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000" windowHeight="9630" tabRatio="934"/>
  </bookViews>
  <sheets>
    <sheet name="Cover " sheetId="94" r:id="rId1"/>
    <sheet name="SMIs" sheetId="3" r:id="rId2"/>
    <sheet name="CPI" sheetId="244" r:id="rId3"/>
    <sheet name="CPI Y-O-Y" sheetId="245" r:id="rId4"/>
    <sheet name="CPI_NEP &amp; INDIA" sheetId="246" r:id="rId5"/>
    <sheet name="WPI" sheetId="247" r:id="rId6"/>
    <sheet name="WPI Y-O-Y" sheetId="248" r:id="rId7"/>
    <sheet name="SWRI" sheetId="249" r:id="rId8"/>
    <sheet name="Direction" sheetId="251" r:id="rId9"/>
    <sheet name="Top_X" sheetId="252" r:id="rId10"/>
    <sheet name="X-India" sheetId="253" r:id="rId11"/>
    <sheet name="X-China" sheetId="254" r:id="rId12"/>
    <sheet name="X-Other" sheetId="255" r:id="rId13"/>
    <sheet name="Top_M" sheetId="256" r:id="rId14"/>
    <sheet name="M-India" sheetId="257" r:id="rId15"/>
    <sheet name="M-China" sheetId="258" r:id="rId16"/>
    <sheet name="M-Other" sheetId="259" r:id="rId17"/>
    <sheet name="BEC" sheetId="260" r:id="rId18"/>
    <sheet name="Customswise Trade" sheetId="261" r:id="rId19"/>
    <sheet name="M_India$" sheetId="262" r:id="rId20"/>
    <sheet name="X&amp;MPrice Index &amp;TOT" sheetId="263" r:id="rId21"/>
    <sheet name="Migrant Worker" sheetId="264" r:id="rId22"/>
    <sheet name="Tourist Arrival " sheetId="265" r:id="rId23"/>
    <sheet name="BoP_BPM5" sheetId="266" r:id="rId24"/>
    <sheet name="BoP_BPM6" sheetId="267" r:id="rId25"/>
    <sheet name="BoP$_BMP5" sheetId="268" r:id="rId26"/>
    <sheet name="BoP$_BPM6" sheetId="269" r:id="rId27"/>
    <sheet name="ReserveRs" sheetId="270" r:id="rId28"/>
    <sheet name="Reserves $" sheetId="271" r:id="rId29"/>
    <sheet name="Exchange Rate" sheetId="272" r:id="rId30"/>
    <sheet name="GBO" sheetId="39" r:id="rId31"/>
    <sheet name="Revenue" sheetId="5" r:id="rId32"/>
    <sheet name="ODD" sheetId="6" r:id="rId33"/>
    <sheet name="MS" sheetId="278" r:id="rId34"/>
    <sheet name="MS y-o-y" sheetId="279" r:id="rId35"/>
    <sheet name="CBS" sheetId="280" r:id="rId36"/>
    <sheet name="CBS y-o-y" sheetId="281" r:id="rId37"/>
    <sheet name="ODCS" sheetId="282" r:id="rId38"/>
    <sheet name="ODCS y-o-y" sheetId="283" r:id="rId39"/>
    <sheet name="CALCB" sheetId="284" r:id="rId40"/>
    <sheet name="CALDB" sheetId="285" r:id="rId41"/>
    <sheet name="CALFC" sheetId="286" r:id="rId42"/>
    <sheet name="Deposits" sheetId="287" r:id="rId43"/>
    <sheet name="Sect credit" sheetId="288" r:id="rId44"/>
    <sheet name="Secu Credit" sheetId="289" r:id="rId45"/>
    <sheet name="Product credit" sheetId="290" r:id="rId46"/>
    <sheet name="Loan to Gov Ent" sheetId="291" r:id="rId47"/>
    <sheet name="Concessional loan" sheetId="292" r:id="rId48"/>
    <sheet name="MO Summary" sheetId="293" r:id="rId49"/>
    <sheet name="Monetary Operation" sheetId="294" r:id="rId50"/>
    <sheet name="Purchase &amp; Sale of FC" sheetId="295" r:id="rId51"/>
    <sheet name="Int Rate" sheetId="296" r:id="rId52"/>
    <sheet name="Inter bank" sheetId="297" r:id="rId53"/>
    <sheet name="TBs 91_364" sheetId="298" r:id="rId54"/>
    <sheet name="Stock Market Indicator" sheetId="302" r:id="rId55"/>
    <sheet name="Issue Approval" sheetId="303" r:id="rId56"/>
    <sheet name="Listed Companies" sheetId="304" r:id="rId57"/>
    <sheet name="Share Market Activities" sheetId="305" r:id="rId58"/>
    <sheet name="Turnover Details" sheetId="306" r:id="rId59"/>
    <sheet name="Securities Listed" sheetId="307" r:id="rId60"/>
    <sheet name="COVID_TABLE" sheetId="308" r:id="rId61"/>
    <sheet name="Content" sheetId="37" r:id="rId62"/>
    <sheet name="CPI_Annual " sheetId="155" r:id="rId63"/>
    <sheet name="Price Statistics" sheetId="250" r:id="rId64"/>
    <sheet name="BoP-annex-annual" sheetId="273" r:id="rId65"/>
    <sheet name="BOP- Annex" sheetId="274" r:id="rId66"/>
    <sheet name="Trade_Annex_Annual" sheetId="275" r:id="rId67"/>
    <sheet name="Foreign_Trade" sheetId="276" r:id="rId68"/>
    <sheet name="Forex_Reserves_Annex" sheetId="277" r:id="rId69"/>
    <sheet name="Gov Finance" sheetId="158" r:id="rId70"/>
    <sheet name="Gov.Fin(Growth Rate)" sheetId="159" r:id="rId71"/>
    <sheet name="Gov.Fin(as percent of GDP)" sheetId="160" r:id="rId72"/>
    <sheet name="Government Debt Position" sheetId="161" r:id="rId73"/>
    <sheet name="Govfin_monthly" sheetId="38" r:id="rId74"/>
    <sheet name="FCGO_monthly" sheetId="243" r:id="rId75"/>
    <sheet name="Monetary Statistics (A)" sheetId="299" r:id="rId76"/>
    <sheet name="Monetary Statistics (B)" sheetId="300" r:id="rId77"/>
    <sheet name="Interest Rates- monthly series" sheetId="301" r:id="rId78"/>
    <sheet name="Monetary Indicator" sheetId="162" r:id="rId79"/>
    <sheet name="Monetary Ind. % of GDP" sheetId="163" r:id="rId80"/>
    <sheet name="Explanatory Notes BOP" sheetId="241" r:id="rId81"/>
  </sheets>
  <externalReferences>
    <externalReference r:id="rId82"/>
    <externalReference r:id="rId83"/>
    <externalReference r:id="rId84"/>
    <externalReference r:id="rId85"/>
    <externalReference r:id="rId86"/>
    <externalReference r:id="rId87"/>
    <externalReference r:id="rId88"/>
  </externalReferences>
  <definedNames>
    <definedName name="\" localSheetId="21">#REF!</definedName>
    <definedName name="\">#REF!</definedName>
    <definedName name="_xlnm._FilterDatabase" localSheetId="26" hidden="1">'BoP$_BPM6'!$C$7:$I$76</definedName>
    <definedName name="_xlnm._FilterDatabase" localSheetId="24" hidden="1">BoP_BPM6!$C$7:$I$76</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18">#REF!</definedName>
    <definedName name="a" localSheetId="29">#REF!</definedName>
    <definedName name="a" localSheetId="30">#REF!</definedName>
    <definedName name="a" localSheetId="72">#REF!</definedName>
    <definedName name="a" localSheetId="51">#REF!</definedName>
    <definedName name="a" localSheetId="52">#REF!</definedName>
    <definedName name="a" localSheetId="77">#REF!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5">#REF!</definedName>
    <definedName name="a" localSheetId="76">#REF!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21">#REF!</definedName>
    <definedName name="abcdef">#REF!</definedName>
    <definedName name="Agency_List" localSheetId="23">[1]Control!$H$17:$H$19</definedName>
    <definedName name="Agency_List" localSheetId="80">[2]Control!$H$17:$H$19</definedName>
    <definedName name="Agency_List" localSheetId="21">[3]Control!$H$17:$H$19</definedName>
    <definedName name="Agency_List" localSheetId="22">[3]Control!$H$17:$H$19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18">#REF!</definedName>
    <definedName name="b" localSheetId="30">#REF!</definedName>
    <definedName name="b" localSheetId="72">#REF!</definedName>
    <definedName name="b" localSheetId="51">#REF!</definedName>
    <definedName name="b" localSheetId="52">#REF!</definedName>
    <definedName name="b" localSheetId="77">#REF!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5">#REF!</definedName>
    <definedName name="b" localSheetId="76">#REF!</definedName>
    <definedName name="b" localSheetId="16">#REF!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80">[2]Control!$J$20:$J$21</definedName>
    <definedName name="Coordinator_List" localSheetId="21">[3]Control!$J$20:$J$21</definedName>
    <definedName name="Coordinator_List" localSheetId="22">[3]Control!$J$20:$J$21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18">#REF!</definedName>
    <definedName name="ctyList" localSheetId="80">#REF!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80">[2]Control!$BA$330:$BA$487</definedName>
    <definedName name="Currency_Def" localSheetId="21">[3]Control!$BA$330:$BA$487</definedName>
    <definedName name="Currency_Def" localSheetId="22">[3]Control!$BA$330:$BA$487</definedName>
    <definedName name="Currency_Def">[3]Control!$BA$330:$BA$487</definedName>
    <definedName name="g">[2]Control!$C$8</definedName>
    <definedName name="III" localSheetId="21">#REF!</definedName>
    <definedName name="III">#REF!</definedName>
    <definedName name="ll" localSheetId="17">#REF!</definedName>
    <definedName name="ll" localSheetId="26">#REF!</definedName>
    <definedName name="ll" localSheetId="24">#REF!</definedName>
    <definedName name="ll" localSheetId="47">#REF!</definedName>
    <definedName name="ll" localSheetId="18">#REF!</definedName>
    <definedName name="ll" localSheetId="30">#REF!</definedName>
    <definedName name="ll" localSheetId="72">#REF!</definedName>
    <definedName name="ll" localSheetId="77">#REF!</definedName>
    <definedName name="ll" localSheetId="15">#REF!</definedName>
    <definedName name="ll" localSheetId="21">#REF!</definedName>
    <definedName name="ll" localSheetId="14">#REF!</definedName>
    <definedName name="ll" localSheetId="75">#REF!</definedName>
    <definedName name="ll" localSheetId="76">#REF!</definedName>
    <definedName name="ll" localSheetId="16">#REF!</definedName>
    <definedName name="ll" localSheetId="31">#REF!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[2]Control!$C$1</definedName>
    <definedName name="ma" localSheetId="2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18">#REF!</definedName>
    <definedName name="manoj" localSheetId="30">#REF!</definedName>
    <definedName name="manoj" localSheetId="72">#REF!</definedName>
    <definedName name="manoj" localSheetId="51">#REF!</definedName>
    <definedName name="manoj" localSheetId="52">#REF!</definedName>
    <definedName name="manoj" localSheetId="77">#REF!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5">#REF!</definedName>
    <definedName name="manoj" localSheetId="76">#REF!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18">#REF!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5">'BOP- Annex'!$A$1:$J$58</definedName>
    <definedName name="_xlnm.Print_Area" localSheetId="25">'BoP$_BMP5'!$D$2:$O$72</definedName>
    <definedName name="_xlnm.Print_Area" localSheetId="26">'BoP$_BPM6'!$C$2:$O$77</definedName>
    <definedName name="_xlnm.Print_Area" localSheetId="23">BoP_BPM5!$C$1:$N$72</definedName>
    <definedName name="_xlnm.Print_Area" localSheetId="24">BoP_BPM6!$C$2:$O$77</definedName>
    <definedName name="_xlnm.Print_Area" localSheetId="64">'BoP-annex-annual'!$B$1:$K$51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1">Content!$A$1:$D$21</definedName>
    <definedName name="_xlnm.Print_Area" localSheetId="0">'Cover '!$A$1:$B$72</definedName>
    <definedName name="_xlnm.Print_Area" localSheetId="60">COVID_TABLE!$A$1:$O$27</definedName>
    <definedName name="_xlnm.Print_Area" localSheetId="2">CPI!$A$1:$K$59</definedName>
    <definedName name="_xlnm.Print_Area" localSheetId="3">'CPI Y-O-Y'!$A$1:$G$27</definedName>
    <definedName name="_xlnm.Print_Area" localSheetId="62">'CPI_Annual '!$A$1:$H$53</definedName>
    <definedName name="_xlnm.Print_Area" localSheetId="4">'CPI_NEP &amp; INDIA'!$A$1:$J$26</definedName>
    <definedName name="_xlnm.Print_Area" localSheetId="80">'Explanatory Notes BOP'!$B$1:$M$55</definedName>
    <definedName name="_xlnm.Print_Area" localSheetId="67">Foreign_Trade!$B$1:$H$57</definedName>
    <definedName name="_xlnm.Print_Area" localSheetId="30">GBO!$A$1:$H$64</definedName>
    <definedName name="_xlnm.Print_Area" localSheetId="69">'Gov Finance'!$A$1:$K$56</definedName>
    <definedName name="_xlnm.Print_Area" localSheetId="71">'Gov.Fin(as percent of GDP)'!$A$1:$K$56</definedName>
    <definedName name="_xlnm.Print_Area" localSheetId="70">'Gov.Fin(Growth Rate)'!$A$1:$K$55</definedName>
    <definedName name="_xlnm.Print_Area" localSheetId="72">'Government Debt Position'!$A$1:$K$55</definedName>
    <definedName name="_xlnm.Print_Area" localSheetId="73">Govfin_monthly!$A$1:$E$60</definedName>
    <definedName name="_xlnm.Print_Area" localSheetId="51">'Int Rate'!$A$1:$AX$31</definedName>
    <definedName name="_xlnm.Print_Area" localSheetId="52">'Inter bank'!$A$1:$O$21</definedName>
    <definedName name="_xlnm.Print_Area" localSheetId="77">'Interest Rates- monthly series'!$A$1:$G$56</definedName>
    <definedName name="_xlnm.Print_Area" localSheetId="55">'Issue Approval'!$A$1:$C$21</definedName>
    <definedName name="_xlnm.Print_Area" localSheetId="56">'Listed Companies'!$A$1:$L$22</definedName>
    <definedName name="_xlnm.Print_Area" localSheetId="48">'MO Summary'!$B$1:$G$17</definedName>
    <definedName name="_xlnm.Print_Area" localSheetId="79">'Monetary Ind. % of GDP'!$E$1:$L$52</definedName>
    <definedName name="_xlnm.Print_Area" localSheetId="78">'Monetary Indicator'!$A$1:$L$52</definedName>
    <definedName name="_xlnm.Print_Area" localSheetId="49">'Monetary Operation'!$A$1:$I$101</definedName>
    <definedName name="_xlnm.Print_Area" localSheetId="75">'Monetary Statistics (A)'!$A$1:$N$68</definedName>
    <definedName name="_xlnm.Print_Area" localSheetId="33">MS!#REF!</definedName>
    <definedName name="_xlnm.Print_Area" localSheetId="34">'MS y-o-y'!$A$1:$H$37</definedName>
    <definedName name="_xlnm.Print_Area" localSheetId="37">ODCS!#REF!</definedName>
    <definedName name="_xlnm.Print_Area" localSheetId="32">ODD!$B$1:$I$41</definedName>
    <definedName name="_xlnm.Print_Area" localSheetId="63">'Price Statistics'!$A$1:$P$59</definedName>
    <definedName name="_xlnm.Print_Area" localSheetId="45">'Product credit'!$A$1:$I$53</definedName>
    <definedName name="_xlnm.Print_Area" localSheetId="50">'Purchase &amp; Sale of FC'!$A$1:$Q$21</definedName>
    <definedName name="_xlnm.Print_Area" localSheetId="31">Revenue!$A$1:$J$24</definedName>
    <definedName name="_xlnm.Print_Area" localSheetId="43">'Sect credit'!$A$1:$I$116</definedName>
    <definedName name="_xlnm.Print_Area" localSheetId="59">'Securities Listed'!$A$1:$J$31</definedName>
    <definedName name="_xlnm.Print_Area" localSheetId="57">'Share Market Activities'!$A$1:$J$26</definedName>
    <definedName name="_xlnm.Print_Area" localSheetId="1">SMIs!$A$1:$J$66</definedName>
    <definedName name="_xlnm.Print_Area" localSheetId="54">'Stock Market Indicator'!$A$1:$F$25</definedName>
    <definedName name="_xlnm.Print_Area" localSheetId="7">SWRI!$A$1:$L$51</definedName>
    <definedName name="_xlnm.Print_Area" localSheetId="53">'TBs 91_364'!$B$1:$N$18</definedName>
    <definedName name="_xlnm.Print_Area" localSheetId="66">Trade_Annex_Annual!$B$1:$O$51</definedName>
    <definedName name="_xlnm.Print_Area" localSheetId="58">'Turnover Details'!$A$1:$J$24</definedName>
    <definedName name="_xlnm.Print_Area" localSheetId="5">WPI!$A$1:$K$36</definedName>
    <definedName name="_xlnm.Print_Area" localSheetId="6">'WPI Y-O-Y'!$A$1:$G$23</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18">#REF!</definedName>
    <definedName name="q" localSheetId="29">#REF!</definedName>
    <definedName name="q" localSheetId="30">#REF!</definedName>
    <definedName name="q" localSheetId="72">#REF!</definedName>
    <definedName name="q" localSheetId="51">#REF!</definedName>
    <definedName name="q" localSheetId="52">#REF!</definedName>
    <definedName name="q" localSheetId="77">#REF!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5">#REF!</definedName>
    <definedName name="q" localSheetId="76">#REF!</definedName>
    <definedName name="q" localSheetId="16">#REF!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21">#REF!</definedName>
    <definedName name="ran">#REF!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18">#REF!</definedName>
    <definedName name="Range_DSTNotes" localSheetId="80">#REF!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18">#REF!</definedName>
    <definedName name="Range_InValidResultsStart" localSheetId="80">#REF!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18">#REF!</definedName>
    <definedName name="Range_NumberofFailuresStart" localSheetId="80">#REF!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18">#REF!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18">#REF!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80">[2]Control!$C$1</definedName>
    <definedName name="Reporting_Country" localSheetId="21">[3]Control!$C$1</definedName>
    <definedName name="Reporting_Country" localSheetId="22">[3]Control!$C$1</definedName>
    <definedName name="Reporting_Country">[3]Control!$C$1</definedName>
    <definedName name="Reporting_CountryCode">[4]Control!$B$28</definedName>
    <definedName name="Reporting_Currency" localSheetId="23">[1]Control!$C$5</definedName>
    <definedName name="Reporting_Currency" localSheetId="80">[2]Control!$C$5</definedName>
    <definedName name="Reporting_Currency" localSheetId="21">[3]Control!$C$5</definedName>
    <definedName name="Reporting_Currency" localSheetId="22">[3]Control!$C$5</definedName>
    <definedName name="Reporting_Currency">[3]Control!$C$5</definedName>
    <definedName name="Reporting_Frequency" localSheetId="23">[1]Control!$C$8</definedName>
    <definedName name="Reporting_Frequency" localSheetId="80">[2]Control!$C$8</definedName>
    <definedName name="Reporting_Frequency" localSheetId="21">[3]Control!$C$8</definedName>
    <definedName name="Reporting_Frequency" localSheetId="22">[3]Control!$C$8</definedName>
    <definedName name="Reporting_Frequency">[3]Control!$C$8</definedName>
    <definedName name="rrrrr">[6]Control!$A$19:$A$20</definedName>
    <definedName name="rrrrrrrrrr">[6]Control!$C$4</definedName>
    <definedName name="Scale_Def" localSheetId="23">[1]Control!$V$42:$V$45</definedName>
    <definedName name="Scale_Def" localSheetId="80">[2]Control!$V$42:$V$45</definedName>
    <definedName name="Scale_Def" localSheetId="21">[3]Control!$V$42:$V$45</definedName>
    <definedName name="Scale_Def" localSheetId="22">[3]Control!$V$42:$V$45</definedName>
    <definedName name="Scale_Def">[3]Control!$V$42:$V$45</definedName>
    <definedName name="table" localSheetId="17">#REF!</definedName>
    <definedName name="table" localSheetId="26">#REF!</definedName>
    <definedName name="table" localSheetId="24">#REF!</definedName>
    <definedName name="table" localSheetId="47">#REF!</definedName>
    <definedName name="table" localSheetId="18">#REF!</definedName>
    <definedName name="table" localSheetId="30">#REF!</definedName>
    <definedName name="table" localSheetId="72">#REF!</definedName>
    <definedName name="table" localSheetId="77">#REF!</definedName>
    <definedName name="table" localSheetId="15">#REF!</definedName>
    <definedName name="table" localSheetId="21">#REF!</definedName>
    <definedName name="table" localSheetId="14">#REF!</definedName>
    <definedName name="table" localSheetId="75">#REF!</definedName>
    <definedName name="table" localSheetId="76">#REF!</definedName>
    <definedName name="table" localSheetId="16">#REF!</definedName>
    <definedName name="table" localSheetId="31">#REF!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18">#REF!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18">#REF!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[7]Control!$B$13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246" l="1"/>
  <c r="B6" i="303" l="1"/>
  <c r="B10" i="303"/>
  <c r="B20" i="303" s="1"/>
  <c r="B14" i="303"/>
  <c r="B17" i="303"/>
  <c r="D18" i="300" l="1"/>
  <c r="F18" i="300"/>
  <c r="H18" i="300"/>
  <c r="J18" i="300"/>
  <c r="L18" i="300"/>
  <c r="N18" i="300"/>
  <c r="D19" i="300"/>
  <c r="F19" i="300"/>
  <c r="H19" i="300"/>
  <c r="J19" i="300"/>
  <c r="L19" i="300"/>
  <c r="N19" i="300"/>
  <c r="D20" i="300"/>
  <c r="F20" i="300"/>
  <c r="H20" i="300"/>
  <c r="J20" i="300"/>
  <c r="L20" i="300"/>
  <c r="N20" i="300"/>
  <c r="D21" i="300"/>
  <c r="F21" i="300"/>
  <c r="H21" i="300"/>
  <c r="J21" i="300"/>
  <c r="L21" i="300"/>
  <c r="N21" i="300"/>
  <c r="D22" i="300"/>
  <c r="F22" i="300"/>
  <c r="H22" i="300"/>
  <c r="J22" i="300"/>
  <c r="L22" i="300"/>
  <c r="N22" i="300"/>
  <c r="D23" i="300"/>
  <c r="F23" i="300"/>
  <c r="H23" i="300"/>
  <c r="J23" i="300"/>
  <c r="L23" i="300"/>
  <c r="N23" i="300"/>
  <c r="D24" i="300"/>
  <c r="F24" i="300"/>
  <c r="H24" i="300"/>
  <c r="J24" i="300"/>
  <c r="L24" i="300"/>
  <c r="N24" i="300"/>
  <c r="D25" i="300"/>
  <c r="F25" i="300"/>
  <c r="H25" i="300"/>
  <c r="J25" i="300"/>
  <c r="L25" i="300"/>
  <c r="N25" i="300"/>
  <c r="D26" i="300"/>
  <c r="F26" i="300"/>
  <c r="H26" i="300"/>
  <c r="J26" i="300"/>
  <c r="L26" i="300"/>
  <c r="N26" i="300"/>
  <c r="D27" i="300"/>
  <c r="F27" i="300"/>
  <c r="H27" i="300"/>
  <c r="J27" i="300"/>
  <c r="L27" i="300"/>
  <c r="N27" i="300"/>
  <c r="D28" i="300"/>
  <c r="F28" i="300"/>
  <c r="H28" i="300"/>
  <c r="J28" i="300"/>
  <c r="L28" i="300"/>
  <c r="N28" i="300"/>
  <c r="D29" i="300"/>
  <c r="F29" i="300"/>
  <c r="H29" i="300"/>
  <c r="J29" i="300"/>
  <c r="L29" i="300"/>
  <c r="N29" i="300"/>
  <c r="D30" i="300"/>
  <c r="F30" i="300"/>
  <c r="H30" i="300"/>
  <c r="J30" i="300"/>
  <c r="L30" i="300"/>
  <c r="N30" i="300"/>
  <c r="D31" i="300"/>
  <c r="F31" i="300"/>
  <c r="H31" i="300"/>
  <c r="J31" i="300"/>
  <c r="L31" i="300"/>
  <c r="N31" i="300"/>
  <c r="D32" i="300"/>
  <c r="F32" i="300"/>
  <c r="H32" i="300"/>
  <c r="J32" i="300"/>
  <c r="L32" i="300"/>
  <c r="N32" i="300"/>
  <c r="D33" i="300"/>
  <c r="F33" i="300"/>
  <c r="H33" i="300"/>
  <c r="J33" i="300"/>
  <c r="L33" i="300"/>
  <c r="N33" i="300"/>
  <c r="D34" i="300"/>
  <c r="F34" i="300"/>
  <c r="H34" i="300"/>
  <c r="J34" i="300"/>
  <c r="L34" i="300"/>
  <c r="N34" i="300"/>
  <c r="D35" i="300"/>
  <c r="F35" i="300"/>
  <c r="H35" i="300"/>
  <c r="J35" i="300"/>
  <c r="L35" i="300"/>
  <c r="N35" i="300"/>
  <c r="D36" i="300"/>
  <c r="F36" i="300"/>
  <c r="H36" i="300"/>
  <c r="J36" i="300"/>
  <c r="L36" i="300"/>
  <c r="N36" i="300"/>
  <c r="D37" i="300"/>
  <c r="F37" i="300"/>
  <c r="H37" i="300"/>
  <c r="J37" i="300"/>
  <c r="L37" i="300"/>
  <c r="N37" i="300"/>
  <c r="D38" i="300"/>
  <c r="F38" i="300"/>
  <c r="H38" i="300"/>
  <c r="J38" i="300"/>
  <c r="L38" i="300"/>
  <c r="N38" i="300"/>
  <c r="D39" i="300"/>
  <c r="F39" i="300"/>
  <c r="H39" i="300"/>
  <c r="J39" i="300"/>
  <c r="L39" i="300"/>
  <c r="N39" i="300"/>
  <c r="D40" i="300"/>
  <c r="F40" i="300"/>
  <c r="H40" i="300"/>
  <c r="J40" i="300"/>
  <c r="L40" i="300"/>
  <c r="N40" i="300"/>
  <c r="D41" i="300"/>
  <c r="F41" i="300"/>
  <c r="H41" i="300"/>
  <c r="J41" i="300"/>
  <c r="L41" i="300"/>
  <c r="N41" i="300"/>
  <c r="D42" i="300"/>
  <c r="F42" i="300"/>
  <c r="H42" i="300"/>
  <c r="J42" i="300"/>
  <c r="L42" i="300"/>
  <c r="N42" i="300"/>
  <c r="D43" i="300"/>
  <c r="F43" i="300"/>
  <c r="H43" i="300"/>
  <c r="J43" i="300"/>
  <c r="L43" i="300"/>
  <c r="N43" i="300"/>
  <c r="D44" i="300"/>
  <c r="F44" i="300"/>
  <c r="H44" i="300"/>
  <c r="J44" i="300"/>
  <c r="L44" i="300"/>
  <c r="N44" i="300"/>
  <c r="D45" i="300"/>
  <c r="F45" i="300"/>
  <c r="H45" i="300"/>
  <c r="J45" i="300"/>
  <c r="L45" i="300"/>
  <c r="N45" i="300"/>
  <c r="D46" i="300"/>
  <c r="F46" i="300"/>
  <c r="H46" i="300"/>
  <c r="J46" i="300"/>
  <c r="L46" i="300"/>
  <c r="N46" i="300"/>
  <c r="D47" i="300"/>
  <c r="F47" i="300"/>
  <c r="H47" i="300"/>
  <c r="J47" i="300"/>
  <c r="L47" i="300"/>
  <c r="N47" i="300"/>
  <c r="D48" i="300"/>
  <c r="F48" i="300"/>
  <c r="H48" i="300"/>
  <c r="J48" i="300"/>
  <c r="L48" i="300"/>
  <c r="N48" i="300"/>
  <c r="D49" i="300"/>
  <c r="F49" i="300"/>
  <c r="H49" i="300"/>
  <c r="J49" i="300"/>
  <c r="L49" i="300"/>
  <c r="N49" i="300"/>
  <c r="D50" i="300"/>
  <c r="F50" i="300"/>
  <c r="H50" i="300"/>
  <c r="J50" i="300"/>
  <c r="L50" i="300"/>
  <c r="N50" i="300"/>
  <c r="D51" i="300"/>
  <c r="F51" i="300"/>
  <c r="H51" i="300"/>
  <c r="J51" i="300"/>
  <c r="L51" i="300"/>
  <c r="N51" i="300"/>
  <c r="D52" i="300"/>
  <c r="F52" i="300"/>
  <c r="H52" i="300"/>
  <c r="J52" i="300"/>
  <c r="L52" i="300"/>
  <c r="N52" i="300"/>
  <c r="D53" i="300"/>
  <c r="F53" i="300"/>
  <c r="H53" i="300"/>
  <c r="J53" i="300"/>
  <c r="L53" i="300"/>
  <c r="N53" i="300"/>
  <c r="D54" i="300"/>
  <c r="F54" i="300"/>
  <c r="H54" i="300"/>
  <c r="J54" i="300"/>
  <c r="L54" i="300"/>
  <c r="N54" i="300"/>
  <c r="D55" i="300"/>
  <c r="F55" i="300"/>
  <c r="H55" i="300"/>
  <c r="J55" i="300"/>
  <c r="L55" i="300"/>
  <c r="N55" i="300"/>
  <c r="D56" i="300"/>
  <c r="F56" i="300"/>
  <c r="H56" i="300"/>
  <c r="J56" i="300"/>
  <c r="L56" i="300"/>
  <c r="N56" i="300"/>
  <c r="D57" i="300"/>
  <c r="F57" i="300"/>
  <c r="H57" i="300"/>
  <c r="J57" i="300"/>
  <c r="L57" i="300"/>
  <c r="N57" i="300"/>
  <c r="D58" i="300"/>
  <c r="F58" i="300"/>
  <c r="H58" i="300"/>
  <c r="J58" i="300"/>
  <c r="L58" i="300"/>
  <c r="N58" i="300"/>
  <c r="D18" i="299"/>
  <c r="F18" i="299"/>
  <c r="H18" i="299"/>
  <c r="J18" i="299"/>
  <c r="L18" i="299"/>
  <c r="N18" i="299"/>
  <c r="D19" i="299"/>
  <c r="F19" i="299"/>
  <c r="H19" i="299"/>
  <c r="J19" i="299"/>
  <c r="L19" i="299"/>
  <c r="N19" i="299"/>
  <c r="D20" i="299"/>
  <c r="F20" i="299"/>
  <c r="H20" i="299"/>
  <c r="J20" i="299"/>
  <c r="L20" i="299"/>
  <c r="N20" i="299"/>
  <c r="D21" i="299"/>
  <c r="F21" i="299"/>
  <c r="H21" i="299"/>
  <c r="J21" i="299"/>
  <c r="L21" i="299"/>
  <c r="N21" i="299"/>
  <c r="D22" i="299"/>
  <c r="F22" i="299"/>
  <c r="H22" i="299"/>
  <c r="J22" i="299"/>
  <c r="L22" i="299"/>
  <c r="N22" i="299"/>
  <c r="D23" i="299"/>
  <c r="F23" i="299"/>
  <c r="H23" i="299"/>
  <c r="J23" i="299"/>
  <c r="L23" i="299"/>
  <c r="N23" i="299"/>
  <c r="D24" i="299"/>
  <c r="F24" i="299"/>
  <c r="H24" i="299"/>
  <c r="J24" i="299"/>
  <c r="L24" i="299"/>
  <c r="N24" i="299"/>
  <c r="D25" i="299"/>
  <c r="F25" i="299"/>
  <c r="H25" i="299"/>
  <c r="J25" i="299"/>
  <c r="L25" i="299"/>
  <c r="N25" i="299"/>
  <c r="D26" i="299"/>
  <c r="F26" i="299"/>
  <c r="H26" i="299"/>
  <c r="J26" i="299"/>
  <c r="L26" i="299"/>
  <c r="N26" i="299"/>
  <c r="D27" i="299"/>
  <c r="F27" i="299"/>
  <c r="H27" i="299"/>
  <c r="J27" i="299"/>
  <c r="L27" i="299"/>
  <c r="N27" i="299"/>
  <c r="D28" i="299"/>
  <c r="F28" i="299"/>
  <c r="H28" i="299"/>
  <c r="J28" i="299"/>
  <c r="L28" i="299"/>
  <c r="N28" i="299"/>
  <c r="D29" i="299"/>
  <c r="F29" i="299"/>
  <c r="H29" i="299"/>
  <c r="J29" i="299"/>
  <c r="L29" i="299"/>
  <c r="N29" i="299"/>
  <c r="D30" i="299"/>
  <c r="F30" i="299"/>
  <c r="H30" i="299"/>
  <c r="J30" i="299"/>
  <c r="L30" i="299"/>
  <c r="N30" i="299"/>
  <c r="D31" i="299"/>
  <c r="F31" i="299"/>
  <c r="H31" i="299"/>
  <c r="J31" i="299"/>
  <c r="L31" i="299"/>
  <c r="N31" i="299"/>
  <c r="D32" i="299"/>
  <c r="F32" i="299"/>
  <c r="H32" i="299"/>
  <c r="J32" i="299"/>
  <c r="L32" i="299"/>
  <c r="N32" i="299"/>
  <c r="D33" i="299"/>
  <c r="F33" i="299"/>
  <c r="H33" i="299"/>
  <c r="J33" i="299"/>
  <c r="L33" i="299"/>
  <c r="N33" i="299"/>
  <c r="D34" i="299"/>
  <c r="F34" i="299"/>
  <c r="H34" i="299"/>
  <c r="J34" i="299"/>
  <c r="L34" i="299"/>
  <c r="N34" i="299"/>
  <c r="D35" i="299"/>
  <c r="F35" i="299"/>
  <c r="H35" i="299"/>
  <c r="J35" i="299"/>
  <c r="L35" i="299"/>
  <c r="N35" i="299"/>
  <c r="D36" i="299"/>
  <c r="F36" i="299"/>
  <c r="H36" i="299"/>
  <c r="J36" i="299"/>
  <c r="L36" i="299"/>
  <c r="N36" i="299"/>
  <c r="D37" i="299"/>
  <c r="F37" i="299"/>
  <c r="H37" i="299"/>
  <c r="J37" i="299"/>
  <c r="L37" i="299"/>
  <c r="N37" i="299"/>
  <c r="D38" i="299"/>
  <c r="F38" i="299"/>
  <c r="H38" i="299"/>
  <c r="J38" i="299"/>
  <c r="L38" i="299"/>
  <c r="N38" i="299"/>
  <c r="D39" i="299"/>
  <c r="F39" i="299"/>
  <c r="H39" i="299"/>
  <c r="J39" i="299"/>
  <c r="L39" i="299"/>
  <c r="N39" i="299"/>
  <c r="D40" i="299"/>
  <c r="F40" i="299"/>
  <c r="H40" i="299"/>
  <c r="J40" i="299"/>
  <c r="L40" i="299"/>
  <c r="N40" i="299"/>
  <c r="D41" i="299"/>
  <c r="F41" i="299"/>
  <c r="H41" i="299"/>
  <c r="J41" i="299"/>
  <c r="L41" i="299"/>
  <c r="N41" i="299"/>
  <c r="D42" i="299"/>
  <c r="F42" i="299"/>
  <c r="H42" i="299"/>
  <c r="J42" i="299"/>
  <c r="L42" i="299"/>
  <c r="N42" i="299"/>
  <c r="D43" i="299"/>
  <c r="F43" i="299"/>
  <c r="H43" i="299"/>
  <c r="J43" i="299"/>
  <c r="L43" i="299"/>
  <c r="N43" i="299"/>
  <c r="D44" i="299"/>
  <c r="F44" i="299"/>
  <c r="H44" i="299"/>
  <c r="J44" i="299"/>
  <c r="L44" i="299"/>
  <c r="N44" i="299"/>
  <c r="D45" i="299"/>
  <c r="F45" i="299"/>
  <c r="H45" i="299"/>
  <c r="J45" i="299"/>
  <c r="L45" i="299"/>
  <c r="N45" i="299"/>
  <c r="D46" i="299"/>
  <c r="F46" i="299"/>
  <c r="H46" i="299"/>
  <c r="J46" i="299"/>
  <c r="L46" i="299"/>
  <c r="N46" i="299"/>
  <c r="D47" i="299"/>
  <c r="F47" i="299"/>
  <c r="H47" i="299"/>
  <c r="J47" i="299"/>
  <c r="L47" i="299"/>
  <c r="N47" i="299"/>
  <c r="D48" i="299"/>
  <c r="F48" i="299"/>
  <c r="H48" i="299"/>
  <c r="J48" i="299"/>
  <c r="L48" i="299"/>
  <c r="N48" i="299"/>
  <c r="D49" i="299"/>
  <c r="F49" i="299"/>
  <c r="H49" i="299"/>
  <c r="J49" i="299"/>
  <c r="L49" i="299"/>
  <c r="N49" i="299"/>
  <c r="D50" i="299"/>
  <c r="F50" i="299"/>
  <c r="H50" i="299"/>
  <c r="J50" i="299"/>
  <c r="L50" i="299"/>
  <c r="N50" i="299"/>
  <c r="D51" i="299"/>
  <c r="F51" i="299"/>
  <c r="H51" i="299"/>
  <c r="J51" i="299"/>
  <c r="L51" i="299"/>
  <c r="N51" i="299"/>
  <c r="D52" i="299"/>
  <c r="F52" i="299"/>
  <c r="H52" i="299"/>
  <c r="J52" i="299"/>
  <c r="L52" i="299"/>
  <c r="N52" i="299"/>
  <c r="D53" i="299"/>
  <c r="F53" i="299"/>
  <c r="H53" i="299"/>
  <c r="J53" i="299"/>
  <c r="L53" i="299"/>
  <c r="N53" i="299"/>
  <c r="D54" i="299"/>
  <c r="F54" i="299"/>
  <c r="H54" i="299"/>
  <c r="J54" i="299"/>
  <c r="L54" i="299"/>
  <c r="N54" i="299"/>
  <c r="D55" i="299"/>
  <c r="F55" i="299"/>
  <c r="H55" i="299"/>
  <c r="J55" i="299"/>
  <c r="L55" i="299"/>
  <c r="N55" i="299"/>
  <c r="D56" i="299"/>
  <c r="F56" i="299"/>
  <c r="H56" i="299"/>
  <c r="J56" i="299"/>
  <c r="L56" i="299"/>
  <c r="N56" i="299"/>
  <c r="D57" i="299"/>
  <c r="F57" i="299"/>
  <c r="H57" i="299"/>
  <c r="J57" i="299"/>
  <c r="L57" i="299"/>
  <c r="N57" i="299"/>
  <c r="D58" i="299"/>
  <c r="F58" i="299"/>
  <c r="H58" i="299"/>
  <c r="J58" i="299"/>
  <c r="L58" i="299"/>
  <c r="N58" i="299"/>
  <c r="B19" i="297"/>
  <c r="D19" i="297"/>
  <c r="F19" i="297"/>
  <c r="H19" i="297"/>
  <c r="J19" i="297"/>
  <c r="L19" i="297"/>
  <c r="N19" i="297"/>
  <c r="F8" i="295"/>
  <c r="G8" i="295"/>
  <c r="L8" i="295"/>
  <c r="M8" i="295"/>
  <c r="F9" i="295"/>
  <c r="G9" i="295"/>
  <c r="L9" i="295"/>
  <c r="M9" i="295"/>
  <c r="F10" i="295"/>
  <c r="G10" i="295"/>
  <c r="L10" i="295"/>
  <c r="M10" i="295"/>
  <c r="F11" i="295"/>
  <c r="G11" i="295"/>
  <c r="L11" i="295"/>
  <c r="M11" i="295"/>
  <c r="F12" i="295"/>
  <c r="G12" i="295"/>
  <c r="L12" i="295"/>
  <c r="M12" i="295"/>
  <c r="F13" i="295"/>
  <c r="G13" i="295"/>
  <c r="L13" i="295"/>
  <c r="M13" i="295"/>
  <c r="F14" i="295"/>
  <c r="G14" i="295"/>
  <c r="L14" i="295"/>
  <c r="M14" i="295"/>
  <c r="F15" i="295"/>
  <c r="G15" i="295"/>
  <c r="L15" i="295"/>
  <c r="M15" i="295"/>
  <c r="F16" i="295"/>
  <c r="G16" i="295"/>
  <c r="L16" i="295"/>
  <c r="M16" i="295"/>
  <c r="F17" i="295"/>
  <c r="G17" i="295"/>
  <c r="L17" i="295"/>
  <c r="M17" i="295"/>
  <c r="F18" i="295"/>
  <c r="G18" i="295"/>
  <c r="L18" i="295"/>
  <c r="M18" i="295"/>
  <c r="F19" i="295"/>
  <c r="G19" i="295"/>
  <c r="L19" i="295"/>
  <c r="M19" i="295"/>
  <c r="B20" i="295"/>
  <c r="C20" i="295"/>
  <c r="D20" i="295"/>
  <c r="E20" i="295"/>
  <c r="F20" i="295"/>
  <c r="G20" i="295"/>
  <c r="H20" i="295"/>
  <c r="I20" i="295"/>
  <c r="J20" i="295"/>
  <c r="K20" i="295"/>
  <c r="L20" i="295"/>
  <c r="M20" i="295"/>
  <c r="N20" i="295"/>
  <c r="O20" i="295"/>
  <c r="P20" i="295"/>
  <c r="Q20" i="295"/>
  <c r="L27" i="295"/>
  <c r="W27" i="295"/>
  <c r="L28" i="295"/>
  <c r="W28" i="295"/>
  <c r="L29" i="295"/>
  <c r="W29" i="295"/>
  <c r="L30" i="295"/>
  <c r="W30" i="295"/>
  <c r="L31" i="295"/>
  <c r="W31" i="295"/>
  <c r="L32" i="295"/>
  <c r="W32" i="295"/>
  <c r="L33" i="295"/>
  <c r="W33" i="295"/>
  <c r="L34" i="295"/>
  <c r="W34" i="295"/>
  <c r="L35" i="295"/>
  <c r="L39" i="295" s="1"/>
  <c r="W35" i="295"/>
  <c r="L36" i="295"/>
  <c r="W36" i="295"/>
  <c r="L37" i="295"/>
  <c r="W37" i="295"/>
  <c r="L38" i="295"/>
  <c r="W38" i="295"/>
  <c r="B39" i="295"/>
  <c r="C39" i="295"/>
  <c r="D39" i="295"/>
  <c r="E39" i="295"/>
  <c r="F39" i="295"/>
  <c r="G39" i="295"/>
  <c r="H39" i="295"/>
  <c r="I39" i="295"/>
  <c r="J39" i="295"/>
  <c r="K39" i="295"/>
  <c r="M39" i="295"/>
  <c r="N39" i="295"/>
  <c r="O39" i="295"/>
  <c r="P39" i="295"/>
  <c r="Q39" i="295"/>
  <c r="R39" i="295"/>
  <c r="S39" i="295"/>
  <c r="T39" i="295"/>
  <c r="U39" i="295"/>
  <c r="V39" i="295"/>
  <c r="W39" i="295"/>
  <c r="B19" i="294"/>
  <c r="D19" i="294"/>
  <c r="F19" i="294"/>
  <c r="H19" i="294"/>
  <c r="B35" i="294"/>
  <c r="D35" i="294"/>
  <c r="F35" i="294"/>
  <c r="H35" i="294"/>
  <c r="B51" i="294"/>
  <c r="D51" i="294"/>
  <c r="F51" i="294"/>
  <c r="H51" i="294"/>
  <c r="B67" i="294"/>
  <c r="D67" i="294"/>
  <c r="F67" i="294"/>
  <c r="H67" i="294"/>
  <c r="B83" i="294"/>
  <c r="D83" i="294"/>
  <c r="F83" i="294"/>
  <c r="H83" i="294"/>
  <c r="B100" i="294"/>
  <c r="D100" i="294"/>
  <c r="F100" i="294"/>
  <c r="F18" i="292"/>
  <c r="F5" i="291"/>
  <c r="B5" i="289"/>
  <c r="D5" i="289"/>
  <c r="F5" i="289"/>
  <c r="B6" i="289"/>
  <c r="C6" i="289"/>
  <c r="D6" i="289"/>
  <c r="E6" i="289"/>
  <c r="F6" i="289"/>
  <c r="F6" i="291" s="1"/>
  <c r="H6" i="289"/>
  <c r="H6" i="291" s="1"/>
  <c r="H6" i="276" l="1"/>
  <c r="H7" i="276"/>
  <c r="H8" i="276"/>
  <c r="H9" i="276"/>
  <c r="H10" i="276"/>
  <c r="H11" i="276"/>
  <c r="H12" i="276"/>
  <c r="H13" i="276"/>
  <c r="H14" i="276"/>
  <c r="H15" i="276"/>
  <c r="H16" i="276"/>
  <c r="H17" i="276"/>
  <c r="E18" i="276"/>
  <c r="G18" i="276"/>
  <c r="H18" i="276"/>
  <c r="E19" i="276"/>
  <c r="G19" i="276"/>
  <c r="H19" i="276"/>
  <c r="E20" i="276"/>
  <c r="G20" i="276"/>
  <c r="H20" i="276"/>
  <c r="E21" i="276"/>
  <c r="G21" i="276"/>
  <c r="H21" i="276"/>
  <c r="E22" i="276"/>
  <c r="G22" i="276"/>
  <c r="H22" i="276"/>
  <c r="E23" i="276"/>
  <c r="G23" i="276"/>
  <c r="H23" i="276"/>
  <c r="E24" i="276"/>
  <c r="G24" i="276"/>
  <c r="H24" i="276"/>
  <c r="E25" i="276"/>
  <c r="G25" i="276"/>
  <c r="H25" i="276"/>
  <c r="E26" i="276"/>
  <c r="G26" i="276"/>
  <c r="H26" i="276"/>
  <c r="E27" i="276"/>
  <c r="G27" i="276"/>
  <c r="H27" i="276"/>
  <c r="E28" i="276"/>
  <c r="G28" i="276"/>
  <c r="H28" i="276"/>
  <c r="E29" i="276"/>
  <c r="G29" i="276"/>
  <c r="H29" i="276"/>
  <c r="K133" i="272"/>
  <c r="L133" i="272"/>
  <c r="K134" i="272"/>
  <c r="L134" i="272"/>
  <c r="N7" i="269"/>
  <c r="N8" i="269"/>
  <c r="O8" i="269"/>
  <c r="N9" i="269"/>
  <c r="O9" i="269"/>
  <c r="N10" i="269"/>
  <c r="O10" i="269"/>
  <c r="N11" i="269"/>
  <c r="O11" i="269"/>
  <c r="N12" i="269"/>
  <c r="O12" i="269"/>
  <c r="N13" i="269"/>
  <c r="O13" i="269"/>
  <c r="N14" i="269"/>
  <c r="O14" i="269"/>
  <c r="N15" i="269"/>
  <c r="O15" i="269"/>
  <c r="N16" i="269"/>
  <c r="O16" i="269"/>
  <c r="N17" i="269"/>
  <c r="O17" i="269"/>
  <c r="N18" i="269"/>
  <c r="O18" i="269"/>
  <c r="N19" i="269"/>
  <c r="O19" i="269"/>
  <c r="N20" i="269"/>
  <c r="O20" i="269"/>
  <c r="N21" i="269"/>
  <c r="O21" i="269"/>
  <c r="N22" i="269"/>
  <c r="O22" i="269"/>
  <c r="N23" i="269"/>
  <c r="O23" i="269"/>
  <c r="N24" i="269"/>
  <c r="O24" i="269"/>
  <c r="N25" i="269"/>
  <c r="O25" i="269"/>
  <c r="O26" i="269"/>
  <c r="N27" i="269"/>
  <c r="O27" i="269"/>
  <c r="O28" i="269"/>
  <c r="N29" i="269"/>
  <c r="O29" i="269"/>
  <c r="N30" i="269"/>
  <c r="O30" i="269"/>
  <c r="N31" i="269"/>
  <c r="O31" i="269"/>
  <c r="N32" i="269"/>
  <c r="O32" i="269"/>
  <c r="N33" i="269"/>
  <c r="O33" i="269"/>
  <c r="N34" i="269"/>
  <c r="O34" i="269"/>
  <c r="N35" i="269"/>
  <c r="O35" i="269"/>
  <c r="N36" i="269"/>
  <c r="O36" i="269"/>
  <c r="N37" i="269"/>
  <c r="O37" i="269"/>
  <c r="N38" i="269"/>
  <c r="O38" i="269"/>
  <c r="N39" i="269"/>
  <c r="O39" i="269"/>
  <c r="N40" i="269"/>
  <c r="O40" i="269"/>
  <c r="N41" i="269"/>
  <c r="O43" i="269"/>
  <c r="O44" i="269"/>
  <c r="N45" i="269"/>
  <c r="O45" i="269"/>
  <c r="N46" i="269"/>
  <c r="O46" i="269"/>
  <c r="O47" i="269"/>
  <c r="N49" i="269"/>
  <c r="O49" i="269"/>
  <c r="N50" i="269"/>
  <c r="N51" i="269"/>
  <c r="N52" i="269"/>
  <c r="N53" i="269"/>
  <c r="O53" i="269"/>
  <c r="N59" i="269"/>
  <c r="O59" i="269"/>
  <c r="N60" i="269"/>
  <c r="O60" i="269"/>
  <c r="N61" i="269"/>
  <c r="O61" i="269"/>
  <c r="N62" i="269"/>
  <c r="N63" i="269"/>
  <c r="O63" i="269"/>
  <c r="N64" i="269"/>
  <c r="O64" i="269"/>
  <c r="N67" i="269"/>
  <c r="O67" i="269"/>
  <c r="O68" i="269"/>
  <c r="N69" i="269"/>
  <c r="O69" i="269"/>
  <c r="N70" i="269"/>
  <c r="O72" i="269"/>
  <c r="O73" i="269"/>
  <c r="O74" i="269"/>
  <c r="N75" i="269"/>
  <c r="O75" i="269"/>
  <c r="N76" i="269"/>
  <c r="O76" i="269"/>
  <c r="N9" i="268"/>
  <c r="N10" i="268"/>
  <c r="O10" i="268"/>
  <c r="N11" i="268"/>
  <c r="O11" i="268"/>
  <c r="N12" i="268"/>
  <c r="O12" i="268"/>
  <c r="N13" i="268"/>
  <c r="O13" i="268"/>
  <c r="N14" i="268"/>
  <c r="O14" i="268"/>
  <c r="N15" i="268"/>
  <c r="O15" i="268"/>
  <c r="N16" i="268"/>
  <c r="O16" i="268"/>
  <c r="N17" i="268"/>
  <c r="O17" i="268"/>
  <c r="N18" i="268"/>
  <c r="O18" i="268"/>
  <c r="N19" i="268"/>
  <c r="O19" i="268"/>
  <c r="N20" i="268"/>
  <c r="O20" i="268"/>
  <c r="N21" i="268"/>
  <c r="O21" i="268"/>
  <c r="N22" i="268"/>
  <c r="O22" i="268"/>
  <c r="N23" i="268"/>
  <c r="O23" i="268"/>
  <c r="N24" i="268"/>
  <c r="O24" i="268"/>
  <c r="N25" i="268"/>
  <c r="O25" i="268"/>
  <c r="N26" i="268"/>
  <c r="O26" i="268"/>
  <c r="N27" i="268"/>
  <c r="O27" i="268"/>
  <c r="N28" i="268"/>
  <c r="O28" i="268"/>
  <c r="N29" i="268"/>
  <c r="O29" i="268"/>
  <c r="N30" i="268"/>
  <c r="O30" i="268"/>
  <c r="N31" i="268"/>
  <c r="O31" i="268"/>
  <c r="N32" i="268"/>
  <c r="O32" i="268"/>
  <c r="N33" i="268"/>
  <c r="O33" i="268"/>
  <c r="N34" i="268"/>
  <c r="O34" i="268"/>
  <c r="N35" i="268"/>
  <c r="O35" i="268"/>
  <c r="N36" i="268"/>
  <c r="O36" i="268"/>
  <c r="N37" i="268"/>
  <c r="O37" i="268"/>
  <c r="N38" i="268"/>
  <c r="O38" i="268"/>
  <c r="N39" i="268"/>
  <c r="O39" i="268"/>
  <c r="N40" i="268"/>
  <c r="O40" i="268"/>
  <c r="N41" i="268"/>
  <c r="N42" i="268"/>
  <c r="O42" i="268"/>
  <c r="N43" i="268"/>
  <c r="O43" i="268"/>
  <c r="N44" i="268"/>
  <c r="O44" i="268"/>
  <c r="N47" i="268"/>
  <c r="O47" i="268"/>
  <c r="O48" i="268"/>
  <c r="N50" i="268"/>
  <c r="O50" i="268"/>
  <c r="N52" i="268"/>
  <c r="O52" i="268"/>
  <c r="N53" i="268"/>
  <c r="O53" i="268"/>
  <c r="N54" i="268"/>
  <c r="O54" i="268"/>
  <c r="N55" i="268"/>
  <c r="O55" i="268"/>
  <c r="O57" i="268"/>
  <c r="N58" i="268"/>
  <c r="O58" i="268"/>
  <c r="N59" i="268"/>
  <c r="N60" i="268"/>
  <c r="N61" i="268"/>
  <c r="N62" i="268"/>
  <c r="O62" i="268"/>
  <c r="N63" i="268"/>
  <c r="N64" i="268"/>
  <c r="O64" i="268"/>
  <c r="O65" i="268"/>
  <c r="O66" i="268"/>
  <c r="O67" i="268"/>
  <c r="O68" i="268"/>
  <c r="N69" i="268"/>
  <c r="O69" i="268"/>
  <c r="N7" i="267"/>
  <c r="N8" i="267"/>
  <c r="O8" i="267"/>
  <c r="N9" i="267"/>
  <c r="O9" i="267"/>
  <c r="N10" i="267"/>
  <c r="O10" i="267"/>
  <c r="N11" i="267"/>
  <c r="O11" i="267"/>
  <c r="N12" i="267"/>
  <c r="O12" i="267"/>
  <c r="N13" i="267"/>
  <c r="O13" i="267"/>
  <c r="N14" i="267"/>
  <c r="O14" i="267"/>
  <c r="N15" i="267"/>
  <c r="O15" i="267"/>
  <c r="N16" i="267"/>
  <c r="O16" i="267"/>
  <c r="N17" i="267"/>
  <c r="O17" i="267"/>
  <c r="N18" i="267"/>
  <c r="O18" i="267"/>
  <c r="N19" i="267"/>
  <c r="O19" i="267"/>
  <c r="N20" i="267"/>
  <c r="O20" i="267"/>
  <c r="N21" i="267"/>
  <c r="O21" i="267"/>
  <c r="N22" i="267"/>
  <c r="O22" i="267"/>
  <c r="N23" i="267"/>
  <c r="O23" i="267"/>
  <c r="N24" i="267"/>
  <c r="O24" i="267"/>
  <c r="N25" i="267"/>
  <c r="O25" i="267"/>
  <c r="O26" i="267"/>
  <c r="N27" i="267"/>
  <c r="O27" i="267"/>
  <c r="O28" i="267"/>
  <c r="N29" i="267"/>
  <c r="O29" i="267"/>
  <c r="N30" i="267"/>
  <c r="O30" i="267"/>
  <c r="N31" i="267"/>
  <c r="O31" i="267"/>
  <c r="N32" i="267"/>
  <c r="O32" i="267"/>
  <c r="N33" i="267"/>
  <c r="O33" i="267"/>
  <c r="N34" i="267"/>
  <c r="O34" i="267"/>
  <c r="N35" i="267"/>
  <c r="O35" i="267"/>
  <c r="N36" i="267"/>
  <c r="O36" i="267"/>
  <c r="N37" i="267"/>
  <c r="O37" i="267"/>
  <c r="N38" i="267"/>
  <c r="O38" i="267"/>
  <c r="N39" i="267"/>
  <c r="O39" i="267"/>
  <c r="N40" i="267"/>
  <c r="O40" i="267"/>
  <c r="N41" i="267"/>
  <c r="O43" i="267"/>
  <c r="O44" i="267"/>
  <c r="N45" i="267"/>
  <c r="O45" i="267"/>
  <c r="N46" i="267"/>
  <c r="O46" i="267"/>
  <c r="O47" i="267"/>
  <c r="N49" i="267"/>
  <c r="O49" i="267"/>
  <c r="N50" i="267"/>
  <c r="N51" i="267"/>
  <c r="N52" i="267"/>
  <c r="N53" i="267"/>
  <c r="O53" i="267"/>
  <c r="N59" i="267"/>
  <c r="O59" i="267"/>
  <c r="N60" i="267"/>
  <c r="O60" i="267"/>
  <c r="N61" i="267"/>
  <c r="O61" i="267"/>
  <c r="N62" i="267"/>
  <c r="N63" i="267"/>
  <c r="O63" i="267"/>
  <c r="N64" i="267"/>
  <c r="O64" i="267"/>
  <c r="N67" i="267"/>
  <c r="O67" i="267"/>
  <c r="O68" i="267"/>
  <c r="N69" i="267"/>
  <c r="O69" i="267"/>
  <c r="N70" i="267"/>
  <c r="O70" i="267"/>
  <c r="O72" i="267"/>
  <c r="O73" i="267"/>
  <c r="O74" i="267"/>
  <c r="N75" i="267"/>
  <c r="O75" i="267"/>
  <c r="N76" i="267"/>
  <c r="O76" i="267"/>
  <c r="M7" i="266"/>
  <c r="M8" i="266"/>
  <c r="N8" i="266"/>
  <c r="M9" i="266"/>
  <c r="N9" i="266"/>
  <c r="M10" i="266"/>
  <c r="N10" i="266"/>
  <c r="M11" i="266"/>
  <c r="N11" i="266"/>
  <c r="M12" i="266"/>
  <c r="N12" i="266"/>
  <c r="M13" i="266"/>
  <c r="N13" i="266"/>
  <c r="M14" i="266"/>
  <c r="N14" i="266"/>
  <c r="M15" i="266"/>
  <c r="N15" i="266"/>
  <c r="M16" i="266"/>
  <c r="N16" i="266"/>
  <c r="M17" i="266"/>
  <c r="N17" i="266"/>
  <c r="M18" i="266"/>
  <c r="N18" i="266"/>
  <c r="M19" i="266"/>
  <c r="N19" i="266"/>
  <c r="M20" i="266"/>
  <c r="N20" i="266"/>
  <c r="M21" i="266"/>
  <c r="N21" i="266"/>
  <c r="M22" i="266"/>
  <c r="N22" i="266"/>
  <c r="M23" i="266"/>
  <c r="N23" i="266"/>
  <c r="M24" i="266"/>
  <c r="N24" i="266"/>
  <c r="M25" i="266"/>
  <c r="N25" i="266"/>
  <c r="M26" i="266"/>
  <c r="N26" i="266"/>
  <c r="M27" i="266"/>
  <c r="N27" i="266"/>
  <c r="M28" i="266"/>
  <c r="N28" i="266"/>
  <c r="M29" i="266"/>
  <c r="N29" i="266"/>
  <c r="M30" i="266"/>
  <c r="N30" i="266"/>
  <c r="M31" i="266"/>
  <c r="N31" i="266"/>
  <c r="M32" i="266"/>
  <c r="N32" i="266"/>
  <c r="M33" i="266"/>
  <c r="N33" i="266"/>
  <c r="M34" i="266"/>
  <c r="N34" i="266"/>
  <c r="M35" i="266"/>
  <c r="N35" i="266"/>
  <c r="M36" i="266"/>
  <c r="N36" i="266"/>
  <c r="M37" i="266"/>
  <c r="N37" i="266"/>
  <c r="M38" i="266"/>
  <c r="N38" i="266"/>
  <c r="M39" i="266"/>
  <c r="M40" i="266"/>
  <c r="N40" i="266"/>
  <c r="M41" i="266"/>
  <c r="N41" i="266"/>
  <c r="M42" i="266"/>
  <c r="N42" i="266"/>
  <c r="N43" i="266"/>
  <c r="M45" i="266"/>
  <c r="N45" i="266"/>
  <c r="N46" i="266"/>
  <c r="M48" i="266"/>
  <c r="N48" i="266"/>
  <c r="M50" i="266"/>
  <c r="N50" i="266"/>
  <c r="M51" i="266"/>
  <c r="N51" i="266"/>
  <c r="M52" i="266"/>
  <c r="N52" i="266"/>
  <c r="M53" i="266"/>
  <c r="N53" i="266"/>
  <c r="N55" i="266"/>
  <c r="M56" i="266"/>
  <c r="N56" i="266"/>
  <c r="M57" i="266"/>
  <c r="M58" i="266"/>
  <c r="M59" i="266"/>
  <c r="M60" i="266"/>
  <c r="N60" i="266"/>
  <c r="M61" i="266"/>
  <c r="M62" i="266"/>
  <c r="N62" i="266"/>
  <c r="N63" i="266"/>
  <c r="N64" i="266"/>
  <c r="N65" i="266"/>
  <c r="N66" i="266"/>
  <c r="M67" i="266"/>
  <c r="N67" i="266"/>
  <c r="R17" i="265"/>
  <c r="F7" i="261"/>
  <c r="I7" i="261"/>
  <c r="F8" i="261"/>
  <c r="I8" i="261"/>
  <c r="F9" i="261"/>
  <c r="I9" i="261"/>
  <c r="F10" i="261"/>
  <c r="I10" i="261"/>
  <c r="F11" i="261"/>
  <c r="I11" i="261"/>
  <c r="F12" i="261"/>
  <c r="I12" i="261"/>
  <c r="F13" i="261"/>
  <c r="I13" i="261"/>
  <c r="F14" i="261"/>
  <c r="I14" i="261"/>
  <c r="F15" i="261"/>
  <c r="I15" i="261"/>
  <c r="I16" i="261"/>
  <c r="I17" i="261"/>
  <c r="F18" i="261"/>
  <c r="I18" i="261"/>
  <c r="F19" i="261"/>
  <c r="I19" i="261"/>
  <c r="F20" i="261"/>
  <c r="I20" i="261"/>
  <c r="D21" i="261"/>
  <c r="F21" i="261" s="1"/>
  <c r="E21" i="261"/>
  <c r="G21" i="261"/>
  <c r="H21" i="261"/>
  <c r="I21" i="261" s="1"/>
  <c r="H7" i="256"/>
  <c r="I7" i="256"/>
  <c r="H8" i="256"/>
  <c r="I8" i="256"/>
  <c r="H9" i="256"/>
  <c r="I9" i="256"/>
  <c r="H10" i="256"/>
  <c r="I10" i="256"/>
  <c r="H11" i="256"/>
  <c r="I11" i="256"/>
  <c r="H12" i="256"/>
  <c r="I12" i="256"/>
  <c r="H13" i="256"/>
  <c r="I13" i="256"/>
  <c r="H14" i="256"/>
  <c r="I14" i="256"/>
  <c r="H15" i="256"/>
  <c r="I15" i="256"/>
  <c r="H16" i="256"/>
  <c r="I16" i="256"/>
  <c r="H17" i="256"/>
  <c r="I17" i="256"/>
  <c r="H18" i="256"/>
  <c r="I18" i="256"/>
  <c r="H19" i="256"/>
  <c r="I19" i="256"/>
  <c r="H20" i="256"/>
  <c r="I20" i="256"/>
  <c r="H21" i="256"/>
  <c r="I21" i="256"/>
  <c r="H22" i="256"/>
  <c r="I22" i="256"/>
  <c r="H23" i="256"/>
  <c r="I23" i="256"/>
  <c r="H24" i="256"/>
  <c r="I24" i="256"/>
  <c r="H25" i="256"/>
  <c r="I25" i="256"/>
  <c r="H26" i="256"/>
  <c r="I26" i="256"/>
  <c r="D27" i="256"/>
  <c r="D28" i="256" s="1"/>
  <c r="E27" i="256"/>
  <c r="F27" i="256"/>
  <c r="G27" i="256"/>
  <c r="H27" i="256"/>
  <c r="I27" i="256"/>
  <c r="E28" i="256"/>
  <c r="F28" i="256"/>
  <c r="G28" i="256"/>
  <c r="H28" i="256" s="1"/>
  <c r="H29" i="256"/>
  <c r="I29" i="256"/>
  <c r="H7" i="252"/>
  <c r="I7" i="252"/>
  <c r="H8" i="252"/>
  <c r="I8" i="252"/>
  <c r="H9" i="252"/>
  <c r="I9" i="252"/>
  <c r="H10" i="252"/>
  <c r="I10" i="252"/>
  <c r="H11" i="252"/>
  <c r="I11" i="252"/>
  <c r="H12" i="252"/>
  <c r="I12" i="252"/>
  <c r="H13" i="252"/>
  <c r="I13" i="252"/>
  <c r="H14" i="252"/>
  <c r="I14" i="252"/>
  <c r="H15" i="252"/>
  <c r="I15" i="252"/>
  <c r="H16" i="252"/>
  <c r="I16" i="252"/>
  <c r="H17" i="252"/>
  <c r="I17" i="252"/>
  <c r="H18" i="252"/>
  <c r="I18" i="252"/>
  <c r="H19" i="252"/>
  <c r="I19" i="252"/>
  <c r="H20" i="252"/>
  <c r="I20" i="252"/>
  <c r="H21" i="252"/>
  <c r="I21" i="252"/>
  <c r="H22" i="252"/>
  <c r="I22" i="252"/>
  <c r="H23" i="252"/>
  <c r="I23" i="252"/>
  <c r="H24" i="252"/>
  <c r="I24" i="252"/>
  <c r="H25" i="252"/>
  <c r="I25" i="252"/>
  <c r="H26" i="252"/>
  <c r="I26" i="252"/>
  <c r="D27" i="252"/>
  <c r="E27" i="252"/>
  <c r="F27" i="252"/>
  <c r="G27" i="252"/>
  <c r="H27" i="252" s="1"/>
  <c r="D28" i="252"/>
  <c r="E28" i="252"/>
  <c r="F28" i="252"/>
  <c r="G28" i="252"/>
  <c r="H28" i="252" s="1"/>
  <c r="I28" i="252"/>
  <c r="H29" i="252"/>
  <c r="I29" i="252"/>
  <c r="I27" i="252" l="1"/>
  <c r="I28" i="256"/>
  <c r="I9" i="249" l="1"/>
  <c r="J9" i="249"/>
  <c r="K9" i="249"/>
  <c r="L9" i="249"/>
  <c r="I10" i="249"/>
  <c r="J10" i="249"/>
  <c r="K10" i="249"/>
  <c r="L10" i="249"/>
  <c r="I11" i="249"/>
  <c r="J11" i="249"/>
  <c r="K11" i="249"/>
  <c r="L11" i="249"/>
  <c r="I12" i="249"/>
  <c r="J12" i="249"/>
  <c r="K12" i="249"/>
  <c r="L12" i="249"/>
  <c r="I13" i="249"/>
  <c r="J13" i="249"/>
  <c r="K13" i="249"/>
  <c r="L13" i="249"/>
  <c r="I14" i="249"/>
  <c r="J14" i="249"/>
  <c r="K14" i="249"/>
  <c r="L14" i="249"/>
  <c r="I15" i="249"/>
  <c r="J15" i="249"/>
  <c r="K15" i="249"/>
  <c r="L15" i="249"/>
  <c r="I16" i="249"/>
  <c r="J16" i="249"/>
  <c r="K16" i="249"/>
  <c r="L16" i="249"/>
  <c r="I17" i="249"/>
  <c r="J17" i="249"/>
  <c r="K17" i="249"/>
  <c r="L17" i="249"/>
  <c r="I18" i="249"/>
  <c r="J18" i="249"/>
  <c r="K18" i="249"/>
  <c r="L18" i="249"/>
  <c r="I19" i="249"/>
  <c r="J19" i="249"/>
  <c r="K19" i="249"/>
  <c r="L19" i="249"/>
  <c r="I20" i="249"/>
  <c r="J20" i="249"/>
  <c r="K20" i="249"/>
  <c r="L20" i="249"/>
  <c r="I21" i="249"/>
  <c r="J21" i="249"/>
  <c r="K21" i="249"/>
  <c r="L21" i="249"/>
  <c r="I22" i="249"/>
  <c r="J22" i="249"/>
  <c r="K22" i="249"/>
  <c r="L22" i="249"/>
  <c r="I23" i="249"/>
  <c r="J23" i="249"/>
  <c r="K23" i="249"/>
  <c r="L23" i="249"/>
  <c r="I24" i="249"/>
  <c r="J24" i="249"/>
  <c r="K24" i="249"/>
  <c r="L24" i="249"/>
  <c r="I25" i="249"/>
  <c r="J25" i="249"/>
  <c r="K25" i="249"/>
  <c r="L25" i="249"/>
  <c r="I26" i="249"/>
  <c r="J26" i="249"/>
  <c r="K26" i="249"/>
  <c r="L26" i="249"/>
  <c r="I27" i="249"/>
  <c r="J27" i="249"/>
  <c r="K27" i="249"/>
  <c r="L27" i="249"/>
  <c r="I28" i="249"/>
  <c r="J28" i="249"/>
  <c r="K28" i="249"/>
  <c r="L28" i="249"/>
  <c r="I29" i="249"/>
  <c r="J29" i="249"/>
  <c r="K29" i="249"/>
  <c r="L29" i="249"/>
  <c r="I30" i="249"/>
  <c r="J30" i="249"/>
  <c r="K30" i="249"/>
  <c r="L30" i="249"/>
  <c r="I31" i="249"/>
  <c r="J31" i="249"/>
  <c r="K31" i="249"/>
  <c r="L31" i="249"/>
  <c r="I32" i="249"/>
  <c r="J32" i="249"/>
  <c r="K32" i="249"/>
  <c r="L32" i="249"/>
  <c r="I33" i="249"/>
  <c r="J33" i="249"/>
  <c r="K33" i="249"/>
  <c r="L33" i="249"/>
  <c r="I34" i="249"/>
  <c r="J34" i="249"/>
  <c r="K34" i="249"/>
  <c r="L34" i="249"/>
  <c r="I35" i="249"/>
  <c r="J35" i="249"/>
  <c r="K35" i="249"/>
  <c r="L35" i="249"/>
  <c r="I36" i="249"/>
  <c r="J36" i="249"/>
  <c r="K36" i="249"/>
  <c r="L36" i="249"/>
  <c r="I37" i="249"/>
  <c r="J37" i="249"/>
  <c r="K37" i="249"/>
  <c r="L37" i="249"/>
  <c r="I38" i="249"/>
  <c r="J38" i="249"/>
  <c r="K38" i="249"/>
  <c r="L38" i="249"/>
  <c r="I39" i="249"/>
  <c r="J39" i="249"/>
  <c r="K39" i="249"/>
  <c r="L39" i="249"/>
  <c r="I40" i="249"/>
  <c r="J40" i="249"/>
  <c r="K40" i="249"/>
  <c r="L40" i="249"/>
  <c r="I41" i="249"/>
  <c r="J41" i="249"/>
  <c r="K41" i="249"/>
  <c r="L41" i="249"/>
  <c r="I42" i="249"/>
  <c r="J42" i="249"/>
  <c r="K42" i="249"/>
  <c r="L42" i="249"/>
  <c r="I43" i="249"/>
  <c r="J43" i="249"/>
  <c r="K43" i="249"/>
  <c r="L43" i="249"/>
  <c r="I44" i="249"/>
  <c r="J44" i="249"/>
  <c r="K44" i="249"/>
  <c r="L44" i="249"/>
  <c r="I45" i="249"/>
  <c r="J45" i="249"/>
  <c r="K45" i="249"/>
  <c r="L45" i="249"/>
  <c r="I46" i="249"/>
  <c r="J46" i="249"/>
  <c r="K46" i="249"/>
  <c r="L46" i="249"/>
  <c r="I47" i="249"/>
  <c r="J47" i="249"/>
  <c r="K47" i="249"/>
  <c r="L47" i="249"/>
  <c r="I48" i="249"/>
  <c r="J48" i="249"/>
  <c r="K48" i="249"/>
  <c r="L48" i="249"/>
  <c r="I49" i="249"/>
  <c r="J49" i="249"/>
  <c r="K49" i="249"/>
  <c r="L49" i="249"/>
  <c r="F20" i="248"/>
  <c r="G20" i="248"/>
  <c r="J7" i="246"/>
  <c r="J8" i="246"/>
  <c r="J19" i="246" s="1"/>
  <c r="H19" i="246"/>
  <c r="I19" i="246"/>
  <c r="F20" i="245"/>
  <c r="G20" i="245"/>
  <c r="H8" i="6" l="1"/>
  <c r="H7" i="6"/>
  <c r="L49" i="162" l="1"/>
  <c r="K49" i="162"/>
  <c r="J49" i="162"/>
  <c r="I49" i="162"/>
  <c r="H49" i="162"/>
  <c r="L48" i="162"/>
  <c r="K48" i="162"/>
  <c r="J48" i="162"/>
  <c r="I48" i="162"/>
  <c r="H48" i="162"/>
  <c r="J51" i="161"/>
  <c r="I51" i="161"/>
  <c r="G51" i="161"/>
  <c r="F51" i="161"/>
  <c r="E51" i="161"/>
  <c r="J50" i="161"/>
  <c r="I50" i="161"/>
  <c r="G50" i="161"/>
  <c r="F50" i="161"/>
  <c r="E50" i="161"/>
  <c r="J49" i="161"/>
  <c r="I49" i="161"/>
  <c r="H49" i="161"/>
  <c r="G49" i="161"/>
  <c r="F49" i="161"/>
  <c r="E49" i="161"/>
  <c r="K48" i="161"/>
  <c r="J48" i="161"/>
  <c r="I48" i="161"/>
  <c r="G48" i="161"/>
  <c r="F48" i="161"/>
  <c r="E48" i="161"/>
  <c r="H48" i="161" s="1"/>
  <c r="J47" i="161"/>
  <c r="I47" i="161"/>
  <c r="G47" i="161"/>
  <c r="F47" i="161"/>
  <c r="E47" i="161"/>
  <c r="J46" i="161"/>
  <c r="I46" i="161"/>
  <c r="G46" i="161"/>
  <c r="F46" i="161"/>
  <c r="E46" i="161"/>
  <c r="J45" i="161"/>
  <c r="I45" i="161"/>
  <c r="G45" i="161"/>
  <c r="F45" i="161"/>
  <c r="E45" i="161"/>
  <c r="H45" i="161" s="1"/>
  <c r="J44" i="161"/>
  <c r="I44" i="161"/>
  <c r="G44" i="161"/>
  <c r="F44" i="161"/>
  <c r="E44" i="161"/>
  <c r="H44" i="161" s="1"/>
  <c r="J43" i="161"/>
  <c r="I43" i="161"/>
  <c r="G43" i="161"/>
  <c r="F43" i="161"/>
  <c r="E43" i="161"/>
  <c r="J42" i="161"/>
  <c r="I42" i="161"/>
  <c r="G42" i="161"/>
  <c r="F42" i="161"/>
  <c r="E42" i="161"/>
  <c r="J41" i="161"/>
  <c r="I41" i="161"/>
  <c r="H41" i="161"/>
  <c r="G41" i="161"/>
  <c r="F41" i="161"/>
  <c r="E41" i="161"/>
  <c r="K40" i="161"/>
  <c r="J40" i="161"/>
  <c r="I40" i="161"/>
  <c r="G40" i="161"/>
  <c r="F40" i="161"/>
  <c r="E40" i="161"/>
  <c r="H40" i="161" s="1"/>
  <c r="J39" i="161"/>
  <c r="I39" i="161"/>
  <c r="G39" i="161"/>
  <c r="F39" i="161"/>
  <c r="E39" i="161"/>
  <c r="J38" i="161"/>
  <c r="I38" i="161"/>
  <c r="G38" i="161"/>
  <c r="F38" i="161"/>
  <c r="E38" i="161"/>
  <c r="J37" i="161"/>
  <c r="I37" i="161"/>
  <c r="H37" i="161"/>
  <c r="G37" i="161"/>
  <c r="F37" i="161"/>
  <c r="E37" i="161"/>
  <c r="J36" i="161"/>
  <c r="I36" i="161"/>
  <c r="G36" i="161"/>
  <c r="F36" i="161"/>
  <c r="E36" i="161"/>
  <c r="H36" i="161" s="1"/>
  <c r="J35" i="161"/>
  <c r="I35" i="161"/>
  <c r="G35" i="161"/>
  <c r="F35" i="161"/>
  <c r="E35" i="161"/>
  <c r="J34" i="161"/>
  <c r="I34" i="161"/>
  <c r="G34" i="161"/>
  <c r="F34" i="161"/>
  <c r="E34" i="161"/>
  <c r="J33" i="161"/>
  <c r="I33" i="161"/>
  <c r="G33" i="161"/>
  <c r="F33" i="161"/>
  <c r="E33" i="161"/>
  <c r="H33" i="161" s="1"/>
  <c r="J32" i="161"/>
  <c r="I32" i="161"/>
  <c r="G32" i="161"/>
  <c r="F32" i="161"/>
  <c r="E32" i="161"/>
  <c r="H32" i="161" s="1"/>
  <c r="J31" i="161"/>
  <c r="I31" i="161"/>
  <c r="G31" i="161"/>
  <c r="F31" i="161"/>
  <c r="E31" i="161"/>
  <c r="J30" i="161"/>
  <c r="I30" i="161"/>
  <c r="G30" i="161"/>
  <c r="F30" i="161"/>
  <c r="E30" i="161"/>
  <c r="J29" i="161"/>
  <c r="I29" i="161"/>
  <c r="H29" i="161"/>
  <c r="G29" i="161"/>
  <c r="F29" i="161"/>
  <c r="E29" i="161"/>
  <c r="K28" i="161"/>
  <c r="J28" i="161"/>
  <c r="I28" i="161"/>
  <c r="G28" i="161"/>
  <c r="F28" i="161"/>
  <c r="E28" i="161"/>
  <c r="H28" i="161" s="1"/>
  <c r="J27" i="161"/>
  <c r="I27" i="161"/>
  <c r="G27" i="161"/>
  <c r="F27" i="161"/>
  <c r="E27" i="161"/>
  <c r="K27" i="161" s="1"/>
  <c r="J26" i="161"/>
  <c r="I26" i="161"/>
  <c r="G26" i="161"/>
  <c r="F26" i="161"/>
  <c r="E26" i="161"/>
  <c r="J25" i="161"/>
  <c r="I25" i="161"/>
  <c r="H25" i="161"/>
  <c r="G25" i="161"/>
  <c r="F25" i="161"/>
  <c r="E25" i="161"/>
  <c r="K24" i="161"/>
  <c r="J24" i="161"/>
  <c r="I24" i="161"/>
  <c r="G24" i="161"/>
  <c r="F24" i="161"/>
  <c r="E24" i="161"/>
  <c r="H24" i="161" s="1"/>
  <c r="J23" i="161"/>
  <c r="I23" i="161"/>
  <c r="G23" i="161"/>
  <c r="F23" i="161"/>
  <c r="E23" i="161"/>
  <c r="J22" i="161"/>
  <c r="I22" i="161"/>
  <c r="G22" i="161"/>
  <c r="F22" i="161"/>
  <c r="E22" i="161"/>
  <c r="J21" i="161"/>
  <c r="I21" i="161"/>
  <c r="G21" i="161"/>
  <c r="F21" i="161"/>
  <c r="E21" i="161"/>
  <c r="H21" i="161" s="1"/>
  <c r="J20" i="161"/>
  <c r="I20" i="161"/>
  <c r="G20" i="161"/>
  <c r="F20" i="161"/>
  <c r="E20" i="161"/>
  <c r="H20" i="161" s="1"/>
  <c r="J19" i="161"/>
  <c r="I19" i="161"/>
  <c r="G19" i="161"/>
  <c r="F19" i="161"/>
  <c r="E19" i="161"/>
  <c r="K19" i="161" s="1"/>
  <c r="J18" i="161"/>
  <c r="I18" i="161"/>
  <c r="G18" i="161"/>
  <c r="F18" i="161"/>
  <c r="E18" i="161"/>
  <c r="J17" i="161"/>
  <c r="I17" i="161"/>
  <c r="H17" i="161"/>
  <c r="G17" i="161"/>
  <c r="F17" i="161"/>
  <c r="E17" i="161"/>
  <c r="K16" i="161"/>
  <c r="J16" i="161"/>
  <c r="I16" i="161"/>
  <c r="G16" i="161"/>
  <c r="F16" i="161"/>
  <c r="E16" i="161"/>
  <c r="H16" i="161" s="1"/>
  <c r="J15" i="161"/>
  <c r="I15" i="161"/>
  <c r="G15" i="161"/>
  <c r="F15" i="161"/>
  <c r="E15" i="161"/>
  <c r="J14" i="161"/>
  <c r="I14" i="161"/>
  <c r="G14" i="161"/>
  <c r="F14" i="161"/>
  <c r="E14" i="161"/>
  <c r="J13" i="161"/>
  <c r="I13" i="161"/>
  <c r="H13" i="161"/>
  <c r="G13" i="161"/>
  <c r="F13" i="161"/>
  <c r="E13" i="161"/>
  <c r="J12" i="161"/>
  <c r="I12" i="161"/>
  <c r="G12" i="161"/>
  <c r="F12" i="161"/>
  <c r="E12" i="161"/>
  <c r="H12" i="161" s="1"/>
  <c r="J11" i="161"/>
  <c r="I11" i="161"/>
  <c r="G11" i="161"/>
  <c r="F11" i="161"/>
  <c r="E11" i="161"/>
  <c r="J10" i="161"/>
  <c r="I10" i="161"/>
  <c r="G10" i="161"/>
  <c r="F10" i="161"/>
  <c r="E10" i="161"/>
  <c r="J9" i="161"/>
  <c r="I9" i="161"/>
  <c r="G9" i="161"/>
  <c r="F9" i="161"/>
  <c r="E9" i="161"/>
  <c r="H9" i="161" s="1"/>
  <c r="J8" i="161"/>
  <c r="I8" i="161"/>
  <c r="G8" i="161"/>
  <c r="F8" i="161"/>
  <c r="E8" i="161"/>
  <c r="H8" i="161" s="1"/>
  <c r="J7" i="161"/>
  <c r="I7" i="161"/>
  <c r="G7" i="161"/>
  <c r="F7" i="161"/>
  <c r="E7" i="161"/>
  <c r="K7" i="161" s="1"/>
  <c r="G6" i="161"/>
  <c r="F6" i="161"/>
  <c r="E6" i="161"/>
  <c r="H6" i="161" s="1"/>
  <c r="K51" i="160"/>
  <c r="I51" i="160"/>
  <c r="H51" i="160"/>
  <c r="E51" i="160"/>
  <c r="D51" i="160"/>
  <c r="C51" i="160"/>
  <c r="K50" i="160"/>
  <c r="I50" i="160"/>
  <c r="H50" i="160"/>
  <c r="G50" i="160"/>
  <c r="E50" i="160"/>
  <c r="D50" i="160"/>
  <c r="C50" i="160"/>
  <c r="K49" i="160"/>
  <c r="I49" i="160"/>
  <c r="H49" i="160"/>
  <c r="G49" i="160"/>
  <c r="E49" i="160"/>
  <c r="D49" i="160"/>
  <c r="C49" i="160"/>
  <c r="K48" i="160"/>
  <c r="I48" i="160"/>
  <c r="H48" i="160"/>
  <c r="G48" i="160"/>
  <c r="E48" i="160"/>
  <c r="D48" i="160"/>
  <c r="C48" i="160"/>
  <c r="K47" i="160"/>
  <c r="I47" i="160"/>
  <c r="H47" i="160"/>
  <c r="G47" i="160"/>
  <c r="E47" i="160"/>
  <c r="D47" i="160"/>
  <c r="C47" i="160"/>
  <c r="K46" i="160"/>
  <c r="I46" i="160"/>
  <c r="H46" i="160"/>
  <c r="G46" i="160"/>
  <c r="E46" i="160"/>
  <c r="D46" i="160"/>
  <c r="C46" i="160"/>
  <c r="K45" i="160"/>
  <c r="I45" i="160"/>
  <c r="H45" i="160"/>
  <c r="G45" i="160"/>
  <c r="E45" i="160"/>
  <c r="D45" i="160"/>
  <c r="C45" i="160"/>
  <c r="K44" i="160"/>
  <c r="I44" i="160"/>
  <c r="H44" i="160"/>
  <c r="G44" i="160"/>
  <c r="E44" i="160"/>
  <c r="D44" i="160"/>
  <c r="C44" i="160"/>
  <c r="K43" i="160"/>
  <c r="I43" i="160"/>
  <c r="H43" i="160"/>
  <c r="G43" i="160"/>
  <c r="E43" i="160"/>
  <c r="D43" i="160"/>
  <c r="C43" i="160"/>
  <c r="K42" i="160"/>
  <c r="I42" i="160"/>
  <c r="H42" i="160"/>
  <c r="G42" i="160"/>
  <c r="E42" i="160"/>
  <c r="D42" i="160"/>
  <c r="C42" i="160"/>
  <c r="K41" i="160"/>
  <c r="I41" i="160"/>
  <c r="H41" i="160"/>
  <c r="G41" i="160"/>
  <c r="E41" i="160"/>
  <c r="D41" i="160"/>
  <c r="C41" i="160"/>
  <c r="K40" i="160"/>
  <c r="I40" i="160"/>
  <c r="H40" i="160"/>
  <c r="G40" i="160"/>
  <c r="E40" i="160"/>
  <c r="D40" i="160"/>
  <c r="C40" i="160"/>
  <c r="K39" i="160"/>
  <c r="I39" i="160"/>
  <c r="H39" i="160"/>
  <c r="G39" i="160"/>
  <c r="E39" i="160"/>
  <c r="D39" i="160"/>
  <c r="C39" i="160"/>
  <c r="K38" i="160"/>
  <c r="I38" i="160"/>
  <c r="H38" i="160"/>
  <c r="G38" i="160"/>
  <c r="E38" i="160"/>
  <c r="D38" i="160"/>
  <c r="C38" i="160"/>
  <c r="K37" i="160"/>
  <c r="I37" i="160"/>
  <c r="H37" i="160"/>
  <c r="G37" i="160"/>
  <c r="E37" i="160"/>
  <c r="D37" i="160"/>
  <c r="C37" i="160"/>
  <c r="K36" i="160"/>
  <c r="I36" i="160"/>
  <c r="H36" i="160"/>
  <c r="G36" i="160"/>
  <c r="E36" i="160"/>
  <c r="D36" i="160"/>
  <c r="C36" i="160"/>
  <c r="K35" i="160"/>
  <c r="I35" i="160"/>
  <c r="H35" i="160"/>
  <c r="G35" i="160"/>
  <c r="E35" i="160"/>
  <c r="D35" i="160"/>
  <c r="C35" i="160"/>
  <c r="K34" i="160"/>
  <c r="I34" i="160"/>
  <c r="H34" i="160"/>
  <c r="G34" i="160"/>
  <c r="E34" i="160"/>
  <c r="D34" i="160"/>
  <c r="C34" i="160"/>
  <c r="K33" i="160"/>
  <c r="I33" i="160"/>
  <c r="H33" i="160"/>
  <c r="G33" i="160"/>
  <c r="E33" i="160"/>
  <c r="D33" i="160"/>
  <c r="C33" i="160"/>
  <c r="K32" i="160"/>
  <c r="I32" i="160"/>
  <c r="H32" i="160"/>
  <c r="G32" i="160"/>
  <c r="E32" i="160"/>
  <c r="D32" i="160"/>
  <c r="C32" i="160"/>
  <c r="K31" i="160"/>
  <c r="I31" i="160"/>
  <c r="H31" i="160"/>
  <c r="G31" i="160"/>
  <c r="E31" i="160"/>
  <c r="D31" i="160"/>
  <c r="C31" i="160"/>
  <c r="K30" i="160"/>
  <c r="I30" i="160"/>
  <c r="H30" i="160"/>
  <c r="G30" i="160"/>
  <c r="E30" i="160"/>
  <c r="D30" i="160"/>
  <c r="C30" i="160"/>
  <c r="K29" i="160"/>
  <c r="I29" i="160"/>
  <c r="H29" i="160"/>
  <c r="G29" i="160"/>
  <c r="E29" i="160"/>
  <c r="D29" i="160"/>
  <c r="C29" i="160"/>
  <c r="K28" i="160"/>
  <c r="I28" i="160"/>
  <c r="H28" i="160"/>
  <c r="G28" i="160"/>
  <c r="E28" i="160"/>
  <c r="D28" i="160"/>
  <c r="K27" i="160"/>
  <c r="I27" i="160"/>
  <c r="H27" i="160"/>
  <c r="G27" i="160"/>
  <c r="E27" i="160"/>
  <c r="D27" i="160"/>
  <c r="K26" i="160"/>
  <c r="J26" i="160"/>
  <c r="I26" i="160"/>
  <c r="H26" i="160"/>
  <c r="G26" i="160"/>
  <c r="E26" i="160"/>
  <c r="D26" i="160"/>
  <c r="K25" i="160"/>
  <c r="I25" i="160"/>
  <c r="H25" i="160"/>
  <c r="G25" i="160"/>
  <c r="E25" i="160"/>
  <c r="D25" i="160"/>
  <c r="K24" i="160"/>
  <c r="I24" i="160"/>
  <c r="H24" i="160"/>
  <c r="G24" i="160"/>
  <c r="E24" i="160"/>
  <c r="D24" i="160"/>
  <c r="K23" i="160"/>
  <c r="I23" i="160"/>
  <c r="H23" i="160"/>
  <c r="G23" i="160"/>
  <c r="E23" i="160"/>
  <c r="D23" i="160"/>
  <c r="K22" i="160"/>
  <c r="I22" i="160"/>
  <c r="H22" i="160"/>
  <c r="G22" i="160"/>
  <c r="E22" i="160"/>
  <c r="D22" i="160"/>
  <c r="K21" i="160"/>
  <c r="I21" i="160"/>
  <c r="H21" i="160"/>
  <c r="G21" i="160"/>
  <c r="E21" i="160"/>
  <c r="D21" i="160"/>
  <c r="K20" i="160"/>
  <c r="I20" i="160"/>
  <c r="H20" i="160"/>
  <c r="G20" i="160"/>
  <c r="E20" i="160"/>
  <c r="D20" i="160"/>
  <c r="K19" i="160"/>
  <c r="I19" i="160"/>
  <c r="H19" i="160"/>
  <c r="G19" i="160"/>
  <c r="E19" i="160"/>
  <c r="D19" i="160"/>
  <c r="K18" i="160"/>
  <c r="I18" i="160"/>
  <c r="H18" i="160"/>
  <c r="G18" i="160"/>
  <c r="E18" i="160"/>
  <c r="D18" i="160"/>
  <c r="K17" i="160"/>
  <c r="I17" i="160"/>
  <c r="H17" i="160"/>
  <c r="G17" i="160"/>
  <c r="E17" i="160"/>
  <c r="D17" i="160"/>
  <c r="K16" i="160"/>
  <c r="I16" i="160"/>
  <c r="H16" i="160"/>
  <c r="G16" i="160"/>
  <c r="E16" i="160"/>
  <c r="D16" i="160"/>
  <c r="K15" i="160"/>
  <c r="I15" i="160"/>
  <c r="H15" i="160"/>
  <c r="G15" i="160"/>
  <c r="E15" i="160"/>
  <c r="D15" i="160"/>
  <c r="K14" i="160"/>
  <c r="I14" i="160"/>
  <c r="H14" i="160"/>
  <c r="G14" i="160"/>
  <c r="E14" i="160"/>
  <c r="D14" i="160"/>
  <c r="K13" i="160"/>
  <c r="I13" i="160"/>
  <c r="H13" i="160"/>
  <c r="G13" i="160"/>
  <c r="E13" i="160"/>
  <c r="D13" i="160"/>
  <c r="K12" i="160"/>
  <c r="I12" i="160"/>
  <c r="H12" i="160"/>
  <c r="G12" i="160"/>
  <c r="E12" i="160"/>
  <c r="D12" i="160"/>
  <c r="K11" i="160"/>
  <c r="I11" i="160"/>
  <c r="H11" i="160"/>
  <c r="G11" i="160"/>
  <c r="E11" i="160"/>
  <c r="D11" i="160"/>
  <c r="K10" i="160"/>
  <c r="I10" i="160"/>
  <c r="H10" i="160"/>
  <c r="G10" i="160"/>
  <c r="E10" i="160"/>
  <c r="D10" i="160"/>
  <c r="K9" i="160"/>
  <c r="I9" i="160"/>
  <c r="H9" i="160"/>
  <c r="G9" i="160"/>
  <c r="E9" i="160"/>
  <c r="D9" i="160"/>
  <c r="K8" i="160"/>
  <c r="I8" i="160"/>
  <c r="H8" i="160"/>
  <c r="G8" i="160"/>
  <c r="E8" i="160"/>
  <c r="D8" i="160"/>
  <c r="K7" i="160"/>
  <c r="I7" i="160"/>
  <c r="H7" i="160"/>
  <c r="G7" i="160"/>
  <c r="E7" i="160"/>
  <c r="D7" i="160"/>
  <c r="K6" i="160"/>
  <c r="I6" i="160"/>
  <c r="H6" i="160"/>
  <c r="G6" i="160"/>
  <c r="E6" i="160"/>
  <c r="D6" i="160"/>
  <c r="K50" i="159"/>
  <c r="I50" i="159"/>
  <c r="H50" i="159"/>
  <c r="G50" i="159"/>
  <c r="E50" i="159"/>
  <c r="D50" i="159"/>
  <c r="C50" i="159"/>
  <c r="K49" i="159"/>
  <c r="I49" i="159"/>
  <c r="H49" i="159"/>
  <c r="G49" i="159"/>
  <c r="E49" i="159"/>
  <c r="D49" i="159"/>
  <c r="C49" i="159"/>
  <c r="K48" i="159"/>
  <c r="I48" i="159"/>
  <c r="H48" i="159"/>
  <c r="G48" i="159"/>
  <c r="E48" i="159"/>
  <c r="D48" i="159"/>
  <c r="C48" i="159"/>
  <c r="K47" i="159"/>
  <c r="I47" i="159"/>
  <c r="H47" i="159"/>
  <c r="G47" i="159"/>
  <c r="E47" i="159"/>
  <c r="D47" i="159"/>
  <c r="C47" i="159"/>
  <c r="K46" i="159"/>
  <c r="I46" i="159"/>
  <c r="H46" i="159"/>
  <c r="G46" i="159"/>
  <c r="E46" i="159"/>
  <c r="D46" i="159"/>
  <c r="C46" i="159"/>
  <c r="K45" i="159"/>
  <c r="I45" i="159"/>
  <c r="H45" i="159"/>
  <c r="G45" i="159"/>
  <c r="E45" i="159"/>
  <c r="D45" i="159"/>
  <c r="C45" i="159"/>
  <c r="K44" i="159"/>
  <c r="I44" i="159"/>
  <c r="H44" i="159"/>
  <c r="G44" i="159"/>
  <c r="E44" i="159"/>
  <c r="D44" i="159"/>
  <c r="C44" i="159"/>
  <c r="K43" i="159"/>
  <c r="I43" i="159"/>
  <c r="H43" i="159"/>
  <c r="G43" i="159"/>
  <c r="E43" i="159"/>
  <c r="D43" i="159"/>
  <c r="C43" i="159"/>
  <c r="K42" i="159"/>
  <c r="I42" i="159"/>
  <c r="H42" i="159"/>
  <c r="G42" i="159"/>
  <c r="E42" i="159"/>
  <c r="D42" i="159"/>
  <c r="C42" i="159"/>
  <c r="K41" i="159"/>
  <c r="I41" i="159"/>
  <c r="H41" i="159"/>
  <c r="G41" i="159"/>
  <c r="E41" i="159"/>
  <c r="D41" i="159"/>
  <c r="C41" i="159"/>
  <c r="K40" i="159"/>
  <c r="I40" i="159"/>
  <c r="H40" i="159"/>
  <c r="G40" i="159"/>
  <c r="E40" i="159"/>
  <c r="D40" i="159"/>
  <c r="C40" i="159"/>
  <c r="K39" i="159"/>
  <c r="I39" i="159"/>
  <c r="H39" i="159"/>
  <c r="G39" i="159"/>
  <c r="E39" i="159"/>
  <c r="D39" i="159"/>
  <c r="C39" i="159"/>
  <c r="K38" i="159"/>
  <c r="I38" i="159"/>
  <c r="H38" i="159"/>
  <c r="G38" i="159"/>
  <c r="E38" i="159"/>
  <c r="D38" i="159"/>
  <c r="C38" i="159"/>
  <c r="K37" i="159"/>
  <c r="I37" i="159"/>
  <c r="H37" i="159"/>
  <c r="G37" i="159"/>
  <c r="E37" i="159"/>
  <c r="D37" i="159"/>
  <c r="C37" i="159"/>
  <c r="K36" i="159"/>
  <c r="I36" i="159"/>
  <c r="H36" i="159"/>
  <c r="G36" i="159"/>
  <c r="E36" i="159"/>
  <c r="D36" i="159"/>
  <c r="C36" i="159"/>
  <c r="K35" i="159"/>
  <c r="I35" i="159"/>
  <c r="H35" i="159"/>
  <c r="G35" i="159"/>
  <c r="E35" i="159"/>
  <c r="D35" i="159"/>
  <c r="C35" i="159"/>
  <c r="K34" i="159"/>
  <c r="I34" i="159"/>
  <c r="H34" i="159"/>
  <c r="G34" i="159"/>
  <c r="E34" i="159"/>
  <c r="D34" i="159"/>
  <c r="C34" i="159"/>
  <c r="K33" i="159"/>
  <c r="I33" i="159"/>
  <c r="H33" i="159"/>
  <c r="G33" i="159"/>
  <c r="E33" i="159"/>
  <c r="D33" i="159"/>
  <c r="C33" i="159"/>
  <c r="K32" i="159"/>
  <c r="I32" i="159"/>
  <c r="H32" i="159"/>
  <c r="G32" i="159"/>
  <c r="E32" i="159"/>
  <c r="D32" i="159"/>
  <c r="C32" i="159"/>
  <c r="K31" i="159"/>
  <c r="I31" i="159"/>
  <c r="H31" i="159"/>
  <c r="G31" i="159"/>
  <c r="E31" i="159"/>
  <c r="D31" i="159"/>
  <c r="C31" i="159"/>
  <c r="K30" i="159"/>
  <c r="I30" i="159"/>
  <c r="H30" i="159"/>
  <c r="G30" i="159"/>
  <c r="E30" i="159"/>
  <c r="D30" i="159"/>
  <c r="C30" i="159"/>
  <c r="K29" i="159"/>
  <c r="I29" i="159"/>
  <c r="H29" i="159"/>
  <c r="G29" i="159"/>
  <c r="E29" i="159"/>
  <c r="D29" i="159"/>
  <c r="K28" i="159"/>
  <c r="I28" i="159"/>
  <c r="H28" i="159"/>
  <c r="G28" i="159"/>
  <c r="E28" i="159"/>
  <c r="D28" i="159"/>
  <c r="K27" i="159"/>
  <c r="I27" i="159"/>
  <c r="H27" i="159"/>
  <c r="G27" i="159"/>
  <c r="E27" i="159"/>
  <c r="D27" i="159"/>
  <c r="K26" i="159"/>
  <c r="I26" i="159"/>
  <c r="H26" i="159"/>
  <c r="G26" i="159"/>
  <c r="E26" i="159"/>
  <c r="D26" i="159"/>
  <c r="K25" i="159"/>
  <c r="I25" i="159"/>
  <c r="H25" i="159"/>
  <c r="G25" i="159"/>
  <c r="E25" i="159"/>
  <c r="D25" i="159"/>
  <c r="K24" i="159"/>
  <c r="I24" i="159"/>
  <c r="H24" i="159"/>
  <c r="G24" i="159"/>
  <c r="E24" i="159"/>
  <c r="D24" i="159"/>
  <c r="K23" i="159"/>
  <c r="I23" i="159"/>
  <c r="H23" i="159"/>
  <c r="G23" i="159"/>
  <c r="E23" i="159"/>
  <c r="D23" i="159"/>
  <c r="K22" i="159"/>
  <c r="I22" i="159"/>
  <c r="H22" i="159"/>
  <c r="G22" i="159"/>
  <c r="E22" i="159"/>
  <c r="D22" i="159"/>
  <c r="K21" i="159"/>
  <c r="I21" i="159"/>
  <c r="H21" i="159"/>
  <c r="G21" i="159"/>
  <c r="E21" i="159"/>
  <c r="D21" i="159"/>
  <c r="K20" i="159"/>
  <c r="I20" i="159"/>
  <c r="H20" i="159"/>
  <c r="G20" i="159"/>
  <c r="E20" i="159"/>
  <c r="D20" i="159"/>
  <c r="K19" i="159"/>
  <c r="I19" i="159"/>
  <c r="H19" i="159"/>
  <c r="G19" i="159"/>
  <c r="E19" i="159"/>
  <c r="D19" i="159"/>
  <c r="K18" i="159"/>
  <c r="I18" i="159"/>
  <c r="H18" i="159"/>
  <c r="G18" i="159"/>
  <c r="E18" i="159"/>
  <c r="D18" i="159"/>
  <c r="K17" i="159"/>
  <c r="I17" i="159"/>
  <c r="H17" i="159"/>
  <c r="G17" i="159"/>
  <c r="E17" i="159"/>
  <c r="D17" i="159"/>
  <c r="K16" i="159"/>
  <c r="I16" i="159"/>
  <c r="H16" i="159"/>
  <c r="G16" i="159"/>
  <c r="E16" i="159"/>
  <c r="D16" i="159"/>
  <c r="K15" i="159"/>
  <c r="I15" i="159"/>
  <c r="H15" i="159"/>
  <c r="G15" i="159"/>
  <c r="E15" i="159"/>
  <c r="D15" i="159"/>
  <c r="K14" i="159"/>
  <c r="I14" i="159"/>
  <c r="H14" i="159"/>
  <c r="G14" i="159"/>
  <c r="E14" i="159"/>
  <c r="D14" i="159"/>
  <c r="K13" i="159"/>
  <c r="I13" i="159"/>
  <c r="H13" i="159"/>
  <c r="G13" i="159"/>
  <c r="E13" i="159"/>
  <c r="D13" i="159"/>
  <c r="K12" i="159"/>
  <c r="I12" i="159"/>
  <c r="H12" i="159"/>
  <c r="G12" i="159"/>
  <c r="E12" i="159"/>
  <c r="D12" i="159"/>
  <c r="K11" i="159"/>
  <c r="I11" i="159"/>
  <c r="H11" i="159"/>
  <c r="G11" i="159"/>
  <c r="E11" i="159"/>
  <c r="D11" i="159"/>
  <c r="K10" i="159"/>
  <c r="I10" i="159"/>
  <c r="H10" i="159"/>
  <c r="G10" i="159"/>
  <c r="E10" i="159"/>
  <c r="D10" i="159"/>
  <c r="K9" i="159"/>
  <c r="I9" i="159"/>
  <c r="H9" i="159"/>
  <c r="G9" i="159"/>
  <c r="E9" i="159"/>
  <c r="D9" i="159"/>
  <c r="K8" i="159"/>
  <c r="I8" i="159"/>
  <c r="H8" i="159"/>
  <c r="G8" i="159"/>
  <c r="E8" i="159"/>
  <c r="D8" i="159"/>
  <c r="K7" i="159"/>
  <c r="I7" i="159"/>
  <c r="H7" i="159"/>
  <c r="G7" i="159"/>
  <c r="E7" i="159"/>
  <c r="D7" i="159"/>
  <c r="K6" i="159"/>
  <c r="I6" i="159"/>
  <c r="H6" i="159"/>
  <c r="G6" i="159"/>
  <c r="E6" i="159"/>
  <c r="D6" i="159"/>
  <c r="J51" i="158"/>
  <c r="J51" i="160" s="1"/>
  <c r="G51" i="158"/>
  <c r="G51" i="160" s="1"/>
  <c r="F51" i="158"/>
  <c r="F51" i="160" s="1"/>
  <c r="J50" i="158"/>
  <c r="J49" i="159" s="1"/>
  <c r="F50" i="158"/>
  <c r="J49" i="158"/>
  <c r="F49" i="158"/>
  <c r="J48" i="158"/>
  <c r="J48" i="160" s="1"/>
  <c r="F48" i="158"/>
  <c r="F48" i="160" s="1"/>
  <c r="J47" i="158"/>
  <c r="F47" i="158"/>
  <c r="F47" i="160" s="1"/>
  <c r="J46" i="158"/>
  <c r="J45" i="159" s="1"/>
  <c r="F46" i="158"/>
  <c r="J45" i="158"/>
  <c r="F45" i="158"/>
  <c r="J44" i="158"/>
  <c r="J44" i="160" s="1"/>
  <c r="F44" i="158"/>
  <c r="F44" i="160" s="1"/>
  <c r="J43" i="158"/>
  <c r="F43" i="158"/>
  <c r="F43" i="160" s="1"/>
  <c r="J42" i="158"/>
  <c r="F42" i="158"/>
  <c r="F41" i="159" s="1"/>
  <c r="J41" i="158"/>
  <c r="F41" i="158"/>
  <c r="J40" i="158"/>
  <c r="J40" i="160" s="1"/>
  <c r="F40" i="158"/>
  <c r="F40" i="160" s="1"/>
  <c r="J39" i="158"/>
  <c r="F39" i="158"/>
  <c r="F39" i="160" s="1"/>
  <c r="J38" i="158"/>
  <c r="J37" i="159" s="1"/>
  <c r="F38" i="158"/>
  <c r="J37" i="158"/>
  <c r="F37" i="158"/>
  <c r="J36" i="158"/>
  <c r="J36" i="160" s="1"/>
  <c r="F36" i="158"/>
  <c r="F36" i="160" s="1"/>
  <c r="J35" i="158"/>
  <c r="F35" i="158"/>
  <c r="F35" i="160" s="1"/>
  <c r="J34" i="158"/>
  <c r="J33" i="159" s="1"/>
  <c r="F34" i="158"/>
  <c r="J33" i="158"/>
  <c r="F33" i="158"/>
  <c r="J32" i="158"/>
  <c r="J32" i="160" s="1"/>
  <c r="F32" i="158"/>
  <c r="F32" i="160" s="1"/>
  <c r="J31" i="158"/>
  <c r="F31" i="158"/>
  <c r="F31" i="160" s="1"/>
  <c r="J30" i="158"/>
  <c r="F30" i="158"/>
  <c r="F30" i="160" s="1"/>
  <c r="J29" i="158"/>
  <c r="C29" i="158"/>
  <c r="J28" i="158"/>
  <c r="J28" i="160" s="1"/>
  <c r="F28" i="158"/>
  <c r="F28" i="160" s="1"/>
  <c r="C28" i="158"/>
  <c r="J27" i="158"/>
  <c r="F27" i="158"/>
  <c r="C27" i="158"/>
  <c r="C27" i="160" s="1"/>
  <c r="J26" i="158"/>
  <c r="C26" i="158"/>
  <c r="F26" i="158" s="1"/>
  <c r="J25" i="158"/>
  <c r="C25" i="158"/>
  <c r="J24" i="158"/>
  <c r="J24" i="160" s="1"/>
  <c r="C24" i="158"/>
  <c r="F24" i="158" s="1"/>
  <c r="F24" i="160" s="1"/>
  <c r="J23" i="158"/>
  <c r="C23" i="158"/>
  <c r="C23" i="160" s="1"/>
  <c r="J22" i="158"/>
  <c r="J22" i="160" s="1"/>
  <c r="F22" i="158"/>
  <c r="F22" i="160" s="1"/>
  <c r="C22" i="158"/>
  <c r="J21" i="158"/>
  <c r="C21" i="158"/>
  <c r="C21" i="160" s="1"/>
  <c r="J20" i="158"/>
  <c r="J20" i="160" s="1"/>
  <c r="C20" i="158"/>
  <c r="C19" i="159" s="1"/>
  <c r="J19" i="158"/>
  <c r="F19" i="158"/>
  <c r="C19" i="158"/>
  <c r="C19" i="160" s="1"/>
  <c r="J18" i="158"/>
  <c r="F18" i="158"/>
  <c r="F18" i="160" s="1"/>
  <c r="C18" i="158"/>
  <c r="J17" i="158"/>
  <c r="C17" i="158"/>
  <c r="C17" i="160" s="1"/>
  <c r="J16" i="158"/>
  <c r="J16" i="160" s="1"/>
  <c r="C16" i="158"/>
  <c r="F16" i="158" s="1"/>
  <c r="F16" i="160" s="1"/>
  <c r="J15" i="158"/>
  <c r="C15" i="158"/>
  <c r="C15" i="160" s="1"/>
  <c r="J14" i="158"/>
  <c r="J14" i="160" s="1"/>
  <c r="C14" i="158"/>
  <c r="F14" i="158" s="1"/>
  <c r="J13" i="158"/>
  <c r="C13" i="158"/>
  <c r="C12" i="159" s="1"/>
  <c r="J12" i="158"/>
  <c r="J12" i="160" s="1"/>
  <c r="F12" i="158"/>
  <c r="F12" i="160" s="1"/>
  <c r="C12" i="158"/>
  <c r="J11" i="158"/>
  <c r="F11" i="158"/>
  <c r="C11" i="158"/>
  <c r="C11" i="160" s="1"/>
  <c r="J10" i="158"/>
  <c r="J10" i="160" s="1"/>
  <c r="F10" i="158"/>
  <c r="C10" i="158"/>
  <c r="J9" i="158"/>
  <c r="C9" i="158"/>
  <c r="C8" i="159" s="1"/>
  <c r="J8" i="158"/>
  <c r="J8" i="160" s="1"/>
  <c r="C8" i="158"/>
  <c r="F8" i="158" s="1"/>
  <c r="F8" i="160" s="1"/>
  <c r="J7" i="158"/>
  <c r="C7" i="158"/>
  <c r="C7" i="160" s="1"/>
  <c r="J6" i="158"/>
  <c r="J6" i="160" s="1"/>
  <c r="F6" i="158"/>
  <c r="F6" i="160" s="1"/>
  <c r="C6" i="158"/>
  <c r="C6" i="160" s="1"/>
  <c r="J29" i="159" l="1"/>
  <c r="J41" i="159"/>
  <c r="F20" i="158"/>
  <c r="F20" i="160" s="1"/>
  <c r="K12" i="161"/>
  <c r="K36" i="161"/>
  <c r="F37" i="159"/>
  <c r="F49" i="159"/>
  <c r="K8" i="161"/>
  <c r="K11" i="161"/>
  <c r="K32" i="161"/>
  <c r="K35" i="161"/>
  <c r="F7" i="158"/>
  <c r="F7" i="159" s="1"/>
  <c r="J17" i="159"/>
  <c r="J18" i="160"/>
  <c r="F33" i="159"/>
  <c r="F45" i="159"/>
  <c r="F15" i="158"/>
  <c r="F14" i="159" s="1"/>
  <c r="K20" i="161"/>
  <c r="K44" i="161"/>
  <c r="F26" i="160"/>
  <c r="F27" i="160"/>
  <c r="F26" i="159"/>
  <c r="C6" i="159"/>
  <c r="F11" i="159"/>
  <c r="J11" i="159"/>
  <c r="C22" i="159"/>
  <c r="F27" i="159"/>
  <c r="J27" i="159"/>
  <c r="F31" i="159"/>
  <c r="J31" i="159"/>
  <c r="F39" i="159"/>
  <c r="J39" i="159"/>
  <c r="F47" i="159"/>
  <c r="J47" i="159"/>
  <c r="F10" i="160"/>
  <c r="J30" i="160"/>
  <c r="F38" i="160"/>
  <c r="J38" i="160"/>
  <c r="F46" i="160"/>
  <c r="J46" i="160"/>
  <c r="H14" i="161"/>
  <c r="K14" i="161"/>
  <c r="H22" i="161"/>
  <c r="K22" i="161"/>
  <c r="H30" i="161"/>
  <c r="K30" i="161"/>
  <c r="H38" i="161"/>
  <c r="K38" i="161"/>
  <c r="H46" i="161"/>
  <c r="K46" i="161"/>
  <c r="C7" i="159"/>
  <c r="C8" i="160"/>
  <c r="F9" i="158"/>
  <c r="F9" i="159" s="1"/>
  <c r="J9" i="159"/>
  <c r="C11" i="159"/>
  <c r="C12" i="160"/>
  <c r="F13" i="158"/>
  <c r="J13" i="159"/>
  <c r="C15" i="159"/>
  <c r="C16" i="160"/>
  <c r="J16" i="159"/>
  <c r="J17" i="160"/>
  <c r="C22" i="160"/>
  <c r="C21" i="159"/>
  <c r="F23" i="158"/>
  <c r="F23" i="159" s="1"/>
  <c r="J27" i="160"/>
  <c r="J26" i="159"/>
  <c r="F29" i="158"/>
  <c r="C29" i="159"/>
  <c r="C28" i="159"/>
  <c r="F32" i="159"/>
  <c r="F36" i="159"/>
  <c r="F40" i="159"/>
  <c r="F44" i="159"/>
  <c r="F48" i="159"/>
  <c r="J7" i="159"/>
  <c r="C18" i="159"/>
  <c r="J23" i="159"/>
  <c r="K15" i="161"/>
  <c r="K23" i="161"/>
  <c r="K31" i="161"/>
  <c r="K39" i="161"/>
  <c r="K47" i="161"/>
  <c r="J11" i="160"/>
  <c r="J10" i="159"/>
  <c r="J15" i="160"/>
  <c r="J14" i="159"/>
  <c r="C26" i="160"/>
  <c r="C25" i="159"/>
  <c r="J8" i="159"/>
  <c r="J9" i="160"/>
  <c r="J12" i="159"/>
  <c r="J13" i="160"/>
  <c r="C18" i="160"/>
  <c r="C17" i="159"/>
  <c r="F19" i="160"/>
  <c r="F18" i="159"/>
  <c r="J23" i="160"/>
  <c r="J22" i="159"/>
  <c r="F25" i="158"/>
  <c r="F25" i="159" s="1"/>
  <c r="C24" i="159"/>
  <c r="J25" i="159"/>
  <c r="C27" i="159"/>
  <c r="J28" i="159"/>
  <c r="J29" i="160"/>
  <c r="J31" i="160"/>
  <c r="J30" i="159"/>
  <c r="J32" i="159"/>
  <c r="J33" i="160"/>
  <c r="J35" i="160"/>
  <c r="J34" i="159"/>
  <c r="J36" i="159"/>
  <c r="J37" i="160"/>
  <c r="J39" i="160"/>
  <c r="J38" i="159"/>
  <c r="J40" i="159"/>
  <c r="J41" i="160"/>
  <c r="J43" i="160"/>
  <c r="J42" i="159"/>
  <c r="J44" i="159"/>
  <c r="J45" i="160"/>
  <c r="J47" i="160"/>
  <c r="J46" i="159"/>
  <c r="J48" i="159"/>
  <c r="J49" i="160"/>
  <c r="C14" i="159"/>
  <c r="F19" i="159"/>
  <c r="J19" i="159"/>
  <c r="F35" i="159"/>
  <c r="J35" i="159"/>
  <c r="F43" i="159"/>
  <c r="J43" i="159"/>
  <c r="C13" i="160"/>
  <c r="F34" i="160"/>
  <c r="J34" i="160"/>
  <c r="F42" i="160"/>
  <c r="J42" i="160"/>
  <c r="F50" i="160"/>
  <c r="J50" i="160"/>
  <c r="H10" i="161"/>
  <c r="K10" i="161"/>
  <c r="H18" i="161"/>
  <c r="K18" i="161"/>
  <c r="H26" i="161"/>
  <c r="K26" i="161"/>
  <c r="H34" i="161"/>
  <c r="K34" i="161"/>
  <c r="H42" i="161"/>
  <c r="K42" i="161"/>
  <c r="H50" i="161"/>
  <c r="K50" i="161"/>
  <c r="J7" i="160"/>
  <c r="J6" i="159"/>
  <c r="F17" i="158"/>
  <c r="F17" i="159" s="1"/>
  <c r="C16" i="159"/>
  <c r="J20" i="159"/>
  <c r="J21" i="160"/>
  <c r="F7" i="160"/>
  <c r="F6" i="159"/>
  <c r="C10" i="160"/>
  <c r="C9" i="159"/>
  <c r="F11" i="160"/>
  <c r="F10" i="159"/>
  <c r="C14" i="160"/>
  <c r="C13" i="159"/>
  <c r="F15" i="160"/>
  <c r="J19" i="160"/>
  <c r="J18" i="159"/>
  <c r="F21" i="158"/>
  <c r="F21" i="159" s="1"/>
  <c r="C20" i="159"/>
  <c r="J21" i="159"/>
  <c r="C23" i="159"/>
  <c r="J24" i="159"/>
  <c r="J25" i="160"/>
  <c r="F29" i="159"/>
  <c r="C10" i="159"/>
  <c r="J15" i="159"/>
  <c r="C26" i="159"/>
  <c r="C9" i="160"/>
  <c r="F14" i="160"/>
  <c r="C25" i="160"/>
  <c r="K43" i="161"/>
  <c r="K51" i="161"/>
  <c r="H7" i="161"/>
  <c r="H11" i="161"/>
  <c r="H15" i="161"/>
  <c r="H19" i="161"/>
  <c r="H23" i="161"/>
  <c r="H27" i="161"/>
  <c r="H31" i="161"/>
  <c r="H35" i="161"/>
  <c r="H39" i="161"/>
  <c r="H43" i="161"/>
  <c r="H47" i="161"/>
  <c r="H51" i="161"/>
  <c r="F30" i="159"/>
  <c r="F34" i="159"/>
  <c r="F38" i="159"/>
  <c r="F42" i="159"/>
  <c r="F46" i="159"/>
  <c r="F50" i="159"/>
  <c r="J50" i="159"/>
  <c r="C20" i="160"/>
  <c r="C24" i="160"/>
  <c r="C28" i="160"/>
  <c r="F33" i="160"/>
  <c r="F37" i="160"/>
  <c r="F41" i="160"/>
  <c r="F45" i="160"/>
  <c r="F49" i="160"/>
  <c r="K9" i="161"/>
  <c r="K13" i="161"/>
  <c r="K17" i="161"/>
  <c r="K21" i="161"/>
  <c r="K25" i="161"/>
  <c r="K29" i="161"/>
  <c r="K33" i="161"/>
  <c r="K37" i="161"/>
  <c r="K41" i="161"/>
  <c r="K45" i="161"/>
  <c r="K49" i="161"/>
  <c r="F15" i="159" l="1"/>
  <c r="F16" i="159"/>
  <c r="F17" i="160"/>
  <c r="F23" i="160"/>
  <c r="F22" i="159"/>
  <c r="F12" i="159"/>
  <c r="F13" i="160"/>
  <c r="F8" i="159"/>
  <c r="F9" i="160"/>
  <c r="F28" i="159"/>
  <c r="F29" i="160"/>
  <c r="F13" i="159"/>
  <c r="F24" i="159"/>
  <c r="F25" i="160"/>
  <c r="F20" i="159"/>
  <c r="F21" i="160"/>
  <c r="D30" i="6" l="1"/>
  <c r="H18" i="5" l="1"/>
  <c r="G16" i="5" l="1"/>
  <c r="F17" i="5" l="1"/>
  <c r="F19" i="5" s="1"/>
  <c r="J18" i="5" l="1"/>
  <c r="F20" i="5"/>
  <c r="J16" i="5"/>
  <c r="J17" i="5"/>
  <c r="L27" i="39" l="1"/>
  <c r="K27" i="39"/>
  <c r="K12" i="39"/>
  <c r="L12" i="39"/>
  <c r="L39" i="38" l="1"/>
  <c r="K39" i="38"/>
  <c r="J39" i="38"/>
  <c r="L38" i="38" l="1"/>
  <c r="K38" i="38"/>
  <c r="J38" i="38"/>
  <c r="E34" i="6" l="1"/>
  <c r="E35" i="6"/>
  <c r="E36" i="6"/>
  <c r="E37" i="6"/>
  <c r="E38" i="6"/>
  <c r="G34" i="6"/>
  <c r="G35" i="6"/>
  <c r="G36" i="6"/>
  <c r="G37" i="6"/>
  <c r="G38" i="6"/>
  <c r="G33" i="6" l="1"/>
  <c r="E33" i="6"/>
  <c r="D36" i="6"/>
  <c r="F36" i="6"/>
  <c r="F34" i="6"/>
  <c r="D34" i="6"/>
  <c r="D35" i="6"/>
  <c r="F35" i="6"/>
  <c r="D37" i="6"/>
  <c r="F37" i="6"/>
  <c r="D38" i="6"/>
  <c r="F38" i="6"/>
  <c r="D33" i="6" l="1"/>
  <c r="H33" i="6" s="1"/>
  <c r="F33" i="6"/>
  <c r="I38" i="6"/>
  <c r="H38" i="6"/>
  <c r="I37" i="6"/>
  <c r="H37" i="6"/>
  <c r="I36" i="6"/>
  <c r="H36" i="6"/>
  <c r="I35" i="6"/>
  <c r="H35" i="6"/>
  <c r="I34" i="6"/>
  <c r="H34" i="6"/>
  <c r="I32" i="6"/>
  <c r="H32" i="6"/>
  <c r="I31" i="6"/>
  <c r="H31" i="6"/>
  <c r="I30" i="6"/>
  <c r="H30" i="6"/>
  <c r="I29" i="6"/>
  <c r="H29" i="6"/>
  <c r="I28" i="6"/>
  <c r="H28" i="6"/>
  <c r="I27" i="6"/>
  <c r="H27" i="6"/>
  <c r="I26" i="6"/>
  <c r="H26" i="6"/>
  <c r="I25" i="6"/>
  <c r="H25" i="6"/>
  <c r="I24" i="6"/>
  <c r="H24" i="6"/>
  <c r="I23" i="6"/>
  <c r="H23" i="6"/>
  <c r="I22" i="6"/>
  <c r="H22" i="6"/>
  <c r="I21" i="6"/>
  <c r="H21" i="6"/>
  <c r="I20" i="6"/>
  <c r="H20" i="6"/>
  <c r="I19" i="6"/>
  <c r="H19" i="6"/>
  <c r="I18" i="6"/>
  <c r="H18" i="6"/>
  <c r="I17" i="6"/>
  <c r="H17" i="6"/>
  <c r="I16" i="6"/>
  <c r="H16" i="6"/>
  <c r="I15" i="6"/>
  <c r="H15" i="6"/>
  <c r="I14" i="6"/>
  <c r="H14" i="6"/>
  <c r="I13" i="6"/>
  <c r="H13" i="6"/>
  <c r="I12" i="6"/>
  <c r="H12" i="6"/>
  <c r="I11" i="6"/>
  <c r="H11" i="6"/>
  <c r="I10" i="6"/>
  <c r="H10" i="6"/>
  <c r="I9" i="6"/>
  <c r="H9" i="6"/>
  <c r="I8" i="6"/>
  <c r="I7" i="6"/>
  <c r="I6" i="6"/>
  <c r="H6" i="6"/>
  <c r="E17" i="5"/>
  <c r="E19" i="5" s="1"/>
  <c r="D17" i="5"/>
  <c r="D19" i="5" s="1"/>
  <c r="I18" i="5" s="1"/>
  <c r="C17" i="5"/>
  <c r="C19" i="5" s="1"/>
  <c r="C20" i="5" s="1"/>
  <c r="B17" i="5"/>
  <c r="B19" i="5" s="1"/>
  <c r="B20" i="5" s="1"/>
  <c r="H16" i="5"/>
  <c r="H15" i="5"/>
  <c r="G15" i="5"/>
  <c r="H13" i="5"/>
  <c r="G13" i="5"/>
  <c r="H10" i="5"/>
  <c r="G10" i="5"/>
  <c r="H9" i="5"/>
  <c r="G9" i="5"/>
  <c r="H8" i="5"/>
  <c r="G8" i="5"/>
  <c r="H7" i="5"/>
  <c r="G7" i="5"/>
  <c r="D20" i="5" l="1"/>
  <c r="G19" i="5"/>
  <c r="H19" i="5"/>
  <c r="E20" i="5"/>
  <c r="I11" i="5"/>
  <c r="I16" i="5"/>
  <c r="J9" i="5"/>
  <c r="J8" i="5"/>
  <c r="J11" i="5"/>
  <c r="J10" i="5"/>
  <c r="J12" i="5"/>
  <c r="J7" i="5"/>
  <c r="J13" i="5"/>
  <c r="I9" i="5"/>
  <c r="I7" i="5"/>
  <c r="I8" i="5"/>
  <c r="I10" i="5"/>
  <c r="J15" i="5"/>
  <c r="J14" i="5"/>
  <c r="I33" i="6"/>
  <c r="I14" i="5"/>
  <c r="I15" i="5"/>
  <c r="G17" i="5"/>
  <c r="I12" i="5"/>
  <c r="I13" i="5"/>
  <c r="I17" i="5"/>
  <c r="H17" i="5"/>
  <c r="G20" i="5" l="1"/>
  <c r="H20" i="5"/>
</calcChain>
</file>

<file path=xl/sharedStrings.xml><?xml version="1.0" encoding="utf-8"?>
<sst xmlns="http://schemas.openxmlformats.org/spreadsheetml/2006/main" count="5710" uniqueCount="1978">
  <si>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</si>
  <si>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</si>
  <si>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</si>
  <si>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</si>
  <si>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</si>
  <si>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</si>
  <si>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</si>
  <si>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</si>
  <si>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</si>
  <si>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</si>
  <si>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</si>
  <si>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</si>
  <si>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</si>
  <si>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</si>
  <si>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</si>
  <si>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</si>
  <si>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</si>
  <si>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</si>
  <si>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</si>
  <si>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</si>
  <si>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</si>
  <si>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</si>
  <si>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</si>
  <si>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</si>
  <si>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</si>
  <si>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</si>
  <si>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</si>
  <si>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</si>
  <si>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</si>
  <si>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</si>
  <si>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</si>
  <si>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</si>
  <si>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</si>
  <si>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</si>
  <si>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</si>
  <si>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</si>
  <si>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</si>
  <si>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</si>
  <si>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</si>
  <si>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</si>
  <si>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</si>
  <si>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</si>
  <si>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</si>
  <si>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</si>
  <si>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</si>
  <si>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</si>
  <si>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</si>
  <si>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</si>
  <si>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</si>
  <si>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</si>
  <si>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</si>
  <si>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</si>
  <si>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</si>
  <si>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</si>
  <si>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</si>
  <si>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</si>
  <si>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</si>
  <si>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</si>
  <si>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</si>
  <si>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 xml:space="preserve">Annexes: Time Series Data of Some Macroeconomic Variables </t>
  </si>
  <si>
    <t>Table 1</t>
  </si>
  <si>
    <t>Heading</t>
  </si>
  <si>
    <t>Annual</t>
  </si>
  <si>
    <t>2015/16</t>
  </si>
  <si>
    <t>2016/17</t>
  </si>
  <si>
    <t>2017/18</t>
  </si>
  <si>
    <t>2018/19</t>
  </si>
  <si>
    <t>2019/20</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</si>
  <si>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</si>
  <si>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</si>
  <si>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</si>
  <si>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</si>
  <si>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</si>
  <si>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</si>
  <si>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</si>
  <si>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</si>
  <si>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</si>
  <si>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</si>
  <si>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</si>
  <si>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</si>
  <si>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</si>
  <si>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</si>
  <si>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Annual / Period Average</t>
  </si>
  <si>
    <t>National Wholesale Price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</si>
  <si>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</si>
  <si>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</si>
  <si>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</si>
  <si>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</si>
  <si>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</si>
  <si>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</si>
  <si>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</si>
  <si>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</si>
  <si>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</si>
  <si>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</si>
  <si>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</si>
  <si>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</si>
  <si>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</si>
  <si>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</si>
  <si>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</si>
  <si>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</si>
  <si>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</si>
  <si>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</si>
  <si>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</si>
  <si>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</si>
  <si>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</si>
  <si>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</si>
  <si>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</si>
  <si>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</si>
  <si>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</si>
  <si>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 xml:space="preserve">Weighted Average Deposit Rate of Commercial Banks </t>
  </si>
  <si>
    <t>3.28*</t>
  </si>
  <si>
    <t>6.15*</t>
  </si>
  <si>
    <t>6.49*</t>
  </si>
  <si>
    <t>6.60*</t>
  </si>
  <si>
    <t xml:space="preserve">Weighted Average Lending Rate of Commercial Banks </t>
  </si>
  <si>
    <t>8.86*</t>
  </si>
  <si>
    <t>11.33*</t>
  </si>
  <si>
    <t>12.47*</t>
  </si>
  <si>
    <t>12.13*</t>
  </si>
  <si>
    <t>Base Rate</t>
  </si>
  <si>
    <t>6.50*</t>
  </si>
  <si>
    <t>10.47*</t>
  </si>
  <si>
    <t>9.57*</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</si>
  <si>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</si>
  <si>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</si>
  <si>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</si>
  <si>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</si>
  <si>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</si>
  <si>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</si>
  <si>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</si>
  <si>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</si>
  <si>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</si>
  <si>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</si>
  <si>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</si>
  <si>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</si>
  <si>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</si>
  <si>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</si>
  <si>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</si>
  <si>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Government Budgetary Operation+</t>
  </si>
  <si>
    <t>(Based on Banking Transactions)</t>
  </si>
  <si>
    <t xml:space="preserve"> (Rs. in million)</t>
  </si>
  <si>
    <t>S.N.</t>
  </si>
  <si>
    <t>Amount</t>
  </si>
  <si>
    <t>2019/20*</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</si>
  <si>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</si>
  <si>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</si>
  <si>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</si>
  <si>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</si>
  <si>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</si>
  <si>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</si>
  <si>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</si>
  <si>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</si>
  <si>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</si>
  <si>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</si>
  <si>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</si>
  <si>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</si>
  <si>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</si>
  <si>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</si>
  <si>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</si>
  <si>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</si>
  <si>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</si>
  <si>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</si>
  <si>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</si>
  <si>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 xml:space="preserve">     V. A. T. Fund Account</t>
  </si>
  <si>
    <t xml:space="preserve">     Customs Fund Account</t>
  </si>
  <si>
    <t>Table 30</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</si>
  <si>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</si>
  <si>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</si>
  <si>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</si>
  <si>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</si>
  <si>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</si>
  <si>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</si>
  <si>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</si>
  <si>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</si>
  <si>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</si>
  <si>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</si>
  <si>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</si>
  <si>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</si>
  <si>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</si>
  <si>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</si>
  <si>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</si>
  <si>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</si>
  <si>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</si>
  <si>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</si>
  <si>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</si>
  <si>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Instruments and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</si>
  <si>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</si>
  <si>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</si>
  <si>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</si>
  <si>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</si>
  <si>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</si>
  <si>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</si>
  <si>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</si>
  <si>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</si>
  <si>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</si>
  <si>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</si>
  <si>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</si>
  <si>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</si>
  <si>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</si>
  <si>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</si>
  <si>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</si>
  <si>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</si>
  <si>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October</t>
  </si>
  <si>
    <t>February</t>
  </si>
  <si>
    <t>January</t>
  </si>
  <si>
    <t>December</t>
  </si>
  <si>
    <t>November</t>
  </si>
  <si>
    <t>September</t>
  </si>
  <si>
    <t>August</t>
  </si>
  <si>
    <t>July</t>
  </si>
  <si>
    <t>June</t>
  </si>
  <si>
    <t>May</t>
  </si>
  <si>
    <t>April</t>
  </si>
  <si>
    <t>March</t>
  </si>
  <si>
    <t>Monetary Statistics (A)</t>
  </si>
  <si>
    <t>Monetary Statistics (B)</t>
  </si>
  <si>
    <t>Fiscal Year</t>
  </si>
  <si>
    <t>Interest Rates</t>
  </si>
  <si>
    <t>Balance of Payments</t>
  </si>
  <si>
    <t>Heads</t>
  </si>
  <si>
    <t>Annex</t>
  </si>
  <si>
    <t xml:space="preserve">Time Series Data of Some Macroeconomic Variables </t>
  </si>
  <si>
    <t>Annexes</t>
  </si>
  <si>
    <t>Treasury Position</t>
  </si>
  <si>
    <t>Revenue</t>
  </si>
  <si>
    <t>Expenditure</t>
  </si>
  <si>
    <t>(Rs. In million)</t>
  </si>
  <si>
    <t>Annex 5</t>
  </si>
  <si>
    <t>Total Resources [2.1+2.2]</t>
  </si>
  <si>
    <t>2.1 Revenue and Grants [i+ii-i.b]</t>
  </si>
  <si>
    <t xml:space="preserve">i. Revenue </t>
  </si>
  <si>
    <t>i.a. Federal Government</t>
  </si>
  <si>
    <t>i.b.Province and Local Govt.(Transferable)</t>
  </si>
  <si>
    <t>ii. Foreign Grants</t>
  </si>
  <si>
    <t>2.2 Previous Year's Cash Balance &amp; Recovery</t>
  </si>
  <si>
    <t>Deficits(-) Surplus(+) [2-1]</t>
  </si>
  <si>
    <t>Province Government Expenditure</t>
  </si>
  <si>
    <t>Province Government Resources+++</t>
  </si>
  <si>
    <t>Federal Government Grants and Revenue Transfer</t>
  </si>
  <si>
    <t>Province Revenue and Other Receipts</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</si>
  <si>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</si>
  <si>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</si>
  <si>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</si>
  <si>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</si>
  <si>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</si>
  <si>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</si>
  <si>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</si>
  <si>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</si>
  <si>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</si>
  <si>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</si>
  <si>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</si>
  <si>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</si>
  <si>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</si>
  <si>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</si>
  <si>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</si>
  <si>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</si>
  <si>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</si>
  <si>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590761.6*</t>
  </si>
  <si>
    <t>Table 29</t>
  </si>
  <si>
    <t>*After excluding Beruju Recovery</t>
  </si>
  <si>
    <t>2019/20***</t>
  </si>
  <si>
    <t>***Real sector figures for 2019/20 are the preliminary estimates from CBS.</t>
  </si>
  <si>
    <t>606824.1*</t>
  </si>
  <si>
    <t>647795.3*</t>
  </si>
  <si>
    <t xml:space="preserve"> 2016/17</t>
  </si>
  <si>
    <t xml:space="preserve"> 2017/18</t>
  </si>
  <si>
    <t xml:space="preserve"> 2018/19</t>
  </si>
  <si>
    <t xml:space="preserve"> 2019/20</t>
  </si>
  <si>
    <t xml:space="preserve"> 2015/16</t>
  </si>
  <si>
    <t>Growth rate of</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</si>
  <si>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</si>
  <si>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</si>
  <si>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</si>
  <si>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</si>
  <si>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</si>
  <si>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</si>
  <si>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</si>
  <si>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 xml:space="preserve">   Other Receipts</t>
  </si>
  <si>
    <t>Total Revenue / Receipts</t>
  </si>
  <si>
    <t>Total Revenue/ Receipts (excluding Registration fee and vehicle tax)</t>
  </si>
  <si>
    <t>2020/21</t>
  </si>
  <si>
    <t>2020/21 P</t>
  </si>
  <si>
    <t>2019/20 R</t>
  </si>
  <si>
    <t>R: Revised</t>
  </si>
  <si>
    <t>Gross Domestic Product( Current Price) (Rs in billion)</t>
  </si>
  <si>
    <t>0.35*</t>
  </si>
  <si>
    <t>6.01*</t>
  </si>
  <si>
    <t>10.11*</t>
  </si>
  <si>
    <t>9.90*</t>
  </si>
  <si>
    <t>8.50*</t>
  </si>
  <si>
    <t>793784.3*</t>
  </si>
  <si>
    <t>Salary and Wage Rate Index Annual / Period Average</t>
  </si>
  <si>
    <t>Overall Index</t>
  </si>
  <si>
    <t>Index</t>
  </si>
  <si>
    <t>Salary Index</t>
  </si>
  <si>
    <t>* % Change Y on Y.</t>
  </si>
  <si>
    <t>% Change*</t>
  </si>
  <si>
    <t>Wage Index</t>
  </si>
  <si>
    <t>Non-food &amp; Services</t>
  </si>
  <si>
    <t>Food &amp; Beverage</t>
  </si>
  <si>
    <t>SWRI</t>
  </si>
  <si>
    <t>WPI</t>
  </si>
  <si>
    <t>CPI</t>
  </si>
  <si>
    <t xml:space="preserve">Price Statistics </t>
  </si>
  <si>
    <t>Annex 1</t>
  </si>
  <si>
    <t>Total</t>
  </si>
  <si>
    <t xml:space="preserve">Total </t>
  </si>
  <si>
    <t>Imports</t>
  </si>
  <si>
    <t>Exports</t>
  </si>
  <si>
    <t>2014/15</t>
  </si>
  <si>
    <t>2013/14</t>
  </si>
  <si>
    <t>2012/13</t>
  </si>
  <si>
    <t>2011/12</t>
  </si>
  <si>
    <t>2010/11</t>
  </si>
  <si>
    <t>2009/10</t>
  </si>
  <si>
    <t>2008/09</t>
  </si>
  <si>
    <t>2007/08</t>
  </si>
  <si>
    <t>2006/07</t>
  </si>
  <si>
    <t>Workers' Remittances</t>
  </si>
  <si>
    <t>Balance on Goods</t>
  </si>
  <si>
    <t>Merchandise</t>
  </si>
  <si>
    <t>* % change Y on Y.</t>
  </si>
  <si>
    <t>Total Trade Balance</t>
  </si>
  <si>
    <t>Total Import</t>
  </si>
  <si>
    <t>Total Exports</t>
  </si>
  <si>
    <t>Annex 2</t>
  </si>
  <si>
    <t>* % Change Y on Y</t>
  </si>
  <si>
    <t>BOP</t>
  </si>
  <si>
    <t>Net Direct Investment in Nepal</t>
  </si>
  <si>
    <t>Services
Net</t>
  </si>
  <si>
    <t>Current A/C 
Balance</t>
  </si>
  <si>
    <t>Mid-Month (Cumulative)</t>
  </si>
  <si>
    <t>Annex 3</t>
  </si>
  <si>
    <t>Period end buying exchage rate is used for conversion to USD.</t>
  </si>
  <si>
    <t>Merchandise &amp; Services</t>
  </si>
  <si>
    <t>Import Capacity in Months</t>
  </si>
  <si>
    <t>Gross Foreign Exchange Reserves (USD In Million)</t>
  </si>
  <si>
    <t>Gross Foreign Exchange Reserves (Rs. In Billion)</t>
  </si>
  <si>
    <t>Foreign Exchange Reserves</t>
  </si>
  <si>
    <t>Annex 4</t>
  </si>
  <si>
    <t>*Weighted average of mid Jun-mid July</t>
  </si>
  <si>
    <t>Total 
Deposits</t>
  </si>
  <si>
    <t>Time Deposit</t>
  </si>
  <si>
    <t>Saving and Call Deposit</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</si>
  <si>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</si>
  <si>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</si>
  <si>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</si>
  <si>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</si>
  <si>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</si>
  <si>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</si>
  <si>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Government Deposits</t>
  </si>
  <si>
    <t>Claims on Government</t>
  </si>
  <si>
    <t>Domestic
 Credit</t>
  </si>
  <si>
    <t>Net Domestic
 Assets</t>
  </si>
  <si>
    <t>Net Foreign
 Assets</t>
  </si>
  <si>
    <t>Fiscal 
Year</t>
  </si>
  <si>
    <t>Annex 7</t>
  </si>
  <si>
    <t>Weighted Average Deposit Rate</t>
  </si>
  <si>
    <t>Weighted Average 91 Days TB rate</t>
  </si>
  <si>
    <t>Interbank Rate (Commercial Bank)</t>
  </si>
  <si>
    <t>Annex 8</t>
  </si>
  <si>
    <t>CPI (y-o-y)#</t>
  </si>
  <si>
    <t>Food CPI (y-o-y)#</t>
  </si>
  <si>
    <t>Non-food CPI (y-o-y)#</t>
  </si>
  <si>
    <t>National Wholesale Price Index (y-o-y)#</t>
  </si>
  <si>
    <t>Salary and Wage Rate Index (y-o-y)#</t>
  </si>
  <si>
    <t># Data as of Mid-July (Asar) in the annual column</t>
  </si>
  <si>
    <t>National Consumer Price Index (Annual Series)</t>
  </si>
  <si>
    <t>(2014/15 =100)</t>
  </si>
  <si>
    <t>Nepali Year</t>
  </si>
  <si>
    <t>Percent  Change</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</si>
  <si>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</si>
  <si>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</si>
  <si>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</si>
  <si>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</si>
  <si>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</si>
  <si>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</si>
  <si>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</si>
  <si>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</si>
  <si>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</si>
  <si>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</si>
  <si>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</si>
  <si>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</si>
  <si>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</si>
  <si>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</si>
  <si>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</si>
  <si>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</si>
  <si>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</si>
  <si>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</si>
  <si>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</si>
  <si>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</si>
  <si>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</si>
  <si>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</si>
  <si>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</si>
  <si>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</si>
  <si>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</si>
  <si>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</si>
  <si>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</si>
  <si>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</si>
  <si>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</si>
  <si>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</si>
  <si>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</si>
  <si>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</si>
  <si>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</si>
  <si>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</si>
  <si>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</si>
  <si>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</si>
  <si>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</si>
  <si>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</si>
  <si>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</si>
  <si>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</si>
  <si>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</si>
  <si>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</si>
  <si>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</si>
  <si>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</si>
  <si>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</si>
  <si>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</si>
  <si>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</si>
  <si>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</si>
  <si>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</si>
  <si>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</si>
  <si>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</si>
  <si>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</si>
  <si>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</si>
  <si>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</si>
  <si>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</si>
  <si>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</si>
  <si>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</si>
  <si>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</si>
  <si>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</si>
  <si>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</si>
  <si>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</si>
  <si>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</si>
  <si>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</si>
  <si>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</si>
  <si>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</si>
  <si>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</si>
  <si>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</si>
  <si>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</si>
  <si>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</si>
  <si>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</si>
  <si>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</si>
  <si>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2063/64</t>
  </si>
  <si>
    <t>2064/65</t>
  </si>
  <si>
    <t>2065/66</t>
  </si>
  <si>
    <t>2066/67</t>
  </si>
  <si>
    <t>2067/68</t>
  </si>
  <si>
    <t>2068/69</t>
  </si>
  <si>
    <t>2069/70</t>
  </si>
  <si>
    <t>2070/71</t>
  </si>
  <si>
    <t>2071/72</t>
  </si>
  <si>
    <t>2072/73</t>
  </si>
  <si>
    <t>2073/74</t>
  </si>
  <si>
    <t>2074/75</t>
  </si>
  <si>
    <t>2075/76</t>
  </si>
  <si>
    <t>2076/77</t>
  </si>
  <si>
    <t>Direction of Foreign Trade (Annual Series)</t>
  </si>
  <si>
    <t>Rs. in million</t>
  </si>
  <si>
    <t>Ànnual Growth Rate</t>
  </si>
  <si>
    <t>As percent of GDP</t>
  </si>
  <si>
    <t xml:space="preserve">Trade Balance </t>
  </si>
  <si>
    <t>Total Trade</t>
  </si>
  <si>
    <t xml:space="preserve">Exports </t>
  </si>
  <si>
    <t>Trade Balance</t>
  </si>
  <si>
    <t xml:space="preserve">1980/81 </t>
  </si>
  <si>
    <t xml:space="preserve"> 1988/89</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</si>
  <si>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</si>
  <si>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</si>
  <si>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</si>
  <si>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</si>
  <si>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 xml:space="preserve">*(-Deficits) </t>
  </si>
  <si>
    <t>As percentage of GDP</t>
  </si>
  <si>
    <t>Net exports of Goods and Services</t>
  </si>
  <si>
    <t xml:space="preserve">Current Account </t>
  </si>
  <si>
    <t>Annex 11</t>
  </si>
  <si>
    <t xml:space="preserve"> Government Budgetary Operations</t>
  </si>
  <si>
    <t>Foreign Assistance</t>
  </si>
  <si>
    <t xml:space="preserve">  Domestic Loan</t>
  </si>
  <si>
    <t>Recurrent</t>
  </si>
  <si>
    <t xml:space="preserve">  Capital</t>
  </si>
  <si>
    <t>Financial*</t>
  </si>
  <si>
    <t>Foreign Grants</t>
  </si>
  <si>
    <t>Foreign Loan</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</si>
  <si>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</si>
  <si>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</si>
  <si>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</si>
  <si>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</si>
  <si>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</si>
  <si>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</si>
  <si>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</si>
  <si>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12</t>
  </si>
  <si>
    <t>(Growth rate in Percent)</t>
  </si>
  <si>
    <t xml:space="preserve"> Expenditure</t>
  </si>
  <si>
    <t>Annex 13</t>
  </si>
  <si>
    <t>(As percentage of Nominal GDP at Producers' Prices)</t>
  </si>
  <si>
    <t>GDP</t>
  </si>
  <si>
    <t>Annex 14</t>
  </si>
  <si>
    <t>Outstanding Debt of Government of Nepal</t>
  </si>
  <si>
    <t>As Percent of GDP</t>
  </si>
  <si>
    <t>Annual Growth Rate</t>
  </si>
  <si>
    <t>Domestic Debt</t>
  </si>
  <si>
    <t>Foreign Debt</t>
  </si>
  <si>
    <t>Total Debt</t>
  </si>
  <si>
    <t>* Excluding IMF Promissory Note</t>
  </si>
  <si>
    <t>P = Provisional Estimated</t>
  </si>
  <si>
    <t>R= Revised Estimated</t>
  </si>
  <si>
    <t>Source: FCGO &amp; NRB</t>
  </si>
  <si>
    <t>Monetary Indicators</t>
  </si>
  <si>
    <t>Nepalese Year</t>
  </si>
  <si>
    <t>M1</t>
  </si>
  <si>
    <t>M2</t>
  </si>
  <si>
    <t>Domestic Credit</t>
  </si>
  <si>
    <t>Private Sector Credit</t>
  </si>
  <si>
    <t>Deposits</t>
  </si>
  <si>
    <t>Annual Growth Rate (in percent)</t>
  </si>
  <si>
    <t>2010/11*</t>
  </si>
  <si>
    <t>2067/68*</t>
  </si>
  <si>
    <t>* Including Development Banks and Finance Companies Since 2010/11.</t>
  </si>
  <si>
    <t>(As percentage of Nominal GDP at Producers' Price)</t>
  </si>
  <si>
    <t>Annex 9</t>
  </si>
  <si>
    <t>Annex 10</t>
  </si>
  <si>
    <t>Annex 15</t>
  </si>
  <si>
    <t>Annex 16</t>
  </si>
  <si>
    <t>Annex 17</t>
  </si>
  <si>
    <t>Balance of Payments Indicators*(Annual Series)</t>
  </si>
  <si>
    <t>Balance of Payments Indicators (Monthly Series)</t>
  </si>
  <si>
    <t>Direction of Foreign Trade (Monthly Series)</t>
  </si>
  <si>
    <t xml:space="preserve"> Government Budgetary Operations (Annual Series)</t>
  </si>
  <si>
    <t>Government Budgetary Operations( Growth Rate in Percent)</t>
  </si>
  <si>
    <t xml:space="preserve"> Government Budgetary Operations (As percentage of Nominal GDP at Producers' Prices)</t>
  </si>
  <si>
    <t>Interest Rate</t>
  </si>
  <si>
    <t>Monetary Indicators (Annual Series)</t>
  </si>
  <si>
    <t>Monetary Indicators (Annual Series) As percentage of GDP</t>
  </si>
  <si>
    <t>Government Budgetary Operations (Monthly Series)</t>
  </si>
  <si>
    <t>Total resources available to the Federal Government [3+4]</t>
  </si>
  <si>
    <t>Summary of Balance of Payments as per BPM5 (A)</t>
  </si>
  <si>
    <t xml:space="preserve">Summary of Balance of Payments as per BPM6 (B)   </t>
  </si>
  <si>
    <t>Summary of Balance of Payments in US Dollar as per BPM5 (A)</t>
  </si>
  <si>
    <t>Summary of Balance of Payments in US Dollar as per BPM6 (B)</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</si>
  <si>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</si>
  <si>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</si>
  <si>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</si>
  <si>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</si>
  <si>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58814.8*</t>
  </si>
  <si>
    <t>105367.3*</t>
  </si>
  <si>
    <t>(Rs. in Million)</t>
  </si>
  <si>
    <t>Sepember</t>
  </si>
  <si>
    <t>Grants</t>
  </si>
  <si>
    <t xml:space="preserve">February </t>
  </si>
  <si>
    <t>Source: https://www.fcgo.gov.np</t>
  </si>
  <si>
    <t>Total Resources of GoN</t>
  </si>
  <si>
    <t xml:space="preserve"> Total Expenditure</t>
  </si>
  <si>
    <t>Total Revenue</t>
  </si>
  <si>
    <t>Other Receipts</t>
  </si>
  <si>
    <t>Total Receipts of GON</t>
  </si>
  <si>
    <t>Capital</t>
  </si>
  <si>
    <t>Financing</t>
  </si>
  <si>
    <t>(Based on FCGO)</t>
  </si>
  <si>
    <t>Annex 18</t>
  </si>
  <si>
    <t>Government Budgetary Opeartions (Monthly Series) Based on FCGO</t>
  </si>
  <si>
    <t>Mid-Oct</t>
  </si>
  <si>
    <t>**Weighted average of mid Sept -mid Oct</t>
  </si>
  <si>
    <t>Three Months</t>
  </si>
  <si>
    <t>Growth Rate During Three Months</t>
  </si>
  <si>
    <t>Composition During Three Months</t>
  </si>
  <si>
    <t>Amount Change
 (Mid-Jul to Mid-Oct)</t>
  </si>
  <si>
    <t>(Based on Three months' Data Ending Mid-Oct, 2020/21)</t>
  </si>
  <si>
    <t>172364.0*</t>
  </si>
  <si>
    <t>P=Provisional</t>
  </si>
  <si>
    <t>Non-food and Services</t>
  </si>
  <si>
    <t>Food and Beverage</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</si>
  <si>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</si>
  <si>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</si>
  <si>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</si>
  <si>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</si>
  <si>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</si>
  <si>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</si>
  <si>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</si>
  <si>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</si>
  <si>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</si>
  <si>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</si>
  <si>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</si>
  <si>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</si>
  <si>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</si>
  <si>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</si>
  <si>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</si>
  <si>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</si>
  <si>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</si>
  <si>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</si>
  <si>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</si>
  <si>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</si>
  <si>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</si>
  <si>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</si>
  <si>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</si>
  <si>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</si>
  <si>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</si>
  <si>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</si>
  <si>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</si>
  <si>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</si>
  <si>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</si>
  <si>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</si>
  <si>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Sep/Oct</t>
  </si>
  <si>
    <t>Aug/Sep</t>
  </si>
  <si>
    <t>Percentage Change</t>
  </si>
  <si>
    <r>
      <t>2020/2021</t>
    </r>
    <r>
      <rPr>
        <b/>
        <vertAlign val="superscript"/>
        <sz val="11"/>
        <color theme="1"/>
        <rFont val="Times New Roman"/>
        <family val="1"/>
      </rPr>
      <t>P</t>
    </r>
  </si>
  <si>
    <t>2019/2020</t>
  </si>
  <si>
    <t>2018/2019</t>
  </si>
  <si>
    <t>Weight %</t>
  </si>
  <si>
    <t>Groups &amp; Sub-Groups</t>
  </si>
  <si>
    <t>(2014/15=100)</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</si>
  <si>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</si>
  <si>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</si>
  <si>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</si>
  <si>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</si>
  <si>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</si>
  <si>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</si>
  <si>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</si>
  <si>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</si>
  <si>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</si>
  <si>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</si>
  <si>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</si>
  <si>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</si>
  <si>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</si>
  <si>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</si>
  <si>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</si>
  <si>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</si>
  <si>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2) CPI in India (2012 = 100)</t>
  </si>
  <si>
    <t>1) CPI in Nepal (2014/15 = 100)</t>
  </si>
  <si>
    <t xml:space="preserve">Note : </t>
  </si>
  <si>
    <t>Deviation</t>
  </si>
  <si>
    <t>India</t>
  </si>
  <si>
    <t>Nepal</t>
  </si>
  <si>
    <t>2020/2021</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</si>
  <si>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</si>
  <si>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</si>
  <si>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</si>
  <si>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</si>
  <si>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</si>
  <si>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</si>
  <si>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</si>
  <si>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</si>
  <si>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</si>
  <si>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</si>
  <si>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</si>
  <si>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</si>
  <si>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</si>
  <si>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</si>
  <si>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</si>
  <si>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</si>
  <si>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</si>
  <si>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</si>
  <si>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</si>
  <si>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</si>
  <si>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</si>
  <si>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</si>
  <si>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</si>
  <si>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</si>
  <si>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</si>
  <si>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</si>
  <si>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</si>
  <si>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</si>
  <si>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</si>
  <si>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</si>
  <si>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</si>
  <si>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</si>
  <si>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</si>
  <si>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</si>
  <si>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</si>
  <si>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</si>
  <si>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</si>
  <si>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</si>
  <si>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</si>
  <si>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</si>
  <si>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</si>
  <si>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</si>
  <si>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</si>
  <si>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</si>
  <si>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</si>
  <si>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</si>
  <si>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</si>
  <si>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</si>
  <si>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</si>
  <si>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</si>
  <si>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</si>
  <si>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</si>
  <si>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5 over 4</t>
  </si>
  <si>
    <t>5 over 3</t>
  </si>
  <si>
    <t>3 over 2</t>
  </si>
  <si>
    <t>3 over 1</t>
  </si>
  <si>
    <t>(2004/05=100)</t>
  </si>
  <si>
    <t>National Salary and Wage Rate Index</t>
  </si>
  <si>
    <t>Table 2</t>
  </si>
  <si>
    <t>Table 3</t>
  </si>
  <si>
    <t>Table 4</t>
  </si>
  <si>
    <t>Table 6</t>
  </si>
  <si>
    <t>Table 7</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</si>
  <si>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</si>
  <si>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</si>
  <si>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</si>
  <si>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</si>
  <si>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</si>
  <si>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</si>
  <si>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</si>
  <si>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</si>
  <si>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</si>
  <si>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</si>
  <si>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</si>
  <si>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</si>
  <si>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</si>
  <si>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</si>
  <si>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</si>
  <si>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</si>
  <si>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</si>
  <si>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</si>
  <si>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</si>
  <si>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</si>
  <si>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</si>
  <si>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</si>
  <si>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</si>
  <si>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</si>
  <si>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</si>
  <si>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</si>
  <si>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2020/21</t>
    </r>
    <r>
      <rPr>
        <b/>
        <vertAlign val="superscript"/>
        <sz val="12"/>
        <rFont val="Times New Roman"/>
        <family val="1"/>
      </rPr>
      <t>P</t>
    </r>
  </si>
  <si>
    <r>
      <t>2019/20</t>
    </r>
    <r>
      <rPr>
        <b/>
        <vertAlign val="superscript"/>
        <sz val="12"/>
        <rFont val="Times New Roman"/>
        <family val="1"/>
      </rPr>
      <t>R</t>
    </r>
  </si>
  <si>
    <t>Direction of Foreign Trade*</t>
  </si>
  <si>
    <t>Table 8</t>
  </si>
  <si>
    <t>R= Revised, P= Provisional</t>
  </si>
  <si>
    <t>** Upto Two Months</t>
  </si>
  <si>
    <t>* Not included in customs data</t>
  </si>
  <si>
    <t>Aviation Fuel*</t>
  </si>
  <si>
    <t>271.5**</t>
  </si>
  <si>
    <t>Electricity *</t>
  </si>
  <si>
    <t>Other Exports</t>
  </si>
  <si>
    <t>D.</t>
  </si>
  <si>
    <t>Total Exports (A+B)</t>
  </si>
  <si>
    <t>C.</t>
  </si>
  <si>
    <t xml:space="preserve"> Others </t>
  </si>
  <si>
    <t>B.</t>
  </si>
  <si>
    <t xml:space="preserve"> Top 20 Commodities</t>
  </si>
  <si>
    <t>A.</t>
  </si>
  <si>
    <t>Tea</t>
  </si>
  <si>
    <t>Ginger</t>
  </si>
  <si>
    <t>Rosin</t>
  </si>
  <si>
    <t>Silverware and Jewelleries</t>
  </si>
  <si>
    <t>Wire</t>
  </si>
  <si>
    <t>Shoes and Sandles</t>
  </si>
  <si>
    <t>Zinc Sheet</t>
  </si>
  <si>
    <t>Tooth Paste</t>
  </si>
  <si>
    <t>Herbs</t>
  </si>
  <si>
    <t>Oil Cakes</t>
  </si>
  <si>
    <t>Noodles</t>
  </si>
  <si>
    <t>Medicine (Ayurvedic)</t>
  </si>
  <si>
    <t>Pashmina</t>
  </si>
  <si>
    <t>Juice</t>
  </si>
  <si>
    <t>Readymade garment</t>
  </si>
  <si>
    <t>Cardamom</t>
  </si>
  <si>
    <t>Jute Goods</t>
  </si>
  <si>
    <t>Polyster Yarn + Threads</t>
  </si>
  <si>
    <t>Woolen Carpet</t>
  </si>
  <si>
    <t>Share in Total Exports</t>
  </si>
  <si>
    <t xml:space="preserve"> Exports of Major Commodities </t>
  </si>
  <si>
    <t>Table 9</t>
  </si>
  <si>
    <t>* includes P.P. fabric</t>
  </si>
  <si>
    <t xml:space="preserve"> Total (A+B)</t>
  </si>
  <si>
    <t xml:space="preserve"> B. Others</t>
  </si>
  <si>
    <t>Palm Oil</t>
  </si>
  <si>
    <t>Turmeric</t>
  </si>
  <si>
    <t>Thread</t>
  </si>
  <si>
    <t>Textiles*</t>
  </si>
  <si>
    <t>Turpentine</t>
  </si>
  <si>
    <t>Stone and Sand</t>
  </si>
  <si>
    <t>Soap</t>
  </si>
  <si>
    <t>Skin</t>
  </si>
  <si>
    <t>Shampoos and Hair Oils</t>
  </si>
  <si>
    <t>Ricebran Oil</t>
  </si>
  <si>
    <t>Readymade garments</t>
  </si>
  <si>
    <t>Raw Jute</t>
  </si>
  <si>
    <t>Pulses</t>
  </si>
  <si>
    <t>Polyster Yarn</t>
  </si>
  <si>
    <t>Plastic Utensils</t>
  </si>
  <si>
    <t>Particle Board</t>
  </si>
  <si>
    <t>Paper</t>
  </si>
  <si>
    <t>Mustard &amp; Linseed</t>
  </si>
  <si>
    <t>Marble Slab</t>
  </si>
  <si>
    <t>M.S. Pipe</t>
  </si>
  <si>
    <t>Live Animals</t>
  </si>
  <si>
    <t xml:space="preserve">         (c) Twines</t>
  </si>
  <si>
    <t xml:space="preserve">         (b) Sackings</t>
  </si>
  <si>
    <t xml:space="preserve">         (a) Hessian</t>
  </si>
  <si>
    <t>Handicraft Goods</t>
  </si>
  <si>
    <t>Ghee(Clarified)</t>
  </si>
  <si>
    <t>Ghee (Vegetable)</t>
  </si>
  <si>
    <t>G.I. pipe</t>
  </si>
  <si>
    <t>Fruits</t>
  </si>
  <si>
    <t>Copper Wire Rod</t>
  </si>
  <si>
    <t>Cinnamon</t>
  </si>
  <si>
    <t>Chemicals</t>
  </si>
  <si>
    <t>Cattlefeed</t>
  </si>
  <si>
    <t>Catechue</t>
  </si>
  <si>
    <t>Brooms</t>
  </si>
  <si>
    <t>Brans</t>
  </si>
  <si>
    <t>Biscuits</t>
  </si>
  <si>
    <t>Aluminium Section</t>
  </si>
  <si>
    <t>A. Major Commodities</t>
  </si>
  <si>
    <t xml:space="preserve"> Exports of Major Commodities to India</t>
  </si>
  <si>
    <t>Table 10</t>
  </si>
  <si>
    <t>Total (A+B)</t>
  </si>
  <si>
    <t xml:space="preserve">B. Other </t>
  </si>
  <si>
    <t xml:space="preserve">Woolen Carpet </t>
  </si>
  <si>
    <t>Wheat Flour</t>
  </si>
  <si>
    <t>Vegetables</t>
  </si>
  <si>
    <t>Tanned Skin</t>
  </si>
  <si>
    <t xml:space="preserve">Silverware and Jewelleries </t>
  </si>
  <si>
    <t>Rudrakshya</t>
  </si>
  <si>
    <t>Readymade Leather Goods</t>
  </si>
  <si>
    <t>Readymade Garments</t>
  </si>
  <si>
    <t>Other handicraft goods</t>
  </si>
  <si>
    <t>Handicraft (Metal and Woolen)</t>
  </si>
  <si>
    <t>Aluminium, Copper and Brass Utensils</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</si>
  <si>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</si>
  <si>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</si>
  <si>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</si>
  <si>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</si>
  <si>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</si>
  <si>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</si>
  <si>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</si>
  <si>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</si>
  <si>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</si>
  <si>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</si>
  <si>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823.6**</t>
  </si>
  <si>
    <t>Electricity*</t>
  </si>
  <si>
    <t>Other Imports</t>
  </si>
  <si>
    <t>Total Imports (A+B)</t>
  </si>
  <si>
    <t>M.S. Wires, Rods, Coils, Bars</t>
  </si>
  <si>
    <t>Chemical Fertilizer</t>
  </si>
  <si>
    <t>Edible Oil</t>
  </si>
  <si>
    <t>Coal</t>
  </si>
  <si>
    <t>Electrical Goods</t>
  </si>
  <si>
    <t>Hotrolled Sheet in Coil</t>
  </si>
  <si>
    <t>Electrical Equipment</t>
  </si>
  <si>
    <t>Medicine</t>
  </si>
  <si>
    <t>Crude Soyabean Oil</t>
  </si>
  <si>
    <t>Telecommunication Equip. Parts</t>
  </si>
  <si>
    <t>M.S. Billet</t>
  </si>
  <si>
    <t>Rice</t>
  </si>
  <si>
    <t>Other Machinery &amp; Parts</t>
  </si>
  <si>
    <t>Petroleum Products</t>
  </si>
  <si>
    <t>Transport Equip.&amp; Parts +vehicle+tyre</t>
  </si>
  <si>
    <t>Share in Total Imports</t>
  </si>
  <si>
    <t xml:space="preserve"> Imports of Major Commodities </t>
  </si>
  <si>
    <t>Table 13</t>
  </si>
  <si>
    <t>Wire Products</t>
  </si>
  <si>
    <t>Vehicles &amp; Spare Parts</t>
  </si>
  <si>
    <t>Tyre, Tubes &amp; Flapes</t>
  </si>
  <si>
    <t>Tobacco</t>
  </si>
  <si>
    <t>Sugar</t>
  </si>
  <si>
    <t>Steel Sheet</t>
  </si>
  <si>
    <t>Shoes &amp; Sandles</t>
  </si>
  <si>
    <t>Sanitaryware</t>
  </si>
  <si>
    <t>Salt</t>
  </si>
  <si>
    <t>Raw Cotton</t>
  </si>
  <si>
    <t>Radio, TV, Deck &amp; Parts</t>
  </si>
  <si>
    <t>Pipe and Pipe Fittings</t>
  </si>
  <si>
    <t>Other Stationery Goods</t>
  </si>
  <si>
    <t>Molasses Sugar</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</si>
  <si>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</si>
  <si>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</si>
  <si>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</si>
  <si>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</si>
  <si>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</si>
  <si>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</si>
  <si>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</si>
  <si>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</si>
  <si>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</si>
  <si>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</si>
  <si>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</si>
  <si>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</si>
  <si>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</si>
  <si>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</si>
  <si>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</si>
  <si>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</si>
  <si>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</si>
  <si>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</si>
  <si>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</si>
  <si>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</si>
  <si>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</si>
  <si>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</si>
  <si>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</si>
  <si>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</si>
  <si>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</si>
  <si>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</si>
  <si>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</si>
  <si>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</si>
  <si>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</si>
  <si>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</si>
  <si>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</si>
  <si>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</si>
  <si>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</si>
  <si>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</si>
  <si>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</si>
  <si>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</si>
  <si>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</si>
  <si>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</si>
  <si>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</si>
  <si>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</si>
  <si>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</si>
  <si>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</si>
  <si>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</si>
  <si>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</si>
  <si>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</si>
  <si>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</si>
  <si>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</si>
  <si>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</si>
  <si>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</si>
  <si>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</si>
  <si>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</si>
  <si>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</si>
  <si>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</si>
  <si>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</si>
  <si>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Umbrella and Parts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</si>
  <si>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</si>
  <si>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</si>
  <si>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</si>
  <si>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</si>
  <si>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</si>
  <si>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</si>
  <si>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</si>
  <si>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</si>
  <si>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</si>
  <si>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</si>
  <si>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</si>
  <si>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</si>
  <si>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</si>
  <si>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</si>
  <si>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</si>
  <si>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M.S.Wire Rod</t>
  </si>
  <si>
    <t>Gold</t>
  </si>
  <si>
    <t>G.I.Wire</t>
  </si>
  <si>
    <t>Flash Light</t>
  </si>
  <si>
    <t>Drycell Battery</t>
  </si>
  <si>
    <t>Door Locks</t>
  </si>
  <si>
    <t>Cuminseed</t>
  </si>
  <si>
    <t>Crude Palm Oil</t>
  </si>
  <si>
    <t>Crude Coconut Oil</t>
  </si>
  <si>
    <t>Copper Wire Rod, Scrapes &amp; Sheets</t>
  </si>
  <si>
    <t>Computer and Parts</t>
  </si>
  <si>
    <t>Coconut Oil</t>
  </si>
  <si>
    <t>Clove</t>
  </si>
  <si>
    <t>Cigarette Paper</t>
  </si>
  <si>
    <t>Button</t>
  </si>
  <si>
    <t>Betelnut</t>
  </si>
  <si>
    <t>Aircraft Spareparts</t>
  </si>
  <si>
    <t>Table 16</t>
  </si>
  <si>
    <t>* Based on' UN Trade Statsitics' Classification by Broad Economic Categories ( Rev. 4)</t>
  </si>
  <si>
    <t>Goods not elsewhere specified</t>
  </si>
  <si>
    <t>Consumer goods not elsewhere specified</t>
  </si>
  <si>
    <t xml:space="preserve"> Transport equipment, and parts and accessories thereof</t>
  </si>
  <si>
    <t>Capital goods (except transport equipment), and parts and accessories thereof</t>
  </si>
  <si>
    <t>Fuels and lubricants</t>
  </si>
  <si>
    <t>Industrial supplies not elsewhere specified</t>
  </si>
  <si>
    <t>Food and beverages</t>
  </si>
  <si>
    <t>Percent Share in Total</t>
  </si>
  <si>
    <t>Three Months, 2020/21</t>
  </si>
  <si>
    <t>Composition of Export and Import*</t>
  </si>
  <si>
    <t>Table 17</t>
  </si>
  <si>
    <t>Others</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</si>
  <si>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</si>
  <si>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</si>
  <si>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</si>
  <si>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</si>
  <si>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</si>
  <si>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</si>
  <si>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</si>
  <si>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</si>
  <si>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</si>
  <si>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</si>
  <si>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</si>
  <si>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</si>
  <si>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</si>
  <si>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</si>
  <si>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</si>
  <si>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</si>
  <si>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</si>
  <si>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</si>
  <si>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</si>
  <si>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</si>
  <si>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</si>
  <si>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</si>
  <si>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Percent 
Change</t>
  </si>
  <si>
    <t>Terms of Trade</t>
  </si>
  <si>
    <t>Import Unit Value Price Index</t>
  </si>
  <si>
    <t>Export Unit Value Price Index</t>
  </si>
  <si>
    <t>(FY 2018/19 = 100)</t>
  </si>
  <si>
    <t>Table 20</t>
  </si>
  <si>
    <t xml:space="preserve">Source: Department of Foreign Employment.  </t>
  </si>
  <si>
    <t xml:space="preserve">*Including EPS </t>
  </si>
  <si>
    <t>Total Renew Entry</t>
  </si>
  <si>
    <t>South Korea*</t>
  </si>
  <si>
    <t>Japan</t>
  </si>
  <si>
    <t>Lebanon</t>
  </si>
  <si>
    <t>Oman</t>
  </si>
  <si>
    <t>Kuwait</t>
  </si>
  <si>
    <t>Poland</t>
  </si>
  <si>
    <t>Israel</t>
  </si>
  <si>
    <t>Cyprus</t>
  </si>
  <si>
    <t>Bahrain</t>
  </si>
  <si>
    <t>Jordan</t>
  </si>
  <si>
    <t>Malta</t>
  </si>
  <si>
    <t>Malaysia</t>
  </si>
  <si>
    <t>Maldives</t>
  </si>
  <si>
    <t>Romania</t>
  </si>
  <si>
    <t>Afghanistan</t>
  </si>
  <si>
    <t>UAE</t>
  </si>
  <si>
    <t>Qatar</t>
  </si>
  <si>
    <t>Turkey</t>
  </si>
  <si>
    <t>Saudi Arabia</t>
  </si>
  <si>
    <t>b) Renew Entry</t>
  </si>
  <si>
    <t>a) Institutional and Individual (New and Legalized )</t>
  </si>
  <si>
    <t>During Three Months</t>
  </si>
  <si>
    <t>Percent Share</t>
  </si>
  <si>
    <t>Country</t>
  </si>
  <si>
    <t>Number of Nepalese going for Foreign Employment (Countrywise)</t>
  </si>
  <si>
    <t>Table 21</t>
  </si>
  <si>
    <t>P = Preliminary</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</si>
  <si>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</si>
  <si>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</si>
  <si>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</si>
  <si>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</si>
  <si>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</si>
  <si>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</si>
  <si>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</si>
  <si>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</si>
  <si>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</si>
  <si>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</si>
  <si>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</si>
  <si>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</si>
  <si>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</si>
  <si>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2020</t>
    </r>
    <r>
      <rPr>
        <b/>
        <vertAlign val="superscript"/>
        <sz val="11"/>
        <color theme="1"/>
        <rFont val="Times New Roman"/>
        <family val="1"/>
      </rPr>
      <t>P</t>
    </r>
  </si>
  <si>
    <r>
      <t>2019</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</si>
  <si>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</si>
  <si>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</si>
  <si>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</si>
  <si>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</si>
  <si>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</si>
  <si>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</si>
  <si>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</si>
  <si>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</si>
  <si>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</si>
  <si>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</si>
  <si>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</si>
  <si>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</si>
  <si>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</si>
  <si>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</si>
  <si>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</si>
  <si>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</si>
  <si>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</si>
  <si>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</si>
  <si>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</si>
  <si>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</si>
  <si>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</si>
  <si>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</si>
  <si>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</si>
  <si>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</si>
  <si>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</si>
  <si>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</si>
  <si>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</si>
  <si>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</si>
  <si>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</si>
  <si>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</si>
  <si>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</si>
  <si>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</si>
  <si>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</si>
  <si>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</si>
  <si>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</si>
  <si>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</si>
  <si>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</si>
  <si>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</si>
  <si>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</si>
  <si>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</si>
  <si>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</si>
  <si>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</si>
  <si>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</si>
  <si>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</si>
  <si>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</si>
  <si>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</si>
  <si>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</si>
  <si>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</si>
  <si>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</si>
  <si>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</si>
  <si>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</si>
  <si>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</si>
  <si>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</si>
  <si>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Particulars</t>
  </si>
  <si>
    <t>(Rs. in Million )</t>
  </si>
  <si>
    <t xml:space="preserve">Summary of Balance of Payments as per BPM5          </t>
  </si>
  <si>
    <t>Table 23 (A)</t>
  </si>
  <si>
    <t>Changes in reserve net (+ increase)</t>
  </si>
  <si>
    <t>Net errors and omissions</t>
  </si>
  <si>
    <t>Claims on Deposit Money Bank</t>
  </si>
  <si>
    <t>3.4.4.1.2</t>
  </si>
  <si>
    <t>Claims on 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</si>
  <si>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</si>
  <si>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</si>
  <si>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</si>
  <si>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</si>
  <si>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</si>
  <si>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</si>
  <si>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</si>
  <si>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</si>
  <si>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</si>
  <si>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</si>
  <si>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</si>
  <si>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</si>
  <si>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</si>
  <si>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</si>
  <si>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</si>
  <si>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</si>
  <si>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</si>
  <si>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</si>
  <si>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</si>
  <si>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</si>
  <si>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</si>
  <si>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</si>
  <si>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</si>
  <si>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</si>
  <si>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</si>
  <si>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</si>
  <si>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Deposit-taking corporations, except the NRB</t>
  </si>
  <si>
    <t>3.3.2.2</t>
  </si>
  <si>
    <t>Credit and loans with the IMF</t>
  </si>
  <si>
    <t>3.3.2.1.1</t>
  </si>
  <si>
    <t>NRB</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</si>
  <si>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</si>
  <si>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</si>
  <si>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</si>
  <si>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</si>
  <si>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</si>
  <si>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</si>
  <si>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</si>
  <si>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</si>
  <si>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</si>
  <si>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</si>
  <si>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</si>
  <si>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</si>
  <si>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</si>
  <si>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</si>
  <si>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</si>
  <si>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</si>
  <si>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</si>
  <si>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</si>
  <si>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</si>
  <si>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</si>
  <si>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</si>
  <si>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</si>
  <si>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</si>
  <si>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</si>
  <si>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</si>
  <si>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</si>
  <si>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</si>
  <si>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</si>
  <si>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</si>
  <si>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</si>
  <si>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</si>
  <si>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</si>
  <si>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</si>
  <si>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</si>
  <si>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</si>
  <si>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</si>
  <si>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</si>
  <si>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</si>
  <si>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</si>
  <si>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</si>
  <si>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</si>
  <si>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</si>
  <si>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</si>
  <si>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</si>
  <si>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</si>
  <si>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</si>
  <si>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</si>
  <si>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</si>
  <si>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</si>
  <si>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</si>
  <si>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</si>
  <si>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</si>
  <si>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</si>
  <si>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</si>
  <si>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</si>
  <si>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</si>
  <si>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</si>
  <si>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</si>
  <si>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</si>
  <si>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</si>
  <si>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</si>
  <si>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</si>
  <si>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</si>
  <si>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</si>
  <si>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</si>
  <si>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</si>
  <si>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</si>
  <si>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</si>
  <si>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</si>
  <si>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</si>
  <si>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</si>
  <si>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</si>
  <si>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</si>
  <si>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</si>
  <si>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</si>
  <si>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</si>
  <si>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</si>
  <si>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</si>
  <si>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</si>
  <si>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</si>
  <si>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</si>
  <si>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</si>
  <si>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</si>
  <si>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</si>
  <si>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</si>
  <si>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</si>
  <si>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</si>
  <si>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Three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</si>
  <si>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</si>
  <si>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</si>
  <si>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</si>
  <si>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</si>
  <si>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</si>
  <si>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</si>
  <si>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</si>
  <si>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</si>
  <si>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</si>
  <si>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</si>
  <si>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</si>
  <si>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</si>
  <si>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</si>
  <si>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</si>
  <si>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</si>
  <si>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</si>
  <si>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</si>
  <si>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</si>
  <si>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</si>
  <si>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</si>
  <si>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</si>
  <si>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</si>
  <si>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</si>
  <si>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</si>
  <si>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</si>
  <si>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</si>
  <si>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</si>
  <si>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</si>
  <si>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</si>
  <si>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</si>
  <si>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</si>
  <si>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</si>
  <si>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</si>
  <si>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</si>
  <si>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</si>
  <si>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</si>
  <si>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</si>
  <si>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</si>
  <si>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</si>
  <si>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</si>
  <si>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</si>
  <si>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</si>
  <si>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</si>
  <si>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</si>
  <si>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</si>
  <si>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</si>
  <si>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</si>
  <si>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</si>
  <si>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</si>
  <si>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</si>
  <si>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</si>
  <si>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Oct-Oct</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</si>
  <si>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</si>
  <si>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</si>
  <si>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</si>
  <si>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</si>
  <si>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</si>
  <si>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</si>
  <si>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</si>
  <si>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</si>
  <si>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</si>
  <si>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</si>
  <si>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</si>
  <si>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</si>
  <si>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</si>
  <si>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4.62**</t>
  </si>
  <si>
    <t>0.11**</t>
  </si>
  <si>
    <t>6.75**</t>
  </si>
  <si>
    <t>5.45**</t>
  </si>
  <si>
    <t>11.98**</t>
  </si>
  <si>
    <t>9.83**</t>
  </si>
  <si>
    <t>9.56**</t>
  </si>
  <si>
    <t>7.73**</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</si>
  <si>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</si>
  <si>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</si>
  <si>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</si>
  <si>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</si>
  <si>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</si>
  <si>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</si>
  <si>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</si>
  <si>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</si>
  <si>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</si>
  <si>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</si>
  <si>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</si>
  <si>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</si>
  <si>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</si>
  <si>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</si>
  <si>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</si>
  <si>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</si>
  <si>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</si>
  <si>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</si>
  <si>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</si>
  <si>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</si>
  <si>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</si>
  <si>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</si>
  <si>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</si>
  <si>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</si>
  <si>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</si>
  <si>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</si>
  <si>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</si>
  <si>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</si>
  <si>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</si>
  <si>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</si>
  <si>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</si>
  <si>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</si>
  <si>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</si>
  <si>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</si>
  <si>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</si>
  <si>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Oct (P)</t>
  </si>
  <si>
    <t>Jul (R)</t>
  </si>
  <si>
    <t>Oct</t>
  </si>
  <si>
    <t xml:space="preserve">Jul </t>
  </si>
  <si>
    <t>Changes during three month</t>
  </si>
  <si>
    <t>Monetary Aggregates</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</si>
  <si>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</si>
  <si>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</si>
  <si>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</si>
  <si>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</si>
  <si>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</si>
  <si>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</si>
  <si>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</si>
  <si>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</si>
  <si>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</si>
  <si>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</si>
  <si>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</si>
  <si>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</si>
  <si>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</si>
  <si>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</si>
  <si>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</si>
  <si>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</si>
  <si>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</si>
  <si>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</si>
  <si>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</si>
  <si>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</si>
  <si>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</si>
  <si>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</si>
  <si>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</si>
  <si>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</si>
  <si>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</si>
  <si>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</si>
  <si>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</si>
  <si>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</si>
  <si>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</si>
  <si>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</si>
  <si>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</si>
  <si>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</si>
  <si>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</si>
  <si>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</si>
  <si>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</si>
  <si>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</si>
  <si>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</si>
  <si>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</si>
  <si>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</si>
  <si>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</si>
  <si>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</si>
  <si>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</si>
  <si>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</si>
  <si>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</si>
  <si>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</si>
  <si>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</si>
  <si>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</si>
  <si>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</si>
  <si>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</si>
  <si>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</si>
  <si>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</si>
  <si>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</si>
  <si>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</si>
  <si>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</si>
  <si>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</si>
  <si>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</si>
  <si>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</si>
  <si>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</si>
  <si>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</si>
  <si>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</si>
  <si>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</si>
  <si>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</si>
  <si>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</si>
  <si>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</si>
  <si>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</si>
  <si>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</si>
  <si>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</si>
  <si>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</si>
  <si>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</si>
  <si>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</si>
  <si>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</si>
  <si>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</si>
  <si>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</si>
  <si>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</si>
  <si>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</si>
  <si>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</si>
  <si>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</si>
  <si>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</si>
  <si>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</si>
  <si>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</si>
  <si>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</si>
  <si>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</si>
  <si>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</si>
  <si>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</si>
  <si>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</si>
  <si>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</si>
  <si>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</si>
  <si>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</si>
  <si>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</si>
  <si>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</si>
  <si>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</si>
  <si>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</si>
  <si>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</si>
  <si>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</si>
  <si>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</si>
  <si>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</si>
  <si>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</si>
  <si>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</si>
  <si>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</si>
  <si>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</si>
  <si>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</si>
  <si>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</si>
  <si>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</si>
  <si>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</si>
  <si>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</si>
  <si>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</si>
  <si>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</si>
  <si>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</si>
  <si>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</si>
  <si>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</si>
  <si>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</si>
  <si>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</si>
  <si>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</si>
  <si>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</si>
  <si>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</si>
  <si>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</si>
  <si>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</si>
  <si>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</si>
  <si>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</si>
  <si>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</si>
  <si>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</si>
  <si>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</si>
  <si>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</si>
  <si>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</si>
  <si>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</si>
  <si>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</si>
  <si>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</si>
  <si>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</si>
  <si>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</si>
  <si>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</si>
  <si>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</si>
  <si>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</si>
  <si>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</si>
  <si>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</si>
  <si>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</si>
  <si>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</si>
  <si>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</si>
  <si>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</si>
  <si>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</si>
  <si>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</si>
  <si>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</si>
  <si>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</si>
  <si>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</si>
  <si>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</si>
  <si>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</si>
  <si>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</si>
  <si>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</si>
  <si>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</si>
  <si>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</si>
  <si>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</si>
  <si>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</si>
  <si>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</si>
  <si>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</si>
  <si>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</si>
  <si>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</si>
  <si>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</si>
  <si>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</si>
  <si>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</si>
  <si>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</si>
  <si>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</si>
  <si>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</si>
  <si>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</si>
  <si>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</si>
  <si>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</si>
  <si>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</si>
  <si>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</si>
  <si>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</si>
  <si>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</si>
  <si>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</si>
  <si>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</si>
  <si>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</si>
  <si>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</si>
  <si>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</si>
  <si>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</si>
  <si>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</si>
  <si>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</si>
  <si>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</si>
  <si>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</si>
  <si>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</si>
  <si>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</si>
  <si>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</si>
  <si>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</si>
  <si>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</si>
  <si>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</si>
  <si>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</si>
  <si>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</si>
  <si>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</si>
  <si>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</si>
  <si>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</si>
  <si>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</si>
  <si>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</si>
  <si>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</si>
  <si>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</si>
  <si>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</si>
  <si>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</si>
  <si>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</si>
  <si>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</si>
  <si>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</si>
  <si>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</si>
  <si>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</si>
  <si>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</si>
  <si>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</si>
  <si>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</si>
  <si>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</si>
  <si>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</si>
  <si>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</si>
  <si>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</si>
  <si>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</si>
  <si>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</si>
  <si>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</si>
  <si>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</si>
  <si>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</si>
  <si>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</si>
  <si>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</si>
  <si>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</si>
  <si>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</si>
  <si>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</si>
  <si>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</si>
  <si>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</si>
  <si>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</si>
  <si>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</si>
  <si>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</si>
  <si>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</si>
  <si>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</si>
  <si>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</si>
  <si>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</si>
  <si>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</si>
  <si>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</si>
  <si>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</si>
  <si>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</si>
  <si>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</si>
  <si>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</si>
  <si>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</si>
  <si>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</si>
  <si>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</si>
  <si>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</si>
  <si>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</si>
  <si>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</si>
  <si>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</si>
  <si>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</si>
  <si>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</si>
  <si>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</si>
  <si>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</si>
  <si>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</si>
  <si>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</si>
  <si>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</si>
  <si>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</si>
  <si>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</si>
  <si>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</si>
  <si>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</si>
  <si>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</si>
  <si>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</si>
  <si>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</si>
  <si>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</si>
  <si>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</si>
  <si>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</si>
  <si>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</si>
  <si>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</si>
  <si>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</si>
  <si>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</si>
  <si>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</si>
  <si>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</si>
  <si>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</si>
  <si>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</si>
  <si>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</si>
  <si>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</si>
  <si>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</si>
  <si>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</si>
  <si>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</si>
  <si>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</si>
  <si>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</si>
  <si>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</si>
  <si>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</si>
  <si>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</si>
  <si>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</si>
  <si>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</si>
  <si>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</si>
  <si>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</si>
  <si>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</si>
  <si>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</si>
  <si>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</si>
  <si>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</si>
  <si>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</si>
  <si>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</si>
  <si>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</si>
  <si>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</si>
  <si>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</si>
  <si>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</si>
  <si>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</si>
  <si>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</si>
  <si>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</si>
  <si>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</si>
  <si>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</si>
  <si>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</si>
  <si>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</si>
  <si>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</si>
  <si>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</si>
  <si>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</si>
  <si>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</si>
  <si>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</si>
  <si>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</si>
  <si>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</si>
  <si>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</si>
  <si>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</si>
  <si>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</si>
  <si>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</si>
  <si>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</si>
  <si>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</si>
  <si>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</si>
  <si>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</si>
  <si>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</si>
  <si>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</si>
  <si>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</si>
  <si>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</si>
  <si>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</si>
  <si>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</si>
  <si>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</si>
  <si>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</si>
  <si>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</si>
  <si>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</si>
  <si>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</si>
  <si>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</si>
  <si>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</si>
  <si>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</si>
  <si>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</si>
  <si>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</si>
  <si>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</si>
  <si>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</si>
  <si>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</si>
  <si>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1063.69 million and with collateral Rs. 60186.83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</si>
  <si>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</si>
  <si>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</si>
  <si>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</si>
  <si>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</si>
  <si>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</si>
  <si>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</si>
  <si>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</si>
  <si>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</si>
  <si>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</si>
  <si>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</si>
  <si>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61250.5**</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</si>
  <si>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</si>
  <si>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</si>
  <si>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</si>
  <si>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</si>
  <si>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</si>
  <si>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</si>
  <si>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</si>
  <si>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</si>
  <si>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</si>
  <si>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</si>
  <si>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</si>
  <si>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</si>
  <si>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</si>
  <si>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</si>
  <si>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</si>
  <si>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</si>
  <si>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</si>
  <si>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</si>
  <si>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 xml:space="preserve">Rs. in Million </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</si>
  <si>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</si>
  <si>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</si>
  <si>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</si>
  <si>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</si>
  <si>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</si>
  <si>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</si>
  <si>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</si>
  <si>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</si>
  <si>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</si>
  <si>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</si>
  <si>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</si>
  <si>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</si>
  <si>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</si>
  <si>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</si>
  <si>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</si>
  <si>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</si>
  <si>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</si>
  <si>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</si>
  <si>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</si>
  <si>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</si>
  <si>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(7 days)</t>
  </si>
  <si>
    <t>Reverse Repo Auction (7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</si>
  <si>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</si>
  <si>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</si>
  <si>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</si>
  <si>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</si>
  <si>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</si>
  <si>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</si>
  <si>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</si>
  <si>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</si>
  <si>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</si>
  <si>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</si>
  <si>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</si>
  <si>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</si>
  <si>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</si>
  <si>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</si>
  <si>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</si>
  <si>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</si>
  <si>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</si>
  <si>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</si>
  <si>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</si>
  <si>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</si>
  <si>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</si>
  <si>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</si>
  <si>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</si>
  <si>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</si>
  <si>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</si>
  <si>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</si>
  <si>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</si>
  <si>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</si>
  <si>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</si>
  <si>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</si>
  <si>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</si>
  <si>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</si>
  <si>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</si>
  <si>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</si>
  <si>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</si>
  <si>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</si>
  <si>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</si>
  <si>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</si>
  <si>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</si>
  <si>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 xml:space="preserve">  </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</si>
  <si>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</si>
  <si>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</si>
  <si>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</si>
  <si>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</si>
  <si>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</si>
  <si>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</si>
  <si>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</si>
  <si>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</si>
  <si>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</si>
  <si>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</si>
  <si>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</si>
  <si>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</si>
  <si>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</si>
  <si>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</si>
  <si>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</si>
  <si>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</si>
  <si>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</si>
  <si>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</si>
  <si>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</si>
  <si>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</si>
  <si>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</si>
  <si>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</si>
  <si>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</si>
  <si>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</si>
  <si>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</si>
  <si>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</si>
  <si>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</si>
  <si>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</si>
  <si>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</si>
  <si>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</si>
  <si>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</si>
  <si>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</si>
  <si>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</si>
  <si>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</si>
  <si>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</si>
  <si>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</si>
  <si>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</si>
  <si>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</si>
  <si>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</si>
  <si>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</si>
  <si>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</si>
  <si>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</si>
  <si>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</si>
  <si>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</si>
  <si>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</si>
  <si>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</si>
  <si>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t>
  </si>
  <si>
    <t>2018
Feb</t>
  </si>
  <si>
    <t>2018
Jan</t>
  </si>
  <si>
    <t>2017
Dec</t>
  </si>
  <si>
    <t>2017
Nov</t>
  </si>
  <si>
    <t>2017
Oct</t>
  </si>
  <si>
    <t>2017
Sept</t>
  </si>
  <si>
    <t>2017
Aug</t>
  </si>
  <si>
    <t>2017
July</t>
  </si>
  <si>
    <t>2017
June</t>
  </si>
  <si>
    <t>2017
May</t>
  </si>
  <si>
    <t>2017
Apr</t>
  </si>
  <si>
    <t>2017
Mar</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</si>
  <si>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</si>
  <si>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</si>
  <si>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</si>
  <si>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</si>
  <si>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</si>
  <si>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</si>
  <si>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</si>
  <si>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</si>
  <si>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</si>
  <si>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</si>
  <si>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</si>
  <si>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</si>
  <si>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</si>
  <si>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</si>
  <si>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</si>
  <si>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</si>
  <si>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</si>
  <si>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</si>
  <si>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</si>
  <si>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 Change 
(Y on Y)</t>
  </si>
  <si>
    <t>% Change (Y on Y)</t>
  </si>
  <si>
    <t>Currency held by public</t>
  </si>
  <si>
    <t>Weighted Average Lending Rate</t>
  </si>
  <si>
    <t>†    GDP at current prices</t>
  </si>
  <si>
    <t>*** Base: August 24, 2008</t>
  </si>
  <si>
    <t>**   Base: July 16, 2006</t>
  </si>
  <si>
    <t>*     Base: February 12, 1994</t>
  </si>
  <si>
    <t xml:space="preserve">                                                                                                                                                                                                                                                                                                                                                                                                                                                                                                                                                                                                                                                                                                                                                                                                                                                                                                                                                                                                                                                                                                                                                                                                                                                                                                                                                                                                                                                                                                                                                                                                                                                                                                                                                                                                                                                                                                                                                                                                                                                                                                                                                                                                                                                                                                                                                                                                                                                                                                                                                                                                                                                                                                                                                                                                                                                                                                                                                                                                                                                                                                                                                                                                                                                                                                                                                                                                                                                                                                                                                                                                                                                                                                                                                                                                                                                                                                                                                                                                                                                                                                                                                                                                                                                                                                                                                                                                                                                                                                                                                                                                                                                                                                                                                                                                                                                                                                                                                                                                                                                                                                                         </t>
  </si>
  <si>
    <t>Data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</si>
  <si>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</si>
  <si>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</si>
  <si>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</si>
  <si>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</si>
  <si>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</si>
  <si>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</si>
  <si>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</si>
  <si>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</si>
  <si>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</si>
  <si>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</si>
  <si>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</si>
  <si>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</si>
  <si>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</si>
  <si>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</si>
  <si>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</si>
  <si>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t>
  </si>
  <si>
    <t>Table 53</t>
  </si>
  <si>
    <t>Source: Securities Board of Nepal (SEBON)</t>
  </si>
  <si>
    <t>1. Siddhartha Bank Ltd.</t>
  </si>
  <si>
    <t>D. Debenture</t>
  </si>
  <si>
    <t>C. Mutual Funds</t>
  </si>
  <si>
    <t>3. General Insurance Company Ltd.</t>
  </si>
  <si>
    <t>2. Samaj Laghubitta Bittiya Sanstha Ltd.</t>
  </si>
  <si>
    <t>1. Reliance Life Insurance Co. Ltd.</t>
  </si>
  <si>
    <t>B. Ordinary Share</t>
  </si>
  <si>
    <t>2. Nepal Finance Ltd.</t>
  </si>
  <si>
    <t>1. Samriddhi Finance Ltd.</t>
  </si>
  <si>
    <t>A. Right Share</t>
  </si>
  <si>
    <t>Approval Date</t>
  </si>
  <si>
    <t>Amount of Public Issue</t>
  </si>
  <si>
    <t>Types of  Securities</t>
  </si>
  <si>
    <t>(Rs. Million)</t>
  </si>
  <si>
    <t>(Mid-July 2020 to Mid-Oct 2020)</t>
  </si>
  <si>
    <t>Table 54</t>
  </si>
  <si>
    <t>Data Source: Nepal Stock Exchange Limited</t>
  </si>
  <si>
    <t>Hydro Power</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</si>
  <si>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</si>
  <si>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</si>
  <si>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</si>
  <si>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</si>
  <si>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</si>
  <si>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</si>
  <si>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</si>
  <si>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</si>
  <si>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</si>
  <si>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</si>
  <si>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</si>
  <si>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</si>
  <si>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</si>
  <si>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</si>
  <si>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</si>
  <si>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</si>
  <si>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</si>
  <si>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</si>
  <si>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</si>
  <si>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</si>
  <si>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</si>
  <si>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</si>
  <si>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</si>
  <si>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</si>
  <si>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Microfinance Institutions</t>
  </si>
  <si>
    <t>Non- Life Insurance Companies</t>
  </si>
  <si>
    <t>Life Insurance Companies</t>
  </si>
  <si>
    <t>7 Over 4</t>
  </si>
  <si>
    <t>4 Over 1</t>
  </si>
  <si>
    <t>Closing</t>
  </si>
  <si>
    <t>Low</t>
  </si>
  <si>
    <t>High</t>
  </si>
  <si>
    <t xml:space="preserve">2020/21 </t>
  </si>
  <si>
    <t>Group</t>
  </si>
  <si>
    <t>(Mid-July to Mid-Oct)</t>
  </si>
  <si>
    <t>Table 56</t>
  </si>
  <si>
    <t>Debentures</t>
  </si>
  <si>
    <t>Promoter Share</t>
  </si>
  <si>
    <t>Preferred Stock</t>
  </si>
  <si>
    <t>Mutual Fund</t>
  </si>
  <si>
    <t>Hydropower</t>
  </si>
  <si>
    <t>Microfinance</t>
  </si>
  <si>
    <t>Non-life Insurance Companies</t>
  </si>
  <si>
    <t>% Share of Value</t>
  </si>
  <si>
    <t>Value (Rs                million)</t>
  </si>
  <si>
    <t>Share Units ('000)</t>
  </si>
  <si>
    <t xml:space="preserve"> Securities Market Turnover </t>
  </si>
  <si>
    <t xml:space="preserve"> Table 57</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</si>
  <si>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</si>
  <si>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</si>
  <si>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</si>
  <si>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</si>
  <si>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</si>
  <si>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</si>
  <si>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</si>
  <si>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</si>
  <si>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</si>
  <si>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</si>
  <si>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</si>
  <si>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</si>
  <si>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</si>
  <si>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</si>
  <si>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</si>
  <si>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</si>
  <si>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</si>
  <si>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</si>
  <si>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</si>
  <si>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</si>
  <si>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</si>
  <si>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</si>
  <si>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</si>
  <si>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</si>
  <si>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</si>
  <si>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(Amounts Rs. Billion)</t>
  </si>
  <si>
    <t>Mar-Apr</t>
  </si>
  <si>
    <t>Apr-May</t>
  </si>
  <si>
    <t>May-Jun</t>
  </si>
  <si>
    <t>Jun-July</t>
  </si>
  <si>
    <t>July-Aug</t>
  </si>
  <si>
    <t>Aug-Sep</t>
  </si>
  <si>
    <t>Sep-Oct</t>
  </si>
  <si>
    <t>Jun-Jul</t>
  </si>
  <si>
    <t>Jul-Aug</t>
  </si>
  <si>
    <t>Consumer Inflation (Y-O-Y)</t>
  </si>
  <si>
    <r>
      <t xml:space="preserve">Consumer Inflation </t>
    </r>
    <r>
      <rPr>
        <sz val="9"/>
        <color rgb="FF000000"/>
        <rFont val="Times New Roman"/>
        <family val="1"/>
      </rPr>
      <t>(Compared to previous month)</t>
    </r>
  </si>
  <si>
    <t>Non Food and Service</t>
  </si>
  <si>
    <t>Travel Income</t>
  </si>
  <si>
    <t>Travel Spending</t>
  </si>
  <si>
    <t>Remittance Inflows</t>
  </si>
  <si>
    <t>Government Expenditure</t>
  </si>
  <si>
    <t>Current Expenditure</t>
  </si>
  <si>
    <t>Capital Expenditure</t>
  </si>
  <si>
    <t>Deposit Mobilization</t>
  </si>
  <si>
    <t>Base Rate of Commercial Banks</t>
  </si>
  <si>
    <t>Source : Nepal Rastra Bank and FCGO.</t>
  </si>
  <si>
    <t>Table 59 : Monthly Situation of Major Economic Indicators</t>
  </si>
  <si>
    <t>Monthly Situation of Major Economic Indicators</t>
  </si>
  <si>
    <t>Mid -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</si>
</sst>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General_)"/>
    <numFmt numFmtId="165" formatCode="0.0"/>
    <numFmt numFmtId="166" formatCode="0.0%"/>
    <numFmt numFmtId="167" formatCode="\-"/>
    <numFmt numFmtId="168" formatCode="0.0\+\+"/>
    <numFmt numFmtId="169" formatCode="0.0_)"/>
    <numFmt numFmtId="170" formatCode="_(* #,##0.00_);_(* \(#,##0.00\);_(* \-??_);_(@_)"/>
    <numFmt numFmtId="171" formatCode="0.0_);[Red]\(0.0\)"/>
    <numFmt numFmtId="172" formatCode="0_);[Red]\(0\)"/>
    <numFmt numFmtId="173" formatCode="0.0000"/>
    <numFmt numFmtId="174" formatCode="_(* #,##0_);_(* \(#,##0\);_(* \-??_);_(@_)"/>
    <numFmt numFmtId="175" formatCode="_(* #,##0.0_);_(* \(#,##0.0\);_(* &quot;-&quot;??_);_(@_)"/>
    <numFmt numFmtId="176" formatCode="[$-F800]dddd\,\ mmmm\ dd\,\ yyyy"/>
    <numFmt numFmtId="177" formatCode="0.000000"/>
    <numFmt numFmtId="178" formatCode="0.00000"/>
    <numFmt numFmtId="179" formatCode="_(* #,##0.0000_);_(* \(#,##0.0000\);_(* &quot;-&quot;?_);_(@_)"/>
    <numFmt numFmtId="180" formatCode="_(* #,##0.0_);_(* \(#,##0.0\);_(* &quot;-&quot;?_);_(@_)"/>
    <numFmt numFmtId="181" formatCode="#,##0.0"/>
    <numFmt numFmtId="182" formatCode="_(* #,##0_);_(* \(#,##0\);_(* &quot;-&quot;??_);_(@_)"/>
    <numFmt numFmtId="183" formatCode="_ * #,##0.0_ ;_ * \-#,##0.0_ ;_ * &quot;-&quot;??_ ;_ @_ "/>
    <numFmt numFmtId="184" formatCode="_ * #,##0.00_ ;_ * \-#,##0.00_ ;_ * &quot;-&quot;??_ ;_ @_ "/>
    <numFmt numFmtId="185" formatCode="0.00_)"/>
    <numFmt numFmtId="186" formatCode="0_)"/>
    <numFmt numFmtId="187" formatCode="0.00000_)"/>
    <numFmt numFmtId="188" formatCode="0.000000_)"/>
    <numFmt numFmtId="189" formatCode="0.0000_)"/>
    <numFmt numFmtId="190" formatCode="0.000_)"/>
    <numFmt numFmtId="191" formatCode="0.00000000"/>
    <numFmt numFmtId="192" formatCode="0.0000000_)"/>
    <numFmt numFmtId="193" formatCode="0.000000000"/>
    <numFmt numFmtId="194" formatCode="0.0000000"/>
    <numFmt numFmtId="195" formatCode="0.000"/>
    <numFmt numFmtId="196" formatCode="_-* #,##0.00_-;\-* #,##0.00_-;_-* &quot;-&quot;??_-;_-@_-"/>
    <numFmt numFmtId="197" formatCode="_-* #,##0.0_-;\-* #,##0.0_-;_-* &quot;-&quot;??_-;_-@_-"/>
  </numFmts>
  <fonts count="107">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4"/>
      <color theme="1"/>
      <name val="Times New Roman"/>
      <family val="1"/>
    </font>
    <font>
      <sz val="14"/>
      <color rgb="FFFF0000"/>
      <name val="Times New Roman"/>
      <family val="1"/>
    </font>
    <font>
      <sz val="14"/>
      <name val="Times New Roman"/>
      <family val="1"/>
    </font>
    <font>
      <b/>
      <sz val="12"/>
      <color theme="1"/>
      <name val="Times New Roman"/>
      <family val="1"/>
    </font>
    <font>
      <b/>
      <sz val="14"/>
      <color theme="1"/>
      <name val="Times New Roman"/>
      <family val="1"/>
    </font>
    <font>
      <sz val="11"/>
      <color theme="1"/>
      <name val="Times New Roman"/>
      <family val="1"/>
    </font>
    <font>
      <sz val="10"/>
      <color theme="1"/>
      <name val="Times New Roman"/>
      <family val="1"/>
    </font>
    <font>
      <sz val="12"/>
      <color theme="1"/>
      <name val="Times New Roman"/>
      <family val="1"/>
    </font>
    <font>
      <sz val="11"/>
      <name val="Times New Roman"/>
      <family val="1"/>
    </font>
    <font>
      <b/>
      <sz val="11"/>
      <name val="Times New Roman"/>
      <family val="1"/>
    </font>
    <font>
      <b/>
      <sz val="10"/>
      <name val="Times New Roman"/>
      <family val="1"/>
    </font>
    <font>
      <b/>
      <sz val="12"/>
      <name val="Arial"/>
      <family val="2"/>
    </font>
    <font>
      <i/>
      <sz val="10"/>
      <name val="Times New Roman"/>
      <family val="1"/>
    </font>
    <font>
      <sz val="12"/>
      <color theme="1"/>
      <name val="Calibri"/>
      <family val="2"/>
      <scheme val="minor"/>
    </font>
    <font>
      <sz val="10"/>
      <name val="Times New Roman"/>
      <family val="1"/>
    </font>
    <font>
      <sz val="12"/>
      <name val="Arial"/>
      <family val="2"/>
    </font>
    <font>
      <b/>
      <sz val="14"/>
      <name val="Times New Roman"/>
      <family val="1"/>
    </font>
    <font>
      <b/>
      <sz val="16"/>
      <name val="Times New Roman"/>
      <family val="1"/>
    </font>
    <font>
      <sz val="12"/>
      <name val="Helv"/>
    </font>
    <font>
      <sz val="11"/>
      <color indexed="8"/>
      <name val="Calibri"/>
      <family val="2"/>
    </font>
    <font>
      <sz val="14"/>
      <name val="AngsanaUPC"/>
      <family val="1"/>
      <charset val="222"/>
    </font>
    <font>
      <sz val="14"/>
      <name val="AngsanaUPC"/>
      <family val="1"/>
    </font>
    <font>
      <u/>
      <sz val="11"/>
      <color theme="10"/>
      <name val="Calibri"/>
      <family val="2"/>
    </font>
    <font>
      <sz val="11"/>
      <color theme="1"/>
      <name val="Calibri"/>
      <family val="2"/>
    </font>
    <font>
      <sz val="10"/>
      <color indexed="8"/>
      <name val="Times New Roman"/>
      <family val="2"/>
    </font>
    <font>
      <sz val="16"/>
      <color indexed="8"/>
      <name val="Angsana New"/>
      <family val="2"/>
      <charset val="222"/>
    </font>
    <font>
      <sz val="12"/>
      <name val="Univers (WN)"/>
      <family val="2"/>
    </font>
    <font>
      <i/>
      <sz val="12"/>
      <color theme="1"/>
      <name val="Times New Roman"/>
      <family val="1"/>
    </font>
    <font>
      <sz val="11"/>
      <color rgb="FF000000"/>
      <name val="Arial"/>
      <family val="2"/>
    </font>
    <font>
      <i/>
      <sz val="9"/>
      <color theme="1"/>
      <name val="Times New Roman"/>
      <family val="1"/>
    </font>
    <font>
      <b/>
      <sz val="11"/>
      <color theme="1"/>
      <name val="Calibri"/>
      <family val="2"/>
      <scheme val="minor"/>
    </font>
    <font>
      <sz val="11"/>
      <color theme="1"/>
      <name val="Arial"/>
      <family val="2"/>
    </font>
    <font>
      <sz val="11"/>
      <color theme="1"/>
      <name val="Arial"/>
      <family val="2"/>
    </font>
    <font>
      <b/>
      <sz val="11"/>
      <color theme="1"/>
      <name val="Times New Roman"/>
      <family val="1"/>
    </font>
    <font>
      <b/>
      <vertAlign val="superscript"/>
      <sz val="11"/>
      <color theme="1"/>
      <name val="Times New Roman"/>
      <family val="1"/>
    </font>
    <font>
      <b/>
      <sz val="10"/>
      <color theme="1"/>
      <name val="Times New Roman"/>
      <family val="1"/>
    </font>
    <font>
      <sz val="11"/>
      <name val="Arial"/>
      <family val="2"/>
    </font>
    <font>
      <sz val="12"/>
      <color theme="1"/>
      <name val="Arial"/>
      <family val="2"/>
    </font>
    <font>
      <sz val="11"/>
      <color rgb="FFFF0000"/>
      <name val="Times New Roman"/>
      <family val="1"/>
    </font>
    <font>
      <vertAlign val="superscript"/>
      <sz val="12"/>
      <name val="Times New Roman"/>
      <family val="1"/>
    </font>
    <font>
      <b/>
      <sz val="13"/>
      <color theme="1"/>
      <name val="Times New Roman"/>
      <family val="1"/>
    </font>
    <font>
      <b/>
      <vertAlign val="superscript"/>
      <sz val="12"/>
      <color indexed="8"/>
      <name val="Times New Roman"/>
      <family val="1"/>
    </font>
    <font>
      <b/>
      <sz val="16"/>
      <name val="Helvetica"/>
      <family val="2"/>
    </font>
    <font>
      <sz val="10"/>
      <name val="Helvetica"/>
      <family val="2"/>
    </font>
    <font>
      <b/>
      <sz val="10"/>
      <name val="Helvetica"/>
      <family val="2"/>
    </font>
    <font>
      <sz val="16"/>
      <name val="Times New Roman"/>
      <family val="1"/>
    </font>
    <font>
      <sz val="11"/>
      <color theme="1"/>
      <name val="Arial"/>
      <family val="2"/>
    </font>
    <font>
      <b/>
      <vertAlign val="superscript"/>
      <sz val="12"/>
      <color theme="1"/>
      <name val="Times New Roman"/>
      <family val="1"/>
    </font>
    <font>
      <i/>
      <sz val="10"/>
      <color theme="1"/>
      <name val="Times New Roman"/>
      <family val="1"/>
    </font>
    <font>
      <b/>
      <sz val="9"/>
      <color theme="1"/>
      <name val="Times New Roman"/>
      <family val="1"/>
    </font>
    <font>
      <b/>
      <sz val="12"/>
      <color theme="1"/>
      <name val="Calibri"/>
      <family val="2"/>
      <scheme val="minor"/>
    </font>
    <font>
      <b/>
      <vertAlign val="superscript"/>
      <sz val="8"/>
      <name val="Times New Roman"/>
      <family val="1"/>
    </font>
    <font>
      <b/>
      <sz val="10"/>
      <name val="Arial"/>
      <family val="2"/>
    </font>
    <font>
      <b/>
      <sz val="11"/>
      <color indexed="8"/>
      <name val="Times New Roman"/>
      <family val="1"/>
    </font>
    <font>
      <sz val="18"/>
      <name val="Arial"/>
      <family val="2"/>
    </font>
    <font>
      <sz val="12"/>
      <color rgb="FF000000"/>
      <name val="Times New Roman"/>
      <family val="1"/>
    </font>
    <font>
      <b/>
      <sz val="12"/>
      <color rgb="FF000000"/>
      <name val="Times New Roman"/>
      <family val="1"/>
    </font>
    <font>
      <b/>
      <vertAlign val="superscript"/>
      <sz val="12"/>
      <name val="Times New Roman"/>
      <family val="1"/>
    </font>
    <font>
      <i/>
      <sz val="12"/>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b/>
      <sz val="12"/>
      <name val="Times"/>
      <family val="1"/>
    </font>
    <font>
      <sz val="12"/>
      <color theme="1"/>
      <name val="Times"/>
      <family val="1"/>
    </font>
    <font>
      <sz val="12"/>
      <name val="Times"/>
      <family val="1"/>
    </font>
    <font>
      <b/>
      <sz val="12"/>
      <color theme="1"/>
      <name val="Times"/>
    </font>
    <font>
      <b/>
      <sz val="12"/>
      <color theme="1"/>
      <name val="Times"/>
      <family val="1"/>
    </font>
    <font>
      <sz val="9"/>
      <name val="Times New Roman"/>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2"/>
      <color theme="1"/>
      <name val="Calibri"/>
      <family val="2"/>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b/>
      <sz val="12"/>
      <color indexed="8"/>
      <name val="Times New Roman"/>
      <family val="1"/>
    </font>
    <font>
      <sz val="11"/>
      <name val="Calibri"/>
      <family val="2"/>
      <scheme val="minor"/>
    </font>
    <font>
      <i/>
      <sz val="9"/>
      <name val="Times New Roman"/>
      <family val="1"/>
    </font>
    <font>
      <i/>
      <sz val="11"/>
      <name val="Times New Roman"/>
      <family val="1"/>
    </font>
    <font>
      <sz val="8"/>
      <name val="Tahoma"/>
      <family val="2"/>
    </font>
    <font>
      <b/>
      <sz val="8"/>
      <name val="Times New Roman"/>
      <family val="1"/>
    </font>
    <font>
      <sz val="9"/>
      <color rgb="FF000000"/>
      <name val="Times New Roman"/>
      <family val="1"/>
    </font>
    <font>
      <b/>
      <sz val="9"/>
      <color rgb="FF000000"/>
      <name val="Times New Roman"/>
      <family val="1"/>
    </font>
  </fonts>
  <fills count="33">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2"/>
        <bgColor indexed="64"/>
      </patternFill>
    </fill>
    <fill>
      <patternFill patternType="solid">
        <fgColor theme="0"/>
        <bgColor indexed="64"/>
      </patternFill>
    </fill>
    <fill>
      <patternFill patternType="solid">
        <fgColor rgb="FFBFBFBF"/>
        <bgColor rgb="FFBFBFBF"/>
      </patternFill>
    </fill>
    <fill>
      <patternFill patternType="solid">
        <fgColor theme="0"/>
        <bgColor theme="0"/>
      </patternFill>
    </fill>
    <fill>
      <patternFill patternType="solid">
        <fgColor rgb="FF00B0F0"/>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
      <patternFill patternType="solid">
        <fgColor rgb="FFD8D8D8"/>
        <bgColor indexed="64"/>
      </patternFill>
    </fill>
    <fill>
      <patternFill patternType="solid">
        <fgColor rgb="FFD9D9D9"/>
        <bgColor indexed="64"/>
      </patternFill>
    </fill>
    <fill>
      <patternFill patternType="solid">
        <fgColor indexed="22"/>
        <bgColor indexed="64"/>
      </patternFill>
    </fill>
  </fills>
  <borders count="22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thin">
        <color rgb="FFB2B2B2"/>
      </left>
      <right style="thin">
        <color rgb="FFB2B2B2"/>
      </right>
      <top style="thin">
        <color rgb="FFB2B2B2"/>
      </top>
      <bottom style="thin">
        <color rgb="FFB2B2B2"/>
      </bottom>
      <diagonal/>
    </border>
    <border>
      <left/>
      <right style="double">
        <color indexed="64"/>
      </right>
      <top style="thin">
        <color indexed="64"/>
      </top>
      <bottom style="thin">
        <color indexed="64"/>
      </bottom>
      <diagonal/>
    </border>
    <border>
      <left/>
      <right style="double">
        <color indexed="64"/>
      </right>
      <top/>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double">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style="thin">
        <color rgb="FF000000"/>
      </top>
      <bottom/>
      <diagonal/>
    </border>
    <border>
      <left style="thin">
        <color rgb="FF000000"/>
      </left>
      <right/>
      <top/>
      <bottom/>
      <diagonal/>
    </border>
    <border>
      <left/>
      <right style="double">
        <color rgb="FF000000"/>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indexed="64"/>
      </right>
      <top/>
      <bottom style="double">
        <color indexed="64"/>
      </bottom>
      <diagonal/>
    </border>
    <border>
      <left style="double">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style="thin">
        <color rgb="FF000000"/>
      </left>
      <right/>
      <top/>
      <bottom style="double">
        <color indexed="64"/>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top/>
      <bottom style="thin">
        <color indexed="64"/>
      </bottom>
      <diagonal/>
    </border>
    <border>
      <left/>
      <right/>
      <top style="thin">
        <color indexed="64"/>
      </top>
      <bottom/>
      <diagonal/>
    </border>
    <border>
      <left style="thin">
        <color indexed="64"/>
      </left>
      <right/>
      <top style="double">
        <color indexed="64"/>
      </top>
      <bottom/>
      <diagonal/>
    </border>
    <border>
      <left/>
      <right style="double">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double">
        <color rgb="FF000000"/>
      </left>
      <right/>
      <top/>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double">
        <color rgb="FF000000"/>
      </right>
      <top/>
      <bottom style="double">
        <color rgb="FF000000"/>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right style="double">
        <color indexed="64"/>
      </right>
      <top style="double">
        <color indexed="64"/>
      </top>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style="medium">
        <color indexed="64"/>
      </bottom>
      <diagonal/>
    </border>
  </borders>
  <cellStyleXfs count="41558">
    <xf numFmtId="0" fontId="0" fillId="0" borderId="0"/>
    <xf numFmtId="9"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xf numFmtId="0" fontId="2" fillId="0" borderId="0" applyAlignment="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169" fontId="28" fillId="0" borderId="0"/>
    <xf numFmtId="0" fontId="2" fillId="0" borderId="0"/>
    <xf numFmtId="169" fontId="28" fillId="0" borderId="0"/>
    <xf numFmtId="169" fontId="28" fillId="0" borderId="0"/>
    <xf numFmtId="169" fontId="28" fillId="0" borderId="0"/>
    <xf numFmtId="0" fontId="2" fillId="0" borderId="0"/>
    <xf numFmtId="169" fontId="28" fillId="0" borderId="0"/>
    <xf numFmtId="0" fontId="2" fillId="0" borderId="0"/>
    <xf numFmtId="0" fontId="2" fillId="0" borderId="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2"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applyNumberFormat="0" applyFill="0" applyBorder="0" applyAlignment="0" applyProtection="0">
      <alignment vertical="top"/>
      <protection locked="0"/>
    </xf>
    <xf numFmtId="0" fontId="2" fillId="0" borderId="0"/>
    <xf numFmtId="173" fontId="28"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3"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3" fillId="0" borderId="0"/>
    <xf numFmtId="0" fontId="2" fillId="0" borderId="0"/>
    <xf numFmtId="174" fontId="33"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applyAlignment="0"/>
    <xf numFmtId="0" fontId="2" fillId="0" borderId="0" applyAlignment="0"/>
    <xf numFmtId="0" fontId="2" fillId="0" borderId="0"/>
    <xf numFmtId="0" fontId="2" fillId="0" borderId="0"/>
    <xf numFmtId="0" fontId="2" fillId="0" borderId="0"/>
    <xf numFmtId="0" fontId="2" fillId="0" borderId="0"/>
    <xf numFmtId="0" fontId="1" fillId="0" borderId="0"/>
    <xf numFmtId="0" fontId="2" fillId="0" borderId="0"/>
    <xf numFmtId="0" fontId="4" fillId="0" borderId="0"/>
    <xf numFmtId="0" fontId="34" fillId="0" borderId="0"/>
    <xf numFmtId="0" fontId="4"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9" fillId="0" borderId="0"/>
    <xf numFmtId="174" fontId="33" fillId="0" borderId="0"/>
    <xf numFmtId="0" fontId="2" fillId="0" borderId="0"/>
    <xf numFmtId="174" fontId="33" fillId="0" borderId="0"/>
    <xf numFmtId="0" fontId="2" fillId="0" borderId="0"/>
    <xf numFmtId="174" fontId="33"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9"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16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169" fontId="28"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Alignment="0"/>
    <xf numFmtId="0" fontId="2" fillId="0" borderId="0" applyAlignment="0"/>
    <xf numFmtId="0" fontId="2" fillId="0" borderId="0"/>
    <xf numFmtId="173" fontId="28" fillId="0" borderId="0"/>
    <xf numFmtId="0" fontId="2" fillId="0" borderId="0"/>
    <xf numFmtId="174"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36" fillId="0" borderId="0"/>
    <xf numFmtId="43" fontId="1" fillId="0" borderId="0" applyFont="0" applyFill="0" applyBorder="0" applyAlignment="0" applyProtection="0"/>
    <xf numFmtId="0" fontId="38" fillId="0" borderId="0"/>
    <xf numFmtId="0" fontId="23" fillId="0" borderId="0"/>
    <xf numFmtId="0" fontId="41"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56" fillId="0" borderId="0"/>
    <xf numFmtId="0" fontId="41" fillId="0" borderId="0"/>
    <xf numFmtId="0" fontId="2" fillId="0" borderId="0"/>
    <xf numFmtId="0" fontId="7" fillId="0" borderId="0"/>
    <xf numFmtId="0" fontId="7" fillId="0" borderId="0"/>
    <xf numFmtId="0" fontId="7" fillId="0" borderId="0"/>
    <xf numFmtId="0" fontId="7" fillId="0" borderId="0"/>
    <xf numFmtId="0" fontId="24" fillId="0" borderId="0"/>
  </cellStyleXfs>
  <cellXfs count="3246">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vertical="center"/>
    </xf>
    <xf numFmtId="0" fontId="4" fillId="0" borderId="11" xfId="5" applyFont="1" applyBorder="1" applyAlignment="1">
      <alignment vertical="center"/>
    </xf>
    <xf numFmtId="0" fontId="4" fillId="0" borderId="12" xfId="5" applyFont="1" applyFill="1" applyBorder="1" applyAlignment="1">
      <alignment vertical="center"/>
    </xf>
    <xf numFmtId="165" fontId="4" fillId="0" borderId="12" xfId="5" applyNumberFormat="1" applyFont="1" applyFill="1" applyBorder="1" applyAlignment="1">
      <alignment horizontal="center" vertical="center"/>
    </xf>
    <xf numFmtId="165" fontId="4" fillId="0" borderId="13" xfId="5" applyNumberFormat="1"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5" xfId="5" applyFont="1" applyBorder="1" applyAlignment="1">
      <alignment vertical="center"/>
    </xf>
    <xf numFmtId="0" fontId="4" fillId="0" borderId="6" xfId="5" applyFont="1" applyFill="1" applyBorder="1" applyAlignment="1">
      <alignment vertical="center"/>
    </xf>
    <xf numFmtId="165" fontId="4" fillId="0" borderId="0" xfId="5" applyNumberFormat="1" applyFont="1" applyAlignment="1">
      <alignment vertical="center"/>
    </xf>
    <xf numFmtId="165" fontId="4" fillId="0" borderId="0" xfId="5" applyNumberFormat="1" applyFont="1" applyFill="1" applyBorder="1" applyAlignment="1">
      <alignment horizontal="center"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0" xfId="5" quotePrefix="1" applyNumberFormat="1" applyFont="1" applyFill="1" applyBorder="1" applyAlignment="1">
      <alignment horizontal="center" vertical="center"/>
    </xf>
    <xf numFmtId="0" fontId="4" fillId="0" borderId="11" xfId="5" applyFont="1" applyFill="1" applyBorder="1" applyAlignment="1">
      <alignment vertical="center"/>
    </xf>
    <xf numFmtId="165" fontId="4" fillId="0" borderId="0" xfId="5" applyNumberFormat="1" applyFont="1" applyFill="1" applyBorder="1" applyAlignment="1">
      <alignment vertical="center"/>
    </xf>
    <xf numFmtId="0" fontId="4" fillId="0" borderId="17" xfId="5" applyFont="1" applyBorder="1" applyAlignment="1">
      <alignment vertical="center"/>
    </xf>
    <xf numFmtId="0" fontId="9" fillId="0" borderId="12" xfId="0" applyFont="1" applyFill="1" applyBorder="1" applyAlignment="1">
      <alignment horizontal="left"/>
    </xf>
    <xf numFmtId="165" fontId="4" fillId="0" borderId="12" xfId="5" applyNumberFormat="1" applyFont="1" applyBorder="1" applyAlignment="1">
      <alignment horizontal="left" vertical="center"/>
    </xf>
    <xf numFmtId="165" fontId="4" fillId="3" borderId="12" xfId="5" applyNumberFormat="1" applyFont="1" applyFill="1" applyBorder="1" applyAlignment="1">
      <alignment horizontal="left" vertical="center"/>
    </xf>
    <xf numFmtId="165" fontId="4" fillId="0" borderId="0" xfId="5" applyNumberFormat="1" applyFont="1" applyFill="1" applyAlignment="1">
      <alignment vertical="center"/>
    </xf>
    <xf numFmtId="0" fontId="10" fillId="0" borderId="0" xfId="0" applyFont="1"/>
    <xf numFmtId="0" fontId="11" fillId="0" borderId="0" xfId="0" applyFont="1" applyFill="1"/>
    <xf numFmtId="0" fontId="12" fillId="0" borderId="0" xfId="0" applyFont="1"/>
    <xf numFmtId="0" fontId="14" fillId="0" borderId="0" xfId="0" applyFont="1" applyAlignment="1"/>
    <xf numFmtId="0" fontId="15" fillId="0" borderId="0" xfId="0" applyFont="1" applyBorder="1" applyAlignment="1"/>
    <xf numFmtId="0" fontId="10" fillId="0" borderId="0" xfId="0" applyFont="1" applyBorder="1"/>
    <xf numFmtId="0" fontId="6" fillId="4" borderId="10" xfId="0" applyFont="1" applyFill="1" applyBorder="1" applyAlignment="1">
      <alignment horizontal="center"/>
    </xf>
    <xf numFmtId="0" fontId="6" fillId="4" borderId="16" xfId="0" applyFont="1" applyFill="1" applyBorder="1" applyAlignment="1">
      <alignment horizontal="center" vertical="center"/>
    </xf>
    <xf numFmtId="0" fontId="16" fillId="0" borderId="24" xfId="0" applyFont="1" applyFill="1" applyBorder="1"/>
    <xf numFmtId="0" fontId="16" fillId="0" borderId="0" xfId="0" applyFont="1"/>
    <xf numFmtId="0" fontId="13" fillId="0" borderId="8" xfId="0" applyFont="1" applyBorder="1" applyAlignment="1">
      <alignment horizontal="center"/>
    </xf>
    <xf numFmtId="0" fontId="13" fillId="0" borderId="9" xfId="0" applyFont="1" applyBorder="1"/>
    <xf numFmtId="165" fontId="6" fillId="0" borderId="9" xfId="0" applyNumberFormat="1" applyFont="1" applyFill="1" applyBorder="1" applyAlignment="1">
      <alignment horizontal="center"/>
    </xf>
    <xf numFmtId="165" fontId="6" fillId="0" borderId="10" xfId="0" applyNumberFormat="1" applyFont="1" applyFill="1" applyBorder="1" applyAlignment="1">
      <alignment horizontal="center"/>
    </xf>
    <xf numFmtId="166" fontId="10" fillId="0" borderId="0" xfId="1" applyNumberFormat="1" applyFont="1" applyFill="1"/>
    <xf numFmtId="165" fontId="10" fillId="0" borderId="0" xfId="0" applyNumberFormat="1" applyFont="1"/>
    <xf numFmtId="0" fontId="13" fillId="0" borderId="11" xfId="0" applyFont="1" applyBorder="1" applyAlignment="1">
      <alignment horizontal="center"/>
    </xf>
    <xf numFmtId="0" fontId="13" fillId="0" borderId="12" xfId="0" applyFont="1" applyBorder="1"/>
    <xf numFmtId="165" fontId="6" fillId="0" borderId="12" xfId="0" applyNumberFormat="1" applyFont="1" applyFill="1" applyBorder="1" applyAlignment="1">
      <alignment horizontal="center"/>
    </xf>
    <xf numFmtId="167" fontId="6" fillId="0" borderId="13" xfId="0" applyNumberFormat="1" applyFont="1" applyFill="1" applyBorder="1" applyAlignment="1">
      <alignment horizontal="center"/>
    </xf>
    <xf numFmtId="165" fontId="10" fillId="0" borderId="0" xfId="0" applyNumberFormat="1" applyFont="1" applyFill="1"/>
    <xf numFmtId="0" fontId="17" fillId="0" borderId="11" xfId="0" applyFont="1" applyBorder="1" applyAlignment="1">
      <alignment horizontal="center"/>
    </xf>
    <xf numFmtId="0" fontId="17" fillId="0" borderId="12" xfId="0" applyFont="1" applyBorder="1"/>
    <xf numFmtId="165" fontId="4" fillId="0" borderId="12" xfId="0" applyNumberFormat="1" applyFont="1" applyFill="1" applyBorder="1" applyAlignment="1">
      <alignment horizontal="center"/>
    </xf>
    <xf numFmtId="167" fontId="4" fillId="0" borderId="13" xfId="0" applyNumberFormat="1" applyFont="1" applyFill="1" applyBorder="1" applyAlignment="1">
      <alignment horizontal="center"/>
    </xf>
    <xf numFmtId="0" fontId="4" fillId="0" borderId="12" xfId="0" applyFont="1" applyFill="1" applyBorder="1" applyAlignment="1">
      <alignment horizontal="center"/>
    </xf>
    <xf numFmtId="0" fontId="4" fillId="0" borderId="13" xfId="0" applyFont="1" applyFill="1" applyBorder="1" applyAlignment="1">
      <alignment horizontal="center"/>
    </xf>
    <xf numFmtId="0" fontId="14" fillId="0" borderId="0" xfId="0" applyFont="1"/>
    <xf numFmtId="165" fontId="4" fillId="0" borderId="13" xfId="0" applyNumberFormat="1" applyFont="1" applyFill="1" applyBorder="1" applyAlignment="1">
      <alignment horizontal="center"/>
    </xf>
    <xf numFmtId="165" fontId="6" fillId="0" borderId="9"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0" fontId="6" fillId="0" borderId="9" xfId="0" applyFont="1" applyFill="1" applyBorder="1" applyAlignment="1">
      <alignment horizontal="center"/>
    </xf>
    <xf numFmtId="165" fontId="17" fillId="0" borderId="0" xfId="0" applyNumberFormat="1" applyFont="1" applyFill="1"/>
    <xf numFmtId="0" fontId="4" fillId="0" borderId="0" xfId="0" applyFont="1" applyAlignment="1"/>
    <xf numFmtId="0" fontId="11" fillId="3" borderId="0" xfId="0" applyFont="1" applyFill="1"/>
    <xf numFmtId="0" fontId="2" fillId="0" borderId="0" xfId="9"/>
    <xf numFmtId="0" fontId="20" fillId="0" borderId="0" xfId="5" applyFont="1" applyBorder="1" applyAlignment="1">
      <alignment horizontal="center"/>
    </xf>
    <xf numFmtId="0" fontId="6" fillId="4" borderId="9" xfId="5" applyFont="1" applyFill="1" applyBorder="1" applyAlignment="1">
      <alignment horizontal="center" vertical="center"/>
    </xf>
    <xf numFmtId="49" fontId="6" fillId="4" borderId="9" xfId="5" applyNumberFormat="1" applyFont="1" applyFill="1" applyBorder="1" applyAlignment="1">
      <alignment horizontal="center" vertical="center"/>
    </xf>
    <xf numFmtId="0" fontId="6" fillId="4" borderId="9" xfId="5" quotePrefix="1" applyFont="1" applyFill="1" applyBorder="1" applyAlignment="1">
      <alignment horizontal="center" vertical="center"/>
    </xf>
    <xf numFmtId="0" fontId="4" fillId="0" borderId="32" xfId="5" applyFont="1" applyBorder="1" applyAlignment="1">
      <alignment vertical="center"/>
    </xf>
    <xf numFmtId="165" fontId="4" fillId="0" borderId="16" xfId="5" applyNumberFormat="1" applyFont="1" applyFill="1" applyBorder="1" applyAlignment="1">
      <alignment horizontal="center" vertical="center"/>
    </xf>
    <xf numFmtId="165" fontId="4" fillId="0" borderId="14" xfId="5" applyNumberFormat="1" applyFont="1" applyFill="1" applyBorder="1" applyAlignment="1">
      <alignment horizontal="center" vertical="center"/>
    </xf>
    <xf numFmtId="0" fontId="4" fillId="0" borderId="24" xfId="5" applyFont="1" applyBorder="1" applyAlignment="1">
      <alignment vertical="center"/>
    </xf>
    <xf numFmtId="165" fontId="4" fillId="0" borderId="25" xfId="5" applyNumberFormat="1" applyFont="1" applyFill="1" applyBorder="1" applyAlignment="1">
      <alignment horizontal="center" vertical="center"/>
    </xf>
    <xf numFmtId="165" fontId="6" fillId="0" borderId="9" xfId="5" applyNumberFormat="1" applyFont="1" applyFill="1" applyBorder="1" applyAlignment="1">
      <alignment horizontal="center" vertical="center"/>
    </xf>
    <xf numFmtId="165" fontId="6" fillId="0" borderId="10" xfId="5" applyNumberFormat="1" applyFont="1" applyFill="1" applyBorder="1" applyAlignment="1">
      <alignment horizontal="center" vertical="center"/>
    </xf>
    <xf numFmtId="165" fontId="6" fillId="0" borderId="27" xfId="5" applyNumberFormat="1" applyFont="1" applyFill="1" applyBorder="1" applyAlignment="1">
      <alignment horizontal="center" vertical="center"/>
    </xf>
    <xf numFmtId="165" fontId="6" fillId="0" borderId="28" xfId="5" applyNumberFormat="1" applyFont="1" applyFill="1" applyBorder="1" applyAlignment="1">
      <alignment horizontal="center" vertical="center"/>
    </xf>
    <xf numFmtId="0" fontId="17" fillId="0" borderId="0" xfId="10" applyFont="1"/>
    <xf numFmtId="0" fontId="19" fillId="0" borderId="8" xfId="10" applyFont="1" applyBorder="1" applyAlignment="1">
      <alignment horizontal="center" vertical="center"/>
    </xf>
    <xf numFmtId="0" fontId="19" fillId="0" borderId="9" xfId="10" applyFont="1" applyBorder="1" applyAlignment="1" applyProtection="1">
      <alignment horizontal="left" vertical="center"/>
    </xf>
    <xf numFmtId="165" fontId="17" fillId="0" borderId="0" xfId="10" applyNumberFormat="1" applyFont="1"/>
    <xf numFmtId="0" fontId="18" fillId="0" borderId="11" xfId="10" applyFont="1" applyBorder="1" applyAlignment="1">
      <alignment horizontal="center" vertical="center"/>
    </xf>
    <xf numFmtId="0" fontId="18" fillId="0" borderId="12" xfId="10" applyFont="1" applyBorder="1" applyAlignment="1" applyProtection="1">
      <alignment horizontal="left" vertical="center"/>
    </xf>
    <xf numFmtId="0" fontId="18" fillId="0" borderId="5" xfId="10" applyFont="1" applyBorder="1" applyAlignment="1">
      <alignment horizontal="center" vertical="center"/>
    </xf>
    <xf numFmtId="0" fontId="18" fillId="0" borderId="6" xfId="10" applyFont="1" applyBorder="1" applyAlignment="1" applyProtection="1">
      <alignment horizontal="left" vertical="center"/>
    </xf>
    <xf numFmtId="165" fontId="13" fillId="0" borderId="0" xfId="10" applyNumberFormat="1" applyFont="1"/>
    <xf numFmtId="0" fontId="13" fillId="0" borderId="0" xfId="10" applyFont="1"/>
    <xf numFmtId="0" fontId="18" fillId="0" borderId="12" xfId="10" applyFont="1" applyBorder="1" applyAlignment="1" applyProtection="1">
      <alignment horizontal="left" vertical="center" wrapText="1"/>
    </xf>
    <xf numFmtId="0" fontId="19" fillId="0" borderId="11" xfId="10" applyFont="1" applyBorder="1" applyAlignment="1">
      <alignment horizontal="center" vertical="center"/>
    </xf>
    <xf numFmtId="0" fontId="19" fillId="0" borderId="17" xfId="10" applyFont="1" applyBorder="1" applyAlignment="1">
      <alignment horizontal="center" vertical="center"/>
    </xf>
    <xf numFmtId="0" fontId="18" fillId="0" borderId="18" xfId="10" applyFont="1" applyBorder="1" applyAlignment="1" applyProtection="1">
      <alignment horizontal="left" vertical="center"/>
    </xf>
    <xf numFmtId="0" fontId="17" fillId="0" borderId="0" xfId="10" applyFont="1" applyFill="1"/>
    <xf numFmtId="165" fontId="6" fillId="0" borderId="0" xfId="10" applyNumberFormat="1" applyFont="1" applyFill="1" applyBorder="1" applyAlignment="1">
      <alignment horizontal="center"/>
    </xf>
    <xf numFmtId="165" fontId="17" fillId="0" borderId="0" xfId="10" applyNumberFormat="1" applyFont="1" applyFill="1" applyBorder="1"/>
    <xf numFmtId="0" fontId="19" fillId="4" borderId="6" xfId="10" applyFont="1" applyFill="1" applyBorder="1" applyAlignment="1">
      <alignment horizontal="center" vertical="center"/>
    </xf>
    <xf numFmtId="0" fontId="19" fillId="4" borderId="9" xfId="10" applyFont="1" applyFill="1" applyBorder="1" applyAlignment="1">
      <alignment horizontal="center" vertical="center" wrapText="1"/>
    </xf>
    <xf numFmtId="0" fontId="19" fillId="4" borderId="36" xfId="10" applyFont="1" applyFill="1" applyBorder="1" applyAlignment="1">
      <alignment horizontal="center" vertical="center" wrapText="1"/>
    </xf>
    <xf numFmtId="165" fontId="19" fillId="0" borderId="9" xfId="10" applyNumberFormat="1" applyFont="1" applyBorder="1" applyAlignment="1">
      <alignment vertical="center"/>
    </xf>
    <xf numFmtId="165" fontId="19" fillId="0" borderId="9" xfId="10" applyNumberFormat="1" applyFont="1" applyFill="1" applyBorder="1" applyAlignment="1">
      <alignment vertical="center"/>
    </xf>
    <xf numFmtId="165" fontId="19" fillId="0" borderId="10" xfId="10" applyNumberFormat="1" applyFont="1" applyBorder="1" applyAlignment="1">
      <alignment vertical="center"/>
    </xf>
    <xf numFmtId="165" fontId="18" fillId="0" borderId="12" xfId="10" applyNumberFormat="1" applyFont="1" applyBorder="1" applyAlignment="1">
      <alignment vertical="center"/>
    </xf>
    <xf numFmtId="165" fontId="18" fillId="0" borderId="12" xfId="10" applyNumberFormat="1" applyFont="1" applyFill="1" applyBorder="1" applyAlignment="1">
      <alignment vertical="center"/>
    </xf>
    <xf numFmtId="165" fontId="18" fillId="0" borderId="13" xfId="10" applyNumberFormat="1" applyFont="1" applyBorder="1" applyAlignment="1">
      <alignment vertical="center"/>
    </xf>
    <xf numFmtId="165" fontId="18" fillId="0" borderId="6" xfId="10" applyNumberFormat="1" applyFont="1" applyBorder="1" applyAlignment="1">
      <alignment vertical="center"/>
    </xf>
    <xf numFmtId="165" fontId="18" fillId="0" borderId="6" xfId="10" applyNumberFormat="1" applyFont="1" applyFill="1" applyBorder="1" applyAlignment="1">
      <alignment vertical="center"/>
    </xf>
    <xf numFmtId="165" fontId="18" fillId="0" borderId="7" xfId="10" applyNumberFormat="1" applyFont="1" applyBorder="1" applyAlignment="1">
      <alignment vertical="center"/>
    </xf>
    <xf numFmtId="165" fontId="18" fillId="0" borderId="18" xfId="10" applyNumberFormat="1" applyFont="1" applyFill="1" applyBorder="1" applyAlignment="1">
      <alignment vertical="center"/>
    </xf>
    <xf numFmtId="165" fontId="18" fillId="0" borderId="18" xfId="10" applyNumberFormat="1" applyFont="1" applyBorder="1" applyAlignment="1">
      <alignment vertical="center"/>
    </xf>
    <xf numFmtId="165" fontId="18" fillId="0" borderId="19" xfId="10" applyNumberFormat="1" applyFont="1" applyBorder="1" applyAlignment="1">
      <alignment vertical="center"/>
    </xf>
    <xf numFmtId="165" fontId="10" fillId="0" borderId="0" xfId="1" applyNumberFormat="1" applyFont="1" applyFill="1"/>
    <xf numFmtId="0" fontId="2" fillId="0" borderId="0" xfId="33"/>
    <xf numFmtId="0" fontId="25" fillId="0" borderId="0" xfId="33" applyFont="1"/>
    <xf numFmtId="0" fontId="4" fillId="0" borderId="0" xfId="33" applyFont="1" applyBorder="1"/>
    <xf numFmtId="0" fontId="4" fillId="0" borderId="0" xfId="33" applyFont="1" applyBorder="1" applyAlignment="1">
      <alignment horizontal="center"/>
    </xf>
    <xf numFmtId="0" fontId="2" fillId="0" borderId="0" xfId="33" applyBorder="1"/>
    <xf numFmtId="0" fontId="6" fillId="0" borderId="0" xfId="33" applyFont="1" applyBorder="1" applyAlignment="1">
      <alignment horizontal="left"/>
    </xf>
    <xf numFmtId="0" fontId="6" fillId="0" borderId="0" xfId="33" applyFont="1" applyBorder="1" applyAlignment="1">
      <alignment horizontal="center" vertical="center"/>
    </xf>
    <xf numFmtId="0" fontId="0" fillId="0" borderId="0" xfId="0" applyAlignment="1"/>
    <xf numFmtId="0" fontId="0" fillId="0" borderId="0" xfId="0" applyAlignment="1">
      <alignment horizontal="center"/>
    </xf>
    <xf numFmtId="165" fontId="17" fillId="0" borderId="18" xfId="0" applyNumberFormat="1" applyFont="1" applyBorder="1" applyAlignment="1">
      <alignment horizontal="center"/>
    </xf>
    <xf numFmtId="169" fontId="4" fillId="5" borderId="40" xfId="4" applyNumberFormat="1" applyFont="1" applyFill="1" applyBorder="1" applyAlignment="1" applyProtection="1"/>
    <xf numFmtId="165" fontId="17" fillId="0" borderId="13" xfId="0" applyNumberFormat="1" applyFont="1" applyBorder="1" applyAlignment="1">
      <alignment horizontal="center"/>
    </xf>
    <xf numFmtId="165" fontId="17" fillId="0" borderId="12" xfId="0" applyNumberFormat="1" applyFont="1" applyBorder="1" applyAlignment="1">
      <alignment horizontal="center"/>
    </xf>
    <xf numFmtId="169" fontId="4" fillId="5" borderId="15" xfId="4" applyNumberFormat="1" applyFont="1" applyFill="1" applyBorder="1" applyAlignment="1" applyProtection="1"/>
    <xf numFmtId="165" fontId="17" fillId="0" borderId="14" xfId="0" applyNumberFormat="1" applyFont="1" applyBorder="1" applyAlignment="1">
      <alignment horizontal="center"/>
    </xf>
    <xf numFmtId="165" fontId="17" fillId="0" borderId="16" xfId="0" applyNumberFormat="1" applyFont="1" applyBorder="1" applyAlignment="1">
      <alignment horizontal="center"/>
    </xf>
    <xf numFmtId="169" fontId="4" fillId="5" borderId="38" xfId="4" applyNumberFormat="1" applyFont="1" applyFill="1" applyBorder="1" applyAlignment="1" applyProtection="1"/>
    <xf numFmtId="165" fontId="13" fillId="2" borderId="7" xfId="0" applyNumberFormat="1" applyFont="1" applyFill="1" applyBorder="1" applyAlignment="1">
      <alignment horizontal="center"/>
    </xf>
    <xf numFmtId="165" fontId="13" fillId="2" borderId="6" xfId="0" applyNumberFormat="1" applyFont="1" applyFill="1" applyBorder="1" applyAlignment="1">
      <alignment horizontal="center"/>
    </xf>
    <xf numFmtId="169" fontId="13" fillId="2" borderId="6" xfId="4" applyNumberFormat="1" applyFont="1" applyFill="1" applyBorder="1" applyAlignment="1" applyProtection="1"/>
    <xf numFmtId="169" fontId="17" fillId="5" borderId="12" xfId="4" applyNumberFormat="1" applyFont="1" applyFill="1" applyBorder="1" applyAlignment="1" applyProtection="1"/>
    <xf numFmtId="169" fontId="4" fillId="5" borderId="12" xfId="4" applyNumberFormat="1" applyFont="1" applyFill="1" applyBorder="1" applyAlignment="1" applyProtection="1"/>
    <xf numFmtId="169" fontId="4" fillId="5" borderId="16" xfId="4" applyNumberFormat="1" applyFont="1" applyFill="1" applyBorder="1" applyAlignment="1" applyProtection="1"/>
    <xf numFmtId="169" fontId="6" fillId="2" borderId="6" xfId="4" applyNumberFormat="1" applyFont="1" applyFill="1" applyBorder="1" applyAlignment="1" applyProtection="1"/>
    <xf numFmtId="165" fontId="17" fillId="0" borderId="13" xfId="0" applyNumberFormat="1" applyFont="1" applyFill="1" applyBorder="1" applyAlignment="1">
      <alignment horizontal="center"/>
    </xf>
    <xf numFmtId="165" fontId="17" fillId="0" borderId="14" xfId="0" applyNumberFormat="1" applyFont="1" applyFill="1" applyBorder="1" applyAlignment="1">
      <alignment horizontal="center"/>
    </xf>
    <xf numFmtId="169" fontId="6" fillId="2" borderId="37" xfId="4" applyNumberFormat="1" applyFont="1" applyFill="1" applyBorder="1" applyAlignment="1" applyProtection="1"/>
    <xf numFmtId="165" fontId="6" fillId="0" borderId="0" xfId="0" applyNumberFormat="1" applyFont="1" applyFill="1" applyBorder="1" applyAlignment="1">
      <alignment horizontal="center"/>
    </xf>
    <xf numFmtId="0" fontId="6" fillId="0" borderId="10" xfId="0" applyFont="1" applyFill="1" applyBorder="1" applyAlignment="1">
      <alignment horizontal="center"/>
    </xf>
    <xf numFmtId="0" fontId="17" fillId="0" borderId="12" xfId="0" applyFont="1" applyBorder="1" applyAlignment="1">
      <alignment horizontal="left" indent="2"/>
    </xf>
    <xf numFmtId="0" fontId="17" fillId="0" borderId="12" xfId="0" applyFont="1" applyBorder="1" applyAlignment="1">
      <alignment horizontal="left" indent="3"/>
    </xf>
    <xf numFmtId="0" fontId="37" fillId="0" borderId="12" xfId="0" applyFont="1" applyBorder="1" applyAlignment="1">
      <alignment horizontal="left" indent="4"/>
    </xf>
    <xf numFmtId="0" fontId="8" fillId="0" borderId="12" xfId="0" applyFont="1" applyFill="1" applyBorder="1" applyAlignment="1">
      <alignment horizontal="center"/>
    </xf>
    <xf numFmtId="0" fontId="17" fillId="0" borderId="11" xfId="0" applyFont="1" applyFill="1" applyBorder="1" applyAlignment="1">
      <alignment horizontal="center"/>
    </xf>
    <xf numFmtId="0" fontId="17" fillId="0" borderId="12" xfId="0" applyFont="1" applyFill="1" applyBorder="1" applyAlignment="1">
      <alignment horizontal="left" indent="2"/>
    </xf>
    <xf numFmtId="165" fontId="4" fillId="0" borderId="12" xfId="8" applyNumberFormat="1" applyFont="1" applyFill="1" applyBorder="1" applyAlignment="1" applyProtection="1">
      <alignment horizontal="center"/>
    </xf>
    <xf numFmtId="165" fontId="4" fillId="0" borderId="13" xfId="8" applyNumberFormat="1" applyFont="1" applyFill="1" applyBorder="1" applyAlignment="1" applyProtection="1">
      <alignment horizontal="center"/>
    </xf>
    <xf numFmtId="0" fontId="13" fillId="0" borderId="8" xfId="0" applyFont="1" applyFill="1" applyBorder="1" applyAlignment="1">
      <alignment horizontal="center" vertical="center" wrapText="1"/>
    </xf>
    <xf numFmtId="0" fontId="13" fillId="0" borderId="9" xfId="0" applyFont="1" applyFill="1" applyBorder="1" applyAlignment="1">
      <alignment vertical="center" wrapText="1"/>
    </xf>
    <xf numFmtId="0" fontId="17" fillId="0" borderId="8" xfId="0" applyFont="1" applyFill="1" applyBorder="1" applyAlignment="1">
      <alignment horizontal="center" wrapText="1"/>
    </xf>
    <xf numFmtId="0" fontId="17" fillId="0" borderId="9" xfId="0" applyFont="1" applyFill="1" applyBorder="1" applyAlignment="1">
      <alignment wrapText="1"/>
    </xf>
    <xf numFmtId="43" fontId="4" fillId="0" borderId="9" xfId="41533" applyFont="1" applyFill="1" applyBorder="1" applyAlignment="1">
      <alignment horizontal="center"/>
    </xf>
    <xf numFmtId="165" fontId="4" fillId="0" borderId="10" xfId="0" applyNumberFormat="1" applyFont="1" applyFill="1" applyBorder="1" applyAlignment="1">
      <alignment horizontal="center"/>
    </xf>
    <xf numFmtId="43" fontId="4" fillId="0" borderId="9" xfId="41533"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9" xfId="0" applyFont="1" applyFill="1" applyBorder="1" applyAlignment="1">
      <alignment vertical="center" wrapText="1"/>
    </xf>
    <xf numFmtId="0" fontId="17" fillId="0" borderId="8" xfId="0" applyFont="1" applyBorder="1" applyAlignment="1">
      <alignment horizontal="center"/>
    </xf>
    <xf numFmtId="0" fontId="17" fillId="0" borderId="9" xfId="0" applyFont="1" applyBorder="1"/>
    <xf numFmtId="0" fontId="4" fillId="0" borderId="9" xfId="0" applyFont="1" applyFill="1" applyBorder="1" applyAlignment="1">
      <alignment horizontal="center"/>
    </xf>
    <xf numFmtId="0" fontId="13" fillId="0" borderId="8" xfId="0" applyFont="1" applyFill="1" applyBorder="1" applyAlignment="1">
      <alignment horizontal="center"/>
    </xf>
    <xf numFmtId="0" fontId="13" fillId="0" borderId="9" xfId="0" applyFont="1" applyFill="1" applyBorder="1"/>
    <xf numFmtId="165" fontId="4" fillId="0" borderId="16" xfId="0" applyNumberFormat="1" applyFont="1" applyFill="1" applyBorder="1" applyAlignment="1">
      <alignment horizontal="center"/>
    </xf>
    <xf numFmtId="165" fontId="4" fillId="0" borderId="6" xfId="0" applyNumberFormat="1" applyFont="1" applyFill="1" applyBorder="1" applyAlignment="1">
      <alignment horizontal="center"/>
    </xf>
    <xf numFmtId="0" fontId="13" fillId="19" borderId="26" xfId="0" applyFont="1" applyFill="1" applyBorder="1" applyAlignment="1">
      <alignment horizontal="center"/>
    </xf>
    <xf numFmtId="0" fontId="13" fillId="19" borderId="27" xfId="0" applyFont="1" applyFill="1" applyBorder="1"/>
    <xf numFmtId="165" fontId="6" fillId="19" borderId="27" xfId="0" applyNumberFormat="1" applyFont="1" applyFill="1" applyBorder="1" applyAlignment="1">
      <alignment horizontal="center"/>
    </xf>
    <xf numFmtId="165" fontId="6" fillId="19" borderId="18" xfId="0" applyNumberFormat="1" applyFont="1" applyFill="1" applyBorder="1" applyAlignment="1">
      <alignment horizontal="center"/>
    </xf>
    <xf numFmtId="168" fontId="6" fillId="19" borderId="28" xfId="0" applyNumberFormat="1" applyFont="1" applyFill="1" applyBorder="1" applyAlignment="1">
      <alignment horizontal="center"/>
    </xf>
    <xf numFmtId="0" fontId="15" fillId="0" borderId="0" xfId="0" quotePrefix="1" applyFont="1" applyAlignment="1"/>
    <xf numFmtId="0" fontId="10" fillId="0" borderId="0" xfId="0" quotePrefix="1" applyFont="1" applyAlignment="1">
      <alignment horizontal="right" vertical="center"/>
    </xf>
    <xf numFmtId="0" fontId="17" fillId="0" borderId="16" xfId="0" applyFont="1" applyFill="1" applyBorder="1" applyAlignment="1">
      <alignment horizontal="left" wrapText="1" indent="2"/>
    </xf>
    <xf numFmtId="0" fontId="17" fillId="0" borderId="6" xfId="0" applyFont="1" applyFill="1" applyBorder="1" applyAlignment="1">
      <alignment horizontal="left" wrapText="1" indent="2"/>
    </xf>
    <xf numFmtId="0" fontId="17" fillId="0" borderId="32" xfId="0" applyFont="1" applyFill="1" applyBorder="1" applyAlignment="1">
      <alignment horizontal="center" wrapText="1"/>
    </xf>
    <xf numFmtId="0" fontId="17" fillId="0" borderId="5" xfId="0" applyFont="1" applyFill="1" applyBorder="1" applyAlignment="1">
      <alignment horizontal="center" wrapText="1"/>
    </xf>
    <xf numFmtId="43" fontId="4" fillId="0" borderId="16" xfId="41533" applyFont="1" applyFill="1" applyBorder="1" applyAlignment="1">
      <alignment horizontal="center"/>
    </xf>
    <xf numFmtId="43" fontId="4" fillId="0" borderId="6" xfId="41533" applyFont="1" applyFill="1" applyBorder="1" applyAlignment="1">
      <alignment horizontal="center"/>
    </xf>
    <xf numFmtId="165" fontId="4" fillId="0" borderId="14" xfId="0" applyNumberFormat="1" applyFont="1" applyFill="1" applyBorder="1" applyAlignment="1">
      <alignment horizontal="center"/>
    </xf>
    <xf numFmtId="165" fontId="4" fillId="0" borderId="7" xfId="0" applyNumberFormat="1" applyFont="1" applyFill="1" applyBorder="1" applyAlignment="1">
      <alignment horizontal="center"/>
    </xf>
    <xf numFmtId="165" fontId="17" fillId="0" borderId="18" xfId="0" applyNumberFormat="1" applyFont="1" applyFill="1" applyBorder="1" applyAlignment="1">
      <alignment horizontal="center"/>
    </xf>
    <xf numFmtId="165" fontId="17" fillId="0" borderId="19" xfId="0" applyNumberFormat="1" applyFont="1" applyFill="1" applyBorder="1" applyAlignment="1">
      <alignment horizontal="center"/>
    </xf>
    <xf numFmtId="0" fontId="6" fillId="4" borderId="10" xfId="0" applyFont="1" applyFill="1" applyBorder="1" applyAlignment="1">
      <alignment horizontal="center" vertical="center"/>
    </xf>
    <xf numFmtId="0" fontId="39" fillId="0" borderId="0" xfId="0" applyFont="1" applyAlignment="1"/>
    <xf numFmtId="0" fontId="10" fillId="0" borderId="0" xfId="0" applyFont="1" applyFill="1"/>
    <xf numFmtId="0" fontId="12" fillId="0" borderId="0" xfId="0" applyFont="1" applyFill="1"/>
    <xf numFmtId="0" fontId="4" fillId="0" borderId="18" xfId="5" applyFont="1" applyFill="1" applyBorder="1" applyAlignment="1">
      <alignment vertical="center"/>
    </xf>
    <xf numFmtId="0" fontId="13" fillId="4" borderId="22" xfId="0" applyFont="1" applyFill="1" applyBorder="1" applyAlignment="1">
      <alignment horizontal="center"/>
    </xf>
    <xf numFmtId="0" fontId="40" fillId="0" borderId="0" xfId="0" applyFont="1" applyAlignment="1"/>
    <xf numFmtId="165" fontId="17" fillId="0" borderId="0" xfId="0" applyNumberFormat="1" applyFont="1" applyFill="1" applyBorder="1" applyAlignment="1">
      <alignment horizontal="center"/>
    </xf>
    <xf numFmtId="166" fontId="10" fillId="0" borderId="0" xfId="1" applyNumberFormat="1" applyFont="1"/>
    <xf numFmtId="43" fontId="4" fillId="0" borderId="12" xfId="41533" applyFont="1" applyFill="1" applyBorder="1" applyAlignment="1">
      <alignment horizontal="center" vertical="center"/>
    </xf>
    <xf numFmtId="0" fontId="6" fillId="0" borderId="33" xfId="5" applyFont="1" applyBorder="1" applyAlignment="1">
      <alignment vertical="center"/>
    </xf>
    <xf numFmtId="0" fontId="6" fillId="0" borderId="34" xfId="5" applyFont="1" applyBorder="1" applyAlignment="1">
      <alignment vertical="center" wrapText="1"/>
    </xf>
    <xf numFmtId="0" fontId="6" fillId="2" borderId="6" xfId="5" applyFont="1" applyFill="1" applyBorder="1" applyAlignment="1">
      <alignment horizontal="center" vertical="center"/>
    </xf>
    <xf numFmtId="0" fontId="4" fillId="0" borderId="0" xfId="5" applyFont="1" applyAlignment="1">
      <alignment horizontal="left"/>
    </xf>
    <xf numFmtId="165" fontId="4" fillId="0" borderId="9" xfId="41533" applyNumberFormat="1" applyFont="1" applyFill="1" applyBorder="1" applyAlignment="1">
      <alignment horizontal="center"/>
    </xf>
    <xf numFmtId="165" fontId="4" fillId="0" borderId="16" xfId="41533" applyNumberFormat="1" applyFont="1" applyFill="1" applyBorder="1" applyAlignment="1">
      <alignment horizontal="center"/>
    </xf>
    <xf numFmtId="165" fontId="4" fillId="0" borderId="6" xfId="41533" applyNumberFormat="1" applyFont="1" applyFill="1" applyBorder="1" applyAlignment="1">
      <alignment horizontal="center"/>
    </xf>
    <xf numFmtId="0" fontId="4" fillId="0" borderId="0" xfId="0" applyFont="1" applyBorder="1" applyAlignment="1">
      <alignment wrapText="1"/>
    </xf>
    <xf numFmtId="0" fontId="4" fillId="0" borderId="0" xfId="0" applyFont="1" applyBorder="1" applyAlignment="1">
      <alignment vertical="top" wrapText="1"/>
    </xf>
    <xf numFmtId="0" fontId="14" fillId="0" borderId="0" xfId="0" quotePrefix="1" applyFont="1" applyAlignment="1">
      <alignment horizontal="right" vertical="center"/>
    </xf>
    <xf numFmtId="0" fontId="13" fillId="0" borderId="0" xfId="0" applyFont="1" applyFill="1" applyBorder="1" applyAlignment="1">
      <alignment vertical="center"/>
    </xf>
    <xf numFmtId="165" fontId="6" fillId="0" borderId="0" xfId="0" applyNumberFormat="1" applyFont="1" applyFill="1" applyBorder="1" applyAlignment="1">
      <alignment horizontal="center" vertical="center"/>
    </xf>
    <xf numFmtId="0" fontId="13" fillId="0" borderId="0" xfId="0" quotePrefix="1" applyFont="1" applyFill="1" applyBorder="1" applyAlignment="1">
      <alignment horizontal="right" vertical="center"/>
    </xf>
    <xf numFmtId="165" fontId="4" fillId="0" borderId="12" xfId="41533" applyNumberFormat="1" applyFont="1" applyFill="1" applyBorder="1" applyAlignment="1">
      <alignment horizontal="center" vertical="center"/>
    </xf>
    <xf numFmtId="165" fontId="4" fillId="0" borderId="45"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9" xfId="41533" applyNumberFormat="1" applyFont="1" applyFill="1" applyBorder="1" applyAlignment="1">
      <alignment horizontal="center" vertical="center"/>
    </xf>
    <xf numFmtId="0" fontId="6" fillId="4" borderId="10" xfId="5" quotePrefix="1" applyFont="1" applyFill="1" applyBorder="1" applyAlignment="1">
      <alignment horizontal="center" vertical="center"/>
    </xf>
    <xf numFmtId="43" fontId="15" fillId="0" borderId="0" xfId="0" applyNumberFormat="1" applyFont="1" applyBorder="1" applyAlignment="1">
      <alignment horizontal="center"/>
    </xf>
    <xf numFmtId="175" fontId="15" fillId="0" borderId="0" xfId="0" applyNumberFormat="1" applyFont="1" applyBorder="1" applyAlignment="1">
      <alignment horizontal="center"/>
    </xf>
    <xf numFmtId="43" fontId="15" fillId="0" borderId="0" xfId="0" applyNumberFormat="1" applyFont="1" applyBorder="1" applyAlignment="1">
      <alignment horizontal="left"/>
    </xf>
    <xf numFmtId="0" fontId="15" fillId="0" borderId="0" xfId="0" applyFont="1" applyBorder="1" applyAlignment="1">
      <alignment horizontal="center" vertical="center"/>
    </xf>
    <xf numFmtId="176" fontId="15" fillId="0" borderId="0" xfId="0" applyNumberFormat="1" applyFont="1" applyBorder="1"/>
    <xf numFmtId="43" fontId="15" fillId="2" borderId="10" xfId="0" applyNumberFormat="1" applyFont="1" applyFill="1" applyBorder="1" applyAlignment="1">
      <alignment horizontal="center"/>
    </xf>
    <xf numFmtId="175" fontId="15" fillId="2" borderId="9" xfId="0" applyNumberFormat="1" applyFont="1" applyFill="1" applyBorder="1" applyAlignment="1">
      <alignment horizontal="center"/>
    </xf>
    <xf numFmtId="43" fontId="15" fillId="2" borderId="9" xfId="0" applyNumberFormat="1" applyFont="1" applyFill="1" applyBorder="1" applyAlignment="1">
      <alignment horizontal="center"/>
    </xf>
    <xf numFmtId="43" fontId="15" fillId="2" borderId="50" xfId="0" applyNumberFormat="1" applyFont="1" applyFill="1" applyBorder="1" applyAlignment="1">
      <alignment horizontal="center"/>
    </xf>
    <xf numFmtId="176" fontId="15" fillId="2" borderId="50" xfId="0" applyNumberFormat="1" applyFont="1" applyFill="1" applyBorder="1"/>
    <xf numFmtId="43" fontId="15" fillId="0" borderId="45" xfId="0" applyNumberFormat="1" applyFont="1" applyBorder="1" applyAlignment="1">
      <alignment horizontal="center"/>
    </xf>
    <xf numFmtId="175" fontId="15" fillId="0" borderId="25" xfId="0" applyNumberFormat="1" applyFont="1" applyBorder="1" applyAlignment="1">
      <alignment horizontal="center"/>
    </xf>
    <xf numFmtId="43" fontId="15" fillId="0" borderId="25" xfId="0" applyNumberFormat="1" applyFont="1" applyBorder="1" applyAlignment="1">
      <alignment horizontal="center"/>
    </xf>
    <xf numFmtId="43" fontId="15" fillId="0" borderId="51" xfId="0" applyNumberFormat="1" applyFont="1" applyBorder="1" applyAlignment="1">
      <alignment horizontal="center"/>
    </xf>
    <xf numFmtId="176" fontId="15" fillId="0" borderId="51" xfId="0" applyNumberFormat="1" applyFont="1" applyBorder="1"/>
    <xf numFmtId="43" fontId="15" fillId="0" borderId="13" xfId="0" applyNumberFormat="1" applyFont="1" applyBorder="1" applyAlignment="1">
      <alignment horizontal="center"/>
    </xf>
    <xf numFmtId="175" fontId="15" fillId="0" borderId="12" xfId="0" applyNumberFormat="1" applyFont="1" applyBorder="1" applyAlignment="1">
      <alignment horizontal="center"/>
    </xf>
    <xf numFmtId="43" fontId="15" fillId="0" borderId="12" xfId="0" applyNumberFormat="1" applyFont="1" applyBorder="1" applyAlignment="1">
      <alignment horizontal="center"/>
    </xf>
    <xf numFmtId="43" fontId="15" fillId="0" borderId="14" xfId="0" applyNumberFormat="1" applyFont="1" applyBorder="1" applyAlignment="1">
      <alignment horizontal="center"/>
    </xf>
    <xf numFmtId="175" fontId="15" fillId="0" borderId="16" xfId="0" applyNumberFormat="1" applyFont="1" applyBorder="1" applyAlignment="1">
      <alignment horizontal="center"/>
    </xf>
    <xf numFmtId="43" fontId="15" fillId="0" borderId="16" xfId="0" applyNumberFormat="1" applyFont="1" applyBorder="1" applyAlignment="1">
      <alignment horizontal="center"/>
    </xf>
    <xf numFmtId="43" fontId="15" fillId="0" borderId="52" xfId="0" applyNumberFormat="1" applyFont="1" applyBorder="1" applyAlignment="1">
      <alignment horizontal="center"/>
    </xf>
    <xf numFmtId="176" fontId="15" fillId="0" borderId="52" xfId="0" applyNumberFormat="1" applyFont="1" applyBorder="1"/>
    <xf numFmtId="43" fontId="15" fillId="0" borderId="7" xfId="0" applyNumberFormat="1" applyFont="1" applyBorder="1" applyAlignment="1">
      <alignment horizontal="center"/>
    </xf>
    <xf numFmtId="175" fontId="15" fillId="0" borderId="6" xfId="0" applyNumberFormat="1" applyFont="1" applyBorder="1" applyAlignment="1">
      <alignment horizontal="center"/>
    </xf>
    <xf numFmtId="43" fontId="15" fillId="0" borderId="6" xfId="0" applyNumberFormat="1" applyFont="1" applyBorder="1" applyAlignment="1">
      <alignment horizontal="center"/>
    </xf>
    <xf numFmtId="43" fontId="15" fillId="0" borderId="53" xfId="0" applyNumberFormat="1" applyFont="1" applyBorder="1" applyAlignment="1">
      <alignment horizontal="center"/>
    </xf>
    <xf numFmtId="176" fontId="15" fillId="0" borderId="53" xfId="0" applyNumberFormat="1" applyFont="1" applyBorder="1"/>
    <xf numFmtId="43" fontId="15" fillId="20" borderId="12" xfId="0" applyNumberFormat="1" applyFont="1" applyFill="1" applyBorder="1" applyAlignment="1">
      <alignment horizontal="center"/>
    </xf>
    <xf numFmtId="175" fontId="15" fillId="20" borderId="12" xfId="0" applyNumberFormat="1" applyFont="1" applyFill="1" applyBorder="1" applyAlignment="1">
      <alignment horizontal="center"/>
    </xf>
    <xf numFmtId="43" fontId="15" fillId="0" borderId="12" xfId="0" applyNumberFormat="1" applyFont="1" applyFill="1" applyBorder="1" applyAlignment="1">
      <alignment horizontal="center"/>
    </xf>
    <xf numFmtId="0" fontId="15" fillId="22" borderId="0" xfId="41545" applyFont="1" applyFill="1"/>
    <xf numFmtId="0" fontId="15" fillId="0" borderId="0" xfId="41545" applyFont="1"/>
    <xf numFmtId="178" fontId="15" fillId="0" borderId="0" xfId="41545" applyNumberFormat="1" applyFont="1"/>
    <xf numFmtId="179" fontId="15" fillId="0" borderId="0" xfId="41545" applyNumberFormat="1" applyFont="1"/>
    <xf numFmtId="180" fontId="15" fillId="22" borderId="0" xfId="41545" applyNumberFormat="1" applyFont="1" applyFill="1"/>
    <xf numFmtId="181" fontId="15" fillId="0" borderId="65" xfId="41546" applyNumberFormat="1" applyFont="1" applyBorder="1" applyAlignment="1">
      <alignment horizontal="center"/>
    </xf>
    <xf numFmtId="165" fontId="15" fillId="0" borderId="74" xfId="41545" applyNumberFormat="1" applyFont="1" applyBorder="1" applyAlignment="1">
      <alignment horizontal="center"/>
    </xf>
    <xf numFmtId="180" fontId="15" fillId="0" borderId="66" xfId="41545" applyNumberFormat="1" applyFont="1" applyBorder="1"/>
    <xf numFmtId="180" fontId="15" fillId="0" borderId="74" xfId="41545" applyNumberFormat="1" applyFont="1" applyBorder="1"/>
    <xf numFmtId="176" fontId="15" fillId="0" borderId="60" xfId="41545" applyNumberFormat="1" applyFont="1" applyBorder="1"/>
    <xf numFmtId="181" fontId="15" fillId="0" borderId="68" xfId="41546" applyNumberFormat="1" applyFont="1" applyBorder="1" applyAlignment="1">
      <alignment horizontal="center"/>
    </xf>
    <xf numFmtId="165" fontId="15" fillId="0" borderId="75" xfId="41545" applyNumberFormat="1" applyFont="1" applyBorder="1" applyAlignment="1">
      <alignment horizontal="center"/>
    </xf>
    <xf numFmtId="180" fontId="15" fillId="0" borderId="69" xfId="41545" applyNumberFormat="1" applyFont="1" applyBorder="1"/>
    <xf numFmtId="180" fontId="15" fillId="0" borderId="75" xfId="41545" applyNumberFormat="1" applyFont="1" applyBorder="1"/>
    <xf numFmtId="176" fontId="15" fillId="0" borderId="87" xfId="41545" applyNumberFormat="1" applyFont="1" applyBorder="1"/>
    <xf numFmtId="181" fontId="15" fillId="21" borderId="61" xfId="41546" applyNumberFormat="1" applyFont="1" applyFill="1" applyBorder="1" applyAlignment="1">
      <alignment horizontal="center"/>
    </xf>
    <xf numFmtId="165" fontId="15" fillId="21" borderId="72" xfId="41545" applyNumberFormat="1" applyFont="1" applyFill="1" applyBorder="1" applyAlignment="1">
      <alignment horizontal="center"/>
    </xf>
    <xf numFmtId="180" fontId="15" fillId="21" borderId="85" xfId="41545" applyNumberFormat="1" applyFont="1" applyFill="1" applyBorder="1"/>
    <xf numFmtId="180" fontId="15" fillId="21" borderId="72" xfId="41545" applyNumberFormat="1" applyFont="1" applyFill="1" applyBorder="1"/>
    <xf numFmtId="180" fontId="15" fillId="21" borderId="79" xfId="41545" applyNumberFormat="1" applyFont="1" applyFill="1" applyBorder="1"/>
    <xf numFmtId="176" fontId="15" fillId="21" borderId="84" xfId="41545" applyNumberFormat="1" applyFont="1" applyFill="1" applyBorder="1"/>
    <xf numFmtId="181" fontId="15" fillId="0" borderId="62" xfId="41546" applyNumberFormat="1" applyFont="1" applyBorder="1" applyAlignment="1">
      <alignment horizontal="center"/>
    </xf>
    <xf numFmtId="165" fontId="15" fillId="0" borderId="72" xfId="41545" applyNumberFormat="1" applyFont="1" applyBorder="1" applyAlignment="1">
      <alignment horizontal="center"/>
    </xf>
    <xf numFmtId="180" fontId="15" fillId="0" borderId="63" xfId="41545" applyNumberFormat="1" applyFont="1" applyBorder="1"/>
    <xf numFmtId="180" fontId="15" fillId="0" borderId="72" xfId="41545" applyNumberFormat="1" applyFont="1" applyBorder="1"/>
    <xf numFmtId="176" fontId="15" fillId="0" borderId="86" xfId="41545" applyNumberFormat="1" applyFont="1" applyBorder="1"/>
    <xf numFmtId="181" fontId="15" fillId="21" borderId="78" xfId="41546" applyNumberFormat="1" applyFont="1" applyFill="1" applyBorder="1" applyAlignment="1">
      <alignment horizontal="center"/>
    </xf>
    <xf numFmtId="165" fontId="15" fillId="21" borderId="84" xfId="41545" applyNumberFormat="1" applyFont="1" applyFill="1" applyBorder="1" applyAlignment="1">
      <alignment horizontal="center"/>
    </xf>
    <xf numFmtId="181" fontId="15" fillId="0" borderId="71" xfId="41546" applyNumberFormat="1" applyFont="1" applyBorder="1" applyAlignment="1">
      <alignment horizontal="center"/>
    </xf>
    <xf numFmtId="165" fontId="15" fillId="0" borderId="86" xfId="41545" applyNumberFormat="1" applyFont="1" applyBorder="1" applyAlignment="1">
      <alignment horizontal="center"/>
    </xf>
    <xf numFmtId="181" fontId="15" fillId="0" borderId="73" xfId="41546" applyNumberFormat="1" applyFont="1" applyBorder="1" applyAlignment="1">
      <alignment horizontal="center"/>
    </xf>
    <xf numFmtId="165" fontId="15" fillId="0" borderId="60" xfId="41545" applyNumberFormat="1" applyFont="1" applyBorder="1" applyAlignment="1">
      <alignment horizontal="center"/>
    </xf>
    <xf numFmtId="181" fontId="15" fillId="0" borderId="59" xfId="41546" applyNumberFormat="1" applyFont="1" applyBorder="1" applyAlignment="1">
      <alignment horizontal="center"/>
    </xf>
    <xf numFmtId="165" fontId="15" fillId="0" borderId="87" xfId="41545" applyNumberFormat="1" applyFont="1" applyBorder="1" applyAlignment="1">
      <alignment horizontal="center"/>
    </xf>
    <xf numFmtId="0" fontId="43" fillId="22" borderId="0" xfId="41545" applyFont="1" applyFill="1"/>
    <xf numFmtId="0" fontId="43" fillId="21" borderId="79" xfId="41545" applyFont="1" applyFill="1" applyBorder="1" applyAlignment="1">
      <alignment horizontal="center" vertical="center"/>
    </xf>
    <xf numFmtId="0" fontId="43" fillId="21" borderId="69" xfId="41545" applyFont="1" applyFill="1" applyBorder="1" applyAlignment="1">
      <alignment horizontal="center" vertical="center" wrapText="1"/>
    </xf>
    <xf numFmtId="0" fontId="43" fillId="21" borderId="75" xfId="41545" applyFont="1" applyFill="1" applyBorder="1" applyAlignment="1">
      <alignment horizontal="center" vertical="center" wrapText="1"/>
    </xf>
    <xf numFmtId="0" fontId="43" fillId="0" borderId="0" xfId="41545" applyFont="1"/>
    <xf numFmtId="0" fontId="16" fillId="0" borderId="0" xfId="41545" applyFont="1"/>
    <xf numFmtId="180" fontId="0" fillId="0" borderId="0" xfId="41545" applyNumberFormat="1" applyFont="1"/>
    <xf numFmtId="181" fontId="15" fillId="0" borderId="73" xfId="41545" applyNumberFormat="1" applyFont="1" applyBorder="1"/>
    <xf numFmtId="181" fontId="15" fillId="0" borderId="74" xfId="41545" applyNumberFormat="1" applyFont="1" applyBorder="1"/>
    <xf numFmtId="176" fontId="15" fillId="0" borderId="74" xfId="41545" applyNumberFormat="1" applyFont="1" applyBorder="1"/>
    <xf numFmtId="181" fontId="15" fillId="0" borderId="59" xfId="41545" applyNumberFormat="1" applyFont="1" applyBorder="1"/>
    <xf numFmtId="181" fontId="15" fillId="0" borderId="75" xfId="41545" applyNumberFormat="1" applyFont="1" applyBorder="1"/>
    <xf numFmtId="176" fontId="15" fillId="0" borderId="75" xfId="41545" applyNumberFormat="1" applyFont="1" applyBorder="1"/>
    <xf numFmtId="166" fontId="0" fillId="0" borderId="0" xfId="41547" applyNumberFormat="1" applyFont="1"/>
    <xf numFmtId="181" fontId="15" fillId="21" borderId="78" xfId="41545" applyNumberFormat="1" applyFont="1" applyFill="1" applyBorder="1"/>
    <xf numFmtId="181" fontId="15" fillId="21" borderId="79" xfId="41545" applyNumberFormat="1" applyFont="1" applyFill="1" applyBorder="1"/>
    <xf numFmtId="181" fontId="15" fillId="21" borderId="72" xfId="41545" applyNumberFormat="1" applyFont="1" applyFill="1" applyBorder="1"/>
    <xf numFmtId="176" fontId="15" fillId="21" borderId="79" xfId="41545" applyNumberFormat="1" applyFont="1" applyFill="1" applyBorder="1"/>
    <xf numFmtId="181" fontId="15" fillId="0" borderId="71" xfId="41545" applyNumberFormat="1" applyFont="1" applyBorder="1"/>
    <xf numFmtId="181" fontId="15" fillId="0" borderId="72" xfId="41545" applyNumberFormat="1" applyFont="1" applyBorder="1"/>
    <xf numFmtId="176" fontId="15" fillId="0" borderId="72" xfId="41545" applyNumberFormat="1" applyFont="1" applyBorder="1"/>
    <xf numFmtId="9" fontId="0" fillId="0" borderId="0" xfId="41547" applyFont="1"/>
    <xf numFmtId="0" fontId="43" fillId="21" borderId="79" xfId="41545" applyFont="1" applyFill="1" applyBorder="1" applyAlignment="1">
      <alignment horizontal="center" vertical="center" wrapText="1"/>
    </xf>
    <xf numFmtId="175" fontId="15" fillId="0" borderId="0" xfId="41545" applyNumberFormat="1" applyFont="1"/>
    <xf numFmtId="165" fontId="15" fillId="0" borderId="0" xfId="41545" applyNumberFormat="1" applyFont="1"/>
    <xf numFmtId="180" fontId="15" fillId="0" borderId="0" xfId="41545" applyNumberFormat="1" applyFont="1"/>
    <xf numFmtId="2" fontId="15" fillId="0" borderId="0" xfId="41545" applyNumberFormat="1" applyFont="1"/>
    <xf numFmtId="169" fontId="15" fillId="0" borderId="0" xfId="41545" applyNumberFormat="1" applyFont="1"/>
    <xf numFmtId="165" fontId="15" fillId="21" borderId="73" xfId="41545" applyNumberFormat="1" applyFont="1" applyFill="1" applyBorder="1" applyAlignment="1">
      <alignment horizontal="center"/>
    </xf>
    <xf numFmtId="165" fontId="15" fillId="21" borderId="74" xfId="41545" applyNumberFormat="1" applyFont="1" applyFill="1" applyBorder="1" applyAlignment="1">
      <alignment horizontal="center"/>
    </xf>
    <xf numFmtId="181" fontId="15" fillId="21" borderId="74" xfId="41545" applyNumberFormat="1" applyFont="1" applyFill="1" applyBorder="1" applyAlignment="1">
      <alignment horizontal="center"/>
    </xf>
    <xf numFmtId="176" fontId="15" fillId="21" borderId="74" xfId="41545" applyNumberFormat="1" applyFont="1" applyFill="1" applyBorder="1"/>
    <xf numFmtId="165" fontId="15" fillId="0" borderId="73" xfId="41545" applyNumberFormat="1" applyFont="1" applyBorder="1" applyAlignment="1">
      <alignment horizontal="center"/>
    </xf>
    <xf numFmtId="181" fontId="15" fillId="0" borderId="74" xfId="41545" applyNumberFormat="1" applyFont="1" applyBorder="1" applyAlignment="1">
      <alignment horizontal="center"/>
    </xf>
    <xf numFmtId="165" fontId="15" fillId="0" borderId="59" xfId="41545" applyNumberFormat="1" applyFont="1" applyBorder="1" applyAlignment="1">
      <alignment horizontal="center"/>
    </xf>
    <xf numFmtId="181" fontId="15" fillId="0" borderId="75" xfId="41545" applyNumberFormat="1" applyFont="1" applyBorder="1" applyAlignment="1">
      <alignment horizontal="center"/>
    </xf>
    <xf numFmtId="165" fontId="15" fillId="21" borderId="71" xfId="41545" applyNumberFormat="1" applyFont="1" applyFill="1" applyBorder="1" applyAlignment="1">
      <alignment horizontal="center"/>
    </xf>
    <xf numFmtId="181" fontId="15" fillId="21" borderId="72" xfId="41545" applyNumberFormat="1" applyFont="1" applyFill="1" applyBorder="1" applyAlignment="1">
      <alignment horizontal="center"/>
    </xf>
    <xf numFmtId="176" fontId="15" fillId="21" borderId="72" xfId="41545" applyNumberFormat="1" applyFont="1" applyFill="1" applyBorder="1"/>
    <xf numFmtId="165" fontId="15" fillId="0" borderId="71" xfId="41545" applyNumberFormat="1" applyFont="1" applyBorder="1" applyAlignment="1">
      <alignment horizontal="center"/>
    </xf>
    <xf numFmtId="181" fontId="15" fillId="0" borderId="72" xfId="41545" applyNumberFormat="1" applyFont="1" applyBorder="1" applyAlignment="1">
      <alignment horizontal="center"/>
    </xf>
    <xf numFmtId="2" fontId="48" fillId="0" borderId="0" xfId="41545" applyNumberFormat="1" applyFont="1"/>
    <xf numFmtId="175" fontId="43" fillId="0" borderId="0" xfId="41545" applyNumberFormat="1" applyFont="1" applyAlignment="1">
      <alignment horizontal="center" vertical="center" wrapText="1"/>
    </xf>
    <xf numFmtId="0" fontId="13" fillId="21" borderId="78" xfId="41545" applyFont="1" applyFill="1" applyBorder="1" applyAlignment="1">
      <alignment horizontal="center" vertical="center" wrapText="1"/>
    </xf>
    <xf numFmtId="0" fontId="13" fillId="21" borderId="85" xfId="41545" applyFont="1" applyFill="1" applyBorder="1" applyAlignment="1">
      <alignment horizontal="center" vertical="center" wrapText="1"/>
    </xf>
    <xf numFmtId="0" fontId="10" fillId="0" borderId="0" xfId="41545" applyFont="1"/>
    <xf numFmtId="175" fontId="10" fillId="0" borderId="0" xfId="41545" applyNumberFormat="1" applyFont="1"/>
    <xf numFmtId="0" fontId="15" fillId="0" borderId="0" xfId="0" applyFont="1"/>
    <xf numFmtId="0" fontId="15" fillId="20" borderId="0" xfId="0" applyFont="1" applyFill="1"/>
    <xf numFmtId="165" fontId="15" fillId="0" borderId="13" xfId="0" applyNumberFormat="1" applyFont="1" applyBorder="1"/>
    <xf numFmtId="165" fontId="15" fillId="0" borderId="15" xfId="0" applyNumberFormat="1" applyFont="1" applyBorder="1"/>
    <xf numFmtId="165" fontId="15" fillId="2" borderId="10" xfId="0" applyNumberFormat="1" applyFont="1" applyFill="1" applyBorder="1"/>
    <xf numFmtId="165" fontId="15" fillId="2" borderId="9" xfId="0" applyNumberFormat="1" applyFont="1" applyFill="1" applyBorder="1"/>
    <xf numFmtId="176" fontId="15" fillId="2" borderId="9" xfId="0" applyNumberFormat="1" applyFont="1" applyFill="1" applyBorder="1"/>
    <xf numFmtId="176" fontId="15" fillId="0" borderId="15" xfId="0" applyNumberFormat="1" applyFont="1" applyBorder="1"/>
    <xf numFmtId="165" fontId="15" fillId="0" borderId="12" xfId="0" applyNumberFormat="1" applyFont="1" applyBorder="1"/>
    <xf numFmtId="165" fontId="15" fillId="0" borderId="14" xfId="0" applyNumberFormat="1" applyFont="1" applyBorder="1"/>
    <xf numFmtId="165" fontId="15" fillId="0" borderId="16" xfId="0" applyNumberFormat="1" applyFont="1" applyBorder="1"/>
    <xf numFmtId="176" fontId="15" fillId="0" borderId="38" xfId="0" applyNumberFormat="1" applyFont="1" applyBorder="1"/>
    <xf numFmtId="165" fontId="15" fillId="0" borderId="7" xfId="0" applyNumberFormat="1" applyFont="1" applyBorder="1"/>
    <xf numFmtId="165" fontId="15" fillId="0" borderId="6" xfId="0" applyNumberFormat="1" applyFont="1" applyBorder="1"/>
    <xf numFmtId="176" fontId="15" fillId="0" borderId="6" xfId="0" applyNumberFormat="1" applyFont="1" applyBorder="1"/>
    <xf numFmtId="176" fontId="15" fillId="0" borderId="12" xfId="0" applyNumberFormat="1" applyFont="1" applyBorder="1"/>
    <xf numFmtId="165" fontId="15" fillId="0" borderId="13" xfId="0" applyNumberFormat="1" applyFont="1" applyFill="1" applyBorder="1"/>
    <xf numFmtId="165" fontId="15" fillId="0" borderId="12" xfId="0" applyNumberFormat="1" applyFont="1" applyFill="1" applyBorder="1"/>
    <xf numFmtId="176" fontId="15" fillId="0" borderId="12" xfId="0" applyNumberFormat="1" applyFont="1" applyFill="1" applyBorder="1"/>
    <xf numFmtId="176" fontId="15" fillId="0" borderId="16" xfId="0" applyNumberFormat="1" applyFont="1" applyBorder="1"/>
    <xf numFmtId="175" fontId="15" fillId="23" borderId="10" xfId="41533" applyNumberFormat="1" applyFont="1" applyFill="1" applyBorder="1"/>
    <xf numFmtId="175" fontId="15" fillId="23" borderId="9" xfId="41533" applyNumberFormat="1" applyFont="1" applyFill="1" applyBorder="1"/>
    <xf numFmtId="165" fontId="15" fillId="0" borderId="9" xfId="0" applyNumberFormat="1" applyFont="1" applyBorder="1"/>
    <xf numFmtId="176" fontId="15" fillId="23" borderId="9" xfId="0" applyNumberFormat="1" applyFont="1" applyFill="1" applyBorder="1"/>
    <xf numFmtId="0" fontId="15" fillId="23" borderId="8" xfId="0" applyFont="1" applyFill="1" applyBorder="1"/>
    <xf numFmtId="175" fontId="15" fillId="0" borderId="10" xfId="41533" applyNumberFormat="1" applyFont="1" applyBorder="1"/>
    <xf numFmtId="175" fontId="15" fillId="0" borderId="9" xfId="41533" applyNumberFormat="1" applyFont="1" applyBorder="1"/>
    <xf numFmtId="176" fontId="15" fillId="0" borderId="9" xfId="0" applyNumberFormat="1" applyFont="1" applyBorder="1"/>
    <xf numFmtId="0" fontId="15" fillId="0" borderId="8" xfId="0" applyFont="1" applyBorder="1"/>
    <xf numFmtId="0" fontId="15" fillId="0" borderId="0" xfId="0" applyFont="1" applyBorder="1"/>
    <xf numFmtId="165" fontId="15" fillId="0" borderId="45" xfId="0" applyNumberFormat="1" applyFont="1" applyBorder="1"/>
    <xf numFmtId="0" fontId="15" fillId="0" borderId="18" xfId="0" applyFont="1" applyFill="1" applyBorder="1"/>
    <xf numFmtId="0" fontId="15" fillId="2" borderId="9" xfId="0" applyFont="1" applyFill="1" applyBorder="1"/>
    <xf numFmtId="0" fontId="15" fillId="0" borderId="12" xfId="0" applyFont="1" applyBorder="1"/>
    <xf numFmtId="0" fontId="15" fillId="0" borderId="0" xfId="0" applyFont="1" applyFill="1"/>
    <xf numFmtId="0" fontId="15" fillId="0" borderId="16" xfId="0" applyFont="1" applyBorder="1"/>
    <xf numFmtId="0" fontId="15" fillId="23" borderId="0" xfId="0" applyFont="1" applyFill="1"/>
    <xf numFmtId="0" fontId="15" fillId="0" borderId="6" xfId="0" applyFont="1" applyBorder="1"/>
    <xf numFmtId="0" fontId="15" fillId="0" borderId="12" xfId="0" applyFont="1" applyFill="1" applyBorder="1"/>
    <xf numFmtId="165" fontId="15" fillId="0" borderId="40" xfId="0" applyNumberFormat="1" applyFont="1" applyBorder="1"/>
    <xf numFmtId="165" fontId="15" fillId="0" borderId="19" xfId="0" applyNumberFormat="1" applyFont="1" applyBorder="1"/>
    <xf numFmtId="165" fontId="15" fillId="0" borderId="18" xfId="0" applyNumberFormat="1" applyFont="1" applyBorder="1"/>
    <xf numFmtId="165" fontId="15" fillId="0" borderId="48" xfId="0" applyNumberFormat="1" applyFont="1" applyBorder="1"/>
    <xf numFmtId="0" fontId="4" fillId="0" borderId="0" xfId="34" applyFont="1" applyFill="1"/>
    <xf numFmtId="0" fontId="4" fillId="0" borderId="0" xfId="34" applyFont="1" applyFill="1" applyBorder="1"/>
    <xf numFmtId="0" fontId="6" fillId="4" borderId="9" xfId="41548" applyFont="1" applyFill="1" applyBorder="1" applyAlignment="1" applyProtection="1">
      <alignment horizontal="center" vertical="center" wrapText="1"/>
    </xf>
    <xf numFmtId="0" fontId="6" fillId="4" borderId="10" xfId="41548" applyFont="1" applyFill="1" applyBorder="1" applyAlignment="1" applyProtection="1">
      <alignment horizontal="center" vertical="center" wrapText="1"/>
    </xf>
    <xf numFmtId="0" fontId="4" fillId="0" borderId="0" xfId="34" applyFont="1" applyFill="1" applyBorder="1" applyAlignment="1">
      <alignment vertical="center" wrapText="1"/>
    </xf>
    <xf numFmtId="0" fontId="4" fillId="0" borderId="32" xfId="33" applyFont="1" applyBorder="1" applyAlignment="1">
      <alignment horizontal="center"/>
    </xf>
    <xf numFmtId="0" fontId="4" fillId="0" borderId="16" xfId="33" applyFont="1" applyBorder="1" applyAlignment="1">
      <alignment horizontal="center"/>
    </xf>
    <xf numFmtId="2" fontId="4" fillId="0" borderId="16" xfId="33" applyNumberFormat="1" applyFont="1" applyFill="1" applyBorder="1" applyAlignment="1">
      <alignment horizontal="center"/>
    </xf>
    <xf numFmtId="2" fontId="4" fillId="0" borderId="14" xfId="33" applyNumberFormat="1" applyFont="1" applyFill="1" applyBorder="1" applyAlignment="1">
      <alignment horizontal="center"/>
    </xf>
    <xf numFmtId="0" fontId="4" fillId="0" borderId="11" xfId="33" applyFont="1" applyBorder="1" applyAlignment="1">
      <alignment horizontal="center"/>
    </xf>
    <xf numFmtId="0" fontId="4" fillId="0" borderId="12" xfId="33" applyFont="1" applyBorder="1" applyAlignment="1">
      <alignment horizontal="center"/>
    </xf>
    <xf numFmtId="2" fontId="4" fillId="0" borderId="12" xfId="33" applyNumberFormat="1" applyFont="1" applyFill="1" applyBorder="1" applyAlignment="1">
      <alignment horizontal="center"/>
    </xf>
    <xf numFmtId="2" fontId="4" fillId="0" borderId="13" xfId="33" applyNumberFormat="1" applyFont="1" applyFill="1" applyBorder="1" applyAlignment="1">
      <alignment horizontal="center"/>
    </xf>
    <xf numFmtId="0" fontId="4" fillId="0" borderId="11" xfId="33" applyFont="1" applyFill="1" applyBorder="1" applyAlignment="1">
      <alignment horizontal="center"/>
    </xf>
    <xf numFmtId="0" fontId="4" fillId="0" borderId="12" xfId="33" applyFont="1" applyFill="1" applyBorder="1" applyAlignment="1">
      <alignment horizontal="center"/>
    </xf>
    <xf numFmtId="0" fontId="4" fillId="0" borderId="17" xfId="34" applyNumberFormat="1" applyFont="1" applyFill="1" applyBorder="1" applyAlignment="1">
      <alignment horizontal="center"/>
    </xf>
    <xf numFmtId="0" fontId="4" fillId="0" borderId="18" xfId="33" applyNumberFormat="1" applyFont="1" applyFill="1" applyBorder="1" applyAlignment="1">
      <alignment horizontal="center"/>
    </xf>
    <xf numFmtId="2" fontId="4" fillId="0" borderId="18" xfId="33" applyNumberFormat="1" applyFont="1" applyFill="1" applyBorder="1" applyAlignment="1">
      <alignment horizontal="center"/>
    </xf>
    <xf numFmtId="2" fontId="4" fillId="0" borderId="18" xfId="34" applyNumberFormat="1" applyFont="1" applyFill="1" applyBorder="1" applyAlignment="1">
      <alignment horizontal="center"/>
    </xf>
    <xf numFmtId="2" fontId="4" fillId="0" borderId="19" xfId="34" applyNumberFormat="1" applyFont="1" applyFill="1" applyBorder="1" applyAlignment="1">
      <alignment horizontal="center"/>
    </xf>
    <xf numFmtId="0" fontId="6" fillId="0" borderId="0" xfId="33" applyFont="1" applyFill="1" applyBorder="1" applyAlignment="1">
      <alignment horizontal="center"/>
    </xf>
    <xf numFmtId="49" fontId="4" fillId="0" borderId="0" xfId="34" applyNumberFormat="1" applyFont="1" applyFill="1"/>
    <xf numFmtId="0" fontId="17" fillId="0" borderId="0" xfId="35322" applyFont="1" applyAlignment="1">
      <alignment vertical="center"/>
    </xf>
    <xf numFmtId="0" fontId="13" fillId="0" borderId="0" xfId="35322" applyFont="1" applyAlignment="1">
      <alignment vertical="center"/>
    </xf>
    <xf numFmtId="0" fontId="13" fillId="4" borderId="9" xfId="35322" applyFont="1" applyFill="1" applyBorder="1" applyAlignment="1">
      <alignment horizontal="center" vertical="center"/>
    </xf>
    <xf numFmtId="0" fontId="13" fillId="4" borderId="9" xfId="35322" applyFont="1" applyFill="1" applyBorder="1" applyAlignment="1">
      <alignment horizontal="center" vertical="center" wrapText="1"/>
    </xf>
    <xf numFmtId="0" fontId="13" fillId="4" borderId="10" xfId="35322" applyFont="1" applyFill="1" applyBorder="1" applyAlignment="1">
      <alignment horizontal="center" vertical="center" wrapText="1"/>
    </xf>
    <xf numFmtId="0" fontId="13" fillId="0" borderId="32" xfId="35322" applyFont="1" applyBorder="1" applyAlignment="1">
      <alignment horizontal="center" vertical="center"/>
    </xf>
    <xf numFmtId="0" fontId="13" fillId="0" borderId="49" xfId="35322" applyFont="1" applyBorder="1" applyAlignment="1">
      <alignment horizontal="center" vertical="center"/>
    </xf>
    <xf numFmtId="181" fontId="17" fillId="0" borderId="16" xfId="35322" applyNumberFormat="1" applyFont="1" applyBorder="1" applyAlignment="1">
      <alignment horizontal="center" vertical="center"/>
    </xf>
    <xf numFmtId="181" fontId="17" fillId="0" borderId="14" xfId="35322" applyNumberFormat="1" applyFont="1" applyBorder="1" applyAlignment="1">
      <alignment horizontal="center" vertical="center"/>
    </xf>
    <xf numFmtId="165" fontId="17" fillId="0" borderId="0" xfId="35322" applyNumberFormat="1" applyFont="1" applyAlignment="1">
      <alignment vertical="center"/>
    </xf>
    <xf numFmtId="0" fontId="13" fillId="0" borderId="11" xfId="35322" applyFont="1" applyBorder="1" applyAlignment="1">
      <alignment horizontal="center" vertical="center"/>
    </xf>
    <xf numFmtId="0" fontId="13" fillId="0" borderId="25" xfId="35322" applyFont="1" applyBorder="1" applyAlignment="1">
      <alignment horizontal="center" vertical="center"/>
    </xf>
    <xf numFmtId="181" fontId="17" fillId="0" borderId="12" xfId="35322" applyNumberFormat="1" applyFont="1" applyBorder="1" applyAlignment="1">
      <alignment horizontal="center" vertical="center"/>
    </xf>
    <xf numFmtId="181" fontId="17" fillId="0" borderId="13" xfId="35322" applyNumberFormat="1" applyFont="1" applyBorder="1" applyAlignment="1">
      <alignment horizontal="center" vertical="center"/>
    </xf>
    <xf numFmtId="0" fontId="13" fillId="0" borderId="11" xfId="35322" applyFont="1" applyFill="1" applyBorder="1" applyAlignment="1">
      <alignment horizontal="center" vertical="center"/>
    </xf>
    <xf numFmtId="0" fontId="13" fillId="0" borderId="25" xfId="35322" applyFont="1" applyFill="1" applyBorder="1" applyAlignment="1">
      <alignment horizontal="center" vertical="center"/>
    </xf>
    <xf numFmtId="181" fontId="17" fillId="0" borderId="12" xfId="35322" applyNumberFormat="1" applyFont="1" applyFill="1" applyBorder="1" applyAlignment="1">
      <alignment horizontal="center" vertical="center"/>
    </xf>
    <xf numFmtId="181" fontId="17" fillId="0" borderId="13" xfId="35322" applyNumberFormat="1" applyFont="1" applyFill="1" applyBorder="1" applyAlignment="1">
      <alignment horizontal="center" vertical="center"/>
    </xf>
    <xf numFmtId="0" fontId="13" fillId="0" borderId="17" xfId="35322" applyFont="1" applyFill="1" applyBorder="1" applyAlignment="1">
      <alignment horizontal="center" vertical="center"/>
    </xf>
    <xf numFmtId="0" fontId="13" fillId="0" borderId="88" xfId="35322" applyFont="1" applyFill="1" applyBorder="1" applyAlignment="1">
      <alignment horizontal="center" vertical="center"/>
    </xf>
    <xf numFmtId="181" fontId="17" fillId="0" borderId="18" xfId="35322" applyNumberFormat="1" applyFont="1" applyFill="1" applyBorder="1" applyAlignment="1">
      <alignment horizontal="center" vertical="center"/>
    </xf>
    <xf numFmtId="181" fontId="17" fillId="0" borderId="19" xfId="35322" applyNumberFormat="1" applyFont="1" applyFill="1" applyBorder="1" applyAlignment="1">
      <alignment horizontal="center" vertical="center"/>
    </xf>
    <xf numFmtId="0" fontId="13" fillId="0" borderId="0" xfId="35322" applyFont="1" applyFill="1" applyBorder="1" applyAlignment="1">
      <alignment horizontal="left" vertical="center"/>
    </xf>
    <xf numFmtId="0" fontId="17" fillId="0" borderId="0" xfId="35322" applyFont="1" applyBorder="1" applyAlignment="1">
      <alignment vertical="center"/>
    </xf>
    <xf numFmtId="178" fontId="17" fillId="0" borderId="0" xfId="35322" applyNumberFormat="1" applyFont="1" applyAlignment="1">
      <alignment vertical="center"/>
    </xf>
    <xf numFmtId="173" fontId="17" fillId="0" borderId="0" xfId="35322" applyNumberFormat="1" applyFont="1" applyAlignment="1">
      <alignment vertical="center"/>
    </xf>
    <xf numFmtId="177" fontId="17" fillId="0" borderId="0" xfId="35322" applyNumberFormat="1" applyFont="1" applyAlignment="1">
      <alignment vertical="center"/>
    </xf>
    <xf numFmtId="165" fontId="17" fillId="0" borderId="16" xfId="35322" applyNumberFormat="1" applyFont="1" applyBorder="1" applyAlignment="1">
      <alignment horizontal="right" vertical="center"/>
    </xf>
    <xf numFmtId="165" fontId="17" fillId="0" borderId="16" xfId="35322" applyNumberFormat="1" applyFont="1" applyBorder="1" applyAlignment="1">
      <alignment horizontal="center" vertical="center"/>
    </xf>
    <xf numFmtId="165" fontId="17" fillId="0" borderId="14" xfId="35322" applyNumberFormat="1" applyFont="1" applyBorder="1" applyAlignment="1">
      <alignment horizontal="center" vertical="center"/>
    </xf>
    <xf numFmtId="165" fontId="17" fillId="0" borderId="12" xfId="35322" applyNumberFormat="1" applyFont="1" applyBorder="1" applyAlignment="1">
      <alignment horizontal="right" vertical="center"/>
    </xf>
    <xf numFmtId="165" fontId="17" fillId="0" borderId="12" xfId="35322" applyNumberFormat="1" applyFont="1" applyBorder="1" applyAlignment="1">
      <alignment horizontal="center" vertical="center"/>
    </xf>
    <xf numFmtId="165" fontId="17" fillId="0" borderId="13" xfId="35322" applyNumberFormat="1" applyFont="1" applyBorder="1" applyAlignment="1">
      <alignment horizontal="center" vertical="center"/>
    </xf>
    <xf numFmtId="3" fontId="17" fillId="0" borderId="0" xfId="35322" applyNumberFormat="1" applyFont="1" applyAlignment="1">
      <alignment vertical="center"/>
    </xf>
    <xf numFmtId="165" fontId="17" fillId="0" borderId="12" xfId="35322" applyNumberFormat="1" applyFont="1" applyFill="1" applyBorder="1" applyAlignment="1">
      <alignment horizontal="right" vertical="center"/>
    </xf>
    <xf numFmtId="165" fontId="4" fillId="0" borderId="12" xfId="35322" applyNumberFormat="1" applyFont="1" applyFill="1" applyBorder="1" applyAlignment="1">
      <alignment horizontal="center" vertical="center"/>
    </xf>
    <xf numFmtId="165" fontId="17" fillId="0" borderId="12" xfId="35322" applyNumberFormat="1" applyFont="1" applyFill="1" applyBorder="1" applyAlignment="1">
      <alignment horizontal="center" vertical="center"/>
    </xf>
    <xf numFmtId="2" fontId="17" fillId="0" borderId="12" xfId="35322" applyNumberFormat="1" applyFont="1" applyFill="1" applyBorder="1" applyAlignment="1">
      <alignment horizontal="center" vertical="center"/>
    </xf>
    <xf numFmtId="165" fontId="17" fillId="0" borderId="13" xfId="35322" applyNumberFormat="1" applyFont="1" applyFill="1" applyBorder="1" applyAlignment="1">
      <alignment horizontal="center" vertical="center"/>
    </xf>
    <xf numFmtId="0" fontId="13" fillId="0" borderId="17" xfId="35322" applyFont="1" applyBorder="1" applyAlignment="1">
      <alignment horizontal="center" vertical="center"/>
    </xf>
    <xf numFmtId="0" fontId="13" fillId="0" borderId="88" xfId="35322" applyFont="1" applyBorder="1" applyAlignment="1">
      <alignment horizontal="center" vertical="center"/>
    </xf>
    <xf numFmtId="165" fontId="17" fillId="0" borderId="18" xfId="35322" applyNumberFormat="1" applyFont="1" applyBorder="1" applyAlignment="1">
      <alignment horizontal="right" vertical="center"/>
    </xf>
    <xf numFmtId="165" fontId="17" fillId="0" borderId="18" xfId="35322" applyNumberFormat="1" applyFont="1" applyFill="1" applyBorder="1" applyAlignment="1">
      <alignment horizontal="center" vertical="center"/>
    </xf>
    <xf numFmtId="165" fontId="17" fillId="0" borderId="19" xfId="35322" applyNumberFormat="1" applyFont="1" applyFill="1" applyBorder="1" applyAlignment="1">
      <alignment horizontal="center" vertical="center"/>
    </xf>
    <xf numFmtId="0" fontId="13" fillId="0" borderId="0" xfId="35322" applyFont="1" applyFill="1" applyBorder="1" applyAlignment="1">
      <alignment horizontal="center" vertical="center"/>
    </xf>
    <xf numFmtId="0" fontId="17" fillId="0" borderId="0" xfId="35322" applyFont="1" applyAlignment="1">
      <alignment horizontal="center" vertical="center"/>
    </xf>
    <xf numFmtId="0" fontId="6" fillId="4" borderId="9" xfId="33" applyFont="1" applyFill="1" applyBorder="1" applyAlignment="1">
      <alignment horizontal="center" vertical="center"/>
    </xf>
    <xf numFmtId="0" fontId="6" fillId="4" borderId="9" xfId="33" applyFont="1" applyFill="1" applyBorder="1" applyAlignment="1">
      <alignment horizontal="center" vertical="center" wrapText="1"/>
    </xf>
    <xf numFmtId="181" fontId="4" fillId="0" borderId="16" xfId="33" applyNumberFormat="1" applyFont="1" applyBorder="1"/>
    <xf numFmtId="181" fontId="4" fillId="0" borderId="16" xfId="33" applyNumberFormat="1" applyFont="1" applyFill="1" applyBorder="1"/>
    <xf numFmtId="181" fontId="4" fillId="0" borderId="14" xfId="33" applyNumberFormat="1" applyFont="1" applyFill="1" applyBorder="1"/>
    <xf numFmtId="181" fontId="4" fillId="0" borderId="12" xfId="33" applyNumberFormat="1" applyFont="1" applyBorder="1"/>
    <xf numFmtId="181" fontId="4" fillId="0" borderId="12" xfId="33" applyNumberFormat="1" applyFont="1" applyFill="1" applyBorder="1"/>
    <xf numFmtId="181" fontId="4" fillId="0" borderId="13" xfId="33" applyNumberFormat="1" applyFont="1" applyFill="1" applyBorder="1"/>
    <xf numFmtId="181" fontId="4" fillId="0" borderId="0" xfId="33" applyNumberFormat="1" applyFont="1" applyBorder="1"/>
    <xf numFmtId="165" fontId="4" fillId="0" borderId="12" xfId="33" applyNumberFormat="1" applyFont="1" applyBorder="1"/>
    <xf numFmtId="165" fontId="4" fillId="0" borderId="12" xfId="33" applyNumberFormat="1" applyFont="1" applyFill="1" applyBorder="1"/>
    <xf numFmtId="181" fontId="4" fillId="0" borderId="0" xfId="33" applyNumberFormat="1" applyFont="1" applyFill="1" applyBorder="1"/>
    <xf numFmtId="0" fontId="4" fillId="0" borderId="0" xfId="33" applyFont="1" applyFill="1" applyBorder="1"/>
    <xf numFmtId="0" fontId="4" fillId="0" borderId="17" xfId="33" applyFont="1" applyFill="1" applyBorder="1" applyAlignment="1">
      <alignment horizontal="center"/>
    </xf>
    <xf numFmtId="0" fontId="4" fillId="0" borderId="18" xfId="33" applyFont="1" applyFill="1" applyBorder="1" applyAlignment="1">
      <alignment horizontal="center"/>
    </xf>
    <xf numFmtId="165" fontId="4" fillId="0" borderId="18" xfId="33" applyNumberFormat="1" applyFont="1" applyFill="1" applyBorder="1"/>
    <xf numFmtId="181" fontId="4" fillId="0" borderId="18" xfId="33" applyNumberFormat="1" applyFont="1" applyFill="1" applyBorder="1"/>
    <xf numFmtId="181" fontId="4" fillId="0" borderId="19" xfId="33" applyNumberFormat="1" applyFont="1" applyFill="1" applyBorder="1"/>
    <xf numFmtId="0" fontId="8" fillId="0" borderId="0" xfId="33" applyFont="1" applyBorder="1"/>
    <xf numFmtId="0" fontId="6" fillId="0" borderId="0" xfId="33" applyFont="1" applyBorder="1" applyAlignment="1">
      <alignment horizontal="center"/>
    </xf>
    <xf numFmtId="181" fontId="4" fillId="0" borderId="16" xfId="33" applyNumberFormat="1" applyFont="1" applyBorder="1" applyAlignment="1">
      <alignment horizontal="center"/>
    </xf>
    <xf numFmtId="181" fontId="4" fillId="0" borderId="14" xfId="33" applyNumberFormat="1" applyFont="1" applyBorder="1" applyAlignment="1">
      <alignment horizontal="center"/>
    </xf>
    <xf numFmtId="181" fontId="4" fillId="0" borderId="12" xfId="33" applyNumberFormat="1" applyFont="1" applyBorder="1" applyAlignment="1">
      <alignment horizontal="center"/>
    </xf>
    <xf numFmtId="181" fontId="4" fillId="0" borderId="13" xfId="33" applyNumberFormat="1" applyFont="1" applyBorder="1" applyAlignment="1">
      <alignment horizontal="center"/>
    </xf>
    <xf numFmtId="0" fontId="6" fillId="3" borderId="0" xfId="33" applyFont="1" applyFill="1" applyBorder="1" applyAlignment="1">
      <alignment horizontal="center" vertical="center"/>
    </xf>
    <xf numFmtId="181" fontId="4" fillId="0" borderId="18" xfId="33" applyNumberFormat="1" applyFont="1" applyBorder="1" applyAlignment="1">
      <alignment horizontal="center"/>
    </xf>
    <xf numFmtId="181" fontId="4" fillId="0" borderId="19" xfId="33" applyNumberFormat="1" applyFont="1" applyBorder="1" applyAlignment="1">
      <alignment horizontal="center"/>
    </xf>
    <xf numFmtId="182" fontId="18" fillId="20" borderId="0" xfId="196" applyNumberFormat="1" applyFont="1" applyFill="1" applyBorder="1"/>
    <xf numFmtId="0" fontId="24" fillId="0" borderId="0" xfId="41549" applyFont="1" applyBorder="1"/>
    <xf numFmtId="0" fontId="52" fillId="0" borderId="0" xfId="41549" applyFont="1" applyBorder="1"/>
    <xf numFmtId="0" fontId="55" fillId="0" borderId="0" xfId="41549" applyFont="1" applyBorder="1" applyAlignment="1">
      <alignment vertical="center"/>
    </xf>
    <xf numFmtId="0" fontId="6" fillId="2" borderId="6" xfId="41549" applyFont="1" applyFill="1" applyBorder="1" applyAlignment="1">
      <alignment horizontal="center" vertical="center" wrapText="1"/>
    </xf>
    <xf numFmtId="0" fontId="6" fillId="2" borderId="7" xfId="41549" applyFont="1" applyFill="1" applyBorder="1" applyAlignment="1">
      <alignment horizontal="center" vertical="center" wrapText="1"/>
    </xf>
    <xf numFmtId="0" fontId="4" fillId="0" borderId="32" xfId="41549" applyFont="1" applyBorder="1" applyAlignment="1">
      <alignment vertical="center"/>
    </xf>
    <xf numFmtId="0" fontId="4" fillId="0" borderId="16" xfId="41549" applyFont="1" applyBorder="1" applyAlignment="1">
      <alignment vertical="center"/>
    </xf>
    <xf numFmtId="165" fontId="4" fillId="0" borderId="16" xfId="41549" applyNumberFormat="1" applyFont="1" applyBorder="1" applyAlignment="1">
      <alignment horizontal="center" vertical="center"/>
    </xf>
    <xf numFmtId="165" fontId="4" fillId="0" borderId="12" xfId="41549" applyNumberFormat="1" applyFont="1" applyBorder="1" applyAlignment="1">
      <alignment horizontal="center" vertical="center"/>
    </xf>
    <xf numFmtId="165" fontId="4" fillId="0" borderId="14" xfId="41549" applyNumberFormat="1" applyFont="1" applyBorder="1" applyAlignment="1">
      <alignment horizontal="center" vertical="center"/>
    </xf>
    <xf numFmtId="0" fontId="27" fillId="0" borderId="0" xfId="41549" applyFont="1" applyBorder="1" applyAlignment="1">
      <alignment vertical="center"/>
    </xf>
    <xf numFmtId="0" fontId="4" fillId="0" borderId="11" xfId="41549" applyFont="1" applyBorder="1" applyAlignment="1">
      <alignment vertical="center"/>
    </xf>
    <xf numFmtId="0" fontId="4" fillId="0" borderId="12" xfId="41549" applyFont="1" applyBorder="1" applyAlignment="1">
      <alignment vertical="center"/>
    </xf>
    <xf numFmtId="165" fontId="4" fillId="0" borderId="13" xfId="41549" applyNumberFormat="1" applyFont="1" applyBorder="1" applyAlignment="1">
      <alignment horizontal="center" vertical="center"/>
    </xf>
    <xf numFmtId="0" fontId="4" fillId="0" borderId="11" xfId="41549" applyFont="1" applyFill="1" applyBorder="1" applyAlignment="1">
      <alignment vertical="center"/>
    </xf>
    <xf numFmtId="0" fontId="4" fillId="0" borderId="12" xfId="41549" applyFont="1" applyFill="1" applyBorder="1" applyAlignment="1">
      <alignment vertical="center"/>
    </xf>
    <xf numFmtId="165" fontId="4" fillId="0" borderId="12" xfId="41549" applyNumberFormat="1" applyFont="1" applyFill="1" applyBorder="1" applyAlignment="1">
      <alignment horizontal="center" vertical="center"/>
    </xf>
    <xf numFmtId="0" fontId="4" fillId="0" borderId="17" xfId="41549" applyFont="1" applyFill="1" applyBorder="1" applyAlignment="1">
      <alignment vertical="center"/>
    </xf>
    <xf numFmtId="0" fontId="4" fillId="0" borderId="18" xfId="41549" applyFont="1" applyFill="1" applyBorder="1" applyAlignment="1">
      <alignment vertical="center"/>
    </xf>
    <xf numFmtId="165" fontId="4" fillId="0" borderId="18" xfId="41549" applyNumberFormat="1" applyFont="1" applyFill="1" applyBorder="1" applyAlignment="1">
      <alignment horizontal="center" vertical="center"/>
    </xf>
    <xf numFmtId="0" fontId="24" fillId="0" borderId="20" xfId="18877" applyFont="1" applyFill="1" applyBorder="1" applyAlignment="1">
      <alignment horizontal="left"/>
    </xf>
    <xf numFmtId="165" fontId="4" fillId="0" borderId="20" xfId="41549" applyNumberFormat="1" applyFont="1" applyBorder="1" applyAlignment="1">
      <alignment vertical="center"/>
    </xf>
    <xf numFmtId="0" fontId="55" fillId="0" borderId="0" xfId="41549" applyFont="1" applyBorder="1"/>
    <xf numFmtId="0" fontId="24" fillId="0" borderId="0" xfId="18877" applyFont="1" applyFill="1" applyBorder="1" applyAlignment="1">
      <alignment horizontal="left"/>
    </xf>
    <xf numFmtId="0" fontId="4" fillId="0" borderId="0" xfId="18877" applyFont="1" applyFill="1" applyBorder="1" applyAlignment="1">
      <alignment horizontal="left"/>
    </xf>
    <xf numFmtId="0" fontId="4" fillId="0" borderId="0" xfId="41549" applyFont="1" applyBorder="1"/>
    <xf numFmtId="0" fontId="24" fillId="0" borderId="0" xfId="18877" applyFont="1" applyBorder="1" applyAlignment="1">
      <alignment horizontal="left"/>
    </xf>
    <xf numFmtId="0" fontId="4" fillId="0" borderId="0" xfId="18877" applyFont="1" applyBorder="1" applyAlignment="1">
      <alignment horizontal="left"/>
    </xf>
    <xf numFmtId="0" fontId="24" fillId="0" borderId="0" xfId="41549" applyFont="1"/>
    <xf numFmtId="0" fontId="0" fillId="0" borderId="0" xfId="0" applyFill="1"/>
    <xf numFmtId="0" fontId="45" fillId="0" borderId="9" xfId="35325" applyFont="1" applyFill="1" applyBorder="1" applyAlignment="1">
      <alignment horizontal="center" vertical="center"/>
    </xf>
    <xf numFmtId="0" fontId="45" fillId="0" borderId="9" xfId="35325" applyFont="1" applyFill="1" applyBorder="1" applyAlignment="1">
      <alignment horizontal="center" vertical="center" wrapText="1"/>
    </xf>
    <xf numFmtId="0" fontId="45" fillId="0" borderId="10" xfId="35325" applyFont="1" applyFill="1" applyBorder="1" applyAlignment="1">
      <alignment horizontal="center" vertical="center"/>
    </xf>
    <xf numFmtId="0" fontId="20" fillId="0" borderId="11" xfId="35325" applyFont="1" applyFill="1" applyBorder="1" applyAlignment="1">
      <alignment horizontal="center"/>
    </xf>
    <xf numFmtId="0" fontId="20" fillId="0" borderId="12" xfId="35325" applyFont="1" applyFill="1" applyBorder="1" applyAlignment="1">
      <alignment horizontal="center"/>
    </xf>
    <xf numFmtId="175" fontId="15" fillId="0" borderId="12" xfId="190" applyNumberFormat="1" applyFont="1" applyFill="1" applyBorder="1"/>
    <xf numFmtId="165" fontId="15" fillId="0" borderId="12" xfId="190" applyNumberFormat="1" applyFont="1" applyFill="1" applyBorder="1"/>
    <xf numFmtId="165" fontId="15" fillId="0" borderId="13" xfId="190" applyNumberFormat="1" applyFont="1" applyFill="1" applyBorder="1"/>
    <xf numFmtId="0" fontId="0" fillId="0" borderId="0" xfId="0" applyFill="1" applyBorder="1"/>
    <xf numFmtId="175" fontId="15" fillId="0" borderId="12" xfId="190" applyNumberFormat="1" applyFont="1" applyFill="1" applyBorder="1" applyAlignment="1">
      <alignment horizontal="right"/>
    </xf>
    <xf numFmtId="0" fontId="0" fillId="0" borderId="0" xfId="0" applyFill="1" applyBorder="1" applyAlignment="1">
      <alignment horizontal="center"/>
    </xf>
    <xf numFmtId="165" fontId="16" fillId="0" borderId="15" xfId="190" applyNumberFormat="1" applyFont="1" applyFill="1" applyBorder="1"/>
    <xf numFmtId="175" fontId="0" fillId="0" borderId="0" xfId="0" applyNumberFormat="1" applyFill="1" applyBorder="1"/>
    <xf numFmtId="43" fontId="0" fillId="0" borderId="0" xfId="41533" applyFont="1" applyFill="1" applyBorder="1"/>
    <xf numFmtId="0" fontId="20" fillId="0" borderId="17" xfId="35325" applyFont="1" applyFill="1" applyBorder="1" applyAlignment="1">
      <alignment horizontal="center"/>
    </xf>
    <xf numFmtId="0" fontId="20" fillId="0" borderId="18" xfId="35325" applyFont="1" applyFill="1" applyBorder="1" applyAlignment="1">
      <alignment horizontal="center"/>
    </xf>
    <xf numFmtId="175" fontId="15" fillId="0" borderId="18" xfId="190" applyNumberFormat="1" applyFont="1" applyFill="1" applyBorder="1"/>
    <xf numFmtId="165" fontId="15" fillId="0" borderId="18" xfId="190" applyNumberFormat="1" applyFont="1" applyFill="1" applyBorder="1"/>
    <xf numFmtId="165" fontId="15" fillId="0" borderId="19" xfId="190" applyNumberFormat="1" applyFont="1" applyFill="1" applyBorder="1"/>
    <xf numFmtId="175" fontId="0" fillId="0" borderId="0" xfId="0" applyNumberFormat="1" applyFill="1"/>
    <xf numFmtId="43" fontId="0" fillId="0" borderId="0" xfId="41533" applyFont="1" applyFill="1"/>
    <xf numFmtId="0" fontId="16" fillId="0" borderId="0" xfId="35325" applyFont="1" applyFill="1"/>
    <xf numFmtId="0" fontId="15" fillId="0" borderId="0" xfId="35325" applyFont="1" applyFill="1"/>
    <xf numFmtId="43" fontId="15" fillId="0" borderId="0" xfId="35325" applyNumberFormat="1" applyFont="1" applyFill="1"/>
    <xf numFmtId="0" fontId="15" fillId="0" borderId="0" xfId="35325" applyFont="1"/>
    <xf numFmtId="0" fontId="20" fillId="4" borderId="47" xfId="37" applyFont="1" applyFill="1" applyBorder="1" applyAlignment="1">
      <alignment horizontal="center" vertical="center" wrapText="1"/>
    </xf>
    <xf numFmtId="0" fontId="45" fillId="4" borderId="3" xfId="35325" applyFont="1" applyFill="1" applyBorder="1" applyAlignment="1">
      <alignment horizontal="center" vertical="center" wrapText="1"/>
    </xf>
    <xf numFmtId="0" fontId="45" fillId="4" borderId="3" xfId="35325" applyFont="1" applyFill="1" applyBorder="1" applyAlignment="1">
      <alignment horizontal="center" vertical="center"/>
    </xf>
    <xf numFmtId="0" fontId="45" fillId="4" borderId="4" xfId="35325" applyFont="1" applyFill="1" applyBorder="1" applyAlignment="1">
      <alignment horizontal="center" vertical="center"/>
    </xf>
    <xf numFmtId="0" fontId="20" fillId="0" borderId="11" xfId="35325" applyFont="1" applyBorder="1" applyAlignment="1">
      <alignment horizontal="center"/>
    </xf>
    <xf numFmtId="0" fontId="20" fillId="0" borderId="12" xfId="35325" applyFont="1" applyBorder="1" applyAlignment="1">
      <alignment horizontal="center"/>
    </xf>
    <xf numFmtId="175" fontId="16" fillId="0" borderId="12" xfId="190" applyNumberFormat="1" applyFont="1" applyBorder="1" applyAlignment="1">
      <alignment horizontal="center"/>
    </xf>
    <xf numFmtId="175" fontId="16" fillId="0" borderId="13" xfId="190" applyNumberFormat="1" applyFont="1" applyBorder="1" applyAlignment="1">
      <alignment horizontal="center"/>
    </xf>
    <xf numFmtId="165" fontId="0" fillId="0" borderId="0" xfId="0" applyNumberFormat="1"/>
    <xf numFmtId="175" fontId="16" fillId="0" borderId="12" xfId="190" applyNumberFormat="1" applyFont="1" applyFill="1" applyBorder="1" applyAlignment="1">
      <alignment horizontal="center"/>
    </xf>
    <xf numFmtId="175" fontId="16" fillId="0" borderId="13" xfId="190" applyNumberFormat="1" applyFont="1" applyFill="1" applyBorder="1" applyAlignment="1">
      <alignment horizontal="center"/>
    </xf>
    <xf numFmtId="175" fontId="16" fillId="0" borderId="18" xfId="190" applyNumberFormat="1" applyFont="1" applyBorder="1" applyAlignment="1">
      <alignment horizontal="center"/>
    </xf>
    <xf numFmtId="175" fontId="16" fillId="0" borderId="19" xfId="190" applyNumberFormat="1" applyFont="1" applyBorder="1" applyAlignment="1">
      <alignment horizontal="center"/>
    </xf>
    <xf numFmtId="0" fontId="16" fillId="0" borderId="0" xfId="35325" applyFont="1"/>
    <xf numFmtId="0" fontId="24" fillId="0" borderId="0" xfId="33" applyFont="1"/>
    <xf numFmtId="0" fontId="4" fillId="0" borderId="0" xfId="33" applyFont="1"/>
    <xf numFmtId="0" fontId="24" fillId="0" borderId="0" xfId="33" applyFont="1" applyBorder="1"/>
    <xf numFmtId="0" fontId="24" fillId="0" borderId="0" xfId="33" applyFont="1" applyBorder="1" applyAlignment="1">
      <alignment horizontal="left"/>
    </xf>
    <xf numFmtId="43" fontId="15" fillId="0" borderId="19" xfId="0" applyNumberFormat="1" applyFont="1" applyBorder="1" applyAlignment="1">
      <alignment horizontal="center"/>
    </xf>
    <xf numFmtId="175" fontId="15" fillId="0" borderId="18" xfId="0" applyNumberFormat="1" applyFont="1" applyBorder="1" applyAlignment="1">
      <alignment horizontal="center"/>
    </xf>
    <xf numFmtId="43" fontId="15" fillId="0" borderId="18" xfId="0" applyNumberFormat="1" applyFont="1" applyBorder="1" applyAlignment="1">
      <alignment horizontal="center"/>
    </xf>
    <xf numFmtId="43" fontId="15" fillId="0" borderId="90" xfId="0" applyNumberFormat="1" applyFont="1" applyBorder="1" applyAlignment="1">
      <alignment horizontal="center"/>
    </xf>
    <xf numFmtId="176" fontId="15" fillId="0" borderId="90" xfId="0" applyNumberFormat="1" applyFont="1" applyBorder="1"/>
    <xf numFmtId="0" fontId="43" fillId="2" borderId="91" xfId="0" applyFont="1" applyFill="1" applyBorder="1" applyAlignment="1">
      <alignment horizontal="center" vertical="center" wrapText="1"/>
    </xf>
    <xf numFmtId="0" fontId="43" fillId="2" borderId="92" xfId="0" applyFont="1" applyFill="1" applyBorder="1" applyAlignment="1">
      <alignment horizontal="center" vertical="center" wrapText="1"/>
    </xf>
    <xf numFmtId="0" fontId="43" fillId="2" borderId="93" xfId="0" applyFont="1" applyFill="1" applyBorder="1" applyAlignment="1">
      <alignment horizontal="center" vertical="center" wrapText="1"/>
    </xf>
    <xf numFmtId="0" fontId="43" fillId="2" borderId="94" xfId="0" applyFont="1" applyFill="1" applyBorder="1" applyAlignment="1">
      <alignment horizontal="center" vertical="center" wrapText="1"/>
    </xf>
    <xf numFmtId="0" fontId="43" fillId="2" borderId="95" xfId="0" applyFont="1" applyFill="1" applyBorder="1" applyAlignment="1">
      <alignment horizontal="center" vertical="center" wrapText="1"/>
    </xf>
    <xf numFmtId="165" fontId="4" fillId="0" borderId="13" xfId="7" applyNumberFormat="1" applyFont="1" applyFill="1" applyBorder="1" applyAlignment="1">
      <alignment horizontal="center" vertical="center"/>
    </xf>
    <xf numFmtId="165" fontId="4" fillId="0" borderId="12" xfId="7" applyNumberFormat="1" applyFont="1" applyFill="1" applyBorder="1" applyAlignment="1">
      <alignment horizontal="center" vertical="center"/>
    </xf>
    <xf numFmtId="2" fontId="15" fillId="0" borderId="19" xfId="0" applyNumberFormat="1" applyFont="1" applyBorder="1" applyAlignment="1">
      <alignment horizontal="center"/>
    </xf>
    <xf numFmtId="2" fontId="15" fillId="0" borderId="18" xfId="0" applyNumberFormat="1" applyFont="1" applyBorder="1" applyAlignment="1">
      <alignment horizontal="center"/>
    </xf>
    <xf numFmtId="2" fontId="15" fillId="0" borderId="13" xfId="0" applyNumberFormat="1" applyFont="1" applyBorder="1" applyAlignment="1">
      <alignment horizontal="center"/>
    </xf>
    <xf numFmtId="2" fontId="15" fillId="0" borderId="12" xfId="0" applyNumberFormat="1" applyFont="1" applyBorder="1" applyAlignment="1">
      <alignment horizontal="center"/>
    </xf>
    <xf numFmtId="2" fontId="15" fillId="2" borderId="7" xfId="0" applyNumberFormat="1" applyFont="1" applyFill="1" applyBorder="1" applyAlignment="1">
      <alignment horizontal="center"/>
    </xf>
    <xf numFmtId="2" fontId="15" fillId="2" borderId="6" xfId="0" applyNumberFormat="1" applyFont="1" applyFill="1" applyBorder="1" applyAlignment="1">
      <alignment horizontal="center"/>
    </xf>
    <xf numFmtId="176" fontId="15" fillId="2" borderId="6" xfId="0" applyNumberFormat="1" applyFont="1" applyFill="1" applyBorder="1"/>
    <xf numFmtId="2" fontId="15" fillId="0" borderId="14" xfId="0" applyNumberFormat="1" applyFont="1" applyBorder="1" applyAlignment="1">
      <alignment horizontal="center"/>
    </xf>
    <xf numFmtId="2" fontId="15" fillId="0" borderId="16" xfId="0" applyNumberFormat="1" applyFont="1" applyBorder="1" applyAlignment="1">
      <alignment horizontal="center"/>
    </xf>
    <xf numFmtId="2" fontId="15" fillId="0" borderId="13" xfId="0" applyNumberFormat="1" applyFont="1" applyFill="1" applyBorder="1" applyAlignment="1">
      <alignment horizontal="center"/>
    </xf>
    <xf numFmtId="2" fontId="15" fillId="0" borderId="12" xfId="0" applyNumberFormat="1" applyFont="1" applyFill="1" applyBorder="1" applyAlignment="1">
      <alignment horizontal="center"/>
    </xf>
    <xf numFmtId="165" fontId="15" fillId="0" borderId="38" xfId="0" applyNumberFormat="1" applyFont="1" applyBorder="1"/>
    <xf numFmtId="176" fontId="15" fillId="0" borderId="18" xfId="0" applyNumberFormat="1" applyFont="1" applyBorder="1"/>
    <xf numFmtId="165" fontId="15" fillId="0" borderId="21" xfId="0" applyNumberFormat="1" applyFont="1" applyBorder="1"/>
    <xf numFmtId="176" fontId="15" fillId="0" borderId="107" xfId="41545" applyNumberFormat="1" applyFont="1" applyBorder="1"/>
    <xf numFmtId="181" fontId="15" fillId="0" borderId="15" xfId="41545" applyNumberFormat="1" applyFont="1" applyBorder="1"/>
    <xf numFmtId="176" fontId="15" fillId="0" borderId="15" xfId="41545" applyNumberFormat="1" applyFont="1" applyBorder="1"/>
    <xf numFmtId="181" fontId="15" fillId="21" borderId="108" xfId="41545" applyNumberFormat="1" applyFont="1" applyFill="1" applyBorder="1"/>
    <xf numFmtId="181" fontId="15" fillId="21" borderId="109" xfId="41545" applyNumberFormat="1" applyFont="1" applyFill="1" applyBorder="1"/>
    <xf numFmtId="181" fontId="15" fillId="21" borderId="110" xfId="41545" applyNumberFormat="1" applyFont="1" applyFill="1" applyBorder="1"/>
    <xf numFmtId="176" fontId="15" fillId="21" borderId="109" xfId="41545" applyNumberFormat="1" applyFont="1" applyFill="1" applyBorder="1"/>
    <xf numFmtId="183" fontId="15" fillId="0" borderId="0" xfId="41545" applyNumberFormat="1" applyFont="1"/>
    <xf numFmtId="184" fontId="15" fillId="0" borderId="0" xfId="41545" applyNumberFormat="1" applyFont="1"/>
    <xf numFmtId="176" fontId="15" fillId="0" borderId="113" xfId="41545" applyNumberFormat="1" applyFont="1" applyBorder="1"/>
    <xf numFmtId="0" fontId="13" fillId="0" borderId="0" xfId="0" applyFont="1" applyAlignment="1"/>
    <xf numFmtId="0" fontId="17" fillId="0" borderId="0" xfId="0" applyFont="1" applyBorder="1" applyAlignment="1">
      <alignment horizontal="left"/>
    </xf>
    <xf numFmtId="0" fontId="4" fillId="0" borderId="0" xfId="33" applyFont="1" applyBorder="1" applyAlignment="1">
      <alignment horizontal="center"/>
    </xf>
    <xf numFmtId="0" fontId="43" fillId="4" borderId="92" xfId="0" applyFont="1" applyFill="1" applyBorder="1" applyAlignment="1">
      <alignment horizontal="center" vertical="center" wrapText="1"/>
    </xf>
    <xf numFmtId="0" fontId="43" fillId="24" borderId="92" xfId="0" applyFont="1" applyFill="1" applyBorder="1" applyAlignment="1">
      <alignment horizontal="center" vertical="center" wrapText="1"/>
    </xf>
    <xf numFmtId="0" fontId="43" fillId="4" borderId="94" xfId="0" applyFont="1" applyFill="1" applyBorder="1" applyAlignment="1">
      <alignment horizontal="center" vertical="center" wrapText="1"/>
    </xf>
    <xf numFmtId="0" fontId="43" fillId="24" borderId="93" xfId="0" applyFont="1" applyFill="1" applyBorder="1" applyAlignment="1">
      <alignment horizontal="center" vertical="center" wrapText="1"/>
    </xf>
    <xf numFmtId="0" fontId="43" fillId="4" borderId="91" xfId="0" applyFont="1" applyFill="1" applyBorder="1" applyAlignment="1">
      <alignment horizontal="center" vertical="center" wrapText="1"/>
    </xf>
    <xf numFmtId="175" fontId="15" fillId="0" borderId="12" xfId="41533" applyNumberFormat="1" applyFont="1" applyFill="1" applyBorder="1"/>
    <xf numFmtId="175" fontId="15" fillId="0" borderId="51" xfId="41533" applyNumberFormat="1" applyFont="1" applyFill="1" applyBorder="1"/>
    <xf numFmtId="175" fontId="15" fillId="0" borderId="115" xfId="41533" applyNumberFormat="1" applyFont="1" applyFill="1" applyBorder="1"/>
    <xf numFmtId="175" fontId="15" fillId="0" borderId="102" xfId="41533" applyNumberFormat="1" applyFont="1" applyFill="1" applyBorder="1"/>
    <xf numFmtId="175" fontId="15" fillId="0" borderId="101" xfId="41533" applyNumberFormat="1" applyFont="1" applyFill="1" applyBorder="1"/>
    <xf numFmtId="175" fontId="15" fillId="0" borderId="116" xfId="41533" applyNumberFormat="1" applyFont="1" applyFill="1" applyBorder="1"/>
    <xf numFmtId="175" fontId="15" fillId="0" borderId="13" xfId="41533" applyNumberFormat="1" applyFont="1" applyFill="1" applyBorder="1"/>
    <xf numFmtId="0" fontId="15" fillId="0" borderId="6" xfId="0" applyFont="1" applyFill="1" applyBorder="1"/>
    <xf numFmtId="175" fontId="15" fillId="0" borderId="6" xfId="41533" applyNumberFormat="1" applyFont="1" applyFill="1" applyBorder="1"/>
    <xf numFmtId="175" fontId="15" fillId="0" borderId="53" xfId="41533" applyNumberFormat="1" applyFont="1" applyFill="1" applyBorder="1"/>
    <xf numFmtId="175" fontId="15" fillId="0" borderId="103" xfId="41533" applyNumberFormat="1" applyFont="1" applyFill="1" applyBorder="1"/>
    <xf numFmtId="175" fontId="15" fillId="0" borderId="7" xfId="41533" applyNumberFormat="1" applyFont="1" applyFill="1" applyBorder="1"/>
    <xf numFmtId="175" fontId="15" fillId="0" borderId="51" xfId="41533" applyNumberFormat="1" applyFont="1" applyBorder="1"/>
    <xf numFmtId="0" fontId="15" fillId="0" borderId="116" xfId="0" applyFont="1" applyBorder="1"/>
    <xf numFmtId="0" fontId="15" fillId="0" borderId="13" xfId="0" applyFont="1" applyBorder="1"/>
    <xf numFmtId="0" fontId="15" fillId="4" borderId="18" xfId="0" applyFont="1" applyFill="1" applyBorder="1"/>
    <xf numFmtId="0" fontId="15" fillId="4" borderId="117" xfId="0" applyFont="1" applyFill="1" applyBorder="1"/>
    <xf numFmtId="0" fontId="15" fillId="4" borderId="19" xfId="0" applyFont="1" applyFill="1" applyBorder="1"/>
    <xf numFmtId="0" fontId="6" fillId="4" borderId="9" xfId="5" applyFont="1" applyFill="1" applyBorder="1" applyAlignment="1">
      <alignment horizontal="center" vertical="center"/>
    </xf>
    <xf numFmtId="165" fontId="8" fillId="0" borderId="13" xfId="0" applyNumberFormat="1" applyFont="1" applyFill="1" applyBorder="1" applyAlignment="1">
      <alignment horizontal="center"/>
    </xf>
    <xf numFmtId="0" fontId="0" fillId="0" borderId="0" xfId="41545" applyFont="1"/>
    <xf numFmtId="0" fontId="41" fillId="0" borderId="0" xfId="41545"/>
    <xf numFmtId="0" fontId="15" fillId="25" borderId="0" xfId="0" applyFont="1" applyFill="1" applyBorder="1" applyAlignment="1">
      <alignment horizontal="left" vertical="top" wrapText="1"/>
    </xf>
    <xf numFmtId="2" fontId="15" fillId="25" borderId="19" xfId="0" applyNumberFormat="1" applyFont="1" applyFill="1" applyBorder="1" applyAlignment="1">
      <alignment horizontal="center" vertical="top" wrapText="1"/>
    </xf>
    <xf numFmtId="2" fontId="15" fillId="25" borderId="21" xfId="0" applyNumberFormat="1" applyFont="1" applyFill="1" applyBorder="1" applyAlignment="1">
      <alignment horizontal="center" vertical="top" wrapText="1"/>
    </xf>
    <xf numFmtId="2" fontId="15" fillId="25" borderId="18" xfId="0" applyNumberFormat="1" applyFont="1" applyFill="1" applyBorder="1" applyAlignment="1">
      <alignment horizontal="center" vertical="top" wrapText="1"/>
    </xf>
    <xf numFmtId="2" fontId="15" fillId="25" borderId="40" xfId="0" applyNumberFormat="1" applyFont="1" applyFill="1" applyBorder="1" applyAlignment="1">
      <alignment horizontal="center" vertical="center" wrapText="1"/>
    </xf>
    <xf numFmtId="0" fontId="15" fillId="25" borderId="17" xfId="0" applyFont="1" applyFill="1" applyBorder="1" applyAlignment="1">
      <alignment horizontal="left" vertical="top" wrapText="1"/>
    </xf>
    <xf numFmtId="2" fontId="15" fillId="25" borderId="13" xfId="0" applyNumberFormat="1" applyFont="1" applyFill="1" applyBorder="1" applyAlignment="1">
      <alignment horizontal="center" vertical="top" wrapText="1"/>
    </xf>
    <xf numFmtId="2" fontId="15" fillId="25" borderId="0" xfId="0" applyNumberFormat="1" applyFont="1" applyFill="1" applyBorder="1" applyAlignment="1">
      <alignment horizontal="center" vertical="top" wrapText="1"/>
    </xf>
    <xf numFmtId="2" fontId="15" fillId="25" borderId="12" xfId="0" applyNumberFormat="1" applyFont="1" applyFill="1" applyBorder="1" applyAlignment="1">
      <alignment horizontal="center" vertical="top" wrapText="1"/>
    </xf>
    <xf numFmtId="2" fontId="15" fillId="25" borderId="15" xfId="0" applyNumberFormat="1" applyFont="1" applyFill="1" applyBorder="1" applyAlignment="1">
      <alignment horizontal="center" vertical="center" wrapText="1"/>
    </xf>
    <xf numFmtId="0" fontId="15" fillId="25" borderId="11" xfId="0" applyFont="1" applyFill="1" applyBorder="1" applyAlignment="1">
      <alignment horizontal="left" vertical="top" wrapText="1"/>
    </xf>
    <xf numFmtId="2" fontId="15" fillId="25" borderId="10" xfId="0" applyNumberFormat="1" applyFont="1" applyFill="1" applyBorder="1" applyAlignment="1">
      <alignment horizontal="center" vertical="top" wrapText="1"/>
    </xf>
    <xf numFmtId="2" fontId="15" fillId="25" borderId="46" xfId="0" applyNumberFormat="1" applyFont="1" applyFill="1" applyBorder="1" applyAlignment="1">
      <alignment horizontal="center" vertical="top" wrapText="1"/>
    </xf>
    <xf numFmtId="2" fontId="15" fillId="25" borderId="9" xfId="0" applyNumberFormat="1" applyFont="1" applyFill="1" applyBorder="1" applyAlignment="1">
      <alignment horizontal="center" vertical="top" wrapText="1"/>
    </xf>
    <xf numFmtId="1" fontId="15" fillId="25" borderId="22" xfId="0" applyNumberFormat="1" applyFont="1" applyFill="1" applyBorder="1" applyAlignment="1">
      <alignment horizontal="center" vertical="center" wrapText="1"/>
    </xf>
    <xf numFmtId="0" fontId="15" fillId="25" borderId="8" xfId="0" applyFont="1" applyFill="1" applyBorder="1" applyAlignment="1">
      <alignment horizontal="left" vertical="top" wrapText="1"/>
    </xf>
    <xf numFmtId="0" fontId="15" fillId="25" borderId="45" xfId="0" applyFont="1" applyFill="1" applyBorder="1" applyAlignment="1">
      <alignment horizontal="center" vertical="top" wrapText="1"/>
    </xf>
    <xf numFmtId="0" fontId="15" fillId="25" borderId="0" xfId="0" applyFont="1" applyFill="1" applyBorder="1" applyAlignment="1">
      <alignment horizontal="center" vertical="top" wrapText="1"/>
    </xf>
    <xf numFmtId="0" fontId="43" fillId="25" borderId="24" xfId="0" applyFont="1" applyFill="1" applyBorder="1" applyAlignment="1">
      <alignment horizontal="left" vertical="top" wrapText="1"/>
    </xf>
    <xf numFmtId="0" fontId="15" fillId="25" borderId="45" xfId="0" applyFont="1" applyFill="1" applyBorder="1" applyAlignment="1">
      <alignment vertical="top" wrapText="1" indent="1"/>
    </xf>
    <xf numFmtId="0" fontId="15" fillId="25" borderId="0" xfId="0" applyFont="1" applyFill="1" applyBorder="1" applyAlignment="1">
      <alignment vertical="top" wrapText="1" indent="1"/>
    </xf>
    <xf numFmtId="0" fontId="15" fillId="25" borderId="24" xfId="0" applyFont="1" applyFill="1" applyBorder="1" applyAlignment="1">
      <alignment horizontal="left" vertical="top" wrapText="1" indent="1"/>
    </xf>
    <xf numFmtId="2" fontId="15" fillId="25" borderId="7" xfId="0" applyNumberFormat="1" applyFont="1" applyFill="1" applyBorder="1" applyAlignment="1">
      <alignment horizontal="center" vertical="top" wrapText="1"/>
    </xf>
    <xf numFmtId="2" fontId="15" fillId="25" borderId="118" xfId="0" applyNumberFormat="1" applyFont="1" applyFill="1" applyBorder="1" applyAlignment="1">
      <alignment horizontal="center" vertical="top" wrapText="1"/>
    </xf>
    <xf numFmtId="2" fontId="15" fillId="25" borderId="6" xfId="0" applyNumberFormat="1" applyFont="1" applyFill="1" applyBorder="1" applyAlignment="1">
      <alignment horizontal="center" vertical="top" wrapText="1"/>
    </xf>
    <xf numFmtId="2" fontId="15" fillId="25" borderId="37" xfId="0" applyNumberFormat="1" applyFont="1" applyFill="1" applyBorder="1" applyAlignment="1">
      <alignment horizontal="center" vertical="center" wrapText="1"/>
    </xf>
    <xf numFmtId="0" fontId="15" fillId="25" borderId="5" xfId="0" applyFont="1" applyFill="1" applyBorder="1" applyAlignment="1">
      <alignment horizontal="left" vertical="top" wrapText="1"/>
    </xf>
    <xf numFmtId="0" fontId="43" fillId="25" borderId="0" xfId="0" applyFont="1" applyFill="1" applyBorder="1" applyAlignment="1">
      <alignment vertical="top" wrapText="1"/>
    </xf>
    <xf numFmtId="0" fontId="15" fillId="25" borderId="5" xfId="0" applyFont="1" applyFill="1" applyBorder="1" applyAlignment="1">
      <alignment horizontal="left" vertical="top" wrapText="1" indent="1"/>
    </xf>
    <xf numFmtId="0" fontId="15" fillId="25" borderId="11" xfId="0" applyFont="1" applyFill="1" applyBorder="1" applyAlignment="1">
      <alignment horizontal="left" vertical="top" wrapText="1" indent="1"/>
    </xf>
    <xf numFmtId="0" fontId="15" fillId="25" borderId="11" xfId="0" applyFont="1" applyFill="1" applyBorder="1" applyAlignment="1">
      <alignment horizontal="left" vertical="top" indent="1"/>
    </xf>
    <xf numFmtId="0" fontId="15" fillId="25" borderId="32" xfId="0" applyFont="1" applyFill="1" applyBorder="1" applyAlignment="1">
      <alignment horizontal="left" vertical="top" wrapText="1" indent="1"/>
    </xf>
    <xf numFmtId="2" fontId="43" fillId="25" borderId="10" xfId="0" applyNumberFormat="1" applyFont="1" applyFill="1" applyBorder="1" applyAlignment="1">
      <alignment horizontal="center" vertical="top" wrapText="1"/>
    </xf>
    <xf numFmtId="2" fontId="43" fillId="25" borderId="46" xfId="0" applyNumberFormat="1" applyFont="1" applyFill="1" applyBorder="1" applyAlignment="1">
      <alignment horizontal="center" vertical="top" wrapText="1"/>
    </xf>
    <xf numFmtId="2" fontId="43" fillId="25" borderId="9" xfId="0" applyNumberFormat="1" applyFont="1" applyFill="1" applyBorder="1" applyAlignment="1">
      <alignment horizontal="center" vertical="top" wrapText="1"/>
    </xf>
    <xf numFmtId="2" fontId="43" fillId="25" borderId="22" xfId="0" applyNumberFormat="1" applyFont="1" applyFill="1" applyBorder="1" applyAlignment="1">
      <alignment horizontal="center" vertical="center" wrapText="1"/>
    </xf>
    <xf numFmtId="0" fontId="43" fillId="25" borderId="8" xfId="0" applyFont="1" applyFill="1" applyBorder="1" applyAlignment="1">
      <alignment horizontal="left" vertical="top" wrapText="1"/>
    </xf>
    <xf numFmtId="2" fontId="15" fillId="20" borderId="12" xfId="0" applyNumberFormat="1" applyFont="1" applyFill="1" applyBorder="1" applyAlignment="1">
      <alignment horizontal="center" vertical="top" wrapText="1"/>
    </xf>
    <xf numFmtId="0" fontId="43" fillId="25" borderId="10" xfId="0" applyFont="1" applyFill="1" applyBorder="1" applyAlignment="1">
      <alignment horizontal="center" vertical="top" wrapText="1"/>
    </xf>
    <xf numFmtId="0" fontId="43" fillId="25" borderId="9" xfId="0" applyFont="1" applyFill="1" applyBorder="1" applyAlignment="1">
      <alignment horizontal="center" vertical="top" wrapText="1"/>
    </xf>
    <xf numFmtId="0" fontId="15" fillId="25" borderId="10" xfId="0" applyFont="1" applyFill="1" applyBorder="1" applyAlignment="1">
      <alignment horizontal="center" vertical="top" wrapText="1"/>
    </xf>
    <xf numFmtId="0" fontId="15" fillId="25" borderId="9" xfId="0" applyFont="1" applyFill="1" applyBorder="1" applyAlignment="1">
      <alignment horizontal="center" vertical="top" wrapText="1"/>
    </xf>
    <xf numFmtId="0" fontId="15" fillId="20" borderId="9" xfId="0" applyFont="1" applyFill="1" applyBorder="1" applyAlignment="1">
      <alignment horizontal="center" vertical="top" wrapText="1"/>
    </xf>
    <xf numFmtId="0" fontId="43" fillId="25" borderId="22" xfId="0" applyFont="1" applyFill="1" applyBorder="1" applyAlignment="1">
      <alignment horizontal="center" vertical="center" wrapText="1"/>
    </xf>
    <xf numFmtId="0" fontId="43" fillId="4" borderId="16" xfId="0" applyFont="1" applyFill="1" applyBorder="1" applyAlignment="1">
      <alignment horizontal="center" vertical="top" wrapText="1"/>
    </xf>
    <xf numFmtId="0" fontId="59" fillId="4" borderId="9" xfId="0" applyFont="1" applyFill="1" applyBorder="1" applyAlignment="1">
      <alignment horizontal="center" vertical="center" wrapText="1"/>
    </xf>
    <xf numFmtId="0" fontId="43" fillId="4" borderId="2" xfId="0" applyFont="1" applyFill="1" applyBorder="1" applyAlignment="1">
      <alignment horizontal="center" vertical="top" wrapText="1"/>
    </xf>
    <xf numFmtId="2" fontId="6" fillId="0" borderId="28" xfId="41553" applyNumberFormat="1" applyFont="1" applyBorder="1" applyAlignment="1">
      <alignment horizontal="center" vertical="center"/>
    </xf>
    <xf numFmtId="2" fontId="6" fillId="0" borderId="27" xfId="41553" applyNumberFormat="1" applyFont="1" applyBorder="1" applyAlignment="1">
      <alignment horizontal="center" vertical="center"/>
    </xf>
    <xf numFmtId="164" fontId="6" fillId="0" borderId="26" xfId="41553" applyNumberFormat="1" applyFont="1" applyBorder="1" applyAlignment="1" applyProtection="1">
      <alignment horizontal="center" vertical="center"/>
    </xf>
    <xf numFmtId="0" fontId="23" fillId="0" borderId="7" xfId="6" applyFont="1" applyBorder="1" applyAlignment="1">
      <alignment horizontal="center" vertical="center"/>
    </xf>
    <xf numFmtId="0" fontId="23" fillId="0" borderId="6" xfId="6" applyFont="1" applyBorder="1" applyAlignment="1">
      <alignment horizontal="center" vertical="center"/>
    </xf>
    <xf numFmtId="2" fontId="4" fillId="0" borderId="6" xfId="41553" applyNumberFormat="1" applyFont="1" applyBorder="1" applyAlignment="1">
      <alignment horizontal="center" vertical="center"/>
    </xf>
    <xf numFmtId="164" fontId="4" fillId="0" borderId="5" xfId="41553" applyNumberFormat="1" applyFont="1" applyBorder="1" applyAlignment="1" applyProtection="1">
      <alignment horizontal="left" vertical="center"/>
    </xf>
    <xf numFmtId="0" fontId="17" fillId="0" borderId="13" xfId="6" applyFont="1" applyBorder="1" applyAlignment="1">
      <alignment horizontal="center" vertical="center"/>
    </xf>
    <xf numFmtId="0" fontId="17" fillId="0" borderId="12" xfId="6" applyFont="1" applyBorder="1" applyAlignment="1">
      <alignment horizontal="center" vertical="center"/>
    </xf>
    <xf numFmtId="2" fontId="4" fillId="0" borderId="12" xfId="41553" applyNumberFormat="1" applyFont="1" applyBorder="1" applyAlignment="1">
      <alignment horizontal="center" vertical="center"/>
    </xf>
    <xf numFmtId="164" fontId="4" fillId="0" borderId="11" xfId="41553" applyNumberFormat="1" applyFont="1" applyBorder="1" applyAlignment="1" applyProtection="1">
      <alignment horizontal="left" vertical="center"/>
    </xf>
    <xf numFmtId="2" fontId="4" fillId="20" borderId="12" xfId="41553" applyNumberFormat="1" applyFont="1" applyFill="1" applyBorder="1" applyAlignment="1">
      <alignment horizontal="center" vertical="center"/>
    </xf>
    <xf numFmtId="2" fontId="4" fillId="0" borderId="12" xfId="41553" applyNumberFormat="1" applyFont="1" applyBorder="1" applyAlignment="1" applyProtection="1">
      <alignment horizontal="center" vertical="center"/>
    </xf>
    <xf numFmtId="0" fontId="17" fillId="20" borderId="12" xfId="6" applyFont="1" applyFill="1" applyBorder="1" applyAlignment="1">
      <alignment horizontal="center" vertical="center"/>
    </xf>
    <xf numFmtId="2" fontId="4" fillId="0" borderId="12" xfId="41553" applyNumberFormat="1" applyFont="1" applyFill="1" applyBorder="1" applyAlignment="1" applyProtection="1">
      <alignment horizontal="center" vertical="center"/>
    </xf>
    <xf numFmtId="2" fontId="17" fillId="0" borderId="14" xfId="6" applyNumberFormat="1" applyFont="1" applyBorder="1" applyAlignment="1">
      <alignment horizontal="center" vertical="center"/>
    </xf>
    <xf numFmtId="0" fontId="17" fillId="0" borderId="16" xfId="6" applyFont="1" applyBorder="1" applyAlignment="1">
      <alignment horizontal="center" vertical="center"/>
    </xf>
    <xf numFmtId="2" fontId="4" fillId="0" borderId="16" xfId="41553" applyNumberFormat="1" applyFont="1" applyBorder="1" applyAlignment="1" applyProtection="1">
      <alignment horizontal="center" vertical="center"/>
    </xf>
    <xf numFmtId="164" fontId="4" fillId="0" borderId="32" xfId="41553" applyNumberFormat="1" applyFont="1" applyBorder="1" applyAlignment="1" applyProtection="1">
      <alignment horizontal="left" vertical="center"/>
    </xf>
    <xf numFmtId="164" fontId="6" fillId="4" borderId="10" xfId="41553" applyNumberFormat="1" applyFont="1" applyFill="1" applyBorder="1" applyAlignment="1" applyProtection="1">
      <alignment horizontal="center" vertical="center"/>
    </xf>
    <xf numFmtId="164" fontId="6" fillId="4" borderId="9" xfId="41553" applyNumberFormat="1" applyFont="1" applyFill="1" applyBorder="1" applyAlignment="1" applyProtection="1">
      <alignment horizontal="center" vertical="center"/>
    </xf>
    <xf numFmtId="164" fontId="6" fillId="4" borderId="3" xfId="41553" applyNumberFormat="1" applyFont="1" applyFill="1" applyBorder="1" applyAlignment="1" applyProtection="1">
      <alignment horizontal="center" vertical="center"/>
    </xf>
    <xf numFmtId="0" fontId="25" fillId="0" borderId="0" xfId="11" applyFont="1"/>
    <xf numFmtId="0" fontId="24" fillId="0" borderId="0" xfId="11" applyFont="1"/>
    <xf numFmtId="0" fontId="2" fillId="0" borderId="0" xfId="11"/>
    <xf numFmtId="0" fontId="16" fillId="0" borderId="0" xfId="12" quotePrefix="1" applyFont="1"/>
    <xf numFmtId="0" fontId="1" fillId="0" borderId="0" xfId="6"/>
    <xf numFmtId="0" fontId="16" fillId="0" borderId="0" xfId="12" applyFont="1"/>
    <xf numFmtId="0" fontId="45" fillId="0" borderId="0" xfId="12" applyFont="1"/>
    <xf numFmtId="185" fontId="6" fillId="0" borderId="28" xfId="3" applyNumberFormat="1" applyFont="1" applyBorder="1" applyAlignment="1">
      <alignment horizontal="center" vertical="center"/>
    </xf>
    <xf numFmtId="185" fontId="6" fillId="0" borderId="27" xfId="3" applyNumberFormat="1" applyFont="1" applyBorder="1" applyAlignment="1">
      <alignment horizontal="center" vertical="center"/>
    </xf>
    <xf numFmtId="164" fontId="6" fillId="0" borderId="26" xfId="3" applyNumberFormat="1" applyFont="1" applyBorder="1" applyAlignment="1" applyProtection="1">
      <alignment horizontal="center" vertical="center"/>
    </xf>
    <xf numFmtId="185" fontId="4" fillId="0" borderId="13" xfId="11" applyNumberFormat="1" applyFont="1" applyBorder="1" applyAlignment="1">
      <alignment horizontal="center"/>
    </xf>
    <xf numFmtId="185" fontId="4" fillId="0" borderId="12" xfId="11" applyNumberFormat="1" applyFont="1" applyBorder="1" applyAlignment="1">
      <alignment horizontal="center"/>
    </xf>
    <xf numFmtId="185" fontId="4" fillId="0" borderId="12" xfId="3" applyNumberFormat="1" applyFont="1" applyFill="1" applyBorder="1" applyAlignment="1" applyProtection="1">
      <alignment horizontal="center" vertical="center"/>
    </xf>
    <xf numFmtId="185" fontId="17" fillId="0" borderId="12" xfId="12" applyNumberFormat="1" applyFont="1" applyBorder="1" applyAlignment="1">
      <alignment horizontal="center" vertical="center"/>
    </xf>
    <xf numFmtId="185" fontId="4" fillId="0" borderId="12" xfId="3" applyNumberFormat="1" applyFont="1" applyBorder="1" applyAlignment="1" applyProtection="1">
      <alignment horizontal="center" vertical="center"/>
    </xf>
    <xf numFmtId="164" fontId="4" fillId="0" borderId="11" xfId="3" applyNumberFormat="1" applyFont="1" applyBorder="1" applyAlignment="1" applyProtection="1">
      <alignment horizontal="left" vertical="center"/>
    </xf>
    <xf numFmtId="185" fontId="25" fillId="0" borderId="13" xfId="11" quotePrefix="1" applyNumberFormat="1" applyFont="1" applyFill="1" applyBorder="1" applyAlignment="1">
      <alignment horizontal="center"/>
    </xf>
    <xf numFmtId="185" fontId="25" fillId="0" borderId="12" xfId="11" quotePrefix="1" applyNumberFormat="1" applyFont="1" applyFill="1" applyBorder="1" applyAlignment="1">
      <alignment horizontal="center"/>
    </xf>
    <xf numFmtId="185" fontId="4" fillId="0" borderId="12" xfId="41554" applyNumberFormat="1" applyFont="1" applyBorder="1" applyAlignment="1">
      <alignment horizontal="center" vertical="center"/>
    </xf>
    <xf numFmtId="185" fontId="4" fillId="0" borderId="13" xfId="3" applyNumberFormat="1" applyFont="1" applyFill="1" applyBorder="1" applyAlignment="1" applyProtection="1">
      <alignment horizontal="center" vertical="center"/>
    </xf>
    <xf numFmtId="185" fontId="4" fillId="0" borderId="14" xfId="3" applyNumberFormat="1" applyFont="1" applyFill="1" applyBorder="1" applyAlignment="1" applyProtection="1">
      <alignment horizontal="center" vertical="center"/>
    </xf>
    <xf numFmtId="185" fontId="4" fillId="0" borderId="16" xfId="3" applyNumberFormat="1" applyFont="1" applyFill="1" applyBorder="1" applyAlignment="1" applyProtection="1">
      <alignment horizontal="center" vertical="center"/>
    </xf>
    <xf numFmtId="185" fontId="17" fillId="0" borderId="16" xfId="12" applyNumberFormat="1" applyFont="1" applyBorder="1" applyAlignment="1">
      <alignment horizontal="center" vertical="center"/>
    </xf>
    <xf numFmtId="185" fontId="4" fillId="0" borderId="16" xfId="3" applyNumberFormat="1" applyFont="1" applyBorder="1" applyAlignment="1" applyProtection="1">
      <alignment horizontal="center" vertical="center"/>
    </xf>
    <xf numFmtId="164" fontId="4" fillId="0" borderId="32" xfId="3" applyNumberFormat="1" applyFont="1" applyBorder="1" applyAlignment="1" applyProtection="1">
      <alignment horizontal="left" vertical="center"/>
    </xf>
    <xf numFmtId="164" fontId="6" fillId="4" borderId="10" xfId="3" applyNumberFormat="1" applyFont="1" applyFill="1" applyBorder="1" applyAlignment="1" applyProtection="1">
      <alignment horizontal="center" vertical="center"/>
    </xf>
    <xf numFmtId="164" fontId="6" fillId="4" borderId="9" xfId="3" applyNumberFormat="1" applyFont="1" applyFill="1" applyBorder="1" applyAlignment="1" applyProtection="1">
      <alignment horizontal="center" vertical="center"/>
    </xf>
    <xf numFmtId="0" fontId="23" fillId="0" borderId="0" xfId="41535" applyNumberFormat="1"/>
    <xf numFmtId="0" fontId="23" fillId="0" borderId="0" xfId="41535"/>
    <xf numFmtId="2" fontId="18" fillId="25" borderId="0" xfId="41535" applyNumberFormat="1" applyFont="1" applyFill="1" applyBorder="1" applyAlignment="1">
      <alignment vertical="top"/>
    </xf>
    <xf numFmtId="0" fontId="4" fillId="0" borderId="0" xfId="41552" applyFont="1"/>
    <xf numFmtId="0" fontId="4" fillId="0" borderId="0" xfId="41552" applyFont="1" applyFill="1"/>
    <xf numFmtId="0" fontId="24" fillId="0" borderId="0" xfId="41552" applyFont="1" applyFill="1" applyBorder="1"/>
    <xf numFmtId="2" fontId="19" fillId="25" borderId="28" xfId="41535" applyNumberFormat="1" applyFont="1" applyFill="1" applyBorder="1" applyAlignment="1">
      <alignment horizontal="center" vertical="center" wrapText="1"/>
    </xf>
    <xf numFmtId="2" fontId="19" fillId="25" borderId="27" xfId="41535" applyNumberFormat="1" applyFont="1" applyFill="1" applyBorder="1" applyAlignment="1">
      <alignment horizontal="center" vertical="center" wrapText="1"/>
    </xf>
    <xf numFmtId="2" fontId="19" fillId="25" borderId="26" xfId="41535" applyNumberFormat="1" applyFont="1" applyFill="1" applyBorder="1" applyAlignment="1">
      <alignment vertical="top"/>
    </xf>
    <xf numFmtId="2" fontId="18" fillId="25" borderId="13" xfId="41535" applyNumberFormat="1" applyFont="1" applyFill="1" applyBorder="1" applyAlignment="1">
      <alignment horizontal="center" vertical="center" wrapText="1"/>
    </xf>
    <xf numFmtId="2" fontId="18" fillId="25" borderId="12" xfId="41535" applyNumberFormat="1" applyFont="1" applyFill="1" applyBorder="1" applyAlignment="1">
      <alignment horizontal="center" vertical="center" wrapText="1"/>
    </xf>
    <xf numFmtId="2" fontId="18" fillId="25" borderId="11" xfId="41535" applyNumberFormat="1" applyFont="1" applyFill="1" applyBorder="1" applyAlignment="1">
      <alignment vertical="top"/>
    </xf>
    <xf numFmtId="2" fontId="19" fillId="25" borderId="10" xfId="41535" applyNumberFormat="1" applyFont="1" applyFill="1" applyBorder="1" applyAlignment="1">
      <alignment horizontal="center" vertical="center" wrapText="1"/>
    </xf>
    <xf numFmtId="2" fontId="19" fillId="25" borderId="9" xfId="41535" applyNumberFormat="1" applyFont="1" applyFill="1" applyBorder="1" applyAlignment="1">
      <alignment horizontal="center" vertical="center" wrapText="1"/>
    </xf>
    <xf numFmtId="2" fontId="19" fillId="25" borderId="8" xfId="41535" applyNumberFormat="1" applyFont="1" applyFill="1" applyBorder="1" applyAlignment="1">
      <alignment horizontal="left" vertical="top"/>
    </xf>
    <xf numFmtId="2" fontId="19" fillId="25" borderId="13" xfId="41535" applyNumberFormat="1" applyFont="1" applyFill="1" applyBorder="1" applyAlignment="1">
      <alignment horizontal="center" vertical="center" wrapText="1"/>
    </xf>
    <xf numFmtId="2" fontId="19" fillId="25" borderId="12" xfId="41535" applyNumberFormat="1" applyFont="1" applyFill="1" applyBorder="1" applyAlignment="1">
      <alignment horizontal="center" vertical="center" wrapText="1"/>
    </xf>
    <xf numFmtId="2" fontId="19" fillId="25" borderId="11" xfId="41535" applyNumberFormat="1" applyFont="1" applyFill="1" applyBorder="1" applyAlignment="1">
      <alignment vertical="top"/>
    </xf>
    <xf numFmtId="2" fontId="19" fillId="25" borderId="8" xfId="41535" applyNumberFormat="1" applyFont="1" applyFill="1" applyBorder="1" applyAlignment="1">
      <alignment vertical="top"/>
    </xf>
    <xf numFmtId="0" fontId="19" fillId="4" borderId="9" xfId="41535" applyFont="1" applyFill="1" applyBorder="1" applyAlignment="1">
      <alignment horizontal="center" vertical="center" wrapText="1"/>
    </xf>
    <xf numFmtId="0" fontId="19" fillId="4" borderId="120" xfId="41535" applyFont="1" applyFill="1" applyBorder="1" applyAlignment="1">
      <alignment horizontal="center" vertical="center" wrapText="1"/>
    </xf>
    <xf numFmtId="0" fontId="0" fillId="0" borderId="0" xfId="0" applyNumberFormat="1"/>
    <xf numFmtId="2" fontId="6" fillId="0" borderId="28" xfId="41556" applyNumberFormat="1" applyFont="1" applyBorder="1" applyAlignment="1">
      <alignment horizontal="center" vertical="center"/>
    </xf>
    <xf numFmtId="2" fontId="6" fillId="0" borderId="27" xfId="41556" applyNumberFormat="1" applyFont="1" applyBorder="1" applyAlignment="1">
      <alignment horizontal="center" vertical="center"/>
    </xf>
    <xf numFmtId="164" fontId="6" fillId="0" borderId="26" xfId="41556" applyNumberFormat="1" applyFont="1" applyBorder="1" applyAlignment="1" applyProtection="1">
      <alignment horizontal="center" vertical="center"/>
    </xf>
    <xf numFmtId="2" fontId="4" fillId="0" borderId="36" xfId="41556" applyNumberFormat="1" applyFont="1" applyBorder="1" applyAlignment="1">
      <alignment horizontal="center"/>
    </xf>
    <xf numFmtId="2" fontId="4" fillId="0" borderId="6" xfId="41556" applyNumberFormat="1" applyFont="1" applyBorder="1" applyAlignment="1">
      <alignment horizontal="center"/>
    </xf>
    <xf numFmtId="2" fontId="4" fillId="0" borderId="37" xfId="41556" applyNumberFormat="1" applyFont="1" applyBorder="1" applyAlignment="1">
      <alignment horizontal="center" vertical="center"/>
    </xf>
    <xf numFmtId="2" fontId="4" fillId="0" borderId="15" xfId="41556" applyNumberFormat="1" applyFont="1" applyBorder="1" applyAlignment="1">
      <alignment horizontal="center" vertical="center"/>
    </xf>
    <xf numFmtId="2" fontId="4" fillId="0" borderId="12" xfId="41556" applyNumberFormat="1" applyFont="1" applyBorder="1" applyAlignment="1">
      <alignment horizontal="center" vertical="center"/>
    </xf>
    <xf numFmtId="164" fontId="4" fillId="0" borderId="11" xfId="41556" applyNumberFormat="1" applyFont="1" applyBorder="1" applyAlignment="1" applyProtection="1">
      <alignment horizontal="left" vertical="center"/>
    </xf>
    <xf numFmtId="2" fontId="4" fillId="0" borderId="45" xfId="41556" applyNumberFormat="1" applyFont="1" applyBorder="1" applyAlignment="1">
      <alignment horizontal="center"/>
    </xf>
    <xf numFmtId="2" fontId="4" fillId="0" borderId="12" xfId="41556" applyNumberFormat="1" applyFont="1" applyBorder="1" applyAlignment="1">
      <alignment horizontal="center"/>
    </xf>
    <xf numFmtId="2" fontId="4" fillId="20" borderId="15" xfId="41556" applyNumberFormat="1" applyFont="1" applyFill="1" applyBorder="1" applyAlignment="1">
      <alignment horizontal="center" vertical="center"/>
    </xf>
    <xf numFmtId="2" fontId="4" fillId="0" borderId="45" xfId="41556" applyNumberFormat="1" applyFont="1" applyFill="1" applyBorder="1" applyAlignment="1">
      <alignment horizontal="center"/>
    </xf>
    <xf numFmtId="2" fontId="4" fillId="0" borderId="12" xfId="41556" applyNumberFormat="1" applyFont="1" applyFill="1" applyBorder="1" applyAlignment="1">
      <alignment horizontal="center"/>
    </xf>
    <xf numFmtId="2" fontId="4" fillId="0" borderId="121" xfId="41556" applyNumberFormat="1" applyFont="1" applyFill="1" applyBorder="1" applyAlignment="1">
      <alignment horizontal="center"/>
    </xf>
    <xf numFmtId="2" fontId="4" fillId="0" borderId="16" xfId="41556" applyNumberFormat="1" applyFont="1" applyFill="1" applyBorder="1" applyAlignment="1">
      <alignment horizontal="center"/>
    </xf>
    <xf numFmtId="2" fontId="4" fillId="0" borderId="38" xfId="41556" applyNumberFormat="1" applyFont="1" applyBorder="1" applyAlignment="1">
      <alignment horizontal="center" vertical="center"/>
    </xf>
    <xf numFmtId="2" fontId="4" fillId="0" borderId="16" xfId="41556" applyNumberFormat="1" applyFont="1" applyBorder="1" applyAlignment="1">
      <alignment horizontal="center" vertical="center"/>
    </xf>
    <xf numFmtId="164" fontId="4" fillId="0" borderId="32" xfId="41556" applyNumberFormat="1" applyFont="1" applyBorder="1" applyAlignment="1" applyProtection="1">
      <alignment horizontal="left" vertical="center"/>
    </xf>
    <xf numFmtId="164" fontId="6" fillId="4" borderId="14" xfId="41556" applyNumberFormat="1" applyFont="1" applyFill="1" applyBorder="1" applyAlignment="1" applyProtection="1">
      <alignment horizontal="center" vertical="center"/>
    </xf>
    <xf numFmtId="164" fontId="6" fillId="4" borderId="9" xfId="41556" applyNumberFormat="1" applyFont="1" applyFill="1" applyBorder="1" applyAlignment="1" applyProtection="1">
      <alignment horizontal="center" vertical="center"/>
    </xf>
    <xf numFmtId="164" fontId="6" fillId="4" borderId="16" xfId="41556" applyNumberFormat="1" applyFont="1" applyFill="1" applyBorder="1" applyAlignment="1" applyProtection="1">
      <alignment horizontal="center" vertical="center"/>
    </xf>
    <xf numFmtId="0" fontId="2" fillId="0" borderId="0" xfId="41552" applyFont="1"/>
    <xf numFmtId="0" fontId="62" fillId="0" borderId="0" xfId="41552" applyFont="1"/>
    <xf numFmtId="0" fontId="2" fillId="0" borderId="0" xfId="41552" applyFont="1" applyAlignment="1">
      <alignment horizontal="center"/>
    </xf>
    <xf numFmtId="0" fontId="2" fillId="0" borderId="0" xfId="41552" applyFont="1" applyAlignment="1"/>
    <xf numFmtId="2" fontId="18" fillId="0" borderId="48" xfId="41552" applyNumberFormat="1" applyFont="1" applyBorder="1" applyAlignment="1">
      <alignment horizontal="center"/>
    </xf>
    <xf numFmtId="2" fontId="18" fillId="20" borderId="18" xfId="41552" applyNumberFormat="1" applyFont="1" applyFill="1" applyBorder="1" applyAlignment="1">
      <alignment horizontal="center"/>
    </xf>
    <xf numFmtId="2" fontId="18" fillId="0" borderId="18" xfId="41552" applyNumberFormat="1" applyFont="1" applyBorder="1" applyAlignment="1">
      <alignment horizontal="center"/>
    </xf>
    <xf numFmtId="2" fontId="18" fillId="20" borderId="18" xfId="0" applyNumberFormat="1" applyFont="1" applyFill="1" applyBorder="1" applyAlignment="1">
      <alignment horizontal="center"/>
    </xf>
    <xf numFmtId="2" fontId="18" fillId="20" borderId="21" xfId="0" applyNumberFormat="1" applyFont="1" applyFill="1" applyBorder="1" applyAlignment="1">
      <alignment horizontal="center"/>
    </xf>
    <xf numFmtId="165" fontId="18" fillId="0" borderId="18" xfId="41552" applyNumberFormat="1" applyFont="1" applyBorder="1" applyAlignment="1">
      <alignment horizontal="center"/>
    </xf>
    <xf numFmtId="0" fontId="18" fillId="0" borderId="40" xfId="41552" applyFont="1" applyBorder="1" applyAlignment="1"/>
    <xf numFmtId="0" fontId="20" fillId="0" borderId="17" xfId="41552" applyFont="1" applyBorder="1"/>
    <xf numFmtId="2" fontId="18" fillId="0" borderId="45" xfId="41552" applyNumberFormat="1" applyFont="1" applyBorder="1" applyAlignment="1">
      <alignment horizontal="center"/>
    </xf>
    <xf numFmtId="2" fontId="18" fillId="20" borderId="12" xfId="41552" applyNumberFormat="1" applyFont="1" applyFill="1" applyBorder="1" applyAlignment="1">
      <alignment horizontal="center"/>
    </xf>
    <xf numFmtId="2" fontId="18" fillId="0" borderId="12" xfId="41552" applyNumberFormat="1" applyFont="1" applyBorder="1" applyAlignment="1">
      <alignment horizontal="center"/>
    </xf>
    <xf numFmtId="2" fontId="18" fillId="20" borderId="12" xfId="0" applyNumberFormat="1" applyFont="1" applyFill="1" applyBorder="1" applyAlignment="1">
      <alignment horizontal="center"/>
    </xf>
    <xf numFmtId="2" fontId="18" fillId="20" borderId="0" xfId="0" applyNumberFormat="1" applyFont="1" applyFill="1" applyBorder="1" applyAlignment="1">
      <alignment horizontal="center"/>
    </xf>
    <xf numFmtId="165" fontId="18" fillId="0" borderId="12" xfId="41552" applyNumberFormat="1" applyFont="1" applyBorder="1" applyAlignment="1">
      <alignment horizontal="center"/>
    </xf>
    <xf numFmtId="0" fontId="18" fillId="0" borderId="0" xfId="41552" applyFont="1" applyBorder="1" applyAlignment="1"/>
    <xf numFmtId="0" fontId="20" fillId="0" borderId="11" xfId="41552" applyFont="1" applyBorder="1" applyAlignment="1">
      <alignment horizontal="center"/>
    </xf>
    <xf numFmtId="2" fontId="19" fillId="0" borderId="45" xfId="41552" applyNumberFormat="1" applyFont="1" applyBorder="1" applyAlignment="1">
      <alignment horizontal="center"/>
    </xf>
    <xf numFmtId="2" fontId="19" fillId="20" borderId="12" xfId="41552" applyNumberFormat="1" applyFont="1" applyFill="1" applyBorder="1" applyAlignment="1">
      <alignment horizontal="center"/>
    </xf>
    <xf numFmtId="2" fontId="19" fillId="0" borderId="12" xfId="41552" applyNumberFormat="1" applyFont="1" applyBorder="1" applyAlignment="1">
      <alignment horizontal="center"/>
    </xf>
    <xf numFmtId="2" fontId="19" fillId="20" borderId="12" xfId="0" applyNumberFormat="1" applyFont="1" applyFill="1" applyBorder="1" applyAlignment="1">
      <alignment horizontal="center"/>
    </xf>
    <xf numFmtId="165" fontId="19" fillId="0" borderId="12" xfId="41557" applyNumberFormat="1" applyFont="1" applyBorder="1" applyAlignment="1">
      <alignment horizontal="center"/>
    </xf>
    <xf numFmtId="0" fontId="19" fillId="0" borderId="0" xfId="41552" applyFont="1" applyBorder="1" applyAlignment="1"/>
    <xf numFmtId="2" fontId="63" fillId="0" borderId="45" xfId="41552" applyNumberFormat="1" applyFont="1" applyBorder="1" applyAlignment="1">
      <alignment horizontal="center"/>
    </xf>
    <xf numFmtId="2" fontId="19" fillId="20" borderId="0" xfId="0" applyNumberFormat="1" applyFont="1" applyFill="1" applyBorder="1" applyAlignment="1">
      <alignment horizontal="center"/>
    </xf>
    <xf numFmtId="0" fontId="62" fillId="0" borderId="0" xfId="41552" applyFont="1" applyFill="1"/>
    <xf numFmtId="2" fontId="19" fillId="0" borderId="44" xfId="41552" applyNumberFormat="1" applyFont="1" applyFill="1" applyBorder="1" applyAlignment="1">
      <alignment horizontal="center"/>
    </xf>
    <xf numFmtId="2" fontId="19" fillId="20" borderId="9" xfId="41552" applyNumberFormat="1" applyFont="1" applyFill="1" applyBorder="1" applyAlignment="1">
      <alignment horizontal="center"/>
    </xf>
    <xf numFmtId="2" fontId="19" fillId="0" borderId="9" xfId="41552" applyNumberFormat="1" applyFont="1" applyFill="1" applyBorder="1" applyAlignment="1">
      <alignment horizontal="center"/>
    </xf>
    <xf numFmtId="2" fontId="19" fillId="20" borderId="9" xfId="0" applyNumberFormat="1" applyFont="1" applyFill="1" applyBorder="1" applyAlignment="1">
      <alignment horizontal="center"/>
    </xf>
    <xf numFmtId="2" fontId="19" fillId="20" borderId="46" xfId="0" applyNumberFormat="1" applyFont="1" applyFill="1" applyBorder="1" applyAlignment="1">
      <alignment horizontal="center"/>
    </xf>
    <xf numFmtId="165" fontId="19" fillId="0" borderId="9" xfId="41557" applyNumberFormat="1" applyFont="1" applyFill="1" applyBorder="1" applyAlignment="1">
      <alignment horizontal="center"/>
    </xf>
    <xf numFmtId="0" fontId="19" fillId="0" borderId="46" xfId="41552" applyFont="1" applyFill="1" applyBorder="1" applyAlignment="1"/>
    <xf numFmtId="0" fontId="20" fillId="0" borderId="8" xfId="41552" applyFont="1" applyFill="1" applyBorder="1" applyAlignment="1">
      <alignment horizontal="center"/>
    </xf>
    <xf numFmtId="2" fontId="18" fillId="0" borderId="36" xfId="41552" applyNumberFormat="1" applyFont="1" applyBorder="1" applyAlignment="1">
      <alignment horizontal="center"/>
    </xf>
    <xf numFmtId="2" fontId="18" fillId="20" borderId="6" xfId="41552" applyNumberFormat="1" applyFont="1" applyFill="1" applyBorder="1" applyAlignment="1">
      <alignment horizontal="center"/>
    </xf>
    <xf numFmtId="2" fontId="18" fillId="0" borderId="6" xfId="41552" applyNumberFormat="1" applyFont="1" applyBorder="1" applyAlignment="1">
      <alignment horizontal="center"/>
    </xf>
    <xf numFmtId="2" fontId="18" fillId="20" borderId="6" xfId="0" applyNumberFormat="1" applyFont="1" applyFill="1" applyBorder="1" applyAlignment="1">
      <alignment horizontal="center"/>
    </xf>
    <xf numFmtId="165" fontId="18" fillId="0" borderId="6" xfId="41557" applyNumberFormat="1" applyFont="1" applyBorder="1" applyAlignment="1">
      <alignment horizontal="center"/>
    </xf>
    <xf numFmtId="0" fontId="18" fillId="0" borderId="118" xfId="41552" applyFont="1" applyBorder="1" applyAlignment="1"/>
    <xf numFmtId="0" fontId="20" fillId="0" borderId="5" xfId="41552" applyFont="1" applyBorder="1" applyAlignment="1">
      <alignment horizontal="center"/>
    </xf>
    <xf numFmtId="165" fontId="18" fillId="0" borderId="12" xfId="41557" applyNumberFormat="1" applyFont="1" applyBorder="1" applyAlignment="1">
      <alignment horizontal="center"/>
    </xf>
    <xf numFmtId="0" fontId="20" fillId="0" borderId="11" xfId="41552" applyFont="1" applyBorder="1"/>
    <xf numFmtId="2" fontId="19" fillId="0" borderId="44" xfId="41552" applyNumberFormat="1" applyFont="1" applyBorder="1" applyAlignment="1">
      <alignment horizontal="center"/>
    </xf>
    <xf numFmtId="2" fontId="19" fillId="0" borderId="9" xfId="41552" applyNumberFormat="1" applyFont="1" applyBorder="1" applyAlignment="1">
      <alignment horizontal="center"/>
    </xf>
    <xf numFmtId="165" fontId="19" fillId="0" borderId="9" xfId="41552" applyNumberFormat="1" applyFont="1" applyBorder="1" applyAlignment="1">
      <alignment horizontal="center"/>
    </xf>
    <xf numFmtId="0" fontId="19" fillId="0" borderId="46" xfId="41552" applyFont="1" applyBorder="1" applyAlignment="1"/>
    <xf numFmtId="0" fontId="20" fillId="0" borderId="8" xfId="41552" applyFont="1" applyBorder="1" applyAlignment="1">
      <alignment horizontal="center"/>
    </xf>
    <xf numFmtId="2" fontId="19" fillId="0" borderId="36" xfId="41552" applyNumberFormat="1" applyFont="1" applyBorder="1" applyAlignment="1">
      <alignment horizontal="center"/>
    </xf>
    <xf numFmtId="2" fontId="19" fillId="20" borderId="6" xfId="0" applyNumberFormat="1" applyFont="1" applyFill="1" applyBorder="1" applyAlignment="1">
      <alignment horizontal="center"/>
    </xf>
    <xf numFmtId="165" fontId="19" fillId="0" borderId="6" xfId="41552" applyNumberFormat="1" applyFont="1" applyBorder="1" applyAlignment="1">
      <alignment horizontal="center"/>
    </xf>
    <xf numFmtId="0" fontId="4" fillId="4" borderId="9" xfId="41552" applyFont="1" applyFill="1" applyBorder="1" applyAlignment="1">
      <alignment horizontal="center"/>
    </xf>
    <xf numFmtId="0" fontId="6" fillId="4" borderId="9" xfId="0" applyFont="1" applyFill="1" applyBorder="1" applyAlignment="1">
      <alignment horizontal="center" vertical="center"/>
    </xf>
    <xf numFmtId="0" fontId="6" fillId="4" borderId="3" xfId="0" applyFont="1" applyFill="1" applyBorder="1" applyAlignment="1" applyProtection="1">
      <alignment horizontal="center"/>
    </xf>
    <xf numFmtId="0" fontId="64" fillId="0" borderId="0" xfId="41552" applyFont="1"/>
    <xf numFmtId="175" fontId="15" fillId="0" borderId="90" xfId="0" applyNumberFormat="1" applyFont="1" applyBorder="1" applyAlignment="1">
      <alignment horizontal="center"/>
    </xf>
    <xf numFmtId="164" fontId="6" fillId="4" borderId="23" xfId="41553" applyNumberFormat="1" applyFont="1" applyFill="1" applyBorder="1" applyAlignment="1" applyProtection="1">
      <alignment horizontal="center" vertical="center"/>
    </xf>
    <xf numFmtId="0" fontId="17" fillId="0" borderId="49" xfId="6" applyFont="1" applyBorder="1" applyAlignment="1">
      <alignment horizontal="center" vertical="center"/>
    </xf>
    <xf numFmtId="0" fontId="17" fillId="0" borderId="25" xfId="6" applyFont="1" applyBorder="1" applyAlignment="1">
      <alignment horizontal="center" vertical="center"/>
    </xf>
    <xf numFmtId="0" fontId="17" fillId="20" borderId="25" xfId="6" applyFont="1" applyFill="1" applyBorder="1" applyAlignment="1">
      <alignment horizontal="center" vertical="center"/>
    </xf>
    <xf numFmtId="0" fontId="23" fillId="0" borderId="122" xfId="6" applyFont="1" applyBorder="1" applyAlignment="1">
      <alignment horizontal="center" vertical="center"/>
    </xf>
    <xf numFmtId="2" fontId="6" fillId="0" borderId="123" xfId="41553" applyNumberFormat="1" applyFont="1" applyBorder="1" applyAlignment="1">
      <alignment horizontal="center" vertical="center"/>
    </xf>
    <xf numFmtId="2" fontId="17" fillId="0" borderId="16" xfId="6" applyNumberFormat="1" applyFont="1" applyBorder="1" applyAlignment="1">
      <alignment horizontal="center" vertical="center"/>
    </xf>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14" fillId="0" borderId="0" xfId="0" applyFont="1" applyBorder="1" applyAlignment="1">
      <alignment horizontal="center"/>
    </xf>
    <xf numFmtId="0" fontId="41" fillId="0" borderId="0" xfId="41536" applyFont="1" applyAlignment="1"/>
    <xf numFmtId="165" fontId="41" fillId="0" borderId="0" xfId="41536" applyNumberFormat="1" applyFont="1" applyAlignment="1"/>
    <xf numFmtId="0" fontId="38" fillId="0" borderId="0" xfId="41536" applyFont="1"/>
    <xf numFmtId="165" fontId="38" fillId="0" borderId="0" xfId="41536" applyNumberFormat="1" applyFont="1"/>
    <xf numFmtId="177" fontId="38" fillId="0" borderId="0" xfId="41536" applyNumberFormat="1" applyFont="1"/>
    <xf numFmtId="0" fontId="65" fillId="0" borderId="0" xfId="41536" applyFont="1"/>
    <xf numFmtId="165" fontId="65" fillId="0" borderId="0" xfId="41536" applyNumberFormat="1" applyFont="1"/>
    <xf numFmtId="177" fontId="65" fillId="0" borderId="0" xfId="41536" applyNumberFormat="1" applyFont="1"/>
    <xf numFmtId="169" fontId="65" fillId="0" borderId="124" xfId="41536" applyNumberFormat="1" applyFont="1" applyBorder="1" applyAlignment="1">
      <alignment horizontal="center" vertical="center"/>
    </xf>
    <xf numFmtId="169" fontId="65" fillId="0" borderId="125" xfId="41536" applyNumberFormat="1" applyFont="1" applyBorder="1" applyAlignment="1">
      <alignment horizontal="center" vertical="center"/>
    </xf>
    <xf numFmtId="169" fontId="65" fillId="0" borderId="126" xfId="41536" applyNumberFormat="1" applyFont="1" applyBorder="1" applyAlignment="1">
      <alignment horizontal="left"/>
    </xf>
    <xf numFmtId="169" fontId="65" fillId="0" borderId="59" xfId="41536" applyNumberFormat="1" applyFont="1" applyBorder="1" applyAlignment="1">
      <alignment horizontal="center" vertical="center"/>
    </xf>
    <xf numFmtId="169" fontId="65" fillId="0" borderId="60" xfId="41536" applyNumberFormat="1" applyFont="1" applyBorder="1" applyAlignment="1">
      <alignment horizontal="center" vertical="center"/>
    </xf>
    <xf numFmtId="169" fontId="65" fillId="0" borderId="127" xfId="41536" applyNumberFormat="1" applyFont="1" applyBorder="1" applyAlignment="1">
      <alignment horizontal="left"/>
    </xf>
    <xf numFmtId="169" fontId="66" fillId="0" borderId="61" xfId="41536" applyNumberFormat="1" applyFont="1" applyBorder="1" applyAlignment="1">
      <alignment horizontal="left"/>
    </xf>
    <xf numFmtId="169" fontId="66" fillId="0" borderId="128" xfId="41536" applyNumberFormat="1" applyFont="1" applyBorder="1" applyAlignment="1">
      <alignment horizontal="left"/>
    </xf>
    <xf numFmtId="169" fontId="66" fillId="0" borderId="129" xfId="41536" quotePrefix="1" applyNumberFormat="1" applyFont="1" applyBorder="1" applyAlignment="1">
      <alignment horizontal="left"/>
    </xf>
    <xf numFmtId="169" fontId="65" fillId="0" borderId="62" xfId="41536" applyNumberFormat="1" applyFont="1" applyBorder="1" applyAlignment="1">
      <alignment horizontal="center" vertical="center"/>
    </xf>
    <xf numFmtId="169" fontId="65" fillId="0" borderId="63" xfId="41536" applyNumberFormat="1" applyFont="1" applyBorder="1" applyAlignment="1">
      <alignment horizontal="center" vertical="center"/>
    </xf>
    <xf numFmtId="169" fontId="65" fillId="0" borderId="64" xfId="41536" applyNumberFormat="1" applyFont="1" applyBorder="1" applyAlignment="1">
      <alignment horizontal="left"/>
    </xf>
    <xf numFmtId="169" fontId="65" fillId="0" borderId="65" xfId="41536" applyNumberFormat="1" applyFont="1" applyBorder="1" applyAlignment="1">
      <alignment horizontal="center" vertical="center"/>
    </xf>
    <xf numFmtId="169" fontId="65" fillId="0" borderId="66" xfId="41536" applyNumberFormat="1" applyFont="1" applyBorder="1" applyAlignment="1">
      <alignment horizontal="center" vertical="center"/>
    </xf>
    <xf numFmtId="169" fontId="65" fillId="0" borderId="67" xfId="41536" applyNumberFormat="1" applyFont="1" applyBorder="1" applyAlignment="1">
      <alignment horizontal="left"/>
    </xf>
    <xf numFmtId="169" fontId="65" fillId="0" borderId="68" xfId="41536" applyNumberFormat="1" applyFont="1" applyBorder="1" applyAlignment="1">
      <alignment horizontal="center" vertical="center"/>
    </xf>
    <xf numFmtId="169" fontId="65" fillId="0" borderId="69" xfId="41536" applyNumberFormat="1" applyFont="1" applyBorder="1" applyAlignment="1">
      <alignment horizontal="center" vertical="center"/>
    </xf>
    <xf numFmtId="169" fontId="65" fillId="0" borderId="70" xfId="41536" quotePrefix="1" applyNumberFormat="1" applyFont="1" applyBorder="1" applyAlignment="1">
      <alignment horizontal="left"/>
    </xf>
    <xf numFmtId="169" fontId="66" fillId="0" borderId="61" xfId="41536" applyNumberFormat="1" applyFont="1" applyBorder="1"/>
    <xf numFmtId="169" fontId="66" fillId="0" borderId="128" xfId="41536" applyNumberFormat="1" applyFont="1" applyBorder="1"/>
    <xf numFmtId="169" fontId="66" fillId="0" borderId="128" xfId="41536" applyNumberFormat="1" applyFont="1" applyBorder="1" applyAlignment="1">
      <alignment horizontal="center"/>
    </xf>
    <xf numFmtId="169" fontId="66" fillId="0" borderId="129" xfId="41536" quotePrefix="1" applyNumberFormat="1" applyFont="1" applyBorder="1"/>
    <xf numFmtId="165" fontId="65" fillId="0" borderId="71" xfId="41536" applyNumberFormat="1" applyFont="1" applyBorder="1" applyAlignment="1">
      <alignment horizontal="center" vertical="center"/>
    </xf>
    <xf numFmtId="165" fontId="65" fillId="0" borderId="72" xfId="41536" applyNumberFormat="1" applyFont="1" applyBorder="1" applyAlignment="1">
      <alignment horizontal="center" vertical="center"/>
    </xf>
    <xf numFmtId="165" fontId="65" fillId="0" borderId="73" xfId="41536" applyNumberFormat="1" applyFont="1" applyBorder="1" applyAlignment="1">
      <alignment horizontal="center" vertical="center"/>
    </xf>
    <xf numFmtId="165" fontId="65" fillId="0" borderId="74" xfId="41536" applyNumberFormat="1" applyFont="1" applyBorder="1" applyAlignment="1">
      <alignment horizontal="center" vertical="center"/>
    </xf>
    <xf numFmtId="165" fontId="65" fillId="0" borderId="59" xfId="41536" applyNumberFormat="1" applyFont="1" applyBorder="1" applyAlignment="1">
      <alignment horizontal="center" vertical="center"/>
    </xf>
    <xf numFmtId="165" fontId="65" fillId="0" borderId="75" xfId="41536" applyNumberFormat="1" applyFont="1" applyBorder="1" applyAlignment="1">
      <alignment horizontal="center" vertical="center"/>
    </xf>
    <xf numFmtId="169" fontId="65" fillId="0" borderId="130" xfId="41536" applyNumberFormat="1" applyFont="1" applyBorder="1" applyAlignment="1">
      <alignment horizontal="left"/>
    </xf>
    <xf numFmtId="169" fontId="65" fillId="0" borderId="131" xfId="41536" quotePrefix="1" applyNumberFormat="1" applyFont="1" applyBorder="1" applyAlignment="1">
      <alignment horizontal="left"/>
    </xf>
    <xf numFmtId="165" fontId="65" fillId="0" borderId="76" xfId="41536" applyNumberFormat="1" applyFont="1" applyBorder="1" applyAlignment="1">
      <alignment horizontal="center" vertical="center"/>
    </xf>
    <xf numFmtId="165" fontId="65" fillId="0" borderId="77" xfId="41536" applyNumberFormat="1" applyFont="1" applyBorder="1" applyAlignment="1">
      <alignment horizontal="center" vertical="center"/>
    </xf>
    <xf numFmtId="169" fontId="66" fillId="0" borderId="132" xfId="41536" quotePrefix="1" applyNumberFormat="1" applyFont="1" applyBorder="1" applyAlignment="1">
      <alignment horizontal="left"/>
    </xf>
    <xf numFmtId="165" fontId="65" fillId="0" borderId="0" xfId="41536" applyNumberFormat="1" applyFont="1" applyAlignment="1">
      <alignment horizontal="right"/>
    </xf>
    <xf numFmtId="0" fontId="65" fillId="0" borderId="0" xfId="41536" applyFont="1" applyAlignment="1">
      <alignment horizontal="right"/>
    </xf>
    <xf numFmtId="165" fontId="65" fillId="0" borderId="124" xfId="41536" applyNumberFormat="1" applyFont="1" applyBorder="1" applyAlignment="1">
      <alignment horizontal="center"/>
    </xf>
    <xf numFmtId="165" fontId="65" fillId="0" borderId="133" xfId="41536" applyNumberFormat="1" applyFont="1" applyBorder="1" applyAlignment="1">
      <alignment horizontal="center"/>
    </xf>
    <xf numFmtId="165" fontId="65" fillId="0" borderId="133" xfId="41536" applyNumberFormat="1" applyFont="1" applyBorder="1"/>
    <xf numFmtId="0" fontId="65" fillId="0" borderId="134" xfId="41536" applyFont="1" applyBorder="1" applyAlignment="1">
      <alignment horizontal="left"/>
    </xf>
    <xf numFmtId="165" fontId="65" fillId="0" borderId="73" xfId="41536" applyNumberFormat="1" applyFont="1" applyBorder="1" applyAlignment="1">
      <alignment horizontal="center"/>
    </xf>
    <xf numFmtId="165" fontId="65" fillId="0" borderId="74" xfId="41536" applyNumberFormat="1" applyFont="1" applyBorder="1" applyAlignment="1">
      <alignment horizontal="center"/>
    </xf>
    <xf numFmtId="165" fontId="65" fillId="0" borderId="74" xfId="41536" applyNumberFormat="1" applyFont="1" applyBorder="1"/>
    <xf numFmtId="0" fontId="65" fillId="0" borderId="67" xfId="41536" applyFont="1" applyBorder="1" applyAlignment="1">
      <alignment horizontal="left"/>
    </xf>
    <xf numFmtId="165" fontId="66" fillId="0" borderId="78" xfId="41536" applyNumberFormat="1" applyFont="1" applyBorder="1" applyAlignment="1">
      <alignment horizontal="center"/>
    </xf>
    <xf numFmtId="165" fontId="66" fillId="0" borderId="79" xfId="41536" applyNumberFormat="1" applyFont="1" applyBorder="1" applyAlignment="1">
      <alignment horizontal="center"/>
    </xf>
    <xf numFmtId="165" fontId="66" fillId="0" borderId="79" xfId="41536" applyNumberFormat="1" applyFont="1" applyBorder="1"/>
    <xf numFmtId="0" fontId="66" fillId="0" borderId="135" xfId="41536" applyFont="1" applyBorder="1" applyAlignment="1">
      <alignment horizontal="left"/>
    </xf>
    <xf numFmtId="165" fontId="65" fillId="0" borderId="71" xfId="41536" applyNumberFormat="1" applyFont="1" applyBorder="1" applyAlignment="1">
      <alignment horizontal="center"/>
    </xf>
    <xf numFmtId="165" fontId="65" fillId="0" borderId="72" xfId="41536" applyNumberFormat="1" applyFont="1" applyBorder="1" applyAlignment="1">
      <alignment horizontal="center"/>
    </xf>
    <xf numFmtId="165" fontId="65" fillId="0" borderId="72" xfId="41536" applyNumberFormat="1" applyFont="1" applyBorder="1"/>
    <xf numFmtId="0" fontId="65" fillId="0" borderId="64" xfId="41536" applyFont="1" applyBorder="1" applyAlignment="1">
      <alignment horizontal="left"/>
    </xf>
    <xf numFmtId="0" fontId="66" fillId="26" borderId="71" xfId="41536" quotePrefix="1" applyFont="1" applyFill="1" applyBorder="1" applyAlignment="1">
      <alignment horizontal="center" vertical="center"/>
    </xf>
    <xf numFmtId="0" fontId="66" fillId="26" borderId="72" xfId="41536" quotePrefix="1" applyFont="1" applyFill="1" applyBorder="1" applyAlignment="1">
      <alignment horizontal="center" vertical="center"/>
    </xf>
    <xf numFmtId="169" fontId="66" fillId="26" borderId="79" xfId="41536" applyNumberFormat="1" applyFont="1" applyFill="1" applyBorder="1" applyAlignment="1">
      <alignment horizontal="center" vertical="center" wrapText="1"/>
    </xf>
    <xf numFmtId="0" fontId="66" fillId="26" borderId="79" xfId="41536" applyFont="1" applyFill="1" applyBorder="1" applyAlignment="1">
      <alignment horizontal="center" vertical="center"/>
    </xf>
    <xf numFmtId="0" fontId="66" fillId="26" borderId="136" xfId="41536" applyFont="1" applyFill="1" applyBorder="1" applyAlignment="1">
      <alignment horizontal="center" vertical="center"/>
    </xf>
    <xf numFmtId="0" fontId="0" fillId="0" borderId="0" xfId="41539" applyFont="1"/>
    <xf numFmtId="0" fontId="38" fillId="0" borderId="0" xfId="41539" applyFont="1"/>
    <xf numFmtId="0" fontId="65" fillId="0" borderId="0" xfId="41539" applyFont="1"/>
    <xf numFmtId="0" fontId="65" fillId="0" borderId="0" xfId="41539" applyFont="1" applyAlignment="1">
      <alignment horizontal="center"/>
    </xf>
    <xf numFmtId="0" fontId="65" fillId="0" borderId="0" xfId="41539" applyFont="1" applyAlignment="1">
      <alignment horizontal="right"/>
    </xf>
    <xf numFmtId="165" fontId="65" fillId="0" borderId="0" xfId="41539" applyNumberFormat="1" applyFont="1" applyAlignment="1">
      <alignment horizontal="right"/>
    </xf>
    <xf numFmtId="173" fontId="65" fillId="0" borderId="0" xfId="41539" applyNumberFormat="1" applyFont="1"/>
    <xf numFmtId="165" fontId="65" fillId="0" borderId="0" xfId="41539" applyNumberFormat="1" applyFont="1"/>
    <xf numFmtId="177" fontId="65" fillId="0" borderId="0" xfId="41539" applyNumberFormat="1" applyFont="1"/>
    <xf numFmtId="0" fontId="69" fillId="0" borderId="0" xfId="41539" applyFont="1" applyAlignment="1">
      <alignment horizontal="left"/>
    </xf>
    <xf numFmtId="165" fontId="66" fillId="0" borderId="138" xfId="41539" applyNumberFormat="1" applyFont="1" applyBorder="1" applyAlignment="1">
      <alignment horizontal="center" vertical="center"/>
    </xf>
    <xf numFmtId="165" fontId="65" fillId="0" borderId="139" xfId="41539" applyNumberFormat="1" applyFont="1" applyBorder="1" applyAlignment="1">
      <alignment horizontal="center" vertical="center"/>
    </xf>
    <xf numFmtId="165" fontId="65" fillId="0" borderId="140" xfId="41539" applyNumberFormat="1" applyFont="1" applyFill="1" applyBorder="1" applyAlignment="1">
      <alignment horizontal="center" vertical="center"/>
    </xf>
    <xf numFmtId="169" fontId="65" fillId="0" borderId="140" xfId="41539" applyNumberFormat="1" applyFont="1" applyFill="1" applyBorder="1" applyAlignment="1">
      <alignment horizontal="left"/>
    </xf>
    <xf numFmtId="165" fontId="66" fillId="0" borderId="78" xfId="41539" applyNumberFormat="1" applyFont="1" applyBorder="1" applyAlignment="1">
      <alignment horizontal="center" vertical="center"/>
    </xf>
    <xf numFmtId="165" fontId="65" fillId="0" borderId="84" xfId="41539" applyNumberFormat="1" applyFont="1" applyBorder="1" applyAlignment="1">
      <alignment horizontal="center" vertical="center"/>
    </xf>
    <xf numFmtId="165" fontId="65" fillId="0" borderId="79" xfId="41539" applyNumberFormat="1" applyFont="1" applyFill="1" applyBorder="1" applyAlignment="1">
      <alignment horizontal="center" vertical="center"/>
    </xf>
    <xf numFmtId="169" fontId="65" fillId="0" borderId="85" xfId="41539" applyNumberFormat="1" applyFont="1" applyFill="1" applyBorder="1" applyAlignment="1">
      <alignment horizontal="left"/>
    </xf>
    <xf numFmtId="165" fontId="66" fillId="0" borderId="84" xfId="41539" applyNumberFormat="1" applyFont="1" applyBorder="1" applyAlignment="1">
      <alignment horizontal="center" vertical="center"/>
    </xf>
    <xf numFmtId="165" fontId="66" fillId="0" borderId="79" xfId="41539" applyNumberFormat="1" applyFont="1" applyBorder="1" applyAlignment="1">
      <alignment horizontal="center" vertical="center"/>
    </xf>
    <xf numFmtId="169" fontId="66" fillId="0" borderId="85" xfId="41539" applyNumberFormat="1" applyFont="1" applyBorder="1" applyAlignment="1">
      <alignment horizontal="left"/>
    </xf>
    <xf numFmtId="0" fontId="66" fillId="0" borderId="135" xfId="41539" applyFont="1" applyBorder="1" applyAlignment="1">
      <alignment horizontal="center"/>
    </xf>
    <xf numFmtId="165" fontId="66" fillId="0" borderId="73" xfId="41539" applyNumberFormat="1" applyFont="1" applyBorder="1" applyAlignment="1">
      <alignment horizontal="center" vertical="center"/>
    </xf>
    <xf numFmtId="165" fontId="66" fillId="0" borderId="74" xfId="41539" applyNumberFormat="1" applyFont="1" applyBorder="1" applyAlignment="1">
      <alignment horizontal="center" vertical="center"/>
    </xf>
    <xf numFmtId="186" fontId="66" fillId="0" borderId="63" xfId="41539" applyNumberFormat="1" applyFont="1" applyBorder="1" applyAlignment="1">
      <alignment horizontal="left" vertical="center"/>
    </xf>
    <xf numFmtId="0" fontId="66" fillId="0" borderId="64" xfId="41539" applyFont="1" applyBorder="1" applyAlignment="1">
      <alignment horizontal="center"/>
    </xf>
    <xf numFmtId="165" fontId="66" fillId="0" borderId="59" xfId="41539" applyNumberFormat="1" applyFont="1" applyBorder="1" applyAlignment="1">
      <alignment horizontal="center" vertical="center"/>
    </xf>
    <xf numFmtId="165" fontId="66" fillId="0" borderId="75" xfId="41539" applyNumberFormat="1" applyFont="1" applyBorder="1" applyAlignment="1">
      <alignment horizontal="center" vertical="center"/>
    </xf>
    <xf numFmtId="186" fontId="66" fillId="0" borderId="69" xfId="41539" applyNumberFormat="1" applyFont="1" applyBorder="1" applyAlignment="1">
      <alignment horizontal="left" vertical="center"/>
    </xf>
    <xf numFmtId="0" fontId="66" fillId="0" borderId="70" xfId="41539" applyFont="1" applyBorder="1" applyAlignment="1">
      <alignment horizontal="center"/>
    </xf>
    <xf numFmtId="178" fontId="65" fillId="0" borderId="0" xfId="41539" applyNumberFormat="1" applyFont="1"/>
    <xf numFmtId="165" fontId="65" fillId="0" borderId="73" xfId="41539" applyNumberFormat="1" applyFont="1" applyBorder="1" applyAlignment="1">
      <alignment horizontal="center" vertical="center"/>
    </xf>
    <xf numFmtId="165" fontId="65" fillId="0" borderId="60" xfId="41539" applyNumberFormat="1" applyFont="1" applyBorder="1" applyAlignment="1">
      <alignment horizontal="center" vertical="center"/>
    </xf>
    <xf numFmtId="165" fontId="65" fillId="0" borderId="74" xfId="41539" applyNumberFormat="1" applyFont="1" applyBorder="1" applyAlignment="1">
      <alignment horizontal="center" vertical="center"/>
    </xf>
    <xf numFmtId="186" fontId="65" fillId="0" borderId="67" xfId="41539" applyNumberFormat="1" applyFont="1" applyBorder="1" applyAlignment="1">
      <alignment horizontal="center" vertical="center"/>
    </xf>
    <xf numFmtId="165" fontId="65" fillId="0" borderId="59" xfId="41539" applyNumberFormat="1" applyFont="1" applyBorder="1" applyAlignment="1">
      <alignment horizontal="center" vertical="center"/>
    </xf>
    <xf numFmtId="186" fontId="65" fillId="0" borderId="70" xfId="41539" applyNumberFormat="1" applyFont="1" applyBorder="1" applyAlignment="1">
      <alignment horizontal="center" vertical="center"/>
    </xf>
    <xf numFmtId="0" fontId="66" fillId="26" borderId="78" xfId="41539" applyFont="1" applyFill="1" applyBorder="1" applyAlignment="1">
      <alignment horizontal="center" vertical="center" wrapText="1"/>
    </xf>
    <xf numFmtId="169" fontId="66" fillId="26" borderId="84" xfId="41539" applyNumberFormat="1" applyFont="1" applyFill="1" applyBorder="1" applyAlignment="1">
      <alignment horizontal="center" vertical="center" wrapText="1"/>
    </xf>
    <xf numFmtId="169" fontId="66" fillId="26" borderId="79" xfId="41539" applyNumberFormat="1" applyFont="1" applyFill="1" applyBorder="1" applyAlignment="1">
      <alignment horizontal="center" vertical="center" wrapText="1"/>
    </xf>
    <xf numFmtId="169" fontId="66" fillId="26" borderId="81" xfId="41539" quotePrefix="1" applyNumberFormat="1" applyFont="1" applyFill="1" applyBorder="1" applyAlignment="1">
      <alignment horizontal="center" vertical="center"/>
    </xf>
    <xf numFmtId="187" fontId="65" fillId="0" borderId="0" xfId="41539" applyNumberFormat="1" applyFont="1"/>
    <xf numFmtId="169" fontId="65" fillId="0" borderId="0" xfId="41539" applyNumberFormat="1" applyFont="1"/>
    <xf numFmtId="188" fontId="65" fillId="0" borderId="0" xfId="41539" applyNumberFormat="1" applyFont="1"/>
    <xf numFmtId="189" fontId="65" fillId="0" borderId="0" xfId="41539" applyNumberFormat="1" applyFont="1"/>
    <xf numFmtId="169" fontId="66" fillId="0" borderId="138" xfId="41539" applyNumberFormat="1" applyFont="1" applyBorder="1" applyAlignment="1">
      <alignment horizontal="center"/>
    </xf>
    <xf numFmtId="169" fontId="66" fillId="0" borderId="140" xfId="41539" applyNumberFormat="1" applyFont="1" applyBorder="1" applyAlignment="1">
      <alignment horizontal="center"/>
    </xf>
    <xf numFmtId="169" fontId="66" fillId="0" borderId="140" xfId="41539" applyNumberFormat="1" applyFont="1" applyBorder="1" applyAlignment="1">
      <alignment horizontal="right"/>
    </xf>
    <xf numFmtId="169" fontId="66" fillId="0" borderId="144" xfId="41539" applyNumberFormat="1" applyFont="1" applyBorder="1"/>
    <xf numFmtId="169" fontId="65" fillId="0" borderId="145" xfId="41539" applyNumberFormat="1" applyFont="1" applyBorder="1"/>
    <xf numFmtId="169" fontId="66" fillId="0" borderId="73" xfId="41539" applyNumberFormat="1" applyFont="1" applyBorder="1" applyAlignment="1">
      <alignment horizontal="center"/>
    </xf>
    <xf numFmtId="169" fontId="66" fillId="0" borderId="74" xfId="41539" applyNumberFormat="1" applyFont="1" applyBorder="1" applyAlignment="1">
      <alignment horizontal="center"/>
    </xf>
    <xf numFmtId="169" fontId="66" fillId="0" borderId="74" xfId="41539" applyNumberFormat="1" applyFont="1" applyBorder="1"/>
    <xf numFmtId="186" fontId="66" fillId="0" borderId="67" xfId="41539" applyNumberFormat="1" applyFont="1" applyBorder="1" applyAlignment="1">
      <alignment horizontal="left"/>
    </xf>
    <xf numFmtId="169" fontId="65" fillId="0" borderId="73" xfId="41539" applyNumberFormat="1" applyFont="1" applyBorder="1" applyAlignment="1">
      <alignment horizontal="center"/>
    </xf>
    <xf numFmtId="169" fontId="65" fillId="0" borderId="74" xfId="41539" applyNumberFormat="1" applyFont="1" applyBorder="1" applyAlignment="1">
      <alignment horizontal="center"/>
    </xf>
    <xf numFmtId="169" fontId="65" fillId="0" borderId="74" xfId="41539" applyNumberFormat="1" applyFont="1" applyBorder="1" applyAlignment="1">
      <alignment horizontal="right"/>
    </xf>
    <xf numFmtId="169" fontId="65" fillId="0" borderId="74" xfId="41539" applyNumberFormat="1" applyFont="1" applyBorder="1"/>
    <xf numFmtId="186" fontId="65" fillId="0" borderId="67" xfId="41539" applyNumberFormat="1" applyFont="1" applyBorder="1" applyAlignment="1">
      <alignment horizontal="center"/>
    </xf>
    <xf numFmtId="169" fontId="65" fillId="0" borderId="73" xfId="41539" quotePrefix="1" applyNumberFormat="1" applyFont="1" applyBorder="1" applyAlignment="1">
      <alignment horizontal="center"/>
    </xf>
    <xf numFmtId="169" fontId="66" fillId="0" borderId="59" xfId="41539" applyNumberFormat="1" applyFont="1" applyBorder="1" applyAlignment="1">
      <alignment horizontal="center"/>
    </xf>
    <xf numFmtId="169" fontId="65" fillId="0" borderId="67" xfId="41539" applyNumberFormat="1" applyFont="1" applyBorder="1" applyAlignment="1">
      <alignment horizontal="center"/>
    </xf>
    <xf numFmtId="49" fontId="66" fillId="26" borderId="78" xfId="41539" applyNumberFormat="1" applyFont="1" applyFill="1" applyBorder="1" applyAlignment="1">
      <alignment horizontal="center"/>
    </xf>
    <xf numFmtId="49" fontId="66" fillId="26" borderId="79" xfId="41539" applyNumberFormat="1" applyFont="1" applyFill="1" applyBorder="1" applyAlignment="1">
      <alignment horizontal="center"/>
    </xf>
    <xf numFmtId="169" fontId="66" fillId="26" borderId="79" xfId="41539" applyNumberFormat="1" applyFont="1" applyFill="1" applyBorder="1" applyAlignment="1">
      <alignment horizontal="center" vertical="center"/>
    </xf>
    <xf numFmtId="0" fontId="66" fillId="26" borderId="136" xfId="41539" applyFont="1" applyFill="1" applyBorder="1" applyAlignment="1">
      <alignment horizontal="center" vertical="center"/>
    </xf>
    <xf numFmtId="0" fontId="41" fillId="0" borderId="0" xfId="41539" applyFont="1" applyAlignment="1"/>
    <xf numFmtId="169" fontId="65" fillId="0" borderId="143" xfId="41539" applyNumberFormat="1" applyFont="1" applyBorder="1"/>
    <xf numFmtId="169" fontId="66" fillId="0" borderId="140" xfId="41539" applyNumberFormat="1" applyFont="1" applyBorder="1"/>
    <xf numFmtId="186" fontId="66" fillId="0" borderId="145" xfId="41539" applyNumberFormat="1" applyFont="1" applyBorder="1" applyAlignment="1">
      <alignment horizontal="center"/>
    </xf>
    <xf numFmtId="186" fontId="66" fillId="0" borderId="67" xfId="41539" applyNumberFormat="1" applyFont="1" applyBorder="1" applyAlignment="1">
      <alignment horizontal="center"/>
    </xf>
    <xf numFmtId="49" fontId="66" fillId="26" borderId="78" xfId="41539" applyNumberFormat="1" applyFont="1" applyFill="1" applyBorder="1" applyAlignment="1">
      <alignment horizontal="center" vertical="center"/>
    </xf>
    <xf numFmtId="49" fontId="66" fillId="26" borderId="79" xfId="41539" applyNumberFormat="1" applyFont="1" applyFill="1" applyBorder="1" applyAlignment="1">
      <alignment horizontal="center" vertical="center"/>
    </xf>
    <xf numFmtId="190" fontId="65" fillId="0" borderId="0" xfId="41539" applyNumberFormat="1" applyFont="1"/>
    <xf numFmtId="169" fontId="66" fillId="0" borderId="74" xfId="41539" applyNumberFormat="1" applyFont="1" applyBorder="1" applyAlignment="1">
      <alignment horizontal="right"/>
    </xf>
    <xf numFmtId="169" fontId="65" fillId="0" borderId="67" xfId="41539" applyNumberFormat="1" applyFont="1" applyBorder="1"/>
    <xf numFmtId="191" fontId="65" fillId="0" borderId="0" xfId="41539" applyNumberFormat="1" applyFont="1"/>
    <xf numFmtId="178" fontId="65" fillId="0" borderId="0" xfId="41539" applyNumberFormat="1" applyFont="1" applyAlignment="1">
      <alignment horizontal="right"/>
    </xf>
    <xf numFmtId="173" fontId="38" fillId="0" borderId="0" xfId="41539" applyNumberFormat="1" applyFont="1"/>
    <xf numFmtId="165" fontId="65" fillId="0" borderId="146" xfId="41539" applyNumberFormat="1" applyFont="1" applyBorder="1" applyAlignment="1">
      <alignment horizontal="center" vertical="center"/>
    </xf>
    <xf numFmtId="165" fontId="65" fillId="0" borderId="140" xfId="41539" applyNumberFormat="1" applyFont="1" applyFill="1" applyBorder="1" applyAlignment="1">
      <alignment horizontal="right" vertical="center"/>
    </xf>
    <xf numFmtId="0" fontId="65" fillId="0" borderId="65" xfId="41539" applyFont="1" applyBorder="1"/>
    <xf numFmtId="186" fontId="66" fillId="0" borderId="148" xfId="41539" applyNumberFormat="1" applyFont="1" applyBorder="1" applyAlignment="1">
      <alignment horizontal="left" vertical="center"/>
    </xf>
    <xf numFmtId="165" fontId="65" fillId="0" borderId="72" xfId="41539" applyNumberFormat="1" applyFont="1" applyBorder="1" applyAlignment="1">
      <alignment horizontal="center" vertical="center"/>
    </xf>
    <xf numFmtId="165" fontId="65" fillId="0" borderId="72" xfId="41539" applyNumberFormat="1" applyFont="1" applyBorder="1" applyAlignment="1">
      <alignment horizontal="right" vertical="center"/>
    </xf>
    <xf numFmtId="186" fontId="66" fillId="0" borderId="72" xfId="41539" applyNumberFormat="1" applyFont="1" applyBorder="1" applyAlignment="1">
      <alignment horizontal="left" vertical="center"/>
    </xf>
    <xf numFmtId="165" fontId="66" fillId="0" borderId="149" xfId="41539" applyNumberFormat="1" applyFont="1" applyBorder="1" applyAlignment="1">
      <alignment horizontal="center" vertical="center"/>
    </xf>
    <xf numFmtId="165" fontId="66" fillId="0" borderId="79" xfId="41539" applyNumberFormat="1" applyFont="1" applyBorder="1" applyAlignment="1">
      <alignment horizontal="right" vertical="center"/>
    </xf>
    <xf numFmtId="186" fontId="66" fillId="0" borderId="79" xfId="41539" applyNumberFormat="1" applyFont="1" applyBorder="1" applyAlignment="1">
      <alignment horizontal="left" vertical="center"/>
    </xf>
    <xf numFmtId="186" fontId="66" fillId="0" borderId="85" xfId="41539" applyNumberFormat="1" applyFont="1" applyBorder="1" applyAlignment="1">
      <alignment horizontal="center" vertical="center"/>
    </xf>
    <xf numFmtId="165" fontId="66" fillId="0" borderId="150" xfId="41539" applyNumberFormat="1" applyFont="1" applyBorder="1" applyAlignment="1">
      <alignment horizontal="center" vertical="center"/>
    </xf>
    <xf numFmtId="165" fontId="66" fillId="0" borderId="75" xfId="41539" applyNumberFormat="1" applyFont="1" applyBorder="1" applyAlignment="1">
      <alignment horizontal="right" vertical="center"/>
    </xf>
    <xf numFmtId="186" fontId="66" fillId="0" borderId="75" xfId="41539" applyNumberFormat="1" applyFont="1" applyBorder="1" applyAlignment="1">
      <alignment horizontal="left" vertical="center"/>
    </xf>
    <xf numFmtId="0" fontId="66" fillId="0" borderId="69" xfId="41539" applyFont="1" applyBorder="1" applyAlignment="1">
      <alignment horizontal="center"/>
    </xf>
    <xf numFmtId="0" fontId="66" fillId="0" borderId="85" xfId="41539" applyFont="1" applyBorder="1" applyAlignment="1">
      <alignment horizontal="center"/>
    </xf>
    <xf numFmtId="165" fontId="65" fillId="0" borderId="151" xfId="41539" applyNumberFormat="1" applyFont="1" applyBorder="1" applyAlignment="1">
      <alignment horizontal="center" vertical="center"/>
    </xf>
    <xf numFmtId="165" fontId="65" fillId="0" borderId="74" xfId="41539" applyNumberFormat="1" applyFont="1" applyBorder="1" applyAlignment="1">
      <alignment horizontal="right" vertical="center"/>
    </xf>
    <xf numFmtId="186" fontId="65" fillId="0" borderId="66" xfId="41539" applyNumberFormat="1" applyFont="1" applyBorder="1" applyAlignment="1">
      <alignment horizontal="center" vertical="center"/>
    </xf>
    <xf numFmtId="165" fontId="65" fillId="0" borderId="150" xfId="41539" applyNumberFormat="1" applyFont="1" applyBorder="1" applyAlignment="1">
      <alignment horizontal="center" vertical="center"/>
    </xf>
    <xf numFmtId="165" fontId="65" fillId="0" borderId="75" xfId="41539" applyNumberFormat="1" applyFont="1" applyBorder="1" applyAlignment="1">
      <alignment horizontal="center" vertical="center"/>
    </xf>
    <xf numFmtId="165" fontId="65" fillId="0" borderId="75" xfId="41539" applyNumberFormat="1" applyFont="1" applyBorder="1" applyAlignment="1">
      <alignment horizontal="right" vertical="center"/>
    </xf>
    <xf numFmtId="0" fontId="66" fillId="26" borderId="150" xfId="41539" applyFont="1" applyFill="1" applyBorder="1" applyAlignment="1">
      <alignment horizontal="center" vertical="center" wrapText="1"/>
    </xf>
    <xf numFmtId="169" fontId="66" fillId="26" borderId="87" xfId="41539" applyNumberFormat="1" applyFont="1" applyFill="1" applyBorder="1" applyAlignment="1">
      <alignment horizontal="center" vertical="center" wrapText="1"/>
    </xf>
    <xf numFmtId="0" fontId="38" fillId="0" borderId="0" xfId="41539" applyFont="1" applyBorder="1"/>
    <xf numFmtId="192" fontId="65" fillId="0" borderId="0" xfId="41539" applyNumberFormat="1" applyFont="1"/>
    <xf numFmtId="169" fontId="66" fillId="0" borderId="0" xfId="41539" applyNumberFormat="1" applyFont="1" applyAlignment="1">
      <alignment horizontal="right"/>
    </xf>
    <xf numFmtId="186" fontId="66" fillId="0" borderId="140" xfId="41539" applyNumberFormat="1" applyFont="1" applyBorder="1" applyAlignment="1">
      <alignment horizontal="left"/>
    </xf>
    <xf numFmtId="186" fontId="65" fillId="0" borderId="145" xfId="41539" applyNumberFormat="1" applyFont="1" applyBorder="1" applyAlignment="1">
      <alignment horizontal="left"/>
    </xf>
    <xf numFmtId="186" fontId="66" fillId="0" borderId="74" xfId="41539" applyNumberFormat="1" applyFont="1" applyBorder="1" applyAlignment="1">
      <alignment horizontal="left"/>
    </xf>
    <xf numFmtId="186" fontId="65" fillId="0" borderId="67" xfId="41539" applyNumberFormat="1" applyFont="1" applyBorder="1" applyAlignment="1">
      <alignment horizontal="left"/>
    </xf>
    <xf numFmtId="186" fontId="65" fillId="0" borderId="74" xfId="41539" applyNumberFormat="1" applyFont="1" applyBorder="1" applyAlignment="1">
      <alignment horizontal="left"/>
    </xf>
    <xf numFmtId="0" fontId="0" fillId="0" borderId="0" xfId="41539" applyFont="1" applyFill="1"/>
    <xf numFmtId="0" fontId="38" fillId="0" borderId="0" xfId="41539" applyFont="1" applyFill="1"/>
    <xf numFmtId="0" fontId="65" fillId="0" borderId="0" xfId="41539" applyFont="1" applyFill="1"/>
    <xf numFmtId="169" fontId="66" fillId="0" borderId="0" xfId="41539" applyNumberFormat="1" applyFont="1" applyFill="1" applyAlignment="1">
      <alignment horizontal="right"/>
    </xf>
    <xf numFmtId="169" fontId="65" fillId="0" borderId="73" xfId="41539" applyNumberFormat="1" applyFont="1" applyFill="1" applyBorder="1" applyAlignment="1">
      <alignment horizontal="center"/>
    </xf>
    <xf numFmtId="169" fontId="65" fillId="0" borderId="74" xfId="41539" applyNumberFormat="1" applyFont="1" applyFill="1" applyBorder="1" applyAlignment="1">
      <alignment horizontal="center"/>
    </xf>
    <xf numFmtId="169" fontId="65" fillId="0" borderId="74" xfId="41539" applyNumberFormat="1" applyFont="1" applyFill="1" applyBorder="1"/>
    <xf numFmtId="169" fontId="65" fillId="0" borderId="74" xfId="41539" applyNumberFormat="1" applyFont="1" applyFill="1" applyBorder="1" applyAlignment="1">
      <alignment horizontal="right"/>
    </xf>
    <xf numFmtId="186" fontId="65" fillId="0" borderId="74" xfId="41539" applyNumberFormat="1" applyFont="1" applyFill="1" applyBorder="1" applyAlignment="1">
      <alignment horizontal="left"/>
    </xf>
    <xf numFmtId="186" fontId="65" fillId="0" borderId="67" xfId="41539" applyNumberFormat="1" applyFont="1" applyFill="1" applyBorder="1" applyAlignment="1">
      <alignment horizontal="center"/>
    </xf>
    <xf numFmtId="169" fontId="65" fillId="0" borderId="67" xfId="41539" applyNumberFormat="1" applyFont="1" applyBorder="1" applyAlignment="1">
      <alignment horizontal="left"/>
    </xf>
    <xf numFmtId="169" fontId="66" fillId="0" borderId="0" xfId="41539" applyNumberFormat="1" applyFont="1" applyAlignment="1">
      <alignment horizontal="center"/>
    </xf>
    <xf numFmtId="169" fontId="68" fillId="0" borderId="0" xfId="41539" applyNumberFormat="1" applyFont="1" applyAlignment="1">
      <alignment horizontal="right"/>
    </xf>
    <xf numFmtId="0" fontId="66" fillId="0" borderId="0" xfId="41539" applyFont="1" applyAlignment="1">
      <alignment horizontal="center"/>
    </xf>
    <xf numFmtId="169" fontId="66" fillId="0" borderId="0" xfId="41539" applyNumberFormat="1" applyFont="1"/>
    <xf numFmtId="186" fontId="66" fillId="0" borderId="0" xfId="41539" applyNumberFormat="1" applyFont="1" applyAlignment="1">
      <alignment horizontal="left"/>
    </xf>
    <xf numFmtId="186" fontId="65" fillId="0" borderId="0" xfId="41539" applyNumberFormat="1" applyFont="1" applyAlignment="1">
      <alignment horizontal="left"/>
    </xf>
    <xf numFmtId="169" fontId="65" fillId="0" borderId="0" xfId="41539" applyNumberFormat="1" applyFont="1" applyAlignment="1">
      <alignment horizontal="right"/>
    </xf>
    <xf numFmtId="186" fontId="65" fillId="0" borderId="0" xfId="41539" applyNumberFormat="1" applyFont="1" applyAlignment="1">
      <alignment horizontal="center"/>
    </xf>
    <xf numFmtId="187" fontId="65" fillId="0" borderId="0" xfId="41539" applyNumberFormat="1" applyFont="1" applyAlignment="1">
      <alignment horizontal="left"/>
    </xf>
    <xf numFmtId="189" fontId="65" fillId="0" borderId="0" xfId="41539" applyNumberFormat="1" applyFont="1" applyAlignment="1">
      <alignment horizontal="left"/>
    </xf>
    <xf numFmtId="192" fontId="65" fillId="0" borderId="0" xfId="41539" applyNumberFormat="1" applyFont="1" applyAlignment="1">
      <alignment horizontal="left"/>
    </xf>
    <xf numFmtId="186" fontId="65" fillId="0" borderId="145" xfId="41539" applyNumberFormat="1" applyFont="1" applyBorder="1" applyAlignment="1">
      <alignment horizontal="center"/>
    </xf>
    <xf numFmtId="193" fontId="65" fillId="0" borderId="0" xfId="41539" applyNumberFormat="1" applyFont="1"/>
    <xf numFmtId="169" fontId="66" fillId="0" borderId="75" xfId="41539" applyNumberFormat="1" applyFont="1" applyBorder="1" applyAlignment="1">
      <alignment horizontal="center"/>
    </xf>
    <xf numFmtId="169" fontId="66" fillId="0" borderId="75" xfId="41539" applyNumberFormat="1" applyFont="1" applyBorder="1" applyAlignment="1">
      <alignment horizontal="right"/>
    </xf>
    <xf numFmtId="0" fontId="69" fillId="0" borderId="0" xfId="41539" applyFont="1"/>
    <xf numFmtId="165" fontId="66" fillId="0" borderId="140" xfId="41539" applyNumberFormat="1" applyFont="1" applyBorder="1" applyAlignment="1">
      <alignment horizontal="center" vertical="center"/>
    </xf>
    <xf numFmtId="2" fontId="66" fillId="0" borderId="140" xfId="41539" applyNumberFormat="1" applyFont="1" applyBorder="1" applyAlignment="1">
      <alignment vertical="center"/>
    </xf>
    <xf numFmtId="169" fontId="66" fillId="0" borderId="145" xfId="41539" applyNumberFormat="1" applyFont="1" applyBorder="1" applyAlignment="1">
      <alignment horizontal="center"/>
    </xf>
    <xf numFmtId="2" fontId="65" fillId="0" borderId="74" xfId="41539" applyNumberFormat="1" applyFont="1" applyBorder="1" applyAlignment="1">
      <alignment horizontal="left" vertical="center" wrapText="1"/>
    </xf>
    <xf numFmtId="2" fontId="65" fillId="0" borderId="75" xfId="41539" applyNumberFormat="1" applyFont="1" applyBorder="1" applyAlignment="1">
      <alignment horizontal="left" vertical="center" wrapText="1"/>
    </xf>
    <xf numFmtId="0" fontId="66" fillId="26" borderId="73" xfId="41539" quotePrefix="1" applyFont="1" applyFill="1" applyBorder="1" applyAlignment="1">
      <alignment horizontal="center" vertical="center"/>
    </xf>
    <xf numFmtId="169" fontId="66" fillId="26" borderId="74" xfId="41539" applyNumberFormat="1" applyFont="1" applyFill="1" applyBorder="1" applyAlignment="1">
      <alignment horizontal="center" vertical="center"/>
    </xf>
    <xf numFmtId="178" fontId="0" fillId="0" borderId="0" xfId="41539" applyNumberFormat="1" applyFont="1"/>
    <xf numFmtId="178" fontId="38" fillId="0" borderId="0" xfId="41539" applyNumberFormat="1" applyFont="1"/>
    <xf numFmtId="194" fontId="65" fillId="0" borderId="0" xfId="41539" applyNumberFormat="1" applyFont="1"/>
    <xf numFmtId="195" fontId="65" fillId="0" borderId="0" xfId="41539" applyNumberFormat="1" applyFont="1"/>
    <xf numFmtId="191" fontId="0" fillId="0" borderId="0" xfId="41539" applyNumberFormat="1" applyFont="1"/>
    <xf numFmtId="165" fontId="66" fillId="0" borderId="146" xfId="41539" applyNumberFormat="1" applyFont="1" applyBorder="1" applyAlignment="1">
      <alignment horizontal="center" vertical="center"/>
    </xf>
    <xf numFmtId="165" fontId="66" fillId="0" borderId="144" xfId="41539" applyNumberFormat="1" applyFont="1" applyBorder="1" applyAlignment="1">
      <alignment horizontal="center" vertical="center"/>
    </xf>
    <xf numFmtId="165" fontId="66" fillId="0" borderId="144" xfId="41539" applyNumberFormat="1" applyFont="1" applyBorder="1" applyAlignment="1">
      <alignment vertical="center"/>
    </xf>
    <xf numFmtId="0" fontId="66" fillId="0" borderId="145" xfId="41539" applyFont="1" applyBorder="1" applyAlignment="1">
      <alignment horizontal="center"/>
    </xf>
    <xf numFmtId="178" fontId="65" fillId="0" borderId="0" xfId="41539" applyNumberFormat="1" applyFont="1" applyFill="1"/>
    <xf numFmtId="165" fontId="65" fillId="0" borderId="151" xfId="41539" applyNumberFormat="1" applyFont="1" applyFill="1" applyBorder="1" applyAlignment="1">
      <alignment horizontal="center"/>
    </xf>
    <xf numFmtId="165" fontId="65" fillId="0" borderId="72" xfId="41539" applyNumberFormat="1" applyFont="1" applyFill="1" applyBorder="1" applyAlignment="1">
      <alignment horizontal="center"/>
    </xf>
    <xf numFmtId="165" fontId="65" fillId="0" borderId="60" xfId="41539" applyNumberFormat="1" applyFont="1" applyFill="1" applyBorder="1" applyAlignment="1">
      <alignment horizontal="center"/>
    </xf>
    <xf numFmtId="165" fontId="65" fillId="0" borderId="74" xfId="41539" applyNumberFormat="1" applyFont="1" applyFill="1" applyBorder="1" applyAlignment="1">
      <alignment horizontal="center"/>
    </xf>
    <xf numFmtId="165" fontId="65" fillId="0" borderId="74" xfId="41539" applyNumberFormat="1" applyFont="1" applyFill="1" applyBorder="1"/>
    <xf numFmtId="1" fontId="65" fillId="0" borderId="127" xfId="41539" applyNumberFormat="1" applyFont="1" applyFill="1" applyBorder="1" applyAlignment="1">
      <alignment horizontal="center"/>
    </xf>
    <xf numFmtId="165" fontId="65" fillId="0" borderId="151" xfId="41539" applyNumberFormat="1" applyFont="1" applyBorder="1" applyAlignment="1">
      <alignment horizontal="center"/>
    </xf>
    <xf numFmtId="165" fontId="65" fillId="0" borderId="74" xfId="41539" applyNumberFormat="1" applyFont="1" applyBorder="1" applyAlignment="1">
      <alignment horizontal="center"/>
    </xf>
    <xf numFmtId="165" fontId="65" fillId="0" borderId="60" xfId="41539" applyNumberFormat="1" applyFont="1" applyBorder="1" applyAlignment="1">
      <alignment horizontal="center"/>
    </xf>
    <xf numFmtId="165" fontId="65" fillId="0" borderId="74" xfId="41539" applyNumberFormat="1" applyFont="1" applyBorder="1"/>
    <xf numFmtId="0" fontId="65" fillId="0" borderId="127" xfId="41539" applyFont="1" applyBorder="1" applyAlignment="1">
      <alignment horizontal="center"/>
    </xf>
    <xf numFmtId="1" fontId="65" fillId="0" borderId="127" xfId="41539" applyNumberFormat="1" applyFont="1" applyBorder="1" applyAlignment="1">
      <alignment horizontal="center"/>
    </xf>
    <xf numFmtId="165" fontId="65" fillId="0" borderId="150" xfId="41539" applyNumberFormat="1" applyFont="1" applyBorder="1" applyAlignment="1">
      <alignment horizontal="center"/>
    </xf>
    <xf numFmtId="165" fontId="65" fillId="0" borderId="75" xfId="41539" applyNumberFormat="1" applyFont="1" applyBorder="1" applyAlignment="1">
      <alignment horizontal="center"/>
    </xf>
    <xf numFmtId="165" fontId="65" fillId="0" borderId="87" xfId="41539" applyNumberFormat="1" applyFont="1" applyBorder="1" applyAlignment="1">
      <alignment horizontal="center"/>
    </xf>
    <xf numFmtId="165" fontId="65" fillId="0" borderId="75" xfId="41539" applyNumberFormat="1" applyFont="1" applyBorder="1"/>
    <xf numFmtId="0" fontId="66" fillId="26" borderId="79" xfId="41539" quotePrefix="1" applyFont="1" applyFill="1" applyBorder="1" applyAlignment="1">
      <alignment horizontal="center" vertical="center"/>
    </xf>
    <xf numFmtId="0" fontId="66" fillId="26" borderId="84" xfId="41539" applyFont="1" applyFill="1" applyBorder="1" applyAlignment="1">
      <alignment horizontal="center" vertical="center"/>
    </xf>
    <xf numFmtId="2" fontId="65" fillId="0" borderId="0" xfId="41539" applyNumberFormat="1" applyFont="1"/>
    <xf numFmtId="2" fontId="66" fillId="0" borderId="152" xfId="41539" applyNumberFormat="1" applyFont="1" applyBorder="1"/>
    <xf numFmtId="2" fontId="66" fillId="0" borderId="153" xfId="41539" applyNumberFormat="1" applyFont="1" applyBorder="1"/>
    <xf numFmtId="2" fontId="66" fillId="0" borderId="154" xfId="41539" applyNumberFormat="1" applyFont="1" applyBorder="1"/>
    <xf numFmtId="169" fontId="66" fillId="0" borderId="155" xfId="41539" applyNumberFormat="1" applyFont="1" applyBorder="1" applyAlignment="1">
      <alignment horizontal="left"/>
    </xf>
    <xf numFmtId="2" fontId="65" fillId="0" borderId="73" xfId="41539" applyNumberFormat="1" applyFont="1" applyBorder="1" applyAlignment="1">
      <alignment horizontal="center"/>
    </xf>
    <xf numFmtId="2" fontId="65" fillId="0" borderId="60" xfId="41539" applyNumberFormat="1" applyFont="1" applyBorder="1" applyAlignment="1">
      <alignment horizontal="right"/>
    </xf>
    <xf numFmtId="2" fontId="65" fillId="0" borderId="74" xfId="41539" applyNumberFormat="1" applyFont="1" applyBorder="1" applyAlignment="1">
      <alignment horizontal="right"/>
    </xf>
    <xf numFmtId="2" fontId="65" fillId="0" borderId="74" xfId="41539" applyNumberFormat="1" applyFont="1" applyBorder="1"/>
    <xf numFmtId="2" fontId="65" fillId="0" borderId="73" xfId="41539" applyNumberFormat="1" applyFont="1" applyBorder="1" applyAlignment="1">
      <alignment horizontal="right"/>
    </xf>
    <xf numFmtId="2" fontId="65" fillId="0" borderId="60" xfId="41539" applyNumberFormat="1" applyFont="1" applyBorder="1"/>
    <xf numFmtId="2" fontId="65" fillId="0" borderId="73" xfId="41539" applyNumberFormat="1" applyFont="1" applyBorder="1"/>
    <xf numFmtId="2" fontId="65" fillId="0" borderId="59" xfId="41539" applyNumberFormat="1" applyFont="1" applyBorder="1"/>
    <xf numFmtId="2" fontId="65" fillId="0" borderId="87" xfId="41539" applyNumberFormat="1" applyFont="1" applyBorder="1"/>
    <xf numFmtId="2" fontId="65" fillId="0" borderId="75" xfId="41539" applyNumberFormat="1" applyFont="1" applyBorder="1"/>
    <xf numFmtId="169" fontId="65" fillId="0" borderId="70" xfId="41539" applyNumberFormat="1" applyFont="1" applyBorder="1" applyAlignment="1">
      <alignment horizontal="left"/>
    </xf>
    <xf numFmtId="0" fontId="66" fillId="26" borderId="76" xfId="41539" applyFont="1" applyFill="1" applyBorder="1" applyAlignment="1">
      <alignment horizontal="center" vertical="center"/>
    </xf>
    <xf numFmtId="0" fontId="66" fillId="26" borderId="77" xfId="41539" quotePrefix="1" applyFont="1" applyFill="1" applyBorder="1" applyAlignment="1">
      <alignment horizontal="center" vertical="center"/>
    </xf>
    <xf numFmtId="169" fontId="66" fillId="26" borderId="142" xfId="41539" quotePrefix="1" applyNumberFormat="1" applyFont="1" applyFill="1" applyBorder="1" applyAlignment="1">
      <alignment horizontal="center" vertical="center"/>
    </xf>
    <xf numFmtId="169" fontId="66" fillId="26" borderId="77" xfId="41539" quotePrefix="1" applyNumberFormat="1" applyFont="1" applyFill="1" applyBorder="1" applyAlignment="1">
      <alignment horizontal="center" vertical="center"/>
    </xf>
    <xf numFmtId="169" fontId="66" fillId="26" borderId="77" xfId="41539" applyNumberFormat="1" applyFont="1" applyFill="1" applyBorder="1" applyAlignment="1">
      <alignment horizontal="center" vertical="center"/>
    </xf>
    <xf numFmtId="169" fontId="66" fillId="26" borderId="156" xfId="41539" applyNumberFormat="1" applyFont="1" applyFill="1" applyBorder="1" applyAlignment="1">
      <alignment horizontal="center" vertical="center"/>
    </xf>
    <xf numFmtId="164" fontId="66" fillId="0" borderId="0" xfId="41539" applyNumberFormat="1" applyFont="1" applyAlignment="1">
      <alignment horizontal="center" vertical="center"/>
    </xf>
    <xf numFmtId="165" fontId="70" fillId="0" borderId="138" xfId="41539" applyNumberFormat="1" applyFont="1" applyBorder="1" applyAlignment="1">
      <alignment horizontal="center" wrapText="1"/>
    </xf>
    <xf numFmtId="165" fontId="70" fillId="0" borderId="140" xfId="41539" applyNumberFormat="1" applyFont="1" applyBorder="1" applyAlignment="1">
      <alignment horizontal="center" wrapText="1"/>
    </xf>
    <xf numFmtId="164" fontId="70" fillId="0" borderId="145" xfId="41539" applyNumberFormat="1" applyFont="1" applyBorder="1" applyAlignment="1">
      <alignment horizontal="left"/>
    </xf>
    <xf numFmtId="165" fontId="71" fillId="0" borderId="73" xfId="41539" applyNumberFormat="1" applyFont="1" applyBorder="1" applyAlignment="1">
      <alignment horizontal="center"/>
    </xf>
    <xf numFmtId="165" fontId="71" fillId="0" borderId="74" xfId="41539" applyNumberFormat="1" applyFont="1" applyBorder="1" applyAlignment="1">
      <alignment horizontal="center"/>
    </xf>
    <xf numFmtId="164" fontId="71" fillId="0" borderId="64" xfId="41539" applyNumberFormat="1" applyFont="1" applyBorder="1" applyAlignment="1">
      <alignment horizontal="left"/>
    </xf>
    <xf numFmtId="164" fontId="71" fillId="0" borderId="67" xfId="41539" applyNumberFormat="1" applyFont="1" applyBorder="1" applyAlignment="1">
      <alignment horizontal="left"/>
    </xf>
    <xf numFmtId="165" fontId="71" fillId="0" borderId="59" xfId="41539" applyNumberFormat="1" applyFont="1" applyBorder="1" applyAlignment="1">
      <alignment horizontal="center"/>
    </xf>
    <xf numFmtId="165" fontId="71" fillId="0" borderId="75" xfId="41539" applyNumberFormat="1" applyFont="1" applyBorder="1" applyAlignment="1">
      <alignment horizontal="center"/>
    </xf>
    <xf numFmtId="164" fontId="71" fillId="0" borderId="70" xfId="41539" applyNumberFormat="1" applyFont="1" applyBorder="1" applyAlignment="1">
      <alignment horizontal="left"/>
    </xf>
    <xf numFmtId="165" fontId="71" fillId="0" borderId="71" xfId="41539" applyNumberFormat="1" applyFont="1" applyBorder="1" applyAlignment="1">
      <alignment horizontal="center"/>
    </xf>
    <xf numFmtId="165" fontId="71" fillId="0" borderId="72" xfId="41539" applyNumberFormat="1" applyFont="1" applyBorder="1" applyAlignment="1">
      <alignment horizontal="center"/>
    </xf>
    <xf numFmtId="166" fontId="65" fillId="0" borderId="0" xfId="41539" applyNumberFormat="1" applyFont="1"/>
    <xf numFmtId="0" fontId="70" fillId="26" borderId="149" xfId="41539" applyFont="1" applyFill="1" applyBorder="1" applyAlignment="1">
      <alignment horizontal="center" vertical="center" wrapText="1"/>
    </xf>
    <xf numFmtId="0" fontId="70" fillId="26" borderId="79" xfId="41539" applyFont="1" applyFill="1" applyBorder="1" applyAlignment="1">
      <alignment horizontal="center" vertical="center" wrapText="1"/>
    </xf>
    <xf numFmtId="164" fontId="70" fillId="26" borderId="79" xfId="41539" applyNumberFormat="1" applyFont="1" applyFill="1" applyBorder="1" applyAlignment="1">
      <alignment horizontal="center" vertical="center" wrapText="1"/>
    </xf>
    <xf numFmtId="0" fontId="0" fillId="0" borderId="0" xfId="41540" applyFont="1"/>
    <xf numFmtId="0" fontId="17" fillId="0" borderId="0" xfId="41540" applyFont="1" applyAlignment="1">
      <alignment vertical="center"/>
    </xf>
    <xf numFmtId="0" fontId="58" fillId="0" borderId="0" xfId="41540" applyFont="1" applyAlignment="1">
      <alignment vertical="center"/>
    </xf>
    <xf numFmtId="165" fontId="17" fillId="0" borderId="0" xfId="41540" applyNumberFormat="1" applyFont="1" applyAlignment="1">
      <alignment vertical="center"/>
    </xf>
    <xf numFmtId="165" fontId="13" fillId="0" borderId="138" xfId="41540" applyNumberFormat="1" applyFont="1" applyBorder="1" applyAlignment="1">
      <alignment horizontal="center" vertical="center"/>
    </xf>
    <xf numFmtId="165" fontId="13" fillId="0" borderId="140" xfId="41540" applyNumberFormat="1" applyFont="1" applyBorder="1" applyAlignment="1">
      <alignment horizontal="center" vertical="center"/>
    </xf>
    <xf numFmtId="165" fontId="13" fillId="0" borderId="139" xfId="41540" applyNumberFormat="1" applyFont="1" applyBorder="1" applyAlignment="1">
      <alignment horizontal="center" vertical="center"/>
    </xf>
    <xf numFmtId="1" fontId="13" fillId="0" borderId="139" xfId="41540" applyNumberFormat="1" applyFont="1" applyBorder="1" applyAlignment="1">
      <alignment horizontal="center" vertical="center"/>
    </xf>
    <xf numFmtId="1" fontId="13" fillId="0" borderId="140" xfId="41540" applyNumberFormat="1" applyFont="1" applyBorder="1" applyAlignment="1">
      <alignment horizontal="center" vertical="center"/>
    </xf>
    <xf numFmtId="165" fontId="13" fillId="0" borderId="144" xfId="41540" applyNumberFormat="1" applyFont="1" applyBorder="1" applyAlignment="1">
      <alignment vertical="center"/>
    </xf>
    <xf numFmtId="0" fontId="13" fillId="0" borderId="145" xfId="41540" applyFont="1" applyBorder="1" applyAlignment="1">
      <alignment horizontal="center" vertical="center"/>
    </xf>
    <xf numFmtId="165" fontId="17" fillId="0" borderId="73" xfId="41540" applyNumberFormat="1" applyFont="1" applyBorder="1" applyAlignment="1">
      <alignment horizontal="center" vertical="center"/>
    </xf>
    <xf numFmtId="165" fontId="17" fillId="0" borderId="60" xfId="41540" applyNumberFormat="1" applyFont="1" applyBorder="1" applyAlignment="1">
      <alignment horizontal="center" vertical="center"/>
    </xf>
    <xf numFmtId="1" fontId="17" fillId="0" borderId="60" xfId="41540" applyNumberFormat="1" applyFont="1" applyBorder="1" applyAlignment="1">
      <alignment horizontal="center" vertical="center"/>
    </xf>
    <xf numFmtId="1" fontId="17" fillId="0" borderId="74" xfId="41540" applyNumberFormat="1" applyFont="1" applyBorder="1" applyAlignment="1">
      <alignment horizontal="center" vertical="center"/>
    </xf>
    <xf numFmtId="165" fontId="17" fillId="0" borderId="74" xfId="41540" applyNumberFormat="1" applyFont="1" applyBorder="1" applyAlignment="1">
      <alignment vertical="center"/>
    </xf>
    <xf numFmtId="1" fontId="17" fillId="0" borderId="127" xfId="41540" applyNumberFormat="1" applyFont="1" applyBorder="1" applyAlignment="1">
      <alignment horizontal="center" vertical="center"/>
    </xf>
    <xf numFmtId="165" fontId="17" fillId="0" borderId="61" xfId="41540" applyNumberFormat="1" applyFont="1" applyBorder="1" applyAlignment="1">
      <alignment horizontal="center" vertical="center"/>
    </xf>
    <xf numFmtId="165" fontId="17" fillId="0" borderId="128" xfId="41540" applyNumberFormat="1" applyFont="1" applyBorder="1" applyAlignment="1">
      <alignment horizontal="center" vertical="center"/>
    </xf>
    <xf numFmtId="165" fontId="13" fillId="0" borderId="128" xfId="41540" applyNumberFormat="1" applyFont="1" applyBorder="1" applyAlignment="1">
      <alignment vertical="center"/>
    </xf>
    <xf numFmtId="1" fontId="17" fillId="0" borderId="129" xfId="41540" applyNumberFormat="1" applyFont="1" applyBorder="1" applyAlignment="1">
      <alignment horizontal="center" vertical="center"/>
    </xf>
    <xf numFmtId="165" fontId="13" fillId="0" borderId="71" xfId="41540" applyNumberFormat="1" applyFont="1" applyBorder="1" applyAlignment="1">
      <alignment horizontal="center" vertical="center"/>
    </xf>
    <xf numFmtId="165" fontId="13" fillId="0" borderId="86" xfId="41540" applyNumberFormat="1" applyFont="1" applyBorder="1" applyAlignment="1">
      <alignment horizontal="center" vertical="center"/>
    </xf>
    <xf numFmtId="165" fontId="13" fillId="0" borderId="72" xfId="41540" applyNumberFormat="1" applyFont="1" applyBorder="1" applyAlignment="1">
      <alignment horizontal="center" vertical="center"/>
    </xf>
    <xf numFmtId="165" fontId="13" fillId="0" borderId="72" xfId="41540" applyNumberFormat="1" applyFont="1" applyBorder="1" applyAlignment="1">
      <alignment vertical="center"/>
    </xf>
    <xf numFmtId="1" fontId="17" fillId="0" borderId="130" xfId="41540" applyNumberFormat="1" applyFont="1" applyBorder="1" applyAlignment="1">
      <alignment horizontal="center" vertical="center"/>
    </xf>
    <xf numFmtId="165" fontId="13" fillId="0" borderId="73" xfId="41540" applyNumberFormat="1" applyFont="1" applyBorder="1" applyAlignment="1">
      <alignment horizontal="center" vertical="center"/>
    </xf>
    <xf numFmtId="165" fontId="13" fillId="0" borderId="60" xfId="41540" applyNumberFormat="1" applyFont="1" applyBorder="1" applyAlignment="1">
      <alignment horizontal="center" vertical="center"/>
    </xf>
    <xf numFmtId="1" fontId="13" fillId="0" borderId="60" xfId="41540" applyNumberFormat="1" applyFont="1" applyBorder="1" applyAlignment="1">
      <alignment horizontal="center" vertical="center"/>
    </xf>
    <xf numFmtId="1" fontId="13" fillId="0" borderId="74" xfId="41540" applyNumberFormat="1" applyFont="1" applyBorder="1" applyAlignment="1">
      <alignment horizontal="center" vertical="center"/>
    </xf>
    <xf numFmtId="165" fontId="13" fillId="0" borderId="74" xfId="41540" applyNumberFormat="1" applyFont="1" applyBorder="1" applyAlignment="1">
      <alignment vertical="center"/>
    </xf>
    <xf numFmtId="49" fontId="13" fillId="26" borderId="71" xfId="41540" applyNumberFormat="1" applyFont="1" applyFill="1" applyBorder="1" applyAlignment="1">
      <alignment horizontal="center" vertical="center"/>
    </xf>
    <xf numFmtId="49" fontId="13" fillId="26" borderId="86" xfId="41540" applyNumberFormat="1" applyFont="1" applyFill="1" applyBorder="1" applyAlignment="1">
      <alignment horizontal="center" vertical="center"/>
    </xf>
    <xf numFmtId="169" fontId="13" fillId="26" borderId="79" xfId="41540" applyNumberFormat="1" applyFont="1" applyFill="1" applyBorder="1" applyAlignment="1">
      <alignment horizontal="center" vertical="center" wrapText="1"/>
    </xf>
    <xf numFmtId="49" fontId="13" fillId="26" borderId="72" xfId="41540" applyNumberFormat="1" applyFont="1" applyFill="1" applyBorder="1" applyAlignment="1">
      <alignment horizontal="center" vertical="center"/>
    </xf>
    <xf numFmtId="0" fontId="17" fillId="0" borderId="0" xfId="41539" applyFont="1"/>
    <xf numFmtId="0" fontId="16" fillId="0" borderId="0" xfId="41541" applyFont="1"/>
    <xf numFmtId="1" fontId="17" fillId="0" borderId="0" xfId="41539" applyNumberFormat="1" applyFont="1"/>
    <xf numFmtId="0" fontId="43" fillId="0" borderId="138" xfId="41539" applyFont="1" applyBorder="1" applyAlignment="1">
      <alignment horizontal="center" vertical="center"/>
    </xf>
    <xf numFmtId="0" fontId="43" fillId="0" borderId="140" xfId="41539" applyFont="1" applyBorder="1" applyAlignment="1">
      <alignment horizontal="center" vertical="center"/>
    </xf>
    <xf numFmtId="0" fontId="43" fillId="0" borderId="140" xfId="41539" applyFont="1" applyBorder="1" applyAlignment="1">
      <alignment vertical="center"/>
    </xf>
    <xf numFmtId="0" fontId="13" fillId="0" borderId="145" xfId="41539" applyFont="1" applyBorder="1" applyAlignment="1">
      <alignment horizontal="center" vertical="center"/>
    </xf>
    <xf numFmtId="0" fontId="15" fillId="0" borderId="73" xfId="41539" applyFont="1" applyBorder="1" applyAlignment="1">
      <alignment horizontal="center" vertical="center"/>
    </xf>
    <xf numFmtId="0" fontId="15" fillId="0" borderId="72" xfId="41539" applyFont="1" applyBorder="1" applyAlignment="1">
      <alignment horizontal="center" vertical="center"/>
    </xf>
    <xf numFmtId="0" fontId="15" fillId="0" borderId="72" xfId="41539" applyFont="1" applyBorder="1" applyAlignment="1">
      <alignment vertical="center"/>
    </xf>
    <xf numFmtId="0" fontId="13" fillId="0" borderId="64" xfId="41539" applyFont="1" applyBorder="1" applyAlignment="1">
      <alignment horizontal="center" vertical="center"/>
    </xf>
    <xf numFmtId="0" fontId="15" fillId="0" borderId="74" xfId="41539" applyFont="1" applyBorder="1" applyAlignment="1">
      <alignment horizontal="center" vertical="center"/>
    </xf>
    <xf numFmtId="0" fontId="15" fillId="0" borderId="74" xfId="41539" applyFont="1" applyBorder="1" applyAlignment="1">
      <alignment vertical="center"/>
    </xf>
    <xf numFmtId="0" fontId="13" fillId="0" borderId="67" xfId="41539" applyFont="1" applyBorder="1" applyAlignment="1">
      <alignment horizontal="center" vertical="center"/>
    </xf>
    <xf numFmtId="0" fontId="15" fillId="0" borderId="0" xfId="41539" applyFont="1" applyAlignment="1">
      <alignment horizontal="right" vertical="center"/>
    </xf>
    <xf numFmtId="0" fontId="71" fillId="0" borderId="73" xfId="41539" applyFont="1" applyBorder="1" applyAlignment="1">
      <alignment horizontal="center" vertical="center"/>
    </xf>
    <xf numFmtId="0" fontId="43" fillId="0" borderId="67" xfId="41539" applyFont="1" applyBorder="1" applyAlignment="1">
      <alignment horizontal="center" vertical="center"/>
    </xf>
    <xf numFmtId="0" fontId="15" fillId="0" borderId="59" xfId="41539" applyFont="1" applyBorder="1" applyAlignment="1">
      <alignment horizontal="center" vertical="center"/>
    </xf>
    <xf numFmtId="0" fontId="15" fillId="0" borderId="75" xfId="41539" applyFont="1" applyBorder="1" applyAlignment="1">
      <alignment horizontal="center" vertical="center"/>
    </xf>
    <xf numFmtId="0" fontId="15" fillId="0" borderId="75" xfId="41539" applyFont="1" applyBorder="1" applyAlignment="1">
      <alignment vertical="center"/>
    </xf>
    <xf numFmtId="0" fontId="43" fillId="0" borderId="70" xfId="41539" applyFont="1" applyBorder="1" applyAlignment="1">
      <alignment horizontal="center" vertical="center"/>
    </xf>
    <xf numFmtId="0" fontId="17" fillId="0" borderId="0" xfId="41539" applyFont="1" applyAlignment="1">
      <alignment horizontal="center"/>
    </xf>
    <xf numFmtId="0" fontId="43" fillId="27" borderId="67" xfId="41539" applyFont="1" applyFill="1" applyBorder="1" applyAlignment="1">
      <alignment horizontal="center" vertical="center"/>
    </xf>
    <xf numFmtId="0" fontId="43" fillId="27" borderId="156" xfId="41539" applyFont="1" applyFill="1" applyBorder="1" applyAlignment="1">
      <alignment horizontal="center" vertical="center"/>
    </xf>
    <xf numFmtId="0" fontId="15" fillId="0" borderId="0" xfId="41539" applyFont="1"/>
    <xf numFmtId="0" fontId="0" fillId="0" borderId="0" xfId="41543" applyFont="1" applyAlignment="1"/>
    <xf numFmtId="0" fontId="0" fillId="0" borderId="0" xfId="41543" applyFont="1" applyFill="1" applyAlignment="1"/>
    <xf numFmtId="0" fontId="17" fillId="0" borderId="0" xfId="41543" applyFont="1"/>
    <xf numFmtId="0" fontId="17" fillId="0" borderId="0" xfId="41543" applyFont="1" applyFill="1"/>
    <xf numFmtId="165" fontId="17" fillId="0" borderId="0" xfId="41543" applyNumberFormat="1" applyFont="1"/>
    <xf numFmtId="9" fontId="17" fillId="0" borderId="0" xfId="41543" applyNumberFormat="1" applyFont="1"/>
    <xf numFmtId="2" fontId="17" fillId="0" borderId="0" xfId="41543" applyNumberFormat="1" applyFont="1" applyFill="1"/>
    <xf numFmtId="2" fontId="17" fillId="0" borderId="0" xfId="41543" applyNumberFormat="1" applyFont="1"/>
    <xf numFmtId="165" fontId="0" fillId="0" borderId="0" xfId="41543" applyNumberFormat="1" applyFont="1" applyAlignment="1"/>
    <xf numFmtId="165" fontId="6" fillId="0" borderId="0" xfId="43" applyNumberFormat="1" applyFont="1" applyFill="1" applyBorder="1"/>
    <xf numFmtId="165" fontId="72" fillId="0" borderId="162" xfId="41543" applyNumberFormat="1" applyFont="1" applyBorder="1" applyAlignment="1">
      <alignment horizontal="center"/>
    </xf>
    <xf numFmtId="165" fontId="72" fillId="0" borderId="163" xfId="41543" applyNumberFormat="1" applyFont="1" applyBorder="1" applyAlignment="1">
      <alignment horizontal="center"/>
    </xf>
    <xf numFmtId="165" fontId="6" fillId="0" borderId="140" xfId="41543" applyNumberFormat="1" applyFont="1" applyFill="1" applyBorder="1"/>
    <xf numFmtId="165" fontId="13" fillId="0" borderId="140" xfId="41543" applyNumberFormat="1" applyFont="1" applyFill="1" applyBorder="1"/>
    <xf numFmtId="0" fontId="13" fillId="0" borderId="164" xfId="41543" applyFont="1" applyBorder="1"/>
    <xf numFmtId="0" fontId="17" fillId="0" borderId="164" xfId="41543" applyFont="1" applyBorder="1"/>
    <xf numFmtId="0" fontId="13" fillId="0" borderId="165" xfId="41543" applyFont="1" applyBorder="1"/>
    <xf numFmtId="165" fontId="4" fillId="0" borderId="0" xfId="43" applyNumberFormat="1" applyFont="1" applyFill="1" applyBorder="1"/>
    <xf numFmtId="165" fontId="73" fillId="0" borderId="65" xfId="41543" applyNumberFormat="1" applyFont="1" applyBorder="1" applyAlignment="1">
      <alignment horizontal="center"/>
    </xf>
    <xf numFmtId="165" fontId="73" fillId="0" borderId="166" xfId="41543" applyNumberFormat="1" applyFont="1" applyBorder="1" applyAlignment="1">
      <alignment horizontal="center"/>
    </xf>
    <xf numFmtId="165" fontId="4" fillId="0" borderId="74" xfId="41543" applyNumberFormat="1" applyFont="1" applyFill="1" applyBorder="1"/>
    <xf numFmtId="165" fontId="17" fillId="0" borderId="74" xfId="41543" applyNumberFormat="1" applyFont="1" applyFill="1" applyBorder="1"/>
    <xf numFmtId="0" fontId="17" fillId="0" borderId="127" xfId="41543" applyFont="1" applyBorder="1"/>
    <xf numFmtId="165" fontId="74" fillId="0" borderId="65" xfId="41543" applyNumberFormat="1" applyFont="1" applyBorder="1" applyAlignment="1">
      <alignment horizontal="center"/>
    </xf>
    <xf numFmtId="165" fontId="74" fillId="0" borderId="166" xfId="41543" applyNumberFormat="1" applyFont="1" applyBorder="1" applyAlignment="1">
      <alignment horizontal="center"/>
    </xf>
    <xf numFmtId="165" fontId="72" fillId="0" borderId="61" xfId="41543" applyNumberFormat="1" applyFont="1" applyBorder="1" applyAlignment="1">
      <alignment horizontal="center"/>
    </xf>
    <xf numFmtId="165" fontId="72" fillId="0" borderId="167" xfId="41543" applyNumberFormat="1" applyFont="1" applyBorder="1" applyAlignment="1">
      <alignment horizontal="center"/>
    </xf>
    <xf numFmtId="165" fontId="6" fillId="0" borderId="79" xfId="41543" applyNumberFormat="1" applyFont="1" applyFill="1" applyBorder="1"/>
    <xf numFmtId="165" fontId="13" fillId="0" borderId="79" xfId="41543" applyNumberFormat="1" applyFont="1" applyFill="1" applyBorder="1"/>
    <xf numFmtId="0" fontId="13" fillId="0" borderId="128" xfId="41543" applyFont="1" applyBorder="1"/>
    <xf numFmtId="0" fontId="13" fillId="0" borderId="129" xfId="41543" applyFont="1" applyBorder="1"/>
    <xf numFmtId="165" fontId="74" fillId="0" borderId="61" xfId="41543" applyNumberFormat="1" applyFont="1" applyBorder="1" applyAlignment="1">
      <alignment horizontal="center"/>
    </xf>
    <xf numFmtId="165" fontId="74" fillId="0" borderId="167" xfId="41543" applyNumberFormat="1" applyFont="1" applyBorder="1" applyAlignment="1">
      <alignment horizontal="center"/>
    </xf>
    <xf numFmtId="165" fontId="4" fillId="0" borderId="79" xfId="41543" applyNumberFormat="1" applyFont="1" applyFill="1" applyBorder="1" applyAlignment="1">
      <alignment horizontal="right"/>
    </xf>
    <xf numFmtId="165" fontId="17" fillId="0" borderId="79" xfId="41543" applyNumberFormat="1" applyFont="1" applyFill="1" applyBorder="1"/>
    <xf numFmtId="0" fontId="17" fillId="0" borderId="128" xfId="41543" applyFont="1" applyBorder="1"/>
    <xf numFmtId="0" fontId="17" fillId="0" borderId="129" xfId="41543" applyFont="1" applyBorder="1"/>
    <xf numFmtId="165" fontId="75" fillId="0" borderId="65" xfId="41543" applyNumberFormat="1" applyFont="1" applyBorder="1" applyAlignment="1">
      <alignment horizontal="center"/>
    </xf>
    <xf numFmtId="165" fontId="75" fillId="0" borderId="166" xfId="41543" applyNumberFormat="1" applyFont="1" applyBorder="1" applyAlignment="1">
      <alignment horizontal="center"/>
    </xf>
    <xf numFmtId="165" fontId="6" fillId="0" borderId="79" xfId="41543" applyNumberFormat="1" applyFont="1" applyFill="1" applyBorder="1" applyAlignment="1">
      <alignment horizontal="right"/>
    </xf>
    <xf numFmtId="165" fontId="73" fillId="0" borderId="61" xfId="41543" applyNumberFormat="1" applyFont="1" applyBorder="1" applyAlignment="1">
      <alignment horizontal="center"/>
    </xf>
    <xf numFmtId="165" fontId="73" fillId="0" borderId="167" xfId="41543" applyNumberFormat="1" applyFont="1" applyBorder="1" applyAlignment="1">
      <alignment horizontal="center"/>
    </xf>
    <xf numFmtId="165" fontId="17" fillId="0" borderId="79" xfId="41543" applyNumberFormat="1" applyFont="1" applyFill="1" applyBorder="1" applyAlignment="1">
      <alignment horizontal="right"/>
    </xf>
    <xf numFmtId="165" fontId="17" fillId="0" borderId="74" xfId="41543" applyNumberFormat="1" applyFont="1" applyFill="1" applyBorder="1" applyAlignment="1">
      <alignment horizontal="right"/>
    </xf>
    <xf numFmtId="165" fontId="76" fillId="0" borderId="61" xfId="41543" applyNumberFormat="1" applyFont="1" applyBorder="1" applyAlignment="1">
      <alignment horizontal="center"/>
    </xf>
    <xf numFmtId="165" fontId="76" fillId="0" borderId="167" xfId="41543" applyNumberFormat="1" applyFont="1" applyBorder="1" applyAlignment="1">
      <alignment horizontal="center"/>
    </xf>
    <xf numFmtId="165" fontId="13" fillId="0" borderId="79" xfId="41543" applyNumberFormat="1" applyFont="1" applyFill="1" applyBorder="1" applyAlignment="1">
      <alignment horizontal="right"/>
    </xf>
    <xf numFmtId="0" fontId="17" fillId="0" borderId="66" xfId="41543" applyFont="1" applyBorder="1"/>
    <xf numFmtId="165" fontId="17" fillId="0" borderId="0" xfId="41543" applyNumberFormat="1" applyFont="1" applyFill="1"/>
    <xf numFmtId="165" fontId="76" fillId="0" borderId="62" xfId="41543" applyNumberFormat="1" applyFont="1" applyBorder="1" applyAlignment="1">
      <alignment horizontal="center"/>
    </xf>
    <xf numFmtId="0" fontId="13" fillId="21" borderId="71" xfId="41543" applyFont="1" applyFill="1" applyBorder="1" applyAlignment="1">
      <alignment horizontal="center" vertical="center"/>
    </xf>
    <xf numFmtId="0" fontId="13" fillId="21" borderId="84" xfId="41543" applyFont="1" applyFill="1" applyBorder="1" applyAlignment="1">
      <alignment horizontal="center" vertical="center"/>
    </xf>
    <xf numFmtId="0" fontId="13" fillId="21" borderId="79" xfId="41543" applyFont="1" applyFill="1" applyBorder="1" applyAlignment="1">
      <alignment horizontal="center" vertical="center"/>
    </xf>
    <xf numFmtId="0" fontId="24" fillId="0" borderId="0" xfId="35350" applyFont="1" applyAlignment="1">
      <alignment vertical="center"/>
    </xf>
    <xf numFmtId="0" fontId="24" fillId="0" borderId="0" xfId="35350" applyFont="1" applyFill="1" applyAlignment="1">
      <alignment vertical="center"/>
    </xf>
    <xf numFmtId="0" fontId="24" fillId="0" borderId="0" xfId="35350" applyFont="1" applyFill="1" applyAlignment="1">
      <alignment horizontal="right" vertical="center"/>
    </xf>
    <xf numFmtId="0" fontId="24" fillId="0" borderId="0" xfId="35350" applyFont="1" applyAlignment="1">
      <alignment horizontal="right" vertical="center"/>
    </xf>
    <xf numFmtId="0" fontId="77" fillId="0" borderId="0" xfId="35350" applyFont="1" applyAlignment="1">
      <alignment vertical="center"/>
    </xf>
    <xf numFmtId="165" fontId="24" fillId="0" borderId="0" xfId="35350" applyNumberFormat="1" applyFont="1" applyFill="1" applyAlignment="1">
      <alignment horizontal="right" vertical="center"/>
    </xf>
    <xf numFmtId="165" fontId="24" fillId="0" borderId="0" xfId="35350" applyNumberFormat="1" applyFont="1" applyAlignment="1">
      <alignment horizontal="right" vertical="center"/>
    </xf>
    <xf numFmtId="165" fontId="24" fillId="0" borderId="0" xfId="35350" applyNumberFormat="1" applyFont="1" applyFill="1" applyAlignment="1">
      <alignment vertical="center"/>
    </xf>
    <xf numFmtId="0" fontId="20" fillId="0" borderId="0" xfId="35350" applyFont="1" applyFill="1" applyAlignment="1">
      <alignment vertical="center"/>
    </xf>
    <xf numFmtId="165" fontId="78" fillId="0" borderId="168" xfId="35350" applyNumberFormat="1" applyFont="1" applyFill="1" applyBorder="1" applyAlignment="1">
      <alignment horizontal="center" vertical="center"/>
    </xf>
    <xf numFmtId="165" fontId="78" fillId="0" borderId="169" xfId="35350" applyNumberFormat="1" applyFont="1" applyFill="1" applyBorder="1" applyAlignment="1">
      <alignment horizontal="right" vertical="center"/>
    </xf>
    <xf numFmtId="165" fontId="79" fillId="0" borderId="170" xfId="35350" applyNumberFormat="1" applyFont="1" applyFill="1" applyBorder="1" applyAlignment="1">
      <alignment horizontal="right" vertical="center"/>
    </xf>
    <xf numFmtId="0" fontId="80" fillId="0" borderId="171" xfId="35350" applyFont="1" applyBorder="1" applyAlignment="1">
      <alignment vertical="center"/>
    </xf>
    <xf numFmtId="0" fontId="81" fillId="0" borderId="172" xfId="35350" applyFont="1" applyFill="1" applyBorder="1" applyAlignment="1">
      <alignment horizontal="right" vertical="center"/>
    </xf>
    <xf numFmtId="165" fontId="78" fillId="0" borderId="55" xfId="35350" applyNumberFormat="1" applyFont="1" applyFill="1" applyBorder="1" applyAlignment="1">
      <alignment horizontal="center" vertical="center"/>
    </xf>
    <xf numFmtId="165" fontId="78" fillId="0" borderId="173" xfId="35350" applyNumberFormat="1" applyFont="1" applyFill="1" applyBorder="1" applyAlignment="1">
      <alignment horizontal="right" vertical="center"/>
    </xf>
    <xf numFmtId="165" fontId="78" fillId="0" borderId="174" xfId="35350" applyNumberFormat="1" applyFont="1" applyFill="1" applyBorder="1" applyAlignment="1">
      <alignment horizontal="right" vertical="center"/>
    </xf>
    <xf numFmtId="165" fontId="79" fillId="0" borderId="174" xfId="35350" applyNumberFormat="1" applyFont="1" applyFill="1" applyBorder="1" applyAlignment="1">
      <alignment horizontal="right" vertical="center"/>
    </xf>
    <xf numFmtId="2" fontId="80" fillId="0" borderId="175" xfId="35350" applyNumberFormat="1" applyFont="1" applyFill="1" applyBorder="1" applyAlignment="1">
      <alignment horizontal="left" vertical="center" wrapText="1"/>
    </xf>
    <xf numFmtId="0" fontId="81" fillId="0" borderId="176" xfId="35350" applyFont="1" applyFill="1" applyBorder="1" applyAlignment="1">
      <alignment horizontal="right" vertical="center"/>
    </xf>
    <xf numFmtId="165" fontId="79" fillId="0" borderId="50" xfId="35350" applyNumberFormat="1" applyFont="1" applyFill="1" applyBorder="1" applyAlignment="1">
      <alignment horizontal="center" vertical="center" wrapText="1"/>
    </xf>
    <xf numFmtId="165" fontId="79" fillId="0" borderId="23" xfId="35350" applyNumberFormat="1" applyFont="1" applyFill="1" applyBorder="1" applyAlignment="1">
      <alignment horizontal="right" vertical="center" wrapText="1"/>
    </xf>
    <xf numFmtId="2" fontId="82" fillId="0" borderId="9" xfId="35350" applyNumberFormat="1" applyFont="1" applyFill="1" applyBorder="1" applyAlignment="1">
      <alignment horizontal="left" vertical="center" wrapText="1" indent="4"/>
    </xf>
    <xf numFmtId="0" fontId="83" fillId="0" borderId="177" xfId="35350" applyFont="1" applyFill="1" applyBorder="1" applyAlignment="1">
      <alignment horizontal="right" vertical="center"/>
    </xf>
    <xf numFmtId="2" fontId="82" fillId="0" borderId="9" xfId="35350" applyNumberFormat="1" applyFont="1" applyFill="1" applyBorder="1" applyAlignment="1">
      <alignment horizontal="left" vertical="center" wrapText="1" indent="2"/>
    </xf>
    <xf numFmtId="2" fontId="82" fillId="0" borderId="9" xfId="35350" applyNumberFormat="1" applyFont="1" applyFill="1" applyBorder="1" applyAlignment="1">
      <alignment horizontal="left" vertical="center" wrapText="1" indent="1"/>
    </xf>
    <xf numFmtId="0" fontId="81" fillId="0" borderId="177" xfId="35350" applyFont="1" applyFill="1" applyBorder="1" applyAlignment="1">
      <alignment horizontal="right" vertical="center"/>
    </xf>
    <xf numFmtId="165" fontId="78" fillId="0" borderId="50" xfId="35350" applyNumberFormat="1" applyFont="1" applyFill="1" applyBorder="1" applyAlignment="1">
      <alignment horizontal="center" vertical="center"/>
    </xf>
    <xf numFmtId="165" fontId="78" fillId="0" borderId="23" xfId="35350" applyNumberFormat="1" applyFont="1" applyFill="1" applyBorder="1" applyAlignment="1">
      <alignment horizontal="right" vertical="center"/>
    </xf>
    <xf numFmtId="2" fontId="80" fillId="0" borderId="9" xfId="35350" applyNumberFormat="1" applyFont="1" applyFill="1" applyBorder="1" applyAlignment="1">
      <alignment horizontal="left" vertical="center" wrapText="1"/>
    </xf>
    <xf numFmtId="165" fontId="79" fillId="0" borderId="50" xfId="35350" applyNumberFormat="1" applyFont="1" applyFill="1" applyBorder="1" applyAlignment="1">
      <alignment horizontal="center" vertical="center"/>
    </xf>
    <xf numFmtId="165" fontId="79" fillId="0" borderId="23" xfId="35350" applyNumberFormat="1" applyFont="1" applyFill="1" applyBorder="1" applyAlignment="1">
      <alignment horizontal="right" vertical="center"/>
    </xf>
    <xf numFmtId="2" fontId="84" fillId="0" borderId="9" xfId="35350" applyNumberFormat="1" applyFont="1" applyFill="1" applyBorder="1" applyAlignment="1">
      <alignment horizontal="left" vertical="center" wrapText="1" indent="8"/>
    </xf>
    <xf numFmtId="2" fontId="82" fillId="0" borderId="9" xfId="35350" applyNumberFormat="1" applyFont="1" applyFill="1" applyBorder="1" applyAlignment="1">
      <alignment horizontal="left" vertical="center" wrapText="1" indent="6"/>
    </xf>
    <xf numFmtId="2" fontId="80" fillId="0" borderId="9" xfId="35350" applyNumberFormat="1" applyFont="1" applyFill="1" applyBorder="1" applyAlignment="1">
      <alignment vertical="center" wrapText="1"/>
    </xf>
    <xf numFmtId="0" fontId="20" fillId="0" borderId="0" xfId="35350" applyFont="1" applyFill="1" applyAlignment="1">
      <alignment horizontal="left" vertical="center"/>
    </xf>
    <xf numFmtId="165" fontId="81" fillId="0" borderId="9" xfId="35350" applyNumberFormat="1" applyFont="1" applyFill="1" applyBorder="1" applyAlignment="1">
      <alignment horizontal="center" vertical="center"/>
    </xf>
    <xf numFmtId="165" fontId="81" fillId="0" borderId="23" xfId="35350" applyNumberFormat="1" applyFont="1" applyFill="1" applyBorder="1" applyAlignment="1">
      <alignment horizontal="center" vertical="center" wrapText="1"/>
    </xf>
    <xf numFmtId="2" fontId="26" fillId="0" borderId="9" xfId="35350" applyNumberFormat="1" applyFont="1" applyFill="1" applyBorder="1" applyAlignment="1">
      <alignment horizontal="left" vertical="center" wrapText="1"/>
    </xf>
    <xf numFmtId="165" fontId="85" fillId="0" borderId="50" xfId="35350" applyNumberFormat="1" applyFont="1" applyFill="1" applyBorder="1" applyAlignment="1">
      <alignment horizontal="center" vertical="center"/>
    </xf>
    <xf numFmtId="165" fontId="85" fillId="0" borderId="23" xfId="35350" applyNumberFormat="1" applyFont="1" applyFill="1" applyBorder="1" applyAlignment="1">
      <alignment horizontal="right" vertical="center"/>
    </xf>
    <xf numFmtId="2" fontId="84" fillId="0" borderId="9" xfId="35350" applyNumberFormat="1" applyFont="1" applyFill="1" applyBorder="1" applyAlignment="1">
      <alignment horizontal="left" vertical="center" wrapText="1" indent="4"/>
    </xf>
    <xf numFmtId="2" fontId="84" fillId="0" borderId="9" xfId="35350" applyNumberFormat="1" applyFont="1" applyFill="1" applyBorder="1" applyAlignment="1">
      <alignment horizontal="left" vertical="center" wrapText="1" indent="6"/>
    </xf>
    <xf numFmtId="2" fontId="80" fillId="0" borderId="9" xfId="35350" applyNumberFormat="1" applyFont="1" applyFill="1" applyBorder="1" applyAlignment="1">
      <alignment horizontal="left" vertical="center" wrapText="1" indent="1"/>
    </xf>
    <xf numFmtId="165" fontId="78" fillId="0" borderId="23" xfId="35350" applyNumberFormat="1" applyFont="1" applyFill="1" applyBorder="1" applyAlignment="1">
      <alignment horizontal="right" vertical="center" wrapText="1"/>
    </xf>
    <xf numFmtId="0" fontId="20" fillId="28" borderId="0" xfId="35350" applyFont="1" applyFill="1" applyAlignment="1">
      <alignment horizontal="center" vertical="center"/>
    </xf>
    <xf numFmtId="165" fontId="81" fillId="0" borderId="9" xfId="35350" applyNumberFormat="1" applyFont="1" applyBorder="1" applyAlignment="1">
      <alignment horizontal="center" vertical="center"/>
    </xf>
    <xf numFmtId="0" fontId="80" fillId="5" borderId="6" xfId="35350" applyFont="1" applyFill="1" applyBorder="1" applyAlignment="1">
      <alignment vertical="center"/>
    </xf>
    <xf numFmtId="0" fontId="81" fillId="0" borderId="103" xfId="35350" applyFont="1" applyFill="1" applyBorder="1" applyAlignment="1">
      <alignment horizontal="center" vertical="center"/>
    </xf>
    <xf numFmtId="0" fontId="20" fillId="28" borderId="0" xfId="35350" applyFont="1" applyFill="1" applyAlignment="1">
      <alignment horizontal="left" vertical="center"/>
    </xf>
    <xf numFmtId="49" fontId="81" fillId="4" borderId="179" xfId="35350" applyNumberFormat="1" applyFont="1" applyFill="1" applyBorder="1" applyAlignment="1">
      <alignment horizontal="center" vertical="center"/>
    </xf>
    <xf numFmtId="49" fontId="81" fillId="4" borderId="180" xfId="35350" applyNumberFormat="1" applyFont="1" applyFill="1" applyBorder="1" applyAlignment="1">
      <alignment horizontal="center" vertical="center"/>
    </xf>
    <xf numFmtId="0" fontId="80" fillId="4" borderId="181" xfId="35350" applyFont="1" applyFill="1" applyBorder="1" applyAlignment="1">
      <alignment horizontal="center" vertical="center"/>
    </xf>
    <xf numFmtId="0" fontId="81" fillId="4" borderId="182" xfId="35350" applyFont="1" applyFill="1" applyBorder="1" applyAlignment="1">
      <alignment horizontal="left" vertical="center"/>
    </xf>
    <xf numFmtId="0" fontId="24" fillId="28" borderId="0" xfId="35350" applyFont="1" applyFill="1" applyAlignment="1">
      <alignment vertical="center"/>
    </xf>
    <xf numFmtId="0" fontId="85" fillId="0" borderId="0" xfId="35350" applyFont="1" applyFill="1" applyBorder="1" applyAlignment="1">
      <alignment horizontal="right"/>
    </xf>
    <xf numFmtId="0" fontId="78" fillId="0" borderId="0" xfId="35350" applyFont="1" applyFill="1" applyBorder="1" applyAlignment="1">
      <alignment vertical="center"/>
    </xf>
    <xf numFmtId="0" fontId="79" fillId="0" borderId="0" xfId="35350" applyFont="1" applyFill="1" applyBorder="1" applyAlignment="1">
      <alignment horizontal="right" vertical="center"/>
    </xf>
    <xf numFmtId="0" fontId="79" fillId="0" borderId="0" xfId="35350" applyFont="1" applyFill="1" applyBorder="1" applyAlignment="1">
      <alignment vertical="center"/>
    </xf>
    <xf numFmtId="0" fontId="79" fillId="0" borderId="0" xfId="35350" applyFont="1" applyFill="1" applyBorder="1" applyAlignment="1">
      <alignment horizontal="left" vertical="center"/>
    </xf>
    <xf numFmtId="0" fontId="77" fillId="0" borderId="0" xfId="35350" applyFont="1" applyFill="1" applyAlignment="1">
      <alignment horizontal="left" vertical="center"/>
    </xf>
    <xf numFmtId="0" fontId="73" fillId="0" borderId="0" xfId="41543" applyFont="1"/>
    <xf numFmtId="165" fontId="73" fillId="0" borderId="0" xfId="41543" applyNumberFormat="1" applyFont="1"/>
    <xf numFmtId="0" fontId="88" fillId="0" borderId="0" xfId="41543" applyFont="1"/>
    <xf numFmtId="2" fontId="0" fillId="0" borderId="0" xfId="41543" applyNumberFormat="1" applyFont="1" applyAlignment="1"/>
    <xf numFmtId="165" fontId="76" fillId="0" borderId="140" xfId="41543" applyNumberFormat="1" applyFont="1" applyFill="1" applyBorder="1" applyAlignment="1"/>
    <xf numFmtId="165" fontId="76" fillId="0" borderId="140" xfId="41543" applyNumberFormat="1" applyFont="1" applyFill="1" applyBorder="1"/>
    <xf numFmtId="0" fontId="76" fillId="0" borderId="164" xfId="41543" applyFont="1" applyBorder="1"/>
    <xf numFmtId="0" fontId="76" fillId="0" borderId="165" xfId="41543" applyFont="1" applyBorder="1"/>
    <xf numFmtId="165" fontId="73" fillId="0" borderId="74" xfId="41543" applyNumberFormat="1" applyFont="1" applyFill="1" applyBorder="1" applyAlignment="1"/>
    <xf numFmtId="165" fontId="73" fillId="0" borderId="74" xfId="41543" applyNumberFormat="1" applyFont="1" applyFill="1" applyBorder="1"/>
    <xf numFmtId="0" fontId="73" fillId="0" borderId="127" xfId="41543" applyFont="1" applyBorder="1"/>
    <xf numFmtId="0" fontId="76" fillId="0" borderId="0" xfId="41543" applyFont="1"/>
    <xf numFmtId="165" fontId="76" fillId="0" borderId="79" xfId="41543" applyNumberFormat="1" applyFont="1" applyFill="1" applyBorder="1" applyAlignment="1"/>
    <xf numFmtId="165" fontId="76" fillId="0" borderId="79" xfId="41543" applyNumberFormat="1" applyFont="1" applyFill="1" applyBorder="1"/>
    <xf numFmtId="0" fontId="76" fillId="0" borderId="128" xfId="41543" applyFont="1" applyBorder="1"/>
    <xf numFmtId="0" fontId="76" fillId="0" borderId="129" xfId="41543" applyFont="1" applyBorder="1"/>
    <xf numFmtId="165" fontId="73" fillId="0" borderId="79" xfId="41543" applyNumberFormat="1" applyFont="1" applyFill="1" applyBorder="1" applyAlignment="1"/>
    <xf numFmtId="165" fontId="73" fillId="0" borderId="79" xfId="41543" applyNumberFormat="1" applyFont="1" applyFill="1" applyBorder="1"/>
    <xf numFmtId="0" fontId="73" fillId="0" borderId="128" xfId="41543" applyFont="1" applyBorder="1"/>
    <xf numFmtId="0" fontId="73" fillId="0" borderId="129" xfId="41543" applyFont="1" applyBorder="1"/>
    <xf numFmtId="165" fontId="17" fillId="0" borderId="74" xfId="41543" applyNumberFormat="1" applyFont="1" applyFill="1" applyBorder="1" applyAlignment="1">
      <alignment horizontal="right" vertical="center"/>
    </xf>
    <xf numFmtId="165" fontId="73" fillId="0" borderId="74" xfId="41543" applyNumberFormat="1" applyFont="1" applyFill="1" applyBorder="1" applyAlignment="1">
      <alignment vertical="center"/>
    </xf>
    <xf numFmtId="0" fontId="73" fillId="0" borderId="66" xfId="41543" applyFont="1" applyBorder="1"/>
    <xf numFmtId="165" fontId="76" fillId="0" borderId="72" xfId="41543" applyNumberFormat="1" applyFont="1" applyFill="1" applyBorder="1" applyAlignment="1"/>
    <xf numFmtId="165" fontId="76" fillId="0" borderId="72" xfId="41543" applyNumberFormat="1" applyFont="1" applyFill="1" applyBorder="1"/>
    <xf numFmtId="0" fontId="76" fillId="0" borderId="159" xfId="41543" applyFont="1" applyBorder="1"/>
    <xf numFmtId="0" fontId="76" fillId="0" borderId="130" xfId="41543" applyFont="1" applyBorder="1"/>
    <xf numFmtId="0" fontId="13" fillId="21" borderId="78" xfId="41543" applyFont="1" applyFill="1" applyBorder="1" applyAlignment="1">
      <alignment horizontal="center" vertical="center"/>
    </xf>
    <xf numFmtId="169" fontId="13" fillId="26" borderId="79" xfId="41543" applyNumberFormat="1" applyFont="1" applyFill="1" applyBorder="1" applyAlignment="1">
      <alignment horizontal="center" vertical="center" wrapText="1"/>
    </xf>
    <xf numFmtId="0" fontId="88" fillId="0" borderId="0" xfId="41543" applyFont="1" applyAlignment="1">
      <alignment horizontal="right"/>
    </xf>
    <xf numFmtId="0" fontId="73" fillId="0" borderId="0" xfId="41543" applyFont="1" applyAlignment="1">
      <alignment horizontal="center"/>
    </xf>
    <xf numFmtId="0" fontId="89" fillId="0" borderId="0" xfId="41543" applyFont="1"/>
    <xf numFmtId="0" fontId="81" fillId="5" borderId="6" xfId="35350" applyFont="1" applyFill="1" applyBorder="1" applyAlignment="1">
      <alignment vertical="center"/>
    </xf>
    <xf numFmtId="0" fontId="81" fillId="4" borderId="181" xfId="35350" applyFont="1" applyFill="1" applyBorder="1" applyAlignment="1">
      <alignment horizontal="center" vertical="center"/>
    </xf>
    <xf numFmtId="0" fontId="41" fillId="0" borderId="0" xfId="41551" applyFont="1" applyAlignment="1"/>
    <xf numFmtId="0" fontId="17" fillId="0" borderId="0" xfId="41551" applyFont="1"/>
    <xf numFmtId="165" fontId="17" fillId="0" borderId="0" xfId="41551" applyNumberFormat="1" applyFont="1"/>
    <xf numFmtId="169" fontId="17" fillId="0" borderId="0" xfId="41551" applyNumberFormat="1" applyFont="1"/>
    <xf numFmtId="185" fontId="17" fillId="0" borderId="0" xfId="41551" applyNumberFormat="1" applyFont="1" applyAlignment="1">
      <alignment horizontal="right"/>
    </xf>
    <xf numFmtId="185" fontId="17" fillId="0" borderId="0" xfId="41551" applyNumberFormat="1" applyFont="1" applyAlignment="1"/>
    <xf numFmtId="169" fontId="17" fillId="0" borderId="0" xfId="41551" applyNumberFormat="1" applyFont="1" applyAlignment="1">
      <alignment horizontal="left"/>
    </xf>
    <xf numFmtId="169" fontId="17" fillId="0" borderId="0" xfId="41551" quotePrefix="1" applyNumberFormat="1" applyFont="1"/>
    <xf numFmtId="169" fontId="17" fillId="0" borderId="0" xfId="41551" quotePrefix="1" applyNumberFormat="1" applyFont="1" applyAlignment="1">
      <alignment horizontal="left"/>
    </xf>
    <xf numFmtId="169" fontId="13" fillId="0" borderId="0" xfId="41551" applyNumberFormat="1" applyFont="1" applyAlignment="1">
      <alignment horizontal="center"/>
    </xf>
    <xf numFmtId="169" fontId="13" fillId="0" borderId="0" xfId="41551" applyNumberFormat="1" applyFont="1" applyAlignment="1">
      <alignment horizontal="right"/>
    </xf>
    <xf numFmtId="169" fontId="13" fillId="0" borderId="0" xfId="41551" applyNumberFormat="1" applyFont="1" applyAlignment="1">
      <alignment horizontal="left"/>
    </xf>
    <xf numFmtId="169" fontId="13" fillId="0" borderId="184" xfId="41551" applyNumberFormat="1" applyFont="1" applyBorder="1" applyAlignment="1">
      <alignment horizontal="center" vertical="center"/>
    </xf>
    <xf numFmtId="169" fontId="17" fillId="0" borderId="133" xfId="41551" applyNumberFormat="1" applyFont="1" applyBorder="1" applyAlignment="1">
      <alignment horizontal="center" vertical="center"/>
    </xf>
    <xf numFmtId="169" fontId="17" fillId="0" borderId="133" xfId="41551" applyNumberFormat="1" applyFont="1" applyBorder="1" applyAlignment="1">
      <alignment horizontal="right" vertical="center"/>
    </xf>
    <xf numFmtId="169" fontId="17" fillId="0" borderId="133" xfId="41544" applyNumberFormat="1" applyFont="1" applyBorder="1" applyAlignment="1">
      <alignment horizontal="right" vertical="center"/>
    </xf>
    <xf numFmtId="169" fontId="17" fillId="0" borderId="137" xfId="41551" applyNumberFormat="1" applyFont="1" applyBorder="1" applyAlignment="1">
      <alignment vertical="center"/>
    </xf>
    <xf numFmtId="169" fontId="17" fillId="0" borderId="134" xfId="41551" applyNumberFormat="1" applyFont="1" applyBorder="1" applyAlignment="1">
      <alignment vertical="center"/>
    </xf>
    <xf numFmtId="169" fontId="13" fillId="0" borderId="65" xfId="41551" applyNumberFormat="1" applyFont="1" applyBorder="1" applyAlignment="1">
      <alignment horizontal="center" vertical="center"/>
    </xf>
    <xf numFmtId="169" fontId="17" fillId="0" borderId="74" xfId="41551" applyNumberFormat="1" applyFont="1" applyBorder="1" applyAlignment="1">
      <alignment horizontal="center" vertical="center"/>
    </xf>
    <xf numFmtId="169" fontId="17" fillId="0" borderId="74" xfId="41551" applyNumberFormat="1" applyFont="1" applyFill="1" applyBorder="1" applyAlignment="1">
      <alignment horizontal="right" vertical="center"/>
    </xf>
    <xf numFmtId="169" fontId="17" fillId="0" borderId="74" xfId="41544" applyNumberFormat="1" applyFont="1" applyBorder="1" applyAlignment="1">
      <alignment horizontal="right" vertical="center"/>
    </xf>
    <xf numFmtId="169" fontId="17" fillId="0" borderId="74" xfId="41551" applyNumberFormat="1" applyFont="1" applyBorder="1" applyAlignment="1">
      <alignment horizontal="right" vertical="center"/>
    </xf>
    <xf numFmtId="169" fontId="17" fillId="0" borderId="0" xfId="41551" applyNumberFormat="1" applyFont="1" applyAlignment="1">
      <alignment vertical="center"/>
    </xf>
    <xf numFmtId="169" fontId="17" fillId="0" borderId="67" xfId="41551" applyNumberFormat="1" applyFont="1" applyBorder="1" applyAlignment="1">
      <alignment vertical="center"/>
    </xf>
    <xf numFmtId="169" fontId="13" fillId="0" borderId="160" xfId="41551" applyNumberFormat="1" applyFont="1" applyBorder="1" applyAlignment="1">
      <alignment horizontal="center" vertical="center"/>
    </xf>
    <xf numFmtId="169" fontId="17" fillId="0" borderId="77" xfId="41551" applyNumberFormat="1" applyFont="1" applyBorder="1" applyAlignment="1">
      <alignment horizontal="center" vertical="center"/>
    </xf>
    <xf numFmtId="169" fontId="17" fillId="0" borderId="77" xfId="41551" applyNumberFormat="1" applyFont="1" applyBorder="1" applyAlignment="1">
      <alignment horizontal="right" vertical="center"/>
    </xf>
    <xf numFmtId="169" fontId="17" fillId="0" borderId="77" xfId="41544" applyNumberFormat="1" applyFont="1" applyBorder="1" applyAlignment="1">
      <alignment horizontal="right" vertical="center"/>
    </xf>
    <xf numFmtId="169" fontId="17" fillId="0" borderId="143" xfId="41551" applyNumberFormat="1" applyFont="1" applyBorder="1" applyAlignment="1">
      <alignment vertical="center"/>
    </xf>
    <xf numFmtId="169" fontId="17" fillId="0" borderId="83" xfId="41551" applyNumberFormat="1" applyFont="1" applyBorder="1" applyAlignment="1">
      <alignment vertical="center"/>
    </xf>
    <xf numFmtId="169" fontId="13" fillId="0" borderId="0" xfId="41544" applyNumberFormat="1" applyFont="1" applyAlignment="1">
      <alignment horizontal="right"/>
    </xf>
    <xf numFmtId="169" fontId="13" fillId="0" borderId="138" xfId="41551" applyNumberFormat="1" applyFont="1" applyBorder="1" applyAlignment="1">
      <alignment horizontal="center"/>
    </xf>
    <xf numFmtId="169" fontId="13" fillId="0" borderId="140" xfId="41551" applyNumberFormat="1" applyFont="1" applyBorder="1" applyAlignment="1">
      <alignment horizontal="center"/>
    </xf>
    <xf numFmtId="169" fontId="6" fillId="0" borderId="140" xfId="41551" applyNumberFormat="1" applyFont="1" applyBorder="1" applyAlignment="1">
      <alignment horizontal="right"/>
    </xf>
    <xf numFmtId="169" fontId="6" fillId="0" borderId="140" xfId="41544" applyNumberFormat="1" applyFont="1" applyBorder="1" applyAlignment="1">
      <alignment horizontal="right"/>
    </xf>
    <xf numFmtId="169" fontId="13" fillId="0" borderId="140" xfId="41551" applyNumberFormat="1" applyFont="1" applyBorder="1" applyAlignment="1">
      <alignment horizontal="right"/>
    </xf>
    <xf numFmtId="169" fontId="13" fillId="0" borderId="140" xfId="41544" applyNumberFormat="1" applyFont="1" applyBorder="1" applyAlignment="1">
      <alignment horizontal="right"/>
    </xf>
    <xf numFmtId="169" fontId="17" fillId="0" borderId="73" xfId="41551" applyNumberFormat="1" applyFont="1" applyBorder="1" applyAlignment="1">
      <alignment horizontal="center"/>
    </xf>
    <xf numFmtId="169" fontId="17" fillId="0" borderId="66" xfId="41551" applyNumberFormat="1" applyFont="1" applyBorder="1" applyAlignment="1">
      <alignment horizontal="center"/>
    </xf>
    <xf numFmtId="169" fontId="4" fillId="0" borderId="66" xfId="41551" applyNumberFormat="1" applyFont="1" applyBorder="1" applyAlignment="1">
      <alignment horizontal="right"/>
    </xf>
    <xf numFmtId="169" fontId="4" fillId="0" borderId="66" xfId="41544" applyNumberFormat="1" applyFont="1" applyBorder="1" applyAlignment="1">
      <alignment horizontal="right"/>
    </xf>
    <xf numFmtId="169" fontId="17" fillId="0" borderId="66" xfId="41551" applyNumberFormat="1" applyFont="1" applyBorder="1" applyAlignment="1">
      <alignment horizontal="right"/>
    </xf>
    <xf numFmtId="169" fontId="17" fillId="0" borderId="66" xfId="41544" applyNumberFormat="1" applyFont="1" applyBorder="1" applyAlignment="1">
      <alignment horizontal="right"/>
    </xf>
    <xf numFmtId="169" fontId="17" fillId="0" borderId="66" xfId="41551" applyNumberFormat="1" applyFont="1" applyBorder="1"/>
    <xf numFmtId="169" fontId="17" fillId="0" borderId="127" xfId="41551" quotePrefix="1" applyNumberFormat="1" applyFont="1" applyBorder="1" applyAlignment="1">
      <alignment horizontal="left"/>
    </xf>
    <xf numFmtId="169" fontId="17" fillId="0" borderId="74" xfId="41551" applyNumberFormat="1" applyFont="1" applyBorder="1" applyAlignment="1">
      <alignment horizontal="center"/>
    </xf>
    <xf numFmtId="169" fontId="41" fillId="0" borderId="0" xfId="41551" applyNumberFormat="1" applyFont="1" applyAlignment="1"/>
    <xf numFmtId="169" fontId="13" fillId="0" borderId="127" xfId="41551" applyNumberFormat="1" applyFont="1" applyBorder="1" applyAlignment="1">
      <alignment horizontal="left"/>
    </xf>
    <xf numFmtId="169" fontId="17" fillId="0" borderId="74" xfId="41551" applyNumberFormat="1" applyFont="1" applyFill="1" applyBorder="1" applyAlignment="1">
      <alignment horizontal="right"/>
    </xf>
    <xf numFmtId="169" fontId="17" fillId="0" borderId="74" xfId="41544" applyNumberFormat="1" applyFont="1" applyBorder="1" applyAlignment="1">
      <alignment horizontal="right"/>
    </xf>
    <xf numFmtId="169" fontId="17" fillId="0" borderId="74" xfId="41551" applyNumberFormat="1" applyFont="1" applyBorder="1" applyAlignment="1">
      <alignment horizontal="right"/>
    </xf>
    <xf numFmtId="169" fontId="13" fillId="0" borderId="73" xfId="41551" applyNumberFormat="1" applyFont="1" applyBorder="1" applyAlignment="1">
      <alignment horizontal="center"/>
    </xf>
    <xf numFmtId="169" fontId="13" fillId="0" borderId="74" xfId="41551" applyNumberFormat="1" applyFont="1" applyBorder="1" applyAlignment="1">
      <alignment horizontal="center"/>
    </xf>
    <xf numFmtId="169" fontId="13" fillId="0" borderId="74" xfId="41551" applyNumberFormat="1" applyFont="1" applyBorder="1" applyAlignment="1">
      <alignment horizontal="right"/>
    </xf>
    <xf numFmtId="169" fontId="13" fillId="0" borderId="74" xfId="41544" applyNumberFormat="1" applyFont="1" applyBorder="1" applyAlignment="1">
      <alignment horizontal="right"/>
    </xf>
    <xf numFmtId="169" fontId="17" fillId="0" borderId="127" xfId="41551" applyNumberFormat="1" applyFont="1" applyBorder="1"/>
    <xf numFmtId="169" fontId="17" fillId="0" borderId="66" xfId="41544" applyNumberFormat="1" applyFont="1" applyBorder="1"/>
    <xf numFmtId="169" fontId="17" fillId="0" borderId="66" xfId="41551" applyNumberFormat="1" applyFont="1" applyBorder="1" applyAlignment="1">
      <alignment horizontal="left"/>
    </xf>
    <xf numFmtId="169" fontId="13" fillId="0" borderId="66" xfId="41551" applyNumberFormat="1" applyFont="1" applyBorder="1" applyAlignment="1">
      <alignment vertical="center"/>
    </xf>
    <xf numFmtId="169" fontId="13" fillId="0" borderId="127" xfId="41551" applyNumberFormat="1" applyFont="1" applyBorder="1" applyAlignment="1">
      <alignment vertical="center"/>
    </xf>
    <xf numFmtId="2" fontId="17" fillId="0" borderId="0" xfId="41551" applyNumberFormat="1" applyFont="1"/>
    <xf numFmtId="169" fontId="13" fillId="0" borderId="78" xfId="41551" applyNumberFormat="1" applyFont="1" applyBorder="1" applyAlignment="1">
      <alignment horizontal="center"/>
    </xf>
    <xf numFmtId="169" fontId="13" fillId="0" borderId="79" xfId="41551" applyNumberFormat="1" applyFont="1" applyBorder="1" applyAlignment="1">
      <alignment horizontal="center"/>
    </xf>
    <xf numFmtId="169" fontId="13" fillId="0" borderId="79" xfId="41551" applyNumberFormat="1" applyFont="1" applyBorder="1" applyAlignment="1">
      <alignment horizontal="right"/>
    </xf>
    <xf numFmtId="169" fontId="13" fillId="0" borderId="79" xfId="41544" applyNumberFormat="1" applyFont="1" applyBorder="1" applyAlignment="1">
      <alignment horizontal="right"/>
    </xf>
    <xf numFmtId="169" fontId="17" fillId="0" borderId="66" xfId="41551" quotePrefix="1" applyNumberFormat="1" applyFont="1" applyBorder="1" applyAlignment="1">
      <alignment horizontal="left"/>
    </xf>
    <xf numFmtId="169" fontId="13" fillId="0" borderId="66" xfId="41551" applyNumberFormat="1" applyFont="1" applyBorder="1"/>
    <xf numFmtId="169" fontId="13" fillId="0" borderId="67" xfId="41551" applyNumberFormat="1" applyFont="1" applyBorder="1" applyAlignment="1">
      <alignment horizontal="left"/>
    </xf>
    <xf numFmtId="169" fontId="13" fillId="0" borderId="72" xfId="41551" applyNumberFormat="1" applyFont="1" applyBorder="1" applyAlignment="1">
      <alignment horizontal="right"/>
    </xf>
    <xf numFmtId="169" fontId="13" fillId="0" borderId="72" xfId="41544" applyNumberFormat="1" applyFont="1" applyBorder="1" applyAlignment="1">
      <alignment horizontal="right"/>
    </xf>
    <xf numFmtId="186" fontId="13" fillId="21" borderId="59" xfId="41551" quotePrefix="1" applyNumberFormat="1" applyFont="1" applyFill="1" applyBorder="1" applyAlignment="1">
      <alignment horizontal="center"/>
    </xf>
    <xf numFmtId="186" fontId="13" fillId="21" borderId="75" xfId="41551" quotePrefix="1" applyNumberFormat="1" applyFont="1" applyFill="1" applyBorder="1" applyAlignment="1">
      <alignment horizontal="center"/>
    </xf>
    <xf numFmtId="169" fontId="13" fillId="21" borderId="61" xfId="41551" quotePrefix="1" applyNumberFormat="1" applyFont="1" applyFill="1" applyBorder="1" applyAlignment="1">
      <alignment horizontal="left"/>
    </xf>
    <xf numFmtId="169" fontId="13" fillId="21" borderId="84" xfId="41551" quotePrefix="1" applyNumberFormat="1" applyFont="1" applyFill="1" applyBorder="1" applyAlignment="1">
      <alignment horizontal="right"/>
    </xf>
    <xf numFmtId="169" fontId="6" fillId="0" borderId="79" xfId="41551" applyNumberFormat="1" applyFont="1" applyBorder="1" applyAlignment="1">
      <alignment horizontal="right"/>
    </xf>
    <xf numFmtId="169" fontId="6" fillId="0" borderId="79" xfId="41544" applyNumberFormat="1" applyFont="1" applyBorder="1" applyAlignment="1">
      <alignment horizontal="right"/>
    </xf>
    <xf numFmtId="169" fontId="13" fillId="0" borderId="79" xfId="41551" applyNumberFormat="1" applyFont="1" applyBorder="1" applyAlignment="1">
      <alignment horizontal="left"/>
    </xf>
    <xf numFmtId="169" fontId="13" fillId="0" borderId="129" xfId="41551" quotePrefix="1" applyNumberFormat="1" applyFont="1" applyBorder="1" applyAlignment="1">
      <alignment horizontal="left"/>
    </xf>
    <xf numFmtId="169" fontId="13" fillId="22" borderId="66" xfId="41551" applyNumberFormat="1" applyFont="1" applyFill="1" applyBorder="1" applyAlignment="1">
      <alignment vertical="center"/>
    </xf>
    <xf numFmtId="169" fontId="13" fillId="22" borderId="127" xfId="41551" applyNumberFormat="1" applyFont="1" applyFill="1" applyBorder="1" applyAlignment="1">
      <alignment vertical="center"/>
    </xf>
    <xf numFmtId="169" fontId="17" fillId="0" borderId="59" xfId="41551" applyNumberFormat="1" applyFont="1" applyBorder="1" applyAlignment="1">
      <alignment horizontal="center"/>
    </xf>
    <xf numFmtId="169" fontId="17" fillId="0" borderId="75" xfId="41551" applyNumberFormat="1" applyFont="1" applyBorder="1" applyAlignment="1">
      <alignment horizontal="center"/>
    </xf>
    <xf numFmtId="169" fontId="13" fillId="22" borderId="69" xfId="41551" applyNumberFormat="1" applyFont="1" applyFill="1" applyBorder="1" applyAlignment="1">
      <alignment vertical="center"/>
    </xf>
    <xf numFmtId="169" fontId="13" fillId="22" borderId="131" xfId="41551" applyNumberFormat="1" applyFont="1" applyFill="1" applyBorder="1" applyAlignment="1">
      <alignment vertical="center"/>
    </xf>
    <xf numFmtId="0" fontId="41" fillId="0" borderId="0" xfId="41541" applyFont="1" applyAlignment="1"/>
    <xf numFmtId="165" fontId="16" fillId="0" borderId="0" xfId="41541" applyNumberFormat="1" applyFont="1"/>
    <xf numFmtId="2" fontId="16" fillId="0" borderId="0" xfId="41541" applyNumberFormat="1" applyFont="1"/>
    <xf numFmtId="165" fontId="33" fillId="0" borderId="0" xfId="41541" applyNumberFormat="1" applyFont="1"/>
    <xf numFmtId="165" fontId="15" fillId="0" borderId="124" xfId="41541" applyNumberFormat="1" applyFont="1" applyBorder="1" applyAlignment="1">
      <alignment horizontal="center"/>
    </xf>
    <xf numFmtId="165" fontId="15" fillId="0" borderId="140" xfId="41541" applyNumberFormat="1" applyFont="1" applyBorder="1" applyAlignment="1">
      <alignment horizontal="center"/>
    </xf>
    <xf numFmtId="2" fontId="15" fillId="0" borderId="140" xfId="41541" applyNumberFormat="1" applyFont="1" applyBorder="1"/>
    <xf numFmtId="2" fontId="15" fillId="0" borderId="140" xfId="41536" applyNumberFormat="1" applyFont="1" applyBorder="1"/>
    <xf numFmtId="0" fontId="45" fillId="0" borderId="145" xfId="41541" applyFont="1" applyBorder="1" applyAlignment="1">
      <alignment horizontal="left"/>
    </xf>
    <xf numFmtId="165" fontId="15" fillId="0" borderId="78" xfId="41541" applyNumberFormat="1" applyFont="1" applyBorder="1" applyAlignment="1">
      <alignment horizontal="center"/>
    </xf>
    <xf numFmtId="165" fontId="15" fillId="0" borderId="79" xfId="41541" applyNumberFormat="1" applyFont="1" applyBorder="1" applyAlignment="1">
      <alignment horizontal="center"/>
    </xf>
    <xf numFmtId="2" fontId="15" fillId="0" borderId="79" xfId="41541" applyNumberFormat="1" applyFont="1" applyBorder="1"/>
    <xf numFmtId="2" fontId="15" fillId="0" borderId="79" xfId="41536" applyNumberFormat="1" applyFont="1" applyBorder="1"/>
    <xf numFmtId="0" fontId="45" fillId="0" borderId="135" xfId="41541" applyFont="1" applyBorder="1" applyAlignment="1">
      <alignment horizontal="left"/>
    </xf>
    <xf numFmtId="1" fontId="45" fillId="21" borderId="78" xfId="41541" applyNumberFormat="1" applyFont="1" applyFill="1" applyBorder="1" applyAlignment="1">
      <alignment horizontal="center" vertical="center"/>
    </xf>
    <xf numFmtId="1" fontId="45" fillId="21" borderId="85" xfId="41541" applyNumberFormat="1" applyFont="1" applyFill="1" applyBorder="1" applyAlignment="1">
      <alignment horizontal="center" vertical="center"/>
    </xf>
    <xf numFmtId="1" fontId="45" fillId="21" borderId="167" xfId="41541" applyNumberFormat="1" applyFont="1" applyFill="1" applyBorder="1" applyAlignment="1">
      <alignment horizontal="center" vertical="center"/>
    </xf>
    <xf numFmtId="1" fontId="45" fillId="21" borderId="79" xfId="41541" applyNumberFormat="1" applyFont="1" applyFill="1" applyBorder="1" applyAlignment="1">
      <alignment horizontal="center" vertical="center"/>
    </xf>
    <xf numFmtId="0" fontId="13" fillId="0" borderId="0" xfId="41541" applyFont="1" applyAlignment="1">
      <alignment horizontal="center"/>
    </xf>
    <xf numFmtId="0" fontId="92" fillId="0" borderId="0" xfId="41541" applyFont="1"/>
    <xf numFmtId="0" fontId="17" fillId="0" borderId="0" xfId="41541" applyFont="1"/>
    <xf numFmtId="195" fontId="92" fillId="0" borderId="0" xfId="41541" applyNumberFormat="1" applyFont="1"/>
    <xf numFmtId="2" fontId="92" fillId="0" borderId="0" xfId="41541" applyNumberFormat="1" applyFont="1"/>
    <xf numFmtId="165" fontId="92" fillId="0" borderId="0" xfId="41541" applyNumberFormat="1" applyFont="1"/>
    <xf numFmtId="2" fontId="13" fillId="0" borderId="0" xfId="41536" applyNumberFormat="1" applyFont="1" applyBorder="1" applyAlignment="1">
      <alignment horizontal="center"/>
    </xf>
    <xf numFmtId="0" fontId="13" fillId="0" borderId="0" xfId="41536" applyFont="1" applyBorder="1" applyAlignment="1">
      <alignment horizontal="left"/>
    </xf>
    <xf numFmtId="0" fontId="17" fillId="0" borderId="0" xfId="41541" applyFont="1" applyBorder="1" applyAlignment="1">
      <alignment horizontal="center" vertical="center"/>
    </xf>
    <xf numFmtId="165" fontId="92" fillId="0" borderId="0" xfId="41541" applyNumberFormat="1" applyFont="1" applyAlignment="1"/>
    <xf numFmtId="2" fontId="17" fillId="0" borderId="124" xfId="41536" applyNumberFormat="1" applyFont="1" applyBorder="1" applyAlignment="1">
      <alignment horizontal="center"/>
    </xf>
    <xf numFmtId="2" fontId="17" fillId="0" borderId="133" xfId="41536" applyNumberFormat="1" applyFont="1" applyBorder="1" applyAlignment="1">
      <alignment horizontal="center"/>
    </xf>
    <xf numFmtId="0" fontId="17" fillId="0" borderId="133" xfId="41536" applyFont="1" applyBorder="1" applyAlignment="1">
      <alignment horizontal="left"/>
    </xf>
    <xf numFmtId="2" fontId="17" fillId="0" borderId="73" xfId="41541" applyNumberFormat="1" applyFont="1" applyBorder="1" applyAlignment="1">
      <alignment horizontal="center"/>
    </xf>
    <xf numFmtId="2" fontId="17" fillId="0" borderId="74" xfId="41541" applyNumberFormat="1" applyFont="1" applyBorder="1" applyAlignment="1">
      <alignment horizontal="center"/>
    </xf>
    <xf numFmtId="0" fontId="17" fillId="29" borderId="74" xfId="41541" applyFont="1" applyFill="1" applyBorder="1" applyAlignment="1">
      <alignment horizontal="left"/>
    </xf>
    <xf numFmtId="2" fontId="17" fillId="0" borderId="76" xfId="41541" applyNumberFormat="1" applyFont="1" applyBorder="1" applyAlignment="1">
      <alignment horizontal="center"/>
    </xf>
    <xf numFmtId="2" fontId="17" fillId="0" borderId="77" xfId="41541" applyNumberFormat="1" applyFont="1" applyBorder="1" applyAlignment="1">
      <alignment horizontal="center"/>
    </xf>
    <xf numFmtId="169" fontId="17" fillId="29" borderId="77" xfId="41541" applyNumberFormat="1" applyFont="1" applyFill="1" applyBorder="1" applyAlignment="1">
      <alignment horizontal="left"/>
    </xf>
    <xf numFmtId="2" fontId="13" fillId="0" borderId="59" xfId="41536" applyNumberFormat="1" applyFont="1" applyBorder="1" applyAlignment="1">
      <alignment horizontal="center"/>
    </xf>
    <xf numFmtId="2" fontId="13" fillId="0" borderId="75" xfId="41536" applyNumberFormat="1" applyFont="1" applyBorder="1" applyAlignment="1">
      <alignment horizontal="center"/>
    </xf>
    <xf numFmtId="0" fontId="13" fillId="0" borderId="75" xfId="41536" applyFont="1" applyBorder="1" applyAlignment="1">
      <alignment horizontal="left"/>
    </xf>
    <xf numFmtId="2" fontId="17" fillId="0" borderId="73" xfId="41536" applyNumberFormat="1" applyFont="1" applyBorder="1" applyAlignment="1">
      <alignment horizontal="center"/>
    </xf>
    <xf numFmtId="2" fontId="17" fillId="0" borderId="74" xfId="41536" applyNumberFormat="1" applyFont="1" applyBorder="1" applyAlignment="1">
      <alignment horizontal="center"/>
    </xf>
    <xf numFmtId="169" fontId="17" fillId="29" borderId="74" xfId="41536" applyNumberFormat="1" applyFont="1" applyFill="1" applyBorder="1" applyAlignment="1">
      <alignment horizontal="left"/>
    </xf>
    <xf numFmtId="169" fontId="17" fillId="29" borderId="74" xfId="41541" applyNumberFormat="1" applyFont="1" applyFill="1" applyBorder="1" applyAlignment="1">
      <alignment horizontal="left"/>
    </xf>
    <xf numFmtId="2" fontId="13" fillId="0" borderId="138" xfId="41541" applyNumberFormat="1" applyFont="1" applyBorder="1" applyAlignment="1">
      <alignment horizontal="center"/>
    </xf>
    <xf numFmtId="2" fontId="13" fillId="0" borderId="140" xfId="41541" applyNumberFormat="1" applyFont="1" applyBorder="1" applyAlignment="1">
      <alignment horizontal="center"/>
    </xf>
    <xf numFmtId="0" fontId="13" fillId="0" borderId="140" xfId="41541" applyFont="1" applyBorder="1" applyAlignment="1">
      <alignment horizontal="left"/>
    </xf>
    <xf numFmtId="2" fontId="17" fillId="0" borderId="71" xfId="41541" applyNumberFormat="1" applyFont="1" applyBorder="1" applyAlignment="1">
      <alignment horizontal="center"/>
    </xf>
    <xf numFmtId="2" fontId="17" fillId="0" borderId="72" xfId="41541" applyNumberFormat="1" applyFont="1" applyBorder="1" applyAlignment="1">
      <alignment horizontal="center"/>
    </xf>
    <xf numFmtId="169" fontId="17" fillId="29" borderId="72" xfId="41541" applyNumberFormat="1" applyFont="1" applyFill="1" applyBorder="1" applyAlignment="1">
      <alignment horizontal="left"/>
    </xf>
    <xf numFmtId="2" fontId="41" fillId="0" borderId="0" xfId="41541" applyNumberFormat="1" applyFont="1" applyAlignment="1"/>
    <xf numFmtId="2" fontId="17" fillId="0" borderId="75" xfId="41541" applyNumberFormat="1" applyFont="1" applyBorder="1" applyAlignment="1">
      <alignment horizontal="center"/>
    </xf>
    <xf numFmtId="169" fontId="17" fillId="29" borderId="75" xfId="41541" applyNumberFormat="1" applyFont="1" applyFill="1" applyBorder="1" applyAlignment="1">
      <alignment horizontal="left"/>
    </xf>
    <xf numFmtId="2" fontId="13" fillId="0" borderId="133" xfId="41541" applyNumberFormat="1" applyFont="1" applyBorder="1" applyAlignment="1">
      <alignment horizontal="center"/>
    </xf>
    <xf numFmtId="0" fontId="13" fillId="0" borderId="133" xfId="41541" applyFont="1" applyBorder="1" applyAlignment="1">
      <alignment horizontal="left"/>
    </xf>
    <xf numFmtId="2" fontId="17" fillId="0" borderId="59" xfId="41541" applyNumberFormat="1" applyFont="1" applyBorder="1" applyAlignment="1">
      <alignment horizontal="center"/>
    </xf>
    <xf numFmtId="2" fontId="13" fillId="0" borderId="78" xfId="41541" applyNumberFormat="1" applyFont="1" applyBorder="1" applyAlignment="1">
      <alignment horizontal="center"/>
    </xf>
    <xf numFmtId="2" fontId="13" fillId="0" borderId="79" xfId="41541" applyNumberFormat="1" applyFont="1" applyBorder="1" applyAlignment="1">
      <alignment horizontal="center"/>
    </xf>
    <xf numFmtId="0" fontId="13" fillId="0" borderId="79" xfId="41541" applyFont="1" applyBorder="1"/>
    <xf numFmtId="2" fontId="17" fillId="0" borderId="65" xfId="41541" applyNumberFormat="1" applyFont="1" applyBorder="1" applyAlignment="1">
      <alignment horizontal="center"/>
    </xf>
    <xf numFmtId="2" fontId="17" fillId="0" borderId="66" xfId="41541" applyNumberFormat="1" applyFont="1" applyBorder="1" applyAlignment="1">
      <alignment horizontal="center"/>
    </xf>
    <xf numFmtId="2" fontId="17" fillId="0" borderId="68" xfId="41541" applyNumberFormat="1" applyFont="1" applyBorder="1" applyAlignment="1">
      <alignment horizontal="center"/>
    </xf>
    <xf numFmtId="2" fontId="17" fillId="0" borderId="69" xfId="41541" applyNumberFormat="1" applyFont="1" applyBorder="1" applyAlignment="1">
      <alignment horizontal="center"/>
    </xf>
    <xf numFmtId="2" fontId="13" fillId="0" borderId="78" xfId="41541" applyNumberFormat="1" applyFont="1" applyBorder="1"/>
    <xf numFmtId="2" fontId="13" fillId="0" borderId="79" xfId="41541" applyNumberFormat="1" applyFont="1" applyBorder="1"/>
    <xf numFmtId="2" fontId="17" fillId="0" borderId="73" xfId="41541" applyNumberFormat="1" applyFont="1" applyBorder="1"/>
    <xf numFmtId="2" fontId="17" fillId="0" borderId="74" xfId="41541" applyNumberFormat="1" applyFont="1" applyBorder="1"/>
    <xf numFmtId="2" fontId="17" fillId="0" borderId="65" xfId="41541" applyNumberFormat="1" applyFont="1" applyBorder="1"/>
    <xf numFmtId="2" fontId="17" fillId="0" borderId="66" xfId="41541" applyNumberFormat="1" applyFont="1" applyBorder="1"/>
    <xf numFmtId="2" fontId="17" fillId="0" borderId="68" xfId="41541" applyNumberFormat="1" applyFont="1" applyBorder="1"/>
    <xf numFmtId="2" fontId="17" fillId="0" borderId="69" xfId="41541" applyNumberFormat="1" applyFont="1" applyBorder="1"/>
    <xf numFmtId="2" fontId="13" fillId="0" borderId="59" xfId="41541" applyNumberFormat="1" applyFont="1" applyBorder="1"/>
    <xf numFmtId="2" fontId="13" fillId="0" borderId="75" xfId="41541" applyNumberFormat="1" applyFont="1" applyBorder="1"/>
    <xf numFmtId="2" fontId="17" fillId="0" borderId="71" xfId="41541" applyNumberFormat="1" applyFont="1" applyBorder="1"/>
    <xf numFmtId="2" fontId="17" fillId="0" borderId="72" xfId="41541" applyNumberFormat="1" applyFont="1" applyBorder="1"/>
    <xf numFmtId="169" fontId="17" fillId="0" borderId="74" xfId="41541" applyNumberFormat="1" applyFont="1" applyBorder="1" applyAlignment="1">
      <alignment horizontal="left"/>
    </xf>
    <xf numFmtId="2" fontId="17" fillId="0" borderId="59" xfId="41541" applyNumberFormat="1" applyFont="1" applyBorder="1"/>
    <xf numFmtId="2" fontId="17" fillId="0" borderId="75" xfId="41541" applyNumberFormat="1" applyFont="1" applyBorder="1"/>
    <xf numFmtId="2" fontId="13" fillId="0" borderId="85" xfId="41541" applyNumberFormat="1" applyFont="1" applyBorder="1"/>
    <xf numFmtId="169" fontId="13" fillId="0" borderId="79" xfId="41541" applyNumberFormat="1" applyFont="1" applyBorder="1" applyAlignment="1">
      <alignment horizontal="left"/>
    </xf>
    <xf numFmtId="2" fontId="13" fillId="29" borderId="78" xfId="41541" applyNumberFormat="1" applyFont="1" applyFill="1" applyBorder="1"/>
    <xf numFmtId="2" fontId="13" fillId="29" borderId="79" xfId="41541" applyNumberFormat="1" applyFont="1" applyFill="1" applyBorder="1"/>
    <xf numFmtId="169" fontId="13" fillId="29" borderId="79" xfId="41541" applyNumberFormat="1" applyFont="1" applyFill="1" applyBorder="1" applyAlignment="1">
      <alignment horizontal="left"/>
    </xf>
    <xf numFmtId="2" fontId="17" fillId="29" borderId="71" xfId="41541" applyNumberFormat="1" applyFont="1" applyFill="1" applyBorder="1"/>
    <xf numFmtId="2" fontId="17" fillId="29" borderId="72" xfId="41541" applyNumberFormat="1" applyFont="1" applyFill="1" applyBorder="1"/>
    <xf numFmtId="2" fontId="17" fillId="29" borderId="73" xfId="41541" applyNumberFormat="1" applyFont="1" applyFill="1" applyBorder="1"/>
    <xf numFmtId="2" fontId="17" fillId="29" borderId="0" xfId="41541" applyNumberFormat="1" applyFont="1" applyFill="1" applyBorder="1"/>
    <xf numFmtId="2" fontId="17" fillId="29" borderId="74" xfId="41541" applyNumberFormat="1" applyFont="1" applyFill="1" applyBorder="1"/>
    <xf numFmtId="0" fontId="13" fillId="21" borderId="188" xfId="41541" applyFont="1" applyFill="1" applyBorder="1" applyAlignment="1">
      <alignment horizontal="center" vertical="center"/>
    </xf>
    <xf numFmtId="0" fontId="13" fillId="21" borderId="189" xfId="41541" applyFont="1" applyFill="1" applyBorder="1" applyAlignment="1">
      <alignment horizontal="center" vertical="center"/>
    </xf>
    <xf numFmtId="0" fontId="13" fillId="21" borderId="190" xfId="41541" applyFont="1" applyFill="1" applyBorder="1" applyAlignment="1">
      <alignment horizontal="center" vertical="center"/>
    </xf>
    <xf numFmtId="165" fontId="0" fillId="0" borderId="0" xfId="41545" applyNumberFormat="1" applyFont="1"/>
    <xf numFmtId="165" fontId="0" fillId="0" borderId="0" xfId="41547" applyNumberFormat="1" applyFont="1"/>
    <xf numFmtId="181" fontId="15" fillId="0" borderId="106" xfId="41545" applyNumberFormat="1" applyFont="1" applyFill="1" applyBorder="1"/>
    <xf numFmtId="181" fontId="15" fillId="0" borderId="107" xfId="41545" applyNumberFormat="1" applyFont="1" applyFill="1" applyBorder="1"/>
    <xf numFmtId="181" fontId="15" fillId="0" borderId="73" xfId="41545" applyNumberFormat="1" applyFont="1" applyFill="1" applyBorder="1"/>
    <xf numFmtId="181" fontId="15" fillId="0" borderId="74" xfId="41545" applyNumberFormat="1" applyFont="1" applyFill="1" applyBorder="1"/>
    <xf numFmtId="181" fontId="15" fillId="0" borderId="111" xfId="41546" applyNumberFormat="1" applyFont="1" applyFill="1" applyBorder="1" applyAlignment="1">
      <alignment horizontal="center"/>
    </xf>
    <xf numFmtId="165" fontId="15" fillId="0" borderId="107" xfId="41545" applyNumberFormat="1" applyFont="1" applyFill="1" applyBorder="1" applyAlignment="1">
      <alignment horizontal="center"/>
    </xf>
    <xf numFmtId="180" fontId="15" fillId="0" borderId="112" xfId="41545" applyNumberFormat="1" applyFont="1" applyFill="1" applyBorder="1"/>
    <xf numFmtId="180" fontId="15" fillId="0" borderId="107" xfId="41545" applyNumberFormat="1" applyFont="1" applyFill="1" applyBorder="1"/>
    <xf numFmtId="181" fontId="15" fillId="0" borderId="65" xfId="41546" applyNumberFormat="1" applyFont="1" applyFill="1" applyBorder="1" applyAlignment="1">
      <alignment horizontal="center"/>
    </xf>
    <xf numFmtId="165" fontId="15" fillId="0" borderId="74" xfId="41545" applyNumberFormat="1" applyFont="1" applyFill="1" applyBorder="1" applyAlignment="1">
      <alignment horizontal="center"/>
    </xf>
    <xf numFmtId="180" fontId="15" fillId="0" borderId="66" xfId="41545" applyNumberFormat="1" applyFont="1" applyFill="1" applyBorder="1"/>
    <xf numFmtId="180" fontId="15" fillId="0" borderId="74" xfId="41545" applyNumberFormat="1" applyFont="1" applyFill="1" applyBorder="1"/>
    <xf numFmtId="181" fontId="15" fillId="0" borderId="68" xfId="41546" applyNumberFormat="1" applyFont="1" applyFill="1" applyBorder="1" applyAlignment="1">
      <alignment horizontal="center"/>
    </xf>
    <xf numFmtId="165" fontId="15" fillId="0" borderId="75" xfId="41545" applyNumberFormat="1" applyFont="1" applyFill="1" applyBorder="1" applyAlignment="1">
      <alignment horizontal="center"/>
    </xf>
    <xf numFmtId="180" fontId="15" fillId="0" borderId="69" xfId="41545" applyNumberFormat="1" applyFont="1" applyFill="1" applyBorder="1"/>
    <xf numFmtId="180" fontId="15" fillId="0" borderId="75" xfId="41545" applyNumberFormat="1" applyFont="1" applyFill="1" applyBorder="1"/>
    <xf numFmtId="181" fontId="15" fillId="21" borderId="192" xfId="41546" applyNumberFormat="1" applyFont="1" applyFill="1" applyBorder="1" applyAlignment="1">
      <alignment horizontal="center"/>
    </xf>
    <xf numFmtId="165" fontId="15" fillId="21" borderId="193" xfId="41545" applyNumberFormat="1" applyFont="1" applyFill="1" applyBorder="1" applyAlignment="1">
      <alignment horizontal="center"/>
    </xf>
    <xf numFmtId="180" fontId="15" fillId="21" borderId="194" xfId="41545" applyNumberFormat="1" applyFont="1" applyFill="1" applyBorder="1"/>
    <xf numFmtId="180" fontId="15" fillId="21" borderId="193" xfId="41545" applyNumberFormat="1" applyFont="1" applyFill="1" applyBorder="1"/>
    <xf numFmtId="176" fontId="15" fillId="21" borderId="195" xfId="41545" applyNumberFormat="1" applyFont="1" applyFill="1" applyBorder="1"/>
    <xf numFmtId="181" fontId="15" fillId="0" borderId="62" xfId="41546" applyNumberFormat="1" applyFont="1" applyFill="1" applyBorder="1" applyAlignment="1">
      <alignment horizontal="center"/>
    </xf>
    <xf numFmtId="165" fontId="15" fillId="0" borderId="72" xfId="41545" applyNumberFormat="1" applyFont="1" applyFill="1" applyBorder="1" applyAlignment="1">
      <alignment horizontal="center"/>
    </xf>
    <xf numFmtId="180" fontId="15" fillId="0" borderId="63" xfId="41545" applyNumberFormat="1" applyFont="1" applyFill="1" applyBorder="1"/>
    <xf numFmtId="180" fontId="15" fillId="0" borderId="72" xfId="41545" applyNumberFormat="1" applyFont="1" applyFill="1" applyBorder="1"/>
    <xf numFmtId="165" fontId="15" fillId="0" borderId="106" xfId="41545" applyNumberFormat="1" applyFont="1" applyFill="1" applyBorder="1" applyAlignment="1">
      <alignment horizontal="center"/>
    </xf>
    <xf numFmtId="181" fontId="15" fillId="0" borderId="107" xfId="41545" applyNumberFormat="1" applyFont="1" applyFill="1" applyBorder="1" applyAlignment="1">
      <alignment horizontal="center"/>
    </xf>
    <xf numFmtId="176" fontId="15" fillId="0" borderId="107" xfId="41545" applyNumberFormat="1" applyFont="1" applyFill="1" applyBorder="1"/>
    <xf numFmtId="0" fontId="4" fillId="0" borderId="0" xfId="13" applyFont="1"/>
    <xf numFmtId="0" fontId="4" fillId="0" borderId="0" xfId="13" applyFont="1" applyFill="1"/>
    <xf numFmtId="190" fontId="4" fillId="0" borderId="0" xfId="13" applyNumberFormat="1" applyFont="1" applyFill="1"/>
    <xf numFmtId="0" fontId="4" fillId="0" borderId="0" xfId="13" applyFont="1" applyFill="1" applyBorder="1"/>
    <xf numFmtId="185" fontId="8" fillId="0" borderId="0" xfId="13" applyNumberFormat="1" applyFont="1" applyFill="1" applyBorder="1" applyAlignment="1" applyProtection="1">
      <alignment horizontal="left"/>
    </xf>
    <xf numFmtId="169" fontId="4" fillId="0" borderId="0" xfId="13" applyNumberFormat="1" applyFont="1"/>
    <xf numFmtId="165" fontId="4" fillId="0" borderId="0" xfId="13" applyNumberFormat="1" applyFont="1"/>
    <xf numFmtId="169" fontId="8" fillId="0" borderId="0" xfId="13" applyNumberFormat="1" applyFont="1" applyFill="1" applyBorder="1" applyAlignment="1" applyProtection="1">
      <alignment horizontal="right" vertical="center"/>
    </xf>
    <xf numFmtId="186" fontId="8" fillId="0" borderId="0" xfId="13" applyNumberFormat="1" applyFont="1" applyFill="1" applyBorder="1" applyAlignment="1" applyProtection="1">
      <alignment horizontal="right" vertical="center"/>
    </xf>
    <xf numFmtId="190" fontId="8" fillId="0" borderId="0" xfId="13" applyNumberFormat="1" applyFont="1" applyFill="1" applyBorder="1" applyAlignment="1">
      <alignment horizontal="right" vertical="center"/>
    </xf>
    <xf numFmtId="0" fontId="8" fillId="0" borderId="0" xfId="13" applyFont="1" applyFill="1" applyBorder="1"/>
    <xf numFmtId="190" fontId="8" fillId="0" borderId="0" xfId="13" applyNumberFormat="1" applyFont="1" applyFill="1" applyBorder="1" applyAlignment="1" applyProtection="1">
      <alignment horizontal="right" vertical="center"/>
    </xf>
    <xf numFmtId="0" fontId="94" fillId="0" borderId="0" xfId="13" applyFont="1" applyFill="1" applyBorder="1" applyAlignment="1" applyProtection="1">
      <alignment horizontal="right" vertical="center"/>
    </xf>
    <xf numFmtId="169" fontId="95" fillId="0" borderId="0" xfId="13" applyNumberFormat="1" applyFont="1" applyFill="1" applyBorder="1" applyAlignment="1" applyProtection="1">
      <alignment horizontal="right" vertical="center"/>
    </xf>
    <xf numFmtId="0" fontId="95" fillId="0" borderId="0" xfId="13" applyFont="1" applyFill="1" applyBorder="1" applyAlignment="1" applyProtection="1">
      <alignment horizontal="right" vertical="center"/>
    </xf>
    <xf numFmtId="186" fontId="95" fillId="0" borderId="0" xfId="13" applyNumberFormat="1" applyFont="1" applyFill="1" applyBorder="1" applyAlignment="1" applyProtection="1">
      <alignment horizontal="right" vertical="center"/>
    </xf>
    <xf numFmtId="0" fontId="4" fillId="0" borderId="0" xfId="13" applyFont="1" applyFill="1" applyBorder="1" applyAlignment="1">
      <alignment horizontal="right" vertical="center"/>
    </xf>
    <xf numFmtId="185" fontId="5" fillId="0" borderId="0" xfId="13" quotePrefix="1" applyNumberFormat="1" applyFont="1" applyFill="1" applyBorder="1" applyAlignment="1" applyProtection="1">
      <alignment horizontal="left"/>
    </xf>
    <xf numFmtId="185" fontId="4" fillId="0" borderId="0" xfId="13" applyNumberFormat="1" applyFont="1" applyFill="1" applyBorder="1" applyAlignment="1" applyProtection="1">
      <alignment horizontal="left"/>
    </xf>
    <xf numFmtId="169" fontId="4" fillId="0" borderId="0" xfId="13" applyNumberFormat="1" applyFont="1" applyFill="1" applyBorder="1" applyAlignment="1">
      <alignment horizontal="right" vertical="center"/>
    </xf>
    <xf numFmtId="0" fontId="4" fillId="0" borderId="0" xfId="13" quotePrefix="1" applyFont="1" applyFill="1" applyBorder="1" applyAlignment="1">
      <alignment horizontal="left"/>
    </xf>
    <xf numFmtId="169" fontId="6" fillId="0" borderId="196" xfId="13" applyNumberFormat="1" applyFont="1" applyFill="1" applyBorder="1" applyAlignment="1" applyProtection="1">
      <alignment horizontal="center" vertical="center"/>
    </xf>
    <xf numFmtId="169" fontId="6" fillId="0" borderId="123" xfId="13" applyNumberFormat="1" applyFont="1" applyFill="1" applyBorder="1" applyAlignment="1" applyProtection="1">
      <alignment horizontal="right" vertical="center"/>
    </xf>
    <xf numFmtId="169" fontId="6" fillId="0" borderId="197" xfId="13" applyNumberFormat="1" applyFont="1" applyFill="1" applyBorder="1" applyAlignment="1" applyProtection="1">
      <alignment horizontal="right" vertical="center"/>
    </xf>
    <xf numFmtId="169" fontId="6" fillId="0" borderId="123" xfId="13" applyNumberFormat="1" applyFont="1" applyFill="1" applyBorder="1" applyAlignment="1" applyProtection="1">
      <alignment horizontal="center" vertical="center"/>
    </xf>
    <xf numFmtId="169" fontId="6" fillId="0" borderId="198" xfId="13" applyNumberFormat="1" applyFont="1" applyFill="1" applyBorder="1" applyAlignment="1" applyProtection="1">
      <alignment horizontal="right" vertical="center"/>
    </xf>
    <xf numFmtId="169" fontId="6" fillId="0" borderId="27" xfId="13" applyNumberFormat="1" applyFont="1" applyFill="1" applyBorder="1" applyAlignment="1" applyProtection="1">
      <alignment horizontal="right" vertical="center"/>
    </xf>
    <xf numFmtId="185" fontId="6" fillId="0" borderId="26" xfId="13" applyNumberFormat="1" applyFont="1" applyFill="1" applyBorder="1" applyAlignment="1" applyProtection="1">
      <alignment horizontal="left" vertical="center"/>
    </xf>
    <xf numFmtId="169" fontId="4" fillId="0" borderId="45" xfId="13" applyNumberFormat="1" applyFont="1" applyFill="1" applyBorder="1" applyAlignment="1" applyProtection="1">
      <alignment horizontal="center" vertical="center"/>
    </xf>
    <xf numFmtId="169" fontId="4" fillId="0" borderId="25" xfId="13" applyNumberFormat="1" applyFont="1" applyFill="1" applyBorder="1" applyAlignment="1" applyProtection="1">
      <alignment horizontal="right" vertical="center"/>
    </xf>
    <xf numFmtId="169" fontId="4" fillId="0" borderId="0" xfId="13" applyNumberFormat="1" applyFont="1" applyFill="1" applyBorder="1" applyAlignment="1" applyProtection="1">
      <alignment horizontal="right" vertical="center"/>
    </xf>
    <xf numFmtId="169" fontId="4" fillId="0" borderId="25" xfId="13" applyNumberFormat="1" applyFont="1" applyFill="1" applyBorder="1" applyAlignment="1" applyProtection="1">
      <alignment horizontal="center" vertical="center"/>
    </xf>
    <xf numFmtId="169" fontId="4" fillId="0" borderId="15" xfId="13" applyNumberFormat="1" applyFont="1" applyFill="1" applyBorder="1" applyAlignment="1" applyProtection="1">
      <alignment horizontal="right" vertical="center"/>
    </xf>
    <xf numFmtId="169" fontId="4" fillId="0" borderId="12" xfId="13" applyNumberFormat="1" applyFont="1" applyFill="1" applyBorder="1" applyAlignment="1" applyProtection="1">
      <alignment horizontal="right" vertical="center"/>
    </xf>
    <xf numFmtId="185" fontId="4" fillId="0" borderId="11" xfId="13" quotePrefix="1" applyNumberFormat="1" applyFont="1" applyFill="1" applyBorder="1" applyAlignment="1" applyProtection="1">
      <alignment horizontal="left"/>
    </xf>
    <xf numFmtId="186" fontId="4" fillId="0" borderId="25" xfId="13" applyNumberFormat="1" applyFont="1" applyFill="1" applyBorder="1" applyAlignment="1" applyProtection="1">
      <alignment horizontal="right" vertical="center"/>
    </xf>
    <xf numFmtId="185" fontId="4" fillId="0" borderId="11" xfId="13" applyNumberFormat="1" applyFont="1" applyFill="1" applyBorder="1" applyAlignment="1" applyProtection="1">
      <alignment horizontal="left"/>
    </xf>
    <xf numFmtId="165" fontId="4" fillId="0" borderId="45" xfId="13" applyNumberFormat="1" applyFont="1" applyFill="1" applyBorder="1" applyAlignment="1" applyProtection="1">
      <alignment horizontal="center" vertical="center"/>
    </xf>
    <xf numFmtId="169" fontId="6" fillId="0" borderId="10" xfId="13" applyNumberFormat="1" applyFont="1" applyFill="1" applyBorder="1" applyAlignment="1" applyProtection="1">
      <alignment horizontal="center" vertical="center"/>
    </xf>
    <xf numFmtId="169" fontId="6" fillId="0" borderId="23" xfId="13" applyNumberFormat="1" applyFont="1" applyFill="1" applyBorder="1" applyAlignment="1" applyProtection="1">
      <alignment horizontal="right" vertical="center"/>
    </xf>
    <xf numFmtId="169" fontId="6" fillId="0" borderId="46" xfId="13" applyNumberFormat="1" applyFont="1" applyFill="1" applyBorder="1" applyAlignment="1" applyProtection="1">
      <alignment horizontal="right" vertical="center"/>
    </xf>
    <xf numFmtId="169" fontId="6" fillId="0" borderId="23" xfId="13" applyNumberFormat="1" applyFont="1" applyFill="1" applyBorder="1" applyAlignment="1" applyProtection="1">
      <alignment horizontal="center" vertical="center"/>
    </xf>
    <xf numFmtId="186" fontId="6" fillId="0" borderId="23" xfId="13" applyNumberFormat="1" applyFont="1" applyFill="1" applyBorder="1" applyAlignment="1" applyProtection="1">
      <alignment horizontal="right" vertical="center"/>
    </xf>
    <xf numFmtId="169" fontId="6" fillId="0" borderId="22" xfId="13" applyNumberFormat="1" applyFont="1" applyFill="1" applyBorder="1" applyAlignment="1" applyProtection="1">
      <alignment horizontal="right" vertical="center"/>
    </xf>
    <xf numFmtId="169" fontId="6" fillId="0" borderId="9" xfId="13" applyNumberFormat="1" applyFont="1" applyFill="1" applyBorder="1" applyAlignment="1" applyProtection="1">
      <alignment horizontal="right" vertical="center"/>
    </xf>
    <xf numFmtId="185" fontId="6" fillId="0" borderId="8" xfId="13" applyNumberFormat="1" applyFont="1" applyFill="1" applyBorder="1" applyAlignment="1" applyProtection="1">
      <alignment horizontal="left" vertical="center"/>
    </xf>
    <xf numFmtId="186" fontId="67" fillId="0" borderId="25" xfId="13" quotePrefix="1" applyNumberFormat="1" applyFont="1" applyFill="1" applyBorder="1" applyAlignment="1" applyProtection="1">
      <alignment horizontal="right" vertical="center"/>
    </xf>
    <xf numFmtId="186" fontId="67" fillId="0" borderId="25" xfId="13" applyNumberFormat="1" applyFont="1" applyFill="1" applyBorder="1" applyAlignment="1" applyProtection="1">
      <alignment horizontal="right" vertical="center"/>
    </xf>
    <xf numFmtId="186" fontId="49" fillId="0" borderId="25" xfId="13" quotePrefix="1" applyNumberFormat="1" applyFont="1" applyFill="1" applyBorder="1" applyAlignment="1" applyProtection="1">
      <alignment horizontal="right" vertical="center"/>
    </xf>
    <xf numFmtId="0" fontId="4" fillId="0" borderId="25" xfId="13" applyFont="1" applyFill="1" applyBorder="1" applyAlignment="1">
      <alignment horizontal="right" vertical="center"/>
    </xf>
    <xf numFmtId="169" fontId="96" fillId="0" borderId="45" xfId="13" applyNumberFormat="1" applyFont="1" applyFill="1" applyBorder="1" applyAlignment="1" applyProtection="1">
      <alignment horizontal="center" vertical="center"/>
    </xf>
    <xf numFmtId="169" fontId="96" fillId="0" borderId="25" xfId="13" applyNumberFormat="1" applyFont="1" applyFill="1" applyBorder="1" applyAlignment="1" applyProtection="1">
      <alignment horizontal="right" vertical="center"/>
    </xf>
    <xf numFmtId="169" fontId="96" fillId="0" borderId="0" xfId="13" applyNumberFormat="1" applyFont="1" applyFill="1" applyBorder="1" applyAlignment="1" applyProtection="1">
      <alignment horizontal="right" vertical="center"/>
    </xf>
    <xf numFmtId="169" fontId="6" fillId="0" borderId="44" xfId="13" applyNumberFormat="1" applyFont="1" applyFill="1" applyBorder="1" applyAlignment="1" applyProtection="1">
      <alignment horizontal="center" vertical="center"/>
    </xf>
    <xf numFmtId="186" fontId="67" fillId="0" borderId="23" xfId="13" quotePrefix="1" applyNumberFormat="1" applyFont="1" applyFill="1" applyBorder="1" applyAlignment="1" applyProtection="1">
      <alignment horizontal="right" vertical="center"/>
    </xf>
    <xf numFmtId="186" fontId="67" fillId="0" borderId="23" xfId="13" applyNumberFormat="1" applyFont="1" applyFill="1" applyBorder="1" applyAlignment="1" applyProtection="1">
      <alignment horizontal="right" vertical="center"/>
    </xf>
    <xf numFmtId="0" fontId="4" fillId="0" borderId="0" xfId="13" applyFont="1" applyBorder="1"/>
    <xf numFmtId="186" fontId="6" fillId="2" borderId="45" xfId="13" applyNumberFormat="1" applyFont="1" applyFill="1" applyBorder="1" applyAlignment="1" applyProtection="1">
      <alignment horizontal="center" vertical="center"/>
    </xf>
    <xf numFmtId="186" fontId="6" fillId="2" borderId="25" xfId="13" applyNumberFormat="1" applyFont="1" applyFill="1" applyBorder="1" applyAlignment="1" applyProtection="1">
      <alignment horizontal="center" vertical="center"/>
    </xf>
    <xf numFmtId="0" fontId="6" fillId="0" borderId="0" xfId="13" applyFont="1" applyFill="1" applyBorder="1" applyAlignment="1">
      <alignment horizontal="center"/>
    </xf>
    <xf numFmtId="169" fontId="8" fillId="0" borderId="0" xfId="13" applyNumberFormat="1" applyFont="1" applyBorder="1" applyAlignment="1" applyProtection="1">
      <alignment horizontal="right" vertical="center"/>
    </xf>
    <xf numFmtId="190" fontId="8" fillId="0" borderId="0" xfId="13" applyNumberFormat="1" applyFont="1" applyBorder="1" applyAlignment="1">
      <alignment horizontal="right" vertical="center"/>
    </xf>
    <xf numFmtId="0" fontId="8" fillId="0" borderId="0" xfId="13" applyFont="1" applyBorder="1"/>
    <xf numFmtId="0" fontId="8" fillId="0" borderId="0" xfId="13" applyFont="1" applyBorder="1" applyAlignment="1" applyProtection="1">
      <alignment horizontal="right" vertical="center"/>
    </xf>
    <xf numFmtId="185" fontId="5" fillId="0" borderId="0" xfId="13" quotePrefix="1" applyNumberFormat="1" applyFont="1" applyBorder="1" applyAlignment="1" applyProtection="1">
      <alignment horizontal="left"/>
    </xf>
    <xf numFmtId="0" fontId="4" fillId="0" borderId="0" xfId="13" applyFont="1" applyBorder="1" applyAlignment="1" applyProtection="1">
      <alignment horizontal="right" vertical="center"/>
    </xf>
    <xf numFmtId="185" fontId="4" fillId="0" borderId="0" xfId="13" quotePrefix="1" applyNumberFormat="1" applyFont="1" applyBorder="1" applyAlignment="1" applyProtection="1">
      <alignment horizontal="left"/>
    </xf>
    <xf numFmtId="169" fontId="6" fillId="0" borderId="196" xfId="13" applyNumberFormat="1" applyFont="1" applyBorder="1" applyAlignment="1" applyProtection="1">
      <alignment horizontal="center" vertical="center"/>
    </xf>
    <xf numFmtId="169" fontId="6" fillId="0" borderId="27" xfId="13" applyNumberFormat="1" applyFont="1" applyBorder="1" applyAlignment="1" applyProtection="1">
      <alignment horizontal="right" vertical="center"/>
    </xf>
    <xf numFmtId="169" fontId="6" fillId="0" borderId="123" xfId="13" applyNumberFormat="1" applyFont="1" applyBorder="1" applyAlignment="1" applyProtection="1">
      <alignment horizontal="center" vertical="center"/>
    </xf>
    <xf numFmtId="185" fontId="6" fillId="0" borderId="26" xfId="13" applyNumberFormat="1" applyFont="1" applyBorder="1" applyAlignment="1" applyProtection="1">
      <alignment horizontal="left"/>
    </xf>
    <xf numFmtId="169" fontId="4" fillId="0" borderId="45" xfId="13" applyNumberFormat="1" applyFont="1" applyBorder="1" applyAlignment="1" applyProtection="1">
      <alignment horizontal="center" vertical="center"/>
    </xf>
    <xf numFmtId="169" fontId="4" fillId="0" borderId="12" xfId="13" applyNumberFormat="1" applyFont="1" applyBorder="1" applyAlignment="1" applyProtection="1">
      <alignment horizontal="right" vertical="center"/>
    </xf>
    <xf numFmtId="169" fontId="4" fillId="0" borderId="25" xfId="13" applyNumberFormat="1" applyFont="1" applyBorder="1" applyAlignment="1" applyProtection="1">
      <alignment horizontal="center" vertical="center"/>
    </xf>
    <xf numFmtId="185" fontId="4" fillId="0" borderId="11" xfId="13" quotePrefix="1" applyNumberFormat="1" applyFont="1" applyBorder="1" applyAlignment="1" applyProtection="1">
      <alignment horizontal="left"/>
    </xf>
    <xf numFmtId="185" fontId="4" fillId="0" borderId="11" xfId="13" applyNumberFormat="1" applyFont="1" applyBorder="1" applyAlignment="1" applyProtection="1">
      <alignment horizontal="left"/>
    </xf>
    <xf numFmtId="169" fontId="6" fillId="0" borderId="44" xfId="13" applyNumberFormat="1" applyFont="1" applyBorder="1" applyAlignment="1" applyProtection="1">
      <alignment horizontal="center" vertical="center"/>
    </xf>
    <xf numFmtId="169" fontId="6" fillId="0" borderId="9" xfId="13" applyNumberFormat="1" applyFont="1" applyBorder="1" applyAlignment="1" applyProtection="1">
      <alignment horizontal="right" vertical="center"/>
    </xf>
    <xf numFmtId="169" fontId="6" fillId="0" borderId="23" xfId="13" applyNumberFormat="1" applyFont="1" applyBorder="1" applyAlignment="1" applyProtection="1">
      <alignment horizontal="center" vertical="center"/>
    </xf>
    <xf numFmtId="185" fontId="6" fillId="0" borderId="8" xfId="13" applyNumberFormat="1" applyFont="1" applyBorder="1" applyAlignment="1" applyProtection="1">
      <alignment horizontal="left"/>
    </xf>
    <xf numFmtId="175" fontId="4" fillId="0" borderId="12" xfId="7" applyNumberFormat="1" applyFont="1" applyBorder="1" applyAlignment="1" applyProtection="1">
      <alignment horizontal="right" vertical="center"/>
    </xf>
    <xf numFmtId="0" fontId="6" fillId="2" borderId="16" xfId="13" applyFont="1" applyFill="1" applyBorder="1" applyAlignment="1" applyProtection="1">
      <alignment horizontal="center" vertical="center"/>
    </xf>
    <xf numFmtId="186" fontId="6" fillId="2" borderId="2" xfId="13" applyNumberFormat="1" applyFont="1" applyFill="1" applyBorder="1" applyAlignment="1">
      <alignment horizontal="center" vertical="center"/>
    </xf>
    <xf numFmtId="0" fontId="6" fillId="2" borderId="2" xfId="13" applyFont="1" applyFill="1" applyBorder="1" applyAlignment="1" applyProtection="1">
      <alignment horizontal="center" vertical="center"/>
    </xf>
    <xf numFmtId="14" fontId="6" fillId="0" borderId="0" xfId="13" applyNumberFormat="1" applyFont="1" applyFill="1" applyBorder="1" applyAlignment="1"/>
    <xf numFmtId="0" fontId="6" fillId="0" borderId="0" xfId="13" applyFont="1" applyFill="1" applyAlignment="1">
      <alignment vertical="center"/>
    </xf>
    <xf numFmtId="165" fontId="4" fillId="0" borderId="0" xfId="13" applyNumberFormat="1" applyFont="1" applyFill="1"/>
    <xf numFmtId="169" fontId="4" fillId="0" borderId="0" xfId="13" applyNumberFormat="1" applyFont="1" applyFill="1"/>
    <xf numFmtId="0" fontId="8" fillId="0" borderId="0" xfId="13" quotePrefix="1" applyFont="1" applyFill="1" applyBorder="1" applyAlignment="1">
      <alignment horizontal="left"/>
    </xf>
    <xf numFmtId="169" fontId="8" fillId="0" borderId="0" xfId="13" applyNumberFormat="1" applyFont="1" applyFill="1" applyBorder="1" applyAlignment="1" applyProtection="1">
      <alignment horizontal="right"/>
    </xf>
    <xf numFmtId="0" fontId="8" fillId="0" borderId="0" xfId="13" applyFont="1" applyFill="1" applyBorder="1" applyAlignment="1">
      <alignment vertical="center"/>
    </xf>
    <xf numFmtId="169" fontId="8" fillId="0" borderId="0" xfId="13" applyNumberFormat="1" applyFont="1" applyFill="1" applyBorder="1" applyAlignment="1">
      <alignment vertical="center"/>
    </xf>
    <xf numFmtId="169" fontId="8" fillId="0" borderId="0" xfId="13" applyNumberFormat="1" applyFont="1" applyFill="1" applyBorder="1" applyAlignment="1" applyProtection="1">
      <alignment horizontal="center" vertical="center"/>
    </xf>
    <xf numFmtId="169" fontId="97" fillId="0" borderId="0" xfId="13" applyNumberFormat="1" applyFont="1" applyFill="1" applyBorder="1" applyAlignment="1" applyProtection="1">
      <alignment horizontal="right" vertical="center"/>
    </xf>
    <xf numFmtId="169" fontId="8" fillId="0" borderId="0" xfId="13" applyNumberFormat="1" applyFont="1" applyFill="1" applyBorder="1" applyAlignment="1" applyProtection="1">
      <alignment vertical="center"/>
    </xf>
    <xf numFmtId="169" fontId="95" fillId="0" borderId="0" xfId="13" applyNumberFormat="1" applyFont="1" applyFill="1" applyBorder="1" applyAlignment="1" applyProtection="1">
      <alignment horizontal="right"/>
    </xf>
    <xf numFmtId="0" fontId="4" fillId="0" borderId="0" xfId="13" applyFont="1" applyFill="1" applyBorder="1" applyAlignment="1">
      <alignment horizontal="right"/>
    </xf>
    <xf numFmtId="185" fontId="5" fillId="0" borderId="0" xfId="13" applyNumberFormat="1" applyFont="1" applyFill="1" applyBorder="1" applyAlignment="1" applyProtection="1">
      <alignment horizontal="left"/>
    </xf>
    <xf numFmtId="169" fontId="4" fillId="0" borderId="48" xfId="13" applyNumberFormat="1" applyFont="1" applyFill="1" applyBorder="1" applyAlignment="1" applyProtection="1">
      <alignment horizontal="center" vertical="center"/>
    </xf>
    <xf numFmtId="0" fontId="4" fillId="0" borderId="88" xfId="13" applyFont="1" applyFill="1" applyBorder="1" applyAlignment="1">
      <alignment horizontal="right" vertical="center"/>
    </xf>
    <xf numFmtId="169" fontId="4" fillId="0" borderId="21" xfId="13" applyNumberFormat="1" applyFont="1" applyFill="1" applyBorder="1" applyAlignment="1" applyProtection="1">
      <alignment horizontal="right" vertical="center"/>
    </xf>
    <xf numFmtId="169" fontId="4" fillId="0" borderId="88" xfId="13" applyNumberFormat="1" applyFont="1" applyFill="1" applyBorder="1" applyAlignment="1" applyProtection="1">
      <alignment horizontal="center" vertical="center"/>
    </xf>
    <xf numFmtId="186" fontId="49" fillId="0" borderId="88" xfId="13" applyNumberFormat="1" applyFont="1" applyFill="1" applyBorder="1" applyAlignment="1" applyProtection="1">
      <alignment horizontal="right" vertical="center"/>
    </xf>
    <xf numFmtId="169" fontId="4" fillId="0" borderId="40" xfId="13" applyNumberFormat="1" applyFont="1" applyFill="1" applyBorder="1" applyAlignment="1" applyProtection="1">
      <alignment horizontal="right" vertical="center"/>
    </xf>
    <xf numFmtId="169" fontId="4" fillId="0" borderId="18" xfId="13" applyNumberFormat="1" applyFont="1" applyFill="1" applyBorder="1" applyAlignment="1" applyProtection="1">
      <alignment horizontal="right" vertical="center"/>
    </xf>
    <xf numFmtId="185" fontId="4" fillId="0" borderId="17" xfId="13" applyNumberFormat="1" applyFont="1" applyFill="1" applyBorder="1" applyAlignment="1" applyProtection="1">
      <alignment horizontal="left"/>
    </xf>
    <xf numFmtId="169" fontId="4" fillId="0" borderId="44" xfId="13" applyNumberFormat="1" applyFont="1" applyFill="1" applyBorder="1" applyAlignment="1" applyProtection="1">
      <alignment horizontal="center" vertical="center"/>
    </xf>
    <xf numFmtId="0" fontId="4" fillId="0" borderId="23" xfId="13" applyFont="1" applyFill="1" applyBorder="1" applyAlignment="1">
      <alignment horizontal="right" vertical="center"/>
    </xf>
    <xf numFmtId="169" fontId="4" fillId="0" borderId="46" xfId="13" applyNumberFormat="1" applyFont="1" applyFill="1" applyBorder="1" applyAlignment="1" applyProtection="1">
      <alignment horizontal="right" vertical="center"/>
    </xf>
    <xf numFmtId="169" fontId="4" fillId="0" borderId="23" xfId="13" applyNumberFormat="1" applyFont="1" applyFill="1" applyBorder="1" applyAlignment="1" applyProtection="1">
      <alignment horizontal="center" vertical="center"/>
    </xf>
    <xf numFmtId="186" fontId="49" fillId="0" borderId="23" xfId="13" applyNumberFormat="1" applyFont="1" applyFill="1" applyBorder="1" applyAlignment="1" applyProtection="1">
      <alignment horizontal="right" vertical="center"/>
    </xf>
    <xf numFmtId="169" fontId="4" fillId="0" borderId="22" xfId="13" applyNumberFormat="1" applyFont="1" applyFill="1" applyBorder="1" applyAlignment="1" applyProtection="1">
      <alignment horizontal="right" vertical="center"/>
    </xf>
    <xf numFmtId="169" fontId="4" fillId="0" borderId="9" xfId="13" applyNumberFormat="1" applyFont="1" applyFill="1" applyBorder="1" applyAlignment="1" applyProtection="1">
      <alignment horizontal="right" vertical="center"/>
    </xf>
    <xf numFmtId="185" fontId="4" fillId="0" borderId="8" xfId="13" applyNumberFormat="1" applyFont="1" applyFill="1" applyBorder="1" applyAlignment="1" applyProtection="1">
      <alignment horizontal="left"/>
    </xf>
    <xf numFmtId="186" fontId="49" fillId="0" borderId="25" xfId="13" applyNumberFormat="1" applyFont="1" applyFill="1" applyBorder="1" applyAlignment="1" applyProtection="1">
      <alignment horizontal="right" vertical="center"/>
    </xf>
    <xf numFmtId="169" fontId="4" fillId="0" borderId="23" xfId="13" applyNumberFormat="1" applyFont="1" applyFill="1" applyBorder="1" applyAlignment="1" applyProtection="1">
      <alignment horizontal="right" vertical="center"/>
    </xf>
    <xf numFmtId="185" fontId="6" fillId="0" borderId="8" xfId="13" applyNumberFormat="1" applyFont="1" applyFill="1" applyBorder="1" applyAlignment="1" applyProtection="1">
      <alignment horizontal="left"/>
    </xf>
    <xf numFmtId="185" fontId="4" fillId="0" borderId="8" xfId="13" quotePrefix="1" applyNumberFormat="1" applyFont="1" applyFill="1" applyBorder="1" applyAlignment="1" applyProtection="1">
      <alignment horizontal="left"/>
    </xf>
    <xf numFmtId="186" fontId="49" fillId="0" borderId="23" xfId="13" quotePrefix="1" applyNumberFormat="1" applyFont="1" applyFill="1" applyBorder="1" applyAlignment="1" applyProtection="1">
      <alignment horizontal="right" vertical="center"/>
    </xf>
    <xf numFmtId="186" fontId="6" fillId="2" borderId="49" xfId="13" applyNumberFormat="1" applyFont="1" applyFill="1" applyBorder="1" applyAlignment="1" applyProtection="1">
      <alignment horizontal="center" vertical="center"/>
    </xf>
    <xf numFmtId="0" fontId="6" fillId="2" borderId="0" xfId="13" applyFont="1" applyFill="1" applyBorder="1" applyAlignment="1" applyProtection="1">
      <alignment horizontal="center" vertical="center"/>
    </xf>
    <xf numFmtId="0" fontId="6" fillId="2" borderId="15" xfId="13" applyFont="1" applyFill="1" applyBorder="1" applyAlignment="1" applyProtection="1">
      <alignment horizontal="center" vertical="center"/>
    </xf>
    <xf numFmtId="169" fontId="8" fillId="0" borderId="0" xfId="13" applyNumberFormat="1" applyFont="1" applyBorder="1" applyAlignment="1" applyProtection="1">
      <alignment horizontal="center" vertical="center"/>
    </xf>
    <xf numFmtId="169" fontId="8" fillId="0" borderId="0" xfId="13" applyNumberFormat="1" applyFont="1" applyBorder="1" applyAlignment="1" applyProtection="1">
      <alignment horizontal="center"/>
    </xf>
    <xf numFmtId="169" fontId="4" fillId="0" borderId="0" xfId="13" applyNumberFormat="1" applyFont="1" applyBorder="1" applyAlignment="1" applyProtection="1">
      <alignment horizontal="center" vertical="center"/>
    </xf>
    <xf numFmtId="169" fontId="4" fillId="0" borderId="0" xfId="13" applyNumberFormat="1" applyFont="1" applyBorder="1" applyAlignment="1" applyProtection="1">
      <alignment horizontal="right" vertical="center"/>
    </xf>
    <xf numFmtId="169" fontId="4" fillId="0" borderId="0" xfId="13" applyNumberFormat="1" applyFont="1" applyBorder="1" applyAlignment="1" applyProtection="1">
      <alignment horizontal="center"/>
    </xf>
    <xf numFmtId="185" fontId="5" fillId="0" borderId="0" xfId="13" applyNumberFormat="1" applyFont="1" applyBorder="1" applyAlignment="1" applyProtection="1">
      <alignment horizontal="left"/>
    </xf>
    <xf numFmtId="169" fontId="4" fillId="0" borderId="48" xfId="13" applyNumberFormat="1" applyFont="1" applyBorder="1" applyAlignment="1" applyProtection="1">
      <alignment horizontal="center" vertical="center"/>
    </xf>
    <xf numFmtId="169" fontId="4" fillId="0" borderId="18" xfId="13" applyNumberFormat="1" applyFont="1" applyBorder="1" applyAlignment="1" applyProtection="1">
      <alignment horizontal="right" vertical="center"/>
    </xf>
    <xf numFmtId="169" fontId="4" fillId="0" borderId="88" xfId="13" applyNumberFormat="1" applyFont="1" applyBorder="1" applyAlignment="1" applyProtection="1">
      <alignment horizontal="center"/>
    </xf>
    <xf numFmtId="185" fontId="4" fillId="0" borderId="17" xfId="13" applyNumberFormat="1" applyFont="1" applyBorder="1" applyAlignment="1" applyProtection="1">
      <alignment horizontal="left"/>
    </xf>
    <xf numFmtId="169" fontId="4" fillId="0" borderId="44" xfId="13" applyNumberFormat="1" applyFont="1" applyBorder="1" applyAlignment="1" applyProtection="1">
      <alignment horizontal="center" vertical="center"/>
    </xf>
    <xf numFmtId="169" fontId="4" fillId="0" borderId="9" xfId="13" applyNumberFormat="1" applyFont="1" applyBorder="1" applyAlignment="1" applyProtection="1">
      <alignment horizontal="right" vertical="center"/>
    </xf>
    <xf numFmtId="169" fontId="4" fillId="0" borderId="23" xfId="13" applyNumberFormat="1" applyFont="1" applyBorder="1" applyAlignment="1" applyProtection="1">
      <alignment horizontal="center"/>
    </xf>
    <xf numFmtId="185" fontId="4" fillId="0" borderId="8" xfId="13" applyNumberFormat="1" applyFont="1" applyBorder="1" applyAlignment="1" applyProtection="1">
      <alignment horizontal="left"/>
    </xf>
    <xf numFmtId="169" fontId="4" fillId="0" borderId="25" xfId="13" applyNumberFormat="1" applyFont="1" applyBorder="1" applyAlignment="1" applyProtection="1">
      <alignment horizontal="center"/>
    </xf>
    <xf numFmtId="169" fontId="6" fillId="0" borderId="23" xfId="13" applyNumberFormat="1" applyFont="1" applyBorder="1" applyAlignment="1" applyProtection="1">
      <alignment horizontal="center"/>
    </xf>
    <xf numFmtId="185" fontId="4" fillId="0" borderId="8" xfId="13" quotePrefix="1" applyNumberFormat="1" applyFont="1" applyBorder="1" applyAlignment="1" applyProtection="1">
      <alignment horizontal="left"/>
    </xf>
    <xf numFmtId="186" fontId="6" fillId="2" borderId="2" xfId="13" applyNumberFormat="1" applyFont="1" applyFill="1" applyBorder="1" applyAlignment="1" applyProtection="1">
      <alignment horizontal="center" vertical="center"/>
    </xf>
    <xf numFmtId="185" fontId="6" fillId="0" borderId="0" xfId="13" applyNumberFormat="1" applyFont="1" applyFill="1" applyBorder="1" applyAlignment="1" applyProtection="1"/>
    <xf numFmtId="169" fontId="4" fillId="0" borderId="19" xfId="13" applyNumberFormat="1" applyFont="1" applyFill="1" applyBorder="1" applyAlignment="1" applyProtection="1">
      <alignment horizontal="center" vertical="center"/>
    </xf>
    <xf numFmtId="169" fontId="4" fillId="0" borderId="18" xfId="13" applyNumberFormat="1" applyFont="1" applyFill="1" applyBorder="1" applyAlignment="1" applyProtection="1">
      <alignment horizontal="center" vertical="center"/>
    </xf>
    <xf numFmtId="0" fontId="4" fillId="0" borderId="18" xfId="13" applyFont="1" applyFill="1" applyBorder="1" applyAlignment="1">
      <alignment horizontal="right" vertical="center"/>
    </xf>
    <xf numFmtId="169" fontId="4" fillId="0" borderId="18" xfId="13" applyNumberFormat="1" applyFont="1" applyFill="1" applyBorder="1" applyAlignment="1">
      <alignment horizontal="right" vertical="center"/>
    </xf>
    <xf numFmtId="169" fontId="4" fillId="0" borderId="10" xfId="13" applyNumberFormat="1" applyFont="1" applyFill="1" applyBorder="1" applyAlignment="1" applyProtection="1">
      <alignment horizontal="center" vertical="center"/>
    </xf>
    <xf numFmtId="169" fontId="4" fillId="0" borderId="9" xfId="13" applyNumberFormat="1" applyFont="1" applyFill="1" applyBorder="1" applyAlignment="1" applyProtection="1">
      <alignment horizontal="center" vertical="center"/>
    </xf>
    <xf numFmtId="169" fontId="4" fillId="0" borderId="8" xfId="13" applyNumberFormat="1" applyFont="1" applyFill="1" applyBorder="1" applyAlignment="1" applyProtection="1">
      <alignment horizontal="left"/>
    </xf>
    <xf numFmtId="169" fontId="4" fillId="0" borderId="13" xfId="13" applyNumberFormat="1" applyFont="1" applyFill="1" applyBorder="1" applyAlignment="1" applyProtection="1">
      <alignment horizontal="center" vertical="center"/>
    </xf>
    <xf numFmtId="169" fontId="4" fillId="0" borderId="12" xfId="13" applyNumberFormat="1" applyFont="1" applyFill="1" applyBorder="1" applyAlignment="1" applyProtection="1">
      <alignment horizontal="center" vertical="center"/>
    </xf>
    <xf numFmtId="169" fontId="4" fillId="0" borderId="11" xfId="13" applyNumberFormat="1" applyFont="1" applyFill="1" applyBorder="1" applyAlignment="1" applyProtection="1">
      <alignment horizontal="left"/>
    </xf>
    <xf numFmtId="185" fontId="4" fillId="0" borderId="11" xfId="13" applyNumberFormat="1" applyFont="1" applyFill="1" applyBorder="1" applyAlignment="1" applyProtection="1">
      <alignment horizontal="left" indent="3"/>
    </xf>
    <xf numFmtId="185" fontId="4" fillId="0" borderId="11" xfId="13" applyNumberFormat="1" applyFont="1" applyFill="1" applyBorder="1" applyAlignment="1" applyProtection="1"/>
    <xf numFmtId="169" fontId="6" fillId="0" borderId="9" xfId="13" applyNumberFormat="1" applyFont="1" applyFill="1" applyBorder="1" applyAlignment="1" applyProtection="1">
      <alignment horizontal="center" vertical="center"/>
    </xf>
    <xf numFmtId="169" fontId="4" fillId="0" borderId="11" xfId="13" quotePrefix="1" applyNumberFormat="1" applyFont="1" applyFill="1" applyBorder="1" applyAlignment="1" applyProtection="1">
      <alignment horizontal="left"/>
    </xf>
    <xf numFmtId="169" fontId="4" fillId="0" borderId="8" xfId="13" quotePrefix="1" applyNumberFormat="1" applyFont="1" applyFill="1" applyBorder="1" applyAlignment="1" applyProtection="1">
      <alignment horizontal="left"/>
    </xf>
    <xf numFmtId="186" fontId="6" fillId="2" borderId="14" xfId="13" applyNumberFormat="1" applyFont="1" applyFill="1" applyBorder="1" applyAlignment="1" applyProtection="1">
      <alignment horizontal="center" vertical="center"/>
    </xf>
    <xf numFmtId="186" fontId="6" fillId="2" borderId="16" xfId="13" applyNumberFormat="1" applyFont="1" applyFill="1" applyBorder="1" applyAlignment="1" applyProtection="1">
      <alignment horizontal="center" vertical="center"/>
    </xf>
    <xf numFmtId="165" fontId="6" fillId="0" borderId="19" xfId="13" applyNumberFormat="1" applyFont="1" applyBorder="1" applyAlignment="1">
      <alignment horizontal="center" vertical="center"/>
    </xf>
    <xf numFmtId="165" fontId="6" fillId="0" borderId="18" xfId="13" applyNumberFormat="1" applyFont="1" applyBorder="1" applyAlignment="1">
      <alignment vertical="center"/>
    </xf>
    <xf numFmtId="165" fontId="6" fillId="0" borderId="18" xfId="13" applyNumberFormat="1" applyFont="1" applyBorder="1" applyAlignment="1">
      <alignment horizontal="center" vertical="center"/>
    </xf>
    <xf numFmtId="0" fontId="6" fillId="0" borderId="17" xfId="13" applyFont="1" applyBorder="1"/>
    <xf numFmtId="169" fontId="6" fillId="0" borderId="10" xfId="13" applyNumberFormat="1" applyFont="1" applyBorder="1" applyAlignment="1" applyProtection="1">
      <alignment horizontal="center" vertical="center"/>
    </xf>
    <xf numFmtId="169" fontId="6" fillId="0" borderId="9" xfId="13" applyNumberFormat="1" applyFont="1" applyBorder="1" applyAlignment="1" applyProtection="1">
      <alignment vertical="center"/>
    </xf>
    <xf numFmtId="169" fontId="6" fillId="0" borderId="9" xfId="13" applyNumberFormat="1" applyFont="1" applyBorder="1" applyAlignment="1" applyProtection="1">
      <alignment horizontal="center" vertical="center"/>
    </xf>
    <xf numFmtId="169" fontId="6" fillId="0" borderId="8" xfId="13" applyNumberFormat="1" applyFont="1" applyBorder="1" applyAlignment="1" applyProtection="1">
      <alignment horizontal="left"/>
    </xf>
    <xf numFmtId="169" fontId="4" fillId="0" borderId="13" xfId="13" applyNumberFormat="1" applyFont="1" applyBorder="1" applyAlignment="1" applyProtection="1">
      <alignment horizontal="center" vertical="center"/>
    </xf>
    <xf numFmtId="169" fontId="4" fillId="0" borderId="12" xfId="13" applyNumberFormat="1" applyFont="1" applyBorder="1" applyAlignment="1" applyProtection="1">
      <alignment vertical="center"/>
    </xf>
    <xf numFmtId="169" fontId="4" fillId="0" borderId="12" xfId="13" applyNumberFormat="1" applyFont="1" applyBorder="1" applyAlignment="1" applyProtection="1">
      <alignment horizontal="center" vertical="center"/>
    </xf>
    <xf numFmtId="185" fontId="4" fillId="0" borderId="11" xfId="13" applyNumberFormat="1" applyFont="1" applyBorder="1" applyAlignment="1" applyProtection="1">
      <alignment horizontal="left" indent="3"/>
    </xf>
    <xf numFmtId="185" fontId="6" fillId="0" borderId="8" xfId="13" quotePrefix="1" applyNumberFormat="1" applyFont="1" applyBorder="1" applyAlignment="1" applyProtection="1">
      <alignment horizontal="left"/>
    </xf>
    <xf numFmtId="169" fontId="4" fillId="0" borderId="12" xfId="13" applyNumberFormat="1" applyFont="1" applyFill="1" applyBorder="1" applyAlignment="1" applyProtection="1">
      <alignment vertical="center"/>
    </xf>
    <xf numFmtId="169" fontId="4" fillId="0" borderId="11" xfId="13" applyNumberFormat="1" applyFont="1" applyBorder="1" applyAlignment="1" applyProtection="1">
      <alignment horizontal="left"/>
    </xf>
    <xf numFmtId="169" fontId="6" fillId="0" borderId="8" xfId="13" quotePrefix="1" applyNumberFormat="1" applyFont="1" applyBorder="1" applyAlignment="1" applyProtection="1">
      <alignment horizontal="left"/>
    </xf>
    <xf numFmtId="169" fontId="6" fillId="0" borderId="9" xfId="13" applyNumberFormat="1" applyFont="1" applyFill="1" applyBorder="1" applyAlignment="1" applyProtection="1">
      <alignment vertical="center"/>
    </xf>
    <xf numFmtId="169" fontId="6" fillId="0" borderId="19" xfId="13" applyNumberFormat="1" applyFont="1" applyFill="1" applyBorder="1" applyAlignment="1" applyProtection="1">
      <alignment horizontal="center" vertical="center"/>
    </xf>
    <xf numFmtId="169" fontId="6" fillId="0" borderId="18" xfId="13" applyNumberFormat="1" applyFont="1" applyFill="1" applyBorder="1" applyAlignment="1" applyProtection="1">
      <alignment horizontal="right" vertical="center"/>
    </xf>
    <xf numFmtId="169" fontId="6" fillId="0" borderId="18" xfId="13" applyNumberFormat="1" applyFont="1" applyFill="1" applyBorder="1" applyAlignment="1" applyProtection="1">
      <alignment horizontal="center" vertical="center"/>
    </xf>
    <xf numFmtId="0" fontId="6" fillId="0" borderId="18" xfId="13" applyFont="1" applyFill="1" applyBorder="1" applyAlignment="1">
      <alignment horizontal="right" vertical="center"/>
    </xf>
    <xf numFmtId="169" fontId="6" fillId="0" borderId="18" xfId="13" applyNumberFormat="1" applyFont="1" applyFill="1" applyBorder="1" applyAlignment="1">
      <alignment horizontal="right" vertical="center"/>
    </xf>
    <xf numFmtId="185" fontId="6" fillId="0" borderId="17" xfId="13" applyNumberFormat="1" applyFont="1" applyFill="1" applyBorder="1" applyAlignment="1" applyProtection="1">
      <alignment horizontal="left"/>
    </xf>
    <xf numFmtId="169" fontId="6" fillId="0" borderId="8" xfId="13" applyNumberFormat="1" applyFont="1" applyFill="1" applyBorder="1" applyAlignment="1" applyProtection="1">
      <alignment horizontal="left"/>
    </xf>
    <xf numFmtId="185" fontId="6" fillId="0" borderId="8" xfId="13" quotePrefix="1" applyNumberFormat="1" applyFont="1" applyFill="1" applyBorder="1" applyAlignment="1" applyProtection="1">
      <alignment horizontal="left"/>
    </xf>
    <xf numFmtId="169" fontId="6" fillId="0" borderId="8" xfId="13" quotePrefix="1" applyNumberFormat="1" applyFont="1" applyFill="1" applyBorder="1" applyAlignment="1" applyProtection="1">
      <alignment horizontal="left"/>
    </xf>
    <xf numFmtId="169" fontId="6" fillId="0" borderId="18" xfId="13" applyNumberFormat="1" applyFont="1" applyFill="1" applyBorder="1" applyAlignment="1" applyProtection="1">
      <alignment vertical="center"/>
    </xf>
    <xf numFmtId="0" fontId="6" fillId="0" borderId="18" xfId="13" applyFont="1" applyFill="1" applyBorder="1" applyAlignment="1">
      <alignment vertical="center"/>
    </xf>
    <xf numFmtId="169" fontId="6" fillId="0" borderId="18" xfId="13" applyNumberFormat="1" applyFont="1" applyFill="1" applyBorder="1" applyAlignment="1">
      <alignment vertical="center"/>
    </xf>
    <xf numFmtId="169" fontId="4" fillId="0" borderId="0" xfId="13" applyNumberFormat="1" applyFont="1" applyFill="1" applyBorder="1" applyAlignment="1">
      <alignment horizontal="center"/>
    </xf>
    <xf numFmtId="169" fontId="6" fillId="0" borderId="19" xfId="13" applyNumberFormat="1" applyFont="1" applyFill="1" applyBorder="1" applyAlignment="1" applyProtection="1">
      <alignment horizontal="center"/>
    </xf>
    <xf numFmtId="169" fontId="6" fillId="0" borderId="18" xfId="13" applyNumberFormat="1" applyFont="1" applyFill="1" applyBorder="1" applyAlignment="1" applyProtection="1">
      <alignment horizontal="right"/>
    </xf>
    <xf numFmtId="169" fontId="6" fillId="0" borderId="18" xfId="13" applyNumberFormat="1" applyFont="1" applyFill="1" applyBorder="1" applyAlignment="1" applyProtection="1">
      <alignment horizontal="center"/>
    </xf>
    <xf numFmtId="0" fontId="6" fillId="0" borderId="18" xfId="13" applyFont="1" applyFill="1" applyBorder="1" applyAlignment="1">
      <alignment horizontal="right"/>
    </xf>
    <xf numFmtId="169" fontId="6" fillId="0" borderId="18" xfId="13" applyNumberFormat="1" applyFont="1" applyFill="1" applyBorder="1" applyAlignment="1">
      <alignment horizontal="right"/>
    </xf>
    <xf numFmtId="169" fontId="6" fillId="0" borderId="10" xfId="13" applyNumberFormat="1" applyFont="1" applyFill="1" applyBorder="1" applyAlignment="1" applyProtection="1">
      <alignment horizontal="center"/>
    </xf>
    <xf numFmtId="169" fontId="6" fillId="0" borderId="9" xfId="13" applyNumberFormat="1" applyFont="1" applyFill="1" applyBorder="1" applyAlignment="1" applyProtection="1">
      <alignment horizontal="right"/>
    </xf>
    <xf numFmtId="169" fontId="6" fillId="0" borderId="9" xfId="13" applyNumberFormat="1" applyFont="1" applyFill="1" applyBorder="1" applyAlignment="1" applyProtection="1">
      <alignment horizontal="center"/>
    </xf>
    <xf numFmtId="169" fontId="4" fillId="0" borderId="13" xfId="13" applyNumberFormat="1" applyFont="1" applyFill="1" applyBorder="1" applyAlignment="1" applyProtection="1">
      <alignment horizontal="center"/>
    </xf>
    <xf numFmtId="169" fontId="4" fillId="0" borderId="12" xfId="13" applyNumberFormat="1" applyFont="1" applyFill="1" applyBorder="1" applyAlignment="1" applyProtection="1">
      <alignment horizontal="right"/>
    </xf>
    <xf numFmtId="169" fontId="4" fillId="0" borderId="12" xfId="13" applyNumberFormat="1" applyFont="1" applyFill="1" applyBorder="1" applyAlignment="1" applyProtection="1">
      <alignment horizontal="center"/>
    </xf>
    <xf numFmtId="2" fontId="4" fillId="0" borderId="0" xfId="13" applyNumberFormat="1" applyFont="1" applyFill="1"/>
    <xf numFmtId="2" fontId="4" fillId="0" borderId="0" xfId="13" applyNumberFormat="1" applyFont="1" applyFill="1" applyBorder="1"/>
    <xf numFmtId="2" fontId="4" fillId="0" borderId="0" xfId="7" applyNumberFormat="1" applyFont="1" applyFill="1" applyBorder="1"/>
    <xf numFmtId="165" fontId="4" fillId="0" borderId="0" xfId="13" applyNumberFormat="1" applyFont="1" applyFill="1" applyBorder="1"/>
    <xf numFmtId="165" fontId="8" fillId="0" borderId="0" xfId="13" applyNumberFormat="1" applyFont="1" applyFill="1"/>
    <xf numFmtId="165" fontId="8" fillId="0" borderId="0" xfId="13" applyNumberFormat="1" applyFont="1" applyFill="1" applyBorder="1"/>
    <xf numFmtId="2" fontId="4" fillId="0" borderId="0" xfId="13" applyNumberFormat="1" applyFont="1" applyFill="1" applyAlignment="1">
      <alignment horizontal="center"/>
    </xf>
    <xf numFmtId="165" fontId="6" fillId="0" borderId="0" xfId="13"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13" applyNumberFormat="1" applyFont="1" applyFill="1" applyBorder="1" applyAlignment="1" applyProtection="1">
      <alignment horizontal="left"/>
    </xf>
    <xf numFmtId="165" fontId="4" fillId="0" borderId="0" xfId="13" applyNumberFormat="1" applyFont="1" applyFill="1" applyBorder="1" applyAlignment="1" applyProtection="1">
      <alignment horizontal="left"/>
    </xf>
    <xf numFmtId="165" fontId="4" fillId="0" borderId="0" xfId="13" applyNumberFormat="1" applyFont="1" applyFill="1" applyBorder="1" applyAlignment="1" applyProtection="1">
      <alignment horizontal="left" vertical="center"/>
    </xf>
    <xf numFmtId="165" fontId="6" fillId="0" borderId="19" xfId="7" applyNumberFormat="1" applyFont="1" applyFill="1" applyBorder="1" applyAlignment="1">
      <alignment horizontal="center" vertical="center"/>
    </xf>
    <xf numFmtId="165" fontId="6" fillId="0" borderId="18" xfId="7" applyNumberFormat="1" applyFont="1" applyFill="1" applyBorder="1" applyAlignment="1">
      <alignment horizontal="right" vertical="center"/>
    </xf>
    <xf numFmtId="165" fontId="6" fillId="0" borderId="18" xfId="7" applyNumberFormat="1" applyFont="1" applyFill="1" applyBorder="1" applyAlignment="1">
      <alignment horizontal="center" vertical="center"/>
    </xf>
    <xf numFmtId="165" fontId="6" fillId="0" borderId="17" xfId="13" applyNumberFormat="1" applyFont="1" applyFill="1" applyBorder="1" applyAlignment="1" applyProtection="1">
      <alignment horizontal="center" vertical="center"/>
    </xf>
    <xf numFmtId="165" fontId="4" fillId="0" borderId="10" xfId="7" applyNumberFormat="1" applyFont="1" applyFill="1" applyBorder="1" applyAlignment="1">
      <alignment horizontal="center" vertical="center"/>
    </xf>
    <xf numFmtId="165" fontId="4" fillId="0" borderId="9" xfId="7" applyNumberFormat="1" applyFont="1" applyFill="1" applyBorder="1" applyAlignment="1">
      <alignment horizontal="right" vertical="center"/>
    </xf>
    <xf numFmtId="165" fontId="4" fillId="0" borderId="9" xfId="7" applyNumberFormat="1" applyFont="1" applyFill="1" applyBorder="1" applyAlignment="1">
      <alignment horizontal="center" vertical="center"/>
    </xf>
    <xf numFmtId="165" fontId="4" fillId="0" borderId="8" xfId="13" applyNumberFormat="1" applyFont="1" applyFill="1" applyBorder="1" applyAlignment="1" applyProtection="1">
      <alignment horizontal="left"/>
    </xf>
    <xf numFmtId="165" fontId="4" fillId="0" borderId="12" xfId="7" applyNumberFormat="1" applyFont="1" applyFill="1" applyBorder="1" applyAlignment="1">
      <alignment horizontal="right" vertical="center"/>
    </xf>
    <xf numFmtId="165" fontId="4" fillId="0" borderId="11" xfId="13" applyNumberFormat="1" applyFont="1" applyFill="1" applyBorder="1" applyAlignment="1" applyProtection="1">
      <alignment horizontal="left"/>
    </xf>
    <xf numFmtId="165" fontId="6" fillId="0" borderId="0" xfId="13" applyNumberFormat="1" applyFont="1" applyFill="1" applyAlignment="1">
      <alignment horizontal="center"/>
    </xf>
    <xf numFmtId="165" fontId="6" fillId="0" borderId="0" xfId="13" applyNumberFormat="1" applyFont="1" applyFill="1" applyBorder="1" applyAlignment="1">
      <alignment horizontal="center"/>
    </xf>
    <xf numFmtId="2" fontId="6" fillId="2" borderId="13" xfId="7" applyNumberFormat="1" applyFont="1" applyFill="1" applyBorder="1" applyAlignment="1">
      <alignment horizontal="center" vertical="center"/>
    </xf>
    <xf numFmtId="165" fontId="6" fillId="2" borderId="12" xfId="7" applyNumberFormat="1" applyFont="1" applyFill="1" applyBorder="1" applyAlignment="1">
      <alignment horizontal="center" vertical="center"/>
    </xf>
    <xf numFmtId="2" fontId="6" fillId="2" borderId="12" xfId="7" applyNumberFormat="1" applyFont="1" applyFill="1" applyBorder="1" applyAlignment="1">
      <alignment horizontal="center" vertical="center"/>
    </xf>
    <xf numFmtId="0" fontId="24" fillId="0" borderId="0" xfId="13" applyFont="1" applyFill="1"/>
    <xf numFmtId="165" fontId="24" fillId="0" borderId="0" xfId="13" applyNumberFormat="1" applyFont="1" applyFill="1"/>
    <xf numFmtId="185" fontId="24" fillId="0" borderId="0" xfId="13" applyNumberFormat="1" applyFont="1" applyFill="1" applyBorder="1" applyAlignment="1" applyProtection="1">
      <alignment horizontal="left"/>
    </xf>
    <xf numFmtId="165" fontId="20" fillId="0" borderId="0" xfId="13" applyNumberFormat="1" applyFont="1" applyFill="1"/>
    <xf numFmtId="165" fontId="20" fillId="0" borderId="199" xfId="14" applyNumberFormat="1" applyFont="1" applyFill="1" applyBorder="1" applyAlignment="1">
      <alignment horizontal="center" vertical="center"/>
    </xf>
    <xf numFmtId="165" fontId="20" fillId="0" borderId="200" xfId="14" applyNumberFormat="1" applyFont="1" applyFill="1" applyBorder="1" applyAlignment="1">
      <alignment horizontal="right" vertical="center"/>
    </xf>
    <xf numFmtId="165" fontId="20" fillId="0" borderId="200" xfId="14" applyNumberFormat="1" applyFont="1" applyFill="1" applyBorder="1" applyAlignment="1">
      <alignment horizontal="center" vertical="center"/>
    </xf>
    <xf numFmtId="0" fontId="20" fillId="0" borderId="201" xfId="13" applyFont="1" applyFill="1" applyBorder="1"/>
    <xf numFmtId="165" fontId="98" fillId="0" borderId="13" xfId="15" applyNumberFormat="1" applyFont="1" applyFill="1" applyBorder="1" applyAlignment="1">
      <alignment horizontal="center" vertical="center"/>
    </xf>
    <xf numFmtId="165" fontId="20" fillId="0" borderId="12" xfId="15" applyNumberFormat="1" applyFont="1" applyFill="1" applyBorder="1" applyAlignment="1">
      <alignment horizontal="right" vertical="center"/>
    </xf>
    <xf numFmtId="165" fontId="20" fillId="0" borderId="12" xfId="15" applyNumberFormat="1" applyFont="1" applyFill="1" applyBorder="1" applyAlignment="1">
      <alignment horizontal="center" vertical="center"/>
    </xf>
    <xf numFmtId="165" fontId="20" fillId="0" borderId="25" xfId="15" applyNumberFormat="1" applyFont="1" applyFill="1" applyBorder="1" applyAlignment="1">
      <alignment horizontal="right" vertical="center"/>
    </xf>
    <xf numFmtId="0" fontId="20" fillId="0" borderId="11" xfId="13" applyFont="1" applyFill="1" applyBorder="1"/>
    <xf numFmtId="165" fontId="98" fillId="0" borderId="202" xfId="15" applyNumberFormat="1" applyFont="1" applyFill="1" applyBorder="1" applyAlignment="1">
      <alignment horizontal="center" vertical="center"/>
    </xf>
    <xf numFmtId="165" fontId="20" fillId="0" borderId="171" xfId="15" applyNumberFormat="1" applyFont="1" applyFill="1" applyBorder="1" applyAlignment="1">
      <alignment horizontal="right" vertical="center"/>
    </xf>
    <xf numFmtId="165" fontId="20" fillId="0" borderId="171" xfId="15" applyNumberFormat="1" applyFont="1" applyFill="1" applyBorder="1" applyAlignment="1">
      <alignment horizontal="center" vertical="center"/>
    </xf>
    <xf numFmtId="165" fontId="20" fillId="0" borderId="169" xfId="15" applyNumberFormat="1" applyFont="1" applyFill="1" applyBorder="1" applyAlignment="1">
      <alignment horizontal="right" vertical="center"/>
    </xf>
    <xf numFmtId="0" fontId="20" fillId="0" borderId="203" xfId="13" applyFont="1" applyFill="1" applyBorder="1"/>
    <xf numFmtId="165" fontId="77" fillId="0" borderId="13" xfId="15" applyNumberFormat="1" applyFont="1" applyFill="1" applyBorder="1" applyAlignment="1">
      <alignment horizontal="center" vertical="center"/>
    </xf>
    <xf numFmtId="165" fontId="24" fillId="0" borderId="12" xfId="15" applyNumberFormat="1" applyFont="1" applyFill="1" applyBorder="1" applyAlignment="1">
      <alignment horizontal="right" vertical="center"/>
    </xf>
    <xf numFmtId="165" fontId="24" fillId="0" borderId="12" xfId="15" applyNumberFormat="1" applyFont="1" applyFill="1" applyBorder="1" applyAlignment="1">
      <alignment horizontal="center" vertical="center"/>
    </xf>
    <xf numFmtId="165" fontId="24" fillId="0" borderId="25" xfId="15" applyNumberFormat="1" applyFont="1" applyFill="1" applyBorder="1" applyAlignment="1">
      <alignment horizontal="right" vertical="center"/>
    </xf>
    <xf numFmtId="0" fontId="24" fillId="0" borderId="11" xfId="13" applyFont="1" applyFill="1" applyBorder="1"/>
    <xf numFmtId="165" fontId="24" fillId="0" borderId="12" xfId="15" quotePrefix="1" applyNumberFormat="1" applyFont="1" applyFill="1" applyBorder="1" applyAlignment="1">
      <alignment horizontal="center" vertical="center"/>
    </xf>
    <xf numFmtId="165" fontId="77" fillId="0" borderId="13" xfId="15" quotePrefix="1" applyNumberFormat="1" applyFont="1" applyFill="1" applyBorder="1" applyAlignment="1">
      <alignment horizontal="center" vertical="center"/>
    </xf>
    <xf numFmtId="165" fontId="24" fillId="0" borderId="12" xfId="15" quotePrefix="1" applyNumberFormat="1" applyFont="1" applyFill="1" applyBorder="1" applyAlignment="1">
      <alignment horizontal="right" vertical="center"/>
    </xf>
    <xf numFmtId="165" fontId="24" fillId="0" borderId="25" xfId="15" quotePrefix="1" applyNumberFormat="1" applyFont="1" applyFill="1" applyBorder="1" applyAlignment="1">
      <alignment horizontal="right" vertical="center"/>
    </xf>
    <xf numFmtId="165" fontId="24" fillId="0" borderId="11" xfId="13" applyNumberFormat="1" applyFont="1" applyFill="1" applyBorder="1"/>
    <xf numFmtId="0" fontId="24" fillId="0" borderId="0" xfId="13" applyFont="1" applyFill="1" applyBorder="1"/>
    <xf numFmtId="165" fontId="77" fillId="0" borderId="19" xfId="16" quotePrefix="1" applyNumberFormat="1" applyFont="1" applyFill="1" applyBorder="1" applyAlignment="1">
      <alignment horizontal="center" vertical="center"/>
    </xf>
    <xf numFmtId="165" fontId="24" fillId="0" borderId="18" xfId="16" applyNumberFormat="1" applyFont="1" applyFill="1" applyBorder="1" applyAlignment="1">
      <alignment horizontal="right" vertical="center"/>
    </xf>
    <xf numFmtId="165" fontId="24" fillId="0" borderId="18" xfId="16" applyNumberFormat="1" applyFont="1" applyFill="1" applyBorder="1" applyAlignment="1">
      <alignment horizontal="center" vertical="center"/>
    </xf>
    <xf numFmtId="0" fontId="24" fillId="0" borderId="17" xfId="13" applyFont="1" applyFill="1" applyBorder="1" applyAlignment="1">
      <alignment horizontal="left" vertical="center"/>
    </xf>
    <xf numFmtId="165" fontId="77" fillId="0" borderId="13" xfId="16" applyNumberFormat="1" applyFont="1" applyFill="1" applyBorder="1" applyAlignment="1">
      <alignment horizontal="center" vertical="center"/>
    </xf>
    <xf numFmtId="165" fontId="24" fillId="0" borderId="12" xfId="16" applyNumberFormat="1" applyFont="1" applyFill="1" applyBorder="1" applyAlignment="1">
      <alignment horizontal="right" vertical="center"/>
    </xf>
    <xf numFmtId="165" fontId="24" fillId="0" borderId="12" xfId="16" applyNumberFormat="1" applyFont="1" applyFill="1" applyBorder="1" applyAlignment="1">
      <alignment horizontal="center" vertical="center"/>
    </xf>
    <xf numFmtId="165" fontId="24" fillId="0" borderId="25" xfId="16" applyNumberFormat="1" applyFont="1" applyFill="1" applyBorder="1" applyAlignment="1">
      <alignment horizontal="right" vertical="center"/>
    </xf>
    <xf numFmtId="0" fontId="24" fillId="0" borderId="11" xfId="13" applyFont="1" applyFill="1" applyBorder="1" applyAlignment="1">
      <alignment horizontal="left" vertical="center"/>
    </xf>
    <xf numFmtId="0" fontId="20" fillId="0" borderId="0" xfId="13" applyFont="1" applyFill="1"/>
    <xf numFmtId="165" fontId="20" fillId="0" borderId="202" xfId="16" applyNumberFormat="1" applyFont="1" applyFill="1" applyBorder="1" applyAlignment="1">
      <alignment horizontal="center" vertical="center"/>
    </xf>
    <xf numFmtId="165" fontId="20" fillId="0" borderId="171" xfId="16" applyNumberFormat="1" applyFont="1" applyFill="1" applyBorder="1" applyAlignment="1">
      <alignment horizontal="right" vertical="center"/>
    </xf>
    <xf numFmtId="165" fontId="20" fillId="0" borderId="171" xfId="16" applyNumberFormat="1" applyFont="1" applyFill="1" applyBorder="1" applyAlignment="1">
      <alignment horizontal="center" vertical="center"/>
    </xf>
    <xf numFmtId="165" fontId="20" fillId="0" borderId="169" xfId="16" applyNumberFormat="1" applyFont="1" applyFill="1" applyBorder="1" applyAlignment="1">
      <alignment horizontal="right" vertical="center"/>
    </xf>
    <xf numFmtId="0" fontId="20" fillId="0" borderId="203" xfId="13" applyFont="1" applyFill="1" applyBorder="1" applyAlignment="1">
      <alignment horizontal="left" vertical="center"/>
    </xf>
    <xf numFmtId="165" fontId="24" fillId="0" borderId="13" xfId="16" quotePrefix="1" applyNumberFormat="1" applyFont="1" applyFill="1" applyBorder="1" applyAlignment="1">
      <alignment horizontal="center" vertical="center"/>
    </xf>
    <xf numFmtId="165" fontId="24" fillId="0" borderId="12" xfId="16" quotePrefix="1" applyNumberFormat="1" applyFont="1" applyFill="1" applyBorder="1" applyAlignment="1">
      <alignment horizontal="right" vertical="center"/>
    </xf>
    <xf numFmtId="165" fontId="24" fillId="0" borderId="12" xfId="16" quotePrefix="1" applyNumberFormat="1" applyFont="1" applyFill="1" applyBorder="1" applyAlignment="1">
      <alignment horizontal="center" vertical="center"/>
    </xf>
    <xf numFmtId="165" fontId="24" fillId="0" borderId="25" xfId="16" quotePrefix="1" applyNumberFormat="1" applyFont="1" applyFill="1" applyBorder="1" applyAlignment="1">
      <alignment horizontal="right" vertical="center"/>
    </xf>
    <xf numFmtId="165" fontId="24" fillId="0" borderId="13" xfId="16" applyNumberFormat="1" applyFont="1" applyFill="1" applyBorder="1" applyAlignment="1">
      <alignment horizontal="center" vertical="center"/>
    </xf>
    <xf numFmtId="165" fontId="24" fillId="0" borderId="0" xfId="13" applyNumberFormat="1" applyFont="1" applyFill="1" applyBorder="1"/>
    <xf numFmtId="2" fontId="20" fillId="2" borderId="13" xfId="7" applyNumberFormat="1" applyFont="1" applyFill="1" applyBorder="1" applyAlignment="1">
      <alignment horizontal="center" vertical="center"/>
    </xf>
    <xf numFmtId="165" fontId="20" fillId="2" borderId="12" xfId="7" applyNumberFormat="1" applyFont="1" applyFill="1" applyBorder="1" applyAlignment="1">
      <alignment horizontal="center" vertical="center"/>
    </xf>
    <xf numFmtId="2" fontId="20" fillId="2" borderId="12" xfId="7" applyNumberFormat="1" applyFont="1" applyFill="1" applyBorder="1" applyAlignment="1">
      <alignment horizontal="center" vertical="center"/>
    </xf>
    <xf numFmtId="0" fontId="6" fillId="0" borderId="0" xfId="13" applyFont="1" applyFill="1" applyBorder="1" applyAlignment="1"/>
    <xf numFmtId="0" fontId="6" fillId="0" borderId="0" xfId="13" applyFont="1" applyFill="1" applyAlignment="1"/>
    <xf numFmtId="165" fontId="6" fillId="0" borderId="28" xfId="17" applyNumberFormat="1" applyFont="1" applyFill="1" applyBorder="1" applyAlignment="1">
      <alignment horizontal="center" vertical="center"/>
    </xf>
    <xf numFmtId="165" fontId="6" fillId="0" borderId="27" xfId="17" applyNumberFormat="1" applyFont="1" applyFill="1" applyBorder="1" applyAlignment="1">
      <alignment horizontal="right" vertical="center"/>
    </xf>
    <xf numFmtId="165" fontId="6" fillId="0" borderId="27" xfId="17" applyNumberFormat="1" applyFont="1" applyFill="1" applyBorder="1" applyAlignment="1">
      <alignment horizontal="center" vertical="center"/>
    </xf>
    <xf numFmtId="0" fontId="6" fillId="0" borderId="26" xfId="13" applyFont="1" applyFill="1" applyBorder="1" applyAlignment="1">
      <alignment horizontal="left"/>
    </xf>
    <xf numFmtId="0" fontId="6" fillId="0" borderId="0" xfId="13" applyFont="1" applyFill="1"/>
    <xf numFmtId="165" fontId="6" fillId="0" borderId="10" xfId="17" applyNumberFormat="1" applyFont="1" applyFill="1" applyBorder="1" applyAlignment="1">
      <alignment horizontal="center" vertical="center"/>
    </xf>
    <xf numFmtId="165" fontId="6" fillId="0" borderId="9" xfId="17" applyNumberFormat="1" applyFont="1" applyFill="1" applyBorder="1" applyAlignment="1">
      <alignment horizontal="right" vertical="center"/>
    </xf>
    <xf numFmtId="165" fontId="6" fillId="0" borderId="9" xfId="17" applyNumberFormat="1" applyFont="1" applyFill="1" applyBorder="1" applyAlignment="1">
      <alignment horizontal="center" vertical="center"/>
    </xf>
    <xf numFmtId="0" fontId="6" fillId="0" borderId="8" xfId="13" applyFont="1" applyFill="1" applyBorder="1"/>
    <xf numFmtId="165" fontId="4" fillId="0" borderId="13" xfId="17" applyNumberFormat="1" applyFont="1" applyFill="1" applyBorder="1" applyAlignment="1">
      <alignment horizontal="center" vertical="center"/>
    </xf>
    <xf numFmtId="165" fontId="4" fillId="0" borderId="12" xfId="17" applyNumberFormat="1" applyFont="1" applyFill="1" applyBorder="1" applyAlignment="1">
      <alignment horizontal="right" vertical="center"/>
    </xf>
    <xf numFmtId="165" fontId="4" fillId="0" borderId="12" xfId="17" applyNumberFormat="1" applyFont="1" applyFill="1" applyBorder="1" applyAlignment="1">
      <alignment horizontal="center" vertical="center"/>
    </xf>
    <xf numFmtId="0" fontId="4" fillId="0" borderId="11" xfId="13" applyFont="1" applyFill="1" applyBorder="1"/>
    <xf numFmtId="0" fontId="6" fillId="2" borderId="13" xfId="13" applyFont="1" applyFill="1" applyBorder="1" applyAlignment="1">
      <alignment horizontal="center" vertical="center"/>
    </xf>
    <xf numFmtId="0" fontId="6" fillId="2" borderId="12" xfId="13" applyFont="1" applyFill="1" applyBorder="1" applyAlignment="1">
      <alignment horizontal="center" vertical="center"/>
    </xf>
    <xf numFmtId="165" fontId="95" fillId="0" borderId="0" xfId="13" applyNumberFormat="1" applyFont="1" applyFill="1"/>
    <xf numFmtId="185" fontId="4" fillId="0" borderId="0" xfId="13" quotePrefix="1" applyNumberFormat="1" applyFont="1" applyFill="1" applyAlignment="1" applyProtection="1">
      <alignment horizontal="left" vertical="center"/>
    </xf>
    <xf numFmtId="165" fontId="6" fillId="0" borderId="28" xfId="13" applyNumberFormat="1" applyFont="1" applyFill="1" applyBorder="1" applyAlignment="1">
      <alignment horizontal="center" vertical="center"/>
    </xf>
    <xf numFmtId="165" fontId="6" fillId="0" borderId="27" xfId="13" applyNumberFormat="1" applyFont="1" applyFill="1" applyBorder="1" applyAlignment="1">
      <alignment vertical="center"/>
    </xf>
    <xf numFmtId="165" fontId="6" fillId="0" borderId="27" xfId="13" applyNumberFormat="1" applyFont="1" applyFill="1" applyBorder="1" applyAlignment="1">
      <alignment horizontal="center" vertical="center"/>
    </xf>
    <xf numFmtId="0" fontId="6" fillId="0" borderId="34" xfId="13" applyFont="1" applyFill="1" applyBorder="1"/>
    <xf numFmtId="165" fontId="4" fillId="0" borderId="13" xfId="13" applyNumberFormat="1" applyFont="1" applyFill="1" applyBorder="1" applyAlignment="1">
      <alignment horizontal="center" vertical="center"/>
    </xf>
    <xf numFmtId="165" fontId="4" fillId="0" borderId="12" xfId="13" applyNumberFormat="1" applyFont="1" applyFill="1" applyBorder="1" applyAlignment="1">
      <alignment vertical="center"/>
    </xf>
    <xf numFmtId="165" fontId="4" fillId="0" borderId="12" xfId="13"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96" fillId="0" borderId="24" xfId="2" applyNumberFormat="1" applyFont="1" applyFill="1" applyBorder="1" applyAlignment="1" applyProtection="1">
      <alignment horizontal="left" vertical="center" indent="2"/>
      <protection hidden="1"/>
    </xf>
    <xf numFmtId="165" fontId="6" fillId="0" borderId="10" xfId="13" applyNumberFormat="1" applyFont="1" applyFill="1" applyBorder="1" applyAlignment="1">
      <alignment horizontal="center" vertical="center"/>
    </xf>
    <xf numFmtId="165" fontId="6" fillId="0" borderId="9" xfId="13" applyNumberFormat="1" applyFont="1" applyFill="1" applyBorder="1" applyAlignment="1">
      <alignment vertical="center"/>
    </xf>
    <xf numFmtId="165" fontId="6" fillId="0" borderId="9" xfId="13" applyNumberFormat="1" applyFont="1" applyFill="1" applyBorder="1" applyAlignment="1">
      <alignment horizontal="center" vertical="center"/>
    </xf>
    <xf numFmtId="0" fontId="6" fillId="0" borderId="33" xfId="2" applyNumberFormat="1" applyFont="1" applyFill="1" applyBorder="1" applyAlignment="1" applyProtection="1">
      <alignment vertical="center"/>
      <protection hidden="1"/>
    </xf>
    <xf numFmtId="0" fontId="6" fillId="0" borderId="33" xfId="2" applyFont="1" applyFill="1" applyBorder="1" applyAlignment="1" applyProtection="1">
      <alignment vertical="center"/>
      <protection hidden="1"/>
    </xf>
    <xf numFmtId="0" fontId="99" fillId="0" borderId="33"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13" applyFont="1" applyFill="1" applyBorder="1"/>
    <xf numFmtId="0" fontId="6" fillId="0" borderId="0" xfId="13" applyFont="1"/>
    <xf numFmtId="0" fontId="6" fillId="2" borderId="121" xfId="13" applyFont="1" applyFill="1" applyBorder="1" applyAlignment="1">
      <alignment horizontal="center" vertical="center"/>
    </xf>
    <xf numFmtId="0" fontId="6" fillId="2" borderId="49" xfId="13" applyFont="1" applyFill="1" applyBorder="1" applyAlignment="1">
      <alignment horizontal="center" vertical="center"/>
    </xf>
    <xf numFmtId="0" fontId="6" fillId="2" borderId="16" xfId="13" applyFont="1" applyFill="1" applyBorder="1" applyAlignment="1">
      <alignment horizontal="center" vertical="center"/>
    </xf>
    <xf numFmtId="0" fontId="8" fillId="0" borderId="0" xfId="13" applyFont="1" applyFill="1" applyBorder="1" applyAlignment="1"/>
    <xf numFmtId="0" fontId="8" fillId="0" borderId="0" xfId="13" applyFont="1" applyFill="1" applyBorder="1" applyAlignment="1">
      <alignment horizontal="right"/>
    </xf>
    <xf numFmtId="0" fontId="8" fillId="0" borderId="21" xfId="13" applyFont="1" applyFill="1" applyBorder="1" applyAlignment="1"/>
    <xf numFmtId="165" fontId="4" fillId="0" borderId="0" xfId="7" applyNumberFormat="1" applyFont="1" applyFill="1" applyBorder="1"/>
    <xf numFmtId="165" fontId="6" fillId="0" borderId="0" xfId="13" applyNumberFormat="1" applyFont="1" applyFill="1" applyBorder="1"/>
    <xf numFmtId="165" fontId="4" fillId="0" borderId="19" xfId="19" applyNumberFormat="1" applyFont="1" applyFill="1" applyBorder="1" applyAlignment="1">
      <alignment horizontal="center" vertical="center"/>
    </xf>
    <xf numFmtId="165" fontId="4" fillId="0" borderId="18" xfId="19" applyNumberFormat="1" applyFont="1" applyFill="1" applyBorder="1" applyAlignment="1">
      <alignment horizontal="right" vertical="center"/>
    </xf>
    <xf numFmtId="165" fontId="4" fillId="0" borderId="18" xfId="19" applyNumberFormat="1" applyFont="1" applyFill="1" applyBorder="1" applyAlignment="1">
      <alignment horizontal="center" vertical="center"/>
    </xf>
    <xf numFmtId="165" fontId="4" fillId="0" borderId="17" xfId="13" applyNumberFormat="1" applyFont="1" applyFill="1" applyBorder="1" applyAlignment="1">
      <alignment horizontal="left" vertical="center"/>
    </xf>
    <xf numFmtId="165" fontId="4" fillId="0" borderId="13" xfId="19" applyNumberFormat="1" applyFont="1" applyFill="1" applyBorder="1" applyAlignment="1">
      <alignment horizontal="center" vertical="center"/>
    </xf>
    <xf numFmtId="165" fontId="4" fillId="0" borderId="12" xfId="19" applyNumberFormat="1" applyFont="1" applyFill="1" applyBorder="1" applyAlignment="1">
      <alignment horizontal="right" vertical="center"/>
    </xf>
    <xf numFmtId="165" fontId="4" fillId="0" borderId="12" xfId="19" applyNumberFormat="1" applyFont="1" applyFill="1" applyBorder="1" applyAlignment="1">
      <alignment horizontal="center" vertical="center"/>
    </xf>
    <xf numFmtId="165" fontId="4" fillId="0" borderId="11" xfId="13" applyNumberFormat="1" applyFont="1" applyFill="1" applyBorder="1" applyAlignment="1">
      <alignment horizontal="left" vertical="center"/>
    </xf>
    <xf numFmtId="165" fontId="6" fillId="0" borderId="10" xfId="19" applyNumberFormat="1" applyFont="1" applyFill="1" applyBorder="1" applyAlignment="1">
      <alignment horizontal="center" vertical="center"/>
    </xf>
    <xf numFmtId="165" fontId="6" fillId="0" borderId="9" xfId="19" applyNumberFormat="1" applyFont="1" applyFill="1" applyBorder="1" applyAlignment="1">
      <alignment horizontal="right" vertical="center"/>
    </xf>
    <xf numFmtId="165" fontId="6" fillId="0" borderId="9" xfId="19" applyNumberFormat="1" applyFont="1" applyFill="1" applyBorder="1" applyAlignment="1">
      <alignment horizontal="center" vertical="center"/>
    </xf>
    <xf numFmtId="165" fontId="6" fillId="0" borderId="8" xfId="13" applyNumberFormat="1" applyFont="1" applyFill="1" applyBorder="1" applyAlignment="1">
      <alignment horizontal="left" vertical="center"/>
    </xf>
    <xf numFmtId="165" fontId="6" fillId="2" borderId="13" xfId="13" applyNumberFormat="1" applyFont="1" applyFill="1" applyBorder="1" applyAlignment="1">
      <alignment horizontal="center" vertical="center"/>
    </xf>
    <xf numFmtId="165" fontId="6" fillId="2" borderId="12" xfId="13" applyNumberFormat="1" applyFont="1" applyFill="1" applyBorder="1" applyAlignment="1">
      <alignment horizontal="center" vertical="center"/>
    </xf>
    <xf numFmtId="0" fontId="100" fillId="0" borderId="0" xfId="0" applyFont="1"/>
    <xf numFmtId="0" fontId="93" fillId="0" borderId="0" xfId="0" applyFont="1" applyFill="1"/>
    <xf numFmtId="0" fontId="100" fillId="0" borderId="0" xfId="0" applyFont="1" applyFill="1"/>
    <xf numFmtId="3" fontId="0" fillId="0" borderId="0" xfId="0" applyNumberFormat="1"/>
    <xf numFmtId="181" fontId="6" fillId="0" borderId="28" xfId="0" applyNumberFormat="1" applyFont="1" applyFill="1" applyBorder="1" applyAlignment="1">
      <alignment horizontal="center"/>
    </xf>
    <xf numFmtId="181" fontId="6" fillId="0" borderId="27" xfId="0" applyNumberFormat="1" applyFont="1" applyBorder="1" applyAlignment="1">
      <alignment horizontal="center"/>
    </xf>
    <xf numFmtId="3" fontId="6" fillId="0" borderId="27" xfId="0" applyNumberFormat="1" applyFont="1" applyBorder="1" applyAlignment="1">
      <alignment horizontal="center"/>
    </xf>
    <xf numFmtId="181" fontId="4" fillId="0" borderId="13" xfId="0" applyNumberFormat="1" applyFont="1" applyFill="1" applyBorder="1" applyAlignment="1">
      <alignment horizontal="center"/>
    </xf>
    <xf numFmtId="181" fontId="4" fillId="0" borderId="12" xfId="0" applyNumberFormat="1" applyFont="1" applyBorder="1" applyAlignment="1">
      <alignment horizontal="center"/>
    </xf>
    <xf numFmtId="0" fontId="4" fillId="0" borderId="12" xfId="0" applyFont="1" applyBorder="1" applyAlignment="1">
      <alignment horizontal="center"/>
    </xf>
    <xf numFmtId="0" fontId="4" fillId="0" borderId="12" xfId="0" applyFont="1" applyBorder="1"/>
    <xf numFmtId="0" fontId="4" fillId="0" borderId="11" xfId="0" applyFont="1" applyBorder="1" applyAlignment="1">
      <alignment horizontal="center" vertical="center"/>
    </xf>
    <xf numFmtId="43" fontId="0" fillId="0" borderId="0" xfId="41533" applyFont="1"/>
    <xf numFmtId="4" fontId="0" fillId="0" borderId="0" xfId="0" applyNumberFormat="1"/>
    <xf numFmtId="181"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81" fontId="0" fillId="0" borderId="0" xfId="0" applyNumberFormat="1"/>
    <xf numFmtId="181" fontId="4" fillId="0" borderId="14" xfId="0" applyNumberFormat="1" applyFont="1" applyFill="1" applyBorder="1" applyAlignment="1">
      <alignment horizontal="center"/>
    </xf>
    <xf numFmtId="181" fontId="4" fillId="0" borderId="16" xfId="0" applyNumberFormat="1" applyFont="1" applyBorder="1" applyAlignment="1">
      <alignment horizontal="center"/>
    </xf>
    <xf numFmtId="3" fontId="4" fillId="0" borderId="16" xfId="0" applyNumberFormat="1" applyFont="1" applyBorder="1" applyAlignment="1">
      <alignment horizontal="center"/>
    </xf>
    <xf numFmtId="0" fontId="4" fillId="0" borderId="16" xfId="0" applyFont="1" applyBorder="1"/>
    <xf numFmtId="0" fontId="4" fillId="0" borderId="32" xfId="0" applyFont="1" applyBorder="1" applyAlignment="1">
      <alignment horizontal="center" vertical="center"/>
    </xf>
    <xf numFmtId="0" fontId="6" fillId="30" borderId="9" xfId="0" applyFont="1" applyFill="1" applyBorder="1" applyAlignment="1">
      <alignment horizontal="center"/>
    </xf>
    <xf numFmtId="0" fontId="6" fillId="30" borderId="8" xfId="0" applyFont="1" applyFill="1" applyBorder="1" applyAlignment="1">
      <alignment horizontal="center"/>
    </xf>
    <xf numFmtId="0" fontId="6" fillId="30" borderId="22" xfId="0" applyFont="1" applyFill="1" applyBorder="1" applyAlignment="1">
      <alignment horizontal="center"/>
    </xf>
    <xf numFmtId="43" fontId="13" fillId="0" borderId="28" xfId="41533" applyFont="1" applyFill="1" applyBorder="1" applyAlignment="1">
      <alignment horizontal="center" vertical="top"/>
    </xf>
    <xf numFmtId="43" fontId="13" fillId="0" borderId="27" xfId="41533" applyFont="1" applyFill="1" applyBorder="1" applyAlignment="1">
      <alignment horizontal="center" vertical="top"/>
    </xf>
    <xf numFmtId="43" fontId="13" fillId="0" borderId="123" xfId="41533" applyFont="1" applyBorder="1" applyAlignment="1">
      <alignment horizontal="right"/>
    </xf>
    <xf numFmtId="0" fontId="13" fillId="0" borderId="26" xfId="0" applyFont="1" applyBorder="1" applyAlignment="1"/>
    <xf numFmtId="43" fontId="17" fillId="0" borderId="7" xfId="41533" applyFont="1" applyFill="1" applyBorder="1" applyAlignment="1">
      <alignment horizontal="center" vertical="top"/>
    </xf>
    <xf numFmtId="43" fontId="17" fillId="0" borderId="6" xfId="41533" applyFont="1" applyFill="1" applyBorder="1" applyAlignment="1">
      <alignment horizontal="center" vertical="top"/>
    </xf>
    <xf numFmtId="43" fontId="17" fillId="0" borderId="122" xfId="41533" applyFont="1" applyBorder="1" applyAlignment="1"/>
    <xf numFmtId="43" fontId="17" fillId="0" borderId="122" xfId="41533" applyFont="1" applyBorder="1" applyAlignment="1">
      <alignment horizontal="right"/>
    </xf>
    <xf numFmtId="0" fontId="17" fillId="0" borderId="5" xfId="0" applyFont="1" applyBorder="1" applyAlignment="1">
      <alignment horizontal="left"/>
    </xf>
    <xf numFmtId="43" fontId="17" fillId="0" borderId="13" xfId="41533" applyFont="1" applyFill="1" applyBorder="1" applyAlignment="1">
      <alignment horizontal="center" vertical="top"/>
    </xf>
    <xf numFmtId="43" fontId="17" fillId="0" borderId="12" xfId="41533" applyFont="1" applyFill="1" applyBorder="1" applyAlignment="1">
      <alignment horizontal="center" vertical="top"/>
    </xf>
    <xf numFmtId="43" fontId="17" fillId="0" borderId="25" xfId="41533" applyFont="1" applyBorder="1" applyAlignment="1">
      <alignment horizontal="right"/>
    </xf>
    <xf numFmtId="0" fontId="17" fillId="0" borderId="11" xfId="0" applyFont="1" applyBorder="1" applyAlignment="1">
      <alignment horizontal="left"/>
    </xf>
    <xf numFmtId="43" fontId="17" fillId="0" borderId="25" xfId="41533" applyFont="1" applyBorder="1" applyAlignment="1"/>
    <xf numFmtId="43" fontId="15" fillId="0" borderId="0" xfId="0" applyNumberFormat="1" applyFont="1"/>
    <xf numFmtId="43" fontId="17" fillId="0" borderId="14" xfId="41533" applyFont="1" applyFill="1" applyBorder="1" applyAlignment="1">
      <alignment horizontal="center" vertical="top"/>
    </xf>
    <xf numFmtId="43" fontId="17" fillId="0" borderId="16" xfId="41533" applyFont="1" applyFill="1" applyBorder="1" applyAlignment="1">
      <alignment horizontal="center" vertical="top"/>
    </xf>
    <xf numFmtId="43" fontId="17" fillId="0" borderId="49" xfId="41533" applyFont="1" applyBorder="1" applyAlignment="1">
      <alignment horizontal="right"/>
    </xf>
    <xf numFmtId="0" fontId="17" fillId="0" borderId="32" xfId="0" applyFont="1" applyBorder="1" applyAlignment="1">
      <alignment horizontal="left"/>
    </xf>
    <xf numFmtId="43" fontId="13" fillId="0" borderId="10" xfId="41533" applyFont="1" applyFill="1" applyBorder="1" applyAlignment="1">
      <alignment horizontal="center" vertical="top"/>
    </xf>
    <xf numFmtId="43" fontId="13" fillId="0" borderId="9" xfId="41533" applyFont="1" applyFill="1" applyBorder="1" applyAlignment="1">
      <alignment horizontal="center" vertical="top"/>
    </xf>
    <xf numFmtId="43" fontId="13" fillId="0" borderId="23" xfId="41533" applyFont="1" applyBorder="1" applyAlignment="1">
      <alignment horizontal="right"/>
    </xf>
    <xf numFmtId="0" fontId="13" fillId="0" borderId="8" xfId="0" applyFont="1" applyBorder="1" applyAlignment="1"/>
    <xf numFmtId="43" fontId="13" fillId="0" borderId="7" xfId="41533" applyFont="1" applyBorder="1" applyAlignment="1">
      <alignment horizontal="center" vertical="top"/>
    </xf>
    <xf numFmtId="43" fontId="13" fillId="0" borderId="6" xfId="41533" applyFont="1" applyBorder="1" applyAlignment="1">
      <alignment horizontal="center" vertical="top"/>
    </xf>
    <xf numFmtId="43" fontId="13" fillId="0" borderId="122" xfId="41533" applyFont="1" applyBorder="1" applyAlignment="1">
      <alignment horizontal="right"/>
    </xf>
    <xf numFmtId="0" fontId="13" fillId="0" borderId="5" xfId="0" applyFont="1" applyBorder="1" applyAlignment="1"/>
    <xf numFmtId="0" fontId="13" fillId="31" borderId="204" xfId="0" applyFont="1" applyFill="1" applyBorder="1" applyAlignment="1">
      <alignment horizontal="center"/>
    </xf>
    <xf numFmtId="0" fontId="13" fillId="31" borderId="175" xfId="0" applyFont="1" applyFill="1" applyBorder="1" applyAlignment="1">
      <alignment horizontal="center"/>
    </xf>
    <xf numFmtId="0" fontId="4" fillId="0" borderId="0" xfId="0" applyFont="1" applyFill="1"/>
    <xf numFmtId="196" fontId="4" fillId="0" borderId="0" xfId="0" applyNumberFormat="1" applyFont="1" applyFill="1"/>
    <xf numFmtId="2" fontId="4" fillId="0" borderId="0" xfId="0" applyNumberFormat="1" applyFont="1" applyFill="1"/>
    <xf numFmtId="181" fontId="6" fillId="0" borderId="0" xfId="20" applyNumberFormat="1" applyFont="1" applyFill="1" applyBorder="1" applyAlignment="1">
      <alignment horizontal="right" vertical="center"/>
    </xf>
    <xf numFmtId="2" fontId="6" fillId="0" borderId="0" xfId="20" applyNumberFormat="1" applyFont="1" applyFill="1" applyBorder="1" applyAlignment="1">
      <alignment horizontal="right" vertical="center"/>
    </xf>
    <xf numFmtId="43" fontId="6" fillId="0" borderId="28" xfId="41533" quotePrefix="1" applyFont="1" applyFill="1" applyBorder="1" applyAlignment="1">
      <alignment horizontal="right" vertical="center"/>
    </xf>
    <xf numFmtId="197" fontId="6" fillId="0" borderId="27" xfId="20" quotePrefix="1" applyNumberFormat="1" applyFont="1" applyFill="1" applyBorder="1" applyAlignment="1">
      <alignment horizontal="right" vertical="center"/>
    </xf>
    <xf numFmtId="43" fontId="6" fillId="0" borderId="27" xfId="41533" quotePrefix="1" applyFont="1" applyFill="1" applyBorder="1" applyAlignment="1">
      <alignment horizontal="right" vertical="center"/>
    </xf>
    <xf numFmtId="197" fontId="6" fillId="0" borderId="27" xfId="20" applyNumberFormat="1" applyFont="1" applyFill="1" applyBorder="1" applyAlignment="1">
      <alignment horizontal="right" vertical="center"/>
    </xf>
    <xf numFmtId="196" fontId="6" fillId="0" borderId="27" xfId="20" quotePrefix="1" applyNumberFormat="1" applyFont="1" applyFill="1" applyBorder="1" applyAlignment="1">
      <alignment horizontal="right" vertical="center"/>
    </xf>
    <xf numFmtId="196" fontId="6" fillId="0" borderId="9" xfId="20" quotePrefix="1" applyNumberFormat="1" applyFont="1" applyFill="1" applyBorder="1" applyAlignment="1">
      <alignment horizontal="right" vertical="center"/>
    </xf>
    <xf numFmtId="197" fontId="6" fillId="0" borderId="9" xfId="20" applyNumberFormat="1" applyFont="1" applyFill="1" applyBorder="1" applyAlignment="1">
      <alignment horizontal="right" vertical="center"/>
    </xf>
    <xf numFmtId="197" fontId="6" fillId="0" borderId="8" xfId="20" applyNumberFormat="1" applyFont="1" applyFill="1" applyBorder="1" applyAlignment="1">
      <alignment vertical="center"/>
    </xf>
    <xf numFmtId="196" fontId="4" fillId="0" borderId="45" xfId="20" applyNumberFormat="1" applyFont="1" applyFill="1" applyBorder="1" applyAlignment="1">
      <alignment horizontal="right"/>
    </xf>
    <xf numFmtId="196" fontId="4" fillId="0" borderId="25" xfId="20" quotePrefix="1" applyNumberFormat="1" applyFont="1" applyFill="1" applyBorder="1" applyAlignment="1">
      <alignment horizontal="right" vertical="center"/>
    </xf>
    <xf numFmtId="197" fontId="4" fillId="0" borderId="25" xfId="20" quotePrefix="1" applyNumberFormat="1" applyFont="1" applyFill="1" applyBorder="1" applyAlignment="1">
      <alignment horizontal="right" vertical="center"/>
    </xf>
    <xf numFmtId="197" fontId="4" fillId="0" borderId="6" xfId="20" applyNumberFormat="1" applyFont="1" applyFill="1" applyBorder="1" applyAlignment="1">
      <alignment horizontal="right" vertical="center"/>
    </xf>
    <xf numFmtId="0" fontId="4" fillId="0" borderId="5" xfId="0" applyFont="1" applyFill="1" applyBorder="1"/>
    <xf numFmtId="197" fontId="4" fillId="0" borderId="12" xfId="20" quotePrefix="1" applyNumberFormat="1" applyFont="1" applyFill="1" applyBorder="1" applyAlignment="1">
      <alignment horizontal="right" vertical="center"/>
    </xf>
    <xf numFmtId="0" fontId="4" fillId="0" borderId="11" xfId="0" applyFont="1" applyFill="1" applyBorder="1"/>
    <xf numFmtId="197" fontId="4" fillId="0" borderId="25" xfId="20" quotePrefix="1" applyNumberFormat="1" applyFont="1" applyFill="1" applyBorder="1" applyAlignment="1">
      <alignment horizontal="right" vertical="center" indent="1"/>
    </xf>
    <xf numFmtId="196" fontId="4" fillId="0" borderId="45" xfId="20" quotePrefix="1" applyNumberFormat="1" applyFont="1" applyFill="1" applyBorder="1" applyAlignment="1">
      <alignment horizontal="right"/>
    </xf>
    <xf numFmtId="197" fontId="4" fillId="0" borderId="12" xfId="20" applyNumberFormat="1" applyFont="1" applyFill="1" applyBorder="1" applyAlignment="1">
      <alignment horizontal="right" vertical="center" indent="1"/>
    </xf>
    <xf numFmtId="197" fontId="4" fillId="0" borderId="12" xfId="20" applyNumberFormat="1" applyFont="1" applyFill="1" applyBorder="1" applyAlignment="1">
      <alignment horizontal="right" vertical="center"/>
    </xf>
    <xf numFmtId="197" fontId="4" fillId="0" borderId="25" xfId="20" applyNumberFormat="1" applyFont="1" applyFill="1" applyBorder="1" applyAlignment="1">
      <alignment horizontal="right" vertical="center"/>
    </xf>
    <xf numFmtId="196" fontId="4" fillId="0" borderId="12" xfId="20" quotePrefix="1" applyNumberFormat="1" applyFont="1" applyFill="1" applyBorder="1" applyAlignment="1">
      <alignment horizontal="right" vertical="center"/>
    </xf>
    <xf numFmtId="197" fontId="4" fillId="0" borderId="15" xfId="20" applyNumberFormat="1" applyFont="1" applyFill="1" applyBorder="1" applyAlignment="1">
      <alignment horizontal="right" vertical="center"/>
    </xf>
    <xf numFmtId="197" fontId="4" fillId="0" borderId="14" xfId="20" quotePrefix="1" applyNumberFormat="1" applyFont="1" applyFill="1" applyBorder="1" applyAlignment="1">
      <alignment horizontal="right"/>
    </xf>
    <xf numFmtId="197" fontId="4" fillId="0" borderId="16" xfId="20" quotePrefix="1" applyNumberFormat="1" applyFont="1" applyFill="1" applyBorder="1" applyAlignment="1">
      <alignment horizontal="right" vertical="center"/>
    </xf>
    <xf numFmtId="0" fontId="4" fillId="0" borderId="32" xfId="0" applyFont="1" applyFill="1" applyBorder="1"/>
    <xf numFmtId="0" fontId="6" fillId="2" borderId="44" xfId="23" applyFont="1" applyFill="1" applyBorder="1" applyAlignment="1">
      <alignment horizontal="center" vertical="center" wrapText="1"/>
    </xf>
    <xf numFmtId="0" fontId="6" fillId="2" borderId="23" xfId="23" applyFont="1" applyFill="1" applyBorder="1" applyAlignment="1">
      <alignment horizontal="center" vertical="center"/>
    </xf>
    <xf numFmtId="0" fontId="6" fillId="2" borderId="9" xfId="23" applyFont="1" applyFill="1" applyBorder="1" applyAlignment="1">
      <alignment horizontal="center" vertical="center" wrapText="1"/>
    </xf>
    <xf numFmtId="0" fontId="6" fillId="2" borderId="9" xfId="23" applyFont="1" applyFill="1" applyBorder="1" applyAlignment="1">
      <alignment horizontal="center" vertical="center"/>
    </xf>
    <xf numFmtId="0" fontId="6" fillId="2" borderId="16" xfId="23" applyFont="1" applyFill="1" applyBorder="1" applyAlignment="1">
      <alignment horizontal="center" vertical="center" wrapText="1"/>
    </xf>
    <xf numFmtId="0" fontId="6" fillId="2" borderId="23" xfId="23" applyFont="1" applyFill="1" applyBorder="1" applyAlignment="1">
      <alignment horizontal="center" vertical="center" wrapText="1"/>
    </xf>
    <xf numFmtId="43" fontId="6" fillId="0" borderId="0" xfId="41533" quotePrefix="1" applyFont="1" applyFill="1" applyBorder="1" applyAlignment="1">
      <alignment horizontal="right"/>
    </xf>
    <xf numFmtId="197" fontId="6" fillId="0" borderId="0" xfId="20" quotePrefix="1" applyNumberFormat="1" applyFont="1" applyFill="1" applyBorder="1" applyAlignment="1">
      <alignment horizontal="right"/>
    </xf>
    <xf numFmtId="43" fontId="6" fillId="0" borderId="0" xfId="41533" applyFont="1" applyFill="1" applyBorder="1" applyAlignment="1">
      <alignment horizontal="right"/>
    </xf>
    <xf numFmtId="197" fontId="6" fillId="0" borderId="0" xfId="0" applyNumberFormat="1" applyFont="1" applyFill="1" applyBorder="1" applyAlignment="1">
      <alignment vertical="center"/>
    </xf>
    <xf numFmtId="43" fontId="6" fillId="0" borderId="10" xfId="41533" quotePrefix="1" applyFont="1" applyFill="1" applyBorder="1" applyAlignment="1">
      <alignment horizontal="right"/>
    </xf>
    <xf numFmtId="197" fontId="6" fillId="0" borderId="9" xfId="20" quotePrefix="1" applyNumberFormat="1" applyFont="1" applyFill="1" applyBorder="1" applyAlignment="1">
      <alignment horizontal="right"/>
    </xf>
    <xf numFmtId="43" fontId="6" fillId="0" borderId="9" xfId="41533" applyFont="1" applyFill="1" applyBorder="1" applyAlignment="1">
      <alignment horizontal="right"/>
    </xf>
    <xf numFmtId="197" fontId="6" fillId="0" borderId="9" xfId="0" applyNumberFormat="1" applyFont="1" applyFill="1" applyBorder="1" applyAlignment="1">
      <alignment vertical="center"/>
    </xf>
    <xf numFmtId="43" fontId="6" fillId="0" borderId="22" xfId="41533" quotePrefix="1" applyFont="1" applyFill="1" applyBorder="1" applyAlignment="1">
      <alignment horizontal="right"/>
    </xf>
    <xf numFmtId="43" fontId="4" fillId="0" borderId="13" xfId="41533" quotePrefix="1" applyFont="1" applyFill="1" applyBorder="1" applyAlignment="1">
      <alignment horizontal="right"/>
    </xf>
    <xf numFmtId="197" fontId="4" fillId="0" borderId="12" xfId="20" quotePrefix="1" applyNumberFormat="1" applyFont="1" applyFill="1" applyBorder="1" applyAlignment="1">
      <alignment horizontal="right"/>
    </xf>
    <xf numFmtId="43" fontId="4" fillId="0" borderId="12" xfId="41533" applyFont="1" applyFill="1" applyBorder="1" applyAlignment="1">
      <alignment horizontal="right"/>
    </xf>
    <xf numFmtId="197" fontId="4" fillId="0" borderId="12" xfId="0" applyNumberFormat="1" applyFont="1" applyFill="1" applyBorder="1" applyAlignment="1">
      <alignment vertical="center"/>
    </xf>
    <xf numFmtId="43" fontId="4" fillId="0" borderId="0" xfId="41533" applyFont="1" applyFill="1" applyBorder="1" applyAlignment="1">
      <alignment horizontal="right"/>
    </xf>
    <xf numFmtId="196" fontId="4" fillId="0" borderId="25" xfId="20" quotePrefix="1" applyNumberFormat="1" applyFont="1" applyFill="1" applyBorder="1" applyAlignment="1">
      <alignment horizontal="right"/>
    </xf>
    <xf numFmtId="43" fontId="4" fillId="0" borderId="12" xfId="41533" quotePrefix="1" applyFont="1" applyFill="1" applyBorder="1" applyAlignment="1">
      <alignment horizontal="right"/>
    </xf>
    <xf numFmtId="196" fontId="4" fillId="0" borderId="6" xfId="20" quotePrefix="1" applyNumberFormat="1" applyFont="1" applyFill="1" applyBorder="1" applyAlignment="1">
      <alignment horizontal="right"/>
    </xf>
    <xf numFmtId="196" fontId="4" fillId="0" borderId="12" xfId="20" quotePrefix="1" applyNumberFormat="1" applyFont="1" applyFill="1" applyBorder="1" applyAlignment="1">
      <alignment horizontal="right"/>
    </xf>
    <xf numFmtId="197" fontId="4" fillId="0" borderId="12" xfId="20" applyNumberFormat="1" applyFont="1" applyFill="1" applyBorder="1" applyAlignment="1">
      <alignment horizontal="right"/>
    </xf>
    <xf numFmtId="43" fontId="4" fillId="0" borderId="0" xfId="41533" quotePrefix="1" applyFont="1" applyFill="1" applyBorder="1" applyAlignment="1">
      <alignment horizontal="right"/>
    </xf>
    <xf numFmtId="43" fontId="4" fillId="0" borderId="38" xfId="41533" quotePrefix="1" applyFont="1" applyFill="1" applyBorder="1" applyAlignment="1">
      <alignment horizontal="right"/>
    </xf>
    <xf numFmtId="0" fontId="6" fillId="2" borderId="46" xfId="23" applyFont="1" applyFill="1" applyBorder="1" applyAlignment="1">
      <alignment horizontal="center" vertical="center" wrapText="1"/>
    </xf>
    <xf numFmtId="197" fontId="6" fillId="0" borderId="6" xfId="20" quotePrefix="1" applyNumberFormat="1" applyFont="1" applyFill="1" applyBorder="1" applyAlignment="1">
      <alignment horizontal="right"/>
    </xf>
    <xf numFmtId="43" fontId="4" fillId="0" borderId="45" xfId="41533" applyFont="1" applyFill="1" applyBorder="1" applyAlignment="1">
      <alignment horizontal="right"/>
    </xf>
    <xf numFmtId="196" fontId="4" fillId="0" borderId="25" xfId="20" applyNumberFormat="1" applyFont="1" applyFill="1" applyBorder="1" applyAlignment="1">
      <alignment horizontal="right"/>
    </xf>
    <xf numFmtId="197" fontId="4" fillId="0" borderId="6" xfId="20" quotePrefix="1" applyNumberFormat="1" applyFont="1" applyFill="1" applyBorder="1" applyAlignment="1">
      <alignment horizontal="right"/>
    </xf>
    <xf numFmtId="43" fontId="4" fillId="0" borderId="45" xfId="41533" quotePrefix="1" applyFont="1" applyFill="1" applyBorder="1" applyAlignment="1">
      <alignment horizontal="right"/>
    </xf>
    <xf numFmtId="43" fontId="4" fillId="0" borderId="14" xfId="41533" quotePrefix="1" applyFont="1" applyFill="1" applyBorder="1" applyAlignment="1">
      <alignment horizontal="right"/>
    </xf>
    <xf numFmtId="43" fontId="4" fillId="0" borderId="0" xfId="0" applyNumberFormat="1" applyFont="1" applyFill="1"/>
    <xf numFmtId="43" fontId="6" fillId="0" borderId="10" xfId="41533" applyFont="1" applyFill="1" applyBorder="1" applyAlignment="1">
      <alignment horizontal="right"/>
    </xf>
    <xf numFmtId="175" fontId="6" fillId="0" borderId="9" xfId="41533" applyNumberFormat="1" applyFont="1" applyFill="1" applyBorder="1" applyAlignment="1">
      <alignment horizontal="right"/>
    </xf>
    <xf numFmtId="196" fontId="4" fillId="0" borderId="7" xfId="20" quotePrefix="1" applyNumberFormat="1" applyFont="1" applyFill="1" applyBorder="1" applyAlignment="1">
      <alignment horizontal="right"/>
    </xf>
    <xf numFmtId="196" fontId="4" fillId="0" borderId="13" xfId="20" quotePrefix="1" applyNumberFormat="1" applyFont="1" applyFill="1" applyBorder="1" applyAlignment="1">
      <alignment horizontal="right"/>
    </xf>
    <xf numFmtId="196" fontId="4" fillId="0" borderId="14" xfId="20" quotePrefix="1" applyNumberFormat="1" applyFont="1" applyFill="1" applyBorder="1" applyAlignment="1">
      <alignment horizontal="right"/>
    </xf>
    <xf numFmtId="175" fontId="4" fillId="0" borderId="16" xfId="41533" quotePrefix="1" applyNumberFormat="1" applyFont="1" applyFill="1" applyBorder="1" applyAlignment="1">
      <alignment horizontal="right"/>
    </xf>
    <xf numFmtId="196" fontId="4" fillId="0" borderId="16" xfId="20" quotePrefix="1" applyNumberFormat="1" applyFont="1" applyFill="1" applyBorder="1" applyAlignment="1">
      <alignment horizontal="right"/>
    </xf>
    <xf numFmtId="43" fontId="4" fillId="0" borderId="15" xfId="41533" applyFont="1" applyFill="1" applyBorder="1" applyAlignment="1">
      <alignment horizontal="right"/>
    </xf>
    <xf numFmtId="43" fontId="6" fillId="0" borderId="10" xfId="41533" applyFont="1" applyFill="1" applyBorder="1" applyAlignment="1">
      <alignment horizontal="right" vertical="center"/>
    </xf>
    <xf numFmtId="43" fontId="6" fillId="0" borderId="9" xfId="41533" applyFont="1" applyFill="1" applyBorder="1"/>
    <xf numFmtId="197" fontId="6" fillId="0" borderId="9" xfId="25" applyNumberFormat="1" applyFont="1" applyFill="1" applyBorder="1"/>
    <xf numFmtId="43" fontId="6" fillId="0" borderId="23" xfId="41533" applyFont="1" applyFill="1" applyBorder="1" applyAlignment="1"/>
    <xf numFmtId="197" fontId="6" fillId="0" borderId="9" xfId="25" applyNumberFormat="1" applyFont="1" applyFill="1" applyBorder="1" applyAlignment="1"/>
    <xf numFmtId="43" fontId="6" fillId="0" borderId="9" xfId="41533" applyFont="1" applyFill="1" applyBorder="1" applyAlignment="1"/>
    <xf numFmtId="0" fontId="6" fillId="0" borderId="8" xfId="0" applyFont="1" applyFill="1" applyBorder="1" applyAlignment="1">
      <alignment horizontal="center" vertical="center"/>
    </xf>
    <xf numFmtId="196" fontId="4" fillId="0" borderId="45" xfId="25" applyNumberFormat="1" applyFont="1" applyFill="1" applyBorder="1"/>
    <xf numFmtId="197" fontId="4" fillId="0" borderId="12" xfId="25" applyNumberFormat="1" applyFont="1" applyFill="1" applyBorder="1"/>
    <xf numFmtId="196" fontId="4" fillId="0" borderId="25" xfId="25" applyNumberFormat="1" applyFont="1" applyFill="1" applyBorder="1"/>
    <xf numFmtId="197" fontId="4" fillId="0" borderId="25" xfId="25" applyNumberFormat="1" applyFont="1" applyFill="1" applyBorder="1"/>
    <xf numFmtId="196" fontId="4" fillId="0" borderId="12" xfId="25" applyNumberFormat="1" applyFont="1" applyFill="1" applyBorder="1"/>
    <xf numFmtId="197" fontId="4" fillId="0" borderId="12" xfId="0" applyNumberFormat="1" applyFont="1" applyFill="1" applyBorder="1"/>
    <xf numFmtId="197" fontId="4" fillId="0" borderId="45" xfId="21" applyNumberFormat="1" applyFont="1" applyFill="1" applyBorder="1"/>
    <xf numFmtId="197" fontId="4" fillId="0" borderId="12" xfId="21" applyNumberFormat="1" applyFont="1" applyFill="1" applyBorder="1"/>
    <xf numFmtId="197" fontId="4" fillId="0" borderId="0" xfId="21" applyNumberFormat="1" applyFont="1" applyFill="1" applyBorder="1"/>
    <xf numFmtId="196" fontId="4" fillId="0" borderId="45" xfId="21" applyNumberFormat="1" applyFont="1" applyFill="1" applyBorder="1"/>
    <xf numFmtId="43" fontId="4" fillId="0" borderId="12" xfId="41533" applyFont="1" applyFill="1" applyBorder="1"/>
    <xf numFmtId="196" fontId="4" fillId="0" borderId="49" xfId="25" applyNumberFormat="1" applyFont="1" applyFill="1" applyBorder="1"/>
    <xf numFmtId="197" fontId="4" fillId="0" borderId="16" xfId="25" applyNumberFormat="1" applyFont="1" applyFill="1" applyBorder="1"/>
    <xf numFmtId="196" fontId="4" fillId="0" borderId="16" xfId="25" applyNumberFormat="1" applyFont="1" applyFill="1" applyBorder="1"/>
    <xf numFmtId="0" fontId="6" fillId="2" borderId="44" xfId="22" applyFont="1" applyFill="1" applyBorder="1" applyAlignment="1">
      <alignment horizontal="center" vertical="center" wrapText="1"/>
    </xf>
    <xf numFmtId="0" fontId="6" fillId="2" borderId="9" xfId="22" applyFont="1" applyFill="1" applyBorder="1" applyAlignment="1">
      <alignment horizontal="center" vertical="center" wrapText="1"/>
    </xf>
    <xf numFmtId="0" fontId="6" fillId="2" borderId="23" xfId="22" applyFont="1" applyFill="1" applyBorder="1" applyAlignment="1">
      <alignment horizontal="center" vertical="center" wrapText="1"/>
    </xf>
    <xf numFmtId="0" fontId="6" fillId="2" borderId="11" xfId="0" applyFont="1" applyFill="1" applyBorder="1" applyAlignment="1">
      <alignment horizontal="center" vertical="center"/>
    </xf>
    <xf numFmtId="196" fontId="6" fillId="0" borderId="10" xfId="24" applyNumberFormat="1" applyFont="1" applyFill="1" applyBorder="1" applyAlignment="1">
      <alignment horizontal="right" vertical="center"/>
    </xf>
    <xf numFmtId="197" fontId="6" fillId="0" borderId="23" xfId="21" applyNumberFormat="1" applyFont="1" applyFill="1" applyBorder="1" applyAlignment="1">
      <alignment vertical="center"/>
    </xf>
    <xf numFmtId="196" fontId="6" fillId="0" borderId="23" xfId="21" applyNumberFormat="1" applyFont="1" applyFill="1" applyBorder="1" applyAlignment="1">
      <alignment horizontal="right" vertical="center"/>
    </xf>
    <xf numFmtId="196" fontId="6" fillId="0" borderId="9" xfId="24" applyNumberFormat="1" applyFont="1" applyFill="1" applyBorder="1" applyAlignment="1">
      <alignment horizontal="right" vertical="center"/>
    </xf>
    <xf numFmtId="197" fontId="6" fillId="0" borderId="9" xfId="24" applyNumberFormat="1" applyFont="1" applyFill="1" applyBorder="1" applyAlignment="1">
      <alignment horizontal="right" vertical="center"/>
    </xf>
    <xf numFmtId="196" fontId="4" fillId="0" borderId="9" xfId="24" quotePrefix="1" applyNumberFormat="1" applyFont="1" applyFill="1" applyBorder="1"/>
    <xf numFmtId="175" fontId="0" fillId="0" borderId="0" xfId="0" applyNumberFormat="1"/>
    <xf numFmtId="196" fontId="4" fillId="0" borderId="45" xfId="24" quotePrefix="1" applyNumberFormat="1" applyFont="1" applyFill="1" applyBorder="1"/>
    <xf numFmtId="196" fontId="4" fillId="0" borderId="12" xfId="24" quotePrefix="1" applyNumberFormat="1" applyFont="1" applyFill="1" applyBorder="1"/>
    <xf numFmtId="197" fontId="4" fillId="0" borderId="25" xfId="21" applyNumberFormat="1" applyFont="1" applyFill="1" applyBorder="1"/>
    <xf numFmtId="196" fontId="4" fillId="0" borderId="25" xfId="24" quotePrefix="1" applyNumberFormat="1" applyFont="1" applyFill="1" applyBorder="1"/>
    <xf numFmtId="197" fontId="4" fillId="0" borderId="6" xfId="24" quotePrefix="1" applyNumberFormat="1" applyFont="1" applyFill="1" applyBorder="1"/>
    <xf numFmtId="175" fontId="4" fillId="0" borderId="15" xfId="41533" applyNumberFormat="1" applyFont="1" applyFill="1" applyBorder="1" applyAlignment="1">
      <alignment horizontal="left" indent="2"/>
    </xf>
    <xf numFmtId="196" fontId="0" fillId="0" borderId="0" xfId="0" applyNumberFormat="1"/>
    <xf numFmtId="197" fontId="4" fillId="0" borderId="12" xfId="24" quotePrefix="1" applyNumberFormat="1" applyFont="1" applyFill="1" applyBorder="1"/>
    <xf numFmtId="196" fontId="4" fillId="0" borderId="15" xfId="24" applyNumberFormat="1" applyFont="1" applyFill="1" applyBorder="1"/>
    <xf numFmtId="43" fontId="0" fillId="0" borderId="0" xfId="0" applyNumberFormat="1"/>
    <xf numFmtId="196" fontId="4" fillId="0" borderId="25" xfId="21" applyNumberFormat="1" applyFont="1" applyFill="1" applyBorder="1"/>
    <xf numFmtId="197" fontId="4" fillId="0" borderId="12" xfId="24" applyNumberFormat="1" applyFont="1" applyFill="1" applyBorder="1" applyAlignment="1">
      <alignment horizontal="right" indent="1"/>
    </xf>
    <xf numFmtId="196" fontId="4" fillId="0" borderId="0" xfId="21" applyNumberFormat="1" applyFont="1" applyFill="1" applyBorder="1"/>
    <xf numFmtId="196" fontId="4" fillId="0" borderId="12" xfId="24" applyNumberFormat="1" applyFont="1" applyFill="1" applyBorder="1"/>
    <xf numFmtId="197" fontId="4" fillId="0" borderId="16" xfId="24" applyNumberFormat="1" applyFont="1" applyFill="1" applyBorder="1" applyAlignment="1">
      <alignment horizontal="right" indent="1"/>
    </xf>
    <xf numFmtId="196" fontId="4" fillId="0" borderId="49" xfId="24" quotePrefix="1" applyNumberFormat="1" applyFont="1" applyFill="1" applyBorder="1"/>
    <xf numFmtId="196" fontId="4" fillId="0" borderId="16" xfId="24" applyNumberFormat="1" applyFont="1" applyFill="1" applyBorder="1"/>
    <xf numFmtId="196" fontId="4" fillId="0" borderId="38" xfId="24" applyNumberFormat="1" applyFont="1" applyFill="1" applyBorder="1"/>
    <xf numFmtId="0" fontId="6" fillId="2" borderId="10" xfId="22" applyFont="1" applyFill="1" applyBorder="1" applyAlignment="1">
      <alignment horizontal="center" vertical="center" wrapText="1"/>
    </xf>
    <xf numFmtId="0" fontId="6" fillId="2" borderId="23" xfId="22" applyFont="1" applyFill="1" applyBorder="1" applyAlignment="1">
      <alignment horizontal="center" vertical="center"/>
    </xf>
    <xf numFmtId="0" fontId="6" fillId="2" borderId="16" xfId="22" applyFont="1" applyFill="1" applyBorder="1" applyAlignment="1">
      <alignment horizontal="center" vertical="center" wrapText="1"/>
    </xf>
    <xf numFmtId="0" fontId="4" fillId="2" borderId="1" xfId="22" applyFont="1" applyFill="1" applyBorder="1"/>
    <xf numFmtId="175" fontId="4" fillId="0" borderId="0" xfId="41533" applyNumberFormat="1" applyFont="1" applyFill="1"/>
    <xf numFmtId="175" fontId="6" fillId="0" borderId="28" xfId="26" applyNumberFormat="1" applyFont="1" applyFill="1" applyBorder="1" applyAlignment="1">
      <alignment horizontal="right" vertical="center"/>
    </xf>
    <xf numFmtId="175" fontId="6" fillId="0" borderId="27" xfId="26" applyNumberFormat="1" applyFont="1" applyFill="1" applyBorder="1" applyAlignment="1">
      <alignment horizontal="right" vertical="center"/>
    </xf>
    <xf numFmtId="43" fontId="6" fillId="0" borderId="27" xfId="26" applyNumberFormat="1" applyFont="1" applyFill="1" applyBorder="1" applyAlignment="1">
      <alignment horizontal="right" vertical="center"/>
    </xf>
    <xf numFmtId="0" fontId="6" fillId="0" borderId="26" xfId="0" applyFont="1" applyFill="1" applyBorder="1" applyAlignment="1">
      <alignment horizontal="center" vertical="center"/>
    </xf>
    <xf numFmtId="175" fontId="4" fillId="0" borderId="13" xfId="26" applyNumberFormat="1" applyFont="1" applyFill="1" applyBorder="1" applyAlignment="1">
      <alignment horizontal="right" vertical="center"/>
    </xf>
    <xf numFmtId="175" fontId="4" fillId="0" borderId="12" xfId="26" applyNumberFormat="1" applyFont="1" applyFill="1" applyBorder="1" applyAlignment="1">
      <alignment horizontal="center" vertical="center"/>
    </xf>
    <xf numFmtId="175" fontId="4" fillId="0" borderId="12" xfId="26" applyNumberFormat="1" applyFont="1" applyFill="1" applyBorder="1" applyAlignment="1">
      <alignment horizontal="right" vertical="center"/>
    </xf>
    <xf numFmtId="175" fontId="4" fillId="0" borderId="25" xfId="26" applyNumberFormat="1" applyFont="1" applyFill="1" applyBorder="1" applyAlignment="1">
      <alignment horizontal="right" vertical="center"/>
    </xf>
    <xf numFmtId="175" fontId="4" fillId="0" borderId="12" xfId="27"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9" xfId="0" applyFont="1" applyFill="1" applyBorder="1" applyAlignment="1">
      <alignment horizontal="center" vertical="center" wrapText="1"/>
    </xf>
    <xf numFmtId="165" fontId="4" fillId="0" borderId="0" xfId="0" applyNumberFormat="1" applyFont="1" applyFill="1"/>
    <xf numFmtId="175" fontId="6" fillId="0" borderId="0" xfId="26" applyNumberFormat="1" applyFont="1" applyFill="1" applyBorder="1" applyAlignment="1">
      <alignment horizontal="right" vertical="center"/>
    </xf>
    <xf numFmtId="197" fontId="6" fillId="0" borderId="0" xfId="27" applyNumberFormat="1" applyFont="1" applyFill="1" applyBorder="1" applyAlignment="1">
      <alignment vertical="center"/>
    </xf>
    <xf numFmtId="0" fontId="6" fillId="0" borderId="0" xfId="0" applyFont="1" applyFill="1" applyBorder="1" applyAlignment="1">
      <alignment horizontal="center" vertical="center"/>
    </xf>
    <xf numFmtId="175" fontId="6" fillId="0" borderId="123" xfId="26" applyNumberFormat="1" applyFont="1" applyFill="1" applyBorder="1" applyAlignment="1">
      <alignment horizontal="right" vertical="center"/>
    </xf>
    <xf numFmtId="197" fontId="6" fillId="0" borderId="123" xfId="27" applyNumberFormat="1" applyFont="1" applyFill="1" applyBorder="1" applyAlignment="1">
      <alignment vertical="center"/>
    </xf>
    <xf numFmtId="197" fontId="6" fillId="0" borderId="27" xfId="27" applyNumberFormat="1" applyFont="1" applyFill="1" applyBorder="1" applyAlignment="1">
      <alignment vertical="center"/>
    </xf>
    <xf numFmtId="0" fontId="6" fillId="0" borderId="17" xfId="0" applyFont="1" applyFill="1" applyBorder="1" applyAlignment="1">
      <alignment horizontal="center" vertical="center"/>
    </xf>
    <xf numFmtId="175" fontId="4" fillId="0" borderId="7" xfId="26" applyNumberFormat="1" applyFont="1" applyFill="1" applyBorder="1" applyAlignment="1">
      <alignment horizontal="right" vertical="center"/>
    </xf>
    <xf numFmtId="175" fontId="4" fillId="0" borderId="122" xfId="26" applyNumberFormat="1" applyFont="1" applyFill="1" applyBorder="1" applyAlignment="1">
      <alignment horizontal="right" vertical="center"/>
    </xf>
    <xf numFmtId="197" fontId="4" fillId="0" borderId="25" xfId="27" applyNumberFormat="1" applyFont="1" applyFill="1" applyBorder="1"/>
    <xf numFmtId="197" fontId="4" fillId="0" borderId="6" xfId="27" applyNumberFormat="1" applyFont="1" applyFill="1" applyBorder="1"/>
    <xf numFmtId="197" fontId="4" fillId="0" borderId="25" xfId="28" applyNumberFormat="1" applyFont="1" applyFill="1" applyBorder="1"/>
    <xf numFmtId="197" fontId="4" fillId="0" borderId="12" xfId="27" applyNumberFormat="1" applyFont="1" applyFill="1" applyBorder="1"/>
    <xf numFmtId="197" fontId="4" fillId="0" borderId="12" xfId="28" applyNumberFormat="1" applyFont="1" applyFill="1" applyBorder="1"/>
    <xf numFmtId="197" fontId="4" fillId="0" borderId="0" xfId="27" applyNumberFormat="1" applyFont="1" applyFill="1" applyBorder="1"/>
    <xf numFmtId="197" fontId="4" fillId="0" borderId="15" xfId="27" applyNumberFormat="1" applyFont="1" applyFill="1" applyBorder="1"/>
    <xf numFmtId="197" fontId="4" fillId="0" borderId="12" xfId="7" applyNumberFormat="1" applyFont="1" applyFill="1" applyBorder="1"/>
    <xf numFmtId="197" fontId="4" fillId="0" borderId="25" xfId="7" applyNumberFormat="1" applyFont="1" applyFill="1" applyBorder="1"/>
    <xf numFmtId="41" fontId="4" fillId="0" borderId="0" xfId="0" applyNumberFormat="1" applyFont="1" applyFill="1"/>
    <xf numFmtId="175" fontId="4" fillId="0" borderId="0" xfId="0" applyNumberFormat="1" applyFont="1" applyFill="1"/>
    <xf numFmtId="175" fontId="4" fillId="0" borderId="14" xfId="26" applyNumberFormat="1" applyFont="1" applyFill="1" applyBorder="1" applyAlignment="1">
      <alignment horizontal="right" vertical="center"/>
    </xf>
    <xf numFmtId="43" fontId="4" fillId="0" borderId="16" xfId="41533" applyFont="1" applyFill="1" applyBorder="1"/>
    <xf numFmtId="43" fontId="4" fillId="0" borderId="0" xfId="41533" applyFont="1" applyFill="1" applyBorder="1"/>
    <xf numFmtId="197" fontId="4" fillId="0" borderId="16" xfId="27" applyNumberFormat="1" applyFont="1" applyFill="1" applyBorder="1"/>
    <xf numFmtId="0" fontId="6" fillId="2" borderId="44" xfId="0" applyFont="1" applyFill="1" applyBorder="1" applyAlignment="1">
      <alignment horizontal="center" vertical="center"/>
    </xf>
    <xf numFmtId="0" fontId="6" fillId="2" borderId="23" xfId="0" applyFont="1" applyFill="1" applyBorder="1" applyAlignment="1">
      <alignment horizontal="center" vertical="center"/>
    </xf>
    <xf numFmtId="39" fontId="6" fillId="2" borderId="9" xfId="0" applyNumberFormat="1" applyFont="1" applyFill="1" applyBorder="1" applyAlignment="1" applyProtection="1">
      <alignment horizontal="center" vertical="center" wrapText="1"/>
    </xf>
    <xf numFmtId="39" fontId="6" fillId="2" borderId="9"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0" fontId="4" fillId="0" borderId="0" xfId="29" applyFont="1" applyFill="1"/>
    <xf numFmtId="0" fontId="4" fillId="0" borderId="0" xfId="29" applyFont="1" applyFill="1" applyBorder="1"/>
    <xf numFmtId="0" fontId="4" fillId="0" borderId="0" xfId="29" applyFont="1" applyFill="1" applyBorder="1" applyAlignment="1"/>
    <xf numFmtId="2" fontId="4" fillId="0" borderId="0" xfId="29" applyNumberFormat="1" applyFont="1" applyFill="1" applyBorder="1"/>
    <xf numFmtId="2" fontId="4" fillId="0" borderId="28" xfId="5" applyNumberFormat="1" applyFont="1" applyFill="1" applyBorder="1" applyAlignment="1">
      <alignment horizontal="center"/>
    </xf>
    <xf numFmtId="2" fontId="4" fillId="20" borderId="27" xfId="5" applyNumberFormat="1" applyFont="1" applyFill="1" applyBorder="1" applyAlignment="1">
      <alignment horizontal="center"/>
    </xf>
    <xf numFmtId="2" fontId="4" fillId="20" borderId="197" xfId="5" applyNumberFormat="1" applyFont="1" applyFill="1" applyBorder="1" applyAlignment="1">
      <alignment horizontal="center"/>
    </xf>
    <xf numFmtId="2" fontId="4" fillId="0" borderId="27" xfId="5" applyNumberFormat="1" applyFont="1" applyFill="1" applyBorder="1" applyAlignment="1">
      <alignment horizontal="center"/>
    </xf>
    <xf numFmtId="0" fontId="6" fillId="0" borderId="26" xfId="29" applyFont="1" applyFill="1" applyBorder="1" applyAlignment="1">
      <alignment horizontal="left"/>
    </xf>
    <xf numFmtId="2" fontId="4" fillId="0" borderId="44" xfId="5" applyNumberFormat="1" applyFont="1" applyFill="1" applyBorder="1" applyAlignment="1">
      <alignment horizontal="center"/>
    </xf>
    <xf numFmtId="2" fontId="4" fillId="20" borderId="9" xfId="5" applyNumberFormat="1" applyFont="1" applyFill="1" applyBorder="1" applyAlignment="1">
      <alignment horizontal="center"/>
    </xf>
    <xf numFmtId="2" fontId="4" fillId="20" borderId="46" xfId="5" applyNumberFormat="1" applyFont="1" applyFill="1" applyBorder="1" applyAlignment="1">
      <alignment horizontal="center"/>
    </xf>
    <xf numFmtId="2" fontId="4" fillId="0" borderId="9" xfId="5" applyNumberFormat="1" applyFont="1" applyFill="1" applyBorder="1" applyAlignment="1">
      <alignment horizontal="center"/>
    </xf>
    <xf numFmtId="165" fontId="4" fillId="0" borderId="9" xfId="5" applyNumberFormat="1" applyFont="1" applyFill="1" applyBorder="1" applyAlignment="1">
      <alignment horizontal="center"/>
    </xf>
    <xf numFmtId="0" fontId="6" fillId="0" borderId="8" xfId="29" applyFont="1" applyFill="1" applyBorder="1" applyAlignment="1">
      <alignment horizontal="left"/>
    </xf>
    <xf numFmtId="0" fontId="4" fillId="0" borderId="0" xfId="29" applyFont="1" applyFill="1" applyAlignment="1">
      <alignment vertical="center"/>
    </xf>
    <xf numFmtId="2" fontId="4" fillId="0" borderId="46" xfId="5" applyNumberFormat="1" applyFont="1" applyFill="1" applyBorder="1" applyAlignment="1">
      <alignment horizontal="center"/>
    </xf>
    <xf numFmtId="0" fontId="6" fillId="0" borderId="8" xfId="29" applyFont="1" applyFill="1" applyBorder="1" applyAlignment="1">
      <alignment horizontal="left" vertical="center"/>
    </xf>
    <xf numFmtId="0" fontId="4" fillId="0" borderId="8" xfId="29" applyFont="1" applyFill="1" applyBorder="1" applyAlignment="1">
      <alignment horizontal="left" indent="1"/>
    </xf>
    <xf numFmtId="1" fontId="4" fillId="0" borderId="44" xfId="5" applyNumberFormat="1" applyFont="1" applyFill="1" applyBorder="1" applyAlignment="1">
      <alignment horizontal="center"/>
    </xf>
    <xf numFmtId="0" fontId="4" fillId="0" borderId="8" xfId="29" quotePrefix="1" applyFont="1" applyFill="1" applyBorder="1" applyAlignment="1">
      <alignment horizontal="left" indent="1"/>
    </xf>
    <xf numFmtId="0" fontId="4" fillId="2" borderId="44" xfId="29" applyFont="1" applyFill="1" applyBorder="1"/>
    <xf numFmtId="0" fontId="4" fillId="2" borderId="9" xfId="29" applyFont="1" applyFill="1" applyBorder="1"/>
    <xf numFmtId="0" fontId="4" fillId="2" borderId="46" xfId="29" applyFont="1" applyFill="1" applyBorder="1"/>
    <xf numFmtId="0" fontId="6" fillId="2" borderId="9" xfId="29" applyFont="1" applyFill="1" applyBorder="1" applyAlignment="1">
      <alignment horizontal="left"/>
    </xf>
    <xf numFmtId="0" fontId="6" fillId="2" borderId="8" xfId="29" applyFont="1" applyFill="1" applyBorder="1" applyAlignment="1">
      <alignment horizontal="left"/>
    </xf>
    <xf numFmtId="165" fontId="4" fillId="0" borderId="44" xfId="29" applyNumberFormat="1" applyFont="1" applyFill="1" applyBorder="1" applyAlignment="1">
      <alignment horizontal="center"/>
    </xf>
    <xf numFmtId="165" fontId="4" fillId="0" borderId="9" xfId="29" applyNumberFormat="1" applyFont="1" applyFill="1" applyBorder="1" applyAlignment="1">
      <alignment horizontal="center"/>
    </xf>
    <xf numFmtId="165" fontId="4" fillId="0" borderId="46" xfId="29" applyNumberFormat="1" applyFont="1" applyFill="1" applyBorder="1" applyAlignment="1">
      <alignment horizontal="center"/>
    </xf>
    <xf numFmtId="165" fontId="4" fillId="2" borderId="44" xfId="29" applyNumberFormat="1" applyFont="1" applyFill="1" applyBorder="1" applyAlignment="1">
      <alignment horizontal="center"/>
    </xf>
    <xf numFmtId="165" fontId="4" fillId="2" borderId="9" xfId="29" applyNumberFormat="1" applyFont="1" applyFill="1" applyBorder="1" applyAlignment="1">
      <alignment horizontal="center"/>
    </xf>
    <xf numFmtId="165" fontId="4" fillId="2" borderId="46" xfId="29" applyNumberFormat="1" applyFont="1" applyFill="1" applyBorder="1" applyAlignment="1">
      <alignment horizontal="center"/>
    </xf>
    <xf numFmtId="165" fontId="24" fillId="0" borderId="44" xfId="29" applyNumberFormat="1" applyFont="1" applyFill="1" applyBorder="1" applyAlignment="1">
      <alignment horizontal="center"/>
    </xf>
    <xf numFmtId="165" fontId="24" fillId="0" borderId="9" xfId="29" applyNumberFormat="1" applyFont="1" applyFill="1" applyBorder="1" applyAlignment="1">
      <alignment horizontal="center"/>
    </xf>
    <xf numFmtId="165" fontId="24" fillId="0" borderId="46" xfId="29" applyNumberFormat="1" applyFont="1" applyFill="1" applyBorder="1" applyAlignment="1">
      <alignment horizontal="center"/>
    </xf>
    <xf numFmtId="2" fontId="24" fillId="0" borderId="9" xfId="5" applyNumberFormat="1" applyFont="1" applyFill="1" applyBorder="1" applyAlignment="1">
      <alignment horizontal="center"/>
    </xf>
    <xf numFmtId="0" fontId="24" fillId="0" borderId="9" xfId="5" applyFont="1" applyFill="1" applyBorder="1" applyAlignment="1">
      <alignment horizontal="center"/>
    </xf>
    <xf numFmtId="165" fontId="4" fillId="0" borderId="22" xfId="29" applyNumberFormat="1" applyFont="1" applyFill="1" applyBorder="1" applyAlignment="1">
      <alignment horizontal="center"/>
    </xf>
    <xf numFmtId="0" fontId="4" fillId="0" borderId="9" xfId="29" applyFont="1" applyFill="1" applyBorder="1"/>
    <xf numFmtId="165" fontId="4" fillId="0" borderId="206" xfId="29" applyNumberFormat="1" applyFont="1" applyFill="1" applyBorder="1" applyAlignment="1">
      <alignment horizontal="center"/>
    </xf>
    <xf numFmtId="165" fontId="4" fillId="0" borderId="181" xfId="29" applyNumberFormat="1" applyFont="1" applyFill="1" applyBorder="1" applyAlignment="1">
      <alignment horizontal="center"/>
    </xf>
    <xf numFmtId="165" fontId="4" fillId="0" borderId="207" xfId="29" applyNumberFormat="1" applyFont="1" applyFill="1" applyBorder="1" applyAlignment="1">
      <alignment horizontal="center"/>
    </xf>
    <xf numFmtId="0" fontId="4" fillId="0" borderId="181" xfId="29" applyFont="1" applyFill="1" applyBorder="1"/>
    <xf numFmtId="0" fontId="4" fillId="0" borderId="208" xfId="29" applyFont="1" applyFill="1" applyBorder="1" applyAlignment="1">
      <alignment horizontal="left" indent="1"/>
    </xf>
    <xf numFmtId="0" fontId="4" fillId="2" borderId="209" xfId="29" applyFont="1" applyFill="1" applyBorder="1"/>
    <xf numFmtId="0" fontId="4" fillId="2" borderId="175" xfId="29" applyFont="1" applyFill="1" applyBorder="1"/>
    <xf numFmtId="0" fontId="4" fillId="2" borderId="174" xfId="29" applyFont="1" applyFill="1" applyBorder="1"/>
    <xf numFmtId="0" fontId="6" fillId="2" borderId="175" xfId="29" applyFont="1" applyFill="1" applyBorder="1" applyAlignment="1">
      <alignment horizontal="left"/>
    </xf>
    <xf numFmtId="0" fontId="6" fillId="2" borderId="210" xfId="29" applyFont="1" applyFill="1" applyBorder="1" applyAlignment="1">
      <alignment horizontal="left"/>
    </xf>
    <xf numFmtId="0" fontId="6" fillId="2" borderId="35" xfId="29" applyFont="1" applyFill="1" applyBorder="1" applyAlignment="1">
      <alignment horizontal="center" vertical="center" wrapText="1"/>
    </xf>
    <xf numFmtId="0" fontId="6" fillId="2" borderId="3" xfId="29" applyFont="1" applyFill="1" applyBorder="1" applyAlignment="1">
      <alignment horizontal="center" vertical="center" wrapText="1"/>
    </xf>
    <xf numFmtId="0" fontId="6" fillId="2" borderId="30" xfId="29" applyFont="1" applyFill="1" applyBorder="1" applyAlignment="1">
      <alignment horizontal="center" vertical="center" wrapText="1"/>
    </xf>
    <xf numFmtId="0" fontId="6" fillId="2" borderId="29" xfId="29" applyFont="1" applyFill="1" applyBorder="1" applyAlignment="1">
      <alignment horizontal="center" vertical="center" wrapText="1"/>
    </xf>
    <xf numFmtId="0" fontId="6" fillId="2" borderId="47" xfId="29" applyFont="1" applyFill="1" applyBorder="1" applyAlignment="1">
      <alignment horizontal="center" vertical="center"/>
    </xf>
    <xf numFmtId="0" fontId="4" fillId="0" borderId="0" xfId="5" applyFont="1" applyFill="1"/>
    <xf numFmtId="197" fontId="4" fillId="0" borderId="0" xfId="5" applyNumberFormat="1" applyFont="1" applyFill="1"/>
    <xf numFmtId="43" fontId="4" fillId="0" borderId="0" xfId="5" applyNumberFormat="1" applyFont="1" applyFill="1"/>
    <xf numFmtId="180" fontId="4" fillId="0" borderId="0" xfId="5" applyNumberFormat="1" applyFont="1" applyFill="1"/>
    <xf numFmtId="43" fontId="6" fillId="0" borderId="199" xfId="41533" applyFont="1" applyFill="1" applyBorder="1"/>
    <xf numFmtId="175" fontId="6" fillId="0" borderId="211" xfId="41533" applyNumberFormat="1" applyFont="1" applyFill="1" applyBorder="1"/>
    <xf numFmtId="43" fontId="6" fillId="0" borderId="40" xfId="7" quotePrefix="1" applyFont="1" applyFill="1" applyBorder="1" applyAlignment="1">
      <alignment horizontal="center"/>
    </xf>
    <xf numFmtId="175" fontId="6" fillId="0" borderId="88" xfId="7" applyNumberFormat="1" applyFont="1" applyFill="1" applyBorder="1"/>
    <xf numFmtId="43" fontId="6" fillId="0" borderId="18" xfId="7" quotePrefix="1" applyFont="1" applyFill="1" applyBorder="1" applyAlignment="1">
      <alignment horizontal="center"/>
    </xf>
    <xf numFmtId="175" fontId="6" fillId="0" borderId="18" xfId="7" applyNumberFormat="1" applyFont="1" applyFill="1" applyBorder="1"/>
    <xf numFmtId="2" fontId="6" fillId="0" borderId="21" xfId="30" applyNumberFormat="1" applyFont="1" applyFill="1" applyBorder="1"/>
    <xf numFmtId="197" fontId="6" fillId="0" borderId="88" xfId="30" applyNumberFormat="1" applyFont="1" applyFill="1" applyBorder="1"/>
    <xf numFmtId="196" fontId="6" fillId="0" borderId="88" xfId="30" applyNumberFormat="1" applyFont="1" applyFill="1" applyBorder="1"/>
    <xf numFmtId="197" fontId="6" fillId="0" borderId="18" xfId="30" applyNumberFormat="1" applyFont="1" applyFill="1" applyBorder="1"/>
    <xf numFmtId="0" fontId="6" fillId="0" borderId="17" xfId="5" applyFont="1" applyFill="1" applyBorder="1" applyAlignment="1" applyProtection="1">
      <alignment horizontal="left" vertical="center"/>
    </xf>
    <xf numFmtId="43" fontId="4" fillId="0" borderId="91" xfId="41533" applyFont="1" applyFill="1" applyBorder="1"/>
    <xf numFmtId="175" fontId="4" fillId="0" borderId="212" xfId="41533" applyNumberFormat="1" applyFont="1" applyFill="1" applyBorder="1"/>
    <xf numFmtId="196" fontId="4" fillId="0" borderId="212" xfId="5" applyNumberFormat="1" applyFont="1" applyFill="1" applyBorder="1"/>
    <xf numFmtId="197" fontId="4" fillId="0" borderId="95" xfId="5" applyNumberFormat="1" applyFont="1" applyFill="1" applyBorder="1"/>
    <xf numFmtId="196" fontId="4" fillId="0" borderId="92" xfId="5" applyNumberFormat="1" applyFont="1" applyFill="1" applyBorder="1"/>
    <xf numFmtId="197" fontId="4" fillId="0" borderId="92" xfId="5" applyNumberFormat="1" applyFont="1" applyFill="1" applyBorder="1"/>
    <xf numFmtId="196" fontId="4" fillId="0" borderId="183" xfId="30" applyNumberFormat="1" applyFont="1" applyFill="1" applyBorder="1"/>
    <xf numFmtId="197" fontId="4" fillId="0" borderId="95" xfId="30" applyNumberFormat="1" applyFont="1" applyFill="1" applyBorder="1"/>
    <xf numFmtId="196" fontId="4" fillId="0" borderId="92" xfId="30" applyNumberFormat="1" applyFont="1" applyFill="1" applyBorder="1"/>
    <xf numFmtId="197" fontId="4" fillId="0" borderId="92" xfId="30" applyNumberFormat="1" applyFont="1" applyFill="1" applyBorder="1"/>
    <xf numFmtId="0" fontId="4" fillId="0" borderId="100" xfId="5" applyFont="1" applyFill="1" applyBorder="1"/>
    <xf numFmtId="43" fontId="4" fillId="0" borderId="13" xfId="41533" applyFont="1" applyFill="1" applyBorder="1"/>
    <xf numFmtId="175" fontId="4" fillId="0" borderId="15" xfId="41533" applyNumberFormat="1" applyFont="1" applyFill="1" applyBorder="1"/>
    <xf numFmtId="196" fontId="4" fillId="0" borderId="15" xfId="5" applyNumberFormat="1" applyFont="1" applyFill="1" applyBorder="1"/>
    <xf numFmtId="197" fontId="4" fillId="0" borderId="25" xfId="5" applyNumberFormat="1" applyFont="1" applyFill="1" applyBorder="1"/>
    <xf numFmtId="196" fontId="4" fillId="0" borderId="12" xfId="5" applyNumberFormat="1" applyFont="1" applyFill="1" applyBorder="1"/>
    <xf numFmtId="197" fontId="4" fillId="0" borderId="12" xfId="5" applyNumberFormat="1" applyFont="1" applyFill="1" applyBorder="1"/>
    <xf numFmtId="196" fontId="4" fillId="0" borderId="0" xfId="30" applyNumberFormat="1" applyFont="1" applyFill="1" applyBorder="1"/>
    <xf numFmtId="197" fontId="4" fillId="0" borderId="25" xfId="30" applyNumberFormat="1" applyFont="1" applyFill="1" applyBorder="1"/>
    <xf numFmtId="196" fontId="4" fillId="0" borderId="12" xfId="30" applyNumberFormat="1" applyFont="1" applyFill="1" applyBorder="1"/>
    <xf numFmtId="197" fontId="4" fillId="0" borderId="12" xfId="30" applyNumberFormat="1" applyFont="1" applyFill="1" applyBorder="1"/>
    <xf numFmtId="0" fontId="4" fillId="0" borderId="11" xfId="5" applyFont="1" applyFill="1" applyBorder="1"/>
    <xf numFmtId="196" fontId="4" fillId="0" borderId="15" xfId="30" applyNumberFormat="1" applyFont="1" applyFill="1" applyBorder="1"/>
    <xf numFmtId="197" fontId="4" fillId="0" borderId="25" xfId="31" applyNumberFormat="1" applyFont="1" applyFill="1" applyBorder="1"/>
    <xf numFmtId="197" fontId="4" fillId="0" borderId="12" xfId="31" applyNumberFormat="1" applyFont="1" applyFill="1" applyBorder="1"/>
    <xf numFmtId="197" fontId="4" fillId="0" borderId="25" xfId="31" applyNumberFormat="1" applyFont="1" applyFill="1" applyBorder="1" applyAlignment="1"/>
    <xf numFmtId="197" fontId="4" fillId="0" borderId="25" xfId="30" applyNumberFormat="1" applyFont="1" applyFill="1" applyBorder="1" applyAlignment="1"/>
    <xf numFmtId="43" fontId="4" fillId="0" borderId="101" xfId="41533" applyFont="1" applyFill="1" applyBorder="1"/>
    <xf numFmtId="196" fontId="4" fillId="0" borderId="213" xfId="5" applyNumberFormat="1" applyFont="1" applyFill="1" applyBorder="1"/>
    <xf numFmtId="197" fontId="4" fillId="0" borderId="214" xfId="7" applyNumberFormat="1" applyFont="1" applyFill="1" applyBorder="1"/>
    <xf numFmtId="196" fontId="4" fillId="0" borderId="102" xfId="5" applyNumberFormat="1" applyFont="1" applyFill="1" applyBorder="1"/>
    <xf numFmtId="197" fontId="4" fillId="0" borderId="102" xfId="7" applyNumberFormat="1" applyFont="1" applyFill="1" applyBorder="1"/>
    <xf numFmtId="196" fontId="4" fillId="0" borderId="213" xfId="30" applyNumberFormat="1" applyFont="1" applyFill="1" applyBorder="1"/>
    <xf numFmtId="197" fontId="4" fillId="0" borderId="214" xfId="30" applyNumberFormat="1" applyFont="1" applyFill="1" applyBorder="1" applyAlignment="1"/>
    <xf numFmtId="196" fontId="4" fillId="0" borderId="102" xfId="30" applyNumberFormat="1" applyFont="1" applyFill="1" applyBorder="1"/>
    <xf numFmtId="197" fontId="4" fillId="0" borderId="214" xfId="30" applyNumberFormat="1" applyFont="1" applyFill="1" applyBorder="1"/>
    <xf numFmtId="197" fontId="4" fillId="0" borderId="102" xfId="30" applyNumberFormat="1" applyFont="1" applyFill="1" applyBorder="1"/>
    <xf numFmtId="0" fontId="4" fillId="0" borderId="215" xfId="5" applyFont="1" applyFill="1" applyBorder="1"/>
    <xf numFmtId="0" fontId="6" fillId="2" borderId="204" xfId="5" applyFont="1" applyFill="1" applyBorder="1" applyAlignment="1">
      <alignment horizontal="center" vertical="center"/>
    </xf>
    <xf numFmtId="0" fontId="6" fillId="2" borderId="175"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25" xfId="5" applyFont="1" applyFill="1" applyBorder="1" applyAlignment="1">
      <alignment horizontal="center" vertical="center"/>
    </xf>
    <xf numFmtId="0" fontId="6" fillId="2" borderId="49" xfId="5" applyFont="1" applyFill="1" applyBorder="1" applyAlignment="1">
      <alignment horizontal="center" vertical="center"/>
    </xf>
    <xf numFmtId="0" fontId="6" fillId="2" borderId="12"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17" fillId="0" borderId="0" xfId="0" applyFont="1"/>
    <xf numFmtId="0" fontId="65"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216" xfId="41533" applyFont="1" applyFill="1" applyBorder="1" applyAlignment="1">
      <alignment horizontal="right" vertical="center"/>
    </xf>
    <xf numFmtId="43" fontId="6" fillId="0" borderId="200" xfId="41533" applyFont="1" applyFill="1" applyBorder="1" applyAlignment="1">
      <alignment horizontal="right" vertical="center"/>
    </xf>
    <xf numFmtId="43" fontId="6" fillId="0" borderId="217" xfId="41533" applyFont="1" applyFill="1" applyBorder="1" applyAlignment="1">
      <alignment horizontal="right" vertical="center"/>
    </xf>
    <xf numFmtId="43" fontId="6" fillId="0" borderId="217" xfId="41533" quotePrefix="1" applyFont="1" applyFill="1" applyBorder="1" applyAlignment="1">
      <alignment horizontal="right" vertical="center"/>
    </xf>
    <xf numFmtId="43" fontId="6" fillId="0" borderId="200" xfId="41533" quotePrefix="1" applyFont="1" applyFill="1" applyBorder="1" applyAlignment="1">
      <alignment horizontal="right" vertical="center"/>
    </xf>
    <xf numFmtId="43" fontId="6" fillId="0" borderId="218" xfId="41533" applyFont="1" applyFill="1" applyBorder="1" applyAlignment="1" applyProtection="1">
      <alignment horizontal="right" vertical="center"/>
    </xf>
    <xf numFmtId="43" fontId="6" fillId="0" borderId="211" xfId="41533" applyFont="1" applyFill="1" applyBorder="1" applyAlignment="1">
      <alignment horizontal="right" vertical="center"/>
    </xf>
    <xf numFmtId="0" fontId="6" fillId="0" borderId="201" xfId="5" applyFont="1" applyFill="1" applyBorder="1" applyAlignment="1">
      <alignment horizontal="center" vertical="center"/>
    </xf>
    <xf numFmtId="43" fontId="4" fillId="0" borderId="45" xfId="41533" applyFont="1" applyFill="1" applyBorder="1" applyAlignment="1">
      <alignment horizontal="right" vertical="center"/>
    </xf>
    <xf numFmtId="43" fontId="4" fillId="0" borderId="12" xfId="41533" applyFont="1" applyFill="1" applyBorder="1" applyAlignment="1">
      <alignment horizontal="right" vertical="center"/>
    </xf>
    <xf numFmtId="43" fontId="4" fillId="0" borderId="25" xfId="41533" applyFont="1" applyFill="1" applyBorder="1" applyAlignment="1" applyProtection="1">
      <alignment horizontal="right" vertical="center"/>
    </xf>
    <xf numFmtId="43" fontId="4" fillId="0" borderId="12" xfId="41533" applyFont="1" applyFill="1" applyBorder="1" applyAlignment="1" applyProtection="1">
      <alignment horizontal="right" vertical="center"/>
    </xf>
    <xf numFmtId="43" fontId="4" fillId="0" borderId="25" xfId="41533" applyFont="1" applyFill="1" applyBorder="1" applyAlignment="1">
      <alignment horizontal="right" vertical="center"/>
    </xf>
    <xf numFmtId="43" fontId="4" fillId="0" borderId="0" xfId="41533" applyFont="1" applyFill="1" applyBorder="1" applyAlignment="1" applyProtection="1">
      <alignment horizontal="right" vertical="center"/>
    </xf>
    <xf numFmtId="43" fontId="4" fillId="0" borderId="15" xfId="41533" applyFont="1" applyFill="1" applyBorder="1" applyAlignment="1" applyProtection="1">
      <alignment horizontal="right" vertical="center"/>
    </xf>
    <xf numFmtId="0" fontId="4" fillId="0" borderId="11" xfId="5" applyFont="1" applyBorder="1" applyAlignment="1" applyProtection="1">
      <alignment horizontal="left" vertical="center"/>
    </xf>
    <xf numFmtId="43" fontId="4" fillId="0" borderId="0" xfId="41533" quotePrefix="1" applyFont="1" applyFill="1" applyBorder="1" applyAlignment="1" applyProtection="1">
      <alignment horizontal="right" vertical="center"/>
    </xf>
    <xf numFmtId="43" fontId="4" fillId="0" borderId="12" xfId="41533" quotePrefix="1" applyFont="1" applyFill="1" applyBorder="1" applyAlignment="1" applyProtection="1">
      <alignment horizontal="right" vertical="center"/>
    </xf>
    <xf numFmtId="0" fontId="4" fillId="0" borderId="11"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25" xfId="41533" quotePrefix="1" applyFont="1" applyFill="1" applyBorder="1" applyAlignment="1" applyProtection="1">
      <alignment horizontal="right" vertical="center"/>
    </xf>
    <xf numFmtId="0" fontId="6" fillId="4" borderId="209" xfId="22" applyFont="1" applyFill="1" applyBorder="1" applyAlignment="1">
      <alignment horizontal="center" vertical="center"/>
    </xf>
    <xf numFmtId="0" fontId="6" fillId="4" borderId="175" xfId="22" quotePrefix="1" applyFont="1" applyFill="1" applyBorder="1" applyAlignment="1">
      <alignment horizontal="center" vertical="center"/>
    </xf>
    <xf numFmtId="0" fontId="6" fillId="4" borderId="173" xfId="22" applyFont="1" applyFill="1" applyBorder="1" applyAlignment="1" applyProtection="1">
      <alignment horizontal="center" vertical="center"/>
    </xf>
    <xf numFmtId="0" fontId="6" fillId="4" borderId="175" xfId="22" applyFont="1" applyFill="1" applyBorder="1" applyAlignment="1" applyProtection="1">
      <alignment horizontal="center" vertical="center"/>
    </xf>
    <xf numFmtId="0" fontId="6" fillId="4" borderId="219" xfId="22" applyFont="1" applyFill="1" applyBorder="1" applyAlignment="1" applyProtection="1">
      <alignment horizontal="center" vertical="center"/>
    </xf>
    <xf numFmtId="0" fontId="94" fillId="0" borderId="0" xfId="5" applyFont="1" applyAlignment="1">
      <alignment horizontal="center" vertical="center"/>
    </xf>
    <xf numFmtId="0" fontId="4" fillId="0" borderId="21" xfId="29" applyFont="1" applyFill="1" applyBorder="1" applyAlignment="1"/>
    <xf numFmtId="165" fontId="15" fillId="0" borderId="0" xfId="0" applyNumberFormat="1" applyFont="1" applyBorder="1"/>
    <xf numFmtId="0" fontId="0" fillId="0" borderId="12" xfId="0" applyBorder="1"/>
    <xf numFmtId="0" fontId="0" fillId="0" borderId="18" xfId="0" applyBorder="1"/>
    <xf numFmtId="0" fontId="24" fillId="0" borderId="0" xfId="5" applyFont="1"/>
    <xf numFmtId="0" fontId="24" fillId="0" borderId="0" xfId="5" applyFont="1" applyBorder="1"/>
    <xf numFmtId="165" fontId="24" fillId="0" borderId="0" xfId="5" quotePrefix="1" applyNumberFormat="1" applyFont="1" applyBorder="1" applyAlignment="1">
      <alignment horizontal="center"/>
    </xf>
    <xf numFmtId="165" fontId="24" fillId="5" borderId="0" xfId="5" applyNumberFormat="1" applyFont="1" applyFill="1" applyBorder="1"/>
    <xf numFmtId="0" fontId="24" fillId="0" borderId="0" xfId="5" applyFont="1" applyBorder="1" applyAlignment="1">
      <alignment horizontal="left" vertical="center" wrapText="1"/>
    </xf>
    <xf numFmtId="0" fontId="24" fillId="0" borderId="0" xfId="5" applyFont="1" applyFill="1"/>
    <xf numFmtId="0" fontId="24" fillId="0" borderId="0" xfId="5" applyFont="1" applyFill="1" applyBorder="1"/>
    <xf numFmtId="0" fontId="77" fillId="0" borderId="0" xfId="5" applyFont="1" applyBorder="1"/>
    <xf numFmtId="43" fontId="24" fillId="0" borderId="0" xfId="7" applyFont="1" applyBorder="1"/>
    <xf numFmtId="2" fontId="24" fillId="0" borderId="0" xfId="5" quotePrefix="1" applyNumberFormat="1" applyFont="1" applyBorder="1" applyAlignment="1">
      <alignment horizontal="center"/>
    </xf>
    <xf numFmtId="0" fontId="24" fillId="0" borderId="0" xfId="5" applyFont="1" applyBorder="1" applyAlignment="1">
      <alignment horizontal="left"/>
    </xf>
    <xf numFmtId="165" fontId="24" fillId="0" borderId="0" xfId="5" applyNumberFormat="1" applyFont="1"/>
    <xf numFmtId="0" fontId="20" fillId="4" borderId="9" xfId="5" applyFont="1" applyFill="1" applyBorder="1" applyAlignment="1">
      <alignment horizontal="center" vertical="center"/>
    </xf>
    <xf numFmtId="0" fontId="20" fillId="0" borderId="0" xfId="5" applyFont="1" applyFill="1" applyBorder="1" applyAlignment="1">
      <alignment horizontal="center"/>
    </xf>
    <xf numFmtId="0" fontId="2" fillId="0" borderId="0" xfId="5" applyFont="1"/>
    <xf numFmtId="0" fontId="0" fillId="0" borderId="0" xfId="0" applyFont="1"/>
    <xf numFmtId="0" fontId="18" fillId="0" borderId="0" xfId="0" applyFont="1"/>
    <xf numFmtId="165" fontId="19" fillId="0" borderId="9" xfId="0" applyNumberFormat="1" applyFont="1" applyFill="1" applyBorder="1"/>
    <xf numFmtId="165" fontId="18" fillId="0" borderId="9" xfId="0" applyNumberFormat="1" applyFont="1" applyFill="1" applyBorder="1"/>
    <xf numFmtId="181" fontId="18" fillId="0" borderId="9" xfId="0" applyNumberFormat="1" applyFont="1" applyFill="1" applyBorder="1"/>
    <xf numFmtId="165" fontId="2" fillId="0" borderId="0" xfId="5" applyNumberFormat="1" applyFont="1" applyBorder="1"/>
    <xf numFmtId="14" fontId="24" fillId="0" borderId="0" xfId="5" applyNumberFormat="1" applyFont="1" applyBorder="1" applyAlignment="1">
      <alignment horizontal="right"/>
    </xf>
    <xf numFmtId="0" fontId="77" fillId="0" borderId="0" xfId="5" applyFont="1" applyBorder="1" applyAlignment="1">
      <alignment horizontal="center" vertical="center"/>
    </xf>
    <xf numFmtId="0" fontId="25" fillId="0" borderId="0" xfId="5" applyFont="1"/>
    <xf numFmtId="165" fontId="25" fillId="0" borderId="0" xfId="5" applyNumberFormat="1" applyFont="1" applyBorder="1"/>
    <xf numFmtId="0" fontId="25" fillId="0" borderId="0" xfId="5" applyFont="1" applyBorder="1"/>
    <xf numFmtId="0" fontId="4" fillId="0" borderId="0" xfId="5" applyFont="1" applyBorder="1" applyAlignment="1">
      <alignment horizontal="center" vertical="center"/>
    </xf>
    <xf numFmtId="165" fontId="19" fillId="0" borderId="6" xfId="0" applyNumberFormat="1" applyFont="1" applyFill="1" applyBorder="1" applyAlignment="1">
      <alignment vertical="center"/>
    </xf>
    <xf numFmtId="4" fontId="18" fillId="0" borderId="6" xfId="0" applyNumberFormat="1" applyFont="1" applyFill="1" applyBorder="1"/>
    <xf numFmtId="0" fontId="101" fillId="0" borderId="0" xfId="5" applyFont="1" applyBorder="1" applyAlignment="1">
      <alignment horizontal="right" vertical="center"/>
    </xf>
    <xf numFmtId="2" fontId="24" fillId="0" borderId="0" xfId="5" applyNumberFormat="1" applyFont="1" applyFill="1" applyBorder="1" applyAlignment="1">
      <alignment vertical="center"/>
    </xf>
    <xf numFmtId="165" fontId="24" fillId="0" borderId="0" xfId="5" applyNumberFormat="1" applyFont="1" applyBorder="1"/>
    <xf numFmtId="165" fontId="19" fillId="0" borderId="28" xfId="5" applyNumberFormat="1" applyFont="1" applyFill="1" applyBorder="1" applyAlignment="1">
      <alignment horizontal="center" vertical="center"/>
    </xf>
    <xf numFmtId="165" fontId="19" fillId="0" borderId="27" xfId="5" applyNumberFormat="1" applyFont="1" applyFill="1" applyBorder="1" applyAlignment="1">
      <alignment horizontal="center" vertical="center"/>
    </xf>
    <xf numFmtId="1" fontId="19" fillId="0" borderId="27" xfId="5" applyNumberFormat="1" applyFont="1" applyFill="1" applyBorder="1" applyAlignment="1">
      <alignment horizontal="right"/>
    </xf>
    <xf numFmtId="165" fontId="19" fillId="0" borderId="27" xfId="5" applyNumberFormat="1" applyFont="1" applyFill="1" applyBorder="1" applyAlignment="1">
      <alignment horizontal="center"/>
    </xf>
    <xf numFmtId="0" fontId="19" fillId="0" borderId="27" xfId="5" applyFont="1" applyFill="1" applyBorder="1" applyAlignment="1">
      <alignment horizontal="right"/>
    </xf>
    <xf numFmtId="0" fontId="19" fillId="0" borderId="34" xfId="5" applyFont="1" applyBorder="1" applyAlignment="1">
      <alignment vertical="center" wrapText="1"/>
    </xf>
    <xf numFmtId="165" fontId="18" fillId="0" borderId="10" xfId="5" applyNumberFormat="1" applyFont="1" applyFill="1" applyBorder="1" applyAlignment="1">
      <alignment horizontal="center" vertical="center"/>
    </xf>
    <xf numFmtId="165" fontId="18" fillId="0" borderId="9" xfId="5" applyNumberFormat="1" applyFont="1" applyFill="1" applyBorder="1" applyAlignment="1">
      <alignment horizontal="center" vertical="center"/>
    </xf>
    <xf numFmtId="165" fontId="18" fillId="0" borderId="9" xfId="5" applyNumberFormat="1" applyFont="1" applyFill="1" applyBorder="1"/>
    <xf numFmtId="165" fontId="18" fillId="0" borderId="9" xfId="5" applyNumberFormat="1" applyFont="1" applyFill="1" applyBorder="1" applyAlignment="1">
      <alignment horizontal="right"/>
    </xf>
    <xf numFmtId="0" fontId="18" fillId="0" borderId="9" xfId="5" applyFont="1" applyFill="1" applyBorder="1" applyAlignment="1">
      <alignment horizontal="right"/>
    </xf>
    <xf numFmtId="0" fontId="18" fillId="0" borderId="33" xfId="5" applyFont="1" applyBorder="1" applyAlignment="1">
      <alignment vertical="center"/>
    </xf>
    <xf numFmtId="0" fontId="18" fillId="0" borderId="33" xfId="5" applyFont="1" applyFill="1" applyBorder="1" applyAlignment="1">
      <alignment vertical="center"/>
    </xf>
    <xf numFmtId="2" fontId="24" fillId="0" borderId="0" xfId="5" applyNumberFormat="1" applyFont="1"/>
    <xf numFmtId="165" fontId="18" fillId="0" borderId="7" xfId="5" applyNumberFormat="1" applyFont="1" applyFill="1" applyBorder="1" applyAlignment="1">
      <alignment horizontal="center" vertical="center"/>
    </xf>
    <xf numFmtId="165" fontId="18" fillId="0" borderId="6" xfId="5" applyNumberFormat="1" applyFont="1" applyFill="1" applyBorder="1" applyAlignment="1">
      <alignment horizontal="center" vertical="center"/>
    </xf>
    <xf numFmtId="165" fontId="18" fillId="0" borderId="6" xfId="5" applyNumberFormat="1" applyFont="1" applyFill="1" applyBorder="1" applyAlignment="1">
      <alignment vertical="center"/>
    </xf>
    <xf numFmtId="165" fontId="18" fillId="0" borderId="6" xfId="5" applyNumberFormat="1" applyFont="1" applyFill="1" applyBorder="1" applyAlignment="1">
      <alignment horizontal="right"/>
    </xf>
    <xf numFmtId="0" fontId="18" fillId="0" borderId="6" xfId="5" applyFont="1" applyFill="1" applyBorder="1" applyAlignment="1">
      <alignment horizontal="right"/>
    </xf>
    <xf numFmtId="0" fontId="102" fillId="0" borderId="39" xfId="5" applyFont="1" applyBorder="1" applyAlignment="1">
      <alignment horizontal="left" vertical="center"/>
    </xf>
    <xf numFmtId="165" fontId="18" fillId="0" borderId="13" xfId="5" applyNumberFormat="1" applyFont="1" applyFill="1" applyBorder="1" applyAlignment="1">
      <alignment horizontal="center" vertical="center"/>
    </xf>
    <xf numFmtId="165" fontId="18" fillId="0" borderId="12" xfId="5" applyNumberFormat="1" applyFont="1" applyFill="1" applyBorder="1" applyAlignment="1">
      <alignment horizontal="center" vertical="center"/>
    </xf>
    <xf numFmtId="165" fontId="18" fillId="0" borderId="12" xfId="5" applyNumberFormat="1" applyFont="1" applyFill="1" applyBorder="1"/>
    <xf numFmtId="0" fontId="18" fillId="0" borderId="12" xfId="5" applyFont="1" applyFill="1" applyBorder="1" applyAlignment="1">
      <alignment horizontal="right" vertical="center"/>
    </xf>
    <xf numFmtId="0" fontId="18" fillId="0" borderId="12" xfId="5" applyFont="1" applyFill="1" applyBorder="1" applyAlignment="1">
      <alignment horizontal="right"/>
    </xf>
    <xf numFmtId="0" fontId="102" fillId="0" borderId="24" xfId="5" applyFont="1" applyBorder="1" applyAlignment="1">
      <alignment horizontal="left" vertical="center"/>
    </xf>
    <xf numFmtId="165" fontId="18" fillId="0" borderId="12" xfId="5" applyNumberFormat="1" applyFont="1" applyFill="1" applyBorder="1" applyAlignment="1">
      <alignment horizontal="right" vertical="center"/>
    </xf>
    <xf numFmtId="165" fontId="18" fillId="0" borderId="12" xfId="5" applyNumberFormat="1" applyFont="1" applyFill="1" applyBorder="1" applyAlignment="1">
      <alignment vertical="center"/>
    </xf>
    <xf numFmtId="165" fontId="18" fillId="0" borderId="14" xfId="5" applyNumberFormat="1" applyFont="1" applyFill="1" applyBorder="1" applyAlignment="1">
      <alignment horizontal="center" vertical="center"/>
    </xf>
    <xf numFmtId="165" fontId="18" fillId="0" borderId="16" xfId="5" applyNumberFormat="1" applyFont="1" applyFill="1" applyBorder="1" applyAlignment="1">
      <alignment horizontal="center" vertical="center"/>
    </xf>
    <xf numFmtId="165" fontId="18" fillId="0" borderId="16" xfId="5" applyNumberFormat="1" applyFont="1" applyFill="1" applyBorder="1" applyAlignment="1">
      <alignment vertical="center"/>
    </xf>
    <xf numFmtId="165" fontId="18" fillId="0" borderId="16" xfId="5" applyNumberFormat="1" applyFont="1" applyFill="1" applyBorder="1"/>
    <xf numFmtId="165" fontId="18" fillId="0" borderId="16" xfId="5" applyNumberFormat="1" applyFont="1" applyFill="1" applyBorder="1" applyAlignment="1">
      <alignment horizontal="right" vertical="center"/>
    </xf>
    <xf numFmtId="0" fontId="18" fillId="0" borderId="16" xfId="5" applyFont="1" applyFill="1" applyBorder="1" applyAlignment="1">
      <alignment horizontal="right"/>
    </xf>
    <xf numFmtId="0" fontId="102" fillId="0" borderId="54" xfId="5" applyFont="1" applyBorder="1" applyAlignment="1">
      <alignment horizontal="left" vertical="center"/>
    </xf>
    <xf numFmtId="0" fontId="18" fillId="0" borderId="33" xfId="5" applyFont="1" applyBorder="1" applyAlignment="1">
      <alignment horizontal="left" vertical="center" wrapText="1"/>
    </xf>
    <xf numFmtId="0" fontId="20" fillId="4" borderId="7" xfId="5" applyFont="1" applyFill="1" applyBorder="1" applyAlignment="1">
      <alignment horizontal="center" vertical="center"/>
    </xf>
    <xf numFmtId="0" fontId="20" fillId="4" borderId="6" xfId="5" applyFont="1" applyFill="1" applyBorder="1" applyAlignment="1">
      <alignment horizontal="center" vertical="center"/>
    </xf>
    <xf numFmtId="0" fontId="20" fillId="4" borderId="9" xfId="5" applyFont="1" applyFill="1" applyBorder="1" applyAlignment="1">
      <alignment horizontal="center"/>
    </xf>
    <xf numFmtId="0" fontId="20" fillId="4" borderId="23" xfId="5" applyFont="1" applyFill="1" applyBorder="1" applyAlignment="1">
      <alignment horizontal="center"/>
    </xf>
    <xf numFmtId="0" fontId="6" fillId="4" borderId="6" xfId="5" applyFont="1" applyFill="1" applyBorder="1" applyAlignment="1">
      <alignment horizontal="center"/>
    </xf>
    <xf numFmtId="0" fontId="6" fillId="4" borderId="6" xfId="5" applyFont="1" applyFill="1" applyBorder="1" applyAlignment="1">
      <alignment horizontal="center" vertical="center"/>
    </xf>
    <xf numFmtId="0" fontId="6" fillId="4" borderId="6" xfId="5" applyFont="1" applyFill="1" applyBorder="1" applyAlignment="1">
      <alignment horizontal="center" vertical="center" wrapText="1"/>
    </xf>
    <xf numFmtId="0" fontId="20" fillId="4" borderId="14" xfId="5" applyFont="1" applyFill="1" applyBorder="1" applyAlignment="1">
      <alignment horizontal="center" vertical="center"/>
    </xf>
    <xf numFmtId="0" fontId="20" fillId="4" borderId="16" xfId="5" applyFont="1" applyFill="1" applyBorder="1" applyAlignment="1">
      <alignment horizontal="center" vertical="center"/>
    </xf>
    <xf numFmtId="0" fontId="19" fillId="4" borderId="9" xfId="5" applyFont="1" applyFill="1" applyBorder="1" applyAlignment="1">
      <alignment horizontal="center" vertical="center"/>
    </xf>
    <xf numFmtId="0" fontId="19" fillId="4" borderId="23" xfId="5" applyFont="1" applyFill="1" applyBorder="1" applyAlignment="1">
      <alignment horizontal="center" vertical="center"/>
    </xf>
    <xf numFmtId="0" fontId="19" fillId="4" borderId="23" xfId="5" applyFont="1" applyFill="1" applyBorder="1" applyAlignment="1">
      <alignment horizontal="center"/>
    </xf>
    <xf numFmtId="0" fontId="19" fillId="4" borderId="9" xfId="5" applyFont="1" applyFill="1" applyBorder="1" applyAlignment="1">
      <alignment horizontal="center"/>
    </xf>
    <xf numFmtId="0" fontId="6" fillId="4" borderId="12" xfId="5" applyFont="1" applyFill="1" applyBorder="1" applyAlignment="1">
      <alignment horizontal="center"/>
    </xf>
    <xf numFmtId="0" fontId="24" fillId="4" borderId="16" xfId="5" applyFont="1" applyFill="1" applyBorder="1"/>
    <xf numFmtId="0" fontId="24" fillId="0" borderId="0" xfId="5" applyFont="1" applyAlignment="1">
      <alignment vertical="center"/>
    </xf>
    <xf numFmtId="165" fontId="24" fillId="0" borderId="0" xfId="5" applyNumberFormat="1" applyFont="1" applyBorder="1" applyAlignment="1">
      <alignment vertical="center"/>
    </xf>
    <xf numFmtId="0" fontId="24" fillId="0" borderId="0" xfId="5" applyFont="1" applyBorder="1" applyAlignment="1">
      <alignment vertical="center"/>
    </xf>
    <xf numFmtId="0" fontId="103" fillId="0" borderId="0" xfId="5" applyNumberFormat="1" applyFont="1" applyFill="1" applyBorder="1" applyAlignment="1" applyProtection="1">
      <alignment vertical="center" wrapText="1" shrinkToFit="1"/>
    </xf>
    <xf numFmtId="0" fontId="24" fillId="5" borderId="0" xfId="5" applyFont="1" applyFill="1" applyBorder="1" applyAlignment="1">
      <alignment horizontal="center" vertical="center" wrapText="1"/>
    </xf>
    <xf numFmtId="0" fontId="24" fillId="5" borderId="0" xfId="5" applyFont="1" applyFill="1" applyBorder="1" applyAlignment="1">
      <alignment horizontal="center" vertical="center"/>
    </xf>
    <xf numFmtId="165" fontId="19" fillId="0" borderId="27" xfId="5" applyNumberFormat="1" applyFont="1" applyFill="1" applyBorder="1" applyAlignment="1">
      <alignment horizontal="right" vertical="center"/>
    </xf>
    <xf numFmtId="165" fontId="19" fillId="0" borderId="27" xfId="5" applyNumberFormat="1" applyFont="1" applyFill="1" applyBorder="1" applyAlignment="1">
      <alignment horizontal="right"/>
    </xf>
    <xf numFmtId="0" fontId="19" fillId="0" borderId="26" xfId="5" applyFont="1" applyBorder="1"/>
    <xf numFmtId="165" fontId="24" fillId="0" borderId="0" xfId="5" applyNumberFormat="1" applyFont="1" applyBorder="1" applyAlignment="1">
      <alignment horizontal="center" vertical="center"/>
    </xf>
    <xf numFmtId="2" fontId="24" fillId="0" borderId="0" xfId="5" applyNumberFormat="1" applyFont="1" applyBorder="1" applyAlignment="1">
      <alignment vertical="center"/>
    </xf>
    <xf numFmtId="165" fontId="19" fillId="0" borderId="14" xfId="5" applyNumberFormat="1" applyFont="1" applyFill="1" applyBorder="1" applyAlignment="1">
      <alignment horizontal="center" vertical="center"/>
    </xf>
    <xf numFmtId="165" fontId="19" fillId="0" borderId="16" xfId="5" applyNumberFormat="1" applyFont="1" applyFill="1" applyBorder="1" applyAlignment="1">
      <alignment horizontal="center" vertical="center"/>
    </xf>
    <xf numFmtId="165" fontId="19" fillId="0" borderId="16" xfId="5" applyNumberFormat="1" applyFont="1" applyFill="1" applyBorder="1" applyAlignment="1" applyProtection="1">
      <alignment horizontal="right" vertical="center" wrapText="1" shrinkToFit="1"/>
    </xf>
    <xf numFmtId="165" fontId="19" fillId="0" borderId="16" xfId="5" applyNumberFormat="1" applyFont="1" applyFill="1" applyBorder="1" applyAlignment="1" applyProtection="1">
      <alignment horizontal="right"/>
    </xf>
    <xf numFmtId="0" fontId="19" fillId="0" borderId="32" xfId="5" applyFont="1" applyBorder="1" applyAlignment="1">
      <alignment horizontal="left" vertical="center"/>
    </xf>
    <xf numFmtId="165" fontId="19" fillId="0" borderId="10" xfId="5" applyNumberFormat="1" applyFont="1" applyFill="1" applyBorder="1" applyAlignment="1">
      <alignment horizontal="center" vertical="center"/>
    </xf>
    <xf numFmtId="165" fontId="19" fillId="0" borderId="9" xfId="5" applyNumberFormat="1" applyFont="1" applyFill="1" applyBorder="1" applyAlignment="1">
      <alignment horizontal="center" vertical="center"/>
    </xf>
    <xf numFmtId="165" fontId="19" fillId="0" borderId="9" xfId="5" applyNumberFormat="1" applyFont="1" applyFill="1" applyBorder="1" applyAlignment="1" applyProtection="1">
      <alignment horizontal="right" vertical="center" wrapText="1" shrinkToFit="1"/>
    </xf>
    <xf numFmtId="165" fontId="19" fillId="0" borderId="9" xfId="5" applyNumberFormat="1" applyFont="1" applyFill="1" applyBorder="1" applyAlignment="1" applyProtection="1">
      <alignment horizontal="right"/>
    </xf>
    <xf numFmtId="0" fontId="19" fillId="0" borderId="8" xfId="5" applyFont="1" applyBorder="1" applyAlignment="1">
      <alignment horizontal="left" vertical="center"/>
    </xf>
    <xf numFmtId="2" fontId="20" fillId="0" borderId="0" xfId="5" applyNumberFormat="1" applyFont="1" applyBorder="1" applyAlignment="1">
      <alignment horizontal="center" vertical="center"/>
    </xf>
    <xf numFmtId="165" fontId="18" fillId="0" borderId="6" xfId="5" applyNumberFormat="1" applyFont="1" applyFill="1" applyBorder="1" applyAlignment="1" applyProtection="1">
      <alignment horizontal="right" vertical="center" wrapText="1" shrinkToFit="1"/>
    </xf>
    <xf numFmtId="165" fontId="18" fillId="0" borderId="6" xfId="5" applyNumberFormat="1" applyFont="1" applyFill="1" applyBorder="1" applyAlignment="1" applyProtection="1">
      <alignment horizontal="right" vertical="center"/>
    </xf>
    <xf numFmtId="0" fontId="18" fillId="0" borderId="5" xfId="5" applyFont="1" applyBorder="1" applyAlignment="1">
      <alignment horizontal="left" vertical="center"/>
    </xf>
    <xf numFmtId="2" fontId="24" fillId="0" borderId="0" xfId="5" applyNumberFormat="1" applyFont="1" applyBorder="1" applyAlignment="1">
      <alignment horizontal="center" vertical="center"/>
    </xf>
    <xf numFmtId="165" fontId="18" fillId="0" borderId="12" xfId="5" applyNumberFormat="1" applyFont="1" applyFill="1" applyBorder="1" applyAlignment="1" applyProtection="1">
      <alignment horizontal="right" vertical="center" wrapText="1" shrinkToFit="1"/>
    </xf>
    <xf numFmtId="165" fontId="18" fillId="0" borderId="12" xfId="5" applyNumberFormat="1" applyFont="1" applyFill="1" applyBorder="1" applyAlignment="1" applyProtection="1">
      <alignment horizontal="right" vertical="center"/>
    </xf>
    <xf numFmtId="0" fontId="18" fillId="0" borderId="11" xfId="5" applyFont="1" applyBorder="1" applyAlignment="1">
      <alignment horizontal="left" vertical="center"/>
    </xf>
    <xf numFmtId="0" fontId="24" fillId="0" borderId="0" xfId="5" applyFont="1" applyFill="1" applyAlignment="1">
      <alignment vertical="center"/>
    </xf>
    <xf numFmtId="165" fontId="18" fillId="0" borderId="16" xfId="5" applyNumberFormat="1" applyFont="1" applyFill="1" applyBorder="1" applyAlignment="1" applyProtection="1">
      <alignment horizontal="right" vertical="center" wrapText="1" shrinkToFit="1"/>
    </xf>
    <xf numFmtId="0" fontId="18" fillId="0" borderId="32" xfId="5" applyFont="1" applyBorder="1" applyAlignment="1">
      <alignment horizontal="left" vertical="center"/>
    </xf>
    <xf numFmtId="0" fontId="24" fillId="0" borderId="0" xfId="5" applyFont="1" applyBorder="1" applyAlignment="1">
      <alignment horizontal="center" vertical="center" wrapText="1"/>
    </xf>
    <xf numFmtId="16" fontId="24" fillId="0" borderId="0" xfId="5" applyNumberFormat="1" applyFont="1" applyBorder="1" applyAlignment="1">
      <alignment horizontal="center" vertical="center" wrapText="1"/>
    </xf>
    <xf numFmtId="0" fontId="24" fillId="0" borderId="0" xfId="5" applyFont="1" applyBorder="1" applyAlignment="1">
      <alignment horizontal="center" vertical="center"/>
    </xf>
    <xf numFmtId="0" fontId="20" fillId="4" borderId="9" xfId="5" applyFont="1" applyFill="1" applyBorder="1" applyAlignment="1">
      <alignment horizontal="center" vertical="center" wrapText="1"/>
    </xf>
    <xf numFmtId="0" fontId="20" fillId="0" borderId="0" xfId="5" applyFont="1" applyBorder="1" applyAlignment="1">
      <alignment horizontal="center" vertical="center"/>
    </xf>
    <xf numFmtId="0" fontId="20" fillId="2" borderId="3" xfId="5" applyFont="1" applyFill="1" applyBorder="1" applyAlignment="1">
      <alignment horizontal="center" vertical="center"/>
    </xf>
    <xf numFmtId="0" fontId="20" fillId="0" borderId="0" xfId="5" applyFont="1" applyFill="1" applyBorder="1" applyAlignment="1">
      <alignment horizontal="center" vertical="center"/>
    </xf>
    <xf numFmtId="0" fontId="20" fillId="0" borderId="0" xfId="5" applyFont="1" applyAlignment="1">
      <alignment horizontal="center" vertical="center"/>
    </xf>
    <xf numFmtId="2" fontId="24" fillId="0" borderId="0" xfId="5" applyNumberFormat="1" applyFont="1" applyFill="1" applyBorder="1" applyAlignment="1">
      <alignment horizontal="center"/>
    </xf>
    <xf numFmtId="2" fontId="24" fillId="0" borderId="0" xfId="5" applyNumberFormat="1" applyFont="1" applyFill="1" applyBorder="1"/>
    <xf numFmtId="0" fontId="77" fillId="0" borderId="0" xfId="5" applyFont="1"/>
    <xf numFmtId="165" fontId="19" fillId="0" borderId="19" xfId="5" applyNumberFormat="1" applyFont="1" applyFill="1" applyBorder="1" applyAlignment="1">
      <alignment horizontal="center" vertical="center"/>
    </xf>
    <xf numFmtId="165" fontId="19" fillId="0" borderId="18" xfId="5" applyNumberFormat="1" applyFont="1" applyFill="1" applyBorder="1" applyAlignment="1">
      <alignment vertical="center"/>
    </xf>
    <xf numFmtId="165" fontId="19" fillId="0" borderId="18" xfId="5" applyNumberFormat="1" applyFont="1" applyFill="1" applyBorder="1" applyAlignment="1">
      <alignment horizontal="center" vertical="center"/>
    </xf>
    <xf numFmtId="0" fontId="19" fillId="0" borderId="89" xfId="5" applyFont="1" applyBorder="1"/>
    <xf numFmtId="165" fontId="18" fillId="0" borderId="7" xfId="5" applyNumberFormat="1" applyFont="1" applyFill="1" applyBorder="1" applyAlignment="1">
      <alignment horizontal="right" vertical="center"/>
    </xf>
    <xf numFmtId="165" fontId="18" fillId="0" borderId="6" xfId="5" applyNumberFormat="1" applyFont="1" applyFill="1" applyBorder="1" applyAlignment="1">
      <alignment horizontal="right" vertical="center"/>
    </xf>
    <xf numFmtId="0" fontId="18" fillId="0" borderId="5" xfId="5" applyFont="1" applyBorder="1" applyAlignment="1">
      <alignment horizontal="left"/>
    </xf>
    <xf numFmtId="165" fontId="18" fillId="0" borderId="13" xfId="5" applyNumberFormat="1" applyFont="1" applyFill="1" applyBorder="1" applyAlignment="1">
      <alignment horizontal="right" vertical="center"/>
    </xf>
    <xf numFmtId="0" fontId="18" fillId="0" borderId="11" xfId="5" applyFont="1" applyBorder="1" applyAlignment="1">
      <alignment horizontal="left" vertical="center" indent="1"/>
    </xf>
    <xf numFmtId="165" fontId="18" fillId="0" borderId="14" xfId="5" applyNumberFormat="1" applyFont="1" applyFill="1" applyBorder="1" applyAlignment="1">
      <alignment horizontal="right" vertical="center"/>
    </xf>
    <xf numFmtId="0" fontId="18" fillId="0" borderId="32" xfId="5" applyFont="1" applyBorder="1" applyAlignment="1">
      <alignment horizontal="left" vertical="center" indent="1"/>
    </xf>
    <xf numFmtId="0" fontId="20" fillId="4" borderId="14" xfId="5" applyFont="1" applyFill="1" applyBorder="1" applyAlignment="1">
      <alignment horizontal="center" vertical="center" wrapText="1"/>
    </xf>
    <xf numFmtId="0" fontId="20" fillId="4" borderId="16" xfId="5" applyFont="1" applyFill="1" applyBorder="1" applyAlignment="1">
      <alignment horizontal="center" vertical="center" wrapText="1"/>
    </xf>
    <xf numFmtId="0" fontId="20" fillId="4" borderId="10" xfId="5" applyFont="1" applyFill="1" applyBorder="1" applyAlignment="1">
      <alignment horizontal="center" vertical="center" wrapText="1"/>
    </xf>
    <xf numFmtId="0" fontId="6" fillId="0" borderId="0" xfId="5" applyFont="1" applyBorder="1" applyAlignment="1">
      <alignment vertical="center"/>
    </xf>
    <xf numFmtId="0" fontId="2" fillId="20" borderId="0" xfId="5" applyFont="1" applyFill="1"/>
    <xf numFmtId="165" fontId="24" fillId="5" borderId="0" xfId="5" applyNumberFormat="1" applyFont="1" applyFill="1" applyBorder="1" applyAlignment="1">
      <alignment horizontal="right" vertical="center"/>
    </xf>
    <xf numFmtId="2" fontId="2" fillId="0" borderId="0" xfId="5" applyNumberFormat="1" applyFont="1"/>
    <xf numFmtId="0" fontId="2" fillId="0" borderId="0" xfId="5" applyFont="1" applyBorder="1"/>
    <xf numFmtId="0" fontId="2" fillId="0" borderId="0" xfId="5" applyFont="1" applyFill="1" applyBorder="1"/>
    <xf numFmtId="0" fontId="104" fillId="4" borderId="10" xfId="5" applyFont="1" applyFill="1" applyBorder="1" applyAlignment="1">
      <alignment vertical="top"/>
    </xf>
    <xf numFmtId="0" fontId="104" fillId="4" borderId="9" xfId="5" applyFont="1" applyFill="1" applyBorder="1" applyAlignment="1">
      <alignment vertical="top"/>
    </xf>
    <xf numFmtId="0" fontId="6" fillId="4" borderId="9" xfId="5" applyFont="1" applyFill="1" applyBorder="1" applyAlignment="1">
      <alignment vertical="top"/>
    </xf>
    <xf numFmtId="0" fontId="104" fillId="32" borderId="10" xfId="5" applyFont="1" applyFill="1" applyBorder="1" applyAlignment="1">
      <alignment horizontal="center" vertical="top" wrapText="1"/>
    </xf>
    <xf numFmtId="0" fontId="104" fillId="32" borderId="9" xfId="5" applyFont="1" applyFill="1" applyBorder="1" applyAlignment="1">
      <alignment horizontal="center" vertical="top" wrapText="1"/>
    </xf>
    <xf numFmtId="0" fontId="18" fillId="0" borderId="32" xfId="5" applyFont="1" applyBorder="1" applyAlignment="1">
      <alignment vertical="center"/>
    </xf>
    <xf numFmtId="0" fontId="18" fillId="0" borderId="11" xfId="5" applyFont="1" applyBorder="1" applyAlignment="1">
      <alignment vertical="center"/>
    </xf>
    <xf numFmtId="0" fontId="18" fillId="20" borderId="11" xfId="5" applyFont="1" applyFill="1" applyBorder="1" applyAlignment="1">
      <alignment vertical="center"/>
    </xf>
    <xf numFmtId="0" fontId="18" fillId="0" borderId="11" xfId="5" applyFont="1" applyBorder="1" applyAlignment="1">
      <alignment vertical="center" wrapText="1"/>
    </xf>
    <xf numFmtId="0" fontId="18" fillId="0" borderId="11" xfId="5" applyFont="1" applyBorder="1" applyAlignment="1">
      <alignment horizontal="left" vertical="center" wrapText="1"/>
    </xf>
    <xf numFmtId="0" fontId="18" fillId="0" borderId="11" xfId="5" applyFont="1" applyFill="1" applyBorder="1" applyAlignment="1">
      <alignment horizontal="left" vertical="center" wrapText="1"/>
    </xf>
    <xf numFmtId="0" fontId="18" fillId="0" borderId="17" xfId="5" applyFont="1" applyFill="1" applyBorder="1" applyAlignment="1">
      <alignment horizontal="left" vertical="center" wrapText="1"/>
    </xf>
    <xf numFmtId="165" fontId="18" fillId="0" borderId="49" xfId="5" applyNumberFormat="1" applyFont="1" applyFill="1" applyBorder="1" applyAlignment="1">
      <alignment horizontal="right" vertical="center"/>
    </xf>
    <xf numFmtId="165" fontId="18" fillId="0" borderId="25" xfId="5" applyNumberFormat="1" applyFont="1" applyFill="1" applyBorder="1" applyAlignment="1">
      <alignment horizontal="right" vertical="center"/>
    </xf>
    <xf numFmtId="2" fontId="18" fillId="0" borderId="25" xfId="5" applyNumberFormat="1" applyFont="1" applyFill="1" applyBorder="1" applyAlignment="1">
      <alignment horizontal="right" vertical="center"/>
    </xf>
    <xf numFmtId="2" fontId="18" fillId="0" borderId="12" xfId="5" applyNumberFormat="1" applyFont="1" applyFill="1" applyBorder="1" applyAlignment="1">
      <alignment horizontal="right" vertical="center"/>
    </xf>
    <xf numFmtId="2" fontId="18" fillId="0" borderId="25" xfId="5" applyNumberFormat="1" applyFont="1" applyFill="1" applyBorder="1" applyAlignment="1">
      <alignment horizontal="right" vertical="center" wrapText="1"/>
    </xf>
    <xf numFmtId="1" fontId="18" fillId="0" borderId="12" xfId="5" applyNumberFormat="1" applyFont="1" applyFill="1" applyBorder="1" applyAlignment="1">
      <alignment horizontal="right" vertical="center"/>
    </xf>
    <xf numFmtId="165" fontId="18" fillId="0" borderId="12" xfId="5" quotePrefix="1" applyNumberFormat="1" applyFont="1" applyFill="1" applyBorder="1" applyAlignment="1">
      <alignment horizontal="center" vertical="center"/>
    </xf>
    <xf numFmtId="165" fontId="18" fillId="0" borderId="12" xfId="7" applyNumberFormat="1" applyFont="1" applyFill="1" applyBorder="1" applyAlignment="1">
      <alignment horizontal="right" vertical="center"/>
    </xf>
    <xf numFmtId="165" fontId="18" fillId="0" borderId="25" xfId="5" applyNumberFormat="1" applyFont="1" applyFill="1" applyBorder="1" applyAlignment="1">
      <alignment horizontal="right" vertical="center" wrapText="1"/>
    </xf>
    <xf numFmtId="165" fontId="18" fillId="0" borderId="88" xfId="5" applyNumberFormat="1" applyFont="1" applyFill="1" applyBorder="1" applyAlignment="1">
      <alignment horizontal="right" vertical="center" wrapText="1"/>
    </xf>
    <xf numFmtId="165" fontId="18" fillId="0" borderId="18" xfId="5" applyNumberFormat="1" applyFont="1" applyFill="1" applyBorder="1" applyAlignment="1">
      <alignment horizontal="right" vertical="center"/>
    </xf>
    <xf numFmtId="165" fontId="18" fillId="0" borderId="18" xfId="5" applyNumberFormat="1" applyFont="1" applyFill="1" applyBorder="1" applyAlignment="1">
      <alignment horizontal="center" vertical="center"/>
    </xf>
    <xf numFmtId="165" fontId="18" fillId="0" borderId="19" xfId="5" applyNumberFormat="1" applyFont="1" applyFill="1" applyBorder="1" applyAlignment="1">
      <alignment horizontal="center" vertical="center"/>
    </xf>
    <xf numFmtId="0" fontId="6" fillId="4" borderId="47" xfId="0" applyFont="1" applyFill="1" applyBorder="1" applyAlignment="1">
      <alignment horizontal="center" vertical="center"/>
    </xf>
    <xf numFmtId="0" fontId="6" fillId="4" borderId="3" xfId="1857" applyFont="1" applyFill="1" applyBorder="1" applyAlignment="1">
      <alignment horizontal="center" vertical="center" wrapText="1"/>
    </xf>
    <xf numFmtId="0" fontId="6" fillId="4" borderId="4" xfId="0" applyFont="1" applyFill="1" applyBorder="1" applyAlignment="1">
      <alignment vertical="center"/>
    </xf>
    <xf numFmtId="0" fontId="19" fillId="0" borderId="8" xfId="0" applyFont="1" applyBorder="1"/>
    <xf numFmtId="14" fontId="18" fillId="0" borderId="10" xfId="0" applyNumberFormat="1" applyFont="1" applyFill="1" applyBorder="1"/>
    <xf numFmtId="0" fontId="18" fillId="0" borderId="8" xfId="0" applyFont="1" applyFill="1" applyBorder="1" applyAlignment="1">
      <alignment horizontal="left" indent="1"/>
    </xf>
    <xf numFmtId="0" fontId="18" fillId="0" borderId="5" xfId="0" applyFont="1" applyBorder="1" applyAlignment="1">
      <alignment horizontal="left" indent="1"/>
    </xf>
    <xf numFmtId="0" fontId="19" fillId="0" borderId="5" xfId="0" applyFont="1" applyBorder="1" applyAlignment="1">
      <alignment horizontal="left" vertical="center"/>
    </xf>
    <xf numFmtId="0" fontId="19" fillId="0" borderId="8" xfId="0" applyFont="1" applyBorder="1" applyAlignment="1">
      <alignment horizontal="left"/>
    </xf>
    <xf numFmtId="0" fontId="18" fillId="0" borderId="32" xfId="0" applyFont="1" applyFill="1" applyBorder="1" applyAlignment="1">
      <alignment horizontal="left" indent="1"/>
    </xf>
    <xf numFmtId="0" fontId="18" fillId="0" borderId="8" xfId="0" applyFont="1" applyBorder="1" applyAlignment="1">
      <alignment horizontal="left" indent="1"/>
    </xf>
    <xf numFmtId="0" fontId="19" fillId="0" borderId="26" xfId="0" applyFont="1" applyBorder="1"/>
    <xf numFmtId="165" fontId="19" fillId="0" borderId="27" xfId="0" applyNumberFormat="1" applyFont="1" applyFill="1" applyBorder="1"/>
    <xf numFmtId="14" fontId="18" fillId="0" borderId="28" xfId="0" quotePrefix="1" applyNumberFormat="1" applyFont="1" applyFill="1" applyBorder="1" applyAlignment="1">
      <alignment horizontal="right"/>
    </xf>
    <xf numFmtId="165" fontId="18" fillId="0" borderId="25" xfId="5" applyNumberFormat="1" applyFont="1" applyFill="1" applyBorder="1" applyAlignment="1">
      <alignment horizontal="center" vertical="center"/>
    </xf>
    <xf numFmtId="165" fontId="18" fillId="0" borderId="37" xfId="5" applyNumberFormat="1" applyFont="1" applyFill="1" applyBorder="1" applyAlignment="1">
      <alignment horizontal="right" vertical="center"/>
    </xf>
    <xf numFmtId="165" fontId="18" fillId="0" borderId="37" xfId="5" applyNumberFormat="1" applyFont="1" applyFill="1" applyBorder="1" applyAlignment="1">
      <alignment horizontal="center" vertical="center"/>
    </xf>
    <xf numFmtId="165" fontId="18" fillId="0" borderId="122" xfId="5" applyNumberFormat="1" applyFont="1" applyFill="1" applyBorder="1" applyAlignment="1">
      <alignment horizontal="center" vertical="center"/>
    </xf>
    <xf numFmtId="165" fontId="18" fillId="0" borderId="122" xfId="5" applyNumberFormat="1" applyFont="1" applyFill="1" applyBorder="1" applyAlignment="1">
      <alignment horizontal="right" vertical="center"/>
    </xf>
    <xf numFmtId="165" fontId="18" fillId="0" borderId="9" xfId="5" applyNumberFormat="1" applyFont="1" applyFill="1" applyBorder="1" applyAlignment="1">
      <alignment horizontal="right" vertical="center"/>
    </xf>
    <xf numFmtId="0" fontId="19" fillId="4" borderId="9" xfId="5" applyFont="1" applyFill="1" applyBorder="1" applyAlignment="1">
      <alignment vertical="top"/>
    </xf>
    <xf numFmtId="0" fontId="19" fillId="4" borderId="10" xfId="5" applyFont="1" applyFill="1" applyBorder="1" applyAlignment="1">
      <alignment vertical="top"/>
    </xf>
    <xf numFmtId="165" fontId="18" fillId="0" borderId="15" xfId="5" applyNumberFormat="1" applyFont="1" applyFill="1" applyBorder="1" applyAlignment="1">
      <alignment horizontal="center" vertical="center"/>
    </xf>
    <xf numFmtId="165" fontId="18" fillId="0" borderId="15" xfId="5" applyNumberFormat="1" applyFont="1" applyFill="1" applyBorder="1" applyAlignment="1">
      <alignment horizontal="right" vertical="center"/>
    </xf>
    <xf numFmtId="0" fontId="19" fillId="4" borderId="33" xfId="5" applyFont="1" applyFill="1" applyBorder="1" applyAlignment="1">
      <alignment vertical="top"/>
    </xf>
    <xf numFmtId="0" fontId="18" fillId="0" borderId="32" xfId="5" applyFont="1" applyBorder="1" applyAlignment="1">
      <alignment vertical="top"/>
    </xf>
    <xf numFmtId="0" fontId="18" fillId="0" borderId="11" xfId="5" applyFont="1" applyBorder="1" applyAlignment="1">
      <alignment vertical="top"/>
    </xf>
    <xf numFmtId="0" fontId="18" fillId="0" borderId="5" xfId="5" applyFont="1" applyBorder="1" applyAlignment="1">
      <alignment vertical="top"/>
    </xf>
    <xf numFmtId="0" fontId="18" fillId="0" borderId="8" xfId="5" applyFont="1" applyFill="1" applyBorder="1" applyAlignment="1">
      <alignment vertical="top"/>
    </xf>
    <xf numFmtId="0" fontId="19" fillId="4" borderId="8" xfId="5" applyFont="1" applyFill="1" applyBorder="1" applyAlignment="1">
      <alignment vertical="top"/>
    </xf>
    <xf numFmtId="0" fontId="18" fillId="0" borderId="32" xfId="5" applyFont="1" applyBorder="1" applyAlignment="1">
      <alignment horizontal="left" vertical="top"/>
    </xf>
    <xf numFmtId="0" fontId="18" fillId="0" borderId="11" xfId="5" applyFont="1" applyBorder="1" applyAlignment="1">
      <alignment horizontal="left" vertical="top"/>
    </xf>
    <xf numFmtId="0" fontId="18" fillId="0" borderId="11" xfId="5" applyFont="1" applyFill="1" applyBorder="1" applyAlignment="1">
      <alignment horizontal="left" vertical="top"/>
    </xf>
    <xf numFmtId="0" fontId="18" fillId="0" borderId="5" xfId="5" applyFont="1" applyFill="1" applyBorder="1" applyAlignment="1">
      <alignment horizontal="left" vertical="top"/>
    </xf>
    <xf numFmtId="0" fontId="19" fillId="0" borderId="26" xfId="5" applyFont="1" applyBorder="1" applyAlignment="1">
      <alignment horizontal="left" vertical="top"/>
    </xf>
    <xf numFmtId="0" fontId="4" fillId="0" borderId="13" xfId="5" applyFont="1" applyFill="1" applyBorder="1" applyAlignment="1">
      <alignment horizontal="center" vertical="center"/>
    </xf>
    <xf numFmtId="165" fontId="4" fillId="0" borderId="6" xfId="5" applyNumberFormat="1" applyFont="1" applyFill="1" applyBorder="1" applyAlignment="1">
      <alignment horizontal="center" vertical="center"/>
    </xf>
    <xf numFmtId="2" fontId="4" fillId="0" borderId="12" xfId="5" applyNumberFormat="1" applyFont="1" applyFill="1" applyBorder="1" applyAlignment="1">
      <alignment horizontal="center" vertical="center"/>
    </xf>
    <xf numFmtId="2" fontId="4" fillId="0" borderId="13" xfId="5" applyNumberFormat="1" applyFont="1" applyFill="1" applyBorder="1" applyAlignment="1">
      <alignment horizontal="center" vertical="center"/>
    </xf>
    <xf numFmtId="2" fontId="4" fillId="0" borderId="6" xfId="5" applyNumberFormat="1" applyFont="1" applyFill="1" applyBorder="1" applyAlignment="1">
      <alignment horizontal="center" vertical="center"/>
    </xf>
    <xf numFmtId="0" fontId="4" fillId="0" borderId="7" xfId="5" applyFont="1" applyFill="1" applyBorder="1" applyAlignment="1">
      <alignment horizontal="center" vertical="center"/>
    </xf>
    <xf numFmtId="165" fontId="4" fillId="0" borderId="15" xfId="5" applyNumberFormat="1" applyFont="1" applyFill="1" applyBorder="1" applyAlignment="1">
      <alignment horizontal="center" vertical="center"/>
    </xf>
    <xf numFmtId="165" fontId="4" fillId="0" borderId="7" xfId="5" applyNumberFormat="1" applyFont="1" applyFill="1" applyBorder="1" applyAlignment="1">
      <alignment horizontal="center" vertical="center"/>
    </xf>
    <xf numFmtId="165" fontId="4" fillId="0" borderId="16" xfId="7" applyNumberFormat="1" applyFont="1" applyFill="1" applyBorder="1" applyAlignment="1">
      <alignment horizontal="center" vertical="center"/>
    </xf>
    <xf numFmtId="165" fontId="4" fillId="0" borderId="14" xfId="7" applyNumberFormat="1" applyFont="1" applyFill="1" applyBorder="1" applyAlignment="1">
      <alignment horizontal="center" vertical="center"/>
    </xf>
    <xf numFmtId="2" fontId="4" fillId="0" borderId="12" xfId="7" applyNumberFormat="1" applyFont="1" applyFill="1" applyBorder="1" applyAlignment="1">
      <alignment horizontal="center" vertical="center"/>
    </xf>
    <xf numFmtId="2" fontId="4" fillId="0" borderId="13" xfId="7" applyNumberFormat="1" applyFont="1" applyFill="1" applyBorder="1" applyAlignment="1">
      <alignment horizontal="center" vertical="center"/>
    </xf>
    <xf numFmtId="165" fontId="4" fillId="0" borderId="6" xfId="7" applyNumberFormat="1" applyFont="1" applyFill="1" applyBorder="1" applyAlignment="1">
      <alignment horizontal="center" vertical="center"/>
    </xf>
    <xf numFmtId="165" fontId="4" fillId="0" borderId="7" xfId="7"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0" fontId="4" fillId="0" borderId="19" xfId="5" applyFont="1" applyFill="1" applyBorder="1" applyAlignment="1">
      <alignment horizontal="center" vertical="center"/>
    </xf>
    <xf numFmtId="0" fontId="106" fillId="31" borderId="9" xfId="0" applyFont="1" applyFill="1" applyBorder="1" applyAlignment="1">
      <alignment horizontal="center" vertical="center" wrapText="1"/>
    </xf>
    <xf numFmtId="0" fontId="106" fillId="31" borderId="9" xfId="0" applyFont="1" applyFill="1" applyBorder="1" applyAlignment="1">
      <alignment vertical="center" wrapText="1"/>
    </xf>
    <xf numFmtId="0" fontId="106" fillId="31" borderId="9" xfId="0" applyFont="1" applyFill="1" applyBorder="1" applyAlignment="1">
      <alignment horizontal="right" vertical="center" wrapText="1"/>
    </xf>
    <xf numFmtId="2" fontId="16" fillId="0" borderId="9" xfId="0" applyNumberFormat="1" applyFont="1" applyBorder="1" applyAlignment="1">
      <alignment horizontal="right" vertical="center"/>
    </xf>
    <xf numFmtId="165" fontId="16" fillId="0" borderId="9" xfId="0" applyNumberFormat="1" applyFont="1" applyBorder="1" applyAlignment="1">
      <alignment horizontal="right" vertical="center"/>
    </xf>
    <xf numFmtId="0" fontId="71" fillId="0" borderId="8" xfId="0" applyFont="1" applyBorder="1" applyAlignment="1">
      <alignment vertical="center"/>
    </xf>
    <xf numFmtId="2" fontId="16" fillId="0" borderId="10" xfId="0" applyNumberFormat="1" applyFont="1" applyBorder="1" applyAlignment="1">
      <alignment horizontal="right" vertical="center"/>
    </xf>
    <xf numFmtId="0" fontId="71" fillId="0" borderId="8" xfId="0" applyFont="1" applyBorder="1" applyAlignment="1">
      <alignment horizontal="left" vertical="center" indent="2"/>
    </xf>
    <xf numFmtId="2" fontId="16" fillId="0" borderId="22" xfId="0" applyNumberFormat="1" applyFont="1" applyBorder="1" applyAlignment="1">
      <alignment horizontal="right" vertical="center"/>
    </xf>
    <xf numFmtId="0" fontId="106" fillId="31" borderId="44" xfId="0" applyFont="1" applyFill="1" applyBorder="1" applyAlignment="1">
      <alignment horizontal="center" vertical="center" wrapText="1"/>
    </xf>
    <xf numFmtId="165" fontId="16" fillId="0" borderId="22" xfId="0" applyNumberFormat="1" applyFont="1" applyBorder="1" applyAlignment="1">
      <alignment horizontal="right" vertical="center"/>
    </xf>
    <xf numFmtId="165" fontId="16" fillId="0" borderId="10" xfId="0" applyNumberFormat="1" applyFont="1" applyBorder="1" applyAlignment="1">
      <alignment horizontal="right" vertical="center"/>
    </xf>
    <xf numFmtId="175" fontId="18" fillId="0" borderId="12" xfId="41533" applyNumberFormat="1" applyFont="1" applyFill="1" applyBorder="1"/>
    <xf numFmtId="175" fontId="18" fillId="0" borderId="51" xfId="41533" applyNumberFormat="1" applyFont="1" applyFill="1" applyBorder="1"/>
    <xf numFmtId="175" fontId="18" fillId="0" borderId="116" xfId="41533" applyNumberFormat="1" applyFont="1" applyFill="1" applyBorder="1"/>
    <xf numFmtId="175" fontId="18" fillId="0" borderId="13" xfId="41533" applyNumberFormat="1" applyFont="1" applyFill="1" applyBorder="1"/>
    <xf numFmtId="0" fontId="18" fillId="0" borderId="12" xfId="0" applyFont="1" applyBorder="1"/>
    <xf numFmtId="175" fontId="18" fillId="0" borderId="51" xfId="41533" applyNumberFormat="1" applyFont="1" applyBorder="1"/>
    <xf numFmtId="0" fontId="18" fillId="0" borderId="116" xfId="0" applyFont="1" applyBorder="1"/>
    <xf numFmtId="0" fontId="18" fillId="0" borderId="13" xfId="0" applyFont="1" applyBorder="1"/>
    <xf numFmtId="0" fontId="3" fillId="0" borderId="0" xfId="2" applyFont="1" applyBorder="1" applyAlignment="1">
      <alignment horizontal="center"/>
    </xf>
    <xf numFmtId="0" fontId="5" fillId="0" borderId="0" xfId="2" applyFont="1" applyBorder="1" applyAlignment="1">
      <alignment horizontal="center"/>
    </xf>
    <xf numFmtId="0" fontId="6" fillId="2" borderId="22" xfId="5" applyFont="1" applyFill="1" applyBorder="1" applyAlignment="1">
      <alignment horizontal="left" vertical="center"/>
    </xf>
    <xf numFmtId="0" fontId="6" fillId="2" borderId="46" xfId="5" applyFont="1" applyFill="1" applyBorder="1" applyAlignment="1">
      <alignment horizontal="left" vertical="center"/>
    </xf>
    <xf numFmtId="0" fontId="6" fillId="2" borderId="44" xfId="5" applyFont="1" applyFill="1" applyBorder="1" applyAlignment="1">
      <alignment horizontal="left" vertical="center"/>
    </xf>
    <xf numFmtId="0" fontId="4" fillId="0" borderId="0" xfId="5" applyFont="1" applyBorder="1" applyAlignment="1">
      <alignment horizontal="left" vertical="center"/>
    </xf>
    <xf numFmtId="0" fontId="18"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4" fillId="0" borderId="20" xfId="5" applyFont="1" applyBorder="1" applyAlignment="1">
      <alignment horizontal="left" vertical="center"/>
    </xf>
    <xf numFmtId="0" fontId="6" fillId="2" borderId="29" xfId="5" applyFont="1" applyFill="1" applyBorder="1" applyAlignment="1">
      <alignment horizontal="center" vertical="center"/>
    </xf>
    <xf numFmtId="0" fontId="6" fillId="2" borderId="30" xfId="5" applyFont="1" applyFill="1" applyBorder="1" applyAlignment="1">
      <alignment horizontal="center" vertical="center"/>
    </xf>
    <xf numFmtId="0" fontId="6" fillId="2" borderId="31" xfId="5" applyFont="1" applyFill="1" applyBorder="1" applyAlignment="1">
      <alignment horizontal="center" vertical="center"/>
    </xf>
    <xf numFmtId="0" fontId="15" fillId="25" borderId="33" xfId="0" applyFont="1" applyFill="1" applyBorder="1" applyAlignment="1">
      <alignment horizontal="center" vertical="top" wrapText="1"/>
    </xf>
    <xf numFmtId="0" fontId="15" fillId="25" borderId="119" xfId="0" applyFont="1" applyFill="1" applyBorder="1" applyAlignment="1">
      <alignment horizontal="center" vertical="top" wrapText="1"/>
    </xf>
    <xf numFmtId="0" fontId="15" fillId="25" borderId="0" xfId="0" applyFont="1" applyFill="1" applyBorder="1" applyAlignment="1">
      <alignment horizontal="center" vertical="top" wrapText="1"/>
    </xf>
    <xf numFmtId="0" fontId="15" fillId="25" borderId="45" xfId="0" applyFont="1" applyFill="1" applyBorder="1" applyAlignment="1">
      <alignment horizontal="center" vertical="top" wrapText="1"/>
    </xf>
    <xf numFmtId="0" fontId="43" fillId="25" borderId="39" xfId="0" applyFont="1" applyFill="1" applyBorder="1" applyAlignment="1">
      <alignment horizontal="left" vertical="top" wrapText="1"/>
    </xf>
    <xf numFmtId="0" fontId="43" fillId="25" borderId="118" xfId="0" applyFont="1" applyFill="1" applyBorder="1" applyAlignment="1">
      <alignment horizontal="left" vertical="top" wrapText="1"/>
    </xf>
    <xf numFmtId="0" fontId="43" fillId="4" borderId="1"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43" fillId="4" borderId="15" xfId="0" applyFont="1" applyFill="1" applyBorder="1" applyAlignment="1">
      <alignment horizontal="center" vertical="center" wrapText="1"/>
    </xf>
    <xf numFmtId="0" fontId="43" fillId="4" borderId="37" xfId="0" applyFont="1" applyFill="1" applyBorder="1" applyAlignment="1">
      <alignment horizontal="center" vertical="center" wrapText="1"/>
    </xf>
    <xf numFmtId="0" fontId="43" fillId="4" borderId="2" xfId="0" applyFont="1" applyFill="1" applyBorder="1" applyAlignment="1">
      <alignment horizontal="center" vertical="top" wrapText="1"/>
    </xf>
    <xf numFmtId="0" fontId="43" fillId="4" borderId="29" xfId="0" applyFont="1" applyFill="1" applyBorder="1" applyAlignment="1">
      <alignment horizontal="center" vertical="top" wrapText="1"/>
    </xf>
    <xf numFmtId="0" fontId="43" fillId="4" borderId="30" xfId="0" applyFont="1" applyFill="1" applyBorder="1" applyAlignment="1">
      <alignment horizontal="center" vertical="top" wrapText="1"/>
    </xf>
    <xf numFmtId="0" fontId="43" fillId="4" borderId="35" xfId="0" applyFont="1" applyFill="1" applyBorder="1" applyAlignment="1">
      <alignment horizontal="center" vertical="top" wrapText="1"/>
    </xf>
    <xf numFmtId="0" fontId="59" fillId="4" borderId="16" xfId="0" applyFont="1" applyFill="1" applyBorder="1" applyAlignment="1">
      <alignment horizontal="center" vertical="center"/>
    </xf>
    <xf numFmtId="0" fontId="59" fillId="4" borderId="12" xfId="0" applyFont="1" applyFill="1" applyBorder="1" applyAlignment="1">
      <alignment horizontal="center" vertical="center"/>
    </xf>
    <xf numFmtId="0" fontId="59" fillId="4" borderId="16" xfId="0" applyFont="1" applyFill="1" applyBorder="1" applyAlignment="1">
      <alignment horizontal="center" vertical="center" wrapText="1"/>
    </xf>
    <xf numFmtId="0" fontId="59" fillId="4" borderId="12" xfId="0" applyFont="1" applyFill="1" applyBorder="1" applyAlignment="1">
      <alignment horizontal="center" vertical="center" wrapText="1"/>
    </xf>
    <xf numFmtId="0" fontId="59" fillId="4" borderId="14" xfId="0" applyFont="1" applyFill="1" applyBorder="1" applyAlignment="1">
      <alignment horizontal="center" vertical="center" wrapText="1"/>
    </xf>
    <xf numFmtId="0" fontId="59" fillId="4" borderId="13" xfId="0" applyFont="1" applyFill="1" applyBorder="1" applyAlignment="1">
      <alignment horizontal="center" vertical="center" wrapText="1"/>
    </xf>
    <xf numFmtId="0" fontId="60" fillId="0" borderId="0" xfId="0" applyFont="1" applyAlignment="1">
      <alignment horizontal="center"/>
    </xf>
    <xf numFmtId="0" fontId="6" fillId="0" borderId="0" xfId="11" applyFont="1" applyBorder="1" applyAlignment="1">
      <alignment horizontal="center" vertical="center"/>
    </xf>
    <xf numFmtId="0" fontId="13" fillId="0" borderId="0" xfId="6" applyFont="1" applyBorder="1" applyAlignment="1">
      <alignment horizontal="center"/>
    </xf>
    <xf numFmtId="0" fontId="6" fillId="0" borderId="0" xfId="41552" applyFont="1" applyBorder="1" applyAlignment="1">
      <alignment horizontal="center"/>
    </xf>
    <xf numFmtId="164" fontId="6" fillId="4" borderId="47" xfId="41553" applyNumberFormat="1" applyFont="1" applyFill="1" applyBorder="1" applyAlignment="1" applyProtection="1">
      <alignment horizontal="center" vertical="center"/>
    </xf>
    <xf numFmtId="164" fontId="6" fillId="4" borderId="8" xfId="41553" applyNumberFormat="1" applyFont="1" applyFill="1" applyBorder="1" applyAlignment="1">
      <alignment horizontal="center" vertical="center"/>
    </xf>
    <xf numFmtId="164" fontId="6" fillId="4" borderId="3" xfId="41553" applyNumberFormat="1" applyFont="1" applyFill="1" applyBorder="1" applyAlignment="1" applyProtection="1">
      <alignment horizontal="center" vertical="center"/>
    </xf>
    <xf numFmtId="164" fontId="6" fillId="4" borderId="31" xfId="41553" applyNumberFormat="1" applyFont="1" applyFill="1" applyBorder="1" applyAlignment="1" applyProtection="1">
      <alignment horizontal="center" vertical="center"/>
    </xf>
    <xf numFmtId="164" fontId="6" fillId="4" borderId="4" xfId="41553" applyNumberFormat="1" applyFont="1" applyFill="1" applyBorder="1" applyAlignment="1" applyProtection="1">
      <alignment horizontal="center" vertical="center"/>
    </xf>
    <xf numFmtId="164" fontId="6" fillId="0" borderId="0" xfId="41553" applyNumberFormat="1" applyFont="1" applyBorder="1" applyAlignment="1">
      <alignment horizontal="center"/>
    </xf>
    <xf numFmtId="164" fontId="6" fillId="0" borderId="0" xfId="41553" applyNumberFormat="1" applyFont="1" applyBorder="1" applyAlignment="1" applyProtection="1">
      <alignment horizontal="center"/>
    </xf>
    <xf numFmtId="164" fontId="6" fillId="0" borderId="0" xfId="41553" quotePrefix="1" applyNumberFormat="1" applyFont="1" applyBorder="1" applyAlignment="1">
      <alignment horizont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7" xfId="3" applyNumberFormat="1" applyFont="1" applyFill="1" applyBorder="1" applyAlignment="1" applyProtection="1">
      <alignment horizontal="center" vertical="center"/>
    </xf>
    <xf numFmtId="164" fontId="6" fillId="4" borderId="8" xfId="3" applyNumberFormat="1" applyFont="1" applyFill="1" applyBorder="1" applyAlignment="1" applyProtection="1">
      <alignment horizontal="center" vertical="center"/>
    </xf>
    <xf numFmtId="164" fontId="6" fillId="4" borderId="29" xfId="3" applyNumberFormat="1" applyFont="1" applyFill="1" applyBorder="1" applyAlignment="1" applyProtection="1">
      <alignment horizontal="center" vertical="center"/>
    </xf>
    <xf numFmtId="164" fontId="6" fillId="4" borderId="30" xfId="3" quotePrefix="1" applyNumberFormat="1" applyFont="1" applyFill="1" applyBorder="1" applyAlignment="1" applyProtection="1">
      <alignment horizontal="center" vertical="center"/>
    </xf>
    <xf numFmtId="164" fontId="6" fillId="4" borderId="31" xfId="3" quotePrefix="1"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3" xfId="3" quotePrefix="1"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0" fontId="19" fillId="4" borderId="9" xfId="41535" applyFont="1" applyFill="1" applyBorder="1" applyAlignment="1">
      <alignment horizontal="center" vertical="center" wrapText="1"/>
    </xf>
    <xf numFmtId="0" fontId="19" fillId="4" borderId="10" xfId="41535" applyFont="1" applyFill="1" applyBorder="1" applyAlignment="1">
      <alignment horizontal="center" vertical="center" wrapText="1"/>
    </xf>
    <xf numFmtId="164" fontId="6" fillId="0" borderId="0" xfId="41555" applyNumberFormat="1" applyFont="1" applyBorder="1" applyAlignment="1">
      <alignment horizontal="center"/>
    </xf>
    <xf numFmtId="164" fontId="6" fillId="0" borderId="0" xfId="41555" applyNumberFormat="1" applyFont="1" applyBorder="1" applyAlignment="1" applyProtection="1">
      <alignment horizontal="center"/>
    </xf>
    <xf numFmtId="0" fontId="19" fillId="4" borderId="1" xfId="41535" applyFont="1" applyFill="1" applyBorder="1" applyAlignment="1">
      <alignment horizontal="center" vertical="center"/>
    </xf>
    <xf numFmtId="0" fontId="19" fillId="4" borderId="11" xfId="41535" applyFont="1" applyFill="1" applyBorder="1" applyAlignment="1">
      <alignment horizontal="center" vertical="center"/>
    </xf>
    <xf numFmtId="0" fontId="19" fillId="4" borderId="5" xfId="41535" applyFont="1" applyFill="1" applyBorder="1" applyAlignment="1">
      <alignment horizontal="center" vertical="center"/>
    </xf>
    <xf numFmtId="0" fontId="19" fillId="4" borderId="2" xfId="41535" applyFont="1" applyFill="1" applyBorder="1" applyAlignment="1">
      <alignment horizontal="center" vertical="center" wrapText="1"/>
    </xf>
    <xf numFmtId="0" fontId="19" fillId="4" borderId="15" xfId="41535" applyFont="1" applyFill="1" applyBorder="1" applyAlignment="1">
      <alignment horizontal="center" vertical="center" wrapText="1"/>
    </xf>
    <xf numFmtId="0" fontId="19" fillId="4" borderId="6" xfId="41535" applyFont="1" applyFill="1" applyBorder="1" applyAlignment="1">
      <alignment horizontal="center" vertical="center" wrapText="1"/>
    </xf>
    <xf numFmtId="0" fontId="19" fillId="4" borderId="29" xfId="41535" applyFont="1" applyFill="1" applyBorder="1" applyAlignment="1">
      <alignment horizontal="center" vertical="center" wrapText="1"/>
    </xf>
    <xf numFmtId="0" fontId="19" fillId="4" borderId="31" xfId="41535" applyFont="1" applyFill="1" applyBorder="1" applyAlignment="1">
      <alignment horizontal="center" vertical="center" wrapText="1"/>
    </xf>
    <xf numFmtId="0" fontId="19" fillId="4" borderId="30" xfId="41535" applyFont="1" applyFill="1" applyBorder="1" applyAlignment="1">
      <alignment horizontal="center" vertical="center" wrapText="1"/>
    </xf>
    <xf numFmtId="0" fontId="19" fillId="4" borderId="35" xfId="41535" applyFont="1" applyFill="1" applyBorder="1" applyAlignment="1">
      <alignment horizontal="center" vertical="center" wrapText="1"/>
    </xf>
    <xf numFmtId="0" fontId="0" fillId="0" borderId="20" xfId="0" applyNumberFormat="1" applyBorder="1" applyAlignment="1">
      <alignment horizontal="center"/>
    </xf>
    <xf numFmtId="164" fontId="6" fillId="4" borderId="47" xfId="41556" applyNumberFormat="1" applyFont="1" applyFill="1" applyBorder="1" applyAlignment="1" applyProtection="1">
      <alignment horizontal="center" vertical="center"/>
    </xf>
    <xf numFmtId="164" fontId="6" fillId="4" borderId="8" xfId="41556" applyNumberFormat="1" applyFont="1" applyFill="1" applyBorder="1" applyAlignment="1">
      <alignment horizontal="center" vertical="center"/>
    </xf>
    <xf numFmtId="164" fontId="6" fillId="4" borderId="29" xfId="41556" applyNumberFormat="1" applyFont="1" applyFill="1" applyBorder="1" applyAlignment="1" applyProtection="1">
      <alignment horizontal="center" vertical="center"/>
    </xf>
    <xf numFmtId="164" fontId="6" fillId="4" borderId="31" xfId="41556" quotePrefix="1" applyNumberFormat="1" applyFont="1" applyFill="1" applyBorder="1" applyAlignment="1" applyProtection="1">
      <alignment horizontal="center" vertical="center"/>
    </xf>
    <xf numFmtId="0" fontId="6" fillId="4" borderId="3" xfId="41556" applyNumberFormat="1" applyFont="1" applyFill="1" applyBorder="1" applyAlignment="1" applyProtection="1">
      <alignment horizontal="center" vertical="center"/>
    </xf>
    <xf numFmtId="0" fontId="6" fillId="4" borderId="4" xfId="41556" applyNumberFormat="1" applyFont="1" applyFill="1" applyBorder="1" applyAlignment="1" applyProtection="1">
      <alignment horizontal="center" vertical="center"/>
    </xf>
    <xf numFmtId="0" fontId="19" fillId="0" borderId="33" xfId="41552" applyFont="1" applyBorder="1" applyAlignment="1">
      <alignment horizontal="center"/>
    </xf>
    <xf numFmtId="0" fontId="19" fillId="0" borderId="23" xfId="41552" applyFont="1" applyBorder="1" applyAlignment="1">
      <alignment horizontal="center"/>
    </xf>
    <xf numFmtId="0" fontId="6" fillId="0" borderId="21" xfId="41552" applyFont="1" applyBorder="1" applyAlignment="1">
      <alignment horizontal="center"/>
    </xf>
    <xf numFmtId="0" fontId="6" fillId="4" borderId="1" xfId="41552" applyFont="1" applyFill="1" applyBorder="1" applyAlignment="1">
      <alignment horizontal="center" vertical="center"/>
    </xf>
    <xf numFmtId="0" fontId="6" fillId="4" borderId="11" xfId="41552" applyFont="1" applyFill="1" applyBorder="1" applyAlignment="1">
      <alignment horizontal="center" vertical="center"/>
    </xf>
    <xf numFmtId="0" fontId="6" fillId="4" borderId="5" xfId="41552" applyFont="1" applyFill="1" applyBorder="1" applyAlignment="1">
      <alignment horizontal="center" vertical="center"/>
    </xf>
    <xf numFmtId="0" fontId="6" fillId="4" borderId="2" xfId="41552" applyFont="1" applyFill="1" applyBorder="1" applyAlignment="1">
      <alignment horizontal="center" vertical="center"/>
    </xf>
    <xf numFmtId="0" fontId="6" fillId="4" borderId="12" xfId="41552" applyFont="1" applyFill="1" applyBorder="1" applyAlignment="1">
      <alignment horizontal="center" vertical="center"/>
    </xf>
    <xf numFmtId="0" fontId="6" fillId="4" borderId="6" xfId="41552" applyFont="1" applyFill="1" applyBorder="1" applyAlignment="1">
      <alignment horizontal="center" vertical="center"/>
    </xf>
    <xf numFmtId="0" fontId="6" fillId="4" borderId="2" xfId="41552" applyFont="1" applyFill="1" applyBorder="1" applyAlignment="1">
      <alignment horizontal="center" vertical="center" wrapText="1"/>
    </xf>
    <xf numFmtId="0" fontId="6" fillId="4" borderId="12" xfId="41552" applyFont="1" applyFill="1" applyBorder="1" applyAlignment="1">
      <alignment horizontal="center" vertical="center" wrapText="1"/>
    </xf>
    <xf numFmtId="0" fontId="6" fillId="4" borderId="6" xfId="41552" applyFont="1" applyFill="1" applyBorder="1" applyAlignment="1">
      <alignment horizontal="center" vertical="center" wrapText="1"/>
    </xf>
    <xf numFmtId="0" fontId="6" fillId="4" borderId="29" xfId="0" applyFont="1" applyFill="1" applyBorder="1" applyAlignment="1" applyProtection="1">
      <alignment horizontal="center" vertical="center"/>
    </xf>
    <xf numFmtId="0" fontId="6" fillId="4" borderId="31" xfId="0" applyFont="1" applyFill="1" applyBorder="1" applyAlignment="1" applyProtection="1">
      <alignment horizontal="center" vertical="center"/>
    </xf>
    <xf numFmtId="0" fontId="6" fillId="4" borderId="29" xfId="41552" applyFont="1" applyFill="1" applyBorder="1" applyAlignment="1">
      <alignment horizontal="center" vertical="center"/>
    </xf>
    <xf numFmtId="0" fontId="6" fillId="4" borderId="30" xfId="41552" applyFont="1" applyFill="1" applyBorder="1" applyAlignment="1">
      <alignment horizontal="center" vertical="center"/>
    </xf>
    <xf numFmtId="0" fontId="6" fillId="4" borderId="35" xfId="41552" applyFont="1" applyFill="1" applyBorder="1" applyAlignment="1">
      <alignment horizontal="center" vertical="center"/>
    </xf>
    <xf numFmtId="165" fontId="6" fillId="4" borderId="16" xfId="41552" applyNumberFormat="1" applyFont="1" applyFill="1" applyBorder="1" applyAlignment="1">
      <alignment horizontal="center" vertical="center"/>
    </xf>
    <xf numFmtId="165" fontId="6" fillId="4" borderId="6" xfId="41552" applyNumberFormat="1" applyFont="1" applyFill="1" applyBorder="1" applyAlignment="1">
      <alignment horizontal="center" vertical="center"/>
    </xf>
    <xf numFmtId="165" fontId="6" fillId="4" borderId="14" xfId="41552" applyNumberFormat="1" applyFont="1" applyFill="1" applyBorder="1" applyAlignment="1">
      <alignment horizontal="center" vertical="center"/>
    </xf>
    <xf numFmtId="165" fontId="6" fillId="4" borderId="7" xfId="41552" applyNumberFormat="1" applyFont="1" applyFill="1" applyBorder="1" applyAlignment="1">
      <alignment horizontal="center" vertical="center"/>
    </xf>
    <xf numFmtId="0" fontId="66" fillId="0" borderId="0" xfId="41536" applyFont="1" applyAlignment="1">
      <alignment horizontal="center"/>
    </xf>
    <xf numFmtId="0" fontId="41" fillId="0" borderId="0" xfId="41536" applyFont="1" applyAlignment="1"/>
    <xf numFmtId="4" fontId="66" fillId="0" borderId="0" xfId="41536" applyNumberFormat="1" applyFont="1" applyAlignment="1">
      <alignment horizontal="center"/>
    </xf>
    <xf numFmtId="0" fontId="68" fillId="0" borderId="137" xfId="41536" applyFont="1" applyBorder="1" applyAlignment="1">
      <alignment horizontal="right"/>
    </xf>
    <xf numFmtId="0" fontId="46" fillId="0" borderId="137" xfId="41536" applyFont="1" applyBorder="1"/>
    <xf numFmtId="0" fontId="66" fillId="26" borderId="83" xfId="41536" applyFont="1" applyFill="1" applyBorder="1" applyAlignment="1">
      <alignment horizontal="center" vertical="center"/>
    </xf>
    <xf numFmtId="0" fontId="46" fillId="0" borderId="64" xfId="41536" applyFont="1" applyBorder="1"/>
    <xf numFmtId="49" fontId="66" fillId="26" borderId="81" xfId="41536" applyNumberFormat="1" applyFont="1" applyFill="1" applyBorder="1" applyAlignment="1">
      <alignment horizontal="center" vertical="center"/>
    </xf>
    <xf numFmtId="0" fontId="46" fillId="0" borderId="82" xfId="41536" applyFont="1" applyBorder="1"/>
    <xf numFmtId="0" fontId="66" fillId="26" borderId="81" xfId="41536" applyFont="1" applyFill="1" applyBorder="1" applyAlignment="1">
      <alignment horizontal="center" vertical="center"/>
    </xf>
    <xf numFmtId="0" fontId="46" fillId="0" borderId="80" xfId="41536" applyFont="1" applyBorder="1"/>
    <xf numFmtId="169" fontId="66" fillId="26" borderId="81" xfId="41539" applyNumberFormat="1" applyFont="1" applyFill="1" applyBorder="1" applyAlignment="1">
      <alignment horizontal="center" vertical="center"/>
    </xf>
    <xf numFmtId="0" fontId="46" fillId="0" borderId="141" xfId="41539" applyFont="1" applyBorder="1"/>
    <xf numFmtId="0" fontId="46" fillId="0" borderId="80" xfId="41539" applyFont="1" applyBorder="1"/>
    <xf numFmtId="0" fontId="66" fillId="0" borderId="70" xfId="41539" applyFont="1" applyBorder="1" applyAlignment="1">
      <alignment horizontal="center" vertical="center"/>
    </xf>
    <xf numFmtId="0" fontId="46" fillId="0" borderId="67" xfId="41539" applyFont="1" applyBorder="1"/>
    <xf numFmtId="0" fontId="46" fillId="0" borderId="134" xfId="41539" applyFont="1" applyBorder="1"/>
    <xf numFmtId="0" fontId="69" fillId="0" borderId="0" xfId="41539" applyFont="1" applyAlignment="1">
      <alignment horizontal="left"/>
    </xf>
    <xf numFmtId="0" fontId="0" fillId="0" borderId="0" xfId="41539" applyFont="1"/>
    <xf numFmtId="0" fontId="66" fillId="0" borderId="0" xfId="41539" applyFont="1" applyAlignment="1">
      <alignment horizontal="center"/>
    </xf>
    <xf numFmtId="169" fontId="68" fillId="0" borderId="137" xfId="41539" applyNumberFormat="1" applyFont="1" applyBorder="1" applyAlignment="1">
      <alignment horizontal="right"/>
    </xf>
    <xf numFmtId="0" fontId="46" fillId="0" borderId="137" xfId="41539" applyFont="1" applyBorder="1"/>
    <xf numFmtId="169" fontId="66" fillId="26" borderId="83" xfId="41539" applyNumberFormat="1" applyFont="1" applyFill="1" applyBorder="1" applyAlignment="1">
      <alignment horizontal="center" vertical="center"/>
    </xf>
    <xf numFmtId="0" fontId="46" fillId="0" borderId="64" xfId="41539" applyFont="1" applyBorder="1"/>
    <xf numFmtId="169" fontId="66" fillId="26" borderId="142" xfId="41539" applyNumberFormat="1" applyFont="1" applyFill="1" applyBorder="1" applyAlignment="1">
      <alignment horizontal="center" vertical="center"/>
    </xf>
    <xf numFmtId="0" fontId="46" fillId="0" borderId="86" xfId="41539" applyFont="1" applyBorder="1"/>
    <xf numFmtId="0" fontId="46" fillId="0" borderId="82" xfId="41539" applyFont="1" applyBorder="1"/>
    <xf numFmtId="169" fontId="65" fillId="0" borderId="143" xfId="41539" applyNumberFormat="1" applyFont="1" applyBorder="1" applyAlignment="1">
      <alignment horizontal="left"/>
    </xf>
    <xf numFmtId="0" fontId="46" fillId="0" borderId="143" xfId="41539" applyFont="1" applyBorder="1"/>
    <xf numFmtId="0" fontId="65" fillId="0" borderId="0" xfId="41539" applyFont="1" applyAlignment="1">
      <alignment horizontal="left"/>
    </xf>
    <xf numFmtId="169" fontId="66" fillId="0" borderId="0" xfId="41539" applyNumberFormat="1" applyFont="1" applyAlignment="1">
      <alignment horizontal="center"/>
    </xf>
    <xf numFmtId="169" fontId="66" fillId="26" borderId="77" xfId="41539" applyNumberFormat="1" applyFont="1" applyFill="1" applyBorder="1" applyAlignment="1">
      <alignment horizontal="center" vertical="center"/>
    </xf>
    <xf numFmtId="0" fontId="46" fillId="0" borderId="72" xfId="41539" applyFont="1" applyBorder="1"/>
    <xf numFmtId="49" fontId="66" fillId="26" borderId="81" xfId="41539" applyNumberFormat="1" applyFont="1" applyFill="1" applyBorder="1" applyAlignment="1">
      <alignment horizontal="center" vertical="center"/>
    </xf>
    <xf numFmtId="0" fontId="66" fillId="26" borderId="81" xfId="41539" applyFont="1" applyFill="1" applyBorder="1" applyAlignment="1">
      <alignment horizontal="center" vertical="center"/>
    </xf>
    <xf numFmtId="0" fontId="69" fillId="0" borderId="143" xfId="41539" applyFont="1" applyBorder="1" applyAlignment="1">
      <alignment horizontal="left"/>
    </xf>
    <xf numFmtId="0" fontId="41" fillId="0" borderId="0" xfId="41539" applyFont="1" applyAlignment="1"/>
    <xf numFmtId="0" fontId="69" fillId="0" borderId="143" xfId="41539" applyFont="1" applyBorder="1" applyAlignment="1">
      <alignment horizontal="left" vertical="top"/>
    </xf>
    <xf numFmtId="169" fontId="68" fillId="0" borderId="0" xfId="41539" applyNumberFormat="1" applyFont="1" applyAlignment="1">
      <alignment horizontal="right"/>
    </xf>
    <xf numFmtId="186" fontId="66" fillId="0" borderId="66" xfId="41539" applyNumberFormat="1" applyFont="1" applyBorder="1" applyAlignment="1">
      <alignment horizontal="center" vertical="center"/>
    </xf>
    <xf numFmtId="0" fontId="46" fillId="0" borderId="147" xfId="41539" applyFont="1" applyBorder="1"/>
    <xf numFmtId="0" fontId="65" fillId="0" borderId="143" xfId="41539" applyFont="1" applyBorder="1" applyAlignment="1">
      <alignment horizontal="left"/>
    </xf>
    <xf numFmtId="0" fontId="70" fillId="0" borderId="0" xfId="41539" applyFont="1" applyAlignment="1">
      <alignment horizontal="center"/>
    </xf>
    <xf numFmtId="0" fontId="66" fillId="26" borderId="132" xfId="41539" applyFont="1" applyFill="1" applyBorder="1" applyAlignment="1">
      <alignment horizontal="center" vertical="center" wrapText="1"/>
    </xf>
    <xf numFmtId="0" fontId="46" fillId="0" borderId="130" xfId="41539" applyFont="1" applyBorder="1"/>
    <xf numFmtId="0" fontId="66" fillId="26" borderId="77" xfId="41539" applyFont="1" applyFill="1" applyBorder="1" applyAlignment="1">
      <alignment horizontal="center" vertical="center" wrapText="1"/>
    </xf>
    <xf numFmtId="169" fontId="68" fillId="0" borderId="137" xfId="41539" applyNumberFormat="1" applyFont="1" applyBorder="1" applyAlignment="1">
      <alignment horizontal="right" wrapText="1"/>
    </xf>
    <xf numFmtId="169" fontId="65" fillId="0" borderId="0" xfId="41539" applyNumberFormat="1" applyFont="1" applyAlignment="1">
      <alignment horizontal="left"/>
    </xf>
    <xf numFmtId="0" fontId="70" fillId="26" borderId="86" xfId="41539" applyFont="1" applyFill="1" applyBorder="1" applyAlignment="1">
      <alignment horizontal="center" vertical="center"/>
    </xf>
    <xf numFmtId="0" fontId="46" fillId="0" borderId="63" xfId="41539" applyFont="1" applyBorder="1"/>
    <xf numFmtId="164" fontId="70" fillId="26" borderId="83" xfId="41539" applyNumberFormat="1" applyFont="1" applyFill="1" applyBorder="1" applyAlignment="1">
      <alignment horizontal="center" vertical="center"/>
    </xf>
    <xf numFmtId="0" fontId="70" fillId="21" borderId="81" xfId="41539" applyFont="1" applyFill="1" applyBorder="1" applyAlignment="1">
      <alignment horizontal="center" vertical="center"/>
    </xf>
    <xf numFmtId="0" fontId="46" fillId="0" borderId="158" xfId="41539" applyFont="1" applyBorder="1"/>
    <xf numFmtId="0" fontId="70" fillId="26" borderId="84" xfId="41539" applyFont="1" applyFill="1" applyBorder="1" applyAlignment="1">
      <alignment horizontal="center" vertical="center"/>
    </xf>
    <xf numFmtId="0" fontId="46" fillId="0" borderId="157" xfId="41539" applyFont="1" applyBorder="1"/>
    <xf numFmtId="0" fontId="14" fillId="0" borderId="0" xfId="41540" applyFont="1" applyAlignment="1">
      <alignment horizontal="center" vertical="center"/>
    </xf>
    <xf numFmtId="0" fontId="0" fillId="0" borderId="0" xfId="41540" applyFont="1"/>
    <xf numFmtId="0" fontId="13" fillId="0" borderId="0" xfId="41540" applyFont="1" applyAlignment="1">
      <alignment horizontal="center" vertical="center"/>
    </xf>
    <xf numFmtId="169" fontId="17" fillId="0" borderId="0" xfId="41540" applyNumberFormat="1" applyFont="1" applyAlignment="1">
      <alignment horizontal="right" vertical="center"/>
    </xf>
    <xf numFmtId="0" fontId="13" fillId="26" borderId="132" xfId="41540" applyFont="1" applyFill="1" applyBorder="1" applyAlignment="1">
      <alignment horizontal="center" vertical="center" wrapText="1"/>
    </xf>
    <xf numFmtId="0" fontId="46" fillId="0" borderId="127" xfId="41540" applyFont="1" applyBorder="1"/>
    <xf numFmtId="0" fontId="46" fillId="0" borderId="130" xfId="41540" applyFont="1" applyBorder="1"/>
    <xf numFmtId="0" fontId="13" fillId="26" borderId="77" xfId="41540" applyFont="1" applyFill="1" applyBorder="1" applyAlignment="1">
      <alignment horizontal="center" vertical="center" wrapText="1"/>
    </xf>
    <xf numFmtId="0" fontId="46" fillId="0" borderId="74" xfId="41540" applyFont="1" applyBorder="1"/>
    <xf numFmtId="0" fontId="46" fillId="0" borderId="72" xfId="41540" applyFont="1" applyBorder="1"/>
    <xf numFmtId="0" fontId="13" fillId="26" borderId="143" xfId="41540" applyFont="1" applyFill="1" applyBorder="1" applyAlignment="1">
      <alignment horizontal="center" vertical="center"/>
    </xf>
    <xf numFmtId="0" fontId="46" fillId="0" borderId="161" xfId="41540" applyFont="1" applyBorder="1"/>
    <xf numFmtId="0" fontId="46" fillId="0" borderId="159" xfId="41540" applyFont="1" applyBorder="1"/>
    <xf numFmtId="0" fontId="46" fillId="0" borderId="63" xfId="41540" applyFont="1" applyBorder="1"/>
    <xf numFmtId="0" fontId="13" fillId="26" borderId="77" xfId="41540" applyFont="1" applyFill="1" applyBorder="1" applyAlignment="1">
      <alignment horizontal="center" vertical="center"/>
    </xf>
    <xf numFmtId="0" fontId="13" fillId="26" borderId="142" xfId="41540" applyFont="1" applyFill="1" applyBorder="1" applyAlignment="1">
      <alignment horizontal="center" vertical="center"/>
    </xf>
    <xf numFmtId="0" fontId="13" fillId="26" borderId="142" xfId="41540" applyFont="1" applyFill="1" applyBorder="1" applyAlignment="1">
      <alignment horizontal="center" vertical="center" wrapText="1"/>
    </xf>
    <xf numFmtId="0" fontId="46" fillId="0" borderId="160" xfId="41540" applyFont="1" applyBorder="1"/>
    <xf numFmtId="169" fontId="13" fillId="26" borderId="86" xfId="41540" applyNumberFormat="1" applyFont="1" applyFill="1" applyBorder="1" applyAlignment="1">
      <alignment horizontal="center" vertical="center" wrapText="1"/>
    </xf>
    <xf numFmtId="0" fontId="46" fillId="0" borderId="62" xfId="41540" applyFont="1" applyBorder="1"/>
    <xf numFmtId="0" fontId="43" fillId="27" borderId="76" xfId="41539" applyFont="1" applyFill="1" applyBorder="1" applyAlignment="1">
      <alignment horizontal="center" vertical="center"/>
    </xf>
    <xf numFmtId="0" fontId="46" fillId="0" borderId="71" xfId="41539" applyFont="1" applyBorder="1"/>
    <xf numFmtId="0" fontId="17" fillId="0" borderId="0" xfId="41539" applyFont="1" applyAlignment="1">
      <alignment horizontal="left"/>
    </xf>
    <xf numFmtId="0" fontId="43" fillId="27" borderId="77" xfId="41539" applyFont="1" applyFill="1" applyBorder="1" applyAlignment="1">
      <alignment horizontal="center" vertical="center"/>
    </xf>
    <xf numFmtId="0" fontId="13" fillId="0" borderId="0" xfId="41539" applyFont="1" applyAlignment="1">
      <alignment horizontal="center" vertical="center"/>
    </xf>
    <xf numFmtId="0" fontId="13" fillId="0" borderId="0" xfId="41539" applyFont="1" applyAlignment="1">
      <alignment horizontal="center"/>
    </xf>
    <xf numFmtId="0" fontId="13" fillId="21" borderId="86" xfId="41543" applyFont="1" applyFill="1" applyBorder="1" applyAlignment="1">
      <alignment horizontal="center" vertical="center"/>
    </xf>
    <xf numFmtId="0" fontId="13" fillId="21" borderId="62" xfId="41543" applyFont="1" applyFill="1" applyBorder="1" applyAlignment="1">
      <alignment horizontal="center" vertical="center"/>
    </xf>
    <xf numFmtId="0" fontId="17" fillId="0" borderId="143" xfId="41543" applyFont="1" applyBorder="1" applyAlignment="1">
      <alignment horizontal="left"/>
    </xf>
    <xf numFmtId="0" fontId="46" fillId="0" borderId="143" xfId="41543" applyFont="1" applyBorder="1"/>
    <xf numFmtId="0" fontId="17" fillId="0" borderId="0" xfId="41543" applyFont="1" applyAlignment="1">
      <alignment horizontal="left" wrapText="1"/>
    </xf>
    <xf numFmtId="0" fontId="0" fillId="0" borderId="0" xfId="41543" applyFont="1" applyAlignment="1"/>
    <xf numFmtId="0" fontId="13" fillId="0" borderId="0" xfId="41543" applyFont="1" applyAlignment="1">
      <alignment horizontal="center" vertical="center"/>
    </xf>
    <xf numFmtId="0" fontId="37" fillId="0" borderId="137" xfId="41543" applyFont="1" applyBorder="1" applyAlignment="1">
      <alignment horizontal="right"/>
    </xf>
    <xf numFmtId="0" fontId="46" fillId="0" borderId="137" xfId="41543" applyFont="1" applyBorder="1"/>
    <xf numFmtId="0" fontId="13" fillId="26" borderId="132" xfId="41543" applyFont="1" applyFill="1" applyBorder="1" applyAlignment="1">
      <alignment horizontal="center" vertical="center"/>
    </xf>
    <xf numFmtId="0" fontId="46" fillId="0" borderId="161" xfId="41543" applyFont="1" applyBorder="1"/>
    <xf numFmtId="0" fontId="46" fillId="0" borderId="127" xfId="41543" applyFont="1" applyBorder="1"/>
    <xf numFmtId="0" fontId="46" fillId="0" borderId="66" xfId="41543" applyFont="1" applyBorder="1"/>
    <xf numFmtId="0" fontId="46" fillId="0" borderId="130" xfId="41543" applyFont="1" applyBorder="1"/>
    <xf numFmtId="0" fontId="46" fillId="0" borderId="159" xfId="41543" applyFont="1" applyBorder="1"/>
    <xf numFmtId="0" fontId="46" fillId="0" borderId="63" xfId="41543" applyFont="1" applyBorder="1"/>
    <xf numFmtId="0" fontId="13" fillId="26" borderId="143" xfId="41543" applyFont="1" applyFill="1" applyBorder="1" applyAlignment="1">
      <alignment horizontal="center" vertical="center"/>
    </xf>
    <xf numFmtId="0" fontId="13" fillId="21" borderId="77" xfId="41543" applyFont="1" applyFill="1" applyBorder="1" applyAlignment="1">
      <alignment horizontal="center" vertical="center"/>
    </xf>
    <xf numFmtId="0" fontId="13" fillId="21" borderId="72" xfId="41543" applyFont="1" applyFill="1" applyBorder="1" applyAlignment="1">
      <alignment horizontal="center" vertical="center"/>
    </xf>
    <xf numFmtId="0" fontId="13" fillId="26" borderId="142" xfId="41543" applyFont="1" applyFill="1" applyBorder="1" applyAlignment="1">
      <alignment horizontal="center" vertical="center"/>
    </xf>
    <xf numFmtId="0" fontId="46" fillId="0" borderId="160" xfId="41543" applyFont="1" applyBorder="1"/>
    <xf numFmtId="49" fontId="81" fillId="0" borderId="46" xfId="35350" applyNumberFormat="1" applyFont="1" applyBorder="1" applyAlignment="1">
      <alignment horizontal="center" vertical="center"/>
    </xf>
    <xf numFmtId="49" fontId="81" fillId="0" borderId="178" xfId="35350" applyNumberFormat="1" applyFont="1" applyBorder="1" applyAlignment="1">
      <alignment horizontal="center" vertical="center"/>
    </xf>
    <xf numFmtId="0" fontId="87" fillId="0" borderId="0" xfId="22" applyFont="1" applyFill="1" applyAlignment="1">
      <alignment horizontal="center" vertical="center"/>
    </xf>
    <xf numFmtId="0" fontId="81" fillId="4" borderId="181" xfId="35350" applyFont="1" applyFill="1" applyBorder="1" applyAlignment="1">
      <alignment horizontal="center" vertical="center"/>
    </xf>
    <xf numFmtId="0" fontId="78" fillId="0" borderId="183" xfId="35350" applyFont="1" applyFill="1" applyBorder="1" applyAlignment="1">
      <alignment horizontal="center" vertical="center"/>
    </xf>
    <xf numFmtId="0" fontId="76" fillId="0" borderId="0" xfId="41543" applyFont="1" applyAlignment="1">
      <alignment horizontal="center" vertical="center"/>
    </xf>
    <xf numFmtId="0" fontId="88" fillId="0" borderId="0" xfId="41543" applyFont="1" applyAlignment="1">
      <alignment horizontal="left"/>
    </xf>
    <xf numFmtId="0" fontId="13" fillId="21" borderId="132" xfId="41543" applyFont="1" applyFill="1" applyBorder="1" applyAlignment="1">
      <alignment horizontal="center" vertical="center"/>
    </xf>
    <xf numFmtId="0" fontId="46" fillId="0" borderId="86" xfId="41543" applyFont="1" applyBorder="1"/>
    <xf numFmtId="0" fontId="13" fillId="26" borderId="77" xfId="41543" applyFont="1" applyFill="1" applyBorder="1" applyAlignment="1">
      <alignment horizontal="center" vertical="center"/>
    </xf>
    <xf numFmtId="0" fontId="46" fillId="0" borderId="72" xfId="41543" applyFont="1" applyBorder="1"/>
    <xf numFmtId="0" fontId="13" fillId="21" borderId="142" xfId="41543" applyFont="1" applyFill="1" applyBorder="1" applyAlignment="1">
      <alignment horizontal="center" vertical="center"/>
    </xf>
    <xf numFmtId="0" fontId="13" fillId="21" borderId="86" xfId="41543" applyFont="1" applyFill="1" applyBorder="1" applyAlignment="1">
      <alignment horizontal="center" vertical="center" wrapText="1"/>
    </xf>
    <xf numFmtId="0" fontId="13" fillId="21" borderId="62" xfId="41543" applyFont="1" applyFill="1" applyBorder="1" applyAlignment="1">
      <alignment horizontal="center" vertical="center" wrapText="1"/>
    </xf>
    <xf numFmtId="49" fontId="81" fillId="0" borderId="22" xfId="35350" applyNumberFormat="1" applyFont="1" applyBorder="1" applyAlignment="1">
      <alignment horizontal="center" vertical="center"/>
    </xf>
    <xf numFmtId="169" fontId="13" fillId="0" borderId="127" xfId="41551" applyNumberFormat="1" applyFont="1" applyBorder="1" applyAlignment="1">
      <alignment horizontal="left"/>
    </xf>
    <xf numFmtId="0" fontId="46" fillId="0" borderId="66" xfId="41551" applyFont="1" applyBorder="1"/>
    <xf numFmtId="169" fontId="13" fillId="0" borderId="165" xfId="41551" applyNumberFormat="1" applyFont="1" applyBorder="1" applyAlignment="1">
      <alignment horizontal="left"/>
    </xf>
    <xf numFmtId="0" fontId="46" fillId="0" borderId="144" xfId="41551" applyFont="1" applyBorder="1"/>
    <xf numFmtId="169" fontId="13" fillId="21" borderId="75" xfId="41551" applyNumberFormat="1" applyFont="1" applyFill="1" applyBorder="1" applyAlignment="1">
      <alignment horizontal="center" vertical="center"/>
    </xf>
    <xf numFmtId="0" fontId="46" fillId="0" borderId="72" xfId="41551" applyFont="1" applyBorder="1"/>
    <xf numFmtId="169" fontId="13" fillId="0" borderId="130" xfId="41551" applyNumberFormat="1" applyFont="1" applyBorder="1" applyAlignment="1">
      <alignment horizontal="left"/>
    </xf>
    <xf numFmtId="0" fontId="46" fillId="0" borderId="63" xfId="41551" applyFont="1" applyBorder="1"/>
    <xf numFmtId="169" fontId="13" fillId="0" borderId="129" xfId="41551" applyNumberFormat="1" applyFont="1" applyBorder="1" applyAlignment="1">
      <alignment horizontal="left"/>
    </xf>
    <xf numFmtId="0" fontId="46" fillId="0" borderId="85" xfId="41551" applyFont="1" applyBorder="1"/>
    <xf numFmtId="0" fontId="13" fillId="0" borderId="0" xfId="41551" applyFont="1" applyAlignment="1">
      <alignment horizontal="center"/>
    </xf>
    <xf numFmtId="0" fontId="41" fillId="0" borderId="0" xfId="41551" applyFont="1" applyAlignment="1"/>
    <xf numFmtId="169" fontId="13" fillId="0" borderId="0" xfId="41551" applyNumberFormat="1" applyFont="1" applyAlignment="1">
      <alignment horizontal="center"/>
    </xf>
    <xf numFmtId="169" fontId="37" fillId="0" borderId="0" xfId="41551" applyNumberFormat="1" applyFont="1" applyAlignment="1">
      <alignment horizontal="right"/>
    </xf>
    <xf numFmtId="169" fontId="13" fillId="21" borderId="132" xfId="41551" applyNumberFormat="1" applyFont="1" applyFill="1" applyBorder="1" applyAlignment="1">
      <alignment horizontal="center" vertical="center"/>
    </xf>
    <xf numFmtId="0" fontId="46" fillId="0" borderId="161" xfId="41551" applyFont="1" applyBorder="1"/>
    <xf numFmtId="0" fontId="46" fillId="0" borderId="127" xfId="41551" applyFont="1" applyBorder="1"/>
    <xf numFmtId="0" fontId="46" fillId="0" borderId="130" xfId="41551" applyFont="1" applyBorder="1"/>
    <xf numFmtId="186" fontId="13" fillId="21" borderId="81" xfId="41551" applyNumberFormat="1" applyFont="1" applyFill="1" applyBorder="1" applyAlignment="1">
      <alignment horizontal="center" vertical="center"/>
    </xf>
    <xf numFmtId="186" fontId="13" fillId="21" borderId="82" xfId="41551" applyNumberFormat="1" applyFont="1" applyFill="1" applyBorder="1" applyAlignment="1">
      <alignment horizontal="center" vertical="center"/>
    </xf>
    <xf numFmtId="169" fontId="13" fillId="21" borderId="142" xfId="41551" quotePrefix="1" applyNumberFormat="1" applyFont="1" applyFill="1" applyBorder="1" applyAlignment="1">
      <alignment horizontal="center"/>
    </xf>
    <xf numFmtId="0" fontId="46" fillId="0" borderId="160" xfId="41551" applyFont="1" applyBorder="1"/>
    <xf numFmtId="169" fontId="17" fillId="0" borderId="0" xfId="41551" quotePrefix="1" applyNumberFormat="1" applyFont="1" applyAlignment="1">
      <alignment horizontal="left"/>
    </xf>
    <xf numFmtId="169" fontId="17" fillId="0" borderId="0" xfId="41551" applyNumberFormat="1" applyFont="1" applyAlignment="1">
      <alignment horizontal="left"/>
    </xf>
    <xf numFmtId="169" fontId="17" fillId="0" borderId="143" xfId="41551" quotePrefix="1" applyNumberFormat="1" applyFont="1" applyBorder="1" applyAlignment="1">
      <alignment horizontal="left"/>
    </xf>
    <xf numFmtId="0" fontId="46" fillId="0" borderId="143" xfId="41551" applyFont="1" applyBorder="1"/>
    <xf numFmtId="169" fontId="37" fillId="0" borderId="137" xfId="41551" applyNumberFormat="1" applyFont="1" applyBorder="1" applyAlignment="1">
      <alignment horizontal="right"/>
    </xf>
    <xf numFmtId="0" fontId="46" fillId="0" borderId="137" xfId="41551" applyFont="1" applyBorder="1"/>
    <xf numFmtId="0" fontId="91" fillId="0" borderId="143" xfId="41541" applyFont="1" applyBorder="1" applyAlignment="1">
      <alignment horizontal="left"/>
    </xf>
    <xf numFmtId="0" fontId="46" fillId="0" borderId="143" xfId="41541" applyFont="1" applyBorder="1"/>
    <xf numFmtId="0" fontId="91" fillId="0" borderId="0" xfId="41541" applyFont="1" applyAlignment="1">
      <alignment horizontal="left"/>
    </xf>
    <xf numFmtId="0" fontId="41" fillId="0" borderId="0" xfId="41541" applyFont="1" applyAlignment="1"/>
    <xf numFmtId="0" fontId="90" fillId="0" borderId="0" xfId="41541" applyFont="1" applyAlignment="1">
      <alignment horizontal="left"/>
    </xf>
    <xf numFmtId="0" fontId="45" fillId="21" borderId="142" xfId="41541" applyFont="1" applyFill="1" applyBorder="1" applyAlignment="1">
      <alignment horizontal="center" vertical="center"/>
    </xf>
    <xf numFmtId="0" fontId="46" fillId="0" borderId="161" xfId="41541" applyFont="1" applyBorder="1"/>
    <xf numFmtId="0" fontId="46" fillId="0" borderId="86" xfId="41541" applyFont="1" applyBorder="1"/>
    <xf numFmtId="0" fontId="46" fillId="0" borderId="159" xfId="41541" applyFont="1" applyBorder="1"/>
    <xf numFmtId="0" fontId="46" fillId="0" borderId="63" xfId="41541" applyFont="1" applyBorder="1"/>
    <xf numFmtId="0" fontId="45" fillId="21" borderId="143" xfId="41541" applyFont="1" applyFill="1" applyBorder="1" applyAlignment="1">
      <alignment horizontal="center" vertical="center"/>
    </xf>
    <xf numFmtId="0" fontId="45" fillId="21" borderId="161" xfId="41541" applyFont="1" applyFill="1" applyBorder="1" applyAlignment="1">
      <alignment horizontal="center" vertical="center"/>
    </xf>
    <xf numFmtId="0" fontId="45" fillId="21" borderId="86" xfId="41541" applyFont="1" applyFill="1" applyBorder="1" applyAlignment="1">
      <alignment horizontal="center" vertical="center"/>
    </xf>
    <xf numFmtId="0" fontId="45" fillId="21" borderId="159" xfId="41541" applyFont="1" applyFill="1" applyBorder="1" applyAlignment="1">
      <alignment horizontal="center" vertical="center"/>
    </xf>
    <xf numFmtId="0" fontId="45" fillId="21" borderId="63" xfId="41541" applyFont="1" applyFill="1" applyBorder="1" applyAlignment="1">
      <alignment horizontal="center" vertical="center"/>
    </xf>
    <xf numFmtId="0" fontId="45" fillId="21" borderId="81" xfId="41541" applyFont="1" applyFill="1" applyBorder="1" applyAlignment="1">
      <alignment horizontal="center" vertical="center"/>
    </xf>
    <xf numFmtId="0" fontId="46" fillId="0" borderId="141" xfId="41541" applyFont="1" applyBorder="1"/>
    <xf numFmtId="0" fontId="46" fillId="0" borderId="80" xfId="41541" applyFont="1" applyBorder="1"/>
    <xf numFmtId="0" fontId="45" fillId="21" borderId="84" xfId="41541" applyFont="1" applyFill="1" applyBorder="1" applyAlignment="1">
      <alignment horizontal="center" vertical="center"/>
    </xf>
    <xf numFmtId="0" fontId="46" fillId="0" borderId="85" xfId="41541" applyFont="1" applyBorder="1"/>
    <xf numFmtId="0" fontId="17" fillId="0" borderId="70" xfId="41541" applyFont="1" applyBorder="1" applyAlignment="1">
      <alignment horizontal="center" vertical="center"/>
    </xf>
    <xf numFmtId="0" fontId="46" fillId="0" borderId="67" xfId="41541" applyFont="1" applyBorder="1"/>
    <xf numFmtId="0" fontId="46" fillId="0" borderId="64" xfId="41541" applyFont="1" applyBorder="1"/>
    <xf numFmtId="0" fontId="17" fillId="0" borderId="186" xfId="41541" applyFont="1" applyBorder="1" applyAlignment="1">
      <alignment horizontal="center" vertical="center"/>
    </xf>
    <xf numFmtId="0" fontId="46" fillId="0" borderId="185" xfId="41541" applyFont="1" applyBorder="1"/>
    <xf numFmtId="0" fontId="16" fillId="21" borderId="83" xfId="41541" applyFont="1" applyFill="1" applyBorder="1" applyAlignment="1">
      <alignment horizontal="center" vertical="center"/>
    </xf>
    <xf numFmtId="0" fontId="17" fillId="0" borderId="0" xfId="41541" applyFont="1" applyAlignment="1">
      <alignment horizontal="left"/>
    </xf>
    <xf numFmtId="0" fontId="13" fillId="0" borderId="0" xfId="41541" applyFont="1" applyAlignment="1">
      <alignment horizontal="center"/>
    </xf>
    <xf numFmtId="0" fontId="46" fillId="0" borderId="61" xfId="41541" applyFont="1" applyBorder="1"/>
    <xf numFmtId="0" fontId="4" fillId="0" borderId="105" xfId="41541" applyFont="1" applyBorder="1" applyAlignment="1">
      <alignment horizontal="center" vertical="center"/>
    </xf>
    <xf numFmtId="0" fontId="4" fillId="0" borderId="127" xfId="41541" applyFont="1" applyBorder="1" applyAlignment="1">
      <alignment horizontal="center" vertical="center"/>
    </xf>
    <xf numFmtId="0" fontId="17" fillId="0" borderId="104" xfId="0" applyFont="1" applyBorder="1" applyAlignment="1">
      <alignment horizontal="center" vertical="center"/>
    </xf>
    <xf numFmtId="0" fontId="17" fillId="0" borderId="187" xfId="41541" applyFont="1" applyBorder="1" applyAlignment="1">
      <alignment horizontal="center" vertical="center"/>
    </xf>
    <xf numFmtId="169" fontId="13" fillId="0" borderId="0" xfId="41541" applyNumberFormat="1" applyFont="1" applyAlignment="1">
      <alignment horizontal="center" wrapText="1"/>
    </xf>
    <xf numFmtId="0" fontId="13" fillId="21" borderId="132" xfId="41541" applyFont="1" applyFill="1" applyBorder="1" applyAlignment="1">
      <alignment horizontal="center" vertical="center"/>
    </xf>
    <xf numFmtId="0" fontId="46" fillId="0" borderId="191" xfId="41541" applyFont="1" applyBorder="1"/>
    <xf numFmtId="0" fontId="13" fillId="21" borderId="77" xfId="41541" applyFont="1" applyFill="1" applyBorder="1" applyAlignment="1">
      <alignment horizontal="center" vertical="center"/>
    </xf>
    <xf numFmtId="0" fontId="46" fillId="0" borderId="189" xfId="41541" applyFont="1" applyBorder="1"/>
    <xf numFmtId="0" fontId="13" fillId="21" borderId="81" xfId="41541" applyFont="1" applyFill="1" applyBorder="1" applyAlignment="1">
      <alignment horizontal="center" vertical="center"/>
    </xf>
    <xf numFmtId="0" fontId="46" fillId="0" borderId="82" xfId="41541" applyFont="1" applyBorder="1"/>
    <xf numFmtId="0" fontId="13" fillId="21" borderId="141" xfId="41541" applyFont="1" applyFill="1" applyBorder="1" applyAlignment="1">
      <alignment horizontal="center" vertical="center"/>
    </xf>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2"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44"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5" xfId="0" applyFont="1" applyFill="1" applyBorder="1" applyAlignment="1">
      <alignment horizontal="center"/>
    </xf>
    <xf numFmtId="0" fontId="13" fillId="0" borderId="0" xfId="0" applyFont="1" applyAlignment="1">
      <alignment horizontal="center"/>
    </xf>
    <xf numFmtId="0" fontId="15" fillId="0" borderId="21" xfId="0" applyFont="1" applyBorder="1" applyAlignment="1">
      <alignment horizontal="right"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5" applyFont="1" applyBorder="1" applyAlignment="1">
      <alignment horizontal="justify" wrapText="1"/>
    </xf>
    <xf numFmtId="0" fontId="4" fillId="0" borderId="0" xfId="5" applyFont="1" applyAlignment="1">
      <alignment horizontal="left"/>
    </xf>
    <xf numFmtId="0" fontId="6" fillId="0" borderId="0" xfId="5" applyFont="1" applyAlignment="1">
      <alignment horizontal="center"/>
    </xf>
    <xf numFmtId="0" fontId="6" fillId="4" borderId="1" xfId="5" applyFont="1" applyFill="1" applyBorder="1" applyAlignment="1">
      <alignment horizontal="center" vertical="center"/>
    </xf>
    <xf numFmtId="0" fontId="21" fillId="4" borderId="11" xfId="9" applyFont="1" applyFill="1" applyBorder="1" applyAlignment="1">
      <alignment horizontal="center" vertical="center"/>
    </xf>
    <xf numFmtId="0" fontId="21" fillId="4" borderId="5" xfId="9" applyFont="1" applyFill="1" applyBorder="1" applyAlignment="1">
      <alignment horizontal="center" vertical="center"/>
    </xf>
    <xf numFmtId="0" fontId="6" fillId="4" borderId="29" xfId="5" applyFont="1" applyFill="1" applyBorder="1" applyAlignment="1">
      <alignment horizontal="center" vertical="center"/>
    </xf>
    <xf numFmtId="0" fontId="6" fillId="4" borderId="30" xfId="5" applyFont="1" applyFill="1" applyBorder="1" applyAlignment="1">
      <alignment horizontal="center" vertical="center"/>
    </xf>
    <xf numFmtId="0" fontId="6" fillId="4" borderId="31" xfId="5" applyFont="1" applyFill="1" applyBorder="1" applyAlignment="1">
      <alignment horizontal="center" vertical="center"/>
    </xf>
    <xf numFmtId="0" fontId="6" fillId="4" borderId="3" xfId="5" applyFont="1" applyFill="1" applyBorder="1" applyAlignment="1">
      <alignment horizontal="center" vertical="center" wrapText="1"/>
    </xf>
    <xf numFmtId="0" fontId="6" fillId="4" borderId="9" xfId="5" applyFont="1" applyFill="1" applyBorder="1" applyAlignment="1">
      <alignment horizontal="center" vertical="center" wrapText="1"/>
    </xf>
    <xf numFmtId="0" fontId="6" fillId="4" borderId="4"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4" borderId="9" xfId="5" applyFont="1" applyFill="1" applyBorder="1" applyAlignment="1">
      <alignment horizontal="center" vertical="center"/>
    </xf>
    <xf numFmtId="0" fontId="6" fillId="0" borderId="0" xfId="10" applyFont="1" applyAlignment="1">
      <alignment horizontal="center"/>
    </xf>
    <xf numFmtId="0" fontId="22" fillId="0" borderId="0" xfId="10" applyFont="1" applyBorder="1" applyAlignment="1">
      <alignment horizontal="right"/>
    </xf>
    <xf numFmtId="0" fontId="19" fillId="4" borderId="1" xfId="10" applyFont="1" applyFill="1" applyBorder="1" applyAlignment="1">
      <alignment horizontal="center" vertical="center"/>
    </xf>
    <xf numFmtId="0" fontId="19" fillId="4" borderId="5" xfId="10" applyFont="1" applyFill="1" applyBorder="1" applyAlignment="1">
      <alignment horizontal="center" vertical="center"/>
    </xf>
    <xf numFmtId="0" fontId="19" fillId="4" borderId="2" xfId="10" applyFont="1" applyFill="1" applyBorder="1" applyAlignment="1" applyProtection="1">
      <alignment horizontal="center" vertical="center"/>
    </xf>
    <xf numFmtId="0" fontId="19" fillId="4" borderId="6" xfId="10" applyFont="1" applyFill="1" applyBorder="1" applyAlignment="1" applyProtection="1">
      <alignment horizontal="center" vertical="center"/>
    </xf>
    <xf numFmtId="0" fontId="19" fillId="4" borderId="29" xfId="10" applyFont="1" applyFill="1" applyBorder="1" applyAlignment="1">
      <alignment horizontal="center" vertical="center" wrapText="1"/>
    </xf>
    <xf numFmtId="0" fontId="19" fillId="4" borderId="35" xfId="10" applyFont="1" applyFill="1" applyBorder="1" applyAlignment="1">
      <alignment horizontal="center" vertical="center" wrapText="1"/>
    </xf>
    <xf numFmtId="0" fontId="19" fillId="4" borderId="29" xfId="10" applyFont="1" applyFill="1" applyBorder="1" applyAlignment="1">
      <alignment horizontal="center" vertical="center"/>
    </xf>
    <xf numFmtId="0" fontId="19" fillId="4" borderId="31" xfId="10" applyFont="1" applyFill="1" applyBorder="1" applyAlignment="1">
      <alignment horizontal="center" vertical="center"/>
    </xf>
    <xf numFmtId="0" fontId="6" fillId="0" borderId="0" xfId="13" applyFont="1" applyFill="1" applyAlignment="1">
      <alignment horizontal="center" vertical="center"/>
    </xf>
    <xf numFmtId="14" fontId="6" fillId="0" borderId="0" xfId="13" applyNumberFormat="1" applyFont="1" applyFill="1" applyBorder="1" applyAlignment="1">
      <alignment horizontal="center"/>
    </xf>
    <xf numFmtId="0" fontId="8" fillId="0" borderId="0" xfId="13" applyFont="1" applyFill="1" applyBorder="1" applyAlignment="1">
      <alignment horizontal="right"/>
    </xf>
    <xf numFmtId="0" fontId="6" fillId="2" borderId="1" xfId="13" quotePrefix="1" applyFont="1" applyFill="1" applyBorder="1" applyAlignment="1">
      <alignment horizontal="center" vertical="center"/>
    </xf>
    <xf numFmtId="0" fontId="6" fillId="2" borderId="11" xfId="13" quotePrefix="1" applyFont="1" applyFill="1" applyBorder="1" applyAlignment="1">
      <alignment horizontal="center" vertical="center"/>
    </xf>
    <xf numFmtId="0" fontId="6" fillId="2" borderId="29" xfId="13" applyFont="1" applyFill="1" applyBorder="1" applyAlignment="1" applyProtection="1">
      <alignment horizontal="center" vertical="center"/>
    </xf>
    <xf numFmtId="0" fontId="6" fillId="2" borderId="30" xfId="13" applyFont="1" applyFill="1" applyBorder="1" applyAlignment="1" applyProtection="1">
      <alignment horizontal="center" vertical="center"/>
    </xf>
    <xf numFmtId="0" fontId="6" fillId="2" borderId="35" xfId="13" applyFont="1" applyFill="1" applyBorder="1" applyAlignment="1" applyProtection="1">
      <alignment horizontal="center" vertical="center"/>
    </xf>
    <xf numFmtId="186" fontId="6" fillId="2" borderId="22" xfId="13" quotePrefix="1" applyNumberFormat="1" applyFont="1" applyFill="1" applyBorder="1" applyAlignment="1" applyProtection="1">
      <alignment horizontal="center" vertical="center"/>
    </xf>
    <xf numFmtId="186" fontId="6" fillId="2" borderId="46" xfId="13" quotePrefix="1" applyNumberFormat="1" applyFont="1" applyFill="1" applyBorder="1" applyAlignment="1" applyProtection="1">
      <alignment horizontal="center" vertical="center"/>
    </xf>
    <xf numFmtId="186" fontId="6" fillId="2" borderId="23" xfId="13" quotePrefix="1" applyNumberFormat="1" applyFont="1" applyFill="1" applyBorder="1" applyAlignment="1" applyProtection="1">
      <alignment horizontal="center" vertical="center"/>
    </xf>
    <xf numFmtId="186" fontId="6" fillId="2" borderId="44" xfId="13" quotePrefix="1" applyNumberFormat="1" applyFont="1" applyFill="1" applyBorder="1" applyAlignment="1" applyProtection="1">
      <alignment horizontal="center" vertical="center"/>
    </xf>
    <xf numFmtId="0" fontId="6" fillId="2" borderId="38" xfId="13" applyFont="1" applyFill="1" applyBorder="1" applyAlignment="1" applyProtection="1">
      <alignment horizontal="center" vertical="center"/>
    </xf>
    <xf numFmtId="0" fontId="6" fillId="2" borderId="49" xfId="13" applyFont="1" applyFill="1" applyBorder="1" applyAlignment="1" applyProtection="1">
      <alignment horizontal="center" vertical="center"/>
    </xf>
    <xf numFmtId="0" fontId="6" fillId="2" borderId="31" xfId="13" applyFont="1" applyFill="1" applyBorder="1" applyAlignment="1" applyProtection="1">
      <alignment horizontal="center" vertical="center"/>
    </xf>
    <xf numFmtId="186" fontId="6" fillId="2" borderId="16" xfId="13" applyNumberFormat="1" applyFont="1" applyFill="1" applyBorder="1" applyAlignment="1">
      <alignment horizontal="center" vertical="center"/>
    </xf>
    <xf numFmtId="186" fontId="6" fillId="2" borderId="6" xfId="13" applyNumberFormat="1" applyFont="1" applyFill="1" applyBorder="1" applyAlignment="1">
      <alignment horizontal="center" vertical="center"/>
    </xf>
    <xf numFmtId="186" fontId="6" fillId="2" borderId="29" xfId="13" applyNumberFormat="1" applyFont="1" applyFill="1" applyBorder="1" applyAlignment="1" applyProtection="1">
      <alignment horizontal="center" vertical="center"/>
    </xf>
    <xf numFmtId="186" fontId="6" fillId="2" borderId="31" xfId="13" applyNumberFormat="1" applyFont="1" applyFill="1" applyBorder="1" applyAlignment="1" applyProtection="1">
      <alignment horizontal="center" vertical="center"/>
    </xf>
    <xf numFmtId="185" fontId="6" fillId="0" borderId="0" xfId="13" applyNumberFormat="1" applyFont="1" applyFill="1" applyBorder="1" applyAlignment="1" applyProtection="1">
      <alignment horizontal="center"/>
    </xf>
    <xf numFmtId="0" fontId="6" fillId="2" borderId="1" xfId="13" applyFont="1" applyFill="1" applyBorder="1" applyAlignment="1">
      <alignment horizontal="center" vertical="center"/>
    </xf>
    <xf numFmtId="0" fontId="6" fillId="2" borderId="11" xfId="13" applyFont="1" applyFill="1" applyBorder="1" applyAlignment="1">
      <alignment horizontal="center" vertical="center"/>
    </xf>
    <xf numFmtId="186" fontId="6" fillId="2" borderId="16" xfId="13" quotePrefix="1" applyNumberFormat="1" applyFont="1" applyFill="1" applyBorder="1" applyAlignment="1" applyProtection="1">
      <alignment horizontal="center" vertical="center"/>
    </xf>
    <xf numFmtId="186" fontId="6" fillId="2" borderId="6" xfId="13" quotePrefix="1" applyNumberFormat="1" applyFont="1" applyFill="1" applyBorder="1" applyAlignment="1" applyProtection="1">
      <alignment horizontal="center" vertical="center"/>
    </xf>
    <xf numFmtId="186" fontId="6" fillId="2" borderId="16" xfId="13" applyNumberFormat="1" applyFont="1" applyFill="1" applyBorder="1" applyAlignment="1" applyProtection="1">
      <alignment horizontal="center" vertical="center"/>
    </xf>
    <xf numFmtId="186" fontId="6" fillId="2" borderId="6" xfId="13" applyNumberFormat="1" applyFont="1" applyFill="1" applyBorder="1" applyAlignment="1" applyProtection="1">
      <alignment horizontal="center" vertical="center"/>
    </xf>
    <xf numFmtId="0" fontId="6" fillId="2" borderId="47" xfId="13" applyFont="1" applyFill="1" applyBorder="1" applyAlignment="1">
      <alignment horizontal="center" vertical="center"/>
    </xf>
    <xf numFmtId="0" fontId="6" fillId="2" borderId="8" xfId="13" applyFont="1" applyFill="1" applyBorder="1" applyAlignment="1">
      <alignment horizontal="center" vertical="center"/>
    </xf>
    <xf numFmtId="0" fontId="6" fillId="2" borderId="32" xfId="13" applyFont="1" applyFill="1" applyBorder="1" applyAlignment="1">
      <alignment horizontal="center" vertical="center"/>
    </xf>
    <xf numFmtId="0" fontId="6" fillId="2" borderId="3" xfId="13" applyFont="1" applyFill="1" applyBorder="1" applyAlignment="1" applyProtection="1">
      <alignment horizontal="center" vertical="center"/>
    </xf>
    <xf numFmtId="0" fontId="6" fillId="2" borderId="4" xfId="13" applyFont="1" applyFill="1" applyBorder="1" applyAlignment="1" applyProtection="1">
      <alignment horizontal="center" vertical="center"/>
    </xf>
    <xf numFmtId="186" fontId="6" fillId="2" borderId="9" xfId="13" quotePrefix="1" applyNumberFormat="1" applyFont="1" applyFill="1" applyBorder="1" applyAlignment="1" applyProtection="1">
      <alignment horizontal="center" vertical="center"/>
    </xf>
    <xf numFmtId="186" fontId="6" fillId="2" borderId="10" xfId="13" quotePrefix="1" applyNumberFormat="1" applyFont="1" applyFill="1" applyBorder="1" applyAlignment="1" applyProtection="1">
      <alignment horizontal="center" vertical="center"/>
    </xf>
    <xf numFmtId="186" fontId="6" fillId="2" borderId="12" xfId="13" applyNumberFormat="1" applyFont="1" applyFill="1" applyBorder="1" applyAlignment="1">
      <alignment horizontal="center" vertical="center"/>
    </xf>
    <xf numFmtId="186" fontId="6" fillId="2" borderId="29" xfId="13" applyNumberFormat="1" applyFont="1" applyFill="1" applyBorder="1" applyAlignment="1">
      <alignment horizontal="center" vertical="center"/>
    </xf>
    <xf numFmtId="186" fontId="6" fillId="2" borderId="31" xfId="13" applyNumberFormat="1" applyFont="1" applyFill="1" applyBorder="1" applyAlignment="1">
      <alignment horizontal="center" vertical="center"/>
    </xf>
    <xf numFmtId="186" fontId="6" fillId="2" borderId="3" xfId="13" quotePrefix="1" applyNumberFormat="1" applyFont="1" applyFill="1" applyBorder="1" applyAlignment="1" applyProtection="1">
      <alignment horizontal="center" vertical="center"/>
    </xf>
    <xf numFmtId="186" fontId="6" fillId="2" borderId="4" xfId="13" quotePrefix="1" applyNumberFormat="1" applyFont="1" applyFill="1" applyBorder="1" applyAlignment="1" applyProtection="1">
      <alignment horizontal="center" vertical="center"/>
    </xf>
    <xf numFmtId="185" fontId="4" fillId="0" borderId="0" xfId="13" applyNumberFormat="1" applyFont="1" applyFill="1" applyBorder="1" applyAlignment="1" applyProtection="1">
      <alignment horizontal="left"/>
    </xf>
    <xf numFmtId="165" fontId="4" fillId="0" borderId="0" xfId="13" applyNumberFormat="1" applyFont="1" applyFill="1" applyAlignment="1">
      <alignment horizontal="left"/>
    </xf>
    <xf numFmtId="165" fontId="6" fillId="0" borderId="0" xfId="13" applyNumberFormat="1" applyFont="1" applyFill="1" applyAlignment="1">
      <alignment horizontal="center"/>
    </xf>
    <xf numFmtId="165" fontId="8" fillId="0" borderId="0" xfId="13" applyNumberFormat="1" applyFont="1" applyFill="1" applyBorder="1" applyAlignment="1">
      <alignment horizontal="right"/>
    </xf>
    <xf numFmtId="165" fontId="4" fillId="0" borderId="0" xfId="13" applyNumberFormat="1" applyFont="1" applyFill="1" applyBorder="1" applyAlignment="1">
      <alignment horizontal="right"/>
    </xf>
    <xf numFmtId="165" fontId="6" fillId="2" borderId="1" xfId="13" applyNumberFormat="1" applyFont="1" applyFill="1" applyBorder="1" applyAlignment="1" applyProtection="1">
      <alignment horizontal="center" vertical="center"/>
    </xf>
    <xf numFmtId="165" fontId="6" fillId="2" borderId="11" xfId="13" applyNumberFormat="1" applyFont="1" applyFill="1" applyBorder="1" applyAlignment="1" applyProtection="1">
      <alignment horizontal="center" vertical="center"/>
    </xf>
    <xf numFmtId="165" fontId="6" fillId="2" borderId="29" xfId="7" applyNumberFormat="1" applyFont="1" applyFill="1" applyBorder="1" applyAlignment="1">
      <alignment horizontal="center" vertical="center" wrapText="1"/>
    </xf>
    <xf numFmtId="165" fontId="6" fillId="2" borderId="30" xfId="7" applyNumberFormat="1" applyFont="1" applyFill="1" applyBorder="1" applyAlignment="1">
      <alignment horizontal="center" vertical="center" wrapText="1"/>
    </xf>
    <xf numFmtId="165" fontId="6" fillId="2" borderId="35" xfId="7" applyNumberFormat="1" applyFont="1" applyFill="1" applyBorder="1" applyAlignment="1">
      <alignment horizontal="center" vertical="center" wrapText="1"/>
    </xf>
    <xf numFmtId="165" fontId="6" fillId="2" borderId="22" xfId="7" quotePrefix="1" applyNumberFormat="1" applyFont="1" applyFill="1" applyBorder="1" applyAlignment="1">
      <alignment horizontal="center" vertical="center"/>
    </xf>
    <xf numFmtId="165" fontId="6" fillId="2" borderId="23" xfId="7" quotePrefix="1" applyNumberFormat="1" applyFont="1" applyFill="1" applyBorder="1" applyAlignment="1">
      <alignment horizontal="center" vertical="center"/>
    </xf>
    <xf numFmtId="165" fontId="6" fillId="2" borderId="44" xfId="7" quotePrefix="1" applyNumberFormat="1" applyFont="1" applyFill="1" applyBorder="1" applyAlignment="1">
      <alignment horizontal="center" vertical="center"/>
    </xf>
    <xf numFmtId="0" fontId="22" fillId="0" borderId="0" xfId="13" applyFont="1" applyFill="1" applyBorder="1" applyAlignment="1">
      <alignment horizontal="center"/>
    </xf>
    <xf numFmtId="0" fontId="20" fillId="2" borderId="1" xfId="13" applyFont="1" applyFill="1" applyBorder="1" applyAlignment="1">
      <alignment horizontal="center" vertical="center"/>
    </xf>
    <xf numFmtId="0" fontId="20" fillId="2" borderId="11" xfId="13" applyFont="1" applyFill="1" applyBorder="1" applyAlignment="1">
      <alignment horizontal="center" vertical="center"/>
    </xf>
    <xf numFmtId="165" fontId="20" fillId="2" borderId="29" xfId="7" applyNumberFormat="1" applyFont="1" applyFill="1" applyBorder="1" applyAlignment="1">
      <alignment horizontal="center" vertical="center" wrapText="1"/>
    </xf>
    <xf numFmtId="165" fontId="20" fillId="2" borderId="30" xfId="7" applyNumberFormat="1" applyFont="1" applyFill="1" applyBorder="1" applyAlignment="1">
      <alignment horizontal="center" vertical="center" wrapText="1"/>
    </xf>
    <xf numFmtId="165" fontId="20" fillId="2" borderId="35" xfId="7" applyNumberFormat="1" applyFont="1" applyFill="1" applyBorder="1" applyAlignment="1">
      <alignment horizontal="center" vertical="center" wrapText="1"/>
    </xf>
    <xf numFmtId="165" fontId="20" fillId="2" borderId="22" xfId="7" quotePrefix="1" applyNumberFormat="1" applyFont="1" applyFill="1" applyBorder="1" applyAlignment="1">
      <alignment horizontal="center" vertical="center"/>
    </xf>
    <xf numFmtId="165" fontId="20" fillId="2" borderId="23" xfId="7" quotePrefix="1" applyNumberFormat="1" applyFont="1" applyFill="1" applyBorder="1" applyAlignment="1">
      <alignment horizontal="center" vertical="center"/>
    </xf>
    <xf numFmtId="186" fontId="20" fillId="2" borderId="16" xfId="13" applyNumberFormat="1" applyFont="1" applyFill="1" applyBorder="1" applyAlignment="1">
      <alignment horizontal="center" vertical="center"/>
    </xf>
    <xf numFmtId="186" fontId="20" fillId="2" borderId="92" xfId="13" applyNumberFormat="1" applyFont="1" applyFill="1" applyBorder="1" applyAlignment="1">
      <alignment horizontal="center" vertical="center"/>
    </xf>
    <xf numFmtId="165" fontId="20" fillId="2" borderId="44" xfId="7" quotePrefix="1" applyNumberFormat="1" applyFont="1" applyFill="1" applyBorder="1" applyAlignment="1">
      <alignment horizontal="center" vertical="center"/>
    </xf>
    <xf numFmtId="185" fontId="24" fillId="0" borderId="0" xfId="13" applyNumberFormat="1" applyFont="1" applyFill="1" applyBorder="1" applyAlignment="1" applyProtection="1">
      <alignment horizontal="left" wrapText="1"/>
    </xf>
    <xf numFmtId="0" fontId="22" fillId="0" borderId="21" xfId="13" applyFont="1" applyFill="1" applyBorder="1" applyAlignment="1">
      <alignment horizontal="center"/>
    </xf>
    <xf numFmtId="0" fontId="6" fillId="0" borderId="0" xfId="13" applyFont="1" applyFill="1" applyAlignment="1">
      <alignment horizontal="center"/>
    </xf>
    <xf numFmtId="0" fontId="20" fillId="2" borderId="29" xfId="13" applyFont="1" applyFill="1" applyBorder="1" applyAlignment="1" applyProtection="1">
      <alignment horizontal="center" vertical="center"/>
    </xf>
    <xf numFmtId="0" fontId="20" fillId="2" borderId="31" xfId="13" applyFont="1" applyFill="1" applyBorder="1" applyAlignment="1" applyProtection="1">
      <alignment horizontal="center" vertical="center"/>
    </xf>
    <xf numFmtId="186" fontId="20" fillId="2" borderId="29" xfId="13" applyNumberFormat="1" applyFont="1" applyFill="1" applyBorder="1" applyAlignment="1">
      <alignment horizontal="center" vertical="center"/>
    </xf>
    <xf numFmtId="186" fontId="20" fillId="2" borderId="31" xfId="13" applyNumberFormat="1" applyFont="1" applyFill="1" applyBorder="1" applyAlignment="1">
      <alignment horizontal="center" vertical="center"/>
    </xf>
    <xf numFmtId="0" fontId="8" fillId="0" borderId="21" xfId="13" applyFont="1" applyFill="1" applyBorder="1" applyAlignment="1">
      <alignment horizontal="center"/>
    </xf>
    <xf numFmtId="0" fontId="4" fillId="0" borderId="0" xfId="13" applyFont="1" applyFill="1" applyAlignment="1">
      <alignment horizontal="left"/>
    </xf>
    <xf numFmtId="165" fontId="6" fillId="2" borderId="29" xfId="18" quotePrefix="1" applyNumberFormat="1" applyFont="1" applyFill="1" applyBorder="1" applyAlignment="1">
      <alignment horizontal="center" vertical="center" wrapText="1"/>
    </xf>
    <xf numFmtId="165" fontId="6" fillId="2" borderId="30" xfId="18" quotePrefix="1" applyNumberFormat="1" applyFont="1" applyFill="1" applyBorder="1" applyAlignment="1">
      <alignment horizontal="center" vertical="center" wrapText="1"/>
    </xf>
    <xf numFmtId="165" fontId="6" fillId="2" borderId="35" xfId="18" quotePrefix="1" applyNumberFormat="1" applyFont="1" applyFill="1" applyBorder="1" applyAlignment="1">
      <alignment horizontal="center" vertical="center" wrapText="1"/>
    </xf>
    <xf numFmtId="1" fontId="6" fillId="2" borderId="22" xfId="13" quotePrefix="1" applyNumberFormat="1" applyFont="1" applyFill="1" applyBorder="1" applyAlignment="1">
      <alignment horizontal="center" vertical="center"/>
    </xf>
    <xf numFmtId="0" fontId="6" fillId="2" borderId="23" xfId="13" applyFont="1" applyFill="1" applyBorder="1" applyAlignment="1">
      <alignment horizontal="center" vertical="center"/>
    </xf>
    <xf numFmtId="1" fontId="6" fillId="2" borderId="46" xfId="13" quotePrefix="1" applyNumberFormat="1" applyFont="1" applyFill="1" applyBorder="1" applyAlignment="1">
      <alignment horizontal="center" vertical="center"/>
    </xf>
    <xf numFmtId="0" fontId="6" fillId="2" borderId="44" xfId="13" applyFont="1" applyFill="1" applyBorder="1" applyAlignment="1">
      <alignment horizontal="center" vertical="center"/>
    </xf>
    <xf numFmtId="1" fontId="6" fillId="2" borderId="16" xfId="13" applyNumberFormat="1" applyFont="1" applyFill="1" applyBorder="1" applyAlignment="1">
      <alignment horizontal="center" vertical="center"/>
    </xf>
    <xf numFmtId="1" fontId="6" fillId="2" borderId="12" xfId="13" applyNumberFormat="1" applyFont="1" applyFill="1" applyBorder="1" applyAlignment="1">
      <alignment horizontal="center" vertical="center"/>
    </xf>
    <xf numFmtId="1" fontId="6" fillId="2" borderId="29" xfId="13" applyNumberFormat="1" applyFont="1" applyFill="1" applyBorder="1" applyAlignment="1">
      <alignment horizontal="center" vertical="center"/>
    </xf>
    <xf numFmtId="1" fontId="6" fillId="2" borderId="31" xfId="13" applyNumberFormat="1" applyFont="1" applyFill="1" applyBorder="1" applyAlignment="1">
      <alignment horizontal="center" vertical="center"/>
    </xf>
    <xf numFmtId="185" fontId="4" fillId="0" borderId="20" xfId="13" applyNumberFormat="1" applyFont="1" applyFill="1" applyBorder="1" applyAlignment="1" applyProtection="1">
      <alignment horizontal="left"/>
    </xf>
    <xf numFmtId="165" fontId="6" fillId="0" borderId="0" xfId="13" applyNumberFormat="1" applyFont="1" applyFill="1" applyBorder="1" applyAlignment="1">
      <alignment horizontal="center"/>
    </xf>
    <xf numFmtId="165" fontId="6" fillId="0" borderId="0" xfId="13" applyNumberFormat="1" applyFont="1" applyFill="1" applyBorder="1" applyAlignment="1" applyProtection="1">
      <alignment horizontal="center"/>
    </xf>
    <xf numFmtId="165" fontId="6" fillId="2" borderId="1" xfId="13" applyNumberFormat="1" applyFont="1" applyFill="1" applyBorder="1" applyAlignment="1">
      <alignment horizontal="center" vertical="center"/>
    </xf>
    <xf numFmtId="165" fontId="6" fillId="2" borderId="11" xfId="13" applyNumberFormat="1" applyFont="1" applyFill="1" applyBorder="1" applyAlignment="1">
      <alignment horizontal="center" vertical="center"/>
    </xf>
    <xf numFmtId="0" fontId="6" fillId="0" borderId="26" xfId="0" applyFont="1" applyBorder="1" applyAlignment="1">
      <alignment horizontal="center"/>
    </xf>
    <xf numFmtId="0" fontId="6" fillId="0" borderId="27"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20" fillId="0" borderId="21" xfId="0" applyFont="1" applyBorder="1" applyAlignment="1">
      <alignment horizontal="right"/>
    </xf>
    <xf numFmtId="0" fontId="6" fillId="30" borderId="47" xfId="0" applyFont="1" applyFill="1" applyBorder="1" applyAlignment="1">
      <alignment horizontal="center"/>
    </xf>
    <xf numFmtId="0" fontId="6" fillId="30" borderId="8" xfId="0" applyFont="1" applyFill="1" applyBorder="1" applyAlignment="1">
      <alignment horizontal="center"/>
    </xf>
    <xf numFmtId="0" fontId="6" fillId="30" borderId="2" xfId="0" applyFont="1" applyFill="1" applyBorder="1" applyAlignment="1">
      <alignment horizontal="center" vertical="center"/>
    </xf>
    <xf numFmtId="0" fontId="6" fillId="30" borderId="6" xfId="0" applyFont="1" applyFill="1" applyBorder="1" applyAlignment="1">
      <alignment horizontal="center" vertical="center"/>
    </xf>
    <xf numFmtId="0" fontId="6" fillId="30" borderId="3" xfId="0" applyFont="1" applyFill="1" applyBorder="1" applyAlignment="1">
      <alignment horizontal="center"/>
    </xf>
    <xf numFmtId="0" fontId="6" fillId="30" borderId="29" xfId="0" applyFont="1" applyFill="1" applyBorder="1" applyAlignment="1">
      <alignment horizontal="center"/>
    </xf>
    <xf numFmtId="0" fontId="6" fillId="30" borderId="30" xfId="0" applyFont="1" applyFill="1" applyBorder="1" applyAlignment="1">
      <alignment horizontal="center"/>
    </xf>
    <xf numFmtId="0" fontId="6" fillId="30" borderId="35" xfId="0" applyFont="1" applyFill="1" applyBorder="1" applyAlignment="1">
      <alignment horizontal="center"/>
    </xf>
    <xf numFmtId="0" fontId="16" fillId="0" borderId="0" xfId="0" applyFont="1" applyBorder="1" applyAlignment="1"/>
    <xf numFmtId="0" fontId="13" fillId="0" borderId="0" xfId="0" applyFont="1" applyFill="1" applyBorder="1" applyAlignment="1">
      <alignment horizontal="center"/>
    </xf>
    <xf numFmtId="0" fontId="58" fillId="0" borderId="0" xfId="0" applyFont="1" applyFill="1" applyBorder="1" applyAlignment="1">
      <alignment horizontal="right"/>
    </xf>
    <xf numFmtId="0" fontId="13" fillId="31" borderId="1" xfId="0" applyFont="1" applyFill="1" applyBorder="1" applyAlignment="1">
      <alignment horizontal="center" vertical="center"/>
    </xf>
    <xf numFmtId="0" fontId="13" fillId="31" borderId="100" xfId="0" applyFont="1" applyFill="1" applyBorder="1" applyAlignment="1">
      <alignment horizontal="center" vertical="center"/>
    </xf>
    <xf numFmtId="0" fontId="13" fillId="31" borderId="2" xfId="0" applyFont="1" applyFill="1" applyBorder="1" applyAlignment="1">
      <alignment horizontal="center" vertical="center"/>
    </xf>
    <xf numFmtId="0" fontId="13" fillId="31" borderId="92" xfId="0" applyFont="1" applyFill="1" applyBorder="1" applyAlignment="1">
      <alignment horizontal="center" vertical="center"/>
    </xf>
    <xf numFmtId="0" fontId="13" fillId="31" borderId="3" xfId="0" applyFont="1" applyFill="1" applyBorder="1" applyAlignment="1">
      <alignment horizontal="center"/>
    </xf>
    <xf numFmtId="0" fontId="13" fillId="31" borderId="4" xfId="0" applyFont="1" applyFill="1" applyBorder="1" applyAlignment="1">
      <alignment horizontal="center"/>
    </xf>
    <xf numFmtId="0" fontId="4" fillId="0" borderId="20" xfId="0" applyFont="1" applyFill="1" applyBorder="1" applyAlignment="1">
      <alignment horizontal="left"/>
    </xf>
    <xf numFmtId="39" fontId="6" fillId="2" borderId="11" xfId="23" applyNumberFormat="1" applyFont="1" applyFill="1" applyBorder="1" applyAlignment="1">
      <alignment horizontal="center" vertical="center"/>
    </xf>
    <xf numFmtId="39" fontId="6" fillId="2" borderId="5" xfId="23" applyNumberFormat="1" applyFont="1" applyFill="1" applyBorder="1" applyAlignment="1">
      <alignment horizontal="center" vertical="center"/>
    </xf>
    <xf numFmtId="197" fontId="6" fillId="2" borderId="37" xfId="21" applyNumberFormat="1" applyFont="1" applyFill="1" applyBorder="1" applyAlignment="1">
      <alignment horizontal="center" vertical="center"/>
    </xf>
    <xf numFmtId="197" fontId="6" fillId="2" borderId="118" xfId="21" applyNumberFormat="1" applyFont="1" applyFill="1" applyBorder="1" applyAlignment="1">
      <alignment horizontal="center" vertical="center"/>
    </xf>
    <xf numFmtId="197" fontId="6" fillId="2" borderId="36" xfId="21" applyNumberFormat="1" applyFont="1" applyFill="1" applyBorder="1" applyAlignment="1">
      <alignment horizontal="center" vertical="center"/>
    </xf>
    <xf numFmtId="0" fontId="6" fillId="2" borderId="22" xfId="23" applyNumberFormat="1" applyFont="1" applyFill="1" applyBorder="1" applyAlignment="1">
      <alignment horizontal="center"/>
    </xf>
    <xf numFmtId="0" fontId="6" fillId="2" borderId="46" xfId="23" applyNumberFormat="1" applyFont="1" applyFill="1" applyBorder="1" applyAlignment="1">
      <alignment horizontal="center"/>
    </xf>
    <xf numFmtId="0" fontId="6" fillId="2" borderId="23" xfId="23" applyNumberFormat="1" applyFont="1" applyFill="1" applyBorder="1" applyAlignment="1">
      <alignment horizontal="center"/>
    </xf>
    <xf numFmtId="0" fontId="6" fillId="2" borderId="44" xfId="23" applyNumberFormat="1" applyFont="1" applyFill="1" applyBorder="1" applyAlignment="1">
      <alignment horizontal="center"/>
    </xf>
    <xf numFmtId="0" fontId="6" fillId="2" borderId="22" xfId="23" applyFont="1" applyFill="1" applyBorder="1" applyAlignment="1">
      <alignment horizontal="center" vertical="center" wrapText="1"/>
    </xf>
    <xf numFmtId="0" fontId="6" fillId="2" borderId="23" xfId="23" applyFont="1" applyFill="1" applyBorder="1" applyAlignment="1">
      <alignment horizontal="center" vertical="center" wrapText="1"/>
    </xf>
    <xf numFmtId="0" fontId="6" fillId="2" borderId="22" xfId="23" applyFont="1" applyFill="1" applyBorder="1" applyAlignment="1">
      <alignment horizontal="center" vertical="center"/>
    </xf>
    <xf numFmtId="0" fontId="6" fillId="2" borderId="23" xfId="23" applyFont="1" applyFill="1" applyBorder="1" applyAlignment="1">
      <alignment horizontal="center" vertical="center"/>
    </xf>
    <xf numFmtId="0" fontId="6" fillId="2" borderId="44" xfId="23" applyFont="1" applyFill="1" applyBorder="1" applyAlignment="1">
      <alignment horizontal="center" vertical="center"/>
    </xf>
    <xf numFmtId="39" fontId="6" fillId="2" borderId="32" xfId="23" applyNumberFormat="1" applyFont="1" applyFill="1" applyBorder="1" applyAlignment="1">
      <alignment horizontal="center" vertical="center"/>
    </xf>
    <xf numFmtId="39" fontId="6" fillId="2" borderId="11" xfId="23" quotePrefix="1" applyNumberFormat="1" applyFont="1" applyFill="1" applyBorder="1" applyAlignment="1">
      <alignment horizontal="center" vertical="center"/>
    </xf>
    <xf numFmtId="197" fontId="6" fillId="2" borderId="9" xfId="21" applyNumberFormat="1" applyFont="1" applyFill="1" applyBorder="1" applyAlignment="1">
      <alignment horizontal="center" vertical="center"/>
    </xf>
    <xf numFmtId="197" fontId="6" fillId="2" borderId="22" xfId="21" applyNumberFormat="1" applyFont="1" applyFill="1" applyBorder="1" applyAlignment="1">
      <alignment horizontal="center" vertical="center"/>
    </xf>
    <xf numFmtId="197" fontId="6" fillId="2" borderId="38" xfId="0" applyNumberFormat="1" applyFont="1" applyFill="1" applyBorder="1" applyAlignment="1">
      <alignment horizontal="center" vertical="center"/>
    </xf>
    <xf numFmtId="197" fontId="6" fillId="2" borderId="119" xfId="0" applyNumberFormat="1" applyFont="1" applyFill="1" applyBorder="1" applyAlignment="1">
      <alignment horizontal="center" vertical="center"/>
    </xf>
    <xf numFmtId="197" fontId="6" fillId="2" borderId="121" xfId="0" applyNumberFormat="1" applyFont="1" applyFill="1" applyBorder="1" applyAlignment="1">
      <alignment horizontal="center" vertical="center"/>
    </xf>
    <xf numFmtId="39" fontId="6" fillId="2" borderId="22" xfId="23" quotePrefix="1" applyNumberFormat="1" applyFont="1" applyFill="1" applyBorder="1" applyAlignment="1">
      <alignment horizontal="center"/>
    </xf>
    <xf numFmtId="39" fontId="6" fillId="2" borderId="23" xfId="23" quotePrefix="1" applyNumberFormat="1" applyFont="1" applyFill="1" applyBorder="1" applyAlignment="1">
      <alignment horizontal="center"/>
    </xf>
    <xf numFmtId="39" fontId="6" fillId="2" borderId="46" xfId="23" quotePrefix="1" applyNumberFormat="1" applyFont="1" applyFill="1" applyBorder="1" applyAlignment="1">
      <alignment horizontal="center"/>
    </xf>
    <xf numFmtId="39" fontId="6" fillId="2" borderId="44" xfId="23" quotePrefix="1" applyNumberFormat="1" applyFont="1" applyFill="1" applyBorder="1" applyAlignment="1">
      <alignment horizontal="center"/>
    </xf>
    <xf numFmtId="39" fontId="6" fillId="2" borderId="5" xfId="23" quotePrefix="1" applyNumberFormat="1" applyFont="1" applyFill="1" applyBorder="1" applyAlignment="1">
      <alignment horizontal="center" vertical="center"/>
    </xf>
    <xf numFmtId="197" fontId="6" fillId="2" borderId="10" xfId="21" applyNumberFormat="1" applyFont="1" applyFill="1" applyBorder="1" applyAlignment="1">
      <alignment horizontal="center" vertical="center"/>
    </xf>
    <xf numFmtId="197" fontId="6" fillId="2" borderId="22" xfId="24" applyNumberFormat="1" applyFont="1" applyFill="1" applyBorder="1" applyAlignment="1">
      <alignment horizontal="center" vertical="center"/>
    </xf>
    <xf numFmtId="197" fontId="6" fillId="2" borderId="46" xfId="24" applyNumberFormat="1" applyFont="1" applyFill="1" applyBorder="1" applyAlignment="1">
      <alignment horizontal="center" vertical="center"/>
    </xf>
    <xf numFmtId="197" fontId="6" fillId="2" borderId="23" xfId="24" applyNumberFormat="1" applyFont="1" applyFill="1" applyBorder="1" applyAlignment="1">
      <alignment horizontal="center" vertical="center"/>
    </xf>
    <xf numFmtId="197" fontId="6" fillId="2" borderId="118" xfId="24" applyNumberFormat="1" applyFont="1" applyFill="1" applyBorder="1" applyAlignment="1">
      <alignment horizontal="center" vertical="center"/>
    </xf>
    <xf numFmtId="197" fontId="6" fillId="2" borderId="36" xfId="24" applyNumberFormat="1" applyFont="1" applyFill="1" applyBorder="1" applyAlignment="1">
      <alignment horizontal="center" vertical="center"/>
    </xf>
    <xf numFmtId="0" fontId="6" fillId="2" borderId="11" xfId="22" applyFont="1" applyFill="1" applyBorder="1" applyAlignment="1">
      <alignment horizontal="center" vertical="center"/>
    </xf>
    <xf numFmtId="0" fontId="6" fillId="2" borderId="5" xfId="22" applyFont="1" applyFill="1" applyBorder="1" applyAlignment="1">
      <alignment horizontal="center" vertical="center"/>
    </xf>
    <xf numFmtId="0" fontId="6" fillId="2" borderId="9" xfId="22" quotePrefix="1" applyFont="1" applyFill="1" applyBorder="1" applyAlignment="1">
      <alignment horizontal="center"/>
    </xf>
    <xf numFmtId="0" fontId="6" fillId="2" borderId="9" xfId="22" applyFont="1" applyFill="1" applyBorder="1" applyAlignment="1">
      <alignment horizontal="center"/>
    </xf>
    <xf numFmtId="0" fontId="6" fillId="2" borderId="23" xfId="22" quotePrefix="1" applyFont="1" applyFill="1" applyBorder="1" applyAlignment="1">
      <alignment horizontal="center"/>
    </xf>
    <xf numFmtId="0" fontId="6" fillId="2" borderId="10" xfId="22" applyFont="1" applyFill="1" applyBorder="1" applyAlignment="1">
      <alignment horizontal="center"/>
    </xf>
    <xf numFmtId="0" fontId="6" fillId="2" borderId="22" xfId="22" quotePrefix="1" applyFont="1" applyFill="1" applyBorder="1" applyAlignment="1">
      <alignment horizontal="center"/>
    </xf>
    <xf numFmtId="0" fontId="6" fillId="2" borderId="46" xfId="22" applyNumberFormat="1" applyFont="1" applyFill="1" applyBorder="1" applyAlignment="1">
      <alignment horizontal="center"/>
    </xf>
    <xf numFmtId="0" fontId="6" fillId="2" borderId="23" xfId="22"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1" xfId="0" applyFont="1" applyFill="1" applyBorder="1" applyAlignment="1">
      <alignment horizontal="right"/>
    </xf>
    <xf numFmtId="0" fontId="6" fillId="2" borderId="29" xfId="22" applyFont="1" applyFill="1" applyBorder="1" applyAlignment="1">
      <alignment horizontal="center" vertical="center"/>
    </xf>
    <xf numFmtId="0" fontId="6" fillId="2" borderId="30" xfId="22" applyFont="1" applyFill="1" applyBorder="1" applyAlignment="1">
      <alignment horizontal="center" vertical="center"/>
    </xf>
    <xf numFmtId="0" fontId="6" fillId="2" borderId="31" xfId="22" applyFont="1" applyFill="1" applyBorder="1" applyAlignment="1">
      <alignment horizontal="center" vertical="center"/>
    </xf>
    <xf numFmtId="0" fontId="6" fillId="2" borderId="35" xfId="22" applyFont="1" applyFill="1" applyBorder="1" applyAlignment="1">
      <alignment horizontal="center" vertical="center"/>
    </xf>
    <xf numFmtId="0" fontId="4" fillId="0" borderId="21" xfId="0" applyFont="1" applyFill="1" applyBorder="1" applyAlignment="1">
      <alignment horizontal="right"/>
    </xf>
    <xf numFmtId="196" fontId="6" fillId="2" borderId="47" xfId="0" applyNumberFormat="1" applyFont="1" applyFill="1" applyBorder="1" applyAlignment="1">
      <alignment horizontal="center" vertical="center" wrapText="1"/>
    </xf>
    <xf numFmtId="196" fontId="6" fillId="2" borderId="8" xfId="0" applyNumberFormat="1" applyFont="1" applyFill="1" applyBorder="1" applyAlignment="1">
      <alignment horizontal="center" vertical="center" wrapText="1"/>
    </xf>
    <xf numFmtId="0" fontId="6" fillId="2" borderId="12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05" xfId="0" applyFont="1" applyFill="1" applyBorder="1" applyAlignment="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119" xfId="0" quotePrefix="1" applyNumberFormat="1" applyFont="1" applyFill="1" applyBorder="1" applyAlignment="1" applyProtection="1">
      <alignment horizontal="center" vertical="center" wrapText="1"/>
    </xf>
    <xf numFmtId="39" fontId="6" fillId="2" borderId="49"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118" xfId="0" quotePrefix="1" applyNumberFormat="1" applyFont="1" applyFill="1" applyBorder="1" applyAlignment="1" applyProtection="1">
      <alignment horizontal="center" vertical="center" wrapText="1"/>
    </xf>
    <xf numFmtId="39" fontId="6" fillId="2" borderId="122"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119" xfId="0" quotePrefix="1" applyNumberFormat="1" applyFont="1" applyFill="1" applyBorder="1" applyAlignment="1" applyProtection="1">
      <alignment horizontal="center" vertical="center" wrapText="1"/>
    </xf>
    <xf numFmtId="14" fontId="6" fillId="2" borderId="121"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118"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39" fontId="6" fillId="2" borderId="22"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196" fontId="6" fillId="2" borderId="47" xfId="0" applyNumberFormat="1" applyFont="1" applyFill="1" applyBorder="1" applyAlignment="1">
      <alignment horizontal="center" vertical="center"/>
    </xf>
    <xf numFmtId="196" fontId="6" fillId="2" borderId="8" xfId="0" applyNumberFormat="1"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2" xfId="0" quotePrefix="1" applyNumberFormat="1" applyFont="1" applyFill="1" applyBorder="1" applyAlignment="1" applyProtection="1">
      <alignment horizontal="center" vertical="center"/>
    </xf>
    <xf numFmtId="39" fontId="6" fillId="2" borderId="46" xfId="0" quotePrefix="1" applyNumberFormat="1" applyFont="1" applyFill="1" applyBorder="1" applyAlignment="1" applyProtection="1">
      <alignment horizontal="center" vertical="center"/>
    </xf>
    <xf numFmtId="39" fontId="6" fillId="2" borderId="23" xfId="0" quotePrefix="1" applyNumberFormat="1" applyFont="1" applyFill="1" applyBorder="1" applyAlignment="1" applyProtection="1">
      <alignment horizontal="center" vertical="center"/>
    </xf>
    <xf numFmtId="39" fontId="6" fillId="2" borderId="119" xfId="0" quotePrefix="1" applyNumberFormat="1" applyFont="1" applyFill="1" applyBorder="1" applyAlignment="1" applyProtection="1">
      <alignment horizontal="center" vertical="center"/>
    </xf>
    <xf numFmtId="39" fontId="6" fillId="2" borderId="49" xfId="0" quotePrefix="1" applyNumberFormat="1" applyFont="1" applyFill="1" applyBorder="1" applyAlignment="1" applyProtection="1">
      <alignment horizontal="center" vertical="center"/>
    </xf>
    <xf numFmtId="39" fontId="6" fillId="2" borderId="118" xfId="0" quotePrefix="1" applyNumberFormat="1" applyFont="1" applyFill="1" applyBorder="1" applyAlignment="1" applyProtection="1">
      <alignment horizontal="center" vertical="center"/>
    </xf>
    <xf numFmtId="39" fontId="6" fillId="2" borderId="122" xfId="0" quotePrefix="1" applyNumberFormat="1" applyFont="1" applyFill="1" applyBorder="1" applyAlignment="1" applyProtection="1">
      <alignment horizontal="center" vertical="center"/>
    </xf>
    <xf numFmtId="39" fontId="6" fillId="2" borderId="121"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46" xfId="0" applyNumberFormat="1" applyFont="1" applyFill="1" applyBorder="1" applyAlignment="1" applyProtection="1">
      <alignment horizontal="center" vertical="center" wrapText="1"/>
    </xf>
    <xf numFmtId="39" fontId="6" fillId="2" borderId="23" xfId="0" applyNumberFormat="1" applyFont="1" applyFill="1" applyBorder="1" applyAlignment="1" applyProtection="1">
      <alignment horizontal="center" vertical="center" wrapText="1"/>
    </xf>
    <xf numFmtId="39" fontId="6" fillId="2" borderId="46" xfId="0" applyNumberFormat="1" applyFont="1" applyFill="1" applyBorder="1" applyAlignment="1" applyProtection="1">
      <alignment horizontal="center" vertical="center"/>
    </xf>
    <xf numFmtId="0" fontId="6" fillId="0" borderId="0" xfId="29" applyFont="1" applyFill="1" applyAlignment="1">
      <alignment horizontal="center" vertical="center"/>
    </xf>
    <xf numFmtId="0" fontId="6" fillId="0" borderId="0" xfId="29" applyFont="1" applyFill="1" applyAlignment="1">
      <alignment horizontal="center"/>
    </xf>
    <xf numFmtId="0" fontId="6" fillId="0" borderId="21" xfId="29" applyFont="1" applyFill="1" applyBorder="1" applyAlignment="1">
      <alignment horizontal="center"/>
    </xf>
    <xf numFmtId="0" fontId="4" fillId="0" borderId="20" xfId="5" applyFont="1" applyFill="1" applyBorder="1" applyAlignment="1">
      <alignment horizontal="left"/>
    </xf>
    <xf numFmtId="0" fontId="4" fillId="0" borderId="0" xfId="5" applyFont="1" applyFill="1" applyBorder="1" applyAlignment="1">
      <alignment horizontal="left"/>
    </xf>
    <xf numFmtId="0" fontId="8" fillId="0" borderId="21" xfId="5" applyFont="1" applyFill="1" applyBorder="1" applyAlignment="1">
      <alignment horizontal="right"/>
    </xf>
    <xf numFmtId="0" fontId="6" fillId="2" borderId="1" xfId="22" applyFont="1" applyFill="1" applyBorder="1" applyAlignment="1">
      <alignment horizontal="center" vertical="center"/>
    </xf>
    <xf numFmtId="0" fontId="6" fillId="2" borderId="22" xfId="22" quotePrefix="1" applyFont="1" applyFill="1" applyBorder="1" applyAlignment="1">
      <alignment horizontal="center" vertical="center"/>
    </xf>
    <xf numFmtId="0" fontId="6" fillId="2" borderId="23" xfId="22" applyFont="1" applyFill="1" applyBorder="1" applyAlignment="1">
      <alignment horizontal="center" vertical="center"/>
    </xf>
    <xf numFmtId="0" fontId="6" fillId="2" borderId="46" xfId="22" quotePrefix="1" applyFont="1" applyFill="1" applyBorder="1" applyAlignment="1">
      <alignment horizontal="center" vertical="center"/>
    </xf>
    <xf numFmtId="0" fontId="6" fillId="2" borderId="46" xfId="5" quotePrefix="1" applyFont="1" applyFill="1" applyBorder="1" applyAlignment="1">
      <alignment horizontal="center" vertical="center"/>
    </xf>
    <xf numFmtId="0" fontId="6" fillId="2" borderId="46" xfId="5" applyFont="1" applyFill="1" applyBorder="1" applyAlignment="1">
      <alignment horizontal="center" vertical="center"/>
    </xf>
    <xf numFmtId="0" fontId="6" fillId="2" borderId="22" xfId="5" quotePrefix="1" applyFont="1" applyFill="1" applyBorder="1" applyAlignment="1">
      <alignment horizontal="center" vertical="center"/>
    </xf>
    <xf numFmtId="0" fontId="6" fillId="2" borderId="23"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0" borderId="0" xfId="5" applyFont="1" applyAlignment="1">
      <alignment horizontal="center" vertical="center"/>
    </xf>
    <xf numFmtId="0" fontId="8" fillId="0" borderId="21" xfId="5" applyFont="1" applyBorder="1" applyAlignment="1">
      <alignment horizontal="right" vertical="center"/>
    </xf>
    <xf numFmtId="0" fontId="6" fillId="4" borderId="1" xfId="22" applyFont="1" applyFill="1" applyBorder="1" applyAlignment="1" applyProtection="1">
      <alignment horizontal="center" vertical="center"/>
    </xf>
    <xf numFmtId="0" fontId="6" fillId="4" borderId="100" xfId="22" applyFont="1" applyFill="1" applyBorder="1" applyAlignment="1" applyProtection="1">
      <alignment horizontal="center" vertical="center"/>
    </xf>
    <xf numFmtId="0" fontId="6" fillId="4" borderId="29" xfId="22" applyFont="1" applyFill="1" applyBorder="1" applyAlignment="1" applyProtection="1">
      <alignment horizontal="center" vertical="center"/>
    </xf>
    <xf numFmtId="0" fontId="6" fillId="4" borderId="30" xfId="22" applyFont="1" applyFill="1" applyBorder="1" applyAlignment="1" applyProtection="1">
      <alignment horizontal="center" vertical="center"/>
    </xf>
    <xf numFmtId="0" fontId="6" fillId="4" borderId="31" xfId="22" applyFont="1" applyFill="1" applyBorder="1" applyAlignment="1" applyProtection="1">
      <alignment horizontal="center" vertical="center"/>
    </xf>
    <xf numFmtId="0" fontId="6" fillId="4" borderId="35" xfId="22" applyFont="1" applyFill="1" applyBorder="1" applyAlignment="1" applyProtection="1">
      <alignment horizontal="center" vertical="center"/>
    </xf>
    <xf numFmtId="0" fontId="20" fillId="4" borderId="47" xfId="5" applyFont="1" applyFill="1" applyBorder="1" applyAlignment="1">
      <alignment horizontal="center" vertical="center"/>
    </xf>
    <xf numFmtId="0" fontId="20" fillId="4" borderId="8" xfId="5" applyFont="1" applyFill="1" applyBorder="1" applyAlignment="1">
      <alignment horizontal="center" vertical="center"/>
    </xf>
    <xf numFmtId="0" fontId="20" fillId="0" borderId="0" xfId="5" applyFont="1" applyFill="1" applyBorder="1" applyAlignment="1">
      <alignment horizontal="center"/>
    </xf>
    <xf numFmtId="0" fontId="6" fillId="0" borderId="0" xfId="5" applyFont="1" applyFill="1" applyBorder="1" applyAlignment="1">
      <alignment horizontal="center"/>
    </xf>
    <xf numFmtId="0" fontId="20" fillId="4" borderId="29" xfId="5" applyFont="1" applyFill="1" applyBorder="1" applyAlignment="1">
      <alignment horizontal="center" vertical="center"/>
    </xf>
    <xf numFmtId="0" fontId="20" fillId="4" borderId="31" xfId="5" applyFont="1" applyFill="1" applyBorder="1" applyAlignment="1">
      <alignment horizontal="center" vertical="center"/>
    </xf>
    <xf numFmtId="0" fontId="20" fillId="4" borderId="3" xfId="5" applyFont="1" applyFill="1" applyBorder="1" applyAlignment="1">
      <alignment horizontal="center" vertical="center"/>
    </xf>
    <xf numFmtId="0" fontId="20" fillId="4" borderId="4" xfId="5" applyFont="1" applyFill="1" applyBorder="1" applyAlignment="1">
      <alignment horizontal="center" vertical="center"/>
    </xf>
    <xf numFmtId="0" fontId="20" fillId="4" borderId="16" xfId="5" applyFont="1" applyFill="1" applyBorder="1" applyAlignment="1">
      <alignment horizontal="center" vertical="center"/>
    </xf>
    <xf numFmtId="0" fontId="20" fillId="4" borderId="6" xfId="5" applyFont="1" applyFill="1" applyBorder="1" applyAlignment="1">
      <alignment horizontal="center" vertical="center"/>
    </xf>
    <xf numFmtId="0" fontId="20" fillId="4" borderId="9" xfId="5" applyFont="1" applyFill="1" applyBorder="1" applyAlignment="1">
      <alignment horizontal="center" vertical="center"/>
    </xf>
    <xf numFmtId="0" fontId="20" fillId="4" borderId="10" xfId="5" applyFont="1" applyFill="1" applyBorder="1" applyAlignment="1">
      <alignment horizontal="center" vertical="center"/>
    </xf>
    <xf numFmtId="0" fontId="20" fillId="0" borderId="0" xfId="5" applyFont="1" applyAlignment="1">
      <alignment horizontal="center"/>
    </xf>
    <xf numFmtId="0" fontId="24" fillId="0" borderId="0" xfId="5" applyFont="1" applyBorder="1" applyAlignment="1">
      <alignment horizontal="center" vertical="center"/>
    </xf>
    <xf numFmtId="0" fontId="20" fillId="4" borderId="22" xfId="5" applyFont="1" applyFill="1" applyBorder="1" applyAlignment="1">
      <alignment horizontal="center" vertical="center"/>
    </xf>
    <xf numFmtId="0" fontId="20" fillId="4" borderId="23" xfId="5" applyFont="1" applyFill="1" applyBorder="1" applyAlignment="1">
      <alignment horizontal="center" vertical="center"/>
    </xf>
    <xf numFmtId="0" fontId="20" fillId="0" borderId="0" xfId="5" applyFont="1" applyFill="1" applyAlignment="1">
      <alignment horizontal="center" vertical="center"/>
    </xf>
    <xf numFmtId="0" fontId="20" fillId="0" borderId="0" xfId="5" applyFont="1" applyBorder="1" applyAlignment="1">
      <alignment horizontal="center" vertical="center"/>
    </xf>
    <xf numFmtId="0" fontId="20" fillId="4" borderId="1" xfId="5" applyFont="1" applyFill="1" applyBorder="1" applyAlignment="1">
      <alignment horizontal="center" vertical="center" wrapText="1"/>
    </xf>
    <xf numFmtId="0" fontId="20" fillId="4" borderId="11" xfId="5" applyFont="1" applyFill="1" applyBorder="1" applyAlignment="1">
      <alignment horizontal="center" vertical="center" wrapText="1"/>
    </xf>
    <xf numFmtId="0" fontId="6" fillId="4" borderId="11" xfId="5" applyFont="1" applyFill="1" applyBorder="1" applyAlignment="1">
      <alignment horizontal="center" vertical="center" wrapText="1"/>
    </xf>
    <xf numFmtId="0" fontId="6" fillId="4" borderId="5" xfId="5" applyFont="1" applyFill="1" applyBorder="1" applyAlignment="1">
      <alignment horizontal="center" vertical="center" wrapText="1"/>
    </xf>
    <xf numFmtId="0" fontId="20" fillId="4" borderId="30" xfId="5" applyFont="1" applyFill="1" applyBorder="1" applyAlignment="1">
      <alignment horizontal="center" vertical="center"/>
    </xf>
    <xf numFmtId="0" fontId="20" fillId="4" borderId="35" xfId="5" applyFont="1" applyFill="1" applyBorder="1" applyAlignment="1">
      <alignment horizontal="center" vertical="center"/>
    </xf>
    <xf numFmtId="0" fontId="20" fillId="4" borderId="37" xfId="5" applyFont="1" applyFill="1" applyBorder="1" applyAlignment="1">
      <alignment horizontal="center" vertical="center"/>
    </xf>
    <xf numFmtId="0" fontId="20" fillId="4" borderId="118" xfId="5" applyFont="1" applyFill="1" applyBorder="1" applyAlignment="1">
      <alignment horizontal="center" vertical="center"/>
    </xf>
    <xf numFmtId="0" fontId="20" fillId="4" borderId="122" xfId="5" applyFont="1" applyFill="1" applyBorder="1" applyAlignment="1">
      <alignment horizontal="center" vertical="center"/>
    </xf>
    <xf numFmtId="0" fontId="20" fillId="4" borderId="46" xfId="5" applyFont="1" applyFill="1" applyBorder="1" applyAlignment="1">
      <alignment horizontal="center" vertical="center"/>
    </xf>
    <xf numFmtId="0" fontId="20" fillId="4" borderId="44" xfId="5" applyFont="1" applyFill="1" applyBorder="1" applyAlignment="1">
      <alignment horizontal="center" vertical="center"/>
    </xf>
    <xf numFmtId="0" fontId="20" fillId="0" borderId="0" xfId="5" applyFont="1" applyFill="1" applyAlignment="1">
      <alignment horizontal="center"/>
    </xf>
    <xf numFmtId="0" fontId="6" fillId="4" borderId="8" xfId="5" applyFont="1" applyFill="1" applyBorder="1" applyAlignment="1">
      <alignment horizontal="center" vertical="center"/>
    </xf>
    <xf numFmtId="0" fontId="20" fillId="2" borderId="3" xfId="5" applyFont="1" applyFill="1" applyBorder="1" applyAlignment="1">
      <alignment horizontal="center" vertical="center"/>
    </xf>
    <xf numFmtId="0" fontId="20" fillId="4" borderId="9" xfId="5" applyFont="1" applyFill="1" applyBorder="1" applyAlignment="1">
      <alignment horizontal="center" vertical="center" wrapText="1"/>
    </xf>
    <xf numFmtId="0" fontId="20" fillId="4" borderId="10" xfId="5" applyFont="1" applyFill="1" applyBorder="1" applyAlignment="1">
      <alignment horizontal="center" vertical="center" wrapText="1"/>
    </xf>
    <xf numFmtId="0" fontId="19" fillId="0" borderId="0" xfId="5" applyFont="1" applyBorder="1" applyAlignment="1">
      <alignment horizontal="center" vertical="center"/>
    </xf>
    <xf numFmtId="0" fontId="20" fillId="0" borderId="0" xfId="5" applyFont="1" applyFill="1" applyBorder="1" applyAlignment="1">
      <alignment horizontal="center" vertical="top"/>
    </xf>
    <xf numFmtId="0" fontId="20" fillId="4" borderId="47" xfId="5" applyFont="1" applyFill="1" applyBorder="1" applyAlignment="1">
      <alignment horizontal="center" vertical="center" wrapText="1"/>
    </xf>
    <xf numFmtId="0" fontId="20" fillId="4" borderId="8" xfId="5" applyFont="1" applyFill="1" applyBorder="1" applyAlignment="1">
      <alignment horizontal="center" vertical="center" wrapText="1"/>
    </xf>
    <xf numFmtId="0" fontId="20" fillId="4" borderId="32" xfId="5" applyFont="1" applyFill="1" applyBorder="1" applyAlignment="1">
      <alignment horizontal="center" vertical="center" wrapText="1"/>
    </xf>
    <xf numFmtId="0" fontId="20" fillId="2" borderId="31" xfId="5" applyFont="1" applyFill="1" applyBorder="1" applyAlignment="1">
      <alignment horizontal="center" vertical="center"/>
    </xf>
    <xf numFmtId="0" fontId="20" fillId="2" borderId="4" xfId="5" applyFont="1" applyFill="1" applyBorder="1" applyAlignment="1">
      <alignment horizontal="center" vertical="center"/>
    </xf>
    <xf numFmtId="0" fontId="20" fillId="0" borderId="0" xfId="5" applyFont="1" applyBorder="1" applyAlignment="1">
      <alignment horizontal="center" vertical="top"/>
    </xf>
    <xf numFmtId="0" fontId="6" fillId="0" borderId="0" xfId="5" applyFont="1" applyBorder="1" applyAlignment="1">
      <alignment horizontal="center" vertical="top"/>
    </xf>
    <xf numFmtId="0" fontId="98" fillId="4" borderId="1" xfId="5" applyFont="1" applyFill="1" applyBorder="1" applyAlignment="1">
      <alignment horizontal="center" vertical="center"/>
    </xf>
    <xf numFmtId="0" fontId="98" fillId="4" borderId="5" xfId="5" applyFont="1" applyFill="1" applyBorder="1" applyAlignment="1">
      <alignment horizontal="center" vertical="center"/>
    </xf>
    <xf numFmtId="0" fontId="104" fillId="2" borderId="3" xfId="5" applyFont="1" applyFill="1" applyBorder="1" applyAlignment="1">
      <alignment horizontal="center" vertical="top"/>
    </xf>
    <xf numFmtId="0" fontId="104" fillId="2" borderId="4" xfId="5" applyFont="1" applyFill="1" applyBorder="1" applyAlignment="1">
      <alignment horizontal="center" vertical="top"/>
    </xf>
    <xf numFmtId="0" fontId="69" fillId="0" borderId="34" xfId="0" applyFont="1" applyBorder="1" applyAlignment="1">
      <alignment horizontal="left" vertical="center"/>
    </xf>
    <xf numFmtId="0" fontId="69" fillId="0" borderId="197" xfId="0" applyFont="1" applyBorder="1" applyAlignment="1">
      <alignment horizontal="left" vertical="center"/>
    </xf>
    <xf numFmtId="0" fontId="69" fillId="0" borderId="196" xfId="0" applyFont="1" applyBorder="1" applyAlignment="1">
      <alignment horizontal="left" vertical="center"/>
    </xf>
    <xf numFmtId="0" fontId="66" fillId="31" borderId="29" xfId="0" applyFont="1" applyFill="1" applyBorder="1" applyAlignment="1">
      <alignment horizontal="center" vertical="center"/>
    </xf>
    <xf numFmtId="0" fontId="66" fillId="31" borderId="30" xfId="0" applyFont="1" applyFill="1" applyBorder="1" applyAlignment="1">
      <alignment horizontal="center" vertical="center"/>
    </xf>
    <xf numFmtId="0" fontId="66" fillId="31" borderId="31" xfId="0" applyFont="1" applyFill="1" applyBorder="1" applyAlignment="1">
      <alignment horizontal="center" vertical="center"/>
    </xf>
    <xf numFmtId="0" fontId="66" fillId="0" borderId="0" xfId="0" applyFont="1" applyAlignment="1">
      <alignment horizontal="center" vertical="center"/>
    </xf>
    <xf numFmtId="0" fontId="69" fillId="0" borderId="0" xfId="0" applyFont="1" applyBorder="1" applyAlignment="1">
      <alignment horizontal="right" vertical="center"/>
    </xf>
    <xf numFmtId="0" fontId="66" fillId="31" borderId="3" xfId="0" applyFont="1" applyFill="1" applyBorder="1" applyAlignment="1">
      <alignment horizontal="center" vertical="center"/>
    </xf>
    <xf numFmtId="0" fontId="66" fillId="31" borderId="4" xfId="0" applyFont="1" applyFill="1" applyBorder="1" applyAlignment="1">
      <alignment horizontal="center" vertical="center"/>
    </xf>
    <xf numFmtId="0" fontId="70" fillId="31" borderId="9" xfId="0" applyFont="1" applyFill="1" applyBorder="1" applyAlignment="1">
      <alignment horizontal="center" vertical="center"/>
    </xf>
    <xf numFmtId="0" fontId="70" fillId="31" borderId="22" xfId="0" applyFont="1" applyFill="1" applyBorder="1" applyAlignment="1">
      <alignment horizontal="center" vertical="center"/>
    </xf>
    <xf numFmtId="0" fontId="70" fillId="31" borderId="10" xfId="0" applyFont="1" applyFill="1" applyBorder="1" applyAlignment="1">
      <alignment horizontal="center" vertical="center"/>
    </xf>
    <xf numFmtId="0" fontId="70" fillId="31" borderId="47" xfId="0" applyFont="1" applyFill="1" applyBorder="1" applyAlignment="1">
      <alignment horizontal="center" vertical="center"/>
    </xf>
    <xf numFmtId="0" fontId="70" fillId="31" borderId="8" xfId="0" applyFont="1" applyFill="1" applyBorder="1" applyAlignment="1">
      <alignment horizontal="center" vertical="center"/>
    </xf>
    <xf numFmtId="0" fontId="4" fillId="0" borderId="0" xfId="33" applyFont="1" applyBorder="1" applyAlignment="1">
      <alignment horizontal="left"/>
    </xf>
    <xf numFmtId="0" fontId="4" fillId="0" borderId="0" xfId="41549" applyFont="1" applyBorder="1" applyAlignment="1">
      <alignment horizontal="left"/>
    </xf>
    <xf numFmtId="0" fontId="17" fillId="0" borderId="0" xfId="0" applyFont="1" applyBorder="1" applyAlignment="1">
      <alignment horizontal="left"/>
    </xf>
    <xf numFmtId="0" fontId="17" fillId="0" borderId="0" xfId="41545" applyFont="1" applyBorder="1" applyAlignment="1">
      <alignment horizontal="left"/>
    </xf>
    <xf numFmtId="0" fontId="17" fillId="0" borderId="0" xfId="35322" applyFont="1" applyBorder="1" applyAlignment="1">
      <alignment horizontal="left" vertical="center"/>
    </xf>
    <xf numFmtId="0" fontId="27" fillId="0" borderId="0" xfId="33" applyFont="1" applyAlignment="1">
      <alignment horizontal="center"/>
    </xf>
    <xf numFmtId="0" fontId="26" fillId="0" borderId="0" xfId="33" applyFont="1" applyAlignment="1">
      <alignment horizontal="center"/>
    </xf>
    <xf numFmtId="0" fontId="4" fillId="0" borderId="0" xfId="33" applyFont="1" applyFill="1" applyBorder="1" applyAlignment="1">
      <alignment horizontal="left"/>
    </xf>
    <xf numFmtId="0" fontId="6" fillId="0" borderId="0" xfId="34" applyFont="1" applyFill="1" applyAlignment="1">
      <alignment horizontal="center"/>
    </xf>
    <xf numFmtId="0" fontId="6" fillId="0" borderId="0" xfId="33" applyFont="1" applyFill="1" applyBorder="1" applyAlignment="1">
      <alignment horizontal="center"/>
    </xf>
    <xf numFmtId="0" fontId="6" fillId="0" borderId="0" xfId="34" applyFont="1" applyFill="1" applyBorder="1" applyAlignment="1">
      <alignment horizontal="center"/>
    </xf>
    <xf numFmtId="0" fontId="6" fillId="4" borderId="47" xfId="41548" applyFont="1" applyFill="1" applyBorder="1" applyAlignment="1" applyProtection="1">
      <alignment horizontal="center" vertical="center" wrapText="1"/>
    </xf>
    <xf numFmtId="0" fontId="6" fillId="4" borderId="8" xfId="41548" applyFont="1" applyFill="1" applyBorder="1" applyAlignment="1" applyProtection="1">
      <alignment horizontal="center" vertical="center" wrapText="1"/>
    </xf>
    <xf numFmtId="0" fontId="6" fillId="4" borderId="3" xfId="41548" applyFont="1" applyFill="1" applyBorder="1" applyAlignment="1" applyProtection="1">
      <alignment horizontal="center" vertical="center" wrapText="1"/>
    </xf>
    <xf numFmtId="0" fontId="6" fillId="4" borderId="9" xfId="41548" applyFont="1" applyFill="1" applyBorder="1" applyAlignment="1" applyProtection="1">
      <alignment horizontal="center" vertical="center" wrapText="1"/>
    </xf>
    <xf numFmtId="0" fontId="6" fillId="4" borderId="3" xfId="41548" applyFont="1" applyFill="1" applyBorder="1" applyAlignment="1" applyProtection="1">
      <alignment horizontal="center"/>
    </xf>
    <xf numFmtId="0" fontId="6" fillId="4" borderId="4" xfId="41548" applyFont="1" applyFill="1" applyBorder="1" applyAlignment="1" applyProtection="1">
      <alignment horizontal="center"/>
    </xf>
    <xf numFmtId="0" fontId="14" fillId="0" borderId="0" xfId="0" applyFont="1" applyBorder="1" applyAlignment="1">
      <alignment horizontal="center"/>
    </xf>
    <xf numFmtId="0" fontId="10" fillId="0" borderId="0" xfId="0" applyFont="1" applyBorder="1" applyAlignment="1">
      <alignment horizontal="center"/>
    </xf>
    <xf numFmtId="0" fontId="43" fillId="2" borderId="58" xfId="0" applyFont="1" applyFill="1" applyBorder="1" applyAlignment="1">
      <alignment horizontal="center" vertical="center" wrapText="1"/>
    </xf>
    <xf numFmtId="0" fontId="43" fillId="2" borderId="56"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2" borderId="55" xfId="0" applyFont="1" applyFill="1" applyBorder="1" applyAlignment="1">
      <alignment horizontal="center" vertical="center" wrapText="1"/>
    </xf>
    <xf numFmtId="0" fontId="13" fillId="2" borderId="97" xfId="0" applyFont="1" applyFill="1" applyBorder="1" applyAlignment="1">
      <alignment horizontal="center"/>
    </xf>
    <xf numFmtId="0" fontId="13" fillId="2" borderId="99" xfId="0" applyFont="1" applyFill="1" applyBorder="1" applyAlignment="1">
      <alignment horizontal="center"/>
    </xf>
    <xf numFmtId="0" fontId="13" fillId="2" borderId="98" xfId="0" applyFont="1" applyFill="1" applyBorder="1" applyAlignment="1">
      <alignment horizontal="center"/>
    </xf>
    <xf numFmtId="0" fontId="13" fillId="2" borderId="96" xfId="0" applyFont="1" applyFill="1" applyBorder="1" applyAlignment="1">
      <alignment horizontal="center"/>
    </xf>
    <xf numFmtId="0" fontId="15" fillId="0" borderId="24" xfId="0" applyFont="1" applyBorder="1" applyAlignment="1">
      <alignment horizontal="center" vertical="center"/>
    </xf>
    <xf numFmtId="0" fontId="15" fillId="0" borderId="39" xfId="0" applyFont="1" applyBorder="1" applyAlignment="1">
      <alignment horizontal="center" vertical="center"/>
    </xf>
    <xf numFmtId="0" fontId="15" fillId="0" borderId="54" xfId="0" applyFont="1" applyBorder="1" applyAlignment="1">
      <alignment horizontal="center" vertical="center"/>
    </xf>
    <xf numFmtId="0" fontId="43" fillId="0" borderId="0" xfId="0" applyFont="1" applyBorder="1" applyAlignment="1">
      <alignment horizontal="left"/>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15" fillId="0" borderId="17" xfId="0" applyFont="1" applyBorder="1" applyAlignment="1">
      <alignment horizontal="center" vertical="center"/>
    </xf>
    <xf numFmtId="0" fontId="13" fillId="0" borderId="0" xfId="35322" applyFont="1" applyAlignment="1">
      <alignment horizontal="center" vertical="center"/>
    </xf>
    <xf numFmtId="0" fontId="13" fillId="0" borderId="21" xfId="35322" applyFont="1" applyBorder="1" applyAlignment="1">
      <alignment horizontal="center" vertical="center"/>
    </xf>
    <xf numFmtId="0" fontId="13" fillId="4" borderId="47" xfId="35322" applyFont="1" applyFill="1" applyBorder="1" applyAlignment="1">
      <alignment horizontal="center" vertical="center"/>
    </xf>
    <xf numFmtId="0" fontId="13" fillId="4" borderId="8" xfId="35322" applyFont="1" applyFill="1" applyBorder="1" applyAlignment="1">
      <alignment horizontal="center" vertical="center"/>
    </xf>
    <xf numFmtId="0" fontId="13" fillId="4" borderId="2" xfId="35330" applyFont="1" applyFill="1" applyBorder="1" applyAlignment="1">
      <alignment horizontal="center" vertical="center" wrapText="1"/>
    </xf>
    <xf numFmtId="0" fontId="13" fillId="4" borderId="6" xfId="35330" applyFont="1" applyFill="1" applyBorder="1" applyAlignment="1">
      <alignment horizontal="center" vertical="center" wrapText="1"/>
    </xf>
    <xf numFmtId="0" fontId="13" fillId="4" borderId="3" xfId="35322" quotePrefix="1" applyFont="1" applyFill="1" applyBorder="1" applyAlignment="1">
      <alignment horizontal="center" vertical="center"/>
    </xf>
    <xf numFmtId="0" fontId="13" fillId="4" borderId="4" xfId="35322" quotePrefix="1" applyFont="1" applyFill="1" applyBorder="1" applyAlignment="1">
      <alignment horizontal="center" vertical="center"/>
    </xf>
    <xf numFmtId="0" fontId="15" fillId="0" borderId="105" xfId="41545" applyFont="1" applyBorder="1" applyAlignment="1">
      <alignment horizontal="center" vertical="center"/>
    </xf>
    <xf numFmtId="0" fontId="15" fillId="0" borderId="127" xfId="41545" applyFont="1" applyBorder="1" applyAlignment="1">
      <alignment horizontal="center" vertical="center"/>
    </xf>
    <xf numFmtId="0" fontId="0" fillId="0" borderId="104" xfId="0" applyBorder="1" applyAlignment="1">
      <alignment horizontal="center" vertical="center"/>
    </xf>
    <xf numFmtId="0" fontId="15" fillId="0" borderId="70" xfId="41545" applyFont="1" applyBorder="1" applyAlignment="1">
      <alignment horizontal="center" vertical="center"/>
    </xf>
    <xf numFmtId="0" fontId="46" fillId="0" borderId="67" xfId="41545" applyFont="1" applyBorder="1"/>
    <xf numFmtId="0" fontId="46" fillId="0" borderId="64" xfId="41545" applyFont="1" applyBorder="1"/>
    <xf numFmtId="0" fontId="13" fillId="0" borderId="0" xfId="41545" applyFont="1" applyAlignment="1">
      <alignment horizontal="center"/>
    </xf>
    <xf numFmtId="0" fontId="23" fillId="0" borderId="0" xfId="41545" applyFont="1"/>
    <xf numFmtId="0" fontId="17" fillId="0" borderId="0" xfId="41545" applyFont="1" applyAlignment="1">
      <alignment horizontal="right"/>
    </xf>
    <xf numFmtId="0" fontId="0" fillId="0" borderId="0" xfId="41545" applyFont="1"/>
    <xf numFmtId="0" fontId="43" fillId="21" borderId="83" xfId="41545" applyFont="1" applyFill="1" applyBorder="1" applyAlignment="1">
      <alignment horizontal="center" vertical="center" wrapText="1"/>
    </xf>
    <xf numFmtId="0" fontId="43" fillId="21" borderId="77" xfId="41545" applyFont="1" applyFill="1" applyBorder="1" applyAlignment="1">
      <alignment horizontal="center" vertical="center" wrapText="1"/>
    </xf>
    <xf numFmtId="0" fontId="46" fillId="0" borderId="72" xfId="41545" applyFont="1" applyBorder="1"/>
    <xf numFmtId="0" fontId="43" fillId="21" borderId="76" xfId="41545" applyFont="1" applyFill="1" applyBorder="1" applyAlignment="1">
      <alignment horizontal="center" vertical="center" wrapText="1"/>
    </xf>
    <xf numFmtId="0" fontId="46" fillId="0" borderId="71" xfId="41545" applyFont="1" applyBorder="1"/>
    <xf numFmtId="0" fontId="43" fillId="21" borderId="81" xfId="41545" applyFont="1" applyFill="1" applyBorder="1" applyAlignment="1">
      <alignment horizontal="center" vertical="center" wrapText="1"/>
    </xf>
    <xf numFmtId="0" fontId="46" fillId="0" borderId="82" xfId="41545" applyFont="1" applyBorder="1"/>
    <xf numFmtId="0" fontId="13" fillId="4" borderId="29" xfId="35322" applyFont="1" applyFill="1" applyBorder="1" applyAlignment="1">
      <alignment horizontal="center" vertical="center"/>
    </xf>
    <xf numFmtId="0" fontId="13" fillId="4" borderId="30" xfId="35322" applyFont="1" applyFill="1" applyBorder="1" applyAlignment="1">
      <alignment horizontal="center" vertical="center"/>
    </xf>
    <xf numFmtId="0" fontId="13" fillId="4" borderId="31" xfId="35322" applyFont="1" applyFill="1" applyBorder="1" applyAlignment="1">
      <alignment horizontal="center" vertical="center"/>
    </xf>
    <xf numFmtId="0" fontId="43" fillId="0" borderId="0" xfId="41545" applyFont="1" applyAlignment="1">
      <alignment horizontal="left"/>
    </xf>
    <xf numFmtId="0" fontId="41" fillId="0" borderId="0" xfId="41545"/>
    <xf numFmtId="0" fontId="47" fillId="0" borderId="0" xfId="41545" applyFont="1"/>
    <xf numFmtId="0" fontId="37" fillId="0" borderId="0" xfId="41545" applyFont="1" applyAlignment="1">
      <alignment horizontal="right"/>
    </xf>
    <xf numFmtId="0" fontId="15" fillId="0" borderId="0" xfId="41545" applyFont="1" applyAlignment="1">
      <alignment horizontal="left"/>
    </xf>
    <xf numFmtId="0" fontId="13" fillId="21" borderId="83" xfId="41545" applyFont="1" applyFill="1" applyBorder="1" applyAlignment="1">
      <alignment horizontal="center" vertical="center" wrapText="1"/>
    </xf>
    <xf numFmtId="0" fontId="13" fillId="21" borderId="77" xfId="41545" applyFont="1" applyFill="1" applyBorder="1" applyAlignment="1">
      <alignment horizontal="center" vertical="center" wrapText="1"/>
    </xf>
    <xf numFmtId="0" fontId="13" fillId="21" borderId="81" xfId="41545" applyFont="1" applyFill="1" applyBorder="1" applyAlignment="1">
      <alignment horizontal="center" vertical="center"/>
    </xf>
    <xf numFmtId="0" fontId="46" fillId="0" borderId="80" xfId="41545" applyFont="1" applyBorder="1"/>
    <xf numFmtId="0" fontId="4" fillId="0" borderId="0" xfId="33" applyFont="1" applyBorder="1" applyAlignment="1">
      <alignment horizontal="left" wrapText="1"/>
    </xf>
    <xf numFmtId="0" fontId="4" fillId="0" borderId="0" xfId="33" applyFont="1" applyFill="1" applyBorder="1" applyAlignment="1">
      <alignment horizontal="left" wrapText="1"/>
    </xf>
    <xf numFmtId="0" fontId="8" fillId="0" borderId="0" xfId="33" applyFont="1" applyBorder="1" applyAlignment="1">
      <alignment horizontal="left"/>
    </xf>
    <xf numFmtId="0" fontId="6" fillId="0" borderId="0" xfId="33" applyFont="1" applyBorder="1" applyAlignment="1">
      <alignment horizontal="center"/>
    </xf>
    <xf numFmtId="0" fontId="4" fillId="0" borderId="0" xfId="33" applyFont="1" applyBorder="1" applyAlignment="1">
      <alignment horizontal="center"/>
    </xf>
    <xf numFmtId="0" fontId="6" fillId="4" borderId="47" xfId="33" applyFont="1" applyFill="1" applyBorder="1" applyAlignment="1">
      <alignment horizontal="center" vertical="center" wrapText="1"/>
    </xf>
    <xf numFmtId="0" fontId="6" fillId="4" borderId="8" xfId="33" applyFont="1" applyFill="1" applyBorder="1" applyAlignment="1">
      <alignment horizontal="center" vertical="center" wrapText="1"/>
    </xf>
    <xf numFmtId="0" fontId="6" fillId="4" borderId="3" xfId="33" applyFont="1" applyFill="1" applyBorder="1" applyAlignment="1">
      <alignment horizontal="center" vertical="center" wrapText="1"/>
    </xf>
    <xf numFmtId="0" fontId="6" fillId="4" borderId="2" xfId="33" applyFont="1" applyFill="1" applyBorder="1" applyAlignment="1">
      <alignment horizontal="center" vertical="center"/>
    </xf>
    <xf numFmtId="0" fontId="6" fillId="4" borderId="6" xfId="33" applyFont="1" applyFill="1" applyBorder="1" applyAlignment="1">
      <alignment horizontal="center" vertical="center"/>
    </xf>
    <xf numFmtId="0" fontId="6" fillId="4" borderId="4" xfId="33" applyFont="1" applyFill="1" applyBorder="1" applyAlignment="1">
      <alignment horizontal="center" vertical="center" wrapText="1"/>
    </xf>
    <xf numFmtId="0" fontId="6" fillId="4" borderId="10" xfId="33" applyFont="1" applyFill="1" applyBorder="1" applyAlignment="1">
      <alignment horizontal="center" vertical="center" wrapText="1"/>
    </xf>
    <xf numFmtId="0" fontId="4" fillId="0" borderId="20" xfId="33" applyFont="1" applyBorder="1" applyAlignment="1">
      <alignment horizontal="left" vertical="center" wrapText="1"/>
    </xf>
    <xf numFmtId="0" fontId="4" fillId="0" borderId="0" xfId="33" applyFont="1" applyBorder="1" applyAlignment="1">
      <alignment horizontal="left" vertical="center" wrapText="1"/>
    </xf>
    <xf numFmtId="0" fontId="8" fillId="0" borderId="0" xfId="33" applyFont="1" applyBorder="1" applyAlignment="1">
      <alignment horizontal="left" vertical="center"/>
    </xf>
    <xf numFmtId="0" fontId="6" fillId="4" borderId="29" xfId="33" applyFont="1" applyFill="1" applyBorder="1" applyAlignment="1">
      <alignment horizontal="center" vertical="center" wrapText="1"/>
    </xf>
    <xf numFmtId="0" fontId="6" fillId="4" borderId="30" xfId="33" applyFont="1" applyFill="1" applyBorder="1" applyAlignment="1">
      <alignment horizontal="center" vertical="center" wrapText="1"/>
    </xf>
    <xf numFmtId="0" fontId="6" fillId="4" borderId="31" xfId="33" applyFont="1" applyFill="1" applyBorder="1" applyAlignment="1">
      <alignment horizontal="center" vertical="center" wrapText="1"/>
    </xf>
    <xf numFmtId="0" fontId="6" fillId="4" borderId="42" xfId="33" applyFont="1" applyFill="1" applyBorder="1" applyAlignment="1">
      <alignment horizontal="center" vertical="center" wrapText="1"/>
    </xf>
    <xf numFmtId="0" fontId="6" fillId="4" borderId="7" xfId="33" applyFont="1" applyFill="1" applyBorder="1" applyAlignment="1">
      <alignment horizontal="center" vertical="center" wrapText="1"/>
    </xf>
    <xf numFmtId="0" fontId="6" fillId="0" borderId="0" xfId="41549" applyFont="1" applyBorder="1" applyAlignment="1">
      <alignment horizontal="center"/>
    </xf>
    <xf numFmtId="0" fontId="53" fillId="0" borderId="21" xfId="41549" applyFont="1" applyBorder="1" applyAlignment="1">
      <alignment horizontal="right"/>
    </xf>
    <xf numFmtId="0" fontId="54" fillId="0" borderId="21" xfId="41549" applyFont="1" applyBorder="1" applyAlignment="1">
      <alignment horizontal="right"/>
    </xf>
    <xf numFmtId="0" fontId="6" fillId="2" borderId="47" xfId="33" applyFont="1" applyFill="1" applyBorder="1" applyAlignment="1">
      <alignment horizontal="center" vertical="center" wrapText="1"/>
    </xf>
    <xf numFmtId="0" fontId="6" fillId="2" borderId="8" xfId="33" applyFont="1" applyFill="1" applyBorder="1" applyAlignment="1">
      <alignment horizontal="center" vertical="center" wrapText="1"/>
    </xf>
    <xf numFmtId="0" fontId="6" fillId="2" borderId="3" xfId="33" applyFont="1" applyFill="1" applyBorder="1" applyAlignment="1">
      <alignment horizontal="center" vertical="center" wrapText="1"/>
    </xf>
    <xf numFmtId="0" fontId="6" fillId="2" borderId="9" xfId="33" applyFont="1" applyFill="1" applyBorder="1" applyAlignment="1">
      <alignment horizontal="center" vertical="center" wrapText="1"/>
    </xf>
    <xf numFmtId="0" fontId="6" fillId="2" borderId="29" xfId="41549" applyFont="1" applyFill="1" applyBorder="1" applyAlignment="1">
      <alignment horizontal="center" vertical="center"/>
    </xf>
    <xf numFmtId="0" fontId="6" fillId="2" borderId="30" xfId="41549" applyFont="1" applyFill="1" applyBorder="1" applyAlignment="1">
      <alignment horizontal="center" vertical="center"/>
    </xf>
    <xf numFmtId="0" fontId="6" fillId="2" borderId="31" xfId="41549" applyFont="1" applyFill="1" applyBorder="1" applyAlignment="1">
      <alignment horizontal="center" vertical="center"/>
    </xf>
    <xf numFmtId="0" fontId="6" fillId="2" borderId="35" xfId="41549" applyFont="1" applyFill="1" applyBorder="1" applyAlignment="1">
      <alignment horizontal="center" vertical="center"/>
    </xf>
    <xf numFmtId="0" fontId="4" fillId="0" borderId="32" xfId="34" applyFont="1" applyBorder="1" applyAlignment="1">
      <alignment horizontal="center" vertical="center"/>
    </xf>
    <xf numFmtId="0" fontId="4" fillId="0" borderId="11" xfId="34" applyFont="1" applyBorder="1" applyAlignment="1">
      <alignment horizontal="center" vertical="center"/>
    </xf>
    <xf numFmtId="0" fontId="4" fillId="0" borderId="5" xfId="34" applyFont="1" applyBorder="1" applyAlignment="1">
      <alignment horizontal="center" vertical="center"/>
    </xf>
    <xf numFmtId="0" fontId="4" fillId="0" borderId="17" xfId="34" applyFont="1" applyBorder="1" applyAlignment="1">
      <alignment horizontal="center" vertical="center"/>
    </xf>
    <xf numFmtId="0" fontId="6" fillId="2" borderId="2" xfId="34" applyFont="1" applyFill="1" applyBorder="1" applyAlignment="1">
      <alignment horizontal="center" vertical="center"/>
    </xf>
    <xf numFmtId="0" fontId="6" fillId="2" borderId="6" xfId="34" applyFont="1" applyFill="1" applyBorder="1" applyAlignment="1">
      <alignment horizontal="center" vertical="center"/>
    </xf>
    <xf numFmtId="0" fontId="6" fillId="2" borderId="41" xfId="34" applyFont="1" applyFill="1" applyBorder="1" applyAlignment="1">
      <alignment vertical="center"/>
    </xf>
    <xf numFmtId="0" fontId="6" fillId="2" borderId="39" xfId="34" applyFont="1" applyFill="1" applyBorder="1" applyAlignment="1">
      <alignment vertical="center"/>
    </xf>
    <xf numFmtId="0" fontId="6" fillId="2" borderId="2" xfId="34" applyFont="1" applyFill="1" applyBorder="1" applyAlignment="1">
      <alignment vertical="center"/>
    </xf>
    <xf numFmtId="0" fontId="6" fillId="2" borderId="6" xfId="34" applyFont="1" applyFill="1" applyBorder="1" applyAlignment="1">
      <alignment vertical="center"/>
    </xf>
    <xf numFmtId="0" fontId="6" fillId="2" borderId="42" xfId="34" applyFont="1" applyFill="1" applyBorder="1" applyAlignment="1">
      <alignment horizontal="center" vertical="center"/>
    </xf>
    <xf numFmtId="0" fontId="6" fillId="2" borderId="7" xfId="34" applyFont="1" applyFill="1" applyBorder="1" applyAlignment="1">
      <alignment horizontal="center" vertical="center"/>
    </xf>
    <xf numFmtId="0" fontId="15" fillId="0" borderId="0" xfId="0" applyFont="1" applyBorder="1" applyAlignment="1">
      <alignment horizontal="right"/>
    </xf>
    <xf numFmtId="0" fontId="15" fillId="0" borderId="5" xfId="0" applyFont="1" applyBorder="1" applyAlignment="1">
      <alignment horizontal="center" vertical="center"/>
    </xf>
    <xf numFmtId="0" fontId="58" fillId="0" borderId="21" xfId="0" applyFont="1" applyBorder="1" applyAlignment="1">
      <alignment horizontal="right" vertical="center"/>
    </xf>
    <xf numFmtId="0" fontId="43" fillId="24" borderId="1" xfId="0" applyFont="1" applyFill="1" applyBorder="1" applyAlignment="1">
      <alignment horizontal="center" vertical="center" wrapText="1"/>
    </xf>
    <xf numFmtId="0" fontId="43" fillId="24" borderId="100" xfId="0" applyFont="1" applyFill="1" applyBorder="1" applyAlignment="1">
      <alignment horizontal="center" vertical="center" wrapText="1"/>
    </xf>
    <xf numFmtId="0" fontId="43" fillId="24" borderId="2" xfId="0" applyFont="1" applyFill="1" applyBorder="1" applyAlignment="1">
      <alignment horizontal="center" vertical="center" wrapText="1"/>
    </xf>
    <xf numFmtId="0" fontId="43" fillId="24" borderId="92" xfId="0" applyFont="1" applyFill="1" applyBorder="1" applyAlignment="1">
      <alignment horizontal="center" vertical="center" wrapText="1"/>
    </xf>
    <xf numFmtId="0" fontId="43" fillId="24" borderId="3" xfId="0" applyFont="1" applyFill="1" applyBorder="1" applyAlignment="1">
      <alignment horizontal="center" vertical="center" wrapText="1"/>
    </xf>
    <xf numFmtId="0" fontId="43" fillId="24" borderId="57" xfId="0" applyFont="1" applyFill="1" applyBorder="1" applyAlignment="1">
      <alignment horizontal="center" vertical="center" wrapText="1"/>
    </xf>
    <xf numFmtId="0" fontId="43" fillId="24" borderId="114" xfId="0" applyFont="1" applyFill="1" applyBorder="1" applyAlignment="1">
      <alignment horizontal="center" vertical="center" wrapText="1"/>
    </xf>
    <xf numFmtId="0" fontId="43" fillId="24" borderId="4"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15" fillId="0" borderId="89" xfId="0" applyFont="1" applyBorder="1" applyAlignment="1">
      <alignment horizontal="center" vertical="center"/>
    </xf>
    <xf numFmtId="0" fontId="37" fillId="0" borderId="0" xfId="0" applyFont="1" applyBorder="1" applyAlignment="1">
      <alignment horizontal="center" wrapText="1"/>
    </xf>
    <xf numFmtId="0" fontId="43" fillId="2" borderId="47"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14" fillId="0" borderId="0" xfId="0" applyFont="1" applyAlignment="1">
      <alignment horizontal="center"/>
    </xf>
    <xf numFmtId="0" fontId="37" fillId="0" borderId="0" xfId="0" applyFont="1" applyBorder="1" applyAlignment="1">
      <alignment horizontal="right"/>
    </xf>
    <xf numFmtId="0" fontId="50" fillId="0" borderId="0" xfId="0" applyFont="1" applyBorder="1" applyAlignment="1">
      <alignment horizontal="right"/>
    </xf>
    <xf numFmtId="0" fontId="45" fillId="0" borderId="29" xfId="35325" applyFont="1" applyFill="1" applyBorder="1" applyAlignment="1">
      <alignment horizontal="center" vertical="center"/>
    </xf>
    <xf numFmtId="0" fontId="0" fillId="0" borderId="30" xfId="0" applyFill="1" applyBorder="1"/>
    <xf numFmtId="0" fontId="0" fillId="0" borderId="35" xfId="0" applyFill="1" applyBorder="1"/>
    <xf numFmtId="0" fontId="13" fillId="0" borderId="0" xfId="35325" applyFont="1" applyFill="1" applyAlignment="1">
      <alignment horizontal="center"/>
    </xf>
    <xf numFmtId="0" fontId="16" fillId="0" borderId="21" xfId="35325" applyFont="1" applyFill="1" applyBorder="1" applyAlignment="1">
      <alignment horizontal="center"/>
    </xf>
    <xf numFmtId="0" fontId="20" fillId="0" borderId="1" xfId="37" applyFont="1" applyFill="1" applyBorder="1" applyAlignment="1">
      <alignment horizontal="center" vertical="center" wrapText="1"/>
    </xf>
    <xf numFmtId="0" fontId="0" fillId="0" borderId="5" xfId="0" applyFill="1" applyBorder="1"/>
    <xf numFmtId="0" fontId="45" fillId="0" borderId="2" xfId="35325" applyFont="1" applyFill="1" applyBorder="1" applyAlignment="1">
      <alignment horizontal="center" vertical="center" wrapText="1"/>
    </xf>
    <xf numFmtId="0" fontId="0" fillId="0" borderId="6" xfId="0" applyFill="1" applyBorder="1"/>
    <xf numFmtId="0" fontId="45" fillId="0" borderId="2" xfId="35325" applyFont="1" applyFill="1" applyBorder="1" applyAlignment="1">
      <alignment horizontal="center" vertical="center"/>
    </xf>
    <xf numFmtId="0" fontId="13" fillId="0" borderId="0" xfId="35325" applyFont="1" applyAlignment="1">
      <alignment horizontal="center"/>
    </xf>
    <xf numFmtId="0" fontId="16" fillId="0" borderId="0" xfId="35325" applyFont="1" applyBorder="1" applyAlignment="1">
      <alignment horizontal="center"/>
    </xf>
  </cellXfs>
  <cellStyles count="41558">
    <cellStyle name="20% - Accent1 2" xfId="45"/>
    <cellStyle name="20% - Accent1 2 2" xfId="46"/>
    <cellStyle name="20% - Accent1 3" xfId="47"/>
    <cellStyle name="20% - Accent2 2" xfId="48"/>
    <cellStyle name="20% - Accent2 2 2" xfId="49"/>
    <cellStyle name="20% - Accent2 3" xfId="50"/>
    <cellStyle name="20% - Accent3 2" xfId="51"/>
    <cellStyle name="20% - Accent3 2 2" xfId="52"/>
    <cellStyle name="20% - Accent3 3" xfId="53"/>
    <cellStyle name="20% - Accent4 2" xfId="54"/>
    <cellStyle name="20% - Accent4 2 2" xfId="55"/>
    <cellStyle name="20% - Accent4 3" xfId="56"/>
    <cellStyle name="20% - Accent5 2" xfId="57"/>
    <cellStyle name="20% - Accent5 2 2" xfId="58"/>
    <cellStyle name="20% - Accent5 3" xfId="59"/>
    <cellStyle name="20% - Accent6 2" xfId="60"/>
    <cellStyle name="20% - Accent6 2 2" xfId="61"/>
    <cellStyle name="20% - Accent6 3" xfId="62"/>
    <cellStyle name="40% - Accent1 2" xfId="63"/>
    <cellStyle name="40% - Accent1 2 2" xfId="64"/>
    <cellStyle name="40% - Accent1 3" xfId="65"/>
    <cellStyle name="40% - Accent2 2" xfId="66"/>
    <cellStyle name="40% - Accent2 2 2" xfId="67"/>
    <cellStyle name="40% - Accent2 3" xfId="68"/>
    <cellStyle name="40% - Accent3 2" xfId="69"/>
    <cellStyle name="40% - Accent3 2 2" xfId="70"/>
    <cellStyle name="40% - Accent3 3" xfId="71"/>
    <cellStyle name="40% - Accent4 2" xfId="72"/>
    <cellStyle name="40% - Accent4 2 2" xfId="73"/>
    <cellStyle name="40% - Accent4 3" xfId="74"/>
    <cellStyle name="40% - Accent5 2" xfId="75"/>
    <cellStyle name="40% - Accent5 2 2" xfId="76"/>
    <cellStyle name="40% - Accent5 3" xfId="77"/>
    <cellStyle name="40% - Accent6 2" xfId="78"/>
    <cellStyle name="40% - Accent6 2 2" xfId="79"/>
    <cellStyle name="40% - Accent6 3" xfId="80"/>
    <cellStyle name="Comma" xfId="41533" builtinId="3"/>
    <cellStyle name="Comma 10" xfId="7"/>
    <cellStyle name="Comma 10 2" xfId="81"/>
    <cellStyle name="Comma 10 3" xfId="82"/>
    <cellStyle name="Comma 10 4" xfId="83"/>
    <cellStyle name="Comma 11" xfId="18"/>
    <cellStyle name="Comma 11 2" xfId="84"/>
    <cellStyle name="Comma 12" xfId="85"/>
    <cellStyle name="Comma 13" xfId="86"/>
    <cellStyle name="Comma 14" xfId="87"/>
    <cellStyle name="Comma 14 2" xfId="88"/>
    <cellStyle name="Comma 14 2 2" xfId="89"/>
    <cellStyle name="Comma 15" xfId="90"/>
    <cellStyle name="Comma 16" xfId="91"/>
    <cellStyle name="Comma 16 2" xfId="92"/>
    <cellStyle name="Comma 17" xfId="93"/>
    <cellStyle name="Comma 17 2" xfId="94"/>
    <cellStyle name="Comma 17 3" xfId="95"/>
    <cellStyle name="Comma 18" xfId="96"/>
    <cellStyle name="Comma 18 2" xfId="97"/>
    <cellStyle name="Comma 19" xfId="98"/>
    <cellStyle name="Comma 19 2" xfId="99"/>
    <cellStyle name="Comma 2" xfId="100"/>
    <cellStyle name="Comma 2 10" xfId="101"/>
    <cellStyle name="Comma 2 11" xfId="102"/>
    <cellStyle name="Comma 2 12" xfId="103"/>
    <cellStyle name="Comma 2 13" xfId="104"/>
    <cellStyle name="Comma 2 14" xfId="105"/>
    <cellStyle name="Comma 2 15" xfId="106"/>
    <cellStyle name="Comma 2 16" xfId="107"/>
    <cellStyle name="Comma 2 17" xfId="108"/>
    <cellStyle name="Comma 2 18" xfId="109"/>
    <cellStyle name="Comma 2 19" xfId="110"/>
    <cellStyle name="Comma 2 2" xfId="111"/>
    <cellStyle name="Comma 2 2 2" xfId="112"/>
    <cellStyle name="Comma 2 2 2 10" xfId="113"/>
    <cellStyle name="Comma 2 2 2 2" xfId="114"/>
    <cellStyle name="Comma 2 2 2 2 2" xfId="115"/>
    <cellStyle name="Comma 2 2 2 2 2 2" xfId="116"/>
    <cellStyle name="Comma 2 2 2 2 2 2 2" xfId="117"/>
    <cellStyle name="Comma 2 2 2 2 2 3" xfId="118"/>
    <cellStyle name="Comma 2 2 2 2 3" xfId="119"/>
    <cellStyle name="Comma 2 2 2 2 3 2" xfId="120"/>
    <cellStyle name="Comma 2 2 2 2 3 2 2" xfId="121"/>
    <cellStyle name="Comma 2 2 2 2 3 2 2 2" xfId="122"/>
    <cellStyle name="Comma 2 2 2 2 3 2 3" xfId="123"/>
    <cellStyle name="Comma 2 2 2 2 3 3" xfId="124"/>
    <cellStyle name="Comma 2 2 2 2 3 3 2" xfId="125"/>
    <cellStyle name="Comma 2 2 2 2 3 3 2 2" xfId="126"/>
    <cellStyle name="Comma 2 2 2 2 3 3 3" xfId="127"/>
    <cellStyle name="Comma 2 2 2 2 3 4" xfId="128"/>
    <cellStyle name="Comma 2 2 2 2 3 4 2" xfId="129"/>
    <cellStyle name="Comma 2 2 2 2 3 4 2 2" xfId="130"/>
    <cellStyle name="Comma 2 2 2 2 3 4 2 2 2" xfId="131"/>
    <cellStyle name="Comma 2 2 2 2 3 4 2 3" xfId="132"/>
    <cellStyle name="Comma 2 2 2 2 3 4 3" xfId="133"/>
    <cellStyle name="Comma 2 2 2 2 3 4 3 2" xfId="134"/>
    <cellStyle name="Comma 2 2 2 2 3 4 4" xfId="135"/>
    <cellStyle name="Comma 2 2 2 2 3 4 4 2" xfId="136"/>
    <cellStyle name="Comma 2 2 2 2 3 4 5" xfId="137"/>
    <cellStyle name="Comma 2 2 2 2 3 5" xfId="138"/>
    <cellStyle name="Comma 2 2 2 2 3 5 2" xfId="139"/>
    <cellStyle name="Comma 2 2 2 2 3 6" xfId="140"/>
    <cellStyle name="Comma 2 2 2 2 4" xfId="141"/>
    <cellStyle name="Comma 2 2 2 2 4 2" xfId="142"/>
    <cellStyle name="Comma 2 2 2 2 4 2 2" xfId="143"/>
    <cellStyle name="Comma 2 2 2 2 4 2 2 2" xfId="144"/>
    <cellStyle name="Comma 2 2 2 2 4 2 3" xfId="145"/>
    <cellStyle name="Comma 2 2 2 2 4 2 3 2" xfId="146"/>
    <cellStyle name="Comma 2 2 2 2 4 2 4" xfId="147"/>
    <cellStyle name="Comma 2 2 2 2 4 3" xfId="148"/>
    <cellStyle name="Comma 2 2 2 2 4 3 2" xfId="149"/>
    <cellStyle name="Comma 2 2 2 2 4 4" xfId="150"/>
    <cellStyle name="Comma 2 2 2 2 5" xfId="151"/>
    <cellStyle name="Comma 2 2 2 2 5 2" xfId="152"/>
    <cellStyle name="Comma 2 2 2 2 6" xfId="153"/>
    <cellStyle name="Comma 2 2 2 2 7" xfId="154"/>
    <cellStyle name="Comma 2 2 2 2 7 2" xfId="155"/>
    <cellStyle name="Comma 2 2 2 3" xfId="156"/>
    <cellStyle name="Comma 2 2 2 4" xfId="157"/>
    <cellStyle name="Comma 2 2 2 4 2" xfId="158"/>
    <cellStyle name="Comma 2 2 3" xfId="159"/>
    <cellStyle name="Comma 2 2 3 2" xfId="160"/>
    <cellStyle name="Comma 2 2 3 2 2" xfId="161"/>
    <cellStyle name="Comma 2 2 3 2 2 2" xfId="162"/>
    <cellStyle name="Comma 2 2 3 2 3" xfId="163"/>
    <cellStyle name="Comma 2 2 3 3" xfId="164"/>
    <cellStyle name="Comma 2 2 3 3 2" xfId="165"/>
    <cellStyle name="Comma 2 2 3 4" xfId="166"/>
    <cellStyle name="Comma 2 2 4" xfId="167"/>
    <cellStyle name="Comma 2 2 4 2" xfId="168"/>
    <cellStyle name="Comma 2 20" xfId="169"/>
    <cellStyle name="Comma 2 21" xfId="170"/>
    <cellStyle name="Comma 2 22" xfId="171"/>
    <cellStyle name="Comma 2 23" xfId="172"/>
    <cellStyle name="Comma 2 24" xfId="173"/>
    <cellStyle name="Comma 2 25" xfId="174"/>
    <cellStyle name="Comma 2 26" xfId="175"/>
    <cellStyle name="Comma 2 27" xfId="176"/>
    <cellStyle name="Comma 2 28" xfId="177"/>
    <cellStyle name="Comma 2 29" xfId="41546"/>
    <cellStyle name="Comma 2 3" xfId="178"/>
    <cellStyle name="Comma 2 3 2" xfId="179"/>
    <cellStyle name="Comma 2 4" xfId="180"/>
    <cellStyle name="Comma 2 5" xfId="181"/>
    <cellStyle name="Comma 2 6" xfId="182"/>
    <cellStyle name="Comma 2 7" xfId="183"/>
    <cellStyle name="Comma 2 8" xfId="184"/>
    <cellStyle name="Comma 2 9" xfId="185"/>
    <cellStyle name="Comma 20" xfId="14"/>
    <cellStyle name="Comma 20 2" xfId="186"/>
    <cellStyle name="Comma 20 3" xfId="187"/>
    <cellStyle name="Comma 21" xfId="188"/>
    <cellStyle name="Comma 21 2" xfId="189"/>
    <cellStyle name="Comma 21 2 2" xfId="190"/>
    <cellStyle name="Comma 21 2 2 2" xfId="191"/>
    <cellStyle name="Comma 22" xfId="192"/>
    <cellStyle name="Comma 22 2" xfId="193"/>
    <cellStyle name="Comma 22 3" xfId="194"/>
    <cellStyle name="Comma 22 3 2" xfId="195"/>
    <cellStyle name="Comma 22 4" xfId="196"/>
    <cellStyle name="Comma 23" xfId="197"/>
    <cellStyle name="Comma 23 2" xfId="198"/>
    <cellStyle name="Comma 23 3" xfId="199"/>
    <cellStyle name="Comma 24" xfId="200"/>
    <cellStyle name="Comma 24 2" xfId="201"/>
    <cellStyle name="Comma 24 3" xfId="202"/>
    <cellStyle name="Comma 25" xfId="203"/>
    <cellStyle name="Comma 25 2" xfId="204"/>
    <cellStyle name="Comma 25 3" xfId="205"/>
    <cellStyle name="Comma 26" xfId="206"/>
    <cellStyle name="Comma 27" xfId="31"/>
    <cellStyle name="Comma 27 2" xfId="207"/>
    <cellStyle name="Comma 27 3" xfId="208"/>
    <cellStyle name="Comma 27 4" xfId="209"/>
    <cellStyle name="Comma 29" xfId="28"/>
    <cellStyle name="Comma 29 2" xfId="210"/>
    <cellStyle name="Comma 29 3" xfId="211"/>
    <cellStyle name="Comma 29 4" xfId="212"/>
    <cellStyle name="Comma 3" xfId="213"/>
    <cellStyle name="Comma 3 2" xfId="214"/>
    <cellStyle name="Comma 3 3" xfId="215"/>
    <cellStyle name="Comma 3 39" xfId="216"/>
    <cellStyle name="Comma 3 4" xfId="217"/>
    <cellStyle name="Comma 3 4 2" xfId="218"/>
    <cellStyle name="Comma 3 4 2 2" xfId="219"/>
    <cellStyle name="Comma 3 4 2 2 2" xfId="220"/>
    <cellStyle name="Comma 3 4 2 3" xfId="221"/>
    <cellStyle name="Comma 3 4 2 3 2" xfId="222"/>
    <cellStyle name="Comma 3 4 2 4" xfId="223"/>
    <cellStyle name="Comma 3 4 3" xfId="224"/>
    <cellStyle name="Comma 3 4 3 2" xfId="225"/>
    <cellStyle name="Comma 3 4 4" xfId="226"/>
    <cellStyle name="Comma 3 5" xfId="227"/>
    <cellStyle name="Comma 30" xfId="26"/>
    <cellStyle name="Comma 30 2" xfId="228"/>
    <cellStyle name="Comma 30 3" xfId="229"/>
    <cellStyle name="Comma 30 4" xfId="230"/>
    <cellStyle name="Comma 4" xfId="231"/>
    <cellStyle name="Comma 4 2" xfId="232"/>
    <cellStyle name="Comma 4 2 2" xfId="233"/>
    <cellStyle name="Comma 4 2 2 2" xfId="234"/>
    <cellStyle name="Comma 4 2 3" xfId="235"/>
    <cellStyle name="Comma 4 3" xfId="236"/>
    <cellStyle name="Comma 4 3 2" xfId="237"/>
    <cellStyle name="Comma 4 3 2 2" xfId="238"/>
    <cellStyle name="Comma 4 3 3" xfId="239"/>
    <cellStyle name="Comma 4 4" xfId="240"/>
    <cellStyle name="Comma 5" xfId="241"/>
    <cellStyle name="Comma 5 2" xfId="242"/>
    <cellStyle name="Comma 5 2 2" xfId="243"/>
    <cellStyle name="Comma 5 3" xfId="244"/>
    <cellStyle name="Comma 5 4" xfId="245"/>
    <cellStyle name="Comma 6" xfId="246"/>
    <cellStyle name="Comma 6 2" xfId="247"/>
    <cellStyle name="Comma 67" xfId="248"/>
    <cellStyle name="Comma 67 2" xfId="249"/>
    <cellStyle name="Comma 7" xfId="250"/>
    <cellStyle name="Comma 70" xfId="251"/>
    <cellStyle name="Comma 8" xfId="252"/>
    <cellStyle name="Comma 8 2" xfId="253"/>
    <cellStyle name="Comma 9" xfId="254"/>
    <cellStyle name="Currency 2" xfId="255"/>
    <cellStyle name="Currency 2 2" xfId="256"/>
    <cellStyle name="Excel Built-in Comma 2" xfId="257"/>
    <cellStyle name="Excel Built-in Normal" xfId="258"/>
    <cellStyle name="Excel Built-in Normal 2" xfId="259"/>
    <cellStyle name="Excel Built-in Normal 2 2" xfId="260"/>
    <cellStyle name="Excel Built-in Normal 2 2 2" xfId="261"/>
    <cellStyle name="Excel Built-in Normal 2 3" xfId="262"/>
    <cellStyle name="Excel Built-in Normal 3" xfId="263"/>
    <cellStyle name="Excel Built-in Normal 3 2" xfId="264"/>
    <cellStyle name="Excel Built-in Normal 4" xfId="265"/>
    <cellStyle name="Excel Built-in Normal_50. Bishwo" xfId="266"/>
    <cellStyle name="Hyperlink 2" xfId="267"/>
    <cellStyle name="Normal" xfId="0" builtinId="0"/>
    <cellStyle name="Normal 10" xfId="5"/>
    <cellStyle name="Normal 10 2" xfId="268"/>
    <cellStyle name="Normal 10 3" xfId="269"/>
    <cellStyle name="Normal 10 3 2" xfId="34"/>
    <cellStyle name="Normal 10 3 3" xfId="270"/>
    <cellStyle name="Normal 10 4" xfId="271"/>
    <cellStyle name="Normal 10 5" xfId="11"/>
    <cellStyle name="Normal 11" xfId="272"/>
    <cellStyle name="Normal 11 10" xfId="273"/>
    <cellStyle name="Normal 11 10 2" xfId="274"/>
    <cellStyle name="Normal 11 10 2 2" xfId="275"/>
    <cellStyle name="Normal 11 10 2 2 2" xfId="276"/>
    <cellStyle name="Normal 11 10 2 2 2 2" xfId="277"/>
    <cellStyle name="Normal 11 10 2 2 3" xfId="278"/>
    <cellStyle name="Normal 11 10 2 3" xfId="279"/>
    <cellStyle name="Normal 11 10 2 3 2" xfId="280"/>
    <cellStyle name="Normal 11 10 2 4" xfId="281"/>
    <cellStyle name="Normal 11 10 3" xfId="282"/>
    <cellStyle name="Normal 11 10 3 2" xfId="283"/>
    <cellStyle name="Normal 11 10 3 2 2" xfId="284"/>
    <cellStyle name="Normal 11 10 3 3" xfId="285"/>
    <cellStyle name="Normal 11 10 4" xfId="286"/>
    <cellStyle name="Normal 11 10 4 2" xfId="287"/>
    <cellStyle name="Normal 11 10 5" xfId="288"/>
    <cellStyle name="Normal 11 11" xfId="289"/>
    <cellStyle name="Normal 11 11 2" xfId="290"/>
    <cellStyle name="Normal 11 12" xfId="291"/>
    <cellStyle name="Normal 11 2" xfId="292"/>
    <cellStyle name="Normal 11 2 10" xfId="293"/>
    <cellStyle name="Normal 11 2 2" xfId="294"/>
    <cellStyle name="Normal 11 2 2 2" xfId="295"/>
    <cellStyle name="Normal 11 2 2 2 2" xfId="296"/>
    <cellStyle name="Normal 11 2 2 2 2 2" xfId="297"/>
    <cellStyle name="Normal 11 2 2 2 2 2 2" xfId="298"/>
    <cellStyle name="Normal 11 2 2 2 2 2 2 2" xfId="299"/>
    <cellStyle name="Normal 11 2 2 2 2 2 2 2 2" xfId="300"/>
    <cellStyle name="Normal 11 2 2 2 2 2 2 2 2 2" xfId="301"/>
    <cellStyle name="Normal 11 2 2 2 2 2 2 2 2 2 2" xfId="302"/>
    <cellStyle name="Normal 11 2 2 2 2 2 2 2 2 2 2 2" xfId="303"/>
    <cellStyle name="Normal 11 2 2 2 2 2 2 2 2 2 2 2 2" xfId="304"/>
    <cellStyle name="Normal 11 2 2 2 2 2 2 2 2 2 2 3" xfId="305"/>
    <cellStyle name="Normal 11 2 2 2 2 2 2 2 2 2 3" xfId="306"/>
    <cellStyle name="Normal 11 2 2 2 2 2 2 2 2 2 3 2" xfId="307"/>
    <cellStyle name="Normal 11 2 2 2 2 2 2 2 2 2 4" xfId="308"/>
    <cellStyle name="Normal 11 2 2 2 2 2 2 2 2 3" xfId="309"/>
    <cellStyle name="Normal 11 2 2 2 2 2 2 2 2 3 2" xfId="310"/>
    <cellStyle name="Normal 11 2 2 2 2 2 2 2 2 3 2 2" xfId="311"/>
    <cellStyle name="Normal 11 2 2 2 2 2 2 2 2 3 3" xfId="312"/>
    <cellStyle name="Normal 11 2 2 2 2 2 2 2 2 4" xfId="313"/>
    <cellStyle name="Normal 11 2 2 2 2 2 2 2 2 4 2" xfId="314"/>
    <cellStyle name="Normal 11 2 2 2 2 2 2 2 2 5" xfId="315"/>
    <cellStyle name="Normal 11 2 2 2 2 2 2 2 3" xfId="316"/>
    <cellStyle name="Normal 11 2 2 2 2 2 2 2 3 2" xfId="317"/>
    <cellStyle name="Normal 11 2 2 2 2 2 2 2 3 2 2" xfId="318"/>
    <cellStyle name="Normal 11 2 2 2 2 2 2 2 3 3" xfId="319"/>
    <cellStyle name="Normal 11 2 2 2 2 2 2 2 4" xfId="320"/>
    <cellStyle name="Normal 11 2 2 2 2 2 2 2 4 2" xfId="321"/>
    <cellStyle name="Normal 11 2 2 2 2 2 2 2 5" xfId="322"/>
    <cellStyle name="Normal 11 2 2 2 2 2 2 3" xfId="323"/>
    <cellStyle name="Normal 11 2 2 2 2 2 2 3 2" xfId="324"/>
    <cellStyle name="Normal 11 2 2 2 2 2 2 3 2 2" xfId="325"/>
    <cellStyle name="Normal 11 2 2 2 2 2 2 3 3" xfId="326"/>
    <cellStyle name="Normal 11 2 2 2 2 2 2 4" xfId="327"/>
    <cellStyle name="Normal 11 2 2 2 2 2 2 4 2" xfId="328"/>
    <cellStyle name="Normal 11 2 2 2 2 2 2 5" xfId="329"/>
    <cellStyle name="Normal 11 2 2 2 2 2 3" xfId="330"/>
    <cellStyle name="Normal 11 2 2 2 2 2 3 2" xfId="331"/>
    <cellStyle name="Normal 11 2 2 2 2 2 3 2 2" xfId="332"/>
    <cellStyle name="Normal 11 2 2 2 2 2 3 2 2 2" xfId="333"/>
    <cellStyle name="Normal 11 2 2 2 2 2 3 2 3" xfId="334"/>
    <cellStyle name="Normal 11 2 2 2 2 2 3 3" xfId="335"/>
    <cellStyle name="Normal 11 2 2 2 2 2 3 3 2" xfId="336"/>
    <cellStyle name="Normal 11 2 2 2 2 2 3 4" xfId="337"/>
    <cellStyle name="Normal 11 2 2 2 2 2 4" xfId="338"/>
    <cellStyle name="Normal 11 2 2 2 2 2 4 2" xfId="339"/>
    <cellStyle name="Normal 11 2 2 2 2 2 4 2 2" xfId="340"/>
    <cellStyle name="Normal 11 2 2 2 2 2 4 3" xfId="341"/>
    <cellStyle name="Normal 11 2 2 2 2 2 5" xfId="342"/>
    <cellStyle name="Normal 11 2 2 2 2 2 5 2" xfId="343"/>
    <cellStyle name="Normal 11 2 2 2 2 2 6" xfId="344"/>
    <cellStyle name="Normal 11 2 2 2 2 3" xfId="345"/>
    <cellStyle name="Normal 11 2 2 2 2 3 2" xfId="346"/>
    <cellStyle name="Normal 11 2 2 2 2 3 2 2" xfId="347"/>
    <cellStyle name="Normal 11 2 2 2 2 3 2 2 2" xfId="348"/>
    <cellStyle name="Normal 11 2 2 2 2 3 2 2 2 2" xfId="349"/>
    <cellStyle name="Normal 11 2 2 2 2 3 2 2 3" xfId="350"/>
    <cellStyle name="Normal 11 2 2 2 2 3 2 3" xfId="351"/>
    <cellStyle name="Normal 11 2 2 2 2 3 2 3 2" xfId="352"/>
    <cellStyle name="Normal 11 2 2 2 2 3 2 4" xfId="353"/>
    <cellStyle name="Normal 11 2 2 2 2 3 3" xfId="354"/>
    <cellStyle name="Normal 11 2 2 2 2 3 3 2" xfId="355"/>
    <cellStyle name="Normal 11 2 2 2 2 3 3 2 2" xfId="356"/>
    <cellStyle name="Normal 11 2 2 2 2 3 3 3" xfId="357"/>
    <cellStyle name="Normal 11 2 2 2 2 3 4" xfId="358"/>
    <cellStyle name="Normal 11 2 2 2 2 3 4 2" xfId="359"/>
    <cellStyle name="Normal 11 2 2 2 2 3 5" xfId="360"/>
    <cellStyle name="Normal 11 2 2 2 2 4" xfId="361"/>
    <cellStyle name="Normal 11 2 2 2 2 4 2" xfId="362"/>
    <cellStyle name="Normal 11 2 2 2 2 4 2 2" xfId="363"/>
    <cellStyle name="Normal 11 2 2 2 2 4 2 2 2" xfId="364"/>
    <cellStyle name="Normal 11 2 2 2 2 4 2 3" xfId="365"/>
    <cellStyle name="Normal 11 2 2 2 2 4 3" xfId="366"/>
    <cellStyle name="Normal 11 2 2 2 2 4 3 2" xfId="367"/>
    <cellStyle name="Normal 11 2 2 2 2 4 4" xfId="368"/>
    <cellStyle name="Normal 11 2 2 2 2 5" xfId="369"/>
    <cellStyle name="Normal 11 2 2 2 2 5 2" xfId="370"/>
    <cellStyle name="Normal 11 2 2 2 2 5 2 2" xfId="371"/>
    <cellStyle name="Normal 11 2 2 2 2 5 3" xfId="372"/>
    <cellStyle name="Normal 11 2 2 2 2 6" xfId="373"/>
    <cellStyle name="Normal 11 2 2 2 2 6 2" xfId="374"/>
    <cellStyle name="Normal 11 2 2 2 2 7" xfId="375"/>
    <cellStyle name="Normal 11 2 2 2 3" xfId="376"/>
    <cellStyle name="Normal 11 2 2 2 3 2" xfId="377"/>
    <cellStyle name="Normal 11 2 2 2 3 2 2" xfId="378"/>
    <cellStyle name="Normal 11 2 2 2 3 2 2 2" xfId="379"/>
    <cellStyle name="Normal 11 2 2 2 3 2 2 2 2" xfId="380"/>
    <cellStyle name="Normal 11 2 2 2 3 2 2 2 2 2" xfId="381"/>
    <cellStyle name="Normal 11 2 2 2 3 2 2 2 3" xfId="382"/>
    <cellStyle name="Normal 11 2 2 2 3 2 2 3" xfId="383"/>
    <cellStyle name="Normal 11 2 2 2 3 2 2 3 2" xfId="384"/>
    <cellStyle name="Normal 11 2 2 2 3 2 2 4" xfId="385"/>
    <cellStyle name="Normal 11 2 2 2 3 2 3" xfId="386"/>
    <cellStyle name="Normal 11 2 2 2 3 2 3 2" xfId="387"/>
    <cellStyle name="Normal 11 2 2 2 3 2 3 2 2" xfId="388"/>
    <cellStyle name="Normal 11 2 2 2 3 2 3 3" xfId="389"/>
    <cellStyle name="Normal 11 2 2 2 3 2 4" xfId="390"/>
    <cellStyle name="Normal 11 2 2 2 3 2 4 2" xfId="391"/>
    <cellStyle name="Normal 11 2 2 2 3 2 5" xfId="392"/>
    <cellStyle name="Normal 11 2 2 2 3 3" xfId="393"/>
    <cellStyle name="Normal 11 2 2 2 3 3 2" xfId="394"/>
    <cellStyle name="Normal 11 2 2 2 3 3 2 2" xfId="395"/>
    <cellStyle name="Normal 11 2 2 2 3 3 2 2 2" xfId="396"/>
    <cellStyle name="Normal 11 2 2 2 3 3 2 3" xfId="397"/>
    <cellStyle name="Normal 11 2 2 2 3 3 3" xfId="398"/>
    <cellStyle name="Normal 11 2 2 2 3 3 3 2" xfId="399"/>
    <cellStyle name="Normal 11 2 2 2 3 3 4" xfId="400"/>
    <cellStyle name="Normal 11 2 2 2 3 4" xfId="401"/>
    <cellStyle name="Normal 11 2 2 2 3 4 2" xfId="402"/>
    <cellStyle name="Normal 11 2 2 2 3 4 2 2" xfId="403"/>
    <cellStyle name="Normal 11 2 2 2 3 4 3" xfId="404"/>
    <cellStyle name="Normal 11 2 2 2 3 5" xfId="405"/>
    <cellStyle name="Normal 11 2 2 2 3 5 2" xfId="406"/>
    <cellStyle name="Normal 11 2 2 2 3 6" xfId="407"/>
    <cellStyle name="Normal 11 2 2 2 4" xfId="408"/>
    <cellStyle name="Normal 11 2 2 2 4 2" xfId="409"/>
    <cellStyle name="Normal 11 2 2 2 4 2 2" xfId="410"/>
    <cellStyle name="Normal 11 2 2 2 4 2 2 2" xfId="411"/>
    <cellStyle name="Normal 11 2 2 2 4 2 2 2 2" xfId="412"/>
    <cellStyle name="Normal 11 2 2 2 4 2 2 3" xfId="413"/>
    <cellStyle name="Normal 11 2 2 2 4 2 3" xfId="414"/>
    <cellStyle name="Normal 11 2 2 2 4 2 3 2" xfId="415"/>
    <cellStyle name="Normal 11 2 2 2 4 2 4" xfId="416"/>
    <cellStyle name="Normal 11 2 2 2 4 3" xfId="417"/>
    <cellStyle name="Normal 11 2 2 2 4 3 2" xfId="418"/>
    <cellStyle name="Normal 11 2 2 2 4 3 2 2" xfId="419"/>
    <cellStyle name="Normal 11 2 2 2 4 3 3" xfId="420"/>
    <cellStyle name="Normal 11 2 2 2 4 4" xfId="421"/>
    <cellStyle name="Normal 11 2 2 2 4 4 2" xfId="422"/>
    <cellStyle name="Normal 11 2 2 2 4 5" xfId="423"/>
    <cellStyle name="Normal 11 2 2 2 5" xfId="424"/>
    <cellStyle name="Normal 11 2 2 2 5 2" xfId="425"/>
    <cellStyle name="Normal 11 2 2 2 5 2 2" xfId="426"/>
    <cellStyle name="Normal 11 2 2 2 5 2 2 2" xfId="427"/>
    <cellStyle name="Normal 11 2 2 2 5 2 3" xfId="428"/>
    <cellStyle name="Normal 11 2 2 2 5 3" xfId="429"/>
    <cellStyle name="Normal 11 2 2 2 5 3 2" xfId="430"/>
    <cellStyle name="Normal 11 2 2 2 5 4" xfId="431"/>
    <cellStyle name="Normal 11 2 2 2 6" xfId="432"/>
    <cellStyle name="Normal 11 2 2 2 6 2" xfId="433"/>
    <cellStyle name="Normal 11 2 2 2 6 2 2" xfId="434"/>
    <cellStyle name="Normal 11 2 2 2 6 3" xfId="435"/>
    <cellStyle name="Normal 11 2 2 2 7" xfId="436"/>
    <cellStyle name="Normal 11 2 2 2 7 2" xfId="437"/>
    <cellStyle name="Normal 11 2 2 2 8" xfId="438"/>
    <cellStyle name="Normal 11 2 2 3" xfId="439"/>
    <cellStyle name="Normal 11 2 2 3 2" xfId="440"/>
    <cellStyle name="Normal 11 2 2 3 2 2" xfId="441"/>
    <cellStyle name="Normal 11 2 2 3 2 2 2" xfId="442"/>
    <cellStyle name="Normal 11 2 2 3 2 2 2 2" xfId="443"/>
    <cellStyle name="Normal 11 2 2 3 2 2 2 2 2" xfId="444"/>
    <cellStyle name="Normal 11 2 2 3 2 2 2 2 2 2" xfId="445"/>
    <cellStyle name="Normal 11 2 2 3 2 2 2 2 3" xfId="446"/>
    <cellStyle name="Normal 11 2 2 3 2 2 2 3" xfId="447"/>
    <cellStyle name="Normal 11 2 2 3 2 2 2 3 2" xfId="448"/>
    <cellStyle name="Normal 11 2 2 3 2 2 2 4" xfId="449"/>
    <cellStyle name="Normal 11 2 2 3 2 2 3" xfId="450"/>
    <cellStyle name="Normal 11 2 2 3 2 2 3 2" xfId="451"/>
    <cellStyle name="Normal 11 2 2 3 2 2 3 2 2" xfId="452"/>
    <cellStyle name="Normal 11 2 2 3 2 2 3 3" xfId="453"/>
    <cellStyle name="Normal 11 2 2 3 2 2 4" xfId="454"/>
    <cellStyle name="Normal 11 2 2 3 2 2 4 2" xfId="455"/>
    <cellStyle name="Normal 11 2 2 3 2 2 5" xfId="456"/>
    <cellStyle name="Normal 11 2 2 3 2 3" xfId="457"/>
    <cellStyle name="Normal 11 2 2 3 2 3 2" xfId="458"/>
    <cellStyle name="Normal 11 2 2 3 2 3 2 2" xfId="459"/>
    <cellStyle name="Normal 11 2 2 3 2 3 2 2 2" xfId="460"/>
    <cellStyle name="Normal 11 2 2 3 2 3 2 3" xfId="461"/>
    <cellStyle name="Normal 11 2 2 3 2 3 3" xfId="462"/>
    <cellStyle name="Normal 11 2 2 3 2 3 3 2" xfId="463"/>
    <cellStyle name="Normal 11 2 2 3 2 3 4" xfId="464"/>
    <cellStyle name="Normal 11 2 2 3 2 4" xfId="465"/>
    <cellStyle name="Normal 11 2 2 3 2 4 2" xfId="466"/>
    <cellStyle name="Normal 11 2 2 3 2 4 2 2" xfId="467"/>
    <cellStyle name="Normal 11 2 2 3 2 4 3" xfId="468"/>
    <cellStyle name="Normal 11 2 2 3 2 5" xfId="469"/>
    <cellStyle name="Normal 11 2 2 3 2 5 2" xfId="470"/>
    <cellStyle name="Normal 11 2 2 3 2 6" xfId="471"/>
    <cellStyle name="Normal 11 2 2 3 3" xfId="472"/>
    <cellStyle name="Normal 11 2 2 3 3 2" xfId="473"/>
    <cellStyle name="Normal 11 2 2 3 3 2 2" xfId="474"/>
    <cellStyle name="Normal 11 2 2 3 3 2 2 2" xfId="475"/>
    <cellStyle name="Normal 11 2 2 3 3 2 2 2 2" xfId="476"/>
    <cellStyle name="Normal 11 2 2 3 3 2 2 3" xfId="477"/>
    <cellStyle name="Normal 11 2 2 3 3 2 3" xfId="478"/>
    <cellStyle name="Normal 11 2 2 3 3 2 3 2" xfId="479"/>
    <cellStyle name="Normal 11 2 2 3 3 2 4" xfId="480"/>
    <cellStyle name="Normal 11 2 2 3 3 3" xfId="481"/>
    <cellStyle name="Normal 11 2 2 3 3 3 2" xfId="482"/>
    <cellStyle name="Normal 11 2 2 3 3 3 2 2" xfId="483"/>
    <cellStyle name="Normal 11 2 2 3 3 3 3" xfId="484"/>
    <cellStyle name="Normal 11 2 2 3 3 4" xfId="485"/>
    <cellStyle name="Normal 11 2 2 3 3 4 2" xfId="486"/>
    <cellStyle name="Normal 11 2 2 3 3 5" xfId="487"/>
    <cellStyle name="Normal 11 2 2 3 4" xfId="488"/>
    <cellStyle name="Normal 11 2 2 3 4 2" xfId="489"/>
    <cellStyle name="Normal 11 2 2 3 4 2 2" xfId="490"/>
    <cellStyle name="Normal 11 2 2 3 4 2 2 2" xfId="491"/>
    <cellStyle name="Normal 11 2 2 3 4 2 3" xfId="492"/>
    <cellStyle name="Normal 11 2 2 3 4 3" xfId="493"/>
    <cellStyle name="Normal 11 2 2 3 4 3 2" xfId="494"/>
    <cellStyle name="Normal 11 2 2 3 4 4" xfId="495"/>
    <cellStyle name="Normal 11 2 2 3 5" xfId="496"/>
    <cellStyle name="Normal 11 2 2 3 5 2" xfId="497"/>
    <cellStyle name="Normal 11 2 2 3 5 2 2" xfId="498"/>
    <cellStyle name="Normal 11 2 2 3 5 3" xfId="499"/>
    <cellStyle name="Normal 11 2 2 3 6" xfId="500"/>
    <cellStyle name="Normal 11 2 2 3 6 2" xfId="501"/>
    <cellStyle name="Normal 11 2 2 3 7" xfId="502"/>
    <cellStyle name="Normal 11 2 2 4" xfId="503"/>
    <cellStyle name="Normal 11 2 2 4 2" xfId="504"/>
    <cellStyle name="Normal 11 2 2 4 2 2" xfId="505"/>
    <cellStyle name="Normal 11 2 2 4 2 2 2" xfId="506"/>
    <cellStyle name="Normal 11 2 2 4 2 2 2 2" xfId="507"/>
    <cellStyle name="Normal 11 2 2 4 2 2 2 2 2" xfId="508"/>
    <cellStyle name="Normal 11 2 2 4 2 2 2 3" xfId="509"/>
    <cellStyle name="Normal 11 2 2 4 2 2 3" xfId="510"/>
    <cellStyle name="Normal 11 2 2 4 2 2 3 2" xfId="511"/>
    <cellStyle name="Normal 11 2 2 4 2 2 4" xfId="512"/>
    <cellStyle name="Normal 11 2 2 4 2 3" xfId="513"/>
    <cellStyle name="Normal 11 2 2 4 2 3 2" xfId="514"/>
    <cellStyle name="Normal 11 2 2 4 2 3 2 2" xfId="515"/>
    <cellStyle name="Normal 11 2 2 4 2 3 3" xfId="516"/>
    <cellStyle name="Normal 11 2 2 4 2 4" xfId="517"/>
    <cellStyle name="Normal 11 2 2 4 2 4 2" xfId="518"/>
    <cellStyle name="Normal 11 2 2 4 2 5" xfId="519"/>
    <cellStyle name="Normal 11 2 2 4 3" xfId="520"/>
    <cellStyle name="Normal 11 2 2 4 3 2" xfId="521"/>
    <cellStyle name="Normal 11 2 2 4 3 2 2" xfId="522"/>
    <cellStyle name="Normal 11 2 2 4 3 2 2 2" xfId="523"/>
    <cellStyle name="Normal 11 2 2 4 3 2 3" xfId="524"/>
    <cellStyle name="Normal 11 2 2 4 3 3" xfId="525"/>
    <cellStyle name="Normal 11 2 2 4 3 3 2" xfId="526"/>
    <cellStyle name="Normal 11 2 2 4 3 4" xfId="527"/>
    <cellStyle name="Normal 11 2 2 4 4" xfId="528"/>
    <cellStyle name="Normal 11 2 2 4 4 2" xfId="529"/>
    <cellStyle name="Normal 11 2 2 4 4 2 2" xfId="530"/>
    <cellStyle name="Normal 11 2 2 4 4 3" xfId="531"/>
    <cellStyle name="Normal 11 2 2 4 5" xfId="532"/>
    <cellStyle name="Normal 11 2 2 4 5 2" xfId="533"/>
    <cellStyle name="Normal 11 2 2 4 6" xfId="534"/>
    <cellStyle name="Normal 11 2 2 5" xfId="535"/>
    <cellStyle name="Normal 11 2 2 5 2" xfId="536"/>
    <cellStyle name="Normal 11 2 2 5 2 2" xfId="537"/>
    <cellStyle name="Normal 11 2 2 5 2 2 2" xfId="538"/>
    <cellStyle name="Normal 11 2 2 5 2 2 2 2" xfId="539"/>
    <cellStyle name="Normal 11 2 2 5 2 2 3" xfId="540"/>
    <cellStyle name="Normal 11 2 2 5 2 3" xfId="541"/>
    <cellStyle name="Normal 11 2 2 5 2 3 2" xfId="542"/>
    <cellStyle name="Normal 11 2 2 5 2 4" xfId="543"/>
    <cellStyle name="Normal 11 2 2 5 3" xfId="544"/>
    <cellStyle name="Normal 11 2 2 5 3 2" xfId="545"/>
    <cellStyle name="Normal 11 2 2 5 3 2 2" xfId="546"/>
    <cellStyle name="Normal 11 2 2 5 3 3" xfId="547"/>
    <cellStyle name="Normal 11 2 2 5 4" xfId="548"/>
    <cellStyle name="Normal 11 2 2 5 4 2" xfId="549"/>
    <cellStyle name="Normal 11 2 2 5 5" xfId="550"/>
    <cellStyle name="Normal 11 2 2 6" xfId="551"/>
    <cellStyle name="Normal 11 2 2 6 2" xfId="552"/>
    <cellStyle name="Normal 11 2 2 6 2 2" xfId="553"/>
    <cellStyle name="Normal 11 2 2 6 2 2 2" xfId="554"/>
    <cellStyle name="Normal 11 2 2 6 2 3" xfId="555"/>
    <cellStyle name="Normal 11 2 2 6 3" xfId="556"/>
    <cellStyle name="Normal 11 2 2 6 3 2" xfId="557"/>
    <cellStyle name="Normal 11 2 2 6 4" xfId="558"/>
    <cellStyle name="Normal 11 2 2 7" xfId="559"/>
    <cellStyle name="Normal 11 2 2 7 2" xfId="560"/>
    <cellStyle name="Normal 11 2 2 7 2 2" xfId="561"/>
    <cellStyle name="Normal 11 2 2 7 3" xfId="562"/>
    <cellStyle name="Normal 11 2 2 8" xfId="563"/>
    <cellStyle name="Normal 11 2 2 8 2" xfId="564"/>
    <cellStyle name="Normal 11 2 2 9" xfId="565"/>
    <cellStyle name="Normal 11 2 3" xfId="566"/>
    <cellStyle name="Normal 11 2 3 2" xfId="567"/>
    <cellStyle name="Normal 11 2 3 2 2" xfId="568"/>
    <cellStyle name="Normal 11 2 3 2 2 2" xfId="569"/>
    <cellStyle name="Normal 11 2 3 2 2 2 2" xfId="570"/>
    <cellStyle name="Normal 11 2 3 2 2 2 2 2" xfId="571"/>
    <cellStyle name="Normal 11 2 3 2 2 2 2 2 2" xfId="572"/>
    <cellStyle name="Normal 11 2 3 2 2 2 2 2 2 2" xfId="573"/>
    <cellStyle name="Normal 11 2 3 2 2 2 2 2 3" xfId="574"/>
    <cellStyle name="Normal 11 2 3 2 2 2 2 3" xfId="575"/>
    <cellStyle name="Normal 11 2 3 2 2 2 2 3 2" xfId="576"/>
    <cellStyle name="Normal 11 2 3 2 2 2 2 4" xfId="577"/>
    <cellStyle name="Normal 11 2 3 2 2 2 3" xfId="578"/>
    <cellStyle name="Normal 11 2 3 2 2 2 3 2" xfId="579"/>
    <cellStyle name="Normal 11 2 3 2 2 2 3 2 2" xfId="580"/>
    <cellStyle name="Normal 11 2 3 2 2 2 3 3" xfId="581"/>
    <cellStyle name="Normal 11 2 3 2 2 2 4" xfId="582"/>
    <cellStyle name="Normal 11 2 3 2 2 2 4 2" xfId="583"/>
    <cellStyle name="Normal 11 2 3 2 2 2 5" xfId="584"/>
    <cellStyle name="Normal 11 2 3 2 2 3" xfId="585"/>
    <cellStyle name="Normal 11 2 3 2 2 3 2" xfId="586"/>
    <cellStyle name="Normal 11 2 3 2 2 3 2 2" xfId="587"/>
    <cellStyle name="Normal 11 2 3 2 2 3 2 2 2" xfId="588"/>
    <cellStyle name="Normal 11 2 3 2 2 3 2 3" xfId="589"/>
    <cellStyle name="Normal 11 2 3 2 2 3 3" xfId="590"/>
    <cellStyle name="Normal 11 2 3 2 2 3 3 2" xfId="591"/>
    <cellStyle name="Normal 11 2 3 2 2 3 4" xfId="592"/>
    <cellStyle name="Normal 11 2 3 2 2 4" xfId="593"/>
    <cellStyle name="Normal 11 2 3 2 2 4 2" xfId="594"/>
    <cellStyle name="Normal 11 2 3 2 2 4 2 2" xfId="595"/>
    <cellStyle name="Normal 11 2 3 2 2 4 3" xfId="596"/>
    <cellStyle name="Normal 11 2 3 2 2 5" xfId="597"/>
    <cellStyle name="Normal 11 2 3 2 2 5 2" xfId="598"/>
    <cellStyle name="Normal 11 2 3 2 2 6" xfId="599"/>
    <cellStyle name="Normal 11 2 3 2 3" xfId="600"/>
    <cellStyle name="Normal 11 2 3 2 3 2" xfId="601"/>
    <cellStyle name="Normal 11 2 3 2 3 2 2" xfId="602"/>
    <cellStyle name="Normal 11 2 3 2 3 2 2 2" xfId="603"/>
    <cellStyle name="Normal 11 2 3 2 3 2 2 2 2" xfId="604"/>
    <cellStyle name="Normal 11 2 3 2 3 2 2 3" xfId="605"/>
    <cellStyle name="Normal 11 2 3 2 3 2 3" xfId="606"/>
    <cellStyle name="Normal 11 2 3 2 3 2 3 2" xfId="607"/>
    <cellStyle name="Normal 11 2 3 2 3 2 4" xfId="608"/>
    <cellStyle name="Normal 11 2 3 2 3 3" xfId="609"/>
    <cellStyle name="Normal 11 2 3 2 3 3 2" xfId="610"/>
    <cellStyle name="Normal 11 2 3 2 3 3 2 2" xfId="611"/>
    <cellStyle name="Normal 11 2 3 2 3 3 3" xfId="612"/>
    <cellStyle name="Normal 11 2 3 2 3 4" xfId="613"/>
    <cellStyle name="Normal 11 2 3 2 3 4 2" xfId="614"/>
    <cellStyle name="Normal 11 2 3 2 3 5" xfId="615"/>
    <cellStyle name="Normal 11 2 3 2 4" xfId="616"/>
    <cellStyle name="Normal 11 2 3 2 4 2" xfId="617"/>
    <cellStyle name="Normal 11 2 3 2 4 2 2" xfId="618"/>
    <cellStyle name="Normal 11 2 3 2 4 2 2 2" xfId="619"/>
    <cellStyle name="Normal 11 2 3 2 4 2 3" xfId="620"/>
    <cellStyle name="Normal 11 2 3 2 4 3" xfId="621"/>
    <cellStyle name="Normal 11 2 3 2 4 3 2" xfId="622"/>
    <cellStyle name="Normal 11 2 3 2 4 4" xfId="623"/>
    <cellStyle name="Normal 11 2 3 2 5" xfId="624"/>
    <cellStyle name="Normal 11 2 3 2 5 2" xfId="625"/>
    <cellStyle name="Normal 11 2 3 2 5 2 2" xfId="626"/>
    <cellStyle name="Normal 11 2 3 2 5 3" xfId="627"/>
    <cellStyle name="Normal 11 2 3 2 6" xfId="628"/>
    <cellStyle name="Normal 11 2 3 2 6 2" xfId="629"/>
    <cellStyle name="Normal 11 2 3 2 7" xfId="630"/>
    <cellStyle name="Normal 11 2 3 3" xfId="631"/>
    <cellStyle name="Normal 11 2 3 3 2" xfId="632"/>
    <cellStyle name="Normal 11 2 3 3 2 2" xfId="633"/>
    <cellStyle name="Normal 11 2 3 3 2 2 2" xfId="634"/>
    <cellStyle name="Normal 11 2 3 3 2 2 2 2" xfId="635"/>
    <cellStyle name="Normal 11 2 3 3 2 2 2 2 2" xfId="636"/>
    <cellStyle name="Normal 11 2 3 3 2 2 2 3" xfId="637"/>
    <cellStyle name="Normal 11 2 3 3 2 2 3" xfId="638"/>
    <cellStyle name="Normal 11 2 3 3 2 2 3 2" xfId="639"/>
    <cellStyle name="Normal 11 2 3 3 2 2 4" xfId="640"/>
    <cellStyle name="Normal 11 2 3 3 2 3" xfId="641"/>
    <cellStyle name="Normal 11 2 3 3 2 3 2" xfId="642"/>
    <cellStyle name="Normal 11 2 3 3 2 3 2 2" xfId="643"/>
    <cellStyle name="Normal 11 2 3 3 2 3 3" xfId="644"/>
    <cellStyle name="Normal 11 2 3 3 2 4" xfId="645"/>
    <cellStyle name="Normal 11 2 3 3 2 4 2" xfId="646"/>
    <cellStyle name="Normal 11 2 3 3 2 5" xfId="647"/>
    <cellStyle name="Normal 11 2 3 3 3" xfId="648"/>
    <cellStyle name="Normal 11 2 3 3 3 2" xfId="649"/>
    <cellStyle name="Normal 11 2 3 3 3 2 2" xfId="650"/>
    <cellStyle name="Normal 11 2 3 3 3 2 2 2" xfId="651"/>
    <cellStyle name="Normal 11 2 3 3 3 2 3" xfId="652"/>
    <cellStyle name="Normal 11 2 3 3 3 3" xfId="653"/>
    <cellStyle name="Normal 11 2 3 3 3 3 2" xfId="654"/>
    <cellStyle name="Normal 11 2 3 3 3 4" xfId="655"/>
    <cellStyle name="Normal 11 2 3 3 4" xfId="656"/>
    <cellStyle name="Normal 11 2 3 3 4 2" xfId="657"/>
    <cellStyle name="Normal 11 2 3 3 4 2 2" xfId="658"/>
    <cellStyle name="Normal 11 2 3 3 4 3" xfId="659"/>
    <cellStyle name="Normal 11 2 3 3 5" xfId="660"/>
    <cellStyle name="Normal 11 2 3 3 5 2" xfId="661"/>
    <cellStyle name="Normal 11 2 3 3 6" xfId="662"/>
    <cellStyle name="Normal 11 2 3 4" xfId="663"/>
    <cellStyle name="Normal 11 2 3 4 2" xfId="664"/>
    <cellStyle name="Normal 11 2 3 4 2 2" xfId="665"/>
    <cellStyle name="Normal 11 2 3 4 2 2 2" xfId="666"/>
    <cellStyle name="Normal 11 2 3 4 2 2 2 2" xfId="667"/>
    <cellStyle name="Normal 11 2 3 4 2 2 3" xfId="668"/>
    <cellStyle name="Normal 11 2 3 4 2 3" xfId="669"/>
    <cellStyle name="Normal 11 2 3 4 2 3 2" xfId="670"/>
    <cellStyle name="Normal 11 2 3 4 2 4" xfId="671"/>
    <cellStyle name="Normal 11 2 3 4 3" xfId="672"/>
    <cellStyle name="Normal 11 2 3 4 3 2" xfId="673"/>
    <cellStyle name="Normal 11 2 3 4 3 2 2" xfId="674"/>
    <cellStyle name="Normal 11 2 3 4 3 3" xfId="675"/>
    <cellStyle name="Normal 11 2 3 4 4" xfId="676"/>
    <cellStyle name="Normal 11 2 3 4 4 2" xfId="677"/>
    <cellStyle name="Normal 11 2 3 4 5" xfId="678"/>
    <cellStyle name="Normal 11 2 3 5" xfId="679"/>
    <cellStyle name="Normal 11 2 3 5 2" xfId="680"/>
    <cellStyle name="Normal 11 2 3 5 2 2" xfId="681"/>
    <cellStyle name="Normal 11 2 3 5 2 2 2" xfId="682"/>
    <cellStyle name="Normal 11 2 3 5 2 3" xfId="683"/>
    <cellStyle name="Normal 11 2 3 5 3" xfId="684"/>
    <cellStyle name="Normal 11 2 3 5 3 2" xfId="685"/>
    <cellStyle name="Normal 11 2 3 5 4" xfId="686"/>
    <cellStyle name="Normal 11 2 3 6" xfId="687"/>
    <cellStyle name="Normal 11 2 3 6 2" xfId="688"/>
    <cellStyle name="Normal 11 2 3 6 2 2" xfId="689"/>
    <cellStyle name="Normal 11 2 3 6 3" xfId="690"/>
    <cellStyle name="Normal 11 2 3 7" xfId="691"/>
    <cellStyle name="Normal 11 2 3 7 2" xfId="692"/>
    <cellStyle name="Normal 11 2 3 8" xfId="693"/>
    <cellStyle name="Normal 11 2 4" xfId="694"/>
    <cellStyle name="Normal 11 2 4 2" xfId="695"/>
    <cellStyle name="Normal 11 2 4 2 2" xfId="696"/>
    <cellStyle name="Normal 11 2 4 2 2 2" xfId="697"/>
    <cellStyle name="Normal 11 2 4 2 2 2 2" xfId="698"/>
    <cellStyle name="Normal 11 2 4 2 2 2 2 2" xfId="699"/>
    <cellStyle name="Normal 11 2 4 2 2 2 2 2 2" xfId="700"/>
    <cellStyle name="Normal 11 2 4 2 2 2 2 3" xfId="701"/>
    <cellStyle name="Normal 11 2 4 2 2 2 3" xfId="702"/>
    <cellStyle name="Normal 11 2 4 2 2 2 3 2" xfId="703"/>
    <cellStyle name="Normal 11 2 4 2 2 2 4" xfId="704"/>
    <cellStyle name="Normal 11 2 4 2 2 3" xfId="705"/>
    <cellStyle name="Normal 11 2 4 2 2 3 2" xfId="706"/>
    <cellStyle name="Normal 11 2 4 2 2 3 2 2" xfId="707"/>
    <cellStyle name="Normal 11 2 4 2 2 3 3" xfId="708"/>
    <cellStyle name="Normal 11 2 4 2 2 4" xfId="709"/>
    <cellStyle name="Normal 11 2 4 2 2 4 2" xfId="710"/>
    <cellStyle name="Normal 11 2 4 2 2 5" xfId="711"/>
    <cellStyle name="Normal 11 2 4 2 3" xfId="712"/>
    <cellStyle name="Normal 11 2 4 2 3 2" xfId="713"/>
    <cellStyle name="Normal 11 2 4 2 3 2 2" xfId="714"/>
    <cellStyle name="Normal 11 2 4 2 3 2 2 2" xfId="715"/>
    <cellStyle name="Normal 11 2 4 2 3 2 3" xfId="716"/>
    <cellStyle name="Normal 11 2 4 2 3 3" xfId="717"/>
    <cellStyle name="Normal 11 2 4 2 3 3 2" xfId="718"/>
    <cellStyle name="Normal 11 2 4 2 3 4" xfId="719"/>
    <cellStyle name="Normal 11 2 4 2 4" xfId="720"/>
    <cellStyle name="Normal 11 2 4 2 4 2" xfId="721"/>
    <cellStyle name="Normal 11 2 4 2 4 2 2" xfId="722"/>
    <cellStyle name="Normal 11 2 4 2 4 3" xfId="723"/>
    <cellStyle name="Normal 11 2 4 2 5" xfId="724"/>
    <cellStyle name="Normal 11 2 4 2 5 2" xfId="725"/>
    <cellStyle name="Normal 11 2 4 2 6" xfId="726"/>
    <cellStyle name="Normal 11 2 4 3" xfId="727"/>
    <cellStyle name="Normal 11 2 4 3 2" xfId="728"/>
    <cellStyle name="Normal 11 2 4 3 2 2" xfId="729"/>
    <cellStyle name="Normal 11 2 4 3 2 2 2" xfId="730"/>
    <cellStyle name="Normal 11 2 4 3 2 2 2 2" xfId="731"/>
    <cellStyle name="Normal 11 2 4 3 2 2 3" xfId="732"/>
    <cellStyle name="Normal 11 2 4 3 2 3" xfId="733"/>
    <cellStyle name="Normal 11 2 4 3 2 3 2" xfId="734"/>
    <cellStyle name="Normal 11 2 4 3 2 4" xfId="735"/>
    <cellStyle name="Normal 11 2 4 3 3" xfId="736"/>
    <cellStyle name="Normal 11 2 4 3 3 2" xfId="737"/>
    <cellStyle name="Normal 11 2 4 3 3 2 2" xfId="738"/>
    <cellStyle name="Normal 11 2 4 3 3 3" xfId="739"/>
    <cellStyle name="Normal 11 2 4 3 4" xfId="740"/>
    <cellStyle name="Normal 11 2 4 3 4 2" xfId="741"/>
    <cellStyle name="Normal 11 2 4 3 5" xfId="742"/>
    <cellStyle name="Normal 11 2 4 4" xfId="743"/>
    <cellStyle name="Normal 11 2 4 4 2" xfId="744"/>
    <cellStyle name="Normal 11 2 4 4 2 2" xfId="745"/>
    <cellStyle name="Normal 11 2 4 4 2 2 2" xfId="746"/>
    <cellStyle name="Normal 11 2 4 4 2 3" xfId="747"/>
    <cellStyle name="Normal 11 2 4 4 3" xfId="748"/>
    <cellStyle name="Normal 11 2 4 4 3 2" xfId="749"/>
    <cellStyle name="Normal 11 2 4 4 4" xfId="750"/>
    <cellStyle name="Normal 11 2 4 5" xfId="751"/>
    <cellStyle name="Normal 11 2 4 5 2" xfId="752"/>
    <cellStyle name="Normal 11 2 4 5 2 2" xfId="753"/>
    <cellStyle name="Normal 11 2 4 5 3" xfId="754"/>
    <cellStyle name="Normal 11 2 4 6" xfId="755"/>
    <cellStyle name="Normal 11 2 4 6 2" xfId="756"/>
    <cellStyle name="Normal 11 2 4 7" xfId="757"/>
    <cellStyle name="Normal 11 2 5" xfId="758"/>
    <cellStyle name="Normal 11 2 5 2" xfId="759"/>
    <cellStyle name="Normal 11 2 5 2 2" xfId="760"/>
    <cellStyle name="Normal 11 2 5 2 2 2" xfId="761"/>
    <cellStyle name="Normal 11 2 5 2 2 2 2" xfId="762"/>
    <cellStyle name="Normal 11 2 5 2 2 2 2 2" xfId="763"/>
    <cellStyle name="Normal 11 2 5 2 2 2 3" xfId="764"/>
    <cellStyle name="Normal 11 2 5 2 2 3" xfId="765"/>
    <cellStyle name="Normal 11 2 5 2 2 3 2" xfId="766"/>
    <cellStyle name="Normal 11 2 5 2 2 4" xfId="767"/>
    <cellStyle name="Normal 11 2 5 2 3" xfId="768"/>
    <cellStyle name="Normal 11 2 5 2 3 2" xfId="769"/>
    <cellStyle name="Normal 11 2 5 2 3 2 2" xfId="770"/>
    <cellStyle name="Normal 11 2 5 2 3 3" xfId="771"/>
    <cellStyle name="Normal 11 2 5 2 4" xfId="772"/>
    <cellStyle name="Normal 11 2 5 2 4 2" xfId="773"/>
    <cellStyle name="Normal 11 2 5 2 5" xfId="774"/>
    <cellStyle name="Normal 11 2 5 3" xfId="775"/>
    <cellStyle name="Normal 11 2 5 3 2" xfId="776"/>
    <cellStyle name="Normal 11 2 5 3 2 2" xfId="777"/>
    <cellStyle name="Normal 11 2 5 3 2 2 2" xfId="778"/>
    <cellStyle name="Normal 11 2 5 3 2 3" xfId="779"/>
    <cellStyle name="Normal 11 2 5 3 3" xfId="780"/>
    <cellStyle name="Normal 11 2 5 3 3 2" xfId="781"/>
    <cellStyle name="Normal 11 2 5 3 4" xfId="782"/>
    <cellStyle name="Normal 11 2 5 4" xfId="783"/>
    <cellStyle name="Normal 11 2 5 4 2" xfId="784"/>
    <cellStyle name="Normal 11 2 5 4 2 2" xfId="785"/>
    <cellStyle name="Normal 11 2 5 4 3" xfId="786"/>
    <cellStyle name="Normal 11 2 5 5" xfId="787"/>
    <cellStyle name="Normal 11 2 5 5 2" xfId="788"/>
    <cellStyle name="Normal 11 2 5 6" xfId="789"/>
    <cellStyle name="Normal 11 2 6" xfId="790"/>
    <cellStyle name="Normal 11 2 6 2" xfId="791"/>
    <cellStyle name="Normal 11 2 6 2 2" xfId="792"/>
    <cellStyle name="Normal 11 2 6 2 2 2" xfId="793"/>
    <cellStyle name="Normal 11 2 6 2 2 2 2" xfId="794"/>
    <cellStyle name="Normal 11 2 6 2 2 3" xfId="795"/>
    <cellStyle name="Normal 11 2 6 2 3" xfId="796"/>
    <cellStyle name="Normal 11 2 6 2 3 2" xfId="797"/>
    <cellStyle name="Normal 11 2 6 2 4" xfId="798"/>
    <cellStyle name="Normal 11 2 6 3" xfId="799"/>
    <cellStyle name="Normal 11 2 6 3 2" xfId="800"/>
    <cellStyle name="Normal 11 2 6 3 2 2" xfId="801"/>
    <cellStyle name="Normal 11 2 6 3 3" xfId="802"/>
    <cellStyle name="Normal 11 2 6 4" xfId="803"/>
    <cellStyle name="Normal 11 2 6 4 2" xfId="804"/>
    <cellStyle name="Normal 11 2 6 5" xfId="805"/>
    <cellStyle name="Normal 11 2 7" xfId="806"/>
    <cellStyle name="Normal 11 2 7 2" xfId="807"/>
    <cellStyle name="Normal 11 2 7 2 2" xfId="808"/>
    <cellStyle name="Normal 11 2 7 2 2 2" xfId="809"/>
    <cellStyle name="Normal 11 2 7 2 3" xfId="810"/>
    <cellStyle name="Normal 11 2 7 3" xfId="811"/>
    <cellStyle name="Normal 11 2 7 3 2" xfId="812"/>
    <cellStyle name="Normal 11 2 7 4" xfId="813"/>
    <cellStyle name="Normal 11 2 8" xfId="814"/>
    <cellStyle name="Normal 11 2 8 2" xfId="815"/>
    <cellStyle name="Normal 11 2 8 2 2" xfId="816"/>
    <cellStyle name="Normal 11 2 8 3" xfId="817"/>
    <cellStyle name="Normal 11 2 9" xfId="818"/>
    <cellStyle name="Normal 11 2 9 2" xfId="819"/>
    <cellStyle name="Normal 11 3" xfId="820"/>
    <cellStyle name="Normal 11 3 2" xfId="821"/>
    <cellStyle name="Normal 11 3 2 2" xfId="822"/>
    <cellStyle name="Normal 11 3 2 2 2" xfId="823"/>
    <cellStyle name="Normal 11 3 2 2 2 2" xfId="824"/>
    <cellStyle name="Normal 11 3 2 2 2 2 2" xfId="825"/>
    <cellStyle name="Normal 11 3 2 2 2 2 2 2" xfId="826"/>
    <cellStyle name="Normal 11 3 2 2 2 2 2 2 2" xfId="827"/>
    <cellStyle name="Normal 11 3 2 2 2 2 2 2 2 2" xfId="828"/>
    <cellStyle name="Normal 11 3 2 2 2 2 2 2 3" xfId="829"/>
    <cellStyle name="Normal 11 3 2 2 2 2 2 3" xfId="830"/>
    <cellStyle name="Normal 11 3 2 2 2 2 2 3 2" xfId="831"/>
    <cellStyle name="Normal 11 3 2 2 2 2 2 4" xfId="832"/>
    <cellStyle name="Normal 11 3 2 2 2 2 3" xfId="833"/>
    <cellStyle name="Normal 11 3 2 2 2 2 3 2" xfId="834"/>
    <cellStyle name="Normal 11 3 2 2 2 2 3 2 2" xfId="835"/>
    <cellStyle name="Normal 11 3 2 2 2 2 3 3" xfId="836"/>
    <cellStyle name="Normal 11 3 2 2 2 2 4" xfId="837"/>
    <cellStyle name="Normal 11 3 2 2 2 2 4 2" xfId="838"/>
    <cellStyle name="Normal 11 3 2 2 2 2 5" xfId="839"/>
    <cellStyle name="Normal 11 3 2 2 2 3" xfId="840"/>
    <cellStyle name="Normal 11 3 2 2 2 3 2" xfId="841"/>
    <cellStyle name="Normal 11 3 2 2 2 3 2 2" xfId="842"/>
    <cellStyle name="Normal 11 3 2 2 2 3 2 2 2" xfId="843"/>
    <cellStyle name="Normal 11 3 2 2 2 3 2 3" xfId="844"/>
    <cellStyle name="Normal 11 3 2 2 2 3 3" xfId="845"/>
    <cellStyle name="Normal 11 3 2 2 2 3 3 2" xfId="846"/>
    <cellStyle name="Normal 11 3 2 2 2 3 4" xfId="847"/>
    <cellStyle name="Normal 11 3 2 2 2 4" xfId="848"/>
    <cellStyle name="Normal 11 3 2 2 2 4 2" xfId="849"/>
    <cellStyle name="Normal 11 3 2 2 2 4 2 2" xfId="850"/>
    <cellStyle name="Normal 11 3 2 2 2 4 3" xfId="851"/>
    <cellStyle name="Normal 11 3 2 2 2 5" xfId="852"/>
    <cellStyle name="Normal 11 3 2 2 2 5 2" xfId="853"/>
    <cellStyle name="Normal 11 3 2 2 2 6" xfId="854"/>
    <cellStyle name="Normal 11 3 2 2 3" xfId="855"/>
    <cellStyle name="Normal 11 3 2 2 3 2" xfId="856"/>
    <cellStyle name="Normal 11 3 2 2 3 2 2" xfId="857"/>
    <cellStyle name="Normal 11 3 2 2 3 2 2 2" xfId="858"/>
    <cellStyle name="Normal 11 3 2 2 3 2 2 2 2" xfId="859"/>
    <cellStyle name="Normal 11 3 2 2 3 2 2 3" xfId="860"/>
    <cellStyle name="Normal 11 3 2 2 3 2 3" xfId="861"/>
    <cellStyle name="Normal 11 3 2 2 3 2 3 2" xfId="862"/>
    <cellStyle name="Normal 11 3 2 2 3 2 4" xfId="863"/>
    <cellStyle name="Normal 11 3 2 2 3 3" xfId="864"/>
    <cellStyle name="Normal 11 3 2 2 3 3 2" xfId="865"/>
    <cellStyle name="Normal 11 3 2 2 3 3 2 2" xfId="866"/>
    <cellStyle name="Normal 11 3 2 2 3 3 3" xfId="867"/>
    <cellStyle name="Normal 11 3 2 2 3 4" xfId="868"/>
    <cellStyle name="Normal 11 3 2 2 3 4 2" xfId="869"/>
    <cellStyle name="Normal 11 3 2 2 3 5" xfId="870"/>
    <cellStyle name="Normal 11 3 2 2 4" xfId="871"/>
    <cellStyle name="Normal 11 3 2 2 4 2" xfId="872"/>
    <cellStyle name="Normal 11 3 2 2 4 2 2" xfId="873"/>
    <cellStyle name="Normal 11 3 2 2 4 2 2 2" xfId="874"/>
    <cellStyle name="Normal 11 3 2 2 4 2 3" xfId="875"/>
    <cellStyle name="Normal 11 3 2 2 4 3" xfId="876"/>
    <cellStyle name="Normal 11 3 2 2 4 3 2" xfId="877"/>
    <cellStyle name="Normal 11 3 2 2 4 4" xfId="878"/>
    <cellStyle name="Normal 11 3 2 2 5" xfId="879"/>
    <cellStyle name="Normal 11 3 2 2 5 2" xfId="880"/>
    <cellStyle name="Normal 11 3 2 2 5 2 2" xfId="881"/>
    <cellStyle name="Normal 11 3 2 2 5 3" xfId="882"/>
    <cellStyle name="Normal 11 3 2 2 6" xfId="883"/>
    <cellStyle name="Normal 11 3 2 2 6 2" xfId="884"/>
    <cellStyle name="Normal 11 3 2 2 7" xfId="885"/>
    <cellStyle name="Normal 11 3 2 3" xfId="886"/>
    <cellStyle name="Normal 11 3 2 3 2" xfId="887"/>
    <cellStyle name="Normal 11 3 2 3 2 2" xfId="888"/>
    <cellStyle name="Normal 11 3 2 3 2 2 2" xfId="889"/>
    <cellStyle name="Normal 11 3 2 3 2 2 2 2" xfId="890"/>
    <cellStyle name="Normal 11 3 2 3 2 2 2 2 2" xfId="891"/>
    <cellStyle name="Normal 11 3 2 3 2 2 2 3" xfId="892"/>
    <cellStyle name="Normal 11 3 2 3 2 2 3" xfId="893"/>
    <cellStyle name="Normal 11 3 2 3 2 2 3 2" xfId="894"/>
    <cellStyle name="Normal 11 3 2 3 2 2 4" xfId="895"/>
    <cellStyle name="Normal 11 3 2 3 2 3" xfId="896"/>
    <cellStyle name="Normal 11 3 2 3 2 3 2" xfId="897"/>
    <cellStyle name="Normal 11 3 2 3 2 3 2 2" xfId="898"/>
    <cellStyle name="Normal 11 3 2 3 2 3 3" xfId="899"/>
    <cellStyle name="Normal 11 3 2 3 2 4" xfId="900"/>
    <cellStyle name="Normal 11 3 2 3 2 4 2" xfId="901"/>
    <cellStyle name="Normal 11 3 2 3 2 5" xfId="902"/>
    <cellStyle name="Normal 11 3 2 3 3" xfId="903"/>
    <cellStyle name="Normal 11 3 2 3 3 2" xfId="904"/>
    <cellStyle name="Normal 11 3 2 3 3 2 2" xfId="905"/>
    <cellStyle name="Normal 11 3 2 3 3 2 2 2" xfId="906"/>
    <cellStyle name="Normal 11 3 2 3 3 2 3" xfId="907"/>
    <cellStyle name="Normal 11 3 2 3 3 3" xfId="908"/>
    <cellStyle name="Normal 11 3 2 3 3 3 2" xfId="909"/>
    <cellStyle name="Normal 11 3 2 3 3 4" xfId="910"/>
    <cellStyle name="Normal 11 3 2 3 4" xfId="911"/>
    <cellStyle name="Normal 11 3 2 3 4 2" xfId="912"/>
    <cellStyle name="Normal 11 3 2 3 4 2 2" xfId="913"/>
    <cellStyle name="Normal 11 3 2 3 4 3" xfId="914"/>
    <cellStyle name="Normal 11 3 2 3 5" xfId="915"/>
    <cellStyle name="Normal 11 3 2 3 5 2" xfId="916"/>
    <cellStyle name="Normal 11 3 2 3 6" xfId="917"/>
    <cellStyle name="Normal 11 3 2 4" xfId="918"/>
    <cellStyle name="Normal 11 3 2 4 2" xfId="919"/>
    <cellStyle name="Normal 11 3 2 4 2 2" xfId="920"/>
    <cellStyle name="Normal 11 3 2 4 2 2 2" xfId="921"/>
    <cellStyle name="Normal 11 3 2 4 2 2 2 2" xfId="922"/>
    <cellStyle name="Normal 11 3 2 4 2 2 3" xfId="923"/>
    <cellStyle name="Normal 11 3 2 4 2 3" xfId="924"/>
    <cellStyle name="Normal 11 3 2 4 2 3 2" xfId="925"/>
    <cellStyle name="Normal 11 3 2 4 2 4" xfId="926"/>
    <cellStyle name="Normal 11 3 2 4 3" xfId="927"/>
    <cellStyle name="Normal 11 3 2 4 3 2" xfId="928"/>
    <cellStyle name="Normal 11 3 2 4 3 2 2" xfId="929"/>
    <cellStyle name="Normal 11 3 2 4 3 3" xfId="930"/>
    <cellStyle name="Normal 11 3 2 4 4" xfId="931"/>
    <cellStyle name="Normal 11 3 2 4 4 2" xfId="932"/>
    <cellStyle name="Normal 11 3 2 4 5" xfId="933"/>
    <cellStyle name="Normal 11 3 2 5" xfId="934"/>
    <cellStyle name="Normal 11 3 2 5 2" xfId="935"/>
    <cellStyle name="Normal 11 3 2 5 2 2" xfId="936"/>
    <cellStyle name="Normal 11 3 2 5 2 2 2" xfId="937"/>
    <cellStyle name="Normal 11 3 2 5 2 3" xfId="938"/>
    <cellStyle name="Normal 11 3 2 5 3" xfId="939"/>
    <cellStyle name="Normal 11 3 2 5 3 2" xfId="940"/>
    <cellStyle name="Normal 11 3 2 5 4" xfId="941"/>
    <cellStyle name="Normal 11 3 2 6" xfId="942"/>
    <cellStyle name="Normal 11 3 2 6 2" xfId="943"/>
    <cellStyle name="Normal 11 3 2 6 2 2" xfId="944"/>
    <cellStyle name="Normal 11 3 2 6 3" xfId="945"/>
    <cellStyle name="Normal 11 3 2 7" xfId="946"/>
    <cellStyle name="Normal 11 3 2 7 2" xfId="947"/>
    <cellStyle name="Normal 11 3 2 8" xfId="948"/>
    <cellStyle name="Normal 11 3 3" xfId="949"/>
    <cellStyle name="Normal 11 3 3 2" xfId="950"/>
    <cellStyle name="Normal 11 3 3 2 2" xfId="951"/>
    <cellStyle name="Normal 11 3 3 2 2 2" xfId="952"/>
    <cellStyle name="Normal 11 3 3 2 2 2 2" xfId="953"/>
    <cellStyle name="Normal 11 3 3 2 2 2 2 2" xfId="954"/>
    <cellStyle name="Normal 11 3 3 2 2 2 2 2 2" xfId="955"/>
    <cellStyle name="Normal 11 3 3 2 2 2 2 3" xfId="956"/>
    <cellStyle name="Normal 11 3 3 2 2 2 3" xfId="957"/>
    <cellStyle name="Normal 11 3 3 2 2 2 3 2" xfId="958"/>
    <cellStyle name="Normal 11 3 3 2 2 2 4" xfId="959"/>
    <cellStyle name="Normal 11 3 3 2 2 3" xfId="960"/>
    <cellStyle name="Normal 11 3 3 2 2 3 2" xfId="961"/>
    <cellStyle name="Normal 11 3 3 2 2 3 2 2" xfId="962"/>
    <cellStyle name="Normal 11 3 3 2 2 3 3" xfId="963"/>
    <cellStyle name="Normal 11 3 3 2 2 4" xfId="964"/>
    <cellStyle name="Normal 11 3 3 2 2 4 2" xfId="965"/>
    <cellStyle name="Normal 11 3 3 2 2 5" xfId="966"/>
    <cellStyle name="Normal 11 3 3 2 3" xfId="967"/>
    <cellStyle name="Normal 11 3 3 2 3 2" xfId="968"/>
    <cellStyle name="Normal 11 3 3 2 3 2 2" xfId="969"/>
    <cellStyle name="Normal 11 3 3 2 3 2 2 2" xfId="970"/>
    <cellStyle name="Normal 11 3 3 2 3 2 3" xfId="971"/>
    <cellStyle name="Normal 11 3 3 2 3 3" xfId="972"/>
    <cellStyle name="Normal 11 3 3 2 3 3 2" xfId="973"/>
    <cellStyle name="Normal 11 3 3 2 3 4" xfId="974"/>
    <cellStyle name="Normal 11 3 3 2 4" xfId="975"/>
    <cellStyle name="Normal 11 3 3 2 4 2" xfId="976"/>
    <cellStyle name="Normal 11 3 3 2 4 2 2" xfId="977"/>
    <cellStyle name="Normal 11 3 3 2 4 3" xfId="978"/>
    <cellStyle name="Normal 11 3 3 2 5" xfId="979"/>
    <cellStyle name="Normal 11 3 3 2 5 2" xfId="980"/>
    <cellStyle name="Normal 11 3 3 2 6" xfId="981"/>
    <cellStyle name="Normal 11 3 3 3" xfId="982"/>
    <cellStyle name="Normal 11 3 3 3 2" xfId="983"/>
    <cellStyle name="Normal 11 3 3 3 2 2" xfId="984"/>
    <cellStyle name="Normal 11 3 3 3 2 2 2" xfId="985"/>
    <cellStyle name="Normal 11 3 3 3 2 2 2 2" xfId="986"/>
    <cellStyle name="Normal 11 3 3 3 2 2 3" xfId="987"/>
    <cellStyle name="Normal 11 3 3 3 2 3" xfId="988"/>
    <cellStyle name="Normal 11 3 3 3 2 3 2" xfId="989"/>
    <cellStyle name="Normal 11 3 3 3 2 4" xfId="990"/>
    <cellStyle name="Normal 11 3 3 3 3" xfId="991"/>
    <cellStyle name="Normal 11 3 3 3 3 2" xfId="992"/>
    <cellStyle name="Normal 11 3 3 3 3 2 2" xfId="993"/>
    <cellStyle name="Normal 11 3 3 3 3 3" xfId="994"/>
    <cellStyle name="Normal 11 3 3 3 4" xfId="995"/>
    <cellStyle name="Normal 11 3 3 3 4 2" xfId="996"/>
    <cellStyle name="Normal 11 3 3 3 5" xfId="997"/>
    <cellStyle name="Normal 11 3 3 4" xfId="998"/>
    <cellStyle name="Normal 11 3 3 4 2" xfId="999"/>
    <cellStyle name="Normal 11 3 3 4 2 2" xfId="1000"/>
    <cellStyle name="Normal 11 3 3 4 2 2 2" xfId="1001"/>
    <cellStyle name="Normal 11 3 3 4 2 3" xfId="1002"/>
    <cellStyle name="Normal 11 3 3 4 3" xfId="1003"/>
    <cellStyle name="Normal 11 3 3 4 3 2" xfId="1004"/>
    <cellStyle name="Normal 11 3 3 4 4" xfId="1005"/>
    <cellStyle name="Normal 11 3 3 5" xfId="1006"/>
    <cellStyle name="Normal 11 3 3 5 2" xfId="1007"/>
    <cellStyle name="Normal 11 3 3 5 2 2" xfId="1008"/>
    <cellStyle name="Normal 11 3 3 5 3" xfId="1009"/>
    <cellStyle name="Normal 11 3 3 6" xfId="1010"/>
    <cellStyle name="Normal 11 3 3 6 2" xfId="1011"/>
    <cellStyle name="Normal 11 3 3 7" xfId="1012"/>
    <cellStyle name="Normal 11 3 4" xfId="1013"/>
    <cellStyle name="Normal 11 3 4 2" xfId="1014"/>
    <cellStyle name="Normal 11 3 4 2 2" xfId="1015"/>
    <cellStyle name="Normal 11 3 4 2 2 2" xfId="1016"/>
    <cellStyle name="Normal 11 3 4 2 2 2 2" xfId="1017"/>
    <cellStyle name="Normal 11 3 4 2 2 2 2 2" xfId="1018"/>
    <cellStyle name="Normal 11 3 4 2 2 2 3" xfId="1019"/>
    <cellStyle name="Normal 11 3 4 2 2 3" xfId="1020"/>
    <cellStyle name="Normal 11 3 4 2 2 3 2" xfId="1021"/>
    <cellStyle name="Normal 11 3 4 2 2 4" xfId="1022"/>
    <cellStyle name="Normal 11 3 4 2 3" xfId="1023"/>
    <cellStyle name="Normal 11 3 4 2 3 2" xfId="1024"/>
    <cellStyle name="Normal 11 3 4 2 3 2 2" xfId="1025"/>
    <cellStyle name="Normal 11 3 4 2 3 3" xfId="1026"/>
    <cellStyle name="Normal 11 3 4 2 4" xfId="1027"/>
    <cellStyle name="Normal 11 3 4 2 4 2" xfId="1028"/>
    <cellStyle name="Normal 11 3 4 2 5" xfId="1029"/>
    <cellStyle name="Normal 11 3 4 3" xfId="1030"/>
    <cellStyle name="Normal 11 3 4 3 2" xfId="1031"/>
    <cellStyle name="Normal 11 3 4 3 2 2" xfId="1032"/>
    <cellStyle name="Normal 11 3 4 3 2 2 2" xfId="1033"/>
    <cellStyle name="Normal 11 3 4 3 2 3" xfId="1034"/>
    <cellStyle name="Normal 11 3 4 3 3" xfId="1035"/>
    <cellStyle name="Normal 11 3 4 3 3 2" xfId="1036"/>
    <cellStyle name="Normal 11 3 4 3 4" xfId="1037"/>
    <cellStyle name="Normal 11 3 4 4" xfId="1038"/>
    <cellStyle name="Normal 11 3 4 4 2" xfId="1039"/>
    <cellStyle name="Normal 11 3 4 4 2 2" xfId="1040"/>
    <cellStyle name="Normal 11 3 4 4 3" xfId="1041"/>
    <cellStyle name="Normal 11 3 4 5" xfId="1042"/>
    <cellStyle name="Normal 11 3 4 5 2" xfId="1043"/>
    <cellStyle name="Normal 11 3 4 6" xfId="1044"/>
    <cellStyle name="Normal 11 3 5" xfId="1045"/>
    <cellStyle name="Normal 11 3 5 2" xfId="1046"/>
    <cellStyle name="Normal 11 3 5 2 2" xfId="1047"/>
    <cellStyle name="Normal 11 3 5 2 2 2" xfId="1048"/>
    <cellStyle name="Normal 11 3 5 2 2 2 2" xfId="1049"/>
    <cellStyle name="Normal 11 3 5 2 2 3" xfId="1050"/>
    <cellStyle name="Normal 11 3 5 2 3" xfId="1051"/>
    <cellStyle name="Normal 11 3 5 2 3 2" xfId="1052"/>
    <cellStyle name="Normal 11 3 5 2 4" xfId="1053"/>
    <cellStyle name="Normal 11 3 5 3" xfId="1054"/>
    <cellStyle name="Normal 11 3 5 3 2" xfId="1055"/>
    <cellStyle name="Normal 11 3 5 3 2 2" xfId="1056"/>
    <cellStyle name="Normal 11 3 5 3 3" xfId="1057"/>
    <cellStyle name="Normal 11 3 5 4" xfId="1058"/>
    <cellStyle name="Normal 11 3 5 4 2" xfId="1059"/>
    <cellStyle name="Normal 11 3 5 5" xfId="1060"/>
    <cellStyle name="Normal 11 3 6" xfId="1061"/>
    <cellStyle name="Normal 11 3 6 2" xfId="1062"/>
    <cellStyle name="Normal 11 3 6 2 2" xfId="1063"/>
    <cellStyle name="Normal 11 3 6 2 2 2" xfId="1064"/>
    <cellStyle name="Normal 11 3 6 2 3" xfId="1065"/>
    <cellStyle name="Normal 11 3 6 3" xfId="1066"/>
    <cellStyle name="Normal 11 3 6 3 2" xfId="1067"/>
    <cellStyle name="Normal 11 3 6 4" xfId="1068"/>
    <cellStyle name="Normal 11 3 7" xfId="1069"/>
    <cellStyle name="Normal 11 3 7 2" xfId="1070"/>
    <cellStyle name="Normal 11 3 7 2 2" xfId="1071"/>
    <cellStyle name="Normal 11 3 7 3" xfId="1072"/>
    <cellStyle name="Normal 11 3 8" xfId="1073"/>
    <cellStyle name="Normal 11 3 8 2" xfId="1074"/>
    <cellStyle name="Normal 11 3 9" xfId="1075"/>
    <cellStyle name="Normal 11 4" xfId="1076"/>
    <cellStyle name="Normal 11 4 2" xfId="1077"/>
    <cellStyle name="Normal 11 4 2 2" xfId="1078"/>
    <cellStyle name="Normal 11 4 2 2 2" xfId="1079"/>
    <cellStyle name="Normal 11 4 2 2 2 2" xfId="1080"/>
    <cellStyle name="Normal 11 4 2 2 2 2 2" xfId="1081"/>
    <cellStyle name="Normal 11 4 2 2 2 2 2 2" xfId="1082"/>
    <cellStyle name="Normal 11 4 2 2 2 2 2 2 2" xfId="1083"/>
    <cellStyle name="Normal 11 4 2 2 2 2 2 3" xfId="1084"/>
    <cellStyle name="Normal 11 4 2 2 2 2 3" xfId="1085"/>
    <cellStyle name="Normal 11 4 2 2 2 2 3 2" xfId="1086"/>
    <cellStyle name="Normal 11 4 2 2 2 2 4" xfId="1087"/>
    <cellStyle name="Normal 11 4 2 2 2 3" xfId="1088"/>
    <cellStyle name="Normal 11 4 2 2 2 3 2" xfId="1089"/>
    <cellStyle name="Normal 11 4 2 2 2 3 2 2" xfId="1090"/>
    <cellStyle name="Normal 11 4 2 2 2 3 3" xfId="1091"/>
    <cellStyle name="Normal 11 4 2 2 2 4" xfId="1092"/>
    <cellStyle name="Normal 11 4 2 2 2 4 2" xfId="1093"/>
    <cellStyle name="Normal 11 4 2 2 2 5" xfId="1094"/>
    <cellStyle name="Normal 11 4 2 2 3" xfId="1095"/>
    <cellStyle name="Normal 11 4 2 2 3 2" xfId="1096"/>
    <cellStyle name="Normal 11 4 2 2 3 2 2" xfId="1097"/>
    <cellStyle name="Normal 11 4 2 2 3 2 2 2" xfId="1098"/>
    <cellStyle name="Normal 11 4 2 2 3 2 3" xfId="1099"/>
    <cellStyle name="Normal 11 4 2 2 3 3" xfId="1100"/>
    <cellStyle name="Normal 11 4 2 2 3 3 2" xfId="1101"/>
    <cellStyle name="Normal 11 4 2 2 3 4" xfId="1102"/>
    <cellStyle name="Normal 11 4 2 2 4" xfId="1103"/>
    <cellStyle name="Normal 11 4 2 2 4 2" xfId="1104"/>
    <cellStyle name="Normal 11 4 2 2 4 2 2" xfId="1105"/>
    <cellStyle name="Normal 11 4 2 2 4 3" xfId="1106"/>
    <cellStyle name="Normal 11 4 2 2 5" xfId="1107"/>
    <cellStyle name="Normal 11 4 2 2 5 2" xfId="1108"/>
    <cellStyle name="Normal 11 4 2 2 6" xfId="1109"/>
    <cellStyle name="Normal 11 4 2 3" xfId="1110"/>
    <cellStyle name="Normal 11 4 2 3 2" xfId="1111"/>
    <cellStyle name="Normal 11 4 2 3 2 2" xfId="1112"/>
    <cellStyle name="Normal 11 4 2 3 2 2 2" xfId="1113"/>
    <cellStyle name="Normal 11 4 2 3 2 2 2 2" xfId="1114"/>
    <cellStyle name="Normal 11 4 2 3 2 2 3" xfId="1115"/>
    <cellStyle name="Normal 11 4 2 3 2 3" xfId="1116"/>
    <cellStyle name="Normal 11 4 2 3 2 3 2" xfId="1117"/>
    <cellStyle name="Normal 11 4 2 3 2 4" xfId="1118"/>
    <cellStyle name="Normal 11 4 2 3 3" xfId="1119"/>
    <cellStyle name="Normal 11 4 2 3 3 2" xfId="1120"/>
    <cellStyle name="Normal 11 4 2 3 3 2 2" xfId="1121"/>
    <cellStyle name="Normal 11 4 2 3 3 3" xfId="1122"/>
    <cellStyle name="Normal 11 4 2 3 4" xfId="1123"/>
    <cellStyle name="Normal 11 4 2 3 4 2" xfId="1124"/>
    <cellStyle name="Normal 11 4 2 3 5" xfId="1125"/>
    <cellStyle name="Normal 11 4 2 4" xfId="1126"/>
    <cellStyle name="Normal 11 4 2 4 2" xfId="1127"/>
    <cellStyle name="Normal 11 4 2 4 2 2" xfId="1128"/>
    <cellStyle name="Normal 11 4 2 4 2 2 2" xfId="1129"/>
    <cellStyle name="Normal 11 4 2 4 2 3" xfId="1130"/>
    <cellStyle name="Normal 11 4 2 4 3" xfId="1131"/>
    <cellStyle name="Normal 11 4 2 4 3 2" xfId="1132"/>
    <cellStyle name="Normal 11 4 2 4 4" xfId="1133"/>
    <cellStyle name="Normal 11 4 2 5" xfId="1134"/>
    <cellStyle name="Normal 11 4 2 5 2" xfId="1135"/>
    <cellStyle name="Normal 11 4 2 5 2 2" xfId="1136"/>
    <cellStyle name="Normal 11 4 2 5 3" xfId="1137"/>
    <cellStyle name="Normal 11 4 2 6" xfId="1138"/>
    <cellStyle name="Normal 11 4 2 6 2" xfId="1139"/>
    <cellStyle name="Normal 11 4 2 7" xfId="1140"/>
    <cellStyle name="Normal 11 4 3" xfId="1141"/>
    <cellStyle name="Normal 11 4 3 2" xfId="1142"/>
    <cellStyle name="Normal 11 4 3 2 2" xfId="1143"/>
    <cellStyle name="Normal 11 4 3 2 2 2" xfId="1144"/>
    <cellStyle name="Normal 11 4 3 2 2 2 2" xfId="1145"/>
    <cellStyle name="Normal 11 4 3 2 2 2 2 2" xfId="1146"/>
    <cellStyle name="Normal 11 4 3 2 2 2 3" xfId="1147"/>
    <cellStyle name="Normal 11 4 3 2 2 3" xfId="1148"/>
    <cellStyle name="Normal 11 4 3 2 2 3 2" xfId="1149"/>
    <cellStyle name="Normal 11 4 3 2 2 4" xfId="1150"/>
    <cellStyle name="Normal 11 4 3 2 3" xfId="1151"/>
    <cellStyle name="Normal 11 4 3 2 3 2" xfId="1152"/>
    <cellStyle name="Normal 11 4 3 2 3 2 2" xfId="1153"/>
    <cellStyle name="Normal 11 4 3 2 3 3" xfId="1154"/>
    <cellStyle name="Normal 11 4 3 2 4" xfId="1155"/>
    <cellStyle name="Normal 11 4 3 2 4 2" xfId="1156"/>
    <cellStyle name="Normal 11 4 3 2 5" xfId="1157"/>
    <cellStyle name="Normal 11 4 3 3" xfId="1158"/>
    <cellStyle name="Normal 11 4 3 3 2" xfId="1159"/>
    <cellStyle name="Normal 11 4 3 3 2 2" xfId="1160"/>
    <cellStyle name="Normal 11 4 3 3 2 2 2" xfId="1161"/>
    <cellStyle name="Normal 11 4 3 3 2 3" xfId="1162"/>
    <cellStyle name="Normal 11 4 3 3 3" xfId="1163"/>
    <cellStyle name="Normal 11 4 3 3 3 2" xfId="1164"/>
    <cellStyle name="Normal 11 4 3 3 4" xfId="1165"/>
    <cellStyle name="Normal 11 4 3 4" xfId="1166"/>
    <cellStyle name="Normal 11 4 3 4 2" xfId="1167"/>
    <cellStyle name="Normal 11 4 3 4 2 2" xfId="1168"/>
    <cellStyle name="Normal 11 4 3 4 3" xfId="1169"/>
    <cellStyle name="Normal 11 4 3 5" xfId="1170"/>
    <cellStyle name="Normal 11 4 3 5 2" xfId="1171"/>
    <cellStyle name="Normal 11 4 3 6" xfId="1172"/>
    <cellStyle name="Normal 11 4 4" xfId="1173"/>
    <cellStyle name="Normal 11 4 4 2" xfId="1174"/>
    <cellStyle name="Normal 11 4 4 2 2" xfId="1175"/>
    <cellStyle name="Normal 11 4 4 2 2 2" xfId="1176"/>
    <cellStyle name="Normal 11 4 4 2 2 2 2" xfId="1177"/>
    <cellStyle name="Normal 11 4 4 2 2 3" xfId="1178"/>
    <cellStyle name="Normal 11 4 4 2 3" xfId="1179"/>
    <cellStyle name="Normal 11 4 4 2 3 2" xfId="1180"/>
    <cellStyle name="Normal 11 4 4 2 4" xfId="1181"/>
    <cellStyle name="Normal 11 4 4 3" xfId="1182"/>
    <cellStyle name="Normal 11 4 4 3 2" xfId="1183"/>
    <cellStyle name="Normal 11 4 4 3 2 2" xfId="1184"/>
    <cellStyle name="Normal 11 4 4 3 3" xfId="1185"/>
    <cellStyle name="Normal 11 4 4 4" xfId="1186"/>
    <cellStyle name="Normal 11 4 4 4 2" xfId="1187"/>
    <cellStyle name="Normal 11 4 4 5" xfId="1188"/>
    <cellStyle name="Normal 11 4 5" xfId="1189"/>
    <cellStyle name="Normal 11 4 5 2" xfId="1190"/>
    <cellStyle name="Normal 11 4 5 2 2" xfId="1191"/>
    <cellStyle name="Normal 11 4 5 2 2 2" xfId="1192"/>
    <cellStyle name="Normal 11 4 5 2 3" xfId="1193"/>
    <cellStyle name="Normal 11 4 5 3" xfId="1194"/>
    <cellStyle name="Normal 11 4 5 3 2" xfId="1195"/>
    <cellStyle name="Normal 11 4 5 4" xfId="1196"/>
    <cellStyle name="Normal 11 4 6" xfId="1197"/>
    <cellStyle name="Normal 11 4 6 2" xfId="1198"/>
    <cellStyle name="Normal 11 4 6 2 2" xfId="1199"/>
    <cellStyle name="Normal 11 4 6 3" xfId="1200"/>
    <cellStyle name="Normal 11 4 7" xfId="1201"/>
    <cellStyle name="Normal 11 4 7 2" xfId="1202"/>
    <cellStyle name="Normal 11 4 8" xfId="1203"/>
    <cellStyle name="Normal 11 5" xfId="1204"/>
    <cellStyle name="Normal 11 5 2" xfId="1205"/>
    <cellStyle name="Normal 11 5 2 2" xfId="1206"/>
    <cellStyle name="Normal 11 5 2 2 2" xfId="1207"/>
    <cellStyle name="Normal 11 5 2 2 2 2" xfId="1208"/>
    <cellStyle name="Normal 11 5 2 2 2 2 2" xfId="1209"/>
    <cellStyle name="Normal 11 5 2 2 2 2 2 2" xfId="1210"/>
    <cellStyle name="Normal 11 5 2 2 2 2 3" xfId="1211"/>
    <cellStyle name="Normal 11 5 2 2 2 3" xfId="1212"/>
    <cellStyle name="Normal 11 5 2 2 2 3 2" xfId="1213"/>
    <cellStyle name="Normal 11 5 2 2 2 4" xfId="1214"/>
    <cellStyle name="Normal 11 5 2 2 3" xfId="1215"/>
    <cellStyle name="Normal 11 5 2 2 3 2" xfId="1216"/>
    <cellStyle name="Normal 11 5 2 2 3 2 2" xfId="1217"/>
    <cellStyle name="Normal 11 5 2 2 3 3" xfId="1218"/>
    <cellStyle name="Normal 11 5 2 2 4" xfId="1219"/>
    <cellStyle name="Normal 11 5 2 2 4 2" xfId="1220"/>
    <cellStyle name="Normal 11 5 2 2 5" xfId="1221"/>
    <cellStyle name="Normal 11 5 2 3" xfId="1222"/>
    <cellStyle name="Normal 11 5 2 3 2" xfId="1223"/>
    <cellStyle name="Normal 11 5 2 3 2 2" xfId="1224"/>
    <cellStyle name="Normal 11 5 2 3 2 2 2" xfId="1225"/>
    <cellStyle name="Normal 11 5 2 3 2 3" xfId="1226"/>
    <cellStyle name="Normal 11 5 2 3 3" xfId="1227"/>
    <cellStyle name="Normal 11 5 2 3 3 2" xfId="1228"/>
    <cellStyle name="Normal 11 5 2 3 4" xfId="1229"/>
    <cellStyle name="Normal 11 5 2 4" xfId="1230"/>
    <cellStyle name="Normal 11 5 2 4 2" xfId="1231"/>
    <cellStyle name="Normal 11 5 2 4 2 2" xfId="1232"/>
    <cellStyle name="Normal 11 5 2 4 3" xfId="1233"/>
    <cellStyle name="Normal 11 5 2 5" xfId="1234"/>
    <cellStyle name="Normal 11 5 2 5 2" xfId="1235"/>
    <cellStyle name="Normal 11 5 2 6" xfId="1236"/>
    <cellStyle name="Normal 11 5 3" xfId="1237"/>
    <cellStyle name="Normal 11 5 3 2" xfId="1238"/>
    <cellStyle name="Normal 11 5 3 2 2" xfId="1239"/>
    <cellStyle name="Normal 11 5 3 2 2 2" xfId="1240"/>
    <cellStyle name="Normal 11 5 3 2 2 2 2" xfId="1241"/>
    <cellStyle name="Normal 11 5 3 2 2 3" xfId="1242"/>
    <cellStyle name="Normal 11 5 3 2 3" xfId="1243"/>
    <cellStyle name="Normal 11 5 3 2 3 2" xfId="1244"/>
    <cellStyle name="Normal 11 5 3 2 4" xfId="1245"/>
    <cellStyle name="Normal 11 5 3 3" xfId="1246"/>
    <cellStyle name="Normal 11 5 3 3 2" xfId="1247"/>
    <cellStyle name="Normal 11 5 3 3 2 2" xfId="1248"/>
    <cellStyle name="Normal 11 5 3 3 3" xfId="1249"/>
    <cellStyle name="Normal 11 5 3 4" xfId="1250"/>
    <cellStyle name="Normal 11 5 3 4 2" xfId="1251"/>
    <cellStyle name="Normal 11 5 3 5" xfId="1252"/>
    <cellStyle name="Normal 11 5 4" xfId="1253"/>
    <cellStyle name="Normal 11 5 4 2" xfId="1254"/>
    <cellStyle name="Normal 11 5 4 2 2" xfId="1255"/>
    <cellStyle name="Normal 11 5 4 2 2 2" xfId="1256"/>
    <cellStyle name="Normal 11 5 4 2 3" xfId="1257"/>
    <cellStyle name="Normal 11 5 4 3" xfId="1258"/>
    <cellStyle name="Normal 11 5 4 3 2" xfId="1259"/>
    <cellStyle name="Normal 11 5 4 4" xfId="1260"/>
    <cellStyle name="Normal 11 5 5" xfId="1261"/>
    <cellStyle name="Normal 11 5 5 2" xfId="1262"/>
    <cellStyle name="Normal 11 5 5 2 2" xfId="1263"/>
    <cellStyle name="Normal 11 5 5 3" xfId="1264"/>
    <cellStyle name="Normal 11 5 6" xfId="1265"/>
    <cellStyle name="Normal 11 5 6 2" xfId="1266"/>
    <cellStyle name="Normal 11 5 7" xfId="1267"/>
    <cellStyle name="Normal 11 6" xfId="1268"/>
    <cellStyle name="Normal 11 6 2" xfId="1269"/>
    <cellStyle name="Normal 11 6 2 2" xfId="1270"/>
    <cellStyle name="Normal 11 6 2 2 2" xfId="1271"/>
    <cellStyle name="Normal 11 6 2 2 2 2" xfId="1272"/>
    <cellStyle name="Normal 11 6 2 2 2 2 2" xfId="1273"/>
    <cellStyle name="Normal 11 6 2 2 2 3" xfId="1274"/>
    <cellStyle name="Normal 11 6 2 2 3" xfId="1275"/>
    <cellStyle name="Normal 11 6 2 2 3 2" xfId="1276"/>
    <cellStyle name="Normal 11 6 2 2 4" xfId="1277"/>
    <cellStyle name="Normal 11 6 2 3" xfId="1278"/>
    <cellStyle name="Normal 11 6 2 3 2" xfId="1279"/>
    <cellStyle name="Normal 11 6 2 3 2 2" xfId="1280"/>
    <cellStyle name="Normal 11 6 2 3 3" xfId="1281"/>
    <cellStyle name="Normal 11 6 2 4" xfId="1282"/>
    <cellStyle name="Normal 11 6 2 4 2" xfId="1283"/>
    <cellStyle name="Normal 11 6 2 5" xfId="1284"/>
    <cellStyle name="Normal 11 6 3" xfId="1285"/>
    <cellStyle name="Normal 11 6 3 2" xfId="1286"/>
    <cellStyle name="Normal 11 6 3 2 2" xfId="1287"/>
    <cellStyle name="Normal 11 6 3 2 2 2" xfId="1288"/>
    <cellStyle name="Normal 11 6 3 2 3" xfId="1289"/>
    <cellStyle name="Normal 11 6 3 3" xfId="1290"/>
    <cellStyle name="Normal 11 6 3 3 2" xfId="1291"/>
    <cellStyle name="Normal 11 6 3 4" xfId="1292"/>
    <cellStyle name="Normal 11 6 4" xfId="1293"/>
    <cellStyle name="Normal 11 6 4 2" xfId="1294"/>
    <cellStyle name="Normal 11 6 4 2 2" xfId="1295"/>
    <cellStyle name="Normal 11 6 4 3" xfId="1296"/>
    <cellStyle name="Normal 11 6 5" xfId="1297"/>
    <cellStyle name="Normal 11 6 5 2" xfId="1298"/>
    <cellStyle name="Normal 11 6 6" xfId="1299"/>
    <cellStyle name="Normal 11 7" xfId="1300"/>
    <cellStyle name="Normal 11 7 2" xfId="1301"/>
    <cellStyle name="Normal 11 7 2 2" xfId="1302"/>
    <cellStyle name="Normal 11 7 2 2 2" xfId="1303"/>
    <cellStyle name="Normal 11 7 2 2 2 2" xfId="1304"/>
    <cellStyle name="Normal 11 7 2 2 3" xfId="1305"/>
    <cellStyle name="Normal 11 7 2 3" xfId="1306"/>
    <cellStyle name="Normal 11 7 2 3 2" xfId="1307"/>
    <cellStyle name="Normal 11 7 2 4" xfId="1308"/>
    <cellStyle name="Normal 11 7 3" xfId="1309"/>
    <cellStyle name="Normal 11 7 3 2" xfId="1310"/>
    <cellStyle name="Normal 11 7 3 2 2" xfId="1311"/>
    <cellStyle name="Normal 11 7 3 3" xfId="1312"/>
    <cellStyle name="Normal 11 7 4" xfId="1313"/>
    <cellStyle name="Normal 11 7 4 2" xfId="1314"/>
    <cellStyle name="Normal 11 7 5" xfId="1315"/>
    <cellStyle name="Normal 11 8" xfId="1316"/>
    <cellStyle name="Normal 11 8 2" xfId="1317"/>
    <cellStyle name="Normal 11 8 2 2" xfId="1318"/>
    <cellStyle name="Normal 11 8 2 2 2" xfId="1319"/>
    <cellStyle name="Normal 11 8 2 3" xfId="1320"/>
    <cellStyle name="Normal 11 8 3" xfId="1321"/>
    <cellStyle name="Normal 11 8 3 2" xfId="1322"/>
    <cellStyle name="Normal 11 8 4" xfId="1323"/>
    <cellStyle name="Normal 11 9" xfId="1324"/>
    <cellStyle name="Normal 11 9 2" xfId="1325"/>
    <cellStyle name="Normal 11 9 2 2" xfId="1326"/>
    <cellStyle name="Normal 11 9 3" xfId="1327"/>
    <cellStyle name="Normal 12" xfId="1328"/>
    <cellStyle name="Normal 12 2" xfId="1329"/>
    <cellStyle name="Normal 12 3" xfId="1330"/>
    <cellStyle name="Normal 13" xfId="1331"/>
    <cellStyle name="Normal 13 2" xfId="1332"/>
    <cellStyle name="Normal 14" xfId="1333"/>
    <cellStyle name="Normal 14 2" xfId="1334"/>
    <cellStyle name="Normal 14 3" xfId="1335"/>
    <cellStyle name="Normal 15" xfId="1336"/>
    <cellStyle name="Normal 15 2" xfId="1337"/>
    <cellStyle name="Normal 16" xfId="1338"/>
    <cellStyle name="Normal 16 2" xfId="1339"/>
    <cellStyle name="Normal 17" xfId="1340"/>
    <cellStyle name="Normal 17 10" xfId="1341"/>
    <cellStyle name="Normal 17 11" xfId="1342"/>
    <cellStyle name="Normal 17 2" xfId="1343"/>
    <cellStyle name="Normal 17 2 2" xfId="1344"/>
    <cellStyle name="Normal 17 2 2 2" xfId="1345"/>
    <cellStyle name="Normal 17 2 2 2 2" xfId="1346"/>
    <cellStyle name="Normal 17 2 2 2 2 2" xfId="1347"/>
    <cellStyle name="Normal 17 2 2 2 2 2 2" xfId="1348"/>
    <cellStyle name="Normal 17 2 2 2 2 2 2 2" xfId="1349"/>
    <cellStyle name="Normal 17 2 2 2 2 2 2 2 2" xfId="1350"/>
    <cellStyle name="Normal 17 2 2 2 2 2 2 2 2 2" xfId="1351"/>
    <cellStyle name="Normal 17 2 2 2 2 2 2 2 3" xfId="1352"/>
    <cellStyle name="Normal 17 2 2 2 2 2 2 3" xfId="1353"/>
    <cellStyle name="Normal 17 2 2 2 2 2 2 3 2" xfId="1354"/>
    <cellStyle name="Normal 17 2 2 2 2 2 2 4" xfId="1355"/>
    <cellStyle name="Normal 17 2 2 2 2 2 3" xfId="1356"/>
    <cellStyle name="Normal 17 2 2 2 2 2 3 2" xfId="1357"/>
    <cellStyle name="Normal 17 2 2 2 2 2 3 2 2" xfId="1358"/>
    <cellStyle name="Normal 17 2 2 2 2 2 3 3" xfId="1359"/>
    <cellStyle name="Normal 17 2 2 2 2 2 4" xfId="1360"/>
    <cellStyle name="Normal 17 2 2 2 2 2 4 2" xfId="1361"/>
    <cellStyle name="Normal 17 2 2 2 2 2 5" xfId="1362"/>
    <cellStyle name="Normal 17 2 2 2 2 3" xfId="1363"/>
    <cellStyle name="Normal 17 2 2 2 2 3 2" xfId="1364"/>
    <cellStyle name="Normal 17 2 2 2 2 3 2 2" xfId="1365"/>
    <cellStyle name="Normal 17 2 2 2 2 3 2 2 2" xfId="1366"/>
    <cellStyle name="Normal 17 2 2 2 2 3 2 3" xfId="1367"/>
    <cellStyle name="Normal 17 2 2 2 2 3 3" xfId="1368"/>
    <cellStyle name="Normal 17 2 2 2 2 3 3 2" xfId="1369"/>
    <cellStyle name="Normal 17 2 2 2 2 3 4" xfId="1370"/>
    <cellStyle name="Normal 17 2 2 2 2 4" xfId="1371"/>
    <cellStyle name="Normal 17 2 2 2 2 4 2" xfId="1372"/>
    <cellStyle name="Normal 17 2 2 2 2 4 2 2" xfId="1373"/>
    <cellStyle name="Normal 17 2 2 2 2 4 3" xfId="1374"/>
    <cellStyle name="Normal 17 2 2 2 2 5" xfId="1375"/>
    <cellStyle name="Normal 17 2 2 2 2 5 2" xfId="1376"/>
    <cellStyle name="Normal 17 2 2 2 2 6" xfId="1377"/>
    <cellStyle name="Normal 17 2 2 2 3" xfId="1378"/>
    <cellStyle name="Normal 17 2 2 2 3 2" xfId="1379"/>
    <cellStyle name="Normal 17 2 2 2 3 2 2" xfId="1380"/>
    <cellStyle name="Normal 17 2 2 2 3 2 2 2" xfId="1381"/>
    <cellStyle name="Normal 17 2 2 2 3 2 2 2 2" xfId="1382"/>
    <cellStyle name="Normal 17 2 2 2 3 2 2 3" xfId="1383"/>
    <cellStyle name="Normal 17 2 2 2 3 2 3" xfId="1384"/>
    <cellStyle name="Normal 17 2 2 2 3 2 3 2" xfId="1385"/>
    <cellStyle name="Normal 17 2 2 2 3 2 4" xfId="1386"/>
    <cellStyle name="Normal 17 2 2 2 3 3" xfId="1387"/>
    <cellStyle name="Normal 17 2 2 2 3 3 2" xfId="1388"/>
    <cellStyle name="Normal 17 2 2 2 3 3 2 2" xfId="1389"/>
    <cellStyle name="Normal 17 2 2 2 3 3 3" xfId="1390"/>
    <cellStyle name="Normal 17 2 2 2 3 4" xfId="1391"/>
    <cellStyle name="Normal 17 2 2 2 3 4 2" xfId="1392"/>
    <cellStyle name="Normal 17 2 2 2 3 5" xfId="1393"/>
    <cellStyle name="Normal 17 2 2 2 4" xfId="1394"/>
    <cellStyle name="Normal 17 2 2 2 4 2" xfId="1395"/>
    <cellStyle name="Normal 17 2 2 2 4 2 2" xfId="1396"/>
    <cellStyle name="Normal 17 2 2 2 4 2 2 2" xfId="1397"/>
    <cellStyle name="Normal 17 2 2 2 4 2 3" xfId="1398"/>
    <cellStyle name="Normal 17 2 2 2 4 3" xfId="1399"/>
    <cellStyle name="Normal 17 2 2 2 4 3 2" xfId="1400"/>
    <cellStyle name="Normal 17 2 2 2 4 4" xfId="1401"/>
    <cellStyle name="Normal 17 2 2 2 5" xfId="1402"/>
    <cellStyle name="Normal 17 2 2 2 5 2" xfId="1403"/>
    <cellStyle name="Normal 17 2 2 2 5 2 2" xfId="1404"/>
    <cellStyle name="Normal 17 2 2 2 5 3" xfId="1405"/>
    <cellStyle name="Normal 17 2 2 2 6" xfId="1406"/>
    <cellStyle name="Normal 17 2 2 2 6 2" xfId="1407"/>
    <cellStyle name="Normal 17 2 2 2 7" xfId="1408"/>
    <cellStyle name="Normal 17 2 2 3" xfId="1409"/>
    <cellStyle name="Normal 17 2 2 3 2" xfId="1410"/>
    <cellStyle name="Normal 17 2 2 3 2 2" xfId="1411"/>
    <cellStyle name="Normal 17 2 2 3 2 2 2" xfId="1412"/>
    <cellStyle name="Normal 17 2 2 3 2 2 2 2" xfId="1413"/>
    <cellStyle name="Normal 17 2 2 3 2 2 2 2 2" xfId="1414"/>
    <cellStyle name="Normal 17 2 2 3 2 2 2 3" xfId="1415"/>
    <cellStyle name="Normal 17 2 2 3 2 2 3" xfId="1416"/>
    <cellStyle name="Normal 17 2 2 3 2 2 3 2" xfId="1417"/>
    <cellStyle name="Normal 17 2 2 3 2 2 4" xfId="1418"/>
    <cellStyle name="Normal 17 2 2 3 2 3" xfId="1419"/>
    <cellStyle name="Normal 17 2 2 3 2 3 2" xfId="1420"/>
    <cellStyle name="Normal 17 2 2 3 2 3 2 2" xfId="1421"/>
    <cellStyle name="Normal 17 2 2 3 2 3 3" xfId="1422"/>
    <cellStyle name="Normal 17 2 2 3 2 4" xfId="1423"/>
    <cellStyle name="Normal 17 2 2 3 2 4 2" xfId="1424"/>
    <cellStyle name="Normal 17 2 2 3 2 5" xfId="1425"/>
    <cellStyle name="Normal 17 2 2 3 3" xfId="1426"/>
    <cellStyle name="Normal 17 2 2 3 3 2" xfId="1427"/>
    <cellStyle name="Normal 17 2 2 3 3 2 2" xfId="1428"/>
    <cellStyle name="Normal 17 2 2 3 3 2 2 2" xfId="1429"/>
    <cellStyle name="Normal 17 2 2 3 3 2 3" xfId="1430"/>
    <cellStyle name="Normal 17 2 2 3 3 3" xfId="1431"/>
    <cellStyle name="Normal 17 2 2 3 3 3 2" xfId="1432"/>
    <cellStyle name="Normal 17 2 2 3 3 4" xfId="1433"/>
    <cellStyle name="Normal 17 2 2 3 4" xfId="1434"/>
    <cellStyle name="Normal 17 2 2 3 4 2" xfId="1435"/>
    <cellStyle name="Normal 17 2 2 3 4 2 2" xfId="1436"/>
    <cellStyle name="Normal 17 2 2 3 4 3" xfId="1437"/>
    <cellStyle name="Normal 17 2 2 3 5" xfId="1438"/>
    <cellStyle name="Normal 17 2 2 3 5 2" xfId="1439"/>
    <cellStyle name="Normal 17 2 2 3 6" xfId="1440"/>
    <cellStyle name="Normal 17 2 2 4" xfId="1441"/>
    <cellStyle name="Normal 17 2 2 4 2" xfId="1442"/>
    <cellStyle name="Normal 17 2 2 4 2 2" xfId="1443"/>
    <cellStyle name="Normal 17 2 2 4 2 2 2" xfId="1444"/>
    <cellStyle name="Normal 17 2 2 4 2 2 2 2" xfId="1445"/>
    <cellStyle name="Normal 17 2 2 4 2 2 3" xfId="1446"/>
    <cellStyle name="Normal 17 2 2 4 2 3" xfId="1447"/>
    <cellStyle name="Normal 17 2 2 4 2 3 2" xfId="1448"/>
    <cellStyle name="Normal 17 2 2 4 2 4" xfId="1449"/>
    <cellStyle name="Normal 17 2 2 4 3" xfId="1450"/>
    <cellStyle name="Normal 17 2 2 4 3 2" xfId="1451"/>
    <cellStyle name="Normal 17 2 2 4 3 2 2" xfId="1452"/>
    <cellStyle name="Normal 17 2 2 4 3 3" xfId="1453"/>
    <cellStyle name="Normal 17 2 2 4 4" xfId="1454"/>
    <cellStyle name="Normal 17 2 2 4 4 2" xfId="1455"/>
    <cellStyle name="Normal 17 2 2 4 5" xfId="1456"/>
    <cellStyle name="Normal 17 2 2 5" xfId="1457"/>
    <cellStyle name="Normal 17 2 2 5 2" xfId="1458"/>
    <cellStyle name="Normal 17 2 2 5 2 2" xfId="1459"/>
    <cellStyle name="Normal 17 2 2 5 2 2 2" xfId="1460"/>
    <cellStyle name="Normal 17 2 2 5 2 3" xfId="1461"/>
    <cellStyle name="Normal 17 2 2 5 3" xfId="1462"/>
    <cellStyle name="Normal 17 2 2 5 3 2" xfId="1463"/>
    <cellStyle name="Normal 17 2 2 5 4" xfId="1464"/>
    <cellStyle name="Normal 17 2 2 6" xfId="1465"/>
    <cellStyle name="Normal 17 2 2 6 2" xfId="1466"/>
    <cellStyle name="Normal 17 2 2 6 2 2" xfId="1467"/>
    <cellStyle name="Normal 17 2 2 6 3" xfId="1468"/>
    <cellStyle name="Normal 17 2 2 7" xfId="1469"/>
    <cellStyle name="Normal 17 2 2 7 2" xfId="1470"/>
    <cellStyle name="Normal 17 2 2 8" xfId="1471"/>
    <cellStyle name="Normal 17 2 3" xfId="1472"/>
    <cellStyle name="Normal 17 2 3 2" xfId="1473"/>
    <cellStyle name="Normal 17 2 3 2 2" xfId="1474"/>
    <cellStyle name="Normal 17 2 3 2 2 2" xfId="1475"/>
    <cellStyle name="Normal 17 2 3 2 2 2 2" xfId="1476"/>
    <cellStyle name="Normal 17 2 3 2 2 2 2 2" xfId="1477"/>
    <cellStyle name="Normal 17 2 3 2 2 2 2 2 2" xfId="1478"/>
    <cellStyle name="Normal 17 2 3 2 2 2 2 3" xfId="1479"/>
    <cellStyle name="Normal 17 2 3 2 2 2 3" xfId="1480"/>
    <cellStyle name="Normal 17 2 3 2 2 2 3 2" xfId="1481"/>
    <cellStyle name="Normal 17 2 3 2 2 2 4" xfId="1482"/>
    <cellStyle name="Normal 17 2 3 2 2 3" xfId="1483"/>
    <cellStyle name="Normal 17 2 3 2 2 3 2" xfId="1484"/>
    <cellStyle name="Normal 17 2 3 2 2 3 2 2" xfId="1485"/>
    <cellStyle name="Normal 17 2 3 2 2 3 3" xfId="1486"/>
    <cellStyle name="Normal 17 2 3 2 2 4" xfId="1487"/>
    <cellStyle name="Normal 17 2 3 2 2 4 2" xfId="1488"/>
    <cellStyle name="Normal 17 2 3 2 2 5" xfId="1489"/>
    <cellStyle name="Normal 17 2 3 2 3" xfId="1490"/>
    <cellStyle name="Normal 17 2 3 2 3 2" xfId="1491"/>
    <cellStyle name="Normal 17 2 3 2 3 2 2" xfId="1492"/>
    <cellStyle name="Normal 17 2 3 2 3 2 2 2" xfId="1493"/>
    <cellStyle name="Normal 17 2 3 2 3 2 3" xfId="1494"/>
    <cellStyle name="Normal 17 2 3 2 3 3" xfId="1495"/>
    <cellStyle name="Normal 17 2 3 2 3 3 2" xfId="1496"/>
    <cellStyle name="Normal 17 2 3 2 3 4" xfId="1497"/>
    <cellStyle name="Normal 17 2 3 2 4" xfId="1498"/>
    <cellStyle name="Normal 17 2 3 2 4 2" xfId="1499"/>
    <cellStyle name="Normal 17 2 3 2 4 2 2" xfId="1500"/>
    <cellStyle name="Normal 17 2 3 2 4 3" xfId="1501"/>
    <cellStyle name="Normal 17 2 3 2 5" xfId="1502"/>
    <cellStyle name="Normal 17 2 3 2 5 2" xfId="1503"/>
    <cellStyle name="Normal 17 2 3 2 6" xfId="1504"/>
    <cellStyle name="Normal 17 2 3 3" xfId="1505"/>
    <cellStyle name="Normal 17 2 3 3 2" xfId="1506"/>
    <cellStyle name="Normal 17 2 3 3 2 2" xfId="1507"/>
    <cellStyle name="Normal 17 2 3 3 2 2 2" xfId="1508"/>
    <cellStyle name="Normal 17 2 3 3 2 2 2 2" xfId="1509"/>
    <cellStyle name="Normal 17 2 3 3 2 2 3" xfId="1510"/>
    <cellStyle name="Normal 17 2 3 3 2 3" xfId="1511"/>
    <cellStyle name="Normal 17 2 3 3 2 3 2" xfId="1512"/>
    <cellStyle name="Normal 17 2 3 3 2 4" xfId="1513"/>
    <cellStyle name="Normal 17 2 3 3 3" xfId="1514"/>
    <cellStyle name="Normal 17 2 3 3 3 2" xfId="1515"/>
    <cellStyle name="Normal 17 2 3 3 3 2 2" xfId="1516"/>
    <cellStyle name="Normal 17 2 3 3 3 3" xfId="1517"/>
    <cellStyle name="Normal 17 2 3 3 4" xfId="1518"/>
    <cellStyle name="Normal 17 2 3 3 4 2" xfId="1519"/>
    <cellStyle name="Normal 17 2 3 3 5" xfId="1520"/>
    <cellStyle name="Normal 17 2 3 4" xfId="1521"/>
    <cellStyle name="Normal 17 2 3 4 2" xfId="1522"/>
    <cellStyle name="Normal 17 2 3 4 2 2" xfId="1523"/>
    <cellStyle name="Normal 17 2 3 4 2 2 2" xfId="1524"/>
    <cellStyle name="Normal 17 2 3 4 2 3" xfId="1525"/>
    <cellStyle name="Normal 17 2 3 4 3" xfId="1526"/>
    <cellStyle name="Normal 17 2 3 4 3 2" xfId="1527"/>
    <cellStyle name="Normal 17 2 3 4 4" xfId="1528"/>
    <cellStyle name="Normal 17 2 3 5" xfId="1529"/>
    <cellStyle name="Normal 17 2 3 5 2" xfId="1530"/>
    <cellStyle name="Normal 17 2 3 5 2 2" xfId="1531"/>
    <cellStyle name="Normal 17 2 3 5 3" xfId="1532"/>
    <cellStyle name="Normal 17 2 3 6" xfId="1533"/>
    <cellStyle name="Normal 17 2 3 6 2" xfId="1534"/>
    <cellStyle name="Normal 17 2 3 7" xfId="1535"/>
    <cellStyle name="Normal 17 2 4" xfId="1536"/>
    <cellStyle name="Normal 17 2 4 2" xfId="1537"/>
    <cellStyle name="Normal 17 2 4 2 2" xfId="1538"/>
    <cellStyle name="Normal 17 2 4 2 2 2" xfId="1539"/>
    <cellStyle name="Normal 17 2 4 2 2 2 2" xfId="1540"/>
    <cellStyle name="Normal 17 2 4 2 2 2 2 2" xfId="1541"/>
    <cellStyle name="Normal 17 2 4 2 2 2 3" xfId="1542"/>
    <cellStyle name="Normal 17 2 4 2 2 3" xfId="1543"/>
    <cellStyle name="Normal 17 2 4 2 2 3 2" xfId="1544"/>
    <cellStyle name="Normal 17 2 4 2 2 4" xfId="1545"/>
    <cellStyle name="Normal 17 2 4 2 3" xfId="1546"/>
    <cellStyle name="Normal 17 2 4 2 3 2" xfId="1547"/>
    <cellStyle name="Normal 17 2 4 2 3 2 2" xfId="1548"/>
    <cellStyle name="Normal 17 2 4 2 3 3" xfId="1549"/>
    <cellStyle name="Normal 17 2 4 2 4" xfId="1550"/>
    <cellStyle name="Normal 17 2 4 2 4 2" xfId="1551"/>
    <cellStyle name="Normal 17 2 4 2 5" xfId="1552"/>
    <cellStyle name="Normal 17 2 4 3" xfId="1553"/>
    <cellStyle name="Normal 17 2 4 3 2" xfId="1554"/>
    <cellStyle name="Normal 17 2 4 3 2 2" xfId="1555"/>
    <cellStyle name="Normal 17 2 4 3 2 2 2" xfId="1556"/>
    <cellStyle name="Normal 17 2 4 3 2 3" xfId="1557"/>
    <cellStyle name="Normal 17 2 4 3 3" xfId="1558"/>
    <cellStyle name="Normal 17 2 4 3 3 2" xfId="1559"/>
    <cellStyle name="Normal 17 2 4 3 4" xfId="1560"/>
    <cellStyle name="Normal 17 2 4 4" xfId="1561"/>
    <cellStyle name="Normal 17 2 4 4 2" xfId="1562"/>
    <cellStyle name="Normal 17 2 4 4 2 2" xfId="1563"/>
    <cellStyle name="Normal 17 2 4 4 3" xfId="1564"/>
    <cellStyle name="Normal 17 2 4 5" xfId="1565"/>
    <cellStyle name="Normal 17 2 4 5 2" xfId="1566"/>
    <cellStyle name="Normal 17 2 4 6" xfId="1567"/>
    <cellStyle name="Normal 17 2 5" xfId="1568"/>
    <cellStyle name="Normal 17 2 5 2" xfId="1569"/>
    <cellStyle name="Normal 17 2 5 2 2" xfId="1570"/>
    <cellStyle name="Normal 17 2 5 2 2 2" xfId="1571"/>
    <cellStyle name="Normal 17 2 5 2 2 2 2" xfId="1572"/>
    <cellStyle name="Normal 17 2 5 2 2 3" xfId="1573"/>
    <cellStyle name="Normal 17 2 5 2 3" xfId="1574"/>
    <cellStyle name="Normal 17 2 5 2 3 2" xfId="1575"/>
    <cellStyle name="Normal 17 2 5 2 4" xfId="1576"/>
    <cellStyle name="Normal 17 2 5 3" xfId="1577"/>
    <cellStyle name="Normal 17 2 5 3 2" xfId="1578"/>
    <cellStyle name="Normal 17 2 5 3 2 2" xfId="1579"/>
    <cellStyle name="Normal 17 2 5 3 3" xfId="1580"/>
    <cellStyle name="Normal 17 2 5 4" xfId="1581"/>
    <cellStyle name="Normal 17 2 5 4 2" xfId="1582"/>
    <cellStyle name="Normal 17 2 5 5" xfId="1583"/>
    <cellStyle name="Normal 17 2 6" xfId="1584"/>
    <cellStyle name="Normal 17 2 6 2" xfId="1585"/>
    <cellStyle name="Normal 17 2 6 2 2" xfId="1586"/>
    <cellStyle name="Normal 17 2 6 2 2 2" xfId="1587"/>
    <cellStyle name="Normal 17 2 6 2 3" xfId="1588"/>
    <cellStyle name="Normal 17 2 6 3" xfId="1589"/>
    <cellStyle name="Normal 17 2 6 3 2" xfId="1590"/>
    <cellStyle name="Normal 17 2 6 4" xfId="1591"/>
    <cellStyle name="Normal 17 2 7" xfId="1592"/>
    <cellStyle name="Normal 17 2 7 2" xfId="1593"/>
    <cellStyle name="Normal 17 2 7 2 2" xfId="1594"/>
    <cellStyle name="Normal 17 2 7 3" xfId="1595"/>
    <cellStyle name="Normal 17 2 8" xfId="1596"/>
    <cellStyle name="Normal 17 2 8 2" xfId="1597"/>
    <cellStyle name="Normal 17 2 9" xfId="1598"/>
    <cellStyle name="Normal 17 3" xfId="1599"/>
    <cellStyle name="Normal 17 3 2" xfId="1600"/>
    <cellStyle name="Normal 17 3 2 2" xfId="1601"/>
    <cellStyle name="Normal 17 3 2 2 2" xfId="1602"/>
    <cellStyle name="Normal 17 3 2 2 2 2" xfId="1603"/>
    <cellStyle name="Normal 17 3 2 2 2 2 2" xfId="1604"/>
    <cellStyle name="Normal 17 3 2 2 2 2 2 2" xfId="1605"/>
    <cellStyle name="Normal 17 3 2 2 2 2 2 2 2" xfId="1606"/>
    <cellStyle name="Normal 17 3 2 2 2 2 2 3" xfId="1607"/>
    <cellStyle name="Normal 17 3 2 2 2 2 3" xfId="1608"/>
    <cellStyle name="Normal 17 3 2 2 2 2 3 2" xfId="1609"/>
    <cellStyle name="Normal 17 3 2 2 2 2 4" xfId="1610"/>
    <cellStyle name="Normal 17 3 2 2 2 3" xfId="1611"/>
    <cellStyle name="Normal 17 3 2 2 2 3 2" xfId="1612"/>
    <cellStyle name="Normal 17 3 2 2 2 3 2 2" xfId="1613"/>
    <cellStyle name="Normal 17 3 2 2 2 3 3" xfId="1614"/>
    <cellStyle name="Normal 17 3 2 2 2 4" xfId="1615"/>
    <cellStyle name="Normal 17 3 2 2 2 4 2" xfId="1616"/>
    <cellStyle name="Normal 17 3 2 2 2 5" xfId="1617"/>
    <cellStyle name="Normal 17 3 2 2 3" xfId="1618"/>
    <cellStyle name="Normal 17 3 2 2 3 2" xfId="1619"/>
    <cellStyle name="Normal 17 3 2 2 3 2 2" xfId="1620"/>
    <cellStyle name="Normal 17 3 2 2 3 2 2 2" xfId="1621"/>
    <cellStyle name="Normal 17 3 2 2 3 2 3" xfId="1622"/>
    <cellStyle name="Normal 17 3 2 2 3 3" xfId="1623"/>
    <cellStyle name="Normal 17 3 2 2 3 3 2" xfId="1624"/>
    <cellStyle name="Normal 17 3 2 2 3 4" xfId="1625"/>
    <cellStyle name="Normal 17 3 2 2 4" xfId="1626"/>
    <cellStyle name="Normal 17 3 2 2 4 2" xfId="1627"/>
    <cellStyle name="Normal 17 3 2 2 4 2 2" xfId="1628"/>
    <cellStyle name="Normal 17 3 2 2 4 3" xfId="1629"/>
    <cellStyle name="Normal 17 3 2 2 5" xfId="1630"/>
    <cellStyle name="Normal 17 3 2 2 5 2" xfId="1631"/>
    <cellStyle name="Normal 17 3 2 2 6" xfId="1632"/>
    <cellStyle name="Normal 17 3 2 3" xfId="1633"/>
    <cellStyle name="Normal 17 3 2 3 2" xfId="1634"/>
    <cellStyle name="Normal 17 3 2 3 2 2" xfId="1635"/>
    <cellStyle name="Normal 17 3 2 3 2 2 2" xfId="1636"/>
    <cellStyle name="Normal 17 3 2 3 2 2 2 2" xfId="1637"/>
    <cellStyle name="Normal 17 3 2 3 2 2 3" xfId="1638"/>
    <cellStyle name="Normal 17 3 2 3 2 3" xfId="1639"/>
    <cellStyle name="Normal 17 3 2 3 2 3 2" xfId="1640"/>
    <cellStyle name="Normal 17 3 2 3 2 4" xfId="1641"/>
    <cellStyle name="Normal 17 3 2 3 3" xfId="1642"/>
    <cellStyle name="Normal 17 3 2 3 3 2" xfId="1643"/>
    <cellStyle name="Normal 17 3 2 3 3 2 2" xfId="1644"/>
    <cellStyle name="Normal 17 3 2 3 3 3" xfId="1645"/>
    <cellStyle name="Normal 17 3 2 3 4" xfId="1646"/>
    <cellStyle name="Normal 17 3 2 3 4 2" xfId="1647"/>
    <cellStyle name="Normal 17 3 2 3 5" xfId="1648"/>
    <cellStyle name="Normal 17 3 2 4" xfId="1649"/>
    <cellStyle name="Normal 17 3 2 4 2" xfId="1650"/>
    <cellStyle name="Normal 17 3 2 4 2 2" xfId="1651"/>
    <cellStyle name="Normal 17 3 2 4 2 2 2" xfId="1652"/>
    <cellStyle name="Normal 17 3 2 4 2 3" xfId="1653"/>
    <cellStyle name="Normal 17 3 2 4 3" xfId="1654"/>
    <cellStyle name="Normal 17 3 2 4 3 2" xfId="1655"/>
    <cellStyle name="Normal 17 3 2 4 4" xfId="1656"/>
    <cellStyle name="Normal 17 3 2 5" xfId="1657"/>
    <cellStyle name="Normal 17 3 2 5 2" xfId="1658"/>
    <cellStyle name="Normal 17 3 2 5 2 2" xfId="1659"/>
    <cellStyle name="Normal 17 3 2 5 3" xfId="1660"/>
    <cellStyle name="Normal 17 3 2 6" xfId="1661"/>
    <cellStyle name="Normal 17 3 2 6 2" xfId="1662"/>
    <cellStyle name="Normal 17 3 2 7" xfId="1663"/>
    <cellStyle name="Normal 17 3 3" xfId="1664"/>
    <cellStyle name="Normal 17 3 3 2" xfId="1665"/>
    <cellStyle name="Normal 17 3 3 2 2" xfId="1666"/>
    <cellStyle name="Normal 17 3 3 2 2 2" xfId="1667"/>
    <cellStyle name="Normal 17 3 3 2 2 2 2" xfId="1668"/>
    <cellStyle name="Normal 17 3 3 2 2 2 2 2" xfId="1669"/>
    <cellStyle name="Normal 17 3 3 2 2 2 3" xfId="1670"/>
    <cellStyle name="Normal 17 3 3 2 2 3" xfId="1671"/>
    <cellStyle name="Normal 17 3 3 2 2 3 2" xfId="1672"/>
    <cellStyle name="Normal 17 3 3 2 2 4" xfId="1673"/>
    <cellStyle name="Normal 17 3 3 2 3" xfId="1674"/>
    <cellStyle name="Normal 17 3 3 2 3 2" xfId="1675"/>
    <cellStyle name="Normal 17 3 3 2 3 2 2" xfId="1676"/>
    <cellStyle name="Normal 17 3 3 2 3 3" xfId="1677"/>
    <cellStyle name="Normal 17 3 3 2 4" xfId="1678"/>
    <cellStyle name="Normal 17 3 3 2 4 2" xfId="1679"/>
    <cellStyle name="Normal 17 3 3 2 5" xfId="1680"/>
    <cellStyle name="Normal 17 3 3 3" xfId="1681"/>
    <cellStyle name="Normal 17 3 3 3 2" xfId="1682"/>
    <cellStyle name="Normal 17 3 3 3 2 2" xfId="1683"/>
    <cellStyle name="Normal 17 3 3 3 2 2 2" xfId="1684"/>
    <cellStyle name="Normal 17 3 3 3 2 3" xfId="1685"/>
    <cellStyle name="Normal 17 3 3 3 3" xfId="1686"/>
    <cellStyle name="Normal 17 3 3 3 3 2" xfId="1687"/>
    <cellStyle name="Normal 17 3 3 3 4" xfId="1688"/>
    <cellStyle name="Normal 17 3 3 4" xfId="1689"/>
    <cellStyle name="Normal 17 3 3 4 2" xfId="1690"/>
    <cellStyle name="Normal 17 3 3 4 2 2" xfId="1691"/>
    <cellStyle name="Normal 17 3 3 4 3" xfId="1692"/>
    <cellStyle name="Normal 17 3 3 5" xfId="1693"/>
    <cellStyle name="Normal 17 3 3 5 2" xfId="1694"/>
    <cellStyle name="Normal 17 3 3 6" xfId="1695"/>
    <cellStyle name="Normal 17 3 4" xfId="1696"/>
    <cellStyle name="Normal 17 3 4 2" xfId="1697"/>
    <cellStyle name="Normal 17 3 4 2 2" xfId="1698"/>
    <cellStyle name="Normal 17 3 4 2 2 2" xfId="1699"/>
    <cellStyle name="Normal 17 3 4 2 2 2 2" xfId="1700"/>
    <cellStyle name="Normal 17 3 4 2 2 3" xfId="1701"/>
    <cellStyle name="Normal 17 3 4 2 3" xfId="1702"/>
    <cellStyle name="Normal 17 3 4 2 3 2" xfId="1703"/>
    <cellStyle name="Normal 17 3 4 2 4" xfId="1704"/>
    <cellStyle name="Normal 17 3 4 3" xfId="1705"/>
    <cellStyle name="Normal 17 3 4 3 2" xfId="1706"/>
    <cellStyle name="Normal 17 3 4 3 2 2" xfId="1707"/>
    <cellStyle name="Normal 17 3 4 3 3" xfId="1708"/>
    <cellStyle name="Normal 17 3 4 4" xfId="1709"/>
    <cellStyle name="Normal 17 3 4 4 2" xfId="1710"/>
    <cellStyle name="Normal 17 3 4 5" xfId="1711"/>
    <cellStyle name="Normal 17 3 5" xfId="1712"/>
    <cellStyle name="Normal 17 3 5 2" xfId="1713"/>
    <cellStyle name="Normal 17 3 5 2 2" xfId="1714"/>
    <cellStyle name="Normal 17 3 5 2 2 2" xfId="1715"/>
    <cellStyle name="Normal 17 3 5 2 3" xfId="1716"/>
    <cellStyle name="Normal 17 3 5 3" xfId="1717"/>
    <cellStyle name="Normal 17 3 5 3 2" xfId="1718"/>
    <cellStyle name="Normal 17 3 5 4" xfId="1719"/>
    <cellStyle name="Normal 17 3 6" xfId="1720"/>
    <cellStyle name="Normal 17 3 6 2" xfId="1721"/>
    <cellStyle name="Normal 17 3 6 2 2" xfId="1722"/>
    <cellStyle name="Normal 17 3 6 3" xfId="1723"/>
    <cellStyle name="Normal 17 3 7" xfId="1724"/>
    <cellStyle name="Normal 17 3 7 2" xfId="1725"/>
    <cellStyle name="Normal 17 3 8" xfId="1726"/>
    <cellStyle name="Normal 17 4" xfId="1727"/>
    <cellStyle name="Normal 17 4 2" xfId="1728"/>
    <cellStyle name="Normal 17 4 2 2" xfId="1729"/>
    <cellStyle name="Normal 17 4 2 2 2" xfId="1730"/>
    <cellStyle name="Normal 17 4 2 2 2 2" xfId="1731"/>
    <cellStyle name="Normal 17 4 2 2 2 2 2" xfId="1732"/>
    <cellStyle name="Normal 17 4 2 2 2 2 2 2" xfId="1733"/>
    <cellStyle name="Normal 17 4 2 2 2 2 3" xfId="1734"/>
    <cellStyle name="Normal 17 4 2 2 2 3" xfId="1735"/>
    <cellStyle name="Normal 17 4 2 2 2 3 2" xfId="1736"/>
    <cellStyle name="Normal 17 4 2 2 2 4" xfId="1737"/>
    <cellStyle name="Normal 17 4 2 2 3" xfId="1738"/>
    <cellStyle name="Normal 17 4 2 2 3 2" xfId="1739"/>
    <cellStyle name="Normal 17 4 2 2 3 2 2" xfId="1740"/>
    <cellStyle name="Normal 17 4 2 2 3 3" xfId="1741"/>
    <cellStyle name="Normal 17 4 2 2 4" xfId="1742"/>
    <cellStyle name="Normal 17 4 2 2 4 2" xfId="1743"/>
    <cellStyle name="Normal 17 4 2 2 5" xfId="1744"/>
    <cellStyle name="Normal 17 4 2 3" xfId="1745"/>
    <cellStyle name="Normal 17 4 2 3 2" xfId="1746"/>
    <cellStyle name="Normal 17 4 2 3 2 2" xfId="1747"/>
    <cellStyle name="Normal 17 4 2 3 2 2 2" xfId="1748"/>
    <cellStyle name="Normal 17 4 2 3 2 3" xfId="1749"/>
    <cellStyle name="Normal 17 4 2 3 3" xfId="1750"/>
    <cellStyle name="Normal 17 4 2 3 3 2" xfId="1751"/>
    <cellStyle name="Normal 17 4 2 3 4" xfId="1752"/>
    <cellStyle name="Normal 17 4 2 4" xfId="1753"/>
    <cellStyle name="Normal 17 4 2 4 2" xfId="1754"/>
    <cellStyle name="Normal 17 4 2 4 2 2" xfId="1755"/>
    <cellStyle name="Normal 17 4 2 4 3" xfId="1756"/>
    <cellStyle name="Normal 17 4 2 5" xfId="1757"/>
    <cellStyle name="Normal 17 4 2 5 2" xfId="1758"/>
    <cellStyle name="Normal 17 4 2 6" xfId="1759"/>
    <cellStyle name="Normal 17 4 3" xfId="1760"/>
    <cellStyle name="Normal 17 4 3 2" xfId="1761"/>
    <cellStyle name="Normal 17 4 3 2 2" xfId="1762"/>
    <cellStyle name="Normal 17 4 3 2 2 2" xfId="1763"/>
    <cellStyle name="Normal 17 4 3 2 2 2 2" xfId="1764"/>
    <cellStyle name="Normal 17 4 3 2 2 3" xfId="1765"/>
    <cellStyle name="Normal 17 4 3 2 3" xfId="1766"/>
    <cellStyle name="Normal 17 4 3 2 3 2" xfId="1767"/>
    <cellStyle name="Normal 17 4 3 2 4" xfId="1768"/>
    <cellStyle name="Normal 17 4 3 3" xfId="1769"/>
    <cellStyle name="Normal 17 4 3 3 2" xfId="1770"/>
    <cellStyle name="Normal 17 4 3 3 2 2" xfId="1771"/>
    <cellStyle name="Normal 17 4 3 3 3" xfId="1772"/>
    <cellStyle name="Normal 17 4 3 4" xfId="1773"/>
    <cellStyle name="Normal 17 4 3 4 2" xfId="1774"/>
    <cellStyle name="Normal 17 4 3 5" xfId="1775"/>
    <cellStyle name="Normal 17 4 4" xfId="1776"/>
    <cellStyle name="Normal 17 4 4 2" xfId="1777"/>
    <cellStyle name="Normal 17 4 4 2 2" xfId="1778"/>
    <cellStyle name="Normal 17 4 4 2 2 2" xfId="1779"/>
    <cellStyle name="Normal 17 4 4 2 3" xfId="1780"/>
    <cellStyle name="Normal 17 4 4 3" xfId="1781"/>
    <cellStyle name="Normal 17 4 4 3 2" xfId="1782"/>
    <cellStyle name="Normal 17 4 4 4" xfId="1783"/>
    <cellStyle name="Normal 17 4 5" xfId="1784"/>
    <cellStyle name="Normal 17 4 5 2" xfId="1785"/>
    <cellStyle name="Normal 17 4 5 2 2" xfId="1786"/>
    <cellStyle name="Normal 17 4 5 3" xfId="1787"/>
    <cellStyle name="Normal 17 4 6" xfId="1788"/>
    <cellStyle name="Normal 17 4 6 2" xfId="1789"/>
    <cellStyle name="Normal 17 4 7" xfId="1790"/>
    <cellStyle name="Normal 17 5" xfId="1791"/>
    <cellStyle name="Normal 17 5 2" xfId="1792"/>
    <cellStyle name="Normal 17 5 2 2" xfId="1793"/>
    <cellStyle name="Normal 17 5 2 2 2" xfId="1794"/>
    <cellStyle name="Normal 17 5 2 2 2 2" xfId="1795"/>
    <cellStyle name="Normal 17 5 2 2 2 2 2" xfId="1796"/>
    <cellStyle name="Normal 17 5 2 2 2 3" xfId="1797"/>
    <cellStyle name="Normal 17 5 2 2 3" xfId="1798"/>
    <cellStyle name="Normal 17 5 2 2 3 2" xfId="1799"/>
    <cellStyle name="Normal 17 5 2 2 4" xfId="1800"/>
    <cellStyle name="Normal 17 5 2 3" xfId="1801"/>
    <cellStyle name="Normal 17 5 2 3 2" xfId="1802"/>
    <cellStyle name="Normal 17 5 2 3 2 2" xfId="1803"/>
    <cellStyle name="Normal 17 5 2 3 3" xfId="1804"/>
    <cellStyle name="Normal 17 5 2 4" xfId="1805"/>
    <cellStyle name="Normal 17 5 2 4 2" xfId="1806"/>
    <cellStyle name="Normal 17 5 2 5" xfId="1807"/>
    <cellStyle name="Normal 17 5 3" xfId="1808"/>
    <cellStyle name="Normal 17 5 3 2" xfId="1809"/>
    <cellStyle name="Normal 17 5 3 2 2" xfId="1810"/>
    <cellStyle name="Normal 17 5 3 2 2 2" xfId="1811"/>
    <cellStyle name="Normal 17 5 3 2 3" xfId="1812"/>
    <cellStyle name="Normal 17 5 3 3" xfId="1813"/>
    <cellStyle name="Normal 17 5 3 3 2" xfId="1814"/>
    <cellStyle name="Normal 17 5 3 4" xfId="1815"/>
    <cellStyle name="Normal 17 5 4" xfId="1816"/>
    <cellStyle name="Normal 17 5 4 2" xfId="1817"/>
    <cellStyle name="Normal 17 5 4 2 2" xfId="1818"/>
    <cellStyle name="Normal 17 5 4 3" xfId="1819"/>
    <cellStyle name="Normal 17 5 5" xfId="1820"/>
    <cellStyle name="Normal 17 5 5 2" xfId="1821"/>
    <cellStyle name="Normal 17 5 6" xfId="1822"/>
    <cellStyle name="Normal 17 6" xfId="1823"/>
    <cellStyle name="Normal 17 6 2" xfId="1824"/>
    <cellStyle name="Normal 17 6 2 2" xfId="1825"/>
    <cellStyle name="Normal 17 6 2 2 2" xfId="1826"/>
    <cellStyle name="Normal 17 6 2 2 2 2" xfId="1827"/>
    <cellStyle name="Normal 17 6 2 2 3" xfId="1828"/>
    <cellStyle name="Normal 17 6 2 3" xfId="1829"/>
    <cellStyle name="Normal 17 6 2 3 2" xfId="1830"/>
    <cellStyle name="Normal 17 6 2 4" xfId="1831"/>
    <cellStyle name="Normal 17 6 3" xfId="1832"/>
    <cellStyle name="Normal 17 6 3 2" xfId="1833"/>
    <cellStyle name="Normal 17 6 3 2 2" xfId="1834"/>
    <cellStyle name="Normal 17 6 3 3" xfId="1835"/>
    <cellStyle name="Normal 17 6 4" xfId="1836"/>
    <cellStyle name="Normal 17 6 4 2" xfId="1837"/>
    <cellStyle name="Normal 17 6 5" xfId="1838"/>
    <cellStyle name="Normal 17 7" xfId="1839"/>
    <cellStyle name="Normal 17 7 2" xfId="1840"/>
    <cellStyle name="Normal 17 7 2 2" xfId="1841"/>
    <cellStyle name="Normal 17 7 2 2 2" xfId="1842"/>
    <cellStyle name="Normal 17 7 2 3" xfId="1843"/>
    <cellStyle name="Normal 17 7 3" xfId="1844"/>
    <cellStyle name="Normal 17 7 3 2" xfId="1845"/>
    <cellStyle name="Normal 17 7 4" xfId="1846"/>
    <cellStyle name="Normal 17 8" xfId="1847"/>
    <cellStyle name="Normal 17 8 2" xfId="1848"/>
    <cellStyle name="Normal 17 8 2 2" xfId="1849"/>
    <cellStyle name="Normal 17 8 3" xfId="1850"/>
    <cellStyle name="Normal 17 9" xfId="1851"/>
    <cellStyle name="Normal 17 9 2" xfId="1852"/>
    <cellStyle name="Normal 18" xfId="1853"/>
    <cellStyle name="Normal 18 2" xfId="1854"/>
    <cellStyle name="Normal 19" xfId="1855"/>
    <cellStyle name="Normal 19 2" xfId="1856"/>
    <cellStyle name="Normal 2" xfId="1857"/>
    <cellStyle name="Normal 2 10" xfId="6"/>
    <cellStyle name="Normal 2 11" xfId="1858"/>
    <cellStyle name="Normal 2 12" xfId="1859"/>
    <cellStyle name="Normal 2 13" xfId="1860"/>
    <cellStyle name="Normal 2 14" xfId="41"/>
    <cellStyle name="Normal 2 14 2" xfId="1861"/>
    <cellStyle name="Normal 2 15" xfId="1862"/>
    <cellStyle name="Normal 2 16" xfId="1863"/>
    <cellStyle name="Normal 2 17" xfId="1864"/>
    <cellStyle name="Normal 2 17 2" xfId="1865"/>
    <cellStyle name="Normal 2 17 3" xfId="1866"/>
    <cellStyle name="Normal 2 18" xfId="1867"/>
    <cellStyle name="Normal 2 19" xfId="41541"/>
    <cellStyle name="Normal 2 2" xfId="1868"/>
    <cellStyle name="Normal 2 2 2" xfId="1869"/>
    <cellStyle name="Normal 2 2 2 2" xfId="1870"/>
    <cellStyle name="Normal 2 2 2 2 4 2" xfId="1871"/>
    <cellStyle name="Normal 2 2 2 3" xfId="1872"/>
    <cellStyle name="Normal 2 2 2 4" xfId="41545"/>
    <cellStyle name="Normal 2 2 3" xfId="1873"/>
    <cellStyle name="Normal 2 2 4" xfId="1874"/>
    <cellStyle name="Normal 2 2 5" xfId="1875"/>
    <cellStyle name="Normal 2 2 6" xfId="1876"/>
    <cellStyle name="Normal 2 2 7" xfId="1877"/>
    <cellStyle name="Normal 2 2 8" xfId="41538"/>
    <cellStyle name="Normal 2 2_50. Bishwo" xfId="1878"/>
    <cellStyle name="Normal 2 3" xfId="37"/>
    <cellStyle name="Normal 2 3 2" xfId="1879"/>
    <cellStyle name="Normal 2 3 3" xfId="1880"/>
    <cellStyle name="Normal 2 4" xfId="43"/>
    <cellStyle name="Normal 2 4 2" xfId="1881"/>
    <cellStyle name="Normal 2 5" xfId="1882"/>
    <cellStyle name="Normal 2 5 2" xfId="1883"/>
    <cellStyle name="Normal 2 6" xfId="1884"/>
    <cellStyle name="Normal 2 7" xfId="1885"/>
    <cellStyle name="Normal 2 8" xfId="1886"/>
    <cellStyle name="Normal 2 8 2" xfId="1887"/>
    <cellStyle name="Normal 2 8 3" xfId="1888"/>
    <cellStyle name="Normal 2 9" xfId="1889"/>
    <cellStyle name="Normal 2 9 2" xfId="1890"/>
    <cellStyle name="Normal 2_50. Bishwo" xfId="1891"/>
    <cellStyle name="Normal 20" xfId="16"/>
    <cellStyle name="Normal 20 2" xfId="1892"/>
    <cellStyle name="Normal 20 3" xfId="1893"/>
    <cellStyle name="Normal 21" xfId="15"/>
    <cellStyle name="Normal 21 2" xfId="1894"/>
    <cellStyle name="Normal 21 3" xfId="1895"/>
    <cellStyle name="Normal 22" xfId="17"/>
    <cellStyle name="Normal 22 2" xfId="1896"/>
    <cellStyle name="Normal 22 3" xfId="1897"/>
    <cellStyle name="Normal 23" xfId="19"/>
    <cellStyle name="Normal 23 2" xfId="1898"/>
    <cellStyle name="Normal 24" xfId="24"/>
    <cellStyle name="Normal 24 2" xfId="1899"/>
    <cellStyle name="Normal 24 3" xfId="1900"/>
    <cellStyle name="Normal 24 4" xfId="1901"/>
    <cellStyle name="Normal 25" xfId="25"/>
    <cellStyle name="Normal 25 10" xfId="1902"/>
    <cellStyle name="Normal 25 11" xfId="1903"/>
    <cellStyle name="Normal 25 2" xfId="1904"/>
    <cellStyle name="Normal 25 2 2" xfId="1905"/>
    <cellStyle name="Normal 25 2 2 2" xfId="1906"/>
    <cellStyle name="Normal 25 2 2 2 2" xfId="1907"/>
    <cellStyle name="Normal 25 2 2 2 2 2" xfId="1908"/>
    <cellStyle name="Normal 25 2 2 2 2 2 2" xfId="1909"/>
    <cellStyle name="Normal 25 2 2 2 2 2 2 2" xfId="1910"/>
    <cellStyle name="Normal 25 2 2 2 2 2 2 2 2" xfId="1911"/>
    <cellStyle name="Normal 25 2 2 2 2 2 2 3" xfId="1912"/>
    <cellStyle name="Normal 25 2 2 2 2 2 3" xfId="1913"/>
    <cellStyle name="Normal 25 2 2 2 2 2 3 2" xfId="1914"/>
    <cellStyle name="Normal 25 2 2 2 2 2 4" xfId="1915"/>
    <cellStyle name="Normal 25 2 2 2 2 3" xfId="1916"/>
    <cellStyle name="Normal 25 2 2 2 2 3 2" xfId="1917"/>
    <cellStyle name="Normal 25 2 2 2 2 3 2 2" xfId="1918"/>
    <cellStyle name="Normal 25 2 2 2 2 3 3" xfId="1919"/>
    <cellStyle name="Normal 25 2 2 2 2 4" xfId="1920"/>
    <cellStyle name="Normal 25 2 2 2 2 4 2" xfId="1921"/>
    <cellStyle name="Normal 25 2 2 2 2 5" xfId="1922"/>
    <cellStyle name="Normal 25 2 2 2 3" xfId="1923"/>
    <cellStyle name="Normal 25 2 2 2 3 2" xfId="1924"/>
    <cellStyle name="Normal 25 2 2 2 3 2 2" xfId="1925"/>
    <cellStyle name="Normal 25 2 2 2 3 2 2 2" xfId="1926"/>
    <cellStyle name="Normal 25 2 2 2 3 2 3" xfId="1927"/>
    <cellStyle name="Normal 25 2 2 2 3 3" xfId="1928"/>
    <cellStyle name="Normal 25 2 2 2 3 3 2" xfId="1929"/>
    <cellStyle name="Normal 25 2 2 2 3 4" xfId="1930"/>
    <cellStyle name="Normal 25 2 2 2 4" xfId="1931"/>
    <cellStyle name="Normal 25 2 2 2 4 2" xfId="1932"/>
    <cellStyle name="Normal 25 2 2 2 4 2 2" xfId="1933"/>
    <cellStyle name="Normal 25 2 2 2 4 3" xfId="1934"/>
    <cellStyle name="Normal 25 2 2 2 5" xfId="1935"/>
    <cellStyle name="Normal 25 2 2 2 5 2" xfId="1936"/>
    <cellStyle name="Normal 25 2 2 2 6" xfId="1937"/>
    <cellStyle name="Normal 25 2 2 3" xfId="1938"/>
    <cellStyle name="Normal 25 2 2 3 2" xfId="1939"/>
    <cellStyle name="Normal 25 2 2 3 2 2" xfId="1940"/>
    <cellStyle name="Normal 25 2 2 3 2 2 2" xfId="1941"/>
    <cellStyle name="Normal 25 2 2 3 2 2 2 2" xfId="1942"/>
    <cellStyle name="Normal 25 2 2 3 2 2 3" xfId="1943"/>
    <cellStyle name="Normal 25 2 2 3 2 3" xfId="1944"/>
    <cellStyle name="Normal 25 2 2 3 2 3 2" xfId="1945"/>
    <cellStyle name="Normal 25 2 2 3 2 4" xfId="1946"/>
    <cellStyle name="Normal 25 2 2 3 3" xfId="1947"/>
    <cellStyle name="Normal 25 2 2 3 3 2" xfId="1948"/>
    <cellStyle name="Normal 25 2 2 3 3 2 2" xfId="1949"/>
    <cellStyle name="Normal 25 2 2 3 3 3" xfId="1950"/>
    <cellStyle name="Normal 25 2 2 3 4" xfId="1951"/>
    <cellStyle name="Normal 25 2 2 3 4 2" xfId="1952"/>
    <cellStyle name="Normal 25 2 2 3 5" xfId="1953"/>
    <cellStyle name="Normal 25 2 2 4" xfId="1954"/>
    <cellStyle name="Normal 25 2 2 4 2" xfId="1955"/>
    <cellStyle name="Normal 25 2 2 4 2 2" xfId="1956"/>
    <cellStyle name="Normal 25 2 2 4 2 2 2" xfId="1957"/>
    <cellStyle name="Normal 25 2 2 4 2 3" xfId="1958"/>
    <cellStyle name="Normal 25 2 2 4 3" xfId="1959"/>
    <cellStyle name="Normal 25 2 2 4 3 2" xfId="1960"/>
    <cellStyle name="Normal 25 2 2 4 4" xfId="1961"/>
    <cellStyle name="Normal 25 2 2 5" xfId="1962"/>
    <cellStyle name="Normal 25 2 2 5 2" xfId="1963"/>
    <cellStyle name="Normal 25 2 2 5 2 2" xfId="1964"/>
    <cellStyle name="Normal 25 2 2 5 3" xfId="1965"/>
    <cellStyle name="Normal 25 2 2 6" xfId="1966"/>
    <cellStyle name="Normal 25 2 2 6 2" xfId="1967"/>
    <cellStyle name="Normal 25 2 2 7" xfId="1968"/>
    <cellStyle name="Normal 25 2 3" xfId="1969"/>
    <cellStyle name="Normal 25 2 3 2" xfId="1970"/>
    <cellStyle name="Normal 25 2 3 2 2" xfId="1971"/>
    <cellStyle name="Normal 25 2 3 2 2 2" xfId="1972"/>
    <cellStyle name="Normal 25 2 3 2 2 2 2" xfId="1973"/>
    <cellStyle name="Normal 25 2 3 2 2 2 2 2" xfId="1974"/>
    <cellStyle name="Normal 25 2 3 2 2 2 3" xfId="1975"/>
    <cellStyle name="Normal 25 2 3 2 2 3" xfId="1976"/>
    <cellStyle name="Normal 25 2 3 2 2 3 2" xfId="1977"/>
    <cellStyle name="Normal 25 2 3 2 2 4" xfId="1978"/>
    <cellStyle name="Normal 25 2 3 2 3" xfId="1979"/>
    <cellStyle name="Normal 25 2 3 2 3 2" xfId="1980"/>
    <cellStyle name="Normal 25 2 3 2 3 2 2" xfId="1981"/>
    <cellStyle name="Normal 25 2 3 2 3 3" xfId="1982"/>
    <cellStyle name="Normal 25 2 3 2 4" xfId="1983"/>
    <cellStyle name="Normal 25 2 3 2 4 2" xfId="1984"/>
    <cellStyle name="Normal 25 2 3 2 5" xfId="1985"/>
    <cellStyle name="Normal 25 2 3 3" xfId="1986"/>
    <cellStyle name="Normal 25 2 3 3 2" xfId="1987"/>
    <cellStyle name="Normal 25 2 3 3 2 2" xfId="1988"/>
    <cellStyle name="Normal 25 2 3 3 2 2 2" xfId="1989"/>
    <cellStyle name="Normal 25 2 3 3 2 3" xfId="1990"/>
    <cellStyle name="Normal 25 2 3 3 3" xfId="1991"/>
    <cellStyle name="Normal 25 2 3 3 3 2" xfId="1992"/>
    <cellStyle name="Normal 25 2 3 3 4" xfId="1993"/>
    <cellStyle name="Normal 25 2 3 4" xfId="1994"/>
    <cellStyle name="Normal 25 2 3 4 2" xfId="1995"/>
    <cellStyle name="Normal 25 2 3 4 2 2" xfId="1996"/>
    <cellStyle name="Normal 25 2 3 4 3" xfId="1997"/>
    <cellStyle name="Normal 25 2 3 5" xfId="1998"/>
    <cellStyle name="Normal 25 2 3 5 2" xfId="1999"/>
    <cellStyle name="Normal 25 2 3 6" xfId="2000"/>
    <cellStyle name="Normal 25 2 4" xfId="2001"/>
    <cellStyle name="Normal 25 2 4 2" xfId="2002"/>
    <cellStyle name="Normal 25 2 4 2 2" xfId="2003"/>
    <cellStyle name="Normal 25 2 4 2 2 2" xfId="2004"/>
    <cellStyle name="Normal 25 2 4 2 2 2 2" xfId="2005"/>
    <cellStyle name="Normal 25 2 4 2 2 3" xfId="2006"/>
    <cellStyle name="Normal 25 2 4 2 3" xfId="2007"/>
    <cellStyle name="Normal 25 2 4 2 3 2" xfId="2008"/>
    <cellStyle name="Normal 25 2 4 2 4" xfId="2009"/>
    <cellStyle name="Normal 25 2 4 3" xfId="2010"/>
    <cellStyle name="Normal 25 2 4 3 2" xfId="2011"/>
    <cellStyle name="Normal 25 2 4 3 2 2" xfId="2012"/>
    <cellStyle name="Normal 25 2 4 3 3" xfId="2013"/>
    <cellStyle name="Normal 25 2 4 4" xfId="2014"/>
    <cellStyle name="Normal 25 2 4 4 2" xfId="2015"/>
    <cellStyle name="Normal 25 2 4 5" xfId="2016"/>
    <cellStyle name="Normal 25 2 5" xfId="2017"/>
    <cellStyle name="Normal 25 2 5 2" xfId="2018"/>
    <cellStyle name="Normal 25 2 5 2 2" xfId="2019"/>
    <cellStyle name="Normal 25 2 5 2 2 2" xfId="2020"/>
    <cellStyle name="Normal 25 2 5 2 3" xfId="2021"/>
    <cellStyle name="Normal 25 2 5 3" xfId="2022"/>
    <cellStyle name="Normal 25 2 5 3 2" xfId="2023"/>
    <cellStyle name="Normal 25 2 5 4" xfId="2024"/>
    <cellStyle name="Normal 25 2 6" xfId="2025"/>
    <cellStyle name="Normal 25 2 6 2" xfId="2026"/>
    <cellStyle name="Normal 25 2 6 2 2" xfId="2027"/>
    <cellStyle name="Normal 25 2 6 3" xfId="2028"/>
    <cellStyle name="Normal 25 2 7" xfId="2029"/>
    <cellStyle name="Normal 25 2 7 2" xfId="2030"/>
    <cellStyle name="Normal 25 2 8" xfId="2031"/>
    <cellStyle name="Normal 25 2 9" xfId="2032"/>
    <cellStyle name="Normal 25 3" xfId="2033"/>
    <cellStyle name="Normal 25 3 2" xfId="2034"/>
    <cellStyle name="Normal 25 3 2 2" xfId="2035"/>
    <cellStyle name="Normal 25 3 2 2 2" xfId="2036"/>
    <cellStyle name="Normal 25 3 2 2 2 2" xfId="2037"/>
    <cellStyle name="Normal 25 3 2 2 2 2 2" xfId="2038"/>
    <cellStyle name="Normal 25 3 2 2 2 2 2 2" xfId="2039"/>
    <cellStyle name="Normal 25 3 2 2 2 2 3" xfId="2040"/>
    <cellStyle name="Normal 25 3 2 2 2 3" xfId="2041"/>
    <cellStyle name="Normal 25 3 2 2 2 3 2" xfId="2042"/>
    <cellStyle name="Normal 25 3 2 2 2 4" xfId="2043"/>
    <cellStyle name="Normal 25 3 2 2 3" xfId="2044"/>
    <cellStyle name="Normal 25 3 2 2 3 2" xfId="2045"/>
    <cellStyle name="Normal 25 3 2 2 3 2 2" xfId="2046"/>
    <cellStyle name="Normal 25 3 2 2 3 3" xfId="2047"/>
    <cellStyle name="Normal 25 3 2 2 4" xfId="2048"/>
    <cellStyle name="Normal 25 3 2 2 4 2" xfId="2049"/>
    <cellStyle name="Normal 25 3 2 2 5" xfId="2050"/>
    <cellStyle name="Normal 25 3 2 3" xfId="2051"/>
    <cellStyle name="Normal 25 3 2 3 2" xfId="2052"/>
    <cellStyle name="Normal 25 3 2 3 2 2" xfId="2053"/>
    <cellStyle name="Normal 25 3 2 3 2 2 2" xfId="2054"/>
    <cellStyle name="Normal 25 3 2 3 2 3" xfId="2055"/>
    <cellStyle name="Normal 25 3 2 3 3" xfId="2056"/>
    <cellStyle name="Normal 25 3 2 3 3 2" xfId="2057"/>
    <cellStyle name="Normal 25 3 2 3 4" xfId="2058"/>
    <cellStyle name="Normal 25 3 2 4" xfId="2059"/>
    <cellStyle name="Normal 25 3 2 4 2" xfId="2060"/>
    <cellStyle name="Normal 25 3 2 4 2 2" xfId="2061"/>
    <cellStyle name="Normal 25 3 2 4 3" xfId="2062"/>
    <cellStyle name="Normal 25 3 2 5" xfId="2063"/>
    <cellStyle name="Normal 25 3 2 5 2" xfId="2064"/>
    <cellStyle name="Normal 25 3 2 6" xfId="2065"/>
    <cellStyle name="Normal 25 3 3" xfId="2066"/>
    <cellStyle name="Normal 25 3 3 2" xfId="2067"/>
    <cellStyle name="Normal 25 3 3 2 2" xfId="2068"/>
    <cellStyle name="Normal 25 3 3 2 2 2" xfId="2069"/>
    <cellStyle name="Normal 25 3 3 2 2 2 2" xfId="2070"/>
    <cellStyle name="Normal 25 3 3 2 2 3" xfId="2071"/>
    <cellStyle name="Normal 25 3 3 2 3" xfId="2072"/>
    <cellStyle name="Normal 25 3 3 2 3 2" xfId="2073"/>
    <cellStyle name="Normal 25 3 3 2 4" xfId="2074"/>
    <cellStyle name="Normal 25 3 3 3" xfId="2075"/>
    <cellStyle name="Normal 25 3 3 3 2" xfId="2076"/>
    <cellStyle name="Normal 25 3 3 3 2 2" xfId="2077"/>
    <cellStyle name="Normal 25 3 3 3 3" xfId="2078"/>
    <cellStyle name="Normal 25 3 3 4" xfId="2079"/>
    <cellStyle name="Normal 25 3 3 4 2" xfId="2080"/>
    <cellStyle name="Normal 25 3 3 5" xfId="2081"/>
    <cellStyle name="Normal 25 3 4" xfId="2082"/>
    <cellStyle name="Normal 25 3 4 2" xfId="2083"/>
    <cellStyle name="Normal 25 3 4 2 2" xfId="2084"/>
    <cellStyle name="Normal 25 3 4 2 2 2" xfId="2085"/>
    <cellStyle name="Normal 25 3 4 2 3" xfId="2086"/>
    <cellStyle name="Normal 25 3 4 3" xfId="2087"/>
    <cellStyle name="Normal 25 3 4 3 2" xfId="2088"/>
    <cellStyle name="Normal 25 3 4 4" xfId="2089"/>
    <cellStyle name="Normal 25 3 5" xfId="2090"/>
    <cellStyle name="Normal 25 3 5 2" xfId="2091"/>
    <cellStyle name="Normal 25 3 5 2 2" xfId="2092"/>
    <cellStyle name="Normal 25 3 5 3" xfId="2093"/>
    <cellStyle name="Normal 25 3 6" xfId="2094"/>
    <cellStyle name="Normal 25 3 6 2" xfId="2095"/>
    <cellStyle name="Normal 25 3 7" xfId="2096"/>
    <cellStyle name="Normal 25 3 8" xfId="2097"/>
    <cellStyle name="Normal 25 4" xfId="2098"/>
    <cellStyle name="Normal 25 4 2" xfId="2099"/>
    <cellStyle name="Normal 25 4 2 2" xfId="2100"/>
    <cellStyle name="Normal 25 4 2 2 2" xfId="2101"/>
    <cellStyle name="Normal 25 4 2 2 2 2" xfId="2102"/>
    <cellStyle name="Normal 25 4 2 2 2 2 2" xfId="2103"/>
    <cellStyle name="Normal 25 4 2 2 2 3" xfId="2104"/>
    <cellStyle name="Normal 25 4 2 2 3" xfId="2105"/>
    <cellStyle name="Normal 25 4 2 2 3 2" xfId="2106"/>
    <cellStyle name="Normal 25 4 2 2 4" xfId="2107"/>
    <cellStyle name="Normal 25 4 2 3" xfId="2108"/>
    <cellStyle name="Normal 25 4 2 3 2" xfId="2109"/>
    <cellStyle name="Normal 25 4 2 3 2 2" xfId="2110"/>
    <cellStyle name="Normal 25 4 2 3 3" xfId="2111"/>
    <cellStyle name="Normal 25 4 2 4" xfId="2112"/>
    <cellStyle name="Normal 25 4 2 4 2" xfId="2113"/>
    <cellStyle name="Normal 25 4 2 5" xfId="2114"/>
    <cellStyle name="Normal 25 4 3" xfId="2115"/>
    <cellStyle name="Normal 25 4 3 2" xfId="2116"/>
    <cellStyle name="Normal 25 4 3 2 2" xfId="2117"/>
    <cellStyle name="Normal 25 4 3 2 2 2" xfId="2118"/>
    <cellStyle name="Normal 25 4 3 2 3" xfId="2119"/>
    <cellStyle name="Normal 25 4 3 3" xfId="2120"/>
    <cellStyle name="Normal 25 4 3 3 2" xfId="2121"/>
    <cellStyle name="Normal 25 4 3 4" xfId="2122"/>
    <cellStyle name="Normal 25 4 4" xfId="2123"/>
    <cellStyle name="Normal 25 4 4 2" xfId="2124"/>
    <cellStyle name="Normal 25 4 4 2 2" xfId="2125"/>
    <cellStyle name="Normal 25 4 4 3" xfId="2126"/>
    <cellStyle name="Normal 25 4 5" xfId="2127"/>
    <cellStyle name="Normal 25 4 5 2" xfId="2128"/>
    <cellStyle name="Normal 25 4 6" xfId="2129"/>
    <cellStyle name="Normal 25 5" xfId="2130"/>
    <cellStyle name="Normal 25 5 2" xfId="2131"/>
    <cellStyle name="Normal 25 5 2 2" xfId="2132"/>
    <cellStyle name="Normal 25 5 2 2 2" xfId="2133"/>
    <cellStyle name="Normal 25 5 2 2 2 2" xfId="2134"/>
    <cellStyle name="Normal 25 5 2 2 3" xfId="2135"/>
    <cellStyle name="Normal 25 5 2 3" xfId="2136"/>
    <cellStyle name="Normal 25 5 2 3 2" xfId="2137"/>
    <cellStyle name="Normal 25 5 2 4" xfId="2138"/>
    <cellStyle name="Normal 25 5 3" xfId="2139"/>
    <cellStyle name="Normal 25 5 3 2" xfId="2140"/>
    <cellStyle name="Normal 25 5 3 2 2" xfId="2141"/>
    <cellStyle name="Normal 25 5 3 3" xfId="2142"/>
    <cellStyle name="Normal 25 5 4" xfId="2143"/>
    <cellStyle name="Normal 25 5 4 2" xfId="2144"/>
    <cellStyle name="Normal 25 5 5" xfId="2145"/>
    <cellStyle name="Normal 25 6" xfId="2146"/>
    <cellStyle name="Normal 25 6 2" xfId="2147"/>
    <cellStyle name="Normal 25 6 2 2" xfId="2148"/>
    <cellStyle name="Normal 25 6 2 2 2" xfId="2149"/>
    <cellStyle name="Normal 25 6 2 3" xfId="2150"/>
    <cellStyle name="Normal 25 6 3" xfId="2151"/>
    <cellStyle name="Normal 25 6 3 2" xfId="2152"/>
    <cellStyle name="Normal 25 6 4" xfId="2153"/>
    <cellStyle name="Normal 25 7" xfId="2154"/>
    <cellStyle name="Normal 25 7 2" xfId="2155"/>
    <cellStyle name="Normal 25 7 2 2" xfId="2156"/>
    <cellStyle name="Normal 25 7 3" xfId="2157"/>
    <cellStyle name="Normal 25 8" xfId="2158"/>
    <cellStyle name="Normal 25 8 2" xfId="2159"/>
    <cellStyle name="Normal 25 9" xfId="2160"/>
    <cellStyle name="Normal 26" xfId="21"/>
    <cellStyle name="Normal 26 2" xfId="2161"/>
    <cellStyle name="Normal 26 3" xfId="2162"/>
    <cellStyle name="Normal 26 4" xfId="2163"/>
    <cellStyle name="Normal 27" xfId="32"/>
    <cellStyle name="Normal 27 10" xfId="2164"/>
    <cellStyle name="Normal 27 2" xfId="2165"/>
    <cellStyle name="Normal 27 2 2" xfId="2166"/>
    <cellStyle name="Normal 27 2 2 2" xfId="2167"/>
    <cellStyle name="Normal 27 2 2 2 2" xfId="2168"/>
    <cellStyle name="Normal 27 2 2 2 2 2" xfId="2169"/>
    <cellStyle name="Normal 27 2 2 2 2 2 2" xfId="2170"/>
    <cellStyle name="Normal 27 2 2 2 2 2 2 2" xfId="2171"/>
    <cellStyle name="Normal 27 2 2 2 2 2 3" xfId="2172"/>
    <cellStyle name="Normal 27 2 2 2 2 3" xfId="2173"/>
    <cellStyle name="Normal 27 2 2 2 2 3 2" xfId="2174"/>
    <cellStyle name="Normal 27 2 2 2 2 4" xfId="2175"/>
    <cellStyle name="Normal 27 2 2 2 3" xfId="2176"/>
    <cellStyle name="Normal 27 2 2 2 3 2" xfId="2177"/>
    <cellStyle name="Normal 27 2 2 2 3 2 2" xfId="2178"/>
    <cellStyle name="Normal 27 2 2 2 3 3" xfId="2179"/>
    <cellStyle name="Normal 27 2 2 2 4" xfId="2180"/>
    <cellStyle name="Normal 27 2 2 2 4 2" xfId="2181"/>
    <cellStyle name="Normal 27 2 2 2 5" xfId="2182"/>
    <cellStyle name="Normal 27 2 2 3" xfId="2183"/>
    <cellStyle name="Normal 27 2 2 3 2" xfId="2184"/>
    <cellStyle name="Normal 27 2 2 3 2 2" xfId="2185"/>
    <cellStyle name="Normal 27 2 2 3 2 2 2" xfId="2186"/>
    <cellStyle name="Normal 27 2 2 3 2 3" xfId="2187"/>
    <cellStyle name="Normal 27 2 2 3 3" xfId="2188"/>
    <cellStyle name="Normal 27 2 2 3 3 2" xfId="2189"/>
    <cellStyle name="Normal 27 2 2 3 4" xfId="2190"/>
    <cellStyle name="Normal 27 2 2 4" xfId="2191"/>
    <cellStyle name="Normal 27 2 2 4 2" xfId="2192"/>
    <cellStyle name="Normal 27 2 2 4 2 2" xfId="2193"/>
    <cellStyle name="Normal 27 2 2 4 3" xfId="2194"/>
    <cellStyle name="Normal 27 2 2 5" xfId="2195"/>
    <cellStyle name="Normal 27 2 2 5 2" xfId="2196"/>
    <cellStyle name="Normal 27 2 2 6" xfId="2197"/>
    <cellStyle name="Normal 27 2 3" xfId="2198"/>
    <cellStyle name="Normal 27 2 3 2" xfId="2199"/>
    <cellStyle name="Normal 27 2 3 2 2" xfId="2200"/>
    <cellStyle name="Normal 27 2 3 2 2 2" xfId="2201"/>
    <cellStyle name="Normal 27 2 3 2 2 2 2" xfId="2202"/>
    <cellStyle name="Normal 27 2 3 2 2 3" xfId="2203"/>
    <cellStyle name="Normal 27 2 3 2 3" xfId="2204"/>
    <cellStyle name="Normal 27 2 3 2 3 2" xfId="2205"/>
    <cellStyle name="Normal 27 2 3 2 4" xfId="2206"/>
    <cellStyle name="Normal 27 2 3 3" xfId="2207"/>
    <cellStyle name="Normal 27 2 3 3 2" xfId="2208"/>
    <cellStyle name="Normal 27 2 3 3 2 2" xfId="2209"/>
    <cellStyle name="Normal 27 2 3 3 3" xfId="2210"/>
    <cellStyle name="Normal 27 2 3 4" xfId="2211"/>
    <cellStyle name="Normal 27 2 3 4 2" xfId="2212"/>
    <cellStyle name="Normal 27 2 3 5" xfId="2213"/>
    <cellStyle name="Normal 27 2 4" xfId="2214"/>
    <cellStyle name="Normal 27 2 4 2" xfId="2215"/>
    <cellStyle name="Normal 27 2 4 2 2" xfId="2216"/>
    <cellStyle name="Normal 27 2 4 2 2 2" xfId="2217"/>
    <cellStyle name="Normal 27 2 4 2 3" xfId="2218"/>
    <cellStyle name="Normal 27 2 4 3" xfId="2219"/>
    <cellStyle name="Normal 27 2 4 3 2" xfId="2220"/>
    <cellStyle name="Normal 27 2 4 4" xfId="2221"/>
    <cellStyle name="Normal 27 2 5" xfId="2222"/>
    <cellStyle name="Normal 27 2 5 2" xfId="2223"/>
    <cellStyle name="Normal 27 2 5 2 2" xfId="2224"/>
    <cellStyle name="Normal 27 2 5 3" xfId="2225"/>
    <cellStyle name="Normal 27 2 6" xfId="2226"/>
    <cellStyle name="Normal 27 2 6 2" xfId="2227"/>
    <cellStyle name="Normal 27 2 7" xfId="2228"/>
    <cellStyle name="Normal 27 2 8" xfId="2229"/>
    <cellStyle name="Normal 27 3" xfId="2230"/>
    <cellStyle name="Normal 27 3 2" xfId="2231"/>
    <cellStyle name="Normal 27 3 2 2" xfId="2232"/>
    <cellStyle name="Normal 27 3 2 2 2" xfId="2233"/>
    <cellStyle name="Normal 27 3 2 2 2 2" xfId="2234"/>
    <cellStyle name="Normal 27 3 2 2 2 2 2" xfId="2235"/>
    <cellStyle name="Normal 27 3 2 2 2 3" xfId="2236"/>
    <cellStyle name="Normal 27 3 2 2 3" xfId="2237"/>
    <cellStyle name="Normal 27 3 2 2 3 2" xfId="2238"/>
    <cellStyle name="Normal 27 3 2 2 4" xfId="2239"/>
    <cellStyle name="Normal 27 3 2 3" xfId="2240"/>
    <cellStyle name="Normal 27 3 2 3 2" xfId="2241"/>
    <cellStyle name="Normal 27 3 2 3 2 2" xfId="2242"/>
    <cellStyle name="Normal 27 3 2 3 3" xfId="2243"/>
    <cellStyle name="Normal 27 3 2 4" xfId="2244"/>
    <cellStyle name="Normal 27 3 2 4 2" xfId="2245"/>
    <cellStyle name="Normal 27 3 2 5" xfId="2246"/>
    <cellStyle name="Normal 27 3 3" xfId="2247"/>
    <cellStyle name="Normal 27 3 3 2" xfId="2248"/>
    <cellStyle name="Normal 27 3 3 2 2" xfId="2249"/>
    <cellStyle name="Normal 27 3 3 2 2 2" xfId="2250"/>
    <cellStyle name="Normal 27 3 3 2 3" xfId="2251"/>
    <cellStyle name="Normal 27 3 3 3" xfId="2252"/>
    <cellStyle name="Normal 27 3 3 3 2" xfId="2253"/>
    <cellStyle name="Normal 27 3 3 4" xfId="2254"/>
    <cellStyle name="Normal 27 3 4" xfId="2255"/>
    <cellStyle name="Normal 27 3 4 2" xfId="2256"/>
    <cellStyle name="Normal 27 3 4 2 2" xfId="2257"/>
    <cellStyle name="Normal 27 3 4 3" xfId="2258"/>
    <cellStyle name="Normal 27 3 5" xfId="2259"/>
    <cellStyle name="Normal 27 3 5 2" xfId="2260"/>
    <cellStyle name="Normal 27 3 6" xfId="2261"/>
    <cellStyle name="Normal 27 3 7" xfId="2262"/>
    <cellStyle name="Normal 27 4" xfId="2263"/>
    <cellStyle name="Normal 27 4 2" xfId="2264"/>
    <cellStyle name="Normal 27 4 2 2" xfId="2265"/>
    <cellStyle name="Normal 27 4 2 2 2" xfId="2266"/>
    <cellStyle name="Normal 27 4 2 2 2 2" xfId="2267"/>
    <cellStyle name="Normal 27 4 2 2 3" xfId="2268"/>
    <cellStyle name="Normal 27 4 2 3" xfId="2269"/>
    <cellStyle name="Normal 27 4 2 3 2" xfId="2270"/>
    <cellStyle name="Normal 27 4 2 4" xfId="2271"/>
    <cellStyle name="Normal 27 4 3" xfId="2272"/>
    <cellStyle name="Normal 27 4 3 2" xfId="2273"/>
    <cellStyle name="Normal 27 4 3 2 2" xfId="2274"/>
    <cellStyle name="Normal 27 4 3 3" xfId="2275"/>
    <cellStyle name="Normal 27 4 4" xfId="2276"/>
    <cellStyle name="Normal 27 4 4 2" xfId="2277"/>
    <cellStyle name="Normal 27 4 5" xfId="2278"/>
    <cellStyle name="Normal 27 5" xfId="2279"/>
    <cellStyle name="Normal 27 5 2" xfId="2280"/>
    <cellStyle name="Normal 27 5 2 2" xfId="2281"/>
    <cellStyle name="Normal 27 5 2 2 2" xfId="2282"/>
    <cellStyle name="Normal 27 5 2 3" xfId="2283"/>
    <cellStyle name="Normal 27 5 3" xfId="2284"/>
    <cellStyle name="Normal 27 5 3 2" xfId="2285"/>
    <cellStyle name="Normal 27 5 4" xfId="2286"/>
    <cellStyle name="Normal 27 6" xfId="2287"/>
    <cellStyle name="Normal 27 6 2" xfId="2288"/>
    <cellStyle name="Normal 27 6 2 2" xfId="2289"/>
    <cellStyle name="Normal 27 6 3" xfId="2290"/>
    <cellStyle name="Normal 27 7" xfId="2291"/>
    <cellStyle name="Normal 27 7 2" xfId="2292"/>
    <cellStyle name="Normal 27 8" xfId="2293"/>
    <cellStyle name="Normal 27 9" xfId="2294"/>
    <cellStyle name="Normal 28" xfId="30"/>
    <cellStyle name="Normal 28 2" xfId="2295"/>
    <cellStyle name="Normal 28 3" xfId="2296"/>
    <cellStyle name="Normal 28 4" xfId="2297"/>
    <cellStyle name="Normal 29" xfId="2298"/>
    <cellStyle name="Normal 29 2" xfId="2299"/>
    <cellStyle name="Normal 29 3" xfId="2300"/>
    <cellStyle name="Normal 29 3 2" xfId="13"/>
    <cellStyle name="Normal 29 4" xfId="2301"/>
    <cellStyle name="Normal 3" xfId="2302"/>
    <cellStyle name="Normal 3 10" xfId="2303"/>
    <cellStyle name="Normal 3 10 2" xfId="2304"/>
    <cellStyle name="Normal 3 10 2 2" xfId="2305"/>
    <cellStyle name="Normal 3 10 2 2 2" xfId="2306"/>
    <cellStyle name="Normal 3 10 2 2 2 2" xfId="2307"/>
    <cellStyle name="Normal 3 10 2 2 2 2 2" xfId="2308"/>
    <cellStyle name="Normal 3 10 2 2 2 3" xfId="2309"/>
    <cellStyle name="Normal 3 10 2 2 3" xfId="2310"/>
    <cellStyle name="Normal 3 10 2 2 3 2" xfId="2311"/>
    <cellStyle name="Normal 3 10 2 2 4" xfId="2312"/>
    <cellStyle name="Normal 3 10 2 3" xfId="2313"/>
    <cellStyle name="Normal 3 10 2 3 2" xfId="2314"/>
    <cellStyle name="Normal 3 10 2 3 2 2" xfId="2315"/>
    <cellStyle name="Normal 3 10 2 3 3" xfId="2316"/>
    <cellStyle name="Normal 3 10 2 4" xfId="2317"/>
    <cellStyle name="Normal 3 10 2 4 2" xfId="2318"/>
    <cellStyle name="Normal 3 10 2 5" xfId="2319"/>
    <cellStyle name="Normal 3 10 3" xfId="2320"/>
    <cellStyle name="Normal 3 10 3 2" xfId="2321"/>
    <cellStyle name="Normal 3 10 3 2 2" xfId="2322"/>
    <cellStyle name="Normal 3 10 3 2 2 2" xfId="2323"/>
    <cellStyle name="Normal 3 10 3 2 3" xfId="2324"/>
    <cellStyle name="Normal 3 10 3 3" xfId="2325"/>
    <cellStyle name="Normal 3 10 3 3 2" xfId="2326"/>
    <cellStyle name="Normal 3 10 3 4" xfId="2327"/>
    <cellStyle name="Normal 3 10 4" xfId="2328"/>
    <cellStyle name="Normal 3 10 4 2" xfId="2329"/>
    <cellStyle name="Normal 3 10 4 2 2" xfId="2330"/>
    <cellStyle name="Normal 3 10 4 3" xfId="2331"/>
    <cellStyle name="Normal 3 10 5" xfId="2332"/>
    <cellStyle name="Normal 3 10 5 2" xfId="2333"/>
    <cellStyle name="Normal 3 10 6" xfId="2334"/>
    <cellStyle name="Normal 3 11" xfId="2335"/>
    <cellStyle name="Normal 3 11 2" xfId="2336"/>
    <cellStyle name="Normal 3 11 2 2" xfId="2337"/>
    <cellStyle name="Normal 3 11 2 2 2" xfId="2338"/>
    <cellStyle name="Normal 3 11 2 2 2 2" xfId="2339"/>
    <cellStyle name="Normal 3 11 2 2 3" xfId="2340"/>
    <cellStyle name="Normal 3 11 2 3" xfId="2341"/>
    <cellStyle name="Normal 3 11 2 3 2" xfId="2342"/>
    <cellStyle name="Normal 3 11 2 4" xfId="2343"/>
    <cellStyle name="Normal 3 11 3" xfId="2344"/>
    <cellStyle name="Normal 3 11 3 2" xfId="2345"/>
    <cellStyle name="Normal 3 11 3 2 2" xfId="2346"/>
    <cellStyle name="Normal 3 11 3 3" xfId="2347"/>
    <cellStyle name="Normal 3 11 4" xfId="2348"/>
    <cellStyle name="Normal 3 11 4 2" xfId="2349"/>
    <cellStyle name="Normal 3 11 5" xfId="2350"/>
    <cellStyle name="Normal 3 12" xfId="2351"/>
    <cellStyle name="Normal 3 12 2" xfId="2352"/>
    <cellStyle name="Normal 3 12 2 2" xfId="2353"/>
    <cellStyle name="Normal 3 12 2 2 2" xfId="2354"/>
    <cellStyle name="Normal 3 12 2 3" xfId="2355"/>
    <cellStyle name="Normal 3 12 3" xfId="2356"/>
    <cellStyle name="Normal 3 12 3 2" xfId="2357"/>
    <cellStyle name="Normal 3 12 4" xfId="2358"/>
    <cellStyle name="Normal 3 13" xfId="2359"/>
    <cellStyle name="Normal 3 13 2" xfId="2360"/>
    <cellStyle name="Normal 3 13 2 2" xfId="2361"/>
    <cellStyle name="Normal 3 13 3" xfId="2362"/>
    <cellStyle name="Normal 3 14" xfId="2363"/>
    <cellStyle name="Normal 3 14 2" xfId="2364"/>
    <cellStyle name="Normal 3 15" xfId="2365"/>
    <cellStyle name="Normal 3 16" xfId="41537"/>
    <cellStyle name="Normal 3 16 2" xfId="41543"/>
    <cellStyle name="Normal 3 17" xfId="41542"/>
    <cellStyle name="Normal 3 2" xfId="2"/>
    <cellStyle name="Normal 3 2 10" xfId="2366"/>
    <cellStyle name="Normal 3 2 10 2" xfId="2367"/>
    <cellStyle name="Normal 3 2 10 2 2" xfId="2368"/>
    <cellStyle name="Normal 3 2 10 2 2 2" xfId="2369"/>
    <cellStyle name="Normal 3 2 10 2 2 2 2" xfId="2370"/>
    <cellStyle name="Normal 3 2 10 2 2 3" xfId="2371"/>
    <cellStyle name="Normal 3 2 10 2 3" xfId="2372"/>
    <cellStyle name="Normal 3 2 10 2 3 2" xfId="2373"/>
    <cellStyle name="Normal 3 2 10 2 4" xfId="2374"/>
    <cellStyle name="Normal 3 2 10 3" xfId="2375"/>
    <cellStyle name="Normal 3 2 10 3 2" xfId="2376"/>
    <cellStyle name="Normal 3 2 10 3 2 2" xfId="2377"/>
    <cellStyle name="Normal 3 2 10 3 3" xfId="2378"/>
    <cellStyle name="Normal 3 2 10 4" xfId="2379"/>
    <cellStyle name="Normal 3 2 10 4 2" xfId="2380"/>
    <cellStyle name="Normal 3 2 10 5" xfId="2381"/>
    <cellStyle name="Normal 3 2 11" xfId="2382"/>
    <cellStyle name="Normal 3 2 11 2" xfId="2383"/>
    <cellStyle name="Normal 3 2 11 2 2" xfId="2384"/>
    <cellStyle name="Normal 3 2 11 2 2 2" xfId="2385"/>
    <cellStyle name="Normal 3 2 11 2 3" xfId="2386"/>
    <cellStyle name="Normal 3 2 11 3" xfId="2387"/>
    <cellStyle name="Normal 3 2 11 3 2" xfId="2388"/>
    <cellStyle name="Normal 3 2 11 4" xfId="2389"/>
    <cellStyle name="Normal 3 2 12" xfId="2390"/>
    <cellStyle name="Normal 3 2 12 2" xfId="2391"/>
    <cellStyle name="Normal 3 2 12 2 2" xfId="2392"/>
    <cellStyle name="Normal 3 2 12 3" xfId="2393"/>
    <cellStyle name="Normal 3 2 13" xfId="2394"/>
    <cellStyle name="Normal 3 2 13 2" xfId="2395"/>
    <cellStyle name="Normal 3 2 14" xfId="2396"/>
    <cellStyle name="Normal 3 2 2" xfId="2397"/>
    <cellStyle name="Normal 3 2 2 10" xfId="2398"/>
    <cellStyle name="Normal 3 2 2 10 2" xfId="2399"/>
    <cellStyle name="Normal 3 2 2 10 2 2" xfId="2400"/>
    <cellStyle name="Normal 3 2 2 10 2 2 2" xfId="2401"/>
    <cellStyle name="Normal 3 2 2 10 2 3" xfId="2402"/>
    <cellStyle name="Normal 3 2 2 10 3" xfId="2403"/>
    <cellStyle name="Normal 3 2 2 10 3 2" xfId="2404"/>
    <cellStyle name="Normal 3 2 2 10 4" xfId="2405"/>
    <cellStyle name="Normal 3 2 2 11" xfId="2406"/>
    <cellStyle name="Normal 3 2 2 11 2" xfId="2407"/>
    <cellStyle name="Normal 3 2 2 11 2 2" xfId="2408"/>
    <cellStyle name="Normal 3 2 2 11 3" xfId="2409"/>
    <cellStyle name="Normal 3 2 2 12" xfId="2410"/>
    <cellStyle name="Normal 3 2 2 12 2" xfId="2411"/>
    <cellStyle name="Normal 3 2 2 13" xfId="2412"/>
    <cellStyle name="Normal 3 2 2 2" xfId="2413"/>
    <cellStyle name="Normal 3 2 2 2 10" xfId="2414"/>
    <cellStyle name="Normal 3 2 2 2 10 2" xfId="2415"/>
    <cellStyle name="Normal 3 2 2 2 10 2 2" xfId="2416"/>
    <cellStyle name="Normal 3 2 2 2 10 3" xfId="2417"/>
    <cellStyle name="Normal 3 2 2 2 11" xfId="2418"/>
    <cellStyle name="Normal 3 2 2 2 11 2" xfId="2419"/>
    <cellStyle name="Normal 3 2 2 2 12" xfId="2420"/>
    <cellStyle name="Normal 3 2 2 2 2" xfId="2421"/>
    <cellStyle name="Normal 3 2 2 2 2 10" xfId="2422"/>
    <cellStyle name="Normal 3 2 2 2 2 10 2" xfId="2423"/>
    <cellStyle name="Normal 3 2 2 2 2 11" xfId="2424"/>
    <cellStyle name="Normal 3 2 2 2 2 2" xfId="2425"/>
    <cellStyle name="Normal 3 2 2 2 2 2 10" xfId="2426"/>
    <cellStyle name="Normal 3 2 2 2 2 2 2" xfId="2427"/>
    <cellStyle name="Normal 3 2 2 2 2 2 2 2" xfId="2428"/>
    <cellStyle name="Normal 3 2 2 2 2 2 2 2 2" xfId="2429"/>
    <cellStyle name="Normal 3 2 2 2 2 2 2 2 2 2" xfId="2430"/>
    <cellStyle name="Normal 3 2 2 2 2 2 2 2 2 2 2" xfId="2431"/>
    <cellStyle name="Normal 3 2 2 2 2 2 2 2 2 2 2 2" xfId="2432"/>
    <cellStyle name="Normal 3 2 2 2 2 2 2 2 2 2 2 2 2" xfId="2433"/>
    <cellStyle name="Normal 3 2 2 2 2 2 2 2 2 2 2 2 2 2" xfId="2434"/>
    <cellStyle name="Normal 3 2 2 2 2 2 2 2 2 2 2 2 2 2 2" xfId="2435"/>
    <cellStyle name="Normal 3 2 2 2 2 2 2 2 2 2 2 2 2 3" xfId="2436"/>
    <cellStyle name="Normal 3 2 2 2 2 2 2 2 2 2 2 2 3" xfId="2437"/>
    <cellStyle name="Normal 3 2 2 2 2 2 2 2 2 2 2 2 3 2" xfId="2438"/>
    <cellStyle name="Normal 3 2 2 2 2 2 2 2 2 2 2 2 4" xfId="2439"/>
    <cellStyle name="Normal 3 2 2 2 2 2 2 2 2 2 2 3" xfId="2440"/>
    <cellStyle name="Normal 3 2 2 2 2 2 2 2 2 2 2 3 2" xfId="2441"/>
    <cellStyle name="Normal 3 2 2 2 2 2 2 2 2 2 2 3 2 2" xfId="2442"/>
    <cellStyle name="Normal 3 2 2 2 2 2 2 2 2 2 2 3 3" xfId="2443"/>
    <cellStyle name="Normal 3 2 2 2 2 2 2 2 2 2 2 4" xfId="2444"/>
    <cellStyle name="Normal 3 2 2 2 2 2 2 2 2 2 2 4 2" xfId="2445"/>
    <cellStyle name="Normal 3 2 2 2 2 2 2 2 2 2 2 5" xfId="2446"/>
    <cellStyle name="Normal 3 2 2 2 2 2 2 2 2 2 3" xfId="2447"/>
    <cellStyle name="Normal 3 2 2 2 2 2 2 2 2 2 3 2" xfId="2448"/>
    <cellStyle name="Normal 3 2 2 2 2 2 2 2 2 2 3 2 2" xfId="2449"/>
    <cellStyle name="Normal 3 2 2 2 2 2 2 2 2 2 3 2 2 2" xfId="2450"/>
    <cellStyle name="Normal 3 2 2 2 2 2 2 2 2 2 3 2 3" xfId="2451"/>
    <cellStyle name="Normal 3 2 2 2 2 2 2 2 2 2 3 3" xfId="2452"/>
    <cellStyle name="Normal 3 2 2 2 2 2 2 2 2 2 3 3 2" xfId="2453"/>
    <cellStyle name="Normal 3 2 2 2 2 2 2 2 2 2 3 4" xfId="2454"/>
    <cellStyle name="Normal 3 2 2 2 2 2 2 2 2 2 4" xfId="2455"/>
    <cellStyle name="Normal 3 2 2 2 2 2 2 2 2 2 4 2" xfId="2456"/>
    <cellStyle name="Normal 3 2 2 2 2 2 2 2 2 2 4 2 2" xfId="2457"/>
    <cellStyle name="Normal 3 2 2 2 2 2 2 2 2 2 4 3" xfId="2458"/>
    <cellStyle name="Normal 3 2 2 2 2 2 2 2 2 2 5" xfId="2459"/>
    <cellStyle name="Normal 3 2 2 2 2 2 2 2 2 2 5 2" xfId="2460"/>
    <cellStyle name="Normal 3 2 2 2 2 2 2 2 2 2 6" xfId="2461"/>
    <cellStyle name="Normal 3 2 2 2 2 2 2 2 2 3" xfId="2462"/>
    <cellStyle name="Normal 3 2 2 2 2 2 2 2 2 3 2" xfId="2463"/>
    <cellStyle name="Normal 3 2 2 2 2 2 2 2 2 3 2 2" xfId="2464"/>
    <cellStyle name="Normal 3 2 2 2 2 2 2 2 2 3 2 2 2" xfId="2465"/>
    <cellStyle name="Normal 3 2 2 2 2 2 2 2 2 3 2 2 2 2" xfId="2466"/>
    <cellStyle name="Normal 3 2 2 2 2 2 2 2 2 3 2 2 3" xfId="2467"/>
    <cellStyle name="Normal 3 2 2 2 2 2 2 2 2 3 2 3" xfId="2468"/>
    <cellStyle name="Normal 3 2 2 2 2 2 2 2 2 3 2 3 2" xfId="2469"/>
    <cellStyle name="Normal 3 2 2 2 2 2 2 2 2 3 2 4" xfId="2470"/>
    <cellStyle name="Normal 3 2 2 2 2 2 2 2 2 3 3" xfId="2471"/>
    <cellStyle name="Normal 3 2 2 2 2 2 2 2 2 3 3 2" xfId="2472"/>
    <cellStyle name="Normal 3 2 2 2 2 2 2 2 2 3 3 2 2" xfId="2473"/>
    <cellStyle name="Normal 3 2 2 2 2 2 2 2 2 3 3 3" xfId="2474"/>
    <cellStyle name="Normal 3 2 2 2 2 2 2 2 2 3 4" xfId="2475"/>
    <cellStyle name="Normal 3 2 2 2 2 2 2 2 2 3 4 2" xfId="2476"/>
    <cellStyle name="Normal 3 2 2 2 2 2 2 2 2 3 5" xfId="2477"/>
    <cellStyle name="Normal 3 2 2 2 2 2 2 2 2 4" xfId="2478"/>
    <cellStyle name="Normal 3 2 2 2 2 2 2 2 2 4 2" xfId="2479"/>
    <cellStyle name="Normal 3 2 2 2 2 2 2 2 2 4 2 2" xfId="2480"/>
    <cellStyle name="Normal 3 2 2 2 2 2 2 2 2 4 2 2 2" xfId="2481"/>
    <cellStyle name="Normal 3 2 2 2 2 2 2 2 2 4 2 3" xfId="2482"/>
    <cellStyle name="Normal 3 2 2 2 2 2 2 2 2 4 3" xfId="2483"/>
    <cellStyle name="Normal 3 2 2 2 2 2 2 2 2 4 3 2" xfId="2484"/>
    <cellStyle name="Normal 3 2 2 2 2 2 2 2 2 4 4" xfId="2485"/>
    <cellStyle name="Normal 3 2 2 2 2 2 2 2 2 5" xfId="2486"/>
    <cellStyle name="Normal 3 2 2 2 2 2 2 2 2 5 2" xfId="2487"/>
    <cellStyle name="Normal 3 2 2 2 2 2 2 2 2 5 2 2" xfId="2488"/>
    <cellStyle name="Normal 3 2 2 2 2 2 2 2 2 5 3" xfId="2489"/>
    <cellStyle name="Normal 3 2 2 2 2 2 2 2 2 6" xfId="2490"/>
    <cellStyle name="Normal 3 2 2 2 2 2 2 2 2 6 2" xfId="2491"/>
    <cellStyle name="Normal 3 2 2 2 2 2 2 2 2 7" xfId="2492"/>
    <cellStyle name="Normal 3 2 2 2 2 2 2 2 3" xfId="2493"/>
    <cellStyle name="Normal 3 2 2 2 2 2 2 2 3 2" xfId="2494"/>
    <cellStyle name="Normal 3 2 2 2 2 2 2 2 3 2 2" xfId="2495"/>
    <cellStyle name="Normal 3 2 2 2 2 2 2 2 3 2 2 2" xfId="2496"/>
    <cellStyle name="Normal 3 2 2 2 2 2 2 2 3 2 2 2 2" xfId="2497"/>
    <cellStyle name="Normal 3 2 2 2 2 2 2 2 3 2 2 2 2 2" xfId="2498"/>
    <cellStyle name="Normal 3 2 2 2 2 2 2 2 3 2 2 2 3" xfId="2499"/>
    <cellStyle name="Normal 3 2 2 2 2 2 2 2 3 2 2 3" xfId="2500"/>
    <cellStyle name="Normal 3 2 2 2 2 2 2 2 3 2 2 3 2" xfId="2501"/>
    <cellStyle name="Normal 3 2 2 2 2 2 2 2 3 2 2 4" xfId="2502"/>
    <cellStyle name="Normal 3 2 2 2 2 2 2 2 3 2 3" xfId="2503"/>
    <cellStyle name="Normal 3 2 2 2 2 2 2 2 3 2 3 2" xfId="2504"/>
    <cellStyle name="Normal 3 2 2 2 2 2 2 2 3 2 3 2 2" xfId="2505"/>
    <cellStyle name="Normal 3 2 2 2 2 2 2 2 3 2 3 3" xfId="2506"/>
    <cellStyle name="Normal 3 2 2 2 2 2 2 2 3 2 4" xfId="2507"/>
    <cellStyle name="Normal 3 2 2 2 2 2 2 2 3 2 4 2" xfId="2508"/>
    <cellStyle name="Normal 3 2 2 2 2 2 2 2 3 2 5" xfId="2509"/>
    <cellStyle name="Normal 3 2 2 2 2 2 2 2 3 3" xfId="2510"/>
    <cellStyle name="Normal 3 2 2 2 2 2 2 2 3 3 2" xfId="2511"/>
    <cellStyle name="Normal 3 2 2 2 2 2 2 2 3 3 2 2" xfId="2512"/>
    <cellStyle name="Normal 3 2 2 2 2 2 2 2 3 3 2 2 2" xfId="2513"/>
    <cellStyle name="Normal 3 2 2 2 2 2 2 2 3 3 2 3" xfId="2514"/>
    <cellStyle name="Normal 3 2 2 2 2 2 2 2 3 3 3" xfId="2515"/>
    <cellStyle name="Normal 3 2 2 2 2 2 2 2 3 3 3 2" xfId="2516"/>
    <cellStyle name="Normal 3 2 2 2 2 2 2 2 3 3 4" xfId="2517"/>
    <cellStyle name="Normal 3 2 2 2 2 2 2 2 3 4" xfId="2518"/>
    <cellStyle name="Normal 3 2 2 2 2 2 2 2 3 4 2" xfId="2519"/>
    <cellStyle name="Normal 3 2 2 2 2 2 2 2 3 4 2 2" xfId="2520"/>
    <cellStyle name="Normal 3 2 2 2 2 2 2 2 3 4 3" xfId="2521"/>
    <cellStyle name="Normal 3 2 2 2 2 2 2 2 3 5" xfId="2522"/>
    <cellStyle name="Normal 3 2 2 2 2 2 2 2 3 5 2" xfId="2523"/>
    <cellStyle name="Normal 3 2 2 2 2 2 2 2 3 6" xfId="2524"/>
    <cellStyle name="Normal 3 2 2 2 2 2 2 2 4" xfId="2525"/>
    <cellStyle name="Normal 3 2 2 2 2 2 2 2 4 2" xfId="2526"/>
    <cellStyle name="Normal 3 2 2 2 2 2 2 2 4 2 2" xfId="2527"/>
    <cellStyle name="Normal 3 2 2 2 2 2 2 2 4 2 2 2" xfId="2528"/>
    <cellStyle name="Normal 3 2 2 2 2 2 2 2 4 2 2 2 2" xfId="2529"/>
    <cellStyle name="Normal 3 2 2 2 2 2 2 2 4 2 2 3" xfId="2530"/>
    <cellStyle name="Normal 3 2 2 2 2 2 2 2 4 2 3" xfId="2531"/>
    <cellStyle name="Normal 3 2 2 2 2 2 2 2 4 2 3 2" xfId="2532"/>
    <cellStyle name="Normal 3 2 2 2 2 2 2 2 4 2 4" xfId="2533"/>
    <cellStyle name="Normal 3 2 2 2 2 2 2 2 4 3" xfId="2534"/>
    <cellStyle name="Normal 3 2 2 2 2 2 2 2 4 3 2" xfId="2535"/>
    <cellStyle name="Normal 3 2 2 2 2 2 2 2 4 3 2 2" xfId="2536"/>
    <cellStyle name="Normal 3 2 2 2 2 2 2 2 4 3 3" xfId="2537"/>
    <cellStyle name="Normal 3 2 2 2 2 2 2 2 4 4" xfId="2538"/>
    <cellStyle name="Normal 3 2 2 2 2 2 2 2 4 4 2" xfId="2539"/>
    <cellStyle name="Normal 3 2 2 2 2 2 2 2 4 5" xfId="2540"/>
    <cellStyle name="Normal 3 2 2 2 2 2 2 2 5" xfId="2541"/>
    <cellStyle name="Normal 3 2 2 2 2 2 2 2 5 2" xfId="2542"/>
    <cellStyle name="Normal 3 2 2 2 2 2 2 2 5 2 2" xfId="2543"/>
    <cellStyle name="Normal 3 2 2 2 2 2 2 2 5 2 2 2" xfId="2544"/>
    <cellStyle name="Normal 3 2 2 2 2 2 2 2 5 2 3" xfId="2545"/>
    <cellStyle name="Normal 3 2 2 2 2 2 2 2 5 3" xfId="2546"/>
    <cellStyle name="Normal 3 2 2 2 2 2 2 2 5 3 2" xfId="2547"/>
    <cellStyle name="Normal 3 2 2 2 2 2 2 2 5 4" xfId="2548"/>
    <cellStyle name="Normal 3 2 2 2 2 2 2 2 6" xfId="2549"/>
    <cellStyle name="Normal 3 2 2 2 2 2 2 2 6 2" xfId="2550"/>
    <cellStyle name="Normal 3 2 2 2 2 2 2 2 6 2 2" xfId="2551"/>
    <cellStyle name="Normal 3 2 2 2 2 2 2 2 6 3" xfId="2552"/>
    <cellStyle name="Normal 3 2 2 2 2 2 2 2 7" xfId="2553"/>
    <cellStyle name="Normal 3 2 2 2 2 2 2 2 7 2" xfId="2554"/>
    <cellStyle name="Normal 3 2 2 2 2 2 2 2 8" xfId="2555"/>
    <cellStyle name="Normal 3 2 2 2 2 2 2 3" xfId="2556"/>
    <cellStyle name="Normal 3 2 2 2 2 2 2 3 2" xfId="2557"/>
    <cellStyle name="Normal 3 2 2 2 2 2 2 3 2 2" xfId="2558"/>
    <cellStyle name="Normal 3 2 2 2 2 2 2 3 2 2 2" xfId="2559"/>
    <cellStyle name="Normal 3 2 2 2 2 2 2 3 2 2 2 2" xfId="2560"/>
    <cellStyle name="Normal 3 2 2 2 2 2 2 3 2 2 2 2 2" xfId="2561"/>
    <cellStyle name="Normal 3 2 2 2 2 2 2 3 2 2 2 2 2 2" xfId="2562"/>
    <cellStyle name="Normal 3 2 2 2 2 2 2 3 2 2 2 2 3" xfId="2563"/>
    <cellStyle name="Normal 3 2 2 2 2 2 2 3 2 2 2 3" xfId="2564"/>
    <cellStyle name="Normal 3 2 2 2 2 2 2 3 2 2 2 3 2" xfId="2565"/>
    <cellStyle name="Normal 3 2 2 2 2 2 2 3 2 2 2 4" xfId="2566"/>
    <cellStyle name="Normal 3 2 2 2 2 2 2 3 2 2 3" xfId="2567"/>
    <cellStyle name="Normal 3 2 2 2 2 2 2 3 2 2 3 2" xfId="2568"/>
    <cellStyle name="Normal 3 2 2 2 2 2 2 3 2 2 3 2 2" xfId="2569"/>
    <cellStyle name="Normal 3 2 2 2 2 2 2 3 2 2 3 3" xfId="2570"/>
    <cellStyle name="Normal 3 2 2 2 2 2 2 3 2 2 4" xfId="2571"/>
    <cellStyle name="Normal 3 2 2 2 2 2 2 3 2 2 4 2" xfId="2572"/>
    <cellStyle name="Normal 3 2 2 2 2 2 2 3 2 2 5" xfId="2573"/>
    <cellStyle name="Normal 3 2 2 2 2 2 2 3 2 3" xfId="2574"/>
    <cellStyle name="Normal 3 2 2 2 2 2 2 3 2 3 2" xfId="2575"/>
    <cellStyle name="Normal 3 2 2 2 2 2 2 3 2 3 2 2" xfId="2576"/>
    <cellStyle name="Normal 3 2 2 2 2 2 2 3 2 3 2 2 2" xfId="2577"/>
    <cellStyle name="Normal 3 2 2 2 2 2 2 3 2 3 2 3" xfId="2578"/>
    <cellStyle name="Normal 3 2 2 2 2 2 2 3 2 3 3" xfId="2579"/>
    <cellStyle name="Normal 3 2 2 2 2 2 2 3 2 3 3 2" xfId="2580"/>
    <cellStyle name="Normal 3 2 2 2 2 2 2 3 2 3 4" xfId="2581"/>
    <cellStyle name="Normal 3 2 2 2 2 2 2 3 2 4" xfId="2582"/>
    <cellStyle name="Normal 3 2 2 2 2 2 2 3 2 4 2" xfId="2583"/>
    <cellStyle name="Normal 3 2 2 2 2 2 2 3 2 4 2 2" xfId="2584"/>
    <cellStyle name="Normal 3 2 2 2 2 2 2 3 2 4 3" xfId="2585"/>
    <cellStyle name="Normal 3 2 2 2 2 2 2 3 2 5" xfId="2586"/>
    <cellStyle name="Normal 3 2 2 2 2 2 2 3 2 5 2" xfId="2587"/>
    <cellStyle name="Normal 3 2 2 2 2 2 2 3 2 6" xfId="2588"/>
    <cellStyle name="Normal 3 2 2 2 2 2 2 3 3" xfId="2589"/>
    <cellStyle name="Normal 3 2 2 2 2 2 2 3 3 2" xfId="2590"/>
    <cellStyle name="Normal 3 2 2 2 2 2 2 3 3 2 2" xfId="2591"/>
    <cellStyle name="Normal 3 2 2 2 2 2 2 3 3 2 2 2" xfId="2592"/>
    <cellStyle name="Normal 3 2 2 2 2 2 2 3 3 2 2 2 2" xfId="2593"/>
    <cellStyle name="Normal 3 2 2 2 2 2 2 3 3 2 2 3" xfId="2594"/>
    <cellStyle name="Normal 3 2 2 2 2 2 2 3 3 2 3" xfId="2595"/>
    <cellStyle name="Normal 3 2 2 2 2 2 2 3 3 2 3 2" xfId="2596"/>
    <cellStyle name="Normal 3 2 2 2 2 2 2 3 3 2 4" xfId="2597"/>
    <cellStyle name="Normal 3 2 2 2 2 2 2 3 3 3" xfId="2598"/>
    <cellStyle name="Normal 3 2 2 2 2 2 2 3 3 3 2" xfId="2599"/>
    <cellStyle name="Normal 3 2 2 2 2 2 2 3 3 3 2 2" xfId="2600"/>
    <cellStyle name="Normal 3 2 2 2 2 2 2 3 3 3 3" xfId="2601"/>
    <cellStyle name="Normal 3 2 2 2 2 2 2 3 3 4" xfId="2602"/>
    <cellStyle name="Normal 3 2 2 2 2 2 2 3 3 4 2" xfId="2603"/>
    <cellStyle name="Normal 3 2 2 2 2 2 2 3 3 5" xfId="2604"/>
    <cellStyle name="Normal 3 2 2 2 2 2 2 3 4" xfId="2605"/>
    <cellStyle name="Normal 3 2 2 2 2 2 2 3 4 2" xfId="2606"/>
    <cellStyle name="Normal 3 2 2 2 2 2 2 3 4 2 2" xfId="2607"/>
    <cellStyle name="Normal 3 2 2 2 2 2 2 3 4 2 2 2" xfId="2608"/>
    <cellStyle name="Normal 3 2 2 2 2 2 2 3 4 2 3" xfId="2609"/>
    <cellStyle name="Normal 3 2 2 2 2 2 2 3 4 3" xfId="2610"/>
    <cellStyle name="Normal 3 2 2 2 2 2 2 3 4 3 2" xfId="2611"/>
    <cellStyle name="Normal 3 2 2 2 2 2 2 3 4 4" xfId="2612"/>
    <cellStyle name="Normal 3 2 2 2 2 2 2 3 5" xfId="2613"/>
    <cellStyle name="Normal 3 2 2 2 2 2 2 3 5 2" xfId="2614"/>
    <cellStyle name="Normal 3 2 2 2 2 2 2 3 5 2 2" xfId="2615"/>
    <cellStyle name="Normal 3 2 2 2 2 2 2 3 5 3" xfId="2616"/>
    <cellStyle name="Normal 3 2 2 2 2 2 2 3 6" xfId="2617"/>
    <cellStyle name="Normal 3 2 2 2 2 2 2 3 6 2" xfId="2618"/>
    <cellStyle name="Normal 3 2 2 2 2 2 2 3 7" xfId="2619"/>
    <cellStyle name="Normal 3 2 2 2 2 2 2 4" xfId="2620"/>
    <cellStyle name="Normal 3 2 2 2 2 2 2 4 2" xfId="2621"/>
    <cellStyle name="Normal 3 2 2 2 2 2 2 4 2 2" xfId="2622"/>
    <cellStyle name="Normal 3 2 2 2 2 2 2 4 2 2 2" xfId="2623"/>
    <cellStyle name="Normal 3 2 2 2 2 2 2 4 2 2 2 2" xfId="2624"/>
    <cellStyle name="Normal 3 2 2 2 2 2 2 4 2 2 2 2 2" xfId="2625"/>
    <cellStyle name="Normal 3 2 2 2 2 2 2 4 2 2 2 3" xfId="2626"/>
    <cellStyle name="Normal 3 2 2 2 2 2 2 4 2 2 3" xfId="2627"/>
    <cellStyle name="Normal 3 2 2 2 2 2 2 4 2 2 3 2" xfId="2628"/>
    <cellStyle name="Normal 3 2 2 2 2 2 2 4 2 2 4" xfId="2629"/>
    <cellStyle name="Normal 3 2 2 2 2 2 2 4 2 3" xfId="2630"/>
    <cellStyle name="Normal 3 2 2 2 2 2 2 4 2 3 2" xfId="2631"/>
    <cellStyle name="Normal 3 2 2 2 2 2 2 4 2 3 2 2" xfId="2632"/>
    <cellStyle name="Normal 3 2 2 2 2 2 2 4 2 3 3" xfId="2633"/>
    <cellStyle name="Normal 3 2 2 2 2 2 2 4 2 4" xfId="2634"/>
    <cellStyle name="Normal 3 2 2 2 2 2 2 4 2 4 2" xfId="2635"/>
    <cellStyle name="Normal 3 2 2 2 2 2 2 4 2 5" xfId="2636"/>
    <cellStyle name="Normal 3 2 2 2 2 2 2 4 3" xfId="2637"/>
    <cellStyle name="Normal 3 2 2 2 2 2 2 4 3 2" xfId="2638"/>
    <cellStyle name="Normal 3 2 2 2 2 2 2 4 3 2 2" xfId="2639"/>
    <cellStyle name="Normal 3 2 2 2 2 2 2 4 3 2 2 2" xfId="2640"/>
    <cellStyle name="Normal 3 2 2 2 2 2 2 4 3 2 3" xfId="2641"/>
    <cellStyle name="Normal 3 2 2 2 2 2 2 4 3 3" xfId="2642"/>
    <cellStyle name="Normal 3 2 2 2 2 2 2 4 3 3 2" xfId="2643"/>
    <cellStyle name="Normal 3 2 2 2 2 2 2 4 3 4" xfId="2644"/>
    <cellStyle name="Normal 3 2 2 2 2 2 2 4 4" xfId="2645"/>
    <cellStyle name="Normal 3 2 2 2 2 2 2 4 4 2" xfId="2646"/>
    <cellStyle name="Normal 3 2 2 2 2 2 2 4 4 2 2" xfId="2647"/>
    <cellStyle name="Normal 3 2 2 2 2 2 2 4 4 3" xfId="2648"/>
    <cellStyle name="Normal 3 2 2 2 2 2 2 4 5" xfId="2649"/>
    <cellStyle name="Normal 3 2 2 2 2 2 2 4 5 2" xfId="2650"/>
    <cellStyle name="Normal 3 2 2 2 2 2 2 4 6" xfId="2651"/>
    <cellStyle name="Normal 3 2 2 2 2 2 2 5" xfId="2652"/>
    <cellStyle name="Normal 3 2 2 2 2 2 2 5 2" xfId="2653"/>
    <cellStyle name="Normal 3 2 2 2 2 2 2 5 2 2" xfId="2654"/>
    <cellStyle name="Normal 3 2 2 2 2 2 2 5 2 2 2" xfId="2655"/>
    <cellStyle name="Normal 3 2 2 2 2 2 2 5 2 2 2 2" xfId="2656"/>
    <cellStyle name="Normal 3 2 2 2 2 2 2 5 2 2 3" xfId="2657"/>
    <cellStyle name="Normal 3 2 2 2 2 2 2 5 2 3" xfId="2658"/>
    <cellStyle name="Normal 3 2 2 2 2 2 2 5 2 3 2" xfId="2659"/>
    <cellStyle name="Normal 3 2 2 2 2 2 2 5 2 4" xfId="2660"/>
    <cellStyle name="Normal 3 2 2 2 2 2 2 5 3" xfId="2661"/>
    <cellStyle name="Normal 3 2 2 2 2 2 2 5 3 2" xfId="2662"/>
    <cellStyle name="Normal 3 2 2 2 2 2 2 5 3 2 2" xfId="2663"/>
    <cellStyle name="Normal 3 2 2 2 2 2 2 5 3 3" xfId="2664"/>
    <cellStyle name="Normal 3 2 2 2 2 2 2 5 4" xfId="2665"/>
    <cellStyle name="Normal 3 2 2 2 2 2 2 5 4 2" xfId="2666"/>
    <cellStyle name="Normal 3 2 2 2 2 2 2 5 5" xfId="2667"/>
    <cellStyle name="Normal 3 2 2 2 2 2 2 6" xfId="2668"/>
    <cellStyle name="Normal 3 2 2 2 2 2 2 6 2" xfId="2669"/>
    <cellStyle name="Normal 3 2 2 2 2 2 2 6 2 2" xfId="2670"/>
    <cellStyle name="Normal 3 2 2 2 2 2 2 6 2 2 2" xfId="2671"/>
    <cellStyle name="Normal 3 2 2 2 2 2 2 6 2 3" xfId="2672"/>
    <cellStyle name="Normal 3 2 2 2 2 2 2 6 3" xfId="2673"/>
    <cellStyle name="Normal 3 2 2 2 2 2 2 6 3 2" xfId="2674"/>
    <cellStyle name="Normal 3 2 2 2 2 2 2 6 4" xfId="2675"/>
    <cellStyle name="Normal 3 2 2 2 2 2 2 7" xfId="2676"/>
    <cellStyle name="Normal 3 2 2 2 2 2 2 7 2" xfId="2677"/>
    <cellStyle name="Normal 3 2 2 2 2 2 2 7 2 2" xfId="2678"/>
    <cellStyle name="Normal 3 2 2 2 2 2 2 7 3" xfId="2679"/>
    <cellStyle name="Normal 3 2 2 2 2 2 2 8" xfId="2680"/>
    <cellStyle name="Normal 3 2 2 2 2 2 2 8 2" xfId="2681"/>
    <cellStyle name="Normal 3 2 2 2 2 2 2 9" xfId="2682"/>
    <cellStyle name="Normal 3 2 2 2 2 2 3" xfId="2683"/>
    <cellStyle name="Normal 3 2 2 2 2 2 3 2" xfId="2684"/>
    <cellStyle name="Normal 3 2 2 2 2 2 3 2 2" xfId="2685"/>
    <cellStyle name="Normal 3 2 2 2 2 2 3 2 2 2" xfId="2686"/>
    <cellStyle name="Normal 3 2 2 2 2 2 3 2 2 2 2" xfId="2687"/>
    <cellStyle name="Normal 3 2 2 2 2 2 3 2 2 2 2 2" xfId="2688"/>
    <cellStyle name="Normal 3 2 2 2 2 2 3 2 2 2 2 2 2" xfId="2689"/>
    <cellStyle name="Normal 3 2 2 2 2 2 3 2 2 2 2 2 2 2" xfId="2690"/>
    <cellStyle name="Normal 3 2 2 2 2 2 3 2 2 2 2 2 3" xfId="2691"/>
    <cellStyle name="Normal 3 2 2 2 2 2 3 2 2 2 2 3" xfId="2692"/>
    <cellStyle name="Normal 3 2 2 2 2 2 3 2 2 2 2 3 2" xfId="2693"/>
    <cellStyle name="Normal 3 2 2 2 2 2 3 2 2 2 2 4" xfId="2694"/>
    <cellStyle name="Normal 3 2 2 2 2 2 3 2 2 2 3" xfId="2695"/>
    <cellStyle name="Normal 3 2 2 2 2 2 3 2 2 2 3 2" xfId="2696"/>
    <cellStyle name="Normal 3 2 2 2 2 2 3 2 2 2 3 2 2" xfId="2697"/>
    <cellStyle name="Normal 3 2 2 2 2 2 3 2 2 2 3 3" xfId="2698"/>
    <cellStyle name="Normal 3 2 2 2 2 2 3 2 2 2 4" xfId="2699"/>
    <cellStyle name="Normal 3 2 2 2 2 2 3 2 2 2 4 2" xfId="2700"/>
    <cellStyle name="Normal 3 2 2 2 2 2 3 2 2 2 5" xfId="2701"/>
    <cellStyle name="Normal 3 2 2 2 2 2 3 2 2 3" xfId="2702"/>
    <cellStyle name="Normal 3 2 2 2 2 2 3 2 2 3 2" xfId="2703"/>
    <cellStyle name="Normal 3 2 2 2 2 2 3 2 2 3 2 2" xfId="2704"/>
    <cellStyle name="Normal 3 2 2 2 2 2 3 2 2 3 2 2 2" xfId="2705"/>
    <cellStyle name="Normal 3 2 2 2 2 2 3 2 2 3 2 3" xfId="2706"/>
    <cellStyle name="Normal 3 2 2 2 2 2 3 2 2 3 3" xfId="2707"/>
    <cellStyle name="Normal 3 2 2 2 2 2 3 2 2 3 3 2" xfId="2708"/>
    <cellStyle name="Normal 3 2 2 2 2 2 3 2 2 3 4" xfId="2709"/>
    <cellStyle name="Normal 3 2 2 2 2 2 3 2 2 4" xfId="2710"/>
    <cellStyle name="Normal 3 2 2 2 2 2 3 2 2 4 2" xfId="2711"/>
    <cellStyle name="Normal 3 2 2 2 2 2 3 2 2 4 2 2" xfId="2712"/>
    <cellStyle name="Normal 3 2 2 2 2 2 3 2 2 4 3" xfId="2713"/>
    <cellStyle name="Normal 3 2 2 2 2 2 3 2 2 5" xfId="2714"/>
    <cellStyle name="Normal 3 2 2 2 2 2 3 2 2 5 2" xfId="2715"/>
    <cellStyle name="Normal 3 2 2 2 2 2 3 2 2 6" xfId="2716"/>
    <cellStyle name="Normal 3 2 2 2 2 2 3 2 3" xfId="2717"/>
    <cellStyle name="Normal 3 2 2 2 2 2 3 2 3 2" xfId="2718"/>
    <cellStyle name="Normal 3 2 2 2 2 2 3 2 3 2 2" xfId="2719"/>
    <cellStyle name="Normal 3 2 2 2 2 2 3 2 3 2 2 2" xfId="2720"/>
    <cellStyle name="Normal 3 2 2 2 2 2 3 2 3 2 2 2 2" xfId="2721"/>
    <cellStyle name="Normal 3 2 2 2 2 2 3 2 3 2 2 3" xfId="2722"/>
    <cellStyle name="Normal 3 2 2 2 2 2 3 2 3 2 3" xfId="2723"/>
    <cellStyle name="Normal 3 2 2 2 2 2 3 2 3 2 3 2" xfId="2724"/>
    <cellStyle name="Normal 3 2 2 2 2 2 3 2 3 2 4" xfId="2725"/>
    <cellStyle name="Normal 3 2 2 2 2 2 3 2 3 3" xfId="2726"/>
    <cellStyle name="Normal 3 2 2 2 2 2 3 2 3 3 2" xfId="2727"/>
    <cellStyle name="Normal 3 2 2 2 2 2 3 2 3 3 2 2" xfId="2728"/>
    <cellStyle name="Normal 3 2 2 2 2 2 3 2 3 3 3" xfId="2729"/>
    <cellStyle name="Normal 3 2 2 2 2 2 3 2 3 4" xfId="2730"/>
    <cellStyle name="Normal 3 2 2 2 2 2 3 2 3 4 2" xfId="2731"/>
    <cellStyle name="Normal 3 2 2 2 2 2 3 2 3 5" xfId="2732"/>
    <cellStyle name="Normal 3 2 2 2 2 2 3 2 4" xfId="2733"/>
    <cellStyle name="Normal 3 2 2 2 2 2 3 2 4 2" xfId="2734"/>
    <cellStyle name="Normal 3 2 2 2 2 2 3 2 4 2 2" xfId="2735"/>
    <cellStyle name="Normal 3 2 2 2 2 2 3 2 4 2 2 2" xfId="2736"/>
    <cellStyle name="Normal 3 2 2 2 2 2 3 2 4 2 3" xfId="2737"/>
    <cellStyle name="Normal 3 2 2 2 2 2 3 2 4 3" xfId="2738"/>
    <cellStyle name="Normal 3 2 2 2 2 2 3 2 4 3 2" xfId="2739"/>
    <cellStyle name="Normal 3 2 2 2 2 2 3 2 4 4" xfId="2740"/>
    <cellStyle name="Normal 3 2 2 2 2 2 3 2 5" xfId="2741"/>
    <cellStyle name="Normal 3 2 2 2 2 2 3 2 5 2" xfId="2742"/>
    <cellStyle name="Normal 3 2 2 2 2 2 3 2 5 2 2" xfId="2743"/>
    <cellStyle name="Normal 3 2 2 2 2 2 3 2 5 3" xfId="2744"/>
    <cellStyle name="Normal 3 2 2 2 2 2 3 2 6" xfId="2745"/>
    <cellStyle name="Normal 3 2 2 2 2 2 3 2 6 2" xfId="2746"/>
    <cellStyle name="Normal 3 2 2 2 2 2 3 2 7" xfId="2747"/>
    <cellStyle name="Normal 3 2 2 2 2 2 3 3" xfId="2748"/>
    <cellStyle name="Normal 3 2 2 2 2 2 3 3 2" xfId="2749"/>
    <cellStyle name="Normal 3 2 2 2 2 2 3 3 2 2" xfId="2750"/>
    <cellStyle name="Normal 3 2 2 2 2 2 3 3 2 2 2" xfId="2751"/>
    <cellStyle name="Normal 3 2 2 2 2 2 3 3 2 2 2 2" xfId="2752"/>
    <cellStyle name="Normal 3 2 2 2 2 2 3 3 2 2 2 2 2" xfId="2753"/>
    <cellStyle name="Normal 3 2 2 2 2 2 3 3 2 2 2 3" xfId="2754"/>
    <cellStyle name="Normal 3 2 2 2 2 2 3 3 2 2 3" xfId="2755"/>
    <cellStyle name="Normal 3 2 2 2 2 2 3 3 2 2 3 2" xfId="2756"/>
    <cellStyle name="Normal 3 2 2 2 2 2 3 3 2 2 4" xfId="2757"/>
    <cellStyle name="Normal 3 2 2 2 2 2 3 3 2 3" xfId="2758"/>
    <cellStyle name="Normal 3 2 2 2 2 2 3 3 2 3 2" xfId="2759"/>
    <cellStyle name="Normal 3 2 2 2 2 2 3 3 2 3 2 2" xfId="2760"/>
    <cellStyle name="Normal 3 2 2 2 2 2 3 3 2 3 3" xfId="2761"/>
    <cellStyle name="Normal 3 2 2 2 2 2 3 3 2 4" xfId="2762"/>
    <cellStyle name="Normal 3 2 2 2 2 2 3 3 2 4 2" xfId="2763"/>
    <cellStyle name="Normal 3 2 2 2 2 2 3 3 2 5" xfId="2764"/>
    <cellStyle name="Normal 3 2 2 2 2 2 3 3 3" xfId="2765"/>
    <cellStyle name="Normal 3 2 2 2 2 2 3 3 3 2" xfId="2766"/>
    <cellStyle name="Normal 3 2 2 2 2 2 3 3 3 2 2" xfId="2767"/>
    <cellStyle name="Normal 3 2 2 2 2 2 3 3 3 2 2 2" xfId="2768"/>
    <cellStyle name="Normal 3 2 2 2 2 2 3 3 3 2 3" xfId="2769"/>
    <cellStyle name="Normal 3 2 2 2 2 2 3 3 3 3" xfId="2770"/>
    <cellStyle name="Normal 3 2 2 2 2 2 3 3 3 3 2" xfId="2771"/>
    <cellStyle name="Normal 3 2 2 2 2 2 3 3 3 4" xfId="2772"/>
    <cellStyle name="Normal 3 2 2 2 2 2 3 3 4" xfId="2773"/>
    <cellStyle name="Normal 3 2 2 2 2 2 3 3 4 2" xfId="2774"/>
    <cellStyle name="Normal 3 2 2 2 2 2 3 3 4 2 2" xfId="2775"/>
    <cellStyle name="Normal 3 2 2 2 2 2 3 3 4 3" xfId="2776"/>
    <cellStyle name="Normal 3 2 2 2 2 2 3 3 5" xfId="2777"/>
    <cellStyle name="Normal 3 2 2 2 2 2 3 3 5 2" xfId="2778"/>
    <cellStyle name="Normal 3 2 2 2 2 2 3 3 6" xfId="2779"/>
    <cellStyle name="Normal 3 2 2 2 2 2 3 4" xfId="2780"/>
    <cellStyle name="Normal 3 2 2 2 2 2 3 4 2" xfId="2781"/>
    <cellStyle name="Normal 3 2 2 2 2 2 3 4 2 2" xfId="2782"/>
    <cellStyle name="Normal 3 2 2 2 2 2 3 4 2 2 2" xfId="2783"/>
    <cellStyle name="Normal 3 2 2 2 2 2 3 4 2 2 2 2" xfId="2784"/>
    <cellStyle name="Normal 3 2 2 2 2 2 3 4 2 2 3" xfId="2785"/>
    <cellStyle name="Normal 3 2 2 2 2 2 3 4 2 3" xfId="2786"/>
    <cellStyle name="Normal 3 2 2 2 2 2 3 4 2 3 2" xfId="2787"/>
    <cellStyle name="Normal 3 2 2 2 2 2 3 4 2 4" xfId="2788"/>
    <cellStyle name="Normal 3 2 2 2 2 2 3 4 3" xfId="2789"/>
    <cellStyle name="Normal 3 2 2 2 2 2 3 4 3 2" xfId="2790"/>
    <cellStyle name="Normal 3 2 2 2 2 2 3 4 3 2 2" xfId="2791"/>
    <cellStyle name="Normal 3 2 2 2 2 2 3 4 3 3" xfId="2792"/>
    <cellStyle name="Normal 3 2 2 2 2 2 3 4 4" xfId="2793"/>
    <cellStyle name="Normal 3 2 2 2 2 2 3 4 4 2" xfId="2794"/>
    <cellStyle name="Normal 3 2 2 2 2 2 3 4 5" xfId="2795"/>
    <cellStyle name="Normal 3 2 2 2 2 2 3 5" xfId="2796"/>
    <cellStyle name="Normal 3 2 2 2 2 2 3 5 2" xfId="2797"/>
    <cellStyle name="Normal 3 2 2 2 2 2 3 5 2 2" xfId="2798"/>
    <cellStyle name="Normal 3 2 2 2 2 2 3 5 2 2 2" xfId="2799"/>
    <cellStyle name="Normal 3 2 2 2 2 2 3 5 2 3" xfId="2800"/>
    <cellStyle name="Normal 3 2 2 2 2 2 3 5 3" xfId="2801"/>
    <cellStyle name="Normal 3 2 2 2 2 2 3 5 3 2" xfId="2802"/>
    <cellStyle name="Normal 3 2 2 2 2 2 3 5 4" xfId="2803"/>
    <cellStyle name="Normal 3 2 2 2 2 2 3 6" xfId="2804"/>
    <cellStyle name="Normal 3 2 2 2 2 2 3 6 2" xfId="2805"/>
    <cellStyle name="Normal 3 2 2 2 2 2 3 6 2 2" xfId="2806"/>
    <cellStyle name="Normal 3 2 2 2 2 2 3 6 3" xfId="2807"/>
    <cellStyle name="Normal 3 2 2 2 2 2 3 7" xfId="2808"/>
    <cellStyle name="Normal 3 2 2 2 2 2 3 7 2" xfId="2809"/>
    <cellStyle name="Normal 3 2 2 2 2 2 3 8" xfId="2810"/>
    <cellStyle name="Normal 3 2 2 2 2 2 4" xfId="2811"/>
    <cellStyle name="Normal 3 2 2 2 2 2 4 2" xfId="2812"/>
    <cellStyle name="Normal 3 2 2 2 2 2 4 2 2" xfId="2813"/>
    <cellStyle name="Normal 3 2 2 2 2 2 4 2 2 2" xfId="2814"/>
    <cellStyle name="Normal 3 2 2 2 2 2 4 2 2 2 2" xfId="2815"/>
    <cellStyle name="Normal 3 2 2 2 2 2 4 2 2 2 2 2" xfId="2816"/>
    <cellStyle name="Normal 3 2 2 2 2 2 4 2 2 2 2 2 2" xfId="2817"/>
    <cellStyle name="Normal 3 2 2 2 2 2 4 2 2 2 2 3" xfId="2818"/>
    <cellStyle name="Normal 3 2 2 2 2 2 4 2 2 2 3" xfId="2819"/>
    <cellStyle name="Normal 3 2 2 2 2 2 4 2 2 2 3 2" xfId="2820"/>
    <cellStyle name="Normal 3 2 2 2 2 2 4 2 2 2 4" xfId="2821"/>
    <cellStyle name="Normal 3 2 2 2 2 2 4 2 2 3" xfId="2822"/>
    <cellStyle name="Normal 3 2 2 2 2 2 4 2 2 3 2" xfId="2823"/>
    <cellStyle name="Normal 3 2 2 2 2 2 4 2 2 3 2 2" xfId="2824"/>
    <cellStyle name="Normal 3 2 2 2 2 2 4 2 2 3 3" xfId="2825"/>
    <cellStyle name="Normal 3 2 2 2 2 2 4 2 2 4" xfId="2826"/>
    <cellStyle name="Normal 3 2 2 2 2 2 4 2 2 4 2" xfId="2827"/>
    <cellStyle name="Normal 3 2 2 2 2 2 4 2 2 5" xfId="2828"/>
    <cellStyle name="Normal 3 2 2 2 2 2 4 2 3" xfId="2829"/>
    <cellStyle name="Normal 3 2 2 2 2 2 4 2 3 2" xfId="2830"/>
    <cellStyle name="Normal 3 2 2 2 2 2 4 2 3 2 2" xfId="2831"/>
    <cellStyle name="Normal 3 2 2 2 2 2 4 2 3 2 2 2" xfId="2832"/>
    <cellStyle name="Normal 3 2 2 2 2 2 4 2 3 2 3" xfId="2833"/>
    <cellStyle name="Normal 3 2 2 2 2 2 4 2 3 3" xfId="2834"/>
    <cellStyle name="Normal 3 2 2 2 2 2 4 2 3 3 2" xfId="2835"/>
    <cellStyle name="Normal 3 2 2 2 2 2 4 2 3 4" xfId="2836"/>
    <cellStyle name="Normal 3 2 2 2 2 2 4 2 4" xfId="2837"/>
    <cellStyle name="Normal 3 2 2 2 2 2 4 2 4 2" xfId="2838"/>
    <cellStyle name="Normal 3 2 2 2 2 2 4 2 4 2 2" xfId="2839"/>
    <cellStyle name="Normal 3 2 2 2 2 2 4 2 4 3" xfId="2840"/>
    <cellStyle name="Normal 3 2 2 2 2 2 4 2 5" xfId="2841"/>
    <cellStyle name="Normal 3 2 2 2 2 2 4 2 5 2" xfId="2842"/>
    <cellStyle name="Normal 3 2 2 2 2 2 4 2 6" xfId="2843"/>
    <cellStyle name="Normal 3 2 2 2 2 2 4 3" xfId="2844"/>
    <cellStyle name="Normal 3 2 2 2 2 2 4 3 2" xfId="2845"/>
    <cellStyle name="Normal 3 2 2 2 2 2 4 3 2 2" xfId="2846"/>
    <cellStyle name="Normal 3 2 2 2 2 2 4 3 2 2 2" xfId="2847"/>
    <cellStyle name="Normal 3 2 2 2 2 2 4 3 2 2 2 2" xfId="2848"/>
    <cellStyle name="Normal 3 2 2 2 2 2 4 3 2 2 3" xfId="2849"/>
    <cellStyle name="Normal 3 2 2 2 2 2 4 3 2 3" xfId="2850"/>
    <cellStyle name="Normal 3 2 2 2 2 2 4 3 2 3 2" xfId="2851"/>
    <cellStyle name="Normal 3 2 2 2 2 2 4 3 2 4" xfId="2852"/>
    <cellStyle name="Normal 3 2 2 2 2 2 4 3 3" xfId="2853"/>
    <cellStyle name="Normal 3 2 2 2 2 2 4 3 3 2" xfId="2854"/>
    <cellStyle name="Normal 3 2 2 2 2 2 4 3 3 2 2" xfId="2855"/>
    <cellStyle name="Normal 3 2 2 2 2 2 4 3 3 3" xfId="2856"/>
    <cellStyle name="Normal 3 2 2 2 2 2 4 3 4" xfId="2857"/>
    <cellStyle name="Normal 3 2 2 2 2 2 4 3 4 2" xfId="2858"/>
    <cellStyle name="Normal 3 2 2 2 2 2 4 3 5" xfId="2859"/>
    <cellStyle name="Normal 3 2 2 2 2 2 4 4" xfId="2860"/>
    <cellStyle name="Normal 3 2 2 2 2 2 4 4 2" xfId="2861"/>
    <cellStyle name="Normal 3 2 2 2 2 2 4 4 2 2" xfId="2862"/>
    <cellStyle name="Normal 3 2 2 2 2 2 4 4 2 2 2" xfId="2863"/>
    <cellStyle name="Normal 3 2 2 2 2 2 4 4 2 3" xfId="2864"/>
    <cellStyle name="Normal 3 2 2 2 2 2 4 4 3" xfId="2865"/>
    <cellStyle name="Normal 3 2 2 2 2 2 4 4 3 2" xfId="2866"/>
    <cellStyle name="Normal 3 2 2 2 2 2 4 4 4" xfId="2867"/>
    <cellStyle name="Normal 3 2 2 2 2 2 4 5" xfId="2868"/>
    <cellStyle name="Normal 3 2 2 2 2 2 4 5 2" xfId="2869"/>
    <cellStyle name="Normal 3 2 2 2 2 2 4 5 2 2" xfId="2870"/>
    <cellStyle name="Normal 3 2 2 2 2 2 4 5 3" xfId="2871"/>
    <cellStyle name="Normal 3 2 2 2 2 2 4 6" xfId="2872"/>
    <cellStyle name="Normal 3 2 2 2 2 2 4 6 2" xfId="2873"/>
    <cellStyle name="Normal 3 2 2 2 2 2 4 7" xfId="2874"/>
    <cellStyle name="Normal 3 2 2 2 2 2 5" xfId="2875"/>
    <cellStyle name="Normal 3 2 2 2 2 2 5 2" xfId="2876"/>
    <cellStyle name="Normal 3 2 2 2 2 2 5 2 2" xfId="2877"/>
    <cellStyle name="Normal 3 2 2 2 2 2 5 2 2 2" xfId="2878"/>
    <cellStyle name="Normal 3 2 2 2 2 2 5 2 2 2 2" xfId="2879"/>
    <cellStyle name="Normal 3 2 2 2 2 2 5 2 2 2 2 2" xfId="2880"/>
    <cellStyle name="Normal 3 2 2 2 2 2 5 2 2 2 3" xfId="2881"/>
    <cellStyle name="Normal 3 2 2 2 2 2 5 2 2 3" xfId="2882"/>
    <cellStyle name="Normal 3 2 2 2 2 2 5 2 2 3 2" xfId="2883"/>
    <cellStyle name="Normal 3 2 2 2 2 2 5 2 2 4" xfId="2884"/>
    <cellStyle name="Normal 3 2 2 2 2 2 5 2 3" xfId="2885"/>
    <cellStyle name="Normal 3 2 2 2 2 2 5 2 3 2" xfId="2886"/>
    <cellStyle name="Normal 3 2 2 2 2 2 5 2 3 2 2" xfId="2887"/>
    <cellStyle name="Normal 3 2 2 2 2 2 5 2 3 3" xfId="2888"/>
    <cellStyle name="Normal 3 2 2 2 2 2 5 2 4" xfId="2889"/>
    <cellStyle name="Normal 3 2 2 2 2 2 5 2 4 2" xfId="2890"/>
    <cellStyle name="Normal 3 2 2 2 2 2 5 2 5" xfId="2891"/>
    <cellStyle name="Normal 3 2 2 2 2 2 5 3" xfId="2892"/>
    <cellStyle name="Normal 3 2 2 2 2 2 5 3 2" xfId="2893"/>
    <cellStyle name="Normal 3 2 2 2 2 2 5 3 2 2" xfId="2894"/>
    <cellStyle name="Normal 3 2 2 2 2 2 5 3 2 2 2" xfId="2895"/>
    <cellStyle name="Normal 3 2 2 2 2 2 5 3 2 3" xfId="2896"/>
    <cellStyle name="Normal 3 2 2 2 2 2 5 3 3" xfId="2897"/>
    <cellStyle name="Normal 3 2 2 2 2 2 5 3 3 2" xfId="2898"/>
    <cellStyle name="Normal 3 2 2 2 2 2 5 3 4" xfId="2899"/>
    <cellStyle name="Normal 3 2 2 2 2 2 5 4" xfId="2900"/>
    <cellStyle name="Normal 3 2 2 2 2 2 5 4 2" xfId="2901"/>
    <cellStyle name="Normal 3 2 2 2 2 2 5 4 2 2" xfId="2902"/>
    <cellStyle name="Normal 3 2 2 2 2 2 5 4 3" xfId="2903"/>
    <cellStyle name="Normal 3 2 2 2 2 2 5 5" xfId="2904"/>
    <cellStyle name="Normal 3 2 2 2 2 2 5 5 2" xfId="2905"/>
    <cellStyle name="Normal 3 2 2 2 2 2 5 6" xfId="2906"/>
    <cellStyle name="Normal 3 2 2 2 2 2 6" xfId="2907"/>
    <cellStyle name="Normal 3 2 2 2 2 2 6 2" xfId="2908"/>
    <cellStyle name="Normal 3 2 2 2 2 2 6 2 2" xfId="2909"/>
    <cellStyle name="Normal 3 2 2 2 2 2 6 2 2 2" xfId="2910"/>
    <cellStyle name="Normal 3 2 2 2 2 2 6 2 2 2 2" xfId="2911"/>
    <cellStyle name="Normal 3 2 2 2 2 2 6 2 2 3" xfId="2912"/>
    <cellStyle name="Normal 3 2 2 2 2 2 6 2 3" xfId="2913"/>
    <cellStyle name="Normal 3 2 2 2 2 2 6 2 3 2" xfId="2914"/>
    <cellStyle name="Normal 3 2 2 2 2 2 6 2 4" xfId="2915"/>
    <cellStyle name="Normal 3 2 2 2 2 2 6 3" xfId="2916"/>
    <cellStyle name="Normal 3 2 2 2 2 2 6 3 2" xfId="2917"/>
    <cellStyle name="Normal 3 2 2 2 2 2 6 3 2 2" xfId="2918"/>
    <cellStyle name="Normal 3 2 2 2 2 2 6 3 3" xfId="2919"/>
    <cellStyle name="Normal 3 2 2 2 2 2 6 4" xfId="2920"/>
    <cellStyle name="Normal 3 2 2 2 2 2 6 4 2" xfId="2921"/>
    <cellStyle name="Normal 3 2 2 2 2 2 6 5" xfId="2922"/>
    <cellStyle name="Normal 3 2 2 2 2 2 7" xfId="2923"/>
    <cellStyle name="Normal 3 2 2 2 2 2 7 2" xfId="2924"/>
    <cellStyle name="Normal 3 2 2 2 2 2 7 2 2" xfId="2925"/>
    <cellStyle name="Normal 3 2 2 2 2 2 7 2 2 2" xfId="2926"/>
    <cellStyle name="Normal 3 2 2 2 2 2 7 2 3" xfId="2927"/>
    <cellStyle name="Normal 3 2 2 2 2 2 7 3" xfId="2928"/>
    <cellStyle name="Normal 3 2 2 2 2 2 7 3 2" xfId="2929"/>
    <cellStyle name="Normal 3 2 2 2 2 2 7 4" xfId="2930"/>
    <cellStyle name="Normal 3 2 2 2 2 2 8" xfId="2931"/>
    <cellStyle name="Normal 3 2 2 2 2 2 8 2" xfId="2932"/>
    <cellStyle name="Normal 3 2 2 2 2 2 8 2 2" xfId="2933"/>
    <cellStyle name="Normal 3 2 2 2 2 2 8 3" xfId="2934"/>
    <cellStyle name="Normal 3 2 2 2 2 2 9" xfId="2935"/>
    <cellStyle name="Normal 3 2 2 2 2 2 9 2" xfId="2936"/>
    <cellStyle name="Normal 3 2 2 2 2 3" xfId="2937"/>
    <cellStyle name="Normal 3 2 2 2 2 3 2" xfId="2938"/>
    <cellStyle name="Normal 3 2 2 2 2 3 2 2" xfId="2939"/>
    <cellStyle name="Normal 3 2 2 2 2 3 2 2 2" xfId="2940"/>
    <cellStyle name="Normal 3 2 2 2 2 3 2 2 2 2" xfId="2941"/>
    <cellStyle name="Normal 3 2 2 2 2 3 2 2 2 2 2" xfId="2942"/>
    <cellStyle name="Normal 3 2 2 2 2 3 2 2 2 2 2 2" xfId="2943"/>
    <cellStyle name="Normal 3 2 2 2 2 3 2 2 2 2 2 2 2" xfId="2944"/>
    <cellStyle name="Normal 3 2 2 2 2 3 2 2 2 2 2 2 2 2" xfId="2945"/>
    <cellStyle name="Normal 3 2 2 2 2 3 2 2 2 2 2 2 3" xfId="2946"/>
    <cellStyle name="Normal 3 2 2 2 2 3 2 2 2 2 2 3" xfId="2947"/>
    <cellStyle name="Normal 3 2 2 2 2 3 2 2 2 2 2 3 2" xfId="2948"/>
    <cellStyle name="Normal 3 2 2 2 2 3 2 2 2 2 2 4" xfId="2949"/>
    <cellStyle name="Normal 3 2 2 2 2 3 2 2 2 2 3" xfId="2950"/>
    <cellStyle name="Normal 3 2 2 2 2 3 2 2 2 2 3 2" xfId="2951"/>
    <cellStyle name="Normal 3 2 2 2 2 3 2 2 2 2 3 2 2" xfId="2952"/>
    <cellStyle name="Normal 3 2 2 2 2 3 2 2 2 2 3 3" xfId="2953"/>
    <cellStyle name="Normal 3 2 2 2 2 3 2 2 2 2 4" xfId="2954"/>
    <cellStyle name="Normal 3 2 2 2 2 3 2 2 2 2 4 2" xfId="2955"/>
    <cellStyle name="Normal 3 2 2 2 2 3 2 2 2 2 5" xfId="2956"/>
    <cellStyle name="Normal 3 2 2 2 2 3 2 2 2 3" xfId="2957"/>
    <cellStyle name="Normal 3 2 2 2 2 3 2 2 2 3 2" xfId="2958"/>
    <cellStyle name="Normal 3 2 2 2 2 3 2 2 2 3 2 2" xfId="2959"/>
    <cellStyle name="Normal 3 2 2 2 2 3 2 2 2 3 2 2 2" xfId="2960"/>
    <cellStyle name="Normal 3 2 2 2 2 3 2 2 2 3 2 3" xfId="2961"/>
    <cellStyle name="Normal 3 2 2 2 2 3 2 2 2 3 3" xfId="2962"/>
    <cellStyle name="Normal 3 2 2 2 2 3 2 2 2 3 3 2" xfId="2963"/>
    <cellStyle name="Normal 3 2 2 2 2 3 2 2 2 3 4" xfId="2964"/>
    <cellStyle name="Normal 3 2 2 2 2 3 2 2 2 4" xfId="2965"/>
    <cellStyle name="Normal 3 2 2 2 2 3 2 2 2 4 2" xfId="2966"/>
    <cellStyle name="Normal 3 2 2 2 2 3 2 2 2 4 2 2" xfId="2967"/>
    <cellStyle name="Normal 3 2 2 2 2 3 2 2 2 4 3" xfId="2968"/>
    <cellStyle name="Normal 3 2 2 2 2 3 2 2 2 5" xfId="2969"/>
    <cellStyle name="Normal 3 2 2 2 2 3 2 2 2 5 2" xfId="2970"/>
    <cellStyle name="Normal 3 2 2 2 2 3 2 2 2 6" xfId="2971"/>
    <cellStyle name="Normal 3 2 2 2 2 3 2 2 3" xfId="2972"/>
    <cellStyle name="Normal 3 2 2 2 2 3 2 2 3 2" xfId="2973"/>
    <cellStyle name="Normal 3 2 2 2 2 3 2 2 3 2 2" xfId="2974"/>
    <cellStyle name="Normal 3 2 2 2 2 3 2 2 3 2 2 2" xfId="2975"/>
    <cellStyle name="Normal 3 2 2 2 2 3 2 2 3 2 2 2 2" xfId="2976"/>
    <cellStyle name="Normal 3 2 2 2 2 3 2 2 3 2 2 3" xfId="2977"/>
    <cellStyle name="Normal 3 2 2 2 2 3 2 2 3 2 3" xfId="2978"/>
    <cellStyle name="Normal 3 2 2 2 2 3 2 2 3 2 3 2" xfId="2979"/>
    <cellStyle name="Normal 3 2 2 2 2 3 2 2 3 2 4" xfId="2980"/>
    <cellStyle name="Normal 3 2 2 2 2 3 2 2 3 3" xfId="2981"/>
    <cellStyle name="Normal 3 2 2 2 2 3 2 2 3 3 2" xfId="2982"/>
    <cellStyle name="Normal 3 2 2 2 2 3 2 2 3 3 2 2" xfId="2983"/>
    <cellStyle name="Normal 3 2 2 2 2 3 2 2 3 3 3" xfId="2984"/>
    <cellStyle name="Normal 3 2 2 2 2 3 2 2 3 4" xfId="2985"/>
    <cellStyle name="Normal 3 2 2 2 2 3 2 2 3 4 2" xfId="2986"/>
    <cellStyle name="Normal 3 2 2 2 2 3 2 2 3 5" xfId="2987"/>
    <cellStyle name="Normal 3 2 2 2 2 3 2 2 4" xfId="2988"/>
    <cellStyle name="Normal 3 2 2 2 2 3 2 2 4 2" xfId="2989"/>
    <cellStyle name="Normal 3 2 2 2 2 3 2 2 4 2 2" xfId="2990"/>
    <cellStyle name="Normal 3 2 2 2 2 3 2 2 4 2 2 2" xfId="2991"/>
    <cellStyle name="Normal 3 2 2 2 2 3 2 2 4 2 3" xfId="2992"/>
    <cellStyle name="Normal 3 2 2 2 2 3 2 2 4 3" xfId="2993"/>
    <cellStyle name="Normal 3 2 2 2 2 3 2 2 4 3 2" xfId="2994"/>
    <cellStyle name="Normal 3 2 2 2 2 3 2 2 4 4" xfId="2995"/>
    <cellStyle name="Normal 3 2 2 2 2 3 2 2 5" xfId="2996"/>
    <cellStyle name="Normal 3 2 2 2 2 3 2 2 5 2" xfId="2997"/>
    <cellStyle name="Normal 3 2 2 2 2 3 2 2 5 2 2" xfId="2998"/>
    <cellStyle name="Normal 3 2 2 2 2 3 2 2 5 3" xfId="2999"/>
    <cellStyle name="Normal 3 2 2 2 2 3 2 2 6" xfId="3000"/>
    <cellStyle name="Normal 3 2 2 2 2 3 2 2 6 2" xfId="3001"/>
    <cellStyle name="Normal 3 2 2 2 2 3 2 2 7" xfId="3002"/>
    <cellStyle name="Normal 3 2 2 2 2 3 2 3" xfId="3003"/>
    <cellStyle name="Normal 3 2 2 2 2 3 2 3 2" xfId="3004"/>
    <cellStyle name="Normal 3 2 2 2 2 3 2 3 2 2" xfId="3005"/>
    <cellStyle name="Normal 3 2 2 2 2 3 2 3 2 2 2" xfId="3006"/>
    <cellStyle name="Normal 3 2 2 2 2 3 2 3 2 2 2 2" xfId="3007"/>
    <cellStyle name="Normal 3 2 2 2 2 3 2 3 2 2 2 2 2" xfId="3008"/>
    <cellStyle name="Normal 3 2 2 2 2 3 2 3 2 2 2 3" xfId="3009"/>
    <cellStyle name="Normal 3 2 2 2 2 3 2 3 2 2 3" xfId="3010"/>
    <cellStyle name="Normal 3 2 2 2 2 3 2 3 2 2 3 2" xfId="3011"/>
    <cellStyle name="Normal 3 2 2 2 2 3 2 3 2 2 4" xfId="3012"/>
    <cellStyle name="Normal 3 2 2 2 2 3 2 3 2 3" xfId="3013"/>
    <cellStyle name="Normal 3 2 2 2 2 3 2 3 2 3 2" xfId="3014"/>
    <cellStyle name="Normal 3 2 2 2 2 3 2 3 2 3 2 2" xfId="3015"/>
    <cellStyle name="Normal 3 2 2 2 2 3 2 3 2 3 3" xfId="3016"/>
    <cellStyle name="Normal 3 2 2 2 2 3 2 3 2 4" xfId="3017"/>
    <cellStyle name="Normal 3 2 2 2 2 3 2 3 2 4 2" xfId="3018"/>
    <cellStyle name="Normal 3 2 2 2 2 3 2 3 2 5" xfId="3019"/>
    <cellStyle name="Normal 3 2 2 2 2 3 2 3 3" xfId="3020"/>
    <cellStyle name="Normal 3 2 2 2 2 3 2 3 3 2" xfId="3021"/>
    <cellStyle name="Normal 3 2 2 2 2 3 2 3 3 2 2" xfId="3022"/>
    <cellStyle name="Normal 3 2 2 2 2 3 2 3 3 2 2 2" xfId="3023"/>
    <cellStyle name="Normal 3 2 2 2 2 3 2 3 3 2 3" xfId="3024"/>
    <cellStyle name="Normal 3 2 2 2 2 3 2 3 3 3" xfId="3025"/>
    <cellStyle name="Normal 3 2 2 2 2 3 2 3 3 3 2" xfId="3026"/>
    <cellStyle name="Normal 3 2 2 2 2 3 2 3 3 4" xfId="3027"/>
    <cellStyle name="Normal 3 2 2 2 2 3 2 3 4" xfId="3028"/>
    <cellStyle name="Normal 3 2 2 2 2 3 2 3 4 2" xfId="3029"/>
    <cellStyle name="Normal 3 2 2 2 2 3 2 3 4 2 2" xfId="3030"/>
    <cellStyle name="Normal 3 2 2 2 2 3 2 3 4 3" xfId="3031"/>
    <cellStyle name="Normal 3 2 2 2 2 3 2 3 5" xfId="3032"/>
    <cellStyle name="Normal 3 2 2 2 2 3 2 3 5 2" xfId="3033"/>
    <cellStyle name="Normal 3 2 2 2 2 3 2 3 6" xfId="3034"/>
    <cellStyle name="Normal 3 2 2 2 2 3 2 4" xfId="3035"/>
    <cellStyle name="Normal 3 2 2 2 2 3 2 4 2" xfId="3036"/>
    <cellStyle name="Normal 3 2 2 2 2 3 2 4 2 2" xfId="3037"/>
    <cellStyle name="Normal 3 2 2 2 2 3 2 4 2 2 2" xfId="3038"/>
    <cellStyle name="Normal 3 2 2 2 2 3 2 4 2 2 2 2" xfId="3039"/>
    <cellStyle name="Normal 3 2 2 2 2 3 2 4 2 2 3" xfId="3040"/>
    <cellStyle name="Normal 3 2 2 2 2 3 2 4 2 3" xfId="3041"/>
    <cellStyle name="Normal 3 2 2 2 2 3 2 4 2 3 2" xfId="3042"/>
    <cellStyle name="Normal 3 2 2 2 2 3 2 4 2 4" xfId="3043"/>
    <cellStyle name="Normal 3 2 2 2 2 3 2 4 3" xfId="3044"/>
    <cellStyle name="Normal 3 2 2 2 2 3 2 4 3 2" xfId="3045"/>
    <cellStyle name="Normal 3 2 2 2 2 3 2 4 3 2 2" xfId="3046"/>
    <cellStyle name="Normal 3 2 2 2 2 3 2 4 3 3" xfId="3047"/>
    <cellStyle name="Normal 3 2 2 2 2 3 2 4 4" xfId="3048"/>
    <cellStyle name="Normal 3 2 2 2 2 3 2 4 4 2" xfId="3049"/>
    <cellStyle name="Normal 3 2 2 2 2 3 2 4 5" xfId="3050"/>
    <cellStyle name="Normal 3 2 2 2 2 3 2 5" xfId="3051"/>
    <cellStyle name="Normal 3 2 2 2 2 3 2 5 2" xfId="3052"/>
    <cellStyle name="Normal 3 2 2 2 2 3 2 5 2 2" xfId="3053"/>
    <cellStyle name="Normal 3 2 2 2 2 3 2 5 2 2 2" xfId="3054"/>
    <cellStyle name="Normal 3 2 2 2 2 3 2 5 2 3" xfId="3055"/>
    <cellStyle name="Normal 3 2 2 2 2 3 2 5 3" xfId="3056"/>
    <cellStyle name="Normal 3 2 2 2 2 3 2 5 3 2" xfId="3057"/>
    <cellStyle name="Normal 3 2 2 2 2 3 2 5 4" xfId="3058"/>
    <cellStyle name="Normal 3 2 2 2 2 3 2 6" xfId="3059"/>
    <cellStyle name="Normal 3 2 2 2 2 3 2 6 2" xfId="3060"/>
    <cellStyle name="Normal 3 2 2 2 2 3 2 6 2 2" xfId="3061"/>
    <cellStyle name="Normal 3 2 2 2 2 3 2 6 3" xfId="3062"/>
    <cellStyle name="Normal 3 2 2 2 2 3 2 7" xfId="3063"/>
    <cellStyle name="Normal 3 2 2 2 2 3 2 7 2" xfId="3064"/>
    <cellStyle name="Normal 3 2 2 2 2 3 2 8" xfId="3065"/>
    <cellStyle name="Normal 3 2 2 2 2 3 3" xfId="3066"/>
    <cellStyle name="Normal 3 2 2 2 2 3 3 2" xfId="3067"/>
    <cellStyle name="Normal 3 2 2 2 2 3 3 2 2" xfId="3068"/>
    <cellStyle name="Normal 3 2 2 2 2 3 3 2 2 2" xfId="3069"/>
    <cellStyle name="Normal 3 2 2 2 2 3 3 2 2 2 2" xfId="3070"/>
    <cellStyle name="Normal 3 2 2 2 2 3 3 2 2 2 2 2" xfId="3071"/>
    <cellStyle name="Normal 3 2 2 2 2 3 3 2 2 2 2 2 2" xfId="3072"/>
    <cellStyle name="Normal 3 2 2 2 2 3 3 2 2 2 2 3" xfId="3073"/>
    <cellStyle name="Normal 3 2 2 2 2 3 3 2 2 2 3" xfId="3074"/>
    <cellStyle name="Normal 3 2 2 2 2 3 3 2 2 2 3 2" xfId="3075"/>
    <cellStyle name="Normal 3 2 2 2 2 3 3 2 2 2 4" xfId="3076"/>
    <cellStyle name="Normal 3 2 2 2 2 3 3 2 2 3" xfId="3077"/>
    <cellStyle name="Normal 3 2 2 2 2 3 3 2 2 3 2" xfId="3078"/>
    <cellStyle name="Normal 3 2 2 2 2 3 3 2 2 3 2 2" xfId="3079"/>
    <cellStyle name="Normal 3 2 2 2 2 3 3 2 2 3 3" xfId="3080"/>
    <cellStyle name="Normal 3 2 2 2 2 3 3 2 2 4" xfId="3081"/>
    <cellStyle name="Normal 3 2 2 2 2 3 3 2 2 4 2" xfId="3082"/>
    <cellStyle name="Normal 3 2 2 2 2 3 3 2 2 5" xfId="3083"/>
    <cellStyle name="Normal 3 2 2 2 2 3 3 2 3" xfId="3084"/>
    <cellStyle name="Normal 3 2 2 2 2 3 3 2 3 2" xfId="3085"/>
    <cellStyle name="Normal 3 2 2 2 2 3 3 2 3 2 2" xfId="3086"/>
    <cellStyle name="Normal 3 2 2 2 2 3 3 2 3 2 2 2" xfId="3087"/>
    <cellStyle name="Normal 3 2 2 2 2 3 3 2 3 2 3" xfId="3088"/>
    <cellStyle name="Normal 3 2 2 2 2 3 3 2 3 3" xfId="3089"/>
    <cellStyle name="Normal 3 2 2 2 2 3 3 2 3 3 2" xfId="3090"/>
    <cellStyle name="Normal 3 2 2 2 2 3 3 2 3 4" xfId="3091"/>
    <cellStyle name="Normal 3 2 2 2 2 3 3 2 4" xfId="3092"/>
    <cellStyle name="Normal 3 2 2 2 2 3 3 2 4 2" xfId="3093"/>
    <cellStyle name="Normal 3 2 2 2 2 3 3 2 4 2 2" xfId="3094"/>
    <cellStyle name="Normal 3 2 2 2 2 3 3 2 4 3" xfId="3095"/>
    <cellStyle name="Normal 3 2 2 2 2 3 3 2 5" xfId="3096"/>
    <cellStyle name="Normal 3 2 2 2 2 3 3 2 5 2" xfId="3097"/>
    <cellStyle name="Normal 3 2 2 2 2 3 3 2 6" xfId="3098"/>
    <cellStyle name="Normal 3 2 2 2 2 3 3 3" xfId="3099"/>
    <cellStyle name="Normal 3 2 2 2 2 3 3 3 2" xfId="3100"/>
    <cellStyle name="Normal 3 2 2 2 2 3 3 3 2 2" xfId="3101"/>
    <cellStyle name="Normal 3 2 2 2 2 3 3 3 2 2 2" xfId="3102"/>
    <cellStyle name="Normal 3 2 2 2 2 3 3 3 2 2 2 2" xfId="3103"/>
    <cellStyle name="Normal 3 2 2 2 2 3 3 3 2 2 3" xfId="3104"/>
    <cellStyle name="Normal 3 2 2 2 2 3 3 3 2 3" xfId="3105"/>
    <cellStyle name="Normal 3 2 2 2 2 3 3 3 2 3 2" xfId="3106"/>
    <cellStyle name="Normal 3 2 2 2 2 3 3 3 2 4" xfId="3107"/>
    <cellStyle name="Normal 3 2 2 2 2 3 3 3 3" xfId="3108"/>
    <cellStyle name="Normal 3 2 2 2 2 3 3 3 3 2" xfId="3109"/>
    <cellStyle name="Normal 3 2 2 2 2 3 3 3 3 2 2" xfId="3110"/>
    <cellStyle name="Normal 3 2 2 2 2 3 3 3 3 3" xfId="3111"/>
    <cellStyle name="Normal 3 2 2 2 2 3 3 3 4" xfId="3112"/>
    <cellStyle name="Normal 3 2 2 2 2 3 3 3 4 2" xfId="3113"/>
    <cellStyle name="Normal 3 2 2 2 2 3 3 3 5" xfId="3114"/>
    <cellStyle name="Normal 3 2 2 2 2 3 3 4" xfId="3115"/>
    <cellStyle name="Normal 3 2 2 2 2 3 3 4 2" xfId="3116"/>
    <cellStyle name="Normal 3 2 2 2 2 3 3 4 2 2" xfId="3117"/>
    <cellStyle name="Normal 3 2 2 2 2 3 3 4 2 2 2" xfId="3118"/>
    <cellStyle name="Normal 3 2 2 2 2 3 3 4 2 3" xfId="3119"/>
    <cellStyle name="Normal 3 2 2 2 2 3 3 4 3" xfId="3120"/>
    <cellStyle name="Normal 3 2 2 2 2 3 3 4 3 2" xfId="3121"/>
    <cellStyle name="Normal 3 2 2 2 2 3 3 4 4" xfId="3122"/>
    <cellStyle name="Normal 3 2 2 2 2 3 3 5" xfId="3123"/>
    <cellStyle name="Normal 3 2 2 2 2 3 3 5 2" xfId="3124"/>
    <cellStyle name="Normal 3 2 2 2 2 3 3 5 2 2" xfId="3125"/>
    <cellStyle name="Normal 3 2 2 2 2 3 3 5 3" xfId="3126"/>
    <cellStyle name="Normal 3 2 2 2 2 3 3 6" xfId="3127"/>
    <cellStyle name="Normal 3 2 2 2 2 3 3 6 2" xfId="3128"/>
    <cellStyle name="Normal 3 2 2 2 2 3 3 7" xfId="3129"/>
    <cellStyle name="Normal 3 2 2 2 2 3 4" xfId="3130"/>
    <cellStyle name="Normal 3 2 2 2 2 3 4 2" xfId="3131"/>
    <cellStyle name="Normal 3 2 2 2 2 3 4 2 2" xfId="3132"/>
    <cellStyle name="Normal 3 2 2 2 2 3 4 2 2 2" xfId="3133"/>
    <cellStyle name="Normal 3 2 2 2 2 3 4 2 2 2 2" xfId="3134"/>
    <cellStyle name="Normal 3 2 2 2 2 3 4 2 2 2 2 2" xfId="3135"/>
    <cellStyle name="Normal 3 2 2 2 2 3 4 2 2 2 3" xfId="3136"/>
    <cellStyle name="Normal 3 2 2 2 2 3 4 2 2 3" xfId="3137"/>
    <cellStyle name="Normal 3 2 2 2 2 3 4 2 2 3 2" xfId="3138"/>
    <cellStyle name="Normal 3 2 2 2 2 3 4 2 2 4" xfId="3139"/>
    <cellStyle name="Normal 3 2 2 2 2 3 4 2 3" xfId="3140"/>
    <cellStyle name="Normal 3 2 2 2 2 3 4 2 3 2" xfId="3141"/>
    <cellStyle name="Normal 3 2 2 2 2 3 4 2 3 2 2" xfId="3142"/>
    <cellStyle name="Normal 3 2 2 2 2 3 4 2 3 3" xfId="3143"/>
    <cellStyle name="Normal 3 2 2 2 2 3 4 2 4" xfId="3144"/>
    <cellStyle name="Normal 3 2 2 2 2 3 4 2 4 2" xfId="3145"/>
    <cellStyle name="Normal 3 2 2 2 2 3 4 2 5" xfId="3146"/>
    <cellStyle name="Normal 3 2 2 2 2 3 4 3" xfId="3147"/>
    <cellStyle name="Normal 3 2 2 2 2 3 4 3 2" xfId="3148"/>
    <cellStyle name="Normal 3 2 2 2 2 3 4 3 2 2" xfId="3149"/>
    <cellStyle name="Normal 3 2 2 2 2 3 4 3 2 2 2" xfId="3150"/>
    <cellStyle name="Normal 3 2 2 2 2 3 4 3 2 3" xfId="3151"/>
    <cellStyle name="Normal 3 2 2 2 2 3 4 3 3" xfId="3152"/>
    <cellStyle name="Normal 3 2 2 2 2 3 4 3 3 2" xfId="3153"/>
    <cellStyle name="Normal 3 2 2 2 2 3 4 3 4" xfId="3154"/>
    <cellStyle name="Normal 3 2 2 2 2 3 4 4" xfId="3155"/>
    <cellStyle name="Normal 3 2 2 2 2 3 4 4 2" xfId="3156"/>
    <cellStyle name="Normal 3 2 2 2 2 3 4 4 2 2" xfId="3157"/>
    <cellStyle name="Normal 3 2 2 2 2 3 4 4 3" xfId="3158"/>
    <cellStyle name="Normal 3 2 2 2 2 3 4 5" xfId="3159"/>
    <cellStyle name="Normal 3 2 2 2 2 3 4 5 2" xfId="3160"/>
    <cellStyle name="Normal 3 2 2 2 2 3 4 6" xfId="3161"/>
    <cellStyle name="Normal 3 2 2 2 2 3 5" xfId="3162"/>
    <cellStyle name="Normal 3 2 2 2 2 3 5 2" xfId="3163"/>
    <cellStyle name="Normal 3 2 2 2 2 3 5 2 2" xfId="3164"/>
    <cellStyle name="Normal 3 2 2 2 2 3 5 2 2 2" xfId="3165"/>
    <cellStyle name="Normal 3 2 2 2 2 3 5 2 2 2 2" xfId="3166"/>
    <cellStyle name="Normal 3 2 2 2 2 3 5 2 2 3" xfId="3167"/>
    <cellStyle name="Normal 3 2 2 2 2 3 5 2 3" xfId="3168"/>
    <cellStyle name="Normal 3 2 2 2 2 3 5 2 3 2" xfId="3169"/>
    <cellStyle name="Normal 3 2 2 2 2 3 5 2 4" xfId="3170"/>
    <cellStyle name="Normal 3 2 2 2 2 3 5 3" xfId="3171"/>
    <cellStyle name="Normal 3 2 2 2 2 3 5 3 2" xfId="3172"/>
    <cellStyle name="Normal 3 2 2 2 2 3 5 3 2 2" xfId="3173"/>
    <cellStyle name="Normal 3 2 2 2 2 3 5 3 3" xfId="3174"/>
    <cellStyle name="Normal 3 2 2 2 2 3 5 4" xfId="3175"/>
    <cellStyle name="Normal 3 2 2 2 2 3 5 4 2" xfId="3176"/>
    <cellStyle name="Normal 3 2 2 2 2 3 5 5" xfId="3177"/>
    <cellStyle name="Normal 3 2 2 2 2 3 6" xfId="3178"/>
    <cellStyle name="Normal 3 2 2 2 2 3 6 2" xfId="3179"/>
    <cellStyle name="Normal 3 2 2 2 2 3 6 2 2" xfId="3180"/>
    <cellStyle name="Normal 3 2 2 2 2 3 6 2 2 2" xfId="3181"/>
    <cellStyle name="Normal 3 2 2 2 2 3 6 2 3" xfId="3182"/>
    <cellStyle name="Normal 3 2 2 2 2 3 6 3" xfId="3183"/>
    <cellStyle name="Normal 3 2 2 2 2 3 6 3 2" xfId="3184"/>
    <cellStyle name="Normal 3 2 2 2 2 3 6 4" xfId="3185"/>
    <cellStyle name="Normal 3 2 2 2 2 3 7" xfId="3186"/>
    <cellStyle name="Normal 3 2 2 2 2 3 7 2" xfId="3187"/>
    <cellStyle name="Normal 3 2 2 2 2 3 7 2 2" xfId="3188"/>
    <cellStyle name="Normal 3 2 2 2 2 3 7 3" xfId="3189"/>
    <cellStyle name="Normal 3 2 2 2 2 3 8" xfId="3190"/>
    <cellStyle name="Normal 3 2 2 2 2 3 8 2" xfId="3191"/>
    <cellStyle name="Normal 3 2 2 2 2 3 9" xfId="3192"/>
    <cellStyle name="Normal 3 2 2 2 2 4" xfId="3193"/>
    <cellStyle name="Normal 3 2 2 2 2 4 2" xfId="3194"/>
    <cellStyle name="Normal 3 2 2 2 2 4 2 2" xfId="3195"/>
    <cellStyle name="Normal 3 2 2 2 2 4 2 2 2" xfId="3196"/>
    <cellStyle name="Normal 3 2 2 2 2 4 2 2 2 2" xfId="3197"/>
    <cellStyle name="Normal 3 2 2 2 2 4 2 2 2 2 2" xfId="3198"/>
    <cellStyle name="Normal 3 2 2 2 2 4 2 2 2 2 2 2" xfId="3199"/>
    <cellStyle name="Normal 3 2 2 2 2 4 2 2 2 2 2 2 2" xfId="3200"/>
    <cellStyle name="Normal 3 2 2 2 2 4 2 2 2 2 2 3" xfId="3201"/>
    <cellStyle name="Normal 3 2 2 2 2 4 2 2 2 2 3" xfId="3202"/>
    <cellStyle name="Normal 3 2 2 2 2 4 2 2 2 2 3 2" xfId="3203"/>
    <cellStyle name="Normal 3 2 2 2 2 4 2 2 2 2 4" xfId="3204"/>
    <cellStyle name="Normal 3 2 2 2 2 4 2 2 2 3" xfId="3205"/>
    <cellStyle name="Normal 3 2 2 2 2 4 2 2 2 3 2" xfId="3206"/>
    <cellStyle name="Normal 3 2 2 2 2 4 2 2 2 3 2 2" xfId="3207"/>
    <cellStyle name="Normal 3 2 2 2 2 4 2 2 2 3 3" xfId="3208"/>
    <cellStyle name="Normal 3 2 2 2 2 4 2 2 2 4" xfId="3209"/>
    <cellStyle name="Normal 3 2 2 2 2 4 2 2 2 4 2" xfId="3210"/>
    <cellStyle name="Normal 3 2 2 2 2 4 2 2 2 5" xfId="3211"/>
    <cellStyle name="Normal 3 2 2 2 2 4 2 2 3" xfId="3212"/>
    <cellStyle name="Normal 3 2 2 2 2 4 2 2 3 2" xfId="3213"/>
    <cellStyle name="Normal 3 2 2 2 2 4 2 2 3 2 2" xfId="3214"/>
    <cellStyle name="Normal 3 2 2 2 2 4 2 2 3 2 2 2" xfId="3215"/>
    <cellStyle name="Normal 3 2 2 2 2 4 2 2 3 2 3" xfId="3216"/>
    <cellStyle name="Normal 3 2 2 2 2 4 2 2 3 3" xfId="3217"/>
    <cellStyle name="Normal 3 2 2 2 2 4 2 2 3 3 2" xfId="3218"/>
    <cellStyle name="Normal 3 2 2 2 2 4 2 2 3 4" xfId="3219"/>
    <cellStyle name="Normal 3 2 2 2 2 4 2 2 4" xfId="3220"/>
    <cellStyle name="Normal 3 2 2 2 2 4 2 2 4 2" xfId="3221"/>
    <cellStyle name="Normal 3 2 2 2 2 4 2 2 4 2 2" xfId="3222"/>
    <cellStyle name="Normal 3 2 2 2 2 4 2 2 4 3" xfId="3223"/>
    <cellStyle name="Normal 3 2 2 2 2 4 2 2 5" xfId="3224"/>
    <cellStyle name="Normal 3 2 2 2 2 4 2 2 5 2" xfId="3225"/>
    <cellStyle name="Normal 3 2 2 2 2 4 2 2 6" xfId="3226"/>
    <cellStyle name="Normal 3 2 2 2 2 4 2 3" xfId="3227"/>
    <cellStyle name="Normal 3 2 2 2 2 4 2 3 2" xfId="3228"/>
    <cellStyle name="Normal 3 2 2 2 2 4 2 3 2 2" xfId="3229"/>
    <cellStyle name="Normal 3 2 2 2 2 4 2 3 2 2 2" xfId="3230"/>
    <cellStyle name="Normal 3 2 2 2 2 4 2 3 2 2 2 2" xfId="3231"/>
    <cellStyle name="Normal 3 2 2 2 2 4 2 3 2 2 3" xfId="3232"/>
    <cellStyle name="Normal 3 2 2 2 2 4 2 3 2 3" xfId="3233"/>
    <cellStyle name="Normal 3 2 2 2 2 4 2 3 2 3 2" xfId="3234"/>
    <cellStyle name="Normal 3 2 2 2 2 4 2 3 2 4" xfId="3235"/>
    <cellStyle name="Normal 3 2 2 2 2 4 2 3 3" xfId="3236"/>
    <cellStyle name="Normal 3 2 2 2 2 4 2 3 3 2" xfId="3237"/>
    <cellStyle name="Normal 3 2 2 2 2 4 2 3 3 2 2" xfId="3238"/>
    <cellStyle name="Normal 3 2 2 2 2 4 2 3 3 3" xfId="3239"/>
    <cellStyle name="Normal 3 2 2 2 2 4 2 3 4" xfId="3240"/>
    <cellStyle name="Normal 3 2 2 2 2 4 2 3 4 2" xfId="3241"/>
    <cellStyle name="Normal 3 2 2 2 2 4 2 3 5" xfId="3242"/>
    <cellStyle name="Normal 3 2 2 2 2 4 2 4" xfId="3243"/>
    <cellStyle name="Normal 3 2 2 2 2 4 2 4 2" xfId="3244"/>
    <cellStyle name="Normal 3 2 2 2 2 4 2 4 2 2" xfId="3245"/>
    <cellStyle name="Normal 3 2 2 2 2 4 2 4 2 2 2" xfId="3246"/>
    <cellStyle name="Normal 3 2 2 2 2 4 2 4 2 3" xfId="3247"/>
    <cellStyle name="Normal 3 2 2 2 2 4 2 4 3" xfId="3248"/>
    <cellStyle name="Normal 3 2 2 2 2 4 2 4 3 2" xfId="3249"/>
    <cellStyle name="Normal 3 2 2 2 2 4 2 4 4" xfId="3250"/>
    <cellStyle name="Normal 3 2 2 2 2 4 2 5" xfId="3251"/>
    <cellStyle name="Normal 3 2 2 2 2 4 2 5 2" xfId="3252"/>
    <cellStyle name="Normal 3 2 2 2 2 4 2 5 2 2" xfId="3253"/>
    <cellStyle name="Normal 3 2 2 2 2 4 2 5 3" xfId="3254"/>
    <cellStyle name="Normal 3 2 2 2 2 4 2 6" xfId="3255"/>
    <cellStyle name="Normal 3 2 2 2 2 4 2 6 2" xfId="3256"/>
    <cellStyle name="Normal 3 2 2 2 2 4 2 7" xfId="3257"/>
    <cellStyle name="Normal 3 2 2 2 2 4 3" xfId="3258"/>
    <cellStyle name="Normal 3 2 2 2 2 4 3 2" xfId="3259"/>
    <cellStyle name="Normal 3 2 2 2 2 4 3 2 2" xfId="3260"/>
    <cellStyle name="Normal 3 2 2 2 2 4 3 2 2 2" xfId="3261"/>
    <cellStyle name="Normal 3 2 2 2 2 4 3 2 2 2 2" xfId="3262"/>
    <cellStyle name="Normal 3 2 2 2 2 4 3 2 2 2 2 2" xfId="3263"/>
    <cellStyle name="Normal 3 2 2 2 2 4 3 2 2 2 3" xfId="3264"/>
    <cellStyle name="Normal 3 2 2 2 2 4 3 2 2 3" xfId="3265"/>
    <cellStyle name="Normal 3 2 2 2 2 4 3 2 2 3 2" xfId="3266"/>
    <cellStyle name="Normal 3 2 2 2 2 4 3 2 2 4" xfId="3267"/>
    <cellStyle name="Normal 3 2 2 2 2 4 3 2 3" xfId="3268"/>
    <cellStyle name="Normal 3 2 2 2 2 4 3 2 3 2" xfId="3269"/>
    <cellStyle name="Normal 3 2 2 2 2 4 3 2 3 2 2" xfId="3270"/>
    <cellStyle name="Normal 3 2 2 2 2 4 3 2 3 3" xfId="3271"/>
    <cellStyle name="Normal 3 2 2 2 2 4 3 2 4" xfId="3272"/>
    <cellStyle name="Normal 3 2 2 2 2 4 3 2 4 2" xfId="3273"/>
    <cellStyle name="Normal 3 2 2 2 2 4 3 2 5" xfId="3274"/>
    <cellStyle name="Normal 3 2 2 2 2 4 3 3" xfId="3275"/>
    <cellStyle name="Normal 3 2 2 2 2 4 3 3 2" xfId="3276"/>
    <cellStyle name="Normal 3 2 2 2 2 4 3 3 2 2" xfId="3277"/>
    <cellStyle name="Normal 3 2 2 2 2 4 3 3 2 2 2" xfId="3278"/>
    <cellStyle name="Normal 3 2 2 2 2 4 3 3 2 3" xfId="3279"/>
    <cellStyle name="Normal 3 2 2 2 2 4 3 3 3" xfId="3280"/>
    <cellStyle name="Normal 3 2 2 2 2 4 3 3 3 2" xfId="3281"/>
    <cellStyle name="Normal 3 2 2 2 2 4 3 3 4" xfId="3282"/>
    <cellStyle name="Normal 3 2 2 2 2 4 3 4" xfId="3283"/>
    <cellStyle name="Normal 3 2 2 2 2 4 3 4 2" xfId="3284"/>
    <cellStyle name="Normal 3 2 2 2 2 4 3 4 2 2" xfId="3285"/>
    <cellStyle name="Normal 3 2 2 2 2 4 3 4 3" xfId="3286"/>
    <cellStyle name="Normal 3 2 2 2 2 4 3 5" xfId="3287"/>
    <cellStyle name="Normal 3 2 2 2 2 4 3 5 2" xfId="3288"/>
    <cellStyle name="Normal 3 2 2 2 2 4 3 6" xfId="3289"/>
    <cellStyle name="Normal 3 2 2 2 2 4 4" xfId="3290"/>
    <cellStyle name="Normal 3 2 2 2 2 4 4 2" xfId="3291"/>
    <cellStyle name="Normal 3 2 2 2 2 4 4 2 2" xfId="3292"/>
    <cellStyle name="Normal 3 2 2 2 2 4 4 2 2 2" xfId="3293"/>
    <cellStyle name="Normal 3 2 2 2 2 4 4 2 2 2 2" xfId="3294"/>
    <cellStyle name="Normal 3 2 2 2 2 4 4 2 2 3" xfId="3295"/>
    <cellStyle name="Normal 3 2 2 2 2 4 4 2 3" xfId="3296"/>
    <cellStyle name="Normal 3 2 2 2 2 4 4 2 3 2" xfId="3297"/>
    <cellStyle name="Normal 3 2 2 2 2 4 4 2 4" xfId="3298"/>
    <cellStyle name="Normal 3 2 2 2 2 4 4 3" xfId="3299"/>
    <cellStyle name="Normal 3 2 2 2 2 4 4 3 2" xfId="3300"/>
    <cellStyle name="Normal 3 2 2 2 2 4 4 3 2 2" xfId="3301"/>
    <cellStyle name="Normal 3 2 2 2 2 4 4 3 3" xfId="3302"/>
    <cellStyle name="Normal 3 2 2 2 2 4 4 4" xfId="3303"/>
    <cellStyle name="Normal 3 2 2 2 2 4 4 4 2" xfId="3304"/>
    <cellStyle name="Normal 3 2 2 2 2 4 4 5" xfId="3305"/>
    <cellStyle name="Normal 3 2 2 2 2 4 5" xfId="3306"/>
    <cellStyle name="Normal 3 2 2 2 2 4 5 2" xfId="3307"/>
    <cellStyle name="Normal 3 2 2 2 2 4 5 2 2" xfId="3308"/>
    <cellStyle name="Normal 3 2 2 2 2 4 5 2 2 2" xfId="3309"/>
    <cellStyle name="Normal 3 2 2 2 2 4 5 2 3" xfId="3310"/>
    <cellStyle name="Normal 3 2 2 2 2 4 5 3" xfId="3311"/>
    <cellStyle name="Normal 3 2 2 2 2 4 5 3 2" xfId="3312"/>
    <cellStyle name="Normal 3 2 2 2 2 4 5 4" xfId="3313"/>
    <cellStyle name="Normal 3 2 2 2 2 4 6" xfId="3314"/>
    <cellStyle name="Normal 3 2 2 2 2 4 6 2" xfId="3315"/>
    <cellStyle name="Normal 3 2 2 2 2 4 6 2 2" xfId="3316"/>
    <cellStyle name="Normal 3 2 2 2 2 4 6 3" xfId="3317"/>
    <cellStyle name="Normal 3 2 2 2 2 4 7" xfId="3318"/>
    <cellStyle name="Normal 3 2 2 2 2 4 7 2" xfId="3319"/>
    <cellStyle name="Normal 3 2 2 2 2 4 8" xfId="3320"/>
    <cellStyle name="Normal 3 2 2 2 2 5" xfId="3321"/>
    <cellStyle name="Normal 3 2 2 2 2 5 2" xfId="3322"/>
    <cellStyle name="Normal 3 2 2 2 2 5 2 2" xfId="3323"/>
    <cellStyle name="Normal 3 2 2 2 2 5 2 2 2" xfId="3324"/>
    <cellStyle name="Normal 3 2 2 2 2 5 2 2 2 2" xfId="3325"/>
    <cellStyle name="Normal 3 2 2 2 2 5 2 2 2 2 2" xfId="3326"/>
    <cellStyle name="Normal 3 2 2 2 2 5 2 2 2 2 2 2" xfId="3327"/>
    <cellStyle name="Normal 3 2 2 2 2 5 2 2 2 2 3" xfId="3328"/>
    <cellStyle name="Normal 3 2 2 2 2 5 2 2 2 3" xfId="3329"/>
    <cellStyle name="Normal 3 2 2 2 2 5 2 2 2 3 2" xfId="3330"/>
    <cellStyle name="Normal 3 2 2 2 2 5 2 2 2 4" xfId="3331"/>
    <cellStyle name="Normal 3 2 2 2 2 5 2 2 3" xfId="3332"/>
    <cellStyle name="Normal 3 2 2 2 2 5 2 2 3 2" xfId="3333"/>
    <cellStyle name="Normal 3 2 2 2 2 5 2 2 3 2 2" xfId="3334"/>
    <cellStyle name="Normal 3 2 2 2 2 5 2 2 3 3" xfId="3335"/>
    <cellStyle name="Normal 3 2 2 2 2 5 2 2 4" xfId="3336"/>
    <cellStyle name="Normal 3 2 2 2 2 5 2 2 4 2" xfId="3337"/>
    <cellStyle name="Normal 3 2 2 2 2 5 2 2 5" xfId="3338"/>
    <cellStyle name="Normal 3 2 2 2 2 5 2 3" xfId="3339"/>
    <cellStyle name="Normal 3 2 2 2 2 5 2 3 2" xfId="3340"/>
    <cellStyle name="Normal 3 2 2 2 2 5 2 3 2 2" xfId="3341"/>
    <cellStyle name="Normal 3 2 2 2 2 5 2 3 2 2 2" xfId="3342"/>
    <cellStyle name="Normal 3 2 2 2 2 5 2 3 2 3" xfId="3343"/>
    <cellStyle name="Normal 3 2 2 2 2 5 2 3 3" xfId="3344"/>
    <cellStyle name="Normal 3 2 2 2 2 5 2 3 3 2" xfId="3345"/>
    <cellStyle name="Normal 3 2 2 2 2 5 2 3 4" xfId="3346"/>
    <cellStyle name="Normal 3 2 2 2 2 5 2 4" xfId="3347"/>
    <cellStyle name="Normal 3 2 2 2 2 5 2 4 2" xfId="3348"/>
    <cellStyle name="Normal 3 2 2 2 2 5 2 4 2 2" xfId="3349"/>
    <cellStyle name="Normal 3 2 2 2 2 5 2 4 3" xfId="3350"/>
    <cellStyle name="Normal 3 2 2 2 2 5 2 5" xfId="3351"/>
    <cellStyle name="Normal 3 2 2 2 2 5 2 5 2" xfId="3352"/>
    <cellStyle name="Normal 3 2 2 2 2 5 2 6" xfId="3353"/>
    <cellStyle name="Normal 3 2 2 2 2 5 3" xfId="3354"/>
    <cellStyle name="Normal 3 2 2 2 2 5 3 2" xfId="3355"/>
    <cellStyle name="Normal 3 2 2 2 2 5 3 2 2" xfId="3356"/>
    <cellStyle name="Normal 3 2 2 2 2 5 3 2 2 2" xfId="3357"/>
    <cellStyle name="Normal 3 2 2 2 2 5 3 2 2 2 2" xfId="3358"/>
    <cellStyle name="Normal 3 2 2 2 2 5 3 2 2 3" xfId="3359"/>
    <cellStyle name="Normal 3 2 2 2 2 5 3 2 3" xfId="3360"/>
    <cellStyle name="Normal 3 2 2 2 2 5 3 2 3 2" xfId="3361"/>
    <cellStyle name="Normal 3 2 2 2 2 5 3 2 4" xfId="3362"/>
    <cellStyle name="Normal 3 2 2 2 2 5 3 3" xfId="3363"/>
    <cellStyle name="Normal 3 2 2 2 2 5 3 3 2" xfId="3364"/>
    <cellStyle name="Normal 3 2 2 2 2 5 3 3 2 2" xfId="3365"/>
    <cellStyle name="Normal 3 2 2 2 2 5 3 3 3" xfId="3366"/>
    <cellStyle name="Normal 3 2 2 2 2 5 3 4" xfId="3367"/>
    <cellStyle name="Normal 3 2 2 2 2 5 3 4 2" xfId="3368"/>
    <cellStyle name="Normal 3 2 2 2 2 5 3 5" xfId="3369"/>
    <cellStyle name="Normal 3 2 2 2 2 5 4" xfId="3370"/>
    <cellStyle name="Normal 3 2 2 2 2 5 4 2" xfId="3371"/>
    <cellStyle name="Normal 3 2 2 2 2 5 4 2 2" xfId="3372"/>
    <cellStyle name="Normal 3 2 2 2 2 5 4 2 2 2" xfId="3373"/>
    <cellStyle name="Normal 3 2 2 2 2 5 4 2 3" xfId="3374"/>
    <cellStyle name="Normal 3 2 2 2 2 5 4 3" xfId="3375"/>
    <cellStyle name="Normal 3 2 2 2 2 5 4 3 2" xfId="3376"/>
    <cellStyle name="Normal 3 2 2 2 2 5 4 4" xfId="3377"/>
    <cellStyle name="Normal 3 2 2 2 2 5 5" xfId="3378"/>
    <cellStyle name="Normal 3 2 2 2 2 5 5 2" xfId="3379"/>
    <cellStyle name="Normal 3 2 2 2 2 5 5 2 2" xfId="3380"/>
    <cellStyle name="Normal 3 2 2 2 2 5 5 3" xfId="3381"/>
    <cellStyle name="Normal 3 2 2 2 2 5 6" xfId="3382"/>
    <cellStyle name="Normal 3 2 2 2 2 5 6 2" xfId="3383"/>
    <cellStyle name="Normal 3 2 2 2 2 5 7" xfId="3384"/>
    <cellStyle name="Normal 3 2 2 2 2 6" xfId="3385"/>
    <cellStyle name="Normal 3 2 2 2 2 6 2" xfId="3386"/>
    <cellStyle name="Normal 3 2 2 2 2 6 2 2" xfId="3387"/>
    <cellStyle name="Normal 3 2 2 2 2 6 2 2 2" xfId="3388"/>
    <cellStyle name="Normal 3 2 2 2 2 6 2 2 2 2" xfId="3389"/>
    <cellStyle name="Normal 3 2 2 2 2 6 2 2 2 2 2" xfId="3390"/>
    <cellStyle name="Normal 3 2 2 2 2 6 2 2 2 3" xfId="3391"/>
    <cellStyle name="Normal 3 2 2 2 2 6 2 2 3" xfId="3392"/>
    <cellStyle name="Normal 3 2 2 2 2 6 2 2 3 2" xfId="3393"/>
    <cellStyle name="Normal 3 2 2 2 2 6 2 2 4" xfId="3394"/>
    <cellStyle name="Normal 3 2 2 2 2 6 2 3" xfId="3395"/>
    <cellStyle name="Normal 3 2 2 2 2 6 2 3 2" xfId="3396"/>
    <cellStyle name="Normal 3 2 2 2 2 6 2 3 2 2" xfId="3397"/>
    <cellStyle name="Normal 3 2 2 2 2 6 2 3 3" xfId="3398"/>
    <cellStyle name="Normal 3 2 2 2 2 6 2 4" xfId="3399"/>
    <cellStyle name="Normal 3 2 2 2 2 6 2 4 2" xfId="3400"/>
    <cellStyle name="Normal 3 2 2 2 2 6 2 5" xfId="3401"/>
    <cellStyle name="Normal 3 2 2 2 2 6 3" xfId="3402"/>
    <cellStyle name="Normal 3 2 2 2 2 6 3 2" xfId="3403"/>
    <cellStyle name="Normal 3 2 2 2 2 6 3 2 2" xfId="3404"/>
    <cellStyle name="Normal 3 2 2 2 2 6 3 2 2 2" xfId="3405"/>
    <cellStyle name="Normal 3 2 2 2 2 6 3 2 3" xfId="3406"/>
    <cellStyle name="Normal 3 2 2 2 2 6 3 3" xfId="3407"/>
    <cellStyle name="Normal 3 2 2 2 2 6 3 3 2" xfId="3408"/>
    <cellStyle name="Normal 3 2 2 2 2 6 3 4" xfId="3409"/>
    <cellStyle name="Normal 3 2 2 2 2 6 4" xfId="3410"/>
    <cellStyle name="Normal 3 2 2 2 2 6 4 2" xfId="3411"/>
    <cellStyle name="Normal 3 2 2 2 2 6 4 2 2" xfId="3412"/>
    <cellStyle name="Normal 3 2 2 2 2 6 4 3" xfId="3413"/>
    <cellStyle name="Normal 3 2 2 2 2 6 5" xfId="3414"/>
    <cellStyle name="Normal 3 2 2 2 2 6 5 2" xfId="3415"/>
    <cellStyle name="Normal 3 2 2 2 2 6 6" xfId="3416"/>
    <cellStyle name="Normal 3 2 2 2 2 7" xfId="3417"/>
    <cellStyle name="Normal 3 2 2 2 2 7 2" xfId="3418"/>
    <cellStyle name="Normal 3 2 2 2 2 7 2 2" xfId="3419"/>
    <cellStyle name="Normal 3 2 2 2 2 7 2 2 2" xfId="3420"/>
    <cellStyle name="Normal 3 2 2 2 2 7 2 2 2 2" xfId="3421"/>
    <cellStyle name="Normal 3 2 2 2 2 7 2 2 3" xfId="3422"/>
    <cellStyle name="Normal 3 2 2 2 2 7 2 3" xfId="3423"/>
    <cellStyle name="Normal 3 2 2 2 2 7 2 3 2" xfId="3424"/>
    <cellStyle name="Normal 3 2 2 2 2 7 2 4" xfId="3425"/>
    <cellStyle name="Normal 3 2 2 2 2 7 3" xfId="3426"/>
    <cellStyle name="Normal 3 2 2 2 2 7 3 2" xfId="3427"/>
    <cellStyle name="Normal 3 2 2 2 2 7 3 2 2" xfId="3428"/>
    <cellStyle name="Normal 3 2 2 2 2 7 3 3" xfId="3429"/>
    <cellStyle name="Normal 3 2 2 2 2 7 4" xfId="3430"/>
    <cellStyle name="Normal 3 2 2 2 2 7 4 2" xfId="3431"/>
    <cellStyle name="Normal 3 2 2 2 2 7 5" xfId="3432"/>
    <cellStyle name="Normal 3 2 2 2 2 8" xfId="3433"/>
    <cellStyle name="Normal 3 2 2 2 2 8 2" xfId="3434"/>
    <cellStyle name="Normal 3 2 2 2 2 8 2 2" xfId="3435"/>
    <cellStyle name="Normal 3 2 2 2 2 8 2 2 2" xfId="3436"/>
    <cellStyle name="Normal 3 2 2 2 2 8 2 3" xfId="3437"/>
    <cellStyle name="Normal 3 2 2 2 2 8 3" xfId="3438"/>
    <cellStyle name="Normal 3 2 2 2 2 8 3 2" xfId="3439"/>
    <cellStyle name="Normal 3 2 2 2 2 8 4" xfId="3440"/>
    <cellStyle name="Normal 3 2 2 2 2 9" xfId="3441"/>
    <cellStyle name="Normal 3 2 2 2 2 9 2" xfId="3442"/>
    <cellStyle name="Normal 3 2 2 2 2 9 2 2" xfId="3443"/>
    <cellStyle name="Normal 3 2 2 2 2 9 3" xfId="3444"/>
    <cellStyle name="Normal 3 2 2 2 3" xfId="3445"/>
    <cellStyle name="Normal 3 2 2 2 3 10" xfId="3446"/>
    <cellStyle name="Normal 3 2 2 2 3 2" xfId="3447"/>
    <cellStyle name="Normal 3 2 2 2 3 2 2" xfId="3448"/>
    <cellStyle name="Normal 3 2 2 2 3 2 2 2" xfId="3449"/>
    <cellStyle name="Normal 3 2 2 2 3 2 2 2 2" xfId="3450"/>
    <cellStyle name="Normal 3 2 2 2 3 2 2 2 2 2" xfId="3451"/>
    <cellStyle name="Normal 3 2 2 2 3 2 2 2 2 2 2" xfId="3452"/>
    <cellStyle name="Normal 3 2 2 2 3 2 2 2 2 2 2 2" xfId="3453"/>
    <cellStyle name="Normal 3 2 2 2 3 2 2 2 2 2 2 2 2" xfId="3454"/>
    <cellStyle name="Normal 3 2 2 2 3 2 2 2 2 2 2 2 2 2" xfId="3455"/>
    <cellStyle name="Normal 3 2 2 2 3 2 2 2 2 2 2 2 3" xfId="3456"/>
    <cellStyle name="Normal 3 2 2 2 3 2 2 2 2 2 2 3" xfId="3457"/>
    <cellStyle name="Normal 3 2 2 2 3 2 2 2 2 2 2 3 2" xfId="3458"/>
    <cellStyle name="Normal 3 2 2 2 3 2 2 2 2 2 2 4" xfId="3459"/>
    <cellStyle name="Normal 3 2 2 2 3 2 2 2 2 2 3" xfId="3460"/>
    <cellStyle name="Normal 3 2 2 2 3 2 2 2 2 2 3 2" xfId="3461"/>
    <cellStyle name="Normal 3 2 2 2 3 2 2 2 2 2 3 2 2" xfId="3462"/>
    <cellStyle name="Normal 3 2 2 2 3 2 2 2 2 2 3 3" xfId="3463"/>
    <cellStyle name="Normal 3 2 2 2 3 2 2 2 2 2 4" xfId="3464"/>
    <cellStyle name="Normal 3 2 2 2 3 2 2 2 2 2 4 2" xfId="3465"/>
    <cellStyle name="Normal 3 2 2 2 3 2 2 2 2 2 5" xfId="3466"/>
    <cellStyle name="Normal 3 2 2 2 3 2 2 2 2 3" xfId="3467"/>
    <cellStyle name="Normal 3 2 2 2 3 2 2 2 2 3 2" xfId="3468"/>
    <cellStyle name="Normal 3 2 2 2 3 2 2 2 2 3 2 2" xfId="3469"/>
    <cellStyle name="Normal 3 2 2 2 3 2 2 2 2 3 2 2 2" xfId="3470"/>
    <cellStyle name="Normal 3 2 2 2 3 2 2 2 2 3 2 3" xfId="3471"/>
    <cellStyle name="Normal 3 2 2 2 3 2 2 2 2 3 3" xfId="3472"/>
    <cellStyle name="Normal 3 2 2 2 3 2 2 2 2 3 3 2" xfId="3473"/>
    <cellStyle name="Normal 3 2 2 2 3 2 2 2 2 3 4" xfId="3474"/>
    <cellStyle name="Normal 3 2 2 2 3 2 2 2 2 4" xfId="3475"/>
    <cellStyle name="Normal 3 2 2 2 3 2 2 2 2 4 2" xfId="3476"/>
    <cellStyle name="Normal 3 2 2 2 3 2 2 2 2 4 2 2" xfId="3477"/>
    <cellStyle name="Normal 3 2 2 2 3 2 2 2 2 4 3" xfId="3478"/>
    <cellStyle name="Normal 3 2 2 2 3 2 2 2 2 5" xfId="3479"/>
    <cellStyle name="Normal 3 2 2 2 3 2 2 2 2 5 2" xfId="3480"/>
    <cellStyle name="Normal 3 2 2 2 3 2 2 2 2 6" xfId="3481"/>
    <cellStyle name="Normal 3 2 2 2 3 2 2 2 3" xfId="3482"/>
    <cellStyle name="Normal 3 2 2 2 3 2 2 2 3 2" xfId="3483"/>
    <cellStyle name="Normal 3 2 2 2 3 2 2 2 3 2 2" xfId="3484"/>
    <cellStyle name="Normal 3 2 2 2 3 2 2 2 3 2 2 2" xfId="3485"/>
    <cellStyle name="Normal 3 2 2 2 3 2 2 2 3 2 2 2 2" xfId="3486"/>
    <cellStyle name="Normal 3 2 2 2 3 2 2 2 3 2 2 3" xfId="3487"/>
    <cellStyle name="Normal 3 2 2 2 3 2 2 2 3 2 3" xfId="3488"/>
    <cellStyle name="Normal 3 2 2 2 3 2 2 2 3 2 3 2" xfId="3489"/>
    <cellStyle name="Normal 3 2 2 2 3 2 2 2 3 2 4" xfId="3490"/>
    <cellStyle name="Normal 3 2 2 2 3 2 2 2 3 3" xfId="3491"/>
    <cellStyle name="Normal 3 2 2 2 3 2 2 2 3 3 2" xfId="3492"/>
    <cellStyle name="Normal 3 2 2 2 3 2 2 2 3 3 2 2" xfId="3493"/>
    <cellStyle name="Normal 3 2 2 2 3 2 2 2 3 3 3" xfId="3494"/>
    <cellStyle name="Normal 3 2 2 2 3 2 2 2 3 4" xfId="3495"/>
    <cellStyle name="Normal 3 2 2 2 3 2 2 2 3 4 2" xfId="3496"/>
    <cellStyle name="Normal 3 2 2 2 3 2 2 2 3 5" xfId="3497"/>
    <cellStyle name="Normal 3 2 2 2 3 2 2 2 4" xfId="3498"/>
    <cellStyle name="Normal 3 2 2 2 3 2 2 2 4 2" xfId="3499"/>
    <cellStyle name="Normal 3 2 2 2 3 2 2 2 4 2 2" xfId="3500"/>
    <cellStyle name="Normal 3 2 2 2 3 2 2 2 4 2 2 2" xfId="3501"/>
    <cellStyle name="Normal 3 2 2 2 3 2 2 2 4 2 3" xfId="3502"/>
    <cellStyle name="Normal 3 2 2 2 3 2 2 2 4 3" xfId="3503"/>
    <cellStyle name="Normal 3 2 2 2 3 2 2 2 4 3 2" xfId="3504"/>
    <cellStyle name="Normal 3 2 2 2 3 2 2 2 4 4" xfId="3505"/>
    <cellStyle name="Normal 3 2 2 2 3 2 2 2 5" xfId="3506"/>
    <cellStyle name="Normal 3 2 2 2 3 2 2 2 5 2" xfId="3507"/>
    <cellStyle name="Normal 3 2 2 2 3 2 2 2 5 2 2" xfId="3508"/>
    <cellStyle name="Normal 3 2 2 2 3 2 2 2 5 3" xfId="3509"/>
    <cellStyle name="Normal 3 2 2 2 3 2 2 2 6" xfId="3510"/>
    <cellStyle name="Normal 3 2 2 2 3 2 2 2 6 2" xfId="3511"/>
    <cellStyle name="Normal 3 2 2 2 3 2 2 2 7" xfId="3512"/>
    <cellStyle name="Normal 3 2 2 2 3 2 2 3" xfId="3513"/>
    <cellStyle name="Normal 3 2 2 2 3 2 2 3 2" xfId="3514"/>
    <cellStyle name="Normal 3 2 2 2 3 2 2 3 2 2" xfId="3515"/>
    <cellStyle name="Normal 3 2 2 2 3 2 2 3 2 2 2" xfId="3516"/>
    <cellStyle name="Normal 3 2 2 2 3 2 2 3 2 2 2 2" xfId="3517"/>
    <cellStyle name="Normal 3 2 2 2 3 2 2 3 2 2 2 2 2" xfId="3518"/>
    <cellStyle name="Normal 3 2 2 2 3 2 2 3 2 2 2 3" xfId="3519"/>
    <cellStyle name="Normal 3 2 2 2 3 2 2 3 2 2 3" xfId="3520"/>
    <cellStyle name="Normal 3 2 2 2 3 2 2 3 2 2 3 2" xfId="3521"/>
    <cellStyle name="Normal 3 2 2 2 3 2 2 3 2 2 4" xfId="3522"/>
    <cellStyle name="Normal 3 2 2 2 3 2 2 3 2 3" xfId="3523"/>
    <cellStyle name="Normal 3 2 2 2 3 2 2 3 2 3 2" xfId="3524"/>
    <cellStyle name="Normal 3 2 2 2 3 2 2 3 2 3 2 2" xfId="3525"/>
    <cellStyle name="Normal 3 2 2 2 3 2 2 3 2 3 3" xfId="3526"/>
    <cellStyle name="Normal 3 2 2 2 3 2 2 3 2 4" xfId="3527"/>
    <cellStyle name="Normal 3 2 2 2 3 2 2 3 2 4 2" xfId="3528"/>
    <cellStyle name="Normal 3 2 2 2 3 2 2 3 2 5" xfId="3529"/>
    <cellStyle name="Normal 3 2 2 2 3 2 2 3 3" xfId="3530"/>
    <cellStyle name="Normal 3 2 2 2 3 2 2 3 3 2" xfId="3531"/>
    <cellStyle name="Normal 3 2 2 2 3 2 2 3 3 2 2" xfId="3532"/>
    <cellStyle name="Normal 3 2 2 2 3 2 2 3 3 2 2 2" xfId="3533"/>
    <cellStyle name="Normal 3 2 2 2 3 2 2 3 3 2 3" xfId="3534"/>
    <cellStyle name="Normal 3 2 2 2 3 2 2 3 3 3" xfId="3535"/>
    <cellStyle name="Normal 3 2 2 2 3 2 2 3 3 3 2" xfId="3536"/>
    <cellStyle name="Normal 3 2 2 2 3 2 2 3 3 4" xfId="3537"/>
    <cellStyle name="Normal 3 2 2 2 3 2 2 3 4" xfId="3538"/>
    <cellStyle name="Normal 3 2 2 2 3 2 2 3 4 2" xfId="3539"/>
    <cellStyle name="Normal 3 2 2 2 3 2 2 3 4 2 2" xfId="3540"/>
    <cellStyle name="Normal 3 2 2 2 3 2 2 3 4 3" xfId="3541"/>
    <cellStyle name="Normal 3 2 2 2 3 2 2 3 5" xfId="3542"/>
    <cellStyle name="Normal 3 2 2 2 3 2 2 3 5 2" xfId="3543"/>
    <cellStyle name="Normal 3 2 2 2 3 2 2 3 6" xfId="3544"/>
    <cellStyle name="Normal 3 2 2 2 3 2 2 4" xfId="3545"/>
    <cellStyle name="Normal 3 2 2 2 3 2 2 4 2" xfId="3546"/>
    <cellStyle name="Normal 3 2 2 2 3 2 2 4 2 2" xfId="3547"/>
    <cellStyle name="Normal 3 2 2 2 3 2 2 4 2 2 2" xfId="3548"/>
    <cellStyle name="Normal 3 2 2 2 3 2 2 4 2 2 2 2" xfId="3549"/>
    <cellStyle name="Normal 3 2 2 2 3 2 2 4 2 2 3" xfId="3550"/>
    <cellStyle name="Normal 3 2 2 2 3 2 2 4 2 3" xfId="3551"/>
    <cellStyle name="Normal 3 2 2 2 3 2 2 4 2 3 2" xfId="3552"/>
    <cellStyle name="Normal 3 2 2 2 3 2 2 4 2 4" xfId="3553"/>
    <cellStyle name="Normal 3 2 2 2 3 2 2 4 3" xfId="3554"/>
    <cellStyle name="Normal 3 2 2 2 3 2 2 4 3 2" xfId="3555"/>
    <cellStyle name="Normal 3 2 2 2 3 2 2 4 3 2 2" xfId="3556"/>
    <cellStyle name="Normal 3 2 2 2 3 2 2 4 3 3" xfId="3557"/>
    <cellStyle name="Normal 3 2 2 2 3 2 2 4 4" xfId="3558"/>
    <cellStyle name="Normal 3 2 2 2 3 2 2 4 4 2" xfId="3559"/>
    <cellStyle name="Normal 3 2 2 2 3 2 2 4 5" xfId="3560"/>
    <cellStyle name="Normal 3 2 2 2 3 2 2 5" xfId="3561"/>
    <cellStyle name="Normal 3 2 2 2 3 2 2 5 2" xfId="3562"/>
    <cellStyle name="Normal 3 2 2 2 3 2 2 5 2 2" xfId="3563"/>
    <cellStyle name="Normal 3 2 2 2 3 2 2 5 2 2 2" xfId="3564"/>
    <cellStyle name="Normal 3 2 2 2 3 2 2 5 2 3" xfId="3565"/>
    <cellStyle name="Normal 3 2 2 2 3 2 2 5 3" xfId="3566"/>
    <cellStyle name="Normal 3 2 2 2 3 2 2 5 3 2" xfId="3567"/>
    <cellStyle name="Normal 3 2 2 2 3 2 2 5 4" xfId="3568"/>
    <cellStyle name="Normal 3 2 2 2 3 2 2 6" xfId="3569"/>
    <cellStyle name="Normal 3 2 2 2 3 2 2 6 2" xfId="3570"/>
    <cellStyle name="Normal 3 2 2 2 3 2 2 6 2 2" xfId="3571"/>
    <cellStyle name="Normal 3 2 2 2 3 2 2 6 3" xfId="3572"/>
    <cellStyle name="Normal 3 2 2 2 3 2 2 7" xfId="3573"/>
    <cellStyle name="Normal 3 2 2 2 3 2 2 7 2" xfId="3574"/>
    <cellStyle name="Normal 3 2 2 2 3 2 2 8" xfId="3575"/>
    <cellStyle name="Normal 3 2 2 2 3 2 3" xfId="3576"/>
    <cellStyle name="Normal 3 2 2 2 3 2 3 2" xfId="3577"/>
    <cellStyle name="Normal 3 2 2 2 3 2 3 2 2" xfId="3578"/>
    <cellStyle name="Normal 3 2 2 2 3 2 3 2 2 2" xfId="3579"/>
    <cellStyle name="Normal 3 2 2 2 3 2 3 2 2 2 2" xfId="3580"/>
    <cellStyle name="Normal 3 2 2 2 3 2 3 2 2 2 2 2" xfId="3581"/>
    <cellStyle name="Normal 3 2 2 2 3 2 3 2 2 2 2 2 2" xfId="3582"/>
    <cellStyle name="Normal 3 2 2 2 3 2 3 2 2 2 2 3" xfId="3583"/>
    <cellStyle name="Normal 3 2 2 2 3 2 3 2 2 2 3" xfId="3584"/>
    <cellStyle name="Normal 3 2 2 2 3 2 3 2 2 2 3 2" xfId="3585"/>
    <cellStyle name="Normal 3 2 2 2 3 2 3 2 2 2 4" xfId="3586"/>
    <cellStyle name="Normal 3 2 2 2 3 2 3 2 2 3" xfId="3587"/>
    <cellStyle name="Normal 3 2 2 2 3 2 3 2 2 3 2" xfId="3588"/>
    <cellStyle name="Normal 3 2 2 2 3 2 3 2 2 3 2 2" xfId="3589"/>
    <cellStyle name="Normal 3 2 2 2 3 2 3 2 2 3 3" xfId="3590"/>
    <cellStyle name="Normal 3 2 2 2 3 2 3 2 2 4" xfId="3591"/>
    <cellStyle name="Normal 3 2 2 2 3 2 3 2 2 4 2" xfId="3592"/>
    <cellStyle name="Normal 3 2 2 2 3 2 3 2 2 5" xfId="3593"/>
    <cellStyle name="Normal 3 2 2 2 3 2 3 2 3" xfId="3594"/>
    <cellStyle name="Normal 3 2 2 2 3 2 3 2 3 2" xfId="3595"/>
    <cellStyle name="Normal 3 2 2 2 3 2 3 2 3 2 2" xfId="3596"/>
    <cellStyle name="Normal 3 2 2 2 3 2 3 2 3 2 2 2" xfId="3597"/>
    <cellStyle name="Normal 3 2 2 2 3 2 3 2 3 2 3" xfId="3598"/>
    <cellStyle name="Normal 3 2 2 2 3 2 3 2 3 3" xfId="3599"/>
    <cellStyle name="Normal 3 2 2 2 3 2 3 2 3 3 2" xfId="3600"/>
    <cellStyle name="Normal 3 2 2 2 3 2 3 2 3 4" xfId="3601"/>
    <cellStyle name="Normal 3 2 2 2 3 2 3 2 4" xfId="3602"/>
    <cellStyle name="Normal 3 2 2 2 3 2 3 2 4 2" xfId="3603"/>
    <cellStyle name="Normal 3 2 2 2 3 2 3 2 4 2 2" xfId="3604"/>
    <cellStyle name="Normal 3 2 2 2 3 2 3 2 4 3" xfId="3605"/>
    <cellStyle name="Normal 3 2 2 2 3 2 3 2 5" xfId="3606"/>
    <cellStyle name="Normal 3 2 2 2 3 2 3 2 5 2" xfId="3607"/>
    <cellStyle name="Normal 3 2 2 2 3 2 3 2 6" xfId="3608"/>
    <cellStyle name="Normal 3 2 2 2 3 2 3 3" xfId="3609"/>
    <cellStyle name="Normal 3 2 2 2 3 2 3 3 2" xfId="3610"/>
    <cellStyle name="Normal 3 2 2 2 3 2 3 3 2 2" xfId="3611"/>
    <cellStyle name="Normal 3 2 2 2 3 2 3 3 2 2 2" xfId="3612"/>
    <cellStyle name="Normal 3 2 2 2 3 2 3 3 2 2 2 2" xfId="3613"/>
    <cellStyle name="Normal 3 2 2 2 3 2 3 3 2 2 3" xfId="3614"/>
    <cellStyle name="Normal 3 2 2 2 3 2 3 3 2 3" xfId="3615"/>
    <cellStyle name="Normal 3 2 2 2 3 2 3 3 2 3 2" xfId="3616"/>
    <cellStyle name="Normal 3 2 2 2 3 2 3 3 2 4" xfId="3617"/>
    <cellStyle name="Normal 3 2 2 2 3 2 3 3 3" xfId="3618"/>
    <cellStyle name="Normal 3 2 2 2 3 2 3 3 3 2" xfId="3619"/>
    <cellStyle name="Normal 3 2 2 2 3 2 3 3 3 2 2" xfId="3620"/>
    <cellStyle name="Normal 3 2 2 2 3 2 3 3 3 3" xfId="3621"/>
    <cellStyle name="Normal 3 2 2 2 3 2 3 3 4" xfId="3622"/>
    <cellStyle name="Normal 3 2 2 2 3 2 3 3 4 2" xfId="3623"/>
    <cellStyle name="Normal 3 2 2 2 3 2 3 3 5" xfId="3624"/>
    <cellStyle name="Normal 3 2 2 2 3 2 3 4" xfId="3625"/>
    <cellStyle name="Normal 3 2 2 2 3 2 3 4 2" xfId="3626"/>
    <cellStyle name="Normal 3 2 2 2 3 2 3 4 2 2" xfId="3627"/>
    <cellStyle name="Normal 3 2 2 2 3 2 3 4 2 2 2" xfId="3628"/>
    <cellStyle name="Normal 3 2 2 2 3 2 3 4 2 3" xfId="3629"/>
    <cellStyle name="Normal 3 2 2 2 3 2 3 4 3" xfId="3630"/>
    <cellStyle name="Normal 3 2 2 2 3 2 3 4 3 2" xfId="3631"/>
    <cellStyle name="Normal 3 2 2 2 3 2 3 4 4" xfId="3632"/>
    <cellStyle name="Normal 3 2 2 2 3 2 3 5" xfId="3633"/>
    <cellStyle name="Normal 3 2 2 2 3 2 3 5 2" xfId="3634"/>
    <cellStyle name="Normal 3 2 2 2 3 2 3 5 2 2" xfId="3635"/>
    <cellStyle name="Normal 3 2 2 2 3 2 3 5 3" xfId="3636"/>
    <cellStyle name="Normal 3 2 2 2 3 2 3 6" xfId="3637"/>
    <cellStyle name="Normal 3 2 2 2 3 2 3 6 2" xfId="3638"/>
    <cellStyle name="Normal 3 2 2 2 3 2 3 7" xfId="3639"/>
    <cellStyle name="Normal 3 2 2 2 3 2 4" xfId="3640"/>
    <cellStyle name="Normal 3 2 2 2 3 2 4 2" xfId="3641"/>
    <cellStyle name="Normal 3 2 2 2 3 2 4 2 2" xfId="3642"/>
    <cellStyle name="Normal 3 2 2 2 3 2 4 2 2 2" xfId="3643"/>
    <cellStyle name="Normal 3 2 2 2 3 2 4 2 2 2 2" xfId="3644"/>
    <cellStyle name="Normal 3 2 2 2 3 2 4 2 2 2 2 2" xfId="3645"/>
    <cellStyle name="Normal 3 2 2 2 3 2 4 2 2 2 3" xfId="3646"/>
    <cellStyle name="Normal 3 2 2 2 3 2 4 2 2 3" xfId="3647"/>
    <cellStyle name="Normal 3 2 2 2 3 2 4 2 2 3 2" xfId="3648"/>
    <cellStyle name="Normal 3 2 2 2 3 2 4 2 2 4" xfId="3649"/>
    <cellStyle name="Normal 3 2 2 2 3 2 4 2 3" xfId="3650"/>
    <cellStyle name="Normal 3 2 2 2 3 2 4 2 3 2" xfId="3651"/>
    <cellStyle name="Normal 3 2 2 2 3 2 4 2 3 2 2" xfId="3652"/>
    <cellStyle name="Normal 3 2 2 2 3 2 4 2 3 3" xfId="3653"/>
    <cellStyle name="Normal 3 2 2 2 3 2 4 2 4" xfId="3654"/>
    <cellStyle name="Normal 3 2 2 2 3 2 4 2 4 2" xfId="3655"/>
    <cellStyle name="Normal 3 2 2 2 3 2 4 2 5" xfId="3656"/>
    <cellStyle name="Normal 3 2 2 2 3 2 4 3" xfId="3657"/>
    <cellStyle name="Normal 3 2 2 2 3 2 4 3 2" xfId="3658"/>
    <cellStyle name="Normal 3 2 2 2 3 2 4 3 2 2" xfId="3659"/>
    <cellStyle name="Normal 3 2 2 2 3 2 4 3 2 2 2" xfId="3660"/>
    <cellStyle name="Normal 3 2 2 2 3 2 4 3 2 3" xfId="3661"/>
    <cellStyle name="Normal 3 2 2 2 3 2 4 3 3" xfId="3662"/>
    <cellStyle name="Normal 3 2 2 2 3 2 4 3 3 2" xfId="3663"/>
    <cellStyle name="Normal 3 2 2 2 3 2 4 3 4" xfId="3664"/>
    <cellStyle name="Normal 3 2 2 2 3 2 4 4" xfId="3665"/>
    <cellStyle name="Normal 3 2 2 2 3 2 4 4 2" xfId="3666"/>
    <cellStyle name="Normal 3 2 2 2 3 2 4 4 2 2" xfId="3667"/>
    <cellStyle name="Normal 3 2 2 2 3 2 4 4 3" xfId="3668"/>
    <cellStyle name="Normal 3 2 2 2 3 2 4 5" xfId="3669"/>
    <cellStyle name="Normal 3 2 2 2 3 2 4 5 2" xfId="3670"/>
    <cellStyle name="Normal 3 2 2 2 3 2 4 6" xfId="3671"/>
    <cellStyle name="Normal 3 2 2 2 3 2 5" xfId="3672"/>
    <cellStyle name="Normal 3 2 2 2 3 2 5 2" xfId="3673"/>
    <cellStyle name="Normal 3 2 2 2 3 2 5 2 2" xfId="3674"/>
    <cellStyle name="Normal 3 2 2 2 3 2 5 2 2 2" xfId="3675"/>
    <cellStyle name="Normal 3 2 2 2 3 2 5 2 2 2 2" xfId="3676"/>
    <cellStyle name="Normal 3 2 2 2 3 2 5 2 2 3" xfId="3677"/>
    <cellStyle name="Normal 3 2 2 2 3 2 5 2 3" xfId="3678"/>
    <cellStyle name="Normal 3 2 2 2 3 2 5 2 3 2" xfId="3679"/>
    <cellStyle name="Normal 3 2 2 2 3 2 5 2 4" xfId="3680"/>
    <cellStyle name="Normal 3 2 2 2 3 2 5 3" xfId="3681"/>
    <cellStyle name="Normal 3 2 2 2 3 2 5 3 2" xfId="3682"/>
    <cellStyle name="Normal 3 2 2 2 3 2 5 3 2 2" xfId="3683"/>
    <cellStyle name="Normal 3 2 2 2 3 2 5 3 3" xfId="3684"/>
    <cellStyle name="Normal 3 2 2 2 3 2 5 4" xfId="3685"/>
    <cellStyle name="Normal 3 2 2 2 3 2 5 4 2" xfId="3686"/>
    <cellStyle name="Normal 3 2 2 2 3 2 5 5" xfId="3687"/>
    <cellStyle name="Normal 3 2 2 2 3 2 6" xfId="3688"/>
    <cellStyle name="Normal 3 2 2 2 3 2 6 2" xfId="3689"/>
    <cellStyle name="Normal 3 2 2 2 3 2 6 2 2" xfId="3690"/>
    <cellStyle name="Normal 3 2 2 2 3 2 6 2 2 2" xfId="3691"/>
    <cellStyle name="Normal 3 2 2 2 3 2 6 2 3" xfId="3692"/>
    <cellStyle name="Normal 3 2 2 2 3 2 6 3" xfId="3693"/>
    <cellStyle name="Normal 3 2 2 2 3 2 6 3 2" xfId="3694"/>
    <cellStyle name="Normal 3 2 2 2 3 2 6 4" xfId="3695"/>
    <cellStyle name="Normal 3 2 2 2 3 2 7" xfId="3696"/>
    <cellStyle name="Normal 3 2 2 2 3 2 7 2" xfId="3697"/>
    <cellStyle name="Normal 3 2 2 2 3 2 7 2 2" xfId="3698"/>
    <cellStyle name="Normal 3 2 2 2 3 2 7 3" xfId="3699"/>
    <cellStyle name="Normal 3 2 2 2 3 2 8" xfId="3700"/>
    <cellStyle name="Normal 3 2 2 2 3 2 8 2" xfId="3701"/>
    <cellStyle name="Normal 3 2 2 2 3 2 9" xfId="3702"/>
    <cellStyle name="Normal 3 2 2 2 3 3" xfId="3703"/>
    <cellStyle name="Normal 3 2 2 2 3 3 2" xfId="3704"/>
    <cellStyle name="Normal 3 2 2 2 3 3 2 2" xfId="3705"/>
    <cellStyle name="Normal 3 2 2 2 3 3 2 2 2" xfId="3706"/>
    <cellStyle name="Normal 3 2 2 2 3 3 2 2 2 2" xfId="3707"/>
    <cellStyle name="Normal 3 2 2 2 3 3 2 2 2 2 2" xfId="3708"/>
    <cellStyle name="Normal 3 2 2 2 3 3 2 2 2 2 2 2" xfId="3709"/>
    <cellStyle name="Normal 3 2 2 2 3 3 2 2 2 2 2 2 2" xfId="3710"/>
    <cellStyle name="Normal 3 2 2 2 3 3 2 2 2 2 2 3" xfId="3711"/>
    <cellStyle name="Normal 3 2 2 2 3 3 2 2 2 2 3" xfId="3712"/>
    <cellStyle name="Normal 3 2 2 2 3 3 2 2 2 2 3 2" xfId="3713"/>
    <cellStyle name="Normal 3 2 2 2 3 3 2 2 2 2 4" xfId="3714"/>
    <cellStyle name="Normal 3 2 2 2 3 3 2 2 2 3" xfId="3715"/>
    <cellStyle name="Normal 3 2 2 2 3 3 2 2 2 3 2" xfId="3716"/>
    <cellStyle name="Normal 3 2 2 2 3 3 2 2 2 3 2 2" xfId="3717"/>
    <cellStyle name="Normal 3 2 2 2 3 3 2 2 2 3 3" xfId="3718"/>
    <cellStyle name="Normal 3 2 2 2 3 3 2 2 2 4" xfId="3719"/>
    <cellStyle name="Normal 3 2 2 2 3 3 2 2 2 4 2" xfId="3720"/>
    <cellStyle name="Normal 3 2 2 2 3 3 2 2 2 5" xfId="3721"/>
    <cellStyle name="Normal 3 2 2 2 3 3 2 2 3" xfId="3722"/>
    <cellStyle name="Normal 3 2 2 2 3 3 2 2 3 2" xfId="3723"/>
    <cellStyle name="Normal 3 2 2 2 3 3 2 2 3 2 2" xfId="3724"/>
    <cellStyle name="Normal 3 2 2 2 3 3 2 2 3 2 2 2" xfId="3725"/>
    <cellStyle name="Normal 3 2 2 2 3 3 2 2 3 2 3" xfId="3726"/>
    <cellStyle name="Normal 3 2 2 2 3 3 2 2 3 3" xfId="3727"/>
    <cellStyle name="Normal 3 2 2 2 3 3 2 2 3 3 2" xfId="3728"/>
    <cellStyle name="Normal 3 2 2 2 3 3 2 2 3 4" xfId="3729"/>
    <cellStyle name="Normal 3 2 2 2 3 3 2 2 4" xfId="3730"/>
    <cellStyle name="Normal 3 2 2 2 3 3 2 2 4 2" xfId="3731"/>
    <cellStyle name="Normal 3 2 2 2 3 3 2 2 4 2 2" xfId="3732"/>
    <cellStyle name="Normal 3 2 2 2 3 3 2 2 4 3" xfId="3733"/>
    <cellStyle name="Normal 3 2 2 2 3 3 2 2 5" xfId="3734"/>
    <cellStyle name="Normal 3 2 2 2 3 3 2 2 5 2" xfId="3735"/>
    <cellStyle name="Normal 3 2 2 2 3 3 2 2 6" xfId="3736"/>
    <cellStyle name="Normal 3 2 2 2 3 3 2 3" xfId="3737"/>
    <cellStyle name="Normal 3 2 2 2 3 3 2 3 2" xfId="3738"/>
    <cellStyle name="Normal 3 2 2 2 3 3 2 3 2 2" xfId="3739"/>
    <cellStyle name="Normal 3 2 2 2 3 3 2 3 2 2 2" xfId="3740"/>
    <cellStyle name="Normal 3 2 2 2 3 3 2 3 2 2 2 2" xfId="3741"/>
    <cellStyle name="Normal 3 2 2 2 3 3 2 3 2 2 3" xfId="3742"/>
    <cellStyle name="Normal 3 2 2 2 3 3 2 3 2 3" xfId="3743"/>
    <cellStyle name="Normal 3 2 2 2 3 3 2 3 2 3 2" xfId="3744"/>
    <cellStyle name="Normal 3 2 2 2 3 3 2 3 2 4" xfId="3745"/>
    <cellStyle name="Normal 3 2 2 2 3 3 2 3 3" xfId="3746"/>
    <cellStyle name="Normal 3 2 2 2 3 3 2 3 3 2" xfId="3747"/>
    <cellStyle name="Normal 3 2 2 2 3 3 2 3 3 2 2" xfId="3748"/>
    <cellStyle name="Normal 3 2 2 2 3 3 2 3 3 3" xfId="3749"/>
    <cellStyle name="Normal 3 2 2 2 3 3 2 3 4" xfId="3750"/>
    <cellStyle name="Normal 3 2 2 2 3 3 2 3 4 2" xfId="3751"/>
    <cellStyle name="Normal 3 2 2 2 3 3 2 3 5" xfId="3752"/>
    <cellStyle name="Normal 3 2 2 2 3 3 2 4" xfId="3753"/>
    <cellStyle name="Normal 3 2 2 2 3 3 2 4 2" xfId="3754"/>
    <cellStyle name="Normal 3 2 2 2 3 3 2 4 2 2" xfId="3755"/>
    <cellStyle name="Normal 3 2 2 2 3 3 2 4 2 2 2" xfId="3756"/>
    <cellStyle name="Normal 3 2 2 2 3 3 2 4 2 3" xfId="3757"/>
    <cellStyle name="Normal 3 2 2 2 3 3 2 4 3" xfId="3758"/>
    <cellStyle name="Normal 3 2 2 2 3 3 2 4 3 2" xfId="3759"/>
    <cellStyle name="Normal 3 2 2 2 3 3 2 4 4" xfId="3760"/>
    <cellStyle name="Normal 3 2 2 2 3 3 2 5" xfId="3761"/>
    <cellStyle name="Normal 3 2 2 2 3 3 2 5 2" xfId="3762"/>
    <cellStyle name="Normal 3 2 2 2 3 3 2 5 2 2" xfId="3763"/>
    <cellStyle name="Normal 3 2 2 2 3 3 2 5 3" xfId="3764"/>
    <cellStyle name="Normal 3 2 2 2 3 3 2 6" xfId="3765"/>
    <cellStyle name="Normal 3 2 2 2 3 3 2 6 2" xfId="3766"/>
    <cellStyle name="Normal 3 2 2 2 3 3 2 7" xfId="3767"/>
    <cellStyle name="Normal 3 2 2 2 3 3 3" xfId="3768"/>
    <cellStyle name="Normal 3 2 2 2 3 3 3 2" xfId="3769"/>
    <cellStyle name="Normal 3 2 2 2 3 3 3 2 2" xfId="3770"/>
    <cellStyle name="Normal 3 2 2 2 3 3 3 2 2 2" xfId="3771"/>
    <cellStyle name="Normal 3 2 2 2 3 3 3 2 2 2 2" xfId="3772"/>
    <cellStyle name="Normal 3 2 2 2 3 3 3 2 2 2 2 2" xfId="3773"/>
    <cellStyle name="Normal 3 2 2 2 3 3 3 2 2 2 3" xfId="3774"/>
    <cellStyle name="Normal 3 2 2 2 3 3 3 2 2 3" xfId="3775"/>
    <cellStyle name="Normal 3 2 2 2 3 3 3 2 2 3 2" xfId="3776"/>
    <cellStyle name="Normal 3 2 2 2 3 3 3 2 2 4" xfId="3777"/>
    <cellStyle name="Normal 3 2 2 2 3 3 3 2 3" xfId="3778"/>
    <cellStyle name="Normal 3 2 2 2 3 3 3 2 3 2" xfId="3779"/>
    <cellStyle name="Normal 3 2 2 2 3 3 3 2 3 2 2" xfId="3780"/>
    <cellStyle name="Normal 3 2 2 2 3 3 3 2 3 3" xfId="3781"/>
    <cellStyle name="Normal 3 2 2 2 3 3 3 2 4" xfId="3782"/>
    <cellStyle name="Normal 3 2 2 2 3 3 3 2 4 2" xfId="3783"/>
    <cellStyle name="Normal 3 2 2 2 3 3 3 2 5" xfId="3784"/>
    <cellStyle name="Normal 3 2 2 2 3 3 3 3" xfId="3785"/>
    <cellStyle name="Normal 3 2 2 2 3 3 3 3 2" xfId="3786"/>
    <cellStyle name="Normal 3 2 2 2 3 3 3 3 2 2" xfId="3787"/>
    <cellStyle name="Normal 3 2 2 2 3 3 3 3 2 2 2" xfId="3788"/>
    <cellStyle name="Normal 3 2 2 2 3 3 3 3 2 3" xfId="3789"/>
    <cellStyle name="Normal 3 2 2 2 3 3 3 3 3" xfId="3790"/>
    <cellStyle name="Normal 3 2 2 2 3 3 3 3 3 2" xfId="3791"/>
    <cellStyle name="Normal 3 2 2 2 3 3 3 3 4" xfId="3792"/>
    <cellStyle name="Normal 3 2 2 2 3 3 3 4" xfId="3793"/>
    <cellStyle name="Normal 3 2 2 2 3 3 3 4 2" xfId="3794"/>
    <cellStyle name="Normal 3 2 2 2 3 3 3 4 2 2" xfId="3795"/>
    <cellStyle name="Normal 3 2 2 2 3 3 3 4 3" xfId="3796"/>
    <cellStyle name="Normal 3 2 2 2 3 3 3 5" xfId="3797"/>
    <cellStyle name="Normal 3 2 2 2 3 3 3 5 2" xfId="3798"/>
    <cellStyle name="Normal 3 2 2 2 3 3 3 6" xfId="3799"/>
    <cellStyle name="Normal 3 2 2 2 3 3 4" xfId="3800"/>
    <cellStyle name="Normal 3 2 2 2 3 3 4 2" xfId="3801"/>
    <cellStyle name="Normal 3 2 2 2 3 3 4 2 2" xfId="3802"/>
    <cellStyle name="Normal 3 2 2 2 3 3 4 2 2 2" xfId="3803"/>
    <cellStyle name="Normal 3 2 2 2 3 3 4 2 2 2 2" xfId="3804"/>
    <cellStyle name="Normal 3 2 2 2 3 3 4 2 2 3" xfId="3805"/>
    <cellStyle name="Normal 3 2 2 2 3 3 4 2 3" xfId="3806"/>
    <cellStyle name="Normal 3 2 2 2 3 3 4 2 3 2" xfId="3807"/>
    <cellStyle name="Normal 3 2 2 2 3 3 4 2 4" xfId="3808"/>
    <cellStyle name="Normal 3 2 2 2 3 3 4 3" xfId="3809"/>
    <cellStyle name="Normal 3 2 2 2 3 3 4 3 2" xfId="3810"/>
    <cellStyle name="Normal 3 2 2 2 3 3 4 3 2 2" xfId="3811"/>
    <cellStyle name="Normal 3 2 2 2 3 3 4 3 3" xfId="3812"/>
    <cellStyle name="Normal 3 2 2 2 3 3 4 4" xfId="3813"/>
    <cellStyle name="Normal 3 2 2 2 3 3 4 4 2" xfId="3814"/>
    <cellStyle name="Normal 3 2 2 2 3 3 4 5" xfId="3815"/>
    <cellStyle name="Normal 3 2 2 2 3 3 5" xfId="3816"/>
    <cellStyle name="Normal 3 2 2 2 3 3 5 2" xfId="3817"/>
    <cellStyle name="Normal 3 2 2 2 3 3 5 2 2" xfId="3818"/>
    <cellStyle name="Normal 3 2 2 2 3 3 5 2 2 2" xfId="3819"/>
    <cellStyle name="Normal 3 2 2 2 3 3 5 2 3" xfId="3820"/>
    <cellStyle name="Normal 3 2 2 2 3 3 5 3" xfId="3821"/>
    <cellStyle name="Normal 3 2 2 2 3 3 5 3 2" xfId="3822"/>
    <cellStyle name="Normal 3 2 2 2 3 3 5 4" xfId="3823"/>
    <cellStyle name="Normal 3 2 2 2 3 3 6" xfId="3824"/>
    <cellStyle name="Normal 3 2 2 2 3 3 6 2" xfId="3825"/>
    <cellStyle name="Normal 3 2 2 2 3 3 6 2 2" xfId="3826"/>
    <cellStyle name="Normal 3 2 2 2 3 3 6 3" xfId="3827"/>
    <cellStyle name="Normal 3 2 2 2 3 3 7" xfId="3828"/>
    <cellStyle name="Normal 3 2 2 2 3 3 7 2" xfId="3829"/>
    <cellStyle name="Normal 3 2 2 2 3 3 8" xfId="3830"/>
    <cellStyle name="Normal 3 2 2 2 3 4" xfId="3831"/>
    <cellStyle name="Normal 3 2 2 2 3 4 2" xfId="3832"/>
    <cellStyle name="Normal 3 2 2 2 3 4 2 2" xfId="3833"/>
    <cellStyle name="Normal 3 2 2 2 3 4 2 2 2" xfId="3834"/>
    <cellStyle name="Normal 3 2 2 2 3 4 2 2 2 2" xfId="3835"/>
    <cellStyle name="Normal 3 2 2 2 3 4 2 2 2 2 2" xfId="3836"/>
    <cellStyle name="Normal 3 2 2 2 3 4 2 2 2 2 2 2" xfId="3837"/>
    <cellStyle name="Normal 3 2 2 2 3 4 2 2 2 2 3" xfId="3838"/>
    <cellStyle name="Normal 3 2 2 2 3 4 2 2 2 3" xfId="3839"/>
    <cellStyle name="Normal 3 2 2 2 3 4 2 2 2 3 2" xfId="3840"/>
    <cellStyle name="Normal 3 2 2 2 3 4 2 2 2 4" xfId="3841"/>
    <cellStyle name="Normal 3 2 2 2 3 4 2 2 3" xfId="3842"/>
    <cellStyle name="Normal 3 2 2 2 3 4 2 2 3 2" xfId="3843"/>
    <cellStyle name="Normal 3 2 2 2 3 4 2 2 3 2 2" xfId="3844"/>
    <cellStyle name="Normal 3 2 2 2 3 4 2 2 3 3" xfId="3845"/>
    <cellStyle name="Normal 3 2 2 2 3 4 2 2 4" xfId="3846"/>
    <cellStyle name="Normal 3 2 2 2 3 4 2 2 4 2" xfId="3847"/>
    <cellStyle name="Normal 3 2 2 2 3 4 2 2 5" xfId="3848"/>
    <cellStyle name="Normal 3 2 2 2 3 4 2 3" xfId="3849"/>
    <cellStyle name="Normal 3 2 2 2 3 4 2 3 2" xfId="3850"/>
    <cellStyle name="Normal 3 2 2 2 3 4 2 3 2 2" xfId="3851"/>
    <cellStyle name="Normal 3 2 2 2 3 4 2 3 2 2 2" xfId="3852"/>
    <cellStyle name="Normal 3 2 2 2 3 4 2 3 2 3" xfId="3853"/>
    <cellStyle name="Normal 3 2 2 2 3 4 2 3 3" xfId="3854"/>
    <cellStyle name="Normal 3 2 2 2 3 4 2 3 3 2" xfId="3855"/>
    <cellStyle name="Normal 3 2 2 2 3 4 2 3 4" xfId="3856"/>
    <cellStyle name="Normal 3 2 2 2 3 4 2 4" xfId="3857"/>
    <cellStyle name="Normal 3 2 2 2 3 4 2 4 2" xfId="3858"/>
    <cellStyle name="Normal 3 2 2 2 3 4 2 4 2 2" xfId="3859"/>
    <cellStyle name="Normal 3 2 2 2 3 4 2 4 3" xfId="3860"/>
    <cellStyle name="Normal 3 2 2 2 3 4 2 5" xfId="3861"/>
    <cellStyle name="Normal 3 2 2 2 3 4 2 5 2" xfId="3862"/>
    <cellStyle name="Normal 3 2 2 2 3 4 2 6" xfId="3863"/>
    <cellStyle name="Normal 3 2 2 2 3 4 3" xfId="3864"/>
    <cellStyle name="Normal 3 2 2 2 3 4 3 2" xfId="3865"/>
    <cellStyle name="Normal 3 2 2 2 3 4 3 2 2" xfId="3866"/>
    <cellStyle name="Normal 3 2 2 2 3 4 3 2 2 2" xfId="3867"/>
    <cellStyle name="Normal 3 2 2 2 3 4 3 2 2 2 2" xfId="3868"/>
    <cellStyle name="Normal 3 2 2 2 3 4 3 2 2 3" xfId="3869"/>
    <cellStyle name="Normal 3 2 2 2 3 4 3 2 3" xfId="3870"/>
    <cellStyle name="Normal 3 2 2 2 3 4 3 2 3 2" xfId="3871"/>
    <cellStyle name="Normal 3 2 2 2 3 4 3 2 4" xfId="3872"/>
    <cellStyle name="Normal 3 2 2 2 3 4 3 3" xfId="3873"/>
    <cellStyle name="Normal 3 2 2 2 3 4 3 3 2" xfId="3874"/>
    <cellStyle name="Normal 3 2 2 2 3 4 3 3 2 2" xfId="3875"/>
    <cellStyle name="Normal 3 2 2 2 3 4 3 3 3" xfId="3876"/>
    <cellStyle name="Normal 3 2 2 2 3 4 3 4" xfId="3877"/>
    <cellStyle name="Normal 3 2 2 2 3 4 3 4 2" xfId="3878"/>
    <cellStyle name="Normal 3 2 2 2 3 4 3 5" xfId="3879"/>
    <cellStyle name="Normal 3 2 2 2 3 4 4" xfId="3880"/>
    <cellStyle name="Normal 3 2 2 2 3 4 4 2" xfId="3881"/>
    <cellStyle name="Normal 3 2 2 2 3 4 4 2 2" xfId="3882"/>
    <cellStyle name="Normal 3 2 2 2 3 4 4 2 2 2" xfId="3883"/>
    <cellStyle name="Normal 3 2 2 2 3 4 4 2 3" xfId="3884"/>
    <cellStyle name="Normal 3 2 2 2 3 4 4 3" xfId="3885"/>
    <cellStyle name="Normal 3 2 2 2 3 4 4 3 2" xfId="3886"/>
    <cellStyle name="Normal 3 2 2 2 3 4 4 4" xfId="3887"/>
    <cellStyle name="Normal 3 2 2 2 3 4 5" xfId="3888"/>
    <cellStyle name="Normal 3 2 2 2 3 4 5 2" xfId="3889"/>
    <cellStyle name="Normal 3 2 2 2 3 4 5 2 2" xfId="3890"/>
    <cellStyle name="Normal 3 2 2 2 3 4 5 3" xfId="3891"/>
    <cellStyle name="Normal 3 2 2 2 3 4 6" xfId="3892"/>
    <cellStyle name="Normal 3 2 2 2 3 4 6 2" xfId="3893"/>
    <cellStyle name="Normal 3 2 2 2 3 4 7" xfId="3894"/>
    <cellStyle name="Normal 3 2 2 2 3 5" xfId="3895"/>
    <cellStyle name="Normal 3 2 2 2 3 5 2" xfId="3896"/>
    <cellStyle name="Normal 3 2 2 2 3 5 2 2" xfId="3897"/>
    <cellStyle name="Normal 3 2 2 2 3 5 2 2 2" xfId="3898"/>
    <cellStyle name="Normal 3 2 2 2 3 5 2 2 2 2" xfId="3899"/>
    <cellStyle name="Normal 3 2 2 2 3 5 2 2 2 2 2" xfId="3900"/>
    <cellStyle name="Normal 3 2 2 2 3 5 2 2 2 3" xfId="3901"/>
    <cellStyle name="Normal 3 2 2 2 3 5 2 2 3" xfId="3902"/>
    <cellStyle name="Normal 3 2 2 2 3 5 2 2 3 2" xfId="3903"/>
    <cellStyle name="Normal 3 2 2 2 3 5 2 2 4" xfId="3904"/>
    <cellStyle name="Normal 3 2 2 2 3 5 2 3" xfId="3905"/>
    <cellStyle name="Normal 3 2 2 2 3 5 2 3 2" xfId="3906"/>
    <cellStyle name="Normal 3 2 2 2 3 5 2 3 2 2" xfId="3907"/>
    <cellStyle name="Normal 3 2 2 2 3 5 2 3 3" xfId="3908"/>
    <cellStyle name="Normal 3 2 2 2 3 5 2 4" xfId="3909"/>
    <cellStyle name="Normal 3 2 2 2 3 5 2 4 2" xfId="3910"/>
    <cellStyle name="Normal 3 2 2 2 3 5 2 5" xfId="3911"/>
    <cellStyle name="Normal 3 2 2 2 3 5 3" xfId="3912"/>
    <cellStyle name="Normal 3 2 2 2 3 5 3 2" xfId="3913"/>
    <cellStyle name="Normal 3 2 2 2 3 5 3 2 2" xfId="3914"/>
    <cellStyle name="Normal 3 2 2 2 3 5 3 2 2 2" xfId="3915"/>
    <cellStyle name="Normal 3 2 2 2 3 5 3 2 3" xfId="3916"/>
    <cellStyle name="Normal 3 2 2 2 3 5 3 3" xfId="3917"/>
    <cellStyle name="Normal 3 2 2 2 3 5 3 3 2" xfId="3918"/>
    <cellStyle name="Normal 3 2 2 2 3 5 3 4" xfId="3919"/>
    <cellStyle name="Normal 3 2 2 2 3 5 4" xfId="3920"/>
    <cellStyle name="Normal 3 2 2 2 3 5 4 2" xfId="3921"/>
    <cellStyle name="Normal 3 2 2 2 3 5 4 2 2" xfId="3922"/>
    <cellStyle name="Normal 3 2 2 2 3 5 4 3" xfId="3923"/>
    <cellStyle name="Normal 3 2 2 2 3 5 5" xfId="3924"/>
    <cellStyle name="Normal 3 2 2 2 3 5 5 2" xfId="3925"/>
    <cellStyle name="Normal 3 2 2 2 3 5 6" xfId="3926"/>
    <cellStyle name="Normal 3 2 2 2 3 6" xfId="3927"/>
    <cellStyle name="Normal 3 2 2 2 3 6 2" xfId="3928"/>
    <cellStyle name="Normal 3 2 2 2 3 6 2 2" xfId="3929"/>
    <cellStyle name="Normal 3 2 2 2 3 6 2 2 2" xfId="3930"/>
    <cellStyle name="Normal 3 2 2 2 3 6 2 2 2 2" xfId="3931"/>
    <cellStyle name="Normal 3 2 2 2 3 6 2 2 3" xfId="3932"/>
    <cellStyle name="Normal 3 2 2 2 3 6 2 3" xfId="3933"/>
    <cellStyle name="Normal 3 2 2 2 3 6 2 3 2" xfId="3934"/>
    <cellStyle name="Normal 3 2 2 2 3 6 2 4" xfId="3935"/>
    <cellStyle name="Normal 3 2 2 2 3 6 3" xfId="3936"/>
    <cellStyle name="Normal 3 2 2 2 3 6 3 2" xfId="3937"/>
    <cellStyle name="Normal 3 2 2 2 3 6 3 2 2" xfId="3938"/>
    <cellStyle name="Normal 3 2 2 2 3 6 3 3" xfId="3939"/>
    <cellStyle name="Normal 3 2 2 2 3 6 4" xfId="3940"/>
    <cellStyle name="Normal 3 2 2 2 3 6 4 2" xfId="3941"/>
    <cellStyle name="Normal 3 2 2 2 3 6 5" xfId="3942"/>
    <cellStyle name="Normal 3 2 2 2 3 7" xfId="3943"/>
    <cellStyle name="Normal 3 2 2 2 3 7 2" xfId="3944"/>
    <cellStyle name="Normal 3 2 2 2 3 7 2 2" xfId="3945"/>
    <cellStyle name="Normal 3 2 2 2 3 7 2 2 2" xfId="3946"/>
    <cellStyle name="Normal 3 2 2 2 3 7 2 3" xfId="3947"/>
    <cellStyle name="Normal 3 2 2 2 3 7 3" xfId="3948"/>
    <cellStyle name="Normal 3 2 2 2 3 7 3 2" xfId="3949"/>
    <cellStyle name="Normal 3 2 2 2 3 7 4" xfId="3950"/>
    <cellStyle name="Normal 3 2 2 2 3 8" xfId="3951"/>
    <cellStyle name="Normal 3 2 2 2 3 8 2" xfId="3952"/>
    <cellStyle name="Normal 3 2 2 2 3 8 2 2" xfId="3953"/>
    <cellStyle name="Normal 3 2 2 2 3 8 3" xfId="3954"/>
    <cellStyle name="Normal 3 2 2 2 3 9" xfId="3955"/>
    <cellStyle name="Normal 3 2 2 2 3 9 2" xfId="3956"/>
    <cellStyle name="Normal 3 2 2 2 4" xfId="3957"/>
    <cellStyle name="Normal 3 2 2 2 4 2" xfId="3958"/>
    <cellStyle name="Normal 3 2 2 2 4 2 2" xfId="3959"/>
    <cellStyle name="Normal 3 2 2 2 4 2 2 2" xfId="3960"/>
    <cellStyle name="Normal 3 2 2 2 4 2 2 2 2" xfId="3961"/>
    <cellStyle name="Normal 3 2 2 2 4 2 2 2 2 2" xfId="3962"/>
    <cellStyle name="Normal 3 2 2 2 4 2 2 2 2 2 2" xfId="3963"/>
    <cellStyle name="Normal 3 2 2 2 4 2 2 2 2 2 2 2" xfId="3964"/>
    <cellStyle name="Normal 3 2 2 2 4 2 2 2 2 2 2 2 2" xfId="3965"/>
    <cellStyle name="Normal 3 2 2 2 4 2 2 2 2 2 2 3" xfId="3966"/>
    <cellStyle name="Normal 3 2 2 2 4 2 2 2 2 2 3" xfId="3967"/>
    <cellStyle name="Normal 3 2 2 2 4 2 2 2 2 2 3 2" xfId="3968"/>
    <cellStyle name="Normal 3 2 2 2 4 2 2 2 2 2 4" xfId="3969"/>
    <cellStyle name="Normal 3 2 2 2 4 2 2 2 2 3" xfId="3970"/>
    <cellStyle name="Normal 3 2 2 2 4 2 2 2 2 3 2" xfId="3971"/>
    <cellStyle name="Normal 3 2 2 2 4 2 2 2 2 3 2 2" xfId="3972"/>
    <cellStyle name="Normal 3 2 2 2 4 2 2 2 2 3 3" xfId="3973"/>
    <cellStyle name="Normal 3 2 2 2 4 2 2 2 2 4" xfId="3974"/>
    <cellStyle name="Normal 3 2 2 2 4 2 2 2 2 4 2" xfId="3975"/>
    <cellStyle name="Normal 3 2 2 2 4 2 2 2 2 5" xfId="3976"/>
    <cellStyle name="Normal 3 2 2 2 4 2 2 2 3" xfId="3977"/>
    <cellStyle name="Normal 3 2 2 2 4 2 2 2 3 2" xfId="3978"/>
    <cellStyle name="Normal 3 2 2 2 4 2 2 2 3 2 2" xfId="3979"/>
    <cellStyle name="Normal 3 2 2 2 4 2 2 2 3 2 2 2" xfId="3980"/>
    <cellStyle name="Normal 3 2 2 2 4 2 2 2 3 2 3" xfId="3981"/>
    <cellStyle name="Normal 3 2 2 2 4 2 2 2 3 3" xfId="3982"/>
    <cellStyle name="Normal 3 2 2 2 4 2 2 2 3 3 2" xfId="3983"/>
    <cellStyle name="Normal 3 2 2 2 4 2 2 2 3 4" xfId="3984"/>
    <cellStyle name="Normal 3 2 2 2 4 2 2 2 4" xfId="3985"/>
    <cellStyle name="Normal 3 2 2 2 4 2 2 2 4 2" xfId="3986"/>
    <cellStyle name="Normal 3 2 2 2 4 2 2 2 4 2 2" xfId="3987"/>
    <cellStyle name="Normal 3 2 2 2 4 2 2 2 4 3" xfId="3988"/>
    <cellStyle name="Normal 3 2 2 2 4 2 2 2 5" xfId="3989"/>
    <cellStyle name="Normal 3 2 2 2 4 2 2 2 5 2" xfId="3990"/>
    <cellStyle name="Normal 3 2 2 2 4 2 2 2 6" xfId="3991"/>
    <cellStyle name="Normal 3 2 2 2 4 2 2 3" xfId="3992"/>
    <cellStyle name="Normal 3 2 2 2 4 2 2 3 2" xfId="3993"/>
    <cellStyle name="Normal 3 2 2 2 4 2 2 3 2 2" xfId="3994"/>
    <cellStyle name="Normal 3 2 2 2 4 2 2 3 2 2 2" xfId="3995"/>
    <cellStyle name="Normal 3 2 2 2 4 2 2 3 2 2 2 2" xfId="3996"/>
    <cellStyle name="Normal 3 2 2 2 4 2 2 3 2 2 3" xfId="3997"/>
    <cellStyle name="Normal 3 2 2 2 4 2 2 3 2 3" xfId="3998"/>
    <cellStyle name="Normal 3 2 2 2 4 2 2 3 2 3 2" xfId="3999"/>
    <cellStyle name="Normal 3 2 2 2 4 2 2 3 2 4" xfId="4000"/>
    <cellStyle name="Normal 3 2 2 2 4 2 2 3 3" xfId="4001"/>
    <cellStyle name="Normal 3 2 2 2 4 2 2 3 3 2" xfId="4002"/>
    <cellStyle name="Normal 3 2 2 2 4 2 2 3 3 2 2" xfId="4003"/>
    <cellStyle name="Normal 3 2 2 2 4 2 2 3 3 3" xfId="4004"/>
    <cellStyle name="Normal 3 2 2 2 4 2 2 3 4" xfId="4005"/>
    <cellStyle name="Normal 3 2 2 2 4 2 2 3 4 2" xfId="4006"/>
    <cellStyle name="Normal 3 2 2 2 4 2 2 3 5" xfId="4007"/>
    <cellStyle name="Normal 3 2 2 2 4 2 2 4" xfId="4008"/>
    <cellStyle name="Normal 3 2 2 2 4 2 2 4 2" xfId="4009"/>
    <cellStyle name="Normal 3 2 2 2 4 2 2 4 2 2" xfId="4010"/>
    <cellStyle name="Normal 3 2 2 2 4 2 2 4 2 2 2" xfId="4011"/>
    <cellStyle name="Normal 3 2 2 2 4 2 2 4 2 3" xfId="4012"/>
    <cellStyle name="Normal 3 2 2 2 4 2 2 4 3" xfId="4013"/>
    <cellStyle name="Normal 3 2 2 2 4 2 2 4 3 2" xfId="4014"/>
    <cellStyle name="Normal 3 2 2 2 4 2 2 4 4" xfId="4015"/>
    <cellStyle name="Normal 3 2 2 2 4 2 2 5" xfId="4016"/>
    <cellStyle name="Normal 3 2 2 2 4 2 2 5 2" xfId="4017"/>
    <cellStyle name="Normal 3 2 2 2 4 2 2 5 2 2" xfId="4018"/>
    <cellStyle name="Normal 3 2 2 2 4 2 2 5 3" xfId="4019"/>
    <cellStyle name="Normal 3 2 2 2 4 2 2 6" xfId="4020"/>
    <cellStyle name="Normal 3 2 2 2 4 2 2 6 2" xfId="4021"/>
    <cellStyle name="Normal 3 2 2 2 4 2 2 7" xfId="4022"/>
    <cellStyle name="Normal 3 2 2 2 4 2 3" xfId="4023"/>
    <cellStyle name="Normal 3 2 2 2 4 2 3 2" xfId="4024"/>
    <cellStyle name="Normal 3 2 2 2 4 2 3 2 2" xfId="4025"/>
    <cellStyle name="Normal 3 2 2 2 4 2 3 2 2 2" xfId="4026"/>
    <cellStyle name="Normal 3 2 2 2 4 2 3 2 2 2 2" xfId="4027"/>
    <cellStyle name="Normal 3 2 2 2 4 2 3 2 2 2 2 2" xfId="4028"/>
    <cellStyle name="Normal 3 2 2 2 4 2 3 2 2 2 3" xfId="4029"/>
    <cellStyle name="Normal 3 2 2 2 4 2 3 2 2 3" xfId="4030"/>
    <cellStyle name="Normal 3 2 2 2 4 2 3 2 2 3 2" xfId="4031"/>
    <cellStyle name="Normal 3 2 2 2 4 2 3 2 2 4" xfId="4032"/>
    <cellStyle name="Normal 3 2 2 2 4 2 3 2 3" xfId="4033"/>
    <cellStyle name="Normal 3 2 2 2 4 2 3 2 3 2" xfId="4034"/>
    <cellStyle name="Normal 3 2 2 2 4 2 3 2 3 2 2" xfId="4035"/>
    <cellStyle name="Normal 3 2 2 2 4 2 3 2 3 3" xfId="4036"/>
    <cellStyle name="Normal 3 2 2 2 4 2 3 2 4" xfId="4037"/>
    <cellStyle name="Normal 3 2 2 2 4 2 3 2 4 2" xfId="4038"/>
    <cellStyle name="Normal 3 2 2 2 4 2 3 2 5" xfId="4039"/>
    <cellStyle name="Normal 3 2 2 2 4 2 3 3" xfId="4040"/>
    <cellStyle name="Normal 3 2 2 2 4 2 3 3 2" xfId="4041"/>
    <cellStyle name="Normal 3 2 2 2 4 2 3 3 2 2" xfId="4042"/>
    <cellStyle name="Normal 3 2 2 2 4 2 3 3 2 2 2" xfId="4043"/>
    <cellStyle name="Normal 3 2 2 2 4 2 3 3 2 3" xfId="4044"/>
    <cellStyle name="Normal 3 2 2 2 4 2 3 3 3" xfId="4045"/>
    <cellStyle name="Normal 3 2 2 2 4 2 3 3 3 2" xfId="4046"/>
    <cellStyle name="Normal 3 2 2 2 4 2 3 3 4" xfId="4047"/>
    <cellStyle name="Normal 3 2 2 2 4 2 3 4" xfId="4048"/>
    <cellStyle name="Normal 3 2 2 2 4 2 3 4 2" xfId="4049"/>
    <cellStyle name="Normal 3 2 2 2 4 2 3 4 2 2" xfId="4050"/>
    <cellStyle name="Normal 3 2 2 2 4 2 3 4 3" xfId="4051"/>
    <cellStyle name="Normal 3 2 2 2 4 2 3 5" xfId="4052"/>
    <cellStyle name="Normal 3 2 2 2 4 2 3 5 2" xfId="4053"/>
    <cellStyle name="Normal 3 2 2 2 4 2 3 6" xfId="4054"/>
    <cellStyle name="Normal 3 2 2 2 4 2 4" xfId="4055"/>
    <cellStyle name="Normal 3 2 2 2 4 2 4 2" xfId="4056"/>
    <cellStyle name="Normal 3 2 2 2 4 2 4 2 2" xfId="4057"/>
    <cellStyle name="Normal 3 2 2 2 4 2 4 2 2 2" xfId="4058"/>
    <cellStyle name="Normal 3 2 2 2 4 2 4 2 2 2 2" xfId="4059"/>
    <cellStyle name="Normal 3 2 2 2 4 2 4 2 2 3" xfId="4060"/>
    <cellStyle name="Normal 3 2 2 2 4 2 4 2 3" xfId="4061"/>
    <cellStyle name="Normal 3 2 2 2 4 2 4 2 3 2" xfId="4062"/>
    <cellStyle name="Normal 3 2 2 2 4 2 4 2 4" xfId="4063"/>
    <cellStyle name="Normal 3 2 2 2 4 2 4 3" xfId="4064"/>
    <cellStyle name="Normal 3 2 2 2 4 2 4 3 2" xfId="4065"/>
    <cellStyle name="Normal 3 2 2 2 4 2 4 3 2 2" xfId="4066"/>
    <cellStyle name="Normal 3 2 2 2 4 2 4 3 3" xfId="4067"/>
    <cellStyle name="Normal 3 2 2 2 4 2 4 4" xfId="4068"/>
    <cellStyle name="Normal 3 2 2 2 4 2 4 4 2" xfId="4069"/>
    <cellStyle name="Normal 3 2 2 2 4 2 4 5" xfId="4070"/>
    <cellStyle name="Normal 3 2 2 2 4 2 5" xfId="4071"/>
    <cellStyle name="Normal 3 2 2 2 4 2 5 2" xfId="4072"/>
    <cellStyle name="Normal 3 2 2 2 4 2 5 2 2" xfId="4073"/>
    <cellStyle name="Normal 3 2 2 2 4 2 5 2 2 2" xfId="4074"/>
    <cellStyle name="Normal 3 2 2 2 4 2 5 2 3" xfId="4075"/>
    <cellStyle name="Normal 3 2 2 2 4 2 5 3" xfId="4076"/>
    <cellStyle name="Normal 3 2 2 2 4 2 5 3 2" xfId="4077"/>
    <cellStyle name="Normal 3 2 2 2 4 2 5 4" xfId="4078"/>
    <cellStyle name="Normal 3 2 2 2 4 2 6" xfId="4079"/>
    <cellStyle name="Normal 3 2 2 2 4 2 6 2" xfId="4080"/>
    <cellStyle name="Normal 3 2 2 2 4 2 6 2 2" xfId="4081"/>
    <cellStyle name="Normal 3 2 2 2 4 2 6 3" xfId="4082"/>
    <cellStyle name="Normal 3 2 2 2 4 2 7" xfId="4083"/>
    <cellStyle name="Normal 3 2 2 2 4 2 7 2" xfId="4084"/>
    <cellStyle name="Normal 3 2 2 2 4 2 8" xfId="4085"/>
    <cellStyle name="Normal 3 2 2 2 4 3" xfId="4086"/>
    <cellStyle name="Normal 3 2 2 2 4 3 2" xfId="4087"/>
    <cellStyle name="Normal 3 2 2 2 4 3 2 2" xfId="4088"/>
    <cellStyle name="Normal 3 2 2 2 4 3 2 2 2" xfId="4089"/>
    <cellStyle name="Normal 3 2 2 2 4 3 2 2 2 2" xfId="4090"/>
    <cellStyle name="Normal 3 2 2 2 4 3 2 2 2 2 2" xfId="4091"/>
    <cellStyle name="Normal 3 2 2 2 4 3 2 2 2 2 2 2" xfId="4092"/>
    <cellStyle name="Normal 3 2 2 2 4 3 2 2 2 2 3" xfId="4093"/>
    <cellStyle name="Normal 3 2 2 2 4 3 2 2 2 3" xfId="4094"/>
    <cellStyle name="Normal 3 2 2 2 4 3 2 2 2 3 2" xfId="4095"/>
    <cellStyle name="Normal 3 2 2 2 4 3 2 2 2 4" xfId="4096"/>
    <cellStyle name="Normal 3 2 2 2 4 3 2 2 3" xfId="4097"/>
    <cellStyle name="Normal 3 2 2 2 4 3 2 2 3 2" xfId="4098"/>
    <cellStyle name="Normal 3 2 2 2 4 3 2 2 3 2 2" xfId="4099"/>
    <cellStyle name="Normal 3 2 2 2 4 3 2 2 3 3" xfId="4100"/>
    <cellStyle name="Normal 3 2 2 2 4 3 2 2 4" xfId="4101"/>
    <cellStyle name="Normal 3 2 2 2 4 3 2 2 4 2" xfId="4102"/>
    <cellStyle name="Normal 3 2 2 2 4 3 2 2 5" xfId="4103"/>
    <cellStyle name="Normal 3 2 2 2 4 3 2 3" xfId="4104"/>
    <cellStyle name="Normal 3 2 2 2 4 3 2 3 2" xfId="4105"/>
    <cellStyle name="Normal 3 2 2 2 4 3 2 3 2 2" xfId="4106"/>
    <cellStyle name="Normal 3 2 2 2 4 3 2 3 2 2 2" xfId="4107"/>
    <cellStyle name="Normal 3 2 2 2 4 3 2 3 2 3" xfId="4108"/>
    <cellStyle name="Normal 3 2 2 2 4 3 2 3 3" xfId="4109"/>
    <cellStyle name="Normal 3 2 2 2 4 3 2 3 3 2" xfId="4110"/>
    <cellStyle name="Normal 3 2 2 2 4 3 2 3 4" xfId="4111"/>
    <cellStyle name="Normal 3 2 2 2 4 3 2 4" xfId="4112"/>
    <cellStyle name="Normal 3 2 2 2 4 3 2 4 2" xfId="4113"/>
    <cellStyle name="Normal 3 2 2 2 4 3 2 4 2 2" xfId="4114"/>
    <cellStyle name="Normal 3 2 2 2 4 3 2 4 3" xfId="4115"/>
    <cellStyle name="Normal 3 2 2 2 4 3 2 5" xfId="4116"/>
    <cellStyle name="Normal 3 2 2 2 4 3 2 5 2" xfId="4117"/>
    <cellStyle name="Normal 3 2 2 2 4 3 2 6" xfId="4118"/>
    <cellStyle name="Normal 3 2 2 2 4 3 3" xfId="4119"/>
    <cellStyle name="Normal 3 2 2 2 4 3 3 2" xfId="4120"/>
    <cellStyle name="Normal 3 2 2 2 4 3 3 2 2" xfId="4121"/>
    <cellStyle name="Normal 3 2 2 2 4 3 3 2 2 2" xfId="4122"/>
    <cellStyle name="Normal 3 2 2 2 4 3 3 2 2 2 2" xfId="4123"/>
    <cellStyle name="Normal 3 2 2 2 4 3 3 2 2 3" xfId="4124"/>
    <cellStyle name="Normal 3 2 2 2 4 3 3 2 3" xfId="4125"/>
    <cellStyle name="Normal 3 2 2 2 4 3 3 2 3 2" xfId="4126"/>
    <cellStyle name="Normal 3 2 2 2 4 3 3 2 4" xfId="4127"/>
    <cellStyle name="Normal 3 2 2 2 4 3 3 3" xfId="4128"/>
    <cellStyle name="Normal 3 2 2 2 4 3 3 3 2" xfId="4129"/>
    <cellStyle name="Normal 3 2 2 2 4 3 3 3 2 2" xfId="4130"/>
    <cellStyle name="Normal 3 2 2 2 4 3 3 3 3" xfId="4131"/>
    <cellStyle name="Normal 3 2 2 2 4 3 3 4" xfId="4132"/>
    <cellStyle name="Normal 3 2 2 2 4 3 3 4 2" xfId="4133"/>
    <cellStyle name="Normal 3 2 2 2 4 3 3 5" xfId="4134"/>
    <cellStyle name="Normal 3 2 2 2 4 3 4" xfId="4135"/>
    <cellStyle name="Normal 3 2 2 2 4 3 4 2" xfId="4136"/>
    <cellStyle name="Normal 3 2 2 2 4 3 4 2 2" xfId="4137"/>
    <cellStyle name="Normal 3 2 2 2 4 3 4 2 2 2" xfId="4138"/>
    <cellStyle name="Normal 3 2 2 2 4 3 4 2 3" xfId="4139"/>
    <cellStyle name="Normal 3 2 2 2 4 3 4 3" xfId="4140"/>
    <cellStyle name="Normal 3 2 2 2 4 3 4 3 2" xfId="4141"/>
    <cellStyle name="Normal 3 2 2 2 4 3 4 4" xfId="4142"/>
    <cellStyle name="Normal 3 2 2 2 4 3 5" xfId="4143"/>
    <cellStyle name="Normal 3 2 2 2 4 3 5 2" xfId="4144"/>
    <cellStyle name="Normal 3 2 2 2 4 3 5 2 2" xfId="4145"/>
    <cellStyle name="Normal 3 2 2 2 4 3 5 3" xfId="4146"/>
    <cellStyle name="Normal 3 2 2 2 4 3 6" xfId="4147"/>
    <cellStyle name="Normal 3 2 2 2 4 3 6 2" xfId="4148"/>
    <cellStyle name="Normal 3 2 2 2 4 3 7" xfId="4149"/>
    <cellStyle name="Normal 3 2 2 2 4 4" xfId="4150"/>
    <cellStyle name="Normal 3 2 2 2 4 4 2" xfId="4151"/>
    <cellStyle name="Normal 3 2 2 2 4 4 2 2" xfId="4152"/>
    <cellStyle name="Normal 3 2 2 2 4 4 2 2 2" xfId="4153"/>
    <cellStyle name="Normal 3 2 2 2 4 4 2 2 2 2" xfId="4154"/>
    <cellStyle name="Normal 3 2 2 2 4 4 2 2 2 2 2" xfId="4155"/>
    <cellStyle name="Normal 3 2 2 2 4 4 2 2 2 3" xfId="4156"/>
    <cellStyle name="Normal 3 2 2 2 4 4 2 2 3" xfId="4157"/>
    <cellStyle name="Normal 3 2 2 2 4 4 2 2 3 2" xfId="4158"/>
    <cellStyle name="Normal 3 2 2 2 4 4 2 2 4" xfId="4159"/>
    <cellStyle name="Normal 3 2 2 2 4 4 2 3" xfId="4160"/>
    <cellStyle name="Normal 3 2 2 2 4 4 2 3 2" xfId="4161"/>
    <cellStyle name="Normal 3 2 2 2 4 4 2 3 2 2" xfId="4162"/>
    <cellStyle name="Normal 3 2 2 2 4 4 2 3 3" xfId="4163"/>
    <cellStyle name="Normal 3 2 2 2 4 4 2 4" xfId="4164"/>
    <cellStyle name="Normal 3 2 2 2 4 4 2 4 2" xfId="4165"/>
    <cellStyle name="Normal 3 2 2 2 4 4 2 5" xfId="4166"/>
    <cellStyle name="Normal 3 2 2 2 4 4 3" xfId="4167"/>
    <cellStyle name="Normal 3 2 2 2 4 4 3 2" xfId="4168"/>
    <cellStyle name="Normal 3 2 2 2 4 4 3 2 2" xfId="4169"/>
    <cellStyle name="Normal 3 2 2 2 4 4 3 2 2 2" xfId="4170"/>
    <cellStyle name="Normal 3 2 2 2 4 4 3 2 3" xfId="4171"/>
    <cellStyle name="Normal 3 2 2 2 4 4 3 3" xfId="4172"/>
    <cellStyle name="Normal 3 2 2 2 4 4 3 3 2" xfId="4173"/>
    <cellStyle name="Normal 3 2 2 2 4 4 3 4" xfId="4174"/>
    <cellStyle name="Normal 3 2 2 2 4 4 4" xfId="4175"/>
    <cellStyle name="Normal 3 2 2 2 4 4 4 2" xfId="4176"/>
    <cellStyle name="Normal 3 2 2 2 4 4 4 2 2" xfId="4177"/>
    <cellStyle name="Normal 3 2 2 2 4 4 4 3" xfId="4178"/>
    <cellStyle name="Normal 3 2 2 2 4 4 5" xfId="4179"/>
    <cellStyle name="Normal 3 2 2 2 4 4 5 2" xfId="4180"/>
    <cellStyle name="Normal 3 2 2 2 4 4 6" xfId="4181"/>
    <cellStyle name="Normal 3 2 2 2 4 5" xfId="4182"/>
    <cellStyle name="Normal 3 2 2 2 4 5 2" xfId="4183"/>
    <cellStyle name="Normal 3 2 2 2 4 5 2 2" xfId="4184"/>
    <cellStyle name="Normal 3 2 2 2 4 5 2 2 2" xfId="4185"/>
    <cellStyle name="Normal 3 2 2 2 4 5 2 2 2 2" xfId="4186"/>
    <cellStyle name="Normal 3 2 2 2 4 5 2 2 3" xfId="4187"/>
    <cellStyle name="Normal 3 2 2 2 4 5 2 3" xfId="4188"/>
    <cellStyle name="Normal 3 2 2 2 4 5 2 3 2" xfId="4189"/>
    <cellStyle name="Normal 3 2 2 2 4 5 2 4" xfId="4190"/>
    <cellStyle name="Normal 3 2 2 2 4 5 3" xfId="4191"/>
    <cellStyle name="Normal 3 2 2 2 4 5 3 2" xfId="4192"/>
    <cellStyle name="Normal 3 2 2 2 4 5 3 2 2" xfId="4193"/>
    <cellStyle name="Normal 3 2 2 2 4 5 3 3" xfId="4194"/>
    <cellStyle name="Normal 3 2 2 2 4 5 4" xfId="4195"/>
    <cellStyle name="Normal 3 2 2 2 4 5 4 2" xfId="4196"/>
    <cellStyle name="Normal 3 2 2 2 4 5 5" xfId="4197"/>
    <cellStyle name="Normal 3 2 2 2 4 6" xfId="4198"/>
    <cellStyle name="Normal 3 2 2 2 4 6 2" xfId="4199"/>
    <cellStyle name="Normal 3 2 2 2 4 6 2 2" xfId="4200"/>
    <cellStyle name="Normal 3 2 2 2 4 6 2 2 2" xfId="4201"/>
    <cellStyle name="Normal 3 2 2 2 4 6 2 3" xfId="4202"/>
    <cellStyle name="Normal 3 2 2 2 4 6 3" xfId="4203"/>
    <cellStyle name="Normal 3 2 2 2 4 6 3 2" xfId="4204"/>
    <cellStyle name="Normal 3 2 2 2 4 6 4" xfId="4205"/>
    <cellStyle name="Normal 3 2 2 2 4 7" xfId="4206"/>
    <cellStyle name="Normal 3 2 2 2 4 7 2" xfId="4207"/>
    <cellStyle name="Normal 3 2 2 2 4 7 2 2" xfId="4208"/>
    <cellStyle name="Normal 3 2 2 2 4 7 3" xfId="4209"/>
    <cellStyle name="Normal 3 2 2 2 4 8" xfId="4210"/>
    <cellStyle name="Normal 3 2 2 2 4 8 2" xfId="4211"/>
    <cellStyle name="Normal 3 2 2 2 4 9" xfId="4212"/>
    <cellStyle name="Normal 3 2 2 2 5" xfId="4213"/>
    <cellStyle name="Normal 3 2 2 2 5 2" xfId="4214"/>
    <cellStyle name="Normal 3 2 2 2 5 2 2" xfId="4215"/>
    <cellStyle name="Normal 3 2 2 2 5 2 2 2" xfId="4216"/>
    <cellStyle name="Normal 3 2 2 2 5 2 2 2 2" xfId="4217"/>
    <cellStyle name="Normal 3 2 2 2 5 2 2 2 2 2" xfId="4218"/>
    <cellStyle name="Normal 3 2 2 2 5 2 2 2 2 2 2" xfId="4219"/>
    <cellStyle name="Normal 3 2 2 2 5 2 2 2 2 2 2 2" xfId="4220"/>
    <cellStyle name="Normal 3 2 2 2 5 2 2 2 2 2 3" xfId="4221"/>
    <cellStyle name="Normal 3 2 2 2 5 2 2 2 2 3" xfId="4222"/>
    <cellStyle name="Normal 3 2 2 2 5 2 2 2 2 3 2" xfId="4223"/>
    <cellStyle name="Normal 3 2 2 2 5 2 2 2 2 4" xfId="4224"/>
    <cellStyle name="Normal 3 2 2 2 5 2 2 2 3" xfId="4225"/>
    <cellStyle name="Normal 3 2 2 2 5 2 2 2 3 2" xfId="4226"/>
    <cellStyle name="Normal 3 2 2 2 5 2 2 2 3 2 2" xfId="4227"/>
    <cellStyle name="Normal 3 2 2 2 5 2 2 2 3 3" xfId="4228"/>
    <cellStyle name="Normal 3 2 2 2 5 2 2 2 4" xfId="4229"/>
    <cellStyle name="Normal 3 2 2 2 5 2 2 2 4 2" xfId="4230"/>
    <cellStyle name="Normal 3 2 2 2 5 2 2 2 5" xfId="4231"/>
    <cellStyle name="Normal 3 2 2 2 5 2 2 3" xfId="4232"/>
    <cellStyle name="Normal 3 2 2 2 5 2 2 3 2" xfId="4233"/>
    <cellStyle name="Normal 3 2 2 2 5 2 2 3 2 2" xfId="4234"/>
    <cellStyle name="Normal 3 2 2 2 5 2 2 3 2 2 2" xfId="4235"/>
    <cellStyle name="Normal 3 2 2 2 5 2 2 3 2 3" xfId="4236"/>
    <cellStyle name="Normal 3 2 2 2 5 2 2 3 3" xfId="4237"/>
    <cellStyle name="Normal 3 2 2 2 5 2 2 3 3 2" xfId="4238"/>
    <cellStyle name="Normal 3 2 2 2 5 2 2 3 4" xfId="4239"/>
    <cellStyle name="Normal 3 2 2 2 5 2 2 4" xfId="4240"/>
    <cellStyle name="Normal 3 2 2 2 5 2 2 4 2" xfId="4241"/>
    <cellStyle name="Normal 3 2 2 2 5 2 2 4 2 2" xfId="4242"/>
    <cellStyle name="Normal 3 2 2 2 5 2 2 4 3" xfId="4243"/>
    <cellStyle name="Normal 3 2 2 2 5 2 2 5" xfId="4244"/>
    <cellStyle name="Normal 3 2 2 2 5 2 2 5 2" xfId="4245"/>
    <cellStyle name="Normal 3 2 2 2 5 2 2 6" xfId="4246"/>
    <cellStyle name="Normal 3 2 2 2 5 2 3" xfId="4247"/>
    <cellStyle name="Normal 3 2 2 2 5 2 3 2" xfId="4248"/>
    <cellStyle name="Normal 3 2 2 2 5 2 3 2 2" xfId="4249"/>
    <cellStyle name="Normal 3 2 2 2 5 2 3 2 2 2" xfId="4250"/>
    <cellStyle name="Normal 3 2 2 2 5 2 3 2 2 2 2" xfId="4251"/>
    <cellStyle name="Normal 3 2 2 2 5 2 3 2 2 3" xfId="4252"/>
    <cellStyle name="Normal 3 2 2 2 5 2 3 2 3" xfId="4253"/>
    <cellStyle name="Normal 3 2 2 2 5 2 3 2 3 2" xfId="4254"/>
    <cellStyle name="Normal 3 2 2 2 5 2 3 2 4" xfId="4255"/>
    <cellStyle name="Normal 3 2 2 2 5 2 3 3" xfId="4256"/>
    <cellStyle name="Normal 3 2 2 2 5 2 3 3 2" xfId="4257"/>
    <cellStyle name="Normal 3 2 2 2 5 2 3 3 2 2" xfId="4258"/>
    <cellStyle name="Normal 3 2 2 2 5 2 3 3 3" xfId="4259"/>
    <cellStyle name="Normal 3 2 2 2 5 2 3 4" xfId="4260"/>
    <cellStyle name="Normal 3 2 2 2 5 2 3 4 2" xfId="4261"/>
    <cellStyle name="Normal 3 2 2 2 5 2 3 5" xfId="4262"/>
    <cellStyle name="Normal 3 2 2 2 5 2 4" xfId="4263"/>
    <cellStyle name="Normal 3 2 2 2 5 2 4 2" xfId="4264"/>
    <cellStyle name="Normal 3 2 2 2 5 2 4 2 2" xfId="4265"/>
    <cellStyle name="Normal 3 2 2 2 5 2 4 2 2 2" xfId="4266"/>
    <cellStyle name="Normal 3 2 2 2 5 2 4 2 3" xfId="4267"/>
    <cellStyle name="Normal 3 2 2 2 5 2 4 3" xfId="4268"/>
    <cellStyle name="Normal 3 2 2 2 5 2 4 3 2" xfId="4269"/>
    <cellStyle name="Normal 3 2 2 2 5 2 4 4" xfId="4270"/>
    <cellStyle name="Normal 3 2 2 2 5 2 5" xfId="4271"/>
    <cellStyle name="Normal 3 2 2 2 5 2 5 2" xfId="4272"/>
    <cellStyle name="Normal 3 2 2 2 5 2 5 2 2" xfId="4273"/>
    <cellStyle name="Normal 3 2 2 2 5 2 5 3" xfId="4274"/>
    <cellStyle name="Normal 3 2 2 2 5 2 6" xfId="4275"/>
    <cellStyle name="Normal 3 2 2 2 5 2 6 2" xfId="4276"/>
    <cellStyle name="Normal 3 2 2 2 5 2 7" xfId="4277"/>
    <cellStyle name="Normal 3 2 2 2 5 3" xfId="4278"/>
    <cellStyle name="Normal 3 2 2 2 5 3 2" xfId="4279"/>
    <cellStyle name="Normal 3 2 2 2 5 3 2 2" xfId="4280"/>
    <cellStyle name="Normal 3 2 2 2 5 3 2 2 2" xfId="4281"/>
    <cellStyle name="Normal 3 2 2 2 5 3 2 2 2 2" xfId="4282"/>
    <cellStyle name="Normal 3 2 2 2 5 3 2 2 2 2 2" xfId="4283"/>
    <cellStyle name="Normal 3 2 2 2 5 3 2 2 2 3" xfId="4284"/>
    <cellStyle name="Normal 3 2 2 2 5 3 2 2 3" xfId="4285"/>
    <cellStyle name="Normal 3 2 2 2 5 3 2 2 3 2" xfId="4286"/>
    <cellStyle name="Normal 3 2 2 2 5 3 2 2 4" xfId="4287"/>
    <cellStyle name="Normal 3 2 2 2 5 3 2 3" xfId="4288"/>
    <cellStyle name="Normal 3 2 2 2 5 3 2 3 2" xfId="4289"/>
    <cellStyle name="Normal 3 2 2 2 5 3 2 3 2 2" xfId="4290"/>
    <cellStyle name="Normal 3 2 2 2 5 3 2 3 3" xfId="4291"/>
    <cellStyle name="Normal 3 2 2 2 5 3 2 4" xfId="4292"/>
    <cellStyle name="Normal 3 2 2 2 5 3 2 4 2" xfId="4293"/>
    <cellStyle name="Normal 3 2 2 2 5 3 2 5" xfId="4294"/>
    <cellStyle name="Normal 3 2 2 2 5 3 3" xfId="4295"/>
    <cellStyle name="Normal 3 2 2 2 5 3 3 2" xfId="4296"/>
    <cellStyle name="Normal 3 2 2 2 5 3 3 2 2" xfId="4297"/>
    <cellStyle name="Normal 3 2 2 2 5 3 3 2 2 2" xfId="4298"/>
    <cellStyle name="Normal 3 2 2 2 5 3 3 2 3" xfId="4299"/>
    <cellStyle name="Normal 3 2 2 2 5 3 3 3" xfId="4300"/>
    <cellStyle name="Normal 3 2 2 2 5 3 3 3 2" xfId="4301"/>
    <cellStyle name="Normal 3 2 2 2 5 3 3 4" xfId="4302"/>
    <cellStyle name="Normal 3 2 2 2 5 3 4" xfId="4303"/>
    <cellStyle name="Normal 3 2 2 2 5 3 4 2" xfId="4304"/>
    <cellStyle name="Normal 3 2 2 2 5 3 4 2 2" xfId="4305"/>
    <cellStyle name="Normal 3 2 2 2 5 3 4 3" xfId="4306"/>
    <cellStyle name="Normal 3 2 2 2 5 3 5" xfId="4307"/>
    <cellStyle name="Normal 3 2 2 2 5 3 5 2" xfId="4308"/>
    <cellStyle name="Normal 3 2 2 2 5 3 6" xfId="4309"/>
    <cellStyle name="Normal 3 2 2 2 5 4" xfId="4310"/>
    <cellStyle name="Normal 3 2 2 2 5 4 2" xfId="4311"/>
    <cellStyle name="Normal 3 2 2 2 5 4 2 2" xfId="4312"/>
    <cellStyle name="Normal 3 2 2 2 5 4 2 2 2" xfId="4313"/>
    <cellStyle name="Normal 3 2 2 2 5 4 2 2 2 2" xfId="4314"/>
    <cellStyle name="Normal 3 2 2 2 5 4 2 2 3" xfId="4315"/>
    <cellStyle name="Normal 3 2 2 2 5 4 2 3" xfId="4316"/>
    <cellStyle name="Normal 3 2 2 2 5 4 2 3 2" xfId="4317"/>
    <cellStyle name="Normal 3 2 2 2 5 4 2 4" xfId="4318"/>
    <cellStyle name="Normal 3 2 2 2 5 4 3" xfId="4319"/>
    <cellStyle name="Normal 3 2 2 2 5 4 3 2" xfId="4320"/>
    <cellStyle name="Normal 3 2 2 2 5 4 3 2 2" xfId="4321"/>
    <cellStyle name="Normal 3 2 2 2 5 4 3 3" xfId="4322"/>
    <cellStyle name="Normal 3 2 2 2 5 4 4" xfId="4323"/>
    <cellStyle name="Normal 3 2 2 2 5 4 4 2" xfId="4324"/>
    <cellStyle name="Normal 3 2 2 2 5 4 5" xfId="4325"/>
    <cellStyle name="Normal 3 2 2 2 5 5" xfId="4326"/>
    <cellStyle name="Normal 3 2 2 2 5 5 2" xfId="4327"/>
    <cellStyle name="Normal 3 2 2 2 5 5 2 2" xfId="4328"/>
    <cellStyle name="Normal 3 2 2 2 5 5 2 2 2" xfId="4329"/>
    <cellStyle name="Normal 3 2 2 2 5 5 2 3" xfId="4330"/>
    <cellStyle name="Normal 3 2 2 2 5 5 3" xfId="4331"/>
    <cellStyle name="Normal 3 2 2 2 5 5 3 2" xfId="4332"/>
    <cellStyle name="Normal 3 2 2 2 5 5 4" xfId="4333"/>
    <cellStyle name="Normal 3 2 2 2 5 6" xfId="4334"/>
    <cellStyle name="Normal 3 2 2 2 5 6 2" xfId="4335"/>
    <cellStyle name="Normal 3 2 2 2 5 6 2 2" xfId="4336"/>
    <cellStyle name="Normal 3 2 2 2 5 6 3" xfId="4337"/>
    <cellStyle name="Normal 3 2 2 2 5 7" xfId="4338"/>
    <cellStyle name="Normal 3 2 2 2 5 7 2" xfId="4339"/>
    <cellStyle name="Normal 3 2 2 2 5 8" xfId="4340"/>
    <cellStyle name="Normal 3 2 2 2 6" xfId="4341"/>
    <cellStyle name="Normal 3 2 2 2 6 2" xfId="4342"/>
    <cellStyle name="Normal 3 2 2 2 6 2 2" xfId="4343"/>
    <cellStyle name="Normal 3 2 2 2 6 2 2 2" xfId="4344"/>
    <cellStyle name="Normal 3 2 2 2 6 2 2 2 2" xfId="4345"/>
    <cellStyle name="Normal 3 2 2 2 6 2 2 2 2 2" xfId="4346"/>
    <cellStyle name="Normal 3 2 2 2 6 2 2 2 2 2 2" xfId="4347"/>
    <cellStyle name="Normal 3 2 2 2 6 2 2 2 2 3" xfId="4348"/>
    <cellStyle name="Normal 3 2 2 2 6 2 2 2 3" xfId="4349"/>
    <cellStyle name="Normal 3 2 2 2 6 2 2 2 3 2" xfId="4350"/>
    <cellStyle name="Normal 3 2 2 2 6 2 2 2 4" xfId="4351"/>
    <cellStyle name="Normal 3 2 2 2 6 2 2 3" xfId="4352"/>
    <cellStyle name="Normal 3 2 2 2 6 2 2 3 2" xfId="4353"/>
    <cellStyle name="Normal 3 2 2 2 6 2 2 3 2 2" xfId="4354"/>
    <cellStyle name="Normal 3 2 2 2 6 2 2 3 3" xfId="4355"/>
    <cellStyle name="Normal 3 2 2 2 6 2 2 4" xfId="4356"/>
    <cellStyle name="Normal 3 2 2 2 6 2 2 4 2" xfId="4357"/>
    <cellStyle name="Normal 3 2 2 2 6 2 2 5" xfId="4358"/>
    <cellStyle name="Normal 3 2 2 2 6 2 3" xfId="4359"/>
    <cellStyle name="Normal 3 2 2 2 6 2 3 2" xfId="4360"/>
    <cellStyle name="Normal 3 2 2 2 6 2 3 2 2" xfId="4361"/>
    <cellStyle name="Normal 3 2 2 2 6 2 3 2 2 2" xfId="4362"/>
    <cellStyle name="Normal 3 2 2 2 6 2 3 2 3" xfId="4363"/>
    <cellStyle name="Normal 3 2 2 2 6 2 3 3" xfId="4364"/>
    <cellStyle name="Normal 3 2 2 2 6 2 3 3 2" xfId="4365"/>
    <cellStyle name="Normal 3 2 2 2 6 2 3 4" xfId="4366"/>
    <cellStyle name="Normal 3 2 2 2 6 2 4" xfId="4367"/>
    <cellStyle name="Normal 3 2 2 2 6 2 4 2" xfId="4368"/>
    <cellStyle name="Normal 3 2 2 2 6 2 4 2 2" xfId="4369"/>
    <cellStyle name="Normal 3 2 2 2 6 2 4 3" xfId="4370"/>
    <cellStyle name="Normal 3 2 2 2 6 2 5" xfId="4371"/>
    <cellStyle name="Normal 3 2 2 2 6 2 5 2" xfId="4372"/>
    <cellStyle name="Normal 3 2 2 2 6 2 6" xfId="4373"/>
    <cellStyle name="Normal 3 2 2 2 6 3" xfId="4374"/>
    <cellStyle name="Normal 3 2 2 2 6 3 2" xfId="4375"/>
    <cellStyle name="Normal 3 2 2 2 6 3 2 2" xfId="4376"/>
    <cellStyle name="Normal 3 2 2 2 6 3 2 2 2" xfId="4377"/>
    <cellStyle name="Normal 3 2 2 2 6 3 2 2 2 2" xfId="4378"/>
    <cellStyle name="Normal 3 2 2 2 6 3 2 2 3" xfId="4379"/>
    <cellStyle name="Normal 3 2 2 2 6 3 2 3" xfId="4380"/>
    <cellStyle name="Normal 3 2 2 2 6 3 2 3 2" xfId="4381"/>
    <cellStyle name="Normal 3 2 2 2 6 3 2 4" xfId="4382"/>
    <cellStyle name="Normal 3 2 2 2 6 3 3" xfId="4383"/>
    <cellStyle name="Normal 3 2 2 2 6 3 3 2" xfId="4384"/>
    <cellStyle name="Normal 3 2 2 2 6 3 3 2 2" xfId="4385"/>
    <cellStyle name="Normal 3 2 2 2 6 3 3 3" xfId="4386"/>
    <cellStyle name="Normal 3 2 2 2 6 3 4" xfId="4387"/>
    <cellStyle name="Normal 3 2 2 2 6 3 4 2" xfId="4388"/>
    <cellStyle name="Normal 3 2 2 2 6 3 5" xfId="4389"/>
    <cellStyle name="Normal 3 2 2 2 6 4" xfId="4390"/>
    <cellStyle name="Normal 3 2 2 2 6 4 2" xfId="4391"/>
    <cellStyle name="Normal 3 2 2 2 6 4 2 2" xfId="4392"/>
    <cellStyle name="Normal 3 2 2 2 6 4 2 2 2" xfId="4393"/>
    <cellStyle name="Normal 3 2 2 2 6 4 2 3" xfId="4394"/>
    <cellStyle name="Normal 3 2 2 2 6 4 3" xfId="4395"/>
    <cellStyle name="Normal 3 2 2 2 6 4 3 2" xfId="4396"/>
    <cellStyle name="Normal 3 2 2 2 6 4 4" xfId="4397"/>
    <cellStyle name="Normal 3 2 2 2 6 5" xfId="4398"/>
    <cellStyle name="Normal 3 2 2 2 6 5 2" xfId="4399"/>
    <cellStyle name="Normal 3 2 2 2 6 5 2 2" xfId="4400"/>
    <cellStyle name="Normal 3 2 2 2 6 5 3" xfId="4401"/>
    <cellStyle name="Normal 3 2 2 2 6 6" xfId="4402"/>
    <cellStyle name="Normal 3 2 2 2 6 6 2" xfId="4403"/>
    <cellStyle name="Normal 3 2 2 2 6 7" xfId="4404"/>
    <cellStyle name="Normal 3 2 2 2 7" xfId="4405"/>
    <cellStyle name="Normal 3 2 2 2 7 2" xfId="4406"/>
    <cellStyle name="Normal 3 2 2 2 7 2 2" xfId="4407"/>
    <cellStyle name="Normal 3 2 2 2 7 2 2 2" xfId="4408"/>
    <cellStyle name="Normal 3 2 2 2 7 2 2 2 2" xfId="4409"/>
    <cellStyle name="Normal 3 2 2 2 7 2 2 2 2 2" xfId="4410"/>
    <cellStyle name="Normal 3 2 2 2 7 2 2 2 3" xfId="4411"/>
    <cellStyle name="Normal 3 2 2 2 7 2 2 3" xfId="4412"/>
    <cellStyle name="Normal 3 2 2 2 7 2 2 3 2" xfId="4413"/>
    <cellStyle name="Normal 3 2 2 2 7 2 2 4" xfId="4414"/>
    <cellStyle name="Normal 3 2 2 2 7 2 3" xfId="4415"/>
    <cellStyle name="Normal 3 2 2 2 7 2 3 2" xfId="4416"/>
    <cellStyle name="Normal 3 2 2 2 7 2 3 2 2" xfId="4417"/>
    <cellStyle name="Normal 3 2 2 2 7 2 3 3" xfId="4418"/>
    <cellStyle name="Normal 3 2 2 2 7 2 4" xfId="4419"/>
    <cellStyle name="Normal 3 2 2 2 7 2 4 2" xfId="4420"/>
    <cellStyle name="Normal 3 2 2 2 7 2 5" xfId="4421"/>
    <cellStyle name="Normal 3 2 2 2 7 3" xfId="4422"/>
    <cellStyle name="Normal 3 2 2 2 7 3 2" xfId="4423"/>
    <cellStyle name="Normal 3 2 2 2 7 3 2 2" xfId="4424"/>
    <cellStyle name="Normal 3 2 2 2 7 3 2 2 2" xfId="4425"/>
    <cellStyle name="Normal 3 2 2 2 7 3 2 3" xfId="4426"/>
    <cellStyle name="Normal 3 2 2 2 7 3 3" xfId="4427"/>
    <cellStyle name="Normal 3 2 2 2 7 3 3 2" xfId="4428"/>
    <cellStyle name="Normal 3 2 2 2 7 3 4" xfId="4429"/>
    <cellStyle name="Normal 3 2 2 2 7 4" xfId="4430"/>
    <cellStyle name="Normal 3 2 2 2 7 4 2" xfId="4431"/>
    <cellStyle name="Normal 3 2 2 2 7 4 2 2" xfId="4432"/>
    <cellStyle name="Normal 3 2 2 2 7 4 3" xfId="4433"/>
    <cellStyle name="Normal 3 2 2 2 7 5" xfId="4434"/>
    <cellStyle name="Normal 3 2 2 2 7 5 2" xfId="4435"/>
    <cellStyle name="Normal 3 2 2 2 7 6" xfId="4436"/>
    <cellStyle name="Normal 3 2 2 2 8" xfId="4437"/>
    <cellStyle name="Normal 3 2 2 2 8 2" xfId="4438"/>
    <cellStyle name="Normal 3 2 2 2 8 2 2" xfId="4439"/>
    <cellStyle name="Normal 3 2 2 2 8 2 2 2" xfId="4440"/>
    <cellStyle name="Normal 3 2 2 2 8 2 2 2 2" xfId="4441"/>
    <cellStyle name="Normal 3 2 2 2 8 2 2 3" xfId="4442"/>
    <cellStyle name="Normal 3 2 2 2 8 2 3" xfId="4443"/>
    <cellStyle name="Normal 3 2 2 2 8 2 3 2" xfId="4444"/>
    <cellStyle name="Normal 3 2 2 2 8 2 4" xfId="4445"/>
    <cellStyle name="Normal 3 2 2 2 8 3" xfId="4446"/>
    <cellStyle name="Normal 3 2 2 2 8 3 2" xfId="4447"/>
    <cellStyle name="Normal 3 2 2 2 8 3 2 2" xfId="4448"/>
    <cellStyle name="Normal 3 2 2 2 8 3 3" xfId="4449"/>
    <cellStyle name="Normal 3 2 2 2 8 4" xfId="4450"/>
    <cellStyle name="Normal 3 2 2 2 8 4 2" xfId="4451"/>
    <cellStyle name="Normal 3 2 2 2 8 5" xfId="4452"/>
    <cellStyle name="Normal 3 2 2 2 9" xfId="4453"/>
    <cellStyle name="Normal 3 2 2 2 9 2" xfId="4454"/>
    <cellStyle name="Normal 3 2 2 2 9 2 2" xfId="4455"/>
    <cellStyle name="Normal 3 2 2 2 9 2 2 2" xfId="4456"/>
    <cellStyle name="Normal 3 2 2 2 9 2 3" xfId="4457"/>
    <cellStyle name="Normal 3 2 2 2 9 3" xfId="4458"/>
    <cellStyle name="Normal 3 2 2 2 9 3 2" xfId="4459"/>
    <cellStyle name="Normal 3 2 2 2 9 4" xfId="4460"/>
    <cellStyle name="Normal 3 2 2 3" xfId="4461"/>
    <cellStyle name="Normal 3 2 2 3 10" xfId="4462"/>
    <cellStyle name="Normal 3 2 2 3 10 2" xfId="4463"/>
    <cellStyle name="Normal 3 2 2 3 11" xfId="4464"/>
    <cellStyle name="Normal 3 2 2 3 2" xfId="4465"/>
    <cellStyle name="Normal 3 2 2 3 2 10" xfId="4466"/>
    <cellStyle name="Normal 3 2 2 3 2 2" xfId="4467"/>
    <cellStyle name="Normal 3 2 2 3 2 2 2" xfId="4468"/>
    <cellStyle name="Normal 3 2 2 3 2 2 2 2" xfId="4469"/>
    <cellStyle name="Normal 3 2 2 3 2 2 2 2 2" xfId="4470"/>
    <cellStyle name="Normal 3 2 2 3 2 2 2 2 2 2" xfId="4471"/>
    <cellStyle name="Normal 3 2 2 3 2 2 2 2 2 2 2" xfId="4472"/>
    <cellStyle name="Normal 3 2 2 3 2 2 2 2 2 2 2 2" xfId="4473"/>
    <cellStyle name="Normal 3 2 2 3 2 2 2 2 2 2 2 2 2" xfId="4474"/>
    <cellStyle name="Normal 3 2 2 3 2 2 2 2 2 2 2 2 2 2" xfId="4475"/>
    <cellStyle name="Normal 3 2 2 3 2 2 2 2 2 2 2 2 3" xfId="4476"/>
    <cellStyle name="Normal 3 2 2 3 2 2 2 2 2 2 2 3" xfId="4477"/>
    <cellStyle name="Normal 3 2 2 3 2 2 2 2 2 2 2 3 2" xfId="4478"/>
    <cellStyle name="Normal 3 2 2 3 2 2 2 2 2 2 2 4" xfId="4479"/>
    <cellStyle name="Normal 3 2 2 3 2 2 2 2 2 2 3" xfId="4480"/>
    <cellStyle name="Normal 3 2 2 3 2 2 2 2 2 2 3 2" xfId="4481"/>
    <cellStyle name="Normal 3 2 2 3 2 2 2 2 2 2 3 2 2" xfId="4482"/>
    <cellStyle name="Normal 3 2 2 3 2 2 2 2 2 2 3 3" xfId="4483"/>
    <cellStyle name="Normal 3 2 2 3 2 2 2 2 2 2 4" xfId="4484"/>
    <cellStyle name="Normal 3 2 2 3 2 2 2 2 2 2 4 2" xfId="4485"/>
    <cellStyle name="Normal 3 2 2 3 2 2 2 2 2 2 5" xfId="4486"/>
    <cellStyle name="Normal 3 2 2 3 2 2 2 2 2 3" xfId="4487"/>
    <cellStyle name="Normal 3 2 2 3 2 2 2 2 2 3 2" xfId="4488"/>
    <cellStyle name="Normal 3 2 2 3 2 2 2 2 2 3 2 2" xfId="4489"/>
    <cellStyle name="Normal 3 2 2 3 2 2 2 2 2 3 2 2 2" xfId="4490"/>
    <cellStyle name="Normal 3 2 2 3 2 2 2 2 2 3 2 3" xfId="4491"/>
    <cellStyle name="Normal 3 2 2 3 2 2 2 2 2 3 3" xfId="4492"/>
    <cellStyle name="Normal 3 2 2 3 2 2 2 2 2 3 3 2" xfId="4493"/>
    <cellStyle name="Normal 3 2 2 3 2 2 2 2 2 3 4" xfId="4494"/>
    <cellStyle name="Normal 3 2 2 3 2 2 2 2 2 4" xfId="4495"/>
    <cellStyle name="Normal 3 2 2 3 2 2 2 2 2 4 2" xfId="4496"/>
    <cellStyle name="Normal 3 2 2 3 2 2 2 2 2 4 2 2" xfId="4497"/>
    <cellStyle name="Normal 3 2 2 3 2 2 2 2 2 4 3" xfId="4498"/>
    <cellStyle name="Normal 3 2 2 3 2 2 2 2 2 5" xfId="4499"/>
    <cellStyle name="Normal 3 2 2 3 2 2 2 2 2 5 2" xfId="4500"/>
    <cellStyle name="Normal 3 2 2 3 2 2 2 2 2 6" xfId="4501"/>
    <cellStyle name="Normal 3 2 2 3 2 2 2 2 3" xfId="4502"/>
    <cellStyle name="Normal 3 2 2 3 2 2 2 2 3 2" xfId="4503"/>
    <cellStyle name="Normal 3 2 2 3 2 2 2 2 3 2 2" xfId="4504"/>
    <cellStyle name="Normal 3 2 2 3 2 2 2 2 3 2 2 2" xfId="4505"/>
    <cellStyle name="Normal 3 2 2 3 2 2 2 2 3 2 2 2 2" xfId="4506"/>
    <cellStyle name="Normal 3 2 2 3 2 2 2 2 3 2 2 3" xfId="4507"/>
    <cellStyle name="Normal 3 2 2 3 2 2 2 2 3 2 3" xfId="4508"/>
    <cellStyle name="Normal 3 2 2 3 2 2 2 2 3 2 3 2" xfId="4509"/>
    <cellStyle name="Normal 3 2 2 3 2 2 2 2 3 2 4" xfId="4510"/>
    <cellStyle name="Normal 3 2 2 3 2 2 2 2 3 3" xfId="4511"/>
    <cellStyle name="Normal 3 2 2 3 2 2 2 2 3 3 2" xfId="4512"/>
    <cellStyle name="Normal 3 2 2 3 2 2 2 2 3 3 2 2" xfId="4513"/>
    <cellStyle name="Normal 3 2 2 3 2 2 2 2 3 3 3" xfId="4514"/>
    <cellStyle name="Normal 3 2 2 3 2 2 2 2 3 4" xfId="4515"/>
    <cellStyle name="Normal 3 2 2 3 2 2 2 2 3 4 2" xfId="4516"/>
    <cellStyle name="Normal 3 2 2 3 2 2 2 2 3 5" xfId="4517"/>
    <cellStyle name="Normal 3 2 2 3 2 2 2 2 4" xfId="4518"/>
    <cellStyle name="Normal 3 2 2 3 2 2 2 2 4 2" xfId="4519"/>
    <cellStyle name="Normal 3 2 2 3 2 2 2 2 4 2 2" xfId="4520"/>
    <cellStyle name="Normal 3 2 2 3 2 2 2 2 4 2 2 2" xfId="4521"/>
    <cellStyle name="Normal 3 2 2 3 2 2 2 2 4 2 3" xfId="4522"/>
    <cellStyle name="Normal 3 2 2 3 2 2 2 2 4 3" xfId="4523"/>
    <cellStyle name="Normal 3 2 2 3 2 2 2 2 4 3 2" xfId="4524"/>
    <cellStyle name="Normal 3 2 2 3 2 2 2 2 4 4" xfId="4525"/>
    <cellStyle name="Normal 3 2 2 3 2 2 2 2 5" xfId="4526"/>
    <cellStyle name="Normal 3 2 2 3 2 2 2 2 5 2" xfId="4527"/>
    <cellStyle name="Normal 3 2 2 3 2 2 2 2 5 2 2" xfId="4528"/>
    <cellStyle name="Normal 3 2 2 3 2 2 2 2 5 3" xfId="4529"/>
    <cellStyle name="Normal 3 2 2 3 2 2 2 2 6" xfId="4530"/>
    <cellStyle name="Normal 3 2 2 3 2 2 2 2 6 2" xfId="4531"/>
    <cellStyle name="Normal 3 2 2 3 2 2 2 2 7" xfId="4532"/>
    <cellStyle name="Normal 3 2 2 3 2 2 2 3" xfId="4533"/>
    <cellStyle name="Normal 3 2 2 3 2 2 2 3 2" xfId="4534"/>
    <cellStyle name="Normal 3 2 2 3 2 2 2 3 2 2" xfId="4535"/>
    <cellStyle name="Normal 3 2 2 3 2 2 2 3 2 2 2" xfId="4536"/>
    <cellStyle name="Normal 3 2 2 3 2 2 2 3 2 2 2 2" xfId="4537"/>
    <cellStyle name="Normal 3 2 2 3 2 2 2 3 2 2 2 2 2" xfId="4538"/>
    <cellStyle name="Normal 3 2 2 3 2 2 2 3 2 2 2 3" xfId="4539"/>
    <cellStyle name="Normal 3 2 2 3 2 2 2 3 2 2 3" xfId="4540"/>
    <cellStyle name="Normal 3 2 2 3 2 2 2 3 2 2 3 2" xfId="4541"/>
    <cellStyle name="Normal 3 2 2 3 2 2 2 3 2 2 4" xfId="4542"/>
    <cellStyle name="Normal 3 2 2 3 2 2 2 3 2 3" xfId="4543"/>
    <cellStyle name="Normal 3 2 2 3 2 2 2 3 2 3 2" xfId="4544"/>
    <cellStyle name="Normal 3 2 2 3 2 2 2 3 2 3 2 2" xfId="4545"/>
    <cellStyle name="Normal 3 2 2 3 2 2 2 3 2 3 3" xfId="4546"/>
    <cellStyle name="Normal 3 2 2 3 2 2 2 3 2 4" xfId="4547"/>
    <cellStyle name="Normal 3 2 2 3 2 2 2 3 2 4 2" xfId="4548"/>
    <cellStyle name="Normal 3 2 2 3 2 2 2 3 2 5" xfId="4549"/>
    <cellStyle name="Normal 3 2 2 3 2 2 2 3 3" xfId="4550"/>
    <cellStyle name="Normal 3 2 2 3 2 2 2 3 3 2" xfId="4551"/>
    <cellStyle name="Normal 3 2 2 3 2 2 2 3 3 2 2" xfId="4552"/>
    <cellStyle name="Normal 3 2 2 3 2 2 2 3 3 2 2 2" xfId="4553"/>
    <cellStyle name="Normal 3 2 2 3 2 2 2 3 3 2 3" xfId="4554"/>
    <cellStyle name="Normal 3 2 2 3 2 2 2 3 3 3" xfId="4555"/>
    <cellStyle name="Normal 3 2 2 3 2 2 2 3 3 3 2" xfId="4556"/>
    <cellStyle name="Normal 3 2 2 3 2 2 2 3 3 4" xfId="4557"/>
    <cellStyle name="Normal 3 2 2 3 2 2 2 3 4" xfId="4558"/>
    <cellStyle name="Normal 3 2 2 3 2 2 2 3 4 2" xfId="4559"/>
    <cellStyle name="Normal 3 2 2 3 2 2 2 3 4 2 2" xfId="4560"/>
    <cellStyle name="Normal 3 2 2 3 2 2 2 3 4 3" xfId="4561"/>
    <cellStyle name="Normal 3 2 2 3 2 2 2 3 5" xfId="4562"/>
    <cellStyle name="Normal 3 2 2 3 2 2 2 3 5 2" xfId="4563"/>
    <cellStyle name="Normal 3 2 2 3 2 2 2 3 6" xfId="4564"/>
    <cellStyle name="Normal 3 2 2 3 2 2 2 4" xfId="4565"/>
    <cellStyle name="Normal 3 2 2 3 2 2 2 4 2" xfId="4566"/>
    <cellStyle name="Normal 3 2 2 3 2 2 2 4 2 2" xfId="4567"/>
    <cellStyle name="Normal 3 2 2 3 2 2 2 4 2 2 2" xfId="4568"/>
    <cellStyle name="Normal 3 2 2 3 2 2 2 4 2 2 2 2" xfId="4569"/>
    <cellStyle name="Normal 3 2 2 3 2 2 2 4 2 2 3" xfId="4570"/>
    <cellStyle name="Normal 3 2 2 3 2 2 2 4 2 3" xfId="4571"/>
    <cellStyle name="Normal 3 2 2 3 2 2 2 4 2 3 2" xfId="4572"/>
    <cellStyle name="Normal 3 2 2 3 2 2 2 4 2 4" xfId="4573"/>
    <cellStyle name="Normal 3 2 2 3 2 2 2 4 3" xfId="4574"/>
    <cellStyle name="Normal 3 2 2 3 2 2 2 4 3 2" xfId="4575"/>
    <cellStyle name="Normal 3 2 2 3 2 2 2 4 3 2 2" xfId="4576"/>
    <cellStyle name="Normal 3 2 2 3 2 2 2 4 3 3" xfId="4577"/>
    <cellStyle name="Normal 3 2 2 3 2 2 2 4 4" xfId="4578"/>
    <cellStyle name="Normal 3 2 2 3 2 2 2 4 4 2" xfId="4579"/>
    <cellStyle name="Normal 3 2 2 3 2 2 2 4 5" xfId="4580"/>
    <cellStyle name="Normal 3 2 2 3 2 2 2 5" xfId="4581"/>
    <cellStyle name="Normal 3 2 2 3 2 2 2 5 2" xfId="4582"/>
    <cellStyle name="Normal 3 2 2 3 2 2 2 5 2 2" xfId="4583"/>
    <cellStyle name="Normal 3 2 2 3 2 2 2 5 2 2 2" xfId="4584"/>
    <cellStyle name="Normal 3 2 2 3 2 2 2 5 2 3" xfId="4585"/>
    <cellStyle name="Normal 3 2 2 3 2 2 2 5 3" xfId="4586"/>
    <cellStyle name="Normal 3 2 2 3 2 2 2 5 3 2" xfId="4587"/>
    <cellStyle name="Normal 3 2 2 3 2 2 2 5 4" xfId="4588"/>
    <cellStyle name="Normal 3 2 2 3 2 2 2 6" xfId="4589"/>
    <cellStyle name="Normal 3 2 2 3 2 2 2 6 2" xfId="4590"/>
    <cellStyle name="Normal 3 2 2 3 2 2 2 6 2 2" xfId="4591"/>
    <cellStyle name="Normal 3 2 2 3 2 2 2 6 3" xfId="4592"/>
    <cellStyle name="Normal 3 2 2 3 2 2 2 7" xfId="4593"/>
    <cellStyle name="Normal 3 2 2 3 2 2 2 7 2" xfId="4594"/>
    <cellStyle name="Normal 3 2 2 3 2 2 2 8" xfId="4595"/>
    <cellStyle name="Normal 3 2 2 3 2 2 3" xfId="4596"/>
    <cellStyle name="Normal 3 2 2 3 2 2 3 2" xfId="4597"/>
    <cellStyle name="Normal 3 2 2 3 2 2 3 2 2" xfId="4598"/>
    <cellStyle name="Normal 3 2 2 3 2 2 3 2 2 2" xfId="4599"/>
    <cellStyle name="Normal 3 2 2 3 2 2 3 2 2 2 2" xfId="4600"/>
    <cellStyle name="Normal 3 2 2 3 2 2 3 2 2 2 2 2" xfId="4601"/>
    <cellStyle name="Normal 3 2 2 3 2 2 3 2 2 2 2 2 2" xfId="4602"/>
    <cellStyle name="Normal 3 2 2 3 2 2 3 2 2 2 2 3" xfId="4603"/>
    <cellStyle name="Normal 3 2 2 3 2 2 3 2 2 2 3" xfId="4604"/>
    <cellStyle name="Normal 3 2 2 3 2 2 3 2 2 2 3 2" xfId="4605"/>
    <cellStyle name="Normal 3 2 2 3 2 2 3 2 2 2 4" xfId="4606"/>
    <cellStyle name="Normal 3 2 2 3 2 2 3 2 2 3" xfId="4607"/>
    <cellStyle name="Normal 3 2 2 3 2 2 3 2 2 3 2" xfId="4608"/>
    <cellStyle name="Normal 3 2 2 3 2 2 3 2 2 3 2 2" xfId="4609"/>
    <cellStyle name="Normal 3 2 2 3 2 2 3 2 2 3 3" xfId="4610"/>
    <cellStyle name="Normal 3 2 2 3 2 2 3 2 2 4" xfId="4611"/>
    <cellStyle name="Normal 3 2 2 3 2 2 3 2 2 4 2" xfId="4612"/>
    <cellStyle name="Normal 3 2 2 3 2 2 3 2 2 5" xfId="4613"/>
    <cellStyle name="Normal 3 2 2 3 2 2 3 2 3" xfId="4614"/>
    <cellStyle name="Normal 3 2 2 3 2 2 3 2 3 2" xfId="4615"/>
    <cellStyle name="Normal 3 2 2 3 2 2 3 2 3 2 2" xfId="4616"/>
    <cellStyle name="Normal 3 2 2 3 2 2 3 2 3 2 2 2" xfId="4617"/>
    <cellStyle name="Normal 3 2 2 3 2 2 3 2 3 2 3" xfId="4618"/>
    <cellStyle name="Normal 3 2 2 3 2 2 3 2 3 3" xfId="4619"/>
    <cellStyle name="Normal 3 2 2 3 2 2 3 2 3 3 2" xfId="4620"/>
    <cellStyle name="Normal 3 2 2 3 2 2 3 2 3 4" xfId="4621"/>
    <cellStyle name="Normal 3 2 2 3 2 2 3 2 4" xfId="4622"/>
    <cellStyle name="Normal 3 2 2 3 2 2 3 2 4 2" xfId="4623"/>
    <cellStyle name="Normal 3 2 2 3 2 2 3 2 4 2 2" xfId="4624"/>
    <cellStyle name="Normal 3 2 2 3 2 2 3 2 4 3" xfId="4625"/>
    <cellStyle name="Normal 3 2 2 3 2 2 3 2 5" xfId="4626"/>
    <cellStyle name="Normal 3 2 2 3 2 2 3 2 5 2" xfId="4627"/>
    <cellStyle name="Normal 3 2 2 3 2 2 3 2 6" xfId="4628"/>
    <cellStyle name="Normal 3 2 2 3 2 2 3 3" xfId="4629"/>
    <cellStyle name="Normal 3 2 2 3 2 2 3 3 2" xfId="4630"/>
    <cellStyle name="Normal 3 2 2 3 2 2 3 3 2 2" xfId="4631"/>
    <cellStyle name="Normal 3 2 2 3 2 2 3 3 2 2 2" xfId="4632"/>
    <cellStyle name="Normal 3 2 2 3 2 2 3 3 2 2 2 2" xfId="4633"/>
    <cellStyle name="Normal 3 2 2 3 2 2 3 3 2 2 3" xfId="4634"/>
    <cellStyle name="Normal 3 2 2 3 2 2 3 3 2 3" xfId="4635"/>
    <cellStyle name="Normal 3 2 2 3 2 2 3 3 2 3 2" xfId="4636"/>
    <cellStyle name="Normal 3 2 2 3 2 2 3 3 2 4" xfId="4637"/>
    <cellStyle name="Normal 3 2 2 3 2 2 3 3 3" xfId="4638"/>
    <cellStyle name="Normal 3 2 2 3 2 2 3 3 3 2" xfId="4639"/>
    <cellStyle name="Normal 3 2 2 3 2 2 3 3 3 2 2" xfId="4640"/>
    <cellStyle name="Normal 3 2 2 3 2 2 3 3 3 3" xfId="4641"/>
    <cellStyle name="Normal 3 2 2 3 2 2 3 3 4" xfId="4642"/>
    <cellStyle name="Normal 3 2 2 3 2 2 3 3 4 2" xfId="4643"/>
    <cellStyle name="Normal 3 2 2 3 2 2 3 3 5" xfId="4644"/>
    <cellStyle name="Normal 3 2 2 3 2 2 3 4" xfId="4645"/>
    <cellStyle name="Normal 3 2 2 3 2 2 3 4 2" xfId="4646"/>
    <cellStyle name="Normal 3 2 2 3 2 2 3 4 2 2" xfId="4647"/>
    <cellStyle name="Normal 3 2 2 3 2 2 3 4 2 2 2" xfId="4648"/>
    <cellStyle name="Normal 3 2 2 3 2 2 3 4 2 3" xfId="4649"/>
    <cellStyle name="Normal 3 2 2 3 2 2 3 4 3" xfId="4650"/>
    <cellStyle name="Normal 3 2 2 3 2 2 3 4 3 2" xfId="4651"/>
    <cellStyle name="Normal 3 2 2 3 2 2 3 4 4" xfId="4652"/>
    <cellStyle name="Normal 3 2 2 3 2 2 3 5" xfId="4653"/>
    <cellStyle name="Normal 3 2 2 3 2 2 3 5 2" xfId="4654"/>
    <cellStyle name="Normal 3 2 2 3 2 2 3 5 2 2" xfId="4655"/>
    <cellStyle name="Normal 3 2 2 3 2 2 3 5 3" xfId="4656"/>
    <cellStyle name="Normal 3 2 2 3 2 2 3 6" xfId="4657"/>
    <cellStyle name="Normal 3 2 2 3 2 2 3 6 2" xfId="4658"/>
    <cellStyle name="Normal 3 2 2 3 2 2 3 7" xfId="4659"/>
    <cellStyle name="Normal 3 2 2 3 2 2 4" xfId="4660"/>
    <cellStyle name="Normal 3 2 2 3 2 2 4 2" xfId="4661"/>
    <cellStyle name="Normal 3 2 2 3 2 2 4 2 2" xfId="4662"/>
    <cellStyle name="Normal 3 2 2 3 2 2 4 2 2 2" xfId="4663"/>
    <cellStyle name="Normal 3 2 2 3 2 2 4 2 2 2 2" xfId="4664"/>
    <cellStyle name="Normal 3 2 2 3 2 2 4 2 2 2 2 2" xfId="4665"/>
    <cellStyle name="Normal 3 2 2 3 2 2 4 2 2 2 3" xfId="4666"/>
    <cellStyle name="Normal 3 2 2 3 2 2 4 2 2 3" xfId="4667"/>
    <cellStyle name="Normal 3 2 2 3 2 2 4 2 2 3 2" xfId="4668"/>
    <cellStyle name="Normal 3 2 2 3 2 2 4 2 2 4" xfId="4669"/>
    <cellStyle name="Normal 3 2 2 3 2 2 4 2 3" xfId="4670"/>
    <cellStyle name="Normal 3 2 2 3 2 2 4 2 3 2" xfId="4671"/>
    <cellStyle name="Normal 3 2 2 3 2 2 4 2 3 2 2" xfId="4672"/>
    <cellStyle name="Normal 3 2 2 3 2 2 4 2 3 3" xfId="4673"/>
    <cellStyle name="Normal 3 2 2 3 2 2 4 2 4" xfId="4674"/>
    <cellStyle name="Normal 3 2 2 3 2 2 4 2 4 2" xfId="4675"/>
    <cellStyle name="Normal 3 2 2 3 2 2 4 2 5" xfId="4676"/>
    <cellStyle name="Normal 3 2 2 3 2 2 4 3" xfId="4677"/>
    <cellStyle name="Normal 3 2 2 3 2 2 4 3 2" xfId="4678"/>
    <cellStyle name="Normal 3 2 2 3 2 2 4 3 2 2" xfId="4679"/>
    <cellStyle name="Normal 3 2 2 3 2 2 4 3 2 2 2" xfId="4680"/>
    <cellStyle name="Normal 3 2 2 3 2 2 4 3 2 3" xfId="4681"/>
    <cellStyle name="Normal 3 2 2 3 2 2 4 3 3" xfId="4682"/>
    <cellStyle name="Normal 3 2 2 3 2 2 4 3 3 2" xfId="4683"/>
    <cellStyle name="Normal 3 2 2 3 2 2 4 3 4" xfId="4684"/>
    <cellStyle name="Normal 3 2 2 3 2 2 4 4" xfId="4685"/>
    <cellStyle name="Normal 3 2 2 3 2 2 4 4 2" xfId="4686"/>
    <cellStyle name="Normal 3 2 2 3 2 2 4 4 2 2" xfId="4687"/>
    <cellStyle name="Normal 3 2 2 3 2 2 4 4 3" xfId="4688"/>
    <cellStyle name="Normal 3 2 2 3 2 2 4 5" xfId="4689"/>
    <cellStyle name="Normal 3 2 2 3 2 2 4 5 2" xfId="4690"/>
    <cellStyle name="Normal 3 2 2 3 2 2 4 6" xfId="4691"/>
    <cellStyle name="Normal 3 2 2 3 2 2 5" xfId="4692"/>
    <cellStyle name="Normal 3 2 2 3 2 2 5 2" xfId="4693"/>
    <cellStyle name="Normal 3 2 2 3 2 2 5 2 2" xfId="4694"/>
    <cellStyle name="Normal 3 2 2 3 2 2 5 2 2 2" xfId="4695"/>
    <cellStyle name="Normal 3 2 2 3 2 2 5 2 2 2 2" xfId="4696"/>
    <cellStyle name="Normal 3 2 2 3 2 2 5 2 2 3" xfId="4697"/>
    <cellStyle name="Normal 3 2 2 3 2 2 5 2 3" xfId="4698"/>
    <cellStyle name="Normal 3 2 2 3 2 2 5 2 3 2" xfId="4699"/>
    <cellStyle name="Normal 3 2 2 3 2 2 5 2 4" xfId="4700"/>
    <cellStyle name="Normal 3 2 2 3 2 2 5 3" xfId="4701"/>
    <cellStyle name="Normal 3 2 2 3 2 2 5 3 2" xfId="4702"/>
    <cellStyle name="Normal 3 2 2 3 2 2 5 3 2 2" xfId="4703"/>
    <cellStyle name="Normal 3 2 2 3 2 2 5 3 3" xfId="4704"/>
    <cellStyle name="Normal 3 2 2 3 2 2 5 4" xfId="4705"/>
    <cellStyle name="Normal 3 2 2 3 2 2 5 4 2" xfId="4706"/>
    <cellStyle name="Normal 3 2 2 3 2 2 5 5" xfId="4707"/>
    <cellStyle name="Normal 3 2 2 3 2 2 6" xfId="4708"/>
    <cellStyle name="Normal 3 2 2 3 2 2 6 2" xfId="4709"/>
    <cellStyle name="Normal 3 2 2 3 2 2 6 2 2" xfId="4710"/>
    <cellStyle name="Normal 3 2 2 3 2 2 6 2 2 2" xfId="4711"/>
    <cellStyle name="Normal 3 2 2 3 2 2 6 2 3" xfId="4712"/>
    <cellStyle name="Normal 3 2 2 3 2 2 6 3" xfId="4713"/>
    <cellStyle name="Normal 3 2 2 3 2 2 6 3 2" xfId="4714"/>
    <cellStyle name="Normal 3 2 2 3 2 2 6 4" xfId="4715"/>
    <cellStyle name="Normal 3 2 2 3 2 2 7" xfId="4716"/>
    <cellStyle name="Normal 3 2 2 3 2 2 7 2" xfId="4717"/>
    <cellStyle name="Normal 3 2 2 3 2 2 7 2 2" xfId="4718"/>
    <cellStyle name="Normal 3 2 2 3 2 2 7 3" xfId="4719"/>
    <cellStyle name="Normal 3 2 2 3 2 2 8" xfId="4720"/>
    <cellStyle name="Normal 3 2 2 3 2 2 8 2" xfId="4721"/>
    <cellStyle name="Normal 3 2 2 3 2 2 9" xfId="4722"/>
    <cellStyle name="Normal 3 2 2 3 2 3" xfId="4723"/>
    <cellStyle name="Normal 3 2 2 3 2 3 2" xfId="4724"/>
    <cellStyle name="Normal 3 2 2 3 2 3 2 2" xfId="4725"/>
    <cellStyle name="Normal 3 2 2 3 2 3 2 2 2" xfId="4726"/>
    <cellStyle name="Normal 3 2 2 3 2 3 2 2 2 2" xfId="4727"/>
    <cellStyle name="Normal 3 2 2 3 2 3 2 2 2 2 2" xfId="4728"/>
    <cellStyle name="Normal 3 2 2 3 2 3 2 2 2 2 2 2" xfId="4729"/>
    <cellStyle name="Normal 3 2 2 3 2 3 2 2 2 2 2 2 2" xfId="4730"/>
    <cellStyle name="Normal 3 2 2 3 2 3 2 2 2 2 2 3" xfId="4731"/>
    <cellStyle name="Normal 3 2 2 3 2 3 2 2 2 2 3" xfId="4732"/>
    <cellStyle name="Normal 3 2 2 3 2 3 2 2 2 2 3 2" xfId="4733"/>
    <cellStyle name="Normal 3 2 2 3 2 3 2 2 2 2 4" xfId="4734"/>
    <cellStyle name="Normal 3 2 2 3 2 3 2 2 2 3" xfId="4735"/>
    <cellStyle name="Normal 3 2 2 3 2 3 2 2 2 3 2" xfId="4736"/>
    <cellStyle name="Normal 3 2 2 3 2 3 2 2 2 3 2 2" xfId="4737"/>
    <cellStyle name="Normal 3 2 2 3 2 3 2 2 2 3 3" xfId="4738"/>
    <cellStyle name="Normal 3 2 2 3 2 3 2 2 2 4" xfId="4739"/>
    <cellStyle name="Normal 3 2 2 3 2 3 2 2 2 4 2" xfId="4740"/>
    <cellStyle name="Normal 3 2 2 3 2 3 2 2 2 5" xfId="4741"/>
    <cellStyle name="Normal 3 2 2 3 2 3 2 2 3" xfId="4742"/>
    <cellStyle name="Normal 3 2 2 3 2 3 2 2 3 2" xfId="4743"/>
    <cellStyle name="Normal 3 2 2 3 2 3 2 2 3 2 2" xfId="4744"/>
    <cellStyle name="Normal 3 2 2 3 2 3 2 2 3 2 2 2" xfId="4745"/>
    <cellStyle name="Normal 3 2 2 3 2 3 2 2 3 2 3" xfId="4746"/>
    <cellStyle name="Normal 3 2 2 3 2 3 2 2 3 3" xfId="4747"/>
    <cellStyle name="Normal 3 2 2 3 2 3 2 2 3 3 2" xfId="4748"/>
    <cellStyle name="Normal 3 2 2 3 2 3 2 2 3 4" xfId="4749"/>
    <cellStyle name="Normal 3 2 2 3 2 3 2 2 4" xfId="4750"/>
    <cellStyle name="Normal 3 2 2 3 2 3 2 2 4 2" xfId="4751"/>
    <cellStyle name="Normal 3 2 2 3 2 3 2 2 4 2 2" xfId="4752"/>
    <cellStyle name="Normal 3 2 2 3 2 3 2 2 4 3" xfId="4753"/>
    <cellStyle name="Normal 3 2 2 3 2 3 2 2 5" xfId="4754"/>
    <cellStyle name="Normal 3 2 2 3 2 3 2 2 5 2" xfId="4755"/>
    <cellStyle name="Normal 3 2 2 3 2 3 2 2 6" xfId="4756"/>
    <cellStyle name="Normal 3 2 2 3 2 3 2 3" xfId="4757"/>
    <cellStyle name="Normal 3 2 2 3 2 3 2 3 2" xfId="4758"/>
    <cellStyle name="Normal 3 2 2 3 2 3 2 3 2 2" xfId="4759"/>
    <cellStyle name="Normal 3 2 2 3 2 3 2 3 2 2 2" xfId="4760"/>
    <cellStyle name="Normal 3 2 2 3 2 3 2 3 2 2 2 2" xfId="4761"/>
    <cellStyle name="Normal 3 2 2 3 2 3 2 3 2 2 3" xfId="4762"/>
    <cellStyle name="Normal 3 2 2 3 2 3 2 3 2 3" xfId="4763"/>
    <cellStyle name="Normal 3 2 2 3 2 3 2 3 2 3 2" xfId="4764"/>
    <cellStyle name="Normal 3 2 2 3 2 3 2 3 2 4" xfId="4765"/>
    <cellStyle name="Normal 3 2 2 3 2 3 2 3 3" xfId="4766"/>
    <cellStyle name="Normal 3 2 2 3 2 3 2 3 3 2" xfId="4767"/>
    <cellStyle name="Normal 3 2 2 3 2 3 2 3 3 2 2" xfId="4768"/>
    <cellStyle name="Normal 3 2 2 3 2 3 2 3 3 3" xfId="4769"/>
    <cellStyle name="Normal 3 2 2 3 2 3 2 3 4" xfId="4770"/>
    <cellStyle name="Normal 3 2 2 3 2 3 2 3 4 2" xfId="4771"/>
    <cellStyle name="Normal 3 2 2 3 2 3 2 3 5" xfId="4772"/>
    <cellStyle name="Normal 3 2 2 3 2 3 2 4" xfId="4773"/>
    <cellStyle name="Normal 3 2 2 3 2 3 2 4 2" xfId="4774"/>
    <cellStyle name="Normal 3 2 2 3 2 3 2 4 2 2" xfId="4775"/>
    <cellStyle name="Normal 3 2 2 3 2 3 2 4 2 2 2" xfId="4776"/>
    <cellStyle name="Normal 3 2 2 3 2 3 2 4 2 3" xfId="4777"/>
    <cellStyle name="Normal 3 2 2 3 2 3 2 4 3" xfId="4778"/>
    <cellStyle name="Normal 3 2 2 3 2 3 2 4 3 2" xfId="4779"/>
    <cellStyle name="Normal 3 2 2 3 2 3 2 4 4" xfId="4780"/>
    <cellStyle name="Normal 3 2 2 3 2 3 2 5" xfId="4781"/>
    <cellStyle name="Normal 3 2 2 3 2 3 2 5 2" xfId="4782"/>
    <cellStyle name="Normal 3 2 2 3 2 3 2 5 2 2" xfId="4783"/>
    <cellStyle name="Normal 3 2 2 3 2 3 2 5 3" xfId="4784"/>
    <cellStyle name="Normal 3 2 2 3 2 3 2 6" xfId="4785"/>
    <cellStyle name="Normal 3 2 2 3 2 3 2 6 2" xfId="4786"/>
    <cellStyle name="Normal 3 2 2 3 2 3 2 7" xfId="4787"/>
    <cellStyle name="Normal 3 2 2 3 2 3 3" xfId="4788"/>
    <cellStyle name="Normal 3 2 2 3 2 3 3 2" xfId="4789"/>
    <cellStyle name="Normal 3 2 2 3 2 3 3 2 2" xfId="4790"/>
    <cellStyle name="Normal 3 2 2 3 2 3 3 2 2 2" xfId="4791"/>
    <cellStyle name="Normal 3 2 2 3 2 3 3 2 2 2 2" xfId="4792"/>
    <cellStyle name="Normal 3 2 2 3 2 3 3 2 2 2 2 2" xfId="4793"/>
    <cellStyle name="Normal 3 2 2 3 2 3 3 2 2 2 3" xfId="4794"/>
    <cellStyle name="Normal 3 2 2 3 2 3 3 2 2 3" xfId="4795"/>
    <cellStyle name="Normal 3 2 2 3 2 3 3 2 2 3 2" xfId="4796"/>
    <cellStyle name="Normal 3 2 2 3 2 3 3 2 2 4" xfId="4797"/>
    <cellStyle name="Normal 3 2 2 3 2 3 3 2 3" xfId="4798"/>
    <cellStyle name="Normal 3 2 2 3 2 3 3 2 3 2" xfId="4799"/>
    <cellStyle name="Normal 3 2 2 3 2 3 3 2 3 2 2" xfId="4800"/>
    <cellStyle name="Normal 3 2 2 3 2 3 3 2 3 3" xfId="4801"/>
    <cellStyle name="Normal 3 2 2 3 2 3 3 2 4" xfId="4802"/>
    <cellStyle name="Normal 3 2 2 3 2 3 3 2 4 2" xfId="4803"/>
    <cellStyle name="Normal 3 2 2 3 2 3 3 2 5" xfId="4804"/>
    <cellStyle name="Normal 3 2 2 3 2 3 3 3" xfId="4805"/>
    <cellStyle name="Normal 3 2 2 3 2 3 3 3 2" xfId="4806"/>
    <cellStyle name="Normal 3 2 2 3 2 3 3 3 2 2" xfId="4807"/>
    <cellStyle name="Normal 3 2 2 3 2 3 3 3 2 2 2" xfId="4808"/>
    <cellStyle name="Normal 3 2 2 3 2 3 3 3 2 3" xfId="4809"/>
    <cellStyle name="Normal 3 2 2 3 2 3 3 3 3" xfId="4810"/>
    <cellStyle name="Normal 3 2 2 3 2 3 3 3 3 2" xfId="4811"/>
    <cellStyle name="Normal 3 2 2 3 2 3 3 3 4" xfId="4812"/>
    <cellStyle name="Normal 3 2 2 3 2 3 3 4" xfId="4813"/>
    <cellStyle name="Normal 3 2 2 3 2 3 3 4 2" xfId="4814"/>
    <cellStyle name="Normal 3 2 2 3 2 3 3 4 2 2" xfId="4815"/>
    <cellStyle name="Normal 3 2 2 3 2 3 3 4 3" xfId="4816"/>
    <cellStyle name="Normal 3 2 2 3 2 3 3 5" xfId="4817"/>
    <cellStyle name="Normal 3 2 2 3 2 3 3 5 2" xfId="4818"/>
    <cellStyle name="Normal 3 2 2 3 2 3 3 6" xfId="4819"/>
    <cellStyle name="Normal 3 2 2 3 2 3 4" xfId="4820"/>
    <cellStyle name="Normal 3 2 2 3 2 3 4 2" xfId="4821"/>
    <cellStyle name="Normal 3 2 2 3 2 3 4 2 2" xfId="4822"/>
    <cellStyle name="Normal 3 2 2 3 2 3 4 2 2 2" xfId="4823"/>
    <cellStyle name="Normal 3 2 2 3 2 3 4 2 2 2 2" xfId="4824"/>
    <cellStyle name="Normal 3 2 2 3 2 3 4 2 2 3" xfId="4825"/>
    <cellStyle name="Normal 3 2 2 3 2 3 4 2 3" xfId="4826"/>
    <cellStyle name="Normal 3 2 2 3 2 3 4 2 3 2" xfId="4827"/>
    <cellStyle name="Normal 3 2 2 3 2 3 4 2 4" xfId="4828"/>
    <cellStyle name="Normal 3 2 2 3 2 3 4 3" xfId="4829"/>
    <cellStyle name="Normal 3 2 2 3 2 3 4 3 2" xfId="4830"/>
    <cellStyle name="Normal 3 2 2 3 2 3 4 3 2 2" xfId="4831"/>
    <cellStyle name="Normal 3 2 2 3 2 3 4 3 3" xfId="4832"/>
    <cellStyle name="Normal 3 2 2 3 2 3 4 4" xfId="4833"/>
    <cellStyle name="Normal 3 2 2 3 2 3 4 4 2" xfId="4834"/>
    <cellStyle name="Normal 3 2 2 3 2 3 4 5" xfId="4835"/>
    <cellStyle name="Normal 3 2 2 3 2 3 5" xfId="4836"/>
    <cellStyle name="Normal 3 2 2 3 2 3 5 2" xfId="4837"/>
    <cellStyle name="Normal 3 2 2 3 2 3 5 2 2" xfId="4838"/>
    <cellStyle name="Normal 3 2 2 3 2 3 5 2 2 2" xfId="4839"/>
    <cellStyle name="Normal 3 2 2 3 2 3 5 2 3" xfId="4840"/>
    <cellStyle name="Normal 3 2 2 3 2 3 5 3" xfId="4841"/>
    <cellStyle name="Normal 3 2 2 3 2 3 5 3 2" xfId="4842"/>
    <cellStyle name="Normal 3 2 2 3 2 3 5 4" xfId="4843"/>
    <cellStyle name="Normal 3 2 2 3 2 3 6" xfId="4844"/>
    <cellStyle name="Normal 3 2 2 3 2 3 6 2" xfId="4845"/>
    <cellStyle name="Normal 3 2 2 3 2 3 6 2 2" xfId="4846"/>
    <cellStyle name="Normal 3 2 2 3 2 3 6 3" xfId="4847"/>
    <cellStyle name="Normal 3 2 2 3 2 3 7" xfId="4848"/>
    <cellStyle name="Normal 3 2 2 3 2 3 7 2" xfId="4849"/>
    <cellStyle name="Normal 3 2 2 3 2 3 8" xfId="4850"/>
    <cellStyle name="Normal 3 2 2 3 2 4" xfId="4851"/>
    <cellStyle name="Normal 3 2 2 3 2 4 2" xfId="4852"/>
    <cellStyle name="Normal 3 2 2 3 2 4 2 2" xfId="4853"/>
    <cellStyle name="Normal 3 2 2 3 2 4 2 2 2" xfId="4854"/>
    <cellStyle name="Normal 3 2 2 3 2 4 2 2 2 2" xfId="4855"/>
    <cellStyle name="Normal 3 2 2 3 2 4 2 2 2 2 2" xfId="4856"/>
    <cellStyle name="Normal 3 2 2 3 2 4 2 2 2 2 2 2" xfId="4857"/>
    <cellStyle name="Normal 3 2 2 3 2 4 2 2 2 2 3" xfId="4858"/>
    <cellStyle name="Normal 3 2 2 3 2 4 2 2 2 3" xfId="4859"/>
    <cellStyle name="Normal 3 2 2 3 2 4 2 2 2 3 2" xfId="4860"/>
    <cellStyle name="Normal 3 2 2 3 2 4 2 2 2 4" xfId="4861"/>
    <cellStyle name="Normal 3 2 2 3 2 4 2 2 3" xfId="4862"/>
    <cellStyle name="Normal 3 2 2 3 2 4 2 2 3 2" xfId="4863"/>
    <cellStyle name="Normal 3 2 2 3 2 4 2 2 3 2 2" xfId="4864"/>
    <cellStyle name="Normal 3 2 2 3 2 4 2 2 3 3" xfId="4865"/>
    <cellStyle name="Normal 3 2 2 3 2 4 2 2 4" xfId="4866"/>
    <cellStyle name="Normal 3 2 2 3 2 4 2 2 4 2" xfId="4867"/>
    <cellStyle name="Normal 3 2 2 3 2 4 2 2 5" xfId="4868"/>
    <cellStyle name="Normal 3 2 2 3 2 4 2 3" xfId="4869"/>
    <cellStyle name="Normal 3 2 2 3 2 4 2 3 2" xfId="4870"/>
    <cellStyle name="Normal 3 2 2 3 2 4 2 3 2 2" xfId="4871"/>
    <cellStyle name="Normal 3 2 2 3 2 4 2 3 2 2 2" xfId="4872"/>
    <cellStyle name="Normal 3 2 2 3 2 4 2 3 2 3" xfId="4873"/>
    <cellStyle name="Normal 3 2 2 3 2 4 2 3 3" xfId="4874"/>
    <cellStyle name="Normal 3 2 2 3 2 4 2 3 3 2" xfId="4875"/>
    <cellStyle name="Normal 3 2 2 3 2 4 2 3 4" xfId="4876"/>
    <cellStyle name="Normal 3 2 2 3 2 4 2 4" xfId="4877"/>
    <cellStyle name="Normal 3 2 2 3 2 4 2 4 2" xfId="4878"/>
    <cellStyle name="Normal 3 2 2 3 2 4 2 4 2 2" xfId="4879"/>
    <cellStyle name="Normal 3 2 2 3 2 4 2 4 3" xfId="4880"/>
    <cellStyle name="Normal 3 2 2 3 2 4 2 5" xfId="4881"/>
    <cellStyle name="Normal 3 2 2 3 2 4 2 5 2" xfId="4882"/>
    <cellStyle name="Normal 3 2 2 3 2 4 2 6" xfId="4883"/>
    <cellStyle name="Normal 3 2 2 3 2 4 3" xfId="4884"/>
    <cellStyle name="Normal 3 2 2 3 2 4 3 2" xfId="4885"/>
    <cellStyle name="Normal 3 2 2 3 2 4 3 2 2" xfId="4886"/>
    <cellStyle name="Normal 3 2 2 3 2 4 3 2 2 2" xfId="4887"/>
    <cellStyle name="Normal 3 2 2 3 2 4 3 2 2 2 2" xfId="4888"/>
    <cellStyle name="Normal 3 2 2 3 2 4 3 2 2 3" xfId="4889"/>
    <cellStyle name="Normal 3 2 2 3 2 4 3 2 3" xfId="4890"/>
    <cellStyle name="Normal 3 2 2 3 2 4 3 2 3 2" xfId="4891"/>
    <cellStyle name="Normal 3 2 2 3 2 4 3 2 4" xfId="4892"/>
    <cellStyle name="Normal 3 2 2 3 2 4 3 3" xfId="4893"/>
    <cellStyle name="Normal 3 2 2 3 2 4 3 3 2" xfId="4894"/>
    <cellStyle name="Normal 3 2 2 3 2 4 3 3 2 2" xfId="4895"/>
    <cellStyle name="Normal 3 2 2 3 2 4 3 3 3" xfId="4896"/>
    <cellStyle name="Normal 3 2 2 3 2 4 3 4" xfId="4897"/>
    <cellStyle name="Normal 3 2 2 3 2 4 3 4 2" xfId="4898"/>
    <cellStyle name="Normal 3 2 2 3 2 4 3 5" xfId="4899"/>
    <cellStyle name="Normal 3 2 2 3 2 4 4" xfId="4900"/>
    <cellStyle name="Normal 3 2 2 3 2 4 4 2" xfId="4901"/>
    <cellStyle name="Normal 3 2 2 3 2 4 4 2 2" xfId="4902"/>
    <cellStyle name="Normal 3 2 2 3 2 4 4 2 2 2" xfId="4903"/>
    <cellStyle name="Normal 3 2 2 3 2 4 4 2 3" xfId="4904"/>
    <cellStyle name="Normal 3 2 2 3 2 4 4 3" xfId="4905"/>
    <cellStyle name="Normal 3 2 2 3 2 4 4 3 2" xfId="4906"/>
    <cellStyle name="Normal 3 2 2 3 2 4 4 4" xfId="4907"/>
    <cellStyle name="Normal 3 2 2 3 2 4 5" xfId="4908"/>
    <cellStyle name="Normal 3 2 2 3 2 4 5 2" xfId="4909"/>
    <cellStyle name="Normal 3 2 2 3 2 4 5 2 2" xfId="4910"/>
    <cellStyle name="Normal 3 2 2 3 2 4 5 3" xfId="4911"/>
    <cellStyle name="Normal 3 2 2 3 2 4 6" xfId="4912"/>
    <cellStyle name="Normal 3 2 2 3 2 4 6 2" xfId="4913"/>
    <cellStyle name="Normal 3 2 2 3 2 4 7" xfId="4914"/>
    <cellStyle name="Normal 3 2 2 3 2 5" xfId="4915"/>
    <cellStyle name="Normal 3 2 2 3 2 5 2" xfId="4916"/>
    <cellStyle name="Normal 3 2 2 3 2 5 2 2" xfId="4917"/>
    <cellStyle name="Normal 3 2 2 3 2 5 2 2 2" xfId="4918"/>
    <cellStyle name="Normal 3 2 2 3 2 5 2 2 2 2" xfId="4919"/>
    <cellStyle name="Normal 3 2 2 3 2 5 2 2 2 2 2" xfId="4920"/>
    <cellStyle name="Normal 3 2 2 3 2 5 2 2 2 3" xfId="4921"/>
    <cellStyle name="Normal 3 2 2 3 2 5 2 2 3" xfId="4922"/>
    <cellStyle name="Normal 3 2 2 3 2 5 2 2 3 2" xfId="4923"/>
    <cellStyle name="Normal 3 2 2 3 2 5 2 2 4" xfId="4924"/>
    <cellStyle name="Normal 3 2 2 3 2 5 2 3" xfId="4925"/>
    <cellStyle name="Normal 3 2 2 3 2 5 2 3 2" xfId="4926"/>
    <cellStyle name="Normal 3 2 2 3 2 5 2 3 2 2" xfId="4927"/>
    <cellStyle name="Normal 3 2 2 3 2 5 2 3 3" xfId="4928"/>
    <cellStyle name="Normal 3 2 2 3 2 5 2 4" xfId="4929"/>
    <cellStyle name="Normal 3 2 2 3 2 5 2 4 2" xfId="4930"/>
    <cellStyle name="Normal 3 2 2 3 2 5 2 5" xfId="4931"/>
    <cellStyle name="Normal 3 2 2 3 2 5 3" xfId="4932"/>
    <cellStyle name="Normal 3 2 2 3 2 5 3 2" xfId="4933"/>
    <cellStyle name="Normal 3 2 2 3 2 5 3 2 2" xfId="4934"/>
    <cellStyle name="Normal 3 2 2 3 2 5 3 2 2 2" xfId="4935"/>
    <cellStyle name="Normal 3 2 2 3 2 5 3 2 3" xfId="4936"/>
    <cellStyle name="Normal 3 2 2 3 2 5 3 3" xfId="4937"/>
    <cellStyle name="Normal 3 2 2 3 2 5 3 3 2" xfId="4938"/>
    <cellStyle name="Normal 3 2 2 3 2 5 3 4" xfId="4939"/>
    <cellStyle name="Normal 3 2 2 3 2 5 4" xfId="4940"/>
    <cellStyle name="Normal 3 2 2 3 2 5 4 2" xfId="4941"/>
    <cellStyle name="Normal 3 2 2 3 2 5 4 2 2" xfId="4942"/>
    <cellStyle name="Normal 3 2 2 3 2 5 4 3" xfId="4943"/>
    <cellStyle name="Normal 3 2 2 3 2 5 5" xfId="4944"/>
    <cellStyle name="Normal 3 2 2 3 2 5 5 2" xfId="4945"/>
    <cellStyle name="Normal 3 2 2 3 2 5 6" xfId="4946"/>
    <cellStyle name="Normal 3 2 2 3 2 6" xfId="4947"/>
    <cellStyle name="Normal 3 2 2 3 2 6 2" xfId="4948"/>
    <cellStyle name="Normal 3 2 2 3 2 6 2 2" xfId="4949"/>
    <cellStyle name="Normal 3 2 2 3 2 6 2 2 2" xfId="4950"/>
    <cellStyle name="Normal 3 2 2 3 2 6 2 2 2 2" xfId="4951"/>
    <cellStyle name="Normal 3 2 2 3 2 6 2 2 3" xfId="4952"/>
    <cellStyle name="Normal 3 2 2 3 2 6 2 3" xfId="4953"/>
    <cellStyle name="Normal 3 2 2 3 2 6 2 3 2" xfId="4954"/>
    <cellStyle name="Normal 3 2 2 3 2 6 2 4" xfId="4955"/>
    <cellStyle name="Normal 3 2 2 3 2 6 3" xfId="4956"/>
    <cellStyle name="Normal 3 2 2 3 2 6 3 2" xfId="4957"/>
    <cellStyle name="Normal 3 2 2 3 2 6 3 2 2" xfId="4958"/>
    <cellStyle name="Normal 3 2 2 3 2 6 3 3" xfId="4959"/>
    <cellStyle name="Normal 3 2 2 3 2 6 4" xfId="4960"/>
    <cellStyle name="Normal 3 2 2 3 2 6 4 2" xfId="4961"/>
    <cellStyle name="Normal 3 2 2 3 2 6 5" xfId="4962"/>
    <cellStyle name="Normal 3 2 2 3 2 7" xfId="4963"/>
    <cellStyle name="Normal 3 2 2 3 2 7 2" xfId="4964"/>
    <cellStyle name="Normal 3 2 2 3 2 7 2 2" xfId="4965"/>
    <cellStyle name="Normal 3 2 2 3 2 7 2 2 2" xfId="4966"/>
    <cellStyle name="Normal 3 2 2 3 2 7 2 3" xfId="4967"/>
    <cellStyle name="Normal 3 2 2 3 2 7 3" xfId="4968"/>
    <cellStyle name="Normal 3 2 2 3 2 7 3 2" xfId="4969"/>
    <cellStyle name="Normal 3 2 2 3 2 7 4" xfId="4970"/>
    <cellStyle name="Normal 3 2 2 3 2 8" xfId="4971"/>
    <cellStyle name="Normal 3 2 2 3 2 8 2" xfId="4972"/>
    <cellStyle name="Normal 3 2 2 3 2 8 2 2" xfId="4973"/>
    <cellStyle name="Normal 3 2 2 3 2 8 3" xfId="4974"/>
    <cellStyle name="Normal 3 2 2 3 2 9" xfId="4975"/>
    <cellStyle name="Normal 3 2 2 3 2 9 2" xfId="4976"/>
    <cellStyle name="Normal 3 2 2 3 3" xfId="4977"/>
    <cellStyle name="Normal 3 2 2 3 3 2" xfId="4978"/>
    <cellStyle name="Normal 3 2 2 3 3 2 2" xfId="4979"/>
    <cellStyle name="Normal 3 2 2 3 3 2 2 2" xfId="4980"/>
    <cellStyle name="Normal 3 2 2 3 3 2 2 2 2" xfId="4981"/>
    <cellStyle name="Normal 3 2 2 3 3 2 2 2 2 2" xfId="4982"/>
    <cellStyle name="Normal 3 2 2 3 3 2 2 2 2 2 2" xfId="4983"/>
    <cellStyle name="Normal 3 2 2 3 3 2 2 2 2 2 2 2" xfId="4984"/>
    <cellStyle name="Normal 3 2 2 3 3 2 2 2 2 2 2 2 2" xfId="4985"/>
    <cellStyle name="Normal 3 2 2 3 3 2 2 2 2 2 2 3" xfId="4986"/>
    <cellStyle name="Normal 3 2 2 3 3 2 2 2 2 2 3" xfId="4987"/>
    <cellStyle name="Normal 3 2 2 3 3 2 2 2 2 2 3 2" xfId="4988"/>
    <cellStyle name="Normal 3 2 2 3 3 2 2 2 2 2 4" xfId="4989"/>
    <cellStyle name="Normal 3 2 2 3 3 2 2 2 2 3" xfId="4990"/>
    <cellStyle name="Normal 3 2 2 3 3 2 2 2 2 3 2" xfId="4991"/>
    <cellStyle name="Normal 3 2 2 3 3 2 2 2 2 3 2 2" xfId="4992"/>
    <cellStyle name="Normal 3 2 2 3 3 2 2 2 2 3 3" xfId="4993"/>
    <cellStyle name="Normal 3 2 2 3 3 2 2 2 2 4" xfId="4994"/>
    <cellStyle name="Normal 3 2 2 3 3 2 2 2 2 4 2" xfId="4995"/>
    <cellStyle name="Normal 3 2 2 3 3 2 2 2 2 5" xfId="4996"/>
    <cellStyle name="Normal 3 2 2 3 3 2 2 2 3" xfId="4997"/>
    <cellStyle name="Normal 3 2 2 3 3 2 2 2 3 2" xfId="4998"/>
    <cellStyle name="Normal 3 2 2 3 3 2 2 2 3 2 2" xfId="4999"/>
    <cellStyle name="Normal 3 2 2 3 3 2 2 2 3 2 2 2" xfId="5000"/>
    <cellStyle name="Normal 3 2 2 3 3 2 2 2 3 2 3" xfId="5001"/>
    <cellStyle name="Normal 3 2 2 3 3 2 2 2 3 3" xfId="5002"/>
    <cellStyle name="Normal 3 2 2 3 3 2 2 2 3 3 2" xfId="5003"/>
    <cellStyle name="Normal 3 2 2 3 3 2 2 2 3 4" xfId="5004"/>
    <cellStyle name="Normal 3 2 2 3 3 2 2 2 4" xfId="5005"/>
    <cellStyle name="Normal 3 2 2 3 3 2 2 2 4 2" xfId="5006"/>
    <cellStyle name="Normal 3 2 2 3 3 2 2 2 4 2 2" xfId="5007"/>
    <cellStyle name="Normal 3 2 2 3 3 2 2 2 4 3" xfId="5008"/>
    <cellStyle name="Normal 3 2 2 3 3 2 2 2 5" xfId="5009"/>
    <cellStyle name="Normal 3 2 2 3 3 2 2 2 5 2" xfId="5010"/>
    <cellStyle name="Normal 3 2 2 3 3 2 2 2 6" xfId="5011"/>
    <cellStyle name="Normal 3 2 2 3 3 2 2 3" xfId="5012"/>
    <cellStyle name="Normal 3 2 2 3 3 2 2 3 2" xfId="5013"/>
    <cellStyle name="Normal 3 2 2 3 3 2 2 3 2 2" xfId="5014"/>
    <cellStyle name="Normal 3 2 2 3 3 2 2 3 2 2 2" xfId="5015"/>
    <cellStyle name="Normal 3 2 2 3 3 2 2 3 2 2 2 2" xfId="5016"/>
    <cellStyle name="Normal 3 2 2 3 3 2 2 3 2 2 3" xfId="5017"/>
    <cellStyle name="Normal 3 2 2 3 3 2 2 3 2 3" xfId="5018"/>
    <cellStyle name="Normal 3 2 2 3 3 2 2 3 2 3 2" xfId="5019"/>
    <cellStyle name="Normal 3 2 2 3 3 2 2 3 2 4" xfId="5020"/>
    <cellStyle name="Normal 3 2 2 3 3 2 2 3 3" xfId="5021"/>
    <cellStyle name="Normal 3 2 2 3 3 2 2 3 3 2" xfId="5022"/>
    <cellStyle name="Normal 3 2 2 3 3 2 2 3 3 2 2" xfId="5023"/>
    <cellStyle name="Normal 3 2 2 3 3 2 2 3 3 3" xfId="5024"/>
    <cellStyle name="Normal 3 2 2 3 3 2 2 3 4" xfId="5025"/>
    <cellStyle name="Normal 3 2 2 3 3 2 2 3 4 2" xfId="5026"/>
    <cellStyle name="Normal 3 2 2 3 3 2 2 3 5" xfId="5027"/>
    <cellStyle name="Normal 3 2 2 3 3 2 2 4" xfId="5028"/>
    <cellStyle name="Normal 3 2 2 3 3 2 2 4 2" xfId="5029"/>
    <cellStyle name="Normal 3 2 2 3 3 2 2 4 2 2" xfId="5030"/>
    <cellStyle name="Normal 3 2 2 3 3 2 2 4 2 2 2" xfId="5031"/>
    <cellStyle name="Normal 3 2 2 3 3 2 2 4 2 3" xfId="5032"/>
    <cellStyle name="Normal 3 2 2 3 3 2 2 4 3" xfId="5033"/>
    <cellStyle name="Normal 3 2 2 3 3 2 2 4 3 2" xfId="5034"/>
    <cellStyle name="Normal 3 2 2 3 3 2 2 4 4" xfId="5035"/>
    <cellStyle name="Normal 3 2 2 3 3 2 2 5" xfId="5036"/>
    <cellStyle name="Normal 3 2 2 3 3 2 2 5 2" xfId="5037"/>
    <cellStyle name="Normal 3 2 2 3 3 2 2 5 2 2" xfId="5038"/>
    <cellStyle name="Normal 3 2 2 3 3 2 2 5 3" xfId="5039"/>
    <cellStyle name="Normal 3 2 2 3 3 2 2 6" xfId="5040"/>
    <cellStyle name="Normal 3 2 2 3 3 2 2 6 2" xfId="5041"/>
    <cellStyle name="Normal 3 2 2 3 3 2 2 7" xfId="5042"/>
    <cellStyle name="Normal 3 2 2 3 3 2 3" xfId="5043"/>
    <cellStyle name="Normal 3 2 2 3 3 2 3 2" xfId="5044"/>
    <cellStyle name="Normal 3 2 2 3 3 2 3 2 2" xfId="5045"/>
    <cellStyle name="Normal 3 2 2 3 3 2 3 2 2 2" xfId="5046"/>
    <cellStyle name="Normal 3 2 2 3 3 2 3 2 2 2 2" xfId="5047"/>
    <cellStyle name="Normal 3 2 2 3 3 2 3 2 2 2 2 2" xfId="5048"/>
    <cellStyle name="Normal 3 2 2 3 3 2 3 2 2 2 3" xfId="5049"/>
    <cellStyle name="Normal 3 2 2 3 3 2 3 2 2 3" xfId="5050"/>
    <cellStyle name="Normal 3 2 2 3 3 2 3 2 2 3 2" xfId="5051"/>
    <cellStyle name="Normal 3 2 2 3 3 2 3 2 2 4" xfId="5052"/>
    <cellStyle name="Normal 3 2 2 3 3 2 3 2 3" xfId="5053"/>
    <cellStyle name="Normal 3 2 2 3 3 2 3 2 3 2" xfId="5054"/>
    <cellStyle name="Normal 3 2 2 3 3 2 3 2 3 2 2" xfId="5055"/>
    <cellStyle name="Normal 3 2 2 3 3 2 3 2 3 3" xfId="5056"/>
    <cellStyle name="Normal 3 2 2 3 3 2 3 2 4" xfId="5057"/>
    <cellStyle name="Normal 3 2 2 3 3 2 3 2 4 2" xfId="5058"/>
    <cellStyle name="Normal 3 2 2 3 3 2 3 2 5" xfId="5059"/>
    <cellStyle name="Normal 3 2 2 3 3 2 3 3" xfId="5060"/>
    <cellStyle name="Normal 3 2 2 3 3 2 3 3 2" xfId="5061"/>
    <cellStyle name="Normal 3 2 2 3 3 2 3 3 2 2" xfId="5062"/>
    <cellStyle name="Normal 3 2 2 3 3 2 3 3 2 2 2" xfId="5063"/>
    <cellStyle name="Normal 3 2 2 3 3 2 3 3 2 3" xfId="5064"/>
    <cellStyle name="Normal 3 2 2 3 3 2 3 3 3" xfId="5065"/>
    <cellStyle name="Normal 3 2 2 3 3 2 3 3 3 2" xfId="5066"/>
    <cellStyle name="Normal 3 2 2 3 3 2 3 3 4" xfId="5067"/>
    <cellStyle name="Normal 3 2 2 3 3 2 3 4" xfId="5068"/>
    <cellStyle name="Normal 3 2 2 3 3 2 3 4 2" xfId="5069"/>
    <cellStyle name="Normal 3 2 2 3 3 2 3 4 2 2" xfId="5070"/>
    <cellStyle name="Normal 3 2 2 3 3 2 3 4 3" xfId="5071"/>
    <cellStyle name="Normal 3 2 2 3 3 2 3 5" xfId="5072"/>
    <cellStyle name="Normal 3 2 2 3 3 2 3 5 2" xfId="5073"/>
    <cellStyle name="Normal 3 2 2 3 3 2 3 6" xfId="5074"/>
    <cellStyle name="Normal 3 2 2 3 3 2 4" xfId="5075"/>
    <cellStyle name="Normal 3 2 2 3 3 2 4 2" xfId="5076"/>
    <cellStyle name="Normal 3 2 2 3 3 2 4 2 2" xfId="5077"/>
    <cellStyle name="Normal 3 2 2 3 3 2 4 2 2 2" xfId="5078"/>
    <cellStyle name="Normal 3 2 2 3 3 2 4 2 2 2 2" xfId="5079"/>
    <cellStyle name="Normal 3 2 2 3 3 2 4 2 2 3" xfId="5080"/>
    <cellStyle name="Normal 3 2 2 3 3 2 4 2 3" xfId="5081"/>
    <cellStyle name="Normal 3 2 2 3 3 2 4 2 3 2" xfId="5082"/>
    <cellStyle name="Normal 3 2 2 3 3 2 4 2 4" xfId="5083"/>
    <cellStyle name="Normal 3 2 2 3 3 2 4 3" xfId="5084"/>
    <cellStyle name="Normal 3 2 2 3 3 2 4 3 2" xfId="5085"/>
    <cellStyle name="Normal 3 2 2 3 3 2 4 3 2 2" xfId="5086"/>
    <cellStyle name="Normal 3 2 2 3 3 2 4 3 3" xfId="5087"/>
    <cellStyle name="Normal 3 2 2 3 3 2 4 4" xfId="5088"/>
    <cellStyle name="Normal 3 2 2 3 3 2 4 4 2" xfId="5089"/>
    <cellStyle name="Normal 3 2 2 3 3 2 4 5" xfId="5090"/>
    <cellStyle name="Normal 3 2 2 3 3 2 5" xfId="5091"/>
    <cellStyle name="Normal 3 2 2 3 3 2 5 2" xfId="5092"/>
    <cellStyle name="Normal 3 2 2 3 3 2 5 2 2" xfId="5093"/>
    <cellStyle name="Normal 3 2 2 3 3 2 5 2 2 2" xfId="5094"/>
    <cellStyle name="Normal 3 2 2 3 3 2 5 2 3" xfId="5095"/>
    <cellStyle name="Normal 3 2 2 3 3 2 5 3" xfId="5096"/>
    <cellStyle name="Normal 3 2 2 3 3 2 5 3 2" xfId="5097"/>
    <cellStyle name="Normal 3 2 2 3 3 2 5 4" xfId="5098"/>
    <cellStyle name="Normal 3 2 2 3 3 2 6" xfId="5099"/>
    <cellStyle name="Normal 3 2 2 3 3 2 6 2" xfId="5100"/>
    <cellStyle name="Normal 3 2 2 3 3 2 6 2 2" xfId="5101"/>
    <cellStyle name="Normal 3 2 2 3 3 2 6 3" xfId="5102"/>
    <cellStyle name="Normal 3 2 2 3 3 2 7" xfId="5103"/>
    <cellStyle name="Normal 3 2 2 3 3 2 7 2" xfId="5104"/>
    <cellStyle name="Normal 3 2 2 3 3 2 8" xfId="5105"/>
    <cellStyle name="Normal 3 2 2 3 3 3" xfId="5106"/>
    <cellStyle name="Normal 3 2 2 3 3 3 2" xfId="5107"/>
    <cellStyle name="Normal 3 2 2 3 3 3 2 2" xfId="5108"/>
    <cellStyle name="Normal 3 2 2 3 3 3 2 2 2" xfId="5109"/>
    <cellStyle name="Normal 3 2 2 3 3 3 2 2 2 2" xfId="5110"/>
    <cellStyle name="Normal 3 2 2 3 3 3 2 2 2 2 2" xfId="5111"/>
    <cellStyle name="Normal 3 2 2 3 3 3 2 2 2 2 2 2" xfId="5112"/>
    <cellStyle name="Normal 3 2 2 3 3 3 2 2 2 2 3" xfId="5113"/>
    <cellStyle name="Normal 3 2 2 3 3 3 2 2 2 3" xfId="5114"/>
    <cellStyle name="Normal 3 2 2 3 3 3 2 2 2 3 2" xfId="5115"/>
    <cellStyle name="Normal 3 2 2 3 3 3 2 2 2 4" xfId="5116"/>
    <cellStyle name="Normal 3 2 2 3 3 3 2 2 3" xfId="5117"/>
    <cellStyle name="Normal 3 2 2 3 3 3 2 2 3 2" xfId="5118"/>
    <cellStyle name="Normal 3 2 2 3 3 3 2 2 3 2 2" xfId="5119"/>
    <cellStyle name="Normal 3 2 2 3 3 3 2 2 3 3" xfId="5120"/>
    <cellStyle name="Normal 3 2 2 3 3 3 2 2 4" xfId="5121"/>
    <cellStyle name="Normal 3 2 2 3 3 3 2 2 4 2" xfId="5122"/>
    <cellStyle name="Normal 3 2 2 3 3 3 2 2 5" xfId="5123"/>
    <cellStyle name="Normal 3 2 2 3 3 3 2 3" xfId="5124"/>
    <cellStyle name="Normal 3 2 2 3 3 3 2 3 2" xfId="5125"/>
    <cellStyle name="Normal 3 2 2 3 3 3 2 3 2 2" xfId="5126"/>
    <cellStyle name="Normal 3 2 2 3 3 3 2 3 2 2 2" xfId="5127"/>
    <cellStyle name="Normal 3 2 2 3 3 3 2 3 2 3" xfId="5128"/>
    <cellStyle name="Normal 3 2 2 3 3 3 2 3 3" xfId="5129"/>
    <cellStyle name="Normal 3 2 2 3 3 3 2 3 3 2" xfId="5130"/>
    <cellStyle name="Normal 3 2 2 3 3 3 2 3 4" xfId="5131"/>
    <cellStyle name="Normal 3 2 2 3 3 3 2 4" xfId="5132"/>
    <cellStyle name="Normal 3 2 2 3 3 3 2 4 2" xfId="5133"/>
    <cellStyle name="Normal 3 2 2 3 3 3 2 4 2 2" xfId="5134"/>
    <cellStyle name="Normal 3 2 2 3 3 3 2 4 3" xfId="5135"/>
    <cellStyle name="Normal 3 2 2 3 3 3 2 5" xfId="5136"/>
    <cellStyle name="Normal 3 2 2 3 3 3 2 5 2" xfId="5137"/>
    <cellStyle name="Normal 3 2 2 3 3 3 2 6" xfId="5138"/>
    <cellStyle name="Normal 3 2 2 3 3 3 3" xfId="5139"/>
    <cellStyle name="Normal 3 2 2 3 3 3 3 2" xfId="5140"/>
    <cellStyle name="Normal 3 2 2 3 3 3 3 2 2" xfId="5141"/>
    <cellStyle name="Normal 3 2 2 3 3 3 3 2 2 2" xfId="5142"/>
    <cellStyle name="Normal 3 2 2 3 3 3 3 2 2 2 2" xfId="5143"/>
    <cellStyle name="Normal 3 2 2 3 3 3 3 2 2 3" xfId="5144"/>
    <cellStyle name="Normal 3 2 2 3 3 3 3 2 3" xfId="5145"/>
    <cellStyle name="Normal 3 2 2 3 3 3 3 2 3 2" xfId="5146"/>
    <cellStyle name="Normal 3 2 2 3 3 3 3 2 4" xfId="5147"/>
    <cellStyle name="Normal 3 2 2 3 3 3 3 3" xfId="5148"/>
    <cellStyle name="Normal 3 2 2 3 3 3 3 3 2" xfId="5149"/>
    <cellStyle name="Normal 3 2 2 3 3 3 3 3 2 2" xfId="5150"/>
    <cellStyle name="Normal 3 2 2 3 3 3 3 3 3" xfId="5151"/>
    <cellStyle name="Normal 3 2 2 3 3 3 3 4" xfId="5152"/>
    <cellStyle name="Normal 3 2 2 3 3 3 3 4 2" xfId="5153"/>
    <cellStyle name="Normal 3 2 2 3 3 3 3 5" xfId="5154"/>
    <cellStyle name="Normal 3 2 2 3 3 3 4" xfId="5155"/>
    <cellStyle name="Normal 3 2 2 3 3 3 4 2" xfId="5156"/>
    <cellStyle name="Normal 3 2 2 3 3 3 4 2 2" xfId="5157"/>
    <cellStyle name="Normal 3 2 2 3 3 3 4 2 2 2" xfId="5158"/>
    <cellStyle name="Normal 3 2 2 3 3 3 4 2 3" xfId="5159"/>
    <cellStyle name="Normal 3 2 2 3 3 3 4 3" xfId="5160"/>
    <cellStyle name="Normal 3 2 2 3 3 3 4 3 2" xfId="5161"/>
    <cellStyle name="Normal 3 2 2 3 3 3 4 4" xfId="5162"/>
    <cellStyle name="Normal 3 2 2 3 3 3 5" xfId="5163"/>
    <cellStyle name="Normal 3 2 2 3 3 3 5 2" xfId="5164"/>
    <cellStyle name="Normal 3 2 2 3 3 3 5 2 2" xfId="5165"/>
    <cellStyle name="Normal 3 2 2 3 3 3 5 3" xfId="5166"/>
    <cellStyle name="Normal 3 2 2 3 3 3 6" xfId="5167"/>
    <cellStyle name="Normal 3 2 2 3 3 3 6 2" xfId="5168"/>
    <cellStyle name="Normal 3 2 2 3 3 3 7" xfId="5169"/>
    <cellStyle name="Normal 3 2 2 3 3 4" xfId="5170"/>
    <cellStyle name="Normal 3 2 2 3 3 4 2" xfId="5171"/>
    <cellStyle name="Normal 3 2 2 3 3 4 2 2" xfId="5172"/>
    <cellStyle name="Normal 3 2 2 3 3 4 2 2 2" xfId="5173"/>
    <cellStyle name="Normal 3 2 2 3 3 4 2 2 2 2" xfId="5174"/>
    <cellStyle name="Normal 3 2 2 3 3 4 2 2 2 2 2" xfId="5175"/>
    <cellStyle name="Normal 3 2 2 3 3 4 2 2 2 3" xfId="5176"/>
    <cellStyle name="Normal 3 2 2 3 3 4 2 2 3" xfId="5177"/>
    <cellStyle name="Normal 3 2 2 3 3 4 2 2 3 2" xfId="5178"/>
    <cellStyle name="Normal 3 2 2 3 3 4 2 2 4" xfId="5179"/>
    <cellStyle name="Normal 3 2 2 3 3 4 2 3" xfId="5180"/>
    <cellStyle name="Normal 3 2 2 3 3 4 2 3 2" xfId="5181"/>
    <cellStyle name="Normal 3 2 2 3 3 4 2 3 2 2" xfId="5182"/>
    <cellStyle name="Normal 3 2 2 3 3 4 2 3 3" xfId="5183"/>
    <cellStyle name="Normal 3 2 2 3 3 4 2 4" xfId="5184"/>
    <cellStyle name="Normal 3 2 2 3 3 4 2 4 2" xfId="5185"/>
    <cellStyle name="Normal 3 2 2 3 3 4 2 5" xfId="5186"/>
    <cellStyle name="Normal 3 2 2 3 3 4 3" xfId="5187"/>
    <cellStyle name="Normal 3 2 2 3 3 4 3 2" xfId="5188"/>
    <cellStyle name="Normal 3 2 2 3 3 4 3 2 2" xfId="5189"/>
    <cellStyle name="Normal 3 2 2 3 3 4 3 2 2 2" xfId="5190"/>
    <cellStyle name="Normal 3 2 2 3 3 4 3 2 3" xfId="5191"/>
    <cellStyle name="Normal 3 2 2 3 3 4 3 3" xfId="5192"/>
    <cellStyle name="Normal 3 2 2 3 3 4 3 3 2" xfId="5193"/>
    <cellStyle name="Normal 3 2 2 3 3 4 3 4" xfId="5194"/>
    <cellStyle name="Normal 3 2 2 3 3 4 4" xfId="5195"/>
    <cellStyle name="Normal 3 2 2 3 3 4 4 2" xfId="5196"/>
    <cellStyle name="Normal 3 2 2 3 3 4 4 2 2" xfId="5197"/>
    <cellStyle name="Normal 3 2 2 3 3 4 4 3" xfId="5198"/>
    <cellStyle name="Normal 3 2 2 3 3 4 5" xfId="5199"/>
    <cellStyle name="Normal 3 2 2 3 3 4 5 2" xfId="5200"/>
    <cellStyle name="Normal 3 2 2 3 3 4 6" xfId="5201"/>
    <cellStyle name="Normal 3 2 2 3 3 5" xfId="5202"/>
    <cellStyle name="Normal 3 2 2 3 3 5 2" xfId="5203"/>
    <cellStyle name="Normal 3 2 2 3 3 5 2 2" xfId="5204"/>
    <cellStyle name="Normal 3 2 2 3 3 5 2 2 2" xfId="5205"/>
    <cellStyle name="Normal 3 2 2 3 3 5 2 2 2 2" xfId="5206"/>
    <cellStyle name="Normal 3 2 2 3 3 5 2 2 3" xfId="5207"/>
    <cellStyle name="Normal 3 2 2 3 3 5 2 3" xfId="5208"/>
    <cellStyle name="Normal 3 2 2 3 3 5 2 3 2" xfId="5209"/>
    <cellStyle name="Normal 3 2 2 3 3 5 2 4" xfId="5210"/>
    <cellStyle name="Normal 3 2 2 3 3 5 3" xfId="5211"/>
    <cellStyle name="Normal 3 2 2 3 3 5 3 2" xfId="5212"/>
    <cellStyle name="Normal 3 2 2 3 3 5 3 2 2" xfId="5213"/>
    <cellStyle name="Normal 3 2 2 3 3 5 3 3" xfId="5214"/>
    <cellStyle name="Normal 3 2 2 3 3 5 4" xfId="5215"/>
    <cellStyle name="Normal 3 2 2 3 3 5 4 2" xfId="5216"/>
    <cellStyle name="Normal 3 2 2 3 3 5 5" xfId="5217"/>
    <cellStyle name="Normal 3 2 2 3 3 6" xfId="5218"/>
    <cellStyle name="Normal 3 2 2 3 3 6 2" xfId="5219"/>
    <cellStyle name="Normal 3 2 2 3 3 6 2 2" xfId="5220"/>
    <cellStyle name="Normal 3 2 2 3 3 6 2 2 2" xfId="5221"/>
    <cellStyle name="Normal 3 2 2 3 3 6 2 3" xfId="5222"/>
    <cellStyle name="Normal 3 2 2 3 3 6 3" xfId="5223"/>
    <cellStyle name="Normal 3 2 2 3 3 6 3 2" xfId="5224"/>
    <cellStyle name="Normal 3 2 2 3 3 6 4" xfId="5225"/>
    <cellStyle name="Normal 3 2 2 3 3 7" xfId="5226"/>
    <cellStyle name="Normal 3 2 2 3 3 7 2" xfId="5227"/>
    <cellStyle name="Normal 3 2 2 3 3 7 2 2" xfId="5228"/>
    <cellStyle name="Normal 3 2 2 3 3 7 3" xfId="5229"/>
    <cellStyle name="Normal 3 2 2 3 3 8" xfId="5230"/>
    <cellStyle name="Normal 3 2 2 3 3 8 2" xfId="5231"/>
    <cellStyle name="Normal 3 2 2 3 3 9" xfId="5232"/>
    <cellStyle name="Normal 3 2 2 3 4" xfId="5233"/>
    <cellStyle name="Normal 3 2 2 3 4 2" xfId="5234"/>
    <cellStyle name="Normal 3 2 2 3 4 2 2" xfId="5235"/>
    <cellStyle name="Normal 3 2 2 3 4 2 2 2" xfId="5236"/>
    <cellStyle name="Normal 3 2 2 3 4 2 2 2 2" xfId="5237"/>
    <cellStyle name="Normal 3 2 2 3 4 2 2 2 2 2" xfId="5238"/>
    <cellStyle name="Normal 3 2 2 3 4 2 2 2 2 2 2" xfId="5239"/>
    <cellStyle name="Normal 3 2 2 3 4 2 2 2 2 2 2 2" xfId="5240"/>
    <cellStyle name="Normal 3 2 2 3 4 2 2 2 2 2 3" xfId="5241"/>
    <cellStyle name="Normal 3 2 2 3 4 2 2 2 2 3" xfId="5242"/>
    <cellStyle name="Normal 3 2 2 3 4 2 2 2 2 3 2" xfId="5243"/>
    <cellStyle name="Normal 3 2 2 3 4 2 2 2 2 4" xfId="5244"/>
    <cellStyle name="Normal 3 2 2 3 4 2 2 2 3" xfId="5245"/>
    <cellStyle name="Normal 3 2 2 3 4 2 2 2 3 2" xfId="5246"/>
    <cellStyle name="Normal 3 2 2 3 4 2 2 2 3 2 2" xfId="5247"/>
    <cellStyle name="Normal 3 2 2 3 4 2 2 2 3 3" xfId="5248"/>
    <cellStyle name="Normal 3 2 2 3 4 2 2 2 4" xfId="5249"/>
    <cellStyle name="Normal 3 2 2 3 4 2 2 2 4 2" xfId="5250"/>
    <cellStyle name="Normal 3 2 2 3 4 2 2 2 5" xfId="5251"/>
    <cellStyle name="Normal 3 2 2 3 4 2 2 3" xfId="5252"/>
    <cellStyle name="Normal 3 2 2 3 4 2 2 3 2" xfId="5253"/>
    <cellStyle name="Normal 3 2 2 3 4 2 2 3 2 2" xfId="5254"/>
    <cellStyle name="Normal 3 2 2 3 4 2 2 3 2 2 2" xfId="5255"/>
    <cellStyle name="Normal 3 2 2 3 4 2 2 3 2 3" xfId="5256"/>
    <cellStyle name="Normal 3 2 2 3 4 2 2 3 3" xfId="5257"/>
    <cellStyle name="Normal 3 2 2 3 4 2 2 3 3 2" xfId="5258"/>
    <cellStyle name="Normal 3 2 2 3 4 2 2 3 4" xfId="5259"/>
    <cellStyle name="Normal 3 2 2 3 4 2 2 4" xfId="5260"/>
    <cellStyle name="Normal 3 2 2 3 4 2 2 4 2" xfId="5261"/>
    <cellStyle name="Normal 3 2 2 3 4 2 2 4 2 2" xfId="5262"/>
    <cellStyle name="Normal 3 2 2 3 4 2 2 4 3" xfId="5263"/>
    <cellStyle name="Normal 3 2 2 3 4 2 2 5" xfId="5264"/>
    <cellStyle name="Normal 3 2 2 3 4 2 2 5 2" xfId="5265"/>
    <cellStyle name="Normal 3 2 2 3 4 2 2 6" xfId="5266"/>
    <cellStyle name="Normal 3 2 2 3 4 2 3" xfId="5267"/>
    <cellStyle name="Normal 3 2 2 3 4 2 3 2" xfId="5268"/>
    <cellStyle name="Normal 3 2 2 3 4 2 3 2 2" xfId="5269"/>
    <cellStyle name="Normal 3 2 2 3 4 2 3 2 2 2" xfId="5270"/>
    <cellStyle name="Normal 3 2 2 3 4 2 3 2 2 2 2" xfId="5271"/>
    <cellStyle name="Normal 3 2 2 3 4 2 3 2 2 3" xfId="5272"/>
    <cellStyle name="Normal 3 2 2 3 4 2 3 2 3" xfId="5273"/>
    <cellStyle name="Normal 3 2 2 3 4 2 3 2 3 2" xfId="5274"/>
    <cellStyle name="Normal 3 2 2 3 4 2 3 2 4" xfId="5275"/>
    <cellStyle name="Normal 3 2 2 3 4 2 3 3" xfId="5276"/>
    <cellStyle name="Normal 3 2 2 3 4 2 3 3 2" xfId="5277"/>
    <cellStyle name="Normal 3 2 2 3 4 2 3 3 2 2" xfId="5278"/>
    <cellStyle name="Normal 3 2 2 3 4 2 3 3 3" xfId="5279"/>
    <cellStyle name="Normal 3 2 2 3 4 2 3 4" xfId="5280"/>
    <cellStyle name="Normal 3 2 2 3 4 2 3 4 2" xfId="5281"/>
    <cellStyle name="Normal 3 2 2 3 4 2 3 5" xfId="5282"/>
    <cellStyle name="Normal 3 2 2 3 4 2 4" xfId="5283"/>
    <cellStyle name="Normal 3 2 2 3 4 2 4 2" xfId="5284"/>
    <cellStyle name="Normal 3 2 2 3 4 2 4 2 2" xfId="5285"/>
    <cellStyle name="Normal 3 2 2 3 4 2 4 2 2 2" xfId="5286"/>
    <cellStyle name="Normal 3 2 2 3 4 2 4 2 3" xfId="5287"/>
    <cellStyle name="Normal 3 2 2 3 4 2 4 3" xfId="5288"/>
    <cellStyle name="Normal 3 2 2 3 4 2 4 3 2" xfId="5289"/>
    <cellStyle name="Normal 3 2 2 3 4 2 4 4" xfId="5290"/>
    <cellStyle name="Normal 3 2 2 3 4 2 5" xfId="5291"/>
    <cellStyle name="Normal 3 2 2 3 4 2 5 2" xfId="5292"/>
    <cellStyle name="Normal 3 2 2 3 4 2 5 2 2" xfId="5293"/>
    <cellStyle name="Normal 3 2 2 3 4 2 5 3" xfId="5294"/>
    <cellStyle name="Normal 3 2 2 3 4 2 6" xfId="5295"/>
    <cellStyle name="Normal 3 2 2 3 4 2 6 2" xfId="5296"/>
    <cellStyle name="Normal 3 2 2 3 4 2 7" xfId="5297"/>
    <cellStyle name="Normal 3 2 2 3 4 3" xfId="5298"/>
    <cellStyle name="Normal 3 2 2 3 4 3 2" xfId="5299"/>
    <cellStyle name="Normal 3 2 2 3 4 3 2 2" xfId="5300"/>
    <cellStyle name="Normal 3 2 2 3 4 3 2 2 2" xfId="5301"/>
    <cellStyle name="Normal 3 2 2 3 4 3 2 2 2 2" xfId="5302"/>
    <cellStyle name="Normal 3 2 2 3 4 3 2 2 2 2 2" xfId="5303"/>
    <cellStyle name="Normal 3 2 2 3 4 3 2 2 2 3" xfId="5304"/>
    <cellStyle name="Normal 3 2 2 3 4 3 2 2 3" xfId="5305"/>
    <cellStyle name="Normal 3 2 2 3 4 3 2 2 3 2" xfId="5306"/>
    <cellStyle name="Normal 3 2 2 3 4 3 2 2 4" xfId="5307"/>
    <cellStyle name="Normal 3 2 2 3 4 3 2 3" xfId="5308"/>
    <cellStyle name="Normal 3 2 2 3 4 3 2 3 2" xfId="5309"/>
    <cellStyle name="Normal 3 2 2 3 4 3 2 3 2 2" xfId="5310"/>
    <cellStyle name="Normal 3 2 2 3 4 3 2 3 3" xfId="5311"/>
    <cellStyle name="Normal 3 2 2 3 4 3 2 4" xfId="5312"/>
    <cellStyle name="Normal 3 2 2 3 4 3 2 4 2" xfId="5313"/>
    <cellStyle name="Normal 3 2 2 3 4 3 2 5" xfId="5314"/>
    <cellStyle name="Normal 3 2 2 3 4 3 3" xfId="5315"/>
    <cellStyle name="Normal 3 2 2 3 4 3 3 2" xfId="5316"/>
    <cellStyle name="Normal 3 2 2 3 4 3 3 2 2" xfId="5317"/>
    <cellStyle name="Normal 3 2 2 3 4 3 3 2 2 2" xfId="5318"/>
    <cellStyle name="Normal 3 2 2 3 4 3 3 2 3" xfId="5319"/>
    <cellStyle name="Normal 3 2 2 3 4 3 3 3" xfId="5320"/>
    <cellStyle name="Normal 3 2 2 3 4 3 3 3 2" xfId="5321"/>
    <cellStyle name="Normal 3 2 2 3 4 3 3 4" xfId="5322"/>
    <cellStyle name="Normal 3 2 2 3 4 3 4" xfId="5323"/>
    <cellStyle name="Normal 3 2 2 3 4 3 4 2" xfId="5324"/>
    <cellStyle name="Normal 3 2 2 3 4 3 4 2 2" xfId="5325"/>
    <cellStyle name="Normal 3 2 2 3 4 3 4 3" xfId="5326"/>
    <cellStyle name="Normal 3 2 2 3 4 3 5" xfId="5327"/>
    <cellStyle name="Normal 3 2 2 3 4 3 5 2" xfId="5328"/>
    <cellStyle name="Normal 3 2 2 3 4 3 6" xfId="5329"/>
    <cellStyle name="Normal 3 2 2 3 4 4" xfId="5330"/>
    <cellStyle name="Normal 3 2 2 3 4 4 2" xfId="5331"/>
    <cellStyle name="Normal 3 2 2 3 4 4 2 2" xfId="5332"/>
    <cellStyle name="Normal 3 2 2 3 4 4 2 2 2" xfId="5333"/>
    <cellStyle name="Normal 3 2 2 3 4 4 2 2 2 2" xfId="5334"/>
    <cellStyle name="Normal 3 2 2 3 4 4 2 2 3" xfId="5335"/>
    <cellStyle name="Normal 3 2 2 3 4 4 2 3" xfId="5336"/>
    <cellStyle name="Normal 3 2 2 3 4 4 2 3 2" xfId="5337"/>
    <cellStyle name="Normal 3 2 2 3 4 4 2 4" xfId="5338"/>
    <cellStyle name="Normal 3 2 2 3 4 4 3" xfId="5339"/>
    <cellStyle name="Normal 3 2 2 3 4 4 3 2" xfId="5340"/>
    <cellStyle name="Normal 3 2 2 3 4 4 3 2 2" xfId="5341"/>
    <cellStyle name="Normal 3 2 2 3 4 4 3 3" xfId="5342"/>
    <cellStyle name="Normal 3 2 2 3 4 4 4" xfId="5343"/>
    <cellStyle name="Normal 3 2 2 3 4 4 4 2" xfId="5344"/>
    <cellStyle name="Normal 3 2 2 3 4 4 5" xfId="5345"/>
    <cellStyle name="Normal 3 2 2 3 4 5" xfId="5346"/>
    <cellStyle name="Normal 3 2 2 3 4 5 2" xfId="5347"/>
    <cellStyle name="Normal 3 2 2 3 4 5 2 2" xfId="5348"/>
    <cellStyle name="Normal 3 2 2 3 4 5 2 2 2" xfId="5349"/>
    <cellStyle name="Normal 3 2 2 3 4 5 2 3" xfId="5350"/>
    <cellStyle name="Normal 3 2 2 3 4 5 3" xfId="5351"/>
    <cellStyle name="Normal 3 2 2 3 4 5 3 2" xfId="5352"/>
    <cellStyle name="Normal 3 2 2 3 4 5 4" xfId="5353"/>
    <cellStyle name="Normal 3 2 2 3 4 6" xfId="5354"/>
    <cellStyle name="Normal 3 2 2 3 4 6 2" xfId="5355"/>
    <cellStyle name="Normal 3 2 2 3 4 6 2 2" xfId="5356"/>
    <cellStyle name="Normal 3 2 2 3 4 6 3" xfId="5357"/>
    <cellStyle name="Normal 3 2 2 3 4 7" xfId="5358"/>
    <cellStyle name="Normal 3 2 2 3 4 7 2" xfId="5359"/>
    <cellStyle name="Normal 3 2 2 3 4 8" xfId="5360"/>
    <cellStyle name="Normal 3 2 2 3 5" xfId="5361"/>
    <cellStyle name="Normal 3 2 2 3 5 2" xfId="5362"/>
    <cellStyle name="Normal 3 2 2 3 5 2 2" xfId="5363"/>
    <cellStyle name="Normal 3 2 2 3 5 2 2 2" xfId="5364"/>
    <cellStyle name="Normal 3 2 2 3 5 2 2 2 2" xfId="5365"/>
    <cellStyle name="Normal 3 2 2 3 5 2 2 2 2 2" xfId="5366"/>
    <cellStyle name="Normal 3 2 2 3 5 2 2 2 2 2 2" xfId="5367"/>
    <cellStyle name="Normal 3 2 2 3 5 2 2 2 2 3" xfId="5368"/>
    <cellStyle name="Normal 3 2 2 3 5 2 2 2 3" xfId="5369"/>
    <cellStyle name="Normal 3 2 2 3 5 2 2 2 3 2" xfId="5370"/>
    <cellStyle name="Normal 3 2 2 3 5 2 2 2 4" xfId="5371"/>
    <cellStyle name="Normal 3 2 2 3 5 2 2 3" xfId="5372"/>
    <cellStyle name="Normal 3 2 2 3 5 2 2 3 2" xfId="5373"/>
    <cellStyle name="Normal 3 2 2 3 5 2 2 3 2 2" xfId="5374"/>
    <cellStyle name="Normal 3 2 2 3 5 2 2 3 3" xfId="5375"/>
    <cellStyle name="Normal 3 2 2 3 5 2 2 4" xfId="5376"/>
    <cellStyle name="Normal 3 2 2 3 5 2 2 4 2" xfId="5377"/>
    <cellStyle name="Normal 3 2 2 3 5 2 2 5" xfId="5378"/>
    <cellStyle name="Normal 3 2 2 3 5 2 3" xfId="5379"/>
    <cellStyle name="Normal 3 2 2 3 5 2 3 2" xfId="5380"/>
    <cellStyle name="Normal 3 2 2 3 5 2 3 2 2" xfId="5381"/>
    <cellStyle name="Normal 3 2 2 3 5 2 3 2 2 2" xfId="5382"/>
    <cellStyle name="Normal 3 2 2 3 5 2 3 2 3" xfId="5383"/>
    <cellStyle name="Normal 3 2 2 3 5 2 3 3" xfId="5384"/>
    <cellStyle name="Normal 3 2 2 3 5 2 3 3 2" xfId="5385"/>
    <cellStyle name="Normal 3 2 2 3 5 2 3 4" xfId="5386"/>
    <cellStyle name="Normal 3 2 2 3 5 2 4" xfId="5387"/>
    <cellStyle name="Normal 3 2 2 3 5 2 4 2" xfId="5388"/>
    <cellStyle name="Normal 3 2 2 3 5 2 4 2 2" xfId="5389"/>
    <cellStyle name="Normal 3 2 2 3 5 2 4 3" xfId="5390"/>
    <cellStyle name="Normal 3 2 2 3 5 2 5" xfId="5391"/>
    <cellStyle name="Normal 3 2 2 3 5 2 5 2" xfId="5392"/>
    <cellStyle name="Normal 3 2 2 3 5 2 6" xfId="5393"/>
    <cellStyle name="Normal 3 2 2 3 5 3" xfId="5394"/>
    <cellStyle name="Normal 3 2 2 3 5 3 2" xfId="5395"/>
    <cellStyle name="Normal 3 2 2 3 5 3 2 2" xfId="5396"/>
    <cellStyle name="Normal 3 2 2 3 5 3 2 2 2" xfId="5397"/>
    <cellStyle name="Normal 3 2 2 3 5 3 2 2 2 2" xfId="5398"/>
    <cellStyle name="Normal 3 2 2 3 5 3 2 2 3" xfId="5399"/>
    <cellStyle name="Normal 3 2 2 3 5 3 2 3" xfId="5400"/>
    <cellStyle name="Normal 3 2 2 3 5 3 2 3 2" xfId="5401"/>
    <cellStyle name="Normal 3 2 2 3 5 3 2 4" xfId="5402"/>
    <cellStyle name="Normal 3 2 2 3 5 3 3" xfId="5403"/>
    <cellStyle name="Normal 3 2 2 3 5 3 3 2" xfId="5404"/>
    <cellStyle name="Normal 3 2 2 3 5 3 3 2 2" xfId="5405"/>
    <cellStyle name="Normal 3 2 2 3 5 3 3 3" xfId="5406"/>
    <cellStyle name="Normal 3 2 2 3 5 3 4" xfId="5407"/>
    <cellStyle name="Normal 3 2 2 3 5 3 4 2" xfId="5408"/>
    <cellStyle name="Normal 3 2 2 3 5 3 5" xfId="5409"/>
    <cellStyle name="Normal 3 2 2 3 5 4" xfId="5410"/>
    <cellStyle name="Normal 3 2 2 3 5 4 2" xfId="5411"/>
    <cellStyle name="Normal 3 2 2 3 5 4 2 2" xfId="5412"/>
    <cellStyle name="Normal 3 2 2 3 5 4 2 2 2" xfId="5413"/>
    <cellStyle name="Normal 3 2 2 3 5 4 2 3" xfId="5414"/>
    <cellStyle name="Normal 3 2 2 3 5 4 3" xfId="5415"/>
    <cellStyle name="Normal 3 2 2 3 5 4 3 2" xfId="5416"/>
    <cellStyle name="Normal 3 2 2 3 5 4 4" xfId="5417"/>
    <cellStyle name="Normal 3 2 2 3 5 5" xfId="5418"/>
    <cellStyle name="Normal 3 2 2 3 5 5 2" xfId="5419"/>
    <cellStyle name="Normal 3 2 2 3 5 5 2 2" xfId="5420"/>
    <cellStyle name="Normal 3 2 2 3 5 5 3" xfId="5421"/>
    <cellStyle name="Normal 3 2 2 3 5 6" xfId="5422"/>
    <cellStyle name="Normal 3 2 2 3 5 6 2" xfId="5423"/>
    <cellStyle name="Normal 3 2 2 3 5 7" xfId="5424"/>
    <cellStyle name="Normal 3 2 2 3 6" xfId="5425"/>
    <cellStyle name="Normal 3 2 2 3 6 2" xfId="5426"/>
    <cellStyle name="Normal 3 2 2 3 6 2 2" xfId="5427"/>
    <cellStyle name="Normal 3 2 2 3 6 2 2 2" xfId="5428"/>
    <cellStyle name="Normal 3 2 2 3 6 2 2 2 2" xfId="5429"/>
    <cellStyle name="Normal 3 2 2 3 6 2 2 2 2 2" xfId="5430"/>
    <cellStyle name="Normal 3 2 2 3 6 2 2 2 3" xfId="5431"/>
    <cellStyle name="Normal 3 2 2 3 6 2 2 3" xfId="5432"/>
    <cellStyle name="Normal 3 2 2 3 6 2 2 3 2" xfId="5433"/>
    <cellStyle name="Normal 3 2 2 3 6 2 2 4" xfId="5434"/>
    <cellStyle name="Normal 3 2 2 3 6 2 3" xfId="5435"/>
    <cellStyle name="Normal 3 2 2 3 6 2 3 2" xfId="5436"/>
    <cellStyle name="Normal 3 2 2 3 6 2 3 2 2" xfId="5437"/>
    <cellStyle name="Normal 3 2 2 3 6 2 3 3" xfId="5438"/>
    <cellStyle name="Normal 3 2 2 3 6 2 4" xfId="5439"/>
    <cellStyle name="Normal 3 2 2 3 6 2 4 2" xfId="5440"/>
    <cellStyle name="Normal 3 2 2 3 6 2 5" xfId="5441"/>
    <cellStyle name="Normal 3 2 2 3 6 3" xfId="5442"/>
    <cellStyle name="Normal 3 2 2 3 6 3 2" xfId="5443"/>
    <cellStyle name="Normal 3 2 2 3 6 3 2 2" xfId="5444"/>
    <cellStyle name="Normal 3 2 2 3 6 3 2 2 2" xfId="5445"/>
    <cellStyle name="Normal 3 2 2 3 6 3 2 3" xfId="5446"/>
    <cellStyle name="Normal 3 2 2 3 6 3 3" xfId="5447"/>
    <cellStyle name="Normal 3 2 2 3 6 3 3 2" xfId="5448"/>
    <cellStyle name="Normal 3 2 2 3 6 3 4" xfId="5449"/>
    <cellStyle name="Normal 3 2 2 3 6 4" xfId="5450"/>
    <cellStyle name="Normal 3 2 2 3 6 4 2" xfId="5451"/>
    <cellStyle name="Normal 3 2 2 3 6 4 2 2" xfId="5452"/>
    <cellStyle name="Normal 3 2 2 3 6 4 3" xfId="5453"/>
    <cellStyle name="Normal 3 2 2 3 6 5" xfId="5454"/>
    <cellStyle name="Normal 3 2 2 3 6 5 2" xfId="5455"/>
    <cellStyle name="Normal 3 2 2 3 6 6" xfId="5456"/>
    <cellStyle name="Normal 3 2 2 3 7" xfId="5457"/>
    <cellStyle name="Normal 3 2 2 3 7 2" xfId="5458"/>
    <cellStyle name="Normal 3 2 2 3 7 2 2" xfId="5459"/>
    <cellStyle name="Normal 3 2 2 3 7 2 2 2" xfId="5460"/>
    <cellStyle name="Normal 3 2 2 3 7 2 2 2 2" xfId="5461"/>
    <cellStyle name="Normal 3 2 2 3 7 2 2 3" xfId="5462"/>
    <cellStyle name="Normal 3 2 2 3 7 2 3" xfId="5463"/>
    <cellStyle name="Normal 3 2 2 3 7 2 3 2" xfId="5464"/>
    <cellStyle name="Normal 3 2 2 3 7 2 4" xfId="5465"/>
    <cellStyle name="Normal 3 2 2 3 7 3" xfId="5466"/>
    <cellStyle name="Normal 3 2 2 3 7 3 2" xfId="5467"/>
    <cellStyle name="Normal 3 2 2 3 7 3 2 2" xfId="5468"/>
    <cellStyle name="Normal 3 2 2 3 7 3 3" xfId="5469"/>
    <cellStyle name="Normal 3 2 2 3 7 4" xfId="5470"/>
    <cellStyle name="Normal 3 2 2 3 7 4 2" xfId="5471"/>
    <cellStyle name="Normal 3 2 2 3 7 5" xfId="5472"/>
    <cellStyle name="Normal 3 2 2 3 8" xfId="5473"/>
    <cellStyle name="Normal 3 2 2 3 8 2" xfId="5474"/>
    <cellStyle name="Normal 3 2 2 3 8 2 2" xfId="5475"/>
    <cellStyle name="Normal 3 2 2 3 8 2 2 2" xfId="5476"/>
    <cellStyle name="Normal 3 2 2 3 8 2 3" xfId="5477"/>
    <cellStyle name="Normal 3 2 2 3 8 3" xfId="5478"/>
    <cellStyle name="Normal 3 2 2 3 8 3 2" xfId="5479"/>
    <cellStyle name="Normal 3 2 2 3 8 4" xfId="5480"/>
    <cellStyle name="Normal 3 2 2 3 9" xfId="5481"/>
    <cellStyle name="Normal 3 2 2 3 9 2" xfId="5482"/>
    <cellStyle name="Normal 3 2 2 3 9 2 2" xfId="5483"/>
    <cellStyle name="Normal 3 2 2 3 9 3" xfId="5484"/>
    <cellStyle name="Normal 3 2 2 4" xfId="5485"/>
    <cellStyle name="Normal 3 2 2 4 10" xfId="5486"/>
    <cellStyle name="Normal 3 2 2 4 2" xfId="5487"/>
    <cellStyle name="Normal 3 2 2 4 2 2" xfId="5488"/>
    <cellStyle name="Normal 3 2 2 4 2 2 2" xfId="5489"/>
    <cellStyle name="Normal 3 2 2 4 2 2 2 2" xfId="5490"/>
    <cellStyle name="Normal 3 2 2 4 2 2 2 2 2" xfId="5491"/>
    <cellStyle name="Normal 3 2 2 4 2 2 2 2 2 2" xfId="5492"/>
    <cellStyle name="Normal 3 2 2 4 2 2 2 2 2 2 2" xfId="5493"/>
    <cellStyle name="Normal 3 2 2 4 2 2 2 2 2 2 2 2" xfId="5494"/>
    <cellStyle name="Normal 3 2 2 4 2 2 2 2 2 2 2 2 2" xfId="5495"/>
    <cellStyle name="Normal 3 2 2 4 2 2 2 2 2 2 2 3" xfId="5496"/>
    <cellStyle name="Normal 3 2 2 4 2 2 2 2 2 2 3" xfId="5497"/>
    <cellStyle name="Normal 3 2 2 4 2 2 2 2 2 2 3 2" xfId="5498"/>
    <cellStyle name="Normal 3 2 2 4 2 2 2 2 2 2 4" xfId="5499"/>
    <cellStyle name="Normal 3 2 2 4 2 2 2 2 2 3" xfId="5500"/>
    <cellStyle name="Normal 3 2 2 4 2 2 2 2 2 3 2" xfId="5501"/>
    <cellStyle name="Normal 3 2 2 4 2 2 2 2 2 3 2 2" xfId="5502"/>
    <cellStyle name="Normal 3 2 2 4 2 2 2 2 2 3 3" xfId="5503"/>
    <cellStyle name="Normal 3 2 2 4 2 2 2 2 2 4" xfId="5504"/>
    <cellStyle name="Normal 3 2 2 4 2 2 2 2 2 4 2" xfId="5505"/>
    <cellStyle name="Normal 3 2 2 4 2 2 2 2 2 5" xfId="5506"/>
    <cellStyle name="Normal 3 2 2 4 2 2 2 2 3" xfId="5507"/>
    <cellStyle name="Normal 3 2 2 4 2 2 2 2 3 2" xfId="5508"/>
    <cellStyle name="Normal 3 2 2 4 2 2 2 2 3 2 2" xfId="5509"/>
    <cellStyle name="Normal 3 2 2 4 2 2 2 2 3 2 2 2" xfId="5510"/>
    <cellStyle name="Normal 3 2 2 4 2 2 2 2 3 2 3" xfId="5511"/>
    <cellStyle name="Normal 3 2 2 4 2 2 2 2 3 3" xfId="5512"/>
    <cellStyle name="Normal 3 2 2 4 2 2 2 2 3 3 2" xfId="5513"/>
    <cellStyle name="Normal 3 2 2 4 2 2 2 2 3 4" xfId="5514"/>
    <cellStyle name="Normal 3 2 2 4 2 2 2 2 4" xfId="5515"/>
    <cellStyle name="Normal 3 2 2 4 2 2 2 2 4 2" xfId="5516"/>
    <cellStyle name="Normal 3 2 2 4 2 2 2 2 4 2 2" xfId="5517"/>
    <cellStyle name="Normal 3 2 2 4 2 2 2 2 4 3" xfId="5518"/>
    <cellStyle name="Normal 3 2 2 4 2 2 2 2 5" xfId="5519"/>
    <cellStyle name="Normal 3 2 2 4 2 2 2 2 5 2" xfId="5520"/>
    <cellStyle name="Normal 3 2 2 4 2 2 2 2 6" xfId="5521"/>
    <cellStyle name="Normal 3 2 2 4 2 2 2 3" xfId="5522"/>
    <cellStyle name="Normal 3 2 2 4 2 2 2 3 2" xfId="5523"/>
    <cellStyle name="Normal 3 2 2 4 2 2 2 3 2 2" xfId="5524"/>
    <cellStyle name="Normal 3 2 2 4 2 2 2 3 2 2 2" xfId="5525"/>
    <cellStyle name="Normal 3 2 2 4 2 2 2 3 2 2 2 2" xfId="5526"/>
    <cellStyle name="Normal 3 2 2 4 2 2 2 3 2 2 3" xfId="5527"/>
    <cellStyle name="Normal 3 2 2 4 2 2 2 3 2 3" xfId="5528"/>
    <cellStyle name="Normal 3 2 2 4 2 2 2 3 2 3 2" xfId="5529"/>
    <cellStyle name="Normal 3 2 2 4 2 2 2 3 2 4" xfId="5530"/>
    <cellStyle name="Normal 3 2 2 4 2 2 2 3 3" xfId="5531"/>
    <cellStyle name="Normal 3 2 2 4 2 2 2 3 3 2" xfId="5532"/>
    <cellStyle name="Normal 3 2 2 4 2 2 2 3 3 2 2" xfId="5533"/>
    <cellStyle name="Normal 3 2 2 4 2 2 2 3 3 3" xfId="5534"/>
    <cellStyle name="Normal 3 2 2 4 2 2 2 3 4" xfId="5535"/>
    <cellStyle name="Normal 3 2 2 4 2 2 2 3 4 2" xfId="5536"/>
    <cellStyle name="Normal 3 2 2 4 2 2 2 3 5" xfId="5537"/>
    <cellStyle name="Normal 3 2 2 4 2 2 2 4" xfId="5538"/>
    <cellStyle name="Normal 3 2 2 4 2 2 2 4 2" xfId="5539"/>
    <cellStyle name="Normal 3 2 2 4 2 2 2 4 2 2" xfId="5540"/>
    <cellStyle name="Normal 3 2 2 4 2 2 2 4 2 2 2" xfId="5541"/>
    <cellStyle name="Normal 3 2 2 4 2 2 2 4 2 3" xfId="5542"/>
    <cellStyle name="Normal 3 2 2 4 2 2 2 4 3" xfId="5543"/>
    <cellStyle name="Normal 3 2 2 4 2 2 2 4 3 2" xfId="5544"/>
    <cellStyle name="Normal 3 2 2 4 2 2 2 4 4" xfId="5545"/>
    <cellStyle name="Normal 3 2 2 4 2 2 2 5" xfId="5546"/>
    <cellStyle name="Normal 3 2 2 4 2 2 2 5 2" xfId="5547"/>
    <cellStyle name="Normal 3 2 2 4 2 2 2 5 2 2" xfId="5548"/>
    <cellStyle name="Normal 3 2 2 4 2 2 2 5 3" xfId="5549"/>
    <cellStyle name="Normal 3 2 2 4 2 2 2 6" xfId="5550"/>
    <cellStyle name="Normal 3 2 2 4 2 2 2 6 2" xfId="5551"/>
    <cellStyle name="Normal 3 2 2 4 2 2 2 7" xfId="5552"/>
    <cellStyle name="Normal 3 2 2 4 2 2 3" xfId="5553"/>
    <cellStyle name="Normal 3 2 2 4 2 2 3 2" xfId="5554"/>
    <cellStyle name="Normal 3 2 2 4 2 2 3 2 2" xfId="5555"/>
    <cellStyle name="Normal 3 2 2 4 2 2 3 2 2 2" xfId="5556"/>
    <cellStyle name="Normal 3 2 2 4 2 2 3 2 2 2 2" xfId="5557"/>
    <cellStyle name="Normal 3 2 2 4 2 2 3 2 2 2 2 2" xfId="5558"/>
    <cellStyle name="Normal 3 2 2 4 2 2 3 2 2 2 3" xfId="5559"/>
    <cellStyle name="Normal 3 2 2 4 2 2 3 2 2 3" xfId="5560"/>
    <cellStyle name="Normal 3 2 2 4 2 2 3 2 2 3 2" xfId="5561"/>
    <cellStyle name="Normal 3 2 2 4 2 2 3 2 2 4" xfId="5562"/>
    <cellStyle name="Normal 3 2 2 4 2 2 3 2 3" xfId="5563"/>
    <cellStyle name="Normal 3 2 2 4 2 2 3 2 3 2" xfId="5564"/>
    <cellStyle name="Normal 3 2 2 4 2 2 3 2 3 2 2" xfId="5565"/>
    <cellStyle name="Normal 3 2 2 4 2 2 3 2 3 3" xfId="5566"/>
    <cellStyle name="Normal 3 2 2 4 2 2 3 2 4" xfId="5567"/>
    <cellStyle name="Normal 3 2 2 4 2 2 3 2 4 2" xfId="5568"/>
    <cellStyle name="Normal 3 2 2 4 2 2 3 2 5" xfId="5569"/>
    <cellStyle name="Normal 3 2 2 4 2 2 3 3" xfId="5570"/>
    <cellStyle name="Normal 3 2 2 4 2 2 3 3 2" xfId="5571"/>
    <cellStyle name="Normal 3 2 2 4 2 2 3 3 2 2" xfId="5572"/>
    <cellStyle name="Normal 3 2 2 4 2 2 3 3 2 2 2" xfId="5573"/>
    <cellStyle name="Normal 3 2 2 4 2 2 3 3 2 3" xfId="5574"/>
    <cellStyle name="Normal 3 2 2 4 2 2 3 3 3" xfId="5575"/>
    <cellStyle name="Normal 3 2 2 4 2 2 3 3 3 2" xfId="5576"/>
    <cellStyle name="Normal 3 2 2 4 2 2 3 3 4" xfId="5577"/>
    <cellStyle name="Normal 3 2 2 4 2 2 3 4" xfId="5578"/>
    <cellStyle name="Normal 3 2 2 4 2 2 3 4 2" xfId="5579"/>
    <cellStyle name="Normal 3 2 2 4 2 2 3 4 2 2" xfId="5580"/>
    <cellStyle name="Normal 3 2 2 4 2 2 3 4 3" xfId="5581"/>
    <cellStyle name="Normal 3 2 2 4 2 2 3 5" xfId="5582"/>
    <cellStyle name="Normal 3 2 2 4 2 2 3 5 2" xfId="5583"/>
    <cellStyle name="Normal 3 2 2 4 2 2 3 6" xfId="5584"/>
    <cellStyle name="Normal 3 2 2 4 2 2 4" xfId="5585"/>
    <cellStyle name="Normal 3 2 2 4 2 2 4 2" xfId="5586"/>
    <cellStyle name="Normal 3 2 2 4 2 2 4 2 2" xfId="5587"/>
    <cellStyle name="Normal 3 2 2 4 2 2 4 2 2 2" xfId="5588"/>
    <cellStyle name="Normal 3 2 2 4 2 2 4 2 2 2 2" xfId="5589"/>
    <cellStyle name="Normal 3 2 2 4 2 2 4 2 2 3" xfId="5590"/>
    <cellStyle name="Normal 3 2 2 4 2 2 4 2 3" xfId="5591"/>
    <cellStyle name="Normal 3 2 2 4 2 2 4 2 3 2" xfId="5592"/>
    <cellStyle name="Normal 3 2 2 4 2 2 4 2 4" xfId="5593"/>
    <cellStyle name="Normal 3 2 2 4 2 2 4 3" xfId="5594"/>
    <cellStyle name="Normal 3 2 2 4 2 2 4 3 2" xfId="5595"/>
    <cellStyle name="Normal 3 2 2 4 2 2 4 3 2 2" xfId="5596"/>
    <cellStyle name="Normal 3 2 2 4 2 2 4 3 3" xfId="5597"/>
    <cellStyle name="Normal 3 2 2 4 2 2 4 4" xfId="5598"/>
    <cellStyle name="Normal 3 2 2 4 2 2 4 4 2" xfId="5599"/>
    <cellStyle name="Normal 3 2 2 4 2 2 4 5" xfId="5600"/>
    <cellStyle name="Normal 3 2 2 4 2 2 5" xfId="5601"/>
    <cellStyle name="Normal 3 2 2 4 2 2 5 2" xfId="5602"/>
    <cellStyle name="Normal 3 2 2 4 2 2 5 2 2" xfId="5603"/>
    <cellStyle name="Normal 3 2 2 4 2 2 5 2 2 2" xfId="5604"/>
    <cellStyle name="Normal 3 2 2 4 2 2 5 2 3" xfId="5605"/>
    <cellStyle name="Normal 3 2 2 4 2 2 5 3" xfId="5606"/>
    <cellStyle name="Normal 3 2 2 4 2 2 5 3 2" xfId="5607"/>
    <cellStyle name="Normal 3 2 2 4 2 2 5 4" xfId="5608"/>
    <cellStyle name="Normal 3 2 2 4 2 2 6" xfId="5609"/>
    <cellStyle name="Normal 3 2 2 4 2 2 6 2" xfId="5610"/>
    <cellStyle name="Normal 3 2 2 4 2 2 6 2 2" xfId="5611"/>
    <cellStyle name="Normal 3 2 2 4 2 2 6 3" xfId="5612"/>
    <cellStyle name="Normal 3 2 2 4 2 2 7" xfId="5613"/>
    <cellStyle name="Normal 3 2 2 4 2 2 7 2" xfId="5614"/>
    <cellStyle name="Normal 3 2 2 4 2 2 8" xfId="5615"/>
    <cellStyle name="Normal 3 2 2 4 2 3" xfId="5616"/>
    <cellStyle name="Normal 3 2 2 4 2 3 2" xfId="5617"/>
    <cellStyle name="Normal 3 2 2 4 2 3 2 2" xfId="5618"/>
    <cellStyle name="Normal 3 2 2 4 2 3 2 2 2" xfId="5619"/>
    <cellStyle name="Normal 3 2 2 4 2 3 2 2 2 2" xfId="5620"/>
    <cellStyle name="Normal 3 2 2 4 2 3 2 2 2 2 2" xfId="5621"/>
    <cellStyle name="Normal 3 2 2 4 2 3 2 2 2 2 2 2" xfId="5622"/>
    <cellStyle name="Normal 3 2 2 4 2 3 2 2 2 2 3" xfId="5623"/>
    <cellStyle name="Normal 3 2 2 4 2 3 2 2 2 3" xfId="5624"/>
    <cellStyle name="Normal 3 2 2 4 2 3 2 2 2 3 2" xfId="5625"/>
    <cellStyle name="Normal 3 2 2 4 2 3 2 2 2 4" xfId="5626"/>
    <cellStyle name="Normal 3 2 2 4 2 3 2 2 3" xfId="5627"/>
    <cellStyle name="Normal 3 2 2 4 2 3 2 2 3 2" xfId="5628"/>
    <cellStyle name="Normal 3 2 2 4 2 3 2 2 3 2 2" xfId="5629"/>
    <cellStyle name="Normal 3 2 2 4 2 3 2 2 3 3" xfId="5630"/>
    <cellStyle name="Normal 3 2 2 4 2 3 2 2 4" xfId="5631"/>
    <cellStyle name="Normal 3 2 2 4 2 3 2 2 4 2" xfId="5632"/>
    <cellStyle name="Normal 3 2 2 4 2 3 2 2 5" xfId="5633"/>
    <cellStyle name="Normal 3 2 2 4 2 3 2 3" xfId="5634"/>
    <cellStyle name="Normal 3 2 2 4 2 3 2 3 2" xfId="5635"/>
    <cellStyle name="Normal 3 2 2 4 2 3 2 3 2 2" xfId="5636"/>
    <cellStyle name="Normal 3 2 2 4 2 3 2 3 2 2 2" xfId="5637"/>
    <cellStyle name="Normal 3 2 2 4 2 3 2 3 2 3" xfId="5638"/>
    <cellStyle name="Normal 3 2 2 4 2 3 2 3 3" xfId="5639"/>
    <cellStyle name="Normal 3 2 2 4 2 3 2 3 3 2" xfId="5640"/>
    <cellStyle name="Normal 3 2 2 4 2 3 2 3 4" xfId="5641"/>
    <cellStyle name="Normal 3 2 2 4 2 3 2 4" xfId="5642"/>
    <cellStyle name="Normal 3 2 2 4 2 3 2 4 2" xfId="5643"/>
    <cellStyle name="Normal 3 2 2 4 2 3 2 4 2 2" xfId="5644"/>
    <cellStyle name="Normal 3 2 2 4 2 3 2 4 3" xfId="5645"/>
    <cellStyle name="Normal 3 2 2 4 2 3 2 5" xfId="5646"/>
    <cellStyle name="Normal 3 2 2 4 2 3 2 5 2" xfId="5647"/>
    <cellStyle name="Normal 3 2 2 4 2 3 2 6" xfId="5648"/>
    <cellStyle name="Normal 3 2 2 4 2 3 3" xfId="5649"/>
    <cellStyle name="Normal 3 2 2 4 2 3 3 2" xfId="5650"/>
    <cellStyle name="Normal 3 2 2 4 2 3 3 2 2" xfId="5651"/>
    <cellStyle name="Normal 3 2 2 4 2 3 3 2 2 2" xfId="5652"/>
    <cellStyle name="Normal 3 2 2 4 2 3 3 2 2 2 2" xfId="5653"/>
    <cellStyle name="Normal 3 2 2 4 2 3 3 2 2 3" xfId="5654"/>
    <cellStyle name="Normal 3 2 2 4 2 3 3 2 3" xfId="5655"/>
    <cellStyle name="Normal 3 2 2 4 2 3 3 2 3 2" xfId="5656"/>
    <cellStyle name="Normal 3 2 2 4 2 3 3 2 4" xfId="5657"/>
    <cellStyle name="Normal 3 2 2 4 2 3 3 3" xfId="5658"/>
    <cellStyle name="Normal 3 2 2 4 2 3 3 3 2" xfId="5659"/>
    <cellStyle name="Normal 3 2 2 4 2 3 3 3 2 2" xfId="5660"/>
    <cellStyle name="Normal 3 2 2 4 2 3 3 3 3" xfId="5661"/>
    <cellStyle name="Normal 3 2 2 4 2 3 3 4" xfId="5662"/>
    <cellStyle name="Normal 3 2 2 4 2 3 3 4 2" xfId="5663"/>
    <cellStyle name="Normal 3 2 2 4 2 3 3 5" xfId="5664"/>
    <cellStyle name="Normal 3 2 2 4 2 3 4" xfId="5665"/>
    <cellStyle name="Normal 3 2 2 4 2 3 4 2" xfId="5666"/>
    <cellStyle name="Normal 3 2 2 4 2 3 4 2 2" xfId="5667"/>
    <cellStyle name="Normal 3 2 2 4 2 3 4 2 2 2" xfId="5668"/>
    <cellStyle name="Normal 3 2 2 4 2 3 4 2 3" xfId="5669"/>
    <cellStyle name="Normal 3 2 2 4 2 3 4 3" xfId="5670"/>
    <cellStyle name="Normal 3 2 2 4 2 3 4 3 2" xfId="5671"/>
    <cellStyle name="Normal 3 2 2 4 2 3 4 4" xfId="5672"/>
    <cellStyle name="Normal 3 2 2 4 2 3 5" xfId="5673"/>
    <cellStyle name="Normal 3 2 2 4 2 3 5 2" xfId="5674"/>
    <cellStyle name="Normal 3 2 2 4 2 3 5 2 2" xfId="5675"/>
    <cellStyle name="Normal 3 2 2 4 2 3 5 3" xfId="5676"/>
    <cellStyle name="Normal 3 2 2 4 2 3 6" xfId="5677"/>
    <cellStyle name="Normal 3 2 2 4 2 3 6 2" xfId="5678"/>
    <cellStyle name="Normal 3 2 2 4 2 3 7" xfId="5679"/>
    <cellStyle name="Normal 3 2 2 4 2 4" xfId="5680"/>
    <cellStyle name="Normal 3 2 2 4 2 4 2" xfId="5681"/>
    <cellStyle name="Normal 3 2 2 4 2 4 2 2" xfId="5682"/>
    <cellStyle name="Normal 3 2 2 4 2 4 2 2 2" xfId="5683"/>
    <cellStyle name="Normal 3 2 2 4 2 4 2 2 2 2" xfId="5684"/>
    <cellStyle name="Normal 3 2 2 4 2 4 2 2 2 2 2" xfId="5685"/>
    <cellStyle name="Normal 3 2 2 4 2 4 2 2 2 3" xfId="5686"/>
    <cellStyle name="Normal 3 2 2 4 2 4 2 2 3" xfId="5687"/>
    <cellStyle name="Normal 3 2 2 4 2 4 2 2 3 2" xfId="5688"/>
    <cellStyle name="Normal 3 2 2 4 2 4 2 2 4" xfId="5689"/>
    <cellStyle name="Normal 3 2 2 4 2 4 2 3" xfId="5690"/>
    <cellStyle name="Normal 3 2 2 4 2 4 2 3 2" xfId="5691"/>
    <cellStyle name="Normal 3 2 2 4 2 4 2 3 2 2" xfId="5692"/>
    <cellStyle name="Normal 3 2 2 4 2 4 2 3 3" xfId="5693"/>
    <cellStyle name="Normal 3 2 2 4 2 4 2 4" xfId="5694"/>
    <cellStyle name="Normal 3 2 2 4 2 4 2 4 2" xfId="5695"/>
    <cellStyle name="Normal 3 2 2 4 2 4 2 5" xfId="5696"/>
    <cellStyle name="Normal 3 2 2 4 2 4 3" xfId="5697"/>
    <cellStyle name="Normal 3 2 2 4 2 4 3 2" xfId="5698"/>
    <cellStyle name="Normal 3 2 2 4 2 4 3 2 2" xfId="5699"/>
    <cellStyle name="Normal 3 2 2 4 2 4 3 2 2 2" xfId="5700"/>
    <cellStyle name="Normal 3 2 2 4 2 4 3 2 3" xfId="5701"/>
    <cellStyle name="Normal 3 2 2 4 2 4 3 3" xfId="5702"/>
    <cellStyle name="Normal 3 2 2 4 2 4 3 3 2" xfId="5703"/>
    <cellStyle name="Normal 3 2 2 4 2 4 3 4" xfId="5704"/>
    <cellStyle name="Normal 3 2 2 4 2 4 4" xfId="5705"/>
    <cellStyle name="Normal 3 2 2 4 2 4 4 2" xfId="5706"/>
    <cellStyle name="Normal 3 2 2 4 2 4 4 2 2" xfId="5707"/>
    <cellStyle name="Normal 3 2 2 4 2 4 4 3" xfId="5708"/>
    <cellStyle name="Normal 3 2 2 4 2 4 5" xfId="5709"/>
    <cellStyle name="Normal 3 2 2 4 2 4 5 2" xfId="5710"/>
    <cellStyle name="Normal 3 2 2 4 2 4 6" xfId="5711"/>
    <cellStyle name="Normal 3 2 2 4 2 5" xfId="5712"/>
    <cellStyle name="Normal 3 2 2 4 2 5 2" xfId="5713"/>
    <cellStyle name="Normal 3 2 2 4 2 5 2 2" xfId="5714"/>
    <cellStyle name="Normal 3 2 2 4 2 5 2 2 2" xfId="5715"/>
    <cellStyle name="Normal 3 2 2 4 2 5 2 2 2 2" xfId="5716"/>
    <cellStyle name="Normal 3 2 2 4 2 5 2 2 3" xfId="5717"/>
    <cellStyle name="Normal 3 2 2 4 2 5 2 3" xfId="5718"/>
    <cellStyle name="Normal 3 2 2 4 2 5 2 3 2" xfId="5719"/>
    <cellStyle name="Normal 3 2 2 4 2 5 2 4" xfId="5720"/>
    <cellStyle name="Normal 3 2 2 4 2 5 3" xfId="5721"/>
    <cellStyle name="Normal 3 2 2 4 2 5 3 2" xfId="5722"/>
    <cellStyle name="Normal 3 2 2 4 2 5 3 2 2" xfId="5723"/>
    <cellStyle name="Normal 3 2 2 4 2 5 3 3" xfId="5724"/>
    <cellStyle name="Normal 3 2 2 4 2 5 4" xfId="5725"/>
    <cellStyle name="Normal 3 2 2 4 2 5 4 2" xfId="5726"/>
    <cellStyle name="Normal 3 2 2 4 2 5 5" xfId="5727"/>
    <cellStyle name="Normal 3 2 2 4 2 6" xfId="5728"/>
    <cellStyle name="Normal 3 2 2 4 2 6 2" xfId="5729"/>
    <cellStyle name="Normal 3 2 2 4 2 6 2 2" xfId="5730"/>
    <cellStyle name="Normal 3 2 2 4 2 6 2 2 2" xfId="5731"/>
    <cellStyle name="Normal 3 2 2 4 2 6 2 3" xfId="5732"/>
    <cellStyle name="Normal 3 2 2 4 2 6 3" xfId="5733"/>
    <cellStyle name="Normal 3 2 2 4 2 6 3 2" xfId="5734"/>
    <cellStyle name="Normal 3 2 2 4 2 6 4" xfId="5735"/>
    <cellStyle name="Normal 3 2 2 4 2 7" xfId="5736"/>
    <cellStyle name="Normal 3 2 2 4 2 7 2" xfId="5737"/>
    <cellStyle name="Normal 3 2 2 4 2 7 2 2" xfId="5738"/>
    <cellStyle name="Normal 3 2 2 4 2 7 3" xfId="5739"/>
    <cellStyle name="Normal 3 2 2 4 2 8" xfId="5740"/>
    <cellStyle name="Normal 3 2 2 4 2 8 2" xfId="5741"/>
    <cellStyle name="Normal 3 2 2 4 2 9" xfId="5742"/>
    <cellStyle name="Normal 3 2 2 4 3" xfId="5743"/>
    <cellStyle name="Normal 3 2 2 4 3 2" xfId="5744"/>
    <cellStyle name="Normal 3 2 2 4 3 2 2" xfId="5745"/>
    <cellStyle name="Normal 3 2 2 4 3 2 2 2" xfId="5746"/>
    <cellStyle name="Normal 3 2 2 4 3 2 2 2 2" xfId="5747"/>
    <cellStyle name="Normal 3 2 2 4 3 2 2 2 2 2" xfId="5748"/>
    <cellStyle name="Normal 3 2 2 4 3 2 2 2 2 2 2" xfId="5749"/>
    <cellStyle name="Normal 3 2 2 4 3 2 2 2 2 2 2 2" xfId="5750"/>
    <cellStyle name="Normal 3 2 2 4 3 2 2 2 2 2 3" xfId="5751"/>
    <cellStyle name="Normal 3 2 2 4 3 2 2 2 2 3" xfId="5752"/>
    <cellStyle name="Normal 3 2 2 4 3 2 2 2 2 3 2" xfId="5753"/>
    <cellStyle name="Normal 3 2 2 4 3 2 2 2 2 4" xfId="5754"/>
    <cellStyle name="Normal 3 2 2 4 3 2 2 2 3" xfId="5755"/>
    <cellStyle name="Normal 3 2 2 4 3 2 2 2 3 2" xfId="5756"/>
    <cellStyle name="Normal 3 2 2 4 3 2 2 2 3 2 2" xfId="5757"/>
    <cellStyle name="Normal 3 2 2 4 3 2 2 2 3 3" xfId="5758"/>
    <cellStyle name="Normal 3 2 2 4 3 2 2 2 4" xfId="5759"/>
    <cellStyle name="Normal 3 2 2 4 3 2 2 2 4 2" xfId="5760"/>
    <cellStyle name="Normal 3 2 2 4 3 2 2 2 5" xfId="5761"/>
    <cellStyle name="Normal 3 2 2 4 3 2 2 3" xfId="5762"/>
    <cellStyle name="Normal 3 2 2 4 3 2 2 3 2" xfId="5763"/>
    <cellStyle name="Normal 3 2 2 4 3 2 2 3 2 2" xfId="5764"/>
    <cellStyle name="Normal 3 2 2 4 3 2 2 3 2 2 2" xfId="5765"/>
    <cellStyle name="Normal 3 2 2 4 3 2 2 3 2 3" xfId="5766"/>
    <cellStyle name="Normal 3 2 2 4 3 2 2 3 3" xfId="5767"/>
    <cellStyle name="Normal 3 2 2 4 3 2 2 3 3 2" xfId="5768"/>
    <cellStyle name="Normal 3 2 2 4 3 2 2 3 4" xfId="5769"/>
    <cellStyle name="Normal 3 2 2 4 3 2 2 4" xfId="5770"/>
    <cellStyle name="Normal 3 2 2 4 3 2 2 4 2" xfId="5771"/>
    <cellStyle name="Normal 3 2 2 4 3 2 2 4 2 2" xfId="5772"/>
    <cellStyle name="Normal 3 2 2 4 3 2 2 4 3" xfId="5773"/>
    <cellStyle name="Normal 3 2 2 4 3 2 2 5" xfId="5774"/>
    <cellStyle name="Normal 3 2 2 4 3 2 2 5 2" xfId="5775"/>
    <cellStyle name="Normal 3 2 2 4 3 2 2 6" xfId="5776"/>
    <cellStyle name="Normal 3 2 2 4 3 2 3" xfId="5777"/>
    <cellStyle name="Normal 3 2 2 4 3 2 3 2" xfId="5778"/>
    <cellStyle name="Normal 3 2 2 4 3 2 3 2 2" xfId="5779"/>
    <cellStyle name="Normal 3 2 2 4 3 2 3 2 2 2" xfId="5780"/>
    <cellStyle name="Normal 3 2 2 4 3 2 3 2 2 2 2" xfId="5781"/>
    <cellStyle name="Normal 3 2 2 4 3 2 3 2 2 3" xfId="5782"/>
    <cellStyle name="Normal 3 2 2 4 3 2 3 2 3" xfId="5783"/>
    <cellStyle name="Normal 3 2 2 4 3 2 3 2 3 2" xfId="5784"/>
    <cellStyle name="Normal 3 2 2 4 3 2 3 2 4" xfId="5785"/>
    <cellStyle name="Normal 3 2 2 4 3 2 3 3" xfId="5786"/>
    <cellStyle name="Normal 3 2 2 4 3 2 3 3 2" xfId="5787"/>
    <cellStyle name="Normal 3 2 2 4 3 2 3 3 2 2" xfId="5788"/>
    <cellStyle name="Normal 3 2 2 4 3 2 3 3 3" xfId="5789"/>
    <cellStyle name="Normal 3 2 2 4 3 2 3 4" xfId="5790"/>
    <cellStyle name="Normal 3 2 2 4 3 2 3 4 2" xfId="5791"/>
    <cellStyle name="Normal 3 2 2 4 3 2 3 5" xfId="5792"/>
    <cellStyle name="Normal 3 2 2 4 3 2 4" xfId="5793"/>
    <cellStyle name="Normal 3 2 2 4 3 2 4 2" xfId="5794"/>
    <cellStyle name="Normal 3 2 2 4 3 2 4 2 2" xfId="5795"/>
    <cellStyle name="Normal 3 2 2 4 3 2 4 2 2 2" xfId="5796"/>
    <cellStyle name="Normal 3 2 2 4 3 2 4 2 3" xfId="5797"/>
    <cellStyle name="Normal 3 2 2 4 3 2 4 3" xfId="5798"/>
    <cellStyle name="Normal 3 2 2 4 3 2 4 3 2" xfId="5799"/>
    <cellStyle name="Normal 3 2 2 4 3 2 4 4" xfId="5800"/>
    <cellStyle name="Normal 3 2 2 4 3 2 5" xfId="5801"/>
    <cellStyle name="Normal 3 2 2 4 3 2 5 2" xfId="5802"/>
    <cellStyle name="Normal 3 2 2 4 3 2 5 2 2" xfId="5803"/>
    <cellStyle name="Normal 3 2 2 4 3 2 5 3" xfId="5804"/>
    <cellStyle name="Normal 3 2 2 4 3 2 6" xfId="5805"/>
    <cellStyle name="Normal 3 2 2 4 3 2 6 2" xfId="5806"/>
    <cellStyle name="Normal 3 2 2 4 3 2 7" xfId="5807"/>
    <cellStyle name="Normal 3 2 2 4 3 3" xfId="5808"/>
    <cellStyle name="Normal 3 2 2 4 3 3 2" xfId="5809"/>
    <cellStyle name="Normal 3 2 2 4 3 3 2 2" xfId="5810"/>
    <cellStyle name="Normal 3 2 2 4 3 3 2 2 2" xfId="5811"/>
    <cellStyle name="Normal 3 2 2 4 3 3 2 2 2 2" xfId="5812"/>
    <cellStyle name="Normal 3 2 2 4 3 3 2 2 2 2 2" xfId="5813"/>
    <cellStyle name="Normal 3 2 2 4 3 3 2 2 2 3" xfId="5814"/>
    <cellStyle name="Normal 3 2 2 4 3 3 2 2 3" xfId="5815"/>
    <cellStyle name="Normal 3 2 2 4 3 3 2 2 3 2" xfId="5816"/>
    <cellStyle name="Normal 3 2 2 4 3 3 2 2 4" xfId="5817"/>
    <cellStyle name="Normal 3 2 2 4 3 3 2 3" xfId="5818"/>
    <cellStyle name="Normal 3 2 2 4 3 3 2 3 2" xfId="5819"/>
    <cellStyle name="Normal 3 2 2 4 3 3 2 3 2 2" xfId="5820"/>
    <cellStyle name="Normal 3 2 2 4 3 3 2 3 3" xfId="5821"/>
    <cellStyle name="Normal 3 2 2 4 3 3 2 4" xfId="5822"/>
    <cellStyle name="Normal 3 2 2 4 3 3 2 4 2" xfId="5823"/>
    <cellStyle name="Normal 3 2 2 4 3 3 2 5" xfId="5824"/>
    <cellStyle name="Normal 3 2 2 4 3 3 3" xfId="5825"/>
    <cellStyle name="Normal 3 2 2 4 3 3 3 2" xfId="5826"/>
    <cellStyle name="Normal 3 2 2 4 3 3 3 2 2" xfId="5827"/>
    <cellStyle name="Normal 3 2 2 4 3 3 3 2 2 2" xfId="5828"/>
    <cellStyle name="Normal 3 2 2 4 3 3 3 2 3" xfId="5829"/>
    <cellStyle name="Normal 3 2 2 4 3 3 3 3" xfId="5830"/>
    <cellStyle name="Normal 3 2 2 4 3 3 3 3 2" xfId="5831"/>
    <cellStyle name="Normal 3 2 2 4 3 3 3 4" xfId="5832"/>
    <cellStyle name="Normal 3 2 2 4 3 3 4" xfId="5833"/>
    <cellStyle name="Normal 3 2 2 4 3 3 4 2" xfId="5834"/>
    <cellStyle name="Normal 3 2 2 4 3 3 4 2 2" xfId="5835"/>
    <cellStyle name="Normal 3 2 2 4 3 3 4 3" xfId="5836"/>
    <cellStyle name="Normal 3 2 2 4 3 3 5" xfId="5837"/>
    <cellStyle name="Normal 3 2 2 4 3 3 5 2" xfId="5838"/>
    <cellStyle name="Normal 3 2 2 4 3 3 6" xfId="5839"/>
    <cellStyle name="Normal 3 2 2 4 3 4" xfId="5840"/>
    <cellStyle name="Normal 3 2 2 4 3 4 2" xfId="5841"/>
    <cellStyle name="Normal 3 2 2 4 3 4 2 2" xfId="5842"/>
    <cellStyle name="Normal 3 2 2 4 3 4 2 2 2" xfId="5843"/>
    <cellStyle name="Normal 3 2 2 4 3 4 2 2 2 2" xfId="5844"/>
    <cellStyle name="Normal 3 2 2 4 3 4 2 2 3" xfId="5845"/>
    <cellStyle name="Normal 3 2 2 4 3 4 2 3" xfId="5846"/>
    <cellStyle name="Normal 3 2 2 4 3 4 2 3 2" xfId="5847"/>
    <cellStyle name="Normal 3 2 2 4 3 4 2 4" xfId="5848"/>
    <cellStyle name="Normal 3 2 2 4 3 4 3" xfId="5849"/>
    <cellStyle name="Normal 3 2 2 4 3 4 3 2" xfId="5850"/>
    <cellStyle name="Normal 3 2 2 4 3 4 3 2 2" xfId="5851"/>
    <cellStyle name="Normal 3 2 2 4 3 4 3 3" xfId="5852"/>
    <cellStyle name="Normal 3 2 2 4 3 4 4" xfId="5853"/>
    <cellStyle name="Normal 3 2 2 4 3 4 4 2" xfId="5854"/>
    <cellStyle name="Normal 3 2 2 4 3 4 5" xfId="5855"/>
    <cellStyle name="Normal 3 2 2 4 3 5" xfId="5856"/>
    <cellStyle name="Normal 3 2 2 4 3 5 2" xfId="5857"/>
    <cellStyle name="Normal 3 2 2 4 3 5 2 2" xfId="5858"/>
    <cellStyle name="Normal 3 2 2 4 3 5 2 2 2" xfId="5859"/>
    <cellStyle name="Normal 3 2 2 4 3 5 2 3" xfId="5860"/>
    <cellStyle name="Normal 3 2 2 4 3 5 3" xfId="5861"/>
    <cellStyle name="Normal 3 2 2 4 3 5 3 2" xfId="5862"/>
    <cellStyle name="Normal 3 2 2 4 3 5 4" xfId="5863"/>
    <cellStyle name="Normal 3 2 2 4 3 6" xfId="5864"/>
    <cellStyle name="Normal 3 2 2 4 3 6 2" xfId="5865"/>
    <cellStyle name="Normal 3 2 2 4 3 6 2 2" xfId="5866"/>
    <cellStyle name="Normal 3 2 2 4 3 6 3" xfId="5867"/>
    <cellStyle name="Normal 3 2 2 4 3 7" xfId="5868"/>
    <cellStyle name="Normal 3 2 2 4 3 7 2" xfId="5869"/>
    <cellStyle name="Normal 3 2 2 4 3 8" xfId="5870"/>
    <cellStyle name="Normal 3 2 2 4 4" xfId="5871"/>
    <cellStyle name="Normal 3 2 2 4 4 2" xfId="5872"/>
    <cellStyle name="Normal 3 2 2 4 4 2 2" xfId="5873"/>
    <cellStyle name="Normal 3 2 2 4 4 2 2 2" xfId="5874"/>
    <cellStyle name="Normal 3 2 2 4 4 2 2 2 2" xfId="5875"/>
    <cellStyle name="Normal 3 2 2 4 4 2 2 2 2 2" xfId="5876"/>
    <cellStyle name="Normal 3 2 2 4 4 2 2 2 2 2 2" xfId="5877"/>
    <cellStyle name="Normal 3 2 2 4 4 2 2 2 2 3" xfId="5878"/>
    <cellStyle name="Normal 3 2 2 4 4 2 2 2 3" xfId="5879"/>
    <cellStyle name="Normal 3 2 2 4 4 2 2 2 3 2" xfId="5880"/>
    <cellStyle name="Normal 3 2 2 4 4 2 2 2 4" xfId="5881"/>
    <cellStyle name="Normal 3 2 2 4 4 2 2 3" xfId="5882"/>
    <cellStyle name="Normal 3 2 2 4 4 2 2 3 2" xfId="5883"/>
    <cellStyle name="Normal 3 2 2 4 4 2 2 3 2 2" xfId="5884"/>
    <cellStyle name="Normal 3 2 2 4 4 2 2 3 3" xfId="5885"/>
    <cellStyle name="Normal 3 2 2 4 4 2 2 4" xfId="5886"/>
    <cellStyle name="Normal 3 2 2 4 4 2 2 4 2" xfId="5887"/>
    <cellStyle name="Normal 3 2 2 4 4 2 2 5" xfId="5888"/>
    <cellStyle name="Normal 3 2 2 4 4 2 3" xfId="5889"/>
    <cellStyle name="Normal 3 2 2 4 4 2 3 2" xfId="5890"/>
    <cellStyle name="Normal 3 2 2 4 4 2 3 2 2" xfId="5891"/>
    <cellStyle name="Normal 3 2 2 4 4 2 3 2 2 2" xfId="5892"/>
    <cellStyle name="Normal 3 2 2 4 4 2 3 2 3" xfId="5893"/>
    <cellStyle name="Normal 3 2 2 4 4 2 3 3" xfId="5894"/>
    <cellStyle name="Normal 3 2 2 4 4 2 3 3 2" xfId="5895"/>
    <cellStyle name="Normal 3 2 2 4 4 2 3 4" xfId="5896"/>
    <cellStyle name="Normal 3 2 2 4 4 2 4" xfId="5897"/>
    <cellStyle name="Normal 3 2 2 4 4 2 4 2" xfId="5898"/>
    <cellStyle name="Normal 3 2 2 4 4 2 4 2 2" xfId="5899"/>
    <cellStyle name="Normal 3 2 2 4 4 2 4 3" xfId="5900"/>
    <cellStyle name="Normal 3 2 2 4 4 2 5" xfId="5901"/>
    <cellStyle name="Normal 3 2 2 4 4 2 5 2" xfId="5902"/>
    <cellStyle name="Normal 3 2 2 4 4 2 6" xfId="5903"/>
    <cellStyle name="Normal 3 2 2 4 4 3" xfId="5904"/>
    <cellStyle name="Normal 3 2 2 4 4 3 2" xfId="5905"/>
    <cellStyle name="Normal 3 2 2 4 4 3 2 2" xfId="5906"/>
    <cellStyle name="Normal 3 2 2 4 4 3 2 2 2" xfId="5907"/>
    <cellStyle name="Normal 3 2 2 4 4 3 2 2 2 2" xfId="5908"/>
    <cellStyle name="Normal 3 2 2 4 4 3 2 2 3" xfId="5909"/>
    <cellStyle name="Normal 3 2 2 4 4 3 2 3" xfId="5910"/>
    <cellStyle name="Normal 3 2 2 4 4 3 2 3 2" xfId="5911"/>
    <cellStyle name="Normal 3 2 2 4 4 3 2 4" xfId="5912"/>
    <cellStyle name="Normal 3 2 2 4 4 3 3" xfId="5913"/>
    <cellStyle name="Normal 3 2 2 4 4 3 3 2" xfId="5914"/>
    <cellStyle name="Normal 3 2 2 4 4 3 3 2 2" xfId="5915"/>
    <cellStyle name="Normal 3 2 2 4 4 3 3 3" xfId="5916"/>
    <cellStyle name="Normal 3 2 2 4 4 3 4" xfId="5917"/>
    <cellStyle name="Normal 3 2 2 4 4 3 4 2" xfId="5918"/>
    <cellStyle name="Normal 3 2 2 4 4 3 5" xfId="5919"/>
    <cellStyle name="Normal 3 2 2 4 4 4" xfId="5920"/>
    <cellStyle name="Normal 3 2 2 4 4 4 2" xfId="5921"/>
    <cellStyle name="Normal 3 2 2 4 4 4 2 2" xfId="5922"/>
    <cellStyle name="Normal 3 2 2 4 4 4 2 2 2" xfId="5923"/>
    <cellStyle name="Normal 3 2 2 4 4 4 2 3" xfId="5924"/>
    <cellStyle name="Normal 3 2 2 4 4 4 3" xfId="5925"/>
    <cellStyle name="Normal 3 2 2 4 4 4 3 2" xfId="5926"/>
    <cellStyle name="Normal 3 2 2 4 4 4 4" xfId="5927"/>
    <cellStyle name="Normal 3 2 2 4 4 5" xfId="5928"/>
    <cellStyle name="Normal 3 2 2 4 4 5 2" xfId="5929"/>
    <cellStyle name="Normal 3 2 2 4 4 5 2 2" xfId="5930"/>
    <cellStyle name="Normal 3 2 2 4 4 5 3" xfId="5931"/>
    <cellStyle name="Normal 3 2 2 4 4 6" xfId="5932"/>
    <cellStyle name="Normal 3 2 2 4 4 6 2" xfId="5933"/>
    <cellStyle name="Normal 3 2 2 4 4 7" xfId="5934"/>
    <cellStyle name="Normal 3 2 2 4 5" xfId="5935"/>
    <cellStyle name="Normal 3 2 2 4 5 2" xfId="5936"/>
    <cellStyle name="Normal 3 2 2 4 5 2 2" xfId="5937"/>
    <cellStyle name="Normal 3 2 2 4 5 2 2 2" xfId="5938"/>
    <cellStyle name="Normal 3 2 2 4 5 2 2 2 2" xfId="5939"/>
    <cellStyle name="Normal 3 2 2 4 5 2 2 2 2 2" xfId="5940"/>
    <cellStyle name="Normal 3 2 2 4 5 2 2 2 3" xfId="5941"/>
    <cellStyle name="Normal 3 2 2 4 5 2 2 3" xfId="5942"/>
    <cellStyle name="Normal 3 2 2 4 5 2 2 3 2" xfId="5943"/>
    <cellStyle name="Normal 3 2 2 4 5 2 2 4" xfId="5944"/>
    <cellStyle name="Normal 3 2 2 4 5 2 3" xfId="5945"/>
    <cellStyle name="Normal 3 2 2 4 5 2 3 2" xfId="5946"/>
    <cellStyle name="Normal 3 2 2 4 5 2 3 2 2" xfId="5947"/>
    <cellStyle name="Normal 3 2 2 4 5 2 3 3" xfId="5948"/>
    <cellStyle name="Normal 3 2 2 4 5 2 4" xfId="5949"/>
    <cellStyle name="Normal 3 2 2 4 5 2 4 2" xfId="5950"/>
    <cellStyle name="Normal 3 2 2 4 5 2 5" xfId="5951"/>
    <cellStyle name="Normal 3 2 2 4 5 3" xfId="5952"/>
    <cellStyle name="Normal 3 2 2 4 5 3 2" xfId="5953"/>
    <cellStyle name="Normal 3 2 2 4 5 3 2 2" xfId="5954"/>
    <cellStyle name="Normal 3 2 2 4 5 3 2 2 2" xfId="5955"/>
    <cellStyle name="Normal 3 2 2 4 5 3 2 3" xfId="5956"/>
    <cellStyle name="Normal 3 2 2 4 5 3 3" xfId="5957"/>
    <cellStyle name="Normal 3 2 2 4 5 3 3 2" xfId="5958"/>
    <cellStyle name="Normal 3 2 2 4 5 3 4" xfId="5959"/>
    <cellStyle name="Normal 3 2 2 4 5 4" xfId="5960"/>
    <cellStyle name="Normal 3 2 2 4 5 4 2" xfId="5961"/>
    <cellStyle name="Normal 3 2 2 4 5 4 2 2" xfId="5962"/>
    <cellStyle name="Normal 3 2 2 4 5 4 3" xfId="5963"/>
    <cellStyle name="Normal 3 2 2 4 5 5" xfId="5964"/>
    <cellStyle name="Normal 3 2 2 4 5 5 2" xfId="5965"/>
    <cellStyle name="Normal 3 2 2 4 5 6" xfId="5966"/>
    <cellStyle name="Normal 3 2 2 4 6" xfId="5967"/>
    <cellStyle name="Normal 3 2 2 4 6 2" xfId="5968"/>
    <cellStyle name="Normal 3 2 2 4 6 2 2" xfId="5969"/>
    <cellStyle name="Normal 3 2 2 4 6 2 2 2" xfId="5970"/>
    <cellStyle name="Normal 3 2 2 4 6 2 2 2 2" xfId="5971"/>
    <cellStyle name="Normal 3 2 2 4 6 2 2 3" xfId="5972"/>
    <cellStyle name="Normal 3 2 2 4 6 2 3" xfId="5973"/>
    <cellStyle name="Normal 3 2 2 4 6 2 3 2" xfId="5974"/>
    <cellStyle name="Normal 3 2 2 4 6 2 4" xfId="5975"/>
    <cellStyle name="Normal 3 2 2 4 6 3" xfId="5976"/>
    <cellStyle name="Normal 3 2 2 4 6 3 2" xfId="5977"/>
    <cellStyle name="Normal 3 2 2 4 6 3 2 2" xfId="5978"/>
    <cellStyle name="Normal 3 2 2 4 6 3 3" xfId="5979"/>
    <cellStyle name="Normal 3 2 2 4 6 4" xfId="5980"/>
    <cellStyle name="Normal 3 2 2 4 6 4 2" xfId="5981"/>
    <cellStyle name="Normal 3 2 2 4 6 5" xfId="5982"/>
    <cellStyle name="Normal 3 2 2 4 7" xfId="5983"/>
    <cellStyle name="Normal 3 2 2 4 7 2" xfId="5984"/>
    <cellStyle name="Normal 3 2 2 4 7 2 2" xfId="5985"/>
    <cellStyle name="Normal 3 2 2 4 7 2 2 2" xfId="5986"/>
    <cellStyle name="Normal 3 2 2 4 7 2 3" xfId="5987"/>
    <cellStyle name="Normal 3 2 2 4 7 3" xfId="5988"/>
    <cellStyle name="Normal 3 2 2 4 7 3 2" xfId="5989"/>
    <cellStyle name="Normal 3 2 2 4 7 4" xfId="5990"/>
    <cellStyle name="Normal 3 2 2 4 8" xfId="5991"/>
    <cellStyle name="Normal 3 2 2 4 8 2" xfId="5992"/>
    <cellStyle name="Normal 3 2 2 4 8 2 2" xfId="5993"/>
    <cellStyle name="Normal 3 2 2 4 8 3" xfId="5994"/>
    <cellStyle name="Normal 3 2 2 4 9" xfId="5995"/>
    <cellStyle name="Normal 3 2 2 4 9 2" xfId="5996"/>
    <cellStyle name="Normal 3 2 2 5" xfId="5997"/>
    <cellStyle name="Normal 3 2 2 5 2" xfId="5998"/>
    <cellStyle name="Normal 3 2 2 5 2 2" xfId="5999"/>
    <cellStyle name="Normal 3 2 2 5 2 2 2" xfId="6000"/>
    <cellStyle name="Normal 3 2 2 5 2 2 2 2" xfId="6001"/>
    <cellStyle name="Normal 3 2 2 5 2 2 2 2 2" xfId="6002"/>
    <cellStyle name="Normal 3 2 2 5 2 2 2 2 2 2" xfId="6003"/>
    <cellStyle name="Normal 3 2 2 5 2 2 2 2 2 2 2" xfId="6004"/>
    <cellStyle name="Normal 3 2 2 5 2 2 2 2 2 2 2 2" xfId="6005"/>
    <cellStyle name="Normal 3 2 2 5 2 2 2 2 2 2 3" xfId="6006"/>
    <cellStyle name="Normal 3 2 2 5 2 2 2 2 2 3" xfId="6007"/>
    <cellStyle name="Normal 3 2 2 5 2 2 2 2 2 3 2" xfId="6008"/>
    <cellStyle name="Normal 3 2 2 5 2 2 2 2 2 4" xfId="6009"/>
    <cellStyle name="Normal 3 2 2 5 2 2 2 2 3" xfId="6010"/>
    <cellStyle name="Normal 3 2 2 5 2 2 2 2 3 2" xfId="6011"/>
    <cellStyle name="Normal 3 2 2 5 2 2 2 2 3 2 2" xfId="6012"/>
    <cellStyle name="Normal 3 2 2 5 2 2 2 2 3 3" xfId="6013"/>
    <cellStyle name="Normal 3 2 2 5 2 2 2 2 4" xfId="6014"/>
    <cellStyle name="Normal 3 2 2 5 2 2 2 2 4 2" xfId="6015"/>
    <cellStyle name="Normal 3 2 2 5 2 2 2 2 5" xfId="6016"/>
    <cellStyle name="Normal 3 2 2 5 2 2 2 3" xfId="6017"/>
    <cellStyle name="Normal 3 2 2 5 2 2 2 3 2" xfId="6018"/>
    <cellStyle name="Normal 3 2 2 5 2 2 2 3 2 2" xfId="6019"/>
    <cellStyle name="Normal 3 2 2 5 2 2 2 3 2 2 2" xfId="6020"/>
    <cellStyle name="Normal 3 2 2 5 2 2 2 3 2 3" xfId="6021"/>
    <cellStyle name="Normal 3 2 2 5 2 2 2 3 3" xfId="6022"/>
    <cellStyle name="Normal 3 2 2 5 2 2 2 3 3 2" xfId="6023"/>
    <cellStyle name="Normal 3 2 2 5 2 2 2 3 4" xfId="6024"/>
    <cellStyle name="Normal 3 2 2 5 2 2 2 4" xfId="6025"/>
    <cellStyle name="Normal 3 2 2 5 2 2 2 4 2" xfId="6026"/>
    <cellStyle name="Normal 3 2 2 5 2 2 2 4 2 2" xfId="6027"/>
    <cellStyle name="Normal 3 2 2 5 2 2 2 4 3" xfId="6028"/>
    <cellStyle name="Normal 3 2 2 5 2 2 2 5" xfId="6029"/>
    <cellStyle name="Normal 3 2 2 5 2 2 2 5 2" xfId="6030"/>
    <cellStyle name="Normal 3 2 2 5 2 2 2 6" xfId="6031"/>
    <cellStyle name="Normal 3 2 2 5 2 2 3" xfId="6032"/>
    <cellStyle name="Normal 3 2 2 5 2 2 3 2" xfId="6033"/>
    <cellStyle name="Normal 3 2 2 5 2 2 3 2 2" xfId="6034"/>
    <cellStyle name="Normal 3 2 2 5 2 2 3 2 2 2" xfId="6035"/>
    <cellStyle name="Normal 3 2 2 5 2 2 3 2 2 2 2" xfId="6036"/>
    <cellStyle name="Normal 3 2 2 5 2 2 3 2 2 3" xfId="6037"/>
    <cellStyle name="Normal 3 2 2 5 2 2 3 2 3" xfId="6038"/>
    <cellStyle name="Normal 3 2 2 5 2 2 3 2 3 2" xfId="6039"/>
    <cellStyle name="Normal 3 2 2 5 2 2 3 2 4" xfId="6040"/>
    <cellStyle name="Normal 3 2 2 5 2 2 3 3" xfId="6041"/>
    <cellStyle name="Normal 3 2 2 5 2 2 3 3 2" xfId="6042"/>
    <cellStyle name="Normal 3 2 2 5 2 2 3 3 2 2" xfId="6043"/>
    <cellStyle name="Normal 3 2 2 5 2 2 3 3 3" xfId="6044"/>
    <cellStyle name="Normal 3 2 2 5 2 2 3 4" xfId="6045"/>
    <cellStyle name="Normal 3 2 2 5 2 2 3 4 2" xfId="6046"/>
    <cellStyle name="Normal 3 2 2 5 2 2 3 5" xfId="6047"/>
    <cellStyle name="Normal 3 2 2 5 2 2 4" xfId="6048"/>
    <cellStyle name="Normal 3 2 2 5 2 2 4 2" xfId="6049"/>
    <cellStyle name="Normal 3 2 2 5 2 2 4 2 2" xfId="6050"/>
    <cellStyle name="Normal 3 2 2 5 2 2 4 2 2 2" xfId="6051"/>
    <cellStyle name="Normal 3 2 2 5 2 2 4 2 3" xfId="6052"/>
    <cellStyle name="Normal 3 2 2 5 2 2 4 3" xfId="6053"/>
    <cellStyle name="Normal 3 2 2 5 2 2 4 3 2" xfId="6054"/>
    <cellStyle name="Normal 3 2 2 5 2 2 4 4" xfId="6055"/>
    <cellStyle name="Normal 3 2 2 5 2 2 5" xfId="6056"/>
    <cellStyle name="Normal 3 2 2 5 2 2 5 2" xfId="6057"/>
    <cellStyle name="Normal 3 2 2 5 2 2 5 2 2" xfId="6058"/>
    <cellStyle name="Normal 3 2 2 5 2 2 5 3" xfId="6059"/>
    <cellStyle name="Normal 3 2 2 5 2 2 6" xfId="6060"/>
    <cellStyle name="Normal 3 2 2 5 2 2 6 2" xfId="6061"/>
    <cellStyle name="Normal 3 2 2 5 2 2 7" xfId="6062"/>
    <cellStyle name="Normal 3 2 2 5 2 3" xfId="6063"/>
    <cellStyle name="Normal 3 2 2 5 2 3 2" xfId="6064"/>
    <cellStyle name="Normal 3 2 2 5 2 3 2 2" xfId="6065"/>
    <cellStyle name="Normal 3 2 2 5 2 3 2 2 2" xfId="6066"/>
    <cellStyle name="Normal 3 2 2 5 2 3 2 2 2 2" xfId="6067"/>
    <cellStyle name="Normal 3 2 2 5 2 3 2 2 2 2 2" xfId="6068"/>
    <cellStyle name="Normal 3 2 2 5 2 3 2 2 2 3" xfId="6069"/>
    <cellStyle name="Normal 3 2 2 5 2 3 2 2 3" xfId="6070"/>
    <cellStyle name="Normal 3 2 2 5 2 3 2 2 3 2" xfId="6071"/>
    <cellStyle name="Normal 3 2 2 5 2 3 2 2 4" xfId="6072"/>
    <cellStyle name="Normal 3 2 2 5 2 3 2 3" xfId="6073"/>
    <cellStyle name="Normal 3 2 2 5 2 3 2 3 2" xfId="6074"/>
    <cellStyle name="Normal 3 2 2 5 2 3 2 3 2 2" xfId="6075"/>
    <cellStyle name="Normal 3 2 2 5 2 3 2 3 3" xfId="6076"/>
    <cellStyle name="Normal 3 2 2 5 2 3 2 4" xfId="6077"/>
    <cellStyle name="Normal 3 2 2 5 2 3 2 4 2" xfId="6078"/>
    <cellStyle name="Normal 3 2 2 5 2 3 2 5" xfId="6079"/>
    <cellStyle name="Normal 3 2 2 5 2 3 3" xfId="6080"/>
    <cellStyle name="Normal 3 2 2 5 2 3 3 2" xfId="6081"/>
    <cellStyle name="Normal 3 2 2 5 2 3 3 2 2" xfId="6082"/>
    <cellStyle name="Normal 3 2 2 5 2 3 3 2 2 2" xfId="6083"/>
    <cellStyle name="Normal 3 2 2 5 2 3 3 2 3" xfId="6084"/>
    <cellStyle name="Normal 3 2 2 5 2 3 3 3" xfId="6085"/>
    <cellStyle name="Normal 3 2 2 5 2 3 3 3 2" xfId="6086"/>
    <cellStyle name="Normal 3 2 2 5 2 3 3 4" xfId="6087"/>
    <cellStyle name="Normal 3 2 2 5 2 3 4" xfId="6088"/>
    <cellStyle name="Normal 3 2 2 5 2 3 4 2" xfId="6089"/>
    <cellStyle name="Normal 3 2 2 5 2 3 4 2 2" xfId="6090"/>
    <cellStyle name="Normal 3 2 2 5 2 3 4 3" xfId="6091"/>
    <cellStyle name="Normal 3 2 2 5 2 3 5" xfId="6092"/>
    <cellStyle name="Normal 3 2 2 5 2 3 5 2" xfId="6093"/>
    <cellStyle name="Normal 3 2 2 5 2 3 6" xfId="6094"/>
    <cellStyle name="Normal 3 2 2 5 2 4" xfId="6095"/>
    <cellStyle name="Normal 3 2 2 5 2 4 2" xfId="6096"/>
    <cellStyle name="Normal 3 2 2 5 2 4 2 2" xfId="6097"/>
    <cellStyle name="Normal 3 2 2 5 2 4 2 2 2" xfId="6098"/>
    <cellStyle name="Normal 3 2 2 5 2 4 2 2 2 2" xfId="6099"/>
    <cellStyle name="Normal 3 2 2 5 2 4 2 2 3" xfId="6100"/>
    <cellStyle name="Normal 3 2 2 5 2 4 2 3" xfId="6101"/>
    <cellStyle name="Normal 3 2 2 5 2 4 2 3 2" xfId="6102"/>
    <cellStyle name="Normal 3 2 2 5 2 4 2 4" xfId="6103"/>
    <cellStyle name="Normal 3 2 2 5 2 4 3" xfId="6104"/>
    <cellStyle name="Normal 3 2 2 5 2 4 3 2" xfId="6105"/>
    <cellStyle name="Normal 3 2 2 5 2 4 3 2 2" xfId="6106"/>
    <cellStyle name="Normal 3 2 2 5 2 4 3 3" xfId="6107"/>
    <cellStyle name="Normal 3 2 2 5 2 4 4" xfId="6108"/>
    <cellStyle name="Normal 3 2 2 5 2 4 4 2" xfId="6109"/>
    <cellStyle name="Normal 3 2 2 5 2 4 5" xfId="6110"/>
    <cellStyle name="Normal 3 2 2 5 2 5" xfId="6111"/>
    <cellStyle name="Normal 3 2 2 5 2 5 2" xfId="6112"/>
    <cellStyle name="Normal 3 2 2 5 2 5 2 2" xfId="6113"/>
    <cellStyle name="Normal 3 2 2 5 2 5 2 2 2" xfId="6114"/>
    <cellStyle name="Normal 3 2 2 5 2 5 2 3" xfId="6115"/>
    <cellStyle name="Normal 3 2 2 5 2 5 3" xfId="6116"/>
    <cellStyle name="Normal 3 2 2 5 2 5 3 2" xfId="6117"/>
    <cellStyle name="Normal 3 2 2 5 2 5 4" xfId="6118"/>
    <cellStyle name="Normal 3 2 2 5 2 6" xfId="6119"/>
    <cellStyle name="Normal 3 2 2 5 2 6 2" xfId="6120"/>
    <cellStyle name="Normal 3 2 2 5 2 6 2 2" xfId="6121"/>
    <cellStyle name="Normal 3 2 2 5 2 6 3" xfId="6122"/>
    <cellStyle name="Normal 3 2 2 5 2 7" xfId="6123"/>
    <cellStyle name="Normal 3 2 2 5 2 7 2" xfId="6124"/>
    <cellStyle name="Normal 3 2 2 5 2 8" xfId="6125"/>
    <cellStyle name="Normal 3 2 2 5 3" xfId="6126"/>
    <cellStyle name="Normal 3 2 2 5 3 2" xfId="6127"/>
    <cellStyle name="Normal 3 2 2 5 3 2 2" xfId="6128"/>
    <cellStyle name="Normal 3 2 2 5 3 2 2 2" xfId="6129"/>
    <cellStyle name="Normal 3 2 2 5 3 2 2 2 2" xfId="6130"/>
    <cellStyle name="Normal 3 2 2 5 3 2 2 2 2 2" xfId="6131"/>
    <cellStyle name="Normal 3 2 2 5 3 2 2 2 2 2 2" xfId="6132"/>
    <cellStyle name="Normal 3 2 2 5 3 2 2 2 2 3" xfId="6133"/>
    <cellStyle name="Normal 3 2 2 5 3 2 2 2 3" xfId="6134"/>
    <cellStyle name="Normal 3 2 2 5 3 2 2 2 3 2" xfId="6135"/>
    <cellStyle name="Normal 3 2 2 5 3 2 2 2 4" xfId="6136"/>
    <cellStyle name="Normal 3 2 2 5 3 2 2 3" xfId="6137"/>
    <cellStyle name="Normal 3 2 2 5 3 2 2 3 2" xfId="6138"/>
    <cellStyle name="Normal 3 2 2 5 3 2 2 3 2 2" xfId="6139"/>
    <cellStyle name="Normal 3 2 2 5 3 2 2 3 3" xfId="6140"/>
    <cellStyle name="Normal 3 2 2 5 3 2 2 4" xfId="6141"/>
    <cellStyle name="Normal 3 2 2 5 3 2 2 4 2" xfId="6142"/>
    <cellStyle name="Normal 3 2 2 5 3 2 2 5" xfId="6143"/>
    <cellStyle name="Normal 3 2 2 5 3 2 3" xfId="6144"/>
    <cellStyle name="Normal 3 2 2 5 3 2 3 2" xfId="6145"/>
    <cellStyle name="Normal 3 2 2 5 3 2 3 2 2" xfId="6146"/>
    <cellStyle name="Normal 3 2 2 5 3 2 3 2 2 2" xfId="6147"/>
    <cellStyle name="Normal 3 2 2 5 3 2 3 2 3" xfId="6148"/>
    <cellStyle name="Normal 3 2 2 5 3 2 3 3" xfId="6149"/>
    <cellStyle name="Normal 3 2 2 5 3 2 3 3 2" xfId="6150"/>
    <cellStyle name="Normal 3 2 2 5 3 2 3 4" xfId="6151"/>
    <cellStyle name="Normal 3 2 2 5 3 2 4" xfId="6152"/>
    <cellStyle name="Normal 3 2 2 5 3 2 4 2" xfId="6153"/>
    <cellStyle name="Normal 3 2 2 5 3 2 4 2 2" xfId="6154"/>
    <cellStyle name="Normal 3 2 2 5 3 2 4 3" xfId="6155"/>
    <cellStyle name="Normal 3 2 2 5 3 2 5" xfId="6156"/>
    <cellStyle name="Normal 3 2 2 5 3 2 5 2" xfId="6157"/>
    <cellStyle name="Normal 3 2 2 5 3 2 6" xfId="6158"/>
    <cellStyle name="Normal 3 2 2 5 3 3" xfId="6159"/>
    <cellStyle name="Normal 3 2 2 5 3 3 2" xfId="6160"/>
    <cellStyle name="Normal 3 2 2 5 3 3 2 2" xfId="6161"/>
    <cellStyle name="Normal 3 2 2 5 3 3 2 2 2" xfId="6162"/>
    <cellStyle name="Normal 3 2 2 5 3 3 2 2 2 2" xfId="6163"/>
    <cellStyle name="Normal 3 2 2 5 3 3 2 2 3" xfId="6164"/>
    <cellStyle name="Normal 3 2 2 5 3 3 2 3" xfId="6165"/>
    <cellStyle name="Normal 3 2 2 5 3 3 2 3 2" xfId="6166"/>
    <cellStyle name="Normal 3 2 2 5 3 3 2 4" xfId="6167"/>
    <cellStyle name="Normal 3 2 2 5 3 3 3" xfId="6168"/>
    <cellStyle name="Normal 3 2 2 5 3 3 3 2" xfId="6169"/>
    <cellStyle name="Normal 3 2 2 5 3 3 3 2 2" xfId="6170"/>
    <cellStyle name="Normal 3 2 2 5 3 3 3 3" xfId="6171"/>
    <cellStyle name="Normal 3 2 2 5 3 3 4" xfId="6172"/>
    <cellStyle name="Normal 3 2 2 5 3 3 4 2" xfId="6173"/>
    <cellStyle name="Normal 3 2 2 5 3 3 5" xfId="6174"/>
    <cellStyle name="Normal 3 2 2 5 3 4" xfId="6175"/>
    <cellStyle name="Normal 3 2 2 5 3 4 2" xfId="6176"/>
    <cellStyle name="Normal 3 2 2 5 3 4 2 2" xfId="6177"/>
    <cellStyle name="Normal 3 2 2 5 3 4 2 2 2" xfId="6178"/>
    <cellStyle name="Normal 3 2 2 5 3 4 2 3" xfId="6179"/>
    <cellStyle name="Normal 3 2 2 5 3 4 3" xfId="6180"/>
    <cellStyle name="Normal 3 2 2 5 3 4 3 2" xfId="6181"/>
    <cellStyle name="Normal 3 2 2 5 3 4 4" xfId="6182"/>
    <cellStyle name="Normal 3 2 2 5 3 5" xfId="6183"/>
    <cellStyle name="Normal 3 2 2 5 3 5 2" xfId="6184"/>
    <cellStyle name="Normal 3 2 2 5 3 5 2 2" xfId="6185"/>
    <cellStyle name="Normal 3 2 2 5 3 5 3" xfId="6186"/>
    <cellStyle name="Normal 3 2 2 5 3 6" xfId="6187"/>
    <cellStyle name="Normal 3 2 2 5 3 6 2" xfId="6188"/>
    <cellStyle name="Normal 3 2 2 5 3 7" xfId="6189"/>
    <cellStyle name="Normal 3 2 2 5 4" xfId="6190"/>
    <cellStyle name="Normal 3 2 2 5 4 2" xfId="6191"/>
    <cellStyle name="Normal 3 2 2 5 4 2 2" xfId="6192"/>
    <cellStyle name="Normal 3 2 2 5 4 2 2 2" xfId="6193"/>
    <cellStyle name="Normal 3 2 2 5 4 2 2 2 2" xfId="6194"/>
    <cellStyle name="Normal 3 2 2 5 4 2 2 2 2 2" xfId="6195"/>
    <cellStyle name="Normal 3 2 2 5 4 2 2 2 3" xfId="6196"/>
    <cellStyle name="Normal 3 2 2 5 4 2 2 3" xfId="6197"/>
    <cellStyle name="Normal 3 2 2 5 4 2 2 3 2" xfId="6198"/>
    <cellStyle name="Normal 3 2 2 5 4 2 2 4" xfId="6199"/>
    <cellStyle name="Normal 3 2 2 5 4 2 3" xfId="6200"/>
    <cellStyle name="Normal 3 2 2 5 4 2 3 2" xfId="6201"/>
    <cellStyle name="Normal 3 2 2 5 4 2 3 2 2" xfId="6202"/>
    <cellStyle name="Normal 3 2 2 5 4 2 3 3" xfId="6203"/>
    <cellStyle name="Normal 3 2 2 5 4 2 4" xfId="6204"/>
    <cellStyle name="Normal 3 2 2 5 4 2 4 2" xfId="6205"/>
    <cellStyle name="Normal 3 2 2 5 4 2 5" xfId="6206"/>
    <cellStyle name="Normal 3 2 2 5 4 3" xfId="6207"/>
    <cellStyle name="Normal 3 2 2 5 4 3 2" xfId="6208"/>
    <cellStyle name="Normal 3 2 2 5 4 3 2 2" xfId="6209"/>
    <cellStyle name="Normal 3 2 2 5 4 3 2 2 2" xfId="6210"/>
    <cellStyle name="Normal 3 2 2 5 4 3 2 3" xfId="6211"/>
    <cellStyle name="Normal 3 2 2 5 4 3 3" xfId="6212"/>
    <cellStyle name="Normal 3 2 2 5 4 3 3 2" xfId="6213"/>
    <cellStyle name="Normal 3 2 2 5 4 3 4" xfId="6214"/>
    <cellStyle name="Normal 3 2 2 5 4 4" xfId="6215"/>
    <cellStyle name="Normal 3 2 2 5 4 4 2" xfId="6216"/>
    <cellStyle name="Normal 3 2 2 5 4 4 2 2" xfId="6217"/>
    <cellStyle name="Normal 3 2 2 5 4 4 3" xfId="6218"/>
    <cellStyle name="Normal 3 2 2 5 4 5" xfId="6219"/>
    <cellStyle name="Normal 3 2 2 5 4 5 2" xfId="6220"/>
    <cellStyle name="Normal 3 2 2 5 4 6" xfId="6221"/>
    <cellStyle name="Normal 3 2 2 5 5" xfId="6222"/>
    <cellStyle name="Normal 3 2 2 5 5 2" xfId="6223"/>
    <cellStyle name="Normal 3 2 2 5 5 2 2" xfId="6224"/>
    <cellStyle name="Normal 3 2 2 5 5 2 2 2" xfId="6225"/>
    <cellStyle name="Normal 3 2 2 5 5 2 2 2 2" xfId="6226"/>
    <cellStyle name="Normal 3 2 2 5 5 2 2 3" xfId="6227"/>
    <cellStyle name="Normal 3 2 2 5 5 2 3" xfId="6228"/>
    <cellStyle name="Normal 3 2 2 5 5 2 3 2" xfId="6229"/>
    <cellStyle name="Normal 3 2 2 5 5 2 4" xfId="6230"/>
    <cellStyle name="Normal 3 2 2 5 5 3" xfId="6231"/>
    <cellStyle name="Normal 3 2 2 5 5 3 2" xfId="6232"/>
    <cellStyle name="Normal 3 2 2 5 5 3 2 2" xfId="6233"/>
    <cellStyle name="Normal 3 2 2 5 5 3 3" xfId="6234"/>
    <cellStyle name="Normal 3 2 2 5 5 4" xfId="6235"/>
    <cellStyle name="Normal 3 2 2 5 5 4 2" xfId="6236"/>
    <cellStyle name="Normal 3 2 2 5 5 5" xfId="6237"/>
    <cellStyle name="Normal 3 2 2 5 6" xfId="6238"/>
    <cellStyle name="Normal 3 2 2 5 6 2" xfId="6239"/>
    <cellStyle name="Normal 3 2 2 5 6 2 2" xfId="6240"/>
    <cellStyle name="Normal 3 2 2 5 6 2 2 2" xfId="6241"/>
    <cellStyle name="Normal 3 2 2 5 6 2 3" xfId="6242"/>
    <cellStyle name="Normal 3 2 2 5 6 3" xfId="6243"/>
    <cellStyle name="Normal 3 2 2 5 6 3 2" xfId="6244"/>
    <cellStyle name="Normal 3 2 2 5 6 4" xfId="6245"/>
    <cellStyle name="Normal 3 2 2 5 7" xfId="6246"/>
    <cellStyle name="Normal 3 2 2 5 7 2" xfId="6247"/>
    <cellStyle name="Normal 3 2 2 5 7 2 2" xfId="6248"/>
    <cellStyle name="Normal 3 2 2 5 7 3" xfId="6249"/>
    <cellStyle name="Normal 3 2 2 5 8" xfId="6250"/>
    <cellStyle name="Normal 3 2 2 5 8 2" xfId="6251"/>
    <cellStyle name="Normal 3 2 2 5 9" xfId="6252"/>
    <cellStyle name="Normal 3 2 2 6" xfId="6253"/>
    <cellStyle name="Normal 3 2 2 6 2" xfId="6254"/>
    <cellStyle name="Normal 3 2 2 6 2 2" xfId="6255"/>
    <cellStyle name="Normal 3 2 2 6 2 2 2" xfId="6256"/>
    <cellStyle name="Normal 3 2 2 6 2 2 2 2" xfId="6257"/>
    <cellStyle name="Normal 3 2 2 6 2 2 2 2 2" xfId="6258"/>
    <cellStyle name="Normal 3 2 2 6 2 2 2 2 2 2" xfId="6259"/>
    <cellStyle name="Normal 3 2 2 6 2 2 2 2 2 2 2" xfId="6260"/>
    <cellStyle name="Normal 3 2 2 6 2 2 2 2 2 3" xfId="6261"/>
    <cellStyle name="Normal 3 2 2 6 2 2 2 2 3" xfId="6262"/>
    <cellStyle name="Normal 3 2 2 6 2 2 2 2 3 2" xfId="6263"/>
    <cellStyle name="Normal 3 2 2 6 2 2 2 2 4" xfId="6264"/>
    <cellStyle name="Normal 3 2 2 6 2 2 2 3" xfId="6265"/>
    <cellStyle name="Normal 3 2 2 6 2 2 2 3 2" xfId="6266"/>
    <cellStyle name="Normal 3 2 2 6 2 2 2 3 2 2" xfId="6267"/>
    <cellStyle name="Normal 3 2 2 6 2 2 2 3 3" xfId="6268"/>
    <cellStyle name="Normal 3 2 2 6 2 2 2 4" xfId="6269"/>
    <cellStyle name="Normal 3 2 2 6 2 2 2 4 2" xfId="6270"/>
    <cellStyle name="Normal 3 2 2 6 2 2 2 5" xfId="6271"/>
    <cellStyle name="Normal 3 2 2 6 2 2 3" xfId="6272"/>
    <cellStyle name="Normal 3 2 2 6 2 2 3 2" xfId="6273"/>
    <cellStyle name="Normal 3 2 2 6 2 2 3 2 2" xfId="6274"/>
    <cellStyle name="Normal 3 2 2 6 2 2 3 2 2 2" xfId="6275"/>
    <cellStyle name="Normal 3 2 2 6 2 2 3 2 3" xfId="6276"/>
    <cellStyle name="Normal 3 2 2 6 2 2 3 3" xfId="6277"/>
    <cellStyle name="Normal 3 2 2 6 2 2 3 3 2" xfId="6278"/>
    <cellStyle name="Normal 3 2 2 6 2 2 3 4" xfId="6279"/>
    <cellStyle name="Normal 3 2 2 6 2 2 4" xfId="6280"/>
    <cellStyle name="Normal 3 2 2 6 2 2 4 2" xfId="6281"/>
    <cellStyle name="Normal 3 2 2 6 2 2 4 2 2" xfId="6282"/>
    <cellStyle name="Normal 3 2 2 6 2 2 4 3" xfId="6283"/>
    <cellStyle name="Normal 3 2 2 6 2 2 5" xfId="6284"/>
    <cellStyle name="Normal 3 2 2 6 2 2 5 2" xfId="6285"/>
    <cellStyle name="Normal 3 2 2 6 2 2 6" xfId="6286"/>
    <cellStyle name="Normal 3 2 2 6 2 3" xfId="6287"/>
    <cellStyle name="Normal 3 2 2 6 2 3 2" xfId="6288"/>
    <cellStyle name="Normal 3 2 2 6 2 3 2 2" xfId="6289"/>
    <cellStyle name="Normal 3 2 2 6 2 3 2 2 2" xfId="6290"/>
    <cellStyle name="Normal 3 2 2 6 2 3 2 2 2 2" xfId="6291"/>
    <cellStyle name="Normal 3 2 2 6 2 3 2 2 3" xfId="6292"/>
    <cellStyle name="Normal 3 2 2 6 2 3 2 3" xfId="6293"/>
    <cellStyle name="Normal 3 2 2 6 2 3 2 3 2" xfId="6294"/>
    <cellStyle name="Normal 3 2 2 6 2 3 2 4" xfId="6295"/>
    <cellStyle name="Normal 3 2 2 6 2 3 3" xfId="6296"/>
    <cellStyle name="Normal 3 2 2 6 2 3 3 2" xfId="6297"/>
    <cellStyle name="Normal 3 2 2 6 2 3 3 2 2" xfId="6298"/>
    <cellStyle name="Normal 3 2 2 6 2 3 3 3" xfId="6299"/>
    <cellStyle name="Normal 3 2 2 6 2 3 4" xfId="6300"/>
    <cellStyle name="Normal 3 2 2 6 2 3 4 2" xfId="6301"/>
    <cellStyle name="Normal 3 2 2 6 2 3 5" xfId="6302"/>
    <cellStyle name="Normal 3 2 2 6 2 4" xfId="6303"/>
    <cellStyle name="Normal 3 2 2 6 2 4 2" xfId="6304"/>
    <cellStyle name="Normal 3 2 2 6 2 4 2 2" xfId="6305"/>
    <cellStyle name="Normal 3 2 2 6 2 4 2 2 2" xfId="6306"/>
    <cellStyle name="Normal 3 2 2 6 2 4 2 3" xfId="6307"/>
    <cellStyle name="Normal 3 2 2 6 2 4 3" xfId="6308"/>
    <cellStyle name="Normal 3 2 2 6 2 4 3 2" xfId="6309"/>
    <cellStyle name="Normal 3 2 2 6 2 4 4" xfId="6310"/>
    <cellStyle name="Normal 3 2 2 6 2 5" xfId="6311"/>
    <cellStyle name="Normal 3 2 2 6 2 5 2" xfId="6312"/>
    <cellStyle name="Normal 3 2 2 6 2 5 2 2" xfId="6313"/>
    <cellStyle name="Normal 3 2 2 6 2 5 3" xfId="6314"/>
    <cellStyle name="Normal 3 2 2 6 2 6" xfId="6315"/>
    <cellStyle name="Normal 3 2 2 6 2 6 2" xfId="6316"/>
    <cellStyle name="Normal 3 2 2 6 2 7" xfId="6317"/>
    <cellStyle name="Normal 3 2 2 6 3" xfId="6318"/>
    <cellStyle name="Normal 3 2 2 6 3 2" xfId="6319"/>
    <cellStyle name="Normal 3 2 2 6 3 2 2" xfId="6320"/>
    <cellStyle name="Normal 3 2 2 6 3 2 2 2" xfId="6321"/>
    <cellStyle name="Normal 3 2 2 6 3 2 2 2 2" xfId="6322"/>
    <cellStyle name="Normal 3 2 2 6 3 2 2 2 2 2" xfId="6323"/>
    <cellStyle name="Normal 3 2 2 6 3 2 2 2 3" xfId="6324"/>
    <cellStyle name="Normal 3 2 2 6 3 2 2 3" xfId="6325"/>
    <cellStyle name="Normal 3 2 2 6 3 2 2 3 2" xfId="6326"/>
    <cellStyle name="Normal 3 2 2 6 3 2 2 4" xfId="6327"/>
    <cellStyle name="Normal 3 2 2 6 3 2 3" xfId="6328"/>
    <cellStyle name="Normal 3 2 2 6 3 2 3 2" xfId="6329"/>
    <cellStyle name="Normal 3 2 2 6 3 2 3 2 2" xfId="6330"/>
    <cellStyle name="Normal 3 2 2 6 3 2 3 3" xfId="6331"/>
    <cellStyle name="Normal 3 2 2 6 3 2 4" xfId="6332"/>
    <cellStyle name="Normal 3 2 2 6 3 2 4 2" xfId="6333"/>
    <cellStyle name="Normal 3 2 2 6 3 2 5" xfId="6334"/>
    <cellStyle name="Normal 3 2 2 6 3 3" xfId="6335"/>
    <cellStyle name="Normal 3 2 2 6 3 3 2" xfId="6336"/>
    <cellStyle name="Normal 3 2 2 6 3 3 2 2" xfId="6337"/>
    <cellStyle name="Normal 3 2 2 6 3 3 2 2 2" xfId="6338"/>
    <cellStyle name="Normal 3 2 2 6 3 3 2 3" xfId="6339"/>
    <cellStyle name="Normal 3 2 2 6 3 3 3" xfId="6340"/>
    <cellStyle name="Normal 3 2 2 6 3 3 3 2" xfId="6341"/>
    <cellStyle name="Normal 3 2 2 6 3 3 4" xfId="6342"/>
    <cellStyle name="Normal 3 2 2 6 3 4" xfId="6343"/>
    <cellStyle name="Normal 3 2 2 6 3 4 2" xfId="6344"/>
    <cellStyle name="Normal 3 2 2 6 3 4 2 2" xfId="6345"/>
    <cellStyle name="Normal 3 2 2 6 3 4 3" xfId="6346"/>
    <cellStyle name="Normal 3 2 2 6 3 5" xfId="6347"/>
    <cellStyle name="Normal 3 2 2 6 3 5 2" xfId="6348"/>
    <cellStyle name="Normal 3 2 2 6 3 6" xfId="6349"/>
    <cellStyle name="Normal 3 2 2 6 4" xfId="6350"/>
    <cellStyle name="Normal 3 2 2 6 4 2" xfId="6351"/>
    <cellStyle name="Normal 3 2 2 6 4 2 2" xfId="6352"/>
    <cellStyle name="Normal 3 2 2 6 4 2 2 2" xfId="6353"/>
    <cellStyle name="Normal 3 2 2 6 4 2 2 2 2" xfId="6354"/>
    <cellStyle name="Normal 3 2 2 6 4 2 2 3" xfId="6355"/>
    <cellStyle name="Normal 3 2 2 6 4 2 3" xfId="6356"/>
    <cellStyle name="Normal 3 2 2 6 4 2 3 2" xfId="6357"/>
    <cellStyle name="Normal 3 2 2 6 4 2 4" xfId="6358"/>
    <cellStyle name="Normal 3 2 2 6 4 3" xfId="6359"/>
    <cellStyle name="Normal 3 2 2 6 4 3 2" xfId="6360"/>
    <cellStyle name="Normal 3 2 2 6 4 3 2 2" xfId="6361"/>
    <cellStyle name="Normal 3 2 2 6 4 3 3" xfId="6362"/>
    <cellStyle name="Normal 3 2 2 6 4 4" xfId="6363"/>
    <cellStyle name="Normal 3 2 2 6 4 4 2" xfId="6364"/>
    <cellStyle name="Normal 3 2 2 6 4 5" xfId="6365"/>
    <cellStyle name="Normal 3 2 2 6 5" xfId="6366"/>
    <cellStyle name="Normal 3 2 2 6 5 2" xfId="6367"/>
    <cellStyle name="Normal 3 2 2 6 5 2 2" xfId="6368"/>
    <cellStyle name="Normal 3 2 2 6 5 2 2 2" xfId="6369"/>
    <cellStyle name="Normal 3 2 2 6 5 2 3" xfId="6370"/>
    <cellStyle name="Normal 3 2 2 6 5 3" xfId="6371"/>
    <cellStyle name="Normal 3 2 2 6 5 3 2" xfId="6372"/>
    <cellStyle name="Normal 3 2 2 6 5 4" xfId="6373"/>
    <cellStyle name="Normal 3 2 2 6 6" xfId="6374"/>
    <cellStyle name="Normal 3 2 2 6 6 2" xfId="6375"/>
    <cellStyle name="Normal 3 2 2 6 6 2 2" xfId="6376"/>
    <cellStyle name="Normal 3 2 2 6 6 3" xfId="6377"/>
    <cellStyle name="Normal 3 2 2 6 7" xfId="6378"/>
    <cellStyle name="Normal 3 2 2 6 7 2" xfId="6379"/>
    <cellStyle name="Normal 3 2 2 6 8" xfId="6380"/>
    <cellStyle name="Normal 3 2 2 7" xfId="6381"/>
    <cellStyle name="Normal 3 2 2 7 2" xfId="6382"/>
    <cellStyle name="Normal 3 2 2 7 2 2" xfId="6383"/>
    <cellStyle name="Normal 3 2 2 7 2 2 2" xfId="6384"/>
    <cellStyle name="Normal 3 2 2 7 2 2 2 2" xfId="6385"/>
    <cellStyle name="Normal 3 2 2 7 2 2 2 2 2" xfId="6386"/>
    <cellStyle name="Normal 3 2 2 7 2 2 2 2 2 2" xfId="6387"/>
    <cellStyle name="Normal 3 2 2 7 2 2 2 2 3" xfId="6388"/>
    <cellStyle name="Normal 3 2 2 7 2 2 2 3" xfId="6389"/>
    <cellStyle name="Normal 3 2 2 7 2 2 2 3 2" xfId="6390"/>
    <cellStyle name="Normal 3 2 2 7 2 2 2 4" xfId="6391"/>
    <cellStyle name="Normal 3 2 2 7 2 2 3" xfId="6392"/>
    <cellStyle name="Normal 3 2 2 7 2 2 3 2" xfId="6393"/>
    <cellStyle name="Normal 3 2 2 7 2 2 3 2 2" xfId="6394"/>
    <cellStyle name="Normal 3 2 2 7 2 2 3 3" xfId="6395"/>
    <cellStyle name="Normal 3 2 2 7 2 2 4" xfId="6396"/>
    <cellStyle name="Normal 3 2 2 7 2 2 4 2" xfId="6397"/>
    <cellStyle name="Normal 3 2 2 7 2 2 5" xfId="6398"/>
    <cellStyle name="Normal 3 2 2 7 2 3" xfId="6399"/>
    <cellStyle name="Normal 3 2 2 7 2 3 2" xfId="6400"/>
    <cellStyle name="Normal 3 2 2 7 2 3 2 2" xfId="6401"/>
    <cellStyle name="Normal 3 2 2 7 2 3 2 2 2" xfId="6402"/>
    <cellStyle name="Normal 3 2 2 7 2 3 2 3" xfId="6403"/>
    <cellStyle name="Normal 3 2 2 7 2 3 3" xfId="6404"/>
    <cellStyle name="Normal 3 2 2 7 2 3 3 2" xfId="6405"/>
    <cellStyle name="Normal 3 2 2 7 2 3 4" xfId="6406"/>
    <cellStyle name="Normal 3 2 2 7 2 4" xfId="6407"/>
    <cellStyle name="Normal 3 2 2 7 2 4 2" xfId="6408"/>
    <cellStyle name="Normal 3 2 2 7 2 4 2 2" xfId="6409"/>
    <cellStyle name="Normal 3 2 2 7 2 4 3" xfId="6410"/>
    <cellStyle name="Normal 3 2 2 7 2 5" xfId="6411"/>
    <cellStyle name="Normal 3 2 2 7 2 5 2" xfId="6412"/>
    <cellStyle name="Normal 3 2 2 7 2 6" xfId="6413"/>
    <cellStyle name="Normal 3 2 2 7 3" xfId="6414"/>
    <cellStyle name="Normal 3 2 2 7 3 2" xfId="6415"/>
    <cellStyle name="Normal 3 2 2 7 3 2 2" xfId="6416"/>
    <cellStyle name="Normal 3 2 2 7 3 2 2 2" xfId="6417"/>
    <cellStyle name="Normal 3 2 2 7 3 2 2 2 2" xfId="6418"/>
    <cellStyle name="Normal 3 2 2 7 3 2 2 3" xfId="6419"/>
    <cellStyle name="Normal 3 2 2 7 3 2 3" xfId="6420"/>
    <cellStyle name="Normal 3 2 2 7 3 2 3 2" xfId="6421"/>
    <cellStyle name="Normal 3 2 2 7 3 2 4" xfId="6422"/>
    <cellStyle name="Normal 3 2 2 7 3 3" xfId="6423"/>
    <cellStyle name="Normal 3 2 2 7 3 3 2" xfId="6424"/>
    <cellStyle name="Normal 3 2 2 7 3 3 2 2" xfId="6425"/>
    <cellStyle name="Normal 3 2 2 7 3 3 3" xfId="6426"/>
    <cellStyle name="Normal 3 2 2 7 3 4" xfId="6427"/>
    <cellStyle name="Normal 3 2 2 7 3 4 2" xfId="6428"/>
    <cellStyle name="Normal 3 2 2 7 3 5" xfId="6429"/>
    <cellStyle name="Normal 3 2 2 7 4" xfId="6430"/>
    <cellStyle name="Normal 3 2 2 7 4 2" xfId="6431"/>
    <cellStyle name="Normal 3 2 2 7 4 2 2" xfId="6432"/>
    <cellStyle name="Normal 3 2 2 7 4 2 2 2" xfId="6433"/>
    <cellStyle name="Normal 3 2 2 7 4 2 3" xfId="6434"/>
    <cellStyle name="Normal 3 2 2 7 4 3" xfId="6435"/>
    <cellStyle name="Normal 3 2 2 7 4 3 2" xfId="6436"/>
    <cellStyle name="Normal 3 2 2 7 4 4" xfId="6437"/>
    <cellStyle name="Normal 3 2 2 7 5" xfId="6438"/>
    <cellStyle name="Normal 3 2 2 7 5 2" xfId="6439"/>
    <cellStyle name="Normal 3 2 2 7 5 2 2" xfId="6440"/>
    <cellStyle name="Normal 3 2 2 7 5 3" xfId="6441"/>
    <cellStyle name="Normal 3 2 2 7 6" xfId="6442"/>
    <cellStyle name="Normal 3 2 2 7 6 2" xfId="6443"/>
    <cellStyle name="Normal 3 2 2 7 7" xfId="6444"/>
    <cellStyle name="Normal 3 2 2 8" xfId="6445"/>
    <cellStyle name="Normal 3 2 2 8 2" xfId="6446"/>
    <cellStyle name="Normal 3 2 2 8 2 2" xfId="6447"/>
    <cellStyle name="Normal 3 2 2 8 2 2 2" xfId="6448"/>
    <cellStyle name="Normal 3 2 2 8 2 2 2 2" xfId="6449"/>
    <cellStyle name="Normal 3 2 2 8 2 2 2 2 2" xfId="6450"/>
    <cellStyle name="Normal 3 2 2 8 2 2 2 3" xfId="6451"/>
    <cellStyle name="Normal 3 2 2 8 2 2 3" xfId="6452"/>
    <cellStyle name="Normal 3 2 2 8 2 2 3 2" xfId="6453"/>
    <cellStyle name="Normal 3 2 2 8 2 2 4" xfId="6454"/>
    <cellStyle name="Normal 3 2 2 8 2 3" xfId="6455"/>
    <cellStyle name="Normal 3 2 2 8 2 3 2" xfId="6456"/>
    <cellStyle name="Normal 3 2 2 8 2 3 2 2" xfId="6457"/>
    <cellStyle name="Normal 3 2 2 8 2 3 3" xfId="6458"/>
    <cellStyle name="Normal 3 2 2 8 2 4" xfId="6459"/>
    <cellStyle name="Normal 3 2 2 8 2 4 2" xfId="6460"/>
    <cellStyle name="Normal 3 2 2 8 2 5" xfId="6461"/>
    <cellStyle name="Normal 3 2 2 8 3" xfId="6462"/>
    <cellStyle name="Normal 3 2 2 8 3 2" xfId="6463"/>
    <cellStyle name="Normal 3 2 2 8 3 2 2" xfId="6464"/>
    <cellStyle name="Normal 3 2 2 8 3 2 2 2" xfId="6465"/>
    <cellStyle name="Normal 3 2 2 8 3 2 3" xfId="6466"/>
    <cellStyle name="Normal 3 2 2 8 3 3" xfId="6467"/>
    <cellStyle name="Normal 3 2 2 8 3 3 2" xfId="6468"/>
    <cellStyle name="Normal 3 2 2 8 3 4" xfId="6469"/>
    <cellStyle name="Normal 3 2 2 8 4" xfId="6470"/>
    <cellStyle name="Normal 3 2 2 8 4 2" xfId="6471"/>
    <cellStyle name="Normal 3 2 2 8 4 2 2" xfId="6472"/>
    <cellStyle name="Normal 3 2 2 8 4 3" xfId="6473"/>
    <cellStyle name="Normal 3 2 2 8 5" xfId="6474"/>
    <cellStyle name="Normal 3 2 2 8 5 2" xfId="6475"/>
    <cellStyle name="Normal 3 2 2 8 6" xfId="6476"/>
    <cellStyle name="Normal 3 2 2 9" xfId="6477"/>
    <cellStyle name="Normal 3 2 2 9 2" xfId="6478"/>
    <cellStyle name="Normal 3 2 2 9 2 2" xfId="6479"/>
    <cellStyle name="Normal 3 2 2 9 2 2 2" xfId="6480"/>
    <cellStyle name="Normal 3 2 2 9 2 2 2 2" xfId="6481"/>
    <cellStyle name="Normal 3 2 2 9 2 2 3" xfId="6482"/>
    <cellStyle name="Normal 3 2 2 9 2 3" xfId="6483"/>
    <cellStyle name="Normal 3 2 2 9 2 3 2" xfId="6484"/>
    <cellStyle name="Normal 3 2 2 9 2 4" xfId="6485"/>
    <cellStyle name="Normal 3 2 2 9 3" xfId="6486"/>
    <cellStyle name="Normal 3 2 2 9 3 2" xfId="6487"/>
    <cellStyle name="Normal 3 2 2 9 3 2 2" xfId="6488"/>
    <cellStyle name="Normal 3 2 2 9 3 3" xfId="6489"/>
    <cellStyle name="Normal 3 2 2 9 4" xfId="6490"/>
    <cellStyle name="Normal 3 2 2 9 4 2" xfId="6491"/>
    <cellStyle name="Normal 3 2 2 9 5" xfId="6492"/>
    <cellStyle name="Normal 3 2 3" xfId="4"/>
    <cellStyle name="Normal 3 2 3 10" xfId="6493"/>
    <cellStyle name="Normal 3 2 3 10 2" xfId="6494"/>
    <cellStyle name="Normal 3 2 3 10 2 2" xfId="6495"/>
    <cellStyle name="Normal 3 2 3 10 3" xfId="6496"/>
    <cellStyle name="Normal 3 2 3 11" xfId="6497"/>
    <cellStyle name="Normal 3 2 3 11 2" xfId="6498"/>
    <cellStyle name="Normal 3 2 3 12" xfId="6499"/>
    <cellStyle name="Normal 3 2 3 13" xfId="6500"/>
    <cellStyle name="Normal 3 2 3 2" xfId="6501"/>
    <cellStyle name="Normal 3 2 3 2 10" xfId="6502"/>
    <cellStyle name="Normal 3 2 3 2 10 2" xfId="6503"/>
    <cellStyle name="Normal 3 2 3 2 11" xfId="6504"/>
    <cellStyle name="Normal 3 2 3 2 2" xfId="6505"/>
    <cellStyle name="Normal 3 2 3 2 2 10" xfId="6506"/>
    <cellStyle name="Normal 3 2 3 2 2 2" xfId="6507"/>
    <cellStyle name="Normal 3 2 3 2 2 2 2" xfId="6508"/>
    <cellStyle name="Normal 3 2 3 2 2 2 2 2" xfId="6509"/>
    <cellStyle name="Normal 3 2 3 2 2 2 2 2 2" xfId="6510"/>
    <cellStyle name="Normal 3 2 3 2 2 2 2 2 2 2" xfId="6511"/>
    <cellStyle name="Normal 3 2 3 2 2 2 2 2 2 2 2" xfId="6512"/>
    <cellStyle name="Normal 3 2 3 2 2 2 2 2 2 2 2 2" xfId="6513"/>
    <cellStyle name="Normal 3 2 3 2 2 2 2 2 2 2 2 2 2" xfId="6514"/>
    <cellStyle name="Normal 3 2 3 2 2 2 2 2 2 2 2 2 2 2" xfId="6515"/>
    <cellStyle name="Normal 3 2 3 2 2 2 2 2 2 2 2 2 3" xfId="6516"/>
    <cellStyle name="Normal 3 2 3 2 2 2 2 2 2 2 2 3" xfId="6517"/>
    <cellStyle name="Normal 3 2 3 2 2 2 2 2 2 2 2 3 2" xfId="6518"/>
    <cellStyle name="Normal 3 2 3 2 2 2 2 2 2 2 2 4" xfId="6519"/>
    <cellStyle name="Normal 3 2 3 2 2 2 2 2 2 2 3" xfId="6520"/>
    <cellStyle name="Normal 3 2 3 2 2 2 2 2 2 2 3 2" xfId="6521"/>
    <cellStyle name="Normal 3 2 3 2 2 2 2 2 2 2 3 2 2" xfId="6522"/>
    <cellStyle name="Normal 3 2 3 2 2 2 2 2 2 2 3 3" xfId="6523"/>
    <cellStyle name="Normal 3 2 3 2 2 2 2 2 2 2 4" xfId="6524"/>
    <cellStyle name="Normal 3 2 3 2 2 2 2 2 2 2 4 2" xfId="6525"/>
    <cellStyle name="Normal 3 2 3 2 2 2 2 2 2 2 5" xfId="6526"/>
    <cellStyle name="Normal 3 2 3 2 2 2 2 2 2 3" xfId="6527"/>
    <cellStyle name="Normal 3 2 3 2 2 2 2 2 2 3 2" xfId="6528"/>
    <cellStyle name="Normal 3 2 3 2 2 2 2 2 2 3 2 2" xfId="6529"/>
    <cellStyle name="Normal 3 2 3 2 2 2 2 2 2 3 2 2 2" xfId="6530"/>
    <cellStyle name="Normal 3 2 3 2 2 2 2 2 2 3 2 3" xfId="6531"/>
    <cellStyle name="Normal 3 2 3 2 2 2 2 2 2 3 3" xfId="6532"/>
    <cellStyle name="Normal 3 2 3 2 2 2 2 2 2 3 3 2" xfId="6533"/>
    <cellStyle name="Normal 3 2 3 2 2 2 2 2 2 3 4" xfId="6534"/>
    <cellStyle name="Normal 3 2 3 2 2 2 2 2 2 4" xfId="6535"/>
    <cellStyle name="Normal 3 2 3 2 2 2 2 2 2 4 2" xfId="6536"/>
    <cellStyle name="Normal 3 2 3 2 2 2 2 2 2 4 2 2" xfId="6537"/>
    <cellStyle name="Normal 3 2 3 2 2 2 2 2 2 4 3" xfId="6538"/>
    <cellStyle name="Normal 3 2 3 2 2 2 2 2 2 5" xfId="6539"/>
    <cellStyle name="Normal 3 2 3 2 2 2 2 2 2 5 2" xfId="6540"/>
    <cellStyle name="Normal 3 2 3 2 2 2 2 2 2 6" xfId="6541"/>
    <cellStyle name="Normal 3 2 3 2 2 2 2 2 3" xfId="6542"/>
    <cellStyle name="Normal 3 2 3 2 2 2 2 2 3 2" xfId="6543"/>
    <cellStyle name="Normal 3 2 3 2 2 2 2 2 3 2 2" xfId="6544"/>
    <cellStyle name="Normal 3 2 3 2 2 2 2 2 3 2 2 2" xfId="6545"/>
    <cellStyle name="Normal 3 2 3 2 2 2 2 2 3 2 2 2 2" xfId="6546"/>
    <cellStyle name="Normal 3 2 3 2 2 2 2 2 3 2 2 3" xfId="6547"/>
    <cellStyle name="Normal 3 2 3 2 2 2 2 2 3 2 3" xfId="6548"/>
    <cellStyle name="Normal 3 2 3 2 2 2 2 2 3 2 3 2" xfId="6549"/>
    <cellStyle name="Normal 3 2 3 2 2 2 2 2 3 2 4" xfId="6550"/>
    <cellStyle name="Normal 3 2 3 2 2 2 2 2 3 3" xfId="6551"/>
    <cellStyle name="Normal 3 2 3 2 2 2 2 2 3 3 2" xfId="6552"/>
    <cellStyle name="Normal 3 2 3 2 2 2 2 2 3 3 2 2" xfId="6553"/>
    <cellStyle name="Normal 3 2 3 2 2 2 2 2 3 3 3" xfId="6554"/>
    <cellStyle name="Normal 3 2 3 2 2 2 2 2 3 4" xfId="6555"/>
    <cellStyle name="Normal 3 2 3 2 2 2 2 2 3 4 2" xfId="6556"/>
    <cellStyle name="Normal 3 2 3 2 2 2 2 2 3 5" xfId="6557"/>
    <cellStyle name="Normal 3 2 3 2 2 2 2 2 4" xfId="6558"/>
    <cellStyle name="Normal 3 2 3 2 2 2 2 2 4 2" xfId="6559"/>
    <cellStyle name="Normal 3 2 3 2 2 2 2 2 4 2 2" xfId="6560"/>
    <cellStyle name="Normal 3 2 3 2 2 2 2 2 4 2 2 2" xfId="6561"/>
    <cellStyle name="Normal 3 2 3 2 2 2 2 2 4 2 3" xfId="6562"/>
    <cellStyle name="Normal 3 2 3 2 2 2 2 2 4 3" xfId="6563"/>
    <cellStyle name="Normal 3 2 3 2 2 2 2 2 4 3 2" xfId="6564"/>
    <cellStyle name="Normal 3 2 3 2 2 2 2 2 4 4" xfId="6565"/>
    <cellStyle name="Normal 3 2 3 2 2 2 2 2 5" xfId="6566"/>
    <cellStyle name="Normal 3 2 3 2 2 2 2 2 5 2" xfId="6567"/>
    <cellStyle name="Normal 3 2 3 2 2 2 2 2 5 2 2" xfId="6568"/>
    <cellStyle name="Normal 3 2 3 2 2 2 2 2 5 3" xfId="6569"/>
    <cellStyle name="Normal 3 2 3 2 2 2 2 2 6" xfId="6570"/>
    <cellStyle name="Normal 3 2 3 2 2 2 2 2 6 2" xfId="6571"/>
    <cellStyle name="Normal 3 2 3 2 2 2 2 2 7" xfId="6572"/>
    <cellStyle name="Normal 3 2 3 2 2 2 2 3" xfId="6573"/>
    <cellStyle name="Normal 3 2 3 2 2 2 2 3 2" xfId="6574"/>
    <cellStyle name="Normal 3 2 3 2 2 2 2 3 2 2" xfId="6575"/>
    <cellStyle name="Normal 3 2 3 2 2 2 2 3 2 2 2" xfId="6576"/>
    <cellStyle name="Normal 3 2 3 2 2 2 2 3 2 2 2 2" xfId="6577"/>
    <cellStyle name="Normal 3 2 3 2 2 2 2 3 2 2 2 2 2" xfId="6578"/>
    <cellStyle name="Normal 3 2 3 2 2 2 2 3 2 2 2 3" xfId="6579"/>
    <cellStyle name="Normal 3 2 3 2 2 2 2 3 2 2 3" xfId="6580"/>
    <cellStyle name="Normal 3 2 3 2 2 2 2 3 2 2 3 2" xfId="6581"/>
    <cellStyle name="Normal 3 2 3 2 2 2 2 3 2 2 4" xfId="6582"/>
    <cellStyle name="Normal 3 2 3 2 2 2 2 3 2 3" xfId="6583"/>
    <cellStyle name="Normal 3 2 3 2 2 2 2 3 2 3 2" xfId="6584"/>
    <cellStyle name="Normal 3 2 3 2 2 2 2 3 2 3 2 2" xfId="6585"/>
    <cellStyle name="Normal 3 2 3 2 2 2 2 3 2 3 3" xfId="6586"/>
    <cellStyle name="Normal 3 2 3 2 2 2 2 3 2 4" xfId="6587"/>
    <cellStyle name="Normal 3 2 3 2 2 2 2 3 2 4 2" xfId="6588"/>
    <cellStyle name="Normal 3 2 3 2 2 2 2 3 2 5" xfId="6589"/>
    <cellStyle name="Normal 3 2 3 2 2 2 2 3 3" xfId="6590"/>
    <cellStyle name="Normal 3 2 3 2 2 2 2 3 3 2" xfId="6591"/>
    <cellStyle name="Normal 3 2 3 2 2 2 2 3 3 2 2" xfId="6592"/>
    <cellStyle name="Normal 3 2 3 2 2 2 2 3 3 2 2 2" xfId="6593"/>
    <cellStyle name="Normal 3 2 3 2 2 2 2 3 3 2 3" xfId="6594"/>
    <cellStyle name="Normal 3 2 3 2 2 2 2 3 3 3" xfId="6595"/>
    <cellStyle name="Normal 3 2 3 2 2 2 2 3 3 3 2" xfId="6596"/>
    <cellStyle name="Normal 3 2 3 2 2 2 2 3 3 4" xfId="6597"/>
    <cellStyle name="Normal 3 2 3 2 2 2 2 3 4" xfId="6598"/>
    <cellStyle name="Normal 3 2 3 2 2 2 2 3 4 2" xfId="6599"/>
    <cellStyle name="Normal 3 2 3 2 2 2 2 3 4 2 2" xfId="6600"/>
    <cellStyle name="Normal 3 2 3 2 2 2 2 3 4 3" xfId="6601"/>
    <cellStyle name="Normal 3 2 3 2 2 2 2 3 5" xfId="6602"/>
    <cellStyle name="Normal 3 2 3 2 2 2 2 3 5 2" xfId="6603"/>
    <cellStyle name="Normal 3 2 3 2 2 2 2 3 6" xfId="6604"/>
    <cellStyle name="Normal 3 2 3 2 2 2 2 4" xfId="6605"/>
    <cellStyle name="Normal 3 2 3 2 2 2 2 4 2" xfId="6606"/>
    <cellStyle name="Normal 3 2 3 2 2 2 2 4 2 2" xfId="6607"/>
    <cellStyle name="Normal 3 2 3 2 2 2 2 4 2 2 2" xfId="6608"/>
    <cellStyle name="Normal 3 2 3 2 2 2 2 4 2 2 2 2" xfId="6609"/>
    <cellStyle name="Normal 3 2 3 2 2 2 2 4 2 2 3" xfId="6610"/>
    <cellStyle name="Normal 3 2 3 2 2 2 2 4 2 3" xfId="6611"/>
    <cellStyle name="Normal 3 2 3 2 2 2 2 4 2 3 2" xfId="6612"/>
    <cellStyle name="Normal 3 2 3 2 2 2 2 4 2 4" xfId="6613"/>
    <cellStyle name="Normal 3 2 3 2 2 2 2 4 3" xfId="6614"/>
    <cellStyle name="Normal 3 2 3 2 2 2 2 4 3 2" xfId="6615"/>
    <cellStyle name="Normal 3 2 3 2 2 2 2 4 3 2 2" xfId="6616"/>
    <cellStyle name="Normal 3 2 3 2 2 2 2 4 3 3" xfId="6617"/>
    <cellStyle name="Normal 3 2 3 2 2 2 2 4 4" xfId="6618"/>
    <cellStyle name="Normal 3 2 3 2 2 2 2 4 4 2" xfId="6619"/>
    <cellStyle name="Normal 3 2 3 2 2 2 2 4 5" xfId="6620"/>
    <cellStyle name="Normal 3 2 3 2 2 2 2 5" xfId="6621"/>
    <cellStyle name="Normal 3 2 3 2 2 2 2 5 2" xfId="6622"/>
    <cellStyle name="Normal 3 2 3 2 2 2 2 5 2 2" xfId="6623"/>
    <cellStyle name="Normal 3 2 3 2 2 2 2 5 2 2 2" xfId="6624"/>
    <cellStyle name="Normal 3 2 3 2 2 2 2 5 2 3" xfId="6625"/>
    <cellStyle name="Normal 3 2 3 2 2 2 2 5 3" xfId="6626"/>
    <cellStyle name="Normal 3 2 3 2 2 2 2 5 3 2" xfId="6627"/>
    <cellStyle name="Normal 3 2 3 2 2 2 2 5 4" xfId="6628"/>
    <cellStyle name="Normal 3 2 3 2 2 2 2 6" xfId="6629"/>
    <cellStyle name="Normal 3 2 3 2 2 2 2 6 2" xfId="6630"/>
    <cellStyle name="Normal 3 2 3 2 2 2 2 6 2 2" xfId="6631"/>
    <cellStyle name="Normal 3 2 3 2 2 2 2 6 3" xfId="6632"/>
    <cellStyle name="Normal 3 2 3 2 2 2 2 7" xfId="6633"/>
    <cellStyle name="Normal 3 2 3 2 2 2 2 7 2" xfId="6634"/>
    <cellStyle name="Normal 3 2 3 2 2 2 2 8" xfId="6635"/>
    <cellStyle name="Normal 3 2 3 2 2 2 3" xfId="6636"/>
    <cellStyle name="Normal 3 2 3 2 2 2 3 2" xfId="6637"/>
    <cellStyle name="Normal 3 2 3 2 2 2 3 2 2" xfId="6638"/>
    <cellStyle name="Normal 3 2 3 2 2 2 3 2 2 2" xfId="6639"/>
    <cellStyle name="Normal 3 2 3 2 2 2 3 2 2 2 2" xfId="6640"/>
    <cellStyle name="Normal 3 2 3 2 2 2 3 2 2 2 2 2" xfId="6641"/>
    <cellStyle name="Normal 3 2 3 2 2 2 3 2 2 2 2 2 2" xfId="6642"/>
    <cellStyle name="Normal 3 2 3 2 2 2 3 2 2 2 2 3" xfId="6643"/>
    <cellStyle name="Normal 3 2 3 2 2 2 3 2 2 2 3" xfId="6644"/>
    <cellStyle name="Normal 3 2 3 2 2 2 3 2 2 2 3 2" xfId="6645"/>
    <cellStyle name="Normal 3 2 3 2 2 2 3 2 2 2 4" xfId="6646"/>
    <cellStyle name="Normal 3 2 3 2 2 2 3 2 2 3" xfId="6647"/>
    <cellStyle name="Normal 3 2 3 2 2 2 3 2 2 3 2" xfId="6648"/>
    <cellStyle name="Normal 3 2 3 2 2 2 3 2 2 3 2 2" xfId="6649"/>
    <cellStyle name="Normal 3 2 3 2 2 2 3 2 2 3 3" xfId="6650"/>
    <cellStyle name="Normal 3 2 3 2 2 2 3 2 2 4" xfId="6651"/>
    <cellStyle name="Normal 3 2 3 2 2 2 3 2 2 4 2" xfId="6652"/>
    <cellStyle name="Normal 3 2 3 2 2 2 3 2 2 5" xfId="6653"/>
    <cellStyle name="Normal 3 2 3 2 2 2 3 2 3" xfId="6654"/>
    <cellStyle name="Normal 3 2 3 2 2 2 3 2 3 2" xfId="6655"/>
    <cellStyle name="Normal 3 2 3 2 2 2 3 2 3 2 2" xfId="6656"/>
    <cellStyle name="Normal 3 2 3 2 2 2 3 2 3 2 2 2" xfId="6657"/>
    <cellStyle name="Normal 3 2 3 2 2 2 3 2 3 2 3" xfId="6658"/>
    <cellStyle name="Normal 3 2 3 2 2 2 3 2 3 3" xfId="6659"/>
    <cellStyle name="Normal 3 2 3 2 2 2 3 2 3 3 2" xfId="6660"/>
    <cellStyle name="Normal 3 2 3 2 2 2 3 2 3 4" xfId="6661"/>
    <cellStyle name="Normal 3 2 3 2 2 2 3 2 4" xfId="6662"/>
    <cellStyle name="Normal 3 2 3 2 2 2 3 2 4 2" xfId="6663"/>
    <cellStyle name="Normal 3 2 3 2 2 2 3 2 4 2 2" xfId="6664"/>
    <cellStyle name="Normal 3 2 3 2 2 2 3 2 4 3" xfId="6665"/>
    <cellStyle name="Normal 3 2 3 2 2 2 3 2 5" xfId="6666"/>
    <cellStyle name="Normal 3 2 3 2 2 2 3 2 5 2" xfId="6667"/>
    <cellStyle name="Normal 3 2 3 2 2 2 3 2 6" xfId="6668"/>
    <cellStyle name="Normal 3 2 3 2 2 2 3 3" xfId="6669"/>
    <cellStyle name="Normal 3 2 3 2 2 2 3 3 2" xfId="6670"/>
    <cellStyle name="Normal 3 2 3 2 2 2 3 3 2 2" xfId="6671"/>
    <cellStyle name="Normal 3 2 3 2 2 2 3 3 2 2 2" xfId="6672"/>
    <cellStyle name="Normal 3 2 3 2 2 2 3 3 2 2 2 2" xfId="6673"/>
    <cellStyle name="Normal 3 2 3 2 2 2 3 3 2 2 3" xfId="6674"/>
    <cellStyle name="Normal 3 2 3 2 2 2 3 3 2 3" xfId="6675"/>
    <cellStyle name="Normal 3 2 3 2 2 2 3 3 2 3 2" xfId="6676"/>
    <cellStyle name="Normal 3 2 3 2 2 2 3 3 2 4" xfId="6677"/>
    <cellStyle name="Normal 3 2 3 2 2 2 3 3 3" xfId="6678"/>
    <cellStyle name="Normal 3 2 3 2 2 2 3 3 3 2" xfId="6679"/>
    <cellStyle name="Normal 3 2 3 2 2 2 3 3 3 2 2" xfId="6680"/>
    <cellStyle name="Normal 3 2 3 2 2 2 3 3 3 3" xfId="6681"/>
    <cellStyle name="Normal 3 2 3 2 2 2 3 3 4" xfId="6682"/>
    <cellStyle name="Normal 3 2 3 2 2 2 3 3 4 2" xfId="6683"/>
    <cellStyle name="Normal 3 2 3 2 2 2 3 3 5" xfId="6684"/>
    <cellStyle name="Normal 3 2 3 2 2 2 3 4" xfId="6685"/>
    <cellStyle name="Normal 3 2 3 2 2 2 3 4 2" xfId="6686"/>
    <cellStyle name="Normal 3 2 3 2 2 2 3 4 2 2" xfId="6687"/>
    <cellStyle name="Normal 3 2 3 2 2 2 3 4 2 2 2" xfId="6688"/>
    <cellStyle name="Normal 3 2 3 2 2 2 3 4 2 3" xfId="6689"/>
    <cellStyle name="Normal 3 2 3 2 2 2 3 4 3" xfId="6690"/>
    <cellStyle name="Normal 3 2 3 2 2 2 3 4 3 2" xfId="6691"/>
    <cellStyle name="Normal 3 2 3 2 2 2 3 4 4" xfId="6692"/>
    <cellStyle name="Normal 3 2 3 2 2 2 3 5" xfId="6693"/>
    <cellStyle name="Normal 3 2 3 2 2 2 3 5 2" xfId="6694"/>
    <cellStyle name="Normal 3 2 3 2 2 2 3 5 2 2" xfId="6695"/>
    <cellStyle name="Normal 3 2 3 2 2 2 3 5 3" xfId="6696"/>
    <cellStyle name="Normal 3 2 3 2 2 2 3 6" xfId="6697"/>
    <cellStyle name="Normal 3 2 3 2 2 2 3 6 2" xfId="6698"/>
    <cellStyle name="Normal 3 2 3 2 2 2 3 7" xfId="6699"/>
    <cellStyle name="Normal 3 2 3 2 2 2 4" xfId="6700"/>
    <cellStyle name="Normal 3 2 3 2 2 2 4 2" xfId="6701"/>
    <cellStyle name="Normal 3 2 3 2 2 2 4 2 2" xfId="6702"/>
    <cellStyle name="Normal 3 2 3 2 2 2 4 2 2 2" xfId="6703"/>
    <cellStyle name="Normal 3 2 3 2 2 2 4 2 2 2 2" xfId="6704"/>
    <cellStyle name="Normal 3 2 3 2 2 2 4 2 2 2 2 2" xfId="6705"/>
    <cellStyle name="Normal 3 2 3 2 2 2 4 2 2 2 3" xfId="6706"/>
    <cellStyle name="Normal 3 2 3 2 2 2 4 2 2 3" xfId="6707"/>
    <cellStyle name="Normal 3 2 3 2 2 2 4 2 2 3 2" xfId="6708"/>
    <cellStyle name="Normal 3 2 3 2 2 2 4 2 2 4" xfId="6709"/>
    <cellStyle name="Normal 3 2 3 2 2 2 4 2 3" xfId="6710"/>
    <cellStyle name="Normal 3 2 3 2 2 2 4 2 3 2" xfId="6711"/>
    <cellStyle name="Normal 3 2 3 2 2 2 4 2 3 2 2" xfId="6712"/>
    <cellStyle name="Normal 3 2 3 2 2 2 4 2 3 3" xfId="6713"/>
    <cellStyle name="Normal 3 2 3 2 2 2 4 2 4" xfId="6714"/>
    <cellStyle name="Normal 3 2 3 2 2 2 4 2 4 2" xfId="6715"/>
    <cellStyle name="Normal 3 2 3 2 2 2 4 2 5" xfId="6716"/>
    <cellStyle name="Normal 3 2 3 2 2 2 4 3" xfId="6717"/>
    <cellStyle name="Normal 3 2 3 2 2 2 4 3 2" xfId="6718"/>
    <cellStyle name="Normal 3 2 3 2 2 2 4 3 2 2" xfId="6719"/>
    <cellStyle name="Normal 3 2 3 2 2 2 4 3 2 2 2" xfId="6720"/>
    <cellStyle name="Normal 3 2 3 2 2 2 4 3 2 3" xfId="6721"/>
    <cellStyle name="Normal 3 2 3 2 2 2 4 3 3" xfId="6722"/>
    <cellStyle name="Normal 3 2 3 2 2 2 4 3 3 2" xfId="6723"/>
    <cellStyle name="Normal 3 2 3 2 2 2 4 3 4" xfId="6724"/>
    <cellStyle name="Normal 3 2 3 2 2 2 4 4" xfId="6725"/>
    <cellStyle name="Normal 3 2 3 2 2 2 4 4 2" xfId="6726"/>
    <cellStyle name="Normal 3 2 3 2 2 2 4 4 2 2" xfId="6727"/>
    <cellStyle name="Normal 3 2 3 2 2 2 4 4 3" xfId="6728"/>
    <cellStyle name="Normal 3 2 3 2 2 2 4 5" xfId="6729"/>
    <cellStyle name="Normal 3 2 3 2 2 2 4 5 2" xfId="6730"/>
    <cellStyle name="Normal 3 2 3 2 2 2 4 6" xfId="6731"/>
    <cellStyle name="Normal 3 2 3 2 2 2 5" xfId="6732"/>
    <cellStyle name="Normal 3 2 3 2 2 2 5 2" xfId="6733"/>
    <cellStyle name="Normal 3 2 3 2 2 2 5 2 2" xfId="6734"/>
    <cellStyle name="Normal 3 2 3 2 2 2 5 2 2 2" xfId="6735"/>
    <cellStyle name="Normal 3 2 3 2 2 2 5 2 2 2 2" xfId="6736"/>
    <cellStyle name="Normal 3 2 3 2 2 2 5 2 2 3" xfId="6737"/>
    <cellStyle name="Normal 3 2 3 2 2 2 5 2 3" xfId="6738"/>
    <cellStyle name="Normal 3 2 3 2 2 2 5 2 3 2" xfId="6739"/>
    <cellStyle name="Normal 3 2 3 2 2 2 5 2 4" xfId="6740"/>
    <cellStyle name="Normal 3 2 3 2 2 2 5 3" xfId="6741"/>
    <cellStyle name="Normal 3 2 3 2 2 2 5 3 2" xfId="6742"/>
    <cellStyle name="Normal 3 2 3 2 2 2 5 3 2 2" xfId="6743"/>
    <cellStyle name="Normal 3 2 3 2 2 2 5 3 3" xfId="6744"/>
    <cellStyle name="Normal 3 2 3 2 2 2 5 4" xfId="6745"/>
    <cellStyle name="Normal 3 2 3 2 2 2 5 4 2" xfId="6746"/>
    <cellStyle name="Normal 3 2 3 2 2 2 5 5" xfId="6747"/>
    <cellStyle name="Normal 3 2 3 2 2 2 6" xfId="6748"/>
    <cellStyle name="Normal 3 2 3 2 2 2 6 2" xfId="6749"/>
    <cellStyle name="Normal 3 2 3 2 2 2 6 2 2" xfId="6750"/>
    <cellStyle name="Normal 3 2 3 2 2 2 6 2 2 2" xfId="6751"/>
    <cellStyle name="Normal 3 2 3 2 2 2 6 2 3" xfId="6752"/>
    <cellStyle name="Normal 3 2 3 2 2 2 6 3" xfId="6753"/>
    <cellStyle name="Normal 3 2 3 2 2 2 6 3 2" xfId="6754"/>
    <cellStyle name="Normal 3 2 3 2 2 2 6 4" xfId="6755"/>
    <cellStyle name="Normal 3 2 3 2 2 2 7" xfId="6756"/>
    <cellStyle name="Normal 3 2 3 2 2 2 7 2" xfId="6757"/>
    <cellStyle name="Normal 3 2 3 2 2 2 7 2 2" xfId="6758"/>
    <cellStyle name="Normal 3 2 3 2 2 2 7 3" xfId="6759"/>
    <cellStyle name="Normal 3 2 3 2 2 2 8" xfId="6760"/>
    <cellStyle name="Normal 3 2 3 2 2 2 8 2" xfId="6761"/>
    <cellStyle name="Normal 3 2 3 2 2 2 9" xfId="6762"/>
    <cellStyle name="Normal 3 2 3 2 2 3" xfId="6763"/>
    <cellStyle name="Normal 3 2 3 2 2 3 2" xfId="6764"/>
    <cellStyle name="Normal 3 2 3 2 2 3 2 2" xfId="6765"/>
    <cellStyle name="Normal 3 2 3 2 2 3 2 2 2" xfId="6766"/>
    <cellStyle name="Normal 3 2 3 2 2 3 2 2 2 2" xfId="6767"/>
    <cellStyle name="Normal 3 2 3 2 2 3 2 2 2 2 2" xfId="6768"/>
    <cellStyle name="Normal 3 2 3 2 2 3 2 2 2 2 2 2" xfId="6769"/>
    <cellStyle name="Normal 3 2 3 2 2 3 2 2 2 2 2 2 2" xfId="6770"/>
    <cellStyle name="Normal 3 2 3 2 2 3 2 2 2 2 2 3" xfId="6771"/>
    <cellStyle name="Normal 3 2 3 2 2 3 2 2 2 2 3" xfId="6772"/>
    <cellStyle name="Normal 3 2 3 2 2 3 2 2 2 2 3 2" xfId="6773"/>
    <cellStyle name="Normal 3 2 3 2 2 3 2 2 2 2 4" xfId="6774"/>
    <cellStyle name="Normal 3 2 3 2 2 3 2 2 2 3" xfId="6775"/>
    <cellStyle name="Normal 3 2 3 2 2 3 2 2 2 3 2" xfId="6776"/>
    <cellStyle name="Normal 3 2 3 2 2 3 2 2 2 3 2 2" xfId="6777"/>
    <cellStyle name="Normal 3 2 3 2 2 3 2 2 2 3 3" xfId="6778"/>
    <cellStyle name="Normal 3 2 3 2 2 3 2 2 2 4" xfId="6779"/>
    <cellStyle name="Normal 3 2 3 2 2 3 2 2 2 4 2" xfId="6780"/>
    <cellStyle name="Normal 3 2 3 2 2 3 2 2 2 5" xfId="6781"/>
    <cellStyle name="Normal 3 2 3 2 2 3 2 2 3" xfId="6782"/>
    <cellStyle name="Normal 3 2 3 2 2 3 2 2 3 2" xfId="6783"/>
    <cellStyle name="Normal 3 2 3 2 2 3 2 2 3 2 2" xfId="6784"/>
    <cellStyle name="Normal 3 2 3 2 2 3 2 2 3 2 2 2" xfId="6785"/>
    <cellStyle name="Normal 3 2 3 2 2 3 2 2 3 2 3" xfId="6786"/>
    <cellStyle name="Normal 3 2 3 2 2 3 2 2 3 3" xfId="6787"/>
    <cellStyle name="Normal 3 2 3 2 2 3 2 2 3 3 2" xfId="6788"/>
    <cellStyle name="Normal 3 2 3 2 2 3 2 2 3 4" xfId="6789"/>
    <cellStyle name="Normal 3 2 3 2 2 3 2 2 4" xfId="6790"/>
    <cellStyle name="Normal 3 2 3 2 2 3 2 2 4 2" xfId="6791"/>
    <cellStyle name="Normal 3 2 3 2 2 3 2 2 4 2 2" xfId="6792"/>
    <cellStyle name="Normal 3 2 3 2 2 3 2 2 4 3" xfId="6793"/>
    <cellStyle name="Normal 3 2 3 2 2 3 2 2 5" xfId="6794"/>
    <cellStyle name="Normal 3 2 3 2 2 3 2 2 5 2" xfId="6795"/>
    <cellStyle name="Normal 3 2 3 2 2 3 2 2 6" xfId="6796"/>
    <cellStyle name="Normal 3 2 3 2 2 3 2 3" xfId="6797"/>
    <cellStyle name="Normal 3 2 3 2 2 3 2 3 2" xfId="6798"/>
    <cellStyle name="Normal 3 2 3 2 2 3 2 3 2 2" xfId="6799"/>
    <cellStyle name="Normal 3 2 3 2 2 3 2 3 2 2 2" xfId="6800"/>
    <cellStyle name="Normal 3 2 3 2 2 3 2 3 2 2 2 2" xfId="6801"/>
    <cellStyle name="Normal 3 2 3 2 2 3 2 3 2 2 3" xfId="6802"/>
    <cellStyle name="Normal 3 2 3 2 2 3 2 3 2 3" xfId="6803"/>
    <cellStyle name="Normal 3 2 3 2 2 3 2 3 2 3 2" xfId="6804"/>
    <cellStyle name="Normal 3 2 3 2 2 3 2 3 2 4" xfId="6805"/>
    <cellStyle name="Normal 3 2 3 2 2 3 2 3 3" xfId="6806"/>
    <cellStyle name="Normal 3 2 3 2 2 3 2 3 3 2" xfId="6807"/>
    <cellStyle name="Normal 3 2 3 2 2 3 2 3 3 2 2" xfId="6808"/>
    <cellStyle name="Normal 3 2 3 2 2 3 2 3 3 3" xfId="6809"/>
    <cellStyle name="Normal 3 2 3 2 2 3 2 3 4" xfId="6810"/>
    <cellStyle name="Normal 3 2 3 2 2 3 2 3 4 2" xfId="6811"/>
    <cellStyle name="Normal 3 2 3 2 2 3 2 3 5" xfId="6812"/>
    <cellStyle name="Normal 3 2 3 2 2 3 2 4" xfId="6813"/>
    <cellStyle name="Normal 3 2 3 2 2 3 2 4 2" xfId="6814"/>
    <cellStyle name="Normal 3 2 3 2 2 3 2 4 2 2" xfId="6815"/>
    <cellStyle name="Normal 3 2 3 2 2 3 2 4 2 2 2" xfId="6816"/>
    <cellStyle name="Normal 3 2 3 2 2 3 2 4 2 3" xfId="6817"/>
    <cellStyle name="Normal 3 2 3 2 2 3 2 4 3" xfId="6818"/>
    <cellStyle name="Normal 3 2 3 2 2 3 2 4 3 2" xfId="6819"/>
    <cellStyle name="Normal 3 2 3 2 2 3 2 4 4" xfId="6820"/>
    <cellStyle name="Normal 3 2 3 2 2 3 2 5" xfId="6821"/>
    <cellStyle name="Normal 3 2 3 2 2 3 2 5 2" xfId="6822"/>
    <cellStyle name="Normal 3 2 3 2 2 3 2 5 2 2" xfId="6823"/>
    <cellStyle name="Normal 3 2 3 2 2 3 2 5 3" xfId="6824"/>
    <cellStyle name="Normal 3 2 3 2 2 3 2 6" xfId="6825"/>
    <cellStyle name="Normal 3 2 3 2 2 3 2 6 2" xfId="6826"/>
    <cellStyle name="Normal 3 2 3 2 2 3 2 7" xfId="6827"/>
    <cellStyle name="Normal 3 2 3 2 2 3 3" xfId="6828"/>
    <cellStyle name="Normal 3 2 3 2 2 3 3 2" xfId="6829"/>
    <cellStyle name="Normal 3 2 3 2 2 3 3 2 2" xfId="6830"/>
    <cellStyle name="Normal 3 2 3 2 2 3 3 2 2 2" xfId="6831"/>
    <cellStyle name="Normal 3 2 3 2 2 3 3 2 2 2 2" xfId="6832"/>
    <cellStyle name="Normal 3 2 3 2 2 3 3 2 2 2 2 2" xfId="6833"/>
    <cellStyle name="Normal 3 2 3 2 2 3 3 2 2 2 3" xfId="6834"/>
    <cellStyle name="Normal 3 2 3 2 2 3 3 2 2 3" xfId="6835"/>
    <cellStyle name="Normal 3 2 3 2 2 3 3 2 2 3 2" xfId="6836"/>
    <cellStyle name="Normal 3 2 3 2 2 3 3 2 2 4" xfId="6837"/>
    <cellStyle name="Normal 3 2 3 2 2 3 3 2 3" xfId="6838"/>
    <cellStyle name="Normal 3 2 3 2 2 3 3 2 3 2" xfId="6839"/>
    <cellStyle name="Normal 3 2 3 2 2 3 3 2 3 2 2" xfId="6840"/>
    <cellStyle name="Normal 3 2 3 2 2 3 3 2 3 3" xfId="6841"/>
    <cellStyle name="Normal 3 2 3 2 2 3 3 2 4" xfId="6842"/>
    <cellStyle name="Normal 3 2 3 2 2 3 3 2 4 2" xfId="6843"/>
    <cellStyle name="Normal 3 2 3 2 2 3 3 2 5" xfId="6844"/>
    <cellStyle name="Normal 3 2 3 2 2 3 3 3" xfId="6845"/>
    <cellStyle name="Normal 3 2 3 2 2 3 3 3 2" xfId="6846"/>
    <cellStyle name="Normal 3 2 3 2 2 3 3 3 2 2" xfId="6847"/>
    <cellStyle name="Normal 3 2 3 2 2 3 3 3 2 2 2" xfId="6848"/>
    <cellStyle name="Normal 3 2 3 2 2 3 3 3 2 3" xfId="6849"/>
    <cellStyle name="Normal 3 2 3 2 2 3 3 3 3" xfId="6850"/>
    <cellStyle name="Normal 3 2 3 2 2 3 3 3 3 2" xfId="6851"/>
    <cellStyle name="Normal 3 2 3 2 2 3 3 3 4" xfId="6852"/>
    <cellStyle name="Normal 3 2 3 2 2 3 3 4" xfId="6853"/>
    <cellStyle name="Normal 3 2 3 2 2 3 3 4 2" xfId="6854"/>
    <cellStyle name="Normal 3 2 3 2 2 3 3 4 2 2" xfId="6855"/>
    <cellStyle name="Normal 3 2 3 2 2 3 3 4 3" xfId="6856"/>
    <cellStyle name="Normal 3 2 3 2 2 3 3 5" xfId="6857"/>
    <cellStyle name="Normal 3 2 3 2 2 3 3 5 2" xfId="6858"/>
    <cellStyle name="Normal 3 2 3 2 2 3 3 6" xfId="6859"/>
    <cellStyle name="Normal 3 2 3 2 2 3 4" xfId="6860"/>
    <cellStyle name="Normal 3 2 3 2 2 3 4 2" xfId="6861"/>
    <cellStyle name="Normal 3 2 3 2 2 3 4 2 2" xfId="6862"/>
    <cellStyle name="Normal 3 2 3 2 2 3 4 2 2 2" xfId="6863"/>
    <cellStyle name="Normal 3 2 3 2 2 3 4 2 2 2 2" xfId="6864"/>
    <cellStyle name="Normal 3 2 3 2 2 3 4 2 2 3" xfId="6865"/>
    <cellStyle name="Normal 3 2 3 2 2 3 4 2 3" xfId="6866"/>
    <cellStyle name="Normal 3 2 3 2 2 3 4 2 3 2" xfId="6867"/>
    <cellStyle name="Normal 3 2 3 2 2 3 4 2 4" xfId="6868"/>
    <cellStyle name="Normal 3 2 3 2 2 3 4 3" xfId="6869"/>
    <cellStyle name="Normal 3 2 3 2 2 3 4 3 2" xfId="6870"/>
    <cellStyle name="Normal 3 2 3 2 2 3 4 3 2 2" xfId="6871"/>
    <cellStyle name="Normal 3 2 3 2 2 3 4 3 3" xfId="6872"/>
    <cellStyle name="Normal 3 2 3 2 2 3 4 4" xfId="6873"/>
    <cellStyle name="Normal 3 2 3 2 2 3 4 4 2" xfId="6874"/>
    <cellStyle name="Normal 3 2 3 2 2 3 4 5" xfId="6875"/>
    <cellStyle name="Normal 3 2 3 2 2 3 5" xfId="6876"/>
    <cellStyle name="Normal 3 2 3 2 2 3 5 2" xfId="6877"/>
    <cellStyle name="Normal 3 2 3 2 2 3 5 2 2" xfId="6878"/>
    <cellStyle name="Normal 3 2 3 2 2 3 5 2 2 2" xfId="6879"/>
    <cellStyle name="Normal 3 2 3 2 2 3 5 2 3" xfId="6880"/>
    <cellStyle name="Normal 3 2 3 2 2 3 5 3" xfId="6881"/>
    <cellStyle name="Normal 3 2 3 2 2 3 5 3 2" xfId="6882"/>
    <cellStyle name="Normal 3 2 3 2 2 3 5 4" xfId="6883"/>
    <cellStyle name="Normal 3 2 3 2 2 3 6" xfId="6884"/>
    <cellStyle name="Normal 3 2 3 2 2 3 6 2" xfId="6885"/>
    <cellStyle name="Normal 3 2 3 2 2 3 6 2 2" xfId="6886"/>
    <cellStyle name="Normal 3 2 3 2 2 3 6 3" xfId="6887"/>
    <cellStyle name="Normal 3 2 3 2 2 3 7" xfId="6888"/>
    <cellStyle name="Normal 3 2 3 2 2 3 7 2" xfId="6889"/>
    <cellStyle name="Normal 3 2 3 2 2 3 8" xfId="6890"/>
    <cellStyle name="Normal 3 2 3 2 2 4" xfId="6891"/>
    <cellStyle name="Normal 3 2 3 2 2 4 2" xfId="6892"/>
    <cellStyle name="Normal 3 2 3 2 2 4 2 2" xfId="6893"/>
    <cellStyle name="Normal 3 2 3 2 2 4 2 2 2" xfId="6894"/>
    <cellStyle name="Normal 3 2 3 2 2 4 2 2 2 2" xfId="6895"/>
    <cellStyle name="Normal 3 2 3 2 2 4 2 2 2 2 2" xfId="6896"/>
    <cellStyle name="Normal 3 2 3 2 2 4 2 2 2 2 2 2" xfId="6897"/>
    <cellStyle name="Normal 3 2 3 2 2 4 2 2 2 2 3" xfId="6898"/>
    <cellStyle name="Normal 3 2 3 2 2 4 2 2 2 3" xfId="6899"/>
    <cellStyle name="Normal 3 2 3 2 2 4 2 2 2 3 2" xfId="6900"/>
    <cellStyle name="Normal 3 2 3 2 2 4 2 2 2 4" xfId="6901"/>
    <cellStyle name="Normal 3 2 3 2 2 4 2 2 3" xfId="6902"/>
    <cellStyle name="Normal 3 2 3 2 2 4 2 2 3 2" xfId="6903"/>
    <cellStyle name="Normal 3 2 3 2 2 4 2 2 3 2 2" xfId="6904"/>
    <cellStyle name="Normal 3 2 3 2 2 4 2 2 3 3" xfId="6905"/>
    <cellStyle name="Normal 3 2 3 2 2 4 2 2 4" xfId="6906"/>
    <cellStyle name="Normal 3 2 3 2 2 4 2 2 4 2" xfId="6907"/>
    <cellStyle name="Normal 3 2 3 2 2 4 2 2 5" xfId="6908"/>
    <cellStyle name="Normal 3 2 3 2 2 4 2 3" xfId="6909"/>
    <cellStyle name="Normal 3 2 3 2 2 4 2 3 2" xfId="6910"/>
    <cellStyle name="Normal 3 2 3 2 2 4 2 3 2 2" xfId="6911"/>
    <cellStyle name="Normal 3 2 3 2 2 4 2 3 2 2 2" xfId="6912"/>
    <cellStyle name="Normal 3 2 3 2 2 4 2 3 2 3" xfId="6913"/>
    <cellStyle name="Normal 3 2 3 2 2 4 2 3 3" xfId="6914"/>
    <cellStyle name="Normal 3 2 3 2 2 4 2 3 3 2" xfId="6915"/>
    <cellStyle name="Normal 3 2 3 2 2 4 2 3 4" xfId="6916"/>
    <cellStyle name="Normal 3 2 3 2 2 4 2 4" xfId="6917"/>
    <cellStyle name="Normal 3 2 3 2 2 4 2 4 2" xfId="6918"/>
    <cellStyle name="Normal 3 2 3 2 2 4 2 4 2 2" xfId="6919"/>
    <cellStyle name="Normal 3 2 3 2 2 4 2 4 3" xfId="6920"/>
    <cellStyle name="Normal 3 2 3 2 2 4 2 5" xfId="6921"/>
    <cellStyle name="Normal 3 2 3 2 2 4 2 5 2" xfId="6922"/>
    <cellStyle name="Normal 3 2 3 2 2 4 2 6" xfId="6923"/>
    <cellStyle name="Normal 3 2 3 2 2 4 3" xfId="6924"/>
    <cellStyle name="Normal 3 2 3 2 2 4 3 2" xfId="6925"/>
    <cellStyle name="Normal 3 2 3 2 2 4 3 2 2" xfId="6926"/>
    <cellStyle name="Normal 3 2 3 2 2 4 3 2 2 2" xfId="6927"/>
    <cellStyle name="Normal 3 2 3 2 2 4 3 2 2 2 2" xfId="6928"/>
    <cellStyle name="Normal 3 2 3 2 2 4 3 2 2 3" xfId="6929"/>
    <cellStyle name="Normal 3 2 3 2 2 4 3 2 3" xfId="6930"/>
    <cellStyle name="Normal 3 2 3 2 2 4 3 2 3 2" xfId="6931"/>
    <cellStyle name="Normal 3 2 3 2 2 4 3 2 4" xfId="6932"/>
    <cellStyle name="Normal 3 2 3 2 2 4 3 3" xfId="6933"/>
    <cellStyle name="Normal 3 2 3 2 2 4 3 3 2" xfId="6934"/>
    <cellStyle name="Normal 3 2 3 2 2 4 3 3 2 2" xfId="6935"/>
    <cellStyle name="Normal 3 2 3 2 2 4 3 3 3" xfId="6936"/>
    <cellStyle name="Normal 3 2 3 2 2 4 3 4" xfId="6937"/>
    <cellStyle name="Normal 3 2 3 2 2 4 3 4 2" xfId="6938"/>
    <cellStyle name="Normal 3 2 3 2 2 4 3 5" xfId="6939"/>
    <cellStyle name="Normal 3 2 3 2 2 4 4" xfId="6940"/>
    <cellStyle name="Normal 3 2 3 2 2 4 4 2" xfId="6941"/>
    <cellStyle name="Normal 3 2 3 2 2 4 4 2 2" xfId="6942"/>
    <cellStyle name="Normal 3 2 3 2 2 4 4 2 2 2" xfId="6943"/>
    <cellStyle name="Normal 3 2 3 2 2 4 4 2 3" xfId="6944"/>
    <cellStyle name="Normal 3 2 3 2 2 4 4 3" xfId="6945"/>
    <cellStyle name="Normal 3 2 3 2 2 4 4 3 2" xfId="6946"/>
    <cellStyle name="Normal 3 2 3 2 2 4 4 4" xfId="6947"/>
    <cellStyle name="Normal 3 2 3 2 2 4 5" xfId="6948"/>
    <cellStyle name="Normal 3 2 3 2 2 4 5 2" xfId="6949"/>
    <cellStyle name="Normal 3 2 3 2 2 4 5 2 2" xfId="6950"/>
    <cellStyle name="Normal 3 2 3 2 2 4 5 3" xfId="6951"/>
    <cellStyle name="Normal 3 2 3 2 2 4 6" xfId="6952"/>
    <cellStyle name="Normal 3 2 3 2 2 4 6 2" xfId="6953"/>
    <cellStyle name="Normal 3 2 3 2 2 4 7" xfId="6954"/>
    <cellStyle name="Normal 3 2 3 2 2 5" xfId="6955"/>
    <cellStyle name="Normal 3 2 3 2 2 5 2" xfId="6956"/>
    <cellStyle name="Normal 3 2 3 2 2 5 2 2" xfId="6957"/>
    <cellStyle name="Normal 3 2 3 2 2 5 2 2 2" xfId="6958"/>
    <cellStyle name="Normal 3 2 3 2 2 5 2 2 2 2" xfId="6959"/>
    <cellStyle name="Normal 3 2 3 2 2 5 2 2 2 2 2" xfId="6960"/>
    <cellStyle name="Normal 3 2 3 2 2 5 2 2 2 3" xfId="6961"/>
    <cellStyle name="Normal 3 2 3 2 2 5 2 2 3" xfId="6962"/>
    <cellStyle name="Normal 3 2 3 2 2 5 2 2 3 2" xfId="6963"/>
    <cellStyle name="Normal 3 2 3 2 2 5 2 2 4" xfId="6964"/>
    <cellStyle name="Normal 3 2 3 2 2 5 2 3" xfId="6965"/>
    <cellStyle name="Normal 3 2 3 2 2 5 2 3 2" xfId="6966"/>
    <cellStyle name="Normal 3 2 3 2 2 5 2 3 2 2" xfId="6967"/>
    <cellStyle name="Normal 3 2 3 2 2 5 2 3 3" xfId="6968"/>
    <cellStyle name="Normal 3 2 3 2 2 5 2 4" xfId="6969"/>
    <cellStyle name="Normal 3 2 3 2 2 5 2 4 2" xfId="6970"/>
    <cellStyle name="Normal 3 2 3 2 2 5 2 5" xfId="6971"/>
    <cellStyle name="Normal 3 2 3 2 2 5 3" xfId="6972"/>
    <cellStyle name="Normal 3 2 3 2 2 5 3 2" xfId="6973"/>
    <cellStyle name="Normal 3 2 3 2 2 5 3 2 2" xfId="6974"/>
    <cellStyle name="Normal 3 2 3 2 2 5 3 2 2 2" xfId="6975"/>
    <cellStyle name="Normal 3 2 3 2 2 5 3 2 3" xfId="6976"/>
    <cellStyle name="Normal 3 2 3 2 2 5 3 3" xfId="6977"/>
    <cellStyle name="Normal 3 2 3 2 2 5 3 3 2" xfId="6978"/>
    <cellStyle name="Normal 3 2 3 2 2 5 3 4" xfId="6979"/>
    <cellStyle name="Normal 3 2 3 2 2 5 4" xfId="6980"/>
    <cellStyle name="Normal 3 2 3 2 2 5 4 2" xfId="6981"/>
    <cellStyle name="Normal 3 2 3 2 2 5 4 2 2" xfId="6982"/>
    <cellStyle name="Normal 3 2 3 2 2 5 4 3" xfId="6983"/>
    <cellStyle name="Normal 3 2 3 2 2 5 5" xfId="6984"/>
    <cellStyle name="Normal 3 2 3 2 2 5 5 2" xfId="6985"/>
    <cellStyle name="Normal 3 2 3 2 2 5 6" xfId="6986"/>
    <cellStyle name="Normal 3 2 3 2 2 6" xfId="6987"/>
    <cellStyle name="Normal 3 2 3 2 2 6 2" xfId="6988"/>
    <cellStyle name="Normal 3 2 3 2 2 6 2 2" xfId="6989"/>
    <cellStyle name="Normal 3 2 3 2 2 6 2 2 2" xfId="6990"/>
    <cellStyle name="Normal 3 2 3 2 2 6 2 2 2 2" xfId="6991"/>
    <cellStyle name="Normal 3 2 3 2 2 6 2 2 3" xfId="6992"/>
    <cellStyle name="Normal 3 2 3 2 2 6 2 3" xfId="6993"/>
    <cellStyle name="Normal 3 2 3 2 2 6 2 3 2" xfId="6994"/>
    <cellStyle name="Normal 3 2 3 2 2 6 2 4" xfId="6995"/>
    <cellStyle name="Normal 3 2 3 2 2 6 3" xfId="6996"/>
    <cellStyle name="Normal 3 2 3 2 2 6 3 2" xfId="6997"/>
    <cellStyle name="Normal 3 2 3 2 2 6 3 2 2" xfId="6998"/>
    <cellStyle name="Normal 3 2 3 2 2 6 3 3" xfId="6999"/>
    <cellStyle name="Normal 3 2 3 2 2 6 4" xfId="7000"/>
    <cellStyle name="Normal 3 2 3 2 2 6 4 2" xfId="7001"/>
    <cellStyle name="Normal 3 2 3 2 2 6 5" xfId="7002"/>
    <cellStyle name="Normal 3 2 3 2 2 7" xfId="7003"/>
    <cellStyle name="Normal 3 2 3 2 2 7 2" xfId="7004"/>
    <cellStyle name="Normal 3 2 3 2 2 7 2 2" xfId="7005"/>
    <cellStyle name="Normal 3 2 3 2 2 7 2 2 2" xfId="7006"/>
    <cellStyle name="Normal 3 2 3 2 2 7 2 3" xfId="7007"/>
    <cellStyle name="Normal 3 2 3 2 2 7 3" xfId="7008"/>
    <cellStyle name="Normal 3 2 3 2 2 7 3 2" xfId="7009"/>
    <cellStyle name="Normal 3 2 3 2 2 7 4" xfId="7010"/>
    <cellStyle name="Normal 3 2 3 2 2 8" xfId="7011"/>
    <cellStyle name="Normal 3 2 3 2 2 8 2" xfId="7012"/>
    <cellStyle name="Normal 3 2 3 2 2 8 2 2" xfId="7013"/>
    <cellStyle name="Normal 3 2 3 2 2 8 3" xfId="7014"/>
    <cellStyle name="Normal 3 2 3 2 2 9" xfId="7015"/>
    <cellStyle name="Normal 3 2 3 2 2 9 2" xfId="7016"/>
    <cellStyle name="Normal 3 2 3 2 3" xfId="7017"/>
    <cellStyle name="Normal 3 2 3 2 3 2" xfId="7018"/>
    <cellStyle name="Normal 3 2 3 2 3 2 2" xfId="7019"/>
    <cellStyle name="Normal 3 2 3 2 3 2 2 2" xfId="7020"/>
    <cellStyle name="Normal 3 2 3 2 3 2 2 2 2" xfId="7021"/>
    <cellStyle name="Normal 3 2 3 2 3 2 2 2 2 2" xfId="7022"/>
    <cellStyle name="Normal 3 2 3 2 3 2 2 2 2 2 2" xfId="7023"/>
    <cellStyle name="Normal 3 2 3 2 3 2 2 2 2 2 2 2" xfId="7024"/>
    <cellStyle name="Normal 3 2 3 2 3 2 2 2 2 2 2 2 2" xfId="7025"/>
    <cellStyle name="Normal 3 2 3 2 3 2 2 2 2 2 2 3" xfId="7026"/>
    <cellStyle name="Normal 3 2 3 2 3 2 2 2 2 2 3" xfId="7027"/>
    <cellStyle name="Normal 3 2 3 2 3 2 2 2 2 2 3 2" xfId="7028"/>
    <cellStyle name="Normal 3 2 3 2 3 2 2 2 2 2 4" xfId="7029"/>
    <cellStyle name="Normal 3 2 3 2 3 2 2 2 2 3" xfId="7030"/>
    <cellStyle name="Normal 3 2 3 2 3 2 2 2 2 3 2" xfId="7031"/>
    <cellStyle name="Normal 3 2 3 2 3 2 2 2 2 3 2 2" xfId="7032"/>
    <cellStyle name="Normal 3 2 3 2 3 2 2 2 2 3 3" xfId="7033"/>
    <cellStyle name="Normal 3 2 3 2 3 2 2 2 2 4" xfId="7034"/>
    <cellStyle name="Normal 3 2 3 2 3 2 2 2 2 4 2" xfId="7035"/>
    <cellStyle name="Normal 3 2 3 2 3 2 2 2 2 5" xfId="7036"/>
    <cellStyle name="Normal 3 2 3 2 3 2 2 2 3" xfId="7037"/>
    <cellStyle name="Normal 3 2 3 2 3 2 2 2 3 2" xfId="7038"/>
    <cellStyle name="Normal 3 2 3 2 3 2 2 2 3 2 2" xfId="7039"/>
    <cellStyle name="Normal 3 2 3 2 3 2 2 2 3 2 2 2" xfId="7040"/>
    <cellStyle name="Normal 3 2 3 2 3 2 2 2 3 2 3" xfId="7041"/>
    <cellStyle name="Normal 3 2 3 2 3 2 2 2 3 3" xfId="7042"/>
    <cellStyle name="Normal 3 2 3 2 3 2 2 2 3 3 2" xfId="7043"/>
    <cellStyle name="Normal 3 2 3 2 3 2 2 2 3 4" xfId="7044"/>
    <cellStyle name="Normal 3 2 3 2 3 2 2 2 4" xfId="7045"/>
    <cellStyle name="Normal 3 2 3 2 3 2 2 2 4 2" xfId="7046"/>
    <cellStyle name="Normal 3 2 3 2 3 2 2 2 4 2 2" xfId="7047"/>
    <cellStyle name="Normal 3 2 3 2 3 2 2 2 4 3" xfId="7048"/>
    <cellStyle name="Normal 3 2 3 2 3 2 2 2 5" xfId="7049"/>
    <cellStyle name="Normal 3 2 3 2 3 2 2 2 5 2" xfId="7050"/>
    <cellStyle name="Normal 3 2 3 2 3 2 2 2 6" xfId="7051"/>
    <cellStyle name="Normal 3 2 3 2 3 2 2 3" xfId="7052"/>
    <cellStyle name="Normal 3 2 3 2 3 2 2 3 2" xfId="7053"/>
    <cellStyle name="Normal 3 2 3 2 3 2 2 3 2 2" xfId="7054"/>
    <cellStyle name="Normal 3 2 3 2 3 2 2 3 2 2 2" xfId="7055"/>
    <cellStyle name="Normal 3 2 3 2 3 2 2 3 2 2 2 2" xfId="7056"/>
    <cellStyle name="Normal 3 2 3 2 3 2 2 3 2 2 3" xfId="7057"/>
    <cellStyle name="Normal 3 2 3 2 3 2 2 3 2 3" xfId="7058"/>
    <cellStyle name="Normal 3 2 3 2 3 2 2 3 2 3 2" xfId="7059"/>
    <cellStyle name="Normal 3 2 3 2 3 2 2 3 2 4" xfId="7060"/>
    <cellStyle name="Normal 3 2 3 2 3 2 2 3 3" xfId="7061"/>
    <cellStyle name="Normal 3 2 3 2 3 2 2 3 3 2" xfId="7062"/>
    <cellStyle name="Normal 3 2 3 2 3 2 2 3 3 2 2" xfId="7063"/>
    <cellStyle name="Normal 3 2 3 2 3 2 2 3 3 3" xfId="7064"/>
    <cellStyle name="Normal 3 2 3 2 3 2 2 3 4" xfId="7065"/>
    <cellStyle name="Normal 3 2 3 2 3 2 2 3 4 2" xfId="7066"/>
    <cellStyle name="Normal 3 2 3 2 3 2 2 3 5" xfId="7067"/>
    <cellStyle name="Normal 3 2 3 2 3 2 2 4" xfId="7068"/>
    <cellStyle name="Normal 3 2 3 2 3 2 2 4 2" xfId="7069"/>
    <cellStyle name="Normal 3 2 3 2 3 2 2 4 2 2" xfId="7070"/>
    <cellStyle name="Normal 3 2 3 2 3 2 2 4 2 2 2" xfId="7071"/>
    <cellStyle name="Normal 3 2 3 2 3 2 2 4 2 3" xfId="7072"/>
    <cellStyle name="Normal 3 2 3 2 3 2 2 4 3" xfId="7073"/>
    <cellStyle name="Normal 3 2 3 2 3 2 2 4 3 2" xfId="7074"/>
    <cellStyle name="Normal 3 2 3 2 3 2 2 4 4" xfId="7075"/>
    <cellStyle name="Normal 3 2 3 2 3 2 2 5" xfId="7076"/>
    <cellStyle name="Normal 3 2 3 2 3 2 2 5 2" xfId="7077"/>
    <cellStyle name="Normal 3 2 3 2 3 2 2 5 2 2" xfId="7078"/>
    <cellStyle name="Normal 3 2 3 2 3 2 2 5 3" xfId="7079"/>
    <cellStyle name="Normal 3 2 3 2 3 2 2 6" xfId="7080"/>
    <cellStyle name="Normal 3 2 3 2 3 2 2 6 2" xfId="7081"/>
    <cellStyle name="Normal 3 2 3 2 3 2 2 7" xfId="7082"/>
    <cellStyle name="Normal 3 2 3 2 3 2 3" xfId="7083"/>
    <cellStyle name="Normal 3 2 3 2 3 2 3 2" xfId="7084"/>
    <cellStyle name="Normal 3 2 3 2 3 2 3 2 2" xfId="7085"/>
    <cellStyle name="Normal 3 2 3 2 3 2 3 2 2 2" xfId="7086"/>
    <cellStyle name="Normal 3 2 3 2 3 2 3 2 2 2 2" xfId="7087"/>
    <cellStyle name="Normal 3 2 3 2 3 2 3 2 2 2 2 2" xfId="7088"/>
    <cellStyle name="Normal 3 2 3 2 3 2 3 2 2 2 3" xfId="7089"/>
    <cellStyle name="Normal 3 2 3 2 3 2 3 2 2 3" xfId="7090"/>
    <cellStyle name="Normal 3 2 3 2 3 2 3 2 2 3 2" xfId="7091"/>
    <cellStyle name="Normal 3 2 3 2 3 2 3 2 2 4" xfId="7092"/>
    <cellStyle name="Normal 3 2 3 2 3 2 3 2 3" xfId="7093"/>
    <cellStyle name="Normal 3 2 3 2 3 2 3 2 3 2" xfId="7094"/>
    <cellStyle name="Normal 3 2 3 2 3 2 3 2 3 2 2" xfId="7095"/>
    <cellStyle name="Normal 3 2 3 2 3 2 3 2 3 3" xfId="7096"/>
    <cellStyle name="Normal 3 2 3 2 3 2 3 2 4" xfId="7097"/>
    <cellStyle name="Normal 3 2 3 2 3 2 3 2 4 2" xfId="7098"/>
    <cellStyle name="Normal 3 2 3 2 3 2 3 2 5" xfId="7099"/>
    <cellStyle name="Normal 3 2 3 2 3 2 3 3" xfId="7100"/>
    <cellStyle name="Normal 3 2 3 2 3 2 3 3 2" xfId="7101"/>
    <cellStyle name="Normal 3 2 3 2 3 2 3 3 2 2" xfId="7102"/>
    <cellStyle name="Normal 3 2 3 2 3 2 3 3 2 2 2" xfId="7103"/>
    <cellStyle name="Normal 3 2 3 2 3 2 3 3 2 3" xfId="7104"/>
    <cellStyle name="Normal 3 2 3 2 3 2 3 3 3" xfId="7105"/>
    <cellStyle name="Normal 3 2 3 2 3 2 3 3 3 2" xfId="7106"/>
    <cellStyle name="Normal 3 2 3 2 3 2 3 3 4" xfId="7107"/>
    <cellStyle name="Normal 3 2 3 2 3 2 3 4" xfId="7108"/>
    <cellStyle name="Normal 3 2 3 2 3 2 3 4 2" xfId="7109"/>
    <cellStyle name="Normal 3 2 3 2 3 2 3 4 2 2" xfId="7110"/>
    <cellStyle name="Normal 3 2 3 2 3 2 3 4 3" xfId="7111"/>
    <cellStyle name="Normal 3 2 3 2 3 2 3 5" xfId="7112"/>
    <cellStyle name="Normal 3 2 3 2 3 2 3 5 2" xfId="7113"/>
    <cellStyle name="Normal 3 2 3 2 3 2 3 6" xfId="7114"/>
    <cellStyle name="Normal 3 2 3 2 3 2 4" xfId="7115"/>
    <cellStyle name="Normal 3 2 3 2 3 2 4 2" xfId="7116"/>
    <cellStyle name="Normal 3 2 3 2 3 2 4 2 2" xfId="7117"/>
    <cellStyle name="Normal 3 2 3 2 3 2 4 2 2 2" xfId="7118"/>
    <cellStyle name="Normal 3 2 3 2 3 2 4 2 2 2 2" xfId="7119"/>
    <cellStyle name="Normal 3 2 3 2 3 2 4 2 2 3" xfId="7120"/>
    <cellStyle name="Normal 3 2 3 2 3 2 4 2 3" xfId="7121"/>
    <cellStyle name="Normal 3 2 3 2 3 2 4 2 3 2" xfId="7122"/>
    <cellStyle name="Normal 3 2 3 2 3 2 4 2 4" xfId="7123"/>
    <cellStyle name="Normal 3 2 3 2 3 2 4 3" xfId="7124"/>
    <cellStyle name="Normal 3 2 3 2 3 2 4 3 2" xfId="7125"/>
    <cellStyle name="Normal 3 2 3 2 3 2 4 3 2 2" xfId="7126"/>
    <cellStyle name="Normal 3 2 3 2 3 2 4 3 3" xfId="7127"/>
    <cellStyle name="Normal 3 2 3 2 3 2 4 4" xfId="7128"/>
    <cellStyle name="Normal 3 2 3 2 3 2 4 4 2" xfId="7129"/>
    <cellStyle name="Normal 3 2 3 2 3 2 4 5" xfId="7130"/>
    <cellStyle name="Normal 3 2 3 2 3 2 5" xfId="7131"/>
    <cellStyle name="Normal 3 2 3 2 3 2 5 2" xfId="7132"/>
    <cellStyle name="Normal 3 2 3 2 3 2 5 2 2" xfId="7133"/>
    <cellStyle name="Normal 3 2 3 2 3 2 5 2 2 2" xfId="7134"/>
    <cellStyle name="Normal 3 2 3 2 3 2 5 2 3" xfId="7135"/>
    <cellStyle name="Normal 3 2 3 2 3 2 5 3" xfId="7136"/>
    <cellStyle name="Normal 3 2 3 2 3 2 5 3 2" xfId="7137"/>
    <cellStyle name="Normal 3 2 3 2 3 2 5 4" xfId="7138"/>
    <cellStyle name="Normal 3 2 3 2 3 2 6" xfId="7139"/>
    <cellStyle name="Normal 3 2 3 2 3 2 6 2" xfId="7140"/>
    <cellStyle name="Normal 3 2 3 2 3 2 6 2 2" xfId="7141"/>
    <cellStyle name="Normal 3 2 3 2 3 2 6 3" xfId="7142"/>
    <cellStyle name="Normal 3 2 3 2 3 2 7" xfId="7143"/>
    <cellStyle name="Normal 3 2 3 2 3 2 7 2" xfId="7144"/>
    <cellStyle name="Normal 3 2 3 2 3 2 8" xfId="7145"/>
    <cellStyle name="Normal 3 2 3 2 3 3" xfId="7146"/>
    <cellStyle name="Normal 3 2 3 2 3 3 2" xfId="7147"/>
    <cellStyle name="Normal 3 2 3 2 3 3 2 2" xfId="7148"/>
    <cellStyle name="Normal 3 2 3 2 3 3 2 2 2" xfId="7149"/>
    <cellStyle name="Normal 3 2 3 2 3 3 2 2 2 2" xfId="7150"/>
    <cellStyle name="Normal 3 2 3 2 3 3 2 2 2 2 2" xfId="7151"/>
    <cellStyle name="Normal 3 2 3 2 3 3 2 2 2 2 2 2" xfId="7152"/>
    <cellStyle name="Normal 3 2 3 2 3 3 2 2 2 2 3" xfId="7153"/>
    <cellStyle name="Normal 3 2 3 2 3 3 2 2 2 3" xfId="7154"/>
    <cellStyle name="Normal 3 2 3 2 3 3 2 2 2 3 2" xfId="7155"/>
    <cellStyle name="Normal 3 2 3 2 3 3 2 2 2 4" xfId="7156"/>
    <cellStyle name="Normal 3 2 3 2 3 3 2 2 3" xfId="7157"/>
    <cellStyle name="Normal 3 2 3 2 3 3 2 2 3 2" xfId="7158"/>
    <cellStyle name="Normal 3 2 3 2 3 3 2 2 3 2 2" xfId="7159"/>
    <cellStyle name="Normal 3 2 3 2 3 3 2 2 3 3" xfId="7160"/>
    <cellStyle name="Normal 3 2 3 2 3 3 2 2 4" xfId="7161"/>
    <cellStyle name="Normal 3 2 3 2 3 3 2 2 4 2" xfId="7162"/>
    <cellStyle name="Normal 3 2 3 2 3 3 2 2 5" xfId="7163"/>
    <cellStyle name="Normal 3 2 3 2 3 3 2 3" xfId="7164"/>
    <cellStyle name="Normal 3 2 3 2 3 3 2 3 2" xfId="7165"/>
    <cellStyle name="Normal 3 2 3 2 3 3 2 3 2 2" xfId="7166"/>
    <cellStyle name="Normal 3 2 3 2 3 3 2 3 2 2 2" xfId="7167"/>
    <cellStyle name="Normal 3 2 3 2 3 3 2 3 2 3" xfId="7168"/>
    <cellStyle name="Normal 3 2 3 2 3 3 2 3 3" xfId="7169"/>
    <cellStyle name="Normal 3 2 3 2 3 3 2 3 3 2" xfId="7170"/>
    <cellStyle name="Normal 3 2 3 2 3 3 2 3 4" xfId="7171"/>
    <cellStyle name="Normal 3 2 3 2 3 3 2 4" xfId="7172"/>
    <cellStyle name="Normal 3 2 3 2 3 3 2 4 2" xfId="7173"/>
    <cellStyle name="Normal 3 2 3 2 3 3 2 4 2 2" xfId="7174"/>
    <cellStyle name="Normal 3 2 3 2 3 3 2 4 3" xfId="7175"/>
    <cellStyle name="Normal 3 2 3 2 3 3 2 5" xfId="7176"/>
    <cellStyle name="Normal 3 2 3 2 3 3 2 5 2" xfId="7177"/>
    <cellStyle name="Normal 3 2 3 2 3 3 2 6" xfId="7178"/>
    <cellStyle name="Normal 3 2 3 2 3 3 3" xfId="7179"/>
    <cellStyle name="Normal 3 2 3 2 3 3 3 2" xfId="7180"/>
    <cellStyle name="Normal 3 2 3 2 3 3 3 2 2" xfId="7181"/>
    <cellStyle name="Normal 3 2 3 2 3 3 3 2 2 2" xfId="7182"/>
    <cellStyle name="Normal 3 2 3 2 3 3 3 2 2 2 2" xfId="7183"/>
    <cellStyle name="Normal 3 2 3 2 3 3 3 2 2 3" xfId="7184"/>
    <cellStyle name="Normal 3 2 3 2 3 3 3 2 3" xfId="7185"/>
    <cellStyle name="Normal 3 2 3 2 3 3 3 2 3 2" xfId="7186"/>
    <cellStyle name="Normal 3 2 3 2 3 3 3 2 4" xfId="7187"/>
    <cellStyle name="Normal 3 2 3 2 3 3 3 3" xfId="7188"/>
    <cellStyle name="Normal 3 2 3 2 3 3 3 3 2" xfId="7189"/>
    <cellStyle name="Normal 3 2 3 2 3 3 3 3 2 2" xfId="7190"/>
    <cellStyle name="Normal 3 2 3 2 3 3 3 3 3" xfId="7191"/>
    <cellStyle name="Normal 3 2 3 2 3 3 3 4" xfId="7192"/>
    <cellStyle name="Normal 3 2 3 2 3 3 3 4 2" xfId="7193"/>
    <cellStyle name="Normal 3 2 3 2 3 3 3 5" xfId="7194"/>
    <cellStyle name="Normal 3 2 3 2 3 3 4" xfId="7195"/>
    <cellStyle name="Normal 3 2 3 2 3 3 4 2" xfId="7196"/>
    <cellStyle name="Normal 3 2 3 2 3 3 4 2 2" xfId="7197"/>
    <cellStyle name="Normal 3 2 3 2 3 3 4 2 2 2" xfId="7198"/>
    <cellStyle name="Normal 3 2 3 2 3 3 4 2 3" xfId="7199"/>
    <cellStyle name="Normal 3 2 3 2 3 3 4 3" xfId="7200"/>
    <cellStyle name="Normal 3 2 3 2 3 3 4 3 2" xfId="7201"/>
    <cellStyle name="Normal 3 2 3 2 3 3 4 4" xfId="7202"/>
    <cellStyle name="Normal 3 2 3 2 3 3 5" xfId="7203"/>
    <cellStyle name="Normal 3 2 3 2 3 3 5 2" xfId="7204"/>
    <cellStyle name="Normal 3 2 3 2 3 3 5 2 2" xfId="7205"/>
    <cellStyle name="Normal 3 2 3 2 3 3 5 3" xfId="7206"/>
    <cellStyle name="Normal 3 2 3 2 3 3 6" xfId="7207"/>
    <cellStyle name="Normal 3 2 3 2 3 3 6 2" xfId="7208"/>
    <cellStyle name="Normal 3 2 3 2 3 3 7" xfId="7209"/>
    <cellStyle name="Normal 3 2 3 2 3 4" xfId="7210"/>
    <cellStyle name="Normal 3 2 3 2 3 4 2" xfId="7211"/>
    <cellStyle name="Normal 3 2 3 2 3 4 2 2" xfId="7212"/>
    <cellStyle name="Normal 3 2 3 2 3 4 2 2 2" xfId="7213"/>
    <cellStyle name="Normal 3 2 3 2 3 4 2 2 2 2" xfId="7214"/>
    <cellStyle name="Normal 3 2 3 2 3 4 2 2 2 2 2" xfId="7215"/>
    <cellStyle name="Normal 3 2 3 2 3 4 2 2 2 3" xfId="7216"/>
    <cellStyle name="Normal 3 2 3 2 3 4 2 2 3" xfId="7217"/>
    <cellStyle name="Normal 3 2 3 2 3 4 2 2 3 2" xfId="7218"/>
    <cellStyle name="Normal 3 2 3 2 3 4 2 2 4" xfId="7219"/>
    <cellStyle name="Normal 3 2 3 2 3 4 2 3" xfId="7220"/>
    <cellStyle name="Normal 3 2 3 2 3 4 2 3 2" xfId="7221"/>
    <cellStyle name="Normal 3 2 3 2 3 4 2 3 2 2" xfId="7222"/>
    <cellStyle name="Normal 3 2 3 2 3 4 2 3 3" xfId="7223"/>
    <cellStyle name="Normal 3 2 3 2 3 4 2 4" xfId="7224"/>
    <cellStyle name="Normal 3 2 3 2 3 4 2 4 2" xfId="7225"/>
    <cellStyle name="Normal 3 2 3 2 3 4 2 5" xfId="7226"/>
    <cellStyle name="Normal 3 2 3 2 3 4 3" xfId="7227"/>
    <cellStyle name="Normal 3 2 3 2 3 4 3 2" xfId="7228"/>
    <cellStyle name="Normal 3 2 3 2 3 4 3 2 2" xfId="7229"/>
    <cellStyle name="Normal 3 2 3 2 3 4 3 2 2 2" xfId="7230"/>
    <cellStyle name="Normal 3 2 3 2 3 4 3 2 3" xfId="7231"/>
    <cellStyle name="Normal 3 2 3 2 3 4 3 3" xfId="7232"/>
    <cellStyle name="Normal 3 2 3 2 3 4 3 3 2" xfId="7233"/>
    <cellStyle name="Normal 3 2 3 2 3 4 3 4" xfId="7234"/>
    <cellStyle name="Normal 3 2 3 2 3 4 4" xfId="7235"/>
    <cellStyle name="Normal 3 2 3 2 3 4 4 2" xfId="7236"/>
    <cellStyle name="Normal 3 2 3 2 3 4 4 2 2" xfId="7237"/>
    <cellStyle name="Normal 3 2 3 2 3 4 4 3" xfId="7238"/>
    <cellStyle name="Normal 3 2 3 2 3 4 5" xfId="7239"/>
    <cellStyle name="Normal 3 2 3 2 3 4 5 2" xfId="7240"/>
    <cellStyle name="Normal 3 2 3 2 3 4 6" xfId="7241"/>
    <cellStyle name="Normal 3 2 3 2 3 5" xfId="7242"/>
    <cellStyle name="Normal 3 2 3 2 3 5 2" xfId="7243"/>
    <cellStyle name="Normal 3 2 3 2 3 5 2 2" xfId="7244"/>
    <cellStyle name="Normal 3 2 3 2 3 5 2 2 2" xfId="7245"/>
    <cellStyle name="Normal 3 2 3 2 3 5 2 2 2 2" xfId="7246"/>
    <cellStyle name="Normal 3 2 3 2 3 5 2 2 3" xfId="7247"/>
    <cellStyle name="Normal 3 2 3 2 3 5 2 3" xfId="7248"/>
    <cellStyle name="Normal 3 2 3 2 3 5 2 3 2" xfId="7249"/>
    <cellStyle name="Normal 3 2 3 2 3 5 2 4" xfId="7250"/>
    <cellStyle name="Normal 3 2 3 2 3 5 3" xfId="7251"/>
    <cellStyle name="Normal 3 2 3 2 3 5 3 2" xfId="7252"/>
    <cellStyle name="Normal 3 2 3 2 3 5 3 2 2" xfId="7253"/>
    <cellStyle name="Normal 3 2 3 2 3 5 3 3" xfId="7254"/>
    <cellStyle name="Normal 3 2 3 2 3 5 4" xfId="7255"/>
    <cellStyle name="Normal 3 2 3 2 3 5 4 2" xfId="7256"/>
    <cellStyle name="Normal 3 2 3 2 3 5 5" xfId="7257"/>
    <cellStyle name="Normal 3 2 3 2 3 6" xfId="7258"/>
    <cellStyle name="Normal 3 2 3 2 3 6 2" xfId="7259"/>
    <cellStyle name="Normal 3 2 3 2 3 6 2 2" xfId="7260"/>
    <cellStyle name="Normal 3 2 3 2 3 6 2 2 2" xfId="7261"/>
    <cellStyle name="Normal 3 2 3 2 3 6 2 3" xfId="7262"/>
    <cellStyle name="Normal 3 2 3 2 3 6 3" xfId="7263"/>
    <cellStyle name="Normal 3 2 3 2 3 6 3 2" xfId="7264"/>
    <cellStyle name="Normal 3 2 3 2 3 6 4" xfId="7265"/>
    <cellStyle name="Normal 3 2 3 2 3 7" xfId="7266"/>
    <cellStyle name="Normal 3 2 3 2 3 7 2" xfId="7267"/>
    <cellStyle name="Normal 3 2 3 2 3 7 2 2" xfId="7268"/>
    <cellStyle name="Normal 3 2 3 2 3 7 3" xfId="7269"/>
    <cellStyle name="Normal 3 2 3 2 3 8" xfId="7270"/>
    <cellStyle name="Normal 3 2 3 2 3 8 2" xfId="7271"/>
    <cellStyle name="Normal 3 2 3 2 3 9" xfId="7272"/>
    <cellStyle name="Normal 3 2 3 2 4" xfId="7273"/>
    <cellStyle name="Normal 3 2 3 2 4 2" xfId="7274"/>
    <cellStyle name="Normal 3 2 3 2 4 2 2" xfId="7275"/>
    <cellStyle name="Normal 3 2 3 2 4 2 2 2" xfId="7276"/>
    <cellStyle name="Normal 3 2 3 2 4 2 2 2 2" xfId="7277"/>
    <cellStyle name="Normal 3 2 3 2 4 2 2 2 2 2" xfId="7278"/>
    <cellStyle name="Normal 3 2 3 2 4 2 2 2 2 2 2" xfId="7279"/>
    <cellStyle name="Normal 3 2 3 2 4 2 2 2 2 2 2 2" xfId="7280"/>
    <cellStyle name="Normal 3 2 3 2 4 2 2 2 2 2 3" xfId="7281"/>
    <cellStyle name="Normal 3 2 3 2 4 2 2 2 2 3" xfId="7282"/>
    <cellStyle name="Normal 3 2 3 2 4 2 2 2 2 3 2" xfId="7283"/>
    <cellStyle name="Normal 3 2 3 2 4 2 2 2 2 4" xfId="7284"/>
    <cellStyle name="Normal 3 2 3 2 4 2 2 2 3" xfId="7285"/>
    <cellStyle name="Normal 3 2 3 2 4 2 2 2 3 2" xfId="7286"/>
    <cellStyle name="Normal 3 2 3 2 4 2 2 2 3 2 2" xfId="7287"/>
    <cellStyle name="Normal 3 2 3 2 4 2 2 2 3 3" xfId="7288"/>
    <cellStyle name="Normal 3 2 3 2 4 2 2 2 4" xfId="7289"/>
    <cellStyle name="Normal 3 2 3 2 4 2 2 2 4 2" xfId="7290"/>
    <cellStyle name="Normal 3 2 3 2 4 2 2 2 5" xfId="7291"/>
    <cellStyle name="Normal 3 2 3 2 4 2 2 3" xfId="7292"/>
    <cellStyle name="Normal 3 2 3 2 4 2 2 3 2" xfId="7293"/>
    <cellStyle name="Normal 3 2 3 2 4 2 2 3 2 2" xfId="7294"/>
    <cellStyle name="Normal 3 2 3 2 4 2 2 3 2 2 2" xfId="7295"/>
    <cellStyle name="Normal 3 2 3 2 4 2 2 3 2 3" xfId="7296"/>
    <cellStyle name="Normal 3 2 3 2 4 2 2 3 3" xfId="7297"/>
    <cellStyle name="Normal 3 2 3 2 4 2 2 3 3 2" xfId="7298"/>
    <cellStyle name="Normal 3 2 3 2 4 2 2 3 4" xfId="7299"/>
    <cellStyle name="Normal 3 2 3 2 4 2 2 4" xfId="7300"/>
    <cellStyle name="Normal 3 2 3 2 4 2 2 4 2" xfId="7301"/>
    <cellStyle name="Normal 3 2 3 2 4 2 2 4 2 2" xfId="7302"/>
    <cellStyle name="Normal 3 2 3 2 4 2 2 4 3" xfId="7303"/>
    <cellStyle name="Normal 3 2 3 2 4 2 2 5" xfId="7304"/>
    <cellStyle name="Normal 3 2 3 2 4 2 2 5 2" xfId="7305"/>
    <cellStyle name="Normal 3 2 3 2 4 2 2 6" xfId="7306"/>
    <cellStyle name="Normal 3 2 3 2 4 2 3" xfId="7307"/>
    <cellStyle name="Normal 3 2 3 2 4 2 3 2" xfId="7308"/>
    <cellStyle name="Normal 3 2 3 2 4 2 3 2 2" xfId="7309"/>
    <cellStyle name="Normal 3 2 3 2 4 2 3 2 2 2" xfId="7310"/>
    <cellStyle name="Normal 3 2 3 2 4 2 3 2 2 2 2" xfId="7311"/>
    <cellStyle name="Normal 3 2 3 2 4 2 3 2 2 3" xfId="7312"/>
    <cellStyle name="Normal 3 2 3 2 4 2 3 2 3" xfId="7313"/>
    <cellStyle name="Normal 3 2 3 2 4 2 3 2 3 2" xfId="7314"/>
    <cellStyle name="Normal 3 2 3 2 4 2 3 2 4" xfId="7315"/>
    <cellStyle name="Normal 3 2 3 2 4 2 3 3" xfId="7316"/>
    <cellStyle name="Normal 3 2 3 2 4 2 3 3 2" xfId="7317"/>
    <cellStyle name="Normal 3 2 3 2 4 2 3 3 2 2" xfId="7318"/>
    <cellStyle name="Normal 3 2 3 2 4 2 3 3 3" xfId="7319"/>
    <cellStyle name="Normal 3 2 3 2 4 2 3 4" xfId="7320"/>
    <cellStyle name="Normal 3 2 3 2 4 2 3 4 2" xfId="7321"/>
    <cellStyle name="Normal 3 2 3 2 4 2 3 5" xfId="7322"/>
    <cellStyle name="Normal 3 2 3 2 4 2 4" xfId="7323"/>
    <cellStyle name="Normal 3 2 3 2 4 2 4 2" xfId="7324"/>
    <cellStyle name="Normal 3 2 3 2 4 2 4 2 2" xfId="7325"/>
    <cellStyle name="Normal 3 2 3 2 4 2 4 2 2 2" xfId="7326"/>
    <cellStyle name="Normal 3 2 3 2 4 2 4 2 3" xfId="7327"/>
    <cellStyle name="Normal 3 2 3 2 4 2 4 3" xfId="7328"/>
    <cellStyle name="Normal 3 2 3 2 4 2 4 3 2" xfId="7329"/>
    <cellStyle name="Normal 3 2 3 2 4 2 4 4" xfId="7330"/>
    <cellStyle name="Normal 3 2 3 2 4 2 5" xfId="7331"/>
    <cellStyle name="Normal 3 2 3 2 4 2 5 2" xfId="7332"/>
    <cellStyle name="Normal 3 2 3 2 4 2 5 2 2" xfId="7333"/>
    <cellStyle name="Normal 3 2 3 2 4 2 5 3" xfId="7334"/>
    <cellStyle name="Normal 3 2 3 2 4 2 6" xfId="7335"/>
    <cellStyle name="Normal 3 2 3 2 4 2 6 2" xfId="7336"/>
    <cellStyle name="Normal 3 2 3 2 4 2 7" xfId="7337"/>
    <cellStyle name="Normal 3 2 3 2 4 3" xfId="7338"/>
    <cellStyle name="Normal 3 2 3 2 4 3 2" xfId="7339"/>
    <cellStyle name="Normal 3 2 3 2 4 3 2 2" xfId="7340"/>
    <cellStyle name="Normal 3 2 3 2 4 3 2 2 2" xfId="7341"/>
    <cellStyle name="Normal 3 2 3 2 4 3 2 2 2 2" xfId="7342"/>
    <cellStyle name="Normal 3 2 3 2 4 3 2 2 2 2 2" xfId="7343"/>
    <cellStyle name="Normal 3 2 3 2 4 3 2 2 2 3" xfId="7344"/>
    <cellStyle name="Normal 3 2 3 2 4 3 2 2 3" xfId="7345"/>
    <cellStyle name="Normal 3 2 3 2 4 3 2 2 3 2" xfId="7346"/>
    <cellStyle name="Normal 3 2 3 2 4 3 2 2 4" xfId="7347"/>
    <cellStyle name="Normal 3 2 3 2 4 3 2 3" xfId="7348"/>
    <cellStyle name="Normal 3 2 3 2 4 3 2 3 2" xfId="7349"/>
    <cellStyle name="Normal 3 2 3 2 4 3 2 3 2 2" xfId="7350"/>
    <cellStyle name="Normal 3 2 3 2 4 3 2 3 3" xfId="7351"/>
    <cellStyle name="Normal 3 2 3 2 4 3 2 4" xfId="7352"/>
    <cellStyle name="Normal 3 2 3 2 4 3 2 4 2" xfId="7353"/>
    <cellStyle name="Normal 3 2 3 2 4 3 2 5" xfId="7354"/>
    <cellStyle name="Normal 3 2 3 2 4 3 3" xfId="7355"/>
    <cellStyle name="Normal 3 2 3 2 4 3 3 2" xfId="7356"/>
    <cellStyle name="Normal 3 2 3 2 4 3 3 2 2" xfId="7357"/>
    <cellStyle name="Normal 3 2 3 2 4 3 3 2 2 2" xfId="7358"/>
    <cellStyle name="Normal 3 2 3 2 4 3 3 2 3" xfId="7359"/>
    <cellStyle name="Normal 3 2 3 2 4 3 3 3" xfId="7360"/>
    <cellStyle name="Normal 3 2 3 2 4 3 3 3 2" xfId="7361"/>
    <cellStyle name="Normal 3 2 3 2 4 3 3 4" xfId="7362"/>
    <cellStyle name="Normal 3 2 3 2 4 3 4" xfId="7363"/>
    <cellStyle name="Normal 3 2 3 2 4 3 4 2" xfId="7364"/>
    <cellStyle name="Normal 3 2 3 2 4 3 4 2 2" xfId="7365"/>
    <cellStyle name="Normal 3 2 3 2 4 3 4 3" xfId="7366"/>
    <cellStyle name="Normal 3 2 3 2 4 3 5" xfId="7367"/>
    <cellStyle name="Normal 3 2 3 2 4 3 5 2" xfId="7368"/>
    <cellStyle name="Normal 3 2 3 2 4 3 6" xfId="7369"/>
    <cellStyle name="Normal 3 2 3 2 4 4" xfId="7370"/>
    <cellStyle name="Normal 3 2 3 2 4 4 2" xfId="7371"/>
    <cellStyle name="Normal 3 2 3 2 4 4 2 2" xfId="7372"/>
    <cellStyle name="Normal 3 2 3 2 4 4 2 2 2" xfId="7373"/>
    <cellStyle name="Normal 3 2 3 2 4 4 2 2 2 2" xfId="7374"/>
    <cellStyle name="Normal 3 2 3 2 4 4 2 2 3" xfId="7375"/>
    <cellStyle name="Normal 3 2 3 2 4 4 2 3" xfId="7376"/>
    <cellStyle name="Normal 3 2 3 2 4 4 2 3 2" xfId="7377"/>
    <cellStyle name="Normal 3 2 3 2 4 4 2 4" xfId="7378"/>
    <cellStyle name="Normal 3 2 3 2 4 4 3" xfId="7379"/>
    <cellStyle name="Normal 3 2 3 2 4 4 3 2" xfId="7380"/>
    <cellStyle name="Normal 3 2 3 2 4 4 3 2 2" xfId="7381"/>
    <cellStyle name="Normal 3 2 3 2 4 4 3 3" xfId="7382"/>
    <cellStyle name="Normal 3 2 3 2 4 4 4" xfId="7383"/>
    <cellStyle name="Normal 3 2 3 2 4 4 4 2" xfId="7384"/>
    <cellStyle name="Normal 3 2 3 2 4 4 5" xfId="7385"/>
    <cellStyle name="Normal 3 2 3 2 4 5" xfId="7386"/>
    <cellStyle name="Normal 3 2 3 2 4 5 2" xfId="7387"/>
    <cellStyle name="Normal 3 2 3 2 4 5 2 2" xfId="7388"/>
    <cellStyle name="Normal 3 2 3 2 4 5 2 2 2" xfId="7389"/>
    <cellStyle name="Normal 3 2 3 2 4 5 2 3" xfId="7390"/>
    <cellStyle name="Normal 3 2 3 2 4 5 3" xfId="7391"/>
    <cellStyle name="Normal 3 2 3 2 4 5 3 2" xfId="7392"/>
    <cellStyle name="Normal 3 2 3 2 4 5 4" xfId="7393"/>
    <cellStyle name="Normal 3 2 3 2 4 6" xfId="7394"/>
    <cellStyle name="Normal 3 2 3 2 4 6 2" xfId="7395"/>
    <cellStyle name="Normal 3 2 3 2 4 6 2 2" xfId="7396"/>
    <cellStyle name="Normal 3 2 3 2 4 6 3" xfId="7397"/>
    <cellStyle name="Normal 3 2 3 2 4 7" xfId="7398"/>
    <cellStyle name="Normal 3 2 3 2 4 7 2" xfId="7399"/>
    <cellStyle name="Normal 3 2 3 2 4 8" xfId="7400"/>
    <cellStyle name="Normal 3 2 3 2 5" xfId="7401"/>
    <cellStyle name="Normal 3 2 3 2 5 2" xfId="7402"/>
    <cellStyle name="Normal 3 2 3 2 5 2 2" xfId="7403"/>
    <cellStyle name="Normal 3 2 3 2 5 2 2 2" xfId="7404"/>
    <cellStyle name="Normal 3 2 3 2 5 2 2 2 2" xfId="7405"/>
    <cellStyle name="Normal 3 2 3 2 5 2 2 2 2 2" xfId="7406"/>
    <cellStyle name="Normal 3 2 3 2 5 2 2 2 2 2 2" xfId="7407"/>
    <cellStyle name="Normal 3 2 3 2 5 2 2 2 2 3" xfId="7408"/>
    <cellStyle name="Normal 3 2 3 2 5 2 2 2 3" xfId="7409"/>
    <cellStyle name="Normal 3 2 3 2 5 2 2 2 3 2" xfId="7410"/>
    <cellStyle name="Normal 3 2 3 2 5 2 2 2 4" xfId="7411"/>
    <cellStyle name="Normal 3 2 3 2 5 2 2 3" xfId="7412"/>
    <cellStyle name="Normal 3 2 3 2 5 2 2 3 2" xfId="7413"/>
    <cellStyle name="Normal 3 2 3 2 5 2 2 3 2 2" xfId="7414"/>
    <cellStyle name="Normal 3 2 3 2 5 2 2 3 3" xfId="7415"/>
    <cellStyle name="Normal 3 2 3 2 5 2 2 4" xfId="7416"/>
    <cellStyle name="Normal 3 2 3 2 5 2 2 4 2" xfId="7417"/>
    <cellStyle name="Normal 3 2 3 2 5 2 2 5" xfId="7418"/>
    <cellStyle name="Normal 3 2 3 2 5 2 3" xfId="7419"/>
    <cellStyle name="Normal 3 2 3 2 5 2 3 2" xfId="7420"/>
    <cellStyle name="Normal 3 2 3 2 5 2 3 2 2" xfId="7421"/>
    <cellStyle name="Normal 3 2 3 2 5 2 3 2 2 2" xfId="7422"/>
    <cellStyle name="Normal 3 2 3 2 5 2 3 2 3" xfId="7423"/>
    <cellStyle name="Normal 3 2 3 2 5 2 3 3" xfId="7424"/>
    <cellStyle name="Normal 3 2 3 2 5 2 3 3 2" xfId="7425"/>
    <cellStyle name="Normal 3 2 3 2 5 2 3 4" xfId="7426"/>
    <cellStyle name="Normal 3 2 3 2 5 2 4" xfId="7427"/>
    <cellStyle name="Normal 3 2 3 2 5 2 4 2" xfId="7428"/>
    <cellStyle name="Normal 3 2 3 2 5 2 4 2 2" xfId="7429"/>
    <cellStyle name="Normal 3 2 3 2 5 2 4 3" xfId="7430"/>
    <cellStyle name="Normal 3 2 3 2 5 2 5" xfId="7431"/>
    <cellStyle name="Normal 3 2 3 2 5 2 5 2" xfId="7432"/>
    <cellStyle name="Normal 3 2 3 2 5 2 6" xfId="7433"/>
    <cellStyle name="Normal 3 2 3 2 5 3" xfId="7434"/>
    <cellStyle name="Normal 3 2 3 2 5 3 2" xfId="7435"/>
    <cellStyle name="Normal 3 2 3 2 5 3 2 2" xfId="7436"/>
    <cellStyle name="Normal 3 2 3 2 5 3 2 2 2" xfId="7437"/>
    <cellStyle name="Normal 3 2 3 2 5 3 2 2 2 2" xfId="7438"/>
    <cellStyle name="Normal 3 2 3 2 5 3 2 2 3" xfId="7439"/>
    <cellStyle name="Normal 3 2 3 2 5 3 2 3" xfId="7440"/>
    <cellStyle name="Normal 3 2 3 2 5 3 2 3 2" xfId="7441"/>
    <cellStyle name="Normal 3 2 3 2 5 3 2 4" xfId="7442"/>
    <cellStyle name="Normal 3 2 3 2 5 3 3" xfId="7443"/>
    <cellStyle name="Normal 3 2 3 2 5 3 3 2" xfId="7444"/>
    <cellStyle name="Normal 3 2 3 2 5 3 3 2 2" xfId="7445"/>
    <cellStyle name="Normal 3 2 3 2 5 3 3 3" xfId="7446"/>
    <cellStyle name="Normal 3 2 3 2 5 3 4" xfId="7447"/>
    <cellStyle name="Normal 3 2 3 2 5 3 4 2" xfId="7448"/>
    <cellStyle name="Normal 3 2 3 2 5 3 5" xfId="7449"/>
    <cellStyle name="Normal 3 2 3 2 5 4" xfId="7450"/>
    <cellStyle name="Normal 3 2 3 2 5 4 2" xfId="7451"/>
    <cellStyle name="Normal 3 2 3 2 5 4 2 2" xfId="7452"/>
    <cellStyle name="Normal 3 2 3 2 5 4 2 2 2" xfId="7453"/>
    <cellStyle name="Normal 3 2 3 2 5 4 2 3" xfId="7454"/>
    <cellStyle name="Normal 3 2 3 2 5 4 3" xfId="7455"/>
    <cellStyle name="Normal 3 2 3 2 5 4 3 2" xfId="7456"/>
    <cellStyle name="Normal 3 2 3 2 5 4 4" xfId="7457"/>
    <cellStyle name="Normal 3 2 3 2 5 5" xfId="7458"/>
    <cellStyle name="Normal 3 2 3 2 5 5 2" xfId="7459"/>
    <cellStyle name="Normal 3 2 3 2 5 5 2 2" xfId="7460"/>
    <cellStyle name="Normal 3 2 3 2 5 5 3" xfId="7461"/>
    <cellStyle name="Normal 3 2 3 2 5 6" xfId="7462"/>
    <cellStyle name="Normal 3 2 3 2 5 6 2" xfId="7463"/>
    <cellStyle name="Normal 3 2 3 2 5 7" xfId="7464"/>
    <cellStyle name="Normal 3 2 3 2 6" xfId="7465"/>
    <cellStyle name="Normal 3 2 3 2 6 2" xfId="7466"/>
    <cellStyle name="Normal 3 2 3 2 6 2 2" xfId="7467"/>
    <cellStyle name="Normal 3 2 3 2 6 2 2 2" xfId="7468"/>
    <cellStyle name="Normal 3 2 3 2 6 2 2 2 2" xfId="7469"/>
    <cellStyle name="Normal 3 2 3 2 6 2 2 2 2 2" xfId="7470"/>
    <cellStyle name="Normal 3 2 3 2 6 2 2 2 3" xfId="7471"/>
    <cellStyle name="Normal 3 2 3 2 6 2 2 3" xfId="7472"/>
    <cellStyle name="Normal 3 2 3 2 6 2 2 3 2" xfId="7473"/>
    <cellStyle name="Normal 3 2 3 2 6 2 2 4" xfId="7474"/>
    <cellStyle name="Normal 3 2 3 2 6 2 3" xfId="7475"/>
    <cellStyle name="Normal 3 2 3 2 6 2 3 2" xfId="7476"/>
    <cellStyle name="Normal 3 2 3 2 6 2 3 2 2" xfId="7477"/>
    <cellStyle name="Normal 3 2 3 2 6 2 3 3" xfId="7478"/>
    <cellStyle name="Normal 3 2 3 2 6 2 4" xfId="7479"/>
    <cellStyle name="Normal 3 2 3 2 6 2 4 2" xfId="7480"/>
    <cellStyle name="Normal 3 2 3 2 6 2 5" xfId="7481"/>
    <cellStyle name="Normal 3 2 3 2 6 3" xfId="7482"/>
    <cellStyle name="Normal 3 2 3 2 6 3 2" xfId="7483"/>
    <cellStyle name="Normal 3 2 3 2 6 3 2 2" xfId="7484"/>
    <cellStyle name="Normal 3 2 3 2 6 3 2 2 2" xfId="7485"/>
    <cellStyle name="Normal 3 2 3 2 6 3 2 3" xfId="7486"/>
    <cellStyle name="Normal 3 2 3 2 6 3 3" xfId="7487"/>
    <cellStyle name="Normal 3 2 3 2 6 3 3 2" xfId="7488"/>
    <cellStyle name="Normal 3 2 3 2 6 3 4" xfId="7489"/>
    <cellStyle name="Normal 3 2 3 2 6 4" xfId="7490"/>
    <cellStyle name="Normal 3 2 3 2 6 4 2" xfId="7491"/>
    <cellStyle name="Normal 3 2 3 2 6 4 2 2" xfId="7492"/>
    <cellStyle name="Normal 3 2 3 2 6 4 3" xfId="7493"/>
    <cellStyle name="Normal 3 2 3 2 6 5" xfId="7494"/>
    <cellStyle name="Normal 3 2 3 2 6 5 2" xfId="7495"/>
    <cellStyle name="Normal 3 2 3 2 6 6" xfId="7496"/>
    <cellStyle name="Normal 3 2 3 2 7" xfId="7497"/>
    <cellStyle name="Normal 3 2 3 2 7 2" xfId="7498"/>
    <cellStyle name="Normal 3 2 3 2 7 2 2" xfId="7499"/>
    <cellStyle name="Normal 3 2 3 2 7 2 2 2" xfId="7500"/>
    <cellStyle name="Normal 3 2 3 2 7 2 2 2 2" xfId="7501"/>
    <cellStyle name="Normal 3 2 3 2 7 2 2 3" xfId="7502"/>
    <cellStyle name="Normal 3 2 3 2 7 2 3" xfId="7503"/>
    <cellStyle name="Normal 3 2 3 2 7 2 3 2" xfId="7504"/>
    <cellStyle name="Normal 3 2 3 2 7 2 4" xfId="7505"/>
    <cellStyle name="Normal 3 2 3 2 7 3" xfId="7506"/>
    <cellStyle name="Normal 3 2 3 2 7 3 2" xfId="7507"/>
    <cellStyle name="Normal 3 2 3 2 7 3 2 2" xfId="7508"/>
    <cellStyle name="Normal 3 2 3 2 7 3 3" xfId="7509"/>
    <cellStyle name="Normal 3 2 3 2 7 4" xfId="7510"/>
    <cellStyle name="Normal 3 2 3 2 7 4 2" xfId="7511"/>
    <cellStyle name="Normal 3 2 3 2 7 5" xfId="7512"/>
    <cellStyle name="Normal 3 2 3 2 8" xfId="7513"/>
    <cellStyle name="Normal 3 2 3 2 8 2" xfId="7514"/>
    <cellStyle name="Normal 3 2 3 2 8 2 2" xfId="7515"/>
    <cellStyle name="Normal 3 2 3 2 8 2 2 2" xfId="7516"/>
    <cellStyle name="Normal 3 2 3 2 8 2 3" xfId="7517"/>
    <cellStyle name="Normal 3 2 3 2 8 3" xfId="7518"/>
    <cellStyle name="Normal 3 2 3 2 8 3 2" xfId="7519"/>
    <cellStyle name="Normal 3 2 3 2 8 4" xfId="7520"/>
    <cellStyle name="Normal 3 2 3 2 9" xfId="7521"/>
    <cellStyle name="Normal 3 2 3 2 9 2" xfId="7522"/>
    <cellStyle name="Normal 3 2 3 2 9 2 2" xfId="7523"/>
    <cellStyle name="Normal 3 2 3 2 9 3" xfId="7524"/>
    <cellStyle name="Normal 3 2 3 3" xfId="7525"/>
    <cellStyle name="Normal 3 2 3 3 10" xfId="7526"/>
    <cellStyle name="Normal 3 2 3 3 2" xfId="7527"/>
    <cellStyle name="Normal 3 2 3 3 2 2" xfId="7528"/>
    <cellStyle name="Normal 3 2 3 3 2 2 2" xfId="7529"/>
    <cellStyle name="Normal 3 2 3 3 2 2 2 2" xfId="7530"/>
    <cellStyle name="Normal 3 2 3 3 2 2 2 2 2" xfId="7531"/>
    <cellStyle name="Normal 3 2 3 3 2 2 2 2 2 2" xfId="7532"/>
    <cellStyle name="Normal 3 2 3 3 2 2 2 2 2 2 2" xfId="7533"/>
    <cellStyle name="Normal 3 2 3 3 2 2 2 2 2 2 2 2" xfId="7534"/>
    <cellStyle name="Normal 3 2 3 3 2 2 2 2 2 2 2 2 2" xfId="7535"/>
    <cellStyle name="Normal 3 2 3 3 2 2 2 2 2 2 2 3" xfId="7536"/>
    <cellStyle name="Normal 3 2 3 3 2 2 2 2 2 2 3" xfId="7537"/>
    <cellStyle name="Normal 3 2 3 3 2 2 2 2 2 2 3 2" xfId="7538"/>
    <cellStyle name="Normal 3 2 3 3 2 2 2 2 2 2 4" xfId="7539"/>
    <cellStyle name="Normal 3 2 3 3 2 2 2 2 2 3" xfId="7540"/>
    <cellStyle name="Normal 3 2 3 3 2 2 2 2 2 3 2" xfId="7541"/>
    <cellStyle name="Normal 3 2 3 3 2 2 2 2 2 3 2 2" xfId="7542"/>
    <cellStyle name="Normal 3 2 3 3 2 2 2 2 2 3 3" xfId="7543"/>
    <cellStyle name="Normal 3 2 3 3 2 2 2 2 2 4" xfId="7544"/>
    <cellStyle name="Normal 3 2 3 3 2 2 2 2 2 4 2" xfId="7545"/>
    <cellStyle name="Normal 3 2 3 3 2 2 2 2 2 5" xfId="7546"/>
    <cellStyle name="Normal 3 2 3 3 2 2 2 2 3" xfId="7547"/>
    <cellStyle name="Normal 3 2 3 3 2 2 2 2 3 2" xfId="7548"/>
    <cellStyle name="Normal 3 2 3 3 2 2 2 2 3 2 2" xfId="7549"/>
    <cellStyle name="Normal 3 2 3 3 2 2 2 2 3 2 2 2" xfId="7550"/>
    <cellStyle name="Normal 3 2 3 3 2 2 2 2 3 2 3" xfId="7551"/>
    <cellStyle name="Normal 3 2 3 3 2 2 2 2 3 3" xfId="7552"/>
    <cellStyle name="Normal 3 2 3 3 2 2 2 2 3 3 2" xfId="7553"/>
    <cellStyle name="Normal 3 2 3 3 2 2 2 2 3 4" xfId="7554"/>
    <cellStyle name="Normal 3 2 3 3 2 2 2 2 4" xfId="7555"/>
    <cellStyle name="Normal 3 2 3 3 2 2 2 2 4 2" xfId="7556"/>
    <cellStyle name="Normal 3 2 3 3 2 2 2 2 4 2 2" xfId="7557"/>
    <cellStyle name="Normal 3 2 3 3 2 2 2 2 4 3" xfId="7558"/>
    <cellStyle name="Normal 3 2 3 3 2 2 2 2 5" xfId="7559"/>
    <cellStyle name="Normal 3 2 3 3 2 2 2 2 5 2" xfId="7560"/>
    <cellStyle name="Normal 3 2 3 3 2 2 2 2 6" xfId="7561"/>
    <cellStyle name="Normal 3 2 3 3 2 2 2 3" xfId="7562"/>
    <cellStyle name="Normal 3 2 3 3 2 2 2 3 2" xfId="7563"/>
    <cellStyle name="Normal 3 2 3 3 2 2 2 3 2 2" xfId="7564"/>
    <cellStyle name="Normal 3 2 3 3 2 2 2 3 2 2 2" xfId="7565"/>
    <cellStyle name="Normal 3 2 3 3 2 2 2 3 2 2 2 2" xfId="7566"/>
    <cellStyle name="Normal 3 2 3 3 2 2 2 3 2 2 3" xfId="7567"/>
    <cellStyle name="Normal 3 2 3 3 2 2 2 3 2 3" xfId="7568"/>
    <cellStyle name="Normal 3 2 3 3 2 2 2 3 2 3 2" xfId="7569"/>
    <cellStyle name="Normal 3 2 3 3 2 2 2 3 2 4" xfId="7570"/>
    <cellStyle name="Normal 3 2 3 3 2 2 2 3 3" xfId="7571"/>
    <cellStyle name="Normal 3 2 3 3 2 2 2 3 3 2" xfId="7572"/>
    <cellStyle name="Normal 3 2 3 3 2 2 2 3 3 2 2" xfId="7573"/>
    <cellStyle name="Normal 3 2 3 3 2 2 2 3 3 3" xfId="7574"/>
    <cellStyle name="Normal 3 2 3 3 2 2 2 3 4" xfId="7575"/>
    <cellStyle name="Normal 3 2 3 3 2 2 2 3 4 2" xfId="7576"/>
    <cellStyle name="Normal 3 2 3 3 2 2 2 3 5" xfId="7577"/>
    <cellStyle name="Normal 3 2 3 3 2 2 2 4" xfId="7578"/>
    <cellStyle name="Normal 3 2 3 3 2 2 2 4 2" xfId="7579"/>
    <cellStyle name="Normal 3 2 3 3 2 2 2 4 2 2" xfId="7580"/>
    <cellStyle name="Normal 3 2 3 3 2 2 2 4 2 2 2" xfId="7581"/>
    <cellStyle name="Normal 3 2 3 3 2 2 2 4 2 3" xfId="7582"/>
    <cellStyle name="Normal 3 2 3 3 2 2 2 4 3" xfId="7583"/>
    <cellStyle name="Normal 3 2 3 3 2 2 2 4 3 2" xfId="7584"/>
    <cellStyle name="Normal 3 2 3 3 2 2 2 4 4" xfId="7585"/>
    <cellStyle name="Normal 3 2 3 3 2 2 2 5" xfId="7586"/>
    <cellStyle name="Normal 3 2 3 3 2 2 2 5 2" xfId="7587"/>
    <cellStyle name="Normal 3 2 3 3 2 2 2 5 2 2" xfId="7588"/>
    <cellStyle name="Normal 3 2 3 3 2 2 2 5 3" xfId="7589"/>
    <cellStyle name="Normal 3 2 3 3 2 2 2 6" xfId="7590"/>
    <cellStyle name="Normal 3 2 3 3 2 2 2 6 2" xfId="7591"/>
    <cellStyle name="Normal 3 2 3 3 2 2 2 7" xfId="7592"/>
    <cellStyle name="Normal 3 2 3 3 2 2 3" xfId="7593"/>
    <cellStyle name="Normal 3 2 3 3 2 2 3 2" xfId="7594"/>
    <cellStyle name="Normal 3 2 3 3 2 2 3 2 2" xfId="7595"/>
    <cellStyle name="Normal 3 2 3 3 2 2 3 2 2 2" xfId="7596"/>
    <cellStyle name="Normal 3 2 3 3 2 2 3 2 2 2 2" xfId="7597"/>
    <cellStyle name="Normal 3 2 3 3 2 2 3 2 2 2 2 2" xfId="7598"/>
    <cellStyle name="Normal 3 2 3 3 2 2 3 2 2 2 3" xfId="7599"/>
    <cellStyle name="Normal 3 2 3 3 2 2 3 2 2 3" xfId="7600"/>
    <cellStyle name="Normal 3 2 3 3 2 2 3 2 2 3 2" xfId="7601"/>
    <cellStyle name="Normal 3 2 3 3 2 2 3 2 2 4" xfId="7602"/>
    <cellStyle name="Normal 3 2 3 3 2 2 3 2 3" xfId="7603"/>
    <cellStyle name="Normal 3 2 3 3 2 2 3 2 3 2" xfId="7604"/>
    <cellStyle name="Normal 3 2 3 3 2 2 3 2 3 2 2" xfId="7605"/>
    <cellStyle name="Normal 3 2 3 3 2 2 3 2 3 3" xfId="7606"/>
    <cellStyle name="Normal 3 2 3 3 2 2 3 2 4" xfId="7607"/>
    <cellStyle name="Normal 3 2 3 3 2 2 3 2 4 2" xfId="7608"/>
    <cellStyle name="Normal 3 2 3 3 2 2 3 2 5" xfId="7609"/>
    <cellStyle name="Normal 3 2 3 3 2 2 3 3" xfId="7610"/>
    <cellStyle name="Normal 3 2 3 3 2 2 3 3 2" xfId="7611"/>
    <cellStyle name="Normal 3 2 3 3 2 2 3 3 2 2" xfId="7612"/>
    <cellStyle name="Normal 3 2 3 3 2 2 3 3 2 2 2" xfId="7613"/>
    <cellStyle name="Normal 3 2 3 3 2 2 3 3 2 3" xfId="7614"/>
    <cellStyle name="Normal 3 2 3 3 2 2 3 3 3" xfId="7615"/>
    <cellStyle name="Normal 3 2 3 3 2 2 3 3 3 2" xfId="7616"/>
    <cellStyle name="Normal 3 2 3 3 2 2 3 3 4" xfId="7617"/>
    <cellStyle name="Normal 3 2 3 3 2 2 3 4" xfId="7618"/>
    <cellStyle name="Normal 3 2 3 3 2 2 3 4 2" xfId="7619"/>
    <cellStyle name="Normal 3 2 3 3 2 2 3 4 2 2" xfId="7620"/>
    <cellStyle name="Normal 3 2 3 3 2 2 3 4 3" xfId="7621"/>
    <cellStyle name="Normal 3 2 3 3 2 2 3 5" xfId="7622"/>
    <cellStyle name="Normal 3 2 3 3 2 2 3 5 2" xfId="7623"/>
    <cellStyle name="Normal 3 2 3 3 2 2 3 6" xfId="7624"/>
    <cellStyle name="Normal 3 2 3 3 2 2 4" xfId="7625"/>
    <cellStyle name="Normal 3 2 3 3 2 2 4 2" xfId="7626"/>
    <cellStyle name="Normal 3 2 3 3 2 2 4 2 2" xfId="7627"/>
    <cellStyle name="Normal 3 2 3 3 2 2 4 2 2 2" xfId="7628"/>
    <cellStyle name="Normal 3 2 3 3 2 2 4 2 2 2 2" xfId="7629"/>
    <cellStyle name="Normal 3 2 3 3 2 2 4 2 2 3" xfId="7630"/>
    <cellStyle name="Normal 3 2 3 3 2 2 4 2 3" xfId="7631"/>
    <cellStyle name="Normal 3 2 3 3 2 2 4 2 3 2" xfId="7632"/>
    <cellStyle name="Normal 3 2 3 3 2 2 4 2 4" xfId="7633"/>
    <cellStyle name="Normal 3 2 3 3 2 2 4 3" xfId="7634"/>
    <cellStyle name="Normal 3 2 3 3 2 2 4 3 2" xfId="7635"/>
    <cellStyle name="Normal 3 2 3 3 2 2 4 3 2 2" xfId="7636"/>
    <cellStyle name="Normal 3 2 3 3 2 2 4 3 3" xfId="7637"/>
    <cellStyle name="Normal 3 2 3 3 2 2 4 4" xfId="7638"/>
    <cellStyle name="Normal 3 2 3 3 2 2 4 4 2" xfId="7639"/>
    <cellStyle name="Normal 3 2 3 3 2 2 4 5" xfId="7640"/>
    <cellStyle name="Normal 3 2 3 3 2 2 5" xfId="7641"/>
    <cellStyle name="Normal 3 2 3 3 2 2 5 2" xfId="7642"/>
    <cellStyle name="Normal 3 2 3 3 2 2 5 2 2" xfId="7643"/>
    <cellStyle name="Normal 3 2 3 3 2 2 5 2 2 2" xfId="7644"/>
    <cellStyle name="Normal 3 2 3 3 2 2 5 2 3" xfId="7645"/>
    <cellStyle name="Normal 3 2 3 3 2 2 5 3" xfId="7646"/>
    <cellStyle name="Normal 3 2 3 3 2 2 5 3 2" xfId="7647"/>
    <cellStyle name="Normal 3 2 3 3 2 2 5 4" xfId="7648"/>
    <cellStyle name="Normal 3 2 3 3 2 2 6" xfId="7649"/>
    <cellStyle name="Normal 3 2 3 3 2 2 6 2" xfId="7650"/>
    <cellStyle name="Normal 3 2 3 3 2 2 6 2 2" xfId="7651"/>
    <cellStyle name="Normal 3 2 3 3 2 2 6 3" xfId="7652"/>
    <cellStyle name="Normal 3 2 3 3 2 2 7" xfId="7653"/>
    <cellStyle name="Normal 3 2 3 3 2 2 7 2" xfId="7654"/>
    <cellStyle name="Normal 3 2 3 3 2 2 8" xfId="7655"/>
    <cellStyle name="Normal 3 2 3 3 2 3" xfId="7656"/>
    <cellStyle name="Normal 3 2 3 3 2 3 2" xfId="7657"/>
    <cellStyle name="Normal 3 2 3 3 2 3 2 2" xfId="7658"/>
    <cellStyle name="Normal 3 2 3 3 2 3 2 2 2" xfId="7659"/>
    <cellStyle name="Normal 3 2 3 3 2 3 2 2 2 2" xfId="7660"/>
    <cellStyle name="Normal 3 2 3 3 2 3 2 2 2 2 2" xfId="7661"/>
    <cellStyle name="Normal 3 2 3 3 2 3 2 2 2 2 2 2" xfId="7662"/>
    <cellStyle name="Normal 3 2 3 3 2 3 2 2 2 2 3" xfId="7663"/>
    <cellStyle name="Normal 3 2 3 3 2 3 2 2 2 3" xfId="7664"/>
    <cellStyle name="Normal 3 2 3 3 2 3 2 2 2 3 2" xfId="7665"/>
    <cellStyle name="Normal 3 2 3 3 2 3 2 2 2 4" xfId="7666"/>
    <cellStyle name="Normal 3 2 3 3 2 3 2 2 3" xfId="7667"/>
    <cellStyle name="Normal 3 2 3 3 2 3 2 2 3 2" xfId="7668"/>
    <cellStyle name="Normal 3 2 3 3 2 3 2 2 3 2 2" xfId="7669"/>
    <cellStyle name="Normal 3 2 3 3 2 3 2 2 3 3" xfId="7670"/>
    <cellStyle name="Normal 3 2 3 3 2 3 2 2 4" xfId="7671"/>
    <cellStyle name="Normal 3 2 3 3 2 3 2 2 4 2" xfId="7672"/>
    <cellStyle name="Normal 3 2 3 3 2 3 2 2 5" xfId="7673"/>
    <cellStyle name="Normal 3 2 3 3 2 3 2 3" xfId="7674"/>
    <cellStyle name="Normal 3 2 3 3 2 3 2 3 2" xfId="7675"/>
    <cellStyle name="Normal 3 2 3 3 2 3 2 3 2 2" xfId="7676"/>
    <cellStyle name="Normal 3 2 3 3 2 3 2 3 2 2 2" xfId="7677"/>
    <cellStyle name="Normal 3 2 3 3 2 3 2 3 2 3" xfId="7678"/>
    <cellStyle name="Normal 3 2 3 3 2 3 2 3 3" xfId="7679"/>
    <cellStyle name="Normal 3 2 3 3 2 3 2 3 3 2" xfId="7680"/>
    <cellStyle name="Normal 3 2 3 3 2 3 2 3 4" xfId="7681"/>
    <cellStyle name="Normal 3 2 3 3 2 3 2 4" xfId="7682"/>
    <cellStyle name="Normal 3 2 3 3 2 3 2 4 2" xfId="7683"/>
    <cellStyle name="Normal 3 2 3 3 2 3 2 4 2 2" xfId="7684"/>
    <cellStyle name="Normal 3 2 3 3 2 3 2 4 3" xfId="7685"/>
    <cellStyle name="Normal 3 2 3 3 2 3 2 5" xfId="7686"/>
    <cellStyle name="Normal 3 2 3 3 2 3 2 5 2" xfId="7687"/>
    <cellStyle name="Normal 3 2 3 3 2 3 2 6" xfId="7688"/>
    <cellStyle name="Normal 3 2 3 3 2 3 3" xfId="7689"/>
    <cellStyle name="Normal 3 2 3 3 2 3 3 2" xfId="7690"/>
    <cellStyle name="Normal 3 2 3 3 2 3 3 2 2" xfId="7691"/>
    <cellStyle name="Normal 3 2 3 3 2 3 3 2 2 2" xfId="7692"/>
    <cellStyle name="Normal 3 2 3 3 2 3 3 2 2 2 2" xfId="7693"/>
    <cellStyle name="Normal 3 2 3 3 2 3 3 2 2 3" xfId="7694"/>
    <cellStyle name="Normal 3 2 3 3 2 3 3 2 3" xfId="7695"/>
    <cellStyle name="Normal 3 2 3 3 2 3 3 2 3 2" xfId="7696"/>
    <cellStyle name="Normal 3 2 3 3 2 3 3 2 4" xfId="7697"/>
    <cellStyle name="Normal 3 2 3 3 2 3 3 3" xfId="7698"/>
    <cellStyle name="Normal 3 2 3 3 2 3 3 3 2" xfId="7699"/>
    <cellStyle name="Normal 3 2 3 3 2 3 3 3 2 2" xfId="7700"/>
    <cellStyle name="Normal 3 2 3 3 2 3 3 3 3" xfId="7701"/>
    <cellStyle name="Normal 3 2 3 3 2 3 3 4" xfId="7702"/>
    <cellStyle name="Normal 3 2 3 3 2 3 3 4 2" xfId="7703"/>
    <cellStyle name="Normal 3 2 3 3 2 3 3 5" xfId="7704"/>
    <cellStyle name="Normal 3 2 3 3 2 3 4" xfId="7705"/>
    <cellStyle name="Normal 3 2 3 3 2 3 4 2" xfId="7706"/>
    <cellStyle name="Normal 3 2 3 3 2 3 4 2 2" xfId="7707"/>
    <cellStyle name="Normal 3 2 3 3 2 3 4 2 2 2" xfId="7708"/>
    <cellStyle name="Normal 3 2 3 3 2 3 4 2 3" xfId="7709"/>
    <cellStyle name="Normal 3 2 3 3 2 3 4 3" xfId="7710"/>
    <cellStyle name="Normal 3 2 3 3 2 3 4 3 2" xfId="7711"/>
    <cellStyle name="Normal 3 2 3 3 2 3 4 4" xfId="7712"/>
    <cellStyle name="Normal 3 2 3 3 2 3 5" xfId="7713"/>
    <cellStyle name="Normal 3 2 3 3 2 3 5 2" xfId="7714"/>
    <cellStyle name="Normal 3 2 3 3 2 3 5 2 2" xfId="7715"/>
    <cellStyle name="Normal 3 2 3 3 2 3 5 3" xfId="7716"/>
    <cellStyle name="Normal 3 2 3 3 2 3 6" xfId="7717"/>
    <cellStyle name="Normal 3 2 3 3 2 3 6 2" xfId="7718"/>
    <cellStyle name="Normal 3 2 3 3 2 3 7" xfId="7719"/>
    <cellStyle name="Normal 3 2 3 3 2 4" xfId="7720"/>
    <cellStyle name="Normal 3 2 3 3 2 4 2" xfId="7721"/>
    <cellStyle name="Normal 3 2 3 3 2 4 2 2" xfId="7722"/>
    <cellStyle name="Normal 3 2 3 3 2 4 2 2 2" xfId="7723"/>
    <cellStyle name="Normal 3 2 3 3 2 4 2 2 2 2" xfId="7724"/>
    <cellStyle name="Normal 3 2 3 3 2 4 2 2 2 2 2" xfId="7725"/>
    <cellStyle name="Normal 3 2 3 3 2 4 2 2 2 3" xfId="7726"/>
    <cellStyle name="Normal 3 2 3 3 2 4 2 2 3" xfId="7727"/>
    <cellStyle name="Normal 3 2 3 3 2 4 2 2 3 2" xfId="7728"/>
    <cellStyle name="Normal 3 2 3 3 2 4 2 2 4" xfId="7729"/>
    <cellStyle name="Normal 3 2 3 3 2 4 2 3" xfId="7730"/>
    <cellStyle name="Normal 3 2 3 3 2 4 2 3 2" xfId="7731"/>
    <cellStyle name="Normal 3 2 3 3 2 4 2 3 2 2" xfId="7732"/>
    <cellStyle name="Normal 3 2 3 3 2 4 2 3 3" xfId="7733"/>
    <cellStyle name="Normal 3 2 3 3 2 4 2 4" xfId="7734"/>
    <cellStyle name="Normal 3 2 3 3 2 4 2 4 2" xfId="7735"/>
    <cellStyle name="Normal 3 2 3 3 2 4 2 5" xfId="7736"/>
    <cellStyle name="Normal 3 2 3 3 2 4 3" xfId="7737"/>
    <cellStyle name="Normal 3 2 3 3 2 4 3 2" xfId="7738"/>
    <cellStyle name="Normal 3 2 3 3 2 4 3 2 2" xfId="7739"/>
    <cellStyle name="Normal 3 2 3 3 2 4 3 2 2 2" xfId="7740"/>
    <cellStyle name="Normal 3 2 3 3 2 4 3 2 3" xfId="7741"/>
    <cellStyle name="Normal 3 2 3 3 2 4 3 3" xfId="7742"/>
    <cellStyle name="Normal 3 2 3 3 2 4 3 3 2" xfId="7743"/>
    <cellStyle name="Normal 3 2 3 3 2 4 3 4" xfId="7744"/>
    <cellStyle name="Normal 3 2 3 3 2 4 4" xfId="7745"/>
    <cellStyle name="Normal 3 2 3 3 2 4 4 2" xfId="7746"/>
    <cellStyle name="Normal 3 2 3 3 2 4 4 2 2" xfId="7747"/>
    <cellStyle name="Normal 3 2 3 3 2 4 4 3" xfId="7748"/>
    <cellStyle name="Normal 3 2 3 3 2 4 5" xfId="7749"/>
    <cellStyle name="Normal 3 2 3 3 2 4 5 2" xfId="7750"/>
    <cellStyle name="Normal 3 2 3 3 2 4 6" xfId="7751"/>
    <cellStyle name="Normal 3 2 3 3 2 5" xfId="7752"/>
    <cellStyle name="Normal 3 2 3 3 2 5 2" xfId="7753"/>
    <cellStyle name="Normal 3 2 3 3 2 5 2 2" xfId="7754"/>
    <cellStyle name="Normal 3 2 3 3 2 5 2 2 2" xfId="7755"/>
    <cellStyle name="Normal 3 2 3 3 2 5 2 2 2 2" xfId="7756"/>
    <cellStyle name="Normal 3 2 3 3 2 5 2 2 3" xfId="7757"/>
    <cellStyle name="Normal 3 2 3 3 2 5 2 3" xfId="7758"/>
    <cellStyle name="Normal 3 2 3 3 2 5 2 3 2" xfId="7759"/>
    <cellStyle name="Normal 3 2 3 3 2 5 2 4" xfId="7760"/>
    <cellStyle name="Normal 3 2 3 3 2 5 3" xfId="7761"/>
    <cellStyle name="Normal 3 2 3 3 2 5 3 2" xfId="7762"/>
    <cellStyle name="Normal 3 2 3 3 2 5 3 2 2" xfId="7763"/>
    <cellStyle name="Normal 3 2 3 3 2 5 3 3" xfId="7764"/>
    <cellStyle name="Normal 3 2 3 3 2 5 4" xfId="7765"/>
    <cellStyle name="Normal 3 2 3 3 2 5 4 2" xfId="7766"/>
    <cellStyle name="Normal 3 2 3 3 2 5 5" xfId="7767"/>
    <cellStyle name="Normal 3 2 3 3 2 6" xfId="7768"/>
    <cellStyle name="Normal 3 2 3 3 2 6 2" xfId="7769"/>
    <cellStyle name="Normal 3 2 3 3 2 6 2 2" xfId="7770"/>
    <cellStyle name="Normal 3 2 3 3 2 6 2 2 2" xfId="7771"/>
    <cellStyle name="Normal 3 2 3 3 2 6 2 3" xfId="7772"/>
    <cellStyle name="Normal 3 2 3 3 2 6 3" xfId="7773"/>
    <cellStyle name="Normal 3 2 3 3 2 6 3 2" xfId="7774"/>
    <cellStyle name="Normal 3 2 3 3 2 6 4" xfId="7775"/>
    <cellStyle name="Normal 3 2 3 3 2 7" xfId="7776"/>
    <cellStyle name="Normal 3 2 3 3 2 7 2" xfId="7777"/>
    <cellStyle name="Normal 3 2 3 3 2 7 2 2" xfId="7778"/>
    <cellStyle name="Normal 3 2 3 3 2 7 3" xfId="7779"/>
    <cellStyle name="Normal 3 2 3 3 2 8" xfId="7780"/>
    <cellStyle name="Normal 3 2 3 3 2 8 2" xfId="7781"/>
    <cellStyle name="Normal 3 2 3 3 2 9" xfId="7782"/>
    <cellStyle name="Normal 3 2 3 3 3" xfId="7783"/>
    <cellStyle name="Normal 3 2 3 3 3 2" xfId="7784"/>
    <cellStyle name="Normal 3 2 3 3 3 2 2" xfId="7785"/>
    <cellStyle name="Normal 3 2 3 3 3 2 2 2" xfId="7786"/>
    <cellStyle name="Normal 3 2 3 3 3 2 2 2 2" xfId="7787"/>
    <cellStyle name="Normal 3 2 3 3 3 2 2 2 2 2" xfId="7788"/>
    <cellStyle name="Normal 3 2 3 3 3 2 2 2 2 2 2" xfId="7789"/>
    <cellStyle name="Normal 3 2 3 3 3 2 2 2 2 2 2 2" xfId="7790"/>
    <cellStyle name="Normal 3 2 3 3 3 2 2 2 2 2 3" xfId="7791"/>
    <cellStyle name="Normal 3 2 3 3 3 2 2 2 2 3" xfId="7792"/>
    <cellStyle name="Normal 3 2 3 3 3 2 2 2 2 3 2" xfId="7793"/>
    <cellStyle name="Normal 3 2 3 3 3 2 2 2 2 4" xfId="7794"/>
    <cellStyle name="Normal 3 2 3 3 3 2 2 2 3" xfId="7795"/>
    <cellStyle name="Normal 3 2 3 3 3 2 2 2 3 2" xfId="7796"/>
    <cellStyle name="Normal 3 2 3 3 3 2 2 2 3 2 2" xfId="7797"/>
    <cellStyle name="Normal 3 2 3 3 3 2 2 2 3 3" xfId="7798"/>
    <cellStyle name="Normal 3 2 3 3 3 2 2 2 4" xfId="7799"/>
    <cellStyle name="Normal 3 2 3 3 3 2 2 2 4 2" xfId="7800"/>
    <cellStyle name="Normal 3 2 3 3 3 2 2 2 5" xfId="7801"/>
    <cellStyle name="Normal 3 2 3 3 3 2 2 3" xfId="7802"/>
    <cellStyle name="Normal 3 2 3 3 3 2 2 3 2" xfId="7803"/>
    <cellStyle name="Normal 3 2 3 3 3 2 2 3 2 2" xfId="7804"/>
    <cellStyle name="Normal 3 2 3 3 3 2 2 3 2 2 2" xfId="7805"/>
    <cellStyle name="Normal 3 2 3 3 3 2 2 3 2 3" xfId="7806"/>
    <cellStyle name="Normal 3 2 3 3 3 2 2 3 3" xfId="7807"/>
    <cellStyle name="Normal 3 2 3 3 3 2 2 3 3 2" xfId="7808"/>
    <cellStyle name="Normal 3 2 3 3 3 2 2 3 4" xfId="7809"/>
    <cellStyle name="Normal 3 2 3 3 3 2 2 4" xfId="7810"/>
    <cellStyle name="Normal 3 2 3 3 3 2 2 4 2" xfId="7811"/>
    <cellStyle name="Normal 3 2 3 3 3 2 2 4 2 2" xfId="7812"/>
    <cellStyle name="Normal 3 2 3 3 3 2 2 4 3" xfId="7813"/>
    <cellStyle name="Normal 3 2 3 3 3 2 2 5" xfId="7814"/>
    <cellStyle name="Normal 3 2 3 3 3 2 2 5 2" xfId="7815"/>
    <cellStyle name="Normal 3 2 3 3 3 2 2 6" xfId="7816"/>
    <cellStyle name="Normal 3 2 3 3 3 2 3" xfId="7817"/>
    <cellStyle name="Normal 3 2 3 3 3 2 3 2" xfId="7818"/>
    <cellStyle name="Normal 3 2 3 3 3 2 3 2 2" xfId="7819"/>
    <cellStyle name="Normal 3 2 3 3 3 2 3 2 2 2" xfId="7820"/>
    <cellStyle name="Normal 3 2 3 3 3 2 3 2 2 2 2" xfId="7821"/>
    <cellStyle name="Normal 3 2 3 3 3 2 3 2 2 3" xfId="7822"/>
    <cellStyle name="Normal 3 2 3 3 3 2 3 2 3" xfId="7823"/>
    <cellStyle name="Normal 3 2 3 3 3 2 3 2 3 2" xfId="7824"/>
    <cellStyle name="Normal 3 2 3 3 3 2 3 2 4" xfId="7825"/>
    <cellStyle name="Normal 3 2 3 3 3 2 3 3" xfId="7826"/>
    <cellStyle name="Normal 3 2 3 3 3 2 3 3 2" xfId="7827"/>
    <cellStyle name="Normal 3 2 3 3 3 2 3 3 2 2" xfId="7828"/>
    <cellStyle name="Normal 3 2 3 3 3 2 3 3 3" xfId="7829"/>
    <cellStyle name="Normal 3 2 3 3 3 2 3 4" xfId="7830"/>
    <cellStyle name="Normal 3 2 3 3 3 2 3 4 2" xfId="7831"/>
    <cellStyle name="Normal 3 2 3 3 3 2 3 5" xfId="7832"/>
    <cellStyle name="Normal 3 2 3 3 3 2 4" xfId="7833"/>
    <cellStyle name="Normal 3 2 3 3 3 2 4 2" xfId="7834"/>
    <cellStyle name="Normal 3 2 3 3 3 2 4 2 2" xfId="7835"/>
    <cellStyle name="Normal 3 2 3 3 3 2 4 2 2 2" xfId="7836"/>
    <cellStyle name="Normal 3 2 3 3 3 2 4 2 3" xfId="7837"/>
    <cellStyle name="Normal 3 2 3 3 3 2 4 3" xfId="7838"/>
    <cellStyle name="Normal 3 2 3 3 3 2 4 3 2" xfId="7839"/>
    <cellStyle name="Normal 3 2 3 3 3 2 4 4" xfId="7840"/>
    <cellStyle name="Normal 3 2 3 3 3 2 5" xfId="7841"/>
    <cellStyle name="Normal 3 2 3 3 3 2 5 2" xfId="7842"/>
    <cellStyle name="Normal 3 2 3 3 3 2 5 2 2" xfId="7843"/>
    <cellStyle name="Normal 3 2 3 3 3 2 5 3" xfId="7844"/>
    <cellStyle name="Normal 3 2 3 3 3 2 6" xfId="7845"/>
    <cellStyle name="Normal 3 2 3 3 3 2 6 2" xfId="7846"/>
    <cellStyle name="Normal 3 2 3 3 3 2 7" xfId="7847"/>
    <cellStyle name="Normal 3 2 3 3 3 3" xfId="7848"/>
    <cellStyle name="Normal 3 2 3 3 3 3 2" xfId="7849"/>
    <cellStyle name="Normal 3 2 3 3 3 3 2 2" xfId="7850"/>
    <cellStyle name="Normal 3 2 3 3 3 3 2 2 2" xfId="7851"/>
    <cellStyle name="Normal 3 2 3 3 3 3 2 2 2 2" xfId="7852"/>
    <cellStyle name="Normal 3 2 3 3 3 3 2 2 2 2 2" xfId="7853"/>
    <cellStyle name="Normal 3 2 3 3 3 3 2 2 2 3" xfId="7854"/>
    <cellStyle name="Normal 3 2 3 3 3 3 2 2 3" xfId="7855"/>
    <cellStyle name="Normal 3 2 3 3 3 3 2 2 3 2" xfId="7856"/>
    <cellStyle name="Normal 3 2 3 3 3 3 2 2 4" xfId="7857"/>
    <cellStyle name="Normal 3 2 3 3 3 3 2 3" xfId="7858"/>
    <cellStyle name="Normal 3 2 3 3 3 3 2 3 2" xfId="7859"/>
    <cellStyle name="Normal 3 2 3 3 3 3 2 3 2 2" xfId="7860"/>
    <cellStyle name="Normal 3 2 3 3 3 3 2 3 3" xfId="7861"/>
    <cellStyle name="Normal 3 2 3 3 3 3 2 4" xfId="7862"/>
    <cellStyle name="Normal 3 2 3 3 3 3 2 4 2" xfId="7863"/>
    <cellStyle name="Normal 3 2 3 3 3 3 2 5" xfId="7864"/>
    <cellStyle name="Normal 3 2 3 3 3 3 3" xfId="7865"/>
    <cellStyle name="Normal 3 2 3 3 3 3 3 2" xfId="7866"/>
    <cellStyle name="Normal 3 2 3 3 3 3 3 2 2" xfId="7867"/>
    <cellStyle name="Normal 3 2 3 3 3 3 3 2 2 2" xfId="7868"/>
    <cellStyle name="Normal 3 2 3 3 3 3 3 2 3" xfId="7869"/>
    <cellStyle name="Normal 3 2 3 3 3 3 3 3" xfId="7870"/>
    <cellStyle name="Normal 3 2 3 3 3 3 3 3 2" xfId="7871"/>
    <cellStyle name="Normal 3 2 3 3 3 3 3 4" xfId="7872"/>
    <cellStyle name="Normal 3 2 3 3 3 3 4" xfId="7873"/>
    <cellStyle name="Normal 3 2 3 3 3 3 4 2" xfId="7874"/>
    <cellStyle name="Normal 3 2 3 3 3 3 4 2 2" xfId="7875"/>
    <cellStyle name="Normal 3 2 3 3 3 3 4 3" xfId="7876"/>
    <cellStyle name="Normal 3 2 3 3 3 3 5" xfId="7877"/>
    <cellStyle name="Normal 3 2 3 3 3 3 5 2" xfId="7878"/>
    <cellStyle name="Normal 3 2 3 3 3 3 6" xfId="7879"/>
    <cellStyle name="Normal 3 2 3 3 3 4" xfId="7880"/>
    <cellStyle name="Normal 3 2 3 3 3 4 2" xfId="7881"/>
    <cellStyle name="Normal 3 2 3 3 3 4 2 2" xfId="7882"/>
    <cellStyle name="Normal 3 2 3 3 3 4 2 2 2" xfId="7883"/>
    <cellStyle name="Normal 3 2 3 3 3 4 2 2 2 2" xfId="7884"/>
    <cellStyle name="Normal 3 2 3 3 3 4 2 2 3" xfId="7885"/>
    <cellStyle name="Normal 3 2 3 3 3 4 2 3" xfId="7886"/>
    <cellStyle name="Normal 3 2 3 3 3 4 2 3 2" xfId="7887"/>
    <cellStyle name="Normal 3 2 3 3 3 4 2 4" xfId="7888"/>
    <cellStyle name="Normal 3 2 3 3 3 4 3" xfId="7889"/>
    <cellStyle name="Normal 3 2 3 3 3 4 3 2" xfId="7890"/>
    <cellStyle name="Normal 3 2 3 3 3 4 3 2 2" xfId="7891"/>
    <cellStyle name="Normal 3 2 3 3 3 4 3 3" xfId="7892"/>
    <cellStyle name="Normal 3 2 3 3 3 4 4" xfId="7893"/>
    <cellStyle name="Normal 3 2 3 3 3 4 4 2" xfId="7894"/>
    <cellStyle name="Normal 3 2 3 3 3 4 5" xfId="7895"/>
    <cellStyle name="Normal 3 2 3 3 3 5" xfId="7896"/>
    <cellStyle name="Normal 3 2 3 3 3 5 2" xfId="7897"/>
    <cellStyle name="Normal 3 2 3 3 3 5 2 2" xfId="7898"/>
    <cellStyle name="Normal 3 2 3 3 3 5 2 2 2" xfId="7899"/>
    <cellStyle name="Normal 3 2 3 3 3 5 2 3" xfId="7900"/>
    <cellStyle name="Normal 3 2 3 3 3 5 3" xfId="7901"/>
    <cellStyle name="Normal 3 2 3 3 3 5 3 2" xfId="7902"/>
    <cellStyle name="Normal 3 2 3 3 3 5 4" xfId="7903"/>
    <cellStyle name="Normal 3 2 3 3 3 6" xfId="7904"/>
    <cellStyle name="Normal 3 2 3 3 3 6 2" xfId="7905"/>
    <cellStyle name="Normal 3 2 3 3 3 6 2 2" xfId="7906"/>
    <cellStyle name="Normal 3 2 3 3 3 6 3" xfId="7907"/>
    <cellStyle name="Normal 3 2 3 3 3 7" xfId="7908"/>
    <cellStyle name="Normal 3 2 3 3 3 7 2" xfId="7909"/>
    <cellStyle name="Normal 3 2 3 3 3 8" xfId="7910"/>
    <cellStyle name="Normal 3 2 3 3 4" xfId="7911"/>
    <cellStyle name="Normal 3 2 3 3 4 2" xfId="7912"/>
    <cellStyle name="Normal 3 2 3 3 4 2 2" xfId="7913"/>
    <cellStyle name="Normal 3 2 3 3 4 2 2 2" xfId="7914"/>
    <cellStyle name="Normal 3 2 3 3 4 2 2 2 2" xfId="7915"/>
    <cellStyle name="Normal 3 2 3 3 4 2 2 2 2 2" xfId="7916"/>
    <cellStyle name="Normal 3 2 3 3 4 2 2 2 2 2 2" xfId="7917"/>
    <cellStyle name="Normal 3 2 3 3 4 2 2 2 2 3" xfId="7918"/>
    <cellStyle name="Normal 3 2 3 3 4 2 2 2 3" xfId="7919"/>
    <cellStyle name="Normal 3 2 3 3 4 2 2 2 3 2" xfId="7920"/>
    <cellStyle name="Normal 3 2 3 3 4 2 2 2 4" xfId="7921"/>
    <cellStyle name="Normal 3 2 3 3 4 2 2 3" xfId="7922"/>
    <cellStyle name="Normal 3 2 3 3 4 2 2 3 2" xfId="7923"/>
    <cellStyle name="Normal 3 2 3 3 4 2 2 3 2 2" xfId="7924"/>
    <cellStyle name="Normal 3 2 3 3 4 2 2 3 3" xfId="7925"/>
    <cellStyle name="Normal 3 2 3 3 4 2 2 4" xfId="7926"/>
    <cellStyle name="Normal 3 2 3 3 4 2 2 4 2" xfId="7927"/>
    <cellStyle name="Normal 3 2 3 3 4 2 2 5" xfId="7928"/>
    <cellStyle name="Normal 3 2 3 3 4 2 3" xfId="7929"/>
    <cellStyle name="Normal 3 2 3 3 4 2 3 2" xfId="7930"/>
    <cellStyle name="Normal 3 2 3 3 4 2 3 2 2" xfId="7931"/>
    <cellStyle name="Normal 3 2 3 3 4 2 3 2 2 2" xfId="7932"/>
    <cellStyle name="Normal 3 2 3 3 4 2 3 2 3" xfId="7933"/>
    <cellStyle name="Normal 3 2 3 3 4 2 3 3" xfId="7934"/>
    <cellStyle name="Normal 3 2 3 3 4 2 3 3 2" xfId="7935"/>
    <cellStyle name="Normal 3 2 3 3 4 2 3 4" xfId="7936"/>
    <cellStyle name="Normal 3 2 3 3 4 2 4" xfId="7937"/>
    <cellStyle name="Normal 3 2 3 3 4 2 4 2" xfId="7938"/>
    <cellStyle name="Normal 3 2 3 3 4 2 4 2 2" xfId="7939"/>
    <cellStyle name="Normal 3 2 3 3 4 2 4 3" xfId="7940"/>
    <cellStyle name="Normal 3 2 3 3 4 2 5" xfId="7941"/>
    <cellStyle name="Normal 3 2 3 3 4 2 5 2" xfId="7942"/>
    <cellStyle name="Normal 3 2 3 3 4 2 6" xfId="7943"/>
    <cellStyle name="Normal 3 2 3 3 4 3" xfId="7944"/>
    <cellStyle name="Normal 3 2 3 3 4 3 2" xfId="7945"/>
    <cellStyle name="Normal 3 2 3 3 4 3 2 2" xfId="7946"/>
    <cellStyle name="Normal 3 2 3 3 4 3 2 2 2" xfId="7947"/>
    <cellStyle name="Normal 3 2 3 3 4 3 2 2 2 2" xfId="7948"/>
    <cellStyle name="Normal 3 2 3 3 4 3 2 2 3" xfId="7949"/>
    <cellStyle name="Normal 3 2 3 3 4 3 2 3" xfId="7950"/>
    <cellStyle name="Normal 3 2 3 3 4 3 2 3 2" xfId="7951"/>
    <cellStyle name="Normal 3 2 3 3 4 3 2 4" xfId="7952"/>
    <cellStyle name="Normal 3 2 3 3 4 3 3" xfId="7953"/>
    <cellStyle name="Normal 3 2 3 3 4 3 3 2" xfId="7954"/>
    <cellStyle name="Normal 3 2 3 3 4 3 3 2 2" xfId="7955"/>
    <cellStyle name="Normal 3 2 3 3 4 3 3 3" xfId="7956"/>
    <cellStyle name="Normal 3 2 3 3 4 3 4" xfId="7957"/>
    <cellStyle name="Normal 3 2 3 3 4 3 4 2" xfId="7958"/>
    <cellStyle name="Normal 3 2 3 3 4 3 5" xfId="7959"/>
    <cellStyle name="Normal 3 2 3 3 4 4" xfId="7960"/>
    <cellStyle name="Normal 3 2 3 3 4 4 2" xfId="7961"/>
    <cellStyle name="Normal 3 2 3 3 4 4 2 2" xfId="7962"/>
    <cellStyle name="Normal 3 2 3 3 4 4 2 2 2" xfId="7963"/>
    <cellStyle name="Normal 3 2 3 3 4 4 2 3" xfId="7964"/>
    <cellStyle name="Normal 3 2 3 3 4 4 3" xfId="7965"/>
    <cellStyle name="Normal 3 2 3 3 4 4 3 2" xfId="7966"/>
    <cellStyle name="Normal 3 2 3 3 4 4 4" xfId="7967"/>
    <cellStyle name="Normal 3 2 3 3 4 5" xfId="7968"/>
    <cellStyle name="Normal 3 2 3 3 4 5 2" xfId="7969"/>
    <cellStyle name="Normal 3 2 3 3 4 5 2 2" xfId="7970"/>
    <cellStyle name="Normal 3 2 3 3 4 5 3" xfId="7971"/>
    <cellStyle name="Normal 3 2 3 3 4 6" xfId="7972"/>
    <cellStyle name="Normal 3 2 3 3 4 6 2" xfId="7973"/>
    <cellStyle name="Normal 3 2 3 3 4 7" xfId="7974"/>
    <cellStyle name="Normal 3 2 3 3 5" xfId="7975"/>
    <cellStyle name="Normal 3 2 3 3 5 2" xfId="7976"/>
    <cellStyle name="Normal 3 2 3 3 5 2 2" xfId="7977"/>
    <cellStyle name="Normal 3 2 3 3 5 2 2 2" xfId="7978"/>
    <cellStyle name="Normal 3 2 3 3 5 2 2 2 2" xfId="7979"/>
    <cellStyle name="Normal 3 2 3 3 5 2 2 2 2 2" xfId="7980"/>
    <cellStyle name="Normal 3 2 3 3 5 2 2 2 3" xfId="7981"/>
    <cellStyle name="Normal 3 2 3 3 5 2 2 3" xfId="7982"/>
    <cellStyle name="Normal 3 2 3 3 5 2 2 3 2" xfId="7983"/>
    <cellStyle name="Normal 3 2 3 3 5 2 2 4" xfId="7984"/>
    <cellStyle name="Normal 3 2 3 3 5 2 3" xfId="7985"/>
    <cellStyle name="Normal 3 2 3 3 5 2 3 2" xfId="7986"/>
    <cellStyle name="Normal 3 2 3 3 5 2 3 2 2" xfId="7987"/>
    <cellStyle name="Normal 3 2 3 3 5 2 3 3" xfId="7988"/>
    <cellStyle name="Normal 3 2 3 3 5 2 4" xfId="7989"/>
    <cellStyle name="Normal 3 2 3 3 5 2 4 2" xfId="7990"/>
    <cellStyle name="Normal 3 2 3 3 5 2 5" xfId="7991"/>
    <cellStyle name="Normal 3 2 3 3 5 3" xfId="7992"/>
    <cellStyle name="Normal 3 2 3 3 5 3 2" xfId="7993"/>
    <cellStyle name="Normal 3 2 3 3 5 3 2 2" xfId="7994"/>
    <cellStyle name="Normal 3 2 3 3 5 3 2 2 2" xfId="7995"/>
    <cellStyle name="Normal 3 2 3 3 5 3 2 3" xfId="7996"/>
    <cellStyle name="Normal 3 2 3 3 5 3 3" xfId="7997"/>
    <cellStyle name="Normal 3 2 3 3 5 3 3 2" xfId="7998"/>
    <cellStyle name="Normal 3 2 3 3 5 3 4" xfId="7999"/>
    <cellStyle name="Normal 3 2 3 3 5 4" xfId="8000"/>
    <cellStyle name="Normal 3 2 3 3 5 4 2" xfId="8001"/>
    <cellStyle name="Normal 3 2 3 3 5 4 2 2" xfId="8002"/>
    <cellStyle name="Normal 3 2 3 3 5 4 3" xfId="8003"/>
    <cellStyle name="Normal 3 2 3 3 5 5" xfId="8004"/>
    <cellStyle name="Normal 3 2 3 3 5 5 2" xfId="8005"/>
    <cellStyle name="Normal 3 2 3 3 5 6" xfId="8006"/>
    <cellStyle name="Normal 3 2 3 3 6" xfId="8007"/>
    <cellStyle name="Normal 3 2 3 3 6 2" xfId="8008"/>
    <cellStyle name="Normal 3 2 3 3 6 2 2" xfId="8009"/>
    <cellStyle name="Normal 3 2 3 3 6 2 2 2" xfId="8010"/>
    <cellStyle name="Normal 3 2 3 3 6 2 2 2 2" xfId="8011"/>
    <cellStyle name="Normal 3 2 3 3 6 2 2 3" xfId="8012"/>
    <cellStyle name="Normal 3 2 3 3 6 2 3" xfId="8013"/>
    <cellStyle name="Normal 3 2 3 3 6 2 3 2" xfId="8014"/>
    <cellStyle name="Normal 3 2 3 3 6 2 4" xfId="8015"/>
    <cellStyle name="Normal 3 2 3 3 6 3" xfId="8016"/>
    <cellStyle name="Normal 3 2 3 3 6 3 2" xfId="8017"/>
    <cellStyle name="Normal 3 2 3 3 6 3 2 2" xfId="8018"/>
    <cellStyle name="Normal 3 2 3 3 6 3 3" xfId="8019"/>
    <cellStyle name="Normal 3 2 3 3 6 4" xfId="8020"/>
    <cellStyle name="Normal 3 2 3 3 6 4 2" xfId="8021"/>
    <cellStyle name="Normal 3 2 3 3 6 5" xfId="8022"/>
    <cellStyle name="Normal 3 2 3 3 7" xfId="8023"/>
    <cellStyle name="Normal 3 2 3 3 7 2" xfId="8024"/>
    <cellStyle name="Normal 3 2 3 3 7 2 2" xfId="8025"/>
    <cellStyle name="Normal 3 2 3 3 7 2 2 2" xfId="8026"/>
    <cellStyle name="Normal 3 2 3 3 7 2 3" xfId="8027"/>
    <cellStyle name="Normal 3 2 3 3 7 3" xfId="8028"/>
    <cellStyle name="Normal 3 2 3 3 7 3 2" xfId="8029"/>
    <cellStyle name="Normal 3 2 3 3 7 4" xfId="8030"/>
    <cellStyle name="Normal 3 2 3 3 8" xfId="8031"/>
    <cellStyle name="Normal 3 2 3 3 8 2" xfId="8032"/>
    <cellStyle name="Normal 3 2 3 3 8 2 2" xfId="8033"/>
    <cellStyle name="Normal 3 2 3 3 8 3" xfId="8034"/>
    <cellStyle name="Normal 3 2 3 3 9" xfId="8035"/>
    <cellStyle name="Normal 3 2 3 3 9 2" xfId="8036"/>
    <cellStyle name="Normal 3 2 3 4" xfId="8037"/>
    <cellStyle name="Normal 3 2 3 4 2" xfId="8038"/>
    <cellStyle name="Normal 3 2 3 4 2 2" xfId="8039"/>
    <cellStyle name="Normal 3 2 3 4 2 2 2" xfId="8040"/>
    <cellStyle name="Normal 3 2 3 4 2 2 2 2" xfId="8041"/>
    <cellStyle name="Normal 3 2 3 4 2 2 2 2 2" xfId="8042"/>
    <cellStyle name="Normal 3 2 3 4 2 2 2 2 2 2" xfId="8043"/>
    <cellStyle name="Normal 3 2 3 4 2 2 2 2 2 2 2" xfId="8044"/>
    <cellStyle name="Normal 3 2 3 4 2 2 2 2 2 2 2 2" xfId="8045"/>
    <cellStyle name="Normal 3 2 3 4 2 2 2 2 2 2 3" xfId="8046"/>
    <cellStyle name="Normal 3 2 3 4 2 2 2 2 2 3" xfId="8047"/>
    <cellStyle name="Normal 3 2 3 4 2 2 2 2 2 3 2" xfId="8048"/>
    <cellStyle name="Normal 3 2 3 4 2 2 2 2 2 4" xfId="8049"/>
    <cellStyle name="Normal 3 2 3 4 2 2 2 2 3" xfId="8050"/>
    <cellStyle name="Normal 3 2 3 4 2 2 2 2 3 2" xfId="8051"/>
    <cellStyle name="Normal 3 2 3 4 2 2 2 2 3 2 2" xfId="8052"/>
    <cellStyle name="Normal 3 2 3 4 2 2 2 2 3 3" xfId="8053"/>
    <cellStyle name="Normal 3 2 3 4 2 2 2 2 4" xfId="8054"/>
    <cellStyle name="Normal 3 2 3 4 2 2 2 2 4 2" xfId="8055"/>
    <cellStyle name="Normal 3 2 3 4 2 2 2 2 5" xfId="8056"/>
    <cellStyle name="Normal 3 2 3 4 2 2 2 3" xfId="8057"/>
    <cellStyle name="Normal 3 2 3 4 2 2 2 3 2" xfId="8058"/>
    <cellStyle name="Normal 3 2 3 4 2 2 2 3 2 2" xfId="8059"/>
    <cellStyle name="Normal 3 2 3 4 2 2 2 3 2 2 2" xfId="8060"/>
    <cellStyle name="Normal 3 2 3 4 2 2 2 3 2 3" xfId="8061"/>
    <cellStyle name="Normal 3 2 3 4 2 2 2 3 3" xfId="8062"/>
    <cellStyle name="Normal 3 2 3 4 2 2 2 3 3 2" xfId="8063"/>
    <cellStyle name="Normal 3 2 3 4 2 2 2 3 4" xfId="8064"/>
    <cellStyle name="Normal 3 2 3 4 2 2 2 4" xfId="8065"/>
    <cellStyle name="Normal 3 2 3 4 2 2 2 4 2" xfId="8066"/>
    <cellStyle name="Normal 3 2 3 4 2 2 2 4 2 2" xfId="8067"/>
    <cellStyle name="Normal 3 2 3 4 2 2 2 4 3" xfId="8068"/>
    <cellStyle name="Normal 3 2 3 4 2 2 2 5" xfId="8069"/>
    <cellStyle name="Normal 3 2 3 4 2 2 2 5 2" xfId="8070"/>
    <cellStyle name="Normal 3 2 3 4 2 2 2 6" xfId="8071"/>
    <cellStyle name="Normal 3 2 3 4 2 2 3" xfId="8072"/>
    <cellStyle name="Normal 3 2 3 4 2 2 3 2" xfId="8073"/>
    <cellStyle name="Normal 3 2 3 4 2 2 3 2 2" xfId="8074"/>
    <cellStyle name="Normal 3 2 3 4 2 2 3 2 2 2" xfId="8075"/>
    <cellStyle name="Normal 3 2 3 4 2 2 3 2 2 2 2" xfId="8076"/>
    <cellStyle name="Normal 3 2 3 4 2 2 3 2 2 3" xfId="8077"/>
    <cellStyle name="Normal 3 2 3 4 2 2 3 2 3" xfId="8078"/>
    <cellStyle name="Normal 3 2 3 4 2 2 3 2 3 2" xfId="8079"/>
    <cellStyle name="Normal 3 2 3 4 2 2 3 2 4" xfId="8080"/>
    <cellStyle name="Normal 3 2 3 4 2 2 3 3" xfId="8081"/>
    <cellStyle name="Normal 3 2 3 4 2 2 3 3 2" xfId="8082"/>
    <cellStyle name="Normal 3 2 3 4 2 2 3 3 2 2" xfId="8083"/>
    <cellStyle name="Normal 3 2 3 4 2 2 3 3 3" xfId="8084"/>
    <cellStyle name="Normal 3 2 3 4 2 2 3 4" xfId="8085"/>
    <cellStyle name="Normal 3 2 3 4 2 2 3 4 2" xfId="8086"/>
    <cellStyle name="Normal 3 2 3 4 2 2 3 5" xfId="8087"/>
    <cellStyle name="Normal 3 2 3 4 2 2 4" xfId="8088"/>
    <cellStyle name="Normal 3 2 3 4 2 2 4 2" xfId="8089"/>
    <cellStyle name="Normal 3 2 3 4 2 2 4 2 2" xfId="8090"/>
    <cellStyle name="Normal 3 2 3 4 2 2 4 2 2 2" xfId="8091"/>
    <cellStyle name="Normal 3 2 3 4 2 2 4 2 3" xfId="8092"/>
    <cellStyle name="Normal 3 2 3 4 2 2 4 3" xfId="8093"/>
    <cellStyle name="Normal 3 2 3 4 2 2 4 3 2" xfId="8094"/>
    <cellStyle name="Normal 3 2 3 4 2 2 4 4" xfId="8095"/>
    <cellStyle name="Normal 3 2 3 4 2 2 5" xfId="8096"/>
    <cellStyle name="Normal 3 2 3 4 2 2 5 2" xfId="8097"/>
    <cellStyle name="Normal 3 2 3 4 2 2 5 2 2" xfId="8098"/>
    <cellStyle name="Normal 3 2 3 4 2 2 5 3" xfId="8099"/>
    <cellStyle name="Normal 3 2 3 4 2 2 6" xfId="8100"/>
    <cellStyle name="Normal 3 2 3 4 2 2 6 2" xfId="8101"/>
    <cellStyle name="Normal 3 2 3 4 2 2 7" xfId="8102"/>
    <cellStyle name="Normal 3 2 3 4 2 3" xfId="8103"/>
    <cellStyle name="Normal 3 2 3 4 2 3 2" xfId="8104"/>
    <cellStyle name="Normal 3 2 3 4 2 3 2 2" xfId="8105"/>
    <cellStyle name="Normal 3 2 3 4 2 3 2 2 2" xfId="8106"/>
    <cellStyle name="Normal 3 2 3 4 2 3 2 2 2 2" xfId="8107"/>
    <cellStyle name="Normal 3 2 3 4 2 3 2 2 2 2 2" xfId="8108"/>
    <cellStyle name="Normal 3 2 3 4 2 3 2 2 2 3" xfId="8109"/>
    <cellStyle name="Normal 3 2 3 4 2 3 2 2 3" xfId="8110"/>
    <cellStyle name="Normal 3 2 3 4 2 3 2 2 3 2" xfId="8111"/>
    <cellStyle name="Normal 3 2 3 4 2 3 2 2 4" xfId="8112"/>
    <cellStyle name="Normal 3 2 3 4 2 3 2 3" xfId="8113"/>
    <cellStyle name="Normal 3 2 3 4 2 3 2 3 2" xfId="8114"/>
    <cellStyle name="Normal 3 2 3 4 2 3 2 3 2 2" xfId="8115"/>
    <cellStyle name="Normal 3 2 3 4 2 3 2 3 3" xfId="8116"/>
    <cellStyle name="Normal 3 2 3 4 2 3 2 4" xfId="8117"/>
    <cellStyle name="Normal 3 2 3 4 2 3 2 4 2" xfId="8118"/>
    <cellStyle name="Normal 3 2 3 4 2 3 2 5" xfId="8119"/>
    <cellStyle name="Normal 3 2 3 4 2 3 3" xfId="8120"/>
    <cellStyle name="Normal 3 2 3 4 2 3 3 2" xfId="8121"/>
    <cellStyle name="Normal 3 2 3 4 2 3 3 2 2" xfId="8122"/>
    <cellStyle name="Normal 3 2 3 4 2 3 3 2 2 2" xfId="8123"/>
    <cellStyle name="Normal 3 2 3 4 2 3 3 2 3" xfId="8124"/>
    <cellStyle name="Normal 3 2 3 4 2 3 3 3" xfId="8125"/>
    <cellStyle name="Normal 3 2 3 4 2 3 3 3 2" xfId="8126"/>
    <cellStyle name="Normal 3 2 3 4 2 3 3 4" xfId="8127"/>
    <cellStyle name="Normal 3 2 3 4 2 3 4" xfId="8128"/>
    <cellStyle name="Normal 3 2 3 4 2 3 4 2" xfId="8129"/>
    <cellStyle name="Normal 3 2 3 4 2 3 4 2 2" xfId="8130"/>
    <cellStyle name="Normal 3 2 3 4 2 3 4 3" xfId="8131"/>
    <cellStyle name="Normal 3 2 3 4 2 3 5" xfId="8132"/>
    <cellStyle name="Normal 3 2 3 4 2 3 5 2" xfId="8133"/>
    <cellStyle name="Normal 3 2 3 4 2 3 6" xfId="8134"/>
    <cellStyle name="Normal 3 2 3 4 2 4" xfId="8135"/>
    <cellStyle name="Normal 3 2 3 4 2 4 2" xfId="8136"/>
    <cellStyle name="Normal 3 2 3 4 2 4 2 2" xfId="8137"/>
    <cellStyle name="Normal 3 2 3 4 2 4 2 2 2" xfId="8138"/>
    <cellStyle name="Normal 3 2 3 4 2 4 2 2 2 2" xfId="8139"/>
    <cellStyle name="Normal 3 2 3 4 2 4 2 2 3" xfId="8140"/>
    <cellStyle name="Normal 3 2 3 4 2 4 2 3" xfId="8141"/>
    <cellStyle name="Normal 3 2 3 4 2 4 2 3 2" xfId="8142"/>
    <cellStyle name="Normal 3 2 3 4 2 4 2 4" xfId="8143"/>
    <cellStyle name="Normal 3 2 3 4 2 4 3" xfId="8144"/>
    <cellStyle name="Normal 3 2 3 4 2 4 3 2" xfId="8145"/>
    <cellStyle name="Normal 3 2 3 4 2 4 3 2 2" xfId="8146"/>
    <cellStyle name="Normal 3 2 3 4 2 4 3 3" xfId="8147"/>
    <cellStyle name="Normal 3 2 3 4 2 4 4" xfId="8148"/>
    <cellStyle name="Normal 3 2 3 4 2 4 4 2" xfId="8149"/>
    <cellStyle name="Normal 3 2 3 4 2 4 5" xfId="8150"/>
    <cellStyle name="Normal 3 2 3 4 2 5" xfId="8151"/>
    <cellStyle name="Normal 3 2 3 4 2 5 2" xfId="8152"/>
    <cellStyle name="Normal 3 2 3 4 2 5 2 2" xfId="8153"/>
    <cellStyle name="Normal 3 2 3 4 2 5 2 2 2" xfId="8154"/>
    <cellStyle name="Normal 3 2 3 4 2 5 2 3" xfId="8155"/>
    <cellStyle name="Normal 3 2 3 4 2 5 3" xfId="8156"/>
    <cellStyle name="Normal 3 2 3 4 2 5 3 2" xfId="8157"/>
    <cellStyle name="Normal 3 2 3 4 2 5 4" xfId="8158"/>
    <cellStyle name="Normal 3 2 3 4 2 6" xfId="8159"/>
    <cellStyle name="Normal 3 2 3 4 2 6 2" xfId="8160"/>
    <cellStyle name="Normal 3 2 3 4 2 6 2 2" xfId="8161"/>
    <cellStyle name="Normal 3 2 3 4 2 6 3" xfId="8162"/>
    <cellStyle name="Normal 3 2 3 4 2 7" xfId="8163"/>
    <cellStyle name="Normal 3 2 3 4 2 7 2" xfId="8164"/>
    <cellStyle name="Normal 3 2 3 4 2 8" xfId="8165"/>
    <cellStyle name="Normal 3 2 3 4 3" xfId="8166"/>
    <cellStyle name="Normal 3 2 3 4 3 2" xfId="8167"/>
    <cellStyle name="Normal 3 2 3 4 3 2 2" xfId="8168"/>
    <cellStyle name="Normal 3 2 3 4 3 2 2 2" xfId="8169"/>
    <cellStyle name="Normal 3 2 3 4 3 2 2 2 2" xfId="8170"/>
    <cellStyle name="Normal 3 2 3 4 3 2 2 2 2 2" xfId="8171"/>
    <cellStyle name="Normal 3 2 3 4 3 2 2 2 2 2 2" xfId="8172"/>
    <cellStyle name="Normal 3 2 3 4 3 2 2 2 2 3" xfId="8173"/>
    <cellStyle name="Normal 3 2 3 4 3 2 2 2 3" xfId="8174"/>
    <cellStyle name="Normal 3 2 3 4 3 2 2 2 3 2" xfId="8175"/>
    <cellStyle name="Normal 3 2 3 4 3 2 2 2 4" xfId="8176"/>
    <cellStyle name="Normal 3 2 3 4 3 2 2 3" xfId="8177"/>
    <cellStyle name="Normal 3 2 3 4 3 2 2 3 2" xfId="8178"/>
    <cellStyle name="Normal 3 2 3 4 3 2 2 3 2 2" xfId="8179"/>
    <cellStyle name="Normal 3 2 3 4 3 2 2 3 3" xfId="8180"/>
    <cellStyle name="Normal 3 2 3 4 3 2 2 4" xfId="8181"/>
    <cellStyle name="Normal 3 2 3 4 3 2 2 4 2" xfId="8182"/>
    <cellStyle name="Normal 3 2 3 4 3 2 2 5" xfId="8183"/>
    <cellStyle name="Normal 3 2 3 4 3 2 3" xfId="8184"/>
    <cellStyle name="Normal 3 2 3 4 3 2 3 2" xfId="8185"/>
    <cellStyle name="Normal 3 2 3 4 3 2 3 2 2" xfId="8186"/>
    <cellStyle name="Normal 3 2 3 4 3 2 3 2 2 2" xfId="8187"/>
    <cellStyle name="Normal 3 2 3 4 3 2 3 2 3" xfId="8188"/>
    <cellStyle name="Normal 3 2 3 4 3 2 3 3" xfId="8189"/>
    <cellStyle name="Normal 3 2 3 4 3 2 3 3 2" xfId="8190"/>
    <cellStyle name="Normal 3 2 3 4 3 2 3 4" xfId="8191"/>
    <cellStyle name="Normal 3 2 3 4 3 2 4" xfId="8192"/>
    <cellStyle name="Normal 3 2 3 4 3 2 4 2" xfId="8193"/>
    <cellStyle name="Normal 3 2 3 4 3 2 4 2 2" xfId="8194"/>
    <cellStyle name="Normal 3 2 3 4 3 2 4 3" xfId="8195"/>
    <cellStyle name="Normal 3 2 3 4 3 2 5" xfId="8196"/>
    <cellStyle name="Normal 3 2 3 4 3 2 5 2" xfId="8197"/>
    <cellStyle name="Normal 3 2 3 4 3 2 6" xfId="8198"/>
    <cellStyle name="Normal 3 2 3 4 3 3" xfId="8199"/>
    <cellStyle name="Normal 3 2 3 4 3 3 2" xfId="8200"/>
    <cellStyle name="Normal 3 2 3 4 3 3 2 2" xfId="8201"/>
    <cellStyle name="Normal 3 2 3 4 3 3 2 2 2" xfId="8202"/>
    <cellStyle name="Normal 3 2 3 4 3 3 2 2 2 2" xfId="8203"/>
    <cellStyle name="Normal 3 2 3 4 3 3 2 2 3" xfId="8204"/>
    <cellStyle name="Normal 3 2 3 4 3 3 2 3" xfId="8205"/>
    <cellStyle name="Normal 3 2 3 4 3 3 2 3 2" xfId="8206"/>
    <cellStyle name="Normal 3 2 3 4 3 3 2 4" xfId="8207"/>
    <cellStyle name="Normal 3 2 3 4 3 3 3" xfId="8208"/>
    <cellStyle name="Normal 3 2 3 4 3 3 3 2" xfId="8209"/>
    <cellStyle name="Normal 3 2 3 4 3 3 3 2 2" xfId="8210"/>
    <cellStyle name="Normal 3 2 3 4 3 3 3 3" xfId="8211"/>
    <cellStyle name="Normal 3 2 3 4 3 3 4" xfId="8212"/>
    <cellStyle name="Normal 3 2 3 4 3 3 4 2" xfId="8213"/>
    <cellStyle name="Normal 3 2 3 4 3 3 5" xfId="8214"/>
    <cellStyle name="Normal 3 2 3 4 3 4" xfId="8215"/>
    <cellStyle name="Normal 3 2 3 4 3 4 2" xfId="8216"/>
    <cellStyle name="Normal 3 2 3 4 3 4 2 2" xfId="8217"/>
    <cellStyle name="Normal 3 2 3 4 3 4 2 2 2" xfId="8218"/>
    <cellStyle name="Normal 3 2 3 4 3 4 2 3" xfId="8219"/>
    <cellStyle name="Normal 3 2 3 4 3 4 3" xfId="8220"/>
    <cellStyle name="Normal 3 2 3 4 3 4 3 2" xfId="8221"/>
    <cellStyle name="Normal 3 2 3 4 3 4 4" xfId="8222"/>
    <cellStyle name="Normal 3 2 3 4 3 5" xfId="8223"/>
    <cellStyle name="Normal 3 2 3 4 3 5 2" xfId="8224"/>
    <cellStyle name="Normal 3 2 3 4 3 5 2 2" xfId="8225"/>
    <cellStyle name="Normal 3 2 3 4 3 5 3" xfId="8226"/>
    <cellStyle name="Normal 3 2 3 4 3 6" xfId="8227"/>
    <cellStyle name="Normal 3 2 3 4 3 6 2" xfId="8228"/>
    <cellStyle name="Normal 3 2 3 4 3 7" xfId="8229"/>
    <cellStyle name="Normal 3 2 3 4 4" xfId="8230"/>
    <cellStyle name="Normal 3 2 3 4 4 2" xfId="8231"/>
    <cellStyle name="Normal 3 2 3 4 4 2 2" xfId="8232"/>
    <cellStyle name="Normal 3 2 3 4 4 2 2 2" xfId="8233"/>
    <cellStyle name="Normal 3 2 3 4 4 2 2 2 2" xfId="8234"/>
    <cellStyle name="Normal 3 2 3 4 4 2 2 2 2 2" xfId="8235"/>
    <cellStyle name="Normal 3 2 3 4 4 2 2 2 3" xfId="8236"/>
    <cellStyle name="Normal 3 2 3 4 4 2 2 3" xfId="8237"/>
    <cellStyle name="Normal 3 2 3 4 4 2 2 3 2" xfId="8238"/>
    <cellStyle name="Normal 3 2 3 4 4 2 2 4" xfId="8239"/>
    <cellStyle name="Normal 3 2 3 4 4 2 3" xfId="8240"/>
    <cellStyle name="Normal 3 2 3 4 4 2 3 2" xfId="8241"/>
    <cellStyle name="Normal 3 2 3 4 4 2 3 2 2" xfId="8242"/>
    <cellStyle name="Normal 3 2 3 4 4 2 3 3" xfId="8243"/>
    <cellStyle name="Normal 3 2 3 4 4 2 4" xfId="8244"/>
    <cellStyle name="Normal 3 2 3 4 4 2 4 2" xfId="8245"/>
    <cellStyle name="Normal 3 2 3 4 4 2 5" xfId="8246"/>
    <cellStyle name="Normal 3 2 3 4 4 3" xfId="8247"/>
    <cellStyle name="Normal 3 2 3 4 4 3 2" xfId="8248"/>
    <cellStyle name="Normal 3 2 3 4 4 3 2 2" xfId="8249"/>
    <cellStyle name="Normal 3 2 3 4 4 3 2 2 2" xfId="8250"/>
    <cellStyle name="Normal 3 2 3 4 4 3 2 3" xfId="8251"/>
    <cellStyle name="Normal 3 2 3 4 4 3 3" xfId="8252"/>
    <cellStyle name="Normal 3 2 3 4 4 3 3 2" xfId="8253"/>
    <cellStyle name="Normal 3 2 3 4 4 3 4" xfId="8254"/>
    <cellStyle name="Normal 3 2 3 4 4 4" xfId="8255"/>
    <cellStyle name="Normal 3 2 3 4 4 4 2" xfId="8256"/>
    <cellStyle name="Normal 3 2 3 4 4 4 2 2" xfId="8257"/>
    <cellStyle name="Normal 3 2 3 4 4 4 3" xfId="8258"/>
    <cellStyle name="Normal 3 2 3 4 4 5" xfId="8259"/>
    <cellStyle name="Normal 3 2 3 4 4 5 2" xfId="8260"/>
    <cellStyle name="Normal 3 2 3 4 4 6" xfId="8261"/>
    <cellStyle name="Normal 3 2 3 4 5" xfId="8262"/>
    <cellStyle name="Normal 3 2 3 4 5 2" xfId="8263"/>
    <cellStyle name="Normal 3 2 3 4 5 2 2" xfId="8264"/>
    <cellStyle name="Normal 3 2 3 4 5 2 2 2" xfId="8265"/>
    <cellStyle name="Normal 3 2 3 4 5 2 2 2 2" xfId="8266"/>
    <cellStyle name="Normal 3 2 3 4 5 2 2 3" xfId="8267"/>
    <cellStyle name="Normal 3 2 3 4 5 2 3" xfId="8268"/>
    <cellStyle name="Normal 3 2 3 4 5 2 3 2" xfId="8269"/>
    <cellStyle name="Normal 3 2 3 4 5 2 4" xfId="8270"/>
    <cellStyle name="Normal 3 2 3 4 5 3" xfId="8271"/>
    <cellStyle name="Normal 3 2 3 4 5 3 2" xfId="8272"/>
    <cellStyle name="Normal 3 2 3 4 5 3 2 2" xfId="8273"/>
    <cellStyle name="Normal 3 2 3 4 5 3 3" xfId="8274"/>
    <cellStyle name="Normal 3 2 3 4 5 4" xfId="8275"/>
    <cellStyle name="Normal 3 2 3 4 5 4 2" xfId="8276"/>
    <cellStyle name="Normal 3 2 3 4 5 5" xfId="8277"/>
    <cellStyle name="Normal 3 2 3 4 6" xfId="8278"/>
    <cellStyle name="Normal 3 2 3 4 6 2" xfId="8279"/>
    <cellStyle name="Normal 3 2 3 4 6 2 2" xfId="8280"/>
    <cellStyle name="Normal 3 2 3 4 6 2 2 2" xfId="8281"/>
    <cellStyle name="Normal 3 2 3 4 6 2 3" xfId="8282"/>
    <cellStyle name="Normal 3 2 3 4 6 3" xfId="8283"/>
    <cellStyle name="Normal 3 2 3 4 6 3 2" xfId="8284"/>
    <cellStyle name="Normal 3 2 3 4 6 4" xfId="8285"/>
    <cellStyle name="Normal 3 2 3 4 7" xfId="8286"/>
    <cellStyle name="Normal 3 2 3 4 7 2" xfId="8287"/>
    <cellStyle name="Normal 3 2 3 4 7 2 2" xfId="8288"/>
    <cellStyle name="Normal 3 2 3 4 7 3" xfId="8289"/>
    <cellStyle name="Normal 3 2 3 4 8" xfId="8290"/>
    <cellStyle name="Normal 3 2 3 4 8 2" xfId="8291"/>
    <cellStyle name="Normal 3 2 3 4 9" xfId="8292"/>
    <cellStyle name="Normal 3 2 3 5" xfId="8293"/>
    <cellStyle name="Normal 3 2 3 5 2" xfId="8294"/>
    <cellStyle name="Normal 3 2 3 5 2 2" xfId="8295"/>
    <cellStyle name="Normal 3 2 3 5 2 2 2" xfId="8296"/>
    <cellStyle name="Normal 3 2 3 5 2 2 2 2" xfId="8297"/>
    <cellStyle name="Normal 3 2 3 5 2 2 2 2 2" xfId="8298"/>
    <cellStyle name="Normal 3 2 3 5 2 2 2 2 2 2" xfId="8299"/>
    <cellStyle name="Normal 3 2 3 5 2 2 2 2 2 2 2" xfId="8300"/>
    <cellStyle name="Normal 3 2 3 5 2 2 2 2 2 3" xfId="8301"/>
    <cellStyle name="Normal 3 2 3 5 2 2 2 2 3" xfId="8302"/>
    <cellStyle name="Normal 3 2 3 5 2 2 2 2 3 2" xfId="8303"/>
    <cellStyle name="Normal 3 2 3 5 2 2 2 2 4" xfId="8304"/>
    <cellStyle name="Normal 3 2 3 5 2 2 2 3" xfId="8305"/>
    <cellStyle name="Normal 3 2 3 5 2 2 2 3 2" xfId="8306"/>
    <cellStyle name="Normal 3 2 3 5 2 2 2 3 2 2" xfId="8307"/>
    <cellStyle name="Normal 3 2 3 5 2 2 2 3 3" xfId="8308"/>
    <cellStyle name="Normal 3 2 3 5 2 2 2 4" xfId="8309"/>
    <cellStyle name="Normal 3 2 3 5 2 2 2 4 2" xfId="8310"/>
    <cellStyle name="Normal 3 2 3 5 2 2 2 5" xfId="8311"/>
    <cellStyle name="Normal 3 2 3 5 2 2 3" xfId="8312"/>
    <cellStyle name="Normal 3 2 3 5 2 2 3 2" xfId="8313"/>
    <cellStyle name="Normal 3 2 3 5 2 2 3 2 2" xfId="8314"/>
    <cellStyle name="Normal 3 2 3 5 2 2 3 2 2 2" xfId="8315"/>
    <cellStyle name="Normal 3 2 3 5 2 2 3 2 3" xfId="8316"/>
    <cellStyle name="Normal 3 2 3 5 2 2 3 3" xfId="8317"/>
    <cellStyle name="Normal 3 2 3 5 2 2 3 3 2" xfId="8318"/>
    <cellStyle name="Normal 3 2 3 5 2 2 3 4" xfId="8319"/>
    <cellStyle name="Normal 3 2 3 5 2 2 4" xfId="8320"/>
    <cellStyle name="Normal 3 2 3 5 2 2 4 2" xfId="8321"/>
    <cellStyle name="Normal 3 2 3 5 2 2 4 2 2" xfId="8322"/>
    <cellStyle name="Normal 3 2 3 5 2 2 4 3" xfId="8323"/>
    <cellStyle name="Normal 3 2 3 5 2 2 5" xfId="8324"/>
    <cellStyle name="Normal 3 2 3 5 2 2 5 2" xfId="8325"/>
    <cellStyle name="Normal 3 2 3 5 2 2 6" xfId="8326"/>
    <cellStyle name="Normal 3 2 3 5 2 3" xfId="8327"/>
    <cellStyle name="Normal 3 2 3 5 2 3 2" xfId="8328"/>
    <cellStyle name="Normal 3 2 3 5 2 3 2 2" xfId="8329"/>
    <cellStyle name="Normal 3 2 3 5 2 3 2 2 2" xfId="8330"/>
    <cellStyle name="Normal 3 2 3 5 2 3 2 2 2 2" xfId="8331"/>
    <cellStyle name="Normal 3 2 3 5 2 3 2 2 3" xfId="8332"/>
    <cellStyle name="Normal 3 2 3 5 2 3 2 3" xfId="8333"/>
    <cellStyle name="Normal 3 2 3 5 2 3 2 3 2" xfId="8334"/>
    <cellStyle name="Normal 3 2 3 5 2 3 2 4" xfId="8335"/>
    <cellStyle name="Normal 3 2 3 5 2 3 3" xfId="8336"/>
    <cellStyle name="Normal 3 2 3 5 2 3 3 2" xfId="8337"/>
    <cellStyle name="Normal 3 2 3 5 2 3 3 2 2" xfId="8338"/>
    <cellStyle name="Normal 3 2 3 5 2 3 3 3" xfId="8339"/>
    <cellStyle name="Normal 3 2 3 5 2 3 4" xfId="8340"/>
    <cellStyle name="Normal 3 2 3 5 2 3 4 2" xfId="8341"/>
    <cellStyle name="Normal 3 2 3 5 2 3 5" xfId="8342"/>
    <cellStyle name="Normal 3 2 3 5 2 4" xfId="8343"/>
    <cellStyle name="Normal 3 2 3 5 2 4 2" xfId="8344"/>
    <cellStyle name="Normal 3 2 3 5 2 4 2 2" xfId="8345"/>
    <cellStyle name="Normal 3 2 3 5 2 4 2 2 2" xfId="8346"/>
    <cellStyle name="Normal 3 2 3 5 2 4 2 3" xfId="8347"/>
    <cellStyle name="Normal 3 2 3 5 2 4 3" xfId="8348"/>
    <cellStyle name="Normal 3 2 3 5 2 4 3 2" xfId="8349"/>
    <cellStyle name="Normal 3 2 3 5 2 4 4" xfId="8350"/>
    <cellStyle name="Normal 3 2 3 5 2 5" xfId="8351"/>
    <cellStyle name="Normal 3 2 3 5 2 5 2" xfId="8352"/>
    <cellStyle name="Normal 3 2 3 5 2 5 2 2" xfId="8353"/>
    <cellStyle name="Normal 3 2 3 5 2 5 3" xfId="8354"/>
    <cellStyle name="Normal 3 2 3 5 2 6" xfId="8355"/>
    <cellStyle name="Normal 3 2 3 5 2 6 2" xfId="8356"/>
    <cellStyle name="Normal 3 2 3 5 2 7" xfId="8357"/>
    <cellStyle name="Normal 3 2 3 5 3" xfId="8358"/>
    <cellStyle name="Normal 3 2 3 5 3 2" xfId="8359"/>
    <cellStyle name="Normal 3 2 3 5 3 2 2" xfId="8360"/>
    <cellStyle name="Normal 3 2 3 5 3 2 2 2" xfId="8361"/>
    <cellStyle name="Normal 3 2 3 5 3 2 2 2 2" xfId="8362"/>
    <cellStyle name="Normal 3 2 3 5 3 2 2 2 2 2" xfId="8363"/>
    <cellStyle name="Normal 3 2 3 5 3 2 2 2 3" xfId="8364"/>
    <cellStyle name="Normal 3 2 3 5 3 2 2 3" xfId="8365"/>
    <cellStyle name="Normal 3 2 3 5 3 2 2 3 2" xfId="8366"/>
    <cellStyle name="Normal 3 2 3 5 3 2 2 4" xfId="8367"/>
    <cellStyle name="Normal 3 2 3 5 3 2 3" xfId="8368"/>
    <cellStyle name="Normal 3 2 3 5 3 2 3 2" xfId="8369"/>
    <cellStyle name="Normal 3 2 3 5 3 2 3 2 2" xfId="8370"/>
    <cellStyle name="Normal 3 2 3 5 3 2 3 3" xfId="8371"/>
    <cellStyle name="Normal 3 2 3 5 3 2 4" xfId="8372"/>
    <cellStyle name="Normal 3 2 3 5 3 2 4 2" xfId="8373"/>
    <cellStyle name="Normal 3 2 3 5 3 2 5" xfId="8374"/>
    <cellStyle name="Normal 3 2 3 5 3 3" xfId="8375"/>
    <cellStyle name="Normal 3 2 3 5 3 3 2" xfId="8376"/>
    <cellStyle name="Normal 3 2 3 5 3 3 2 2" xfId="8377"/>
    <cellStyle name="Normal 3 2 3 5 3 3 2 2 2" xfId="8378"/>
    <cellStyle name="Normal 3 2 3 5 3 3 2 3" xfId="8379"/>
    <cellStyle name="Normal 3 2 3 5 3 3 3" xfId="8380"/>
    <cellStyle name="Normal 3 2 3 5 3 3 3 2" xfId="8381"/>
    <cellStyle name="Normal 3 2 3 5 3 3 4" xfId="8382"/>
    <cellStyle name="Normal 3 2 3 5 3 4" xfId="8383"/>
    <cellStyle name="Normal 3 2 3 5 3 4 2" xfId="8384"/>
    <cellStyle name="Normal 3 2 3 5 3 4 2 2" xfId="8385"/>
    <cellStyle name="Normal 3 2 3 5 3 4 3" xfId="8386"/>
    <cellStyle name="Normal 3 2 3 5 3 5" xfId="8387"/>
    <cellStyle name="Normal 3 2 3 5 3 5 2" xfId="8388"/>
    <cellStyle name="Normal 3 2 3 5 3 6" xfId="8389"/>
    <cellStyle name="Normal 3 2 3 5 4" xfId="8390"/>
    <cellStyle name="Normal 3 2 3 5 4 2" xfId="8391"/>
    <cellStyle name="Normal 3 2 3 5 4 2 2" xfId="8392"/>
    <cellStyle name="Normal 3 2 3 5 4 2 2 2" xfId="8393"/>
    <cellStyle name="Normal 3 2 3 5 4 2 2 2 2" xfId="8394"/>
    <cellStyle name="Normal 3 2 3 5 4 2 2 3" xfId="8395"/>
    <cellStyle name="Normal 3 2 3 5 4 2 3" xfId="8396"/>
    <cellStyle name="Normal 3 2 3 5 4 2 3 2" xfId="8397"/>
    <cellStyle name="Normal 3 2 3 5 4 2 4" xfId="8398"/>
    <cellStyle name="Normal 3 2 3 5 4 3" xfId="8399"/>
    <cellStyle name="Normal 3 2 3 5 4 3 2" xfId="8400"/>
    <cellStyle name="Normal 3 2 3 5 4 3 2 2" xfId="8401"/>
    <cellStyle name="Normal 3 2 3 5 4 3 3" xfId="8402"/>
    <cellStyle name="Normal 3 2 3 5 4 4" xfId="8403"/>
    <cellStyle name="Normal 3 2 3 5 4 4 2" xfId="8404"/>
    <cellStyle name="Normal 3 2 3 5 4 5" xfId="8405"/>
    <cellStyle name="Normal 3 2 3 5 5" xfId="8406"/>
    <cellStyle name="Normal 3 2 3 5 5 2" xfId="8407"/>
    <cellStyle name="Normal 3 2 3 5 5 2 2" xfId="8408"/>
    <cellStyle name="Normal 3 2 3 5 5 2 2 2" xfId="8409"/>
    <cellStyle name="Normal 3 2 3 5 5 2 3" xfId="8410"/>
    <cellStyle name="Normal 3 2 3 5 5 3" xfId="8411"/>
    <cellStyle name="Normal 3 2 3 5 5 3 2" xfId="8412"/>
    <cellStyle name="Normal 3 2 3 5 5 4" xfId="8413"/>
    <cellStyle name="Normal 3 2 3 5 6" xfId="8414"/>
    <cellStyle name="Normal 3 2 3 5 6 2" xfId="8415"/>
    <cellStyle name="Normal 3 2 3 5 6 2 2" xfId="8416"/>
    <cellStyle name="Normal 3 2 3 5 6 3" xfId="8417"/>
    <cellStyle name="Normal 3 2 3 5 7" xfId="8418"/>
    <cellStyle name="Normal 3 2 3 5 7 2" xfId="8419"/>
    <cellStyle name="Normal 3 2 3 5 8" xfId="8420"/>
    <cellStyle name="Normal 3 2 3 6" xfId="8421"/>
    <cellStyle name="Normal 3 2 3 6 2" xfId="8422"/>
    <cellStyle name="Normal 3 2 3 6 2 2" xfId="8423"/>
    <cellStyle name="Normal 3 2 3 6 2 2 2" xfId="8424"/>
    <cellStyle name="Normal 3 2 3 6 2 2 2 2" xfId="8425"/>
    <cellStyle name="Normal 3 2 3 6 2 2 2 2 2" xfId="8426"/>
    <cellStyle name="Normal 3 2 3 6 2 2 2 2 2 2" xfId="8427"/>
    <cellStyle name="Normal 3 2 3 6 2 2 2 2 3" xfId="8428"/>
    <cellStyle name="Normal 3 2 3 6 2 2 2 3" xfId="8429"/>
    <cellStyle name="Normal 3 2 3 6 2 2 2 3 2" xfId="8430"/>
    <cellStyle name="Normal 3 2 3 6 2 2 2 4" xfId="8431"/>
    <cellStyle name="Normal 3 2 3 6 2 2 3" xfId="8432"/>
    <cellStyle name="Normal 3 2 3 6 2 2 3 2" xfId="8433"/>
    <cellStyle name="Normal 3 2 3 6 2 2 3 2 2" xfId="8434"/>
    <cellStyle name="Normal 3 2 3 6 2 2 3 3" xfId="8435"/>
    <cellStyle name="Normal 3 2 3 6 2 2 4" xfId="8436"/>
    <cellStyle name="Normal 3 2 3 6 2 2 4 2" xfId="8437"/>
    <cellStyle name="Normal 3 2 3 6 2 2 5" xfId="8438"/>
    <cellStyle name="Normal 3 2 3 6 2 3" xfId="8439"/>
    <cellStyle name="Normal 3 2 3 6 2 3 2" xfId="8440"/>
    <cellStyle name="Normal 3 2 3 6 2 3 2 2" xfId="8441"/>
    <cellStyle name="Normal 3 2 3 6 2 3 2 2 2" xfId="8442"/>
    <cellStyle name="Normal 3 2 3 6 2 3 2 3" xfId="8443"/>
    <cellStyle name="Normal 3 2 3 6 2 3 3" xfId="8444"/>
    <cellStyle name="Normal 3 2 3 6 2 3 3 2" xfId="8445"/>
    <cellStyle name="Normal 3 2 3 6 2 3 4" xfId="8446"/>
    <cellStyle name="Normal 3 2 3 6 2 4" xfId="8447"/>
    <cellStyle name="Normal 3 2 3 6 2 4 2" xfId="8448"/>
    <cellStyle name="Normal 3 2 3 6 2 4 2 2" xfId="8449"/>
    <cellStyle name="Normal 3 2 3 6 2 4 3" xfId="8450"/>
    <cellStyle name="Normal 3 2 3 6 2 5" xfId="8451"/>
    <cellStyle name="Normal 3 2 3 6 2 5 2" xfId="8452"/>
    <cellStyle name="Normal 3 2 3 6 2 6" xfId="8453"/>
    <cellStyle name="Normal 3 2 3 6 3" xfId="8454"/>
    <cellStyle name="Normal 3 2 3 6 3 2" xfId="8455"/>
    <cellStyle name="Normal 3 2 3 6 3 2 2" xfId="8456"/>
    <cellStyle name="Normal 3 2 3 6 3 2 2 2" xfId="8457"/>
    <cellStyle name="Normal 3 2 3 6 3 2 2 2 2" xfId="8458"/>
    <cellStyle name="Normal 3 2 3 6 3 2 2 3" xfId="8459"/>
    <cellStyle name="Normal 3 2 3 6 3 2 3" xfId="8460"/>
    <cellStyle name="Normal 3 2 3 6 3 2 3 2" xfId="8461"/>
    <cellStyle name="Normal 3 2 3 6 3 2 4" xfId="8462"/>
    <cellStyle name="Normal 3 2 3 6 3 3" xfId="8463"/>
    <cellStyle name="Normal 3 2 3 6 3 3 2" xfId="8464"/>
    <cellStyle name="Normal 3 2 3 6 3 3 2 2" xfId="8465"/>
    <cellStyle name="Normal 3 2 3 6 3 3 3" xfId="8466"/>
    <cellStyle name="Normal 3 2 3 6 3 4" xfId="8467"/>
    <cellStyle name="Normal 3 2 3 6 3 4 2" xfId="8468"/>
    <cellStyle name="Normal 3 2 3 6 3 5" xfId="8469"/>
    <cellStyle name="Normal 3 2 3 6 4" xfId="8470"/>
    <cellStyle name="Normal 3 2 3 6 4 2" xfId="8471"/>
    <cellStyle name="Normal 3 2 3 6 4 2 2" xfId="8472"/>
    <cellStyle name="Normal 3 2 3 6 4 2 2 2" xfId="8473"/>
    <cellStyle name="Normal 3 2 3 6 4 2 3" xfId="8474"/>
    <cellStyle name="Normal 3 2 3 6 4 3" xfId="8475"/>
    <cellStyle name="Normal 3 2 3 6 4 3 2" xfId="8476"/>
    <cellStyle name="Normal 3 2 3 6 4 4" xfId="8477"/>
    <cellStyle name="Normal 3 2 3 6 5" xfId="8478"/>
    <cellStyle name="Normal 3 2 3 6 5 2" xfId="8479"/>
    <cellStyle name="Normal 3 2 3 6 5 2 2" xfId="8480"/>
    <cellStyle name="Normal 3 2 3 6 5 3" xfId="8481"/>
    <cellStyle name="Normal 3 2 3 6 6" xfId="8482"/>
    <cellStyle name="Normal 3 2 3 6 6 2" xfId="8483"/>
    <cellStyle name="Normal 3 2 3 6 7" xfId="8484"/>
    <cellStyle name="Normal 3 2 3 7" xfId="8485"/>
    <cellStyle name="Normal 3 2 3 7 2" xfId="8486"/>
    <cellStyle name="Normal 3 2 3 7 2 2" xfId="8487"/>
    <cellStyle name="Normal 3 2 3 7 2 2 2" xfId="8488"/>
    <cellStyle name="Normal 3 2 3 7 2 2 2 2" xfId="8489"/>
    <cellStyle name="Normal 3 2 3 7 2 2 2 2 2" xfId="8490"/>
    <cellStyle name="Normal 3 2 3 7 2 2 2 3" xfId="8491"/>
    <cellStyle name="Normal 3 2 3 7 2 2 3" xfId="8492"/>
    <cellStyle name="Normal 3 2 3 7 2 2 3 2" xfId="8493"/>
    <cellStyle name="Normal 3 2 3 7 2 2 4" xfId="8494"/>
    <cellStyle name="Normal 3 2 3 7 2 3" xfId="8495"/>
    <cellStyle name="Normal 3 2 3 7 2 3 2" xfId="8496"/>
    <cellStyle name="Normal 3 2 3 7 2 3 2 2" xfId="8497"/>
    <cellStyle name="Normal 3 2 3 7 2 3 3" xfId="8498"/>
    <cellStyle name="Normal 3 2 3 7 2 4" xfId="8499"/>
    <cellStyle name="Normal 3 2 3 7 2 4 2" xfId="8500"/>
    <cellStyle name="Normal 3 2 3 7 2 5" xfId="8501"/>
    <cellStyle name="Normal 3 2 3 7 3" xfId="8502"/>
    <cellStyle name="Normal 3 2 3 7 3 2" xfId="8503"/>
    <cellStyle name="Normal 3 2 3 7 3 2 2" xfId="8504"/>
    <cellStyle name="Normal 3 2 3 7 3 2 2 2" xfId="8505"/>
    <cellStyle name="Normal 3 2 3 7 3 2 3" xfId="8506"/>
    <cellStyle name="Normal 3 2 3 7 3 3" xfId="8507"/>
    <cellStyle name="Normal 3 2 3 7 3 3 2" xfId="8508"/>
    <cellStyle name="Normal 3 2 3 7 3 4" xfId="8509"/>
    <cellStyle name="Normal 3 2 3 7 4" xfId="8510"/>
    <cellStyle name="Normal 3 2 3 7 4 2" xfId="8511"/>
    <cellStyle name="Normal 3 2 3 7 4 2 2" xfId="8512"/>
    <cellStyle name="Normal 3 2 3 7 4 3" xfId="8513"/>
    <cellStyle name="Normal 3 2 3 7 5" xfId="8514"/>
    <cellStyle name="Normal 3 2 3 7 5 2" xfId="8515"/>
    <cellStyle name="Normal 3 2 3 7 6" xfId="8516"/>
    <cellStyle name="Normal 3 2 3 8" xfId="8517"/>
    <cellStyle name="Normal 3 2 3 8 2" xfId="8518"/>
    <cellStyle name="Normal 3 2 3 8 2 2" xfId="8519"/>
    <cellStyle name="Normal 3 2 3 8 2 2 2" xfId="8520"/>
    <cellStyle name="Normal 3 2 3 8 2 2 2 2" xfId="8521"/>
    <cellStyle name="Normal 3 2 3 8 2 2 3" xfId="8522"/>
    <cellStyle name="Normal 3 2 3 8 2 3" xfId="8523"/>
    <cellStyle name="Normal 3 2 3 8 2 3 2" xfId="8524"/>
    <cellStyle name="Normal 3 2 3 8 2 4" xfId="8525"/>
    <cellStyle name="Normal 3 2 3 8 3" xfId="8526"/>
    <cellStyle name="Normal 3 2 3 8 3 2" xfId="8527"/>
    <cellStyle name="Normal 3 2 3 8 3 2 2" xfId="8528"/>
    <cellStyle name="Normal 3 2 3 8 3 3" xfId="8529"/>
    <cellStyle name="Normal 3 2 3 8 4" xfId="8530"/>
    <cellStyle name="Normal 3 2 3 8 4 2" xfId="8531"/>
    <cellStyle name="Normal 3 2 3 8 5" xfId="8532"/>
    <cellStyle name="Normal 3 2 3 9" xfId="8533"/>
    <cellStyle name="Normal 3 2 3 9 2" xfId="8534"/>
    <cellStyle name="Normal 3 2 3 9 2 2" xfId="8535"/>
    <cellStyle name="Normal 3 2 3 9 2 2 2" xfId="8536"/>
    <cellStyle name="Normal 3 2 3 9 2 3" xfId="8537"/>
    <cellStyle name="Normal 3 2 3 9 3" xfId="8538"/>
    <cellStyle name="Normal 3 2 3 9 3 2" xfId="8539"/>
    <cellStyle name="Normal 3 2 3 9 4" xfId="8540"/>
    <cellStyle name="Normal 3 2 4" xfId="8541"/>
    <cellStyle name="Normal 3 2 4 10" xfId="8542"/>
    <cellStyle name="Normal 3 2 4 10 2" xfId="8543"/>
    <cellStyle name="Normal 3 2 4 11" xfId="8544"/>
    <cellStyle name="Normal 3 2 4 12" xfId="8545"/>
    <cellStyle name="Normal 3 2 4 2" xfId="8546"/>
    <cellStyle name="Normal 3 2 4 2 10" xfId="8547"/>
    <cellStyle name="Normal 3 2 4 2 2" xfId="8548"/>
    <cellStyle name="Normal 3 2 4 2 2 2" xfId="8549"/>
    <cellStyle name="Normal 3 2 4 2 2 2 2" xfId="8550"/>
    <cellStyle name="Normal 3 2 4 2 2 2 2 2" xfId="8551"/>
    <cellStyle name="Normal 3 2 4 2 2 2 2 2 2" xfId="8552"/>
    <cellStyle name="Normal 3 2 4 2 2 2 2 2 2 2" xfId="8553"/>
    <cellStyle name="Normal 3 2 4 2 2 2 2 2 2 2 2" xfId="8554"/>
    <cellStyle name="Normal 3 2 4 2 2 2 2 2 2 2 2 2" xfId="8555"/>
    <cellStyle name="Normal 3 2 4 2 2 2 2 2 2 2 2 2 2" xfId="8556"/>
    <cellStyle name="Normal 3 2 4 2 2 2 2 2 2 2 2 3" xfId="8557"/>
    <cellStyle name="Normal 3 2 4 2 2 2 2 2 2 2 3" xfId="8558"/>
    <cellStyle name="Normal 3 2 4 2 2 2 2 2 2 2 3 2" xfId="8559"/>
    <cellStyle name="Normal 3 2 4 2 2 2 2 2 2 2 4" xfId="8560"/>
    <cellStyle name="Normal 3 2 4 2 2 2 2 2 2 3" xfId="8561"/>
    <cellStyle name="Normal 3 2 4 2 2 2 2 2 2 3 2" xfId="8562"/>
    <cellStyle name="Normal 3 2 4 2 2 2 2 2 2 3 2 2" xfId="8563"/>
    <cellStyle name="Normal 3 2 4 2 2 2 2 2 2 3 3" xfId="8564"/>
    <cellStyle name="Normal 3 2 4 2 2 2 2 2 2 4" xfId="8565"/>
    <cellStyle name="Normal 3 2 4 2 2 2 2 2 2 4 2" xfId="8566"/>
    <cellStyle name="Normal 3 2 4 2 2 2 2 2 2 5" xfId="8567"/>
    <cellStyle name="Normal 3 2 4 2 2 2 2 2 3" xfId="8568"/>
    <cellStyle name="Normal 3 2 4 2 2 2 2 2 3 2" xfId="8569"/>
    <cellStyle name="Normal 3 2 4 2 2 2 2 2 3 2 2" xfId="8570"/>
    <cellStyle name="Normal 3 2 4 2 2 2 2 2 3 2 2 2" xfId="8571"/>
    <cellStyle name="Normal 3 2 4 2 2 2 2 2 3 2 3" xfId="8572"/>
    <cellStyle name="Normal 3 2 4 2 2 2 2 2 3 3" xfId="8573"/>
    <cellStyle name="Normal 3 2 4 2 2 2 2 2 3 3 2" xfId="8574"/>
    <cellStyle name="Normal 3 2 4 2 2 2 2 2 3 4" xfId="8575"/>
    <cellStyle name="Normal 3 2 4 2 2 2 2 2 4" xfId="8576"/>
    <cellStyle name="Normal 3 2 4 2 2 2 2 2 4 2" xfId="8577"/>
    <cellStyle name="Normal 3 2 4 2 2 2 2 2 4 2 2" xfId="8578"/>
    <cellStyle name="Normal 3 2 4 2 2 2 2 2 4 3" xfId="8579"/>
    <cellStyle name="Normal 3 2 4 2 2 2 2 2 5" xfId="8580"/>
    <cellStyle name="Normal 3 2 4 2 2 2 2 2 5 2" xfId="8581"/>
    <cellStyle name="Normal 3 2 4 2 2 2 2 2 6" xfId="8582"/>
    <cellStyle name="Normal 3 2 4 2 2 2 2 3" xfId="8583"/>
    <cellStyle name="Normal 3 2 4 2 2 2 2 3 2" xfId="8584"/>
    <cellStyle name="Normal 3 2 4 2 2 2 2 3 2 2" xfId="8585"/>
    <cellStyle name="Normal 3 2 4 2 2 2 2 3 2 2 2" xfId="8586"/>
    <cellStyle name="Normal 3 2 4 2 2 2 2 3 2 2 2 2" xfId="8587"/>
    <cellStyle name="Normal 3 2 4 2 2 2 2 3 2 2 3" xfId="8588"/>
    <cellStyle name="Normal 3 2 4 2 2 2 2 3 2 3" xfId="8589"/>
    <cellStyle name="Normal 3 2 4 2 2 2 2 3 2 3 2" xfId="8590"/>
    <cellStyle name="Normal 3 2 4 2 2 2 2 3 2 4" xfId="8591"/>
    <cellStyle name="Normal 3 2 4 2 2 2 2 3 3" xfId="8592"/>
    <cellStyle name="Normal 3 2 4 2 2 2 2 3 3 2" xfId="8593"/>
    <cellStyle name="Normal 3 2 4 2 2 2 2 3 3 2 2" xfId="8594"/>
    <cellStyle name="Normal 3 2 4 2 2 2 2 3 3 3" xfId="8595"/>
    <cellStyle name="Normal 3 2 4 2 2 2 2 3 4" xfId="8596"/>
    <cellStyle name="Normal 3 2 4 2 2 2 2 3 4 2" xfId="8597"/>
    <cellStyle name="Normal 3 2 4 2 2 2 2 3 5" xfId="8598"/>
    <cellStyle name="Normal 3 2 4 2 2 2 2 4" xfId="8599"/>
    <cellStyle name="Normal 3 2 4 2 2 2 2 4 2" xfId="8600"/>
    <cellStyle name="Normal 3 2 4 2 2 2 2 4 2 2" xfId="8601"/>
    <cellStyle name="Normal 3 2 4 2 2 2 2 4 2 2 2" xfId="8602"/>
    <cellStyle name="Normal 3 2 4 2 2 2 2 4 2 3" xfId="8603"/>
    <cellStyle name="Normal 3 2 4 2 2 2 2 4 3" xfId="8604"/>
    <cellStyle name="Normal 3 2 4 2 2 2 2 4 3 2" xfId="8605"/>
    <cellStyle name="Normal 3 2 4 2 2 2 2 4 4" xfId="8606"/>
    <cellStyle name="Normal 3 2 4 2 2 2 2 5" xfId="8607"/>
    <cellStyle name="Normal 3 2 4 2 2 2 2 5 2" xfId="8608"/>
    <cellStyle name="Normal 3 2 4 2 2 2 2 5 2 2" xfId="8609"/>
    <cellStyle name="Normal 3 2 4 2 2 2 2 5 3" xfId="8610"/>
    <cellStyle name="Normal 3 2 4 2 2 2 2 6" xfId="8611"/>
    <cellStyle name="Normal 3 2 4 2 2 2 2 6 2" xfId="8612"/>
    <cellStyle name="Normal 3 2 4 2 2 2 2 7" xfId="8613"/>
    <cellStyle name="Normal 3 2 4 2 2 2 3" xfId="8614"/>
    <cellStyle name="Normal 3 2 4 2 2 2 3 2" xfId="8615"/>
    <cellStyle name="Normal 3 2 4 2 2 2 3 2 2" xfId="8616"/>
    <cellStyle name="Normal 3 2 4 2 2 2 3 2 2 2" xfId="8617"/>
    <cellStyle name="Normal 3 2 4 2 2 2 3 2 2 2 2" xfId="8618"/>
    <cellStyle name="Normal 3 2 4 2 2 2 3 2 2 2 2 2" xfId="8619"/>
    <cellStyle name="Normal 3 2 4 2 2 2 3 2 2 2 3" xfId="8620"/>
    <cellStyle name="Normal 3 2 4 2 2 2 3 2 2 3" xfId="8621"/>
    <cellStyle name="Normal 3 2 4 2 2 2 3 2 2 3 2" xfId="8622"/>
    <cellStyle name="Normal 3 2 4 2 2 2 3 2 2 4" xfId="8623"/>
    <cellStyle name="Normal 3 2 4 2 2 2 3 2 3" xfId="8624"/>
    <cellStyle name="Normal 3 2 4 2 2 2 3 2 3 2" xfId="8625"/>
    <cellStyle name="Normal 3 2 4 2 2 2 3 2 3 2 2" xfId="8626"/>
    <cellStyle name="Normal 3 2 4 2 2 2 3 2 3 3" xfId="8627"/>
    <cellStyle name="Normal 3 2 4 2 2 2 3 2 4" xfId="8628"/>
    <cellStyle name="Normal 3 2 4 2 2 2 3 2 4 2" xfId="8629"/>
    <cellStyle name="Normal 3 2 4 2 2 2 3 2 5" xfId="8630"/>
    <cellStyle name="Normal 3 2 4 2 2 2 3 3" xfId="8631"/>
    <cellStyle name="Normal 3 2 4 2 2 2 3 3 2" xfId="8632"/>
    <cellStyle name="Normal 3 2 4 2 2 2 3 3 2 2" xfId="8633"/>
    <cellStyle name="Normal 3 2 4 2 2 2 3 3 2 2 2" xfId="8634"/>
    <cellStyle name="Normal 3 2 4 2 2 2 3 3 2 3" xfId="8635"/>
    <cellStyle name="Normal 3 2 4 2 2 2 3 3 3" xfId="8636"/>
    <cellStyle name="Normal 3 2 4 2 2 2 3 3 3 2" xfId="8637"/>
    <cellStyle name="Normal 3 2 4 2 2 2 3 3 4" xfId="8638"/>
    <cellStyle name="Normal 3 2 4 2 2 2 3 4" xfId="8639"/>
    <cellStyle name="Normal 3 2 4 2 2 2 3 4 2" xfId="8640"/>
    <cellStyle name="Normal 3 2 4 2 2 2 3 4 2 2" xfId="8641"/>
    <cellStyle name="Normal 3 2 4 2 2 2 3 4 3" xfId="8642"/>
    <cellStyle name="Normal 3 2 4 2 2 2 3 5" xfId="8643"/>
    <cellStyle name="Normal 3 2 4 2 2 2 3 5 2" xfId="8644"/>
    <cellStyle name="Normal 3 2 4 2 2 2 3 6" xfId="8645"/>
    <cellStyle name="Normal 3 2 4 2 2 2 4" xfId="8646"/>
    <cellStyle name="Normal 3 2 4 2 2 2 4 2" xfId="8647"/>
    <cellStyle name="Normal 3 2 4 2 2 2 4 2 2" xfId="8648"/>
    <cellStyle name="Normal 3 2 4 2 2 2 4 2 2 2" xfId="8649"/>
    <cellStyle name="Normal 3 2 4 2 2 2 4 2 2 2 2" xfId="8650"/>
    <cellStyle name="Normal 3 2 4 2 2 2 4 2 2 3" xfId="8651"/>
    <cellStyle name="Normal 3 2 4 2 2 2 4 2 3" xfId="8652"/>
    <cellStyle name="Normal 3 2 4 2 2 2 4 2 3 2" xfId="8653"/>
    <cellStyle name="Normal 3 2 4 2 2 2 4 2 4" xfId="8654"/>
    <cellStyle name="Normal 3 2 4 2 2 2 4 3" xfId="8655"/>
    <cellStyle name="Normal 3 2 4 2 2 2 4 3 2" xfId="8656"/>
    <cellStyle name="Normal 3 2 4 2 2 2 4 3 2 2" xfId="8657"/>
    <cellStyle name="Normal 3 2 4 2 2 2 4 3 3" xfId="8658"/>
    <cellStyle name="Normal 3 2 4 2 2 2 4 4" xfId="8659"/>
    <cellStyle name="Normal 3 2 4 2 2 2 4 4 2" xfId="8660"/>
    <cellStyle name="Normal 3 2 4 2 2 2 4 5" xfId="8661"/>
    <cellStyle name="Normal 3 2 4 2 2 2 5" xfId="8662"/>
    <cellStyle name="Normal 3 2 4 2 2 2 5 2" xfId="8663"/>
    <cellStyle name="Normal 3 2 4 2 2 2 5 2 2" xfId="8664"/>
    <cellStyle name="Normal 3 2 4 2 2 2 5 2 2 2" xfId="8665"/>
    <cellStyle name="Normal 3 2 4 2 2 2 5 2 3" xfId="8666"/>
    <cellStyle name="Normal 3 2 4 2 2 2 5 3" xfId="8667"/>
    <cellStyle name="Normal 3 2 4 2 2 2 5 3 2" xfId="8668"/>
    <cellStyle name="Normal 3 2 4 2 2 2 5 4" xfId="8669"/>
    <cellStyle name="Normal 3 2 4 2 2 2 6" xfId="8670"/>
    <cellStyle name="Normal 3 2 4 2 2 2 6 2" xfId="8671"/>
    <cellStyle name="Normal 3 2 4 2 2 2 6 2 2" xfId="8672"/>
    <cellStyle name="Normal 3 2 4 2 2 2 6 3" xfId="8673"/>
    <cellStyle name="Normal 3 2 4 2 2 2 7" xfId="8674"/>
    <cellStyle name="Normal 3 2 4 2 2 2 7 2" xfId="8675"/>
    <cellStyle name="Normal 3 2 4 2 2 2 8" xfId="8676"/>
    <cellStyle name="Normal 3 2 4 2 2 3" xfId="8677"/>
    <cellStyle name="Normal 3 2 4 2 2 3 2" xfId="8678"/>
    <cellStyle name="Normal 3 2 4 2 2 3 2 2" xfId="8679"/>
    <cellStyle name="Normal 3 2 4 2 2 3 2 2 2" xfId="8680"/>
    <cellStyle name="Normal 3 2 4 2 2 3 2 2 2 2" xfId="8681"/>
    <cellStyle name="Normal 3 2 4 2 2 3 2 2 2 2 2" xfId="8682"/>
    <cellStyle name="Normal 3 2 4 2 2 3 2 2 2 2 2 2" xfId="8683"/>
    <cellStyle name="Normal 3 2 4 2 2 3 2 2 2 2 3" xfId="8684"/>
    <cellStyle name="Normal 3 2 4 2 2 3 2 2 2 3" xfId="8685"/>
    <cellStyle name="Normal 3 2 4 2 2 3 2 2 2 3 2" xfId="8686"/>
    <cellStyle name="Normal 3 2 4 2 2 3 2 2 2 4" xfId="8687"/>
    <cellStyle name="Normal 3 2 4 2 2 3 2 2 3" xfId="8688"/>
    <cellStyle name="Normal 3 2 4 2 2 3 2 2 3 2" xfId="8689"/>
    <cellStyle name="Normal 3 2 4 2 2 3 2 2 3 2 2" xfId="8690"/>
    <cellStyle name="Normal 3 2 4 2 2 3 2 2 3 3" xfId="8691"/>
    <cellStyle name="Normal 3 2 4 2 2 3 2 2 4" xfId="8692"/>
    <cellStyle name="Normal 3 2 4 2 2 3 2 2 4 2" xfId="8693"/>
    <cellStyle name="Normal 3 2 4 2 2 3 2 2 5" xfId="8694"/>
    <cellStyle name="Normal 3 2 4 2 2 3 2 3" xfId="8695"/>
    <cellStyle name="Normal 3 2 4 2 2 3 2 3 2" xfId="8696"/>
    <cellStyle name="Normal 3 2 4 2 2 3 2 3 2 2" xfId="8697"/>
    <cellStyle name="Normal 3 2 4 2 2 3 2 3 2 2 2" xfId="8698"/>
    <cellStyle name="Normal 3 2 4 2 2 3 2 3 2 3" xfId="8699"/>
    <cellStyle name="Normal 3 2 4 2 2 3 2 3 3" xfId="8700"/>
    <cellStyle name="Normal 3 2 4 2 2 3 2 3 3 2" xfId="8701"/>
    <cellStyle name="Normal 3 2 4 2 2 3 2 3 4" xfId="8702"/>
    <cellStyle name="Normal 3 2 4 2 2 3 2 4" xfId="8703"/>
    <cellStyle name="Normal 3 2 4 2 2 3 2 4 2" xfId="8704"/>
    <cellStyle name="Normal 3 2 4 2 2 3 2 4 2 2" xfId="8705"/>
    <cellStyle name="Normal 3 2 4 2 2 3 2 4 3" xfId="8706"/>
    <cellStyle name="Normal 3 2 4 2 2 3 2 5" xfId="8707"/>
    <cellStyle name="Normal 3 2 4 2 2 3 2 5 2" xfId="8708"/>
    <cellStyle name="Normal 3 2 4 2 2 3 2 6" xfId="8709"/>
    <cellStyle name="Normal 3 2 4 2 2 3 3" xfId="8710"/>
    <cellStyle name="Normal 3 2 4 2 2 3 3 2" xfId="8711"/>
    <cellStyle name="Normal 3 2 4 2 2 3 3 2 2" xfId="8712"/>
    <cellStyle name="Normal 3 2 4 2 2 3 3 2 2 2" xfId="8713"/>
    <cellStyle name="Normal 3 2 4 2 2 3 3 2 2 2 2" xfId="8714"/>
    <cellStyle name="Normal 3 2 4 2 2 3 3 2 2 3" xfId="8715"/>
    <cellStyle name="Normal 3 2 4 2 2 3 3 2 3" xfId="8716"/>
    <cellStyle name="Normal 3 2 4 2 2 3 3 2 3 2" xfId="8717"/>
    <cellStyle name="Normal 3 2 4 2 2 3 3 2 4" xfId="8718"/>
    <cellStyle name="Normal 3 2 4 2 2 3 3 3" xfId="8719"/>
    <cellStyle name="Normal 3 2 4 2 2 3 3 3 2" xfId="8720"/>
    <cellStyle name="Normal 3 2 4 2 2 3 3 3 2 2" xfId="8721"/>
    <cellStyle name="Normal 3 2 4 2 2 3 3 3 3" xfId="8722"/>
    <cellStyle name="Normal 3 2 4 2 2 3 3 4" xfId="8723"/>
    <cellStyle name="Normal 3 2 4 2 2 3 3 4 2" xfId="8724"/>
    <cellStyle name="Normal 3 2 4 2 2 3 3 5" xfId="8725"/>
    <cellStyle name="Normal 3 2 4 2 2 3 4" xfId="8726"/>
    <cellStyle name="Normal 3 2 4 2 2 3 4 2" xfId="8727"/>
    <cellStyle name="Normal 3 2 4 2 2 3 4 2 2" xfId="8728"/>
    <cellStyle name="Normal 3 2 4 2 2 3 4 2 2 2" xfId="8729"/>
    <cellStyle name="Normal 3 2 4 2 2 3 4 2 3" xfId="8730"/>
    <cellStyle name="Normal 3 2 4 2 2 3 4 3" xfId="8731"/>
    <cellStyle name="Normal 3 2 4 2 2 3 4 3 2" xfId="8732"/>
    <cellStyle name="Normal 3 2 4 2 2 3 4 4" xfId="8733"/>
    <cellStyle name="Normal 3 2 4 2 2 3 5" xfId="8734"/>
    <cellStyle name="Normal 3 2 4 2 2 3 5 2" xfId="8735"/>
    <cellStyle name="Normal 3 2 4 2 2 3 5 2 2" xfId="8736"/>
    <cellStyle name="Normal 3 2 4 2 2 3 5 3" xfId="8737"/>
    <cellStyle name="Normal 3 2 4 2 2 3 6" xfId="8738"/>
    <cellStyle name="Normal 3 2 4 2 2 3 6 2" xfId="8739"/>
    <cellStyle name="Normal 3 2 4 2 2 3 7" xfId="8740"/>
    <cellStyle name="Normal 3 2 4 2 2 4" xfId="8741"/>
    <cellStyle name="Normal 3 2 4 2 2 4 2" xfId="8742"/>
    <cellStyle name="Normal 3 2 4 2 2 4 2 2" xfId="8743"/>
    <cellStyle name="Normal 3 2 4 2 2 4 2 2 2" xfId="8744"/>
    <cellStyle name="Normal 3 2 4 2 2 4 2 2 2 2" xfId="8745"/>
    <cellStyle name="Normal 3 2 4 2 2 4 2 2 2 2 2" xfId="8746"/>
    <cellStyle name="Normal 3 2 4 2 2 4 2 2 2 3" xfId="8747"/>
    <cellStyle name="Normal 3 2 4 2 2 4 2 2 3" xfId="8748"/>
    <cellStyle name="Normal 3 2 4 2 2 4 2 2 3 2" xfId="8749"/>
    <cellStyle name="Normal 3 2 4 2 2 4 2 2 4" xfId="8750"/>
    <cellStyle name="Normal 3 2 4 2 2 4 2 3" xfId="8751"/>
    <cellStyle name="Normal 3 2 4 2 2 4 2 3 2" xfId="8752"/>
    <cellStyle name="Normal 3 2 4 2 2 4 2 3 2 2" xfId="8753"/>
    <cellStyle name="Normal 3 2 4 2 2 4 2 3 3" xfId="8754"/>
    <cellStyle name="Normal 3 2 4 2 2 4 2 4" xfId="8755"/>
    <cellStyle name="Normal 3 2 4 2 2 4 2 4 2" xfId="8756"/>
    <cellStyle name="Normal 3 2 4 2 2 4 2 5" xfId="8757"/>
    <cellStyle name="Normal 3 2 4 2 2 4 3" xfId="8758"/>
    <cellStyle name="Normal 3 2 4 2 2 4 3 2" xfId="8759"/>
    <cellStyle name="Normal 3 2 4 2 2 4 3 2 2" xfId="8760"/>
    <cellStyle name="Normal 3 2 4 2 2 4 3 2 2 2" xfId="8761"/>
    <cellStyle name="Normal 3 2 4 2 2 4 3 2 3" xfId="8762"/>
    <cellStyle name="Normal 3 2 4 2 2 4 3 3" xfId="8763"/>
    <cellStyle name="Normal 3 2 4 2 2 4 3 3 2" xfId="8764"/>
    <cellStyle name="Normal 3 2 4 2 2 4 3 4" xfId="8765"/>
    <cellStyle name="Normal 3 2 4 2 2 4 4" xfId="8766"/>
    <cellStyle name="Normal 3 2 4 2 2 4 4 2" xfId="8767"/>
    <cellStyle name="Normal 3 2 4 2 2 4 4 2 2" xfId="8768"/>
    <cellStyle name="Normal 3 2 4 2 2 4 4 3" xfId="8769"/>
    <cellStyle name="Normal 3 2 4 2 2 4 5" xfId="8770"/>
    <cellStyle name="Normal 3 2 4 2 2 4 5 2" xfId="8771"/>
    <cellStyle name="Normal 3 2 4 2 2 4 6" xfId="8772"/>
    <cellStyle name="Normal 3 2 4 2 2 5" xfId="8773"/>
    <cellStyle name="Normal 3 2 4 2 2 5 2" xfId="8774"/>
    <cellStyle name="Normal 3 2 4 2 2 5 2 2" xfId="8775"/>
    <cellStyle name="Normal 3 2 4 2 2 5 2 2 2" xfId="8776"/>
    <cellStyle name="Normal 3 2 4 2 2 5 2 2 2 2" xfId="8777"/>
    <cellStyle name="Normal 3 2 4 2 2 5 2 2 3" xfId="8778"/>
    <cellStyle name="Normal 3 2 4 2 2 5 2 3" xfId="8779"/>
    <cellStyle name="Normal 3 2 4 2 2 5 2 3 2" xfId="8780"/>
    <cellStyle name="Normal 3 2 4 2 2 5 2 4" xfId="8781"/>
    <cellStyle name="Normal 3 2 4 2 2 5 3" xfId="8782"/>
    <cellStyle name="Normal 3 2 4 2 2 5 3 2" xfId="8783"/>
    <cellStyle name="Normal 3 2 4 2 2 5 3 2 2" xfId="8784"/>
    <cellStyle name="Normal 3 2 4 2 2 5 3 3" xfId="8785"/>
    <cellStyle name="Normal 3 2 4 2 2 5 4" xfId="8786"/>
    <cellStyle name="Normal 3 2 4 2 2 5 4 2" xfId="8787"/>
    <cellStyle name="Normal 3 2 4 2 2 5 5" xfId="8788"/>
    <cellStyle name="Normal 3 2 4 2 2 6" xfId="8789"/>
    <cellStyle name="Normal 3 2 4 2 2 6 2" xfId="8790"/>
    <cellStyle name="Normal 3 2 4 2 2 6 2 2" xfId="8791"/>
    <cellStyle name="Normal 3 2 4 2 2 6 2 2 2" xfId="8792"/>
    <cellStyle name="Normal 3 2 4 2 2 6 2 3" xfId="8793"/>
    <cellStyle name="Normal 3 2 4 2 2 6 3" xfId="8794"/>
    <cellStyle name="Normal 3 2 4 2 2 6 3 2" xfId="8795"/>
    <cellStyle name="Normal 3 2 4 2 2 6 4" xfId="8796"/>
    <cellStyle name="Normal 3 2 4 2 2 7" xfId="8797"/>
    <cellStyle name="Normal 3 2 4 2 2 7 2" xfId="8798"/>
    <cellStyle name="Normal 3 2 4 2 2 7 2 2" xfId="8799"/>
    <cellStyle name="Normal 3 2 4 2 2 7 3" xfId="8800"/>
    <cellStyle name="Normal 3 2 4 2 2 8" xfId="8801"/>
    <cellStyle name="Normal 3 2 4 2 2 8 2" xfId="8802"/>
    <cellStyle name="Normal 3 2 4 2 2 9" xfId="8803"/>
    <cellStyle name="Normal 3 2 4 2 3" xfId="8804"/>
    <cellStyle name="Normal 3 2 4 2 3 2" xfId="8805"/>
    <cellStyle name="Normal 3 2 4 2 3 2 2" xfId="8806"/>
    <cellStyle name="Normal 3 2 4 2 3 2 2 2" xfId="8807"/>
    <cellStyle name="Normal 3 2 4 2 3 2 2 2 2" xfId="8808"/>
    <cellStyle name="Normal 3 2 4 2 3 2 2 2 2 2" xfId="8809"/>
    <cellStyle name="Normal 3 2 4 2 3 2 2 2 2 2 2" xfId="8810"/>
    <cellStyle name="Normal 3 2 4 2 3 2 2 2 2 2 2 2" xfId="8811"/>
    <cellStyle name="Normal 3 2 4 2 3 2 2 2 2 2 3" xfId="8812"/>
    <cellStyle name="Normal 3 2 4 2 3 2 2 2 2 3" xfId="8813"/>
    <cellStyle name="Normal 3 2 4 2 3 2 2 2 2 3 2" xfId="8814"/>
    <cellStyle name="Normal 3 2 4 2 3 2 2 2 2 4" xfId="8815"/>
    <cellStyle name="Normal 3 2 4 2 3 2 2 2 3" xfId="8816"/>
    <cellStyle name="Normal 3 2 4 2 3 2 2 2 3 2" xfId="8817"/>
    <cellStyle name="Normal 3 2 4 2 3 2 2 2 3 2 2" xfId="8818"/>
    <cellStyle name="Normal 3 2 4 2 3 2 2 2 3 3" xfId="8819"/>
    <cellStyle name="Normal 3 2 4 2 3 2 2 2 4" xfId="8820"/>
    <cellStyle name="Normal 3 2 4 2 3 2 2 2 4 2" xfId="8821"/>
    <cellStyle name="Normal 3 2 4 2 3 2 2 2 5" xfId="8822"/>
    <cellStyle name="Normal 3 2 4 2 3 2 2 3" xfId="8823"/>
    <cellStyle name="Normal 3 2 4 2 3 2 2 3 2" xfId="8824"/>
    <cellStyle name="Normal 3 2 4 2 3 2 2 3 2 2" xfId="8825"/>
    <cellStyle name="Normal 3 2 4 2 3 2 2 3 2 2 2" xfId="8826"/>
    <cellStyle name="Normal 3 2 4 2 3 2 2 3 2 3" xfId="8827"/>
    <cellStyle name="Normal 3 2 4 2 3 2 2 3 3" xfId="8828"/>
    <cellStyle name="Normal 3 2 4 2 3 2 2 3 3 2" xfId="8829"/>
    <cellStyle name="Normal 3 2 4 2 3 2 2 3 4" xfId="8830"/>
    <cellStyle name="Normal 3 2 4 2 3 2 2 4" xfId="8831"/>
    <cellStyle name="Normal 3 2 4 2 3 2 2 4 2" xfId="8832"/>
    <cellStyle name="Normal 3 2 4 2 3 2 2 4 2 2" xfId="8833"/>
    <cellStyle name="Normal 3 2 4 2 3 2 2 4 3" xfId="8834"/>
    <cellStyle name="Normal 3 2 4 2 3 2 2 5" xfId="8835"/>
    <cellStyle name="Normal 3 2 4 2 3 2 2 5 2" xfId="8836"/>
    <cellStyle name="Normal 3 2 4 2 3 2 2 6" xfId="8837"/>
    <cellStyle name="Normal 3 2 4 2 3 2 3" xfId="8838"/>
    <cellStyle name="Normal 3 2 4 2 3 2 3 2" xfId="8839"/>
    <cellStyle name="Normal 3 2 4 2 3 2 3 2 2" xfId="8840"/>
    <cellStyle name="Normal 3 2 4 2 3 2 3 2 2 2" xfId="8841"/>
    <cellStyle name="Normal 3 2 4 2 3 2 3 2 2 2 2" xfId="8842"/>
    <cellStyle name="Normal 3 2 4 2 3 2 3 2 2 3" xfId="8843"/>
    <cellStyle name="Normal 3 2 4 2 3 2 3 2 3" xfId="8844"/>
    <cellStyle name="Normal 3 2 4 2 3 2 3 2 3 2" xfId="8845"/>
    <cellStyle name="Normal 3 2 4 2 3 2 3 2 4" xfId="8846"/>
    <cellStyle name="Normal 3 2 4 2 3 2 3 3" xfId="8847"/>
    <cellStyle name="Normal 3 2 4 2 3 2 3 3 2" xfId="8848"/>
    <cellStyle name="Normal 3 2 4 2 3 2 3 3 2 2" xfId="8849"/>
    <cellStyle name="Normal 3 2 4 2 3 2 3 3 3" xfId="8850"/>
    <cellStyle name="Normal 3 2 4 2 3 2 3 4" xfId="8851"/>
    <cellStyle name="Normal 3 2 4 2 3 2 3 4 2" xfId="8852"/>
    <cellStyle name="Normal 3 2 4 2 3 2 3 5" xfId="8853"/>
    <cellStyle name="Normal 3 2 4 2 3 2 4" xfId="8854"/>
    <cellStyle name="Normal 3 2 4 2 3 2 4 2" xfId="8855"/>
    <cellStyle name="Normal 3 2 4 2 3 2 4 2 2" xfId="8856"/>
    <cellStyle name="Normal 3 2 4 2 3 2 4 2 2 2" xfId="8857"/>
    <cellStyle name="Normal 3 2 4 2 3 2 4 2 3" xfId="8858"/>
    <cellStyle name="Normal 3 2 4 2 3 2 4 3" xfId="8859"/>
    <cellStyle name="Normal 3 2 4 2 3 2 4 3 2" xfId="8860"/>
    <cellStyle name="Normal 3 2 4 2 3 2 4 4" xfId="8861"/>
    <cellStyle name="Normal 3 2 4 2 3 2 5" xfId="8862"/>
    <cellStyle name="Normal 3 2 4 2 3 2 5 2" xfId="8863"/>
    <cellStyle name="Normal 3 2 4 2 3 2 5 2 2" xfId="8864"/>
    <cellStyle name="Normal 3 2 4 2 3 2 5 3" xfId="8865"/>
    <cellStyle name="Normal 3 2 4 2 3 2 6" xfId="8866"/>
    <cellStyle name="Normal 3 2 4 2 3 2 6 2" xfId="8867"/>
    <cellStyle name="Normal 3 2 4 2 3 2 7" xfId="8868"/>
    <cellStyle name="Normal 3 2 4 2 3 3" xfId="8869"/>
    <cellStyle name="Normal 3 2 4 2 3 3 2" xfId="8870"/>
    <cellStyle name="Normal 3 2 4 2 3 3 2 2" xfId="8871"/>
    <cellStyle name="Normal 3 2 4 2 3 3 2 2 2" xfId="8872"/>
    <cellStyle name="Normal 3 2 4 2 3 3 2 2 2 2" xfId="8873"/>
    <cellStyle name="Normal 3 2 4 2 3 3 2 2 2 2 2" xfId="8874"/>
    <cellStyle name="Normal 3 2 4 2 3 3 2 2 2 3" xfId="8875"/>
    <cellStyle name="Normal 3 2 4 2 3 3 2 2 3" xfId="8876"/>
    <cellStyle name="Normal 3 2 4 2 3 3 2 2 3 2" xfId="8877"/>
    <cellStyle name="Normal 3 2 4 2 3 3 2 2 4" xfId="8878"/>
    <cellStyle name="Normal 3 2 4 2 3 3 2 3" xfId="8879"/>
    <cellStyle name="Normal 3 2 4 2 3 3 2 3 2" xfId="8880"/>
    <cellStyle name="Normal 3 2 4 2 3 3 2 3 2 2" xfId="8881"/>
    <cellStyle name="Normal 3 2 4 2 3 3 2 3 3" xfId="8882"/>
    <cellStyle name="Normal 3 2 4 2 3 3 2 4" xfId="8883"/>
    <cellStyle name="Normal 3 2 4 2 3 3 2 4 2" xfId="8884"/>
    <cellStyle name="Normal 3 2 4 2 3 3 2 5" xfId="8885"/>
    <cellStyle name="Normal 3 2 4 2 3 3 3" xfId="8886"/>
    <cellStyle name="Normal 3 2 4 2 3 3 3 2" xfId="8887"/>
    <cellStyle name="Normal 3 2 4 2 3 3 3 2 2" xfId="8888"/>
    <cellStyle name="Normal 3 2 4 2 3 3 3 2 2 2" xfId="8889"/>
    <cellStyle name="Normal 3 2 4 2 3 3 3 2 3" xfId="8890"/>
    <cellStyle name="Normal 3 2 4 2 3 3 3 3" xfId="8891"/>
    <cellStyle name="Normal 3 2 4 2 3 3 3 3 2" xfId="8892"/>
    <cellStyle name="Normal 3 2 4 2 3 3 3 4" xfId="8893"/>
    <cellStyle name="Normal 3 2 4 2 3 3 4" xfId="8894"/>
    <cellStyle name="Normal 3 2 4 2 3 3 4 2" xfId="8895"/>
    <cellStyle name="Normal 3 2 4 2 3 3 4 2 2" xfId="8896"/>
    <cellStyle name="Normal 3 2 4 2 3 3 4 3" xfId="8897"/>
    <cellStyle name="Normal 3 2 4 2 3 3 5" xfId="8898"/>
    <cellStyle name="Normal 3 2 4 2 3 3 5 2" xfId="8899"/>
    <cellStyle name="Normal 3 2 4 2 3 3 6" xfId="8900"/>
    <cellStyle name="Normal 3 2 4 2 3 4" xfId="8901"/>
    <cellStyle name="Normal 3 2 4 2 3 4 2" xfId="8902"/>
    <cellStyle name="Normal 3 2 4 2 3 4 2 2" xfId="8903"/>
    <cellStyle name="Normal 3 2 4 2 3 4 2 2 2" xfId="8904"/>
    <cellStyle name="Normal 3 2 4 2 3 4 2 2 2 2" xfId="8905"/>
    <cellStyle name="Normal 3 2 4 2 3 4 2 2 3" xfId="8906"/>
    <cellStyle name="Normal 3 2 4 2 3 4 2 3" xfId="8907"/>
    <cellStyle name="Normal 3 2 4 2 3 4 2 3 2" xfId="8908"/>
    <cellStyle name="Normal 3 2 4 2 3 4 2 4" xfId="8909"/>
    <cellStyle name="Normal 3 2 4 2 3 4 3" xfId="8910"/>
    <cellStyle name="Normal 3 2 4 2 3 4 3 2" xfId="8911"/>
    <cellStyle name="Normal 3 2 4 2 3 4 3 2 2" xfId="8912"/>
    <cellStyle name="Normal 3 2 4 2 3 4 3 3" xfId="8913"/>
    <cellStyle name="Normal 3 2 4 2 3 4 4" xfId="8914"/>
    <cellStyle name="Normal 3 2 4 2 3 4 4 2" xfId="8915"/>
    <cellStyle name="Normal 3 2 4 2 3 4 5" xfId="8916"/>
    <cellStyle name="Normal 3 2 4 2 3 5" xfId="8917"/>
    <cellStyle name="Normal 3 2 4 2 3 5 2" xfId="8918"/>
    <cellStyle name="Normal 3 2 4 2 3 5 2 2" xfId="8919"/>
    <cellStyle name="Normal 3 2 4 2 3 5 2 2 2" xfId="8920"/>
    <cellStyle name="Normal 3 2 4 2 3 5 2 3" xfId="8921"/>
    <cellStyle name="Normal 3 2 4 2 3 5 3" xfId="8922"/>
    <cellStyle name="Normal 3 2 4 2 3 5 3 2" xfId="8923"/>
    <cellStyle name="Normal 3 2 4 2 3 5 4" xfId="8924"/>
    <cellStyle name="Normal 3 2 4 2 3 6" xfId="8925"/>
    <cellStyle name="Normal 3 2 4 2 3 6 2" xfId="8926"/>
    <cellStyle name="Normal 3 2 4 2 3 6 2 2" xfId="8927"/>
    <cellStyle name="Normal 3 2 4 2 3 6 3" xfId="8928"/>
    <cellStyle name="Normal 3 2 4 2 3 7" xfId="8929"/>
    <cellStyle name="Normal 3 2 4 2 3 7 2" xfId="8930"/>
    <cellStyle name="Normal 3 2 4 2 3 8" xfId="8931"/>
    <cellStyle name="Normal 3 2 4 2 4" xfId="8932"/>
    <cellStyle name="Normal 3 2 4 2 4 2" xfId="8933"/>
    <cellStyle name="Normal 3 2 4 2 4 2 2" xfId="8934"/>
    <cellStyle name="Normal 3 2 4 2 4 2 2 2" xfId="8935"/>
    <cellStyle name="Normal 3 2 4 2 4 2 2 2 2" xfId="8936"/>
    <cellStyle name="Normal 3 2 4 2 4 2 2 2 2 2" xfId="8937"/>
    <cellStyle name="Normal 3 2 4 2 4 2 2 2 2 2 2" xfId="8938"/>
    <cellStyle name="Normal 3 2 4 2 4 2 2 2 2 3" xfId="8939"/>
    <cellStyle name="Normal 3 2 4 2 4 2 2 2 3" xfId="8940"/>
    <cellStyle name="Normal 3 2 4 2 4 2 2 2 3 2" xfId="8941"/>
    <cellStyle name="Normal 3 2 4 2 4 2 2 2 4" xfId="8942"/>
    <cellStyle name="Normal 3 2 4 2 4 2 2 3" xfId="8943"/>
    <cellStyle name="Normal 3 2 4 2 4 2 2 3 2" xfId="8944"/>
    <cellStyle name="Normal 3 2 4 2 4 2 2 3 2 2" xfId="8945"/>
    <cellStyle name="Normal 3 2 4 2 4 2 2 3 3" xfId="8946"/>
    <cellStyle name="Normal 3 2 4 2 4 2 2 4" xfId="8947"/>
    <cellStyle name="Normal 3 2 4 2 4 2 2 4 2" xfId="8948"/>
    <cellStyle name="Normal 3 2 4 2 4 2 2 5" xfId="8949"/>
    <cellStyle name="Normal 3 2 4 2 4 2 3" xfId="8950"/>
    <cellStyle name="Normal 3 2 4 2 4 2 3 2" xfId="8951"/>
    <cellStyle name="Normal 3 2 4 2 4 2 3 2 2" xfId="8952"/>
    <cellStyle name="Normal 3 2 4 2 4 2 3 2 2 2" xfId="8953"/>
    <cellStyle name="Normal 3 2 4 2 4 2 3 2 3" xfId="8954"/>
    <cellStyle name="Normal 3 2 4 2 4 2 3 3" xfId="8955"/>
    <cellStyle name="Normal 3 2 4 2 4 2 3 3 2" xfId="8956"/>
    <cellStyle name="Normal 3 2 4 2 4 2 3 4" xfId="8957"/>
    <cellStyle name="Normal 3 2 4 2 4 2 4" xfId="8958"/>
    <cellStyle name="Normal 3 2 4 2 4 2 4 2" xfId="8959"/>
    <cellStyle name="Normal 3 2 4 2 4 2 4 2 2" xfId="8960"/>
    <cellStyle name="Normal 3 2 4 2 4 2 4 3" xfId="8961"/>
    <cellStyle name="Normal 3 2 4 2 4 2 5" xfId="8962"/>
    <cellStyle name="Normal 3 2 4 2 4 2 5 2" xfId="8963"/>
    <cellStyle name="Normal 3 2 4 2 4 2 6" xfId="8964"/>
    <cellStyle name="Normal 3 2 4 2 4 3" xfId="8965"/>
    <cellStyle name="Normal 3 2 4 2 4 3 2" xfId="8966"/>
    <cellStyle name="Normal 3 2 4 2 4 3 2 2" xfId="8967"/>
    <cellStyle name="Normal 3 2 4 2 4 3 2 2 2" xfId="8968"/>
    <cellStyle name="Normal 3 2 4 2 4 3 2 2 2 2" xfId="8969"/>
    <cellStyle name="Normal 3 2 4 2 4 3 2 2 3" xfId="8970"/>
    <cellStyle name="Normal 3 2 4 2 4 3 2 3" xfId="8971"/>
    <cellStyle name="Normal 3 2 4 2 4 3 2 3 2" xfId="8972"/>
    <cellStyle name="Normal 3 2 4 2 4 3 2 4" xfId="8973"/>
    <cellStyle name="Normal 3 2 4 2 4 3 3" xfId="8974"/>
    <cellStyle name="Normal 3 2 4 2 4 3 3 2" xfId="8975"/>
    <cellStyle name="Normal 3 2 4 2 4 3 3 2 2" xfId="8976"/>
    <cellStyle name="Normal 3 2 4 2 4 3 3 3" xfId="8977"/>
    <cellStyle name="Normal 3 2 4 2 4 3 4" xfId="8978"/>
    <cellStyle name="Normal 3 2 4 2 4 3 4 2" xfId="8979"/>
    <cellStyle name="Normal 3 2 4 2 4 3 5" xfId="8980"/>
    <cellStyle name="Normal 3 2 4 2 4 4" xfId="8981"/>
    <cellStyle name="Normal 3 2 4 2 4 4 2" xfId="8982"/>
    <cellStyle name="Normal 3 2 4 2 4 4 2 2" xfId="8983"/>
    <cellStyle name="Normal 3 2 4 2 4 4 2 2 2" xfId="8984"/>
    <cellStyle name="Normal 3 2 4 2 4 4 2 3" xfId="8985"/>
    <cellStyle name="Normal 3 2 4 2 4 4 3" xfId="8986"/>
    <cellStyle name="Normal 3 2 4 2 4 4 3 2" xfId="8987"/>
    <cellStyle name="Normal 3 2 4 2 4 4 4" xfId="8988"/>
    <cellStyle name="Normal 3 2 4 2 4 5" xfId="8989"/>
    <cellStyle name="Normal 3 2 4 2 4 5 2" xfId="8990"/>
    <cellStyle name="Normal 3 2 4 2 4 5 2 2" xfId="8991"/>
    <cellStyle name="Normal 3 2 4 2 4 5 3" xfId="8992"/>
    <cellStyle name="Normal 3 2 4 2 4 6" xfId="8993"/>
    <cellStyle name="Normal 3 2 4 2 4 6 2" xfId="8994"/>
    <cellStyle name="Normal 3 2 4 2 4 7" xfId="8995"/>
    <cellStyle name="Normal 3 2 4 2 5" xfId="8996"/>
    <cellStyle name="Normal 3 2 4 2 5 2" xfId="8997"/>
    <cellStyle name="Normal 3 2 4 2 5 2 2" xfId="8998"/>
    <cellStyle name="Normal 3 2 4 2 5 2 2 2" xfId="8999"/>
    <cellStyle name="Normal 3 2 4 2 5 2 2 2 2" xfId="9000"/>
    <cellStyle name="Normal 3 2 4 2 5 2 2 2 2 2" xfId="9001"/>
    <cellStyle name="Normal 3 2 4 2 5 2 2 2 3" xfId="9002"/>
    <cellStyle name="Normal 3 2 4 2 5 2 2 3" xfId="9003"/>
    <cellStyle name="Normal 3 2 4 2 5 2 2 3 2" xfId="9004"/>
    <cellStyle name="Normal 3 2 4 2 5 2 2 4" xfId="9005"/>
    <cellStyle name="Normal 3 2 4 2 5 2 3" xfId="9006"/>
    <cellStyle name="Normal 3 2 4 2 5 2 3 2" xfId="9007"/>
    <cellStyle name="Normal 3 2 4 2 5 2 3 2 2" xfId="9008"/>
    <cellStyle name="Normal 3 2 4 2 5 2 3 3" xfId="9009"/>
    <cellStyle name="Normal 3 2 4 2 5 2 4" xfId="9010"/>
    <cellStyle name="Normal 3 2 4 2 5 2 4 2" xfId="9011"/>
    <cellStyle name="Normal 3 2 4 2 5 2 5" xfId="9012"/>
    <cellStyle name="Normal 3 2 4 2 5 3" xfId="9013"/>
    <cellStyle name="Normal 3 2 4 2 5 3 2" xfId="9014"/>
    <cellStyle name="Normal 3 2 4 2 5 3 2 2" xfId="9015"/>
    <cellStyle name="Normal 3 2 4 2 5 3 2 2 2" xfId="9016"/>
    <cellStyle name="Normal 3 2 4 2 5 3 2 3" xfId="9017"/>
    <cellStyle name="Normal 3 2 4 2 5 3 3" xfId="9018"/>
    <cellStyle name="Normal 3 2 4 2 5 3 3 2" xfId="9019"/>
    <cellStyle name="Normal 3 2 4 2 5 3 4" xfId="9020"/>
    <cellStyle name="Normal 3 2 4 2 5 4" xfId="9021"/>
    <cellStyle name="Normal 3 2 4 2 5 4 2" xfId="9022"/>
    <cellStyle name="Normal 3 2 4 2 5 4 2 2" xfId="9023"/>
    <cellStyle name="Normal 3 2 4 2 5 4 3" xfId="9024"/>
    <cellStyle name="Normal 3 2 4 2 5 5" xfId="9025"/>
    <cellStyle name="Normal 3 2 4 2 5 5 2" xfId="9026"/>
    <cellStyle name="Normal 3 2 4 2 5 6" xfId="9027"/>
    <cellStyle name="Normal 3 2 4 2 6" xfId="9028"/>
    <cellStyle name="Normal 3 2 4 2 6 2" xfId="9029"/>
    <cellStyle name="Normal 3 2 4 2 6 2 2" xfId="9030"/>
    <cellStyle name="Normal 3 2 4 2 6 2 2 2" xfId="9031"/>
    <cellStyle name="Normal 3 2 4 2 6 2 2 2 2" xfId="9032"/>
    <cellStyle name="Normal 3 2 4 2 6 2 2 3" xfId="9033"/>
    <cellStyle name="Normal 3 2 4 2 6 2 3" xfId="9034"/>
    <cellStyle name="Normal 3 2 4 2 6 2 3 2" xfId="9035"/>
    <cellStyle name="Normal 3 2 4 2 6 2 4" xfId="9036"/>
    <cellStyle name="Normal 3 2 4 2 6 3" xfId="9037"/>
    <cellStyle name="Normal 3 2 4 2 6 3 2" xfId="9038"/>
    <cellStyle name="Normal 3 2 4 2 6 3 2 2" xfId="9039"/>
    <cellStyle name="Normal 3 2 4 2 6 3 3" xfId="9040"/>
    <cellStyle name="Normal 3 2 4 2 6 4" xfId="9041"/>
    <cellStyle name="Normal 3 2 4 2 6 4 2" xfId="9042"/>
    <cellStyle name="Normal 3 2 4 2 6 5" xfId="9043"/>
    <cellStyle name="Normal 3 2 4 2 7" xfId="9044"/>
    <cellStyle name="Normal 3 2 4 2 7 2" xfId="9045"/>
    <cellStyle name="Normal 3 2 4 2 7 2 2" xfId="9046"/>
    <cellStyle name="Normal 3 2 4 2 7 2 2 2" xfId="9047"/>
    <cellStyle name="Normal 3 2 4 2 7 2 3" xfId="9048"/>
    <cellStyle name="Normal 3 2 4 2 7 3" xfId="9049"/>
    <cellStyle name="Normal 3 2 4 2 7 3 2" xfId="9050"/>
    <cellStyle name="Normal 3 2 4 2 7 4" xfId="9051"/>
    <cellStyle name="Normal 3 2 4 2 8" xfId="9052"/>
    <cellStyle name="Normal 3 2 4 2 8 2" xfId="9053"/>
    <cellStyle name="Normal 3 2 4 2 8 2 2" xfId="9054"/>
    <cellStyle name="Normal 3 2 4 2 8 3" xfId="9055"/>
    <cellStyle name="Normal 3 2 4 2 9" xfId="9056"/>
    <cellStyle name="Normal 3 2 4 2 9 2" xfId="9057"/>
    <cellStyle name="Normal 3 2 4 3" xfId="9058"/>
    <cellStyle name="Normal 3 2 4 3 2" xfId="9059"/>
    <cellStyle name="Normal 3 2 4 3 2 2" xfId="9060"/>
    <cellStyle name="Normal 3 2 4 3 2 2 2" xfId="9061"/>
    <cellStyle name="Normal 3 2 4 3 2 2 2 2" xfId="9062"/>
    <cellStyle name="Normal 3 2 4 3 2 2 2 2 2" xfId="9063"/>
    <cellStyle name="Normal 3 2 4 3 2 2 2 2 2 2" xfId="9064"/>
    <cellStyle name="Normal 3 2 4 3 2 2 2 2 2 2 2" xfId="9065"/>
    <cellStyle name="Normal 3 2 4 3 2 2 2 2 2 2 2 2" xfId="9066"/>
    <cellStyle name="Normal 3 2 4 3 2 2 2 2 2 2 3" xfId="9067"/>
    <cellStyle name="Normal 3 2 4 3 2 2 2 2 2 3" xfId="9068"/>
    <cellStyle name="Normal 3 2 4 3 2 2 2 2 2 3 2" xfId="9069"/>
    <cellStyle name="Normal 3 2 4 3 2 2 2 2 2 4" xfId="9070"/>
    <cellStyle name="Normal 3 2 4 3 2 2 2 2 3" xfId="9071"/>
    <cellStyle name="Normal 3 2 4 3 2 2 2 2 3 2" xfId="9072"/>
    <cellStyle name="Normal 3 2 4 3 2 2 2 2 3 2 2" xfId="9073"/>
    <cellStyle name="Normal 3 2 4 3 2 2 2 2 3 3" xfId="9074"/>
    <cellStyle name="Normal 3 2 4 3 2 2 2 2 4" xfId="9075"/>
    <cellStyle name="Normal 3 2 4 3 2 2 2 2 4 2" xfId="9076"/>
    <cellStyle name="Normal 3 2 4 3 2 2 2 2 5" xfId="9077"/>
    <cellStyle name="Normal 3 2 4 3 2 2 2 3" xfId="9078"/>
    <cellStyle name="Normal 3 2 4 3 2 2 2 3 2" xfId="9079"/>
    <cellStyle name="Normal 3 2 4 3 2 2 2 3 2 2" xfId="9080"/>
    <cellStyle name="Normal 3 2 4 3 2 2 2 3 2 2 2" xfId="9081"/>
    <cellStyle name="Normal 3 2 4 3 2 2 2 3 2 3" xfId="9082"/>
    <cellStyle name="Normal 3 2 4 3 2 2 2 3 3" xfId="9083"/>
    <cellStyle name="Normal 3 2 4 3 2 2 2 3 3 2" xfId="9084"/>
    <cellStyle name="Normal 3 2 4 3 2 2 2 3 4" xfId="9085"/>
    <cellStyle name="Normal 3 2 4 3 2 2 2 4" xfId="9086"/>
    <cellStyle name="Normal 3 2 4 3 2 2 2 4 2" xfId="9087"/>
    <cellStyle name="Normal 3 2 4 3 2 2 2 4 2 2" xfId="9088"/>
    <cellStyle name="Normal 3 2 4 3 2 2 2 4 3" xfId="9089"/>
    <cellStyle name="Normal 3 2 4 3 2 2 2 5" xfId="9090"/>
    <cellStyle name="Normal 3 2 4 3 2 2 2 5 2" xfId="9091"/>
    <cellStyle name="Normal 3 2 4 3 2 2 2 6" xfId="9092"/>
    <cellStyle name="Normal 3 2 4 3 2 2 3" xfId="9093"/>
    <cellStyle name="Normal 3 2 4 3 2 2 3 2" xfId="9094"/>
    <cellStyle name="Normal 3 2 4 3 2 2 3 2 2" xfId="9095"/>
    <cellStyle name="Normal 3 2 4 3 2 2 3 2 2 2" xfId="9096"/>
    <cellStyle name="Normal 3 2 4 3 2 2 3 2 2 2 2" xfId="9097"/>
    <cellStyle name="Normal 3 2 4 3 2 2 3 2 2 3" xfId="9098"/>
    <cellStyle name="Normal 3 2 4 3 2 2 3 2 3" xfId="9099"/>
    <cellStyle name="Normal 3 2 4 3 2 2 3 2 3 2" xfId="9100"/>
    <cellStyle name="Normal 3 2 4 3 2 2 3 2 4" xfId="9101"/>
    <cellStyle name="Normal 3 2 4 3 2 2 3 3" xfId="9102"/>
    <cellStyle name="Normal 3 2 4 3 2 2 3 3 2" xfId="9103"/>
    <cellStyle name="Normal 3 2 4 3 2 2 3 3 2 2" xfId="9104"/>
    <cellStyle name="Normal 3 2 4 3 2 2 3 3 3" xfId="9105"/>
    <cellStyle name="Normal 3 2 4 3 2 2 3 4" xfId="9106"/>
    <cellStyle name="Normal 3 2 4 3 2 2 3 4 2" xfId="9107"/>
    <cellStyle name="Normal 3 2 4 3 2 2 3 5" xfId="9108"/>
    <cellStyle name="Normal 3 2 4 3 2 2 4" xfId="9109"/>
    <cellStyle name="Normal 3 2 4 3 2 2 4 2" xfId="9110"/>
    <cellStyle name="Normal 3 2 4 3 2 2 4 2 2" xfId="9111"/>
    <cellStyle name="Normal 3 2 4 3 2 2 4 2 2 2" xfId="9112"/>
    <cellStyle name="Normal 3 2 4 3 2 2 4 2 3" xfId="9113"/>
    <cellStyle name="Normal 3 2 4 3 2 2 4 3" xfId="9114"/>
    <cellStyle name="Normal 3 2 4 3 2 2 4 3 2" xfId="9115"/>
    <cellStyle name="Normal 3 2 4 3 2 2 4 4" xfId="9116"/>
    <cellStyle name="Normal 3 2 4 3 2 2 5" xfId="9117"/>
    <cellStyle name="Normal 3 2 4 3 2 2 5 2" xfId="9118"/>
    <cellStyle name="Normal 3 2 4 3 2 2 5 2 2" xfId="9119"/>
    <cellStyle name="Normal 3 2 4 3 2 2 5 3" xfId="9120"/>
    <cellStyle name="Normal 3 2 4 3 2 2 6" xfId="9121"/>
    <cellStyle name="Normal 3 2 4 3 2 2 6 2" xfId="9122"/>
    <cellStyle name="Normal 3 2 4 3 2 2 7" xfId="9123"/>
    <cellStyle name="Normal 3 2 4 3 2 3" xfId="9124"/>
    <cellStyle name="Normal 3 2 4 3 2 3 2" xfId="9125"/>
    <cellStyle name="Normal 3 2 4 3 2 3 2 2" xfId="9126"/>
    <cellStyle name="Normal 3 2 4 3 2 3 2 2 2" xfId="9127"/>
    <cellStyle name="Normal 3 2 4 3 2 3 2 2 2 2" xfId="9128"/>
    <cellStyle name="Normal 3 2 4 3 2 3 2 2 2 2 2" xfId="9129"/>
    <cellStyle name="Normal 3 2 4 3 2 3 2 2 2 3" xfId="9130"/>
    <cellStyle name="Normal 3 2 4 3 2 3 2 2 3" xfId="9131"/>
    <cellStyle name="Normal 3 2 4 3 2 3 2 2 3 2" xfId="9132"/>
    <cellStyle name="Normal 3 2 4 3 2 3 2 2 4" xfId="9133"/>
    <cellStyle name="Normal 3 2 4 3 2 3 2 3" xfId="9134"/>
    <cellStyle name="Normal 3 2 4 3 2 3 2 3 2" xfId="9135"/>
    <cellStyle name="Normal 3 2 4 3 2 3 2 3 2 2" xfId="9136"/>
    <cellStyle name="Normal 3 2 4 3 2 3 2 3 3" xfId="9137"/>
    <cellStyle name="Normal 3 2 4 3 2 3 2 4" xfId="9138"/>
    <cellStyle name="Normal 3 2 4 3 2 3 2 4 2" xfId="9139"/>
    <cellStyle name="Normal 3 2 4 3 2 3 2 5" xfId="9140"/>
    <cellStyle name="Normal 3 2 4 3 2 3 3" xfId="9141"/>
    <cellStyle name="Normal 3 2 4 3 2 3 3 2" xfId="9142"/>
    <cellStyle name="Normal 3 2 4 3 2 3 3 2 2" xfId="9143"/>
    <cellStyle name="Normal 3 2 4 3 2 3 3 2 2 2" xfId="9144"/>
    <cellStyle name="Normal 3 2 4 3 2 3 3 2 3" xfId="9145"/>
    <cellStyle name="Normal 3 2 4 3 2 3 3 3" xfId="9146"/>
    <cellStyle name="Normal 3 2 4 3 2 3 3 3 2" xfId="9147"/>
    <cellStyle name="Normal 3 2 4 3 2 3 3 4" xfId="9148"/>
    <cellStyle name="Normal 3 2 4 3 2 3 4" xfId="9149"/>
    <cellStyle name="Normal 3 2 4 3 2 3 4 2" xfId="9150"/>
    <cellStyle name="Normal 3 2 4 3 2 3 4 2 2" xfId="9151"/>
    <cellStyle name="Normal 3 2 4 3 2 3 4 3" xfId="9152"/>
    <cellStyle name="Normal 3 2 4 3 2 3 5" xfId="9153"/>
    <cellStyle name="Normal 3 2 4 3 2 3 5 2" xfId="9154"/>
    <cellStyle name="Normal 3 2 4 3 2 3 6" xfId="9155"/>
    <cellStyle name="Normal 3 2 4 3 2 4" xfId="9156"/>
    <cellStyle name="Normal 3 2 4 3 2 4 2" xfId="9157"/>
    <cellStyle name="Normal 3 2 4 3 2 4 2 2" xfId="9158"/>
    <cellStyle name="Normal 3 2 4 3 2 4 2 2 2" xfId="9159"/>
    <cellStyle name="Normal 3 2 4 3 2 4 2 2 2 2" xfId="9160"/>
    <cellStyle name="Normal 3 2 4 3 2 4 2 2 3" xfId="9161"/>
    <cellStyle name="Normal 3 2 4 3 2 4 2 3" xfId="9162"/>
    <cellStyle name="Normal 3 2 4 3 2 4 2 3 2" xfId="9163"/>
    <cellStyle name="Normal 3 2 4 3 2 4 2 4" xfId="9164"/>
    <cellStyle name="Normal 3 2 4 3 2 4 3" xfId="9165"/>
    <cellStyle name="Normal 3 2 4 3 2 4 3 2" xfId="9166"/>
    <cellStyle name="Normal 3 2 4 3 2 4 3 2 2" xfId="9167"/>
    <cellStyle name="Normal 3 2 4 3 2 4 3 3" xfId="9168"/>
    <cellStyle name="Normal 3 2 4 3 2 4 4" xfId="9169"/>
    <cellStyle name="Normal 3 2 4 3 2 4 4 2" xfId="9170"/>
    <cellStyle name="Normal 3 2 4 3 2 4 5" xfId="9171"/>
    <cellStyle name="Normal 3 2 4 3 2 5" xfId="9172"/>
    <cellStyle name="Normal 3 2 4 3 2 5 2" xfId="9173"/>
    <cellStyle name="Normal 3 2 4 3 2 5 2 2" xfId="9174"/>
    <cellStyle name="Normal 3 2 4 3 2 5 2 2 2" xfId="9175"/>
    <cellStyle name="Normal 3 2 4 3 2 5 2 3" xfId="9176"/>
    <cellStyle name="Normal 3 2 4 3 2 5 3" xfId="9177"/>
    <cellStyle name="Normal 3 2 4 3 2 5 3 2" xfId="9178"/>
    <cellStyle name="Normal 3 2 4 3 2 5 4" xfId="9179"/>
    <cellStyle name="Normal 3 2 4 3 2 6" xfId="9180"/>
    <cellStyle name="Normal 3 2 4 3 2 6 2" xfId="9181"/>
    <cellStyle name="Normal 3 2 4 3 2 6 2 2" xfId="9182"/>
    <cellStyle name="Normal 3 2 4 3 2 6 3" xfId="9183"/>
    <cellStyle name="Normal 3 2 4 3 2 7" xfId="9184"/>
    <cellStyle name="Normal 3 2 4 3 2 7 2" xfId="9185"/>
    <cellStyle name="Normal 3 2 4 3 2 8" xfId="9186"/>
    <cellStyle name="Normal 3 2 4 3 3" xfId="9187"/>
    <cellStyle name="Normal 3 2 4 3 3 2" xfId="9188"/>
    <cellStyle name="Normal 3 2 4 3 3 2 2" xfId="9189"/>
    <cellStyle name="Normal 3 2 4 3 3 2 2 2" xfId="9190"/>
    <cellStyle name="Normal 3 2 4 3 3 2 2 2 2" xfId="9191"/>
    <cellStyle name="Normal 3 2 4 3 3 2 2 2 2 2" xfId="9192"/>
    <cellStyle name="Normal 3 2 4 3 3 2 2 2 2 2 2" xfId="9193"/>
    <cellStyle name="Normal 3 2 4 3 3 2 2 2 2 3" xfId="9194"/>
    <cellStyle name="Normal 3 2 4 3 3 2 2 2 3" xfId="9195"/>
    <cellStyle name="Normal 3 2 4 3 3 2 2 2 3 2" xfId="9196"/>
    <cellStyle name="Normal 3 2 4 3 3 2 2 2 4" xfId="9197"/>
    <cellStyle name="Normal 3 2 4 3 3 2 2 3" xfId="9198"/>
    <cellStyle name="Normal 3 2 4 3 3 2 2 3 2" xfId="9199"/>
    <cellStyle name="Normal 3 2 4 3 3 2 2 3 2 2" xfId="9200"/>
    <cellStyle name="Normal 3 2 4 3 3 2 2 3 3" xfId="9201"/>
    <cellStyle name="Normal 3 2 4 3 3 2 2 4" xfId="9202"/>
    <cellStyle name="Normal 3 2 4 3 3 2 2 4 2" xfId="9203"/>
    <cellStyle name="Normal 3 2 4 3 3 2 2 5" xfId="9204"/>
    <cellStyle name="Normal 3 2 4 3 3 2 3" xfId="9205"/>
    <cellStyle name="Normal 3 2 4 3 3 2 3 2" xfId="9206"/>
    <cellStyle name="Normal 3 2 4 3 3 2 3 2 2" xfId="9207"/>
    <cellStyle name="Normal 3 2 4 3 3 2 3 2 2 2" xfId="9208"/>
    <cellStyle name="Normal 3 2 4 3 3 2 3 2 3" xfId="9209"/>
    <cellStyle name="Normal 3 2 4 3 3 2 3 3" xfId="9210"/>
    <cellStyle name="Normal 3 2 4 3 3 2 3 3 2" xfId="9211"/>
    <cellStyle name="Normal 3 2 4 3 3 2 3 4" xfId="9212"/>
    <cellStyle name="Normal 3 2 4 3 3 2 4" xfId="9213"/>
    <cellStyle name="Normal 3 2 4 3 3 2 4 2" xfId="9214"/>
    <cellStyle name="Normal 3 2 4 3 3 2 4 2 2" xfId="9215"/>
    <cellStyle name="Normal 3 2 4 3 3 2 4 3" xfId="9216"/>
    <cellStyle name="Normal 3 2 4 3 3 2 5" xfId="9217"/>
    <cellStyle name="Normal 3 2 4 3 3 2 5 2" xfId="9218"/>
    <cellStyle name="Normal 3 2 4 3 3 2 6" xfId="9219"/>
    <cellStyle name="Normal 3 2 4 3 3 3" xfId="9220"/>
    <cellStyle name="Normal 3 2 4 3 3 3 2" xfId="9221"/>
    <cellStyle name="Normal 3 2 4 3 3 3 2 2" xfId="9222"/>
    <cellStyle name="Normal 3 2 4 3 3 3 2 2 2" xfId="9223"/>
    <cellStyle name="Normal 3 2 4 3 3 3 2 2 2 2" xfId="9224"/>
    <cellStyle name="Normal 3 2 4 3 3 3 2 2 3" xfId="9225"/>
    <cellStyle name="Normal 3 2 4 3 3 3 2 3" xfId="9226"/>
    <cellStyle name="Normal 3 2 4 3 3 3 2 3 2" xfId="9227"/>
    <cellStyle name="Normal 3 2 4 3 3 3 2 4" xfId="9228"/>
    <cellStyle name="Normal 3 2 4 3 3 3 3" xfId="9229"/>
    <cellStyle name="Normal 3 2 4 3 3 3 3 2" xfId="9230"/>
    <cellStyle name="Normal 3 2 4 3 3 3 3 2 2" xfId="9231"/>
    <cellStyle name="Normal 3 2 4 3 3 3 3 3" xfId="9232"/>
    <cellStyle name="Normal 3 2 4 3 3 3 4" xfId="9233"/>
    <cellStyle name="Normal 3 2 4 3 3 3 4 2" xfId="9234"/>
    <cellStyle name="Normal 3 2 4 3 3 3 5" xfId="9235"/>
    <cellStyle name="Normal 3 2 4 3 3 4" xfId="9236"/>
    <cellStyle name="Normal 3 2 4 3 3 4 2" xfId="9237"/>
    <cellStyle name="Normal 3 2 4 3 3 4 2 2" xfId="9238"/>
    <cellStyle name="Normal 3 2 4 3 3 4 2 2 2" xfId="9239"/>
    <cellStyle name="Normal 3 2 4 3 3 4 2 3" xfId="9240"/>
    <cellStyle name="Normal 3 2 4 3 3 4 3" xfId="9241"/>
    <cellStyle name="Normal 3 2 4 3 3 4 3 2" xfId="9242"/>
    <cellStyle name="Normal 3 2 4 3 3 4 4" xfId="9243"/>
    <cellStyle name="Normal 3 2 4 3 3 5" xfId="9244"/>
    <cellStyle name="Normal 3 2 4 3 3 5 2" xfId="9245"/>
    <cellStyle name="Normal 3 2 4 3 3 5 2 2" xfId="9246"/>
    <cellStyle name="Normal 3 2 4 3 3 5 3" xfId="9247"/>
    <cellStyle name="Normal 3 2 4 3 3 6" xfId="9248"/>
    <cellStyle name="Normal 3 2 4 3 3 6 2" xfId="9249"/>
    <cellStyle name="Normal 3 2 4 3 3 7" xfId="9250"/>
    <cellStyle name="Normal 3 2 4 3 4" xfId="9251"/>
    <cellStyle name="Normal 3 2 4 3 4 2" xfId="9252"/>
    <cellStyle name="Normal 3 2 4 3 4 2 2" xfId="9253"/>
    <cellStyle name="Normal 3 2 4 3 4 2 2 2" xfId="9254"/>
    <cellStyle name="Normal 3 2 4 3 4 2 2 2 2" xfId="9255"/>
    <cellStyle name="Normal 3 2 4 3 4 2 2 2 2 2" xfId="9256"/>
    <cellStyle name="Normal 3 2 4 3 4 2 2 2 3" xfId="9257"/>
    <cellStyle name="Normal 3 2 4 3 4 2 2 3" xfId="9258"/>
    <cellStyle name="Normal 3 2 4 3 4 2 2 3 2" xfId="9259"/>
    <cellStyle name="Normal 3 2 4 3 4 2 2 4" xfId="9260"/>
    <cellStyle name="Normal 3 2 4 3 4 2 3" xfId="9261"/>
    <cellStyle name="Normal 3 2 4 3 4 2 3 2" xfId="9262"/>
    <cellStyle name="Normal 3 2 4 3 4 2 3 2 2" xfId="9263"/>
    <cellStyle name="Normal 3 2 4 3 4 2 3 3" xfId="9264"/>
    <cellStyle name="Normal 3 2 4 3 4 2 4" xfId="9265"/>
    <cellStyle name="Normal 3 2 4 3 4 2 4 2" xfId="9266"/>
    <cellStyle name="Normal 3 2 4 3 4 2 5" xfId="9267"/>
    <cellStyle name="Normal 3 2 4 3 4 3" xfId="9268"/>
    <cellStyle name="Normal 3 2 4 3 4 3 2" xfId="9269"/>
    <cellStyle name="Normal 3 2 4 3 4 3 2 2" xfId="9270"/>
    <cellStyle name="Normal 3 2 4 3 4 3 2 2 2" xfId="9271"/>
    <cellStyle name="Normal 3 2 4 3 4 3 2 3" xfId="9272"/>
    <cellStyle name="Normal 3 2 4 3 4 3 3" xfId="9273"/>
    <cellStyle name="Normal 3 2 4 3 4 3 3 2" xfId="9274"/>
    <cellStyle name="Normal 3 2 4 3 4 3 4" xfId="9275"/>
    <cellStyle name="Normal 3 2 4 3 4 4" xfId="9276"/>
    <cellStyle name="Normal 3 2 4 3 4 4 2" xfId="9277"/>
    <cellStyle name="Normal 3 2 4 3 4 4 2 2" xfId="9278"/>
    <cellStyle name="Normal 3 2 4 3 4 4 3" xfId="9279"/>
    <cellStyle name="Normal 3 2 4 3 4 5" xfId="9280"/>
    <cellStyle name="Normal 3 2 4 3 4 5 2" xfId="9281"/>
    <cellStyle name="Normal 3 2 4 3 4 6" xfId="9282"/>
    <cellStyle name="Normal 3 2 4 3 5" xfId="9283"/>
    <cellStyle name="Normal 3 2 4 3 5 2" xfId="9284"/>
    <cellStyle name="Normal 3 2 4 3 5 2 2" xfId="9285"/>
    <cellStyle name="Normal 3 2 4 3 5 2 2 2" xfId="9286"/>
    <cellStyle name="Normal 3 2 4 3 5 2 2 2 2" xfId="9287"/>
    <cellStyle name="Normal 3 2 4 3 5 2 2 3" xfId="9288"/>
    <cellStyle name="Normal 3 2 4 3 5 2 3" xfId="9289"/>
    <cellStyle name="Normal 3 2 4 3 5 2 3 2" xfId="9290"/>
    <cellStyle name="Normal 3 2 4 3 5 2 4" xfId="9291"/>
    <cellStyle name="Normal 3 2 4 3 5 3" xfId="9292"/>
    <cellStyle name="Normal 3 2 4 3 5 3 2" xfId="9293"/>
    <cellStyle name="Normal 3 2 4 3 5 3 2 2" xfId="9294"/>
    <cellStyle name="Normal 3 2 4 3 5 3 3" xfId="9295"/>
    <cellStyle name="Normal 3 2 4 3 5 4" xfId="9296"/>
    <cellStyle name="Normal 3 2 4 3 5 4 2" xfId="9297"/>
    <cellStyle name="Normal 3 2 4 3 5 5" xfId="9298"/>
    <cellStyle name="Normal 3 2 4 3 6" xfId="9299"/>
    <cellStyle name="Normal 3 2 4 3 6 2" xfId="9300"/>
    <cellStyle name="Normal 3 2 4 3 6 2 2" xfId="9301"/>
    <cellStyle name="Normal 3 2 4 3 6 2 2 2" xfId="9302"/>
    <cellStyle name="Normal 3 2 4 3 6 2 3" xfId="9303"/>
    <cellStyle name="Normal 3 2 4 3 6 3" xfId="9304"/>
    <cellStyle name="Normal 3 2 4 3 6 3 2" xfId="9305"/>
    <cellStyle name="Normal 3 2 4 3 6 4" xfId="9306"/>
    <cellStyle name="Normal 3 2 4 3 7" xfId="9307"/>
    <cellStyle name="Normal 3 2 4 3 7 2" xfId="9308"/>
    <cellStyle name="Normal 3 2 4 3 7 2 2" xfId="9309"/>
    <cellStyle name="Normal 3 2 4 3 7 3" xfId="9310"/>
    <cellStyle name="Normal 3 2 4 3 8" xfId="9311"/>
    <cellStyle name="Normal 3 2 4 3 8 2" xfId="9312"/>
    <cellStyle name="Normal 3 2 4 3 9" xfId="9313"/>
    <cellStyle name="Normal 3 2 4 4" xfId="9314"/>
    <cellStyle name="Normal 3 2 4 4 2" xfId="9315"/>
    <cellStyle name="Normal 3 2 4 4 2 2" xfId="9316"/>
    <cellStyle name="Normal 3 2 4 4 2 2 2" xfId="9317"/>
    <cellStyle name="Normal 3 2 4 4 2 2 2 2" xfId="9318"/>
    <cellStyle name="Normal 3 2 4 4 2 2 2 2 2" xfId="9319"/>
    <cellStyle name="Normal 3 2 4 4 2 2 2 2 2 2" xfId="9320"/>
    <cellStyle name="Normal 3 2 4 4 2 2 2 2 2 2 2" xfId="9321"/>
    <cellStyle name="Normal 3 2 4 4 2 2 2 2 2 3" xfId="9322"/>
    <cellStyle name="Normal 3 2 4 4 2 2 2 2 3" xfId="9323"/>
    <cellStyle name="Normal 3 2 4 4 2 2 2 2 3 2" xfId="9324"/>
    <cellStyle name="Normal 3 2 4 4 2 2 2 2 4" xfId="9325"/>
    <cellStyle name="Normal 3 2 4 4 2 2 2 3" xfId="9326"/>
    <cellStyle name="Normal 3 2 4 4 2 2 2 3 2" xfId="9327"/>
    <cellStyle name="Normal 3 2 4 4 2 2 2 3 2 2" xfId="9328"/>
    <cellStyle name="Normal 3 2 4 4 2 2 2 3 3" xfId="9329"/>
    <cellStyle name="Normal 3 2 4 4 2 2 2 4" xfId="9330"/>
    <cellStyle name="Normal 3 2 4 4 2 2 2 4 2" xfId="9331"/>
    <cellStyle name="Normal 3 2 4 4 2 2 2 5" xfId="9332"/>
    <cellStyle name="Normal 3 2 4 4 2 2 3" xfId="9333"/>
    <cellStyle name="Normal 3 2 4 4 2 2 3 2" xfId="9334"/>
    <cellStyle name="Normal 3 2 4 4 2 2 3 2 2" xfId="9335"/>
    <cellStyle name="Normal 3 2 4 4 2 2 3 2 2 2" xfId="9336"/>
    <cellStyle name="Normal 3 2 4 4 2 2 3 2 3" xfId="9337"/>
    <cellStyle name="Normal 3 2 4 4 2 2 3 3" xfId="9338"/>
    <cellStyle name="Normal 3 2 4 4 2 2 3 3 2" xfId="9339"/>
    <cellStyle name="Normal 3 2 4 4 2 2 3 4" xfId="9340"/>
    <cellStyle name="Normal 3 2 4 4 2 2 4" xfId="9341"/>
    <cellStyle name="Normal 3 2 4 4 2 2 4 2" xfId="9342"/>
    <cellStyle name="Normal 3 2 4 4 2 2 4 2 2" xfId="9343"/>
    <cellStyle name="Normal 3 2 4 4 2 2 4 3" xfId="9344"/>
    <cellStyle name="Normal 3 2 4 4 2 2 5" xfId="9345"/>
    <cellStyle name="Normal 3 2 4 4 2 2 5 2" xfId="9346"/>
    <cellStyle name="Normal 3 2 4 4 2 2 6" xfId="9347"/>
    <cellStyle name="Normal 3 2 4 4 2 3" xfId="9348"/>
    <cellStyle name="Normal 3 2 4 4 2 3 2" xfId="9349"/>
    <cellStyle name="Normal 3 2 4 4 2 3 2 2" xfId="9350"/>
    <cellStyle name="Normal 3 2 4 4 2 3 2 2 2" xfId="9351"/>
    <cellStyle name="Normal 3 2 4 4 2 3 2 2 2 2" xfId="9352"/>
    <cellStyle name="Normal 3 2 4 4 2 3 2 2 3" xfId="9353"/>
    <cellStyle name="Normal 3 2 4 4 2 3 2 3" xfId="9354"/>
    <cellStyle name="Normal 3 2 4 4 2 3 2 3 2" xfId="9355"/>
    <cellStyle name="Normal 3 2 4 4 2 3 2 4" xfId="9356"/>
    <cellStyle name="Normal 3 2 4 4 2 3 3" xfId="9357"/>
    <cellStyle name="Normal 3 2 4 4 2 3 3 2" xfId="9358"/>
    <cellStyle name="Normal 3 2 4 4 2 3 3 2 2" xfId="9359"/>
    <cellStyle name="Normal 3 2 4 4 2 3 3 3" xfId="9360"/>
    <cellStyle name="Normal 3 2 4 4 2 3 4" xfId="9361"/>
    <cellStyle name="Normal 3 2 4 4 2 3 4 2" xfId="9362"/>
    <cellStyle name="Normal 3 2 4 4 2 3 5" xfId="9363"/>
    <cellStyle name="Normal 3 2 4 4 2 4" xfId="9364"/>
    <cellStyle name="Normal 3 2 4 4 2 4 2" xfId="9365"/>
    <cellStyle name="Normal 3 2 4 4 2 4 2 2" xfId="9366"/>
    <cellStyle name="Normal 3 2 4 4 2 4 2 2 2" xfId="9367"/>
    <cellStyle name="Normal 3 2 4 4 2 4 2 3" xfId="9368"/>
    <cellStyle name="Normal 3 2 4 4 2 4 3" xfId="9369"/>
    <cellStyle name="Normal 3 2 4 4 2 4 3 2" xfId="9370"/>
    <cellStyle name="Normal 3 2 4 4 2 4 4" xfId="9371"/>
    <cellStyle name="Normal 3 2 4 4 2 5" xfId="9372"/>
    <cellStyle name="Normal 3 2 4 4 2 5 2" xfId="9373"/>
    <cellStyle name="Normal 3 2 4 4 2 5 2 2" xfId="9374"/>
    <cellStyle name="Normal 3 2 4 4 2 5 3" xfId="9375"/>
    <cellStyle name="Normal 3 2 4 4 2 6" xfId="9376"/>
    <cellStyle name="Normal 3 2 4 4 2 6 2" xfId="9377"/>
    <cellStyle name="Normal 3 2 4 4 2 7" xfId="9378"/>
    <cellStyle name="Normal 3 2 4 4 3" xfId="9379"/>
    <cellStyle name="Normal 3 2 4 4 3 2" xfId="9380"/>
    <cellStyle name="Normal 3 2 4 4 3 2 2" xfId="9381"/>
    <cellStyle name="Normal 3 2 4 4 3 2 2 2" xfId="9382"/>
    <cellStyle name="Normal 3 2 4 4 3 2 2 2 2" xfId="9383"/>
    <cellStyle name="Normal 3 2 4 4 3 2 2 2 2 2" xfId="9384"/>
    <cellStyle name="Normal 3 2 4 4 3 2 2 2 3" xfId="9385"/>
    <cellStyle name="Normal 3 2 4 4 3 2 2 3" xfId="9386"/>
    <cellStyle name="Normal 3 2 4 4 3 2 2 3 2" xfId="9387"/>
    <cellStyle name="Normal 3 2 4 4 3 2 2 4" xfId="9388"/>
    <cellStyle name="Normal 3 2 4 4 3 2 3" xfId="9389"/>
    <cellStyle name="Normal 3 2 4 4 3 2 3 2" xfId="9390"/>
    <cellStyle name="Normal 3 2 4 4 3 2 3 2 2" xfId="9391"/>
    <cellStyle name="Normal 3 2 4 4 3 2 3 3" xfId="9392"/>
    <cellStyle name="Normal 3 2 4 4 3 2 4" xfId="9393"/>
    <cellStyle name="Normal 3 2 4 4 3 2 4 2" xfId="9394"/>
    <cellStyle name="Normal 3 2 4 4 3 2 5" xfId="9395"/>
    <cellStyle name="Normal 3 2 4 4 3 3" xfId="9396"/>
    <cellStyle name="Normal 3 2 4 4 3 3 2" xfId="9397"/>
    <cellStyle name="Normal 3 2 4 4 3 3 2 2" xfId="9398"/>
    <cellStyle name="Normal 3 2 4 4 3 3 2 2 2" xfId="9399"/>
    <cellStyle name="Normal 3 2 4 4 3 3 2 3" xfId="9400"/>
    <cellStyle name="Normal 3 2 4 4 3 3 3" xfId="9401"/>
    <cellStyle name="Normal 3 2 4 4 3 3 3 2" xfId="9402"/>
    <cellStyle name="Normal 3 2 4 4 3 3 4" xfId="9403"/>
    <cellStyle name="Normal 3 2 4 4 3 4" xfId="9404"/>
    <cellStyle name="Normal 3 2 4 4 3 4 2" xfId="9405"/>
    <cellStyle name="Normal 3 2 4 4 3 4 2 2" xfId="9406"/>
    <cellStyle name="Normal 3 2 4 4 3 4 3" xfId="9407"/>
    <cellStyle name="Normal 3 2 4 4 3 5" xfId="9408"/>
    <cellStyle name="Normal 3 2 4 4 3 5 2" xfId="9409"/>
    <cellStyle name="Normal 3 2 4 4 3 6" xfId="9410"/>
    <cellStyle name="Normal 3 2 4 4 4" xfId="9411"/>
    <cellStyle name="Normal 3 2 4 4 4 2" xfId="9412"/>
    <cellStyle name="Normal 3 2 4 4 4 2 2" xfId="9413"/>
    <cellStyle name="Normal 3 2 4 4 4 2 2 2" xfId="9414"/>
    <cellStyle name="Normal 3 2 4 4 4 2 2 2 2" xfId="9415"/>
    <cellStyle name="Normal 3 2 4 4 4 2 2 3" xfId="9416"/>
    <cellStyle name="Normal 3 2 4 4 4 2 3" xfId="9417"/>
    <cellStyle name="Normal 3 2 4 4 4 2 3 2" xfId="9418"/>
    <cellStyle name="Normal 3 2 4 4 4 2 4" xfId="9419"/>
    <cellStyle name="Normal 3 2 4 4 4 3" xfId="9420"/>
    <cellStyle name="Normal 3 2 4 4 4 3 2" xfId="9421"/>
    <cellStyle name="Normal 3 2 4 4 4 3 2 2" xfId="9422"/>
    <cellStyle name="Normal 3 2 4 4 4 3 3" xfId="9423"/>
    <cellStyle name="Normal 3 2 4 4 4 4" xfId="9424"/>
    <cellStyle name="Normal 3 2 4 4 4 4 2" xfId="9425"/>
    <cellStyle name="Normal 3 2 4 4 4 5" xfId="9426"/>
    <cellStyle name="Normal 3 2 4 4 5" xfId="9427"/>
    <cellStyle name="Normal 3 2 4 4 5 2" xfId="9428"/>
    <cellStyle name="Normal 3 2 4 4 5 2 2" xfId="9429"/>
    <cellStyle name="Normal 3 2 4 4 5 2 2 2" xfId="9430"/>
    <cellStyle name="Normal 3 2 4 4 5 2 3" xfId="9431"/>
    <cellStyle name="Normal 3 2 4 4 5 3" xfId="9432"/>
    <cellStyle name="Normal 3 2 4 4 5 3 2" xfId="9433"/>
    <cellStyle name="Normal 3 2 4 4 5 4" xfId="9434"/>
    <cellStyle name="Normal 3 2 4 4 6" xfId="9435"/>
    <cellStyle name="Normal 3 2 4 4 6 2" xfId="9436"/>
    <cellStyle name="Normal 3 2 4 4 6 2 2" xfId="9437"/>
    <cellStyle name="Normal 3 2 4 4 6 3" xfId="9438"/>
    <cellStyle name="Normal 3 2 4 4 7" xfId="9439"/>
    <cellStyle name="Normal 3 2 4 4 7 2" xfId="9440"/>
    <cellStyle name="Normal 3 2 4 4 8" xfId="9441"/>
    <cellStyle name="Normal 3 2 4 5" xfId="9442"/>
    <cellStyle name="Normal 3 2 4 5 2" xfId="9443"/>
    <cellStyle name="Normal 3 2 4 5 2 2" xfId="9444"/>
    <cellStyle name="Normal 3 2 4 5 2 2 2" xfId="9445"/>
    <cellStyle name="Normal 3 2 4 5 2 2 2 2" xfId="9446"/>
    <cellStyle name="Normal 3 2 4 5 2 2 2 2 2" xfId="9447"/>
    <cellStyle name="Normal 3 2 4 5 2 2 2 2 2 2" xfId="9448"/>
    <cellStyle name="Normal 3 2 4 5 2 2 2 2 3" xfId="9449"/>
    <cellStyle name="Normal 3 2 4 5 2 2 2 3" xfId="9450"/>
    <cellStyle name="Normal 3 2 4 5 2 2 2 3 2" xfId="9451"/>
    <cellStyle name="Normal 3 2 4 5 2 2 2 4" xfId="9452"/>
    <cellStyle name="Normal 3 2 4 5 2 2 3" xfId="9453"/>
    <cellStyle name="Normal 3 2 4 5 2 2 3 2" xfId="9454"/>
    <cellStyle name="Normal 3 2 4 5 2 2 3 2 2" xfId="9455"/>
    <cellStyle name="Normal 3 2 4 5 2 2 3 3" xfId="9456"/>
    <cellStyle name="Normal 3 2 4 5 2 2 4" xfId="9457"/>
    <cellStyle name="Normal 3 2 4 5 2 2 4 2" xfId="9458"/>
    <cellStyle name="Normal 3 2 4 5 2 2 5" xfId="9459"/>
    <cellStyle name="Normal 3 2 4 5 2 3" xfId="9460"/>
    <cellStyle name="Normal 3 2 4 5 2 3 2" xfId="9461"/>
    <cellStyle name="Normal 3 2 4 5 2 3 2 2" xfId="9462"/>
    <cellStyle name="Normal 3 2 4 5 2 3 2 2 2" xfId="9463"/>
    <cellStyle name="Normal 3 2 4 5 2 3 2 3" xfId="9464"/>
    <cellStyle name="Normal 3 2 4 5 2 3 3" xfId="9465"/>
    <cellStyle name="Normal 3 2 4 5 2 3 3 2" xfId="9466"/>
    <cellStyle name="Normal 3 2 4 5 2 3 4" xfId="9467"/>
    <cellStyle name="Normal 3 2 4 5 2 4" xfId="9468"/>
    <cellStyle name="Normal 3 2 4 5 2 4 2" xfId="9469"/>
    <cellStyle name="Normal 3 2 4 5 2 4 2 2" xfId="9470"/>
    <cellStyle name="Normal 3 2 4 5 2 4 3" xfId="9471"/>
    <cellStyle name="Normal 3 2 4 5 2 5" xfId="9472"/>
    <cellStyle name="Normal 3 2 4 5 2 5 2" xfId="9473"/>
    <cellStyle name="Normal 3 2 4 5 2 6" xfId="9474"/>
    <cellStyle name="Normal 3 2 4 5 3" xfId="9475"/>
    <cellStyle name="Normal 3 2 4 5 3 2" xfId="9476"/>
    <cellStyle name="Normal 3 2 4 5 3 2 2" xfId="9477"/>
    <cellStyle name="Normal 3 2 4 5 3 2 2 2" xfId="9478"/>
    <cellStyle name="Normal 3 2 4 5 3 2 2 2 2" xfId="9479"/>
    <cellStyle name="Normal 3 2 4 5 3 2 2 3" xfId="9480"/>
    <cellStyle name="Normal 3 2 4 5 3 2 3" xfId="9481"/>
    <cellStyle name="Normal 3 2 4 5 3 2 3 2" xfId="9482"/>
    <cellStyle name="Normal 3 2 4 5 3 2 4" xfId="9483"/>
    <cellStyle name="Normal 3 2 4 5 3 3" xfId="9484"/>
    <cellStyle name="Normal 3 2 4 5 3 3 2" xfId="9485"/>
    <cellStyle name="Normal 3 2 4 5 3 3 2 2" xfId="9486"/>
    <cellStyle name="Normal 3 2 4 5 3 3 3" xfId="9487"/>
    <cellStyle name="Normal 3 2 4 5 3 4" xfId="9488"/>
    <cellStyle name="Normal 3 2 4 5 3 4 2" xfId="9489"/>
    <cellStyle name="Normal 3 2 4 5 3 5" xfId="9490"/>
    <cellStyle name="Normal 3 2 4 5 4" xfId="9491"/>
    <cellStyle name="Normal 3 2 4 5 4 2" xfId="9492"/>
    <cellStyle name="Normal 3 2 4 5 4 2 2" xfId="9493"/>
    <cellStyle name="Normal 3 2 4 5 4 2 2 2" xfId="9494"/>
    <cellStyle name="Normal 3 2 4 5 4 2 3" xfId="9495"/>
    <cellStyle name="Normal 3 2 4 5 4 3" xfId="9496"/>
    <cellStyle name="Normal 3 2 4 5 4 3 2" xfId="9497"/>
    <cellStyle name="Normal 3 2 4 5 4 4" xfId="9498"/>
    <cellStyle name="Normal 3 2 4 5 5" xfId="9499"/>
    <cellStyle name="Normal 3 2 4 5 5 2" xfId="9500"/>
    <cellStyle name="Normal 3 2 4 5 5 2 2" xfId="9501"/>
    <cellStyle name="Normal 3 2 4 5 5 3" xfId="9502"/>
    <cellStyle name="Normal 3 2 4 5 6" xfId="9503"/>
    <cellStyle name="Normal 3 2 4 5 6 2" xfId="9504"/>
    <cellStyle name="Normal 3 2 4 5 7" xfId="9505"/>
    <cellStyle name="Normal 3 2 4 6" xfId="9506"/>
    <cellStyle name="Normal 3 2 4 6 2" xfId="9507"/>
    <cellStyle name="Normal 3 2 4 6 2 2" xfId="9508"/>
    <cellStyle name="Normal 3 2 4 6 2 2 2" xfId="9509"/>
    <cellStyle name="Normal 3 2 4 6 2 2 2 2" xfId="9510"/>
    <cellStyle name="Normal 3 2 4 6 2 2 2 2 2" xfId="9511"/>
    <cellStyle name="Normal 3 2 4 6 2 2 2 3" xfId="9512"/>
    <cellStyle name="Normal 3 2 4 6 2 2 3" xfId="9513"/>
    <cellStyle name="Normal 3 2 4 6 2 2 3 2" xfId="9514"/>
    <cellStyle name="Normal 3 2 4 6 2 2 4" xfId="9515"/>
    <cellStyle name="Normal 3 2 4 6 2 3" xfId="9516"/>
    <cellStyle name="Normal 3 2 4 6 2 3 2" xfId="9517"/>
    <cellStyle name="Normal 3 2 4 6 2 3 2 2" xfId="9518"/>
    <cellStyle name="Normal 3 2 4 6 2 3 3" xfId="9519"/>
    <cellStyle name="Normal 3 2 4 6 2 4" xfId="9520"/>
    <cellStyle name="Normal 3 2 4 6 2 4 2" xfId="9521"/>
    <cellStyle name="Normal 3 2 4 6 2 5" xfId="9522"/>
    <cellStyle name="Normal 3 2 4 6 3" xfId="9523"/>
    <cellStyle name="Normal 3 2 4 6 3 2" xfId="9524"/>
    <cellStyle name="Normal 3 2 4 6 3 2 2" xfId="9525"/>
    <cellStyle name="Normal 3 2 4 6 3 2 2 2" xfId="9526"/>
    <cellStyle name="Normal 3 2 4 6 3 2 3" xfId="9527"/>
    <cellStyle name="Normal 3 2 4 6 3 3" xfId="9528"/>
    <cellStyle name="Normal 3 2 4 6 3 3 2" xfId="9529"/>
    <cellStyle name="Normal 3 2 4 6 3 4" xfId="9530"/>
    <cellStyle name="Normal 3 2 4 6 4" xfId="9531"/>
    <cellStyle name="Normal 3 2 4 6 4 2" xfId="9532"/>
    <cellStyle name="Normal 3 2 4 6 4 2 2" xfId="9533"/>
    <cellStyle name="Normal 3 2 4 6 4 3" xfId="9534"/>
    <cellStyle name="Normal 3 2 4 6 5" xfId="9535"/>
    <cellStyle name="Normal 3 2 4 6 5 2" xfId="9536"/>
    <cellStyle name="Normal 3 2 4 6 6" xfId="9537"/>
    <cellStyle name="Normal 3 2 4 7" xfId="9538"/>
    <cellStyle name="Normal 3 2 4 7 2" xfId="9539"/>
    <cellStyle name="Normal 3 2 4 7 2 2" xfId="9540"/>
    <cellStyle name="Normal 3 2 4 7 2 2 2" xfId="9541"/>
    <cellStyle name="Normal 3 2 4 7 2 2 2 2" xfId="9542"/>
    <cellStyle name="Normal 3 2 4 7 2 2 3" xfId="9543"/>
    <cellStyle name="Normal 3 2 4 7 2 3" xfId="9544"/>
    <cellStyle name="Normal 3 2 4 7 2 3 2" xfId="9545"/>
    <cellStyle name="Normal 3 2 4 7 2 4" xfId="9546"/>
    <cellStyle name="Normal 3 2 4 7 3" xfId="9547"/>
    <cellStyle name="Normal 3 2 4 7 3 2" xfId="9548"/>
    <cellStyle name="Normal 3 2 4 7 3 2 2" xfId="9549"/>
    <cellStyle name="Normal 3 2 4 7 3 3" xfId="9550"/>
    <cellStyle name="Normal 3 2 4 7 4" xfId="9551"/>
    <cellStyle name="Normal 3 2 4 7 4 2" xfId="9552"/>
    <cellStyle name="Normal 3 2 4 7 5" xfId="9553"/>
    <cellStyle name="Normal 3 2 4 8" xfId="9554"/>
    <cellStyle name="Normal 3 2 4 8 2" xfId="9555"/>
    <cellStyle name="Normal 3 2 4 8 2 2" xfId="9556"/>
    <cellStyle name="Normal 3 2 4 8 2 2 2" xfId="9557"/>
    <cellStyle name="Normal 3 2 4 8 2 3" xfId="9558"/>
    <cellStyle name="Normal 3 2 4 8 3" xfId="9559"/>
    <cellStyle name="Normal 3 2 4 8 3 2" xfId="9560"/>
    <cellStyle name="Normal 3 2 4 8 4" xfId="9561"/>
    <cellStyle name="Normal 3 2 4 9" xfId="9562"/>
    <cellStyle name="Normal 3 2 4 9 2" xfId="9563"/>
    <cellStyle name="Normal 3 2 4 9 2 2" xfId="9564"/>
    <cellStyle name="Normal 3 2 4 9 3" xfId="9565"/>
    <cellStyle name="Normal 3 2 5" xfId="9566"/>
    <cellStyle name="Normal 3 2 5 10" xfId="9567"/>
    <cellStyle name="Normal 3 2 5 2" xfId="9568"/>
    <cellStyle name="Normal 3 2 5 2 2" xfId="9569"/>
    <cellStyle name="Normal 3 2 5 2 2 2" xfId="9570"/>
    <cellStyle name="Normal 3 2 5 2 2 2 2" xfId="9571"/>
    <cellStyle name="Normal 3 2 5 2 2 2 2 2" xfId="9572"/>
    <cellStyle name="Normal 3 2 5 2 2 2 2 2 2" xfId="9573"/>
    <cellStyle name="Normal 3 2 5 2 2 2 2 2 2 2" xfId="9574"/>
    <cellStyle name="Normal 3 2 5 2 2 2 2 2 2 2 2" xfId="9575"/>
    <cellStyle name="Normal 3 2 5 2 2 2 2 2 2 2 2 2" xfId="9576"/>
    <cellStyle name="Normal 3 2 5 2 2 2 2 2 2 2 3" xfId="9577"/>
    <cellStyle name="Normal 3 2 5 2 2 2 2 2 2 3" xfId="9578"/>
    <cellStyle name="Normal 3 2 5 2 2 2 2 2 2 3 2" xfId="9579"/>
    <cellStyle name="Normal 3 2 5 2 2 2 2 2 2 4" xfId="9580"/>
    <cellStyle name="Normal 3 2 5 2 2 2 2 2 3" xfId="9581"/>
    <cellStyle name="Normal 3 2 5 2 2 2 2 2 3 2" xfId="9582"/>
    <cellStyle name="Normal 3 2 5 2 2 2 2 2 3 2 2" xfId="9583"/>
    <cellStyle name="Normal 3 2 5 2 2 2 2 2 3 3" xfId="9584"/>
    <cellStyle name="Normal 3 2 5 2 2 2 2 2 4" xfId="9585"/>
    <cellStyle name="Normal 3 2 5 2 2 2 2 2 4 2" xfId="9586"/>
    <cellStyle name="Normal 3 2 5 2 2 2 2 2 5" xfId="9587"/>
    <cellStyle name="Normal 3 2 5 2 2 2 2 3" xfId="9588"/>
    <cellStyle name="Normal 3 2 5 2 2 2 2 3 2" xfId="9589"/>
    <cellStyle name="Normal 3 2 5 2 2 2 2 3 2 2" xfId="9590"/>
    <cellStyle name="Normal 3 2 5 2 2 2 2 3 2 2 2" xfId="9591"/>
    <cellStyle name="Normal 3 2 5 2 2 2 2 3 2 3" xfId="9592"/>
    <cellStyle name="Normal 3 2 5 2 2 2 2 3 3" xfId="9593"/>
    <cellStyle name="Normal 3 2 5 2 2 2 2 3 3 2" xfId="9594"/>
    <cellStyle name="Normal 3 2 5 2 2 2 2 3 4" xfId="9595"/>
    <cellStyle name="Normal 3 2 5 2 2 2 2 4" xfId="9596"/>
    <cellStyle name="Normal 3 2 5 2 2 2 2 4 2" xfId="9597"/>
    <cellStyle name="Normal 3 2 5 2 2 2 2 4 2 2" xfId="9598"/>
    <cellStyle name="Normal 3 2 5 2 2 2 2 4 3" xfId="9599"/>
    <cellStyle name="Normal 3 2 5 2 2 2 2 5" xfId="9600"/>
    <cellStyle name="Normal 3 2 5 2 2 2 2 5 2" xfId="9601"/>
    <cellStyle name="Normal 3 2 5 2 2 2 2 6" xfId="9602"/>
    <cellStyle name="Normal 3 2 5 2 2 2 3" xfId="9603"/>
    <cellStyle name="Normal 3 2 5 2 2 2 3 2" xfId="9604"/>
    <cellStyle name="Normal 3 2 5 2 2 2 3 2 2" xfId="9605"/>
    <cellStyle name="Normal 3 2 5 2 2 2 3 2 2 2" xfId="9606"/>
    <cellStyle name="Normal 3 2 5 2 2 2 3 2 2 2 2" xfId="9607"/>
    <cellStyle name="Normal 3 2 5 2 2 2 3 2 2 3" xfId="9608"/>
    <cellStyle name="Normal 3 2 5 2 2 2 3 2 3" xfId="9609"/>
    <cellStyle name="Normal 3 2 5 2 2 2 3 2 3 2" xfId="9610"/>
    <cellStyle name="Normal 3 2 5 2 2 2 3 2 4" xfId="9611"/>
    <cellStyle name="Normal 3 2 5 2 2 2 3 3" xfId="9612"/>
    <cellStyle name="Normal 3 2 5 2 2 2 3 3 2" xfId="9613"/>
    <cellStyle name="Normal 3 2 5 2 2 2 3 3 2 2" xfId="9614"/>
    <cellStyle name="Normal 3 2 5 2 2 2 3 3 3" xfId="9615"/>
    <cellStyle name="Normal 3 2 5 2 2 2 3 4" xfId="9616"/>
    <cellStyle name="Normal 3 2 5 2 2 2 3 4 2" xfId="9617"/>
    <cellStyle name="Normal 3 2 5 2 2 2 3 5" xfId="9618"/>
    <cellStyle name="Normal 3 2 5 2 2 2 4" xfId="9619"/>
    <cellStyle name="Normal 3 2 5 2 2 2 4 2" xfId="9620"/>
    <cellStyle name="Normal 3 2 5 2 2 2 4 2 2" xfId="9621"/>
    <cellStyle name="Normal 3 2 5 2 2 2 4 2 2 2" xfId="9622"/>
    <cellStyle name="Normal 3 2 5 2 2 2 4 2 3" xfId="9623"/>
    <cellStyle name="Normal 3 2 5 2 2 2 4 3" xfId="9624"/>
    <cellStyle name="Normal 3 2 5 2 2 2 4 3 2" xfId="9625"/>
    <cellStyle name="Normal 3 2 5 2 2 2 4 4" xfId="9626"/>
    <cellStyle name="Normal 3 2 5 2 2 2 5" xfId="9627"/>
    <cellStyle name="Normal 3 2 5 2 2 2 5 2" xfId="9628"/>
    <cellStyle name="Normal 3 2 5 2 2 2 5 2 2" xfId="9629"/>
    <cellStyle name="Normal 3 2 5 2 2 2 5 3" xfId="9630"/>
    <cellStyle name="Normal 3 2 5 2 2 2 6" xfId="9631"/>
    <cellStyle name="Normal 3 2 5 2 2 2 6 2" xfId="9632"/>
    <cellStyle name="Normal 3 2 5 2 2 2 7" xfId="9633"/>
    <cellStyle name="Normal 3 2 5 2 2 3" xfId="9634"/>
    <cellStyle name="Normal 3 2 5 2 2 3 2" xfId="9635"/>
    <cellStyle name="Normal 3 2 5 2 2 3 2 2" xfId="9636"/>
    <cellStyle name="Normal 3 2 5 2 2 3 2 2 2" xfId="9637"/>
    <cellStyle name="Normal 3 2 5 2 2 3 2 2 2 2" xfId="9638"/>
    <cellStyle name="Normal 3 2 5 2 2 3 2 2 2 2 2" xfId="9639"/>
    <cellStyle name="Normal 3 2 5 2 2 3 2 2 2 3" xfId="9640"/>
    <cellStyle name="Normal 3 2 5 2 2 3 2 2 3" xfId="9641"/>
    <cellStyle name="Normal 3 2 5 2 2 3 2 2 3 2" xfId="9642"/>
    <cellStyle name="Normal 3 2 5 2 2 3 2 2 4" xfId="9643"/>
    <cellStyle name="Normal 3 2 5 2 2 3 2 3" xfId="9644"/>
    <cellStyle name="Normal 3 2 5 2 2 3 2 3 2" xfId="9645"/>
    <cellStyle name="Normal 3 2 5 2 2 3 2 3 2 2" xfId="9646"/>
    <cellStyle name="Normal 3 2 5 2 2 3 2 3 3" xfId="9647"/>
    <cellStyle name="Normal 3 2 5 2 2 3 2 4" xfId="9648"/>
    <cellStyle name="Normal 3 2 5 2 2 3 2 4 2" xfId="9649"/>
    <cellStyle name="Normal 3 2 5 2 2 3 2 5" xfId="9650"/>
    <cellStyle name="Normal 3 2 5 2 2 3 3" xfId="9651"/>
    <cellStyle name="Normal 3 2 5 2 2 3 3 2" xfId="9652"/>
    <cellStyle name="Normal 3 2 5 2 2 3 3 2 2" xfId="9653"/>
    <cellStyle name="Normal 3 2 5 2 2 3 3 2 2 2" xfId="9654"/>
    <cellStyle name="Normal 3 2 5 2 2 3 3 2 3" xfId="9655"/>
    <cellStyle name="Normal 3 2 5 2 2 3 3 3" xfId="9656"/>
    <cellStyle name="Normal 3 2 5 2 2 3 3 3 2" xfId="9657"/>
    <cellStyle name="Normal 3 2 5 2 2 3 3 4" xfId="9658"/>
    <cellStyle name="Normal 3 2 5 2 2 3 4" xfId="9659"/>
    <cellStyle name="Normal 3 2 5 2 2 3 4 2" xfId="9660"/>
    <cellStyle name="Normal 3 2 5 2 2 3 4 2 2" xfId="9661"/>
    <cellStyle name="Normal 3 2 5 2 2 3 4 3" xfId="9662"/>
    <cellStyle name="Normal 3 2 5 2 2 3 5" xfId="9663"/>
    <cellStyle name="Normal 3 2 5 2 2 3 5 2" xfId="9664"/>
    <cellStyle name="Normal 3 2 5 2 2 3 6" xfId="9665"/>
    <cellStyle name="Normal 3 2 5 2 2 4" xfId="9666"/>
    <cellStyle name="Normal 3 2 5 2 2 4 2" xfId="9667"/>
    <cellStyle name="Normal 3 2 5 2 2 4 2 2" xfId="9668"/>
    <cellStyle name="Normal 3 2 5 2 2 4 2 2 2" xfId="9669"/>
    <cellStyle name="Normal 3 2 5 2 2 4 2 2 2 2" xfId="9670"/>
    <cellStyle name="Normal 3 2 5 2 2 4 2 2 3" xfId="9671"/>
    <cellStyle name="Normal 3 2 5 2 2 4 2 3" xfId="9672"/>
    <cellStyle name="Normal 3 2 5 2 2 4 2 3 2" xfId="9673"/>
    <cellStyle name="Normal 3 2 5 2 2 4 2 4" xfId="9674"/>
    <cellStyle name="Normal 3 2 5 2 2 4 3" xfId="9675"/>
    <cellStyle name="Normal 3 2 5 2 2 4 3 2" xfId="9676"/>
    <cellStyle name="Normal 3 2 5 2 2 4 3 2 2" xfId="9677"/>
    <cellStyle name="Normal 3 2 5 2 2 4 3 3" xfId="9678"/>
    <cellStyle name="Normal 3 2 5 2 2 4 4" xfId="9679"/>
    <cellStyle name="Normal 3 2 5 2 2 4 4 2" xfId="9680"/>
    <cellStyle name="Normal 3 2 5 2 2 4 5" xfId="9681"/>
    <cellStyle name="Normal 3 2 5 2 2 5" xfId="9682"/>
    <cellStyle name="Normal 3 2 5 2 2 5 2" xfId="9683"/>
    <cellStyle name="Normal 3 2 5 2 2 5 2 2" xfId="9684"/>
    <cellStyle name="Normal 3 2 5 2 2 5 2 2 2" xfId="9685"/>
    <cellStyle name="Normal 3 2 5 2 2 5 2 3" xfId="9686"/>
    <cellStyle name="Normal 3 2 5 2 2 5 3" xfId="9687"/>
    <cellStyle name="Normal 3 2 5 2 2 5 3 2" xfId="9688"/>
    <cellStyle name="Normal 3 2 5 2 2 5 4" xfId="9689"/>
    <cellStyle name="Normal 3 2 5 2 2 6" xfId="9690"/>
    <cellStyle name="Normal 3 2 5 2 2 6 2" xfId="9691"/>
    <cellStyle name="Normal 3 2 5 2 2 6 2 2" xfId="9692"/>
    <cellStyle name="Normal 3 2 5 2 2 6 3" xfId="9693"/>
    <cellStyle name="Normal 3 2 5 2 2 7" xfId="9694"/>
    <cellStyle name="Normal 3 2 5 2 2 7 2" xfId="9695"/>
    <cellStyle name="Normal 3 2 5 2 2 8" xfId="9696"/>
    <cellStyle name="Normal 3 2 5 2 3" xfId="9697"/>
    <cellStyle name="Normal 3 2 5 2 3 2" xfId="9698"/>
    <cellStyle name="Normal 3 2 5 2 3 2 2" xfId="9699"/>
    <cellStyle name="Normal 3 2 5 2 3 2 2 2" xfId="9700"/>
    <cellStyle name="Normal 3 2 5 2 3 2 2 2 2" xfId="9701"/>
    <cellStyle name="Normal 3 2 5 2 3 2 2 2 2 2" xfId="9702"/>
    <cellStyle name="Normal 3 2 5 2 3 2 2 2 2 2 2" xfId="9703"/>
    <cellStyle name="Normal 3 2 5 2 3 2 2 2 2 3" xfId="9704"/>
    <cellStyle name="Normal 3 2 5 2 3 2 2 2 3" xfId="9705"/>
    <cellStyle name="Normal 3 2 5 2 3 2 2 2 3 2" xfId="9706"/>
    <cellStyle name="Normal 3 2 5 2 3 2 2 2 4" xfId="9707"/>
    <cellStyle name="Normal 3 2 5 2 3 2 2 3" xfId="9708"/>
    <cellStyle name="Normal 3 2 5 2 3 2 2 3 2" xfId="9709"/>
    <cellStyle name="Normal 3 2 5 2 3 2 2 3 2 2" xfId="9710"/>
    <cellStyle name="Normal 3 2 5 2 3 2 2 3 3" xfId="9711"/>
    <cellStyle name="Normal 3 2 5 2 3 2 2 4" xfId="9712"/>
    <cellStyle name="Normal 3 2 5 2 3 2 2 4 2" xfId="9713"/>
    <cellStyle name="Normal 3 2 5 2 3 2 2 5" xfId="9714"/>
    <cellStyle name="Normal 3 2 5 2 3 2 3" xfId="9715"/>
    <cellStyle name="Normal 3 2 5 2 3 2 3 2" xfId="9716"/>
    <cellStyle name="Normal 3 2 5 2 3 2 3 2 2" xfId="9717"/>
    <cellStyle name="Normal 3 2 5 2 3 2 3 2 2 2" xfId="9718"/>
    <cellStyle name="Normal 3 2 5 2 3 2 3 2 3" xfId="9719"/>
    <cellStyle name="Normal 3 2 5 2 3 2 3 3" xfId="9720"/>
    <cellStyle name="Normal 3 2 5 2 3 2 3 3 2" xfId="9721"/>
    <cellStyle name="Normal 3 2 5 2 3 2 3 4" xfId="9722"/>
    <cellStyle name="Normal 3 2 5 2 3 2 4" xfId="9723"/>
    <cellStyle name="Normal 3 2 5 2 3 2 4 2" xfId="9724"/>
    <cellStyle name="Normal 3 2 5 2 3 2 4 2 2" xfId="9725"/>
    <cellStyle name="Normal 3 2 5 2 3 2 4 3" xfId="9726"/>
    <cellStyle name="Normal 3 2 5 2 3 2 5" xfId="9727"/>
    <cellStyle name="Normal 3 2 5 2 3 2 5 2" xfId="9728"/>
    <cellStyle name="Normal 3 2 5 2 3 2 6" xfId="9729"/>
    <cellStyle name="Normal 3 2 5 2 3 3" xfId="9730"/>
    <cellStyle name="Normal 3 2 5 2 3 3 2" xfId="9731"/>
    <cellStyle name="Normal 3 2 5 2 3 3 2 2" xfId="9732"/>
    <cellStyle name="Normal 3 2 5 2 3 3 2 2 2" xfId="9733"/>
    <cellStyle name="Normal 3 2 5 2 3 3 2 2 2 2" xfId="9734"/>
    <cellStyle name="Normal 3 2 5 2 3 3 2 2 3" xfId="9735"/>
    <cellStyle name="Normal 3 2 5 2 3 3 2 3" xfId="9736"/>
    <cellStyle name="Normal 3 2 5 2 3 3 2 3 2" xfId="9737"/>
    <cellStyle name="Normal 3 2 5 2 3 3 2 4" xfId="9738"/>
    <cellStyle name="Normal 3 2 5 2 3 3 3" xfId="9739"/>
    <cellStyle name="Normal 3 2 5 2 3 3 3 2" xfId="9740"/>
    <cellStyle name="Normal 3 2 5 2 3 3 3 2 2" xfId="9741"/>
    <cellStyle name="Normal 3 2 5 2 3 3 3 3" xfId="9742"/>
    <cellStyle name="Normal 3 2 5 2 3 3 4" xfId="9743"/>
    <cellStyle name="Normal 3 2 5 2 3 3 4 2" xfId="9744"/>
    <cellStyle name="Normal 3 2 5 2 3 3 5" xfId="9745"/>
    <cellStyle name="Normal 3 2 5 2 3 4" xfId="9746"/>
    <cellStyle name="Normal 3 2 5 2 3 4 2" xfId="9747"/>
    <cellStyle name="Normal 3 2 5 2 3 4 2 2" xfId="9748"/>
    <cellStyle name="Normal 3 2 5 2 3 4 2 2 2" xfId="9749"/>
    <cellStyle name="Normal 3 2 5 2 3 4 2 3" xfId="9750"/>
    <cellStyle name="Normal 3 2 5 2 3 4 3" xfId="9751"/>
    <cellStyle name="Normal 3 2 5 2 3 4 3 2" xfId="9752"/>
    <cellStyle name="Normal 3 2 5 2 3 4 4" xfId="9753"/>
    <cellStyle name="Normal 3 2 5 2 3 5" xfId="9754"/>
    <cellStyle name="Normal 3 2 5 2 3 5 2" xfId="9755"/>
    <cellStyle name="Normal 3 2 5 2 3 5 2 2" xfId="9756"/>
    <cellStyle name="Normal 3 2 5 2 3 5 3" xfId="9757"/>
    <cellStyle name="Normal 3 2 5 2 3 6" xfId="9758"/>
    <cellStyle name="Normal 3 2 5 2 3 6 2" xfId="9759"/>
    <cellStyle name="Normal 3 2 5 2 3 7" xfId="9760"/>
    <cellStyle name="Normal 3 2 5 2 4" xfId="9761"/>
    <cellStyle name="Normal 3 2 5 2 4 2" xfId="9762"/>
    <cellStyle name="Normal 3 2 5 2 4 2 2" xfId="9763"/>
    <cellStyle name="Normal 3 2 5 2 4 2 2 2" xfId="9764"/>
    <cellStyle name="Normal 3 2 5 2 4 2 2 2 2" xfId="9765"/>
    <cellStyle name="Normal 3 2 5 2 4 2 2 2 2 2" xfId="9766"/>
    <cellStyle name="Normal 3 2 5 2 4 2 2 2 3" xfId="9767"/>
    <cellStyle name="Normal 3 2 5 2 4 2 2 3" xfId="9768"/>
    <cellStyle name="Normal 3 2 5 2 4 2 2 3 2" xfId="9769"/>
    <cellStyle name="Normal 3 2 5 2 4 2 2 4" xfId="9770"/>
    <cellStyle name="Normal 3 2 5 2 4 2 3" xfId="9771"/>
    <cellStyle name="Normal 3 2 5 2 4 2 3 2" xfId="9772"/>
    <cellStyle name="Normal 3 2 5 2 4 2 3 2 2" xfId="9773"/>
    <cellStyle name="Normal 3 2 5 2 4 2 3 3" xfId="9774"/>
    <cellStyle name="Normal 3 2 5 2 4 2 4" xfId="9775"/>
    <cellStyle name="Normal 3 2 5 2 4 2 4 2" xfId="9776"/>
    <cellStyle name="Normal 3 2 5 2 4 2 5" xfId="9777"/>
    <cellStyle name="Normal 3 2 5 2 4 3" xfId="9778"/>
    <cellStyle name="Normal 3 2 5 2 4 3 2" xfId="9779"/>
    <cellStyle name="Normal 3 2 5 2 4 3 2 2" xfId="9780"/>
    <cellStyle name="Normal 3 2 5 2 4 3 2 2 2" xfId="9781"/>
    <cellStyle name="Normal 3 2 5 2 4 3 2 3" xfId="9782"/>
    <cellStyle name="Normal 3 2 5 2 4 3 3" xfId="9783"/>
    <cellStyle name="Normal 3 2 5 2 4 3 3 2" xfId="9784"/>
    <cellStyle name="Normal 3 2 5 2 4 3 4" xfId="9785"/>
    <cellStyle name="Normal 3 2 5 2 4 4" xfId="9786"/>
    <cellStyle name="Normal 3 2 5 2 4 4 2" xfId="9787"/>
    <cellStyle name="Normal 3 2 5 2 4 4 2 2" xfId="9788"/>
    <cellStyle name="Normal 3 2 5 2 4 4 3" xfId="9789"/>
    <cellStyle name="Normal 3 2 5 2 4 5" xfId="9790"/>
    <cellStyle name="Normal 3 2 5 2 4 5 2" xfId="9791"/>
    <cellStyle name="Normal 3 2 5 2 4 6" xfId="9792"/>
    <cellStyle name="Normal 3 2 5 2 5" xfId="9793"/>
    <cellStyle name="Normal 3 2 5 2 5 2" xfId="9794"/>
    <cellStyle name="Normal 3 2 5 2 5 2 2" xfId="9795"/>
    <cellStyle name="Normal 3 2 5 2 5 2 2 2" xfId="9796"/>
    <cellStyle name="Normal 3 2 5 2 5 2 2 2 2" xfId="9797"/>
    <cellStyle name="Normal 3 2 5 2 5 2 2 3" xfId="9798"/>
    <cellStyle name="Normal 3 2 5 2 5 2 3" xfId="9799"/>
    <cellStyle name="Normal 3 2 5 2 5 2 3 2" xfId="9800"/>
    <cellStyle name="Normal 3 2 5 2 5 2 4" xfId="9801"/>
    <cellStyle name="Normal 3 2 5 2 5 3" xfId="9802"/>
    <cellStyle name="Normal 3 2 5 2 5 3 2" xfId="9803"/>
    <cellStyle name="Normal 3 2 5 2 5 3 2 2" xfId="9804"/>
    <cellStyle name="Normal 3 2 5 2 5 3 3" xfId="9805"/>
    <cellStyle name="Normal 3 2 5 2 5 4" xfId="9806"/>
    <cellStyle name="Normal 3 2 5 2 5 4 2" xfId="9807"/>
    <cellStyle name="Normal 3 2 5 2 5 5" xfId="9808"/>
    <cellStyle name="Normal 3 2 5 2 6" xfId="9809"/>
    <cellStyle name="Normal 3 2 5 2 6 2" xfId="9810"/>
    <cellStyle name="Normal 3 2 5 2 6 2 2" xfId="9811"/>
    <cellStyle name="Normal 3 2 5 2 6 2 2 2" xfId="9812"/>
    <cellStyle name="Normal 3 2 5 2 6 2 3" xfId="9813"/>
    <cellStyle name="Normal 3 2 5 2 6 3" xfId="9814"/>
    <cellStyle name="Normal 3 2 5 2 6 3 2" xfId="9815"/>
    <cellStyle name="Normal 3 2 5 2 6 4" xfId="9816"/>
    <cellStyle name="Normal 3 2 5 2 7" xfId="9817"/>
    <cellStyle name="Normal 3 2 5 2 7 2" xfId="9818"/>
    <cellStyle name="Normal 3 2 5 2 7 2 2" xfId="9819"/>
    <cellStyle name="Normal 3 2 5 2 7 3" xfId="9820"/>
    <cellStyle name="Normal 3 2 5 2 8" xfId="9821"/>
    <cellStyle name="Normal 3 2 5 2 8 2" xfId="9822"/>
    <cellStyle name="Normal 3 2 5 2 9" xfId="9823"/>
    <cellStyle name="Normal 3 2 5 3" xfId="9824"/>
    <cellStyle name="Normal 3 2 5 3 2" xfId="9825"/>
    <cellStyle name="Normal 3 2 5 3 2 2" xfId="9826"/>
    <cellStyle name="Normal 3 2 5 3 2 2 2" xfId="9827"/>
    <cellStyle name="Normal 3 2 5 3 2 2 2 2" xfId="9828"/>
    <cellStyle name="Normal 3 2 5 3 2 2 2 2 2" xfId="9829"/>
    <cellStyle name="Normal 3 2 5 3 2 2 2 2 2 2" xfId="9830"/>
    <cellStyle name="Normal 3 2 5 3 2 2 2 2 2 2 2" xfId="9831"/>
    <cellStyle name="Normal 3 2 5 3 2 2 2 2 2 3" xfId="9832"/>
    <cellStyle name="Normal 3 2 5 3 2 2 2 2 3" xfId="9833"/>
    <cellStyle name="Normal 3 2 5 3 2 2 2 2 3 2" xfId="9834"/>
    <cellStyle name="Normal 3 2 5 3 2 2 2 2 4" xfId="9835"/>
    <cellStyle name="Normal 3 2 5 3 2 2 2 3" xfId="9836"/>
    <cellStyle name="Normal 3 2 5 3 2 2 2 3 2" xfId="9837"/>
    <cellStyle name="Normal 3 2 5 3 2 2 2 3 2 2" xfId="9838"/>
    <cellStyle name="Normal 3 2 5 3 2 2 2 3 3" xfId="9839"/>
    <cellStyle name="Normal 3 2 5 3 2 2 2 4" xfId="9840"/>
    <cellStyle name="Normal 3 2 5 3 2 2 2 4 2" xfId="9841"/>
    <cellStyle name="Normal 3 2 5 3 2 2 2 5" xfId="9842"/>
    <cellStyle name="Normal 3 2 5 3 2 2 3" xfId="9843"/>
    <cellStyle name="Normal 3 2 5 3 2 2 3 2" xfId="9844"/>
    <cellStyle name="Normal 3 2 5 3 2 2 3 2 2" xfId="9845"/>
    <cellStyle name="Normal 3 2 5 3 2 2 3 2 2 2" xfId="9846"/>
    <cellStyle name="Normal 3 2 5 3 2 2 3 2 3" xfId="9847"/>
    <cellStyle name="Normal 3 2 5 3 2 2 3 3" xfId="9848"/>
    <cellStyle name="Normal 3 2 5 3 2 2 3 3 2" xfId="9849"/>
    <cellStyle name="Normal 3 2 5 3 2 2 3 4" xfId="9850"/>
    <cellStyle name="Normal 3 2 5 3 2 2 4" xfId="9851"/>
    <cellStyle name="Normal 3 2 5 3 2 2 4 2" xfId="9852"/>
    <cellStyle name="Normal 3 2 5 3 2 2 4 2 2" xfId="9853"/>
    <cellStyle name="Normal 3 2 5 3 2 2 4 3" xfId="9854"/>
    <cellStyle name="Normal 3 2 5 3 2 2 5" xfId="9855"/>
    <cellStyle name="Normal 3 2 5 3 2 2 5 2" xfId="9856"/>
    <cellStyle name="Normal 3 2 5 3 2 2 6" xfId="9857"/>
    <cellStyle name="Normal 3 2 5 3 2 3" xfId="9858"/>
    <cellStyle name="Normal 3 2 5 3 2 3 2" xfId="9859"/>
    <cellStyle name="Normal 3 2 5 3 2 3 2 2" xfId="9860"/>
    <cellStyle name="Normal 3 2 5 3 2 3 2 2 2" xfId="9861"/>
    <cellStyle name="Normal 3 2 5 3 2 3 2 2 2 2" xfId="9862"/>
    <cellStyle name="Normal 3 2 5 3 2 3 2 2 3" xfId="9863"/>
    <cellStyle name="Normal 3 2 5 3 2 3 2 3" xfId="9864"/>
    <cellStyle name="Normal 3 2 5 3 2 3 2 3 2" xfId="9865"/>
    <cellStyle name="Normal 3 2 5 3 2 3 2 4" xfId="9866"/>
    <cellStyle name="Normal 3 2 5 3 2 3 3" xfId="9867"/>
    <cellStyle name="Normal 3 2 5 3 2 3 3 2" xfId="9868"/>
    <cellStyle name="Normal 3 2 5 3 2 3 3 2 2" xfId="9869"/>
    <cellStyle name="Normal 3 2 5 3 2 3 3 3" xfId="9870"/>
    <cellStyle name="Normal 3 2 5 3 2 3 4" xfId="9871"/>
    <cellStyle name="Normal 3 2 5 3 2 3 4 2" xfId="9872"/>
    <cellStyle name="Normal 3 2 5 3 2 3 5" xfId="9873"/>
    <cellStyle name="Normal 3 2 5 3 2 4" xfId="9874"/>
    <cellStyle name="Normal 3 2 5 3 2 4 2" xfId="9875"/>
    <cellStyle name="Normal 3 2 5 3 2 4 2 2" xfId="9876"/>
    <cellStyle name="Normal 3 2 5 3 2 4 2 2 2" xfId="9877"/>
    <cellStyle name="Normal 3 2 5 3 2 4 2 3" xfId="9878"/>
    <cellStyle name="Normal 3 2 5 3 2 4 3" xfId="9879"/>
    <cellStyle name="Normal 3 2 5 3 2 4 3 2" xfId="9880"/>
    <cellStyle name="Normal 3 2 5 3 2 4 4" xfId="9881"/>
    <cellStyle name="Normal 3 2 5 3 2 5" xfId="9882"/>
    <cellStyle name="Normal 3 2 5 3 2 5 2" xfId="9883"/>
    <cellStyle name="Normal 3 2 5 3 2 5 2 2" xfId="9884"/>
    <cellStyle name="Normal 3 2 5 3 2 5 3" xfId="9885"/>
    <cellStyle name="Normal 3 2 5 3 2 6" xfId="9886"/>
    <cellStyle name="Normal 3 2 5 3 2 6 2" xfId="9887"/>
    <cellStyle name="Normal 3 2 5 3 2 7" xfId="9888"/>
    <cellStyle name="Normal 3 2 5 3 3" xfId="9889"/>
    <cellStyle name="Normal 3 2 5 3 3 2" xfId="9890"/>
    <cellStyle name="Normal 3 2 5 3 3 2 2" xfId="9891"/>
    <cellStyle name="Normal 3 2 5 3 3 2 2 2" xfId="9892"/>
    <cellStyle name="Normal 3 2 5 3 3 2 2 2 2" xfId="9893"/>
    <cellStyle name="Normal 3 2 5 3 3 2 2 2 2 2" xfId="9894"/>
    <cellStyle name="Normal 3 2 5 3 3 2 2 2 3" xfId="9895"/>
    <cellStyle name="Normal 3 2 5 3 3 2 2 3" xfId="9896"/>
    <cellStyle name="Normal 3 2 5 3 3 2 2 3 2" xfId="9897"/>
    <cellStyle name="Normal 3 2 5 3 3 2 2 4" xfId="9898"/>
    <cellStyle name="Normal 3 2 5 3 3 2 3" xfId="9899"/>
    <cellStyle name="Normal 3 2 5 3 3 2 3 2" xfId="9900"/>
    <cellStyle name="Normal 3 2 5 3 3 2 3 2 2" xfId="9901"/>
    <cellStyle name="Normal 3 2 5 3 3 2 3 3" xfId="9902"/>
    <cellStyle name="Normal 3 2 5 3 3 2 4" xfId="9903"/>
    <cellStyle name="Normal 3 2 5 3 3 2 4 2" xfId="9904"/>
    <cellStyle name="Normal 3 2 5 3 3 2 5" xfId="9905"/>
    <cellStyle name="Normal 3 2 5 3 3 3" xfId="9906"/>
    <cellStyle name="Normal 3 2 5 3 3 3 2" xfId="9907"/>
    <cellStyle name="Normal 3 2 5 3 3 3 2 2" xfId="9908"/>
    <cellStyle name="Normal 3 2 5 3 3 3 2 2 2" xfId="9909"/>
    <cellStyle name="Normal 3 2 5 3 3 3 2 3" xfId="9910"/>
    <cellStyle name="Normal 3 2 5 3 3 3 3" xfId="9911"/>
    <cellStyle name="Normal 3 2 5 3 3 3 3 2" xfId="9912"/>
    <cellStyle name="Normal 3 2 5 3 3 3 4" xfId="9913"/>
    <cellStyle name="Normal 3 2 5 3 3 4" xfId="9914"/>
    <cellStyle name="Normal 3 2 5 3 3 4 2" xfId="9915"/>
    <cellStyle name="Normal 3 2 5 3 3 4 2 2" xfId="9916"/>
    <cellStyle name="Normal 3 2 5 3 3 4 3" xfId="9917"/>
    <cellStyle name="Normal 3 2 5 3 3 5" xfId="9918"/>
    <cellStyle name="Normal 3 2 5 3 3 5 2" xfId="9919"/>
    <cellStyle name="Normal 3 2 5 3 3 6" xfId="9920"/>
    <cellStyle name="Normal 3 2 5 3 4" xfId="9921"/>
    <cellStyle name="Normal 3 2 5 3 4 2" xfId="9922"/>
    <cellStyle name="Normal 3 2 5 3 4 2 2" xfId="9923"/>
    <cellStyle name="Normal 3 2 5 3 4 2 2 2" xfId="9924"/>
    <cellStyle name="Normal 3 2 5 3 4 2 2 2 2" xfId="9925"/>
    <cellStyle name="Normal 3 2 5 3 4 2 2 3" xfId="9926"/>
    <cellStyle name="Normal 3 2 5 3 4 2 3" xfId="9927"/>
    <cellStyle name="Normal 3 2 5 3 4 2 3 2" xfId="9928"/>
    <cellStyle name="Normal 3 2 5 3 4 2 4" xfId="9929"/>
    <cellStyle name="Normal 3 2 5 3 4 3" xfId="9930"/>
    <cellStyle name="Normal 3 2 5 3 4 3 2" xfId="9931"/>
    <cellStyle name="Normal 3 2 5 3 4 3 2 2" xfId="9932"/>
    <cellStyle name="Normal 3 2 5 3 4 3 3" xfId="9933"/>
    <cellStyle name="Normal 3 2 5 3 4 4" xfId="9934"/>
    <cellStyle name="Normal 3 2 5 3 4 4 2" xfId="9935"/>
    <cellStyle name="Normal 3 2 5 3 4 5" xfId="9936"/>
    <cellStyle name="Normal 3 2 5 3 5" xfId="9937"/>
    <cellStyle name="Normal 3 2 5 3 5 2" xfId="9938"/>
    <cellStyle name="Normal 3 2 5 3 5 2 2" xfId="9939"/>
    <cellStyle name="Normal 3 2 5 3 5 2 2 2" xfId="9940"/>
    <cellStyle name="Normal 3 2 5 3 5 2 3" xfId="9941"/>
    <cellStyle name="Normal 3 2 5 3 5 3" xfId="9942"/>
    <cellStyle name="Normal 3 2 5 3 5 3 2" xfId="9943"/>
    <cellStyle name="Normal 3 2 5 3 5 4" xfId="9944"/>
    <cellStyle name="Normal 3 2 5 3 6" xfId="9945"/>
    <cellStyle name="Normal 3 2 5 3 6 2" xfId="9946"/>
    <cellStyle name="Normal 3 2 5 3 6 2 2" xfId="9947"/>
    <cellStyle name="Normal 3 2 5 3 6 3" xfId="9948"/>
    <cellStyle name="Normal 3 2 5 3 7" xfId="9949"/>
    <cellStyle name="Normal 3 2 5 3 7 2" xfId="9950"/>
    <cellStyle name="Normal 3 2 5 3 8" xfId="9951"/>
    <cellStyle name="Normal 3 2 5 4" xfId="9952"/>
    <cellStyle name="Normal 3 2 5 4 2" xfId="9953"/>
    <cellStyle name="Normal 3 2 5 4 2 2" xfId="9954"/>
    <cellStyle name="Normal 3 2 5 4 2 2 2" xfId="9955"/>
    <cellStyle name="Normal 3 2 5 4 2 2 2 2" xfId="9956"/>
    <cellStyle name="Normal 3 2 5 4 2 2 2 2 2" xfId="9957"/>
    <cellStyle name="Normal 3 2 5 4 2 2 2 2 2 2" xfId="9958"/>
    <cellStyle name="Normal 3 2 5 4 2 2 2 2 3" xfId="9959"/>
    <cellStyle name="Normal 3 2 5 4 2 2 2 3" xfId="9960"/>
    <cellStyle name="Normal 3 2 5 4 2 2 2 3 2" xfId="9961"/>
    <cellStyle name="Normal 3 2 5 4 2 2 2 4" xfId="9962"/>
    <cellStyle name="Normal 3 2 5 4 2 2 3" xfId="9963"/>
    <cellStyle name="Normal 3 2 5 4 2 2 3 2" xfId="9964"/>
    <cellStyle name="Normal 3 2 5 4 2 2 3 2 2" xfId="9965"/>
    <cellStyle name="Normal 3 2 5 4 2 2 3 3" xfId="9966"/>
    <cellStyle name="Normal 3 2 5 4 2 2 4" xfId="9967"/>
    <cellStyle name="Normal 3 2 5 4 2 2 4 2" xfId="9968"/>
    <cellStyle name="Normal 3 2 5 4 2 2 5" xfId="9969"/>
    <cellStyle name="Normal 3 2 5 4 2 3" xfId="9970"/>
    <cellStyle name="Normal 3 2 5 4 2 3 2" xfId="9971"/>
    <cellStyle name="Normal 3 2 5 4 2 3 2 2" xfId="9972"/>
    <cellStyle name="Normal 3 2 5 4 2 3 2 2 2" xfId="9973"/>
    <cellStyle name="Normal 3 2 5 4 2 3 2 3" xfId="9974"/>
    <cellStyle name="Normal 3 2 5 4 2 3 3" xfId="9975"/>
    <cellStyle name="Normal 3 2 5 4 2 3 3 2" xfId="9976"/>
    <cellStyle name="Normal 3 2 5 4 2 3 4" xfId="9977"/>
    <cellStyle name="Normal 3 2 5 4 2 4" xfId="9978"/>
    <cellStyle name="Normal 3 2 5 4 2 4 2" xfId="9979"/>
    <cellStyle name="Normal 3 2 5 4 2 4 2 2" xfId="9980"/>
    <cellStyle name="Normal 3 2 5 4 2 4 3" xfId="9981"/>
    <cellStyle name="Normal 3 2 5 4 2 5" xfId="9982"/>
    <cellStyle name="Normal 3 2 5 4 2 5 2" xfId="9983"/>
    <cellStyle name="Normal 3 2 5 4 2 6" xfId="9984"/>
    <cellStyle name="Normal 3 2 5 4 3" xfId="9985"/>
    <cellStyle name="Normal 3 2 5 4 3 2" xfId="9986"/>
    <cellStyle name="Normal 3 2 5 4 3 2 2" xfId="9987"/>
    <cellStyle name="Normal 3 2 5 4 3 2 2 2" xfId="9988"/>
    <cellStyle name="Normal 3 2 5 4 3 2 2 2 2" xfId="9989"/>
    <cellStyle name="Normal 3 2 5 4 3 2 2 3" xfId="9990"/>
    <cellStyle name="Normal 3 2 5 4 3 2 3" xfId="9991"/>
    <cellStyle name="Normal 3 2 5 4 3 2 3 2" xfId="9992"/>
    <cellStyle name="Normal 3 2 5 4 3 2 4" xfId="9993"/>
    <cellStyle name="Normal 3 2 5 4 3 3" xfId="9994"/>
    <cellStyle name="Normal 3 2 5 4 3 3 2" xfId="9995"/>
    <cellStyle name="Normal 3 2 5 4 3 3 2 2" xfId="9996"/>
    <cellStyle name="Normal 3 2 5 4 3 3 3" xfId="9997"/>
    <cellStyle name="Normal 3 2 5 4 3 4" xfId="9998"/>
    <cellStyle name="Normal 3 2 5 4 3 4 2" xfId="9999"/>
    <cellStyle name="Normal 3 2 5 4 3 5" xfId="10000"/>
    <cellStyle name="Normal 3 2 5 4 4" xfId="10001"/>
    <cellStyle name="Normal 3 2 5 4 4 2" xfId="10002"/>
    <cellStyle name="Normal 3 2 5 4 4 2 2" xfId="10003"/>
    <cellStyle name="Normal 3 2 5 4 4 2 2 2" xfId="10004"/>
    <cellStyle name="Normal 3 2 5 4 4 2 3" xfId="10005"/>
    <cellStyle name="Normal 3 2 5 4 4 3" xfId="10006"/>
    <cellStyle name="Normal 3 2 5 4 4 3 2" xfId="10007"/>
    <cellStyle name="Normal 3 2 5 4 4 4" xfId="10008"/>
    <cellStyle name="Normal 3 2 5 4 5" xfId="10009"/>
    <cellStyle name="Normal 3 2 5 4 5 2" xfId="10010"/>
    <cellStyle name="Normal 3 2 5 4 5 2 2" xfId="10011"/>
    <cellStyle name="Normal 3 2 5 4 5 3" xfId="10012"/>
    <cellStyle name="Normal 3 2 5 4 6" xfId="10013"/>
    <cellStyle name="Normal 3 2 5 4 6 2" xfId="10014"/>
    <cellStyle name="Normal 3 2 5 4 7" xfId="10015"/>
    <cellStyle name="Normal 3 2 5 5" xfId="10016"/>
    <cellStyle name="Normal 3 2 5 5 2" xfId="10017"/>
    <cellStyle name="Normal 3 2 5 5 2 2" xfId="10018"/>
    <cellStyle name="Normal 3 2 5 5 2 2 2" xfId="10019"/>
    <cellStyle name="Normal 3 2 5 5 2 2 2 2" xfId="10020"/>
    <cellStyle name="Normal 3 2 5 5 2 2 2 2 2" xfId="10021"/>
    <cellStyle name="Normal 3 2 5 5 2 2 2 3" xfId="10022"/>
    <cellStyle name="Normal 3 2 5 5 2 2 3" xfId="10023"/>
    <cellStyle name="Normal 3 2 5 5 2 2 3 2" xfId="10024"/>
    <cellStyle name="Normal 3 2 5 5 2 2 4" xfId="10025"/>
    <cellStyle name="Normal 3 2 5 5 2 3" xfId="10026"/>
    <cellStyle name="Normal 3 2 5 5 2 3 2" xfId="10027"/>
    <cellStyle name="Normal 3 2 5 5 2 3 2 2" xfId="10028"/>
    <cellStyle name="Normal 3 2 5 5 2 3 3" xfId="10029"/>
    <cellStyle name="Normal 3 2 5 5 2 4" xfId="10030"/>
    <cellStyle name="Normal 3 2 5 5 2 4 2" xfId="10031"/>
    <cellStyle name="Normal 3 2 5 5 2 5" xfId="10032"/>
    <cellStyle name="Normal 3 2 5 5 3" xfId="10033"/>
    <cellStyle name="Normal 3 2 5 5 3 2" xfId="10034"/>
    <cellStyle name="Normal 3 2 5 5 3 2 2" xfId="10035"/>
    <cellStyle name="Normal 3 2 5 5 3 2 2 2" xfId="10036"/>
    <cellStyle name="Normal 3 2 5 5 3 2 3" xfId="10037"/>
    <cellStyle name="Normal 3 2 5 5 3 3" xfId="10038"/>
    <cellStyle name="Normal 3 2 5 5 3 3 2" xfId="10039"/>
    <cellStyle name="Normal 3 2 5 5 3 4" xfId="10040"/>
    <cellStyle name="Normal 3 2 5 5 4" xfId="10041"/>
    <cellStyle name="Normal 3 2 5 5 4 2" xfId="10042"/>
    <cellStyle name="Normal 3 2 5 5 4 2 2" xfId="10043"/>
    <cellStyle name="Normal 3 2 5 5 4 3" xfId="10044"/>
    <cellStyle name="Normal 3 2 5 5 5" xfId="10045"/>
    <cellStyle name="Normal 3 2 5 5 5 2" xfId="10046"/>
    <cellStyle name="Normal 3 2 5 5 6" xfId="10047"/>
    <cellStyle name="Normal 3 2 5 6" xfId="10048"/>
    <cellStyle name="Normal 3 2 5 6 2" xfId="10049"/>
    <cellStyle name="Normal 3 2 5 6 2 2" xfId="10050"/>
    <cellStyle name="Normal 3 2 5 6 2 2 2" xfId="10051"/>
    <cellStyle name="Normal 3 2 5 6 2 2 2 2" xfId="10052"/>
    <cellStyle name="Normal 3 2 5 6 2 2 3" xfId="10053"/>
    <cellStyle name="Normal 3 2 5 6 2 3" xfId="10054"/>
    <cellStyle name="Normal 3 2 5 6 2 3 2" xfId="10055"/>
    <cellStyle name="Normal 3 2 5 6 2 4" xfId="10056"/>
    <cellStyle name="Normal 3 2 5 6 3" xfId="10057"/>
    <cellStyle name="Normal 3 2 5 6 3 2" xfId="10058"/>
    <cellStyle name="Normal 3 2 5 6 3 2 2" xfId="10059"/>
    <cellStyle name="Normal 3 2 5 6 3 3" xfId="10060"/>
    <cellStyle name="Normal 3 2 5 6 4" xfId="10061"/>
    <cellStyle name="Normal 3 2 5 6 4 2" xfId="10062"/>
    <cellStyle name="Normal 3 2 5 6 5" xfId="10063"/>
    <cellStyle name="Normal 3 2 5 7" xfId="10064"/>
    <cellStyle name="Normal 3 2 5 7 2" xfId="10065"/>
    <cellStyle name="Normal 3 2 5 7 2 2" xfId="10066"/>
    <cellStyle name="Normal 3 2 5 7 2 2 2" xfId="10067"/>
    <cellStyle name="Normal 3 2 5 7 2 3" xfId="10068"/>
    <cellStyle name="Normal 3 2 5 7 3" xfId="10069"/>
    <cellStyle name="Normal 3 2 5 7 3 2" xfId="10070"/>
    <cellStyle name="Normal 3 2 5 7 4" xfId="10071"/>
    <cellStyle name="Normal 3 2 5 8" xfId="10072"/>
    <cellStyle name="Normal 3 2 5 8 2" xfId="10073"/>
    <cellStyle name="Normal 3 2 5 8 2 2" xfId="10074"/>
    <cellStyle name="Normal 3 2 5 8 3" xfId="10075"/>
    <cellStyle name="Normal 3 2 5 9" xfId="10076"/>
    <cellStyle name="Normal 3 2 5 9 2" xfId="10077"/>
    <cellStyle name="Normal 3 2 6" xfId="10078"/>
    <cellStyle name="Normal 3 2 6 2" xfId="10079"/>
    <cellStyle name="Normal 3 2 6 2 2" xfId="10080"/>
    <cellStyle name="Normal 3 2 6 2 2 2" xfId="10081"/>
    <cellStyle name="Normal 3 2 6 2 2 2 2" xfId="10082"/>
    <cellStyle name="Normal 3 2 6 2 2 2 2 2" xfId="10083"/>
    <cellStyle name="Normal 3 2 6 2 2 2 2 2 2" xfId="10084"/>
    <cellStyle name="Normal 3 2 6 2 2 2 2 2 2 2" xfId="10085"/>
    <cellStyle name="Normal 3 2 6 2 2 2 2 2 2 2 2" xfId="10086"/>
    <cellStyle name="Normal 3 2 6 2 2 2 2 2 2 3" xfId="10087"/>
    <cellStyle name="Normal 3 2 6 2 2 2 2 2 3" xfId="10088"/>
    <cellStyle name="Normal 3 2 6 2 2 2 2 2 3 2" xfId="10089"/>
    <cellStyle name="Normal 3 2 6 2 2 2 2 2 4" xfId="10090"/>
    <cellStyle name="Normal 3 2 6 2 2 2 2 3" xfId="10091"/>
    <cellStyle name="Normal 3 2 6 2 2 2 2 3 2" xfId="10092"/>
    <cellStyle name="Normal 3 2 6 2 2 2 2 3 2 2" xfId="10093"/>
    <cellStyle name="Normal 3 2 6 2 2 2 2 3 3" xfId="10094"/>
    <cellStyle name="Normal 3 2 6 2 2 2 2 4" xfId="10095"/>
    <cellStyle name="Normal 3 2 6 2 2 2 2 4 2" xfId="10096"/>
    <cellStyle name="Normal 3 2 6 2 2 2 2 5" xfId="10097"/>
    <cellStyle name="Normal 3 2 6 2 2 2 3" xfId="10098"/>
    <cellStyle name="Normal 3 2 6 2 2 2 3 2" xfId="10099"/>
    <cellStyle name="Normal 3 2 6 2 2 2 3 2 2" xfId="10100"/>
    <cellStyle name="Normal 3 2 6 2 2 2 3 2 2 2" xfId="10101"/>
    <cellStyle name="Normal 3 2 6 2 2 2 3 2 3" xfId="10102"/>
    <cellStyle name="Normal 3 2 6 2 2 2 3 3" xfId="10103"/>
    <cellStyle name="Normal 3 2 6 2 2 2 3 3 2" xfId="10104"/>
    <cellStyle name="Normal 3 2 6 2 2 2 3 4" xfId="10105"/>
    <cellStyle name="Normal 3 2 6 2 2 2 4" xfId="10106"/>
    <cellStyle name="Normal 3 2 6 2 2 2 4 2" xfId="10107"/>
    <cellStyle name="Normal 3 2 6 2 2 2 4 2 2" xfId="10108"/>
    <cellStyle name="Normal 3 2 6 2 2 2 4 3" xfId="10109"/>
    <cellStyle name="Normal 3 2 6 2 2 2 5" xfId="10110"/>
    <cellStyle name="Normal 3 2 6 2 2 2 5 2" xfId="10111"/>
    <cellStyle name="Normal 3 2 6 2 2 2 6" xfId="10112"/>
    <cellStyle name="Normal 3 2 6 2 2 3" xfId="10113"/>
    <cellStyle name="Normal 3 2 6 2 2 3 2" xfId="10114"/>
    <cellStyle name="Normal 3 2 6 2 2 3 2 2" xfId="10115"/>
    <cellStyle name="Normal 3 2 6 2 2 3 2 2 2" xfId="10116"/>
    <cellStyle name="Normal 3 2 6 2 2 3 2 2 2 2" xfId="10117"/>
    <cellStyle name="Normal 3 2 6 2 2 3 2 2 3" xfId="10118"/>
    <cellStyle name="Normal 3 2 6 2 2 3 2 3" xfId="10119"/>
    <cellStyle name="Normal 3 2 6 2 2 3 2 3 2" xfId="10120"/>
    <cellStyle name="Normal 3 2 6 2 2 3 2 4" xfId="10121"/>
    <cellStyle name="Normal 3 2 6 2 2 3 3" xfId="10122"/>
    <cellStyle name="Normal 3 2 6 2 2 3 3 2" xfId="10123"/>
    <cellStyle name="Normal 3 2 6 2 2 3 3 2 2" xfId="10124"/>
    <cellStyle name="Normal 3 2 6 2 2 3 3 3" xfId="10125"/>
    <cellStyle name="Normal 3 2 6 2 2 3 4" xfId="10126"/>
    <cellStyle name="Normal 3 2 6 2 2 3 4 2" xfId="10127"/>
    <cellStyle name="Normal 3 2 6 2 2 3 5" xfId="10128"/>
    <cellStyle name="Normal 3 2 6 2 2 4" xfId="10129"/>
    <cellStyle name="Normal 3 2 6 2 2 4 2" xfId="10130"/>
    <cellStyle name="Normal 3 2 6 2 2 4 2 2" xfId="10131"/>
    <cellStyle name="Normal 3 2 6 2 2 4 2 2 2" xfId="10132"/>
    <cellStyle name="Normal 3 2 6 2 2 4 2 3" xfId="10133"/>
    <cellStyle name="Normal 3 2 6 2 2 4 3" xfId="10134"/>
    <cellStyle name="Normal 3 2 6 2 2 4 3 2" xfId="10135"/>
    <cellStyle name="Normal 3 2 6 2 2 4 4" xfId="10136"/>
    <cellStyle name="Normal 3 2 6 2 2 5" xfId="10137"/>
    <cellStyle name="Normal 3 2 6 2 2 5 2" xfId="10138"/>
    <cellStyle name="Normal 3 2 6 2 2 5 2 2" xfId="10139"/>
    <cellStyle name="Normal 3 2 6 2 2 5 3" xfId="10140"/>
    <cellStyle name="Normal 3 2 6 2 2 6" xfId="10141"/>
    <cellStyle name="Normal 3 2 6 2 2 6 2" xfId="10142"/>
    <cellStyle name="Normal 3 2 6 2 2 7" xfId="10143"/>
    <cellStyle name="Normal 3 2 6 2 3" xfId="10144"/>
    <cellStyle name="Normal 3 2 6 2 3 2" xfId="10145"/>
    <cellStyle name="Normal 3 2 6 2 3 2 2" xfId="10146"/>
    <cellStyle name="Normal 3 2 6 2 3 2 2 2" xfId="10147"/>
    <cellStyle name="Normal 3 2 6 2 3 2 2 2 2" xfId="10148"/>
    <cellStyle name="Normal 3 2 6 2 3 2 2 2 2 2" xfId="10149"/>
    <cellStyle name="Normal 3 2 6 2 3 2 2 2 3" xfId="10150"/>
    <cellStyle name="Normal 3 2 6 2 3 2 2 3" xfId="10151"/>
    <cellStyle name="Normal 3 2 6 2 3 2 2 3 2" xfId="10152"/>
    <cellStyle name="Normal 3 2 6 2 3 2 2 4" xfId="10153"/>
    <cellStyle name="Normal 3 2 6 2 3 2 3" xfId="10154"/>
    <cellStyle name="Normal 3 2 6 2 3 2 3 2" xfId="10155"/>
    <cellStyle name="Normal 3 2 6 2 3 2 3 2 2" xfId="10156"/>
    <cellStyle name="Normal 3 2 6 2 3 2 3 3" xfId="10157"/>
    <cellStyle name="Normal 3 2 6 2 3 2 4" xfId="10158"/>
    <cellStyle name="Normal 3 2 6 2 3 2 4 2" xfId="10159"/>
    <cellStyle name="Normal 3 2 6 2 3 2 5" xfId="10160"/>
    <cellStyle name="Normal 3 2 6 2 3 3" xfId="10161"/>
    <cellStyle name="Normal 3 2 6 2 3 3 2" xfId="10162"/>
    <cellStyle name="Normal 3 2 6 2 3 3 2 2" xfId="10163"/>
    <cellStyle name="Normal 3 2 6 2 3 3 2 2 2" xfId="10164"/>
    <cellStyle name="Normal 3 2 6 2 3 3 2 3" xfId="10165"/>
    <cellStyle name="Normal 3 2 6 2 3 3 3" xfId="10166"/>
    <cellStyle name="Normal 3 2 6 2 3 3 3 2" xfId="10167"/>
    <cellStyle name="Normal 3 2 6 2 3 3 4" xfId="10168"/>
    <cellStyle name="Normal 3 2 6 2 3 4" xfId="10169"/>
    <cellStyle name="Normal 3 2 6 2 3 4 2" xfId="10170"/>
    <cellStyle name="Normal 3 2 6 2 3 4 2 2" xfId="10171"/>
    <cellStyle name="Normal 3 2 6 2 3 4 3" xfId="10172"/>
    <cellStyle name="Normal 3 2 6 2 3 5" xfId="10173"/>
    <cellStyle name="Normal 3 2 6 2 3 5 2" xfId="10174"/>
    <cellStyle name="Normal 3 2 6 2 3 6" xfId="10175"/>
    <cellStyle name="Normal 3 2 6 2 4" xfId="10176"/>
    <cellStyle name="Normal 3 2 6 2 4 2" xfId="10177"/>
    <cellStyle name="Normal 3 2 6 2 4 2 2" xfId="10178"/>
    <cellStyle name="Normal 3 2 6 2 4 2 2 2" xfId="10179"/>
    <cellStyle name="Normal 3 2 6 2 4 2 2 2 2" xfId="10180"/>
    <cellStyle name="Normal 3 2 6 2 4 2 2 3" xfId="10181"/>
    <cellStyle name="Normal 3 2 6 2 4 2 3" xfId="10182"/>
    <cellStyle name="Normal 3 2 6 2 4 2 3 2" xfId="10183"/>
    <cellStyle name="Normal 3 2 6 2 4 2 4" xfId="10184"/>
    <cellStyle name="Normal 3 2 6 2 4 3" xfId="10185"/>
    <cellStyle name="Normal 3 2 6 2 4 3 2" xfId="10186"/>
    <cellStyle name="Normal 3 2 6 2 4 3 2 2" xfId="10187"/>
    <cellStyle name="Normal 3 2 6 2 4 3 3" xfId="10188"/>
    <cellStyle name="Normal 3 2 6 2 4 4" xfId="10189"/>
    <cellStyle name="Normal 3 2 6 2 4 4 2" xfId="10190"/>
    <cellStyle name="Normal 3 2 6 2 4 5" xfId="10191"/>
    <cellStyle name="Normal 3 2 6 2 5" xfId="10192"/>
    <cellStyle name="Normal 3 2 6 2 5 2" xfId="10193"/>
    <cellStyle name="Normal 3 2 6 2 5 2 2" xfId="10194"/>
    <cellStyle name="Normal 3 2 6 2 5 2 2 2" xfId="10195"/>
    <cellStyle name="Normal 3 2 6 2 5 2 3" xfId="10196"/>
    <cellStyle name="Normal 3 2 6 2 5 3" xfId="10197"/>
    <cellStyle name="Normal 3 2 6 2 5 3 2" xfId="10198"/>
    <cellStyle name="Normal 3 2 6 2 5 4" xfId="10199"/>
    <cellStyle name="Normal 3 2 6 2 6" xfId="10200"/>
    <cellStyle name="Normal 3 2 6 2 6 2" xfId="10201"/>
    <cellStyle name="Normal 3 2 6 2 6 2 2" xfId="10202"/>
    <cellStyle name="Normal 3 2 6 2 6 3" xfId="10203"/>
    <cellStyle name="Normal 3 2 6 2 7" xfId="10204"/>
    <cellStyle name="Normal 3 2 6 2 7 2" xfId="10205"/>
    <cellStyle name="Normal 3 2 6 2 8" xfId="10206"/>
    <cellStyle name="Normal 3 2 6 3" xfId="10207"/>
    <cellStyle name="Normal 3 2 6 3 2" xfId="10208"/>
    <cellStyle name="Normal 3 2 6 3 2 2" xfId="10209"/>
    <cellStyle name="Normal 3 2 6 3 2 2 2" xfId="10210"/>
    <cellStyle name="Normal 3 2 6 3 2 2 2 2" xfId="10211"/>
    <cellStyle name="Normal 3 2 6 3 2 2 2 2 2" xfId="10212"/>
    <cellStyle name="Normal 3 2 6 3 2 2 2 2 2 2" xfId="10213"/>
    <cellStyle name="Normal 3 2 6 3 2 2 2 2 3" xfId="10214"/>
    <cellStyle name="Normal 3 2 6 3 2 2 2 3" xfId="10215"/>
    <cellStyle name="Normal 3 2 6 3 2 2 2 3 2" xfId="10216"/>
    <cellStyle name="Normal 3 2 6 3 2 2 2 4" xfId="10217"/>
    <cellStyle name="Normal 3 2 6 3 2 2 3" xfId="10218"/>
    <cellStyle name="Normal 3 2 6 3 2 2 3 2" xfId="10219"/>
    <cellStyle name="Normal 3 2 6 3 2 2 3 2 2" xfId="10220"/>
    <cellStyle name="Normal 3 2 6 3 2 2 3 3" xfId="10221"/>
    <cellStyle name="Normal 3 2 6 3 2 2 4" xfId="10222"/>
    <cellStyle name="Normal 3 2 6 3 2 2 4 2" xfId="10223"/>
    <cellStyle name="Normal 3 2 6 3 2 2 5" xfId="10224"/>
    <cellStyle name="Normal 3 2 6 3 2 3" xfId="10225"/>
    <cellStyle name="Normal 3 2 6 3 2 3 2" xfId="10226"/>
    <cellStyle name="Normal 3 2 6 3 2 3 2 2" xfId="10227"/>
    <cellStyle name="Normal 3 2 6 3 2 3 2 2 2" xfId="10228"/>
    <cellStyle name="Normal 3 2 6 3 2 3 2 3" xfId="10229"/>
    <cellStyle name="Normal 3 2 6 3 2 3 3" xfId="10230"/>
    <cellStyle name="Normal 3 2 6 3 2 3 3 2" xfId="10231"/>
    <cellStyle name="Normal 3 2 6 3 2 3 4" xfId="10232"/>
    <cellStyle name="Normal 3 2 6 3 2 4" xfId="10233"/>
    <cellStyle name="Normal 3 2 6 3 2 4 2" xfId="10234"/>
    <cellStyle name="Normal 3 2 6 3 2 4 2 2" xfId="10235"/>
    <cellStyle name="Normal 3 2 6 3 2 4 3" xfId="10236"/>
    <cellStyle name="Normal 3 2 6 3 2 5" xfId="10237"/>
    <cellStyle name="Normal 3 2 6 3 2 5 2" xfId="10238"/>
    <cellStyle name="Normal 3 2 6 3 2 6" xfId="10239"/>
    <cellStyle name="Normal 3 2 6 3 3" xfId="10240"/>
    <cellStyle name="Normal 3 2 6 3 3 2" xfId="10241"/>
    <cellStyle name="Normal 3 2 6 3 3 2 2" xfId="10242"/>
    <cellStyle name="Normal 3 2 6 3 3 2 2 2" xfId="10243"/>
    <cellStyle name="Normal 3 2 6 3 3 2 2 2 2" xfId="10244"/>
    <cellStyle name="Normal 3 2 6 3 3 2 2 3" xfId="10245"/>
    <cellStyle name="Normal 3 2 6 3 3 2 3" xfId="10246"/>
    <cellStyle name="Normal 3 2 6 3 3 2 3 2" xfId="10247"/>
    <cellStyle name="Normal 3 2 6 3 3 2 4" xfId="10248"/>
    <cellStyle name="Normal 3 2 6 3 3 3" xfId="10249"/>
    <cellStyle name="Normal 3 2 6 3 3 3 2" xfId="10250"/>
    <cellStyle name="Normal 3 2 6 3 3 3 2 2" xfId="10251"/>
    <cellStyle name="Normal 3 2 6 3 3 3 3" xfId="10252"/>
    <cellStyle name="Normal 3 2 6 3 3 4" xfId="10253"/>
    <cellStyle name="Normal 3 2 6 3 3 4 2" xfId="10254"/>
    <cellStyle name="Normal 3 2 6 3 3 5" xfId="10255"/>
    <cellStyle name="Normal 3 2 6 3 4" xfId="10256"/>
    <cellStyle name="Normal 3 2 6 3 4 2" xfId="10257"/>
    <cellStyle name="Normal 3 2 6 3 4 2 2" xfId="10258"/>
    <cellStyle name="Normal 3 2 6 3 4 2 2 2" xfId="10259"/>
    <cellStyle name="Normal 3 2 6 3 4 2 3" xfId="10260"/>
    <cellStyle name="Normal 3 2 6 3 4 3" xfId="10261"/>
    <cellStyle name="Normal 3 2 6 3 4 3 2" xfId="10262"/>
    <cellStyle name="Normal 3 2 6 3 4 4" xfId="10263"/>
    <cellStyle name="Normal 3 2 6 3 5" xfId="10264"/>
    <cellStyle name="Normal 3 2 6 3 5 2" xfId="10265"/>
    <cellStyle name="Normal 3 2 6 3 5 2 2" xfId="10266"/>
    <cellStyle name="Normal 3 2 6 3 5 3" xfId="10267"/>
    <cellStyle name="Normal 3 2 6 3 6" xfId="10268"/>
    <cellStyle name="Normal 3 2 6 3 6 2" xfId="10269"/>
    <cellStyle name="Normal 3 2 6 3 7" xfId="10270"/>
    <cellStyle name="Normal 3 2 6 4" xfId="10271"/>
    <cellStyle name="Normal 3 2 6 4 2" xfId="10272"/>
    <cellStyle name="Normal 3 2 6 4 2 2" xfId="10273"/>
    <cellStyle name="Normal 3 2 6 4 2 2 2" xfId="10274"/>
    <cellStyle name="Normal 3 2 6 4 2 2 2 2" xfId="10275"/>
    <cellStyle name="Normal 3 2 6 4 2 2 2 2 2" xfId="10276"/>
    <cellStyle name="Normal 3 2 6 4 2 2 2 3" xfId="10277"/>
    <cellStyle name="Normal 3 2 6 4 2 2 3" xfId="10278"/>
    <cellStyle name="Normal 3 2 6 4 2 2 3 2" xfId="10279"/>
    <cellStyle name="Normal 3 2 6 4 2 2 4" xfId="10280"/>
    <cellStyle name="Normal 3 2 6 4 2 3" xfId="10281"/>
    <cellStyle name="Normal 3 2 6 4 2 3 2" xfId="10282"/>
    <cellStyle name="Normal 3 2 6 4 2 3 2 2" xfId="10283"/>
    <cellStyle name="Normal 3 2 6 4 2 3 3" xfId="10284"/>
    <cellStyle name="Normal 3 2 6 4 2 4" xfId="10285"/>
    <cellStyle name="Normal 3 2 6 4 2 4 2" xfId="10286"/>
    <cellStyle name="Normal 3 2 6 4 2 5" xfId="10287"/>
    <cellStyle name="Normal 3 2 6 4 3" xfId="10288"/>
    <cellStyle name="Normal 3 2 6 4 3 2" xfId="10289"/>
    <cellStyle name="Normal 3 2 6 4 3 2 2" xfId="10290"/>
    <cellStyle name="Normal 3 2 6 4 3 2 2 2" xfId="10291"/>
    <cellStyle name="Normal 3 2 6 4 3 2 3" xfId="10292"/>
    <cellStyle name="Normal 3 2 6 4 3 3" xfId="10293"/>
    <cellStyle name="Normal 3 2 6 4 3 3 2" xfId="10294"/>
    <cellStyle name="Normal 3 2 6 4 3 4" xfId="10295"/>
    <cellStyle name="Normal 3 2 6 4 4" xfId="10296"/>
    <cellStyle name="Normal 3 2 6 4 4 2" xfId="10297"/>
    <cellStyle name="Normal 3 2 6 4 4 2 2" xfId="10298"/>
    <cellStyle name="Normal 3 2 6 4 4 3" xfId="10299"/>
    <cellStyle name="Normal 3 2 6 4 5" xfId="10300"/>
    <cellStyle name="Normal 3 2 6 4 5 2" xfId="10301"/>
    <cellStyle name="Normal 3 2 6 4 6" xfId="10302"/>
    <cellStyle name="Normal 3 2 6 5" xfId="10303"/>
    <cellStyle name="Normal 3 2 6 5 2" xfId="10304"/>
    <cellStyle name="Normal 3 2 6 5 2 2" xfId="10305"/>
    <cellStyle name="Normal 3 2 6 5 2 2 2" xfId="10306"/>
    <cellStyle name="Normal 3 2 6 5 2 2 2 2" xfId="10307"/>
    <cellStyle name="Normal 3 2 6 5 2 2 3" xfId="10308"/>
    <cellStyle name="Normal 3 2 6 5 2 3" xfId="10309"/>
    <cellStyle name="Normal 3 2 6 5 2 3 2" xfId="10310"/>
    <cellStyle name="Normal 3 2 6 5 2 4" xfId="10311"/>
    <cellStyle name="Normal 3 2 6 5 3" xfId="10312"/>
    <cellStyle name="Normal 3 2 6 5 3 2" xfId="10313"/>
    <cellStyle name="Normal 3 2 6 5 3 2 2" xfId="10314"/>
    <cellStyle name="Normal 3 2 6 5 3 3" xfId="10315"/>
    <cellStyle name="Normal 3 2 6 5 4" xfId="10316"/>
    <cellStyle name="Normal 3 2 6 5 4 2" xfId="10317"/>
    <cellStyle name="Normal 3 2 6 5 5" xfId="10318"/>
    <cellStyle name="Normal 3 2 6 6" xfId="10319"/>
    <cellStyle name="Normal 3 2 6 6 2" xfId="10320"/>
    <cellStyle name="Normal 3 2 6 6 2 2" xfId="10321"/>
    <cellStyle name="Normal 3 2 6 6 2 2 2" xfId="10322"/>
    <cellStyle name="Normal 3 2 6 6 2 3" xfId="10323"/>
    <cellStyle name="Normal 3 2 6 6 3" xfId="10324"/>
    <cellStyle name="Normal 3 2 6 6 3 2" xfId="10325"/>
    <cellStyle name="Normal 3 2 6 6 4" xfId="10326"/>
    <cellStyle name="Normal 3 2 6 7" xfId="10327"/>
    <cellStyle name="Normal 3 2 6 7 2" xfId="10328"/>
    <cellStyle name="Normal 3 2 6 7 2 2" xfId="10329"/>
    <cellStyle name="Normal 3 2 6 7 3" xfId="10330"/>
    <cellStyle name="Normal 3 2 6 8" xfId="10331"/>
    <cellStyle name="Normal 3 2 6 8 2" xfId="10332"/>
    <cellStyle name="Normal 3 2 6 9" xfId="10333"/>
    <cellStyle name="Normal 3 2 7" xfId="10334"/>
    <cellStyle name="Normal 3 2 7 2" xfId="10335"/>
    <cellStyle name="Normal 3 2 7 2 2" xfId="10336"/>
    <cellStyle name="Normal 3 2 7 2 2 2" xfId="10337"/>
    <cellStyle name="Normal 3 2 7 2 2 2 2" xfId="10338"/>
    <cellStyle name="Normal 3 2 7 2 2 2 2 2" xfId="10339"/>
    <cellStyle name="Normal 3 2 7 2 2 2 2 2 2" xfId="10340"/>
    <cellStyle name="Normal 3 2 7 2 2 2 2 2 2 2" xfId="10341"/>
    <cellStyle name="Normal 3 2 7 2 2 2 2 2 3" xfId="10342"/>
    <cellStyle name="Normal 3 2 7 2 2 2 2 3" xfId="10343"/>
    <cellStyle name="Normal 3 2 7 2 2 2 2 3 2" xfId="10344"/>
    <cellStyle name="Normal 3 2 7 2 2 2 2 4" xfId="10345"/>
    <cellStyle name="Normal 3 2 7 2 2 2 3" xfId="10346"/>
    <cellStyle name="Normal 3 2 7 2 2 2 3 2" xfId="10347"/>
    <cellStyle name="Normal 3 2 7 2 2 2 3 2 2" xfId="10348"/>
    <cellStyle name="Normal 3 2 7 2 2 2 3 3" xfId="10349"/>
    <cellStyle name="Normal 3 2 7 2 2 2 4" xfId="10350"/>
    <cellStyle name="Normal 3 2 7 2 2 2 4 2" xfId="10351"/>
    <cellStyle name="Normal 3 2 7 2 2 2 5" xfId="10352"/>
    <cellStyle name="Normal 3 2 7 2 2 3" xfId="10353"/>
    <cellStyle name="Normal 3 2 7 2 2 3 2" xfId="10354"/>
    <cellStyle name="Normal 3 2 7 2 2 3 2 2" xfId="10355"/>
    <cellStyle name="Normal 3 2 7 2 2 3 2 2 2" xfId="10356"/>
    <cellStyle name="Normal 3 2 7 2 2 3 2 3" xfId="10357"/>
    <cellStyle name="Normal 3 2 7 2 2 3 3" xfId="10358"/>
    <cellStyle name="Normal 3 2 7 2 2 3 3 2" xfId="10359"/>
    <cellStyle name="Normal 3 2 7 2 2 3 4" xfId="10360"/>
    <cellStyle name="Normal 3 2 7 2 2 4" xfId="10361"/>
    <cellStyle name="Normal 3 2 7 2 2 4 2" xfId="10362"/>
    <cellStyle name="Normal 3 2 7 2 2 4 2 2" xfId="10363"/>
    <cellStyle name="Normal 3 2 7 2 2 4 3" xfId="10364"/>
    <cellStyle name="Normal 3 2 7 2 2 5" xfId="10365"/>
    <cellStyle name="Normal 3 2 7 2 2 5 2" xfId="10366"/>
    <cellStyle name="Normal 3 2 7 2 2 6" xfId="10367"/>
    <cellStyle name="Normal 3 2 7 2 3" xfId="10368"/>
    <cellStyle name="Normal 3 2 7 2 3 2" xfId="10369"/>
    <cellStyle name="Normal 3 2 7 2 3 2 2" xfId="10370"/>
    <cellStyle name="Normal 3 2 7 2 3 2 2 2" xfId="10371"/>
    <cellStyle name="Normal 3 2 7 2 3 2 2 2 2" xfId="10372"/>
    <cellStyle name="Normal 3 2 7 2 3 2 2 3" xfId="10373"/>
    <cellStyle name="Normal 3 2 7 2 3 2 3" xfId="10374"/>
    <cellStyle name="Normal 3 2 7 2 3 2 3 2" xfId="10375"/>
    <cellStyle name="Normal 3 2 7 2 3 2 4" xfId="10376"/>
    <cellStyle name="Normal 3 2 7 2 3 3" xfId="10377"/>
    <cellStyle name="Normal 3 2 7 2 3 3 2" xfId="10378"/>
    <cellStyle name="Normal 3 2 7 2 3 3 2 2" xfId="10379"/>
    <cellStyle name="Normal 3 2 7 2 3 3 3" xfId="10380"/>
    <cellStyle name="Normal 3 2 7 2 3 4" xfId="10381"/>
    <cellStyle name="Normal 3 2 7 2 3 4 2" xfId="10382"/>
    <cellStyle name="Normal 3 2 7 2 3 5" xfId="10383"/>
    <cellStyle name="Normal 3 2 7 2 4" xfId="10384"/>
    <cellStyle name="Normal 3 2 7 2 4 2" xfId="10385"/>
    <cellStyle name="Normal 3 2 7 2 4 2 2" xfId="10386"/>
    <cellStyle name="Normal 3 2 7 2 4 2 2 2" xfId="10387"/>
    <cellStyle name="Normal 3 2 7 2 4 2 3" xfId="10388"/>
    <cellStyle name="Normal 3 2 7 2 4 3" xfId="10389"/>
    <cellStyle name="Normal 3 2 7 2 4 3 2" xfId="10390"/>
    <cellStyle name="Normal 3 2 7 2 4 4" xfId="10391"/>
    <cellStyle name="Normal 3 2 7 2 5" xfId="10392"/>
    <cellStyle name="Normal 3 2 7 2 5 2" xfId="10393"/>
    <cellStyle name="Normal 3 2 7 2 5 2 2" xfId="10394"/>
    <cellStyle name="Normal 3 2 7 2 5 3" xfId="10395"/>
    <cellStyle name="Normal 3 2 7 2 6" xfId="10396"/>
    <cellStyle name="Normal 3 2 7 2 6 2" xfId="10397"/>
    <cellStyle name="Normal 3 2 7 2 7" xfId="10398"/>
    <cellStyle name="Normal 3 2 7 3" xfId="10399"/>
    <cellStyle name="Normal 3 2 7 3 2" xfId="10400"/>
    <cellStyle name="Normal 3 2 7 3 2 2" xfId="10401"/>
    <cellStyle name="Normal 3 2 7 3 2 2 2" xfId="10402"/>
    <cellStyle name="Normal 3 2 7 3 2 2 2 2" xfId="10403"/>
    <cellStyle name="Normal 3 2 7 3 2 2 2 2 2" xfId="10404"/>
    <cellStyle name="Normal 3 2 7 3 2 2 2 3" xfId="10405"/>
    <cellStyle name="Normal 3 2 7 3 2 2 3" xfId="10406"/>
    <cellStyle name="Normal 3 2 7 3 2 2 3 2" xfId="10407"/>
    <cellStyle name="Normal 3 2 7 3 2 2 4" xfId="10408"/>
    <cellStyle name="Normal 3 2 7 3 2 3" xfId="10409"/>
    <cellStyle name="Normal 3 2 7 3 2 3 2" xfId="10410"/>
    <cellStyle name="Normal 3 2 7 3 2 3 2 2" xfId="10411"/>
    <cellStyle name="Normal 3 2 7 3 2 3 3" xfId="10412"/>
    <cellStyle name="Normal 3 2 7 3 2 4" xfId="10413"/>
    <cellStyle name="Normal 3 2 7 3 2 4 2" xfId="10414"/>
    <cellStyle name="Normal 3 2 7 3 2 5" xfId="10415"/>
    <cellStyle name="Normal 3 2 7 3 3" xfId="10416"/>
    <cellStyle name="Normal 3 2 7 3 3 2" xfId="10417"/>
    <cellStyle name="Normal 3 2 7 3 3 2 2" xfId="10418"/>
    <cellStyle name="Normal 3 2 7 3 3 2 2 2" xfId="10419"/>
    <cellStyle name="Normal 3 2 7 3 3 2 3" xfId="10420"/>
    <cellStyle name="Normal 3 2 7 3 3 3" xfId="10421"/>
    <cellStyle name="Normal 3 2 7 3 3 3 2" xfId="10422"/>
    <cellStyle name="Normal 3 2 7 3 3 4" xfId="10423"/>
    <cellStyle name="Normal 3 2 7 3 4" xfId="10424"/>
    <cellStyle name="Normal 3 2 7 3 4 2" xfId="10425"/>
    <cellStyle name="Normal 3 2 7 3 4 2 2" xfId="10426"/>
    <cellStyle name="Normal 3 2 7 3 4 3" xfId="10427"/>
    <cellStyle name="Normal 3 2 7 3 5" xfId="10428"/>
    <cellStyle name="Normal 3 2 7 3 5 2" xfId="10429"/>
    <cellStyle name="Normal 3 2 7 3 6" xfId="10430"/>
    <cellStyle name="Normal 3 2 7 4" xfId="10431"/>
    <cellStyle name="Normal 3 2 7 4 2" xfId="10432"/>
    <cellStyle name="Normal 3 2 7 4 2 2" xfId="10433"/>
    <cellStyle name="Normal 3 2 7 4 2 2 2" xfId="10434"/>
    <cellStyle name="Normal 3 2 7 4 2 2 2 2" xfId="10435"/>
    <cellStyle name="Normal 3 2 7 4 2 2 3" xfId="10436"/>
    <cellStyle name="Normal 3 2 7 4 2 3" xfId="10437"/>
    <cellStyle name="Normal 3 2 7 4 2 3 2" xfId="10438"/>
    <cellStyle name="Normal 3 2 7 4 2 4" xfId="10439"/>
    <cellStyle name="Normal 3 2 7 4 3" xfId="10440"/>
    <cellStyle name="Normal 3 2 7 4 3 2" xfId="10441"/>
    <cellStyle name="Normal 3 2 7 4 3 2 2" xfId="10442"/>
    <cellStyle name="Normal 3 2 7 4 3 3" xfId="10443"/>
    <cellStyle name="Normal 3 2 7 4 4" xfId="10444"/>
    <cellStyle name="Normal 3 2 7 4 4 2" xfId="10445"/>
    <cellStyle name="Normal 3 2 7 4 5" xfId="10446"/>
    <cellStyle name="Normal 3 2 7 5" xfId="10447"/>
    <cellStyle name="Normal 3 2 7 5 2" xfId="10448"/>
    <cellStyle name="Normal 3 2 7 5 2 2" xfId="10449"/>
    <cellStyle name="Normal 3 2 7 5 2 2 2" xfId="10450"/>
    <cellStyle name="Normal 3 2 7 5 2 3" xfId="10451"/>
    <cellStyle name="Normal 3 2 7 5 3" xfId="10452"/>
    <cellStyle name="Normal 3 2 7 5 3 2" xfId="10453"/>
    <cellStyle name="Normal 3 2 7 5 4" xfId="10454"/>
    <cellStyle name="Normal 3 2 7 6" xfId="10455"/>
    <cellStyle name="Normal 3 2 7 6 2" xfId="10456"/>
    <cellStyle name="Normal 3 2 7 6 2 2" xfId="10457"/>
    <cellStyle name="Normal 3 2 7 6 3" xfId="10458"/>
    <cellStyle name="Normal 3 2 7 7" xfId="10459"/>
    <cellStyle name="Normal 3 2 7 7 2" xfId="10460"/>
    <cellStyle name="Normal 3 2 7 8" xfId="10461"/>
    <cellStyle name="Normal 3 2 8" xfId="10462"/>
    <cellStyle name="Normal 3 2 8 2" xfId="10463"/>
    <cellStyle name="Normal 3 2 8 2 2" xfId="10464"/>
    <cellStyle name="Normal 3 2 8 2 2 2" xfId="10465"/>
    <cellStyle name="Normal 3 2 8 2 2 2 2" xfId="10466"/>
    <cellStyle name="Normal 3 2 8 2 2 2 2 2" xfId="10467"/>
    <cellStyle name="Normal 3 2 8 2 2 2 2 2 2" xfId="10468"/>
    <cellStyle name="Normal 3 2 8 2 2 2 2 3" xfId="10469"/>
    <cellStyle name="Normal 3 2 8 2 2 2 3" xfId="10470"/>
    <cellStyle name="Normal 3 2 8 2 2 2 3 2" xfId="10471"/>
    <cellStyle name="Normal 3 2 8 2 2 2 4" xfId="10472"/>
    <cellStyle name="Normal 3 2 8 2 2 3" xfId="10473"/>
    <cellStyle name="Normal 3 2 8 2 2 3 2" xfId="10474"/>
    <cellStyle name="Normal 3 2 8 2 2 3 2 2" xfId="10475"/>
    <cellStyle name="Normal 3 2 8 2 2 3 3" xfId="10476"/>
    <cellStyle name="Normal 3 2 8 2 2 4" xfId="10477"/>
    <cellStyle name="Normal 3 2 8 2 2 4 2" xfId="10478"/>
    <cellStyle name="Normal 3 2 8 2 2 5" xfId="10479"/>
    <cellStyle name="Normal 3 2 8 2 3" xfId="10480"/>
    <cellStyle name="Normal 3 2 8 2 3 2" xfId="10481"/>
    <cellStyle name="Normal 3 2 8 2 3 2 2" xfId="10482"/>
    <cellStyle name="Normal 3 2 8 2 3 2 2 2" xfId="10483"/>
    <cellStyle name="Normal 3 2 8 2 3 2 3" xfId="10484"/>
    <cellStyle name="Normal 3 2 8 2 3 3" xfId="10485"/>
    <cellStyle name="Normal 3 2 8 2 3 3 2" xfId="10486"/>
    <cellStyle name="Normal 3 2 8 2 3 4" xfId="10487"/>
    <cellStyle name="Normal 3 2 8 2 4" xfId="10488"/>
    <cellStyle name="Normal 3 2 8 2 4 2" xfId="10489"/>
    <cellStyle name="Normal 3 2 8 2 4 2 2" xfId="10490"/>
    <cellStyle name="Normal 3 2 8 2 4 3" xfId="10491"/>
    <cellStyle name="Normal 3 2 8 2 5" xfId="10492"/>
    <cellStyle name="Normal 3 2 8 2 5 2" xfId="10493"/>
    <cellStyle name="Normal 3 2 8 2 6" xfId="10494"/>
    <cellStyle name="Normal 3 2 8 3" xfId="10495"/>
    <cellStyle name="Normal 3 2 8 3 2" xfId="10496"/>
    <cellStyle name="Normal 3 2 8 3 2 2" xfId="10497"/>
    <cellStyle name="Normal 3 2 8 3 2 2 2" xfId="10498"/>
    <cellStyle name="Normal 3 2 8 3 2 2 2 2" xfId="10499"/>
    <cellStyle name="Normal 3 2 8 3 2 2 3" xfId="10500"/>
    <cellStyle name="Normal 3 2 8 3 2 3" xfId="10501"/>
    <cellStyle name="Normal 3 2 8 3 2 3 2" xfId="10502"/>
    <cellStyle name="Normal 3 2 8 3 2 4" xfId="10503"/>
    <cellStyle name="Normal 3 2 8 3 3" xfId="10504"/>
    <cellStyle name="Normal 3 2 8 3 3 2" xfId="10505"/>
    <cellStyle name="Normal 3 2 8 3 3 2 2" xfId="10506"/>
    <cellStyle name="Normal 3 2 8 3 3 3" xfId="10507"/>
    <cellStyle name="Normal 3 2 8 3 4" xfId="10508"/>
    <cellStyle name="Normal 3 2 8 3 4 2" xfId="10509"/>
    <cellStyle name="Normal 3 2 8 3 5" xfId="10510"/>
    <cellStyle name="Normal 3 2 8 4" xfId="10511"/>
    <cellStyle name="Normal 3 2 8 4 2" xfId="10512"/>
    <cellStyle name="Normal 3 2 8 4 2 2" xfId="10513"/>
    <cellStyle name="Normal 3 2 8 4 2 2 2" xfId="10514"/>
    <cellStyle name="Normal 3 2 8 4 2 3" xfId="10515"/>
    <cellStyle name="Normal 3 2 8 4 3" xfId="10516"/>
    <cellStyle name="Normal 3 2 8 4 3 2" xfId="10517"/>
    <cellStyle name="Normal 3 2 8 4 4" xfId="10518"/>
    <cellStyle name="Normal 3 2 8 5" xfId="10519"/>
    <cellStyle name="Normal 3 2 8 5 2" xfId="10520"/>
    <cellStyle name="Normal 3 2 8 5 2 2" xfId="10521"/>
    <cellStyle name="Normal 3 2 8 5 3" xfId="10522"/>
    <cellStyle name="Normal 3 2 8 6" xfId="10523"/>
    <cellStyle name="Normal 3 2 8 6 2" xfId="10524"/>
    <cellStyle name="Normal 3 2 8 7" xfId="10525"/>
    <cellStyle name="Normal 3 2 9" xfId="10526"/>
    <cellStyle name="Normal 3 2 9 2" xfId="10527"/>
    <cellStyle name="Normal 3 2 9 2 2" xfId="10528"/>
    <cellStyle name="Normal 3 2 9 2 2 2" xfId="10529"/>
    <cellStyle name="Normal 3 2 9 2 2 2 2" xfId="10530"/>
    <cellStyle name="Normal 3 2 9 2 2 2 2 2" xfId="10531"/>
    <cellStyle name="Normal 3 2 9 2 2 2 3" xfId="10532"/>
    <cellStyle name="Normal 3 2 9 2 2 3" xfId="10533"/>
    <cellStyle name="Normal 3 2 9 2 2 3 2" xfId="10534"/>
    <cellStyle name="Normal 3 2 9 2 2 4" xfId="10535"/>
    <cellStyle name="Normal 3 2 9 2 3" xfId="10536"/>
    <cellStyle name="Normal 3 2 9 2 3 2" xfId="10537"/>
    <cellStyle name="Normal 3 2 9 2 3 2 2" xfId="10538"/>
    <cellStyle name="Normal 3 2 9 2 3 3" xfId="10539"/>
    <cellStyle name="Normal 3 2 9 2 4" xfId="10540"/>
    <cellStyle name="Normal 3 2 9 2 4 2" xfId="10541"/>
    <cellStyle name="Normal 3 2 9 2 5" xfId="10542"/>
    <cellStyle name="Normal 3 2 9 3" xfId="10543"/>
    <cellStyle name="Normal 3 2 9 3 2" xfId="10544"/>
    <cellStyle name="Normal 3 2 9 3 2 2" xfId="10545"/>
    <cellStyle name="Normal 3 2 9 3 2 2 2" xfId="10546"/>
    <cellStyle name="Normal 3 2 9 3 2 3" xfId="10547"/>
    <cellStyle name="Normal 3 2 9 3 3" xfId="10548"/>
    <cellStyle name="Normal 3 2 9 3 3 2" xfId="10549"/>
    <cellStyle name="Normal 3 2 9 3 4" xfId="10550"/>
    <cellStyle name="Normal 3 2 9 4" xfId="10551"/>
    <cellStyle name="Normal 3 2 9 4 2" xfId="10552"/>
    <cellStyle name="Normal 3 2 9 4 2 2" xfId="10553"/>
    <cellStyle name="Normal 3 2 9 4 3" xfId="10554"/>
    <cellStyle name="Normal 3 2 9 5" xfId="10555"/>
    <cellStyle name="Normal 3 2 9 5 2" xfId="10556"/>
    <cellStyle name="Normal 3 2 9 6" xfId="10557"/>
    <cellStyle name="Normal 3 3" xfId="10558"/>
    <cellStyle name="Normal 3 3 10" xfId="10559"/>
    <cellStyle name="Normal 3 3 10 2" xfId="10560"/>
    <cellStyle name="Normal 3 3 10 2 2" xfId="10561"/>
    <cellStyle name="Normal 3 3 10 2 2 2" xfId="10562"/>
    <cellStyle name="Normal 3 3 10 2 3" xfId="10563"/>
    <cellStyle name="Normal 3 3 10 3" xfId="10564"/>
    <cellStyle name="Normal 3 3 10 3 2" xfId="10565"/>
    <cellStyle name="Normal 3 3 10 4" xfId="10566"/>
    <cellStyle name="Normal 3 3 11" xfId="10567"/>
    <cellStyle name="Normal 3 3 11 2" xfId="10568"/>
    <cellStyle name="Normal 3 3 11 2 2" xfId="10569"/>
    <cellStyle name="Normal 3 3 11 3" xfId="10570"/>
    <cellStyle name="Normal 3 3 12" xfId="10571"/>
    <cellStyle name="Normal 3 3 12 2" xfId="10572"/>
    <cellStyle name="Normal 3 3 13" xfId="10573"/>
    <cellStyle name="Normal 3 3 14" xfId="10574"/>
    <cellStyle name="Normal 3 3 2" xfId="10575"/>
    <cellStyle name="Normal 3 3 2 10" xfId="10576"/>
    <cellStyle name="Normal 3 3 2 10 2" xfId="10577"/>
    <cellStyle name="Normal 3 3 2 10 2 2" xfId="10578"/>
    <cellStyle name="Normal 3 3 2 10 3" xfId="10579"/>
    <cellStyle name="Normal 3 3 2 11" xfId="10580"/>
    <cellStyle name="Normal 3 3 2 11 2" xfId="10581"/>
    <cellStyle name="Normal 3 3 2 12" xfId="10582"/>
    <cellStyle name="Normal 3 3 2 2" xfId="10583"/>
    <cellStyle name="Normal 3 3 2 2 10" xfId="10584"/>
    <cellStyle name="Normal 3 3 2 2 10 2" xfId="10585"/>
    <cellStyle name="Normal 3 3 2 2 11" xfId="10586"/>
    <cellStyle name="Normal 3 3 2 2 2" xfId="10587"/>
    <cellStyle name="Normal 3 3 2 2 2 10" xfId="10588"/>
    <cellStyle name="Normal 3 3 2 2 2 2" xfId="10589"/>
    <cellStyle name="Normal 3 3 2 2 2 2 2" xfId="10590"/>
    <cellStyle name="Normal 3 3 2 2 2 2 2 2" xfId="10591"/>
    <cellStyle name="Normal 3 3 2 2 2 2 2 2 2" xfId="10592"/>
    <cellStyle name="Normal 3 3 2 2 2 2 2 2 2 2" xfId="10593"/>
    <cellStyle name="Normal 3 3 2 2 2 2 2 2 2 2 2" xfId="10594"/>
    <cellStyle name="Normal 3 3 2 2 2 2 2 2 2 2 2 2" xfId="10595"/>
    <cellStyle name="Normal 3 3 2 2 2 2 2 2 2 2 2 2 2" xfId="10596"/>
    <cellStyle name="Normal 3 3 2 2 2 2 2 2 2 2 2 2 2 2" xfId="10597"/>
    <cellStyle name="Normal 3 3 2 2 2 2 2 2 2 2 2 2 3" xfId="10598"/>
    <cellStyle name="Normal 3 3 2 2 2 2 2 2 2 2 2 3" xfId="10599"/>
    <cellStyle name="Normal 3 3 2 2 2 2 2 2 2 2 2 3 2" xfId="10600"/>
    <cellStyle name="Normal 3 3 2 2 2 2 2 2 2 2 2 4" xfId="10601"/>
    <cellStyle name="Normal 3 3 2 2 2 2 2 2 2 2 3" xfId="10602"/>
    <cellStyle name="Normal 3 3 2 2 2 2 2 2 2 2 3 2" xfId="10603"/>
    <cellStyle name="Normal 3 3 2 2 2 2 2 2 2 2 3 2 2" xfId="10604"/>
    <cellStyle name="Normal 3 3 2 2 2 2 2 2 2 2 3 3" xfId="10605"/>
    <cellStyle name="Normal 3 3 2 2 2 2 2 2 2 2 4" xfId="10606"/>
    <cellStyle name="Normal 3 3 2 2 2 2 2 2 2 2 4 2" xfId="10607"/>
    <cellStyle name="Normal 3 3 2 2 2 2 2 2 2 2 5" xfId="10608"/>
    <cellStyle name="Normal 3 3 2 2 2 2 2 2 2 3" xfId="10609"/>
    <cellStyle name="Normal 3 3 2 2 2 2 2 2 2 3 2" xfId="10610"/>
    <cellStyle name="Normal 3 3 2 2 2 2 2 2 2 3 2 2" xfId="10611"/>
    <cellStyle name="Normal 3 3 2 2 2 2 2 2 2 3 2 2 2" xfId="10612"/>
    <cellStyle name="Normal 3 3 2 2 2 2 2 2 2 3 2 3" xfId="10613"/>
    <cellStyle name="Normal 3 3 2 2 2 2 2 2 2 3 3" xfId="10614"/>
    <cellStyle name="Normal 3 3 2 2 2 2 2 2 2 3 3 2" xfId="10615"/>
    <cellStyle name="Normal 3 3 2 2 2 2 2 2 2 3 4" xfId="10616"/>
    <cellStyle name="Normal 3 3 2 2 2 2 2 2 2 4" xfId="10617"/>
    <cellStyle name="Normal 3 3 2 2 2 2 2 2 2 4 2" xfId="10618"/>
    <cellStyle name="Normal 3 3 2 2 2 2 2 2 2 4 2 2" xfId="10619"/>
    <cellStyle name="Normal 3 3 2 2 2 2 2 2 2 4 3" xfId="10620"/>
    <cellStyle name="Normal 3 3 2 2 2 2 2 2 2 5" xfId="10621"/>
    <cellStyle name="Normal 3 3 2 2 2 2 2 2 2 5 2" xfId="10622"/>
    <cellStyle name="Normal 3 3 2 2 2 2 2 2 2 6" xfId="10623"/>
    <cellStyle name="Normal 3 3 2 2 2 2 2 2 3" xfId="10624"/>
    <cellStyle name="Normal 3 3 2 2 2 2 2 2 3 2" xfId="10625"/>
    <cellStyle name="Normal 3 3 2 2 2 2 2 2 3 2 2" xfId="10626"/>
    <cellStyle name="Normal 3 3 2 2 2 2 2 2 3 2 2 2" xfId="10627"/>
    <cellStyle name="Normal 3 3 2 2 2 2 2 2 3 2 2 2 2" xfId="10628"/>
    <cellStyle name="Normal 3 3 2 2 2 2 2 2 3 2 2 3" xfId="10629"/>
    <cellStyle name="Normal 3 3 2 2 2 2 2 2 3 2 3" xfId="10630"/>
    <cellStyle name="Normal 3 3 2 2 2 2 2 2 3 2 3 2" xfId="10631"/>
    <cellStyle name="Normal 3 3 2 2 2 2 2 2 3 2 4" xfId="10632"/>
    <cellStyle name="Normal 3 3 2 2 2 2 2 2 3 3" xfId="10633"/>
    <cellStyle name="Normal 3 3 2 2 2 2 2 2 3 3 2" xfId="10634"/>
    <cellStyle name="Normal 3 3 2 2 2 2 2 2 3 3 2 2" xfId="10635"/>
    <cellStyle name="Normal 3 3 2 2 2 2 2 2 3 3 3" xfId="10636"/>
    <cellStyle name="Normal 3 3 2 2 2 2 2 2 3 4" xfId="10637"/>
    <cellStyle name="Normal 3 3 2 2 2 2 2 2 3 4 2" xfId="10638"/>
    <cellStyle name="Normal 3 3 2 2 2 2 2 2 3 5" xfId="10639"/>
    <cellStyle name="Normal 3 3 2 2 2 2 2 2 4" xfId="10640"/>
    <cellStyle name="Normal 3 3 2 2 2 2 2 2 4 2" xfId="10641"/>
    <cellStyle name="Normal 3 3 2 2 2 2 2 2 4 2 2" xfId="10642"/>
    <cellStyle name="Normal 3 3 2 2 2 2 2 2 4 2 2 2" xfId="10643"/>
    <cellStyle name="Normal 3 3 2 2 2 2 2 2 4 2 3" xfId="10644"/>
    <cellStyle name="Normal 3 3 2 2 2 2 2 2 4 3" xfId="10645"/>
    <cellStyle name="Normal 3 3 2 2 2 2 2 2 4 3 2" xfId="10646"/>
    <cellStyle name="Normal 3 3 2 2 2 2 2 2 4 4" xfId="10647"/>
    <cellStyle name="Normal 3 3 2 2 2 2 2 2 5" xfId="10648"/>
    <cellStyle name="Normal 3 3 2 2 2 2 2 2 5 2" xfId="10649"/>
    <cellStyle name="Normal 3 3 2 2 2 2 2 2 5 2 2" xfId="10650"/>
    <cellStyle name="Normal 3 3 2 2 2 2 2 2 5 3" xfId="10651"/>
    <cellStyle name="Normal 3 3 2 2 2 2 2 2 6" xfId="10652"/>
    <cellStyle name="Normal 3 3 2 2 2 2 2 2 6 2" xfId="10653"/>
    <cellStyle name="Normal 3 3 2 2 2 2 2 2 7" xfId="10654"/>
    <cellStyle name="Normal 3 3 2 2 2 2 2 3" xfId="10655"/>
    <cellStyle name="Normal 3 3 2 2 2 2 2 3 2" xfId="10656"/>
    <cellStyle name="Normal 3 3 2 2 2 2 2 3 2 2" xfId="10657"/>
    <cellStyle name="Normal 3 3 2 2 2 2 2 3 2 2 2" xfId="10658"/>
    <cellStyle name="Normal 3 3 2 2 2 2 2 3 2 2 2 2" xfId="10659"/>
    <cellStyle name="Normal 3 3 2 2 2 2 2 3 2 2 2 2 2" xfId="10660"/>
    <cellStyle name="Normal 3 3 2 2 2 2 2 3 2 2 2 3" xfId="10661"/>
    <cellStyle name="Normal 3 3 2 2 2 2 2 3 2 2 3" xfId="10662"/>
    <cellStyle name="Normal 3 3 2 2 2 2 2 3 2 2 3 2" xfId="10663"/>
    <cellStyle name="Normal 3 3 2 2 2 2 2 3 2 2 4" xfId="10664"/>
    <cellStyle name="Normal 3 3 2 2 2 2 2 3 2 3" xfId="10665"/>
    <cellStyle name="Normal 3 3 2 2 2 2 2 3 2 3 2" xfId="10666"/>
    <cellStyle name="Normal 3 3 2 2 2 2 2 3 2 3 2 2" xfId="10667"/>
    <cellStyle name="Normal 3 3 2 2 2 2 2 3 2 3 3" xfId="10668"/>
    <cellStyle name="Normal 3 3 2 2 2 2 2 3 2 4" xfId="10669"/>
    <cellStyle name="Normal 3 3 2 2 2 2 2 3 2 4 2" xfId="10670"/>
    <cellStyle name="Normal 3 3 2 2 2 2 2 3 2 5" xfId="10671"/>
    <cellStyle name="Normal 3 3 2 2 2 2 2 3 3" xfId="10672"/>
    <cellStyle name="Normal 3 3 2 2 2 2 2 3 3 2" xfId="10673"/>
    <cellStyle name="Normal 3 3 2 2 2 2 2 3 3 2 2" xfId="10674"/>
    <cellStyle name="Normal 3 3 2 2 2 2 2 3 3 2 2 2" xfId="10675"/>
    <cellStyle name="Normal 3 3 2 2 2 2 2 3 3 2 3" xfId="10676"/>
    <cellStyle name="Normal 3 3 2 2 2 2 2 3 3 3" xfId="10677"/>
    <cellStyle name="Normal 3 3 2 2 2 2 2 3 3 3 2" xfId="10678"/>
    <cellStyle name="Normal 3 3 2 2 2 2 2 3 3 4" xfId="10679"/>
    <cellStyle name="Normal 3 3 2 2 2 2 2 3 4" xfId="10680"/>
    <cellStyle name="Normal 3 3 2 2 2 2 2 3 4 2" xfId="10681"/>
    <cellStyle name="Normal 3 3 2 2 2 2 2 3 4 2 2" xfId="10682"/>
    <cellStyle name="Normal 3 3 2 2 2 2 2 3 4 3" xfId="10683"/>
    <cellStyle name="Normal 3 3 2 2 2 2 2 3 5" xfId="10684"/>
    <cellStyle name="Normal 3 3 2 2 2 2 2 3 5 2" xfId="10685"/>
    <cellStyle name="Normal 3 3 2 2 2 2 2 3 6" xfId="10686"/>
    <cellStyle name="Normal 3 3 2 2 2 2 2 4" xfId="10687"/>
    <cellStyle name="Normal 3 3 2 2 2 2 2 4 2" xfId="10688"/>
    <cellStyle name="Normal 3 3 2 2 2 2 2 4 2 2" xfId="10689"/>
    <cellStyle name="Normal 3 3 2 2 2 2 2 4 2 2 2" xfId="10690"/>
    <cellStyle name="Normal 3 3 2 2 2 2 2 4 2 2 2 2" xfId="10691"/>
    <cellStyle name="Normal 3 3 2 2 2 2 2 4 2 2 3" xfId="10692"/>
    <cellStyle name="Normal 3 3 2 2 2 2 2 4 2 3" xfId="10693"/>
    <cellStyle name="Normal 3 3 2 2 2 2 2 4 2 3 2" xfId="10694"/>
    <cellStyle name="Normal 3 3 2 2 2 2 2 4 2 4" xfId="10695"/>
    <cellStyle name="Normal 3 3 2 2 2 2 2 4 3" xfId="10696"/>
    <cellStyle name="Normal 3 3 2 2 2 2 2 4 3 2" xfId="10697"/>
    <cellStyle name="Normal 3 3 2 2 2 2 2 4 3 2 2" xfId="10698"/>
    <cellStyle name="Normal 3 3 2 2 2 2 2 4 3 3" xfId="10699"/>
    <cellStyle name="Normal 3 3 2 2 2 2 2 4 4" xfId="10700"/>
    <cellStyle name="Normal 3 3 2 2 2 2 2 4 4 2" xfId="10701"/>
    <cellStyle name="Normal 3 3 2 2 2 2 2 4 5" xfId="10702"/>
    <cellStyle name="Normal 3 3 2 2 2 2 2 5" xfId="10703"/>
    <cellStyle name="Normal 3 3 2 2 2 2 2 5 2" xfId="10704"/>
    <cellStyle name="Normal 3 3 2 2 2 2 2 5 2 2" xfId="10705"/>
    <cellStyle name="Normal 3 3 2 2 2 2 2 5 2 2 2" xfId="10706"/>
    <cellStyle name="Normal 3 3 2 2 2 2 2 5 2 3" xfId="10707"/>
    <cellStyle name="Normal 3 3 2 2 2 2 2 5 3" xfId="10708"/>
    <cellStyle name="Normal 3 3 2 2 2 2 2 5 3 2" xfId="10709"/>
    <cellStyle name="Normal 3 3 2 2 2 2 2 5 4" xfId="10710"/>
    <cellStyle name="Normal 3 3 2 2 2 2 2 6" xfId="10711"/>
    <cellStyle name="Normal 3 3 2 2 2 2 2 6 2" xfId="10712"/>
    <cellStyle name="Normal 3 3 2 2 2 2 2 6 2 2" xfId="10713"/>
    <cellStyle name="Normal 3 3 2 2 2 2 2 6 3" xfId="10714"/>
    <cellStyle name="Normal 3 3 2 2 2 2 2 7" xfId="10715"/>
    <cellStyle name="Normal 3 3 2 2 2 2 2 7 2" xfId="10716"/>
    <cellStyle name="Normal 3 3 2 2 2 2 2 8" xfId="10717"/>
    <cellStyle name="Normal 3 3 2 2 2 2 3" xfId="10718"/>
    <cellStyle name="Normal 3 3 2 2 2 2 3 2" xfId="10719"/>
    <cellStyle name="Normal 3 3 2 2 2 2 3 2 2" xfId="10720"/>
    <cellStyle name="Normal 3 3 2 2 2 2 3 2 2 2" xfId="10721"/>
    <cellStyle name="Normal 3 3 2 2 2 2 3 2 2 2 2" xfId="10722"/>
    <cellStyle name="Normal 3 3 2 2 2 2 3 2 2 2 2 2" xfId="10723"/>
    <cellStyle name="Normal 3 3 2 2 2 2 3 2 2 2 2 2 2" xfId="10724"/>
    <cellStyle name="Normal 3 3 2 2 2 2 3 2 2 2 2 3" xfId="10725"/>
    <cellStyle name="Normal 3 3 2 2 2 2 3 2 2 2 3" xfId="10726"/>
    <cellStyle name="Normal 3 3 2 2 2 2 3 2 2 2 3 2" xfId="10727"/>
    <cellStyle name="Normal 3 3 2 2 2 2 3 2 2 2 4" xfId="10728"/>
    <cellStyle name="Normal 3 3 2 2 2 2 3 2 2 3" xfId="10729"/>
    <cellStyle name="Normal 3 3 2 2 2 2 3 2 2 3 2" xfId="10730"/>
    <cellStyle name="Normal 3 3 2 2 2 2 3 2 2 3 2 2" xfId="10731"/>
    <cellStyle name="Normal 3 3 2 2 2 2 3 2 2 3 3" xfId="10732"/>
    <cellStyle name="Normal 3 3 2 2 2 2 3 2 2 4" xfId="10733"/>
    <cellStyle name="Normal 3 3 2 2 2 2 3 2 2 4 2" xfId="10734"/>
    <cellStyle name="Normal 3 3 2 2 2 2 3 2 2 5" xfId="10735"/>
    <cellStyle name="Normal 3 3 2 2 2 2 3 2 3" xfId="10736"/>
    <cellStyle name="Normal 3 3 2 2 2 2 3 2 3 2" xfId="10737"/>
    <cellStyle name="Normal 3 3 2 2 2 2 3 2 3 2 2" xfId="10738"/>
    <cellStyle name="Normal 3 3 2 2 2 2 3 2 3 2 2 2" xfId="10739"/>
    <cellStyle name="Normal 3 3 2 2 2 2 3 2 3 2 3" xfId="10740"/>
    <cellStyle name="Normal 3 3 2 2 2 2 3 2 3 3" xfId="10741"/>
    <cellStyle name="Normal 3 3 2 2 2 2 3 2 3 3 2" xfId="10742"/>
    <cellStyle name="Normal 3 3 2 2 2 2 3 2 3 4" xfId="10743"/>
    <cellStyle name="Normal 3 3 2 2 2 2 3 2 4" xfId="10744"/>
    <cellStyle name="Normal 3 3 2 2 2 2 3 2 4 2" xfId="10745"/>
    <cellStyle name="Normal 3 3 2 2 2 2 3 2 4 2 2" xfId="10746"/>
    <cellStyle name="Normal 3 3 2 2 2 2 3 2 4 3" xfId="10747"/>
    <cellStyle name="Normal 3 3 2 2 2 2 3 2 5" xfId="10748"/>
    <cellStyle name="Normal 3 3 2 2 2 2 3 2 5 2" xfId="10749"/>
    <cellStyle name="Normal 3 3 2 2 2 2 3 2 6" xfId="10750"/>
    <cellStyle name="Normal 3 3 2 2 2 2 3 3" xfId="10751"/>
    <cellStyle name="Normal 3 3 2 2 2 2 3 3 2" xfId="10752"/>
    <cellStyle name="Normal 3 3 2 2 2 2 3 3 2 2" xfId="10753"/>
    <cellStyle name="Normal 3 3 2 2 2 2 3 3 2 2 2" xfId="10754"/>
    <cellStyle name="Normal 3 3 2 2 2 2 3 3 2 2 2 2" xfId="10755"/>
    <cellStyle name="Normal 3 3 2 2 2 2 3 3 2 2 3" xfId="10756"/>
    <cellStyle name="Normal 3 3 2 2 2 2 3 3 2 3" xfId="10757"/>
    <cellStyle name="Normal 3 3 2 2 2 2 3 3 2 3 2" xfId="10758"/>
    <cellStyle name="Normal 3 3 2 2 2 2 3 3 2 4" xfId="10759"/>
    <cellStyle name="Normal 3 3 2 2 2 2 3 3 3" xfId="10760"/>
    <cellStyle name="Normal 3 3 2 2 2 2 3 3 3 2" xfId="10761"/>
    <cellStyle name="Normal 3 3 2 2 2 2 3 3 3 2 2" xfId="10762"/>
    <cellStyle name="Normal 3 3 2 2 2 2 3 3 3 3" xfId="10763"/>
    <cellStyle name="Normal 3 3 2 2 2 2 3 3 4" xfId="10764"/>
    <cellStyle name="Normal 3 3 2 2 2 2 3 3 4 2" xfId="10765"/>
    <cellStyle name="Normal 3 3 2 2 2 2 3 3 5" xfId="10766"/>
    <cellStyle name="Normal 3 3 2 2 2 2 3 4" xfId="10767"/>
    <cellStyle name="Normal 3 3 2 2 2 2 3 4 2" xfId="10768"/>
    <cellStyle name="Normal 3 3 2 2 2 2 3 4 2 2" xfId="10769"/>
    <cellStyle name="Normal 3 3 2 2 2 2 3 4 2 2 2" xfId="10770"/>
    <cellStyle name="Normal 3 3 2 2 2 2 3 4 2 3" xfId="10771"/>
    <cellStyle name="Normal 3 3 2 2 2 2 3 4 3" xfId="10772"/>
    <cellStyle name="Normal 3 3 2 2 2 2 3 4 3 2" xfId="10773"/>
    <cellStyle name="Normal 3 3 2 2 2 2 3 4 4" xfId="10774"/>
    <cellStyle name="Normal 3 3 2 2 2 2 3 5" xfId="10775"/>
    <cellStyle name="Normal 3 3 2 2 2 2 3 5 2" xfId="10776"/>
    <cellStyle name="Normal 3 3 2 2 2 2 3 5 2 2" xfId="10777"/>
    <cellStyle name="Normal 3 3 2 2 2 2 3 5 3" xfId="10778"/>
    <cellStyle name="Normal 3 3 2 2 2 2 3 6" xfId="10779"/>
    <cellStyle name="Normal 3 3 2 2 2 2 3 6 2" xfId="10780"/>
    <cellStyle name="Normal 3 3 2 2 2 2 3 7" xfId="10781"/>
    <cellStyle name="Normal 3 3 2 2 2 2 4" xfId="10782"/>
    <cellStyle name="Normal 3 3 2 2 2 2 4 2" xfId="10783"/>
    <cellStyle name="Normal 3 3 2 2 2 2 4 2 2" xfId="10784"/>
    <cellStyle name="Normal 3 3 2 2 2 2 4 2 2 2" xfId="10785"/>
    <cellStyle name="Normal 3 3 2 2 2 2 4 2 2 2 2" xfId="10786"/>
    <cellStyle name="Normal 3 3 2 2 2 2 4 2 2 2 2 2" xfId="10787"/>
    <cellStyle name="Normal 3 3 2 2 2 2 4 2 2 2 3" xfId="10788"/>
    <cellStyle name="Normal 3 3 2 2 2 2 4 2 2 3" xfId="10789"/>
    <cellStyle name="Normal 3 3 2 2 2 2 4 2 2 3 2" xfId="10790"/>
    <cellStyle name="Normal 3 3 2 2 2 2 4 2 2 4" xfId="10791"/>
    <cellStyle name="Normal 3 3 2 2 2 2 4 2 3" xfId="10792"/>
    <cellStyle name="Normal 3 3 2 2 2 2 4 2 3 2" xfId="10793"/>
    <cellStyle name="Normal 3 3 2 2 2 2 4 2 3 2 2" xfId="10794"/>
    <cellStyle name="Normal 3 3 2 2 2 2 4 2 3 3" xfId="10795"/>
    <cellStyle name="Normal 3 3 2 2 2 2 4 2 4" xfId="10796"/>
    <cellStyle name="Normal 3 3 2 2 2 2 4 2 4 2" xfId="10797"/>
    <cellStyle name="Normal 3 3 2 2 2 2 4 2 5" xfId="10798"/>
    <cellStyle name="Normal 3 3 2 2 2 2 4 3" xfId="10799"/>
    <cellStyle name="Normal 3 3 2 2 2 2 4 3 2" xfId="10800"/>
    <cellStyle name="Normal 3 3 2 2 2 2 4 3 2 2" xfId="10801"/>
    <cellStyle name="Normal 3 3 2 2 2 2 4 3 2 2 2" xfId="10802"/>
    <cellStyle name="Normal 3 3 2 2 2 2 4 3 2 3" xfId="10803"/>
    <cellStyle name="Normal 3 3 2 2 2 2 4 3 3" xfId="10804"/>
    <cellStyle name="Normal 3 3 2 2 2 2 4 3 3 2" xfId="10805"/>
    <cellStyle name="Normal 3 3 2 2 2 2 4 3 4" xfId="10806"/>
    <cellStyle name="Normal 3 3 2 2 2 2 4 4" xfId="10807"/>
    <cellStyle name="Normal 3 3 2 2 2 2 4 4 2" xfId="10808"/>
    <cellStyle name="Normal 3 3 2 2 2 2 4 4 2 2" xfId="10809"/>
    <cellStyle name="Normal 3 3 2 2 2 2 4 4 3" xfId="10810"/>
    <cellStyle name="Normal 3 3 2 2 2 2 4 5" xfId="10811"/>
    <cellStyle name="Normal 3 3 2 2 2 2 4 5 2" xfId="10812"/>
    <cellStyle name="Normal 3 3 2 2 2 2 4 6" xfId="10813"/>
    <cellStyle name="Normal 3 3 2 2 2 2 5" xfId="10814"/>
    <cellStyle name="Normal 3 3 2 2 2 2 5 2" xfId="10815"/>
    <cellStyle name="Normal 3 3 2 2 2 2 5 2 2" xfId="10816"/>
    <cellStyle name="Normal 3 3 2 2 2 2 5 2 2 2" xfId="10817"/>
    <cellStyle name="Normal 3 3 2 2 2 2 5 2 2 2 2" xfId="10818"/>
    <cellStyle name="Normal 3 3 2 2 2 2 5 2 2 3" xfId="10819"/>
    <cellStyle name="Normal 3 3 2 2 2 2 5 2 3" xfId="10820"/>
    <cellStyle name="Normal 3 3 2 2 2 2 5 2 3 2" xfId="10821"/>
    <cellStyle name="Normal 3 3 2 2 2 2 5 2 4" xfId="10822"/>
    <cellStyle name="Normal 3 3 2 2 2 2 5 3" xfId="10823"/>
    <cellStyle name="Normal 3 3 2 2 2 2 5 3 2" xfId="10824"/>
    <cellStyle name="Normal 3 3 2 2 2 2 5 3 2 2" xfId="10825"/>
    <cellStyle name="Normal 3 3 2 2 2 2 5 3 3" xfId="10826"/>
    <cellStyle name="Normal 3 3 2 2 2 2 5 4" xfId="10827"/>
    <cellStyle name="Normal 3 3 2 2 2 2 5 4 2" xfId="10828"/>
    <cellStyle name="Normal 3 3 2 2 2 2 5 5" xfId="10829"/>
    <cellStyle name="Normal 3 3 2 2 2 2 6" xfId="10830"/>
    <cellStyle name="Normal 3 3 2 2 2 2 6 2" xfId="10831"/>
    <cellStyle name="Normal 3 3 2 2 2 2 6 2 2" xfId="10832"/>
    <cellStyle name="Normal 3 3 2 2 2 2 6 2 2 2" xfId="10833"/>
    <cellStyle name="Normal 3 3 2 2 2 2 6 2 3" xfId="10834"/>
    <cellStyle name="Normal 3 3 2 2 2 2 6 3" xfId="10835"/>
    <cellStyle name="Normal 3 3 2 2 2 2 6 3 2" xfId="10836"/>
    <cellStyle name="Normal 3 3 2 2 2 2 6 4" xfId="10837"/>
    <cellStyle name="Normal 3 3 2 2 2 2 7" xfId="10838"/>
    <cellStyle name="Normal 3 3 2 2 2 2 7 2" xfId="10839"/>
    <cellStyle name="Normal 3 3 2 2 2 2 7 2 2" xfId="10840"/>
    <cellStyle name="Normal 3 3 2 2 2 2 7 3" xfId="10841"/>
    <cellStyle name="Normal 3 3 2 2 2 2 8" xfId="10842"/>
    <cellStyle name="Normal 3 3 2 2 2 2 8 2" xfId="10843"/>
    <cellStyle name="Normal 3 3 2 2 2 2 9" xfId="10844"/>
    <cellStyle name="Normal 3 3 2 2 2 3" xfId="10845"/>
    <cellStyle name="Normal 3 3 2 2 2 3 2" xfId="10846"/>
    <cellStyle name="Normal 3 3 2 2 2 3 2 2" xfId="10847"/>
    <cellStyle name="Normal 3 3 2 2 2 3 2 2 2" xfId="10848"/>
    <cellStyle name="Normal 3 3 2 2 2 3 2 2 2 2" xfId="10849"/>
    <cellStyle name="Normal 3 3 2 2 2 3 2 2 2 2 2" xfId="10850"/>
    <cellStyle name="Normal 3 3 2 2 2 3 2 2 2 2 2 2" xfId="10851"/>
    <cellStyle name="Normal 3 3 2 2 2 3 2 2 2 2 2 2 2" xfId="10852"/>
    <cellStyle name="Normal 3 3 2 2 2 3 2 2 2 2 2 3" xfId="10853"/>
    <cellStyle name="Normal 3 3 2 2 2 3 2 2 2 2 3" xfId="10854"/>
    <cellStyle name="Normal 3 3 2 2 2 3 2 2 2 2 3 2" xfId="10855"/>
    <cellStyle name="Normal 3 3 2 2 2 3 2 2 2 2 4" xfId="10856"/>
    <cellStyle name="Normal 3 3 2 2 2 3 2 2 2 3" xfId="10857"/>
    <cellStyle name="Normal 3 3 2 2 2 3 2 2 2 3 2" xfId="10858"/>
    <cellStyle name="Normal 3 3 2 2 2 3 2 2 2 3 2 2" xfId="10859"/>
    <cellStyle name="Normal 3 3 2 2 2 3 2 2 2 3 3" xfId="10860"/>
    <cellStyle name="Normal 3 3 2 2 2 3 2 2 2 4" xfId="10861"/>
    <cellStyle name="Normal 3 3 2 2 2 3 2 2 2 4 2" xfId="10862"/>
    <cellStyle name="Normal 3 3 2 2 2 3 2 2 2 5" xfId="10863"/>
    <cellStyle name="Normal 3 3 2 2 2 3 2 2 3" xfId="10864"/>
    <cellStyle name="Normal 3 3 2 2 2 3 2 2 3 2" xfId="10865"/>
    <cellStyle name="Normal 3 3 2 2 2 3 2 2 3 2 2" xfId="10866"/>
    <cellStyle name="Normal 3 3 2 2 2 3 2 2 3 2 2 2" xfId="10867"/>
    <cellStyle name="Normal 3 3 2 2 2 3 2 2 3 2 3" xfId="10868"/>
    <cellStyle name="Normal 3 3 2 2 2 3 2 2 3 3" xfId="10869"/>
    <cellStyle name="Normal 3 3 2 2 2 3 2 2 3 3 2" xfId="10870"/>
    <cellStyle name="Normal 3 3 2 2 2 3 2 2 3 4" xfId="10871"/>
    <cellStyle name="Normal 3 3 2 2 2 3 2 2 4" xfId="10872"/>
    <cellStyle name="Normal 3 3 2 2 2 3 2 2 4 2" xfId="10873"/>
    <cellStyle name="Normal 3 3 2 2 2 3 2 2 4 2 2" xfId="10874"/>
    <cellStyle name="Normal 3 3 2 2 2 3 2 2 4 3" xfId="10875"/>
    <cellStyle name="Normal 3 3 2 2 2 3 2 2 5" xfId="10876"/>
    <cellStyle name="Normal 3 3 2 2 2 3 2 2 5 2" xfId="10877"/>
    <cellStyle name="Normal 3 3 2 2 2 3 2 2 6" xfId="10878"/>
    <cellStyle name="Normal 3 3 2 2 2 3 2 3" xfId="10879"/>
    <cellStyle name="Normal 3 3 2 2 2 3 2 3 2" xfId="10880"/>
    <cellStyle name="Normal 3 3 2 2 2 3 2 3 2 2" xfId="10881"/>
    <cellStyle name="Normal 3 3 2 2 2 3 2 3 2 2 2" xfId="10882"/>
    <cellStyle name="Normal 3 3 2 2 2 3 2 3 2 2 2 2" xfId="10883"/>
    <cellStyle name="Normal 3 3 2 2 2 3 2 3 2 2 3" xfId="10884"/>
    <cellStyle name="Normal 3 3 2 2 2 3 2 3 2 3" xfId="10885"/>
    <cellStyle name="Normal 3 3 2 2 2 3 2 3 2 3 2" xfId="10886"/>
    <cellStyle name="Normal 3 3 2 2 2 3 2 3 2 4" xfId="10887"/>
    <cellStyle name="Normal 3 3 2 2 2 3 2 3 3" xfId="10888"/>
    <cellStyle name="Normal 3 3 2 2 2 3 2 3 3 2" xfId="10889"/>
    <cellStyle name="Normal 3 3 2 2 2 3 2 3 3 2 2" xfId="10890"/>
    <cellStyle name="Normal 3 3 2 2 2 3 2 3 3 3" xfId="10891"/>
    <cellStyle name="Normal 3 3 2 2 2 3 2 3 4" xfId="10892"/>
    <cellStyle name="Normal 3 3 2 2 2 3 2 3 4 2" xfId="10893"/>
    <cellStyle name="Normal 3 3 2 2 2 3 2 3 5" xfId="10894"/>
    <cellStyle name="Normal 3 3 2 2 2 3 2 4" xfId="10895"/>
    <cellStyle name="Normal 3 3 2 2 2 3 2 4 2" xfId="10896"/>
    <cellStyle name="Normal 3 3 2 2 2 3 2 4 2 2" xfId="10897"/>
    <cellStyle name="Normal 3 3 2 2 2 3 2 4 2 2 2" xfId="10898"/>
    <cellStyle name="Normal 3 3 2 2 2 3 2 4 2 3" xfId="10899"/>
    <cellStyle name="Normal 3 3 2 2 2 3 2 4 3" xfId="10900"/>
    <cellStyle name="Normal 3 3 2 2 2 3 2 4 3 2" xfId="10901"/>
    <cellStyle name="Normal 3 3 2 2 2 3 2 4 4" xfId="10902"/>
    <cellStyle name="Normal 3 3 2 2 2 3 2 5" xfId="10903"/>
    <cellStyle name="Normal 3 3 2 2 2 3 2 5 2" xfId="10904"/>
    <cellStyle name="Normal 3 3 2 2 2 3 2 5 2 2" xfId="10905"/>
    <cellStyle name="Normal 3 3 2 2 2 3 2 5 3" xfId="10906"/>
    <cellStyle name="Normal 3 3 2 2 2 3 2 6" xfId="10907"/>
    <cellStyle name="Normal 3 3 2 2 2 3 2 6 2" xfId="10908"/>
    <cellStyle name="Normal 3 3 2 2 2 3 2 7" xfId="10909"/>
    <cellStyle name="Normal 3 3 2 2 2 3 3" xfId="10910"/>
    <cellStyle name="Normal 3 3 2 2 2 3 3 2" xfId="10911"/>
    <cellStyle name="Normal 3 3 2 2 2 3 3 2 2" xfId="10912"/>
    <cellStyle name="Normal 3 3 2 2 2 3 3 2 2 2" xfId="10913"/>
    <cellStyle name="Normal 3 3 2 2 2 3 3 2 2 2 2" xfId="10914"/>
    <cellStyle name="Normal 3 3 2 2 2 3 3 2 2 2 2 2" xfId="10915"/>
    <cellStyle name="Normal 3 3 2 2 2 3 3 2 2 2 3" xfId="10916"/>
    <cellStyle name="Normal 3 3 2 2 2 3 3 2 2 3" xfId="10917"/>
    <cellStyle name="Normal 3 3 2 2 2 3 3 2 2 3 2" xfId="10918"/>
    <cellStyle name="Normal 3 3 2 2 2 3 3 2 2 4" xfId="10919"/>
    <cellStyle name="Normal 3 3 2 2 2 3 3 2 3" xfId="10920"/>
    <cellStyle name="Normal 3 3 2 2 2 3 3 2 3 2" xfId="10921"/>
    <cellStyle name="Normal 3 3 2 2 2 3 3 2 3 2 2" xfId="10922"/>
    <cellStyle name="Normal 3 3 2 2 2 3 3 2 3 3" xfId="10923"/>
    <cellStyle name="Normal 3 3 2 2 2 3 3 2 4" xfId="10924"/>
    <cellStyle name="Normal 3 3 2 2 2 3 3 2 4 2" xfId="10925"/>
    <cellStyle name="Normal 3 3 2 2 2 3 3 2 5" xfId="10926"/>
    <cellStyle name="Normal 3 3 2 2 2 3 3 3" xfId="10927"/>
    <cellStyle name="Normal 3 3 2 2 2 3 3 3 2" xfId="10928"/>
    <cellStyle name="Normal 3 3 2 2 2 3 3 3 2 2" xfId="10929"/>
    <cellStyle name="Normal 3 3 2 2 2 3 3 3 2 2 2" xfId="10930"/>
    <cellStyle name="Normal 3 3 2 2 2 3 3 3 2 3" xfId="10931"/>
    <cellStyle name="Normal 3 3 2 2 2 3 3 3 3" xfId="10932"/>
    <cellStyle name="Normal 3 3 2 2 2 3 3 3 3 2" xfId="10933"/>
    <cellStyle name="Normal 3 3 2 2 2 3 3 3 4" xfId="10934"/>
    <cellStyle name="Normal 3 3 2 2 2 3 3 4" xfId="10935"/>
    <cellStyle name="Normal 3 3 2 2 2 3 3 4 2" xfId="10936"/>
    <cellStyle name="Normal 3 3 2 2 2 3 3 4 2 2" xfId="10937"/>
    <cellStyle name="Normal 3 3 2 2 2 3 3 4 3" xfId="10938"/>
    <cellStyle name="Normal 3 3 2 2 2 3 3 5" xfId="10939"/>
    <cellStyle name="Normal 3 3 2 2 2 3 3 5 2" xfId="10940"/>
    <cellStyle name="Normal 3 3 2 2 2 3 3 6" xfId="10941"/>
    <cellStyle name="Normal 3 3 2 2 2 3 4" xfId="10942"/>
    <cellStyle name="Normal 3 3 2 2 2 3 4 2" xfId="10943"/>
    <cellStyle name="Normal 3 3 2 2 2 3 4 2 2" xfId="10944"/>
    <cellStyle name="Normal 3 3 2 2 2 3 4 2 2 2" xfId="10945"/>
    <cellStyle name="Normal 3 3 2 2 2 3 4 2 2 2 2" xfId="10946"/>
    <cellStyle name="Normal 3 3 2 2 2 3 4 2 2 3" xfId="10947"/>
    <cellStyle name="Normal 3 3 2 2 2 3 4 2 3" xfId="10948"/>
    <cellStyle name="Normal 3 3 2 2 2 3 4 2 3 2" xfId="10949"/>
    <cellStyle name="Normal 3 3 2 2 2 3 4 2 4" xfId="10950"/>
    <cellStyle name="Normal 3 3 2 2 2 3 4 3" xfId="10951"/>
    <cellStyle name="Normal 3 3 2 2 2 3 4 3 2" xfId="10952"/>
    <cellStyle name="Normal 3 3 2 2 2 3 4 3 2 2" xfId="10953"/>
    <cellStyle name="Normal 3 3 2 2 2 3 4 3 3" xfId="10954"/>
    <cellStyle name="Normal 3 3 2 2 2 3 4 4" xfId="10955"/>
    <cellStyle name="Normal 3 3 2 2 2 3 4 4 2" xfId="10956"/>
    <cellStyle name="Normal 3 3 2 2 2 3 4 5" xfId="10957"/>
    <cellStyle name="Normal 3 3 2 2 2 3 5" xfId="10958"/>
    <cellStyle name="Normal 3 3 2 2 2 3 5 2" xfId="10959"/>
    <cellStyle name="Normal 3 3 2 2 2 3 5 2 2" xfId="10960"/>
    <cellStyle name="Normal 3 3 2 2 2 3 5 2 2 2" xfId="10961"/>
    <cellStyle name="Normal 3 3 2 2 2 3 5 2 3" xfId="10962"/>
    <cellStyle name="Normal 3 3 2 2 2 3 5 3" xfId="10963"/>
    <cellStyle name="Normal 3 3 2 2 2 3 5 3 2" xfId="10964"/>
    <cellStyle name="Normal 3 3 2 2 2 3 5 4" xfId="10965"/>
    <cellStyle name="Normal 3 3 2 2 2 3 6" xfId="10966"/>
    <cellStyle name="Normal 3 3 2 2 2 3 6 2" xfId="10967"/>
    <cellStyle name="Normal 3 3 2 2 2 3 6 2 2" xfId="10968"/>
    <cellStyle name="Normal 3 3 2 2 2 3 6 3" xfId="10969"/>
    <cellStyle name="Normal 3 3 2 2 2 3 7" xfId="10970"/>
    <cellStyle name="Normal 3 3 2 2 2 3 7 2" xfId="10971"/>
    <cellStyle name="Normal 3 3 2 2 2 3 8" xfId="10972"/>
    <cellStyle name="Normal 3 3 2 2 2 4" xfId="10973"/>
    <cellStyle name="Normal 3 3 2 2 2 4 2" xfId="10974"/>
    <cellStyle name="Normal 3 3 2 2 2 4 2 2" xfId="10975"/>
    <cellStyle name="Normal 3 3 2 2 2 4 2 2 2" xfId="10976"/>
    <cellStyle name="Normal 3 3 2 2 2 4 2 2 2 2" xfId="10977"/>
    <cellStyle name="Normal 3 3 2 2 2 4 2 2 2 2 2" xfId="10978"/>
    <cellStyle name="Normal 3 3 2 2 2 4 2 2 2 2 2 2" xfId="10979"/>
    <cellStyle name="Normal 3 3 2 2 2 4 2 2 2 2 3" xfId="10980"/>
    <cellStyle name="Normal 3 3 2 2 2 4 2 2 2 3" xfId="10981"/>
    <cellStyle name="Normal 3 3 2 2 2 4 2 2 2 3 2" xfId="10982"/>
    <cellStyle name="Normal 3 3 2 2 2 4 2 2 2 4" xfId="10983"/>
    <cellStyle name="Normal 3 3 2 2 2 4 2 2 3" xfId="10984"/>
    <cellStyle name="Normal 3 3 2 2 2 4 2 2 3 2" xfId="10985"/>
    <cellStyle name="Normal 3 3 2 2 2 4 2 2 3 2 2" xfId="10986"/>
    <cellStyle name="Normal 3 3 2 2 2 4 2 2 3 3" xfId="10987"/>
    <cellStyle name="Normal 3 3 2 2 2 4 2 2 4" xfId="10988"/>
    <cellStyle name="Normal 3 3 2 2 2 4 2 2 4 2" xfId="10989"/>
    <cellStyle name="Normal 3 3 2 2 2 4 2 2 5" xfId="10990"/>
    <cellStyle name="Normal 3 3 2 2 2 4 2 3" xfId="10991"/>
    <cellStyle name="Normal 3 3 2 2 2 4 2 3 2" xfId="10992"/>
    <cellStyle name="Normal 3 3 2 2 2 4 2 3 2 2" xfId="10993"/>
    <cellStyle name="Normal 3 3 2 2 2 4 2 3 2 2 2" xfId="10994"/>
    <cellStyle name="Normal 3 3 2 2 2 4 2 3 2 3" xfId="10995"/>
    <cellStyle name="Normal 3 3 2 2 2 4 2 3 3" xfId="10996"/>
    <cellStyle name="Normal 3 3 2 2 2 4 2 3 3 2" xfId="10997"/>
    <cellStyle name="Normal 3 3 2 2 2 4 2 3 4" xfId="10998"/>
    <cellStyle name="Normal 3 3 2 2 2 4 2 4" xfId="10999"/>
    <cellStyle name="Normal 3 3 2 2 2 4 2 4 2" xfId="11000"/>
    <cellStyle name="Normal 3 3 2 2 2 4 2 4 2 2" xfId="11001"/>
    <cellStyle name="Normal 3 3 2 2 2 4 2 4 3" xfId="11002"/>
    <cellStyle name="Normal 3 3 2 2 2 4 2 5" xfId="11003"/>
    <cellStyle name="Normal 3 3 2 2 2 4 2 5 2" xfId="11004"/>
    <cellStyle name="Normal 3 3 2 2 2 4 2 6" xfId="11005"/>
    <cellStyle name="Normal 3 3 2 2 2 4 3" xfId="11006"/>
    <cellStyle name="Normal 3 3 2 2 2 4 3 2" xfId="11007"/>
    <cellStyle name="Normal 3 3 2 2 2 4 3 2 2" xfId="11008"/>
    <cellStyle name="Normal 3 3 2 2 2 4 3 2 2 2" xfId="11009"/>
    <cellStyle name="Normal 3 3 2 2 2 4 3 2 2 2 2" xfId="11010"/>
    <cellStyle name="Normal 3 3 2 2 2 4 3 2 2 3" xfId="11011"/>
    <cellStyle name="Normal 3 3 2 2 2 4 3 2 3" xfId="11012"/>
    <cellStyle name="Normal 3 3 2 2 2 4 3 2 3 2" xfId="11013"/>
    <cellStyle name="Normal 3 3 2 2 2 4 3 2 4" xfId="11014"/>
    <cellStyle name="Normal 3 3 2 2 2 4 3 3" xfId="11015"/>
    <cellStyle name="Normal 3 3 2 2 2 4 3 3 2" xfId="11016"/>
    <cellStyle name="Normal 3 3 2 2 2 4 3 3 2 2" xfId="11017"/>
    <cellStyle name="Normal 3 3 2 2 2 4 3 3 3" xfId="11018"/>
    <cellStyle name="Normal 3 3 2 2 2 4 3 4" xfId="11019"/>
    <cellStyle name="Normal 3 3 2 2 2 4 3 4 2" xfId="11020"/>
    <cellStyle name="Normal 3 3 2 2 2 4 3 5" xfId="11021"/>
    <cellStyle name="Normal 3 3 2 2 2 4 4" xfId="11022"/>
    <cellStyle name="Normal 3 3 2 2 2 4 4 2" xfId="11023"/>
    <cellStyle name="Normal 3 3 2 2 2 4 4 2 2" xfId="11024"/>
    <cellStyle name="Normal 3 3 2 2 2 4 4 2 2 2" xfId="11025"/>
    <cellStyle name="Normal 3 3 2 2 2 4 4 2 3" xfId="11026"/>
    <cellStyle name="Normal 3 3 2 2 2 4 4 3" xfId="11027"/>
    <cellStyle name="Normal 3 3 2 2 2 4 4 3 2" xfId="11028"/>
    <cellStyle name="Normal 3 3 2 2 2 4 4 4" xfId="11029"/>
    <cellStyle name="Normal 3 3 2 2 2 4 5" xfId="11030"/>
    <cellStyle name="Normal 3 3 2 2 2 4 5 2" xfId="11031"/>
    <cellStyle name="Normal 3 3 2 2 2 4 5 2 2" xfId="11032"/>
    <cellStyle name="Normal 3 3 2 2 2 4 5 3" xfId="11033"/>
    <cellStyle name="Normal 3 3 2 2 2 4 6" xfId="11034"/>
    <cellStyle name="Normal 3 3 2 2 2 4 6 2" xfId="11035"/>
    <cellStyle name="Normal 3 3 2 2 2 4 7" xfId="11036"/>
    <cellStyle name="Normal 3 3 2 2 2 5" xfId="11037"/>
    <cellStyle name="Normal 3 3 2 2 2 5 2" xfId="11038"/>
    <cellStyle name="Normal 3 3 2 2 2 5 2 2" xfId="11039"/>
    <cellStyle name="Normal 3 3 2 2 2 5 2 2 2" xfId="11040"/>
    <cellStyle name="Normal 3 3 2 2 2 5 2 2 2 2" xfId="11041"/>
    <cellStyle name="Normal 3 3 2 2 2 5 2 2 2 2 2" xfId="11042"/>
    <cellStyle name="Normal 3 3 2 2 2 5 2 2 2 3" xfId="11043"/>
    <cellStyle name="Normal 3 3 2 2 2 5 2 2 3" xfId="11044"/>
    <cellStyle name="Normal 3 3 2 2 2 5 2 2 3 2" xfId="11045"/>
    <cellStyle name="Normal 3 3 2 2 2 5 2 2 4" xfId="11046"/>
    <cellStyle name="Normal 3 3 2 2 2 5 2 3" xfId="11047"/>
    <cellStyle name="Normal 3 3 2 2 2 5 2 3 2" xfId="11048"/>
    <cellStyle name="Normal 3 3 2 2 2 5 2 3 2 2" xfId="11049"/>
    <cellStyle name="Normal 3 3 2 2 2 5 2 3 3" xfId="11050"/>
    <cellStyle name="Normal 3 3 2 2 2 5 2 4" xfId="11051"/>
    <cellStyle name="Normal 3 3 2 2 2 5 2 4 2" xfId="11052"/>
    <cellStyle name="Normal 3 3 2 2 2 5 2 5" xfId="11053"/>
    <cellStyle name="Normal 3 3 2 2 2 5 3" xfId="11054"/>
    <cellStyle name="Normal 3 3 2 2 2 5 3 2" xfId="11055"/>
    <cellStyle name="Normal 3 3 2 2 2 5 3 2 2" xfId="11056"/>
    <cellStyle name="Normal 3 3 2 2 2 5 3 2 2 2" xfId="11057"/>
    <cellStyle name="Normal 3 3 2 2 2 5 3 2 3" xfId="11058"/>
    <cellStyle name="Normal 3 3 2 2 2 5 3 3" xfId="11059"/>
    <cellStyle name="Normal 3 3 2 2 2 5 3 3 2" xfId="11060"/>
    <cellStyle name="Normal 3 3 2 2 2 5 3 4" xfId="11061"/>
    <cellStyle name="Normal 3 3 2 2 2 5 4" xfId="11062"/>
    <cellStyle name="Normal 3 3 2 2 2 5 4 2" xfId="11063"/>
    <cellStyle name="Normal 3 3 2 2 2 5 4 2 2" xfId="11064"/>
    <cellStyle name="Normal 3 3 2 2 2 5 4 3" xfId="11065"/>
    <cellStyle name="Normal 3 3 2 2 2 5 5" xfId="11066"/>
    <cellStyle name="Normal 3 3 2 2 2 5 5 2" xfId="11067"/>
    <cellStyle name="Normal 3 3 2 2 2 5 6" xfId="11068"/>
    <cellStyle name="Normal 3 3 2 2 2 6" xfId="11069"/>
    <cellStyle name="Normal 3 3 2 2 2 6 2" xfId="11070"/>
    <cellStyle name="Normal 3 3 2 2 2 6 2 2" xfId="11071"/>
    <cellStyle name="Normal 3 3 2 2 2 6 2 2 2" xfId="11072"/>
    <cellStyle name="Normal 3 3 2 2 2 6 2 2 2 2" xfId="11073"/>
    <cellStyle name="Normal 3 3 2 2 2 6 2 2 3" xfId="11074"/>
    <cellStyle name="Normal 3 3 2 2 2 6 2 3" xfId="11075"/>
    <cellStyle name="Normal 3 3 2 2 2 6 2 3 2" xfId="11076"/>
    <cellStyle name="Normal 3 3 2 2 2 6 2 4" xfId="11077"/>
    <cellStyle name="Normal 3 3 2 2 2 6 3" xfId="11078"/>
    <cellStyle name="Normal 3 3 2 2 2 6 3 2" xfId="11079"/>
    <cellStyle name="Normal 3 3 2 2 2 6 3 2 2" xfId="11080"/>
    <cellStyle name="Normal 3 3 2 2 2 6 3 3" xfId="11081"/>
    <cellStyle name="Normal 3 3 2 2 2 6 4" xfId="11082"/>
    <cellStyle name="Normal 3 3 2 2 2 6 4 2" xfId="11083"/>
    <cellStyle name="Normal 3 3 2 2 2 6 5" xfId="11084"/>
    <cellStyle name="Normal 3 3 2 2 2 7" xfId="11085"/>
    <cellStyle name="Normal 3 3 2 2 2 7 2" xfId="11086"/>
    <cellStyle name="Normal 3 3 2 2 2 7 2 2" xfId="11087"/>
    <cellStyle name="Normal 3 3 2 2 2 7 2 2 2" xfId="11088"/>
    <cellStyle name="Normal 3 3 2 2 2 7 2 3" xfId="11089"/>
    <cellStyle name="Normal 3 3 2 2 2 7 3" xfId="11090"/>
    <cellStyle name="Normal 3 3 2 2 2 7 3 2" xfId="11091"/>
    <cellStyle name="Normal 3 3 2 2 2 7 4" xfId="11092"/>
    <cellStyle name="Normal 3 3 2 2 2 8" xfId="11093"/>
    <cellStyle name="Normal 3 3 2 2 2 8 2" xfId="11094"/>
    <cellStyle name="Normal 3 3 2 2 2 8 2 2" xfId="11095"/>
    <cellStyle name="Normal 3 3 2 2 2 8 3" xfId="11096"/>
    <cellStyle name="Normal 3 3 2 2 2 9" xfId="11097"/>
    <cellStyle name="Normal 3 3 2 2 2 9 2" xfId="11098"/>
    <cellStyle name="Normal 3 3 2 2 3" xfId="11099"/>
    <cellStyle name="Normal 3 3 2 2 3 2" xfId="11100"/>
    <cellStyle name="Normal 3 3 2 2 3 2 2" xfId="11101"/>
    <cellStyle name="Normal 3 3 2 2 3 2 2 2" xfId="11102"/>
    <cellStyle name="Normal 3 3 2 2 3 2 2 2 2" xfId="11103"/>
    <cellStyle name="Normal 3 3 2 2 3 2 2 2 2 2" xfId="11104"/>
    <cellStyle name="Normal 3 3 2 2 3 2 2 2 2 2 2" xfId="11105"/>
    <cellStyle name="Normal 3 3 2 2 3 2 2 2 2 2 2 2" xfId="11106"/>
    <cellStyle name="Normal 3 3 2 2 3 2 2 2 2 2 2 2 2" xfId="11107"/>
    <cellStyle name="Normal 3 3 2 2 3 2 2 2 2 2 2 3" xfId="11108"/>
    <cellStyle name="Normal 3 3 2 2 3 2 2 2 2 2 3" xfId="11109"/>
    <cellStyle name="Normal 3 3 2 2 3 2 2 2 2 2 3 2" xfId="11110"/>
    <cellStyle name="Normal 3 3 2 2 3 2 2 2 2 2 4" xfId="11111"/>
    <cellStyle name="Normal 3 3 2 2 3 2 2 2 2 3" xfId="11112"/>
    <cellStyle name="Normal 3 3 2 2 3 2 2 2 2 3 2" xfId="11113"/>
    <cellStyle name="Normal 3 3 2 2 3 2 2 2 2 3 2 2" xfId="11114"/>
    <cellStyle name="Normal 3 3 2 2 3 2 2 2 2 3 3" xfId="11115"/>
    <cellStyle name="Normal 3 3 2 2 3 2 2 2 2 4" xfId="11116"/>
    <cellStyle name="Normal 3 3 2 2 3 2 2 2 2 4 2" xfId="11117"/>
    <cellStyle name="Normal 3 3 2 2 3 2 2 2 2 5" xfId="11118"/>
    <cellStyle name="Normal 3 3 2 2 3 2 2 2 3" xfId="11119"/>
    <cellStyle name="Normal 3 3 2 2 3 2 2 2 3 2" xfId="11120"/>
    <cellStyle name="Normal 3 3 2 2 3 2 2 2 3 2 2" xfId="11121"/>
    <cellStyle name="Normal 3 3 2 2 3 2 2 2 3 2 2 2" xfId="11122"/>
    <cellStyle name="Normal 3 3 2 2 3 2 2 2 3 2 3" xfId="11123"/>
    <cellStyle name="Normal 3 3 2 2 3 2 2 2 3 3" xfId="11124"/>
    <cellStyle name="Normal 3 3 2 2 3 2 2 2 3 3 2" xfId="11125"/>
    <cellStyle name="Normal 3 3 2 2 3 2 2 2 3 4" xfId="11126"/>
    <cellStyle name="Normal 3 3 2 2 3 2 2 2 4" xfId="11127"/>
    <cellStyle name="Normal 3 3 2 2 3 2 2 2 4 2" xfId="11128"/>
    <cellStyle name="Normal 3 3 2 2 3 2 2 2 4 2 2" xfId="11129"/>
    <cellStyle name="Normal 3 3 2 2 3 2 2 2 4 3" xfId="11130"/>
    <cellStyle name="Normal 3 3 2 2 3 2 2 2 5" xfId="11131"/>
    <cellStyle name="Normal 3 3 2 2 3 2 2 2 5 2" xfId="11132"/>
    <cellStyle name="Normal 3 3 2 2 3 2 2 2 6" xfId="11133"/>
    <cellStyle name="Normal 3 3 2 2 3 2 2 3" xfId="11134"/>
    <cellStyle name="Normal 3 3 2 2 3 2 2 3 2" xfId="11135"/>
    <cellStyle name="Normal 3 3 2 2 3 2 2 3 2 2" xfId="11136"/>
    <cellStyle name="Normal 3 3 2 2 3 2 2 3 2 2 2" xfId="11137"/>
    <cellStyle name="Normal 3 3 2 2 3 2 2 3 2 2 2 2" xfId="11138"/>
    <cellStyle name="Normal 3 3 2 2 3 2 2 3 2 2 3" xfId="11139"/>
    <cellStyle name="Normal 3 3 2 2 3 2 2 3 2 3" xfId="11140"/>
    <cellStyle name="Normal 3 3 2 2 3 2 2 3 2 3 2" xfId="11141"/>
    <cellStyle name="Normal 3 3 2 2 3 2 2 3 2 4" xfId="11142"/>
    <cellStyle name="Normal 3 3 2 2 3 2 2 3 3" xfId="11143"/>
    <cellStyle name="Normal 3 3 2 2 3 2 2 3 3 2" xfId="11144"/>
    <cellStyle name="Normal 3 3 2 2 3 2 2 3 3 2 2" xfId="11145"/>
    <cellStyle name="Normal 3 3 2 2 3 2 2 3 3 3" xfId="11146"/>
    <cellStyle name="Normal 3 3 2 2 3 2 2 3 4" xfId="11147"/>
    <cellStyle name="Normal 3 3 2 2 3 2 2 3 4 2" xfId="11148"/>
    <cellStyle name="Normal 3 3 2 2 3 2 2 3 5" xfId="11149"/>
    <cellStyle name="Normal 3 3 2 2 3 2 2 4" xfId="11150"/>
    <cellStyle name="Normal 3 3 2 2 3 2 2 4 2" xfId="11151"/>
    <cellStyle name="Normal 3 3 2 2 3 2 2 4 2 2" xfId="11152"/>
    <cellStyle name="Normal 3 3 2 2 3 2 2 4 2 2 2" xfId="11153"/>
    <cellStyle name="Normal 3 3 2 2 3 2 2 4 2 3" xfId="11154"/>
    <cellStyle name="Normal 3 3 2 2 3 2 2 4 3" xfId="11155"/>
    <cellStyle name="Normal 3 3 2 2 3 2 2 4 3 2" xfId="11156"/>
    <cellStyle name="Normal 3 3 2 2 3 2 2 4 4" xfId="11157"/>
    <cellStyle name="Normal 3 3 2 2 3 2 2 5" xfId="11158"/>
    <cellStyle name="Normal 3 3 2 2 3 2 2 5 2" xfId="11159"/>
    <cellStyle name="Normal 3 3 2 2 3 2 2 5 2 2" xfId="11160"/>
    <cellStyle name="Normal 3 3 2 2 3 2 2 5 3" xfId="11161"/>
    <cellStyle name="Normal 3 3 2 2 3 2 2 6" xfId="11162"/>
    <cellStyle name="Normal 3 3 2 2 3 2 2 6 2" xfId="11163"/>
    <cellStyle name="Normal 3 3 2 2 3 2 2 7" xfId="11164"/>
    <cellStyle name="Normal 3 3 2 2 3 2 3" xfId="11165"/>
    <cellStyle name="Normal 3 3 2 2 3 2 3 2" xfId="11166"/>
    <cellStyle name="Normal 3 3 2 2 3 2 3 2 2" xfId="11167"/>
    <cellStyle name="Normal 3 3 2 2 3 2 3 2 2 2" xfId="11168"/>
    <cellStyle name="Normal 3 3 2 2 3 2 3 2 2 2 2" xfId="11169"/>
    <cellStyle name="Normal 3 3 2 2 3 2 3 2 2 2 2 2" xfId="11170"/>
    <cellStyle name="Normal 3 3 2 2 3 2 3 2 2 2 3" xfId="11171"/>
    <cellStyle name="Normal 3 3 2 2 3 2 3 2 2 3" xfId="11172"/>
    <cellStyle name="Normal 3 3 2 2 3 2 3 2 2 3 2" xfId="11173"/>
    <cellStyle name="Normal 3 3 2 2 3 2 3 2 2 4" xfId="11174"/>
    <cellStyle name="Normal 3 3 2 2 3 2 3 2 3" xfId="11175"/>
    <cellStyle name="Normal 3 3 2 2 3 2 3 2 3 2" xfId="11176"/>
    <cellStyle name="Normal 3 3 2 2 3 2 3 2 3 2 2" xfId="11177"/>
    <cellStyle name="Normal 3 3 2 2 3 2 3 2 3 3" xfId="11178"/>
    <cellStyle name="Normal 3 3 2 2 3 2 3 2 4" xfId="11179"/>
    <cellStyle name="Normal 3 3 2 2 3 2 3 2 4 2" xfId="11180"/>
    <cellStyle name="Normal 3 3 2 2 3 2 3 2 5" xfId="11181"/>
    <cellStyle name="Normal 3 3 2 2 3 2 3 3" xfId="11182"/>
    <cellStyle name="Normal 3 3 2 2 3 2 3 3 2" xfId="11183"/>
    <cellStyle name="Normal 3 3 2 2 3 2 3 3 2 2" xfId="11184"/>
    <cellStyle name="Normal 3 3 2 2 3 2 3 3 2 2 2" xfId="11185"/>
    <cellStyle name="Normal 3 3 2 2 3 2 3 3 2 3" xfId="11186"/>
    <cellStyle name="Normal 3 3 2 2 3 2 3 3 3" xfId="11187"/>
    <cellStyle name="Normal 3 3 2 2 3 2 3 3 3 2" xfId="11188"/>
    <cellStyle name="Normal 3 3 2 2 3 2 3 3 4" xfId="11189"/>
    <cellStyle name="Normal 3 3 2 2 3 2 3 4" xfId="11190"/>
    <cellStyle name="Normal 3 3 2 2 3 2 3 4 2" xfId="11191"/>
    <cellStyle name="Normal 3 3 2 2 3 2 3 4 2 2" xfId="11192"/>
    <cellStyle name="Normal 3 3 2 2 3 2 3 4 3" xfId="11193"/>
    <cellStyle name="Normal 3 3 2 2 3 2 3 5" xfId="11194"/>
    <cellStyle name="Normal 3 3 2 2 3 2 3 5 2" xfId="11195"/>
    <cellStyle name="Normal 3 3 2 2 3 2 3 6" xfId="11196"/>
    <cellStyle name="Normal 3 3 2 2 3 2 4" xfId="11197"/>
    <cellStyle name="Normal 3 3 2 2 3 2 4 2" xfId="11198"/>
    <cellStyle name="Normal 3 3 2 2 3 2 4 2 2" xfId="11199"/>
    <cellStyle name="Normal 3 3 2 2 3 2 4 2 2 2" xfId="11200"/>
    <cellStyle name="Normal 3 3 2 2 3 2 4 2 2 2 2" xfId="11201"/>
    <cellStyle name="Normal 3 3 2 2 3 2 4 2 2 3" xfId="11202"/>
    <cellStyle name="Normal 3 3 2 2 3 2 4 2 3" xfId="11203"/>
    <cellStyle name="Normal 3 3 2 2 3 2 4 2 3 2" xfId="11204"/>
    <cellStyle name="Normal 3 3 2 2 3 2 4 2 4" xfId="11205"/>
    <cellStyle name="Normal 3 3 2 2 3 2 4 3" xfId="11206"/>
    <cellStyle name="Normal 3 3 2 2 3 2 4 3 2" xfId="11207"/>
    <cellStyle name="Normal 3 3 2 2 3 2 4 3 2 2" xfId="11208"/>
    <cellStyle name="Normal 3 3 2 2 3 2 4 3 3" xfId="11209"/>
    <cellStyle name="Normal 3 3 2 2 3 2 4 4" xfId="11210"/>
    <cellStyle name="Normal 3 3 2 2 3 2 4 4 2" xfId="11211"/>
    <cellStyle name="Normal 3 3 2 2 3 2 4 5" xfId="11212"/>
    <cellStyle name="Normal 3 3 2 2 3 2 5" xfId="11213"/>
    <cellStyle name="Normal 3 3 2 2 3 2 5 2" xfId="11214"/>
    <cellStyle name="Normal 3 3 2 2 3 2 5 2 2" xfId="11215"/>
    <cellStyle name="Normal 3 3 2 2 3 2 5 2 2 2" xfId="11216"/>
    <cellStyle name="Normal 3 3 2 2 3 2 5 2 3" xfId="11217"/>
    <cellStyle name="Normal 3 3 2 2 3 2 5 3" xfId="11218"/>
    <cellStyle name="Normal 3 3 2 2 3 2 5 3 2" xfId="11219"/>
    <cellStyle name="Normal 3 3 2 2 3 2 5 4" xfId="11220"/>
    <cellStyle name="Normal 3 3 2 2 3 2 6" xfId="11221"/>
    <cellStyle name="Normal 3 3 2 2 3 2 6 2" xfId="11222"/>
    <cellStyle name="Normal 3 3 2 2 3 2 6 2 2" xfId="11223"/>
    <cellStyle name="Normal 3 3 2 2 3 2 6 3" xfId="11224"/>
    <cellStyle name="Normal 3 3 2 2 3 2 7" xfId="11225"/>
    <cellStyle name="Normal 3 3 2 2 3 2 7 2" xfId="11226"/>
    <cellStyle name="Normal 3 3 2 2 3 2 8" xfId="11227"/>
    <cellStyle name="Normal 3 3 2 2 3 3" xfId="11228"/>
    <cellStyle name="Normal 3 3 2 2 3 3 2" xfId="11229"/>
    <cellStyle name="Normal 3 3 2 2 3 3 2 2" xfId="11230"/>
    <cellStyle name="Normal 3 3 2 2 3 3 2 2 2" xfId="11231"/>
    <cellStyle name="Normal 3 3 2 2 3 3 2 2 2 2" xfId="11232"/>
    <cellStyle name="Normal 3 3 2 2 3 3 2 2 2 2 2" xfId="11233"/>
    <cellStyle name="Normal 3 3 2 2 3 3 2 2 2 2 2 2" xfId="11234"/>
    <cellStyle name="Normal 3 3 2 2 3 3 2 2 2 2 3" xfId="11235"/>
    <cellStyle name="Normal 3 3 2 2 3 3 2 2 2 3" xfId="11236"/>
    <cellStyle name="Normal 3 3 2 2 3 3 2 2 2 3 2" xfId="11237"/>
    <cellStyle name="Normal 3 3 2 2 3 3 2 2 2 4" xfId="11238"/>
    <cellStyle name="Normal 3 3 2 2 3 3 2 2 3" xfId="11239"/>
    <cellStyle name="Normal 3 3 2 2 3 3 2 2 3 2" xfId="11240"/>
    <cellStyle name="Normal 3 3 2 2 3 3 2 2 3 2 2" xfId="11241"/>
    <cellStyle name="Normal 3 3 2 2 3 3 2 2 3 3" xfId="11242"/>
    <cellStyle name="Normal 3 3 2 2 3 3 2 2 4" xfId="11243"/>
    <cellStyle name="Normal 3 3 2 2 3 3 2 2 4 2" xfId="11244"/>
    <cellStyle name="Normal 3 3 2 2 3 3 2 2 5" xfId="11245"/>
    <cellStyle name="Normal 3 3 2 2 3 3 2 3" xfId="11246"/>
    <cellStyle name="Normal 3 3 2 2 3 3 2 3 2" xfId="11247"/>
    <cellStyle name="Normal 3 3 2 2 3 3 2 3 2 2" xfId="11248"/>
    <cellStyle name="Normal 3 3 2 2 3 3 2 3 2 2 2" xfId="11249"/>
    <cellStyle name="Normal 3 3 2 2 3 3 2 3 2 3" xfId="11250"/>
    <cellStyle name="Normal 3 3 2 2 3 3 2 3 3" xfId="11251"/>
    <cellStyle name="Normal 3 3 2 2 3 3 2 3 3 2" xfId="11252"/>
    <cellStyle name="Normal 3 3 2 2 3 3 2 3 4" xfId="11253"/>
    <cellStyle name="Normal 3 3 2 2 3 3 2 4" xfId="11254"/>
    <cellStyle name="Normal 3 3 2 2 3 3 2 4 2" xfId="11255"/>
    <cellStyle name="Normal 3 3 2 2 3 3 2 4 2 2" xfId="11256"/>
    <cellStyle name="Normal 3 3 2 2 3 3 2 4 3" xfId="11257"/>
    <cellStyle name="Normal 3 3 2 2 3 3 2 5" xfId="11258"/>
    <cellStyle name="Normal 3 3 2 2 3 3 2 5 2" xfId="11259"/>
    <cellStyle name="Normal 3 3 2 2 3 3 2 6" xfId="11260"/>
    <cellStyle name="Normal 3 3 2 2 3 3 3" xfId="11261"/>
    <cellStyle name="Normal 3 3 2 2 3 3 3 2" xfId="11262"/>
    <cellStyle name="Normal 3 3 2 2 3 3 3 2 2" xfId="11263"/>
    <cellStyle name="Normal 3 3 2 2 3 3 3 2 2 2" xfId="11264"/>
    <cellStyle name="Normal 3 3 2 2 3 3 3 2 2 2 2" xfId="11265"/>
    <cellStyle name="Normal 3 3 2 2 3 3 3 2 2 3" xfId="11266"/>
    <cellStyle name="Normal 3 3 2 2 3 3 3 2 3" xfId="11267"/>
    <cellStyle name="Normal 3 3 2 2 3 3 3 2 3 2" xfId="11268"/>
    <cellStyle name="Normal 3 3 2 2 3 3 3 2 4" xfId="11269"/>
    <cellStyle name="Normal 3 3 2 2 3 3 3 3" xfId="11270"/>
    <cellStyle name="Normal 3 3 2 2 3 3 3 3 2" xfId="11271"/>
    <cellStyle name="Normal 3 3 2 2 3 3 3 3 2 2" xfId="11272"/>
    <cellStyle name="Normal 3 3 2 2 3 3 3 3 3" xfId="11273"/>
    <cellStyle name="Normal 3 3 2 2 3 3 3 4" xfId="11274"/>
    <cellStyle name="Normal 3 3 2 2 3 3 3 4 2" xfId="11275"/>
    <cellStyle name="Normal 3 3 2 2 3 3 3 5" xfId="11276"/>
    <cellStyle name="Normal 3 3 2 2 3 3 4" xfId="11277"/>
    <cellStyle name="Normal 3 3 2 2 3 3 4 2" xfId="11278"/>
    <cellStyle name="Normal 3 3 2 2 3 3 4 2 2" xfId="11279"/>
    <cellStyle name="Normal 3 3 2 2 3 3 4 2 2 2" xfId="11280"/>
    <cellStyle name="Normal 3 3 2 2 3 3 4 2 3" xfId="11281"/>
    <cellStyle name="Normal 3 3 2 2 3 3 4 3" xfId="11282"/>
    <cellStyle name="Normal 3 3 2 2 3 3 4 3 2" xfId="11283"/>
    <cellStyle name="Normal 3 3 2 2 3 3 4 4" xfId="11284"/>
    <cellStyle name="Normal 3 3 2 2 3 3 5" xfId="11285"/>
    <cellStyle name="Normal 3 3 2 2 3 3 5 2" xfId="11286"/>
    <cellStyle name="Normal 3 3 2 2 3 3 5 2 2" xfId="11287"/>
    <cellStyle name="Normal 3 3 2 2 3 3 5 3" xfId="11288"/>
    <cellStyle name="Normal 3 3 2 2 3 3 6" xfId="11289"/>
    <cellStyle name="Normal 3 3 2 2 3 3 6 2" xfId="11290"/>
    <cellStyle name="Normal 3 3 2 2 3 3 7" xfId="11291"/>
    <cellStyle name="Normal 3 3 2 2 3 4" xfId="11292"/>
    <cellStyle name="Normal 3 3 2 2 3 4 2" xfId="11293"/>
    <cellStyle name="Normal 3 3 2 2 3 4 2 2" xfId="11294"/>
    <cellStyle name="Normal 3 3 2 2 3 4 2 2 2" xfId="11295"/>
    <cellStyle name="Normal 3 3 2 2 3 4 2 2 2 2" xfId="11296"/>
    <cellStyle name="Normal 3 3 2 2 3 4 2 2 2 2 2" xfId="11297"/>
    <cellStyle name="Normal 3 3 2 2 3 4 2 2 2 3" xfId="11298"/>
    <cellStyle name="Normal 3 3 2 2 3 4 2 2 3" xfId="11299"/>
    <cellStyle name="Normal 3 3 2 2 3 4 2 2 3 2" xfId="11300"/>
    <cellStyle name="Normal 3 3 2 2 3 4 2 2 4" xfId="11301"/>
    <cellStyle name="Normal 3 3 2 2 3 4 2 3" xfId="11302"/>
    <cellStyle name="Normal 3 3 2 2 3 4 2 3 2" xfId="11303"/>
    <cellStyle name="Normal 3 3 2 2 3 4 2 3 2 2" xfId="11304"/>
    <cellStyle name="Normal 3 3 2 2 3 4 2 3 3" xfId="11305"/>
    <cellStyle name="Normal 3 3 2 2 3 4 2 4" xfId="11306"/>
    <cellStyle name="Normal 3 3 2 2 3 4 2 4 2" xfId="11307"/>
    <cellStyle name="Normal 3 3 2 2 3 4 2 5" xfId="11308"/>
    <cellStyle name="Normal 3 3 2 2 3 4 3" xfId="11309"/>
    <cellStyle name="Normal 3 3 2 2 3 4 3 2" xfId="11310"/>
    <cellStyle name="Normal 3 3 2 2 3 4 3 2 2" xfId="11311"/>
    <cellStyle name="Normal 3 3 2 2 3 4 3 2 2 2" xfId="11312"/>
    <cellStyle name="Normal 3 3 2 2 3 4 3 2 3" xfId="11313"/>
    <cellStyle name="Normal 3 3 2 2 3 4 3 3" xfId="11314"/>
    <cellStyle name="Normal 3 3 2 2 3 4 3 3 2" xfId="11315"/>
    <cellStyle name="Normal 3 3 2 2 3 4 3 4" xfId="11316"/>
    <cellStyle name="Normal 3 3 2 2 3 4 4" xfId="11317"/>
    <cellStyle name="Normal 3 3 2 2 3 4 4 2" xfId="11318"/>
    <cellStyle name="Normal 3 3 2 2 3 4 4 2 2" xfId="11319"/>
    <cellStyle name="Normal 3 3 2 2 3 4 4 3" xfId="11320"/>
    <cellStyle name="Normal 3 3 2 2 3 4 5" xfId="11321"/>
    <cellStyle name="Normal 3 3 2 2 3 4 5 2" xfId="11322"/>
    <cellStyle name="Normal 3 3 2 2 3 4 6" xfId="11323"/>
    <cellStyle name="Normal 3 3 2 2 3 5" xfId="11324"/>
    <cellStyle name="Normal 3 3 2 2 3 5 2" xfId="11325"/>
    <cellStyle name="Normal 3 3 2 2 3 5 2 2" xfId="11326"/>
    <cellStyle name="Normal 3 3 2 2 3 5 2 2 2" xfId="11327"/>
    <cellStyle name="Normal 3 3 2 2 3 5 2 2 2 2" xfId="11328"/>
    <cellStyle name="Normal 3 3 2 2 3 5 2 2 3" xfId="11329"/>
    <cellStyle name="Normal 3 3 2 2 3 5 2 3" xfId="11330"/>
    <cellStyle name="Normal 3 3 2 2 3 5 2 3 2" xfId="11331"/>
    <cellStyle name="Normal 3 3 2 2 3 5 2 4" xfId="11332"/>
    <cellStyle name="Normal 3 3 2 2 3 5 3" xfId="11333"/>
    <cellStyle name="Normal 3 3 2 2 3 5 3 2" xfId="11334"/>
    <cellStyle name="Normal 3 3 2 2 3 5 3 2 2" xfId="11335"/>
    <cellStyle name="Normal 3 3 2 2 3 5 3 3" xfId="11336"/>
    <cellStyle name="Normal 3 3 2 2 3 5 4" xfId="11337"/>
    <cellStyle name="Normal 3 3 2 2 3 5 4 2" xfId="11338"/>
    <cellStyle name="Normal 3 3 2 2 3 5 5" xfId="11339"/>
    <cellStyle name="Normal 3 3 2 2 3 6" xfId="11340"/>
    <cellStyle name="Normal 3 3 2 2 3 6 2" xfId="11341"/>
    <cellStyle name="Normal 3 3 2 2 3 6 2 2" xfId="11342"/>
    <cellStyle name="Normal 3 3 2 2 3 6 2 2 2" xfId="11343"/>
    <cellStyle name="Normal 3 3 2 2 3 6 2 3" xfId="11344"/>
    <cellStyle name="Normal 3 3 2 2 3 6 3" xfId="11345"/>
    <cellStyle name="Normal 3 3 2 2 3 6 3 2" xfId="11346"/>
    <cellStyle name="Normal 3 3 2 2 3 6 4" xfId="11347"/>
    <cellStyle name="Normal 3 3 2 2 3 7" xfId="11348"/>
    <cellStyle name="Normal 3 3 2 2 3 7 2" xfId="11349"/>
    <cellStyle name="Normal 3 3 2 2 3 7 2 2" xfId="11350"/>
    <cellStyle name="Normal 3 3 2 2 3 7 3" xfId="11351"/>
    <cellStyle name="Normal 3 3 2 2 3 8" xfId="11352"/>
    <cellStyle name="Normal 3 3 2 2 3 8 2" xfId="11353"/>
    <cellStyle name="Normal 3 3 2 2 3 9" xfId="11354"/>
    <cellStyle name="Normal 3 3 2 2 4" xfId="11355"/>
    <cellStyle name="Normal 3 3 2 2 4 2" xfId="11356"/>
    <cellStyle name="Normal 3 3 2 2 4 2 2" xfId="11357"/>
    <cellStyle name="Normal 3 3 2 2 4 2 2 2" xfId="11358"/>
    <cellStyle name="Normal 3 3 2 2 4 2 2 2 2" xfId="11359"/>
    <cellStyle name="Normal 3 3 2 2 4 2 2 2 2 2" xfId="11360"/>
    <cellStyle name="Normal 3 3 2 2 4 2 2 2 2 2 2" xfId="11361"/>
    <cellStyle name="Normal 3 3 2 2 4 2 2 2 2 2 2 2" xfId="11362"/>
    <cellStyle name="Normal 3 3 2 2 4 2 2 2 2 2 3" xfId="11363"/>
    <cellStyle name="Normal 3 3 2 2 4 2 2 2 2 3" xfId="11364"/>
    <cellStyle name="Normal 3 3 2 2 4 2 2 2 2 3 2" xfId="11365"/>
    <cellStyle name="Normal 3 3 2 2 4 2 2 2 2 4" xfId="11366"/>
    <cellStyle name="Normal 3 3 2 2 4 2 2 2 3" xfId="11367"/>
    <cellStyle name="Normal 3 3 2 2 4 2 2 2 3 2" xfId="11368"/>
    <cellStyle name="Normal 3 3 2 2 4 2 2 2 3 2 2" xfId="11369"/>
    <cellStyle name="Normal 3 3 2 2 4 2 2 2 3 3" xfId="11370"/>
    <cellStyle name="Normal 3 3 2 2 4 2 2 2 4" xfId="11371"/>
    <cellStyle name="Normal 3 3 2 2 4 2 2 2 4 2" xfId="11372"/>
    <cellStyle name="Normal 3 3 2 2 4 2 2 2 5" xfId="11373"/>
    <cellStyle name="Normal 3 3 2 2 4 2 2 3" xfId="11374"/>
    <cellStyle name="Normal 3 3 2 2 4 2 2 3 2" xfId="11375"/>
    <cellStyle name="Normal 3 3 2 2 4 2 2 3 2 2" xfId="11376"/>
    <cellStyle name="Normal 3 3 2 2 4 2 2 3 2 2 2" xfId="11377"/>
    <cellStyle name="Normal 3 3 2 2 4 2 2 3 2 3" xfId="11378"/>
    <cellStyle name="Normal 3 3 2 2 4 2 2 3 3" xfId="11379"/>
    <cellStyle name="Normal 3 3 2 2 4 2 2 3 3 2" xfId="11380"/>
    <cellStyle name="Normal 3 3 2 2 4 2 2 3 4" xfId="11381"/>
    <cellStyle name="Normal 3 3 2 2 4 2 2 4" xfId="11382"/>
    <cellStyle name="Normal 3 3 2 2 4 2 2 4 2" xfId="11383"/>
    <cellStyle name="Normal 3 3 2 2 4 2 2 4 2 2" xfId="11384"/>
    <cellStyle name="Normal 3 3 2 2 4 2 2 4 3" xfId="11385"/>
    <cellStyle name="Normal 3 3 2 2 4 2 2 5" xfId="11386"/>
    <cellStyle name="Normal 3 3 2 2 4 2 2 5 2" xfId="11387"/>
    <cellStyle name="Normal 3 3 2 2 4 2 2 6" xfId="11388"/>
    <cellStyle name="Normal 3 3 2 2 4 2 3" xfId="11389"/>
    <cellStyle name="Normal 3 3 2 2 4 2 3 2" xfId="11390"/>
    <cellStyle name="Normal 3 3 2 2 4 2 3 2 2" xfId="11391"/>
    <cellStyle name="Normal 3 3 2 2 4 2 3 2 2 2" xfId="11392"/>
    <cellStyle name="Normal 3 3 2 2 4 2 3 2 2 2 2" xfId="11393"/>
    <cellStyle name="Normal 3 3 2 2 4 2 3 2 2 3" xfId="11394"/>
    <cellStyle name="Normal 3 3 2 2 4 2 3 2 3" xfId="11395"/>
    <cellStyle name="Normal 3 3 2 2 4 2 3 2 3 2" xfId="11396"/>
    <cellStyle name="Normal 3 3 2 2 4 2 3 2 4" xfId="11397"/>
    <cellStyle name="Normal 3 3 2 2 4 2 3 3" xfId="11398"/>
    <cellStyle name="Normal 3 3 2 2 4 2 3 3 2" xfId="11399"/>
    <cellStyle name="Normal 3 3 2 2 4 2 3 3 2 2" xfId="11400"/>
    <cellStyle name="Normal 3 3 2 2 4 2 3 3 3" xfId="11401"/>
    <cellStyle name="Normal 3 3 2 2 4 2 3 4" xfId="11402"/>
    <cellStyle name="Normal 3 3 2 2 4 2 3 4 2" xfId="11403"/>
    <cellStyle name="Normal 3 3 2 2 4 2 3 5" xfId="11404"/>
    <cellStyle name="Normal 3 3 2 2 4 2 4" xfId="11405"/>
    <cellStyle name="Normal 3 3 2 2 4 2 4 2" xfId="11406"/>
    <cellStyle name="Normal 3 3 2 2 4 2 4 2 2" xfId="11407"/>
    <cellStyle name="Normal 3 3 2 2 4 2 4 2 2 2" xfId="11408"/>
    <cellStyle name="Normal 3 3 2 2 4 2 4 2 3" xfId="11409"/>
    <cellStyle name="Normal 3 3 2 2 4 2 4 3" xfId="11410"/>
    <cellStyle name="Normal 3 3 2 2 4 2 4 3 2" xfId="11411"/>
    <cellStyle name="Normal 3 3 2 2 4 2 4 4" xfId="11412"/>
    <cellStyle name="Normal 3 3 2 2 4 2 5" xfId="11413"/>
    <cellStyle name="Normal 3 3 2 2 4 2 5 2" xfId="11414"/>
    <cellStyle name="Normal 3 3 2 2 4 2 5 2 2" xfId="11415"/>
    <cellStyle name="Normal 3 3 2 2 4 2 5 3" xfId="11416"/>
    <cellStyle name="Normal 3 3 2 2 4 2 6" xfId="11417"/>
    <cellStyle name="Normal 3 3 2 2 4 2 6 2" xfId="11418"/>
    <cellStyle name="Normal 3 3 2 2 4 2 7" xfId="11419"/>
    <cellStyle name="Normal 3 3 2 2 4 3" xfId="11420"/>
    <cellStyle name="Normal 3 3 2 2 4 3 2" xfId="11421"/>
    <cellStyle name="Normal 3 3 2 2 4 3 2 2" xfId="11422"/>
    <cellStyle name="Normal 3 3 2 2 4 3 2 2 2" xfId="11423"/>
    <cellStyle name="Normal 3 3 2 2 4 3 2 2 2 2" xfId="11424"/>
    <cellStyle name="Normal 3 3 2 2 4 3 2 2 2 2 2" xfId="11425"/>
    <cellStyle name="Normal 3 3 2 2 4 3 2 2 2 3" xfId="11426"/>
    <cellStyle name="Normal 3 3 2 2 4 3 2 2 3" xfId="11427"/>
    <cellStyle name="Normal 3 3 2 2 4 3 2 2 3 2" xfId="11428"/>
    <cellStyle name="Normal 3 3 2 2 4 3 2 2 4" xfId="11429"/>
    <cellStyle name="Normal 3 3 2 2 4 3 2 3" xfId="11430"/>
    <cellStyle name="Normal 3 3 2 2 4 3 2 3 2" xfId="11431"/>
    <cellStyle name="Normal 3 3 2 2 4 3 2 3 2 2" xfId="11432"/>
    <cellStyle name="Normal 3 3 2 2 4 3 2 3 3" xfId="11433"/>
    <cellStyle name="Normal 3 3 2 2 4 3 2 4" xfId="11434"/>
    <cellStyle name="Normal 3 3 2 2 4 3 2 4 2" xfId="11435"/>
    <cellStyle name="Normal 3 3 2 2 4 3 2 5" xfId="11436"/>
    <cellStyle name="Normal 3 3 2 2 4 3 3" xfId="11437"/>
    <cellStyle name="Normal 3 3 2 2 4 3 3 2" xfId="11438"/>
    <cellStyle name="Normal 3 3 2 2 4 3 3 2 2" xfId="11439"/>
    <cellStyle name="Normal 3 3 2 2 4 3 3 2 2 2" xfId="11440"/>
    <cellStyle name="Normal 3 3 2 2 4 3 3 2 3" xfId="11441"/>
    <cellStyle name="Normal 3 3 2 2 4 3 3 3" xfId="11442"/>
    <cellStyle name="Normal 3 3 2 2 4 3 3 3 2" xfId="11443"/>
    <cellStyle name="Normal 3 3 2 2 4 3 3 4" xfId="11444"/>
    <cellStyle name="Normal 3 3 2 2 4 3 4" xfId="11445"/>
    <cellStyle name="Normal 3 3 2 2 4 3 4 2" xfId="11446"/>
    <cellStyle name="Normal 3 3 2 2 4 3 4 2 2" xfId="11447"/>
    <cellStyle name="Normal 3 3 2 2 4 3 4 3" xfId="11448"/>
    <cellStyle name="Normal 3 3 2 2 4 3 5" xfId="11449"/>
    <cellStyle name="Normal 3 3 2 2 4 3 5 2" xfId="11450"/>
    <cellStyle name="Normal 3 3 2 2 4 3 6" xfId="11451"/>
    <cellStyle name="Normal 3 3 2 2 4 4" xfId="11452"/>
    <cellStyle name="Normal 3 3 2 2 4 4 2" xfId="11453"/>
    <cellStyle name="Normal 3 3 2 2 4 4 2 2" xfId="11454"/>
    <cellStyle name="Normal 3 3 2 2 4 4 2 2 2" xfId="11455"/>
    <cellStyle name="Normal 3 3 2 2 4 4 2 2 2 2" xfId="11456"/>
    <cellStyle name="Normal 3 3 2 2 4 4 2 2 3" xfId="11457"/>
    <cellStyle name="Normal 3 3 2 2 4 4 2 3" xfId="11458"/>
    <cellStyle name="Normal 3 3 2 2 4 4 2 3 2" xfId="11459"/>
    <cellStyle name="Normal 3 3 2 2 4 4 2 4" xfId="11460"/>
    <cellStyle name="Normal 3 3 2 2 4 4 3" xfId="11461"/>
    <cellStyle name="Normal 3 3 2 2 4 4 3 2" xfId="11462"/>
    <cellStyle name="Normal 3 3 2 2 4 4 3 2 2" xfId="11463"/>
    <cellStyle name="Normal 3 3 2 2 4 4 3 3" xfId="11464"/>
    <cellStyle name="Normal 3 3 2 2 4 4 4" xfId="11465"/>
    <cellStyle name="Normal 3 3 2 2 4 4 4 2" xfId="11466"/>
    <cellStyle name="Normal 3 3 2 2 4 4 5" xfId="11467"/>
    <cellStyle name="Normal 3 3 2 2 4 5" xfId="11468"/>
    <cellStyle name="Normal 3 3 2 2 4 5 2" xfId="11469"/>
    <cellStyle name="Normal 3 3 2 2 4 5 2 2" xfId="11470"/>
    <cellStyle name="Normal 3 3 2 2 4 5 2 2 2" xfId="11471"/>
    <cellStyle name="Normal 3 3 2 2 4 5 2 3" xfId="11472"/>
    <cellStyle name="Normal 3 3 2 2 4 5 3" xfId="11473"/>
    <cellStyle name="Normal 3 3 2 2 4 5 3 2" xfId="11474"/>
    <cellStyle name="Normal 3 3 2 2 4 5 4" xfId="11475"/>
    <cellStyle name="Normal 3 3 2 2 4 6" xfId="11476"/>
    <cellStyle name="Normal 3 3 2 2 4 6 2" xfId="11477"/>
    <cellStyle name="Normal 3 3 2 2 4 6 2 2" xfId="11478"/>
    <cellStyle name="Normal 3 3 2 2 4 6 3" xfId="11479"/>
    <cellStyle name="Normal 3 3 2 2 4 7" xfId="11480"/>
    <cellStyle name="Normal 3 3 2 2 4 7 2" xfId="11481"/>
    <cellStyle name="Normal 3 3 2 2 4 8" xfId="11482"/>
    <cellStyle name="Normal 3 3 2 2 5" xfId="11483"/>
    <cellStyle name="Normal 3 3 2 2 5 2" xfId="11484"/>
    <cellStyle name="Normal 3 3 2 2 5 2 2" xfId="11485"/>
    <cellStyle name="Normal 3 3 2 2 5 2 2 2" xfId="11486"/>
    <cellStyle name="Normal 3 3 2 2 5 2 2 2 2" xfId="11487"/>
    <cellStyle name="Normal 3 3 2 2 5 2 2 2 2 2" xfId="11488"/>
    <cellStyle name="Normal 3 3 2 2 5 2 2 2 2 2 2" xfId="11489"/>
    <cellStyle name="Normal 3 3 2 2 5 2 2 2 2 3" xfId="11490"/>
    <cellStyle name="Normal 3 3 2 2 5 2 2 2 3" xfId="11491"/>
    <cellStyle name="Normal 3 3 2 2 5 2 2 2 3 2" xfId="11492"/>
    <cellStyle name="Normal 3 3 2 2 5 2 2 2 4" xfId="11493"/>
    <cellStyle name="Normal 3 3 2 2 5 2 2 3" xfId="11494"/>
    <cellStyle name="Normal 3 3 2 2 5 2 2 3 2" xfId="11495"/>
    <cellStyle name="Normal 3 3 2 2 5 2 2 3 2 2" xfId="11496"/>
    <cellStyle name="Normal 3 3 2 2 5 2 2 3 3" xfId="11497"/>
    <cellStyle name="Normal 3 3 2 2 5 2 2 4" xfId="11498"/>
    <cellStyle name="Normal 3 3 2 2 5 2 2 4 2" xfId="11499"/>
    <cellStyle name="Normal 3 3 2 2 5 2 2 5" xfId="11500"/>
    <cellStyle name="Normal 3 3 2 2 5 2 3" xfId="11501"/>
    <cellStyle name="Normal 3 3 2 2 5 2 3 2" xfId="11502"/>
    <cellStyle name="Normal 3 3 2 2 5 2 3 2 2" xfId="11503"/>
    <cellStyle name="Normal 3 3 2 2 5 2 3 2 2 2" xfId="11504"/>
    <cellStyle name="Normal 3 3 2 2 5 2 3 2 3" xfId="11505"/>
    <cellStyle name="Normal 3 3 2 2 5 2 3 3" xfId="11506"/>
    <cellStyle name="Normal 3 3 2 2 5 2 3 3 2" xfId="11507"/>
    <cellStyle name="Normal 3 3 2 2 5 2 3 4" xfId="11508"/>
    <cellStyle name="Normal 3 3 2 2 5 2 4" xfId="11509"/>
    <cellStyle name="Normal 3 3 2 2 5 2 4 2" xfId="11510"/>
    <cellStyle name="Normal 3 3 2 2 5 2 4 2 2" xfId="11511"/>
    <cellStyle name="Normal 3 3 2 2 5 2 4 3" xfId="11512"/>
    <cellStyle name="Normal 3 3 2 2 5 2 5" xfId="11513"/>
    <cellStyle name="Normal 3 3 2 2 5 2 5 2" xfId="11514"/>
    <cellStyle name="Normal 3 3 2 2 5 2 6" xfId="11515"/>
    <cellStyle name="Normal 3 3 2 2 5 3" xfId="11516"/>
    <cellStyle name="Normal 3 3 2 2 5 3 2" xfId="11517"/>
    <cellStyle name="Normal 3 3 2 2 5 3 2 2" xfId="11518"/>
    <cellStyle name="Normal 3 3 2 2 5 3 2 2 2" xfId="11519"/>
    <cellStyle name="Normal 3 3 2 2 5 3 2 2 2 2" xfId="11520"/>
    <cellStyle name="Normal 3 3 2 2 5 3 2 2 3" xfId="11521"/>
    <cellStyle name="Normal 3 3 2 2 5 3 2 3" xfId="11522"/>
    <cellStyle name="Normal 3 3 2 2 5 3 2 3 2" xfId="11523"/>
    <cellStyle name="Normal 3 3 2 2 5 3 2 4" xfId="11524"/>
    <cellStyle name="Normal 3 3 2 2 5 3 3" xfId="11525"/>
    <cellStyle name="Normal 3 3 2 2 5 3 3 2" xfId="11526"/>
    <cellStyle name="Normal 3 3 2 2 5 3 3 2 2" xfId="11527"/>
    <cellStyle name="Normal 3 3 2 2 5 3 3 3" xfId="11528"/>
    <cellStyle name="Normal 3 3 2 2 5 3 4" xfId="11529"/>
    <cellStyle name="Normal 3 3 2 2 5 3 4 2" xfId="11530"/>
    <cellStyle name="Normal 3 3 2 2 5 3 5" xfId="11531"/>
    <cellStyle name="Normal 3 3 2 2 5 4" xfId="11532"/>
    <cellStyle name="Normal 3 3 2 2 5 4 2" xfId="11533"/>
    <cellStyle name="Normal 3 3 2 2 5 4 2 2" xfId="11534"/>
    <cellStyle name="Normal 3 3 2 2 5 4 2 2 2" xfId="11535"/>
    <cellStyle name="Normal 3 3 2 2 5 4 2 3" xfId="11536"/>
    <cellStyle name="Normal 3 3 2 2 5 4 3" xfId="11537"/>
    <cellStyle name="Normal 3 3 2 2 5 4 3 2" xfId="11538"/>
    <cellStyle name="Normal 3 3 2 2 5 4 4" xfId="11539"/>
    <cellStyle name="Normal 3 3 2 2 5 5" xfId="11540"/>
    <cellStyle name="Normal 3 3 2 2 5 5 2" xfId="11541"/>
    <cellStyle name="Normal 3 3 2 2 5 5 2 2" xfId="11542"/>
    <cellStyle name="Normal 3 3 2 2 5 5 3" xfId="11543"/>
    <cellStyle name="Normal 3 3 2 2 5 6" xfId="11544"/>
    <cellStyle name="Normal 3 3 2 2 5 6 2" xfId="11545"/>
    <cellStyle name="Normal 3 3 2 2 5 7" xfId="11546"/>
    <cellStyle name="Normal 3 3 2 2 6" xfId="11547"/>
    <cellStyle name="Normal 3 3 2 2 6 2" xfId="11548"/>
    <cellStyle name="Normal 3 3 2 2 6 2 2" xfId="11549"/>
    <cellStyle name="Normal 3 3 2 2 6 2 2 2" xfId="11550"/>
    <cellStyle name="Normal 3 3 2 2 6 2 2 2 2" xfId="11551"/>
    <cellStyle name="Normal 3 3 2 2 6 2 2 2 2 2" xfId="11552"/>
    <cellStyle name="Normal 3 3 2 2 6 2 2 2 3" xfId="11553"/>
    <cellStyle name="Normal 3 3 2 2 6 2 2 3" xfId="11554"/>
    <cellStyle name="Normal 3 3 2 2 6 2 2 3 2" xfId="11555"/>
    <cellStyle name="Normal 3 3 2 2 6 2 2 4" xfId="11556"/>
    <cellStyle name="Normal 3 3 2 2 6 2 3" xfId="11557"/>
    <cellStyle name="Normal 3 3 2 2 6 2 3 2" xfId="11558"/>
    <cellStyle name="Normal 3 3 2 2 6 2 3 2 2" xfId="11559"/>
    <cellStyle name="Normal 3 3 2 2 6 2 3 3" xfId="11560"/>
    <cellStyle name="Normal 3 3 2 2 6 2 4" xfId="11561"/>
    <cellStyle name="Normal 3 3 2 2 6 2 4 2" xfId="11562"/>
    <cellStyle name="Normal 3 3 2 2 6 2 5" xfId="11563"/>
    <cellStyle name="Normal 3 3 2 2 6 3" xfId="11564"/>
    <cellStyle name="Normal 3 3 2 2 6 3 2" xfId="11565"/>
    <cellStyle name="Normal 3 3 2 2 6 3 2 2" xfId="11566"/>
    <cellStyle name="Normal 3 3 2 2 6 3 2 2 2" xfId="11567"/>
    <cellStyle name="Normal 3 3 2 2 6 3 2 3" xfId="11568"/>
    <cellStyle name="Normal 3 3 2 2 6 3 3" xfId="11569"/>
    <cellStyle name="Normal 3 3 2 2 6 3 3 2" xfId="11570"/>
    <cellStyle name="Normal 3 3 2 2 6 3 4" xfId="11571"/>
    <cellStyle name="Normal 3 3 2 2 6 4" xfId="11572"/>
    <cellStyle name="Normal 3 3 2 2 6 4 2" xfId="11573"/>
    <cellStyle name="Normal 3 3 2 2 6 4 2 2" xfId="11574"/>
    <cellStyle name="Normal 3 3 2 2 6 4 3" xfId="11575"/>
    <cellStyle name="Normal 3 3 2 2 6 5" xfId="11576"/>
    <cellStyle name="Normal 3 3 2 2 6 5 2" xfId="11577"/>
    <cellStyle name="Normal 3 3 2 2 6 6" xfId="11578"/>
    <cellStyle name="Normal 3 3 2 2 7" xfId="11579"/>
    <cellStyle name="Normal 3 3 2 2 7 2" xfId="11580"/>
    <cellStyle name="Normal 3 3 2 2 7 2 2" xfId="11581"/>
    <cellStyle name="Normal 3 3 2 2 7 2 2 2" xfId="11582"/>
    <cellStyle name="Normal 3 3 2 2 7 2 2 2 2" xfId="11583"/>
    <cellStyle name="Normal 3 3 2 2 7 2 2 3" xfId="11584"/>
    <cellStyle name="Normal 3 3 2 2 7 2 3" xfId="11585"/>
    <cellStyle name="Normal 3 3 2 2 7 2 3 2" xfId="11586"/>
    <cellStyle name="Normal 3 3 2 2 7 2 4" xfId="11587"/>
    <cellStyle name="Normal 3 3 2 2 7 3" xfId="11588"/>
    <cellStyle name="Normal 3 3 2 2 7 3 2" xfId="11589"/>
    <cellStyle name="Normal 3 3 2 2 7 3 2 2" xfId="11590"/>
    <cellStyle name="Normal 3 3 2 2 7 3 3" xfId="11591"/>
    <cellStyle name="Normal 3 3 2 2 7 4" xfId="11592"/>
    <cellStyle name="Normal 3 3 2 2 7 4 2" xfId="11593"/>
    <cellStyle name="Normal 3 3 2 2 7 5" xfId="11594"/>
    <cellStyle name="Normal 3 3 2 2 8" xfId="11595"/>
    <cellStyle name="Normal 3 3 2 2 8 2" xfId="11596"/>
    <cellStyle name="Normal 3 3 2 2 8 2 2" xfId="11597"/>
    <cellStyle name="Normal 3 3 2 2 8 2 2 2" xfId="11598"/>
    <cellStyle name="Normal 3 3 2 2 8 2 3" xfId="11599"/>
    <cellStyle name="Normal 3 3 2 2 8 3" xfId="11600"/>
    <cellStyle name="Normal 3 3 2 2 8 3 2" xfId="11601"/>
    <cellStyle name="Normal 3 3 2 2 8 4" xfId="11602"/>
    <cellStyle name="Normal 3 3 2 2 9" xfId="11603"/>
    <cellStyle name="Normal 3 3 2 2 9 2" xfId="11604"/>
    <cellStyle name="Normal 3 3 2 2 9 2 2" xfId="11605"/>
    <cellStyle name="Normal 3 3 2 2 9 3" xfId="11606"/>
    <cellStyle name="Normal 3 3 2 3" xfId="11607"/>
    <cellStyle name="Normal 3 3 2 3 10" xfId="11608"/>
    <cellStyle name="Normal 3 3 2 3 2" xfId="11609"/>
    <cellStyle name="Normal 3 3 2 3 2 2" xfId="11610"/>
    <cellStyle name="Normal 3 3 2 3 2 2 2" xfId="11611"/>
    <cellStyle name="Normal 3 3 2 3 2 2 2 2" xfId="11612"/>
    <cellStyle name="Normal 3 3 2 3 2 2 2 2 2" xfId="11613"/>
    <cellStyle name="Normal 3 3 2 3 2 2 2 2 2 2" xfId="11614"/>
    <cellStyle name="Normal 3 3 2 3 2 2 2 2 2 2 2" xfId="11615"/>
    <cellStyle name="Normal 3 3 2 3 2 2 2 2 2 2 2 2" xfId="11616"/>
    <cellStyle name="Normal 3 3 2 3 2 2 2 2 2 2 2 2 2" xfId="11617"/>
    <cellStyle name="Normal 3 3 2 3 2 2 2 2 2 2 2 3" xfId="11618"/>
    <cellStyle name="Normal 3 3 2 3 2 2 2 2 2 2 3" xfId="11619"/>
    <cellStyle name="Normal 3 3 2 3 2 2 2 2 2 2 3 2" xfId="11620"/>
    <cellStyle name="Normal 3 3 2 3 2 2 2 2 2 2 4" xfId="11621"/>
    <cellStyle name="Normal 3 3 2 3 2 2 2 2 2 3" xfId="11622"/>
    <cellStyle name="Normal 3 3 2 3 2 2 2 2 2 3 2" xfId="11623"/>
    <cellStyle name="Normal 3 3 2 3 2 2 2 2 2 3 2 2" xfId="11624"/>
    <cellStyle name="Normal 3 3 2 3 2 2 2 2 2 3 3" xfId="11625"/>
    <cellStyle name="Normal 3 3 2 3 2 2 2 2 2 4" xfId="11626"/>
    <cellStyle name="Normal 3 3 2 3 2 2 2 2 2 4 2" xfId="11627"/>
    <cellStyle name="Normal 3 3 2 3 2 2 2 2 2 5" xfId="11628"/>
    <cellStyle name="Normal 3 3 2 3 2 2 2 2 3" xfId="11629"/>
    <cellStyle name="Normal 3 3 2 3 2 2 2 2 3 2" xfId="11630"/>
    <cellStyle name="Normal 3 3 2 3 2 2 2 2 3 2 2" xfId="11631"/>
    <cellStyle name="Normal 3 3 2 3 2 2 2 2 3 2 2 2" xfId="11632"/>
    <cellStyle name="Normal 3 3 2 3 2 2 2 2 3 2 3" xfId="11633"/>
    <cellStyle name="Normal 3 3 2 3 2 2 2 2 3 3" xfId="11634"/>
    <cellStyle name="Normal 3 3 2 3 2 2 2 2 3 3 2" xfId="11635"/>
    <cellStyle name="Normal 3 3 2 3 2 2 2 2 3 4" xfId="11636"/>
    <cellStyle name="Normal 3 3 2 3 2 2 2 2 4" xfId="11637"/>
    <cellStyle name="Normal 3 3 2 3 2 2 2 2 4 2" xfId="11638"/>
    <cellStyle name="Normal 3 3 2 3 2 2 2 2 4 2 2" xfId="11639"/>
    <cellStyle name="Normal 3 3 2 3 2 2 2 2 4 3" xfId="11640"/>
    <cellStyle name="Normal 3 3 2 3 2 2 2 2 5" xfId="11641"/>
    <cellStyle name="Normal 3 3 2 3 2 2 2 2 5 2" xfId="11642"/>
    <cellStyle name="Normal 3 3 2 3 2 2 2 2 6" xfId="11643"/>
    <cellStyle name="Normal 3 3 2 3 2 2 2 3" xfId="11644"/>
    <cellStyle name="Normal 3 3 2 3 2 2 2 3 2" xfId="11645"/>
    <cellStyle name="Normal 3 3 2 3 2 2 2 3 2 2" xfId="11646"/>
    <cellStyle name="Normal 3 3 2 3 2 2 2 3 2 2 2" xfId="11647"/>
    <cellStyle name="Normal 3 3 2 3 2 2 2 3 2 2 2 2" xfId="11648"/>
    <cellStyle name="Normal 3 3 2 3 2 2 2 3 2 2 3" xfId="11649"/>
    <cellStyle name="Normal 3 3 2 3 2 2 2 3 2 3" xfId="11650"/>
    <cellStyle name="Normal 3 3 2 3 2 2 2 3 2 3 2" xfId="11651"/>
    <cellStyle name="Normal 3 3 2 3 2 2 2 3 2 4" xfId="11652"/>
    <cellStyle name="Normal 3 3 2 3 2 2 2 3 3" xfId="11653"/>
    <cellStyle name="Normal 3 3 2 3 2 2 2 3 3 2" xfId="11654"/>
    <cellStyle name="Normal 3 3 2 3 2 2 2 3 3 2 2" xfId="11655"/>
    <cellStyle name="Normal 3 3 2 3 2 2 2 3 3 3" xfId="11656"/>
    <cellStyle name="Normal 3 3 2 3 2 2 2 3 4" xfId="11657"/>
    <cellStyle name="Normal 3 3 2 3 2 2 2 3 4 2" xfId="11658"/>
    <cellStyle name="Normal 3 3 2 3 2 2 2 3 5" xfId="11659"/>
    <cellStyle name="Normal 3 3 2 3 2 2 2 4" xfId="11660"/>
    <cellStyle name="Normal 3 3 2 3 2 2 2 4 2" xfId="11661"/>
    <cellStyle name="Normal 3 3 2 3 2 2 2 4 2 2" xfId="11662"/>
    <cellStyle name="Normal 3 3 2 3 2 2 2 4 2 2 2" xfId="11663"/>
    <cellStyle name="Normal 3 3 2 3 2 2 2 4 2 3" xfId="11664"/>
    <cellStyle name="Normal 3 3 2 3 2 2 2 4 3" xfId="11665"/>
    <cellStyle name="Normal 3 3 2 3 2 2 2 4 3 2" xfId="11666"/>
    <cellStyle name="Normal 3 3 2 3 2 2 2 4 4" xfId="11667"/>
    <cellStyle name="Normal 3 3 2 3 2 2 2 5" xfId="11668"/>
    <cellStyle name="Normal 3 3 2 3 2 2 2 5 2" xfId="11669"/>
    <cellStyle name="Normal 3 3 2 3 2 2 2 5 2 2" xfId="11670"/>
    <cellStyle name="Normal 3 3 2 3 2 2 2 5 3" xfId="11671"/>
    <cellStyle name="Normal 3 3 2 3 2 2 2 6" xfId="11672"/>
    <cellStyle name="Normal 3 3 2 3 2 2 2 6 2" xfId="11673"/>
    <cellStyle name="Normal 3 3 2 3 2 2 2 7" xfId="11674"/>
    <cellStyle name="Normal 3 3 2 3 2 2 3" xfId="11675"/>
    <cellStyle name="Normal 3 3 2 3 2 2 3 2" xfId="11676"/>
    <cellStyle name="Normal 3 3 2 3 2 2 3 2 2" xfId="11677"/>
    <cellStyle name="Normal 3 3 2 3 2 2 3 2 2 2" xfId="11678"/>
    <cellStyle name="Normal 3 3 2 3 2 2 3 2 2 2 2" xfId="11679"/>
    <cellStyle name="Normal 3 3 2 3 2 2 3 2 2 2 2 2" xfId="11680"/>
    <cellStyle name="Normal 3 3 2 3 2 2 3 2 2 2 3" xfId="11681"/>
    <cellStyle name="Normal 3 3 2 3 2 2 3 2 2 3" xfId="11682"/>
    <cellStyle name="Normal 3 3 2 3 2 2 3 2 2 3 2" xfId="11683"/>
    <cellStyle name="Normal 3 3 2 3 2 2 3 2 2 4" xfId="11684"/>
    <cellStyle name="Normal 3 3 2 3 2 2 3 2 3" xfId="11685"/>
    <cellStyle name="Normal 3 3 2 3 2 2 3 2 3 2" xfId="11686"/>
    <cellStyle name="Normal 3 3 2 3 2 2 3 2 3 2 2" xfId="11687"/>
    <cellStyle name="Normal 3 3 2 3 2 2 3 2 3 3" xfId="11688"/>
    <cellStyle name="Normal 3 3 2 3 2 2 3 2 4" xfId="11689"/>
    <cellStyle name="Normal 3 3 2 3 2 2 3 2 4 2" xfId="11690"/>
    <cellStyle name="Normal 3 3 2 3 2 2 3 2 5" xfId="11691"/>
    <cellStyle name="Normal 3 3 2 3 2 2 3 3" xfId="11692"/>
    <cellStyle name="Normal 3 3 2 3 2 2 3 3 2" xfId="11693"/>
    <cellStyle name="Normal 3 3 2 3 2 2 3 3 2 2" xfId="11694"/>
    <cellStyle name="Normal 3 3 2 3 2 2 3 3 2 2 2" xfId="11695"/>
    <cellStyle name="Normal 3 3 2 3 2 2 3 3 2 3" xfId="11696"/>
    <cellStyle name="Normal 3 3 2 3 2 2 3 3 3" xfId="11697"/>
    <cellStyle name="Normal 3 3 2 3 2 2 3 3 3 2" xfId="11698"/>
    <cellStyle name="Normal 3 3 2 3 2 2 3 3 4" xfId="11699"/>
    <cellStyle name="Normal 3 3 2 3 2 2 3 4" xfId="11700"/>
    <cellStyle name="Normal 3 3 2 3 2 2 3 4 2" xfId="11701"/>
    <cellStyle name="Normal 3 3 2 3 2 2 3 4 2 2" xfId="11702"/>
    <cellStyle name="Normal 3 3 2 3 2 2 3 4 3" xfId="11703"/>
    <cellStyle name="Normal 3 3 2 3 2 2 3 5" xfId="11704"/>
    <cellStyle name="Normal 3 3 2 3 2 2 3 5 2" xfId="11705"/>
    <cellStyle name="Normal 3 3 2 3 2 2 3 6" xfId="11706"/>
    <cellStyle name="Normal 3 3 2 3 2 2 4" xfId="11707"/>
    <cellStyle name="Normal 3 3 2 3 2 2 4 2" xfId="11708"/>
    <cellStyle name="Normal 3 3 2 3 2 2 4 2 2" xfId="11709"/>
    <cellStyle name="Normal 3 3 2 3 2 2 4 2 2 2" xfId="11710"/>
    <cellStyle name="Normal 3 3 2 3 2 2 4 2 2 2 2" xfId="11711"/>
    <cellStyle name="Normal 3 3 2 3 2 2 4 2 2 3" xfId="11712"/>
    <cellStyle name="Normal 3 3 2 3 2 2 4 2 3" xfId="11713"/>
    <cellStyle name="Normal 3 3 2 3 2 2 4 2 3 2" xfId="11714"/>
    <cellStyle name="Normal 3 3 2 3 2 2 4 2 4" xfId="11715"/>
    <cellStyle name="Normal 3 3 2 3 2 2 4 3" xfId="11716"/>
    <cellStyle name="Normal 3 3 2 3 2 2 4 3 2" xfId="11717"/>
    <cellStyle name="Normal 3 3 2 3 2 2 4 3 2 2" xfId="11718"/>
    <cellStyle name="Normal 3 3 2 3 2 2 4 3 3" xfId="11719"/>
    <cellStyle name="Normal 3 3 2 3 2 2 4 4" xfId="11720"/>
    <cellStyle name="Normal 3 3 2 3 2 2 4 4 2" xfId="11721"/>
    <cellStyle name="Normal 3 3 2 3 2 2 4 5" xfId="11722"/>
    <cellStyle name="Normal 3 3 2 3 2 2 5" xfId="11723"/>
    <cellStyle name="Normal 3 3 2 3 2 2 5 2" xfId="11724"/>
    <cellStyle name="Normal 3 3 2 3 2 2 5 2 2" xfId="11725"/>
    <cellStyle name="Normal 3 3 2 3 2 2 5 2 2 2" xfId="11726"/>
    <cellStyle name="Normal 3 3 2 3 2 2 5 2 3" xfId="11727"/>
    <cellStyle name="Normal 3 3 2 3 2 2 5 3" xfId="11728"/>
    <cellStyle name="Normal 3 3 2 3 2 2 5 3 2" xfId="11729"/>
    <cellStyle name="Normal 3 3 2 3 2 2 5 4" xfId="11730"/>
    <cellStyle name="Normal 3 3 2 3 2 2 6" xfId="11731"/>
    <cellStyle name="Normal 3 3 2 3 2 2 6 2" xfId="11732"/>
    <cellStyle name="Normal 3 3 2 3 2 2 6 2 2" xfId="11733"/>
    <cellStyle name="Normal 3 3 2 3 2 2 6 3" xfId="11734"/>
    <cellStyle name="Normal 3 3 2 3 2 2 7" xfId="11735"/>
    <cellStyle name="Normal 3 3 2 3 2 2 7 2" xfId="11736"/>
    <cellStyle name="Normal 3 3 2 3 2 2 8" xfId="11737"/>
    <cellStyle name="Normal 3 3 2 3 2 3" xfId="11738"/>
    <cellStyle name="Normal 3 3 2 3 2 3 2" xfId="11739"/>
    <cellStyle name="Normal 3 3 2 3 2 3 2 2" xfId="11740"/>
    <cellStyle name="Normal 3 3 2 3 2 3 2 2 2" xfId="11741"/>
    <cellStyle name="Normal 3 3 2 3 2 3 2 2 2 2" xfId="11742"/>
    <cellStyle name="Normal 3 3 2 3 2 3 2 2 2 2 2" xfId="11743"/>
    <cellStyle name="Normal 3 3 2 3 2 3 2 2 2 2 2 2" xfId="11744"/>
    <cellStyle name="Normal 3 3 2 3 2 3 2 2 2 2 3" xfId="11745"/>
    <cellStyle name="Normal 3 3 2 3 2 3 2 2 2 3" xfId="11746"/>
    <cellStyle name="Normal 3 3 2 3 2 3 2 2 2 3 2" xfId="11747"/>
    <cellStyle name="Normal 3 3 2 3 2 3 2 2 2 4" xfId="11748"/>
    <cellStyle name="Normal 3 3 2 3 2 3 2 2 3" xfId="11749"/>
    <cellStyle name="Normal 3 3 2 3 2 3 2 2 3 2" xfId="11750"/>
    <cellStyle name="Normal 3 3 2 3 2 3 2 2 3 2 2" xfId="11751"/>
    <cellStyle name="Normal 3 3 2 3 2 3 2 2 3 3" xfId="11752"/>
    <cellStyle name="Normal 3 3 2 3 2 3 2 2 4" xfId="11753"/>
    <cellStyle name="Normal 3 3 2 3 2 3 2 2 4 2" xfId="11754"/>
    <cellStyle name="Normal 3 3 2 3 2 3 2 2 5" xfId="11755"/>
    <cellStyle name="Normal 3 3 2 3 2 3 2 3" xfId="11756"/>
    <cellStyle name="Normal 3 3 2 3 2 3 2 3 2" xfId="11757"/>
    <cellStyle name="Normal 3 3 2 3 2 3 2 3 2 2" xfId="11758"/>
    <cellStyle name="Normal 3 3 2 3 2 3 2 3 2 2 2" xfId="11759"/>
    <cellStyle name="Normal 3 3 2 3 2 3 2 3 2 3" xfId="11760"/>
    <cellStyle name="Normal 3 3 2 3 2 3 2 3 3" xfId="11761"/>
    <cellStyle name="Normal 3 3 2 3 2 3 2 3 3 2" xfId="11762"/>
    <cellStyle name="Normal 3 3 2 3 2 3 2 3 4" xfId="11763"/>
    <cellStyle name="Normal 3 3 2 3 2 3 2 4" xfId="11764"/>
    <cellStyle name="Normal 3 3 2 3 2 3 2 4 2" xfId="11765"/>
    <cellStyle name="Normal 3 3 2 3 2 3 2 4 2 2" xfId="11766"/>
    <cellStyle name="Normal 3 3 2 3 2 3 2 4 3" xfId="11767"/>
    <cellStyle name="Normal 3 3 2 3 2 3 2 5" xfId="11768"/>
    <cellStyle name="Normal 3 3 2 3 2 3 2 5 2" xfId="11769"/>
    <cellStyle name="Normal 3 3 2 3 2 3 2 6" xfId="11770"/>
    <cellStyle name="Normal 3 3 2 3 2 3 3" xfId="11771"/>
    <cellStyle name="Normal 3 3 2 3 2 3 3 2" xfId="11772"/>
    <cellStyle name="Normal 3 3 2 3 2 3 3 2 2" xfId="11773"/>
    <cellStyle name="Normal 3 3 2 3 2 3 3 2 2 2" xfId="11774"/>
    <cellStyle name="Normal 3 3 2 3 2 3 3 2 2 2 2" xfId="11775"/>
    <cellStyle name="Normal 3 3 2 3 2 3 3 2 2 3" xfId="11776"/>
    <cellStyle name="Normal 3 3 2 3 2 3 3 2 3" xfId="11777"/>
    <cellStyle name="Normal 3 3 2 3 2 3 3 2 3 2" xfId="11778"/>
    <cellStyle name="Normal 3 3 2 3 2 3 3 2 4" xfId="11779"/>
    <cellStyle name="Normal 3 3 2 3 2 3 3 3" xfId="11780"/>
    <cellStyle name="Normal 3 3 2 3 2 3 3 3 2" xfId="11781"/>
    <cellStyle name="Normal 3 3 2 3 2 3 3 3 2 2" xfId="11782"/>
    <cellStyle name="Normal 3 3 2 3 2 3 3 3 3" xfId="11783"/>
    <cellStyle name="Normal 3 3 2 3 2 3 3 4" xfId="11784"/>
    <cellStyle name="Normal 3 3 2 3 2 3 3 4 2" xfId="11785"/>
    <cellStyle name="Normal 3 3 2 3 2 3 3 5" xfId="11786"/>
    <cellStyle name="Normal 3 3 2 3 2 3 4" xfId="11787"/>
    <cellStyle name="Normal 3 3 2 3 2 3 4 2" xfId="11788"/>
    <cellStyle name="Normal 3 3 2 3 2 3 4 2 2" xfId="11789"/>
    <cellStyle name="Normal 3 3 2 3 2 3 4 2 2 2" xfId="11790"/>
    <cellStyle name="Normal 3 3 2 3 2 3 4 2 3" xfId="11791"/>
    <cellStyle name="Normal 3 3 2 3 2 3 4 3" xfId="11792"/>
    <cellStyle name="Normal 3 3 2 3 2 3 4 3 2" xfId="11793"/>
    <cellStyle name="Normal 3 3 2 3 2 3 4 4" xfId="11794"/>
    <cellStyle name="Normal 3 3 2 3 2 3 5" xfId="11795"/>
    <cellStyle name="Normal 3 3 2 3 2 3 5 2" xfId="11796"/>
    <cellStyle name="Normal 3 3 2 3 2 3 5 2 2" xfId="11797"/>
    <cellStyle name="Normal 3 3 2 3 2 3 5 3" xfId="11798"/>
    <cellStyle name="Normal 3 3 2 3 2 3 6" xfId="11799"/>
    <cellStyle name="Normal 3 3 2 3 2 3 6 2" xfId="11800"/>
    <cellStyle name="Normal 3 3 2 3 2 3 7" xfId="11801"/>
    <cellStyle name="Normal 3 3 2 3 2 4" xfId="11802"/>
    <cellStyle name="Normal 3 3 2 3 2 4 2" xfId="11803"/>
    <cellStyle name="Normal 3 3 2 3 2 4 2 2" xfId="11804"/>
    <cellStyle name="Normal 3 3 2 3 2 4 2 2 2" xfId="11805"/>
    <cellStyle name="Normal 3 3 2 3 2 4 2 2 2 2" xfId="11806"/>
    <cellStyle name="Normal 3 3 2 3 2 4 2 2 2 2 2" xfId="11807"/>
    <cellStyle name="Normal 3 3 2 3 2 4 2 2 2 3" xfId="11808"/>
    <cellStyle name="Normal 3 3 2 3 2 4 2 2 3" xfId="11809"/>
    <cellStyle name="Normal 3 3 2 3 2 4 2 2 3 2" xfId="11810"/>
    <cellStyle name="Normal 3 3 2 3 2 4 2 2 4" xfId="11811"/>
    <cellStyle name="Normal 3 3 2 3 2 4 2 3" xfId="11812"/>
    <cellStyle name="Normal 3 3 2 3 2 4 2 3 2" xfId="11813"/>
    <cellStyle name="Normal 3 3 2 3 2 4 2 3 2 2" xfId="11814"/>
    <cellStyle name="Normal 3 3 2 3 2 4 2 3 3" xfId="11815"/>
    <cellStyle name="Normal 3 3 2 3 2 4 2 4" xfId="11816"/>
    <cellStyle name="Normal 3 3 2 3 2 4 2 4 2" xfId="11817"/>
    <cellStyle name="Normal 3 3 2 3 2 4 2 5" xfId="11818"/>
    <cellStyle name="Normal 3 3 2 3 2 4 3" xfId="11819"/>
    <cellStyle name="Normal 3 3 2 3 2 4 3 2" xfId="11820"/>
    <cellStyle name="Normal 3 3 2 3 2 4 3 2 2" xfId="11821"/>
    <cellStyle name="Normal 3 3 2 3 2 4 3 2 2 2" xfId="11822"/>
    <cellStyle name="Normal 3 3 2 3 2 4 3 2 3" xfId="11823"/>
    <cellStyle name="Normal 3 3 2 3 2 4 3 3" xfId="11824"/>
    <cellStyle name="Normal 3 3 2 3 2 4 3 3 2" xfId="11825"/>
    <cellStyle name="Normal 3 3 2 3 2 4 3 4" xfId="11826"/>
    <cellStyle name="Normal 3 3 2 3 2 4 4" xfId="11827"/>
    <cellStyle name="Normal 3 3 2 3 2 4 4 2" xfId="11828"/>
    <cellStyle name="Normal 3 3 2 3 2 4 4 2 2" xfId="11829"/>
    <cellStyle name="Normal 3 3 2 3 2 4 4 3" xfId="11830"/>
    <cellStyle name="Normal 3 3 2 3 2 4 5" xfId="11831"/>
    <cellStyle name="Normal 3 3 2 3 2 4 5 2" xfId="11832"/>
    <cellStyle name="Normal 3 3 2 3 2 4 6" xfId="11833"/>
    <cellStyle name="Normal 3 3 2 3 2 5" xfId="11834"/>
    <cellStyle name="Normal 3 3 2 3 2 5 2" xfId="11835"/>
    <cellStyle name="Normal 3 3 2 3 2 5 2 2" xfId="11836"/>
    <cellStyle name="Normal 3 3 2 3 2 5 2 2 2" xfId="11837"/>
    <cellStyle name="Normal 3 3 2 3 2 5 2 2 2 2" xfId="11838"/>
    <cellStyle name="Normal 3 3 2 3 2 5 2 2 3" xfId="11839"/>
    <cellStyle name="Normal 3 3 2 3 2 5 2 3" xfId="11840"/>
    <cellStyle name="Normal 3 3 2 3 2 5 2 3 2" xfId="11841"/>
    <cellStyle name="Normal 3 3 2 3 2 5 2 4" xfId="11842"/>
    <cellStyle name="Normal 3 3 2 3 2 5 3" xfId="11843"/>
    <cellStyle name="Normal 3 3 2 3 2 5 3 2" xfId="11844"/>
    <cellStyle name="Normal 3 3 2 3 2 5 3 2 2" xfId="11845"/>
    <cellStyle name="Normal 3 3 2 3 2 5 3 3" xfId="11846"/>
    <cellStyle name="Normal 3 3 2 3 2 5 4" xfId="11847"/>
    <cellStyle name="Normal 3 3 2 3 2 5 4 2" xfId="11848"/>
    <cellStyle name="Normal 3 3 2 3 2 5 5" xfId="11849"/>
    <cellStyle name="Normal 3 3 2 3 2 6" xfId="11850"/>
    <cellStyle name="Normal 3 3 2 3 2 6 2" xfId="11851"/>
    <cellStyle name="Normal 3 3 2 3 2 6 2 2" xfId="11852"/>
    <cellStyle name="Normal 3 3 2 3 2 6 2 2 2" xfId="11853"/>
    <cellStyle name="Normal 3 3 2 3 2 6 2 3" xfId="11854"/>
    <cellStyle name="Normal 3 3 2 3 2 6 3" xfId="11855"/>
    <cellStyle name="Normal 3 3 2 3 2 6 3 2" xfId="11856"/>
    <cellStyle name="Normal 3 3 2 3 2 6 4" xfId="11857"/>
    <cellStyle name="Normal 3 3 2 3 2 7" xfId="11858"/>
    <cellStyle name="Normal 3 3 2 3 2 7 2" xfId="11859"/>
    <cellStyle name="Normal 3 3 2 3 2 7 2 2" xfId="11860"/>
    <cellStyle name="Normal 3 3 2 3 2 7 3" xfId="11861"/>
    <cellStyle name="Normal 3 3 2 3 2 8" xfId="11862"/>
    <cellStyle name="Normal 3 3 2 3 2 8 2" xfId="11863"/>
    <cellStyle name="Normal 3 3 2 3 2 9" xfId="11864"/>
    <cellStyle name="Normal 3 3 2 3 3" xfId="11865"/>
    <cellStyle name="Normal 3 3 2 3 3 2" xfId="11866"/>
    <cellStyle name="Normal 3 3 2 3 3 2 2" xfId="11867"/>
    <cellStyle name="Normal 3 3 2 3 3 2 2 2" xfId="11868"/>
    <cellStyle name="Normal 3 3 2 3 3 2 2 2 2" xfId="11869"/>
    <cellStyle name="Normal 3 3 2 3 3 2 2 2 2 2" xfId="11870"/>
    <cellStyle name="Normal 3 3 2 3 3 2 2 2 2 2 2" xfId="11871"/>
    <cellStyle name="Normal 3 3 2 3 3 2 2 2 2 2 2 2" xfId="11872"/>
    <cellStyle name="Normal 3 3 2 3 3 2 2 2 2 2 3" xfId="11873"/>
    <cellStyle name="Normal 3 3 2 3 3 2 2 2 2 3" xfId="11874"/>
    <cellStyle name="Normal 3 3 2 3 3 2 2 2 2 3 2" xfId="11875"/>
    <cellStyle name="Normal 3 3 2 3 3 2 2 2 2 4" xfId="11876"/>
    <cellStyle name="Normal 3 3 2 3 3 2 2 2 3" xfId="11877"/>
    <cellStyle name="Normal 3 3 2 3 3 2 2 2 3 2" xfId="11878"/>
    <cellStyle name="Normal 3 3 2 3 3 2 2 2 3 2 2" xfId="11879"/>
    <cellStyle name="Normal 3 3 2 3 3 2 2 2 3 3" xfId="11880"/>
    <cellStyle name="Normal 3 3 2 3 3 2 2 2 4" xfId="11881"/>
    <cellStyle name="Normal 3 3 2 3 3 2 2 2 4 2" xfId="11882"/>
    <cellStyle name="Normal 3 3 2 3 3 2 2 2 5" xfId="11883"/>
    <cellStyle name="Normal 3 3 2 3 3 2 2 3" xfId="11884"/>
    <cellStyle name="Normal 3 3 2 3 3 2 2 3 2" xfId="11885"/>
    <cellStyle name="Normal 3 3 2 3 3 2 2 3 2 2" xfId="11886"/>
    <cellStyle name="Normal 3 3 2 3 3 2 2 3 2 2 2" xfId="11887"/>
    <cellStyle name="Normal 3 3 2 3 3 2 2 3 2 3" xfId="11888"/>
    <cellStyle name="Normal 3 3 2 3 3 2 2 3 3" xfId="11889"/>
    <cellStyle name="Normal 3 3 2 3 3 2 2 3 3 2" xfId="11890"/>
    <cellStyle name="Normal 3 3 2 3 3 2 2 3 4" xfId="11891"/>
    <cellStyle name="Normal 3 3 2 3 3 2 2 4" xfId="11892"/>
    <cellStyle name="Normal 3 3 2 3 3 2 2 4 2" xfId="11893"/>
    <cellStyle name="Normal 3 3 2 3 3 2 2 4 2 2" xfId="11894"/>
    <cellStyle name="Normal 3 3 2 3 3 2 2 4 3" xfId="11895"/>
    <cellStyle name="Normal 3 3 2 3 3 2 2 5" xfId="11896"/>
    <cellStyle name="Normal 3 3 2 3 3 2 2 5 2" xfId="11897"/>
    <cellStyle name="Normal 3 3 2 3 3 2 2 6" xfId="11898"/>
    <cellStyle name="Normal 3 3 2 3 3 2 3" xfId="11899"/>
    <cellStyle name="Normal 3 3 2 3 3 2 3 2" xfId="11900"/>
    <cellStyle name="Normal 3 3 2 3 3 2 3 2 2" xfId="11901"/>
    <cellStyle name="Normal 3 3 2 3 3 2 3 2 2 2" xfId="11902"/>
    <cellStyle name="Normal 3 3 2 3 3 2 3 2 2 2 2" xfId="11903"/>
    <cellStyle name="Normal 3 3 2 3 3 2 3 2 2 3" xfId="11904"/>
    <cellStyle name="Normal 3 3 2 3 3 2 3 2 3" xfId="11905"/>
    <cellStyle name="Normal 3 3 2 3 3 2 3 2 3 2" xfId="11906"/>
    <cellStyle name="Normal 3 3 2 3 3 2 3 2 4" xfId="11907"/>
    <cellStyle name="Normal 3 3 2 3 3 2 3 3" xfId="11908"/>
    <cellStyle name="Normal 3 3 2 3 3 2 3 3 2" xfId="11909"/>
    <cellStyle name="Normal 3 3 2 3 3 2 3 3 2 2" xfId="11910"/>
    <cellStyle name="Normal 3 3 2 3 3 2 3 3 3" xfId="11911"/>
    <cellStyle name="Normal 3 3 2 3 3 2 3 4" xfId="11912"/>
    <cellStyle name="Normal 3 3 2 3 3 2 3 4 2" xfId="11913"/>
    <cellStyle name="Normal 3 3 2 3 3 2 3 5" xfId="11914"/>
    <cellStyle name="Normal 3 3 2 3 3 2 4" xfId="11915"/>
    <cellStyle name="Normal 3 3 2 3 3 2 4 2" xfId="11916"/>
    <cellStyle name="Normal 3 3 2 3 3 2 4 2 2" xfId="11917"/>
    <cellStyle name="Normal 3 3 2 3 3 2 4 2 2 2" xfId="11918"/>
    <cellStyle name="Normal 3 3 2 3 3 2 4 2 3" xfId="11919"/>
    <cellStyle name="Normal 3 3 2 3 3 2 4 3" xfId="11920"/>
    <cellStyle name="Normal 3 3 2 3 3 2 4 3 2" xfId="11921"/>
    <cellStyle name="Normal 3 3 2 3 3 2 4 4" xfId="11922"/>
    <cellStyle name="Normal 3 3 2 3 3 2 5" xfId="11923"/>
    <cellStyle name="Normal 3 3 2 3 3 2 5 2" xfId="11924"/>
    <cellStyle name="Normal 3 3 2 3 3 2 5 2 2" xfId="11925"/>
    <cellStyle name="Normal 3 3 2 3 3 2 5 3" xfId="11926"/>
    <cellStyle name="Normal 3 3 2 3 3 2 6" xfId="11927"/>
    <cellStyle name="Normal 3 3 2 3 3 2 6 2" xfId="11928"/>
    <cellStyle name="Normal 3 3 2 3 3 2 7" xfId="11929"/>
    <cellStyle name="Normal 3 3 2 3 3 3" xfId="11930"/>
    <cellStyle name="Normal 3 3 2 3 3 3 2" xfId="11931"/>
    <cellStyle name="Normal 3 3 2 3 3 3 2 2" xfId="11932"/>
    <cellStyle name="Normal 3 3 2 3 3 3 2 2 2" xfId="11933"/>
    <cellStyle name="Normal 3 3 2 3 3 3 2 2 2 2" xfId="11934"/>
    <cellStyle name="Normal 3 3 2 3 3 3 2 2 2 2 2" xfId="11935"/>
    <cellStyle name="Normal 3 3 2 3 3 3 2 2 2 3" xfId="11936"/>
    <cellStyle name="Normal 3 3 2 3 3 3 2 2 3" xfId="11937"/>
    <cellStyle name="Normal 3 3 2 3 3 3 2 2 3 2" xfId="11938"/>
    <cellStyle name="Normal 3 3 2 3 3 3 2 2 4" xfId="11939"/>
    <cellStyle name="Normal 3 3 2 3 3 3 2 3" xfId="11940"/>
    <cellStyle name="Normal 3 3 2 3 3 3 2 3 2" xfId="11941"/>
    <cellStyle name="Normal 3 3 2 3 3 3 2 3 2 2" xfId="11942"/>
    <cellStyle name="Normal 3 3 2 3 3 3 2 3 3" xfId="11943"/>
    <cellStyle name="Normal 3 3 2 3 3 3 2 4" xfId="11944"/>
    <cellStyle name="Normal 3 3 2 3 3 3 2 4 2" xfId="11945"/>
    <cellStyle name="Normal 3 3 2 3 3 3 2 5" xfId="11946"/>
    <cellStyle name="Normal 3 3 2 3 3 3 3" xfId="11947"/>
    <cellStyle name="Normal 3 3 2 3 3 3 3 2" xfId="11948"/>
    <cellStyle name="Normal 3 3 2 3 3 3 3 2 2" xfId="11949"/>
    <cellStyle name="Normal 3 3 2 3 3 3 3 2 2 2" xfId="11950"/>
    <cellStyle name="Normal 3 3 2 3 3 3 3 2 3" xfId="11951"/>
    <cellStyle name="Normal 3 3 2 3 3 3 3 3" xfId="11952"/>
    <cellStyle name="Normal 3 3 2 3 3 3 3 3 2" xfId="11953"/>
    <cellStyle name="Normal 3 3 2 3 3 3 3 4" xfId="11954"/>
    <cellStyle name="Normal 3 3 2 3 3 3 4" xfId="11955"/>
    <cellStyle name="Normal 3 3 2 3 3 3 4 2" xfId="11956"/>
    <cellStyle name="Normal 3 3 2 3 3 3 4 2 2" xfId="11957"/>
    <cellStyle name="Normal 3 3 2 3 3 3 4 3" xfId="11958"/>
    <cellStyle name="Normal 3 3 2 3 3 3 5" xfId="11959"/>
    <cellStyle name="Normal 3 3 2 3 3 3 5 2" xfId="11960"/>
    <cellStyle name="Normal 3 3 2 3 3 3 6" xfId="11961"/>
    <cellStyle name="Normal 3 3 2 3 3 4" xfId="11962"/>
    <cellStyle name="Normal 3 3 2 3 3 4 2" xfId="11963"/>
    <cellStyle name="Normal 3 3 2 3 3 4 2 2" xfId="11964"/>
    <cellStyle name="Normal 3 3 2 3 3 4 2 2 2" xfId="11965"/>
    <cellStyle name="Normal 3 3 2 3 3 4 2 2 2 2" xfId="11966"/>
    <cellStyle name="Normal 3 3 2 3 3 4 2 2 3" xfId="11967"/>
    <cellStyle name="Normal 3 3 2 3 3 4 2 3" xfId="11968"/>
    <cellStyle name="Normal 3 3 2 3 3 4 2 3 2" xfId="11969"/>
    <cellStyle name="Normal 3 3 2 3 3 4 2 4" xfId="11970"/>
    <cellStyle name="Normal 3 3 2 3 3 4 3" xfId="11971"/>
    <cellStyle name="Normal 3 3 2 3 3 4 3 2" xfId="11972"/>
    <cellStyle name="Normal 3 3 2 3 3 4 3 2 2" xfId="11973"/>
    <cellStyle name="Normal 3 3 2 3 3 4 3 3" xfId="11974"/>
    <cellStyle name="Normal 3 3 2 3 3 4 4" xfId="11975"/>
    <cellStyle name="Normal 3 3 2 3 3 4 4 2" xfId="11976"/>
    <cellStyle name="Normal 3 3 2 3 3 4 5" xfId="11977"/>
    <cellStyle name="Normal 3 3 2 3 3 5" xfId="11978"/>
    <cellStyle name="Normal 3 3 2 3 3 5 2" xfId="11979"/>
    <cellStyle name="Normal 3 3 2 3 3 5 2 2" xfId="11980"/>
    <cellStyle name="Normal 3 3 2 3 3 5 2 2 2" xfId="11981"/>
    <cellStyle name="Normal 3 3 2 3 3 5 2 3" xfId="11982"/>
    <cellStyle name="Normal 3 3 2 3 3 5 3" xfId="11983"/>
    <cellStyle name="Normal 3 3 2 3 3 5 3 2" xfId="11984"/>
    <cellStyle name="Normal 3 3 2 3 3 5 4" xfId="11985"/>
    <cellStyle name="Normal 3 3 2 3 3 6" xfId="11986"/>
    <cellStyle name="Normal 3 3 2 3 3 6 2" xfId="11987"/>
    <cellStyle name="Normal 3 3 2 3 3 6 2 2" xfId="11988"/>
    <cellStyle name="Normal 3 3 2 3 3 6 3" xfId="11989"/>
    <cellStyle name="Normal 3 3 2 3 3 7" xfId="11990"/>
    <cellStyle name="Normal 3 3 2 3 3 7 2" xfId="11991"/>
    <cellStyle name="Normal 3 3 2 3 3 8" xfId="11992"/>
    <cellStyle name="Normal 3 3 2 3 4" xfId="11993"/>
    <cellStyle name="Normal 3 3 2 3 4 2" xfId="11994"/>
    <cellStyle name="Normal 3 3 2 3 4 2 2" xfId="11995"/>
    <cellStyle name="Normal 3 3 2 3 4 2 2 2" xfId="11996"/>
    <cellStyle name="Normal 3 3 2 3 4 2 2 2 2" xfId="11997"/>
    <cellStyle name="Normal 3 3 2 3 4 2 2 2 2 2" xfId="11998"/>
    <cellStyle name="Normal 3 3 2 3 4 2 2 2 2 2 2" xfId="11999"/>
    <cellStyle name="Normal 3 3 2 3 4 2 2 2 2 3" xfId="12000"/>
    <cellStyle name="Normal 3 3 2 3 4 2 2 2 3" xfId="12001"/>
    <cellStyle name="Normal 3 3 2 3 4 2 2 2 3 2" xfId="12002"/>
    <cellStyle name="Normal 3 3 2 3 4 2 2 2 4" xfId="12003"/>
    <cellStyle name="Normal 3 3 2 3 4 2 2 3" xfId="12004"/>
    <cellStyle name="Normal 3 3 2 3 4 2 2 3 2" xfId="12005"/>
    <cellStyle name="Normal 3 3 2 3 4 2 2 3 2 2" xfId="12006"/>
    <cellStyle name="Normal 3 3 2 3 4 2 2 3 3" xfId="12007"/>
    <cellStyle name="Normal 3 3 2 3 4 2 2 4" xfId="12008"/>
    <cellStyle name="Normal 3 3 2 3 4 2 2 4 2" xfId="12009"/>
    <cellStyle name="Normal 3 3 2 3 4 2 2 5" xfId="12010"/>
    <cellStyle name="Normal 3 3 2 3 4 2 3" xfId="12011"/>
    <cellStyle name="Normal 3 3 2 3 4 2 3 2" xfId="12012"/>
    <cellStyle name="Normal 3 3 2 3 4 2 3 2 2" xfId="12013"/>
    <cellStyle name="Normal 3 3 2 3 4 2 3 2 2 2" xfId="12014"/>
    <cellStyle name="Normal 3 3 2 3 4 2 3 2 3" xfId="12015"/>
    <cellStyle name="Normal 3 3 2 3 4 2 3 3" xfId="12016"/>
    <cellStyle name="Normal 3 3 2 3 4 2 3 3 2" xfId="12017"/>
    <cellStyle name="Normal 3 3 2 3 4 2 3 4" xfId="12018"/>
    <cellStyle name="Normal 3 3 2 3 4 2 4" xfId="12019"/>
    <cellStyle name="Normal 3 3 2 3 4 2 4 2" xfId="12020"/>
    <cellStyle name="Normal 3 3 2 3 4 2 4 2 2" xfId="12021"/>
    <cellStyle name="Normal 3 3 2 3 4 2 4 3" xfId="12022"/>
    <cellStyle name="Normal 3 3 2 3 4 2 5" xfId="12023"/>
    <cellStyle name="Normal 3 3 2 3 4 2 5 2" xfId="12024"/>
    <cellStyle name="Normal 3 3 2 3 4 2 6" xfId="12025"/>
    <cellStyle name="Normal 3 3 2 3 4 3" xfId="12026"/>
    <cellStyle name="Normal 3 3 2 3 4 3 2" xfId="12027"/>
    <cellStyle name="Normal 3 3 2 3 4 3 2 2" xfId="12028"/>
    <cellStyle name="Normal 3 3 2 3 4 3 2 2 2" xfId="12029"/>
    <cellStyle name="Normal 3 3 2 3 4 3 2 2 2 2" xfId="12030"/>
    <cellStyle name="Normal 3 3 2 3 4 3 2 2 3" xfId="12031"/>
    <cellStyle name="Normal 3 3 2 3 4 3 2 3" xfId="12032"/>
    <cellStyle name="Normal 3 3 2 3 4 3 2 3 2" xfId="12033"/>
    <cellStyle name="Normal 3 3 2 3 4 3 2 4" xfId="12034"/>
    <cellStyle name="Normal 3 3 2 3 4 3 3" xfId="12035"/>
    <cellStyle name="Normal 3 3 2 3 4 3 3 2" xfId="12036"/>
    <cellStyle name="Normal 3 3 2 3 4 3 3 2 2" xfId="12037"/>
    <cellStyle name="Normal 3 3 2 3 4 3 3 3" xfId="12038"/>
    <cellStyle name="Normal 3 3 2 3 4 3 4" xfId="12039"/>
    <cellStyle name="Normal 3 3 2 3 4 3 4 2" xfId="12040"/>
    <cellStyle name="Normal 3 3 2 3 4 3 5" xfId="12041"/>
    <cellStyle name="Normal 3 3 2 3 4 4" xfId="12042"/>
    <cellStyle name="Normal 3 3 2 3 4 4 2" xfId="12043"/>
    <cellStyle name="Normal 3 3 2 3 4 4 2 2" xfId="12044"/>
    <cellStyle name="Normal 3 3 2 3 4 4 2 2 2" xfId="12045"/>
    <cellStyle name="Normal 3 3 2 3 4 4 2 3" xfId="12046"/>
    <cellStyle name="Normal 3 3 2 3 4 4 3" xfId="12047"/>
    <cellStyle name="Normal 3 3 2 3 4 4 3 2" xfId="12048"/>
    <cellStyle name="Normal 3 3 2 3 4 4 4" xfId="12049"/>
    <cellStyle name="Normal 3 3 2 3 4 5" xfId="12050"/>
    <cellStyle name="Normal 3 3 2 3 4 5 2" xfId="12051"/>
    <cellStyle name="Normal 3 3 2 3 4 5 2 2" xfId="12052"/>
    <cellStyle name="Normal 3 3 2 3 4 5 3" xfId="12053"/>
    <cellStyle name="Normal 3 3 2 3 4 6" xfId="12054"/>
    <cellStyle name="Normal 3 3 2 3 4 6 2" xfId="12055"/>
    <cellStyle name="Normal 3 3 2 3 4 7" xfId="12056"/>
    <cellStyle name="Normal 3 3 2 3 5" xfId="12057"/>
    <cellStyle name="Normal 3 3 2 3 5 2" xfId="12058"/>
    <cellStyle name="Normal 3 3 2 3 5 2 2" xfId="12059"/>
    <cellStyle name="Normal 3 3 2 3 5 2 2 2" xfId="12060"/>
    <cellStyle name="Normal 3 3 2 3 5 2 2 2 2" xfId="12061"/>
    <cellStyle name="Normal 3 3 2 3 5 2 2 2 2 2" xfId="12062"/>
    <cellStyle name="Normal 3 3 2 3 5 2 2 2 3" xfId="12063"/>
    <cellStyle name="Normal 3 3 2 3 5 2 2 3" xfId="12064"/>
    <cellStyle name="Normal 3 3 2 3 5 2 2 3 2" xfId="12065"/>
    <cellStyle name="Normal 3 3 2 3 5 2 2 4" xfId="12066"/>
    <cellStyle name="Normal 3 3 2 3 5 2 3" xfId="12067"/>
    <cellStyle name="Normal 3 3 2 3 5 2 3 2" xfId="12068"/>
    <cellStyle name="Normal 3 3 2 3 5 2 3 2 2" xfId="12069"/>
    <cellStyle name="Normal 3 3 2 3 5 2 3 3" xfId="12070"/>
    <cellStyle name="Normal 3 3 2 3 5 2 4" xfId="12071"/>
    <cellStyle name="Normal 3 3 2 3 5 2 4 2" xfId="12072"/>
    <cellStyle name="Normal 3 3 2 3 5 2 5" xfId="12073"/>
    <cellStyle name="Normal 3 3 2 3 5 3" xfId="12074"/>
    <cellStyle name="Normal 3 3 2 3 5 3 2" xfId="12075"/>
    <cellStyle name="Normal 3 3 2 3 5 3 2 2" xfId="12076"/>
    <cellStyle name="Normal 3 3 2 3 5 3 2 2 2" xfId="12077"/>
    <cellStyle name="Normal 3 3 2 3 5 3 2 3" xfId="12078"/>
    <cellStyle name="Normal 3 3 2 3 5 3 3" xfId="12079"/>
    <cellStyle name="Normal 3 3 2 3 5 3 3 2" xfId="12080"/>
    <cellStyle name="Normal 3 3 2 3 5 3 4" xfId="12081"/>
    <cellStyle name="Normal 3 3 2 3 5 4" xfId="12082"/>
    <cellStyle name="Normal 3 3 2 3 5 4 2" xfId="12083"/>
    <cellStyle name="Normal 3 3 2 3 5 4 2 2" xfId="12084"/>
    <cellStyle name="Normal 3 3 2 3 5 4 3" xfId="12085"/>
    <cellStyle name="Normal 3 3 2 3 5 5" xfId="12086"/>
    <cellStyle name="Normal 3 3 2 3 5 5 2" xfId="12087"/>
    <cellStyle name="Normal 3 3 2 3 5 6" xfId="12088"/>
    <cellStyle name="Normal 3 3 2 3 6" xfId="12089"/>
    <cellStyle name="Normal 3 3 2 3 6 2" xfId="12090"/>
    <cellStyle name="Normal 3 3 2 3 6 2 2" xfId="12091"/>
    <cellStyle name="Normal 3 3 2 3 6 2 2 2" xfId="12092"/>
    <cellStyle name="Normal 3 3 2 3 6 2 2 2 2" xfId="12093"/>
    <cellStyle name="Normal 3 3 2 3 6 2 2 3" xfId="12094"/>
    <cellStyle name="Normal 3 3 2 3 6 2 3" xfId="12095"/>
    <cellStyle name="Normal 3 3 2 3 6 2 3 2" xfId="12096"/>
    <cellStyle name="Normal 3 3 2 3 6 2 4" xfId="12097"/>
    <cellStyle name="Normal 3 3 2 3 6 3" xfId="12098"/>
    <cellStyle name="Normal 3 3 2 3 6 3 2" xfId="12099"/>
    <cellStyle name="Normal 3 3 2 3 6 3 2 2" xfId="12100"/>
    <cellStyle name="Normal 3 3 2 3 6 3 3" xfId="12101"/>
    <cellStyle name="Normal 3 3 2 3 6 4" xfId="12102"/>
    <cellStyle name="Normal 3 3 2 3 6 4 2" xfId="12103"/>
    <cellStyle name="Normal 3 3 2 3 6 5" xfId="12104"/>
    <cellStyle name="Normal 3 3 2 3 7" xfId="12105"/>
    <cellStyle name="Normal 3 3 2 3 7 2" xfId="12106"/>
    <cellStyle name="Normal 3 3 2 3 7 2 2" xfId="12107"/>
    <cellStyle name="Normal 3 3 2 3 7 2 2 2" xfId="12108"/>
    <cellStyle name="Normal 3 3 2 3 7 2 3" xfId="12109"/>
    <cellStyle name="Normal 3 3 2 3 7 3" xfId="12110"/>
    <cellStyle name="Normal 3 3 2 3 7 3 2" xfId="12111"/>
    <cellStyle name="Normal 3 3 2 3 7 4" xfId="12112"/>
    <cellStyle name="Normal 3 3 2 3 8" xfId="12113"/>
    <cellStyle name="Normal 3 3 2 3 8 2" xfId="12114"/>
    <cellStyle name="Normal 3 3 2 3 8 2 2" xfId="12115"/>
    <cellStyle name="Normal 3 3 2 3 8 3" xfId="12116"/>
    <cellStyle name="Normal 3 3 2 3 9" xfId="12117"/>
    <cellStyle name="Normal 3 3 2 3 9 2" xfId="12118"/>
    <cellStyle name="Normal 3 3 2 4" xfId="12119"/>
    <cellStyle name="Normal 3 3 2 4 2" xfId="12120"/>
    <cellStyle name="Normal 3 3 2 4 2 2" xfId="12121"/>
    <cellStyle name="Normal 3 3 2 4 2 2 2" xfId="12122"/>
    <cellStyle name="Normal 3 3 2 4 2 2 2 2" xfId="12123"/>
    <cellStyle name="Normal 3 3 2 4 2 2 2 2 2" xfId="12124"/>
    <cellStyle name="Normal 3 3 2 4 2 2 2 2 2 2" xfId="12125"/>
    <cellStyle name="Normal 3 3 2 4 2 2 2 2 2 2 2" xfId="12126"/>
    <cellStyle name="Normal 3 3 2 4 2 2 2 2 2 2 2 2" xfId="12127"/>
    <cellStyle name="Normal 3 3 2 4 2 2 2 2 2 2 3" xfId="12128"/>
    <cellStyle name="Normal 3 3 2 4 2 2 2 2 2 3" xfId="12129"/>
    <cellStyle name="Normal 3 3 2 4 2 2 2 2 2 3 2" xfId="12130"/>
    <cellStyle name="Normal 3 3 2 4 2 2 2 2 2 4" xfId="12131"/>
    <cellStyle name="Normal 3 3 2 4 2 2 2 2 3" xfId="12132"/>
    <cellStyle name="Normal 3 3 2 4 2 2 2 2 3 2" xfId="12133"/>
    <cellStyle name="Normal 3 3 2 4 2 2 2 2 3 2 2" xfId="12134"/>
    <cellStyle name="Normal 3 3 2 4 2 2 2 2 3 3" xfId="12135"/>
    <cellStyle name="Normal 3 3 2 4 2 2 2 2 4" xfId="12136"/>
    <cellStyle name="Normal 3 3 2 4 2 2 2 2 4 2" xfId="12137"/>
    <cellStyle name="Normal 3 3 2 4 2 2 2 2 5" xfId="12138"/>
    <cellStyle name="Normal 3 3 2 4 2 2 2 3" xfId="12139"/>
    <cellStyle name="Normal 3 3 2 4 2 2 2 3 2" xfId="12140"/>
    <cellStyle name="Normal 3 3 2 4 2 2 2 3 2 2" xfId="12141"/>
    <cellStyle name="Normal 3 3 2 4 2 2 2 3 2 2 2" xfId="12142"/>
    <cellStyle name="Normal 3 3 2 4 2 2 2 3 2 3" xfId="12143"/>
    <cellStyle name="Normal 3 3 2 4 2 2 2 3 3" xfId="12144"/>
    <cellStyle name="Normal 3 3 2 4 2 2 2 3 3 2" xfId="12145"/>
    <cellStyle name="Normal 3 3 2 4 2 2 2 3 4" xfId="12146"/>
    <cellStyle name="Normal 3 3 2 4 2 2 2 4" xfId="12147"/>
    <cellStyle name="Normal 3 3 2 4 2 2 2 4 2" xfId="12148"/>
    <cellStyle name="Normal 3 3 2 4 2 2 2 4 2 2" xfId="12149"/>
    <cellStyle name="Normal 3 3 2 4 2 2 2 4 3" xfId="12150"/>
    <cellStyle name="Normal 3 3 2 4 2 2 2 5" xfId="12151"/>
    <cellStyle name="Normal 3 3 2 4 2 2 2 5 2" xfId="12152"/>
    <cellStyle name="Normal 3 3 2 4 2 2 2 6" xfId="12153"/>
    <cellStyle name="Normal 3 3 2 4 2 2 3" xfId="12154"/>
    <cellStyle name="Normal 3 3 2 4 2 2 3 2" xfId="12155"/>
    <cellStyle name="Normal 3 3 2 4 2 2 3 2 2" xfId="12156"/>
    <cellStyle name="Normal 3 3 2 4 2 2 3 2 2 2" xfId="12157"/>
    <cellStyle name="Normal 3 3 2 4 2 2 3 2 2 2 2" xfId="12158"/>
    <cellStyle name="Normal 3 3 2 4 2 2 3 2 2 3" xfId="12159"/>
    <cellStyle name="Normal 3 3 2 4 2 2 3 2 3" xfId="12160"/>
    <cellStyle name="Normal 3 3 2 4 2 2 3 2 3 2" xfId="12161"/>
    <cellStyle name="Normal 3 3 2 4 2 2 3 2 4" xfId="12162"/>
    <cellStyle name="Normal 3 3 2 4 2 2 3 3" xfId="12163"/>
    <cellStyle name="Normal 3 3 2 4 2 2 3 3 2" xfId="12164"/>
    <cellStyle name="Normal 3 3 2 4 2 2 3 3 2 2" xfId="12165"/>
    <cellStyle name="Normal 3 3 2 4 2 2 3 3 3" xfId="12166"/>
    <cellStyle name="Normal 3 3 2 4 2 2 3 4" xfId="12167"/>
    <cellStyle name="Normal 3 3 2 4 2 2 3 4 2" xfId="12168"/>
    <cellStyle name="Normal 3 3 2 4 2 2 3 5" xfId="12169"/>
    <cellStyle name="Normal 3 3 2 4 2 2 4" xfId="12170"/>
    <cellStyle name="Normal 3 3 2 4 2 2 4 2" xfId="12171"/>
    <cellStyle name="Normal 3 3 2 4 2 2 4 2 2" xfId="12172"/>
    <cellStyle name="Normal 3 3 2 4 2 2 4 2 2 2" xfId="12173"/>
    <cellStyle name="Normal 3 3 2 4 2 2 4 2 3" xfId="12174"/>
    <cellStyle name="Normal 3 3 2 4 2 2 4 3" xfId="12175"/>
    <cellStyle name="Normal 3 3 2 4 2 2 4 3 2" xfId="12176"/>
    <cellStyle name="Normal 3 3 2 4 2 2 4 4" xfId="12177"/>
    <cellStyle name="Normal 3 3 2 4 2 2 5" xfId="12178"/>
    <cellStyle name="Normal 3 3 2 4 2 2 5 2" xfId="12179"/>
    <cellStyle name="Normal 3 3 2 4 2 2 5 2 2" xfId="12180"/>
    <cellStyle name="Normal 3 3 2 4 2 2 5 3" xfId="12181"/>
    <cellStyle name="Normal 3 3 2 4 2 2 6" xfId="12182"/>
    <cellStyle name="Normal 3 3 2 4 2 2 6 2" xfId="12183"/>
    <cellStyle name="Normal 3 3 2 4 2 2 7" xfId="12184"/>
    <cellStyle name="Normal 3 3 2 4 2 3" xfId="12185"/>
    <cellStyle name="Normal 3 3 2 4 2 3 2" xfId="12186"/>
    <cellStyle name="Normal 3 3 2 4 2 3 2 2" xfId="12187"/>
    <cellStyle name="Normal 3 3 2 4 2 3 2 2 2" xfId="12188"/>
    <cellStyle name="Normal 3 3 2 4 2 3 2 2 2 2" xfId="12189"/>
    <cellStyle name="Normal 3 3 2 4 2 3 2 2 2 2 2" xfId="12190"/>
    <cellStyle name="Normal 3 3 2 4 2 3 2 2 2 3" xfId="12191"/>
    <cellStyle name="Normal 3 3 2 4 2 3 2 2 3" xfId="12192"/>
    <cellStyle name="Normal 3 3 2 4 2 3 2 2 3 2" xfId="12193"/>
    <cellStyle name="Normal 3 3 2 4 2 3 2 2 4" xfId="12194"/>
    <cellStyle name="Normal 3 3 2 4 2 3 2 3" xfId="12195"/>
    <cellStyle name="Normal 3 3 2 4 2 3 2 3 2" xfId="12196"/>
    <cellStyle name="Normal 3 3 2 4 2 3 2 3 2 2" xfId="12197"/>
    <cellStyle name="Normal 3 3 2 4 2 3 2 3 3" xfId="12198"/>
    <cellStyle name="Normal 3 3 2 4 2 3 2 4" xfId="12199"/>
    <cellStyle name="Normal 3 3 2 4 2 3 2 4 2" xfId="12200"/>
    <cellStyle name="Normal 3 3 2 4 2 3 2 5" xfId="12201"/>
    <cellStyle name="Normal 3 3 2 4 2 3 3" xfId="12202"/>
    <cellStyle name="Normal 3 3 2 4 2 3 3 2" xfId="12203"/>
    <cellStyle name="Normal 3 3 2 4 2 3 3 2 2" xfId="12204"/>
    <cellStyle name="Normal 3 3 2 4 2 3 3 2 2 2" xfId="12205"/>
    <cellStyle name="Normal 3 3 2 4 2 3 3 2 3" xfId="12206"/>
    <cellStyle name="Normal 3 3 2 4 2 3 3 3" xfId="12207"/>
    <cellStyle name="Normal 3 3 2 4 2 3 3 3 2" xfId="12208"/>
    <cellStyle name="Normal 3 3 2 4 2 3 3 4" xfId="12209"/>
    <cellStyle name="Normal 3 3 2 4 2 3 4" xfId="12210"/>
    <cellStyle name="Normal 3 3 2 4 2 3 4 2" xfId="12211"/>
    <cellStyle name="Normal 3 3 2 4 2 3 4 2 2" xfId="12212"/>
    <cellStyle name="Normal 3 3 2 4 2 3 4 3" xfId="12213"/>
    <cellStyle name="Normal 3 3 2 4 2 3 5" xfId="12214"/>
    <cellStyle name="Normal 3 3 2 4 2 3 5 2" xfId="12215"/>
    <cellStyle name="Normal 3 3 2 4 2 3 6" xfId="12216"/>
    <cellStyle name="Normal 3 3 2 4 2 4" xfId="12217"/>
    <cellStyle name="Normal 3 3 2 4 2 4 2" xfId="12218"/>
    <cellStyle name="Normal 3 3 2 4 2 4 2 2" xfId="12219"/>
    <cellStyle name="Normal 3 3 2 4 2 4 2 2 2" xfId="12220"/>
    <cellStyle name="Normal 3 3 2 4 2 4 2 2 2 2" xfId="12221"/>
    <cellStyle name="Normal 3 3 2 4 2 4 2 2 3" xfId="12222"/>
    <cellStyle name="Normal 3 3 2 4 2 4 2 3" xfId="12223"/>
    <cellStyle name="Normal 3 3 2 4 2 4 2 3 2" xfId="12224"/>
    <cellStyle name="Normal 3 3 2 4 2 4 2 4" xfId="12225"/>
    <cellStyle name="Normal 3 3 2 4 2 4 3" xfId="12226"/>
    <cellStyle name="Normal 3 3 2 4 2 4 3 2" xfId="12227"/>
    <cellStyle name="Normal 3 3 2 4 2 4 3 2 2" xfId="12228"/>
    <cellStyle name="Normal 3 3 2 4 2 4 3 3" xfId="12229"/>
    <cellStyle name="Normal 3 3 2 4 2 4 4" xfId="12230"/>
    <cellStyle name="Normal 3 3 2 4 2 4 4 2" xfId="12231"/>
    <cellStyle name="Normal 3 3 2 4 2 4 5" xfId="12232"/>
    <cellStyle name="Normal 3 3 2 4 2 5" xfId="12233"/>
    <cellStyle name="Normal 3 3 2 4 2 5 2" xfId="12234"/>
    <cellStyle name="Normal 3 3 2 4 2 5 2 2" xfId="12235"/>
    <cellStyle name="Normal 3 3 2 4 2 5 2 2 2" xfId="12236"/>
    <cellStyle name="Normal 3 3 2 4 2 5 2 3" xfId="12237"/>
    <cellStyle name="Normal 3 3 2 4 2 5 3" xfId="12238"/>
    <cellStyle name="Normal 3 3 2 4 2 5 3 2" xfId="12239"/>
    <cellStyle name="Normal 3 3 2 4 2 5 4" xfId="12240"/>
    <cellStyle name="Normal 3 3 2 4 2 6" xfId="12241"/>
    <cellStyle name="Normal 3 3 2 4 2 6 2" xfId="12242"/>
    <cellStyle name="Normal 3 3 2 4 2 6 2 2" xfId="12243"/>
    <cellStyle name="Normal 3 3 2 4 2 6 3" xfId="12244"/>
    <cellStyle name="Normal 3 3 2 4 2 7" xfId="12245"/>
    <cellStyle name="Normal 3 3 2 4 2 7 2" xfId="12246"/>
    <cellStyle name="Normal 3 3 2 4 2 8" xfId="12247"/>
    <cellStyle name="Normal 3 3 2 4 3" xfId="12248"/>
    <cellStyle name="Normal 3 3 2 4 3 2" xfId="12249"/>
    <cellStyle name="Normal 3 3 2 4 3 2 2" xfId="12250"/>
    <cellStyle name="Normal 3 3 2 4 3 2 2 2" xfId="12251"/>
    <cellStyle name="Normal 3 3 2 4 3 2 2 2 2" xfId="12252"/>
    <cellStyle name="Normal 3 3 2 4 3 2 2 2 2 2" xfId="12253"/>
    <cellStyle name="Normal 3 3 2 4 3 2 2 2 2 2 2" xfId="12254"/>
    <cellStyle name="Normal 3 3 2 4 3 2 2 2 2 3" xfId="12255"/>
    <cellStyle name="Normal 3 3 2 4 3 2 2 2 3" xfId="12256"/>
    <cellStyle name="Normal 3 3 2 4 3 2 2 2 3 2" xfId="12257"/>
    <cellStyle name="Normal 3 3 2 4 3 2 2 2 4" xfId="12258"/>
    <cellStyle name="Normal 3 3 2 4 3 2 2 3" xfId="12259"/>
    <cellStyle name="Normal 3 3 2 4 3 2 2 3 2" xfId="12260"/>
    <cellStyle name="Normal 3 3 2 4 3 2 2 3 2 2" xfId="12261"/>
    <cellStyle name="Normal 3 3 2 4 3 2 2 3 3" xfId="12262"/>
    <cellStyle name="Normal 3 3 2 4 3 2 2 4" xfId="12263"/>
    <cellStyle name="Normal 3 3 2 4 3 2 2 4 2" xfId="12264"/>
    <cellStyle name="Normal 3 3 2 4 3 2 2 5" xfId="12265"/>
    <cellStyle name="Normal 3 3 2 4 3 2 3" xfId="12266"/>
    <cellStyle name="Normal 3 3 2 4 3 2 3 2" xfId="12267"/>
    <cellStyle name="Normal 3 3 2 4 3 2 3 2 2" xfId="12268"/>
    <cellStyle name="Normal 3 3 2 4 3 2 3 2 2 2" xfId="12269"/>
    <cellStyle name="Normal 3 3 2 4 3 2 3 2 3" xfId="12270"/>
    <cellStyle name="Normal 3 3 2 4 3 2 3 3" xfId="12271"/>
    <cellStyle name="Normal 3 3 2 4 3 2 3 3 2" xfId="12272"/>
    <cellStyle name="Normal 3 3 2 4 3 2 3 4" xfId="12273"/>
    <cellStyle name="Normal 3 3 2 4 3 2 4" xfId="12274"/>
    <cellStyle name="Normal 3 3 2 4 3 2 4 2" xfId="12275"/>
    <cellStyle name="Normal 3 3 2 4 3 2 4 2 2" xfId="12276"/>
    <cellStyle name="Normal 3 3 2 4 3 2 4 3" xfId="12277"/>
    <cellStyle name="Normal 3 3 2 4 3 2 5" xfId="12278"/>
    <cellStyle name="Normal 3 3 2 4 3 2 5 2" xfId="12279"/>
    <cellStyle name="Normal 3 3 2 4 3 2 6" xfId="12280"/>
    <cellStyle name="Normal 3 3 2 4 3 3" xfId="12281"/>
    <cellStyle name="Normal 3 3 2 4 3 3 2" xfId="12282"/>
    <cellStyle name="Normal 3 3 2 4 3 3 2 2" xfId="12283"/>
    <cellStyle name="Normal 3 3 2 4 3 3 2 2 2" xfId="12284"/>
    <cellStyle name="Normal 3 3 2 4 3 3 2 2 2 2" xfId="12285"/>
    <cellStyle name="Normal 3 3 2 4 3 3 2 2 3" xfId="12286"/>
    <cellStyle name="Normal 3 3 2 4 3 3 2 3" xfId="12287"/>
    <cellStyle name="Normal 3 3 2 4 3 3 2 3 2" xfId="12288"/>
    <cellStyle name="Normal 3 3 2 4 3 3 2 4" xfId="12289"/>
    <cellStyle name="Normal 3 3 2 4 3 3 3" xfId="12290"/>
    <cellStyle name="Normal 3 3 2 4 3 3 3 2" xfId="12291"/>
    <cellStyle name="Normal 3 3 2 4 3 3 3 2 2" xfId="12292"/>
    <cellStyle name="Normal 3 3 2 4 3 3 3 3" xfId="12293"/>
    <cellStyle name="Normal 3 3 2 4 3 3 4" xfId="12294"/>
    <cellStyle name="Normal 3 3 2 4 3 3 4 2" xfId="12295"/>
    <cellStyle name="Normal 3 3 2 4 3 3 5" xfId="12296"/>
    <cellStyle name="Normal 3 3 2 4 3 4" xfId="12297"/>
    <cellStyle name="Normal 3 3 2 4 3 4 2" xfId="12298"/>
    <cellStyle name="Normal 3 3 2 4 3 4 2 2" xfId="12299"/>
    <cellStyle name="Normal 3 3 2 4 3 4 2 2 2" xfId="12300"/>
    <cellStyle name="Normal 3 3 2 4 3 4 2 3" xfId="12301"/>
    <cellStyle name="Normal 3 3 2 4 3 4 3" xfId="12302"/>
    <cellStyle name="Normal 3 3 2 4 3 4 3 2" xfId="12303"/>
    <cellStyle name="Normal 3 3 2 4 3 4 4" xfId="12304"/>
    <cellStyle name="Normal 3 3 2 4 3 5" xfId="12305"/>
    <cellStyle name="Normal 3 3 2 4 3 5 2" xfId="12306"/>
    <cellStyle name="Normal 3 3 2 4 3 5 2 2" xfId="12307"/>
    <cellStyle name="Normal 3 3 2 4 3 5 3" xfId="12308"/>
    <cellStyle name="Normal 3 3 2 4 3 6" xfId="12309"/>
    <cellStyle name="Normal 3 3 2 4 3 6 2" xfId="12310"/>
    <cellStyle name="Normal 3 3 2 4 3 7" xfId="12311"/>
    <cellStyle name="Normal 3 3 2 4 4" xfId="12312"/>
    <cellStyle name="Normal 3 3 2 4 4 2" xfId="12313"/>
    <cellStyle name="Normal 3 3 2 4 4 2 2" xfId="12314"/>
    <cellStyle name="Normal 3 3 2 4 4 2 2 2" xfId="12315"/>
    <cellStyle name="Normal 3 3 2 4 4 2 2 2 2" xfId="12316"/>
    <cellStyle name="Normal 3 3 2 4 4 2 2 2 2 2" xfId="12317"/>
    <cellStyle name="Normal 3 3 2 4 4 2 2 2 3" xfId="12318"/>
    <cellStyle name="Normal 3 3 2 4 4 2 2 3" xfId="12319"/>
    <cellStyle name="Normal 3 3 2 4 4 2 2 3 2" xfId="12320"/>
    <cellStyle name="Normal 3 3 2 4 4 2 2 4" xfId="12321"/>
    <cellStyle name="Normal 3 3 2 4 4 2 3" xfId="12322"/>
    <cellStyle name="Normal 3 3 2 4 4 2 3 2" xfId="12323"/>
    <cellStyle name="Normal 3 3 2 4 4 2 3 2 2" xfId="12324"/>
    <cellStyle name="Normal 3 3 2 4 4 2 3 3" xfId="12325"/>
    <cellStyle name="Normal 3 3 2 4 4 2 4" xfId="12326"/>
    <cellStyle name="Normal 3 3 2 4 4 2 4 2" xfId="12327"/>
    <cellStyle name="Normal 3 3 2 4 4 2 5" xfId="12328"/>
    <cellStyle name="Normal 3 3 2 4 4 3" xfId="12329"/>
    <cellStyle name="Normal 3 3 2 4 4 3 2" xfId="12330"/>
    <cellStyle name="Normal 3 3 2 4 4 3 2 2" xfId="12331"/>
    <cellStyle name="Normal 3 3 2 4 4 3 2 2 2" xfId="12332"/>
    <cellStyle name="Normal 3 3 2 4 4 3 2 3" xfId="12333"/>
    <cellStyle name="Normal 3 3 2 4 4 3 3" xfId="12334"/>
    <cellStyle name="Normal 3 3 2 4 4 3 3 2" xfId="12335"/>
    <cellStyle name="Normal 3 3 2 4 4 3 4" xfId="12336"/>
    <cellStyle name="Normal 3 3 2 4 4 4" xfId="12337"/>
    <cellStyle name="Normal 3 3 2 4 4 4 2" xfId="12338"/>
    <cellStyle name="Normal 3 3 2 4 4 4 2 2" xfId="12339"/>
    <cellStyle name="Normal 3 3 2 4 4 4 3" xfId="12340"/>
    <cellStyle name="Normal 3 3 2 4 4 5" xfId="12341"/>
    <cellStyle name="Normal 3 3 2 4 4 5 2" xfId="12342"/>
    <cellStyle name="Normal 3 3 2 4 4 6" xfId="12343"/>
    <cellStyle name="Normal 3 3 2 4 5" xfId="12344"/>
    <cellStyle name="Normal 3 3 2 4 5 2" xfId="12345"/>
    <cellStyle name="Normal 3 3 2 4 5 2 2" xfId="12346"/>
    <cellStyle name="Normal 3 3 2 4 5 2 2 2" xfId="12347"/>
    <cellStyle name="Normal 3 3 2 4 5 2 2 2 2" xfId="12348"/>
    <cellStyle name="Normal 3 3 2 4 5 2 2 3" xfId="12349"/>
    <cellStyle name="Normal 3 3 2 4 5 2 3" xfId="12350"/>
    <cellStyle name="Normal 3 3 2 4 5 2 3 2" xfId="12351"/>
    <cellStyle name="Normal 3 3 2 4 5 2 4" xfId="12352"/>
    <cellStyle name="Normal 3 3 2 4 5 3" xfId="12353"/>
    <cellStyle name="Normal 3 3 2 4 5 3 2" xfId="12354"/>
    <cellStyle name="Normal 3 3 2 4 5 3 2 2" xfId="12355"/>
    <cellStyle name="Normal 3 3 2 4 5 3 3" xfId="12356"/>
    <cellStyle name="Normal 3 3 2 4 5 4" xfId="12357"/>
    <cellStyle name="Normal 3 3 2 4 5 4 2" xfId="12358"/>
    <cellStyle name="Normal 3 3 2 4 5 5" xfId="12359"/>
    <cellStyle name="Normal 3 3 2 4 6" xfId="12360"/>
    <cellStyle name="Normal 3 3 2 4 6 2" xfId="12361"/>
    <cellStyle name="Normal 3 3 2 4 6 2 2" xfId="12362"/>
    <cellStyle name="Normal 3 3 2 4 6 2 2 2" xfId="12363"/>
    <cellStyle name="Normal 3 3 2 4 6 2 3" xfId="12364"/>
    <cellStyle name="Normal 3 3 2 4 6 3" xfId="12365"/>
    <cellStyle name="Normal 3 3 2 4 6 3 2" xfId="12366"/>
    <cellStyle name="Normal 3 3 2 4 6 4" xfId="12367"/>
    <cellStyle name="Normal 3 3 2 4 7" xfId="12368"/>
    <cellStyle name="Normal 3 3 2 4 7 2" xfId="12369"/>
    <cellStyle name="Normal 3 3 2 4 7 2 2" xfId="12370"/>
    <cellStyle name="Normal 3 3 2 4 7 3" xfId="12371"/>
    <cellStyle name="Normal 3 3 2 4 8" xfId="12372"/>
    <cellStyle name="Normal 3 3 2 4 8 2" xfId="12373"/>
    <cellStyle name="Normal 3 3 2 4 9" xfId="12374"/>
    <cellStyle name="Normal 3 3 2 5" xfId="12375"/>
    <cellStyle name="Normal 3 3 2 5 2" xfId="12376"/>
    <cellStyle name="Normal 3 3 2 5 2 2" xfId="12377"/>
    <cellStyle name="Normal 3 3 2 5 2 2 2" xfId="12378"/>
    <cellStyle name="Normal 3 3 2 5 2 2 2 2" xfId="12379"/>
    <cellStyle name="Normal 3 3 2 5 2 2 2 2 2" xfId="12380"/>
    <cellStyle name="Normal 3 3 2 5 2 2 2 2 2 2" xfId="12381"/>
    <cellStyle name="Normal 3 3 2 5 2 2 2 2 2 2 2" xfId="12382"/>
    <cellStyle name="Normal 3 3 2 5 2 2 2 2 2 3" xfId="12383"/>
    <cellStyle name="Normal 3 3 2 5 2 2 2 2 3" xfId="12384"/>
    <cellStyle name="Normal 3 3 2 5 2 2 2 2 3 2" xfId="12385"/>
    <cellStyle name="Normal 3 3 2 5 2 2 2 2 4" xfId="12386"/>
    <cellStyle name="Normal 3 3 2 5 2 2 2 3" xfId="12387"/>
    <cellStyle name="Normal 3 3 2 5 2 2 2 3 2" xfId="12388"/>
    <cellStyle name="Normal 3 3 2 5 2 2 2 3 2 2" xfId="12389"/>
    <cellStyle name="Normal 3 3 2 5 2 2 2 3 3" xfId="12390"/>
    <cellStyle name="Normal 3 3 2 5 2 2 2 4" xfId="12391"/>
    <cellStyle name="Normal 3 3 2 5 2 2 2 4 2" xfId="12392"/>
    <cellStyle name="Normal 3 3 2 5 2 2 2 5" xfId="12393"/>
    <cellStyle name="Normal 3 3 2 5 2 2 3" xfId="12394"/>
    <cellStyle name="Normal 3 3 2 5 2 2 3 2" xfId="12395"/>
    <cellStyle name="Normal 3 3 2 5 2 2 3 2 2" xfId="12396"/>
    <cellStyle name="Normal 3 3 2 5 2 2 3 2 2 2" xfId="12397"/>
    <cellStyle name="Normal 3 3 2 5 2 2 3 2 3" xfId="12398"/>
    <cellStyle name="Normal 3 3 2 5 2 2 3 3" xfId="12399"/>
    <cellStyle name="Normal 3 3 2 5 2 2 3 3 2" xfId="12400"/>
    <cellStyle name="Normal 3 3 2 5 2 2 3 4" xfId="12401"/>
    <cellStyle name="Normal 3 3 2 5 2 2 4" xfId="12402"/>
    <cellStyle name="Normal 3 3 2 5 2 2 4 2" xfId="12403"/>
    <cellStyle name="Normal 3 3 2 5 2 2 4 2 2" xfId="12404"/>
    <cellStyle name="Normal 3 3 2 5 2 2 4 3" xfId="12405"/>
    <cellStyle name="Normal 3 3 2 5 2 2 5" xfId="12406"/>
    <cellStyle name="Normal 3 3 2 5 2 2 5 2" xfId="12407"/>
    <cellStyle name="Normal 3 3 2 5 2 2 6" xfId="12408"/>
    <cellStyle name="Normal 3 3 2 5 2 3" xfId="12409"/>
    <cellStyle name="Normal 3 3 2 5 2 3 2" xfId="12410"/>
    <cellStyle name="Normal 3 3 2 5 2 3 2 2" xfId="12411"/>
    <cellStyle name="Normal 3 3 2 5 2 3 2 2 2" xfId="12412"/>
    <cellStyle name="Normal 3 3 2 5 2 3 2 2 2 2" xfId="12413"/>
    <cellStyle name="Normal 3 3 2 5 2 3 2 2 3" xfId="12414"/>
    <cellStyle name="Normal 3 3 2 5 2 3 2 3" xfId="12415"/>
    <cellStyle name="Normal 3 3 2 5 2 3 2 3 2" xfId="12416"/>
    <cellStyle name="Normal 3 3 2 5 2 3 2 4" xfId="12417"/>
    <cellStyle name="Normal 3 3 2 5 2 3 3" xfId="12418"/>
    <cellStyle name="Normal 3 3 2 5 2 3 3 2" xfId="12419"/>
    <cellStyle name="Normal 3 3 2 5 2 3 3 2 2" xfId="12420"/>
    <cellStyle name="Normal 3 3 2 5 2 3 3 3" xfId="12421"/>
    <cellStyle name="Normal 3 3 2 5 2 3 4" xfId="12422"/>
    <cellStyle name="Normal 3 3 2 5 2 3 4 2" xfId="12423"/>
    <cellStyle name="Normal 3 3 2 5 2 3 5" xfId="12424"/>
    <cellStyle name="Normal 3 3 2 5 2 4" xfId="12425"/>
    <cellStyle name="Normal 3 3 2 5 2 4 2" xfId="12426"/>
    <cellStyle name="Normal 3 3 2 5 2 4 2 2" xfId="12427"/>
    <cellStyle name="Normal 3 3 2 5 2 4 2 2 2" xfId="12428"/>
    <cellStyle name="Normal 3 3 2 5 2 4 2 3" xfId="12429"/>
    <cellStyle name="Normal 3 3 2 5 2 4 3" xfId="12430"/>
    <cellStyle name="Normal 3 3 2 5 2 4 3 2" xfId="12431"/>
    <cellStyle name="Normal 3 3 2 5 2 4 4" xfId="12432"/>
    <cellStyle name="Normal 3 3 2 5 2 5" xfId="12433"/>
    <cellStyle name="Normal 3 3 2 5 2 5 2" xfId="12434"/>
    <cellStyle name="Normal 3 3 2 5 2 5 2 2" xfId="12435"/>
    <cellStyle name="Normal 3 3 2 5 2 5 3" xfId="12436"/>
    <cellStyle name="Normal 3 3 2 5 2 6" xfId="12437"/>
    <cellStyle name="Normal 3 3 2 5 2 6 2" xfId="12438"/>
    <cellStyle name="Normal 3 3 2 5 2 7" xfId="12439"/>
    <cellStyle name="Normal 3 3 2 5 3" xfId="12440"/>
    <cellStyle name="Normal 3 3 2 5 3 2" xfId="12441"/>
    <cellStyle name="Normal 3 3 2 5 3 2 2" xfId="12442"/>
    <cellStyle name="Normal 3 3 2 5 3 2 2 2" xfId="12443"/>
    <cellStyle name="Normal 3 3 2 5 3 2 2 2 2" xfId="12444"/>
    <cellStyle name="Normal 3 3 2 5 3 2 2 2 2 2" xfId="12445"/>
    <cellStyle name="Normal 3 3 2 5 3 2 2 2 3" xfId="12446"/>
    <cellStyle name="Normal 3 3 2 5 3 2 2 3" xfId="12447"/>
    <cellStyle name="Normal 3 3 2 5 3 2 2 3 2" xfId="12448"/>
    <cellStyle name="Normal 3 3 2 5 3 2 2 4" xfId="12449"/>
    <cellStyle name="Normal 3 3 2 5 3 2 3" xfId="12450"/>
    <cellStyle name="Normal 3 3 2 5 3 2 3 2" xfId="12451"/>
    <cellStyle name="Normal 3 3 2 5 3 2 3 2 2" xfId="12452"/>
    <cellStyle name="Normal 3 3 2 5 3 2 3 3" xfId="12453"/>
    <cellStyle name="Normal 3 3 2 5 3 2 4" xfId="12454"/>
    <cellStyle name="Normal 3 3 2 5 3 2 4 2" xfId="12455"/>
    <cellStyle name="Normal 3 3 2 5 3 2 5" xfId="12456"/>
    <cellStyle name="Normal 3 3 2 5 3 3" xfId="12457"/>
    <cellStyle name="Normal 3 3 2 5 3 3 2" xfId="12458"/>
    <cellStyle name="Normal 3 3 2 5 3 3 2 2" xfId="12459"/>
    <cellStyle name="Normal 3 3 2 5 3 3 2 2 2" xfId="12460"/>
    <cellStyle name="Normal 3 3 2 5 3 3 2 3" xfId="12461"/>
    <cellStyle name="Normal 3 3 2 5 3 3 3" xfId="12462"/>
    <cellStyle name="Normal 3 3 2 5 3 3 3 2" xfId="12463"/>
    <cellStyle name="Normal 3 3 2 5 3 3 4" xfId="12464"/>
    <cellStyle name="Normal 3 3 2 5 3 4" xfId="12465"/>
    <cellStyle name="Normal 3 3 2 5 3 4 2" xfId="12466"/>
    <cellStyle name="Normal 3 3 2 5 3 4 2 2" xfId="12467"/>
    <cellStyle name="Normal 3 3 2 5 3 4 3" xfId="12468"/>
    <cellStyle name="Normal 3 3 2 5 3 5" xfId="12469"/>
    <cellStyle name="Normal 3 3 2 5 3 5 2" xfId="12470"/>
    <cellStyle name="Normal 3 3 2 5 3 6" xfId="12471"/>
    <cellStyle name="Normal 3 3 2 5 4" xfId="12472"/>
    <cellStyle name="Normal 3 3 2 5 4 2" xfId="12473"/>
    <cellStyle name="Normal 3 3 2 5 4 2 2" xfId="12474"/>
    <cellStyle name="Normal 3 3 2 5 4 2 2 2" xfId="12475"/>
    <cellStyle name="Normal 3 3 2 5 4 2 2 2 2" xfId="12476"/>
    <cellStyle name="Normal 3 3 2 5 4 2 2 3" xfId="12477"/>
    <cellStyle name="Normal 3 3 2 5 4 2 3" xfId="12478"/>
    <cellStyle name="Normal 3 3 2 5 4 2 3 2" xfId="12479"/>
    <cellStyle name="Normal 3 3 2 5 4 2 4" xfId="12480"/>
    <cellStyle name="Normal 3 3 2 5 4 3" xfId="12481"/>
    <cellStyle name="Normal 3 3 2 5 4 3 2" xfId="12482"/>
    <cellStyle name="Normal 3 3 2 5 4 3 2 2" xfId="12483"/>
    <cellStyle name="Normal 3 3 2 5 4 3 3" xfId="12484"/>
    <cellStyle name="Normal 3 3 2 5 4 4" xfId="12485"/>
    <cellStyle name="Normal 3 3 2 5 4 4 2" xfId="12486"/>
    <cellStyle name="Normal 3 3 2 5 4 5" xfId="12487"/>
    <cellStyle name="Normal 3 3 2 5 5" xfId="12488"/>
    <cellStyle name="Normal 3 3 2 5 5 2" xfId="12489"/>
    <cellStyle name="Normal 3 3 2 5 5 2 2" xfId="12490"/>
    <cellStyle name="Normal 3 3 2 5 5 2 2 2" xfId="12491"/>
    <cellStyle name="Normal 3 3 2 5 5 2 3" xfId="12492"/>
    <cellStyle name="Normal 3 3 2 5 5 3" xfId="12493"/>
    <cellStyle name="Normal 3 3 2 5 5 3 2" xfId="12494"/>
    <cellStyle name="Normal 3 3 2 5 5 4" xfId="12495"/>
    <cellStyle name="Normal 3 3 2 5 6" xfId="12496"/>
    <cellStyle name="Normal 3 3 2 5 6 2" xfId="12497"/>
    <cellStyle name="Normal 3 3 2 5 6 2 2" xfId="12498"/>
    <cellStyle name="Normal 3 3 2 5 6 3" xfId="12499"/>
    <cellStyle name="Normal 3 3 2 5 7" xfId="12500"/>
    <cellStyle name="Normal 3 3 2 5 7 2" xfId="12501"/>
    <cellStyle name="Normal 3 3 2 5 8" xfId="12502"/>
    <cellStyle name="Normal 3 3 2 6" xfId="12503"/>
    <cellStyle name="Normal 3 3 2 6 2" xfId="12504"/>
    <cellStyle name="Normal 3 3 2 6 2 2" xfId="12505"/>
    <cellStyle name="Normal 3 3 2 6 2 2 2" xfId="12506"/>
    <cellStyle name="Normal 3 3 2 6 2 2 2 2" xfId="12507"/>
    <cellStyle name="Normal 3 3 2 6 2 2 2 2 2" xfId="12508"/>
    <cellStyle name="Normal 3 3 2 6 2 2 2 2 2 2" xfId="12509"/>
    <cellStyle name="Normal 3 3 2 6 2 2 2 2 3" xfId="12510"/>
    <cellStyle name="Normal 3 3 2 6 2 2 2 3" xfId="12511"/>
    <cellStyle name="Normal 3 3 2 6 2 2 2 3 2" xfId="12512"/>
    <cellStyle name="Normal 3 3 2 6 2 2 2 4" xfId="12513"/>
    <cellStyle name="Normal 3 3 2 6 2 2 3" xfId="12514"/>
    <cellStyle name="Normal 3 3 2 6 2 2 3 2" xfId="12515"/>
    <cellStyle name="Normal 3 3 2 6 2 2 3 2 2" xfId="12516"/>
    <cellStyle name="Normal 3 3 2 6 2 2 3 3" xfId="12517"/>
    <cellStyle name="Normal 3 3 2 6 2 2 4" xfId="12518"/>
    <cellStyle name="Normal 3 3 2 6 2 2 4 2" xfId="12519"/>
    <cellStyle name="Normal 3 3 2 6 2 2 5" xfId="12520"/>
    <cellStyle name="Normal 3 3 2 6 2 3" xfId="12521"/>
    <cellStyle name="Normal 3 3 2 6 2 3 2" xfId="12522"/>
    <cellStyle name="Normal 3 3 2 6 2 3 2 2" xfId="12523"/>
    <cellStyle name="Normal 3 3 2 6 2 3 2 2 2" xfId="12524"/>
    <cellStyle name="Normal 3 3 2 6 2 3 2 3" xfId="12525"/>
    <cellStyle name="Normal 3 3 2 6 2 3 3" xfId="12526"/>
    <cellStyle name="Normal 3 3 2 6 2 3 3 2" xfId="12527"/>
    <cellStyle name="Normal 3 3 2 6 2 3 4" xfId="12528"/>
    <cellStyle name="Normal 3 3 2 6 2 4" xfId="12529"/>
    <cellStyle name="Normal 3 3 2 6 2 4 2" xfId="12530"/>
    <cellStyle name="Normal 3 3 2 6 2 4 2 2" xfId="12531"/>
    <cellStyle name="Normal 3 3 2 6 2 4 3" xfId="12532"/>
    <cellStyle name="Normal 3 3 2 6 2 5" xfId="12533"/>
    <cellStyle name="Normal 3 3 2 6 2 5 2" xfId="12534"/>
    <cellStyle name="Normal 3 3 2 6 2 6" xfId="12535"/>
    <cellStyle name="Normal 3 3 2 6 3" xfId="12536"/>
    <cellStyle name="Normal 3 3 2 6 3 2" xfId="12537"/>
    <cellStyle name="Normal 3 3 2 6 3 2 2" xfId="12538"/>
    <cellStyle name="Normal 3 3 2 6 3 2 2 2" xfId="12539"/>
    <cellStyle name="Normal 3 3 2 6 3 2 2 2 2" xfId="12540"/>
    <cellStyle name="Normal 3 3 2 6 3 2 2 3" xfId="12541"/>
    <cellStyle name="Normal 3 3 2 6 3 2 3" xfId="12542"/>
    <cellStyle name="Normal 3 3 2 6 3 2 3 2" xfId="12543"/>
    <cellStyle name="Normal 3 3 2 6 3 2 4" xfId="12544"/>
    <cellStyle name="Normal 3 3 2 6 3 3" xfId="12545"/>
    <cellStyle name="Normal 3 3 2 6 3 3 2" xfId="12546"/>
    <cellStyle name="Normal 3 3 2 6 3 3 2 2" xfId="12547"/>
    <cellStyle name="Normal 3 3 2 6 3 3 3" xfId="12548"/>
    <cellStyle name="Normal 3 3 2 6 3 4" xfId="12549"/>
    <cellStyle name="Normal 3 3 2 6 3 4 2" xfId="12550"/>
    <cellStyle name="Normal 3 3 2 6 3 5" xfId="12551"/>
    <cellStyle name="Normal 3 3 2 6 4" xfId="12552"/>
    <cellStyle name="Normal 3 3 2 6 4 2" xfId="12553"/>
    <cellStyle name="Normal 3 3 2 6 4 2 2" xfId="12554"/>
    <cellStyle name="Normal 3 3 2 6 4 2 2 2" xfId="12555"/>
    <cellStyle name="Normal 3 3 2 6 4 2 3" xfId="12556"/>
    <cellStyle name="Normal 3 3 2 6 4 3" xfId="12557"/>
    <cellStyle name="Normal 3 3 2 6 4 3 2" xfId="12558"/>
    <cellStyle name="Normal 3 3 2 6 4 4" xfId="12559"/>
    <cellStyle name="Normal 3 3 2 6 5" xfId="12560"/>
    <cellStyle name="Normal 3 3 2 6 5 2" xfId="12561"/>
    <cellStyle name="Normal 3 3 2 6 5 2 2" xfId="12562"/>
    <cellStyle name="Normal 3 3 2 6 5 3" xfId="12563"/>
    <cellStyle name="Normal 3 3 2 6 6" xfId="12564"/>
    <cellStyle name="Normal 3 3 2 6 6 2" xfId="12565"/>
    <cellStyle name="Normal 3 3 2 6 7" xfId="12566"/>
    <cellStyle name="Normal 3 3 2 7" xfId="12567"/>
    <cellStyle name="Normal 3 3 2 7 2" xfId="12568"/>
    <cellStyle name="Normal 3 3 2 7 2 2" xfId="12569"/>
    <cellStyle name="Normal 3 3 2 7 2 2 2" xfId="12570"/>
    <cellStyle name="Normal 3 3 2 7 2 2 2 2" xfId="12571"/>
    <cellStyle name="Normal 3 3 2 7 2 2 2 2 2" xfId="12572"/>
    <cellStyle name="Normal 3 3 2 7 2 2 2 3" xfId="12573"/>
    <cellStyle name="Normal 3 3 2 7 2 2 3" xfId="12574"/>
    <cellStyle name="Normal 3 3 2 7 2 2 3 2" xfId="12575"/>
    <cellStyle name="Normal 3 3 2 7 2 2 4" xfId="12576"/>
    <cellStyle name="Normal 3 3 2 7 2 3" xfId="12577"/>
    <cellStyle name="Normal 3 3 2 7 2 3 2" xfId="12578"/>
    <cellStyle name="Normal 3 3 2 7 2 3 2 2" xfId="12579"/>
    <cellStyle name="Normal 3 3 2 7 2 3 3" xfId="12580"/>
    <cellStyle name="Normal 3 3 2 7 2 4" xfId="12581"/>
    <cellStyle name="Normal 3 3 2 7 2 4 2" xfId="12582"/>
    <cellStyle name="Normal 3 3 2 7 2 5" xfId="12583"/>
    <cellStyle name="Normal 3 3 2 7 3" xfId="12584"/>
    <cellStyle name="Normal 3 3 2 7 3 2" xfId="12585"/>
    <cellStyle name="Normal 3 3 2 7 3 2 2" xfId="12586"/>
    <cellStyle name="Normal 3 3 2 7 3 2 2 2" xfId="12587"/>
    <cellStyle name="Normal 3 3 2 7 3 2 3" xfId="12588"/>
    <cellStyle name="Normal 3 3 2 7 3 3" xfId="12589"/>
    <cellStyle name="Normal 3 3 2 7 3 3 2" xfId="12590"/>
    <cellStyle name="Normal 3 3 2 7 3 4" xfId="12591"/>
    <cellStyle name="Normal 3 3 2 7 4" xfId="12592"/>
    <cellStyle name="Normal 3 3 2 7 4 2" xfId="12593"/>
    <cellStyle name="Normal 3 3 2 7 4 2 2" xfId="12594"/>
    <cellStyle name="Normal 3 3 2 7 4 3" xfId="12595"/>
    <cellStyle name="Normal 3 3 2 7 5" xfId="12596"/>
    <cellStyle name="Normal 3 3 2 7 5 2" xfId="12597"/>
    <cellStyle name="Normal 3 3 2 7 6" xfId="12598"/>
    <cellStyle name="Normal 3 3 2 8" xfId="12599"/>
    <cellStyle name="Normal 3 3 2 8 2" xfId="12600"/>
    <cellStyle name="Normal 3 3 2 8 2 2" xfId="12601"/>
    <cellStyle name="Normal 3 3 2 8 2 2 2" xfId="12602"/>
    <cellStyle name="Normal 3 3 2 8 2 2 2 2" xfId="12603"/>
    <cellStyle name="Normal 3 3 2 8 2 2 3" xfId="12604"/>
    <cellStyle name="Normal 3 3 2 8 2 3" xfId="12605"/>
    <cellStyle name="Normal 3 3 2 8 2 3 2" xfId="12606"/>
    <cellStyle name="Normal 3 3 2 8 2 4" xfId="12607"/>
    <cellStyle name="Normal 3 3 2 8 3" xfId="12608"/>
    <cellStyle name="Normal 3 3 2 8 3 2" xfId="12609"/>
    <cellStyle name="Normal 3 3 2 8 3 2 2" xfId="12610"/>
    <cellStyle name="Normal 3 3 2 8 3 3" xfId="12611"/>
    <cellStyle name="Normal 3 3 2 8 4" xfId="12612"/>
    <cellStyle name="Normal 3 3 2 8 4 2" xfId="12613"/>
    <cellStyle name="Normal 3 3 2 8 5" xfId="12614"/>
    <cellStyle name="Normal 3 3 2 9" xfId="12615"/>
    <cellStyle name="Normal 3 3 2 9 2" xfId="12616"/>
    <cellStyle name="Normal 3 3 2 9 2 2" xfId="12617"/>
    <cellStyle name="Normal 3 3 2 9 2 2 2" xfId="12618"/>
    <cellStyle name="Normal 3 3 2 9 2 3" xfId="12619"/>
    <cellStyle name="Normal 3 3 2 9 3" xfId="12620"/>
    <cellStyle name="Normal 3 3 2 9 3 2" xfId="12621"/>
    <cellStyle name="Normal 3 3 2 9 4" xfId="12622"/>
    <cellStyle name="Normal 3 3 3" xfId="12623"/>
    <cellStyle name="Normal 3 3 3 10" xfId="12624"/>
    <cellStyle name="Normal 3 3 3 10 2" xfId="12625"/>
    <cellStyle name="Normal 3 3 3 11" xfId="12626"/>
    <cellStyle name="Normal 3 3 3 2" xfId="12627"/>
    <cellStyle name="Normal 3 3 3 2 10" xfId="12628"/>
    <cellStyle name="Normal 3 3 3 2 2" xfId="12629"/>
    <cellStyle name="Normal 3 3 3 2 2 2" xfId="12630"/>
    <cellStyle name="Normal 3 3 3 2 2 2 2" xfId="12631"/>
    <cellStyle name="Normal 3 3 3 2 2 2 2 2" xfId="12632"/>
    <cellStyle name="Normal 3 3 3 2 2 2 2 2 2" xfId="12633"/>
    <cellStyle name="Normal 3 3 3 2 2 2 2 2 2 2" xfId="12634"/>
    <cellStyle name="Normal 3 3 3 2 2 2 2 2 2 2 2" xfId="12635"/>
    <cellStyle name="Normal 3 3 3 2 2 2 2 2 2 2 2 2" xfId="12636"/>
    <cellStyle name="Normal 3 3 3 2 2 2 2 2 2 2 2 2 2" xfId="12637"/>
    <cellStyle name="Normal 3 3 3 2 2 2 2 2 2 2 2 3" xfId="12638"/>
    <cellStyle name="Normal 3 3 3 2 2 2 2 2 2 2 3" xfId="12639"/>
    <cellStyle name="Normal 3 3 3 2 2 2 2 2 2 2 3 2" xfId="12640"/>
    <cellStyle name="Normal 3 3 3 2 2 2 2 2 2 2 4" xfId="12641"/>
    <cellStyle name="Normal 3 3 3 2 2 2 2 2 2 3" xfId="12642"/>
    <cellStyle name="Normal 3 3 3 2 2 2 2 2 2 3 2" xfId="12643"/>
    <cellStyle name="Normal 3 3 3 2 2 2 2 2 2 3 2 2" xfId="12644"/>
    <cellStyle name="Normal 3 3 3 2 2 2 2 2 2 3 3" xfId="12645"/>
    <cellStyle name="Normal 3 3 3 2 2 2 2 2 2 4" xfId="12646"/>
    <cellStyle name="Normal 3 3 3 2 2 2 2 2 2 4 2" xfId="12647"/>
    <cellStyle name="Normal 3 3 3 2 2 2 2 2 2 5" xfId="12648"/>
    <cellStyle name="Normal 3 3 3 2 2 2 2 2 3" xfId="12649"/>
    <cellStyle name="Normal 3 3 3 2 2 2 2 2 3 2" xfId="12650"/>
    <cellStyle name="Normal 3 3 3 2 2 2 2 2 3 2 2" xfId="12651"/>
    <cellStyle name="Normal 3 3 3 2 2 2 2 2 3 2 2 2" xfId="12652"/>
    <cellStyle name="Normal 3 3 3 2 2 2 2 2 3 2 3" xfId="12653"/>
    <cellStyle name="Normal 3 3 3 2 2 2 2 2 3 3" xfId="12654"/>
    <cellStyle name="Normal 3 3 3 2 2 2 2 2 3 3 2" xfId="12655"/>
    <cellStyle name="Normal 3 3 3 2 2 2 2 2 3 4" xfId="12656"/>
    <cellStyle name="Normal 3 3 3 2 2 2 2 2 4" xfId="12657"/>
    <cellStyle name="Normal 3 3 3 2 2 2 2 2 4 2" xfId="12658"/>
    <cellStyle name="Normal 3 3 3 2 2 2 2 2 4 2 2" xfId="12659"/>
    <cellStyle name="Normal 3 3 3 2 2 2 2 2 4 3" xfId="12660"/>
    <cellStyle name="Normal 3 3 3 2 2 2 2 2 5" xfId="12661"/>
    <cellStyle name="Normal 3 3 3 2 2 2 2 2 5 2" xfId="12662"/>
    <cellStyle name="Normal 3 3 3 2 2 2 2 2 6" xfId="12663"/>
    <cellStyle name="Normal 3 3 3 2 2 2 2 3" xfId="12664"/>
    <cellStyle name="Normal 3 3 3 2 2 2 2 3 2" xfId="12665"/>
    <cellStyle name="Normal 3 3 3 2 2 2 2 3 2 2" xfId="12666"/>
    <cellStyle name="Normal 3 3 3 2 2 2 2 3 2 2 2" xfId="12667"/>
    <cellStyle name="Normal 3 3 3 2 2 2 2 3 2 2 2 2" xfId="12668"/>
    <cellStyle name="Normal 3 3 3 2 2 2 2 3 2 2 3" xfId="12669"/>
    <cellStyle name="Normal 3 3 3 2 2 2 2 3 2 3" xfId="12670"/>
    <cellStyle name="Normal 3 3 3 2 2 2 2 3 2 3 2" xfId="12671"/>
    <cellStyle name="Normal 3 3 3 2 2 2 2 3 2 4" xfId="12672"/>
    <cellStyle name="Normal 3 3 3 2 2 2 2 3 3" xfId="12673"/>
    <cellStyle name="Normal 3 3 3 2 2 2 2 3 3 2" xfId="12674"/>
    <cellStyle name="Normal 3 3 3 2 2 2 2 3 3 2 2" xfId="12675"/>
    <cellStyle name="Normal 3 3 3 2 2 2 2 3 3 3" xfId="12676"/>
    <cellStyle name="Normal 3 3 3 2 2 2 2 3 4" xfId="12677"/>
    <cellStyle name="Normal 3 3 3 2 2 2 2 3 4 2" xfId="12678"/>
    <cellStyle name="Normal 3 3 3 2 2 2 2 3 5" xfId="12679"/>
    <cellStyle name="Normal 3 3 3 2 2 2 2 4" xfId="12680"/>
    <cellStyle name="Normal 3 3 3 2 2 2 2 4 2" xfId="12681"/>
    <cellStyle name="Normal 3 3 3 2 2 2 2 4 2 2" xfId="12682"/>
    <cellStyle name="Normal 3 3 3 2 2 2 2 4 2 2 2" xfId="12683"/>
    <cellStyle name="Normal 3 3 3 2 2 2 2 4 2 3" xfId="12684"/>
    <cellStyle name="Normal 3 3 3 2 2 2 2 4 3" xfId="12685"/>
    <cellStyle name="Normal 3 3 3 2 2 2 2 4 3 2" xfId="12686"/>
    <cellStyle name="Normal 3 3 3 2 2 2 2 4 4" xfId="12687"/>
    <cellStyle name="Normal 3 3 3 2 2 2 2 5" xfId="12688"/>
    <cellStyle name="Normal 3 3 3 2 2 2 2 5 2" xfId="12689"/>
    <cellStyle name="Normal 3 3 3 2 2 2 2 5 2 2" xfId="12690"/>
    <cellStyle name="Normal 3 3 3 2 2 2 2 5 3" xfId="12691"/>
    <cellStyle name="Normal 3 3 3 2 2 2 2 6" xfId="12692"/>
    <cellStyle name="Normal 3 3 3 2 2 2 2 6 2" xfId="12693"/>
    <cellStyle name="Normal 3 3 3 2 2 2 2 7" xfId="12694"/>
    <cellStyle name="Normal 3 3 3 2 2 2 3" xfId="12695"/>
    <cellStyle name="Normal 3 3 3 2 2 2 3 2" xfId="12696"/>
    <cellStyle name="Normal 3 3 3 2 2 2 3 2 2" xfId="12697"/>
    <cellStyle name="Normal 3 3 3 2 2 2 3 2 2 2" xfId="12698"/>
    <cellStyle name="Normal 3 3 3 2 2 2 3 2 2 2 2" xfId="12699"/>
    <cellStyle name="Normal 3 3 3 2 2 2 3 2 2 2 2 2" xfId="12700"/>
    <cellStyle name="Normal 3 3 3 2 2 2 3 2 2 2 3" xfId="12701"/>
    <cellStyle name="Normal 3 3 3 2 2 2 3 2 2 3" xfId="12702"/>
    <cellStyle name="Normal 3 3 3 2 2 2 3 2 2 3 2" xfId="12703"/>
    <cellStyle name="Normal 3 3 3 2 2 2 3 2 2 4" xfId="12704"/>
    <cellStyle name="Normal 3 3 3 2 2 2 3 2 3" xfId="12705"/>
    <cellStyle name="Normal 3 3 3 2 2 2 3 2 3 2" xfId="12706"/>
    <cellStyle name="Normal 3 3 3 2 2 2 3 2 3 2 2" xfId="12707"/>
    <cellStyle name="Normal 3 3 3 2 2 2 3 2 3 3" xfId="12708"/>
    <cellStyle name="Normal 3 3 3 2 2 2 3 2 4" xfId="12709"/>
    <cellStyle name="Normal 3 3 3 2 2 2 3 2 4 2" xfId="12710"/>
    <cellStyle name="Normal 3 3 3 2 2 2 3 2 5" xfId="12711"/>
    <cellStyle name="Normal 3 3 3 2 2 2 3 3" xfId="12712"/>
    <cellStyle name="Normal 3 3 3 2 2 2 3 3 2" xfId="12713"/>
    <cellStyle name="Normal 3 3 3 2 2 2 3 3 2 2" xfId="12714"/>
    <cellStyle name="Normal 3 3 3 2 2 2 3 3 2 2 2" xfId="12715"/>
    <cellStyle name="Normal 3 3 3 2 2 2 3 3 2 3" xfId="12716"/>
    <cellStyle name="Normal 3 3 3 2 2 2 3 3 3" xfId="12717"/>
    <cellStyle name="Normal 3 3 3 2 2 2 3 3 3 2" xfId="12718"/>
    <cellStyle name="Normal 3 3 3 2 2 2 3 3 4" xfId="12719"/>
    <cellStyle name="Normal 3 3 3 2 2 2 3 4" xfId="12720"/>
    <cellStyle name="Normal 3 3 3 2 2 2 3 4 2" xfId="12721"/>
    <cellStyle name="Normal 3 3 3 2 2 2 3 4 2 2" xfId="12722"/>
    <cellStyle name="Normal 3 3 3 2 2 2 3 4 3" xfId="12723"/>
    <cellStyle name="Normal 3 3 3 2 2 2 3 5" xfId="12724"/>
    <cellStyle name="Normal 3 3 3 2 2 2 3 5 2" xfId="12725"/>
    <cellStyle name="Normal 3 3 3 2 2 2 3 6" xfId="12726"/>
    <cellStyle name="Normal 3 3 3 2 2 2 4" xfId="12727"/>
    <cellStyle name="Normal 3 3 3 2 2 2 4 2" xfId="12728"/>
    <cellStyle name="Normal 3 3 3 2 2 2 4 2 2" xfId="12729"/>
    <cellStyle name="Normal 3 3 3 2 2 2 4 2 2 2" xfId="12730"/>
    <cellStyle name="Normal 3 3 3 2 2 2 4 2 2 2 2" xfId="12731"/>
    <cellStyle name="Normal 3 3 3 2 2 2 4 2 2 3" xfId="12732"/>
    <cellStyle name="Normal 3 3 3 2 2 2 4 2 3" xfId="12733"/>
    <cellStyle name="Normal 3 3 3 2 2 2 4 2 3 2" xfId="12734"/>
    <cellStyle name="Normal 3 3 3 2 2 2 4 2 4" xfId="12735"/>
    <cellStyle name="Normal 3 3 3 2 2 2 4 3" xfId="12736"/>
    <cellStyle name="Normal 3 3 3 2 2 2 4 3 2" xfId="12737"/>
    <cellStyle name="Normal 3 3 3 2 2 2 4 3 2 2" xfId="12738"/>
    <cellStyle name="Normal 3 3 3 2 2 2 4 3 3" xfId="12739"/>
    <cellStyle name="Normal 3 3 3 2 2 2 4 4" xfId="12740"/>
    <cellStyle name="Normal 3 3 3 2 2 2 4 4 2" xfId="12741"/>
    <cellStyle name="Normal 3 3 3 2 2 2 4 5" xfId="12742"/>
    <cellStyle name="Normal 3 3 3 2 2 2 5" xfId="12743"/>
    <cellStyle name="Normal 3 3 3 2 2 2 5 2" xfId="12744"/>
    <cellStyle name="Normal 3 3 3 2 2 2 5 2 2" xfId="12745"/>
    <cellStyle name="Normal 3 3 3 2 2 2 5 2 2 2" xfId="12746"/>
    <cellStyle name="Normal 3 3 3 2 2 2 5 2 3" xfId="12747"/>
    <cellStyle name="Normal 3 3 3 2 2 2 5 3" xfId="12748"/>
    <cellStyle name="Normal 3 3 3 2 2 2 5 3 2" xfId="12749"/>
    <cellStyle name="Normal 3 3 3 2 2 2 5 4" xfId="12750"/>
    <cellStyle name="Normal 3 3 3 2 2 2 6" xfId="12751"/>
    <cellStyle name="Normal 3 3 3 2 2 2 6 2" xfId="12752"/>
    <cellStyle name="Normal 3 3 3 2 2 2 6 2 2" xfId="12753"/>
    <cellStyle name="Normal 3 3 3 2 2 2 6 3" xfId="12754"/>
    <cellStyle name="Normal 3 3 3 2 2 2 7" xfId="12755"/>
    <cellStyle name="Normal 3 3 3 2 2 2 7 2" xfId="12756"/>
    <cellStyle name="Normal 3 3 3 2 2 2 8" xfId="12757"/>
    <cellStyle name="Normal 3 3 3 2 2 3" xfId="12758"/>
    <cellStyle name="Normal 3 3 3 2 2 3 2" xfId="12759"/>
    <cellStyle name="Normal 3 3 3 2 2 3 2 2" xfId="12760"/>
    <cellStyle name="Normal 3 3 3 2 2 3 2 2 2" xfId="12761"/>
    <cellStyle name="Normal 3 3 3 2 2 3 2 2 2 2" xfId="12762"/>
    <cellStyle name="Normal 3 3 3 2 2 3 2 2 2 2 2" xfId="12763"/>
    <cellStyle name="Normal 3 3 3 2 2 3 2 2 2 2 2 2" xfId="12764"/>
    <cellStyle name="Normal 3 3 3 2 2 3 2 2 2 2 3" xfId="12765"/>
    <cellStyle name="Normal 3 3 3 2 2 3 2 2 2 3" xfId="12766"/>
    <cellStyle name="Normal 3 3 3 2 2 3 2 2 2 3 2" xfId="12767"/>
    <cellStyle name="Normal 3 3 3 2 2 3 2 2 2 4" xfId="12768"/>
    <cellStyle name="Normal 3 3 3 2 2 3 2 2 3" xfId="12769"/>
    <cellStyle name="Normal 3 3 3 2 2 3 2 2 3 2" xfId="12770"/>
    <cellStyle name="Normal 3 3 3 2 2 3 2 2 3 2 2" xfId="12771"/>
    <cellStyle name="Normal 3 3 3 2 2 3 2 2 3 3" xfId="12772"/>
    <cellStyle name="Normal 3 3 3 2 2 3 2 2 4" xfId="12773"/>
    <cellStyle name="Normal 3 3 3 2 2 3 2 2 4 2" xfId="12774"/>
    <cellStyle name="Normal 3 3 3 2 2 3 2 2 5" xfId="12775"/>
    <cellStyle name="Normal 3 3 3 2 2 3 2 3" xfId="12776"/>
    <cellStyle name="Normal 3 3 3 2 2 3 2 3 2" xfId="12777"/>
    <cellStyle name="Normal 3 3 3 2 2 3 2 3 2 2" xfId="12778"/>
    <cellStyle name="Normal 3 3 3 2 2 3 2 3 2 2 2" xfId="12779"/>
    <cellStyle name="Normal 3 3 3 2 2 3 2 3 2 3" xfId="12780"/>
    <cellStyle name="Normal 3 3 3 2 2 3 2 3 3" xfId="12781"/>
    <cellStyle name="Normal 3 3 3 2 2 3 2 3 3 2" xfId="12782"/>
    <cellStyle name="Normal 3 3 3 2 2 3 2 3 4" xfId="12783"/>
    <cellStyle name="Normal 3 3 3 2 2 3 2 4" xfId="12784"/>
    <cellStyle name="Normal 3 3 3 2 2 3 2 4 2" xfId="12785"/>
    <cellStyle name="Normal 3 3 3 2 2 3 2 4 2 2" xfId="12786"/>
    <cellStyle name="Normal 3 3 3 2 2 3 2 4 3" xfId="12787"/>
    <cellStyle name="Normal 3 3 3 2 2 3 2 5" xfId="12788"/>
    <cellStyle name="Normal 3 3 3 2 2 3 2 5 2" xfId="12789"/>
    <cellStyle name="Normal 3 3 3 2 2 3 2 6" xfId="12790"/>
    <cellStyle name="Normal 3 3 3 2 2 3 3" xfId="12791"/>
    <cellStyle name="Normal 3 3 3 2 2 3 3 2" xfId="12792"/>
    <cellStyle name="Normal 3 3 3 2 2 3 3 2 2" xfId="12793"/>
    <cellStyle name="Normal 3 3 3 2 2 3 3 2 2 2" xfId="12794"/>
    <cellStyle name="Normal 3 3 3 2 2 3 3 2 2 2 2" xfId="12795"/>
    <cellStyle name="Normal 3 3 3 2 2 3 3 2 2 3" xfId="12796"/>
    <cellStyle name="Normal 3 3 3 2 2 3 3 2 3" xfId="12797"/>
    <cellStyle name="Normal 3 3 3 2 2 3 3 2 3 2" xfId="12798"/>
    <cellStyle name="Normal 3 3 3 2 2 3 3 2 4" xfId="12799"/>
    <cellStyle name="Normal 3 3 3 2 2 3 3 3" xfId="12800"/>
    <cellStyle name="Normal 3 3 3 2 2 3 3 3 2" xfId="12801"/>
    <cellStyle name="Normal 3 3 3 2 2 3 3 3 2 2" xfId="12802"/>
    <cellStyle name="Normal 3 3 3 2 2 3 3 3 3" xfId="12803"/>
    <cellStyle name="Normal 3 3 3 2 2 3 3 4" xfId="12804"/>
    <cellStyle name="Normal 3 3 3 2 2 3 3 4 2" xfId="12805"/>
    <cellStyle name="Normal 3 3 3 2 2 3 3 5" xfId="12806"/>
    <cellStyle name="Normal 3 3 3 2 2 3 4" xfId="12807"/>
    <cellStyle name="Normal 3 3 3 2 2 3 4 2" xfId="12808"/>
    <cellStyle name="Normal 3 3 3 2 2 3 4 2 2" xfId="12809"/>
    <cellStyle name="Normal 3 3 3 2 2 3 4 2 2 2" xfId="12810"/>
    <cellStyle name="Normal 3 3 3 2 2 3 4 2 3" xfId="12811"/>
    <cellStyle name="Normal 3 3 3 2 2 3 4 3" xfId="12812"/>
    <cellStyle name="Normal 3 3 3 2 2 3 4 3 2" xfId="12813"/>
    <cellStyle name="Normal 3 3 3 2 2 3 4 4" xfId="12814"/>
    <cellStyle name="Normal 3 3 3 2 2 3 5" xfId="12815"/>
    <cellStyle name="Normal 3 3 3 2 2 3 5 2" xfId="12816"/>
    <cellStyle name="Normal 3 3 3 2 2 3 5 2 2" xfId="12817"/>
    <cellStyle name="Normal 3 3 3 2 2 3 5 3" xfId="12818"/>
    <cellStyle name="Normal 3 3 3 2 2 3 6" xfId="12819"/>
    <cellStyle name="Normal 3 3 3 2 2 3 6 2" xfId="12820"/>
    <cellStyle name="Normal 3 3 3 2 2 3 7" xfId="12821"/>
    <cellStyle name="Normal 3 3 3 2 2 4" xfId="12822"/>
    <cellStyle name="Normal 3 3 3 2 2 4 2" xfId="12823"/>
    <cellStyle name="Normal 3 3 3 2 2 4 2 2" xfId="12824"/>
    <cellStyle name="Normal 3 3 3 2 2 4 2 2 2" xfId="12825"/>
    <cellStyle name="Normal 3 3 3 2 2 4 2 2 2 2" xfId="12826"/>
    <cellStyle name="Normal 3 3 3 2 2 4 2 2 2 2 2" xfId="12827"/>
    <cellStyle name="Normal 3 3 3 2 2 4 2 2 2 3" xfId="12828"/>
    <cellStyle name="Normal 3 3 3 2 2 4 2 2 3" xfId="12829"/>
    <cellStyle name="Normal 3 3 3 2 2 4 2 2 3 2" xfId="12830"/>
    <cellStyle name="Normal 3 3 3 2 2 4 2 2 4" xfId="12831"/>
    <cellStyle name="Normal 3 3 3 2 2 4 2 3" xfId="12832"/>
    <cellStyle name="Normal 3 3 3 2 2 4 2 3 2" xfId="12833"/>
    <cellStyle name="Normal 3 3 3 2 2 4 2 3 2 2" xfId="12834"/>
    <cellStyle name="Normal 3 3 3 2 2 4 2 3 3" xfId="12835"/>
    <cellStyle name="Normal 3 3 3 2 2 4 2 4" xfId="12836"/>
    <cellStyle name="Normal 3 3 3 2 2 4 2 4 2" xfId="12837"/>
    <cellStyle name="Normal 3 3 3 2 2 4 2 5" xfId="12838"/>
    <cellStyle name="Normal 3 3 3 2 2 4 3" xfId="12839"/>
    <cellStyle name="Normal 3 3 3 2 2 4 3 2" xfId="12840"/>
    <cellStyle name="Normal 3 3 3 2 2 4 3 2 2" xfId="12841"/>
    <cellStyle name="Normal 3 3 3 2 2 4 3 2 2 2" xfId="12842"/>
    <cellStyle name="Normal 3 3 3 2 2 4 3 2 3" xfId="12843"/>
    <cellStyle name="Normal 3 3 3 2 2 4 3 3" xfId="12844"/>
    <cellStyle name="Normal 3 3 3 2 2 4 3 3 2" xfId="12845"/>
    <cellStyle name="Normal 3 3 3 2 2 4 3 4" xfId="12846"/>
    <cellStyle name="Normal 3 3 3 2 2 4 4" xfId="12847"/>
    <cellStyle name="Normal 3 3 3 2 2 4 4 2" xfId="12848"/>
    <cellStyle name="Normal 3 3 3 2 2 4 4 2 2" xfId="12849"/>
    <cellStyle name="Normal 3 3 3 2 2 4 4 3" xfId="12850"/>
    <cellStyle name="Normal 3 3 3 2 2 4 5" xfId="12851"/>
    <cellStyle name="Normal 3 3 3 2 2 4 5 2" xfId="12852"/>
    <cellStyle name="Normal 3 3 3 2 2 4 6" xfId="12853"/>
    <cellStyle name="Normal 3 3 3 2 2 5" xfId="12854"/>
    <cellStyle name="Normal 3 3 3 2 2 5 2" xfId="12855"/>
    <cellStyle name="Normal 3 3 3 2 2 5 2 2" xfId="12856"/>
    <cellStyle name="Normal 3 3 3 2 2 5 2 2 2" xfId="12857"/>
    <cellStyle name="Normal 3 3 3 2 2 5 2 2 2 2" xfId="12858"/>
    <cellStyle name="Normal 3 3 3 2 2 5 2 2 3" xfId="12859"/>
    <cellStyle name="Normal 3 3 3 2 2 5 2 3" xfId="12860"/>
    <cellStyle name="Normal 3 3 3 2 2 5 2 3 2" xfId="12861"/>
    <cellStyle name="Normal 3 3 3 2 2 5 2 4" xfId="12862"/>
    <cellStyle name="Normal 3 3 3 2 2 5 3" xfId="12863"/>
    <cellStyle name="Normal 3 3 3 2 2 5 3 2" xfId="12864"/>
    <cellStyle name="Normal 3 3 3 2 2 5 3 2 2" xfId="12865"/>
    <cellStyle name="Normal 3 3 3 2 2 5 3 3" xfId="12866"/>
    <cellStyle name="Normal 3 3 3 2 2 5 4" xfId="12867"/>
    <cellStyle name="Normal 3 3 3 2 2 5 4 2" xfId="12868"/>
    <cellStyle name="Normal 3 3 3 2 2 5 5" xfId="12869"/>
    <cellStyle name="Normal 3 3 3 2 2 6" xfId="12870"/>
    <cellStyle name="Normal 3 3 3 2 2 6 2" xfId="12871"/>
    <cellStyle name="Normal 3 3 3 2 2 6 2 2" xfId="12872"/>
    <cellStyle name="Normal 3 3 3 2 2 6 2 2 2" xfId="12873"/>
    <cellStyle name="Normal 3 3 3 2 2 6 2 3" xfId="12874"/>
    <cellStyle name="Normal 3 3 3 2 2 6 3" xfId="12875"/>
    <cellStyle name="Normal 3 3 3 2 2 6 3 2" xfId="12876"/>
    <cellStyle name="Normal 3 3 3 2 2 6 4" xfId="12877"/>
    <cellStyle name="Normal 3 3 3 2 2 7" xfId="12878"/>
    <cellStyle name="Normal 3 3 3 2 2 7 2" xfId="12879"/>
    <cellStyle name="Normal 3 3 3 2 2 7 2 2" xfId="12880"/>
    <cellStyle name="Normal 3 3 3 2 2 7 3" xfId="12881"/>
    <cellStyle name="Normal 3 3 3 2 2 8" xfId="12882"/>
    <cellStyle name="Normal 3 3 3 2 2 8 2" xfId="12883"/>
    <cellStyle name="Normal 3 3 3 2 2 9" xfId="12884"/>
    <cellStyle name="Normal 3 3 3 2 3" xfId="12885"/>
    <cellStyle name="Normal 3 3 3 2 3 2" xfId="12886"/>
    <cellStyle name="Normal 3 3 3 2 3 2 2" xfId="12887"/>
    <cellStyle name="Normal 3 3 3 2 3 2 2 2" xfId="12888"/>
    <cellStyle name="Normal 3 3 3 2 3 2 2 2 2" xfId="12889"/>
    <cellStyle name="Normal 3 3 3 2 3 2 2 2 2 2" xfId="12890"/>
    <cellStyle name="Normal 3 3 3 2 3 2 2 2 2 2 2" xfId="12891"/>
    <cellStyle name="Normal 3 3 3 2 3 2 2 2 2 2 2 2" xfId="12892"/>
    <cellStyle name="Normal 3 3 3 2 3 2 2 2 2 2 3" xfId="12893"/>
    <cellStyle name="Normal 3 3 3 2 3 2 2 2 2 3" xfId="12894"/>
    <cellStyle name="Normal 3 3 3 2 3 2 2 2 2 3 2" xfId="12895"/>
    <cellStyle name="Normal 3 3 3 2 3 2 2 2 2 4" xfId="12896"/>
    <cellStyle name="Normal 3 3 3 2 3 2 2 2 3" xfId="12897"/>
    <cellStyle name="Normal 3 3 3 2 3 2 2 2 3 2" xfId="12898"/>
    <cellStyle name="Normal 3 3 3 2 3 2 2 2 3 2 2" xfId="12899"/>
    <cellStyle name="Normal 3 3 3 2 3 2 2 2 3 3" xfId="12900"/>
    <cellStyle name="Normal 3 3 3 2 3 2 2 2 4" xfId="12901"/>
    <cellStyle name="Normal 3 3 3 2 3 2 2 2 4 2" xfId="12902"/>
    <cellStyle name="Normal 3 3 3 2 3 2 2 2 5" xfId="12903"/>
    <cellStyle name="Normal 3 3 3 2 3 2 2 3" xfId="12904"/>
    <cellStyle name="Normal 3 3 3 2 3 2 2 3 2" xfId="12905"/>
    <cellStyle name="Normal 3 3 3 2 3 2 2 3 2 2" xfId="12906"/>
    <cellStyle name="Normal 3 3 3 2 3 2 2 3 2 2 2" xfId="12907"/>
    <cellStyle name="Normal 3 3 3 2 3 2 2 3 2 3" xfId="12908"/>
    <cellStyle name="Normal 3 3 3 2 3 2 2 3 3" xfId="12909"/>
    <cellStyle name="Normal 3 3 3 2 3 2 2 3 3 2" xfId="12910"/>
    <cellStyle name="Normal 3 3 3 2 3 2 2 3 4" xfId="12911"/>
    <cellStyle name="Normal 3 3 3 2 3 2 2 4" xfId="12912"/>
    <cellStyle name="Normal 3 3 3 2 3 2 2 4 2" xfId="12913"/>
    <cellStyle name="Normal 3 3 3 2 3 2 2 4 2 2" xfId="12914"/>
    <cellStyle name="Normal 3 3 3 2 3 2 2 4 3" xfId="12915"/>
    <cellStyle name="Normal 3 3 3 2 3 2 2 5" xfId="12916"/>
    <cellStyle name="Normal 3 3 3 2 3 2 2 5 2" xfId="12917"/>
    <cellStyle name="Normal 3 3 3 2 3 2 2 6" xfId="12918"/>
    <cellStyle name="Normal 3 3 3 2 3 2 3" xfId="12919"/>
    <cellStyle name="Normal 3 3 3 2 3 2 3 2" xfId="12920"/>
    <cellStyle name="Normal 3 3 3 2 3 2 3 2 2" xfId="12921"/>
    <cellStyle name="Normal 3 3 3 2 3 2 3 2 2 2" xfId="12922"/>
    <cellStyle name="Normal 3 3 3 2 3 2 3 2 2 2 2" xfId="12923"/>
    <cellStyle name="Normal 3 3 3 2 3 2 3 2 2 3" xfId="12924"/>
    <cellStyle name="Normal 3 3 3 2 3 2 3 2 3" xfId="12925"/>
    <cellStyle name="Normal 3 3 3 2 3 2 3 2 3 2" xfId="12926"/>
    <cellStyle name="Normal 3 3 3 2 3 2 3 2 4" xfId="12927"/>
    <cellStyle name="Normal 3 3 3 2 3 2 3 3" xfId="12928"/>
    <cellStyle name="Normal 3 3 3 2 3 2 3 3 2" xfId="12929"/>
    <cellStyle name="Normal 3 3 3 2 3 2 3 3 2 2" xfId="12930"/>
    <cellStyle name="Normal 3 3 3 2 3 2 3 3 3" xfId="12931"/>
    <cellStyle name="Normal 3 3 3 2 3 2 3 4" xfId="12932"/>
    <cellStyle name="Normal 3 3 3 2 3 2 3 4 2" xfId="12933"/>
    <cellStyle name="Normal 3 3 3 2 3 2 3 5" xfId="12934"/>
    <cellStyle name="Normal 3 3 3 2 3 2 4" xfId="12935"/>
    <cellStyle name="Normal 3 3 3 2 3 2 4 2" xfId="12936"/>
    <cellStyle name="Normal 3 3 3 2 3 2 4 2 2" xfId="12937"/>
    <cellStyle name="Normal 3 3 3 2 3 2 4 2 2 2" xfId="12938"/>
    <cellStyle name="Normal 3 3 3 2 3 2 4 2 3" xfId="12939"/>
    <cellStyle name="Normal 3 3 3 2 3 2 4 3" xfId="12940"/>
    <cellStyle name="Normal 3 3 3 2 3 2 4 3 2" xfId="12941"/>
    <cellStyle name="Normal 3 3 3 2 3 2 4 4" xfId="12942"/>
    <cellStyle name="Normal 3 3 3 2 3 2 5" xfId="12943"/>
    <cellStyle name="Normal 3 3 3 2 3 2 5 2" xfId="12944"/>
    <cellStyle name="Normal 3 3 3 2 3 2 5 2 2" xfId="12945"/>
    <cellStyle name="Normal 3 3 3 2 3 2 5 3" xfId="12946"/>
    <cellStyle name="Normal 3 3 3 2 3 2 6" xfId="12947"/>
    <cellStyle name="Normal 3 3 3 2 3 2 6 2" xfId="12948"/>
    <cellStyle name="Normal 3 3 3 2 3 2 7" xfId="12949"/>
    <cellStyle name="Normal 3 3 3 2 3 3" xfId="12950"/>
    <cellStyle name="Normal 3 3 3 2 3 3 2" xfId="12951"/>
    <cellStyle name="Normal 3 3 3 2 3 3 2 2" xfId="12952"/>
    <cellStyle name="Normal 3 3 3 2 3 3 2 2 2" xfId="12953"/>
    <cellStyle name="Normal 3 3 3 2 3 3 2 2 2 2" xfId="12954"/>
    <cellStyle name="Normal 3 3 3 2 3 3 2 2 2 2 2" xfId="12955"/>
    <cellStyle name="Normal 3 3 3 2 3 3 2 2 2 3" xfId="12956"/>
    <cellStyle name="Normal 3 3 3 2 3 3 2 2 3" xfId="12957"/>
    <cellStyle name="Normal 3 3 3 2 3 3 2 2 3 2" xfId="12958"/>
    <cellStyle name="Normal 3 3 3 2 3 3 2 2 4" xfId="12959"/>
    <cellStyle name="Normal 3 3 3 2 3 3 2 3" xfId="12960"/>
    <cellStyle name="Normal 3 3 3 2 3 3 2 3 2" xfId="12961"/>
    <cellStyle name="Normal 3 3 3 2 3 3 2 3 2 2" xfId="12962"/>
    <cellStyle name="Normal 3 3 3 2 3 3 2 3 3" xfId="12963"/>
    <cellStyle name="Normal 3 3 3 2 3 3 2 4" xfId="12964"/>
    <cellStyle name="Normal 3 3 3 2 3 3 2 4 2" xfId="12965"/>
    <cellStyle name="Normal 3 3 3 2 3 3 2 5" xfId="12966"/>
    <cellStyle name="Normal 3 3 3 2 3 3 3" xfId="12967"/>
    <cellStyle name="Normal 3 3 3 2 3 3 3 2" xfId="12968"/>
    <cellStyle name="Normal 3 3 3 2 3 3 3 2 2" xfId="12969"/>
    <cellStyle name="Normal 3 3 3 2 3 3 3 2 2 2" xfId="12970"/>
    <cellStyle name="Normal 3 3 3 2 3 3 3 2 3" xfId="12971"/>
    <cellStyle name="Normal 3 3 3 2 3 3 3 3" xfId="12972"/>
    <cellStyle name="Normal 3 3 3 2 3 3 3 3 2" xfId="12973"/>
    <cellStyle name="Normal 3 3 3 2 3 3 3 4" xfId="12974"/>
    <cellStyle name="Normal 3 3 3 2 3 3 4" xfId="12975"/>
    <cellStyle name="Normal 3 3 3 2 3 3 4 2" xfId="12976"/>
    <cellStyle name="Normal 3 3 3 2 3 3 4 2 2" xfId="12977"/>
    <cellStyle name="Normal 3 3 3 2 3 3 4 3" xfId="12978"/>
    <cellStyle name="Normal 3 3 3 2 3 3 5" xfId="12979"/>
    <cellStyle name="Normal 3 3 3 2 3 3 5 2" xfId="12980"/>
    <cellStyle name="Normal 3 3 3 2 3 3 6" xfId="12981"/>
    <cellStyle name="Normal 3 3 3 2 3 4" xfId="12982"/>
    <cellStyle name="Normal 3 3 3 2 3 4 2" xfId="12983"/>
    <cellStyle name="Normal 3 3 3 2 3 4 2 2" xfId="12984"/>
    <cellStyle name="Normal 3 3 3 2 3 4 2 2 2" xfId="12985"/>
    <cellStyle name="Normal 3 3 3 2 3 4 2 2 2 2" xfId="12986"/>
    <cellStyle name="Normal 3 3 3 2 3 4 2 2 3" xfId="12987"/>
    <cellStyle name="Normal 3 3 3 2 3 4 2 3" xfId="12988"/>
    <cellStyle name="Normal 3 3 3 2 3 4 2 3 2" xfId="12989"/>
    <cellStyle name="Normal 3 3 3 2 3 4 2 4" xfId="12990"/>
    <cellStyle name="Normal 3 3 3 2 3 4 3" xfId="12991"/>
    <cellStyle name="Normal 3 3 3 2 3 4 3 2" xfId="12992"/>
    <cellStyle name="Normal 3 3 3 2 3 4 3 2 2" xfId="12993"/>
    <cellStyle name="Normal 3 3 3 2 3 4 3 3" xfId="12994"/>
    <cellStyle name="Normal 3 3 3 2 3 4 4" xfId="12995"/>
    <cellStyle name="Normal 3 3 3 2 3 4 4 2" xfId="12996"/>
    <cellStyle name="Normal 3 3 3 2 3 4 5" xfId="12997"/>
    <cellStyle name="Normal 3 3 3 2 3 5" xfId="12998"/>
    <cellStyle name="Normal 3 3 3 2 3 5 2" xfId="12999"/>
    <cellStyle name="Normal 3 3 3 2 3 5 2 2" xfId="13000"/>
    <cellStyle name="Normal 3 3 3 2 3 5 2 2 2" xfId="13001"/>
    <cellStyle name="Normal 3 3 3 2 3 5 2 3" xfId="13002"/>
    <cellStyle name="Normal 3 3 3 2 3 5 3" xfId="13003"/>
    <cellStyle name="Normal 3 3 3 2 3 5 3 2" xfId="13004"/>
    <cellStyle name="Normal 3 3 3 2 3 5 4" xfId="13005"/>
    <cellStyle name="Normal 3 3 3 2 3 6" xfId="13006"/>
    <cellStyle name="Normal 3 3 3 2 3 6 2" xfId="13007"/>
    <cellStyle name="Normal 3 3 3 2 3 6 2 2" xfId="13008"/>
    <cellStyle name="Normal 3 3 3 2 3 6 3" xfId="13009"/>
    <cellStyle name="Normal 3 3 3 2 3 7" xfId="13010"/>
    <cellStyle name="Normal 3 3 3 2 3 7 2" xfId="13011"/>
    <cellStyle name="Normal 3 3 3 2 3 8" xfId="13012"/>
    <cellStyle name="Normal 3 3 3 2 4" xfId="13013"/>
    <cellStyle name="Normal 3 3 3 2 4 2" xfId="13014"/>
    <cellStyle name="Normal 3 3 3 2 4 2 2" xfId="13015"/>
    <cellStyle name="Normal 3 3 3 2 4 2 2 2" xfId="13016"/>
    <cellStyle name="Normal 3 3 3 2 4 2 2 2 2" xfId="13017"/>
    <cellStyle name="Normal 3 3 3 2 4 2 2 2 2 2" xfId="13018"/>
    <cellStyle name="Normal 3 3 3 2 4 2 2 2 2 2 2" xfId="13019"/>
    <cellStyle name="Normal 3 3 3 2 4 2 2 2 2 3" xfId="13020"/>
    <cellStyle name="Normal 3 3 3 2 4 2 2 2 3" xfId="13021"/>
    <cellStyle name="Normal 3 3 3 2 4 2 2 2 3 2" xfId="13022"/>
    <cellStyle name="Normal 3 3 3 2 4 2 2 2 4" xfId="13023"/>
    <cellStyle name="Normal 3 3 3 2 4 2 2 3" xfId="13024"/>
    <cellStyle name="Normal 3 3 3 2 4 2 2 3 2" xfId="13025"/>
    <cellStyle name="Normal 3 3 3 2 4 2 2 3 2 2" xfId="13026"/>
    <cellStyle name="Normal 3 3 3 2 4 2 2 3 3" xfId="13027"/>
    <cellStyle name="Normal 3 3 3 2 4 2 2 4" xfId="13028"/>
    <cellStyle name="Normal 3 3 3 2 4 2 2 4 2" xfId="13029"/>
    <cellStyle name="Normal 3 3 3 2 4 2 2 5" xfId="13030"/>
    <cellStyle name="Normal 3 3 3 2 4 2 3" xfId="13031"/>
    <cellStyle name="Normal 3 3 3 2 4 2 3 2" xfId="13032"/>
    <cellStyle name="Normal 3 3 3 2 4 2 3 2 2" xfId="13033"/>
    <cellStyle name="Normal 3 3 3 2 4 2 3 2 2 2" xfId="13034"/>
    <cellStyle name="Normal 3 3 3 2 4 2 3 2 3" xfId="13035"/>
    <cellStyle name="Normal 3 3 3 2 4 2 3 3" xfId="13036"/>
    <cellStyle name="Normal 3 3 3 2 4 2 3 3 2" xfId="13037"/>
    <cellStyle name="Normal 3 3 3 2 4 2 3 4" xfId="13038"/>
    <cellStyle name="Normal 3 3 3 2 4 2 4" xfId="13039"/>
    <cellStyle name="Normal 3 3 3 2 4 2 4 2" xfId="13040"/>
    <cellStyle name="Normal 3 3 3 2 4 2 4 2 2" xfId="13041"/>
    <cellStyle name="Normal 3 3 3 2 4 2 4 3" xfId="13042"/>
    <cellStyle name="Normal 3 3 3 2 4 2 5" xfId="13043"/>
    <cellStyle name="Normal 3 3 3 2 4 2 5 2" xfId="13044"/>
    <cellStyle name="Normal 3 3 3 2 4 2 6" xfId="13045"/>
    <cellStyle name="Normal 3 3 3 2 4 3" xfId="13046"/>
    <cellStyle name="Normal 3 3 3 2 4 3 2" xfId="13047"/>
    <cellStyle name="Normal 3 3 3 2 4 3 2 2" xfId="13048"/>
    <cellStyle name="Normal 3 3 3 2 4 3 2 2 2" xfId="13049"/>
    <cellStyle name="Normal 3 3 3 2 4 3 2 2 2 2" xfId="13050"/>
    <cellStyle name="Normal 3 3 3 2 4 3 2 2 3" xfId="13051"/>
    <cellStyle name="Normal 3 3 3 2 4 3 2 3" xfId="13052"/>
    <cellStyle name="Normal 3 3 3 2 4 3 2 3 2" xfId="13053"/>
    <cellStyle name="Normal 3 3 3 2 4 3 2 4" xfId="13054"/>
    <cellStyle name="Normal 3 3 3 2 4 3 3" xfId="13055"/>
    <cellStyle name="Normal 3 3 3 2 4 3 3 2" xfId="13056"/>
    <cellStyle name="Normal 3 3 3 2 4 3 3 2 2" xfId="13057"/>
    <cellStyle name="Normal 3 3 3 2 4 3 3 3" xfId="13058"/>
    <cellStyle name="Normal 3 3 3 2 4 3 4" xfId="13059"/>
    <cellStyle name="Normal 3 3 3 2 4 3 4 2" xfId="13060"/>
    <cellStyle name="Normal 3 3 3 2 4 3 5" xfId="13061"/>
    <cellStyle name="Normal 3 3 3 2 4 4" xfId="13062"/>
    <cellStyle name="Normal 3 3 3 2 4 4 2" xfId="13063"/>
    <cellStyle name="Normal 3 3 3 2 4 4 2 2" xfId="13064"/>
    <cellStyle name="Normal 3 3 3 2 4 4 2 2 2" xfId="13065"/>
    <cellStyle name="Normal 3 3 3 2 4 4 2 3" xfId="13066"/>
    <cellStyle name="Normal 3 3 3 2 4 4 3" xfId="13067"/>
    <cellStyle name="Normal 3 3 3 2 4 4 3 2" xfId="13068"/>
    <cellStyle name="Normal 3 3 3 2 4 4 4" xfId="13069"/>
    <cellStyle name="Normal 3 3 3 2 4 5" xfId="13070"/>
    <cellStyle name="Normal 3 3 3 2 4 5 2" xfId="13071"/>
    <cellStyle name="Normal 3 3 3 2 4 5 2 2" xfId="13072"/>
    <cellStyle name="Normal 3 3 3 2 4 5 3" xfId="13073"/>
    <cellStyle name="Normal 3 3 3 2 4 6" xfId="13074"/>
    <cellStyle name="Normal 3 3 3 2 4 6 2" xfId="13075"/>
    <cellStyle name="Normal 3 3 3 2 4 7" xfId="13076"/>
    <cellStyle name="Normal 3 3 3 2 5" xfId="13077"/>
    <cellStyle name="Normal 3 3 3 2 5 2" xfId="13078"/>
    <cellStyle name="Normal 3 3 3 2 5 2 2" xfId="13079"/>
    <cellStyle name="Normal 3 3 3 2 5 2 2 2" xfId="13080"/>
    <cellStyle name="Normal 3 3 3 2 5 2 2 2 2" xfId="13081"/>
    <cellStyle name="Normal 3 3 3 2 5 2 2 2 2 2" xfId="13082"/>
    <cellStyle name="Normal 3 3 3 2 5 2 2 2 3" xfId="13083"/>
    <cellStyle name="Normal 3 3 3 2 5 2 2 3" xfId="13084"/>
    <cellStyle name="Normal 3 3 3 2 5 2 2 3 2" xfId="13085"/>
    <cellStyle name="Normal 3 3 3 2 5 2 2 4" xfId="13086"/>
    <cellStyle name="Normal 3 3 3 2 5 2 3" xfId="13087"/>
    <cellStyle name="Normal 3 3 3 2 5 2 3 2" xfId="13088"/>
    <cellStyle name="Normal 3 3 3 2 5 2 3 2 2" xfId="13089"/>
    <cellStyle name="Normal 3 3 3 2 5 2 3 3" xfId="13090"/>
    <cellStyle name="Normal 3 3 3 2 5 2 4" xfId="13091"/>
    <cellStyle name="Normal 3 3 3 2 5 2 4 2" xfId="13092"/>
    <cellStyle name="Normal 3 3 3 2 5 2 5" xfId="13093"/>
    <cellStyle name="Normal 3 3 3 2 5 3" xfId="13094"/>
    <cellStyle name="Normal 3 3 3 2 5 3 2" xfId="13095"/>
    <cellStyle name="Normal 3 3 3 2 5 3 2 2" xfId="13096"/>
    <cellStyle name="Normal 3 3 3 2 5 3 2 2 2" xfId="13097"/>
    <cellStyle name="Normal 3 3 3 2 5 3 2 3" xfId="13098"/>
    <cellStyle name="Normal 3 3 3 2 5 3 3" xfId="13099"/>
    <cellStyle name="Normal 3 3 3 2 5 3 3 2" xfId="13100"/>
    <cellStyle name="Normal 3 3 3 2 5 3 4" xfId="13101"/>
    <cellStyle name="Normal 3 3 3 2 5 4" xfId="13102"/>
    <cellStyle name="Normal 3 3 3 2 5 4 2" xfId="13103"/>
    <cellStyle name="Normal 3 3 3 2 5 4 2 2" xfId="13104"/>
    <cellStyle name="Normal 3 3 3 2 5 4 3" xfId="13105"/>
    <cellStyle name="Normal 3 3 3 2 5 5" xfId="13106"/>
    <cellStyle name="Normal 3 3 3 2 5 5 2" xfId="13107"/>
    <cellStyle name="Normal 3 3 3 2 5 6" xfId="13108"/>
    <cellStyle name="Normal 3 3 3 2 6" xfId="13109"/>
    <cellStyle name="Normal 3 3 3 2 6 2" xfId="13110"/>
    <cellStyle name="Normal 3 3 3 2 6 2 2" xfId="13111"/>
    <cellStyle name="Normal 3 3 3 2 6 2 2 2" xfId="13112"/>
    <cellStyle name="Normal 3 3 3 2 6 2 2 2 2" xfId="13113"/>
    <cellStyle name="Normal 3 3 3 2 6 2 2 3" xfId="13114"/>
    <cellStyle name="Normal 3 3 3 2 6 2 3" xfId="13115"/>
    <cellStyle name="Normal 3 3 3 2 6 2 3 2" xfId="13116"/>
    <cellStyle name="Normal 3 3 3 2 6 2 4" xfId="13117"/>
    <cellStyle name="Normal 3 3 3 2 6 3" xfId="13118"/>
    <cellStyle name="Normal 3 3 3 2 6 3 2" xfId="13119"/>
    <cellStyle name="Normal 3 3 3 2 6 3 2 2" xfId="13120"/>
    <cellStyle name="Normal 3 3 3 2 6 3 3" xfId="13121"/>
    <cellStyle name="Normal 3 3 3 2 6 4" xfId="13122"/>
    <cellStyle name="Normal 3 3 3 2 6 4 2" xfId="13123"/>
    <cellStyle name="Normal 3 3 3 2 6 5" xfId="13124"/>
    <cellStyle name="Normal 3 3 3 2 7" xfId="13125"/>
    <cellStyle name="Normal 3 3 3 2 7 2" xfId="13126"/>
    <cellStyle name="Normal 3 3 3 2 7 2 2" xfId="13127"/>
    <cellStyle name="Normal 3 3 3 2 7 2 2 2" xfId="13128"/>
    <cellStyle name="Normal 3 3 3 2 7 2 3" xfId="13129"/>
    <cellStyle name="Normal 3 3 3 2 7 3" xfId="13130"/>
    <cellStyle name="Normal 3 3 3 2 7 3 2" xfId="13131"/>
    <cellStyle name="Normal 3 3 3 2 7 4" xfId="13132"/>
    <cellStyle name="Normal 3 3 3 2 8" xfId="13133"/>
    <cellStyle name="Normal 3 3 3 2 8 2" xfId="13134"/>
    <cellStyle name="Normal 3 3 3 2 8 2 2" xfId="13135"/>
    <cellStyle name="Normal 3 3 3 2 8 3" xfId="13136"/>
    <cellStyle name="Normal 3 3 3 2 9" xfId="13137"/>
    <cellStyle name="Normal 3 3 3 2 9 2" xfId="13138"/>
    <cellStyle name="Normal 3 3 3 3" xfId="13139"/>
    <cellStyle name="Normal 3 3 3 3 2" xfId="13140"/>
    <cellStyle name="Normal 3 3 3 3 2 2" xfId="13141"/>
    <cellStyle name="Normal 3 3 3 3 2 2 2" xfId="13142"/>
    <cellStyle name="Normal 3 3 3 3 2 2 2 2" xfId="13143"/>
    <cellStyle name="Normal 3 3 3 3 2 2 2 2 2" xfId="13144"/>
    <cellStyle name="Normal 3 3 3 3 2 2 2 2 2 2" xfId="13145"/>
    <cellStyle name="Normal 3 3 3 3 2 2 2 2 2 2 2" xfId="13146"/>
    <cellStyle name="Normal 3 3 3 3 2 2 2 2 2 2 2 2" xfId="13147"/>
    <cellStyle name="Normal 3 3 3 3 2 2 2 2 2 2 3" xfId="13148"/>
    <cellStyle name="Normal 3 3 3 3 2 2 2 2 2 3" xfId="13149"/>
    <cellStyle name="Normal 3 3 3 3 2 2 2 2 2 3 2" xfId="13150"/>
    <cellStyle name="Normal 3 3 3 3 2 2 2 2 2 4" xfId="13151"/>
    <cellStyle name="Normal 3 3 3 3 2 2 2 2 3" xfId="13152"/>
    <cellStyle name="Normal 3 3 3 3 2 2 2 2 3 2" xfId="13153"/>
    <cellStyle name="Normal 3 3 3 3 2 2 2 2 3 2 2" xfId="13154"/>
    <cellStyle name="Normal 3 3 3 3 2 2 2 2 3 3" xfId="13155"/>
    <cellStyle name="Normal 3 3 3 3 2 2 2 2 4" xfId="13156"/>
    <cellStyle name="Normal 3 3 3 3 2 2 2 2 4 2" xfId="13157"/>
    <cellStyle name="Normal 3 3 3 3 2 2 2 2 5" xfId="13158"/>
    <cellStyle name="Normal 3 3 3 3 2 2 2 3" xfId="13159"/>
    <cellStyle name="Normal 3 3 3 3 2 2 2 3 2" xfId="13160"/>
    <cellStyle name="Normal 3 3 3 3 2 2 2 3 2 2" xfId="13161"/>
    <cellStyle name="Normal 3 3 3 3 2 2 2 3 2 2 2" xfId="13162"/>
    <cellStyle name="Normal 3 3 3 3 2 2 2 3 2 3" xfId="13163"/>
    <cellStyle name="Normal 3 3 3 3 2 2 2 3 3" xfId="13164"/>
    <cellStyle name="Normal 3 3 3 3 2 2 2 3 3 2" xfId="13165"/>
    <cellStyle name="Normal 3 3 3 3 2 2 2 3 4" xfId="13166"/>
    <cellStyle name="Normal 3 3 3 3 2 2 2 4" xfId="13167"/>
    <cellStyle name="Normal 3 3 3 3 2 2 2 4 2" xfId="13168"/>
    <cellStyle name="Normal 3 3 3 3 2 2 2 4 2 2" xfId="13169"/>
    <cellStyle name="Normal 3 3 3 3 2 2 2 4 3" xfId="13170"/>
    <cellStyle name="Normal 3 3 3 3 2 2 2 5" xfId="13171"/>
    <cellStyle name="Normal 3 3 3 3 2 2 2 5 2" xfId="13172"/>
    <cellStyle name="Normal 3 3 3 3 2 2 2 6" xfId="13173"/>
    <cellStyle name="Normal 3 3 3 3 2 2 3" xfId="13174"/>
    <cellStyle name="Normal 3 3 3 3 2 2 3 2" xfId="13175"/>
    <cellStyle name="Normal 3 3 3 3 2 2 3 2 2" xfId="13176"/>
    <cellStyle name="Normal 3 3 3 3 2 2 3 2 2 2" xfId="13177"/>
    <cellStyle name="Normal 3 3 3 3 2 2 3 2 2 2 2" xfId="13178"/>
    <cellStyle name="Normal 3 3 3 3 2 2 3 2 2 3" xfId="13179"/>
    <cellStyle name="Normal 3 3 3 3 2 2 3 2 3" xfId="13180"/>
    <cellStyle name="Normal 3 3 3 3 2 2 3 2 3 2" xfId="13181"/>
    <cellStyle name="Normal 3 3 3 3 2 2 3 2 4" xfId="13182"/>
    <cellStyle name="Normal 3 3 3 3 2 2 3 3" xfId="13183"/>
    <cellStyle name="Normal 3 3 3 3 2 2 3 3 2" xfId="13184"/>
    <cellStyle name="Normal 3 3 3 3 2 2 3 3 2 2" xfId="13185"/>
    <cellStyle name="Normal 3 3 3 3 2 2 3 3 3" xfId="13186"/>
    <cellStyle name="Normal 3 3 3 3 2 2 3 4" xfId="13187"/>
    <cellStyle name="Normal 3 3 3 3 2 2 3 4 2" xfId="13188"/>
    <cellStyle name="Normal 3 3 3 3 2 2 3 5" xfId="13189"/>
    <cellStyle name="Normal 3 3 3 3 2 2 4" xfId="13190"/>
    <cellStyle name="Normal 3 3 3 3 2 2 4 2" xfId="13191"/>
    <cellStyle name="Normal 3 3 3 3 2 2 4 2 2" xfId="13192"/>
    <cellStyle name="Normal 3 3 3 3 2 2 4 2 2 2" xfId="13193"/>
    <cellStyle name="Normal 3 3 3 3 2 2 4 2 3" xfId="13194"/>
    <cellStyle name="Normal 3 3 3 3 2 2 4 3" xfId="13195"/>
    <cellStyle name="Normal 3 3 3 3 2 2 4 3 2" xfId="13196"/>
    <cellStyle name="Normal 3 3 3 3 2 2 4 4" xfId="13197"/>
    <cellStyle name="Normal 3 3 3 3 2 2 5" xfId="13198"/>
    <cellStyle name="Normal 3 3 3 3 2 2 5 2" xfId="13199"/>
    <cellStyle name="Normal 3 3 3 3 2 2 5 2 2" xfId="13200"/>
    <cellStyle name="Normal 3 3 3 3 2 2 5 3" xfId="13201"/>
    <cellStyle name="Normal 3 3 3 3 2 2 6" xfId="13202"/>
    <cellStyle name="Normal 3 3 3 3 2 2 6 2" xfId="13203"/>
    <cellStyle name="Normal 3 3 3 3 2 2 7" xfId="13204"/>
    <cellStyle name="Normal 3 3 3 3 2 3" xfId="13205"/>
    <cellStyle name="Normal 3 3 3 3 2 3 2" xfId="13206"/>
    <cellStyle name="Normal 3 3 3 3 2 3 2 2" xfId="13207"/>
    <cellStyle name="Normal 3 3 3 3 2 3 2 2 2" xfId="13208"/>
    <cellStyle name="Normal 3 3 3 3 2 3 2 2 2 2" xfId="13209"/>
    <cellStyle name="Normal 3 3 3 3 2 3 2 2 2 2 2" xfId="13210"/>
    <cellStyle name="Normal 3 3 3 3 2 3 2 2 2 3" xfId="13211"/>
    <cellStyle name="Normal 3 3 3 3 2 3 2 2 3" xfId="13212"/>
    <cellStyle name="Normal 3 3 3 3 2 3 2 2 3 2" xfId="13213"/>
    <cellStyle name="Normal 3 3 3 3 2 3 2 2 4" xfId="13214"/>
    <cellStyle name="Normal 3 3 3 3 2 3 2 3" xfId="13215"/>
    <cellStyle name="Normal 3 3 3 3 2 3 2 3 2" xfId="13216"/>
    <cellStyle name="Normal 3 3 3 3 2 3 2 3 2 2" xfId="13217"/>
    <cellStyle name="Normal 3 3 3 3 2 3 2 3 3" xfId="13218"/>
    <cellStyle name="Normal 3 3 3 3 2 3 2 4" xfId="13219"/>
    <cellStyle name="Normal 3 3 3 3 2 3 2 4 2" xfId="13220"/>
    <cellStyle name="Normal 3 3 3 3 2 3 2 5" xfId="13221"/>
    <cellStyle name="Normal 3 3 3 3 2 3 3" xfId="13222"/>
    <cellStyle name="Normal 3 3 3 3 2 3 3 2" xfId="13223"/>
    <cellStyle name="Normal 3 3 3 3 2 3 3 2 2" xfId="13224"/>
    <cellStyle name="Normal 3 3 3 3 2 3 3 2 2 2" xfId="13225"/>
    <cellStyle name="Normal 3 3 3 3 2 3 3 2 3" xfId="13226"/>
    <cellStyle name="Normal 3 3 3 3 2 3 3 3" xfId="13227"/>
    <cellStyle name="Normal 3 3 3 3 2 3 3 3 2" xfId="13228"/>
    <cellStyle name="Normal 3 3 3 3 2 3 3 4" xfId="13229"/>
    <cellStyle name="Normal 3 3 3 3 2 3 4" xfId="13230"/>
    <cellStyle name="Normal 3 3 3 3 2 3 4 2" xfId="13231"/>
    <cellStyle name="Normal 3 3 3 3 2 3 4 2 2" xfId="13232"/>
    <cellStyle name="Normal 3 3 3 3 2 3 4 3" xfId="13233"/>
    <cellStyle name="Normal 3 3 3 3 2 3 5" xfId="13234"/>
    <cellStyle name="Normal 3 3 3 3 2 3 5 2" xfId="13235"/>
    <cellStyle name="Normal 3 3 3 3 2 3 6" xfId="13236"/>
    <cellStyle name="Normal 3 3 3 3 2 4" xfId="13237"/>
    <cellStyle name="Normal 3 3 3 3 2 4 2" xfId="13238"/>
    <cellStyle name="Normal 3 3 3 3 2 4 2 2" xfId="13239"/>
    <cellStyle name="Normal 3 3 3 3 2 4 2 2 2" xfId="13240"/>
    <cellStyle name="Normal 3 3 3 3 2 4 2 2 2 2" xfId="13241"/>
    <cellStyle name="Normal 3 3 3 3 2 4 2 2 3" xfId="13242"/>
    <cellStyle name="Normal 3 3 3 3 2 4 2 3" xfId="13243"/>
    <cellStyle name="Normal 3 3 3 3 2 4 2 3 2" xfId="13244"/>
    <cellStyle name="Normal 3 3 3 3 2 4 2 4" xfId="13245"/>
    <cellStyle name="Normal 3 3 3 3 2 4 3" xfId="13246"/>
    <cellStyle name="Normal 3 3 3 3 2 4 3 2" xfId="13247"/>
    <cellStyle name="Normal 3 3 3 3 2 4 3 2 2" xfId="13248"/>
    <cellStyle name="Normal 3 3 3 3 2 4 3 3" xfId="13249"/>
    <cellStyle name="Normal 3 3 3 3 2 4 4" xfId="13250"/>
    <cellStyle name="Normal 3 3 3 3 2 4 4 2" xfId="13251"/>
    <cellStyle name="Normal 3 3 3 3 2 4 5" xfId="13252"/>
    <cellStyle name="Normal 3 3 3 3 2 5" xfId="13253"/>
    <cellStyle name="Normal 3 3 3 3 2 5 2" xfId="13254"/>
    <cellStyle name="Normal 3 3 3 3 2 5 2 2" xfId="13255"/>
    <cellStyle name="Normal 3 3 3 3 2 5 2 2 2" xfId="13256"/>
    <cellStyle name="Normal 3 3 3 3 2 5 2 3" xfId="13257"/>
    <cellStyle name="Normal 3 3 3 3 2 5 3" xfId="13258"/>
    <cellStyle name="Normal 3 3 3 3 2 5 3 2" xfId="13259"/>
    <cellStyle name="Normal 3 3 3 3 2 5 4" xfId="13260"/>
    <cellStyle name="Normal 3 3 3 3 2 6" xfId="13261"/>
    <cellStyle name="Normal 3 3 3 3 2 6 2" xfId="13262"/>
    <cellStyle name="Normal 3 3 3 3 2 6 2 2" xfId="13263"/>
    <cellStyle name="Normal 3 3 3 3 2 6 3" xfId="13264"/>
    <cellStyle name="Normal 3 3 3 3 2 7" xfId="13265"/>
    <cellStyle name="Normal 3 3 3 3 2 7 2" xfId="13266"/>
    <cellStyle name="Normal 3 3 3 3 2 8" xfId="13267"/>
    <cellStyle name="Normal 3 3 3 3 3" xfId="13268"/>
    <cellStyle name="Normal 3 3 3 3 3 2" xfId="13269"/>
    <cellStyle name="Normal 3 3 3 3 3 2 2" xfId="13270"/>
    <cellStyle name="Normal 3 3 3 3 3 2 2 2" xfId="13271"/>
    <cellStyle name="Normal 3 3 3 3 3 2 2 2 2" xfId="13272"/>
    <cellStyle name="Normal 3 3 3 3 3 2 2 2 2 2" xfId="13273"/>
    <cellStyle name="Normal 3 3 3 3 3 2 2 2 2 2 2" xfId="13274"/>
    <cellStyle name="Normal 3 3 3 3 3 2 2 2 2 3" xfId="13275"/>
    <cellStyle name="Normal 3 3 3 3 3 2 2 2 3" xfId="13276"/>
    <cellStyle name="Normal 3 3 3 3 3 2 2 2 3 2" xfId="13277"/>
    <cellStyle name="Normal 3 3 3 3 3 2 2 2 4" xfId="13278"/>
    <cellStyle name="Normal 3 3 3 3 3 2 2 3" xfId="13279"/>
    <cellStyle name="Normal 3 3 3 3 3 2 2 3 2" xfId="13280"/>
    <cellStyle name="Normal 3 3 3 3 3 2 2 3 2 2" xfId="13281"/>
    <cellStyle name="Normal 3 3 3 3 3 2 2 3 3" xfId="13282"/>
    <cellStyle name="Normal 3 3 3 3 3 2 2 4" xfId="13283"/>
    <cellStyle name="Normal 3 3 3 3 3 2 2 4 2" xfId="13284"/>
    <cellStyle name="Normal 3 3 3 3 3 2 2 5" xfId="13285"/>
    <cellStyle name="Normal 3 3 3 3 3 2 3" xfId="13286"/>
    <cellStyle name="Normal 3 3 3 3 3 2 3 2" xfId="13287"/>
    <cellStyle name="Normal 3 3 3 3 3 2 3 2 2" xfId="13288"/>
    <cellStyle name="Normal 3 3 3 3 3 2 3 2 2 2" xfId="13289"/>
    <cellStyle name="Normal 3 3 3 3 3 2 3 2 3" xfId="13290"/>
    <cellStyle name="Normal 3 3 3 3 3 2 3 3" xfId="13291"/>
    <cellStyle name="Normal 3 3 3 3 3 2 3 3 2" xfId="13292"/>
    <cellStyle name="Normal 3 3 3 3 3 2 3 4" xfId="13293"/>
    <cellStyle name="Normal 3 3 3 3 3 2 4" xfId="13294"/>
    <cellStyle name="Normal 3 3 3 3 3 2 4 2" xfId="13295"/>
    <cellStyle name="Normal 3 3 3 3 3 2 4 2 2" xfId="13296"/>
    <cellStyle name="Normal 3 3 3 3 3 2 4 3" xfId="13297"/>
    <cellStyle name="Normal 3 3 3 3 3 2 5" xfId="13298"/>
    <cellStyle name="Normal 3 3 3 3 3 2 5 2" xfId="13299"/>
    <cellStyle name="Normal 3 3 3 3 3 2 6" xfId="13300"/>
    <cellStyle name="Normal 3 3 3 3 3 3" xfId="13301"/>
    <cellStyle name="Normal 3 3 3 3 3 3 2" xfId="13302"/>
    <cellStyle name="Normal 3 3 3 3 3 3 2 2" xfId="13303"/>
    <cellStyle name="Normal 3 3 3 3 3 3 2 2 2" xfId="13304"/>
    <cellStyle name="Normal 3 3 3 3 3 3 2 2 2 2" xfId="13305"/>
    <cellStyle name="Normal 3 3 3 3 3 3 2 2 3" xfId="13306"/>
    <cellStyle name="Normal 3 3 3 3 3 3 2 3" xfId="13307"/>
    <cellStyle name="Normal 3 3 3 3 3 3 2 3 2" xfId="13308"/>
    <cellStyle name="Normal 3 3 3 3 3 3 2 4" xfId="13309"/>
    <cellStyle name="Normal 3 3 3 3 3 3 3" xfId="13310"/>
    <cellStyle name="Normal 3 3 3 3 3 3 3 2" xfId="13311"/>
    <cellStyle name="Normal 3 3 3 3 3 3 3 2 2" xfId="13312"/>
    <cellStyle name="Normal 3 3 3 3 3 3 3 3" xfId="13313"/>
    <cellStyle name="Normal 3 3 3 3 3 3 4" xfId="13314"/>
    <cellStyle name="Normal 3 3 3 3 3 3 4 2" xfId="13315"/>
    <cellStyle name="Normal 3 3 3 3 3 3 5" xfId="13316"/>
    <cellStyle name="Normal 3 3 3 3 3 4" xfId="13317"/>
    <cellStyle name="Normal 3 3 3 3 3 4 2" xfId="13318"/>
    <cellStyle name="Normal 3 3 3 3 3 4 2 2" xfId="13319"/>
    <cellStyle name="Normal 3 3 3 3 3 4 2 2 2" xfId="13320"/>
    <cellStyle name="Normal 3 3 3 3 3 4 2 3" xfId="13321"/>
    <cellStyle name="Normal 3 3 3 3 3 4 3" xfId="13322"/>
    <cellStyle name="Normal 3 3 3 3 3 4 3 2" xfId="13323"/>
    <cellStyle name="Normal 3 3 3 3 3 4 4" xfId="13324"/>
    <cellStyle name="Normal 3 3 3 3 3 5" xfId="13325"/>
    <cellStyle name="Normal 3 3 3 3 3 5 2" xfId="13326"/>
    <cellStyle name="Normal 3 3 3 3 3 5 2 2" xfId="13327"/>
    <cellStyle name="Normal 3 3 3 3 3 5 3" xfId="13328"/>
    <cellStyle name="Normal 3 3 3 3 3 6" xfId="13329"/>
    <cellStyle name="Normal 3 3 3 3 3 6 2" xfId="13330"/>
    <cellStyle name="Normal 3 3 3 3 3 7" xfId="13331"/>
    <cellStyle name="Normal 3 3 3 3 4" xfId="13332"/>
    <cellStyle name="Normal 3 3 3 3 4 2" xfId="13333"/>
    <cellStyle name="Normal 3 3 3 3 4 2 2" xfId="13334"/>
    <cellStyle name="Normal 3 3 3 3 4 2 2 2" xfId="13335"/>
    <cellStyle name="Normal 3 3 3 3 4 2 2 2 2" xfId="13336"/>
    <cellStyle name="Normal 3 3 3 3 4 2 2 2 2 2" xfId="13337"/>
    <cellStyle name="Normal 3 3 3 3 4 2 2 2 3" xfId="13338"/>
    <cellStyle name="Normal 3 3 3 3 4 2 2 3" xfId="13339"/>
    <cellStyle name="Normal 3 3 3 3 4 2 2 3 2" xfId="13340"/>
    <cellStyle name="Normal 3 3 3 3 4 2 2 4" xfId="13341"/>
    <cellStyle name="Normal 3 3 3 3 4 2 3" xfId="13342"/>
    <cellStyle name="Normal 3 3 3 3 4 2 3 2" xfId="13343"/>
    <cellStyle name="Normal 3 3 3 3 4 2 3 2 2" xfId="13344"/>
    <cellStyle name="Normal 3 3 3 3 4 2 3 3" xfId="13345"/>
    <cellStyle name="Normal 3 3 3 3 4 2 4" xfId="13346"/>
    <cellStyle name="Normal 3 3 3 3 4 2 4 2" xfId="13347"/>
    <cellStyle name="Normal 3 3 3 3 4 2 5" xfId="13348"/>
    <cellStyle name="Normal 3 3 3 3 4 3" xfId="13349"/>
    <cellStyle name="Normal 3 3 3 3 4 3 2" xfId="13350"/>
    <cellStyle name="Normal 3 3 3 3 4 3 2 2" xfId="13351"/>
    <cellStyle name="Normal 3 3 3 3 4 3 2 2 2" xfId="13352"/>
    <cellStyle name="Normal 3 3 3 3 4 3 2 3" xfId="13353"/>
    <cellStyle name="Normal 3 3 3 3 4 3 3" xfId="13354"/>
    <cellStyle name="Normal 3 3 3 3 4 3 3 2" xfId="13355"/>
    <cellStyle name="Normal 3 3 3 3 4 3 4" xfId="13356"/>
    <cellStyle name="Normal 3 3 3 3 4 4" xfId="13357"/>
    <cellStyle name="Normal 3 3 3 3 4 4 2" xfId="13358"/>
    <cellStyle name="Normal 3 3 3 3 4 4 2 2" xfId="13359"/>
    <cellStyle name="Normal 3 3 3 3 4 4 3" xfId="13360"/>
    <cellStyle name="Normal 3 3 3 3 4 5" xfId="13361"/>
    <cellStyle name="Normal 3 3 3 3 4 5 2" xfId="13362"/>
    <cellStyle name="Normal 3 3 3 3 4 6" xfId="13363"/>
    <cellStyle name="Normal 3 3 3 3 5" xfId="13364"/>
    <cellStyle name="Normal 3 3 3 3 5 2" xfId="13365"/>
    <cellStyle name="Normal 3 3 3 3 5 2 2" xfId="13366"/>
    <cellStyle name="Normal 3 3 3 3 5 2 2 2" xfId="13367"/>
    <cellStyle name="Normal 3 3 3 3 5 2 2 2 2" xfId="13368"/>
    <cellStyle name="Normal 3 3 3 3 5 2 2 3" xfId="13369"/>
    <cellStyle name="Normal 3 3 3 3 5 2 3" xfId="13370"/>
    <cellStyle name="Normal 3 3 3 3 5 2 3 2" xfId="13371"/>
    <cellStyle name="Normal 3 3 3 3 5 2 4" xfId="13372"/>
    <cellStyle name="Normal 3 3 3 3 5 3" xfId="13373"/>
    <cellStyle name="Normal 3 3 3 3 5 3 2" xfId="13374"/>
    <cellStyle name="Normal 3 3 3 3 5 3 2 2" xfId="13375"/>
    <cellStyle name="Normal 3 3 3 3 5 3 3" xfId="13376"/>
    <cellStyle name="Normal 3 3 3 3 5 4" xfId="13377"/>
    <cellStyle name="Normal 3 3 3 3 5 4 2" xfId="13378"/>
    <cellStyle name="Normal 3 3 3 3 5 5" xfId="13379"/>
    <cellStyle name="Normal 3 3 3 3 6" xfId="13380"/>
    <cellStyle name="Normal 3 3 3 3 6 2" xfId="13381"/>
    <cellStyle name="Normal 3 3 3 3 6 2 2" xfId="13382"/>
    <cellStyle name="Normal 3 3 3 3 6 2 2 2" xfId="13383"/>
    <cellStyle name="Normal 3 3 3 3 6 2 3" xfId="13384"/>
    <cellStyle name="Normal 3 3 3 3 6 3" xfId="13385"/>
    <cellStyle name="Normal 3 3 3 3 6 3 2" xfId="13386"/>
    <cellStyle name="Normal 3 3 3 3 6 4" xfId="13387"/>
    <cellStyle name="Normal 3 3 3 3 7" xfId="13388"/>
    <cellStyle name="Normal 3 3 3 3 7 2" xfId="13389"/>
    <cellStyle name="Normal 3 3 3 3 7 2 2" xfId="13390"/>
    <cellStyle name="Normal 3 3 3 3 7 3" xfId="13391"/>
    <cellStyle name="Normal 3 3 3 3 8" xfId="13392"/>
    <cellStyle name="Normal 3 3 3 3 8 2" xfId="13393"/>
    <cellStyle name="Normal 3 3 3 3 9" xfId="13394"/>
    <cellStyle name="Normal 3 3 3 4" xfId="13395"/>
    <cellStyle name="Normal 3 3 3 4 2" xfId="13396"/>
    <cellStyle name="Normal 3 3 3 4 2 2" xfId="13397"/>
    <cellStyle name="Normal 3 3 3 4 2 2 2" xfId="13398"/>
    <cellStyle name="Normal 3 3 3 4 2 2 2 2" xfId="13399"/>
    <cellStyle name="Normal 3 3 3 4 2 2 2 2 2" xfId="13400"/>
    <cellStyle name="Normal 3 3 3 4 2 2 2 2 2 2" xfId="13401"/>
    <cellStyle name="Normal 3 3 3 4 2 2 2 2 2 2 2" xfId="13402"/>
    <cellStyle name="Normal 3 3 3 4 2 2 2 2 2 3" xfId="13403"/>
    <cellStyle name="Normal 3 3 3 4 2 2 2 2 3" xfId="13404"/>
    <cellStyle name="Normal 3 3 3 4 2 2 2 2 3 2" xfId="13405"/>
    <cellStyle name="Normal 3 3 3 4 2 2 2 2 4" xfId="13406"/>
    <cellStyle name="Normal 3 3 3 4 2 2 2 3" xfId="13407"/>
    <cellStyle name="Normal 3 3 3 4 2 2 2 3 2" xfId="13408"/>
    <cellStyle name="Normal 3 3 3 4 2 2 2 3 2 2" xfId="13409"/>
    <cellStyle name="Normal 3 3 3 4 2 2 2 3 3" xfId="13410"/>
    <cellStyle name="Normal 3 3 3 4 2 2 2 4" xfId="13411"/>
    <cellStyle name="Normal 3 3 3 4 2 2 2 4 2" xfId="13412"/>
    <cellStyle name="Normal 3 3 3 4 2 2 2 5" xfId="13413"/>
    <cellStyle name="Normal 3 3 3 4 2 2 3" xfId="13414"/>
    <cellStyle name="Normal 3 3 3 4 2 2 3 2" xfId="13415"/>
    <cellStyle name="Normal 3 3 3 4 2 2 3 2 2" xfId="13416"/>
    <cellStyle name="Normal 3 3 3 4 2 2 3 2 2 2" xfId="13417"/>
    <cellStyle name="Normal 3 3 3 4 2 2 3 2 3" xfId="13418"/>
    <cellStyle name="Normal 3 3 3 4 2 2 3 3" xfId="13419"/>
    <cellStyle name="Normal 3 3 3 4 2 2 3 3 2" xfId="13420"/>
    <cellStyle name="Normal 3 3 3 4 2 2 3 4" xfId="13421"/>
    <cellStyle name="Normal 3 3 3 4 2 2 4" xfId="13422"/>
    <cellStyle name="Normal 3 3 3 4 2 2 4 2" xfId="13423"/>
    <cellStyle name="Normal 3 3 3 4 2 2 4 2 2" xfId="13424"/>
    <cellStyle name="Normal 3 3 3 4 2 2 4 3" xfId="13425"/>
    <cellStyle name="Normal 3 3 3 4 2 2 5" xfId="13426"/>
    <cellStyle name="Normal 3 3 3 4 2 2 5 2" xfId="13427"/>
    <cellStyle name="Normal 3 3 3 4 2 2 6" xfId="13428"/>
    <cellStyle name="Normal 3 3 3 4 2 3" xfId="13429"/>
    <cellStyle name="Normal 3 3 3 4 2 3 2" xfId="13430"/>
    <cellStyle name="Normal 3 3 3 4 2 3 2 2" xfId="13431"/>
    <cellStyle name="Normal 3 3 3 4 2 3 2 2 2" xfId="13432"/>
    <cellStyle name="Normal 3 3 3 4 2 3 2 2 2 2" xfId="13433"/>
    <cellStyle name="Normal 3 3 3 4 2 3 2 2 3" xfId="13434"/>
    <cellStyle name="Normal 3 3 3 4 2 3 2 3" xfId="13435"/>
    <cellStyle name="Normal 3 3 3 4 2 3 2 3 2" xfId="13436"/>
    <cellStyle name="Normal 3 3 3 4 2 3 2 4" xfId="13437"/>
    <cellStyle name="Normal 3 3 3 4 2 3 3" xfId="13438"/>
    <cellStyle name="Normal 3 3 3 4 2 3 3 2" xfId="13439"/>
    <cellStyle name="Normal 3 3 3 4 2 3 3 2 2" xfId="13440"/>
    <cellStyle name="Normal 3 3 3 4 2 3 3 3" xfId="13441"/>
    <cellStyle name="Normal 3 3 3 4 2 3 4" xfId="13442"/>
    <cellStyle name="Normal 3 3 3 4 2 3 4 2" xfId="13443"/>
    <cellStyle name="Normal 3 3 3 4 2 3 5" xfId="13444"/>
    <cellStyle name="Normal 3 3 3 4 2 4" xfId="13445"/>
    <cellStyle name="Normal 3 3 3 4 2 4 2" xfId="13446"/>
    <cellStyle name="Normal 3 3 3 4 2 4 2 2" xfId="13447"/>
    <cellStyle name="Normal 3 3 3 4 2 4 2 2 2" xfId="13448"/>
    <cellStyle name="Normal 3 3 3 4 2 4 2 3" xfId="13449"/>
    <cellStyle name="Normal 3 3 3 4 2 4 3" xfId="13450"/>
    <cellStyle name="Normal 3 3 3 4 2 4 3 2" xfId="13451"/>
    <cellStyle name="Normal 3 3 3 4 2 4 4" xfId="13452"/>
    <cellStyle name="Normal 3 3 3 4 2 5" xfId="13453"/>
    <cellStyle name="Normal 3 3 3 4 2 5 2" xfId="13454"/>
    <cellStyle name="Normal 3 3 3 4 2 5 2 2" xfId="13455"/>
    <cellStyle name="Normal 3 3 3 4 2 5 3" xfId="13456"/>
    <cellStyle name="Normal 3 3 3 4 2 6" xfId="13457"/>
    <cellStyle name="Normal 3 3 3 4 2 6 2" xfId="13458"/>
    <cellStyle name="Normal 3 3 3 4 2 7" xfId="13459"/>
    <cellStyle name="Normal 3 3 3 4 3" xfId="13460"/>
    <cellStyle name="Normal 3 3 3 4 3 2" xfId="13461"/>
    <cellStyle name="Normal 3 3 3 4 3 2 2" xfId="13462"/>
    <cellStyle name="Normal 3 3 3 4 3 2 2 2" xfId="13463"/>
    <cellStyle name="Normal 3 3 3 4 3 2 2 2 2" xfId="13464"/>
    <cellStyle name="Normal 3 3 3 4 3 2 2 2 2 2" xfId="13465"/>
    <cellStyle name="Normal 3 3 3 4 3 2 2 2 3" xfId="13466"/>
    <cellStyle name="Normal 3 3 3 4 3 2 2 3" xfId="13467"/>
    <cellStyle name="Normal 3 3 3 4 3 2 2 3 2" xfId="13468"/>
    <cellStyle name="Normal 3 3 3 4 3 2 2 4" xfId="13469"/>
    <cellStyle name="Normal 3 3 3 4 3 2 3" xfId="13470"/>
    <cellStyle name="Normal 3 3 3 4 3 2 3 2" xfId="13471"/>
    <cellStyle name="Normal 3 3 3 4 3 2 3 2 2" xfId="13472"/>
    <cellStyle name="Normal 3 3 3 4 3 2 3 3" xfId="13473"/>
    <cellStyle name="Normal 3 3 3 4 3 2 4" xfId="13474"/>
    <cellStyle name="Normal 3 3 3 4 3 2 4 2" xfId="13475"/>
    <cellStyle name="Normal 3 3 3 4 3 2 5" xfId="13476"/>
    <cellStyle name="Normal 3 3 3 4 3 3" xfId="13477"/>
    <cellStyle name="Normal 3 3 3 4 3 3 2" xfId="13478"/>
    <cellStyle name="Normal 3 3 3 4 3 3 2 2" xfId="13479"/>
    <cellStyle name="Normal 3 3 3 4 3 3 2 2 2" xfId="13480"/>
    <cellStyle name="Normal 3 3 3 4 3 3 2 3" xfId="13481"/>
    <cellStyle name="Normal 3 3 3 4 3 3 3" xfId="13482"/>
    <cellStyle name="Normal 3 3 3 4 3 3 3 2" xfId="13483"/>
    <cellStyle name="Normal 3 3 3 4 3 3 4" xfId="13484"/>
    <cellStyle name="Normal 3 3 3 4 3 4" xfId="13485"/>
    <cellStyle name="Normal 3 3 3 4 3 4 2" xfId="13486"/>
    <cellStyle name="Normal 3 3 3 4 3 4 2 2" xfId="13487"/>
    <cellStyle name="Normal 3 3 3 4 3 4 3" xfId="13488"/>
    <cellStyle name="Normal 3 3 3 4 3 5" xfId="13489"/>
    <cellStyle name="Normal 3 3 3 4 3 5 2" xfId="13490"/>
    <cellStyle name="Normal 3 3 3 4 3 6" xfId="13491"/>
    <cellStyle name="Normal 3 3 3 4 4" xfId="13492"/>
    <cellStyle name="Normal 3 3 3 4 4 2" xfId="13493"/>
    <cellStyle name="Normal 3 3 3 4 4 2 2" xfId="13494"/>
    <cellStyle name="Normal 3 3 3 4 4 2 2 2" xfId="13495"/>
    <cellStyle name="Normal 3 3 3 4 4 2 2 2 2" xfId="13496"/>
    <cellStyle name="Normal 3 3 3 4 4 2 2 3" xfId="13497"/>
    <cellStyle name="Normal 3 3 3 4 4 2 3" xfId="13498"/>
    <cellStyle name="Normal 3 3 3 4 4 2 3 2" xfId="13499"/>
    <cellStyle name="Normal 3 3 3 4 4 2 4" xfId="13500"/>
    <cellStyle name="Normal 3 3 3 4 4 3" xfId="13501"/>
    <cellStyle name="Normal 3 3 3 4 4 3 2" xfId="13502"/>
    <cellStyle name="Normal 3 3 3 4 4 3 2 2" xfId="13503"/>
    <cellStyle name="Normal 3 3 3 4 4 3 3" xfId="13504"/>
    <cellStyle name="Normal 3 3 3 4 4 4" xfId="13505"/>
    <cellStyle name="Normal 3 3 3 4 4 4 2" xfId="13506"/>
    <cellStyle name="Normal 3 3 3 4 4 5" xfId="13507"/>
    <cellStyle name="Normal 3 3 3 4 5" xfId="13508"/>
    <cellStyle name="Normal 3 3 3 4 5 2" xfId="13509"/>
    <cellStyle name="Normal 3 3 3 4 5 2 2" xfId="13510"/>
    <cellStyle name="Normal 3 3 3 4 5 2 2 2" xfId="13511"/>
    <cellStyle name="Normal 3 3 3 4 5 2 3" xfId="13512"/>
    <cellStyle name="Normal 3 3 3 4 5 3" xfId="13513"/>
    <cellStyle name="Normal 3 3 3 4 5 3 2" xfId="13514"/>
    <cellStyle name="Normal 3 3 3 4 5 4" xfId="13515"/>
    <cellStyle name="Normal 3 3 3 4 6" xfId="13516"/>
    <cellStyle name="Normal 3 3 3 4 6 2" xfId="13517"/>
    <cellStyle name="Normal 3 3 3 4 6 2 2" xfId="13518"/>
    <cellStyle name="Normal 3 3 3 4 6 3" xfId="13519"/>
    <cellStyle name="Normal 3 3 3 4 7" xfId="13520"/>
    <cellStyle name="Normal 3 3 3 4 7 2" xfId="13521"/>
    <cellStyle name="Normal 3 3 3 4 8" xfId="13522"/>
    <cellStyle name="Normal 3 3 3 5" xfId="13523"/>
    <cellStyle name="Normal 3 3 3 5 2" xfId="13524"/>
    <cellStyle name="Normal 3 3 3 5 2 2" xfId="13525"/>
    <cellStyle name="Normal 3 3 3 5 2 2 2" xfId="13526"/>
    <cellStyle name="Normal 3 3 3 5 2 2 2 2" xfId="13527"/>
    <cellStyle name="Normal 3 3 3 5 2 2 2 2 2" xfId="13528"/>
    <cellStyle name="Normal 3 3 3 5 2 2 2 2 2 2" xfId="13529"/>
    <cellStyle name="Normal 3 3 3 5 2 2 2 2 3" xfId="13530"/>
    <cellStyle name="Normal 3 3 3 5 2 2 2 3" xfId="13531"/>
    <cellStyle name="Normal 3 3 3 5 2 2 2 3 2" xfId="13532"/>
    <cellStyle name="Normal 3 3 3 5 2 2 2 4" xfId="13533"/>
    <cellStyle name="Normal 3 3 3 5 2 2 3" xfId="13534"/>
    <cellStyle name="Normal 3 3 3 5 2 2 3 2" xfId="13535"/>
    <cellStyle name="Normal 3 3 3 5 2 2 3 2 2" xfId="13536"/>
    <cellStyle name="Normal 3 3 3 5 2 2 3 3" xfId="13537"/>
    <cellStyle name="Normal 3 3 3 5 2 2 4" xfId="13538"/>
    <cellStyle name="Normal 3 3 3 5 2 2 4 2" xfId="13539"/>
    <cellStyle name="Normal 3 3 3 5 2 2 5" xfId="13540"/>
    <cellStyle name="Normal 3 3 3 5 2 3" xfId="13541"/>
    <cellStyle name="Normal 3 3 3 5 2 3 2" xfId="13542"/>
    <cellStyle name="Normal 3 3 3 5 2 3 2 2" xfId="13543"/>
    <cellStyle name="Normal 3 3 3 5 2 3 2 2 2" xfId="13544"/>
    <cellStyle name="Normal 3 3 3 5 2 3 2 3" xfId="13545"/>
    <cellStyle name="Normal 3 3 3 5 2 3 3" xfId="13546"/>
    <cellStyle name="Normal 3 3 3 5 2 3 3 2" xfId="13547"/>
    <cellStyle name="Normal 3 3 3 5 2 3 4" xfId="13548"/>
    <cellStyle name="Normal 3 3 3 5 2 4" xfId="13549"/>
    <cellStyle name="Normal 3 3 3 5 2 4 2" xfId="13550"/>
    <cellStyle name="Normal 3 3 3 5 2 4 2 2" xfId="13551"/>
    <cellStyle name="Normal 3 3 3 5 2 4 3" xfId="13552"/>
    <cellStyle name="Normal 3 3 3 5 2 5" xfId="13553"/>
    <cellStyle name="Normal 3 3 3 5 2 5 2" xfId="13554"/>
    <cellStyle name="Normal 3 3 3 5 2 6" xfId="13555"/>
    <cellStyle name="Normal 3 3 3 5 3" xfId="13556"/>
    <cellStyle name="Normal 3 3 3 5 3 2" xfId="13557"/>
    <cellStyle name="Normal 3 3 3 5 3 2 2" xfId="13558"/>
    <cellStyle name="Normal 3 3 3 5 3 2 2 2" xfId="13559"/>
    <cellStyle name="Normal 3 3 3 5 3 2 2 2 2" xfId="13560"/>
    <cellStyle name="Normal 3 3 3 5 3 2 2 3" xfId="13561"/>
    <cellStyle name="Normal 3 3 3 5 3 2 3" xfId="13562"/>
    <cellStyle name="Normal 3 3 3 5 3 2 3 2" xfId="13563"/>
    <cellStyle name="Normal 3 3 3 5 3 2 4" xfId="13564"/>
    <cellStyle name="Normal 3 3 3 5 3 3" xfId="13565"/>
    <cellStyle name="Normal 3 3 3 5 3 3 2" xfId="13566"/>
    <cellStyle name="Normal 3 3 3 5 3 3 2 2" xfId="13567"/>
    <cellStyle name="Normal 3 3 3 5 3 3 3" xfId="13568"/>
    <cellStyle name="Normal 3 3 3 5 3 4" xfId="13569"/>
    <cellStyle name="Normal 3 3 3 5 3 4 2" xfId="13570"/>
    <cellStyle name="Normal 3 3 3 5 3 5" xfId="13571"/>
    <cellStyle name="Normal 3 3 3 5 4" xfId="13572"/>
    <cellStyle name="Normal 3 3 3 5 4 2" xfId="13573"/>
    <cellStyle name="Normal 3 3 3 5 4 2 2" xfId="13574"/>
    <cellStyle name="Normal 3 3 3 5 4 2 2 2" xfId="13575"/>
    <cellStyle name="Normal 3 3 3 5 4 2 3" xfId="13576"/>
    <cellStyle name="Normal 3 3 3 5 4 3" xfId="13577"/>
    <cellStyle name="Normal 3 3 3 5 4 3 2" xfId="13578"/>
    <cellStyle name="Normal 3 3 3 5 4 4" xfId="13579"/>
    <cellStyle name="Normal 3 3 3 5 5" xfId="13580"/>
    <cellStyle name="Normal 3 3 3 5 5 2" xfId="13581"/>
    <cellStyle name="Normal 3 3 3 5 5 2 2" xfId="13582"/>
    <cellStyle name="Normal 3 3 3 5 5 3" xfId="13583"/>
    <cellStyle name="Normal 3 3 3 5 6" xfId="13584"/>
    <cellStyle name="Normal 3 3 3 5 6 2" xfId="13585"/>
    <cellStyle name="Normal 3 3 3 5 7" xfId="13586"/>
    <cellStyle name="Normal 3 3 3 6" xfId="13587"/>
    <cellStyle name="Normal 3 3 3 6 2" xfId="13588"/>
    <cellStyle name="Normal 3 3 3 6 2 2" xfId="13589"/>
    <cellStyle name="Normal 3 3 3 6 2 2 2" xfId="13590"/>
    <cellStyle name="Normal 3 3 3 6 2 2 2 2" xfId="13591"/>
    <cellStyle name="Normal 3 3 3 6 2 2 2 2 2" xfId="13592"/>
    <cellStyle name="Normal 3 3 3 6 2 2 2 3" xfId="13593"/>
    <cellStyle name="Normal 3 3 3 6 2 2 3" xfId="13594"/>
    <cellStyle name="Normal 3 3 3 6 2 2 3 2" xfId="13595"/>
    <cellStyle name="Normal 3 3 3 6 2 2 4" xfId="13596"/>
    <cellStyle name="Normal 3 3 3 6 2 3" xfId="13597"/>
    <cellStyle name="Normal 3 3 3 6 2 3 2" xfId="13598"/>
    <cellStyle name="Normal 3 3 3 6 2 3 2 2" xfId="13599"/>
    <cellStyle name="Normal 3 3 3 6 2 3 3" xfId="13600"/>
    <cellStyle name="Normal 3 3 3 6 2 4" xfId="13601"/>
    <cellStyle name="Normal 3 3 3 6 2 4 2" xfId="13602"/>
    <cellStyle name="Normal 3 3 3 6 2 5" xfId="13603"/>
    <cellStyle name="Normal 3 3 3 6 3" xfId="13604"/>
    <cellStyle name="Normal 3 3 3 6 3 2" xfId="13605"/>
    <cellStyle name="Normal 3 3 3 6 3 2 2" xfId="13606"/>
    <cellStyle name="Normal 3 3 3 6 3 2 2 2" xfId="13607"/>
    <cellStyle name="Normal 3 3 3 6 3 2 3" xfId="13608"/>
    <cellStyle name="Normal 3 3 3 6 3 3" xfId="13609"/>
    <cellStyle name="Normal 3 3 3 6 3 3 2" xfId="13610"/>
    <cellStyle name="Normal 3 3 3 6 3 4" xfId="13611"/>
    <cellStyle name="Normal 3 3 3 6 4" xfId="13612"/>
    <cellStyle name="Normal 3 3 3 6 4 2" xfId="13613"/>
    <cellStyle name="Normal 3 3 3 6 4 2 2" xfId="13614"/>
    <cellStyle name="Normal 3 3 3 6 4 3" xfId="13615"/>
    <cellStyle name="Normal 3 3 3 6 5" xfId="13616"/>
    <cellStyle name="Normal 3 3 3 6 5 2" xfId="13617"/>
    <cellStyle name="Normal 3 3 3 6 6" xfId="13618"/>
    <cellStyle name="Normal 3 3 3 7" xfId="13619"/>
    <cellStyle name="Normal 3 3 3 7 2" xfId="13620"/>
    <cellStyle name="Normal 3 3 3 7 2 2" xfId="13621"/>
    <cellStyle name="Normal 3 3 3 7 2 2 2" xfId="13622"/>
    <cellStyle name="Normal 3 3 3 7 2 2 2 2" xfId="13623"/>
    <cellStyle name="Normal 3 3 3 7 2 2 3" xfId="13624"/>
    <cellStyle name="Normal 3 3 3 7 2 3" xfId="13625"/>
    <cellStyle name="Normal 3 3 3 7 2 3 2" xfId="13626"/>
    <cellStyle name="Normal 3 3 3 7 2 4" xfId="13627"/>
    <cellStyle name="Normal 3 3 3 7 3" xfId="13628"/>
    <cellStyle name="Normal 3 3 3 7 3 2" xfId="13629"/>
    <cellStyle name="Normal 3 3 3 7 3 2 2" xfId="13630"/>
    <cellStyle name="Normal 3 3 3 7 3 3" xfId="13631"/>
    <cellStyle name="Normal 3 3 3 7 4" xfId="13632"/>
    <cellStyle name="Normal 3 3 3 7 4 2" xfId="13633"/>
    <cellStyle name="Normal 3 3 3 7 5" xfId="13634"/>
    <cellStyle name="Normal 3 3 3 8" xfId="13635"/>
    <cellStyle name="Normal 3 3 3 8 2" xfId="13636"/>
    <cellStyle name="Normal 3 3 3 8 2 2" xfId="13637"/>
    <cellStyle name="Normal 3 3 3 8 2 2 2" xfId="13638"/>
    <cellStyle name="Normal 3 3 3 8 2 3" xfId="13639"/>
    <cellStyle name="Normal 3 3 3 8 3" xfId="13640"/>
    <cellStyle name="Normal 3 3 3 8 3 2" xfId="13641"/>
    <cellStyle name="Normal 3 3 3 8 4" xfId="13642"/>
    <cellStyle name="Normal 3 3 3 9" xfId="13643"/>
    <cellStyle name="Normal 3 3 3 9 2" xfId="13644"/>
    <cellStyle name="Normal 3 3 3 9 2 2" xfId="13645"/>
    <cellStyle name="Normal 3 3 3 9 3" xfId="13646"/>
    <cellStyle name="Normal 3 3 4" xfId="13647"/>
    <cellStyle name="Normal 3 3 4 10" xfId="13648"/>
    <cellStyle name="Normal 3 3 4 2" xfId="13649"/>
    <cellStyle name="Normal 3 3 4 2 2" xfId="13650"/>
    <cellStyle name="Normal 3 3 4 2 2 2" xfId="13651"/>
    <cellStyle name="Normal 3 3 4 2 2 2 2" xfId="13652"/>
    <cellStyle name="Normal 3 3 4 2 2 2 2 2" xfId="13653"/>
    <cellStyle name="Normal 3 3 4 2 2 2 2 2 2" xfId="13654"/>
    <cellStyle name="Normal 3 3 4 2 2 2 2 2 2 2" xfId="13655"/>
    <cellStyle name="Normal 3 3 4 2 2 2 2 2 2 2 2" xfId="13656"/>
    <cellStyle name="Normal 3 3 4 2 2 2 2 2 2 2 2 2" xfId="13657"/>
    <cellStyle name="Normal 3 3 4 2 2 2 2 2 2 2 3" xfId="13658"/>
    <cellStyle name="Normal 3 3 4 2 2 2 2 2 2 3" xfId="13659"/>
    <cellStyle name="Normal 3 3 4 2 2 2 2 2 2 3 2" xfId="13660"/>
    <cellStyle name="Normal 3 3 4 2 2 2 2 2 2 4" xfId="13661"/>
    <cellStyle name="Normal 3 3 4 2 2 2 2 2 3" xfId="13662"/>
    <cellStyle name="Normal 3 3 4 2 2 2 2 2 3 2" xfId="13663"/>
    <cellStyle name="Normal 3 3 4 2 2 2 2 2 3 2 2" xfId="13664"/>
    <cellStyle name="Normal 3 3 4 2 2 2 2 2 3 3" xfId="13665"/>
    <cellStyle name="Normal 3 3 4 2 2 2 2 2 4" xfId="13666"/>
    <cellStyle name="Normal 3 3 4 2 2 2 2 2 4 2" xfId="13667"/>
    <cellStyle name="Normal 3 3 4 2 2 2 2 2 5" xfId="13668"/>
    <cellStyle name="Normal 3 3 4 2 2 2 2 3" xfId="13669"/>
    <cellStyle name="Normal 3 3 4 2 2 2 2 3 2" xfId="13670"/>
    <cellStyle name="Normal 3 3 4 2 2 2 2 3 2 2" xfId="13671"/>
    <cellStyle name="Normal 3 3 4 2 2 2 2 3 2 2 2" xfId="13672"/>
    <cellStyle name="Normal 3 3 4 2 2 2 2 3 2 3" xfId="13673"/>
    <cellStyle name="Normal 3 3 4 2 2 2 2 3 3" xfId="13674"/>
    <cellStyle name="Normal 3 3 4 2 2 2 2 3 3 2" xfId="13675"/>
    <cellStyle name="Normal 3 3 4 2 2 2 2 3 4" xfId="13676"/>
    <cellStyle name="Normal 3 3 4 2 2 2 2 4" xfId="13677"/>
    <cellStyle name="Normal 3 3 4 2 2 2 2 4 2" xfId="13678"/>
    <cellStyle name="Normal 3 3 4 2 2 2 2 4 2 2" xfId="13679"/>
    <cellStyle name="Normal 3 3 4 2 2 2 2 4 3" xfId="13680"/>
    <cellStyle name="Normal 3 3 4 2 2 2 2 5" xfId="13681"/>
    <cellStyle name="Normal 3 3 4 2 2 2 2 5 2" xfId="13682"/>
    <cellStyle name="Normal 3 3 4 2 2 2 2 6" xfId="13683"/>
    <cellStyle name="Normal 3 3 4 2 2 2 3" xfId="13684"/>
    <cellStyle name="Normal 3 3 4 2 2 2 3 2" xfId="13685"/>
    <cellStyle name="Normal 3 3 4 2 2 2 3 2 2" xfId="13686"/>
    <cellStyle name="Normal 3 3 4 2 2 2 3 2 2 2" xfId="13687"/>
    <cellStyle name="Normal 3 3 4 2 2 2 3 2 2 2 2" xfId="13688"/>
    <cellStyle name="Normal 3 3 4 2 2 2 3 2 2 3" xfId="13689"/>
    <cellStyle name="Normal 3 3 4 2 2 2 3 2 3" xfId="13690"/>
    <cellStyle name="Normal 3 3 4 2 2 2 3 2 3 2" xfId="13691"/>
    <cellStyle name="Normal 3 3 4 2 2 2 3 2 4" xfId="13692"/>
    <cellStyle name="Normal 3 3 4 2 2 2 3 3" xfId="13693"/>
    <cellStyle name="Normal 3 3 4 2 2 2 3 3 2" xfId="13694"/>
    <cellStyle name="Normal 3 3 4 2 2 2 3 3 2 2" xfId="13695"/>
    <cellStyle name="Normal 3 3 4 2 2 2 3 3 3" xfId="13696"/>
    <cellStyle name="Normal 3 3 4 2 2 2 3 4" xfId="13697"/>
    <cellStyle name="Normal 3 3 4 2 2 2 3 4 2" xfId="13698"/>
    <cellStyle name="Normal 3 3 4 2 2 2 3 5" xfId="13699"/>
    <cellStyle name="Normal 3 3 4 2 2 2 4" xfId="13700"/>
    <cellStyle name="Normal 3 3 4 2 2 2 4 2" xfId="13701"/>
    <cellStyle name="Normal 3 3 4 2 2 2 4 2 2" xfId="13702"/>
    <cellStyle name="Normal 3 3 4 2 2 2 4 2 2 2" xfId="13703"/>
    <cellStyle name="Normal 3 3 4 2 2 2 4 2 3" xfId="13704"/>
    <cellStyle name="Normal 3 3 4 2 2 2 4 3" xfId="13705"/>
    <cellStyle name="Normal 3 3 4 2 2 2 4 3 2" xfId="13706"/>
    <cellStyle name="Normal 3 3 4 2 2 2 4 4" xfId="13707"/>
    <cellStyle name="Normal 3 3 4 2 2 2 5" xfId="13708"/>
    <cellStyle name="Normal 3 3 4 2 2 2 5 2" xfId="13709"/>
    <cellStyle name="Normal 3 3 4 2 2 2 5 2 2" xfId="13710"/>
    <cellStyle name="Normal 3 3 4 2 2 2 5 3" xfId="13711"/>
    <cellStyle name="Normal 3 3 4 2 2 2 6" xfId="13712"/>
    <cellStyle name="Normal 3 3 4 2 2 2 6 2" xfId="13713"/>
    <cellStyle name="Normal 3 3 4 2 2 2 7" xfId="13714"/>
    <cellStyle name="Normal 3 3 4 2 2 3" xfId="13715"/>
    <cellStyle name="Normal 3 3 4 2 2 3 2" xfId="13716"/>
    <cellStyle name="Normal 3 3 4 2 2 3 2 2" xfId="13717"/>
    <cellStyle name="Normal 3 3 4 2 2 3 2 2 2" xfId="13718"/>
    <cellStyle name="Normal 3 3 4 2 2 3 2 2 2 2" xfId="13719"/>
    <cellStyle name="Normal 3 3 4 2 2 3 2 2 2 2 2" xfId="13720"/>
    <cellStyle name="Normal 3 3 4 2 2 3 2 2 2 3" xfId="13721"/>
    <cellStyle name="Normal 3 3 4 2 2 3 2 2 3" xfId="13722"/>
    <cellStyle name="Normal 3 3 4 2 2 3 2 2 3 2" xfId="13723"/>
    <cellStyle name="Normal 3 3 4 2 2 3 2 2 4" xfId="13724"/>
    <cellStyle name="Normal 3 3 4 2 2 3 2 3" xfId="13725"/>
    <cellStyle name="Normal 3 3 4 2 2 3 2 3 2" xfId="13726"/>
    <cellStyle name="Normal 3 3 4 2 2 3 2 3 2 2" xfId="13727"/>
    <cellStyle name="Normal 3 3 4 2 2 3 2 3 3" xfId="13728"/>
    <cellStyle name="Normal 3 3 4 2 2 3 2 4" xfId="13729"/>
    <cellStyle name="Normal 3 3 4 2 2 3 2 4 2" xfId="13730"/>
    <cellStyle name="Normal 3 3 4 2 2 3 2 5" xfId="13731"/>
    <cellStyle name="Normal 3 3 4 2 2 3 3" xfId="13732"/>
    <cellStyle name="Normal 3 3 4 2 2 3 3 2" xfId="13733"/>
    <cellStyle name="Normal 3 3 4 2 2 3 3 2 2" xfId="13734"/>
    <cellStyle name="Normal 3 3 4 2 2 3 3 2 2 2" xfId="13735"/>
    <cellStyle name="Normal 3 3 4 2 2 3 3 2 3" xfId="13736"/>
    <cellStyle name="Normal 3 3 4 2 2 3 3 3" xfId="13737"/>
    <cellStyle name="Normal 3 3 4 2 2 3 3 3 2" xfId="13738"/>
    <cellStyle name="Normal 3 3 4 2 2 3 3 4" xfId="13739"/>
    <cellStyle name="Normal 3 3 4 2 2 3 4" xfId="13740"/>
    <cellStyle name="Normal 3 3 4 2 2 3 4 2" xfId="13741"/>
    <cellStyle name="Normal 3 3 4 2 2 3 4 2 2" xfId="13742"/>
    <cellStyle name="Normal 3 3 4 2 2 3 4 3" xfId="13743"/>
    <cellStyle name="Normal 3 3 4 2 2 3 5" xfId="13744"/>
    <cellStyle name="Normal 3 3 4 2 2 3 5 2" xfId="13745"/>
    <cellStyle name="Normal 3 3 4 2 2 3 6" xfId="13746"/>
    <cellStyle name="Normal 3 3 4 2 2 4" xfId="13747"/>
    <cellStyle name="Normal 3 3 4 2 2 4 2" xfId="13748"/>
    <cellStyle name="Normal 3 3 4 2 2 4 2 2" xfId="13749"/>
    <cellStyle name="Normal 3 3 4 2 2 4 2 2 2" xfId="13750"/>
    <cellStyle name="Normal 3 3 4 2 2 4 2 2 2 2" xfId="13751"/>
    <cellStyle name="Normal 3 3 4 2 2 4 2 2 3" xfId="13752"/>
    <cellStyle name="Normal 3 3 4 2 2 4 2 3" xfId="13753"/>
    <cellStyle name="Normal 3 3 4 2 2 4 2 3 2" xfId="13754"/>
    <cellStyle name="Normal 3 3 4 2 2 4 2 4" xfId="13755"/>
    <cellStyle name="Normal 3 3 4 2 2 4 3" xfId="13756"/>
    <cellStyle name="Normal 3 3 4 2 2 4 3 2" xfId="13757"/>
    <cellStyle name="Normal 3 3 4 2 2 4 3 2 2" xfId="13758"/>
    <cellStyle name="Normal 3 3 4 2 2 4 3 3" xfId="13759"/>
    <cellStyle name="Normal 3 3 4 2 2 4 4" xfId="13760"/>
    <cellStyle name="Normal 3 3 4 2 2 4 4 2" xfId="13761"/>
    <cellStyle name="Normal 3 3 4 2 2 4 5" xfId="13762"/>
    <cellStyle name="Normal 3 3 4 2 2 5" xfId="13763"/>
    <cellStyle name="Normal 3 3 4 2 2 5 2" xfId="13764"/>
    <cellStyle name="Normal 3 3 4 2 2 5 2 2" xfId="13765"/>
    <cellStyle name="Normal 3 3 4 2 2 5 2 2 2" xfId="13766"/>
    <cellStyle name="Normal 3 3 4 2 2 5 2 3" xfId="13767"/>
    <cellStyle name="Normal 3 3 4 2 2 5 3" xfId="13768"/>
    <cellStyle name="Normal 3 3 4 2 2 5 3 2" xfId="13769"/>
    <cellStyle name="Normal 3 3 4 2 2 5 4" xfId="13770"/>
    <cellStyle name="Normal 3 3 4 2 2 6" xfId="13771"/>
    <cellStyle name="Normal 3 3 4 2 2 6 2" xfId="13772"/>
    <cellStyle name="Normal 3 3 4 2 2 6 2 2" xfId="13773"/>
    <cellStyle name="Normal 3 3 4 2 2 6 3" xfId="13774"/>
    <cellStyle name="Normal 3 3 4 2 2 7" xfId="13775"/>
    <cellStyle name="Normal 3 3 4 2 2 7 2" xfId="13776"/>
    <cellStyle name="Normal 3 3 4 2 2 8" xfId="13777"/>
    <cellStyle name="Normal 3 3 4 2 3" xfId="13778"/>
    <cellStyle name="Normal 3 3 4 2 3 2" xfId="13779"/>
    <cellStyle name="Normal 3 3 4 2 3 2 2" xfId="13780"/>
    <cellStyle name="Normal 3 3 4 2 3 2 2 2" xfId="13781"/>
    <cellStyle name="Normal 3 3 4 2 3 2 2 2 2" xfId="13782"/>
    <cellStyle name="Normal 3 3 4 2 3 2 2 2 2 2" xfId="13783"/>
    <cellStyle name="Normal 3 3 4 2 3 2 2 2 2 2 2" xfId="13784"/>
    <cellStyle name="Normal 3 3 4 2 3 2 2 2 2 3" xfId="13785"/>
    <cellStyle name="Normal 3 3 4 2 3 2 2 2 3" xfId="13786"/>
    <cellStyle name="Normal 3 3 4 2 3 2 2 2 3 2" xfId="13787"/>
    <cellStyle name="Normal 3 3 4 2 3 2 2 2 4" xfId="13788"/>
    <cellStyle name="Normal 3 3 4 2 3 2 2 3" xfId="13789"/>
    <cellStyle name="Normal 3 3 4 2 3 2 2 3 2" xfId="13790"/>
    <cellStyle name="Normal 3 3 4 2 3 2 2 3 2 2" xfId="13791"/>
    <cellStyle name="Normal 3 3 4 2 3 2 2 3 3" xfId="13792"/>
    <cellStyle name="Normal 3 3 4 2 3 2 2 4" xfId="13793"/>
    <cellStyle name="Normal 3 3 4 2 3 2 2 4 2" xfId="13794"/>
    <cellStyle name="Normal 3 3 4 2 3 2 2 5" xfId="13795"/>
    <cellStyle name="Normal 3 3 4 2 3 2 3" xfId="13796"/>
    <cellStyle name="Normal 3 3 4 2 3 2 3 2" xfId="13797"/>
    <cellStyle name="Normal 3 3 4 2 3 2 3 2 2" xfId="13798"/>
    <cellStyle name="Normal 3 3 4 2 3 2 3 2 2 2" xfId="13799"/>
    <cellStyle name="Normal 3 3 4 2 3 2 3 2 3" xfId="13800"/>
    <cellStyle name="Normal 3 3 4 2 3 2 3 3" xfId="13801"/>
    <cellStyle name="Normal 3 3 4 2 3 2 3 3 2" xfId="13802"/>
    <cellStyle name="Normal 3 3 4 2 3 2 3 4" xfId="13803"/>
    <cellStyle name="Normal 3 3 4 2 3 2 4" xfId="13804"/>
    <cellStyle name="Normal 3 3 4 2 3 2 4 2" xfId="13805"/>
    <cellStyle name="Normal 3 3 4 2 3 2 4 2 2" xfId="13806"/>
    <cellStyle name="Normal 3 3 4 2 3 2 4 3" xfId="13807"/>
    <cellStyle name="Normal 3 3 4 2 3 2 5" xfId="13808"/>
    <cellStyle name="Normal 3 3 4 2 3 2 5 2" xfId="13809"/>
    <cellStyle name="Normal 3 3 4 2 3 2 6" xfId="13810"/>
    <cellStyle name="Normal 3 3 4 2 3 3" xfId="13811"/>
    <cellStyle name="Normal 3 3 4 2 3 3 2" xfId="13812"/>
    <cellStyle name="Normal 3 3 4 2 3 3 2 2" xfId="13813"/>
    <cellStyle name="Normal 3 3 4 2 3 3 2 2 2" xfId="13814"/>
    <cellStyle name="Normal 3 3 4 2 3 3 2 2 2 2" xfId="13815"/>
    <cellStyle name="Normal 3 3 4 2 3 3 2 2 3" xfId="13816"/>
    <cellStyle name="Normal 3 3 4 2 3 3 2 3" xfId="13817"/>
    <cellStyle name="Normal 3 3 4 2 3 3 2 3 2" xfId="13818"/>
    <cellStyle name="Normal 3 3 4 2 3 3 2 4" xfId="13819"/>
    <cellStyle name="Normal 3 3 4 2 3 3 3" xfId="13820"/>
    <cellStyle name="Normal 3 3 4 2 3 3 3 2" xfId="13821"/>
    <cellStyle name="Normal 3 3 4 2 3 3 3 2 2" xfId="13822"/>
    <cellStyle name="Normal 3 3 4 2 3 3 3 3" xfId="13823"/>
    <cellStyle name="Normal 3 3 4 2 3 3 4" xfId="13824"/>
    <cellStyle name="Normal 3 3 4 2 3 3 4 2" xfId="13825"/>
    <cellStyle name="Normal 3 3 4 2 3 3 5" xfId="13826"/>
    <cellStyle name="Normal 3 3 4 2 3 4" xfId="13827"/>
    <cellStyle name="Normal 3 3 4 2 3 4 2" xfId="13828"/>
    <cellStyle name="Normal 3 3 4 2 3 4 2 2" xfId="13829"/>
    <cellStyle name="Normal 3 3 4 2 3 4 2 2 2" xfId="13830"/>
    <cellStyle name="Normal 3 3 4 2 3 4 2 3" xfId="13831"/>
    <cellStyle name="Normal 3 3 4 2 3 4 3" xfId="13832"/>
    <cellStyle name="Normal 3 3 4 2 3 4 3 2" xfId="13833"/>
    <cellStyle name="Normal 3 3 4 2 3 4 4" xfId="13834"/>
    <cellStyle name="Normal 3 3 4 2 3 5" xfId="13835"/>
    <cellStyle name="Normal 3 3 4 2 3 5 2" xfId="13836"/>
    <cellStyle name="Normal 3 3 4 2 3 5 2 2" xfId="13837"/>
    <cellStyle name="Normal 3 3 4 2 3 5 3" xfId="13838"/>
    <cellStyle name="Normal 3 3 4 2 3 6" xfId="13839"/>
    <cellStyle name="Normal 3 3 4 2 3 6 2" xfId="13840"/>
    <cellStyle name="Normal 3 3 4 2 3 7" xfId="13841"/>
    <cellStyle name="Normal 3 3 4 2 4" xfId="13842"/>
    <cellStyle name="Normal 3 3 4 2 4 2" xfId="13843"/>
    <cellStyle name="Normal 3 3 4 2 4 2 2" xfId="13844"/>
    <cellStyle name="Normal 3 3 4 2 4 2 2 2" xfId="13845"/>
    <cellStyle name="Normal 3 3 4 2 4 2 2 2 2" xfId="13846"/>
    <cellStyle name="Normal 3 3 4 2 4 2 2 2 2 2" xfId="13847"/>
    <cellStyle name="Normal 3 3 4 2 4 2 2 2 3" xfId="13848"/>
    <cellStyle name="Normal 3 3 4 2 4 2 2 3" xfId="13849"/>
    <cellStyle name="Normal 3 3 4 2 4 2 2 3 2" xfId="13850"/>
    <cellStyle name="Normal 3 3 4 2 4 2 2 4" xfId="13851"/>
    <cellStyle name="Normal 3 3 4 2 4 2 3" xfId="13852"/>
    <cellStyle name="Normal 3 3 4 2 4 2 3 2" xfId="13853"/>
    <cellStyle name="Normal 3 3 4 2 4 2 3 2 2" xfId="13854"/>
    <cellStyle name="Normal 3 3 4 2 4 2 3 3" xfId="13855"/>
    <cellStyle name="Normal 3 3 4 2 4 2 4" xfId="13856"/>
    <cellStyle name="Normal 3 3 4 2 4 2 4 2" xfId="13857"/>
    <cellStyle name="Normal 3 3 4 2 4 2 5" xfId="13858"/>
    <cellStyle name="Normal 3 3 4 2 4 3" xfId="13859"/>
    <cellStyle name="Normal 3 3 4 2 4 3 2" xfId="13860"/>
    <cellStyle name="Normal 3 3 4 2 4 3 2 2" xfId="13861"/>
    <cellStyle name="Normal 3 3 4 2 4 3 2 2 2" xfId="13862"/>
    <cellStyle name="Normal 3 3 4 2 4 3 2 3" xfId="13863"/>
    <cellStyle name="Normal 3 3 4 2 4 3 3" xfId="13864"/>
    <cellStyle name="Normal 3 3 4 2 4 3 3 2" xfId="13865"/>
    <cellStyle name="Normal 3 3 4 2 4 3 4" xfId="13866"/>
    <cellStyle name="Normal 3 3 4 2 4 4" xfId="13867"/>
    <cellStyle name="Normal 3 3 4 2 4 4 2" xfId="13868"/>
    <cellStyle name="Normal 3 3 4 2 4 4 2 2" xfId="13869"/>
    <cellStyle name="Normal 3 3 4 2 4 4 3" xfId="13870"/>
    <cellStyle name="Normal 3 3 4 2 4 5" xfId="13871"/>
    <cellStyle name="Normal 3 3 4 2 4 5 2" xfId="13872"/>
    <cellStyle name="Normal 3 3 4 2 4 6" xfId="13873"/>
    <cellStyle name="Normal 3 3 4 2 5" xfId="13874"/>
    <cellStyle name="Normal 3 3 4 2 5 2" xfId="13875"/>
    <cellStyle name="Normal 3 3 4 2 5 2 2" xfId="13876"/>
    <cellStyle name="Normal 3 3 4 2 5 2 2 2" xfId="13877"/>
    <cellStyle name="Normal 3 3 4 2 5 2 2 2 2" xfId="13878"/>
    <cellStyle name="Normal 3 3 4 2 5 2 2 3" xfId="13879"/>
    <cellStyle name="Normal 3 3 4 2 5 2 3" xfId="13880"/>
    <cellStyle name="Normal 3 3 4 2 5 2 3 2" xfId="13881"/>
    <cellStyle name="Normal 3 3 4 2 5 2 4" xfId="13882"/>
    <cellStyle name="Normal 3 3 4 2 5 3" xfId="13883"/>
    <cellStyle name="Normal 3 3 4 2 5 3 2" xfId="13884"/>
    <cellStyle name="Normal 3 3 4 2 5 3 2 2" xfId="13885"/>
    <cellStyle name="Normal 3 3 4 2 5 3 3" xfId="13886"/>
    <cellStyle name="Normal 3 3 4 2 5 4" xfId="13887"/>
    <cellStyle name="Normal 3 3 4 2 5 4 2" xfId="13888"/>
    <cellStyle name="Normal 3 3 4 2 5 5" xfId="13889"/>
    <cellStyle name="Normal 3 3 4 2 6" xfId="13890"/>
    <cellStyle name="Normal 3 3 4 2 6 2" xfId="13891"/>
    <cellStyle name="Normal 3 3 4 2 6 2 2" xfId="13892"/>
    <cellStyle name="Normal 3 3 4 2 6 2 2 2" xfId="13893"/>
    <cellStyle name="Normal 3 3 4 2 6 2 3" xfId="13894"/>
    <cellStyle name="Normal 3 3 4 2 6 3" xfId="13895"/>
    <cellStyle name="Normal 3 3 4 2 6 3 2" xfId="13896"/>
    <cellStyle name="Normal 3 3 4 2 6 4" xfId="13897"/>
    <cellStyle name="Normal 3 3 4 2 7" xfId="13898"/>
    <cellStyle name="Normal 3 3 4 2 7 2" xfId="13899"/>
    <cellStyle name="Normal 3 3 4 2 7 2 2" xfId="13900"/>
    <cellStyle name="Normal 3 3 4 2 7 3" xfId="13901"/>
    <cellStyle name="Normal 3 3 4 2 8" xfId="13902"/>
    <cellStyle name="Normal 3 3 4 2 8 2" xfId="13903"/>
    <cellStyle name="Normal 3 3 4 2 9" xfId="13904"/>
    <cellStyle name="Normal 3 3 4 3" xfId="13905"/>
    <cellStyle name="Normal 3 3 4 3 2" xfId="13906"/>
    <cellStyle name="Normal 3 3 4 3 2 2" xfId="13907"/>
    <cellStyle name="Normal 3 3 4 3 2 2 2" xfId="13908"/>
    <cellStyle name="Normal 3 3 4 3 2 2 2 2" xfId="13909"/>
    <cellStyle name="Normal 3 3 4 3 2 2 2 2 2" xfId="13910"/>
    <cellStyle name="Normal 3 3 4 3 2 2 2 2 2 2" xfId="13911"/>
    <cellStyle name="Normal 3 3 4 3 2 2 2 2 2 2 2" xfId="13912"/>
    <cellStyle name="Normal 3 3 4 3 2 2 2 2 2 3" xfId="13913"/>
    <cellStyle name="Normal 3 3 4 3 2 2 2 2 3" xfId="13914"/>
    <cellStyle name="Normal 3 3 4 3 2 2 2 2 3 2" xfId="13915"/>
    <cellStyle name="Normal 3 3 4 3 2 2 2 2 4" xfId="13916"/>
    <cellStyle name="Normal 3 3 4 3 2 2 2 3" xfId="13917"/>
    <cellStyle name="Normal 3 3 4 3 2 2 2 3 2" xfId="13918"/>
    <cellStyle name="Normal 3 3 4 3 2 2 2 3 2 2" xfId="13919"/>
    <cellStyle name="Normal 3 3 4 3 2 2 2 3 3" xfId="13920"/>
    <cellStyle name="Normal 3 3 4 3 2 2 2 4" xfId="13921"/>
    <cellStyle name="Normal 3 3 4 3 2 2 2 4 2" xfId="13922"/>
    <cellStyle name="Normal 3 3 4 3 2 2 2 5" xfId="13923"/>
    <cellStyle name="Normal 3 3 4 3 2 2 3" xfId="13924"/>
    <cellStyle name="Normal 3 3 4 3 2 2 3 2" xfId="13925"/>
    <cellStyle name="Normal 3 3 4 3 2 2 3 2 2" xfId="13926"/>
    <cellStyle name="Normal 3 3 4 3 2 2 3 2 2 2" xfId="13927"/>
    <cellStyle name="Normal 3 3 4 3 2 2 3 2 3" xfId="13928"/>
    <cellStyle name="Normal 3 3 4 3 2 2 3 3" xfId="13929"/>
    <cellStyle name="Normal 3 3 4 3 2 2 3 3 2" xfId="13930"/>
    <cellStyle name="Normal 3 3 4 3 2 2 3 4" xfId="13931"/>
    <cellStyle name="Normal 3 3 4 3 2 2 4" xfId="13932"/>
    <cellStyle name="Normal 3 3 4 3 2 2 4 2" xfId="13933"/>
    <cellStyle name="Normal 3 3 4 3 2 2 4 2 2" xfId="13934"/>
    <cellStyle name="Normal 3 3 4 3 2 2 4 3" xfId="13935"/>
    <cellStyle name="Normal 3 3 4 3 2 2 5" xfId="13936"/>
    <cellStyle name="Normal 3 3 4 3 2 2 5 2" xfId="13937"/>
    <cellStyle name="Normal 3 3 4 3 2 2 6" xfId="13938"/>
    <cellStyle name="Normal 3 3 4 3 2 3" xfId="13939"/>
    <cellStyle name="Normal 3 3 4 3 2 3 2" xfId="13940"/>
    <cellStyle name="Normal 3 3 4 3 2 3 2 2" xfId="13941"/>
    <cellStyle name="Normal 3 3 4 3 2 3 2 2 2" xfId="13942"/>
    <cellStyle name="Normal 3 3 4 3 2 3 2 2 2 2" xfId="13943"/>
    <cellStyle name="Normal 3 3 4 3 2 3 2 2 3" xfId="13944"/>
    <cellStyle name="Normal 3 3 4 3 2 3 2 3" xfId="13945"/>
    <cellStyle name="Normal 3 3 4 3 2 3 2 3 2" xfId="13946"/>
    <cellStyle name="Normal 3 3 4 3 2 3 2 4" xfId="13947"/>
    <cellStyle name="Normal 3 3 4 3 2 3 3" xfId="13948"/>
    <cellStyle name="Normal 3 3 4 3 2 3 3 2" xfId="13949"/>
    <cellStyle name="Normal 3 3 4 3 2 3 3 2 2" xfId="13950"/>
    <cellStyle name="Normal 3 3 4 3 2 3 3 3" xfId="13951"/>
    <cellStyle name="Normal 3 3 4 3 2 3 4" xfId="13952"/>
    <cellStyle name="Normal 3 3 4 3 2 3 4 2" xfId="13953"/>
    <cellStyle name="Normal 3 3 4 3 2 3 5" xfId="13954"/>
    <cellStyle name="Normal 3 3 4 3 2 4" xfId="13955"/>
    <cellStyle name="Normal 3 3 4 3 2 4 2" xfId="13956"/>
    <cellStyle name="Normal 3 3 4 3 2 4 2 2" xfId="13957"/>
    <cellStyle name="Normal 3 3 4 3 2 4 2 2 2" xfId="13958"/>
    <cellStyle name="Normal 3 3 4 3 2 4 2 3" xfId="13959"/>
    <cellStyle name="Normal 3 3 4 3 2 4 3" xfId="13960"/>
    <cellStyle name="Normal 3 3 4 3 2 4 3 2" xfId="13961"/>
    <cellStyle name="Normal 3 3 4 3 2 4 4" xfId="13962"/>
    <cellStyle name="Normal 3 3 4 3 2 5" xfId="13963"/>
    <cellStyle name="Normal 3 3 4 3 2 5 2" xfId="13964"/>
    <cellStyle name="Normal 3 3 4 3 2 5 2 2" xfId="13965"/>
    <cellStyle name="Normal 3 3 4 3 2 5 3" xfId="13966"/>
    <cellStyle name="Normal 3 3 4 3 2 6" xfId="13967"/>
    <cellStyle name="Normal 3 3 4 3 2 6 2" xfId="13968"/>
    <cellStyle name="Normal 3 3 4 3 2 7" xfId="13969"/>
    <cellStyle name="Normal 3 3 4 3 3" xfId="13970"/>
    <cellStyle name="Normal 3 3 4 3 3 2" xfId="13971"/>
    <cellStyle name="Normal 3 3 4 3 3 2 2" xfId="13972"/>
    <cellStyle name="Normal 3 3 4 3 3 2 2 2" xfId="13973"/>
    <cellStyle name="Normal 3 3 4 3 3 2 2 2 2" xfId="13974"/>
    <cellStyle name="Normal 3 3 4 3 3 2 2 2 2 2" xfId="13975"/>
    <cellStyle name="Normal 3 3 4 3 3 2 2 2 3" xfId="13976"/>
    <cellStyle name="Normal 3 3 4 3 3 2 2 3" xfId="13977"/>
    <cellStyle name="Normal 3 3 4 3 3 2 2 3 2" xfId="13978"/>
    <cellStyle name="Normal 3 3 4 3 3 2 2 4" xfId="13979"/>
    <cellStyle name="Normal 3 3 4 3 3 2 3" xfId="13980"/>
    <cellStyle name="Normal 3 3 4 3 3 2 3 2" xfId="13981"/>
    <cellStyle name="Normal 3 3 4 3 3 2 3 2 2" xfId="13982"/>
    <cellStyle name="Normal 3 3 4 3 3 2 3 3" xfId="13983"/>
    <cellStyle name="Normal 3 3 4 3 3 2 4" xfId="13984"/>
    <cellStyle name="Normal 3 3 4 3 3 2 4 2" xfId="13985"/>
    <cellStyle name="Normal 3 3 4 3 3 2 5" xfId="13986"/>
    <cellStyle name="Normal 3 3 4 3 3 3" xfId="13987"/>
    <cellStyle name="Normal 3 3 4 3 3 3 2" xfId="13988"/>
    <cellStyle name="Normal 3 3 4 3 3 3 2 2" xfId="13989"/>
    <cellStyle name="Normal 3 3 4 3 3 3 2 2 2" xfId="13990"/>
    <cellStyle name="Normal 3 3 4 3 3 3 2 3" xfId="13991"/>
    <cellStyle name="Normal 3 3 4 3 3 3 3" xfId="13992"/>
    <cellStyle name="Normal 3 3 4 3 3 3 3 2" xfId="13993"/>
    <cellStyle name="Normal 3 3 4 3 3 3 4" xfId="13994"/>
    <cellStyle name="Normal 3 3 4 3 3 4" xfId="13995"/>
    <cellStyle name="Normal 3 3 4 3 3 4 2" xfId="13996"/>
    <cellStyle name="Normal 3 3 4 3 3 4 2 2" xfId="13997"/>
    <cellStyle name="Normal 3 3 4 3 3 4 3" xfId="13998"/>
    <cellStyle name="Normal 3 3 4 3 3 5" xfId="13999"/>
    <cellStyle name="Normal 3 3 4 3 3 5 2" xfId="14000"/>
    <cellStyle name="Normal 3 3 4 3 3 6" xfId="14001"/>
    <cellStyle name="Normal 3 3 4 3 4" xfId="14002"/>
    <cellStyle name="Normal 3 3 4 3 4 2" xfId="14003"/>
    <cellStyle name="Normal 3 3 4 3 4 2 2" xfId="14004"/>
    <cellStyle name="Normal 3 3 4 3 4 2 2 2" xfId="14005"/>
    <cellStyle name="Normal 3 3 4 3 4 2 2 2 2" xfId="14006"/>
    <cellStyle name="Normal 3 3 4 3 4 2 2 3" xfId="14007"/>
    <cellStyle name="Normal 3 3 4 3 4 2 3" xfId="14008"/>
    <cellStyle name="Normal 3 3 4 3 4 2 3 2" xfId="14009"/>
    <cellStyle name="Normal 3 3 4 3 4 2 4" xfId="14010"/>
    <cellStyle name="Normal 3 3 4 3 4 3" xfId="14011"/>
    <cellStyle name="Normal 3 3 4 3 4 3 2" xfId="14012"/>
    <cellStyle name="Normal 3 3 4 3 4 3 2 2" xfId="14013"/>
    <cellStyle name="Normal 3 3 4 3 4 3 3" xfId="14014"/>
    <cellStyle name="Normal 3 3 4 3 4 4" xfId="14015"/>
    <cellStyle name="Normal 3 3 4 3 4 4 2" xfId="14016"/>
    <cellStyle name="Normal 3 3 4 3 4 5" xfId="14017"/>
    <cellStyle name="Normal 3 3 4 3 5" xfId="14018"/>
    <cellStyle name="Normal 3 3 4 3 5 2" xfId="14019"/>
    <cellStyle name="Normal 3 3 4 3 5 2 2" xfId="14020"/>
    <cellStyle name="Normal 3 3 4 3 5 2 2 2" xfId="14021"/>
    <cellStyle name="Normal 3 3 4 3 5 2 3" xfId="14022"/>
    <cellStyle name="Normal 3 3 4 3 5 3" xfId="14023"/>
    <cellStyle name="Normal 3 3 4 3 5 3 2" xfId="14024"/>
    <cellStyle name="Normal 3 3 4 3 5 4" xfId="14025"/>
    <cellStyle name="Normal 3 3 4 3 6" xfId="14026"/>
    <cellStyle name="Normal 3 3 4 3 6 2" xfId="14027"/>
    <cellStyle name="Normal 3 3 4 3 6 2 2" xfId="14028"/>
    <cellStyle name="Normal 3 3 4 3 6 3" xfId="14029"/>
    <cellStyle name="Normal 3 3 4 3 7" xfId="14030"/>
    <cellStyle name="Normal 3 3 4 3 7 2" xfId="14031"/>
    <cellStyle name="Normal 3 3 4 3 8" xfId="14032"/>
    <cellStyle name="Normal 3 3 4 4" xfId="14033"/>
    <cellStyle name="Normal 3 3 4 4 2" xfId="14034"/>
    <cellStyle name="Normal 3 3 4 4 2 2" xfId="14035"/>
    <cellStyle name="Normal 3 3 4 4 2 2 2" xfId="14036"/>
    <cellStyle name="Normal 3 3 4 4 2 2 2 2" xfId="14037"/>
    <cellStyle name="Normal 3 3 4 4 2 2 2 2 2" xfId="14038"/>
    <cellStyle name="Normal 3 3 4 4 2 2 2 2 2 2" xfId="14039"/>
    <cellStyle name="Normal 3 3 4 4 2 2 2 2 3" xfId="14040"/>
    <cellStyle name="Normal 3 3 4 4 2 2 2 3" xfId="14041"/>
    <cellStyle name="Normal 3 3 4 4 2 2 2 3 2" xfId="14042"/>
    <cellStyle name="Normal 3 3 4 4 2 2 2 4" xfId="14043"/>
    <cellStyle name="Normal 3 3 4 4 2 2 3" xfId="14044"/>
    <cellStyle name="Normal 3 3 4 4 2 2 3 2" xfId="14045"/>
    <cellStyle name="Normal 3 3 4 4 2 2 3 2 2" xfId="14046"/>
    <cellStyle name="Normal 3 3 4 4 2 2 3 3" xfId="14047"/>
    <cellStyle name="Normal 3 3 4 4 2 2 4" xfId="14048"/>
    <cellStyle name="Normal 3 3 4 4 2 2 4 2" xfId="14049"/>
    <cellStyle name="Normal 3 3 4 4 2 2 5" xfId="14050"/>
    <cellStyle name="Normal 3 3 4 4 2 3" xfId="14051"/>
    <cellStyle name="Normal 3 3 4 4 2 3 2" xfId="14052"/>
    <cellStyle name="Normal 3 3 4 4 2 3 2 2" xfId="14053"/>
    <cellStyle name="Normal 3 3 4 4 2 3 2 2 2" xfId="14054"/>
    <cellStyle name="Normal 3 3 4 4 2 3 2 3" xfId="14055"/>
    <cellStyle name="Normal 3 3 4 4 2 3 3" xfId="14056"/>
    <cellStyle name="Normal 3 3 4 4 2 3 3 2" xfId="14057"/>
    <cellStyle name="Normal 3 3 4 4 2 3 4" xfId="14058"/>
    <cellStyle name="Normal 3 3 4 4 2 4" xfId="14059"/>
    <cellStyle name="Normal 3 3 4 4 2 4 2" xfId="14060"/>
    <cellStyle name="Normal 3 3 4 4 2 4 2 2" xfId="14061"/>
    <cellStyle name="Normal 3 3 4 4 2 4 3" xfId="14062"/>
    <cellStyle name="Normal 3 3 4 4 2 5" xfId="14063"/>
    <cellStyle name="Normal 3 3 4 4 2 5 2" xfId="14064"/>
    <cellStyle name="Normal 3 3 4 4 2 6" xfId="14065"/>
    <cellStyle name="Normal 3 3 4 4 3" xfId="14066"/>
    <cellStyle name="Normal 3 3 4 4 3 2" xfId="14067"/>
    <cellStyle name="Normal 3 3 4 4 3 2 2" xfId="14068"/>
    <cellStyle name="Normal 3 3 4 4 3 2 2 2" xfId="14069"/>
    <cellStyle name="Normal 3 3 4 4 3 2 2 2 2" xfId="14070"/>
    <cellStyle name="Normal 3 3 4 4 3 2 2 3" xfId="14071"/>
    <cellStyle name="Normal 3 3 4 4 3 2 3" xfId="14072"/>
    <cellStyle name="Normal 3 3 4 4 3 2 3 2" xfId="14073"/>
    <cellStyle name="Normal 3 3 4 4 3 2 4" xfId="14074"/>
    <cellStyle name="Normal 3 3 4 4 3 3" xfId="14075"/>
    <cellStyle name="Normal 3 3 4 4 3 3 2" xfId="14076"/>
    <cellStyle name="Normal 3 3 4 4 3 3 2 2" xfId="14077"/>
    <cellStyle name="Normal 3 3 4 4 3 3 3" xfId="14078"/>
    <cellStyle name="Normal 3 3 4 4 3 4" xfId="14079"/>
    <cellStyle name="Normal 3 3 4 4 3 4 2" xfId="14080"/>
    <cellStyle name="Normal 3 3 4 4 3 5" xfId="14081"/>
    <cellStyle name="Normal 3 3 4 4 4" xfId="14082"/>
    <cellStyle name="Normal 3 3 4 4 4 2" xfId="14083"/>
    <cellStyle name="Normal 3 3 4 4 4 2 2" xfId="14084"/>
    <cellStyle name="Normal 3 3 4 4 4 2 2 2" xfId="14085"/>
    <cellStyle name="Normal 3 3 4 4 4 2 3" xfId="14086"/>
    <cellStyle name="Normal 3 3 4 4 4 3" xfId="14087"/>
    <cellStyle name="Normal 3 3 4 4 4 3 2" xfId="14088"/>
    <cellStyle name="Normal 3 3 4 4 4 4" xfId="14089"/>
    <cellStyle name="Normal 3 3 4 4 5" xfId="14090"/>
    <cellStyle name="Normal 3 3 4 4 5 2" xfId="14091"/>
    <cellStyle name="Normal 3 3 4 4 5 2 2" xfId="14092"/>
    <cellStyle name="Normal 3 3 4 4 5 3" xfId="14093"/>
    <cellStyle name="Normal 3 3 4 4 6" xfId="14094"/>
    <cellStyle name="Normal 3 3 4 4 6 2" xfId="14095"/>
    <cellStyle name="Normal 3 3 4 4 7" xfId="14096"/>
    <cellStyle name="Normal 3 3 4 5" xfId="14097"/>
    <cellStyle name="Normal 3 3 4 5 2" xfId="14098"/>
    <cellStyle name="Normal 3 3 4 5 2 2" xfId="14099"/>
    <cellStyle name="Normal 3 3 4 5 2 2 2" xfId="14100"/>
    <cellStyle name="Normal 3 3 4 5 2 2 2 2" xfId="14101"/>
    <cellStyle name="Normal 3 3 4 5 2 2 2 2 2" xfId="14102"/>
    <cellStyle name="Normal 3 3 4 5 2 2 2 3" xfId="14103"/>
    <cellStyle name="Normal 3 3 4 5 2 2 3" xfId="14104"/>
    <cellStyle name="Normal 3 3 4 5 2 2 3 2" xfId="14105"/>
    <cellStyle name="Normal 3 3 4 5 2 2 4" xfId="14106"/>
    <cellStyle name="Normal 3 3 4 5 2 3" xfId="14107"/>
    <cellStyle name="Normal 3 3 4 5 2 3 2" xfId="14108"/>
    <cellStyle name="Normal 3 3 4 5 2 3 2 2" xfId="14109"/>
    <cellStyle name="Normal 3 3 4 5 2 3 3" xfId="14110"/>
    <cellStyle name="Normal 3 3 4 5 2 4" xfId="14111"/>
    <cellStyle name="Normal 3 3 4 5 2 4 2" xfId="14112"/>
    <cellStyle name="Normal 3 3 4 5 2 5" xfId="14113"/>
    <cellStyle name="Normal 3 3 4 5 3" xfId="14114"/>
    <cellStyle name="Normal 3 3 4 5 3 2" xfId="14115"/>
    <cellStyle name="Normal 3 3 4 5 3 2 2" xfId="14116"/>
    <cellStyle name="Normal 3 3 4 5 3 2 2 2" xfId="14117"/>
    <cellStyle name="Normal 3 3 4 5 3 2 3" xfId="14118"/>
    <cellStyle name="Normal 3 3 4 5 3 3" xfId="14119"/>
    <cellStyle name="Normal 3 3 4 5 3 3 2" xfId="14120"/>
    <cellStyle name="Normal 3 3 4 5 3 4" xfId="14121"/>
    <cellStyle name="Normal 3 3 4 5 4" xfId="14122"/>
    <cellStyle name="Normal 3 3 4 5 4 2" xfId="14123"/>
    <cellStyle name="Normal 3 3 4 5 4 2 2" xfId="14124"/>
    <cellStyle name="Normal 3 3 4 5 4 3" xfId="14125"/>
    <cellStyle name="Normal 3 3 4 5 5" xfId="14126"/>
    <cellStyle name="Normal 3 3 4 5 5 2" xfId="14127"/>
    <cellStyle name="Normal 3 3 4 5 6" xfId="14128"/>
    <cellStyle name="Normal 3 3 4 6" xfId="14129"/>
    <cellStyle name="Normal 3 3 4 6 2" xfId="14130"/>
    <cellStyle name="Normal 3 3 4 6 2 2" xfId="14131"/>
    <cellStyle name="Normal 3 3 4 6 2 2 2" xfId="14132"/>
    <cellStyle name="Normal 3 3 4 6 2 2 2 2" xfId="14133"/>
    <cellStyle name="Normal 3 3 4 6 2 2 3" xfId="14134"/>
    <cellStyle name="Normal 3 3 4 6 2 3" xfId="14135"/>
    <cellStyle name="Normal 3 3 4 6 2 3 2" xfId="14136"/>
    <cellStyle name="Normal 3 3 4 6 2 4" xfId="14137"/>
    <cellStyle name="Normal 3 3 4 6 3" xfId="14138"/>
    <cellStyle name="Normal 3 3 4 6 3 2" xfId="14139"/>
    <cellStyle name="Normal 3 3 4 6 3 2 2" xfId="14140"/>
    <cellStyle name="Normal 3 3 4 6 3 3" xfId="14141"/>
    <cellStyle name="Normal 3 3 4 6 4" xfId="14142"/>
    <cellStyle name="Normal 3 3 4 6 4 2" xfId="14143"/>
    <cellStyle name="Normal 3 3 4 6 5" xfId="14144"/>
    <cellStyle name="Normal 3 3 4 7" xfId="14145"/>
    <cellStyle name="Normal 3 3 4 7 2" xfId="14146"/>
    <cellStyle name="Normal 3 3 4 7 2 2" xfId="14147"/>
    <cellStyle name="Normal 3 3 4 7 2 2 2" xfId="14148"/>
    <cellStyle name="Normal 3 3 4 7 2 3" xfId="14149"/>
    <cellStyle name="Normal 3 3 4 7 3" xfId="14150"/>
    <cellStyle name="Normal 3 3 4 7 3 2" xfId="14151"/>
    <cellStyle name="Normal 3 3 4 7 4" xfId="14152"/>
    <cellStyle name="Normal 3 3 4 8" xfId="14153"/>
    <cellStyle name="Normal 3 3 4 8 2" xfId="14154"/>
    <cellStyle name="Normal 3 3 4 8 2 2" xfId="14155"/>
    <cellStyle name="Normal 3 3 4 8 3" xfId="14156"/>
    <cellStyle name="Normal 3 3 4 9" xfId="14157"/>
    <cellStyle name="Normal 3 3 4 9 2" xfId="14158"/>
    <cellStyle name="Normal 3 3 5" xfId="14159"/>
    <cellStyle name="Normal 3 3 5 2" xfId="14160"/>
    <cellStyle name="Normal 3 3 5 2 2" xfId="14161"/>
    <cellStyle name="Normal 3 3 5 2 2 2" xfId="14162"/>
    <cellStyle name="Normal 3 3 5 2 2 2 2" xfId="14163"/>
    <cellStyle name="Normal 3 3 5 2 2 2 2 2" xfId="14164"/>
    <cellStyle name="Normal 3 3 5 2 2 2 2 2 2" xfId="14165"/>
    <cellStyle name="Normal 3 3 5 2 2 2 2 2 2 2" xfId="14166"/>
    <cellStyle name="Normal 3 3 5 2 2 2 2 2 2 2 2" xfId="14167"/>
    <cellStyle name="Normal 3 3 5 2 2 2 2 2 2 3" xfId="14168"/>
    <cellStyle name="Normal 3 3 5 2 2 2 2 2 3" xfId="14169"/>
    <cellStyle name="Normal 3 3 5 2 2 2 2 2 3 2" xfId="14170"/>
    <cellStyle name="Normal 3 3 5 2 2 2 2 2 4" xfId="14171"/>
    <cellStyle name="Normal 3 3 5 2 2 2 2 3" xfId="14172"/>
    <cellStyle name="Normal 3 3 5 2 2 2 2 3 2" xfId="14173"/>
    <cellStyle name="Normal 3 3 5 2 2 2 2 3 2 2" xfId="14174"/>
    <cellStyle name="Normal 3 3 5 2 2 2 2 3 3" xfId="14175"/>
    <cellStyle name="Normal 3 3 5 2 2 2 2 4" xfId="14176"/>
    <cellStyle name="Normal 3 3 5 2 2 2 2 4 2" xfId="14177"/>
    <cellStyle name="Normal 3 3 5 2 2 2 2 5" xfId="14178"/>
    <cellStyle name="Normal 3 3 5 2 2 2 3" xfId="14179"/>
    <cellStyle name="Normal 3 3 5 2 2 2 3 2" xfId="14180"/>
    <cellStyle name="Normal 3 3 5 2 2 2 3 2 2" xfId="14181"/>
    <cellStyle name="Normal 3 3 5 2 2 2 3 2 2 2" xfId="14182"/>
    <cellStyle name="Normal 3 3 5 2 2 2 3 2 3" xfId="14183"/>
    <cellStyle name="Normal 3 3 5 2 2 2 3 3" xfId="14184"/>
    <cellStyle name="Normal 3 3 5 2 2 2 3 3 2" xfId="14185"/>
    <cellStyle name="Normal 3 3 5 2 2 2 3 4" xfId="14186"/>
    <cellStyle name="Normal 3 3 5 2 2 2 4" xfId="14187"/>
    <cellStyle name="Normal 3 3 5 2 2 2 4 2" xfId="14188"/>
    <cellStyle name="Normal 3 3 5 2 2 2 4 2 2" xfId="14189"/>
    <cellStyle name="Normal 3 3 5 2 2 2 4 3" xfId="14190"/>
    <cellStyle name="Normal 3 3 5 2 2 2 5" xfId="14191"/>
    <cellStyle name="Normal 3 3 5 2 2 2 5 2" xfId="14192"/>
    <cellStyle name="Normal 3 3 5 2 2 2 6" xfId="14193"/>
    <cellStyle name="Normal 3 3 5 2 2 3" xfId="14194"/>
    <cellStyle name="Normal 3 3 5 2 2 3 2" xfId="14195"/>
    <cellStyle name="Normal 3 3 5 2 2 3 2 2" xfId="14196"/>
    <cellStyle name="Normal 3 3 5 2 2 3 2 2 2" xfId="14197"/>
    <cellStyle name="Normal 3 3 5 2 2 3 2 2 2 2" xfId="14198"/>
    <cellStyle name="Normal 3 3 5 2 2 3 2 2 3" xfId="14199"/>
    <cellStyle name="Normal 3 3 5 2 2 3 2 3" xfId="14200"/>
    <cellStyle name="Normal 3 3 5 2 2 3 2 3 2" xfId="14201"/>
    <cellStyle name="Normal 3 3 5 2 2 3 2 4" xfId="14202"/>
    <cellStyle name="Normal 3 3 5 2 2 3 3" xfId="14203"/>
    <cellStyle name="Normal 3 3 5 2 2 3 3 2" xfId="14204"/>
    <cellStyle name="Normal 3 3 5 2 2 3 3 2 2" xfId="14205"/>
    <cellStyle name="Normal 3 3 5 2 2 3 3 3" xfId="14206"/>
    <cellStyle name="Normal 3 3 5 2 2 3 4" xfId="14207"/>
    <cellStyle name="Normal 3 3 5 2 2 3 4 2" xfId="14208"/>
    <cellStyle name="Normal 3 3 5 2 2 3 5" xfId="14209"/>
    <cellStyle name="Normal 3 3 5 2 2 4" xfId="14210"/>
    <cellStyle name="Normal 3 3 5 2 2 4 2" xfId="14211"/>
    <cellStyle name="Normal 3 3 5 2 2 4 2 2" xfId="14212"/>
    <cellStyle name="Normal 3 3 5 2 2 4 2 2 2" xfId="14213"/>
    <cellStyle name="Normal 3 3 5 2 2 4 2 3" xfId="14214"/>
    <cellStyle name="Normal 3 3 5 2 2 4 3" xfId="14215"/>
    <cellStyle name="Normal 3 3 5 2 2 4 3 2" xfId="14216"/>
    <cellStyle name="Normal 3 3 5 2 2 4 4" xfId="14217"/>
    <cellStyle name="Normal 3 3 5 2 2 5" xfId="14218"/>
    <cellStyle name="Normal 3 3 5 2 2 5 2" xfId="14219"/>
    <cellStyle name="Normal 3 3 5 2 2 5 2 2" xfId="14220"/>
    <cellStyle name="Normal 3 3 5 2 2 5 3" xfId="14221"/>
    <cellStyle name="Normal 3 3 5 2 2 6" xfId="14222"/>
    <cellStyle name="Normal 3 3 5 2 2 6 2" xfId="14223"/>
    <cellStyle name="Normal 3 3 5 2 2 7" xfId="14224"/>
    <cellStyle name="Normal 3 3 5 2 3" xfId="14225"/>
    <cellStyle name="Normal 3 3 5 2 3 2" xfId="14226"/>
    <cellStyle name="Normal 3 3 5 2 3 2 2" xfId="14227"/>
    <cellStyle name="Normal 3 3 5 2 3 2 2 2" xfId="14228"/>
    <cellStyle name="Normal 3 3 5 2 3 2 2 2 2" xfId="14229"/>
    <cellStyle name="Normal 3 3 5 2 3 2 2 2 2 2" xfId="14230"/>
    <cellStyle name="Normal 3 3 5 2 3 2 2 2 3" xfId="14231"/>
    <cellStyle name="Normal 3 3 5 2 3 2 2 3" xfId="14232"/>
    <cellStyle name="Normal 3 3 5 2 3 2 2 3 2" xfId="14233"/>
    <cellStyle name="Normal 3 3 5 2 3 2 2 4" xfId="14234"/>
    <cellStyle name="Normal 3 3 5 2 3 2 3" xfId="14235"/>
    <cellStyle name="Normal 3 3 5 2 3 2 3 2" xfId="14236"/>
    <cellStyle name="Normal 3 3 5 2 3 2 3 2 2" xfId="14237"/>
    <cellStyle name="Normal 3 3 5 2 3 2 3 3" xfId="14238"/>
    <cellStyle name="Normal 3 3 5 2 3 2 4" xfId="14239"/>
    <cellStyle name="Normal 3 3 5 2 3 2 4 2" xfId="14240"/>
    <cellStyle name="Normal 3 3 5 2 3 2 5" xfId="14241"/>
    <cellStyle name="Normal 3 3 5 2 3 3" xfId="14242"/>
    <cellStyle name="Normal 3 3 5 2 3 3 2" xfId="14243"/>
    <cellStyle name="Normal 3 3 5 2 3 3 2 2" xfId="14244"/>
    <cellStyle name="Normal 3 3 5 2 3 3 2 2 2" xfId="14245"/>
    <cellStyle name="Normal 3 3 5 2 3 3 2 3" xfId="14246"/>
    <cellStyle name="Normal 3 3 5 2 3 3 3" xfId="14247"/>
    <cellStyle name="Normal 3 3 5 2 3 3 3 2" xfId="14248"/>
    <cellStyle name="Normal 3 3 5 2 3 3 4" xfId="14249"/>
    <cellStyle name="Normal 3 3 5 2 3 4" xfId="14250"/>
    <cellStyle name="Normal 3 3 5 2 3 4 2" xfId="14251"/>
    <cellStyle name="Normal 3 3 5 2 3 4 2 2" xfId="14252"/>
    <cellStyle name="Normal 3 3 5 2 3 4 3" xfId="14253"/>
    <cellStyle name="Normal 3 3 5 2 3 5" xfId="14254"/>
    <cellStyle name="Normal 3 3 5 2 3 5 2" xfId="14255"/>
    <cellStyle name="Normal 3 3 5 2 3 6" xfId="14256"/>
    <cellStyle name="Normal 3 3 5 2 4" xfId="14257"/>
    <cellStyle name="Normal 3 3 5 2 4 2" xfId="14258"/>
    <cellStyle name="Normal 3 3 5 2 4 2 2" xfId="14259"/>
    <cellStyle name="Normal 3 3 5 2 4 2 2 2" xfId="14260"/>
    <cellStyle name="Normal 3 3 5 2 4 2 2 2 2" xfId="14261"/>
    <cellStyle name="Normal 3 3 5 2 4 2 2 3" xfId="14262"/>
    <cellStyle name="Normal 3 3 5 2 4 2 3" xfId="14263"/>
    <cellStyle name="Normal 3 3 5 2 4 2 3 2" xfId="14264"/>
    <cellStyle name="Normal 3 3 5 2 4 2 4" xfId="14265"/>
    <cellStyle name="Normal 3 3 5 2 4 3" xfId="14266"/>
    <cellStyle name="Normal 3 3 5 2 4 3 2" xfId="14267"/>
    <cellStyle name="Normal 3 3 5 2 4 3 2 2" xfId="14268"/>
    <cellStyle name="Normal 3 3 5 2 4 3 3" xfId="14269"/>
    <cellStyle name="Normal 3 3 5 2 4 4" xfId="14270"/>
    <cellStyle name="Normal 3 3 5 2 4 4 2" xfId="14271"/>
    <cellStyle name="Normal 3 3 5 2 4 5" xfId="14272"/>
    <cellStyle name="Normal 3 3 5 2 5" xfId="14273"/>
    <cellStyle name="Normal 3 3 5 2 5 2" xfId="14274"/>
    <cellStyle name="Normal 3 3 5 2 5 2 2" xfId="14275"/>
    <cellStyle name="Normal 3 3 5 2 5 2 2 2" xfId="14276"/>
    <cellStyle name="Normal 3 3 5 2 5 2 3" xfId="14277"/>
    <cellStyle name="Normal 3 3 5 2 5 3" xfId="14278"/>
    <cellStyle name="Normal 3 3 5 2 5 3 2" xfId="14279"/>
    <cellStyle name="Normal 3 3 5 2 5 4" xfId="14280"/>
    <cellStyle name="Normal 3 3 5 2 6" xfId="14281"/>
    <cellStyle name="Normal 3 3 5 2 6 2" xfId="14282"/>
    <cellStyle name="Normal 3 3 5 2 6 2 2" xfId="14283"/>
    <cellStyle name="Normal 3 3 5 2 6 3" xfId="14284"/>
    <cellStyle name="Normal 3 3 5 2 7" xfId="14285"/>
    <cellStyle name="Normal 3 3 5 2 7 2" xfId="14286"/>
    <cellStyle name="Normal 3 3 5 2 8" xfId="14287"/>
    <cellStyle name="Normal 3 3 5 3" xfId="14288"/>
    <cellStyle name="Normal 3 3 5 3 2" xfId="14289"/>
    <cellStyle name="Normal 3 3 5 3 2 2" xfId="14290"/>
    <cellStyle name="Normal 3 3 5 3 2 2 2" xfId="14291"/>
    <cellStyle name="Normal 3 3 5 3 2 2 2 2" xfId="14292"/>
    <cellStyle name="Normal 3 3 5 3 2 2 2 2 2" xfId="14293"/>
    <cellStyle name="Normal 3 3 5 3 2 2 2 2 2 2" xfId="14294"/>
    <cellStyle name="Normal 3 3 5 3 2 2 2 2 3" xfId="14295"/>
    <cellStyle name="Normal 3 3 5 3 2 2 2 3" xfId="14296"/>
    <cellStyle name="Normal 3 3 5 3 2 2 2 3 2" xfId="14297"/>
    <cellStyle name="Normal 3 3 5 3 2 2 2 4" xfId="14298"/>
    <cellStyle name="Normal 3 3 5 3 2 2 3" xfId="14299"/>
    <cellStyle name="Normal 3 3 5 3 2 2 3 2" xfId="14300"/>
    <cellStyle name="Normal 3 3 5 3 2 2 3 2 2" xfId="14301"/>
    <cellStyle name="Normal 3 3 5 3 2 2 3 3" xfId="14302"/>
    <cellStyle name="Normal 3 3 5 3 2 2 4" xfId="14303"/>
    <cellStyle name="Normal 3 3 5 3 2 2 4 2" xfId="14304"/>
    <cellStyle name="Normal 3 3 5 3 2 2 5" xfId="14305"/>
    <cellStyle name="Normal 3 3 5 3 2 3" xfId="14306"/>
    <cellStyle name="Normal 3 3 5 3 2 3 2" xfId="14307"/>
    <cellStyle name="Normal 3 3 5 3 2 3 2 2" xfId="14308"/>
    <cellStyle name="Normal 3 3 5 3 2 3 2 2 2" xfId="14309"/>
    <cellStyle name="Normal 3 3 5 3 2 3 2 3" xfId="14310"/>
    <cellStyle name="Normal 3 3 5 3 2 3 3" xfId="14311"/>
    <cellStyle name="Normal 3 3 5 3 2 3 3 2" xfId="14312"/>
    <cellStyle name="Normal 3 3 5 3 2 3 4" xfId="14313"/>
    <cellStyle name="Normal 3 3 5 3 2 4" xfId="14314"/>
    <cellStyle name="Normal 3 3 5 3 2 4 2" xfId="14315"/>
    <cellStyle name="Normal 3 3 5 3 2 4 2 2" xfId="14316"/>
    <cellStyle name="Normal 3 3 5 3 2 4 3" xfId="14317"/>
    <cellStyle name="Normal 3 3 5 3 2 5" xfId="14318"/>
    <cellStyle name="Normal 3 3 5 3 2 5 2" xfId="14319"/>
    <cellStyle name="Normal 3 3 5 3 2 6" xfId="14320"/>
    <cellStyle name="Normal 3 3 5 3 3" xfId="14321"/>
    <cellStyle name="Normal 3 3 5 3 3 2" xfId="14322"/>
    <cellStyle name="Normal 3 3 5 3 3 2 2" xfId="14323"/>
    <cellStyle name="Normal 3 3 5 3 3 2 2 2" xfId="14324"/>
    <cellStyle name="Normal 3 3 5 3 3 2 2 2 2" xfId="14325"/>
    <cellStyle name="Normal 3 3 5 3 3 2 2 3" xfId="14326"/>
    <cellStyle name="Normal 3 3 5 3 3 2 3" xfId="14327"/>
    <cellStyle name="Normal 3 3 5 3 3 2 3 2" xfId="14328"/>
    <cellStyle name="Normal 3 3 5 3 3 2 4" xfId="14329"/>
    <cellStyle name="Normal 3 3 5 3 3 3" xfId="14330"/>
    <cellStyle name="Normal 3 3 5 3 3 3 2" xfId="14331"/>
    <cellStyle name="Normal 3 3 5 3 3 3 2 2" xfId="14332"/>
    <cellStyle name="Normal 3 3 5 3 3 3 3" xfId="14333"/>
    <cellStyle name="Normal 3 3 5 3 3 4" xfId="14334"/>
    <cellStyle name="Normal 3 3 5 3 3 4 2" xfId="14335"/>
    <cellStyle name="Normal 3 3 5 3 3 5" xfId="14336"/>
    <cellStyle name="Normal 3 3 5 3 4" xfId="14337"/>
    <cellStyle name="Normal 3 3 5 3 4 2" xfId="14338"/>
    <cellStyle name="Normal 3 3 5 3 4 2 2" xfId="14339"/>
    <cellStyle name="Normal 3 3 5 3 4 2 2 2" xfId="14340"/>
    <cellStyle name="Normal 3 3 5 3 4 2 3" xfId="14341"/>
    <cellStyle name="Normal 3 3 5 3 4 3" xfId="14342"/>
    <cellStyle name="Normal 3 3 5 3 4 3 2" xfId="14343"/>
    <cellStyle name="Normal 3 3 5 3 4 4" xfId="14344"/>
    <cellStyle name="Normal 3 3 5 3 5" xfId="14345"/>
    <cellStyle name="Normal 3 3 5 3 5 2" xfId="14346"/>
    <cellStyle name="Normal 3 3 5 3 5 2 2" xfId="14347"/>
    <cellStyle name="Normal 3 3 5 3 5 3" xfId="14348"/>
    <cellStyle name="Normal 3 3 5 3 6" xfId="14349"/>
    <cellStyle name="Normal 3 3 5 3 6 2" xfId="14350"/>
    <cellStyle name="Normal 3 3 5 3 7" xfId="14351"/>
    <cellStyle name="Normal 3 3 5 4" xfId="14352"/>
    <cellStyle name="Normal 3 3 5 4 2" xfId="14353"/>
    <cellStyle name="Normal 3 3 5 4 2 2" xfId="14354"/>
    <cellStyle name="Normal 3 3 5 4 2 2 2" xfId="14355"/>
    <cellStyle name="Normal 3 3 5 4 2 2 2 2" xfId="14356"/>
    <cellStyle name="Normal 3 3 5 4 2 2 2 2 2" xfId="14357"/>
    <cellStyle name="Normal 3 3 5 4 2 2 2 3" xfId="14358"/>
    <cellStyle name="Normal 3 3 5 4 2 2 3" xfId="14359"/>
    <cellStyle name="Normal 3 3 5 4 2 2 3 2" xfId="14360"/>
    <cellStyle name="Normal 3 3 5 4 2 2 4" xfId="14361"/>
    <cellStyle name="Normal 3 3 5 4 2 3" xfId="14362"/>
    <cellStyle name="Normal 3 3 5 4 2 3 2" xfId="14363"/>
    <cellStyle name="Normal 3 3 5 4 2 3 2 2" xfId="14364"/>
    <cellStyle name="Normal 3 3 5 4 2 3 3" xfId="14365"/>
    <cellStyle name="Normal 3 3 5 4 2 4" xfId="14366"/>
    <cellStyle name="Normal 3 3 5 4 2 4 2" xfId="14367"/>
    <cellStyle name="Normal 3 3 5 4 2 5" xfId="14368"/>
    <cellStyle name="Normal 3 3 5 4 3" xfId="14369"/>
    <cellStyle name="Normal 3 3 5 4 3 2" xfId="14370"/>
    <cellStyle name="Normal 3 3 5 4 3 2 2" xfId="14371"/>
    <cellStyle name="Normal 3 3 5 4 3 2 2 2" xfId="14372"/>
    <cellStyle name="Normal 3 3 5 4 3 2 3" xfId="14373"/>
    <cellStyle name="Normal 3 3 5 4 3 3" xfId="14374"/>
    <cellStyle name="Normal 3 3 5 4 3 3 2" xfId="14375"/>
    <cellStyle name="Normal 3 3 5 4 3 4" xfId="14376"/>
    <cellStyle name="Normal 3 3 5 4 4" xfId="14377"/>
    <cellStyle name="Normal 3 3 5 4 4 2" xfId="14378"/>
    <cellStyle name="Normal 3 3 5 4 4 2 2" xfId="14379"/>
    <cellStyle name="Normal 3 3 5 4 4 3" xfId="14380"/>
    <cellStyle name="Normal 3 3 5 4 5" xfId="14381"/>
    <cellStyle name="Normal 3 3 5 4 5 2" xfId="14382"/>
    <cellStyle name="Normal 3 3 5 4 6" xfId="14383"/>
    <cellStyle name="Normal 3 3 5 5" xfId="14384"/>
    <cellStyle name="Normal 3 3 5 5 2" xfId="14385"/>
    <cellStyle name="Normal 3 3 5 5 2 2" xfId="14386"/>
    <cellStyle name="Normal 3 3 5 5 2 2 2" xfId="14387"/>
    <cellStyle name="Normal 3 3 5 5 2 2 2 2" xfId="14388"/>
    <cellStyle name="Normal 3 3 5 5 2 2 3" xfId="14389"/>
    <cellStyle name="Normal 3 3 5 5 2 3" xfId="14390"/>
    <cellStyle name="Normal 3 3 5 5 2 3 2" xfId="14391"/>
    <cellStyle name="Normal 3 3 5 5 2 4" xfId="14392"/>
    <cellStyle name="Normal 3 3 5 5 3" xfId="14393"/>
    <cellStyle name="Normal 3 3 5 5 3 2" xfId="14394"/>
    <cellStyle name="Normal 3 3 5 5 3 2 2" xfId="14395"/>
    <cellStyle name="Normal 3 3 5 5 3 3" xfId="14396"/>
    <cellStyle name="Normal 3 3 5 5 4" xfId="14397"/>
    <cellStyle name="Normal 3 3 5 5 4 2" xfId="14398"/>
    <cellStyle name="Normal 3 3 5 5 5" xfId="14399"/>
    <cellStyle name="Normal 3 3 5 6" xfId="14400"/>
    <cellStyle name="Normal 3 3 5 6 2" xfId="14401"/>
    <cellStyle name="Normal 3 3 5 6 2 2" xfId="14402"/>
    <cellStyle name="Normal 3 3 5 6 2 2 2" xfId="14403"/>
    <cellStyle name="Normal 3 3 5 6 2 3" xfId="14404"/>
    <cellStyle name="Normal 3 3 5 6 3" xfId="14405"/>
    <cellStyle name="Normal 3 3 5 6 3 2" xfId="14406"/>
    <cellStyle name="Normal 3 3 5 6 4" xfId="14407"/>
    <cellStyle name="Normal 3 3 5 7" xfId="14408"/>
    <cellStyle name="Normal 3 3 5 7 2" xfId="14409"/>
    <cellStyle name="Normal 3 3 5 7 2 2" xfId="14410"/>
    <cellStyle name="Normal 3 3 5 7 3" xfId="14411"/>
    <cellStyle name="Normal 3 3 5 8" xfId="14412"/>
    <cellStyle name="Normal 3 3 5 8 2" xfId="14413"/>
    <cellStyle name="Normal 3 3 5 9" xfId="14414"/>
    <cellStyle name="Normal 3 3 6" xfId="14415"/>
    <cellStyle name="Normal 3 3 6 2" xfId="14416"/>
    <cellStyle name="Normal 3 3 6 2 2" xfId="14417"/>
    <cellStyle name="Normal 3 3 6 2 2 2" xfId="14418"/>
    <cellStyle name="Normal 3 3 6 2 2 2 2" xfId="14419"/>
    <cellStyle name="Normal 3 3 6 2 2 2 2 2" xfId="14420"/>
    <cellStyle name="Normal 3 3 6 2 2 2 2 2 2" xfId="14421"/>
    <cellStyle name="Normal 3 3 6 2 2 2 2 2 2 2" xfId="14422"/>
    <cellStyle name="Normal 3 3 6 2 2 2 2 2 3" xfId="14423"/>
    <cellStyle name="Normal 3 3 6 2 2 2 2 3" xfId="14424"/>
    <cellStyle name="Normal 3 3 6 2 2 2 2 3 2" xfId="14425"/>
    <cellStyle name="Normal 3 3 6 2 2 2 2 4" xfId="14426"/>
    <cellStyle name="Normal 3 3 6 2 2 2 3" xfId="14427"/>
    <cellStyle name="Normal 3 3 6 2 2 2 3 2" xfId="14428"/>
    <cellStyle name="Normal 3 3 6 2 2 2 3 2 2" xfId="14429"/>
    <cellStyle name="Normal 3 3 6 2 2 2 3 3" xfId="14430"/>
    <cellStyle name="Normal 3 3 6 2 2 2 4" xfId="14431"/>
    <cellStyle name="Normal 3 3 6 2 2 2 4 2" xfId="14432"/>
    <cellStyle name="Normal 3 3 6 2 2 2 5" xfId="14433"/>
    <cellStyle name="Normal 3 3 6 2 2 3" xfId="14434"/>
    <cellStyle name="Normal 3 3 6 2 2 3 2" xfId="14435"/>
    <cellStyle name="Normal 3 3 6 2 2 3 2 2" xfId="14436"/>
    <cellStyle name="Normal 3 3 6 2 2 3 2 2 2" xfId="14437"/>
    <cellStyle name="Normal 3 3 6 2 2 3 2 3" xfId="14438"/>
    <cellStyle name="Normal 3 3 6 2 2 3 3" xfId="14439"/>
    <cellStyle name="Normal 3 3 6 2 2 3 3 2" xfId="14440"/>
    <cellStyle name="Normal 3 3 6 2 2 3 4" xfId="14441"/>
    <cellStyle name="Normal 3 3 6 2 2 4" xfId="14442"/>
    <cellStyle name="Normal 3 3 6 2 2 4 2" xfId="14443"/>
    <cellStyle name="Normal 3 3 6 2 2 4 2 2" xfId="14444"/>
    <cellStyle name="Normal 3 3 6 2 2 4 3" xfId="14445"/>
    <cellStyle name="Normal 3 3 6 2 2 5" xfId="14446"/>
    <cellStyle name="Normal 3 3 6 2 2 5 2" xfId="14447"/>
    <cellStyle name="Normal 3 3 6 2 2 6" xfId="14448"/>
    <cellStyle name="Normal 3 3 6 2 3" xfId="14449"/>
    <cellStyle name="Normal 3 3 6 2 3 2" xfId="14450"/>
    <cellStyle name="Normal 3 3 6 2 3 2 2" xfId="14451"/>
    <cellStyle name="Normal 3 3 6 2 3 2 2 2" xfId="14452"/>
    <cellStyle name="Normal 3 3 6 2 3 2 2 2 2" xfId="14453"/>
    <cellStyle name="Normal 3 3 6 2 3 2 2 3" xfId="14454"/>
    <cellStyle name="Normal 3 3 6 2 3 2 3" xfId="14455"/>
    <cellStyle name="Normal 3 3 6 2 3 2 3 2" xfId="14456"/>
    <cellStyle name="Normal 3 3 6 2 3 2 4" xfId="14457"/>
    <cellStyle name="Normal 3 3 6 2 3 3" xfId="14458"/>
    <cellStyle name="Normal 3 3 6 2 3 3 2" xfId="14459"/>
    <cellStyle name="Normal 3 3 6 2 3 3 2 2" xfId="14460"/>
    <cellStyle name="Normal 3 3 6 2 3 3 3" xfId="14461"/>
    <cellStyle name="Normal 3 3 6 2 3 4" xfId="14462"/>
    <cellStyle name="Normal 3 3 6 2 3 4 2" xfId="14463"/>
    <cellStyle name="Normal 3 3 6 2 3 5" xfId="14464"/>
    <cellStyle name="Normal 3 3 6 2 4" xfId="14465"/>
    <cellStyle name="Normal 3 3 6 2 4 2" xfId="14466"/>
    <cellStyle name="Normal 3 3 6 2 4 2 2" xfId="14467"/>
    <cellStyle name="Normal 3 3 6 2 4 2 2 2" xfId="14468"/>
    <cellStyle name="Normal 3 3 6 2 4 2 3" xfId="14469"/>
    <cellStyle name="Normal 3 3 6 2 4 3" xfId="14470"/>
    <cellStyle name="Normal 3 3 6 2 4 3 2" xfId="14471"/>
    <cellStyle name="Normal 3 3 6 2 4 4" xfId="14472"/>
    <cellStyle name="Normal 3 3 6 2 5" xfId="14473"/>
    <cellStyle name="Normal 3 3 6 2 5 2" xfId="14474"/>
    <cellStyle name="Normal 3 3 6 2 5 2 2" xfId="14475"/>
    <cellStyle name="Normal 3 3 6 2 5 3" xfId="14476"/>
    <cellStyle name="Normal 3 3 6 2 6" xfId="14477"/>
    <cellStyle name="Normal 3 3 6 2 6 2" xfId="14478"/>
    <cellStyle name="Normal 3 3 6 2 7" xfId="14479"/>
    <cellStyle name="Normal 3 3 6 3" xfId="14480"/>
    <cellStyle name="Normal 3 3 6 3 2" xfId="14481"/>
    <cellStyle name="Normal 3 3 6 3 2 2" xfId="14482"/>
    <cellStyle name="Normal 3 3 6 3 2 2 2" xfId="14483"/>
    <cellStyle name="Normal 3 3 6 3 2 2 2 2" xfId="14484"/>
    <cellStyle name="Normal 3 3 6 3 2 2 2 2 2" xfId="14485"/>
    <cellStyle name="Normal 3 3 6 3 2 2 2 3" xfId="14486"/>
    <cellStyle name="Normal 3 3 6 3 2 2 3" xfId="14487"/>
    <cellStyle name="Normal 3 3 6 3 2 2 3 2" xfId="14488"/>
    <cellStyle name="Normal 3 3 6 3 2 2 4" xfId="14489"/>
    <cellStyle name="Normal 3 3 6 3 2 3" xfId="14490"/>
    <cellStyle name="Normal 3 3 6 3 2 3 2" xfId="14491"/>
    <cellStyle name="Normal 3 3 6 3 2 3 2 2" xfId="14492"/>
    <cellStyle name="Normal 3 3 6 3 2 3 3" xfId="14493"/>
    <cellStyle name="Normal 3 3 6 3 2 4" xfId="14494"/>
    <cellStyle name="Normal 3 3 6 3 2 4 2" xfId="14495"/>
    <cellStyle name="Normal 3 3 6 3 2 5" xfId="14496"/>
    <cellStyle name="Normal 3 3 6 3 3" xfId="14497"/>
    <cellStyle name="Normal 3 3 6 3 3 2" xfId="14498"/>
    <cellStyle name="Normal 3 3 6 3 3 2 2" xfId="14499"/>
    <cellStyle name="Normal 3 3 6 3 3 2 2 2" xfId="14500"/>
    <cellStyle name="Normal 3 3 6 3 3 2 3" xfId="14501"/>
    <cellStyle name="Normal 3 3 6 3 3 3" xfId="14502"/>
    <cellStyle name="Normal 3 3 6 3 3 3 2" xfId="14503"/>
    <cellStyle name="Normal 3 3 6 3 3 4" xfId="14504"/>
    <cellStyle name="Normal 3 3 6 3 4" xfId="14505"/>
    <cellStyle name="Normal 3 3 6 3 4 2" xfId="14506"/>
    <cellStyle name="Normal 3 3 6 3 4 2 2" xfId="14507"/>
    <cellStyle name="Normal 3 3 6 3 4 3" xfId="14508"/>
    <cellStyle name="Normal 3 3 6 3 5" xfId="14509"/>
    <cellStyle name="Normal 3 3 6 3 5 2" xfId="14510"/>
    <cellStyle name="Normal 3 3 6 3 6" xfId="14511"/>
    <cellStyle name="Normal 3 3 6 4" xfId="14512"/>
    <cellStyle name="Normal 3 3 6 4 2" xfId="14513"/>
    <cellStyle name="Normal 3 3 6 4 2 2" xfId="14514"/>
    <cellStyle name="Normal 3 3 6 4 2 2 2" xfId="14515"/>
    <cellStyle name="Normal 3 3 6 4 2 2 2 2" xfId="14516"/>
    <cellStyle name="Normal 3 3 6 4 2 2 3" xfId="14517"/>
    <cellStyle name="Normal 3 3 6 4 2 3" xfId="14518"/>
    <cellStyle name="Normal 3 3 6 4 2 3 2" xfId="14519"/>
    <cellStyle name="Normal 3 3 6 4 2 4" xfId="14520"/>
    <cellStyle name="Normal 3 3 6 4 3" xfId="14521"/>
    <cellStyle name="Normal 3 3 6 4 3 2" xfId="14522"/>
    <cellStyle name="Normal 3 3 6 4 3 2 2" xfId="14523"/>
    <cellStyle name="Normal 3 3 6 4 3 3" xfId="14524"/>
    <cellStyle name="Normal 3 3 6 4 4" xfId="14525"/>
    <cellStyle name="Normal 3 3 6 4 4 2" xfId="14526"/>
    <cellStyle name="Normal 3 3 6 4 5" xfId="14527"/>
    <cellStyle name="Normal 3 3 6 5" xfId="14528"/>
    <cellStyle name="Normal 3 3 6 5 2" xfId="14529"/>
    <cellStyle name="Normal 3 3 6 5 2 2" xfId="14530"/>
    <cellStyle name="Normal 3 3 6 5 2 2 2" xfId="14531"/>
    <cellStyle name="Normal 3 3 6 5 2 3" xfId="14532"/>
    <cellStyle name="Normal 3 3 6 5 3" xfId="14533"/>
    <cellStyle name="Normal 3 3 6 5 3 2" xfId="14534"/>
    <cellStyle name="Normal 3 3 6 5 4" xfId="14535"/>
    <cellStyle name="Normal 3 3 6 6" xfId="14536"/>
    <cellStyle name="Normal 3 3 6 6 2" xfId="14537"/>
    <cellStyle name="Normal 3 3 6 6 2 2" xfId="14538"/>
    <cellStyle name="Normal 3 3 6 6 3" xfId="14539"/>
    <cellStyle name="Normal 3 3 6 7" xfId="14540"/>
    <cellStyle name="Normal 3 3 6 7 2" xfId="14541"/>
    <cellStyle name="Normal 3 3 6 8" xfId="14542"/>
    <cellStyle name="Normal 3 3 7" xfId="14543"/>
    <cellStyle name="Normal 3 3 7 2" xfId="14544"/>
    <cellStyle name="Normal 3 3 7 2 2" xfId="14545"/>
    <cellStyle name="Normal 3 3 7 2 2 2" xfId="14546"/>
    <cellStyle name="Normal 3 3 7 2 2 2 2" xfId="14547"/>
    <cellStyle name="Normal 3 3 7 2 2 2 2 2" xfId="14548"/>
    <cellStyle name="Normal 3 3 7 2 2 2 2 2 2" xfId="14549"/>
    <cellStyle name="Normal 3 3 7 2 2 2 2 3" xfId="14550"/>
    <cellStyle name="Normal 3 3 7 2 2 2 3" xfId="14551"/>
    <cellStyle name="Normal 3 3 7 2 2 2 3 2" xfId="14552"/>
    <cellStyle name="Normal 3 3 7 2 2 2 4" xfId="14553"/>
    <cellStyle name="Normal 3 3 7 2 2 3" xfId="14554"/>
    <cellStyle name="Normal 3 3 7 2 2 3 2" xfId="14555"/>
    <cellStyle name="Normal 3 3 7 2 2 3 2 2" xfId="14556"/>
    <cellStyle name="Normal 3 3 7 2 2 3 3" xfId="14557"/>
    <cellStyle name="Normal 3 3 7 2 2 4" xfId="14558"/>
    <cellStyle name="Normal 3 3 7 2 2 4 2" xfId="14559"/>
    <cellStyle name="Normal 3 3 7 2 2 5" xfId="14560"/>
    <cellStyle name="Normal 3 3 7 2 3" xfId="14561"/>
    <cellStyle name="Normal 3 3 7 2 3 2" xfId="14562"/>
    <cellStyle name="Normal 3 3 7 2 3 2 2" xfId="14563"/>
    <cellStyle name="Normal 3 3 7 2 3 2 2 2" xfId="14564"/>
    <cellStyle name="Normal 3 3 7 2 3 2 3" xfId="14565"/>
    <cellStyle name="Normal 3 3 7 2 3 3" xfId="14566"/>
    <cellStyle name="Normal 3 3 7 2 3 3 2" xfId="14567"/>
    <cellStyle name="Normal 3 3 7 2 3 4" xfId="14568"/>
    <cellStyle name="Normal 3 3 7 2 4" xfId="14569"/>
    <cellStyle name="Normal 3 3 7 2 4 2" xfId="14570"/>
    <cellStyle name="Normal 3 3 7 2 4 2 2" xfId="14571"/>
    <cellStyle name="Normal 3 3 7 2 4 3" xfId="14572"/>
    <cellStyle name="Normal 3 3 7 2 5" xfId="14573"/>
    <cellStyle name="Normal 3 3 7 2 5 2" xfId="14574"/>
    <cellStyle name="Normal 3 3 7 2 6" xfId="14575"/>
    <cellStyle name="Normal 3 3 7 3" xfId="14576"/>
    <cellStyle name="Normal 3 3 7 3 2" xfId="14577"/>
    <cellStyle name="Normal 3 3 7 3 2 2" xfId="14578"/>
    <cellStyle name="Normal 3 3 7 3 2 2 2" xfId="14579"/>
    <cellStyle name="Normal 3 3 7 3 2 2 2 2" xfId="14580"/>
    <cellStyle name="Normal 3 3 7 3 2 2 3" xfId="14581"/>
    <cellStyle name="Normal 3 3 7 3 2 3" xfId="14582"/>
    <cellStyle name="Normal 3 3 7 3 2 3 2" xfId="14583"/>
    <cellStyle name="Normal 3 3 7 3 2 4" xfId="14584"/>
    <cellStyle name="Normal 3 3 7 3 3" xfId="14585"/>
    <cellStyle name="Normal 3 3 7 3 3 2" xfId="14586"/>
    <cellStyle name="Normal 3 3 7 3 3 2 2" xfId="14587"/>
    <cellStyle name="Normal 3 3 7 3 3 3" xfId="14588"/>
    <cellStyle name="Normal 3 3 7 3 4" xfId="14589"/>
    <cellStyle name="Normal 3 3 7 3 4 2" xfId="14590"/>
    <cellStyle name="Normal 3 3 7 3 5" xfId="14591"/>
    <cellStyle name="Normal 3 3 7 4" xfId="14592"/>
    <cellStyle name="Normal 3 3 7 4 2" xfId="14593"/>
    <cellStyle name="Normal 3 3 7 4 2 2" xfId="14594"/>
    <cellStyle name="Normal 3 3 7 4 2 2 2" xfId="14595"/>
    <cellStyle name="Normal 3 3 7 4 2 3" xfId="14596"/>
    <cellStyle name="Normal 3 3 7 4 3" xfId="14597"/>
    <cellStyle name="Normal 3 3 7 4 3 2" xfId="14598"/>
    <cellStyle name="Normal 3 3 7 4 4" xfId="14599"/>
    <cellStyle name="Normal 3 3 7 5" xfId="14600"/>
    <cellStyle name="Normal 3 3 7 5 2" xfId="14601"/>
    <cellStyle name="Normal 3 3 7 5 2 2" xfId="14602"/>
    <cellStyle name="Normal 3 3 7 5 3" xfId="14603"/>
    <cellStyle name="Normal 3 3 7 6" xfId="14604"/>
    <cellStyle name="Normal 3 3 7 6 2" xfId="14605"/>
    <cellStyle name="Normal 3 3 7 7" xfId="14606"/>
    <cellStyle name="Normal 3 3 8" xfId="14607"/>
    <cellStyle name="Normal 3 3 8 2" xfId="14608"/>
    <cellStyle name="Normal 3 3 8 2 2" xfId="14609"/>
    <cellStyle name="Normal 3 3 8 2 2 2" xfId="14610"/>
    <cellStyle name="Normal 3 3 8 2 2 2 2" xfId="14611"/>
    <cellStyle name="Normal 3 3 8 2 2 2 2 2" xfId="14612"/>
    <cellStyle name="Normal 3 3 8 2 2 2 3" xfId="14613"/>
    <cellStyle name="Normal 3 3 8 2 2 3" xfId="14614"/>
    <cellStyle name="Normal 3 3 8 2 2 3 2" xfId="14615"/>
    <cellStyle name="Normal 3 3 8 2 2 4" xfId="14616"/>
    <cellStyle name="Normal 3 3 8 2 3" xfId="14617"/>
    <cellStyle name="Normal 3 3 8 2 3 2" xfId="14618"/>
    <cellStyle name="Normal 3 3 8 2 3 2 2" xfId="14619"/>
    <cellStyle name="Normal 3 3 8 2 3 3" xfId="14620"/>
    <cellStyle name="Normal 3 3 8 2 4" xfId="14621"/>
    <cellStyle name="Normal 3 3 8 2 4 2" xfId="14622"/>
    <cellStyle name="Normal 3 3 8 2 5" xfId="14623"/>
    <cellStyle name="Normal 3 3 8 3" xfId="14624"/>
    <cellStyle name="Normal 3 3 8 3 2" xfId="14625"/>
    <cellStyle name="Normal 3 3 8 3 2 2" xfId="14626"/>
    <cellStyle name="Normal 3 3 8 3 2 2 2" xfId="14627"/>
    <cellStyle name="Normal 3 3 8 3 2 3" xfId="14628"/>
    <cellStyle name="Normal 3 3 8 3 3" xfId="14629"/>
    <cellStyle name="Normal 3 3 8 3 3 2" xfId="14630"/>
    <cellStyle name="Normal 3 3 8 3 4" xfId="14631"/>
    <cellStyle name="Normal 3 3 8 4" xfId="14632"/>
    <cellStyle name="Normal 3 3 8 4 2" xfId="14633"/>
    <cellStyle name="Normal 3 3 8 4 2 2" xfId="14634"/>
    <cellStyle name="Normal 3 3 8 4 3" xfId="14635"/>
    <cellStyle name="Normal 3 3 8 5" xfId="14636"/>
    <cellStyle name="Normal 3 3 8 5 2" xfId="14637"/>
    <cellStyle name="Normal 3 3 8 6" xfId="14638"/>
    <cellStyle name="Normal 3 3 9" xfId="14639"/>
    <cellStyle name="Normal 3 3 9 2" xfId="14640"/>
    <cellStyle name="Normal 3 3 9 2 2" xfId="14641"/>
    <cellStyle name="Normal 3 3 9 2 2 2" xfId="14642"/>
    <cellStyle name="Normal 3 3 9 2 2 2 2" xfId="14643"/>
    <cellStyle name="Normal 3 3 9 2 2 3" xfId="14644"/>
    <cellStyle name="Normal 3 3 9 2 3" xfId="14645"/>
    <cellStyle name="Normal 3 3 9 2 3 2" xfId="14646"/>
    <cellStyle name="Normal 3 3 9 2 4" xfId="14647"/>
    <cellStyle name="Normal 3 3 9 3" xfId="14648"/>
    <cellStyle name="Normal 3 3 9 3 2" xfId="14649"/>
    <cellStyle name="Normal 3 3 9 3 2 2" xfId="14650"/>
    <cellStyle name="Normal 3 3 9 3 3" xfId="14651"/>
    <cellStyle name="Normal 3 3 9 4" xfId="14652"/>
    <cellStyle name="Normal 3 3 9 4 2" xfId="14653"/>
    <cellStyle name="Normal 3 3 9 5" xfId="14654"/>
    <cellStyle name="Normal 3 4" xfId="14655"/>
    <cellStyle name="Normal 3 4 10" xfId="14656"/>
    <cellStyle name="Normal 3 4 10 2" xfId="14657"/>
    <cellStyle name="Normal 3 4 10 2 2" xfId="14658"/>
    <cellStyle name="Normal 3 4 10 3" xfId="14659"/>
    <cellStyle name="Normal 3 4 11" xfId="14660"/>
    <cellStyle name="Normal 3 4 11 2" xfId="14661"/>
    <cellStyle name="Normal 3 4 12" xfId="14662"/>
    <cellStyle name="Normal 3 4 13" xfId="14663"/>
    <cellStyle name="Normal 3 4 2" xfId="14664"/>
    <cellStyle name="Normal 3 4 2 10" xfId="14665"/>
    <cellStyle name="Normal 3 4 2 10 2" xfId="14666"/>
    <cellStyle name="Normal 3 4 2 11" xfId="14667"/>
    <cellStyle name="Normal 3 4 2 2" xfId="14668"/>
    <cellStyle name="Normal 3 4 2 2 10" xfId="14669"/>
    <cellStyle name="Normal 3 4 2 2 2" xfId="14670"/>
    <cellStyle name="Normal 3 4 2 2 2 2" xfId="14671"/>
    <cellStyle name="Normal 3 4 2 2 2 2 2" xfId="14672"/>
    <cellStyle name="Normal 3 4 2 2 2 2 2 2" xfId="14673"/>
    <cellStyle name="Normal 3 4 2 2 2 2 2 2 2" xfId="14674"/>
    <cellStyle name="Normal 3 4 2 2 2 2 2 2 2 2" xfId="14675"/>
    <cellStyle name="Normal 3 4 2 2 2 2 2 2 2 2 2" xfId="14676"/>
    <cellStyle name="Normal 3 4 2 2 2 2 2 2 2 2 2 2" xfId="14677"/>
    <cellStyle name="Normal 3 4 2 2 2 2 2 2 2 2 2 2 2" xfId="14678"/>
    <cellStyle name="Normal 3 4 2 2 2 2 2 2 2 2 2 3" xfId="14679"/>
    <cellStyle name="Normal 3 4 2 2 2 2 2 2 2 2 3" xfId="14680"/>
    <cellStyle name="Normal 3 4 2 2 2 2 2 2 2 2 3 2" xfId="14681"/>
    <cellStyle name="Normal 3 4 2 2 2 2 2 2 2 2 4" xfId="14682"/>
    <cellStyle name="Normal 3 4 2 2 2 2 2 2 2 3" xfId="14683"/>
    <cellStyle name="Normal 3 4 2 2 2 2 2 2 2 3 2" xfId="14684"/>
    <cellStyle name="Normal 3 4 2 2 2 2 2 2 2 3 2 2" xfId="14685"/>
    <cellStyle name="Normal 3 4 2 2 2 2 2 2 2 3 3" xfId="14686"/>
    <cellStyle name="Normal 3 4 2 2 2 2 2 2 2 4" xfId="14687"/>
    <cellStyle name="Normal 3 4 2 2 2 2 2 2 2 4 2" xfId="14688"/>
    <cellStyle name="Normal 3 4 2 2 2 2 2 2 2 5" xfId="14689"/>
    <cellStyle name="Normal 3 4 2 2 2 2 2 2 3" xfId="14690"/>
    <cellStyle name="Normal 3 4 2 2 2 2 2 2 3 2" xfId="14691"/>
    <cellStyle name="Normal 3 4 2 2 2 2 2 2 3 2 2" xfId="14692"/>
    <cellStyle name="Normal 3 4 2 2 2 2 2 2 3 2 2 2" xfId="14693"/>
    <cellStyle name="Normal 3 4 2 2 2 2 2 2 3 2 3" xfId="14694"/>
    <cellStyle name="Normal 3 4 2 2 2 2 2 2 3 3" xfId="14695"/>
    <cellStyle name="Normal 3 4 2 2 2 2 2 2 3 3 2" xfId="14696"/>
    <cellStyle name="Normal 3 4 2 2 2 2 2 2 3 4" xfId="14697"/>
    <cellStyle name="Normal 3 4 2 2 2 2 2 2 4" xfId="14698"/>
    <cellStyle name="Normal 3 4 2 2 2 2 2 2 4 2" xfId="14699"/>
    <cellStyle name="Normal 3 4 2 2 2 2 2 2 4 2 2" xfId="14700"/>
    <cellStyle name="Normal 3 4 2 2 2 2 2 2 4 3" xfId="14701"/>
    <cellStyle name="Normal 3 4 2 2 2 2 2 2 5" xfId="14702"/>
    <cellStyle name="Normal 3 4 2 2 2 2 2 2 5 2" xfId="14703"/>
    <cellStyle name="Normal 3 4 2 2 2 2 2 2 6" xfId="14704"/>
    <cellStyle name="Normal 3 4 2 2 2 2 2 3" xfId="14705"/>
    <cellStyle name="Normal 3 4 2 2 2 2 2 3 2" xfId="14706"/>
    <cellStyle name="Normal 3 4 2 2 2 2 2 3 2 2" xfId="14707"/>
    <cellStyle name="Normal 3 4 2 2 2 2 2 3 2 2 2" xfId="14708"/>
    <cellStyle name="Normal 3 4 2 2 2 2 2 3 2 2 2 2" xfId="14709"/>
    <cellStyle name="Normal 3 4 2 2 2 2 2 3 2 2 3" xfId="14710"/>
    <cellStyle name="Normal 3 4 2 2 2 2 2 3 2 3" xfId="14711"/>
    <cellStyle name="Normal 3 4 2 2 2 2 2 3 2 3 2" xfId="14712"/>
    <cellStyle name="Normal 3 4 2 2 2 2 2 3 2 4" xfId="14713"/>
    <cellStyle name="Normal 3 4 2 2 2 2 2 3 3" xfId="14714"/>
    <cellStyle name="Normal 3 4 2 2 2 2 2 3 3 2" xfId="14715"/>
    <cellStyle name="Normal 3 4 2 2 2 2 2 3 3 2 2" xfId="14716"/>
    <cellStyle name="Normal 3 4 2 2 2 2 2 3 3 3" xfId="14717"/>
    <cellStyle name="Normal 3 4 2 2 2 2 2 3 4" xfId="14718"/>
    <cellStyle name="Normal 3 4 2 2 2 2 2 3 4 2" xfId="14719"/>
    <cellStyle name="Normal 3 4 2 2 2 2 2 3 5" xfId="14720"/>
    <cellStyle name="Normal 3 4 2 2 2 2 2 4" xfId="14721"/>
    <cellStyle name="Normal 3 4 2 2 2 2 2 4 2" xfId="14722"/>
    <cellStyle name="Normal 3 4 2 2 2 2 2 4 2 2" xfId="14723"/>
    <cellStyle name="Normal 3 4 2 2 2 2 2 4 2 2 2" xfId="14724"/>
    <cellStyle name="Normal 3 4 2 2 2 2 2 4 2 3" xfId="14725"/>
    <cellStyle name="Normal 3 4 2 2 2 2 2 4 3" xfId="14726"/>
    <cellStyle name="Normal 3 4 2 2 2 2 2 4 3 2" xfId="14727"/>
    <cellStyle name="Normal 3 4 2 2 2 2 2 4 4" xfId="14728"/>
    <cellStyle name="Normal 3 4 2 2 2 2 2 5" xfId="14729"/>
    <cellStyle name="Normal 3 4 2 2 2 2 2 5 2" xfId="14730"/>
    <cellStyle name="Normal 3 4 2 2 2 2 2 5 2 2" xfId="14731"/>
    <cellStyle name="Normal 3 4 2 2 2 2 2 5 3" xfId="14732"/>
    <cellStyle name="Normal 3 4 2 2 2 2 2 6" xfId="14733"/>
    <cellStyle name="Normal 3 4 2 2 2 2 2 6 2" xfId="14734"/>
    <cellStyle name="Normal 3 4 2 2 2 2 2 7" xfId="14735"/>
    <cellStyle name="Normal 3 4 2 2 2 2 3" xfId="14736"/>
    <cellStyle name="Normal 3 4 2 2 2 2 3 2" xfId="14737"/>
    <cellStyle name="Normal 3 4 2 2 2 2 3 2 2" xfId="14738"/>
    <cellStyle name="Normal 3 4 2 2 2 2 3 2 2 2" xfId="14739"/>
    <cellStyle name="Normal 3 4 2 2 2 2 3 2 2 2 2" xfId="14740"/>
    <cellStyle name="Normal 3 4 2 2 2 2 3 2 2 2 2 2" xfId="14741"/>
    <cellStyle name="Normal 3 4 2 2 2 2 3 2 2 2 3" xfId="14742"/>
    <cellStyle name="Normal 3 4 2 2 2 2 3 2 2 3" xfId="14743"/>
    <cellStyle name="Normal 3 4 2 2 2 2 3 2 2 3 2" xfId="14744"/>
    <cellStyle name="Normal 3 4 2 2 2 2 3 2 2 4" xfId="14745"/>
    <cellStyle name="Normal 3 4 2 2 2 2 3 2 3" xfId="14746"/>
    <cellStyle name="Normal 3 4 2 2 2 2 3 2 3 2" xfId="14747"/>
    <cellStyle name="Normal 3 4 2 2 2 2 3 2 3 2 2" xfId="14748"/>
    <cellStyle name="Normal 3 4 2 2 2 2 3 2 3 3" xfId="14749"/>
    <cellStyle name="Normal 3 4 2 2 2 2 3 2 4" xfId="14750"/>
    <cellStyle name="Normal 3 4 2 2 2 2 3 2 4 2" xfId="14751"/>
    <cellStyle name="Normal 3 4 2 2 2 2 3 2 5" xfId="14752"/>
    <cellStyle name="Normal 3 4 2 2 2 2 3 3" xfId="14753"/>
    <cellStyle name="Normal 3 4 2 2 2 2 3 3 2" xfId="14754"/>
    <cellStyle name="Normal 3 4 2 2 2 2 3 3 2 2" xfId="14755"/>
    <cellStyle name="Normal 3 4 2 2 2 2 3 3 2 2 2" xfId="14756"/>
    <cellStyle name="Normal 3 4 2 2 2 2 3 3 2 3" xfId="14757"/>
    <cellStyle name="Normal 3 4 2 2 2 2 3 3 3" xfId="14758"/>
    <cellStyle name="Normal 3 4 2 2 2 2 3 3 3 2" xfId="14759"/>
    <cellStyle name="Normal 3 4 2 2 2 2 3 3 4" xfId="14760"/>
    <cellStyle name="Normal 3 4 2 2 2 2 3 4" xfId="14761"/>
    <cellStyle name="Normal 3 4 2 2 2 2 3 4 2" xfId="14762"/>
    <cellStyle name="Normal 3 4 2 2 2 2 3 4 2 2" xfId="14763"/>
    <cellStyle name="Normal 3 4 2 2 2 2 3 4 3" xfId="14764"/>
    <cellStyle name="Normal 3 4 2 2 2 2 3 5" xfId="14765"/>
    <cellStyle name="Normal 3 4 2 2 2 2 3 5 2" xfId="14766"/>
    <cellStyle name="Normal 3 4 2 2 2 2 3 6" xfId="14767"/>
    <cellStyle name="Normal 3 4 2 2 2 2 4" xfId="14768"/>
    <cellStyle name="Normal 3 4 2 2 2 2 4 2" xfId="14769"/>
    <cellStyle name="Normal 3 4 2 2 2 2 4 2 2" xfId="14770"/>
    <cellStyle name="Normal 3 4 2 2 2 2 4 2 2 2" xfId="14771"/>
    <cellStyle name="Normal 3 4 2 2 2 2 4 2 2 2 2" xfId="14772"/>
    <cellStyle name="Normal 3 4 2 2 2 2 4 2 2 3" xfId="14773"/>
    <cellStyle name="Normal 3 4 2 2 2 2 4 2 3" xfId="14774"/>
    <cellStyle name="Normal 3 4 2 2 2 2 4 2 3 2" xfId="14775"/>
    <cellStyle name="Normal 3 4 2 2 2 2 4 2 4" xfId="14776"/>
    <cellStyle name="Normal 3 4 2 2 2 2 4 3" xfId="14777"/>
    <cellStyle name="Normal 3 4 2 2 2 2 4 3 2" xfId="14778"/>
    <cellStyle name="Normal 3 4 2 2 2 2 4 3 2 2" xfId="14779"/>
    <cellStyle name="Normal 3 4 2 2 2 2 4 3 3" xfId="14780"/>
    <cellStyle name="Normal 3 4 2 2 2 2 4 4" xfId="14781"/>
    <cellStyle name="Normal 3 4 2 2 2 2 4 4 2" xfId="14782"/>
    <cellStyle name="Normal 3 4 2 2 2 2 4 5" xfId="14783"/>
    <cellStyle name="Normal 3 4 2 2 2 2 5" xfId="14784"/>
    <cellStyle name="Normal 3 4 2 2 2 2 5 2" xfId="14785"/>
    <cellStyle name="Normal 3 4 2 2 2 2 5 2 2" xfId="14786"/>
    <cellStyle name="Normal 3 4 2 2 2 2 5 2 2 2" xfId="14787"/>
    <cellStyle name="Normal 3 4 2 2 2 2 5 2 3" xfId="14788"/>
    <cellStyle name="Normal 3 4 2 2 2 2 5 3" xfId="14789"/>
    <cellStyle name="Normal 3 4 2 2 2 2 5 3 2" xfId="14790"/>
    <cellStyle name="Normal 3 4 2 2 2 2 5 4" xfId="14791"/>
    <cellStyle name="Normal 3 4 2 2 2 2 6" xfId="14792"/>
    <cellStyle name="Normal 3 4 2 2 2 2 6 2" xfId="14793"/>
    <cellStyle name="Normal 3 4 2 2 2 2 6 2 2" xfId="14794"/>
    <cellStyle name="Normal 3 4 2 2 2 2 6 3" xfId="14795"/>
    <cellStyle name="Normal 3 4 2 2 2 2 7" xfId="14796"/>
    <cellStyle name="Normal 3 4 2 2 2 2 7 2" xfId="14797"/>
    <cellStyle name="Normal 3 4 2 2 2 2 8" xfId="14798"/>
    <cellStyle name="Normal 3 4 2 2 2 3" xfId="14799"/>
    <cellStyle name="Normal 3 4 2 2 2 3 2" xfId="14800"/>
    <cellStyle name="Normal 3 4 2 2 2 3 2 2" xfId="14801"/>
    <cellStyle name="Normal 3 4 2 2 2 3 2 2 2" xfId="14802"/>
    <cellStyle name="Normal 3 4 2 2 2 3 2 2 2 2" xfId="14803"/>
    <cellStyle name="Normal 3 4 2 2 2 3 2 2 2 2 2" xfId="14804"/>
    <cellStyle name="Normal 3 4 2 2 2 3 2 2 2 2 2 2" xfId="14805"/>
    <cellStyle name="Normal 3 4 2 2 2 3 2 2 2 2 3" xfId="14806"/>
    <cellStyle name="Normal 3 4 2 2 2 3 2 2 2 3" xfId="14807"/>
    <cellStyle name="Normal 3 4 2 2 2 3 2 2 2 3 2" xfId="14808"/>
    <cellStyle name="Normal 3 4 2 2 2 3 2 2 2 4" xfId="14809"/>
    <cellStyle name="Normal 3 4 2 2 2 3 2 2 3" xfId="14810"/>
    <cellStyle name="Normal 3 4 2 2 2 3 2 2 3 2" xfId="14811"/>
    <cellStyle name="Normal 3 4 2 2 2 3 2 2 3 2 2" xfId="14812"/>
    <cellStyle name="Normal 3 4 2 2 2 3 2 2 3 3" xfId="14813"/>
    <cellStyle name="Normal 3 4 2 2 2 3 2 2 4" xfId="14814"/>
    <cellStyle name="Normal 3 4 2 2 2 3 2 2 4 2" xfId="14815"/>
    <cellStyle name="Normal 3 4 2 2 2 3 2 2 5" xfId="14816"/>
    <cellStyle name="Normal 3 4 2 2 2 3 2 3" xfId="14817"/>
    <cellStyle name="Normal 3 4 2 2 2 3 2 3 2" xfId="14818"/>
    <cellStyle name="Normal 3 4 2 2 2 3 2 3 2 2" xfId="14819"/>
    <cellStyle name="Normal 3 4 2 2 2 3 2 3 2 2 2" xfId="14820"/>
    <cellStyle name="Normal 3 4 2 2 2 3 2 3 2 3" xfId="14821"/>
    <cellStyle name="Normal 3 4 2 2 2 3 2 3 3" xfId="14822"/>
    <cellStyle name="Normal 3 4 2 2 2 3 2 3 3 2" xfId="14823"/>
    <cellStyle name="Normal 3 4 2 2 2 3 2 3 4" xfId="14824"/>
    <cellStyle name="Normal 3 4 2 2 2 3 2 4" xfId="14825"/>
    <cellStyle name="Normal 3 4 2 2 2 3 2 4 2" xfId="14826"/>
    <cellStyle name="Normal 3 4 2 2 2 3 2 4 2 2" xfId="14827"/>
    <cellStyle name="Normal 3 4 2 2 2 3 2 4 3" xfId="14828"/>
    <cellStyle name="Normal 3 4 2 2 2 3 2 5" xfId="14829"/>
    <cellStyle name="Normal 3 4 2 2 2 3 2 5 2" xfId="14830"/>
    <cellStyle name="Normal 3 4 2 2 2 3 2 6" xfId="14831"/>
    <cellStyle name="Normal 3 4 2 2 2 3 3" xfId="14832"/>
    <cellStyle name="Normal 3 4 2 2 2 3 3 2" xfId="14833"/>
    <cellStyle name="Normal 3 4 2 2 2 3 3 2 2" xfId="14834"/>
    <cellStyle name="Normal 3 4 2 2 2 3 3 2 2 2" xfId="14835"/>
    <cellStyle name="Normal 3 4 2 2 2 3 3 2 2 2 2" xfId="14836"/>
    <cellStyle name="Normal 3 4 2 2 2 3 3 2 2 3" xfId="14837"/>
    <cellStyle name="Normal 3 4 2 2 2 3 3 2 3" xfId="14838"/>
    <cellStyle name="Normal 3 4 2 2 2 3 3 2 3 2" xfId="14839"/>
    <cellStyle name="Normal 3 4 2 2 2 3 3 2 4" xfId="14840"/>
    <cellStyle name="Normal 3 4 2 2 2 3 3 3" xfId="14841"/>
    <cellStyle name="Normal 3 4 2 2 2 3 3 3 2" xfId="14842"/>
    <cellStyle name="Normal 3 4 2 2 2 3 3 3 2 2" xfId="14843"/>
    <cellStyle name="Normal 3 4 2 2 2 3 3 3 3" xfId="14844"/>
    <cellStyle name="Normal 3 4 2 2 2 3 3 4" xfId="14845"/>
    <cellStyle name="Normal 3 4 2 2 2 3 3 4 2" xfId="14846"/>
    <cellStyle name="Normal 3 4 2 2 2 3 3 5" xfId="14847"/>
    <cellStyle name="Normal 3 4 2 2 2 3 4" xfId="14848"/>
    <cellStyle name="Normal 3 4 2 2 2 3 4 2" xfId="14849"/>
    <cellStyle name="Normal 3 4 2 2 2 3 4 2 2" xfId="14850"/>
    <cellStyle name="Normal 3 4 2 2 2 3 4 2 2 2" xfId="14851"/>
    <cellStyle name="Normal 3 4 2 2 2 3 4 2 3" xfId="14852"/>
    <cellStyle name="Normal 3 4 2 2 2 3 4 3" xfId="14853"/>
    <cellStyle name="Normal 3 4 2 2 2 3 4 3 2" xfId="14854"/>
    <cellStyle name="Normal 3 4 2 2 2 3 4 4" xfId="14855"/>
    <cellStyle name="Normal 3 4 2 2 2 3 5" xfId="14856"/>
    <cellStyle name="Normal 3 4 2 2 2 3 5 2" xfId="14857"/>
    <cellStyle name="Normal 3 4 2 2 2 3 5 2 2" xfId="14858"/>
    <cellStyle name="Normal 3 4 2 2 2 3 5 3" xfId="14859"/>
    <cellStyle name="Normal 3 4 2 2 2 3 6" xfId="14860"/>
    <cellStyle name="Normal 3 4 2 2 2 3 6 2" xfId="14861"/>
    <cellStyle name="Normal 3 4 2 2 2 3 7" xfId="14862"/>
    <cellStyle name="Normal 3 4 2 2 2 4" xfId="14863"/>
    <cellStyle name="Normal 3 4 2 2 2 4 2" xfId="14864"/>
    <cellStyle name="Normal 3 4 2 2 2 4 2 2" xfId="14865"/>
    <cellStyle name="Normal 3 4 2 2 2 4 2 2 2" xfId="14866"/>
    <cellStyle name="Normal 3 4 2 2 2 4 2 2 2 2" xfId="14867"/>
    <cellStyle name="Normal 3 4 2 2 2 4 2 2 2 2 2" xfId="14868"/>
    <cellStyle name="Normal 3 4 2 2 2 4 2 2 2 3" xfId="14869"/>
    <cellStyle name="Normal 3 4 2 2 2 4 2 2 3" xfId="14870"/>
    <cellStyle name="Normal 3 4 2 2 2 4 2 2 3 2" xfId="14871"/>
    <cellStyle name="Normal 3 4 2 2 2 4 2 2 4" xfId="14872"/>
    <cellStyle name="Normal 3 4 2 2 2 4 2 3" xfId="14873"/>
    <cellStyle name="Normal 3 4 2 2 2 4 2 3 2" xfId="14874"/>
    <cellStyle name="Normal 3 4 2 2 2 4 2 3 2 2" xfId="14875"/>
    <cellStyle name="Normal 3 4 2 2 2 4 2 3 3" xfId="14876"/>
    <cellStyle name="Normal 3 4 2 2 2 4 2 4" xfId="14877"/>
    <cellStyle name="Normal 3 4 2 2 2 4 2 4 2" xfId="14878"/>
    <cellStyle name="Normal 3 4 2 2 2 4 2 5" xfId="14879"/>
    <cellStyle name="Normal 3 4 2 2 2 4 3" xfId="14880"/>
    <cellStyle name="Normal 3 4 2 2 2 4 3 2" xfId="14881"/>
    <cellStyle name="Normal 3 4 2 2 2 4 3 2 2" xfId="14882"/>
    <cellStyle name="Normal 3 4 2 2 2 4 3 2 2 2" xfId="14883"/>
    <cellStyle name="Normal 3 4 2 2 2 4 3 2 3" xfId="14884"/>
    <cellStyle name="Normal 3 4 2 2 2 4 3 3" xfId="14885"/>
    <cellStyle name="Normal 3 4 2 2 2 4 3 3 2" xfId="14886"/>
    <cellStyle name="Normal 3 4 2 2 2 4 3 4" xfId="14887"/>
    <cellStyle name="Normal 3 4 2 2 2 4 4" xfId="14888"/>
    <cellStyle name="Normal 3 4 2 2 2 4 4 2" xfId="14889"/>
    <cellStyle name="Normal 3 4 2 2 2 4 4 2 2" xfId="14890"/>
    <cellStyle name="Normal 3 4 2 2 2 4 4 3" xfId="14891"/>
    <cellStyle name="Normal 3 4 2 2 2 4 5" xfId="14892"/>
    <cellStyle name="Normal 3 4 2 2 2 4 5 2" xfId="14893"/>
    <cellStyle name="Normal 3 4 2 2 2 4 6" xfId="14894"/>
    <cellStyle name="Normal 3 4 2 2 2 5" xfId="14895"/>
    <cellStyle name="Normal 3 4 2 2 2 5 2" xfId="14896"/>
    <cellStyle name="Normal 3 4 2 2 2 5 2 2" xfId="14897"/>
    <cellStyle name="Normal 3 4 2 2 2 5 2 2 2" xfId="14898"/>
    <cellStyle name="Normal 3 4 2 2 2 5 2 2 2 2" xfId="14899"/>
    <cellStyle name="Normal 3 4 2 2 2 5 2 2 3" xfId="14900"/>
    <cellStyle name="Normal 3 4 2 2 2 5 2 3" xfId="14901"/>
    <cellStyle name="Normal 3 4 2 2 2 5 2 3 2" xfId="14902"/>
    <cellStyle name="Normal 3 4 2 2 2 5 2 4" xfId="14903"/>
    <cellStyle name="Normal 3 4 2 2 2 5 3" xfId="14904"/>
    <cellStyle name="Normal 3 4 2 2 2 5 3 2" xfId="14905"/>
    <cellStyle name="Normal 3 4 2 2 2 5 3 2 2" xfId="14906"/>
    <cellStyle name="Normal 3 4 2 2 2 5 3 3" xfId="14907"/>
    <cellStyle name="Normal 3 4 2 2 2 5 4" xfId="14908"/>
    <cellStyle name="Normal 3 4 2 2 2 5 4 2" xfId="14909"/>
    <cellStyle name="Normal 3 4 2 2 2 5 5" xfId="14910"/>
    <cellStyle name="Normal 3 4 2 2 2 6" xfId="14911"/>
    <cellStyle name="Normal 3 4 2 2 2 6 2" xfId="14912"/>
    <cellStyle name="Normal 3 4 2 2 2 6 2 2" xfId="14913"/>
    <cellStyle name="Normal 3 4 2 2 2 6 2 2 2" xfId="14914"/>
    <cellStyle name="Normal 3 4 2 2 2 6 2 3" xfId="14915"/>
    <cellStyle name="Normal 3 4 2 2 2 6 3" xfId="14916"/>
    <cellStyle name="Normal 3 4 2 2 2 6 3 2" xfId="14917"/>
    <cellStyle name="Normal 3 4 2 2 2 6 4" xfId="14918"/>
    <cellStyle name="Normal 3 4 2 2 2 7" xfId="14919"/>
    <cellStyle name="Normal 3 4 2 2 2 7 2" xfId="14920"/>
    <cellStyle name="Normal 3 4 2 2 2 7 2 2" xfId="14921"/>
    <cellStyle name="Normal 3 4 2 2 2 7 3" xfId="14922"/>
    <cellStyle name="Normal 3 4 2 2 2 8" xfId="14923"/>
    <cellStyle name="Normal 3 4 2 2 2 8 2" xfId="14924"/>
    <cellStyle name="Normal 3 4 2 2 2 9" xfId="14925"/>
    <cellStyle name="Normal 3 4 2 2 3" xfId="14926"/>
    <cellStyle name="Normal 3 4 2 2 3 2" xfId="14927"/>
    <cellStyle name="Normal 3 4 2 2 3 2 2" xfId="14928"/>
    <cellStyle name="Normal 3 4 2 2 3 2 2 2" xfId="14929"/>
    <cellStyle name="Normal 3 4 2 2 3 2 2 2 2" xfId="14930"/>
    <cellStyle name="Normal 3 4 2 2 3 2 2 2 2 2" xfId="14931"/>
    <cellStyle name="Normal 3 4 2 2 3 2 2 2 2 2 2" xfId="14932"/>
    <cellStyle name="Normal 3 4 2 2 3 2 2 2 2 2 2 2" xfId="14933"/>
    <cellStyle name="Normal 3 4 2 2 3 2 2 2 2 2 3" xfId="14934"/>
    <cellStyle name="Normal 3 4 2 2 3 2 2 2 2 3" xfId="14935"/>
    <cellStyle name="Normal 3 4 2 2 3 2 2 2 2 3 2" xfId="14936"/>
    <cellStyle name="Normal 3 4 2 2 3 2 2 2 2 4" xfId="14937"/>
    <cellStyle name="Normal 3 4 2 2 3 2 2 2 3" xfId="14938"/>
    <cellStyle name="Normal 3 4 2 2 3 2 2 2 3 2" xfId="14939"/>
    <cellStyle name="Normal 3 4 2 2 3 2 2 2 3 2 2" xfId="14940"/>
    <cellStyle name="Normal 3 4 2 2 3 2 2 2 3 3" xfId="14941"/>
    <cellStyle name="Normal 3 4 2 2 3 2 2 2 4" xfId="14942"/>
    <cellStyle name="Normal 3 4 2 2 3 2 2 2 4 2" xfId="14943"/>
    <cellStyle name="Normal 3 4 2 2 3 2 2 2 5" xfId="14944"/>
    <cellStyle name="Normal 3 4 2 2 3 2 2 3" xfId="14945"/>
    <cellStyle name="Normal 3 4 2 2 3 2 2 3 2" xfId="14946"/>
    <cellStyle name="Normal 3 4 2 2 3 2 2 3 2 2" xfId="14947"/>
    <cellStyle name="Normal 3 4 2 2 3 2 2 3 2 2 2" xfId="14948"/>
    <cellStyle name="Normal 3 4 2 2 3 2 2 3 2 3" xfId="14949"/>
    <cellStyle name="Normal 3 4 2 2 3 2 2 3 3" xfId="14950"/>
    <cellStyle name="Normal 3 4 2 2 3 2 2 3 3 2" xfId="14951"/>
    <cellStyle name="Normal 3 4 2 2 3 2 2 3 4" xfId="14952"/>
    <cellStyle name="Normal 3 4 2 2 3 2 2 4" xfId="14953"/>
    <cellStyle name="Normal 3 4 2 2 3 2 2 4 2" xfId="14954"/>
    <cellStyle name="Normal 3 4 2 2 3 2 2 4 2 2" xfId="14955"/>
    <cellStyle name="Normal 3 4 2 2 3 2 2 4 3" xfId="14956"/>
    <cellStyle name="Normal 3 4 2 2 3 2 2 5" xfId="14957"/>
    <cellStyle name="Normal 3 4 2 2 3 2 2 5 2" xfId="14958"/>
    <cellStyle name="Normal 3 4 2 2 3 2 2 6" xfId="14959"/>
    <cellStyle name="Normal 3 4 2 2 3 2 3" xfId="14960"/>
    <cellStyle name="Normal 3 4 2 2 3 2 3 2" xfId="14961"/>
    <cellStyle name="Normal 3 4 2 2 3 2 3 2 2" xfId="14962"/>
    <cellStyle name="Normal 3 4 2 2 3 2 3 2 2 2" xfId="14963"/>
    <cellStyle name="Normal 3 4 2 2 3 2 3 2 2 2 2" xfId="14964"/>
    <cellStyle name="Normal 3 4 2 2 3 2 3 2 2 3" xfId="14965"/>
    <cellStyle name="Normal 3 4 2 2 3 2 3 2 3" xfId="14966"/>
    <cellStyle name="Normal 3 4 2 2 3 2 3 2 3 2" xfId="14967"/>
    <cellStyle name="Normal 3 4 2 2 3 2 3 2 4" xfId="14968"/>
    <cellStyle name="Normal 3 4 2 2 3 2 3 3" xfId="14969"/>
    <cellStyle name="Normal 3 4 2 2 3 2 3 3 2" xfId="14970"/>
    <cellStyle name="Normal 3 4 2 2 3 2 3 3 2 2" xfId="14971"/>
    <cellStyle name="Normal 3 4 2 2 3 2 3 3 3" xfId="14972"/>
    <cellStyle name="Normal 3 4 2 2 3 2 3 4" xfId="14973"/>
    <cellStyle name="Normal 3 4 2 2 3 2 3 4 2" xfId="14974"/>
    <cellStyle name="Normal 3 4 2 2 3 2 3 5" xfId="14975"/>
    <cellStyle name="Normal 3 4 2 2 3 2 4" xfId="14976"/>
    <cellStyle name="Normal 3 4 2 2 3 2 4 2" xfId="14977"/>
    <cellStyle name="Normal 3 4 2 2 3 2 4 2 2" xfId="14978"/>
    <cellStyle name="Normal 3 4 2 2 3 2 4 2 2 2" xfId="14979"/>
    <cellStyle name="Normal 3 4 2 2 3 2 4 2 3" xfId="14980"/>
    <cellStyle name="Normal 3 4 2 2 3 2 4 3" xfId="14981"/>
    <cellStyle name="Normal 3 4 2 2 3 2 4 3 2" xfId="14982"/>
    <cellStyle name="Normal 3 4 2 2 3 2 4 4" xfId="14983"/>
    <cellStyle name="Normal 3 4 2 2 3 2 5" xfId="14984"/>
    <cellStyle name="Normal 3 4 2 2 3 2 5 2" xfId="14985"/>
    <cellStyle name="Normal 3 4 2 2 3 2 5 2 2" xfId="14986"/>
    <cellStyle name="Normal 3 4 2 2 3 2 5 3" xfId="14987"/>
    <cellStyle name="Normal 3 4 2 2 3 2 6" xfId="14988"/>
    <cellStyle name="Normal 3 4 2 2 3 2 6 2" xfId="14989"/>
    <cellStyle name="Normal 3 4 2 2 3 2 7" xfId="14990"/>
    <cellStyle name="Normal 3 4 2 2 3 3" xfId="14991"/>
    <cellStyle name="Normal 3 4 2 2 3 3 2" xfId="14992"/>
    <cellStyle name="Normal 3 4 2 2 3 3 2 2" xfId="14993"/>
    <cellStyle name="Normal 3 4 2 2 3 3 2 2 2" xfId="14994"/>
    <cellStyle name="Normal 3 4 2 2 3 3 2 2 2 2" xfId="14995"/>
    <cellStyle name="Normal 3 4 2 2 3 3 2 2 2 2 2" xfId="14996"/>
    <cellStyle name="Normal 3 4 2 2 3 3 2 2 2 3" xfId="14997"/>
    <cellStyle name="Normal 3 4 2 2 3 3 2 2 3" xfId="14998"/>
    <cellStyle name="Normal 3 4 2 2 3 3 2 2 3 2" xfId="14999"/>
    <cellStyle name="Normal 3 4 2 2 3 3 2 2 4" xfId="15000"/>
    <cellStyle name="Normal 3 4 2 2 3 3 2 3" xfId="15001"/>
    <cellStyle name="Normal 3 4 2 2 3 3 2 3 2" xfId="15002"/>
    <cellStyle name="Normal 3 4 2 2 3 3 2 3 2 2" xfId="15003"/>
    <cellStyle name="Normal 3 4 2 2 3 3 2 3 3" xfId="15004"/>
    <cellStyle name="Normal 3 4 2 2 3 3 2 4" xfId="15005"/>
    <cellStyle name="Normal 3 4 2 2 3 3 2 4 2" xfId="15006"/>
    <cellStyle name="Normal 3 4 2 2 3 3 2 5" xfId="15007"/>
    <cellStyle name="Normal 3 4 2 2 3 3 3" xfId="15008"/>
    <cellStyle name="Normal 3 4 2 2 3 3 3 2" xfId="15009"/>
    <cellStyle name="Normal 3 4 2 2 3 3 3 2 2" xfId="15010"/>
    <cellStyle name="Normal 3 4 2 2 3 3 3 2 2 2" xfId="15011"/>
    <cellStyle name="Normal 3 4 2 2 3 3 3 2 3" xfId="15012"/>
    <cellStyle name="Normal 3 4 2 2 3 3 3 3" xfId="15013"/>
    <cellStyle name="Normal 3 4 2 2 3 3 3 3 2" xfId="15014"/>
    <cellStyle name="Normal 3 4 2 2 3 3 3 4" xfId="15015"/>
    <cellStyle name="Normal 3 4 2 2 3 3 4" xfId="15016"/>
    <cellStyle name="Normal 3 4 2 2 3 3 4 2" xfId="15017"/>
    <cellStyle name="Normal 3 4 2 2 3 3 4 2 2" xfId="15018"/>
    <cellStyle name="Normal 3 4 2 2 3 3 4 3" xfId="15019"/>
    <cellStyle name="Normal 3 4 2 2 3 3 5" xfId="15020"/>
    <cellStyle name="Normal 3 4 2 2 3 3 5 2" xfId="15021"/>
    <cellStyle name="Normal 3 4 2 2 3 3 6" xfId="15022"/>
    <cellStyle name="Normal 3 4 2 2 3 4" xfId="15023"/>
    <cellStyle name="Normal 3 4 2 2 3 4 2" xfId="15024"/>
    <cellStyle name="Normal 3 4 2 2 3 4 2 2" xfId="15025"/>
    <cellStyle name="Normal 3 4 2 2 3 4 2 2 2" xfId="15026"/>
    <cellStyle name="Normal 3 4 2 2 3 4 2 2 2 2" xfId="15027"/>
    <cellStyle name="Normal 3 4 2 2 3 4 2 2 3" xfId="15028"/>
    <cellStyle name="Normal 3 4 2 2 3 4 2 3" xfId="15029"/>
    <cellStyle name="Normal 3 4 2 2 3 4 2 3 2" xfId="15030"/>
    <cellStyle name="Normal 3 4 2 2 3 4 2 4" xfId="15031"/>
    <cellStyle name="Normal 3 4 2 2 3 4 3" xfId="15032"/>
    <cellStyle name="Normal 3 4 2 2 3 4 3 2" xfId="15033"/>
    <cellStyle name="Normal 3 4 2 2 3 4 3 2 2" xfId="15034"/>
    <cellStyle name="Normal 3 4 2 2 3 4 3 3" xfId="15035"/>
    <cellStyle name="Normal 3 4 2 2 3 4 4" xfId="15036"/>
    <cellStyle name="Normal 3 4 2 2 3 4 4 2" xfId="15037"/>
    <cellStyle name="Normal 3 4 2 2 3 4 5" xfId="15038"/>
    <cellStyle name="Normal 3 4 2 2 3 5" xfId="15039"/>
    <cellStyle name="Normal 3 4 2 2 3 5 2" xfId="15040"/>
    <cellStyle name="Normal 3 4 2 2 3 5 2 2" xfId="15041"/>
    <cellStyle name="Normal 3 4 2 2 3 5 2 2 2" xfId="15042"/>
    <cellStyle name="Normal 3 4 2 2 3 5 2 3" xfId="15043"/>
    <cellStyle name="Normal 3 4 2 2 3 5 3" xfId="15044"/>
    <cellStyle name="Normal 3 4 2 2 3 5 3 2" xfId="15045"/>
    <cellStyle name="Normal 3 4 2 2 3 5 4" xfId="15046"/>
    <cellStyle name="Normal 3 4 2 2 3 6" xfId="15047"/>
    <cellStyle name="Normal 3 4 2 2 3 6 2" xfId="15048"/>
    <cellStyle name="Normal 3 4 2 2 3 6 2 2" xfId="15049"/>
    <cellStyle name="Normal 3 4 2 2 3 6 3" xfId="15050"/>
    <cellStyle name="Normal 3 4 2 2 3 7" xfId="15051"/>
    <cellStyle name="Normal 3 4 2 2 3 7 2" xfId="15052"/>
    <cellStyle name="Normal 3 4 2 2 3 8" xfId="15053"/>
    <cellStyle name="Normal 3 4 2 2 4" xfId="15054"/>
    <cellStyle name="Normal 3 4 2 2 4 2" xfId="15055"/>
    <cellStyle name="Normal 3 4 2 2 4 2 2" xfId="15056"/>
    <cellStyle name="Normal 3 4 2 2 4 2 2 2" xfId="15057"/>
    <cellStyle name="Normal 3 4 2 2 4 2 2 2 2" xfId="15058"/>
    <cellStyle name="Normal 3 4 2 2 4 2 2 2 2 2" xfId="15059"/>
    <cellStyle name="Normal 3 4 2 2 4 2 2 2 2 2 2" xfId="15060"/>
    <cellStyle name="Normal 3 4 2 2 4 2 2 2 2 3" xfId="15061"/>
    <cellStyle name="Normal 3 4 2 2 4 2 2 2 3" xfId="15062"/>
    <cellStyle name="Normal 3 4 2 2 4 2 2 2 3 2" xfId="15063"/>
    <cellStyle name="Normal 3 4 2 2 4 2 2 2 4" xfId="15064"/>
    <cellStyle name="Normal 3 4 2 2 4 2 2 3" xfId="15065"/>
    <cellStyle name="Normal 3 4 2 2 4 2 2 3 2" xfId="15066"/>
    <cellStyle name="Normal 3 4 2 2 4 2 2 3 2 2" xfId="15067"/>
    <cellStyle name="Normal 3 4 2 2 4 2 2 3 3" xfId="15068"/>
    <cellStyle name="Normal 3 4 2 2 4 2 2 4" xfId="15069"/>
    <cellStyle name="Normal 3 4 2 2 4 2 2 4 2" xfId="15070"/>
    <cellStyle name="Normal 3 4 2 2 4 2 2 5" xfId="15071"/>
    <cellStyle name="Normal 3 4 2 2 4 2 3" xfId="15072"/>
    <cellStyle name="Normal 3 4 2 2 4 2 3 2" xfId="15073"/>
    <cellStyle name="Normal 3 4 2 2 4 2 3 2 2" xfId="15074"/>
    <cellStyle name="Normal 3 4 2 2 4 2 3 2 2 2" xfId="15075"/>
    <cellStyle name="Normal 3 4 2 2 4 2 3 2 3" xfId="15076"/>
    <cellStyle name="Normal 3 4 2 2 4 2 3 3" xfId="15077"/>
    <cellStyle name="Normal 3 4 2 2 4 2 3 3 2" xfId="15078"/>
    <cellStyle name="Normal 3 4 2 2 4 2 3 4" xfId="15079"/>
    <cellStyle name="Normal 3 4 2 2 4 2 4" xfId="15080"/>
    <cellStyle name="Normal 3 4 2 2 4 2 4 2" xfId="15081"/>
    <cellStyle name="Normal 3 4 2 2 4 2 4 2 2" xfId="15082"/>
    <cellStyle name="Normal 3 4 2 2 4 2 4 3" xfId="15083"/>
    <cellStyle name="Normal 3 4 2 2 4 2 5" xfId="15084"/>
    <cellStyle name="Normal 3 4 2 2 4 2 5 2" xfId="15085"/>
    <cellStyle name="Normal 3 4 2 2 4 2 6" xfId="15086"/>
    <cellStyle name="Normal 3 4 2 2 4 3" xfId="15087"/>
    <cellStyle name="Normal 3 4 2 2 4 3 2" xfId="15088"/>
    <cellStyle name="Normal 3 4 2 2 4 3 2 2" xfId="15089"/>
    <cellStyle name="Normal 3 4 2 2 4 3 2 2 2" xfId="15090"/>
    <cellStyle name="Normal 3 4 2 2 4 3 2 2 2 2" xfId="15091"/>
    <cellStyle name="Normal 3 4 2 2 4 3 2 2 3" xfId="15092"/>
    <cellStyle name="Normal 3 4 2 2 4 3 2 3" xfId="15093"/>
    <cellStyle name="Normal 3 4 2 2 4 3 2 3 2" xfId="15094"/>
    <cellStyle name="Normal 3 4 2 2 4 3 2 4" xfId="15095"/>
    <cellStyle name="Normal 3 4 2 2 4 3 3" xfId="15096"/>
    <cellStyle name="Normal 3 4 2 2 4 3 3 2" xfId="15097"/>
    <cellStyle name="Normal 3 4 2 2 4 3 3 2 2" xfId="15098"/>
    <cellStyle name="Normal 3 4 2 2 4 3 3 3" xfId="15099"/>
    <cellStyle name="Normal 3 4 2 2 4 3 4" xfId="15100"/>
    <cellStyle name="Normal 3 4 2 2 4 3 4 2" xfId="15101"/>
    <cellStyle name="Normal 3 4 2 2 4 3 5" xfId="15102"/>
    <cellStyle name="Normal 3 4 2 2 4 4" xfId="15103"/>
    <cellStyle name="Normal 3 4 2 2 4 4 2" xfId="15104"/>
    <cellStyle name="Normal 3 4 2 2 4 4 2 2" xfId="15105"/>
    <cellStyle name="Normal 3 4 2 2 4 4 2 2 2" xfId="15106"/>
    <cellStyle name="Normal 3 4 2 2 4 4 2 3" xfId="15107"/>
    <cellStyle name="Normal 3 4 2 2 4 4 3" xfId="15108"/>
    <cellStyle name="Normal 3 4 2 2 4 4 3 2" xfId="15109"/>
    <cellStyle name="Normal 3 4 2 2 4 4 4" xfId="15110"/>
    <cellStyle name="Normal 3 4 2 2 4 5" xfId="15111"/>
    <cellStyle name="Normal 3 4 2 2 4 5 2" xfId="15112"/>
    <cellStyle name="Normal 3 4 2 2 4 5 2 2" xfId="15113"/>
    <cellStyle name="Normal 3 4 2 2 4 5 3" xfId="15114"/>
    <cellStyle name="Normal 3 4 2 2 4 6" xfId="15115"/>
    <cellStyle name="Normal 3 4 2 2 4 6 2" xfId="15116"/>
    <cellStyle name="Normal 3 4 2 2 4 7" xfId="15117"/>
    <cellStyle name="Normal 3 4 2 2 5" xfId="15118"/>
    <cellStyle name="Normal 3 4 2 2 5 2" xfId="15119"/>
    <cellStyle name="Normal 3 4 2 2 5 2 2" xfId="15120"/>
    <cellStyle name="Normal 3 4 2 2 5 2 2 2" xfId="15121"/>
    <cellStyle name="Normal 3 4 2 2 5 2 2 2 2" xfId="15122"/>
    <cellStyle name="Normal 3 4 2 2 5 2 2 2 2 2" xfId="15123"/>
    <cellStyle name="Normal 3 4 2 2 5 2 2 2 3" xfId="15124"/>
    <cellStyle name="Normal 3 4 2 2 5 2 2 3" xfId="15125"/>
    <cellStyle name="Normal 3 4 2 2 5 2 2 3 2" xfId="15126"/>
    <cellStyle name="Normal 3 4 2 2 5 2 2 4" xfId="15127"/>
    <cellStyle name="Normal 3 4 2 2 5 2 3" xfId="15128"/>
    <cellStyle name="Normal 3 4 2 2 5 2 3 2" xfId="15129"/>
    <cellStyle name="Normal 3 4 2 2 5 2 3 2 2" xfId="15130"/>
    <cellStyle name="Normal 3 4 2 2 5 2 3 3" xfId="15131"/>
    <cellStyle name="Normal 3 4 2 2 5 2 4" xfId="15132"/>
    <cellStyle name="Normal 3 4 2 2 5 2 4 2" xfId="15133"/>
    <cellStyle name="Normal 3 4 2 2 5 2 5" xfId="15134"/>
    <cellStyle name="Normal 3 4 2 2 5 3" xfId="15135"/>
    <cellStyle name="Normal 3 4 2 2 5 3 2" xfId="15136"/>
    <cellStyle name="Normal 3 4 2 2 5 3 2 2" xfId="15137"/>
    <cellStyle name="Normal 3 4 2 2 5 3 2 2 2" xfId="15138"/>
    <cellStyle name="Normal 3 4 2 2 5 3 2 3" xfId="15139"/>
    <cellStyle name="Normal 3 4 2 2 5 3 3" xfId="15140"/>
    <cellStyle name="Normal 3 4 2 2 5 3 3 2" xfId="15141"/>
    <cellStyle name="Normal 3 4 2 2 5 3 4" xfId="15142"/>
    <cellStyle name="Normal 3 4 2 2 5 4" xfId="15143"/>
    <cellStyle name="Normal 3 4 2 2 5 4 2" xfId="15144"/>
    <cellStyle name="Normal 3 4 2 2 5 4 2 2" xfId="15145"/>
    <cellStyle name="Normal 3 4 2 2 5 4 3" xfId="15146"/>
    <cellStyle name="Normal 3 4 2 2 5 5" xfId="15147"/>
    <cellStyle name="Normal 3 4 2 2 5 5 2" xfId="15148"/>
    <cellStyle name="Normal 3 4 2 2 5 6" xfId="15149"/>
    <cellStyle name="Normal 3 4 2 2 6" xfId="15150"/>
    <cellStyle name="Normal 3 4 2 2 6 2" xfId="15151"/>
    <cellStyle name="Normal 3 4 2 2 6 2 2" xfId="15152"/>
    <cellStyle name="Normal 3 4 2 2 6 2 2 2" xfId="15153"/>
    <cellStyle name="Normal 3 4 2 2 6 2 2 2 2" xfId="15154"/>
    <cellStyle name="Normal 3 4 2 2 6 2 2 3" xfId="15155"/>
    <cellStyle name="Normal 3 4 2 2 6 2 3" xfId="15156"/>
    <cellStyle name="Normal 3 4 2 2 6 2 3 2" xfId="15157"/>
    <cellStyle name="Normal 3 4 2 2 6 2 4" xfId="15158"/>
    <cellStyle name="Normal 3 4 2 2 6 3" xfId="15159"/>
    <cellStyle name="Normal 3 4 2 2 6 3 2" xfId="15160"/>
    <cellStyle name="Normal 3 4 2 2 6 3 2 2" xfId="15161"/>
    <cellStyle name="Normal 3 4 2 2 6 3 3" xfId="15162"/>
    <cellStyle name="Normal 3 4 2 2 6 4" xfId="15163"/>
    <cellStyle name="Normal 3 4 2 2 6 4 2" xfId="15164"/>
    <cellStyle name="Normal 3 4 2 2 6 5" xfId="15165"/>
    <cellStyle name="Normal 3 4 2 2 7" xfId="15166"/>
    <cellStyle name="Normal 3 4 2 2 7 2" xfId="15167"/>
    <cellStyle name="Normal 3 4 2 2 7 2 2" xfId="15168"/>
    <cellStyle name="Normal 3 4 2 2 7 2 2 2" xfId="15169"/>
    <cellStyle name="Normal 3 4 2 2 7 2 3" xfId="15170"/>
    <cellStyle name="Normal 3 4 2 2 7 3" xfId="15171"/>
    <cellStyle name="Normal 3 4 2 2 7 3 2" xfId="15172"/>
    <cellStyle name="Normal 3 4 2 2 7 4" xfId="15173"/>
    <cellStyle name="Normal 3 4 2 2 8" xfId="15174"/>
    <cellStyle name="Normal 3 4 2 2 8 2" xfId="15175"/>
    <cellStyle name="Normal 3 4 2 2 8 2 2" xfId="15176"/>
    <cellStyle name="Normal 3 4 2 2 8 3" xfId="15177"/>
    <cellStyle name="Normal 3 4 2 2 9" xfId="15178"/>
    <cellStyle name="Normal 3 4 2 2 9 2" xfId="15179"/>
    <cellStyle name="Normal 3 4 2 3" xfId="15180"/>
    <cellStyle name="Normal 3 4 2 3 2" xfId="15181"/>
    <cellStyle name="Normal 3 4 2 3 2 2" xfId="15182"/>
    <cellStyle name="Normal 3 4 2 3 2 2 2" xfId="15183"/>
    <cellStyle name="Normal 3 4 2 3 2 2 2 2" xfId="15184"/>
    <cellStyle name="Normal 3 4 2 3 2 2 2 2 2" xfId="15185"/>
    <cellStyle name="Normal 3 4 2 3 2 2 2 2 2 2" xfId="15186"/>
    <cellStyle name="Normal 3 4 2 3 2 2 2 2 2 2 2" xfId="15187"/>
    <cellStyle name="Normal 3 4 2 3 2 2 2 2 2 2 2 2" xfId="15188"/>
    <cellStyle name="Normal 3 4 2 3 2 2 2 2 2 2 3" xfId="15189"/>
    <cellStyle name="Normal 3 4 2 3 2 2 2 2 2 3" xfId="15190"/>
    <cellStyle name="Normal 3 4 2 3 2 2 2 2 2 3 2" xfId="15191"/>
    <cellStyle name="Normal 3 4 2 3 2 2 2 2 2 4" xfId="15192"/>
    <cellStyle name="Normal 3 4 2 3 2 2 2 2 3" xfId="15193"/>
    <cellStyle name="Normal 3 4 2 3 2 2 2 2 3 2" xfId="15194"/>
    <cellStyle name="Normal 3 4 2 3 2 2 2 2 3 2 2" xfId="15195"/>
    <cellStyle name="Normal 3 4 2 3 2 2 2 2 3 3" xfId="15196"/>
    <cellStyle name="Normal 3 4 2 3 2 2 2 2 4" xfId="15197"/>
    <cellStyle name="Normal 3 4 2 3 2 2 2 2 4 2" xfId="15198"/>
    <cellStyle name="Normal 3 4 2 3 2 2 2 2 5" xfId="15199"/>
    <cellStyle name="Normal 3 4 2 3 2 2 2 3" xfId="15200"/>
    <cellStyle name="Normal 3 4 2 3 2 2 2 3 2" xfId="15201"/>
    <cellStyle name="Normal 3 4 2 3 2 2 2 3 2 2" xfId="15202"/>
    <cellStyle name="Normal 3 4 2 3 2 2 2 3 2 2 2" xfId="15203"/>
    <cellStyle name="Normal 3 4 2 3 2 2 2 3 2 3" xfId="15204"/>
    <cellStyle name="Normal 3 4 2 3 2 2 2 3 3" xfId="15205"/>
    <cellStyle name="Normal 3 4 2 3 2 2 2 3 3 2" xfId="15206"/>
    <cellStyle name="Normal 3 4 2 3 2 2 2 3 4" xfId="15207"/>
    <cellStyle name="Normal 3 4 2 3 2 2 2 4" xfId="15208"/>
    <cellStyle name="Normal 3 4 2 3 2 2 2 4 2" xfId="15209"/>
    <cellStyle name="Normal 3 4 2 3 2 2 2 4 2 2" xfId="15210"/>
    <cellStyle name="Normal 3 4 2 3 2 2 2 4 3" xfId="15211"/>
    <cellStyle name="Normal 3 4 2 3 2 2 2 5" xfId="15212"/>
    <cellStyle name="Normal 3 4 2 3 2 2 2 5 2" xfId="15213"/>
    <cellStyle name="Normal 3 4 2 3 2 2 2 6" xfId="15214"/>
    <cellStyle name="Normal 3 4 2 3 2 2 3" xfId="15215"/>
    <cellStyle name="Normal 3 4 2 3 2 2 3 2" xfId="15216"/>
    <cellStyle name="Normal 3 4 2 3 2 2 3 2 2" xfId="15217"/>
    <cellStyle name="Normal 3 4 2 3 2 2 3 2 2 2" xfId="15218"/>
    <cellStyle name="Normal 3 4 2 3 2 2 3 2 2 2 2" xfId="15219"/>
    <cellStyle name="Normal 3 4 2 3 2 2 3 2 2 3" xfId="15220"/>
    <cellStyle name="Normal 3 4 2 3 2 2 3 2 3" xfId="15221"/>
    <cellStyle name="Normal 3 4 2 3 2 2 3 2 3 2" xfId="15222"/>
    <cellStyle name="Normal 3 4 2 3 2 2 3 2 4" xfId="15223"/>
    <cellStyle name="Normal 3 4 2 3 2 2 3 3" xfId="15224"/>
    <cellStyle name="Normal 3 4 2 3 2 2 3 3 2" xfId="15225"/>
    <cellStyle name="Normal 3 4 2 3 2 2 3 3 2 2" xfId="15226"/>
    <cellStyle name="Normal 3 4 2 3 2 2 3 3 3" xfId="15227"/>
    <cellStyle name="Normal 3 4 2 3 2 2 3 4" xfId="15228"/>
    <cellStyle name="Normal 3 4 2 3 2 2 3 4 2" xfId="15229"/>
    <cellStyle name="Normal 3 4 2 3 2 2 3 5" xfId="15230"/>
    <cellStyle name="Normal 3 4 2 3 2 2 4" xfId="15231"/>
    <cellStyle name="Normal 3 4 2 3 2 2 4 2" xfId="15232"/>
    <cellStyle name="Normal 3 4 2 3 2 2 4 2 2" xfId="15233"/>
    <cellStyle name="Normal 3 4 2 3 2 2 4 2 2 2" xfId="15234"/>
    <cellStyle name="Normal 3 4 2 3 2 2 4 2 3" xfId="15235"/>
    <cellStyle name="Normal 3 4 2 3 2 2 4 3" xfId="15236"/>
    <cellStyle name="Normal 3 4 2 3 2 2 4 3 2" xfId="15237"/>
    <cellStyle name="Normal 3 4 2 3 2 2 4 4" xfId="15238"/>
    <cellStyle name="Normal 3 4 2 3 2 2 5" xfId="15239"/>
    <cellStyle name="Normal 3 4 2 3 2 2 5 2" xfId="15240"/>
    <cellStyle name="Normal 3 4 2 3 2 2 5 2 2" xfId="15241"/>
    <cellStyle name="Normal 3 4 2 3 2 2 5 3" xfId="15242"/>
    <cellStyle name="Normal 3 4 2 3 2 2 6" xfId="15243"/>
    <cellStyle name="Normal 3 4 2 3 2 2 6 2" xfId="15244"/>
    <cellStyle name="Normal 3 4 2 3 2 2 7" xfId="15245"/>
    <cellStyle name="Normal 3 4 2 3 2 3" xfId="15246"/>
    <cellStyle name="Normal 3 4 2 3 2 3 2" xfId="15247"/>
    <cellStyle name="Normal 3 4 2 3 2 3 2 2" xfId="15248"/>
    <cellStyle name="Normal 3 4 2 3 2 3 2 2 2" xfId="15249"/>
    <cellStyle name="Normal 3 4 2 3 2 3 2 2 2 2" xfId="15250"/>
    <cellStyle name="Normal 3 4 2 3 2 3 2 2 2 2 2" xfId="15251"/>
    <cellStyle name="Normal 3 4 2 3 2 3 2 2 2 3" xfId="15252"/>
    <cellStyle name="Normal 3 4 2 3 2 3 2 2 3" xfId="15253"/>
    <cellStyle name="Normal 3 4 2 3 2 3 2 2 3 2" xfId="15254"/>
    <cellStyle name="Normal 3 4 2 3 2 3 2 2 4" xfId="15255"/>
    <cellStyle name="Normal 3 4 2 3 2 3 2 3" xfId="15256"/>
    <cellStyle name="Normal 3 4 2 3 2 3 2 3 2" xfId="15257"/>
    <cellStyle name="Normal 3 4 2 3 2 3 2 3 2 2" xfId="15258"/>
    <cellStyle name="Normal 3 4 2 3 2 3 2 3 3" xfId="15259"/>
    <cellStyle name="Normal 3 4 2 3 2 3 2 4" xfId="15260"/>
    <cellStyle name="Normal 3 4 2 3 2 3 2 4 2" xfId="15261"/>
    <cellStyle name="Normal 3 4 2 3 2 3 2 5" xfId="15262"/>
    <cellStyle name="Normal 3 4 2 3 2 3 3" xfId="15263"/>
    <cellStyle name="Normal 3 4 2 3 2 3 3 2" xfId="15264"/>
    <cellStyle name="Normal 3 4 2 3 2 3 3 2 2" xfId="15265"/>
    <cellStyle name="Normal 3 4 2 3 2 3 3 2 2 2" xfId="15266"/>
    <cellStyle name="Normal 3 4 2 3 2 3 3 2 3" xfId="15267"/>
    <cellStyle name="Normal 3 4 2 3 2 3 3 3" xfId="15268"/>
    <cellStyle name="Normal 3 4 2 3 2 3 3 3 2" xfId="15269"/>
    <cellStyle name="Normal 3 4 2 3 2 3 3 4" xfId="15270"/>
    <cellStyle name="Normal 3 4 2 3 2 3 4" xfId="15271"/>
    <cellStyle name="Normal 3 4 2 3 2 3 4 2" xfId="15272"/>
    <cellStyle name="Normal 3 4 2 3 2 3 4 2 2" xfId="15273"/>
    <cellStyle name="Normal 3 4 2 3 2 3 4 3" xfId="15274"/>
    <cellStyle name="Normal 3 4 2 3 2 3 5" xfId="15275"/>
    <cellStyle name="Normal 3 4 2 3 2 3 5 2" xfId="15276"/>
    <cellStyle name="Normal 3 4 2 3 2 3 6" xfId="15277"/>
    <cellStyle name="Normal 3 4 2 3 2 4" xfId="15278"/>
    <cellStyle name="Normal 3 4 2 3 2 4 2" xfId="15279"/>
    <cellStyle name="Normal 3 4 2 3 2 4 2 2" xfId="15280"/>
    <cellStyle name="Normal 3 4 2 3 2 4 2 2 2" xfId="15281"/>
    <cellStyle name="Normal 3 4 2 3 2 4 2 2 2 2" xfId="15282"/>
    <cellStyle name="Normal 3 4 2 3 2 4 2 2 3" xfId="15283"/>
    <cellStyle name="Normal 3 4 2 3 2 4 2 3" xfId="15284"/>
    <cellStyle name="Normal 3 4 2 3 2 4 2 3 2" xfId="15285"/>
    <cellStyle name="Normal 3 4 2 3 2 4 2 4" xfId="15286"/>
    <cellStyle name="Normal 3 4 2 3 2 4 3" xfId="15287"/>
    <cellStyle name="Normal 3 4 2 3 2 4 3 2" xfId="15288"/>
    <cellStyle name="Normal 3 4 2 3 2 4 3 2 2" xfId="15289"/>
    <cellStyle name="Normal 3 4 2 3 2 4 3 3" xfId="15290"/>
    <cellStyle name="Normal 3 4 2 3 2 4 4" xfId="15291"/>
    <cellStyle name="Normal 3 4 2 3 2 4 4 2" xfId="15292"/>
    <cellStyle name="Normal 3 4 2 3 2 4 5" xfId="15293"/>
    <cellStyle name="Normal 3 4 2 3 2 5" xfId="15294"/>
    <cellStyle name="Normal 3 4 2 3 2 5 2" xfId="15295"/>
    <cellStyle name="Normal 3 4 2 3 2 5 2 2" xfId="15296"/>
    <cellStyle name="Normal 3 4 2 3 2 5 2 2 2" xfId="15297"/>
    <cellStyle name="Normal 3 4 2 3 2 5 2 3" xfId="15298"/>
    <cellStyle name="Normal 3 4 2 3 2 5 3" xfId="15299"/>
    <cellStyle name="Normal 3 4 2 3 2 5 3 2" xfId="15300"/>
    <cellStyle name="Normal 3 4 2 3 2 5 4" xfId="15301"/>
    <cellStyle name="Normal 3 4 2 3 2 6" xfId="15302"/>
    <cellStyle name="Normal 3 4 2 3 2 6 2" xfId="15303"/>
    <cellStyle name="Normal 3 4 2 3 2 6 2 2" xfId="15304"/>
    <cellStyle name="Normal 3 4 2 3 2 6 3" xfId="15305"/>
    <cellStyle name="Normal 3 4 2 3 2 7" xfId="15306"/>
    <cellStyle name="Normal 3 4 2 3 2 7 2" xfId="15307"/>
    <cellStyle name="Normal 3 4 2 3 2 8" xfId="15308"/>
    <cellStyle name="Normal 3 4 2 3 3" xfId="15309"/>
    <cellStyle name="Normal 3 4 2 3 3 2" xfId="15310"/>
    <cellStyle name="Normal 3 4 2 3 3 2 2" xfId="15311"/>
    <cellStyle name="Normal 3 4 2 3 3 2 2 2" xfId="15312"/>
    <cellStyle name="Normal 3 4 2 3 3 2 2 2 2" xfId="15313"/>
    <cellStyle name="Normal 3 4 2 3 3 2 2 2 2 2" xfId="15314"/>
    <cellStyle name="Normal 3 4 2 3 3 2 2 2 2 2 2" xfId="15315"/>
    <cellStyle name="Normal 3 4 2 3 3 2 2 2 2 3" xfId="15316"/>
    <cellStyle name="Normal 3 4 2 3 3 2 2 2 3" xfId="15317"/>
    <cellStyle name="Normal 3 4 2 3 3 2 2 2 3 2" xfId="15318"/>
    <cellStyle name="Normal 3 4 2 3 3 2 2 2 4" xfId="15319"/>
    <cellStyle name="Normal 3 4 2 3 3 2 2 3" xfId="15320"/>
    <cellStyle name="Normal 3 4 2 3 3 2 2 3 2" xfId="15321"/>
    <cellStyle name="Normal 3 4 2 3 3 2 2 3 2 2" xfId="15322"/>
    <cellStyle name="Normal 3 4 2 3 3 2 2 3 3" xfId="15323"/>
    <cellStyle name="Normal 3 4 2 3 3 2 2 4" xfId="15324"/>
    <cellStyle name="Normal 3 4 2 3 3 2 2 4 2" xfId="15325"/>
    <cellStyle name="Normal 3 4 2 3 3 2 2 5" xfId="15326"/>
    <cellStyle name="Normal 3 4 2 3 3 2 3" xfId="15327"/>
    <cellStyle name="Normal 3 4 2 3 3 2 3 2" xfId="15328"/>
    <cellStyle name="Normal 3 4 2 3 3 2 3 2 2" xfId="15329"/>
    <cellStyle name="Normal 3 4 2 3 3 2 3 2 2 2" xfId="15330"/>
    <cellStyle name="Normal 3 4 2 3 3 2 3 2 3" xfId="15331"/>
    <cellStyle name="Normal 3 4 2 3 3 2 3 3" xfId="15332"/>
    <cellStyle name="Normal 3 4 2 3 3 2 3 3 2" xfId="15333"/>
    <cellStyle name="Normal 3 4 2 3 3 2 3 4" xfId="15334"/>
    <cellStyle name="Normal 3 4 2 3 3 2 4" xfId="15335"/>
    <cellStyle name="Normal 3 4 2 3 3 2 4 2" xfId="15336"/>
    <cellStyle name="Normal 3 4 2 3 3 2 4 2 2" xfId="15337"/>
    <cellStyle name="Normal 3 4 2 3 3 2 4 3" xfId="15338"/>
    <cellStyle name="Normal 3 4 2 3 3 2 5" xfId="15339"/>
    <cellStyle name="Normal 3 4 2 3 3 2 5 2" xfId="15340"/>
    <cellStyle name="Normal 3 4 2 3 3 2 6" xfId="15341"/>
    <cellStyle name="Normal 3 4 2 3 3 3" xfId="15342"/>
    <cellStyle name="Normal 3 4 2 3 3 3 2" xfId="15343"/>
    <cellStyle name="Normal 3 4 2 3 3 3 2 2" xfId="15344"/>
    <cellStyle name="Normal 3 4 2 3 3 3 2 2 2" xfId="15345"/>
    <cellStyle name="Normal 3 4 2 3 3 3 2 2 2 2" xfId="15346"/>
    <cellStyle name="Normal 3 4 2 3 3 3 2 2 3" xfId="15347"/>
    <cellStyle name="Normal 3 4 2 3 3 3 2 3" xfId="15348"/>
    <cellStyle name="Normal 3 4 2 3 3 3 2 3 2" xfId="15349"/>
    <cellStyle name="Normal 3 4 2 3 3 3 2 4" xfId="15350"/>
    <cellStyle name="Normal 3 4 2 3 3 3 3" xfId="15351"/>
    <cellStyle name="Normal 3 4 2 3 3 3 3 2" xfId="15352"/>
    <cellStyle name="Normal 3 4 2 3 3 3 3 2 2" xfId="15353"/>
    <cellStyle name="Normal 3 4 2 3 3 3 3 3" xfId="15354"/>
    <cellStyle name="Normal 3 4 2 3 3 3 4" xfId="15355"/>
    <cellStyle name="Normal 3 4 2 3 3 3 4 2" xfId="15356"/>
    <cellStyle name="Normal 3 4 2 3 3 3 5" xfId="15357"/>
    <cellStyle name="Normal 3 4 2 3 3 4" xfId="15358"/>
    <cellStyle name="Normal 3 4 2 3 3 4 2" xfId="15359"/>
    <cellStyle name="Normal 3 4 2 3 3 4 2 2" xfId="15360"/>
    <cellStyle name="Normal 3 4 2 3 3 4 2 2 2" xfId="15361"/>
    <cellStyle name="Normal 3 4 2 3 3 4 2 3" xfId="15362"/>
    <cellStyle name="Normal 3 4 2 3 3 4 3" xfId="15363"/>
    <cellStyle name="Normal 3 4 2 3 3 4 3 2" xfId="15364"/>
    <cellStyle name="Normal 3 4 2 3 3 4 4" xfId="15365"/>
    <cellStyle name="Normal 3 4 2 3 3 5" xfId="15366"/>
    <cellStyle name="Normal 3 4 2 3 3 5 2" xfId="15367"/>
    <cellStyle name="Normal 3 4 2 3 3 5 2 2" xfId="15368"/>
    <cellStyle name="Normal 3 4 2 3 3 5 3" xfId="15369"/>
    <cellStyle name="Normal 3 4 2 3 3 6" xfId="15370"/>
    <cellStyle name="Normal 3 4 2 3 3 6 2" xfId="15371"/>
    <cellStyle name="Normal 3 4 2 3 3 7" xfId="15372"/>
    <cellStyle name="Normal 3 4 2 3 4" xfId="15373"/>
    <cellStyle name="Normal 3 4 2 3 4 2" xfId="15374"/>
    <cellStyle name="Normal 3 4 2 3 4 2 2" xfId="15375"/>
    <cellStyle name="Normal 3 4 2 3 4 2 2 2" xfId="15376"/>
    <cellStyle name="Normal 3 4 2 3 4 2 2 2 2" xfId="15377"/>
    <cellStyle name="Normal 3 4 2 3 4 2 2 2 2 2" xfId="15378"/>
    <cellStyle name="Normal 3 4 2 3 4 2 2 2 3" xfId="15379"/>
    <cellStyle name="Normal 3 4 2 3 4 2 2 3" xfId="15380"/>
    <cellStyle name="Normal 3 4 2 3 4 2 2 3 2" xfId="15381"/>
    <cellStyle name="Normal 3 4 2 3 4 2 2 4" xfId="15382"/>
    <cellStyle name="Normal 3 4 2 3 4 2 3" xfId="15383"/>
    <cellStyle name="Normal 3 4 2 3 4 2 3 2" xfId="15384"/>
    <cellStyle name="Normal 3 4 2 3 4 2 3 2 2" xfId="15385"/>
    <cellStyle name="Normal 3 4 2 3 4 2 3 3" xfId="15386"/>
    <cellStyle name="Normal 3 4 2 3 4 2 4" xfId="15387"/>
    <cellStyle name="Normal 3 4 2 3 4 2 4 2" xfId="15388"/>
    <cellStyle name="Normal 3 4 2 3 4 2 5" xfId="15389"/>
    <cellStyle name="Normal 3 4 2 3 4 3" xfId="15390"/>
    <cellStyle name="Normal 3 4 2 3 4 3 2" xfId="15391"/>
    <cellStyle name="Normal 3 4 2 3 4 3 2 2" xfId="15392"/>
    <cellStyle name="Normal 3 4 2 3 4 3 2 2 2" xfId="15393"/>
    <cellStyle name="Normal 3 4 2 3 4 3 2 3" xfId="15394"/>
    <cellStyle name="Normal 3 4 2 3 4 3 3" xfId="15395"/>
    <cellStyle name="Normal 3 4 2 3 4 3 3 2" xfId="15396"/>
    <cellStyle name="Normal 3 4 2 3 4 3 4" xfId="15397"/>
    <cellStyle name="Normal 3 4 2 3 4 4" xfId="15398"/>
    <cellStyle name="Normal 3 4 2 3 4 4 2" xfId="15399"/>
    <cellStyle name="Normal 3 4 2 3 4 4 2 2" xfId="15400"/>
    <cellStyle name="Normal 3 4 2 3 4 4 3" xfId="15401"/>
    <cellStyle name="Normal 3 4 2 3 4 5" xfId="15402"/>
    <cellStyle name="Normal 3 4 2 3 4 5 2" xfId="15403"/>
    <cellStyle name="Normal 3 4 2 3 4 6" xfId="15404"/>
    <cellStyle name="Normal 3 4 2 3 5" xfId="15405"/>
    <cellStyle name="Normal 3 4 2 3 5 2" xfId="15406"/>
    <cellStyle name="Normal 3 4 2 3 5 2 2" xfId="15407"/>
    <cellStyle name="Normal 3 4 2 3 5 2 2 2" xfId="15408"/>
    <cellStyle name="Normal 3 4 2 3 5 2 2 2 2" xfId="15409"/>
    <cellStyle name="Normal 3 4 2 3 5 2 2 3" xfId="15410"/>
    <cellStyle name="Normal 3 4 2 3 5 2 3" xfId="15411"/>
    <cellStyle name="Normal 3 4 2 3 5 2 3 2" xfId="15412"/>
    <cellStyle name="Normal 3 4 2 3 5 2 4" xfId="15413"/>
    <cellStyle name="Normal 3 4 2 3 5 3" xfId="15414"/>
    <cellStyle name="Normal 3 4 2 3 5 3 2" xfId="15415"/>
    <cellStyle name="Normal 3 4 2 3 5 3 2 2" xfId="15416"/>
    <cellStyle name="Normal 3 4 2 3 5 3 3" xfId="15417"/>
    <cellStyle name="Normal 3 4 2 3 5 4" xfId="15418"/>
    <cellStyle name="Normal 3 4 2 3 5 4 2" xfId="15419"/>
    <cellStyle name="Normal 3 4 2 3 5 5" xfId="15420"/>
    <cellStyle name="Normal 3 4 2 3 6" xfId="15421"/>
    <cellStyle name="Normal 3 4 2 3 6 2" xfId="15422"/>
    <cellStyle name="Normal 3 4 2 3 6 2 2" xfId="15423"/>
    <cellStyle name="Normal 3 4 2 3 6 2 2 2" xfId="15424"/>
    <cellStyle name="Normal 3 4 2 3 6 2 3" xfId="15425"/>
    <cellStyle name="Normal 3 4 2 3 6 3" xfId="15426"/>
    <cellStyle name="Normal 3 4 2 3 6 3 2" xfId="15427"/>
    <cellStyle name="Normal 3 4 2 3 6 4" xfId="15428"/>
    <cellStyle name="Normal 3 4 2 3 7" xfId="15429"/>
    <cellStyle name="Normal 3 4 2 3 7 2" xfId="15430"/>
    <cellStyle name="Normal 3 4 2 3 7 2 2" xfId="15431"/>
    <cellStyle name="Normal 3 4 2 3 7 3" xfId="15432"/>
    <cellStyle name="Normal 3 4 2 3 8" xfId="15433"/>
    <cellStyle name="Normal 3 4 2 3 8 2" xfId="15434"/>
    <cellStyle name="Normal 3 4 2 3 9" xfId="15435"/>
    <cellStyle name="Normal 3 4 2 4" xfId="15436"/>
    <cellStyle name="Normal 3 4 2 4 2" xfId="15437"/>
    <cellStyle name="Normal 3 4 2 4 2 2" xfId="15438"/>
    <cellStyle name="Normal 3 4 2 4 2 2 2" xfId="15439"/>
    <cellStyle name="Normal 3 4 2 4 2 2 2 2" xfId="15440"/>
    <cellStyle name="Normal 3 4 2 4 2 2 2 2 2" xfId="15441"/>
    <cellStyle name="Normal 3 4 2 4 2 2 2 2 2 2" xfId="15442"/>
    <cellStyle name="Normal 3 4 2 4 2 2 2 2 2 2 2" xfId="15443"/>
    <cellStyle name="Normal 3 4 2 4 2 2 2 2 2 3" xfId="15444"/>
    <cellStyle name="Normal 3 4 2 4 2 2 2 2 3" xfId="15445"/>
    <cellStyle name="Normal 3 4 2 4 2 2 2 2 3 2" xfId="15446"/>
    <cellStyle name="Normal 3 4 2 4 2 2 2 2 4" xfId="15447"/>
    <cellStyle name="Normal 3 4 2 4 2 2 2 3" xfId="15448"/>
    <cellStyle name="Normal 3 4 2 4 2 2 2 3 2" xfId="15449"/>
    <cellStyle name="Normal 3 4 2 4 2 2 2 3 2 2" xfId="15450"/>
    <cellStyle name="Normal 3 4 2 4 2 2 2 3 3" xfId="15451"/>
    <cellStyle name="Normal 3 4 2 4 2 2 2 4" xfId="15452"/>
    <cellStyle name="Normal 3 4 2 4 2 2 2 4 2" xfId="15453"/>
    <cellStyle name="Normal 3 4 2 4 2 2 2 5" xfId="15454"/>
    <cellStyle name="Normal 3 4 2 4 2 2 3" xfId="15455"/>
    <cellStyle name="Normal 3 4 2 4 2 2 3 2" xfId="15456"/>
    <cellStyle name="Normal 3 4 2 4 2 2 3 2 2" xfId="15457"/>
    <cellStyle name="Normal 3 4 2 4 2 2 3 2 2 2" xfId="15458"/>
    <cellStyle name="Normal 3 4 2 4 2 2 3 2 3" xfId="15459"/>
    <cellStyle name="Normal 3 4 2 4 2 2 3 3" xfId="15460"/>
    <cellStyle name="Normal 3 4 2 4 2 2 3 3 2" xfId="15461"/>
    <cellStyle name="Normal 3 4 2 4 2 2 3 4" xfId="15462"/>
    <cellStyle name="Normal 3 4 2 4 2 2 4" xfId="15463"/>
    <cellStyle name="Normal 3 4 2 4 2 2 4 2" xfId="15464"/>
    <cellStyle name="Normal 3 4 2 4 2 2 4 2 2" xfId="15465"/>
    <cellStyle name="Normal 3 4 2 4 2 2 4 3" xfId="15466"/>
    <cellStyle name="Normal 3 4 2 4 2 2 5" xfId="15467"/>
    <cellStyle name="Normal 3 4 2 4 2 2 5 2" xfId="15468"/>
    <cellStyle name="Normal 3 4 2 4 2 2 6" xfId="15469"/>
    <cellStyle name="Normal 3 4 2 4 2 3" xfId="15470"/>
    <cellStyle name="Normal 3 4 2 4 2 3 2" xfId="15471"/>
    <cellStyle name="Normal 3 4 2 4 2 3 2 2" xfId="15472"/>
    <cellStyle name="Normal 3 4 2 4 2 3 2 2 2" xfId="15473"/>
    <cellStyle name="Normal 3 4 2 4 2 3 2 2 2 2" xfId="15474"/>
    <cellStyle name="Normal 3 4 2 4 2 3 2 2 3" xfId="15475"/>
    <cellStyle name="Normal 3 4 2 4 2 3 2 3" xfId="15476"/>
    <cellStyle name="Normal 3 4 2 4 2 3 2 3 2" xfId="15477"/>
    <cellStyle name="Normal 3 4 2 4 2 3 2 4" xfId="15478"/>
    <cellStyle name="Normal 3 4 2 4 2 3 3" xfId="15479"/>
    <cellStyle name="Normal 3 4 2 4 2 3 3 2" xfId="15480"/>
    <cellStyle name="Normal 3 4 2 4 2 3 3 2 2" xfId="15481"/>
    <cellStyle name="Normal 3 4 2 4 2 3 3 3" xfId="15482"/>
    <cellStyle name="Normal 3 4 2 4 2 3 4" xfId="15483"/>
    <cellStyle name="Normal 3 4 2 4 2 3 4 2" xfId="15484"/>
    <cellStyle name="Normal 3 4 2 4 2 3 5" xfId="15485"/>
    <cellStyle name="Normal 3 4 2 4 2 4" xfId="15486"/>
    <cellStyle name="Normal 3 4 2 4 2 4 2" xfId="15487"/>
    <cellStyle name="Normal 3 4 2 4 2 4 2 2" xfId="15488"/>
    <cellStyle name="Normal 3 4 2 4 2 4 2 2 2" xfId="15489"/>
    <cellStyle name="Normal 3 4 2 4 2 4 2 3" xfId="15490"/>
    <cellStyle name="Normal 3 4 2 4 2 4 3" xfId="15491"/>
    <cellStyle name="Normal 3 4 2 4 2 4 3 2" xfId="15492"/>
    <cellStyle name="Normal 3 4 2 4 2 4 4" xfId="15493"/>
    <cellStyle name="Normal 3 4 2 4 2 5" xfId="15494"/>
    <cellStyle name="Normal 3 4 2 4 2 5 2" xfId="15495"/>
    <cellStyle name="Normal 3 4 2 4 2 5 2 2" xfId="15496"/>
    <cellStyle name="Normal 3 4 2 4 2 5 3" xfId="15497"/>
    <cellStyle name="Normal 3 4 2 4 2 6" xfId="15498"/>
    <cellStyle name="Normal 3 4 2 4 2 6 2" xfId="15499"/>
    <cellStyle name="Normal 3 4 2 4 2 7" xfId="15500"/>
    <cellStyle name="Normal 3 4 2 4 3" xfId="15501"/>
    <cellStyle name="Normal 3 4 2 4 3 2" xfId="15502"/>
    <cellStyle name="Normal 3 4 2 4 3 2 2" xfId="15503"/>
    <cellStyle name="Normal 3 4 2 4 3 2 2 2" xfId="15504"/>
    <cellStyle name="Normal 3 4 2 4 3 2 2 2 2" xfId="15505"/>
    <cellStyle name="Normal 3 4 2 4 3 2 2 2 2 2" xfId="15506"/>
    <cellStyle name="Normal 3 4 2 4 3 2 2 2 3" xfId="15507"/>
    <cellStyle name="Normal 3 4 2 4 3 2 2 3" xfId="15508"/>
    <cellStyle name="Normal 3 4 2 4 3 2 2 3 2" xfId="15509"/>
    <cellStyle name="Normal 3 4 2 4 3 2 2 4" xfId="15510"/>
    <cellStyle name="Normal 3 4 2 4 3 2 3" xfId="15511"/>
    <cellStyle name="Normal 3 4 2 4 3 2 3 2" xfId="15512"/>
    <cellStyle name="Normal 3 4 2 4 3 2 3 2 2" xfId="15513"/>
    <cellStyle name="Normal 3 4 2 4 3 2 3 3" xfId="15514"/>
    <cellStyle name="Normal 3 4 2 4 3 2 4" xfId="15515"/>
    <cellStyle name="Normal 3 4 2 4 3 2 4 2" xfId="15516"/>
    <cellStyle name="Normal 3 4 2 4 3 2 5" xfId="15517"/>
    <cellStyle name="Normal 3 4 2 4 3 3" xfId="15518"/>
    <cellStyle name="Normal 3 4 2 4 3 3 2" xfId="15519"/>
    <cellStyle name="Normal 3 4 2 4 3 3 2 2" xfId="15520"/>
    <cellStyle name="Normal 3 4 2 4 3 3 2 2 2" xfId="15521"/>
    <cellStyle name="Normal 3 4 2 4 3 3 2 3" xfId="15522"/>
    <cellStyle name="Normal 3 4 2 4 3 3 3" xfId="15523"/>
    <cellStyle name="Normal 3 4 2 4 3 3 3 2" xfId="15524"/>
    <cellStyle name="Normal 3 4 2 4 3 3 4" xfId="15525"/>
    <cellStyle name="Normal 3 4 2 4 3 4" xfId="15526"/>
    <cellStyle name="Normal 3 4 2 4 3 4 2" xfId="15527"/>
    <cellStyle name="Normal 3 4 2 4 3 4 2 2" xfId="15528"/>
    <cellStyle name="Normal 3 4 2 4 3 4 3" xfId="15529"/>
    <cellStyle name="Normal 3 4 2 4 3 5" xfId="15530"/>
    <cellStyle name="Normal 3 4 2 4 3 5 2" xfId="15531"/>
    <cellStyle name="Normal 3 4 2 4 3 6" xfId="15532"/>
    <cellStyle name="Normal 3 4 2 4 4" xfId="15533"/>
    <cellStyle name="Normal 3 4 2 4 4 2" xfId="15534"/>
    <cellStyle name="Normal 3 4 2 4 4 2 2" xfId="15535"/>
    <cellStyle name="Normal 3 4 2 4 4 2 2 2" xfId="15536"/>
    <cellStyle name="Normal 3 4 2 4 4 2 2 2 2" xfId="15537"/>
    <cellStyle name="Normal 3 4 2 4 4 2 2 3" xfId="15538"/>
    <cellStyle name="Normal 3 4 2 4 4 2 3" xfId="15539"/>
    <cellStyle name="Normal 3 4 2 4 4 2 3 2" xfId="15540"/>
    <cellStyle name="Normal 3 4 2 4 4 2 4" xfId="15541"/>
    <cellStyle name="Normal 3 4 2 4 4 3" xfId="15542"/>
    <cellStyle name="Normal 3 4 2 4 4 3 2" xfId="15543"/>
    <cellStyle name="Normal 3 4 2 4 4 3 2 2" xfId="15544"/>
    <cellStyle name="Normal 3 4 2 4 4 3 3" xfId="15545"/>
    <cellStyle name="Normal 3 4 2 4 4 4" xfId="15546"/>
    <cellStyle name="Normal 3 4 2 4 4 4 2" xfId="15547"/>
    <cellStyle name="Normal 3 4 2 4 4 5" xfId="15548"/>
    <cellStyle name="Normal 3 4 2 4 5" xfId="15549"/>
    <cellStyle name="Normal 3 4 2 4 5 2" xfId="15550"/>
    <cellStyle name="Normal 3 4 2 4 5 2 2" xfId="15551"/>
    <cellStyle name="Normal 3 4 2 4 5 2 2 2" xfId="15552"/>
    <cellStyle name="Normal 3 4 2 4 5 2 3" xfId="15553"/>
    <cellStyle name="Normal 3 4 2 4 5 3" xfId="15554"/>
    <cellStyle name="Normal 3 4 2 4 5 3 2" xfId="15555"/>
    <cellStyle name="Normal 3 4 2 4 5 4" xfId="15556"/>
    <cellStyle name="Normal 3 4 2 4 6" xfId="15557"/>
    <cellStyle name="Normal 3 4 2 4 6 2" xfId="15558"/>
    <cellStyle name="Normal 3 4 2 4 6 2 2" xfId="15559"/>
    <cellStyle name="Normal 3 4 2 4 6 3" xfId="15560"/>
    <cellStyle name="Normal 3 4 2 4 7" xfId="15561"/>
    <cellStyle name="Normal 3 4 2 4 7 2" xfId="15562"/>
    <cellStyle name="Normal 3 4 2 4 8" xfId="15563"/>
    <cellStyle name="Normal 3 4 2 5" xfId="15564"/>
    <cellStyle name="Normal 3 4 2 5 2" xfId="15565"/>
    <cellStyle name="Normal 3 4 2 5 2 2" xfId="15566"/>
    <cellStyle name="Normal 3 4 2 5 2 2 2" xfId="15567"/>
    <cellStyle name="Normal 3 4 2 5 2 2 2 2" xfId="15568"/>
    <cellStyle name="Normal 3 4 2 5 2 2 2 2 2" xfId="15569"/>
    <cellStyle name="Normal 3 4 2 5 2 2 2 2 2 2" xfId="15570"/>
    <cellStyle name="Normal 3 4 2 5 2 2 2 2 3" xfId="15571"/>
    <cellStyle name="Normal 3 4 2 5 2 2 2 3" xfId="15572"/>
    <cellStyle name="Normal 3 4 2 5 2 2 2 3 2" xfId="15573"/>
    <cellStyle name="Normal 3 4 2 5 2 2 2 4" xfId="15574"/>
    <cellStyle name="Normal 3 4 2 5 2 2 3" xfId="15575"/>
    <cellStyle name="Normal 3 4 2 5 2 2 3 2" xfId="15576"/>
    <cellStyle name="Normal 3 4 2 5 2 2 3 2 2" xfId="15577"/>
    <cellStyle name="Normal 3 4 2 5 2 2 3 3" xfId="15578"/>
    <cellStyle name="Normal 3 4 2 5 2 2 4" xfId="15579"/>
    <cellStyle name="Normal 3 4 2 5 2 2 4 2" xfId="15580"/>
    <cellStyle name="Normal 3 4 2 5 2 2 5" xfId="15581"/>
    <cellStyle name="Normal 3 4 2 5 2 3" xfId="15582"/>
    <cellStyle name="Normal 3 4 2 5 2 3 2" xfId="15583"/>
    <cellStyle name="Normal 3 4 2 5 2 3 2 2" xfId="15584"/>
    <cellStyle name="Normal 3 4 2 5 2 3 2 2 2" xfId="15585"/>
    <cellStyle name="Normal 3 4 2 5 2 3 2 3" xfId="15586"/>
    <cellStyle name="Normal 3 4 2 5 2 3 3" xfId="15587"/>
    <cellStyle name="Normal 3 4 2 5 2 3 3 2" xfId="15588"/>
    <cellStyle name="Normal 3 4 2 5 2 3 4" xfId="15589"/>
    <cellStyle name="Normal 3 4 2 5 2 4" xfId="15590"/>
    <cellStyle name="Normal 3 4 2 5 2 4 2" xfId="15591"/>
    <cellStyle name="Normal 3 4 2 5 2 4 2 2" xfId="15592"/>
    <cellStyle name="Normal 3 4 2 5 2 4 3" xfId="15593"/>
    <cellStyle name="Normal 3 4 2 5 2 5" xfId="15594"/>
    <cellStyle name="Normal 3 4 2 5 2 5 2" xfId="15595"/>
    <cellStyle name="Normal 3 4 2 5 2 6" xfId="15596"/>
    <cellStyle name="Normal 3 4 2 5 3" xfId="15597"/>
    <cellStyle name="Normal 3 4 2 5 3 2" xfId="15598"/>
    <cellStyle name="Normal 3 4 2 5 3 2 2" xfId="15599"/>
    <cellStyle name="Normal 3 4 2 5 3 2 2 2" xfId="15600"/>
    <cellStyle name="Normal 3 4 2 5 3 2 2 2 2" xfId="15601"/>
    <cellStyle name="Normal 3 4 2 5 3 2 2 3" xfId="15602"/>
    <cellStyle name="Normal 3 4 2 5 3 2 3" xfId="15603"/>
    <cellStyle name="Normal 3 4 2 5 3 2 3 2" xfId="15604"/>
    <cellStyle name="Normal 3 4 2 5 3 2 4" xfId="15605"/>
    <cellStyle name="Normal 3 4 2 5 3 3" xfId="15606"/>
    <cellStyle name="Normal 3 4 2 5 3 3 2" xfId="15607"/>
    <cellStyle name="Normal 3 4 2 5 3 3 2 2" xfId="15608"/>
    <cellStyle name="Normal 3 4 2 5 3 3 3" xfId="15609"/>
    <cellStyle name="Normal 3 4 2 5 3 4" xfId="15610"/>
    <cellStyle name="Normal 3 4 2 5 3 4 2" xfId="15611"/>
    <cellStyle name="Normal 3 4 2 5 3 5" xfId="15612"/>
    <cellStyle name="Normal 3 4 2 5 4" xfId="15613"/>
    <cellStyle name="Normal 3 4 2 5 4 2" xfId="15614"/>
    <cellStyle name="Normal 3 4 2 5 4 2 2" xfId="15615"/>
    <cellStyle name="Normal 3 4 2 5 4 2 2 2" xfId="15616"/>
    <cellStyle name="Normal 3 4 2 5 4 2 3" xfId="15617"/>
    <cellStyle name="Normal 3 4 2 5 4 3" xfId="15618"/>
    <cellStyle name="Normal 3 4 2 5 4 3 2" xfId="15619"/>
    <cellStyle name="Normal 3 4 2 5 4 4" xfId="15620"/>
    <cellStyle name="Normal 3 4 2 5 5" xfId="15621"/>
    <cellStyle name="Normal 3 4 2 5 5 2" xfId="15622"/>
    <cellStyle name="Normal 3 4 2 5 5 2 2" xfId="15623"/>
    <cellStyle name="Normal 3 4 2 5 5 3" xfId="15624"/>
    <cellStyle name="Normal 3 4 2 5 6" xfId="15625"/>
    <cellStyle name="Normal 3 4 2 5 6 2" xfId="15626"/>
    <cellStyle name="Normal 3 4 2 5 7" xfId="15627"/>
    <cellStyle name="Normal 3 4 2 6" xfId="15628"/>
    <cellStyle name="Normal 3 4 2 6 2" xfId="15629"/>
    <cellStyle name="Normal 3 4 2 6 2 2" xfId="15630"/>
    <cellStyle name="Normal 3 4 2 6 2 2 2" xfId="15631"/>
    <cellStyle name="Normal 3 4 2 6 2 2 2 2" xfId="15632"/>
    <cellStyle name="Normal 3 4 2 6 2 2 2 2 2" xfId="15633"/>
    <cellStyle name="Normal 3 4 2 6 2 2 2 3" xfId="15634"/>
    <cellStyle name="Normal 3 4 2 6 2 2 3" xfId="15635"/>
    <cellStyle name="Normal 3 4 2 6 2 2 3 2" xfId="15636"/>
    <cellStyle name="Normal 3 4 2 6 2 2 4" xfId="15637"/>
    <cellStyle name="Normal 3 4 2 6 2 3" xfId="15638"/>
    <cellStyle name="Normal 3 4 2 6 2 3 2" xfId="15639"/>
    <cellStyle name="Normal 3 4 2 6 2 3 2 2" xfId="15640"/>
    <cellStyle name="Normal 3 4 2 6 2 3 3" xfId="15641"/>
    <cellStyle name="Normal 3 4 2 6 2 4" xfId="15642"/>
    <cellStyle name="Normal 3 4 2 6 2 4 2" xfId="15643"/>
    <cellStyle name="Normal 3 4 2 6 2 5" xfId="15644"/>
    <cellStyle name="Normal 3 4 2 6 3" xfId="15645"/>
    <cellStyle name="Normal 3 4 2 6 3 2" xfId="15646"/>
    <cellStyle name="Normal 3 4 2 6 3 2 2" xfId="15647"/>
    <cellStyle name="Normal 3 4 2 6 3 2 2 2" xfId="15648"/>
    <cellStyle name="Normal 3 4 2 6 3 2 3" xfId="15649"/>
    <cellStyle name="Normal 3 4 2 6 3 3" xfId="15650"/>
    <cellStyle name="Normal 3 4 2 6 3 3 2" xfId="15651"/>
    <cellStyle name="Normal 3 4 2 6 3 4" xfId="15652"/>
    <cellStyle name="Normal 3 4 2 6 4" xfId="15653"/>
    <cellStyle name="Normal 3 4 2 6 4 2" xfId="15654"/>
    <cellStyle name="Normal 3 4 2 6 4 2 2" xfId="15655"/>
    <cellStyle name="Normal 3 4 2 6 4 3" xfId="15656"/>
    <cellStyle name="Normal 3 4 2 6 5" xfId="15657"/>
    <cellStyle name="Normal 3 4 2 6 5 2" xfId="15658"/>
    <cellStyle name="Normal 3 4 2 6 6" xfId="15659"/>
    <cellStyle name="Normal 3 4 2 7" xfId="15660"/>
    <cellStyle name="Normal 3 4 2 7 2" xfId="15661"/>
    <cellStyle name="Normal 3 4 2 7 2 2" xfId="15662"/>
    <cellStyle name="Normal 3 4 2 7 2 2 2" xfId="15663"/>
    <cellStyle name="Normal 3 4 2 7 2 2 2 2" xfId="15664"/>
    <cellStyle name="Normal 3 4 2 7 2 2 3" xfId="15665"/>
    <cellStyle name="Normal 3 4 2 7 2 3" xfId="15666"/>
    <cellStyle name="Normal 3 4 2 7 2 3 2" xfId="15667"/>
    <cellStyle name="Normal 3 4 2 7 2 4" xfId="15668"/>
    <cellStyle name="Normal 3 4 2 7 3" xfId="15669"/>
    <cellStyle name="Normal 3 4 2 7 3 2" xfId="15670"/>
    <cellStyle name="Normal 3 4 2 7 3 2 2" xfId="15671"/>
    <cellStyle name="Normal 3 4 2 7 3 3" xfId="15672"/>
    <cellStyle name="Normal 3 4 2 7 4" xfId="15673"/>
    <cellStyle name="Normal 3 4 2 7 4 2" xfId="15674"/>
    <cellStyle name="Normal 3 4 2 7 5" xfId="15675"/>
    <cellStyle name="Normal 3 4 2 8" xfId="15676"/>
    <cellStyle name="Normal 3 4 2 8 2" xfId="15677"/>
    <cellStyle name="Normal 3 4 2 8 2 2" xfId="15678"/>
    <cellStyle name="Normal 3 4 2 8 2 2 2" xfId="15679"/>
    <cellStyle name="Normal 3 4 2 8 2 3" xfId="15680"/>
    <cellStyle name="Normal 3 4 2 8 3" xfId="15681"/>
    <cellStyle name="Normal 3 4 2 8 3 2" xfId="15682"/>
    <cellStyle name="Normal 3 4 2 8 4" xfId="15683"/>
    <cellStyle name="Normal 3 4 2 9" xfId="15684"/>
    <cellStyle name="Normal 3 4 2 9 2" xfId="15685"/>
    <cellStyle name="Normal 3 4 2 9 2 2" xfId="15686"/>
    <cellStyle name="Normal 3 4 2 9 3" xfId="15687"/>
    <cellStyle name="Normal 3 4 3" xfId="15688"/>
    <cellStyle name="Normal 3 4 3 10" xfId="15689"/>
    <cellStyle name="Normal 3 4 3 2" xfId="15690"/>
    <cellStyle name="Normal 3 4 3 2 2" xfId="15691"/>
    <cellStyle name="Normal 3 4 3 2 2 2" xfId="15692"/>
    <cellStyle name="Normal 3 4 3 2 2 2 2" xfId="15693"/>
    <cellStyle name="Normal 3 4 3 2 2 2 2 2" xfId="15694"/>
    <cellStyle name="Normal 3 4 3 2 2 2 2 2 2" xfId="15695"/>
    <cellStyle name="Normal 3 4 3 2 2 2 2 2 2 2" xfId="15696"/>
    <cellStyle name="Normal 3 4 3 2 2 2 2 2 2 2 2" xfId="15697"/>
    <cellStyle name="Normal 3 4 3 2 2 2 2 2 2 2 2 2" xfId="15698"/>
    <cellStyle name="Normal 3 4 3 2 2 2 2 2 2 2 3" xfId="15699"/>
    <cellStyle name="Normal 3 4 3 2 2 2 2 2 2 3" xfId="15700"/>
    <cellStyle name="Normal 3 4 3 2 2 2 2 2 2 3 2" xfId="15701"/>
    <cellStyle name="Normal 3 4 3 2 2 2 2 2 2 4" xfId="15702"/>
    <cellStyle name="Normal 3 4 3 2 2 2 2 2 3" xfId="15703"/>
    <cellStyle name="Normal 3 4 3 2 2 2 2 2 3 2" xfId="15704"/>
    <cellStyle name="Normal 3 4 3 2 2 2 2 2 3 2 2" xfId="15705"/>
    <cellStyle name="Normal 3 4 3 2 2 2 2 2 3 3" xfId="15706"/>
    <cellStyle name="Normal 3 4 3 2 2 2 2 2 4" xfId="15707"/>
    <cellStyle name="Normal 3 4 3 2 2 2 2 2 4 2" xfId="15708"/>
    <cellStyle name="Normal 3 4 3 2 2 2 2 2 5" xfId="15709"/>
    <cellStyle name="Normal 3 4 3 2 2 2 2 3" xfId="15710"/>
    <cellStyle name="Normal 3 4 3 2 2 2 2 3 2" xfId="15711"/>
    <cellStyle name="Normal 3 4 3 2 2 2 2 3 2 2" xfId="15712"/>
    <cellStyle name="Normal 3 4 3 2 2 2 2 3 2 2 2" xfId="15713"/>
    <cellStyle name="Normal 3 4 3 2 2 2 2 3 2 3" xfId="15714"/>
    <cellStyle name="Normal 3 4 3 2 2 2 2 3 3" xfId="15715"/>
    <cellStyle name="Normal 3 4 3 2 2 2 2 3 3 2" xfId="15716"/>
    <cellStyle name="Normal 3 4 3 2 2 2 2 3 4" xfId="15717"/>
    <cellStyle name="Normal 3 4 3 2 2 2 2 4" xfId="15718"/>
    <cellStyle name="Normal 3 4 3 2 2 2 2 4 2" xfId="15719"/>
    <cellStyle name="Normal 3 4 3 2 2 2 2 4 2 2" xfId="15720"/>
    <cellStyle name="Normal 3 4 3 2 2 2 2 4 3" xfId="15721"/>
    <cellStyle name="Normal 3 4 3 2 2 2 2 5" xfId="15722"/>
    <cellStyle name="Normal 3 4 3 2 2 2 2 5 2" xfId="15723"/>
    <cellStyle name="Normal 3 4 3 2 2 2 2 6" xfId="15724"/>
    <cellStyle name="Normal 3 4 3 2 2 2 3" xfId="15725"/>
    <cellStyle name="Normal 3 4 3 2 2 2 3 2" xfId="15726"/>
    <cellStyle name="Normal 3 4 3 2 2 2 3 2 2" xfId="15727"/>
    <cellStyle name="Normal 3 4 3 2 2 2 3 2 2 2" xfId="15728"/>
    <cellStyle name="Normal 3 4 3 2 2 2 3 2 2 2 2" xfId="15729"/>
    <cellStyle name="Normal 3 4 3 2 2 2 3 2 2 3" xfId="15730"/>
    <cellStyle name="Normal 3 4 3 2 2 2 3 2 3" xfId="15731"/>
    <cellStyle name="Normal 3 4 3 2 2 2 3 2 3 2" xfId="15732"/>
    <cellStyle name="Normal 3 4 3 2 2 2 3 2 4" xfId="15733"/>
    <cellStyle name="Normal 3 4 3 2 2 2 3 3" xfId="15734"/>
    <cellStyle name="Normal 3 4 3 2 2 2 3 3 2" xfId="15735"/>
    <cellStyle name="Normal 3 4 3 2 2 2 3 3 2 2" xfId="15736"/>
    <cellStyle name="Normal 3 4 3 2 2 2 3 3 3" xfId="15737"/>
    <cellStyle name="Normal 3 4 3 2 2 2 3 4" xfId="15738"/>
    <cellStyle name="Normal 3 4 3 2 2 2 3 4 2" xfId="15739"/>
    <cellStyle name="Normal 3 4 3 2 2 2 3 5" xfId="15740"/>
    <cellStyle name="Normal 3 4 3 2 2 2 4" xfId="15741"/>
    <cellStyle name="Normal 3 4 3 2 2 2 4 2" xfId="15742"/>
    <cellStyle name="Normal 3 4 3 2 2 2 4 2 2" xfId="15743"/>
    <cellStyle name="Normal 3 4 3 2 2 2 4 2 2 2" xfId="15744"/>
    <cellStyle name="Normal 3 4 3 2 2 2 4 2 3" xfId="15745"/>
    <cellStyle name="Normal 3 4 3 2 2 2 4 3" xfId="15746"/>
    <cellStyle name="Normal 3 4 3 2 2 2 4 3 2" xfId="15747"/>
    <cellStyle name="Normal 3 4 3 2 2 2 4 4" xfId="15748"/>
    <cellStyle name="Normal 3 4 3 2 2 2 5" xfId="15749"/>
    <cellStyle name="Normal 3 4 3 2 2 2 5 2" xfId="15750"/>
    <cellStyle name="Normal 3 4 3 2 2 2 5 2 2" xfId="15751"/>
    <cellStyle name="Normal 3 4 3 2 2 2 5 3" xfId="15752"/>
    <cellStyle name="Normal 3 4 3 2 2 2 6" xfId="15753"/>
    <cellStyle name="Normal 3 4 3 2 2 2 6 2" xfId="15754"/>
    <cellStyle name="Normal 3 4 3 2 2 2 7" xfId="15755"/>
    <cellStyle name="Normal 3 4 3 2 2 3" xfId="15756"/>
    <cellStyle name="Normal 3 4 3 2 2 3 2" xfId="15757"/>
    <cellStyle name="Normal 3 4 3 2 2 3 2 2" xfId="15758"/>
    <cellStyle name="Normal 3 4 3 2 2 3 2 2 2" xfId="15759"/>
    <cellStyle name="Normal 3 4 3 2 2 3 2 2 2 2" xfId="15760"/>
    <cellStyle name="Normal 3 4 3 2 2 3 2 2 2 2 2" xfId="15761"/>
    <cellStyle name="Normal 3 4 3 2 2 3 2 2 2 3" xfId="15762"/>
    <cellStyle name="Normal 3 4 3 2 2 3 2 2 3" xfId="15763"/>
    <cellStyle name="Normal 3 4 3 2 2 3 2 2 3 2" xfId="15764"/>
    <cellStyle name="Normal 3 4 3 2 2 3 2 2 4" xfId="15765"/>
    <cellStyle name="Normal 3 4 3 2 2 3 2 3" xfId="15766"/>
    <cellStyle name="Normal 3 4 3 2 2 3 2 3 2" xfId="15767"/>
    <cellStyle name="Normal 3 4 3 2 2 3 2 3 2 2" xfId="15768"/>
    <cellStyle name="Normal 3 4 3 2 2 3 2 3 3" xfId="15769"/>
    <cellStyle name="Normal 3 4 3 2 2 3 2 4" xfId="15770"/>
    <cellStyle name="Normal 3 4 3 2 2 3 2 4 2" xfId="15771"/>
    <cellStyle name="Normal 3 4 3 2 2 3 2 5" xfId="15772"/>
    <cellStyle name="Normal 3 4 3 2 2 3 3" xfId="15773"/>
    <cellStyle name="Normal 3 4 3 2 2 3 3 2" xfId="15774"/>
    <cellStyle name="Normal 3 4 3 2 2 3 3 2 2" xfId="15775"/>
    <cellStyle name="Normal 3 4 3 2 2 3 3 2 2 2" xfId="15776"/>
    <cellStyle name="Normal 3 4 3 2 2 3 3 2 3" xfId="15777"/>
    <cellStyle name="Normal 3 4 3 2 2 3 3 3" xfId="15778"/>
    <cellStyle name="Normal 3 4 3 2 2 3 3 3 2" xfId="15779"/>
    <cellStyle name="Normal 3 4 3 2 2 3 3 4" xfId="15780"/>
    <cellStyle name="Normal 3 4 3 2 2 3 4" xfId="15781"/>
    <cellStyle name="Normal 3 4 3 2 2 3 4 2" xfId="15782"/>
    <cellStyle name="Normal 3 4 3 2 2 3 4 2 2" xfId="15783"/>
    <cellStyle name="Normal 3 4 3 2 2 3 4 3" xfId="15784"/>
    <cellStyle name="Normal 3 4 3 2 2 3 5" xfId="15785"/>
    <cellStyle name="Normal 3 4 3 2 2 3 5 2" xfId="15786"/>
    <cellStyle name="Normal 3 4 3 2 2 3 6" xfId="15787"/>
    <cellStyle name="Normal 3 4 3 2 2 4" xfId="15788"/>
    <cellStyle name="Normal 3 4 3 2 2 4 2" xfId="15789"/>
    <cellStyle name="Normal 3 4 3 2 2 4 2 2" xfId="15790"/>
    <cellStyle name="Normal 3 4 3 2 2 4 2 2 2" xfId="15791"/>
    <cellStyle name="Normal 3 4 3 2 2 4 2 2 2 2" xfId="15792"/>
    <cellStyle name="Normal 3 4 3 2 2 4 2 2 3" xfId="15793"/>
    <cellStyle name="Normal 3 4 3 2 2 4 2 3" xfId="15794"/>
    <cellStyle name="Normal 3 4 3 2 2 4 2 3 2" xfId="15795"/>
    <cellStyle name="Normal 3 4 3 2 2 4 2 4" xfId="15796"/>
    <cellStyle name="Normal 3 4 3 2 2 4 3" xfId="15797"/>
    <cellStyle name="Normal 3 4 3 2 2 4 3 2" xfId="15798"/>
    <cellStyle name="Normal 3 4 3 2 2 4 3 2 2" xfId="15799"/>
    <cellStyle name="Normal 3 4 3 2 2 4 3 3" xfId="15800"/>
    <cellStyle name="Normal 3 4 3 2 2 4 4" xfId="15801"/>
    <cellStyle name="Normal 3 4 3 2 2 4 4 2" xfId="15802"/>
    <cellStyle name="Normal 3 4 3 2 2 4 5" xfId="15803"/>
    <cellStyle name="Normal 3 4 3 2 2 5" xfId="15804"/>
    <cellStyle name="Normal 3 4 3 2 2 5 2" xfId="15805"/>
    <cellStyle name="Normal 3 4 3 2 2 5 2 2" xfId="15806"/>
    <cellStyle name="Normal 3 4 3 2 2 5 2 2 2" xfId="15807"/>
    <cellStyle name="Normal 3 4 3 2 2 5 2 3" xfId="15808"/>
    <cellStyle name="Normal 3 4 3 2 2 5 3" xfId="15809"/>
    <cellStyle name="Normal 3 4 3 2 2 5 3 2" xfId="15810"/>
    <cellStyle name="Normal 3 4 3 2 2 5 4" xfId="15811"/>
    <cellStyle name="Normal 3 4 3 2 2 6" xfId="15812"/>
    <cellStyle name="Normal 3 4 3 2 2 6 2" xfId="15813"/>
    <cellStyle name="Normal 3 4 3 2 2 6 2 2" xfId="15814"/>
    <cellStyle name="Normal 3 4 3 2 2 6 3" xfId="15815"/>
    <cellStyle name="Normal 3 4 3 2 2 7" xfId="15816"/>
    <cellStyle name="Normal 3 4 3 2 2 7 2" xfId="15817"/>
    <cellStyle name="Normal 3 4 3 2 2 8" xfId="15818"/>
    <cellStyle name="Normal 3 4 3 2 3" xfId="15819"/>
    <cellStyle name="Normal 3 4 3 2 3 2" xfId="15820"/>
    <cellStyle name="Normal 3 4 3 2 3 2 2" xfId="15821"/>
    <cellStyle name="Normal 3 4 3 2 3 2 2 2" xfId="15822"/>
    <cellStyle name="Normal 3 4 3 2 3 2 2 2 2" xfId="15823"/>
    <cellStyle name="Normal 3 4 3 2 3 2 2 2 2 2" xfId="15824"/>
    <cellStyle name="Normal 3 4 3 2 3 2 2 2 2 2 2" xfId="15825"/>
    <cellStyle name="Normal 3 4 3 2 3 2 2 2 2 3" xfId="15826"/>
    <cellStyle name="Normal 3 4 3 2 3 2 2 2 3" xfId="15827"/>
    <cellStyle name="Normal 3 4 3 2 3 2 2 2 3 2" xfId="15828"/>
    <cellStyle name="Normal 3 4 3 2 3 2 2 2 4" xfId="15829"/>
    <cellStyle name="Normal 3 4 3 2 3 2 2 3" xfId="15830"/>
    <cellStyle name="Normal 3 4 3 2 3 2 2 3 2" xfId="15831"/>
    <cellStyle name="Normal 3 4 3 2 3 2 2 3 2 2" xfId="15832"/>
    <cellStyle name="Normal 3 4 3 2 3 2 2 3 3" xfId="15833"/>
    <cellStyle name="Normal 3 4 3 2 3 2 2 4" xfId="15834"/>
    <cellStyle name="Normal 3 4 3 2 3 2 2 4 2" xfId="15835"/>
    <cellStyle name="Normal 3 4 3 2 3 2 2 5" xfId="15836"/>
    <cellStyle name="Normal 3 4 3 2 3 2 3" xfId="15837"/>
    <cellStyle name="Normal 3 4 3 2 3 2 3 2" xfId="15838"/>
    <cellStyle name="Normal 3 4 3 2 3 2 3 2 2" xfId="15839"/>
    <cellStyle name="Normal 3 4 3 2 3 2 3 2 2 2" xfId="15840"/>
    <cellStyle name="Normal 3 4 3 2 3 2 3 2 3" xfId="15841"/>
    <cellStyle name="Normal 3 4 3 2 3 2 3 3" xfId="15842"/>
    <cellStyle name="Normal 3 4 3 2 3 2 3 3 2" xfId="15843"/>
    <cellStyle name="Normal 3 4 3 2 3 2 3 4" xfId="15844"/>
    <cellStyle name="Normal 3 4 3 2 3 2 4" xfId="15845"/>
    <cellStyle name="Normal 3 4 3 2 3 2 4 2" xfId="15846"/>
    <cellStyle name="Normal 3 4 3 2 3 2 4 2 2" xfId="15847"/>
    <cellStyle name="Normal 3 4 3 2 3 2 4 3" xfId="15848"/>
    <cellStyle name="Normal 3 4 3 2 3 2 5" xfId="15849"/>
    <cellStyle name="Normal 3 4 3 2 3 2 5 2" xfId="15850"/>
    <cellStyle name="Normal 3 4 3 2 3 2 6" xfId="15851"/>
    <cellStyle name="Normal 3 4 3 2 3 3" xfId="15852"/>
    <cellStyle name="Normal 3 4 3 2 3 3 2" xfId="15853"/>
    <cellStyle name="Normal 3 4 3 2 3 3 2 2" xfId="15854"/>
    <cellStyle name="Normal 3 4 3 2 3 3 2 2 2" xfId="15855"/>
    <cellStyle name="Normal 3 4 3 2 3 3 2 2 2 2" xfId="15856"/>
    <cellStyle name="Normal 3 4 3 2 3 3 2 2 3" xfId="15857"/>
    <cellStyle name="Normal 3 4 3 2 3 3 2 3" xfId="15858"/>
    <cellStyle name="Normal 3 4 3 2 3 3 2 3 2" xfId="15859"/>
    <cellStyle name="Normal 3 4 3 2 3 3 2 4" xfId="15860"/>
    <cellStyle name="Normal 3 4 3 2 3 3 3" xfId="15861"/>
    <cellStyle name="Normal 3 4 3 2 3 3 3 2" xfId="15862"/>
    <cellStyle name="Normal 3 4 3 2 3 3 3 2 2" xfId="15863"/>
    <cellStyle name="Normal 3 4 3 2 3 3 3 3" xfId="15864"/>
    <cellStyle name="Normal 3 4 3 2 3 3 4" xfId="15865"/>
    <cellStyle name="Normal 3 4 3 2 3 3 4 2" xfId="15866"/>
    <cellStyle name="Normal 3 4 3 2 3 3 5" xfId="15867"/>
    <cellStyle name="Normal 3 4 3 2 3 4" xfId="15868"/>
    <cellStyle name="Normal 3 4 3 2 3 4 2" xfId="15869"/>
    <cellStyle name="Normal 3 4 3 2 3 4 2 2" xfId="15870"/>
    <cellStyle name="Normal 3 4 3 2 3 4 2 2 2" xfId="15871"/>
    <cellStyle name="Normal 3 4 3 2 3 4 2 3" xfId="15872"/>
    <cellStyle name="Normal 3 4 3 2 3 4 3" xfId="15873"/>
    <cellStyle name="Normal 3 4 3 2 3 4 3 2" xfId="15874"/>
    <cellStyle name="Normal 3 4 3 2 3 4 4" xfId="15875"/>
    <cellStyle name="Normal 3 4 3 2 3 5" xfId="15876"/>
    <cellStyle name="Normal 3 4 3 2 3 5 2" xfId="15877"/>
    <cellStyle name="Normal 3 4 3 2 3 5 2 2" xfId="15878"/>
    <cellStyle name="Normal 3 4 3 2 3 5 3" xfId="15879"/>
    <cellStyle name="Normal 3 4 3 2 3 6" xfId="15880"/>
    <cellStyle name="Normal 3 4 3 2 3 6 2" xfId="15881"/>
    <cellStyle name="Normal 3 4 3 2 3 7" xfId="15882"/>
    <cellStyle name="Normal 3 4 3 2 4" xfId="15883"/>
    <cellStyle name="Normal 3 4 3 2 4 2" xfId="15884"/>
    <cellStyle name="Normal 3 4 3 2 4 2 2" xfId="15885"/>
    <cellStyle name="Normal 3 4 3 2 4 2 2 2" xfId="15886"/>
    <cellStyle name="Normal 3 4 3 2 4 2 2 2 2" xfId="15887"/>
    <cellStyle name="Normal 3 4 3 2 4 2 2 2 2 2" xfId="15888"/>
    <cellStyle name="Normal 3 4 3 2 4 2 2 2 3" xfId="15889"/>
    <cellStyle name="Normal 3 4 3 2 4 2 2 3" xfId="15890"/>
    <cellStyle name="Normal 3 4 3 2 4 2 2 3 2" xfId="15891"/>
    <cellStyle name="Normal 3 4 3 2 4 2 2 4" xfId="15892"/>
    <cellStyle name="Normal 3 4 3 2 4 2 3" xfId="15893"/>
    <cellStyle name="Normal 3 4 3 2 4 2 3 2" xfId="15894"/>
    <cellStyle name="Normal 3 4 3 2 4 2 3 2 2" xfId="15895"/>
    <cellStyle name="Normal 3 4 3 2 4 2 3 3" xfId="15896"/>
    <cellStyle name="Normal 3 4 3 2 4 2 4" xfId="15897"/>
    <cellStyle name="Normal 3 4 3 2 4 2 4 2" xfId="15898"/>
    <cellStyle name="Normal 3 4 3 2 4 2 5" xfId="15899"/>
    <cellStyle name="Normal 3 4 3 2 4 3" xfId="15900"/>
    <cellStyle name="Normal 3 4 3 2 4 3 2" xfId="15901"/>
    <cellStyle name="Normal 3 4 3 2 4 3 2 2" xfId="15902"/>
    <cellStyle name="Normal 3 4 3 2 4 3 2 2 2" xfId="15903"/>
    <cellStyle name="Normal 3 4 3 2 4 3 2 3" xfId="15904"/>
    <cellStyle name="Normal 3 4 3 2 4 3 3" xfId="15905"/>
    <cellStyle name="Normal 3 4 3 2 4 3 3 2" xfId="15906"/>
    <cellStyle name="Normal 3 4 3 2 4 3 4" xfId="15907"/>
    <cellStyle name="Normal 3 4 3 2 4 4" xfId="15908"/>
    <cellStyle name="Normal 3 4 3 2 4 4 2" xfId="15909"/>
    <cellStyle name="Normal 3 4 3 2 4 4 2 2" xfId="15910"/>
    <cellStyle name="Normal 3 4 3 2 4 4 3" xfId="15911"/>
    <cellStyle name="Normal 3 4 3 2 4 5" xfId="15912"/>
    <cellStyle name="Normal 3 4 3 2 4 5 2" xfId="15913"/>
    <cellStyle name="Normal 3 4 3 2 4 6" xfId="15914"/>
    <cellStyle name="Normal 3 4 3 2 5" xfId="15915"/>
    <cellStyle name="Normal 3 4 3 2 5 2" xfId="15916"/>
    <cellStyle name="Normal 3 4 3 2 5 2 2" xfId="15917"/>
    <cellStyle name="Normal 3 4 3 2 5 2 2 2" xfId="15918"/>
    <cellStyle name="Normal 3 4 3 2 5 2 2 2 2" xfId="15919"/>
    <cellStyle name="Normal 3 4 3 2 5 2 2 3" xfId="15920"/>
    <cellStyle name="Normal 3 4 3 2 5 2 3" xfId="15921"/>
    <cellStyle name="Normal 3 4 3 2 5 2 3 2" xfId="15922"/>
    <cellStyle name="Normal 3 4 3 2 5 2 4" xfId="15923"/>
    <cellStyle name="Normal 3 4 3 2 5 3" xfId="15924"/>
    <cellStyle name="Normal 3 4 3 2 5 3 2" xfId="15925"/>
    <cellStyle name="Normal 3 4 3 2 5 3 2 2" xfId="15926"/>
    <cellStyle name="Normal 3 4 3 2 5 3 3" xfId="15927"/>
    <cellStyle name="Normal 3 4 3 2 5 4" xfId="15928"/>
    <cellStyle name="Normal 3 4 3 2 5 4 2" xfId="15929"/>
    <cellStyle name="Normal 3 4 3 2 5 5" xfId="15930"/>
    <cellStyle name="Normal 3 4 3 2 6" xfId="15931"/>
    <cellStyle name="Normal 3 4 3 2 6 2" xfId="15932"/>
    <cellStyle name="Normal 3 4 3 2 6 2 2" xfId="15933"/>
    <cellStyle name="Normal 3 4 3 2 6 2 2 2" xfId="15934"/>
    <cellStyle name="Normal 3 4 3 2 6 2 3" xfId="15935"/>
    <cellStyle name="Normal 3 4 3 2 6 3" xfId="15936"/>
    <cellStyle name="Normal 3 4 3 2 6 3 2" xfId="15937"/>
    <cellStyle name="Normal 3 4 3 2 6 4" xfId="15938"/>
    <cellStyle name="Normal 3 4 3 2 7" xfId="15939"/>
    <cellStyle name="Normal 3 4 3 2 7 2" xfId="15940"/>
    <cellStyle name="Normal 3 4 3 2 7 2 2" xfId="15941"/>
    <cellStyle name="Normal 3 4 3 2 7 3" xfId="15942"/>
    <cellStyle name="Normal 3 4 3 2 8" xfId="15943"/>
    <cellStyle name="Normal 3 4 3 2 8 2" xfId="15944"/>
    <cellStyle name="Normal 3 4 3 2 9" xfId="15945"/>
    <cellStyle name="Normal 3 4 3 3" xfId="15946"/>
    <cellStyle name="Normal 3 4 3 3 2" xfId="15947"/>
    <cellStyle name="Normal 3 4 3 3 2 2" xfId="15948"/>
    <cellStyle name="Normal 3 4 3 3 2 2 2" xfId="15949"/>
    <cellStyle name="Normal 3 4 3 3 2 2 2 2" xfId="15950"/>
    <cellStyle name="Normal 3 4 3 3 2 2 2 2 2" xfId="15951"/>
    <cellStyle name="Normal 3 4 3 3 2 2 2 2 2 2" xfId="15952"/>
    <cellStyle name="Normal 3 4 3 3 2 2 2 2 2 2 2" xfId="15953"/>
    <cellStyle name="Normal 3 4 3 3 2 2 2 2 2 3" xfId="15954"/>
    <cellStyle name="Normal 3 4 3 3 2 2 2 2 3" xfId="15955"/>
    <cellStyle name="Normal 3 4 3 3 2 2 2 2 3 2" xfId="15956"/>
    <cellStyle name="Normal 3 4 3 3 2 2 2 2 4" xfId="15957"/>
    <cellStyle name="Normal 3 4 3 3 2 2 2 3" xfId="15958"/>
    <cellStyle name="Normal 3 4 3 3 2 2 2 3 2" xfId="15959"/>
    <cellStyle name="Normal 3 4 3 3 2 2 2 3 2 2" xfId="15960"/>
    <cellStyle name="Normal 3 4 3 3 2 2 2 3 3" xfId="15961"/>
    <cellStyle name="Normal 3 4 3 3 2 2 2 4" xfId="15962"/>
    <cellStyle name="Normal 3 4 3 3 2 2 2 4 2" xfId="15963"/>
    <cellStyle name="Normal 3 4 3 3 2 2 2 5" xfId="15964"/>
    <cellStyle name="Normal 3 4 3 3 2 2 3" xfId="15965"/>
    <cellStyle name="Normal 3 4 3 3 2 2 3 2" xfId="15966"/>
    <cellStyle name="Normal 3 4 3 3 2 2 3 2 2" xfId="15967"/>
    <cellStyle name="Normal 3 4 3 3 2 2 3 2 2 2" xfId="15968"/>
    <cellStyle name="Normal 3 4 3 3 2 2 3 2 3" xfId="15969"/>
    <cellStyle name="Normal 3 4 3 3 2 2 3 3" xfId="15970"/>
    <cellStyle name="Normal 3 4 3 3 2 2 3 3 2" xfId="15971"/>
    <cellStyle name="Normal 3 4 3 3 2 2 3 4" xfId="15972"/>
    <cellStyle name="Normal 3 4 3 3 2 2 4" xfId="15973"/>
    <cellStyle name="Normal 3 4 3 3 2 2 4 2" xfId="15974"/>
    <cellStyle name="Normal 3 4 3 3 2 2 4 2 2" xfId="15975"/>
    <cellStyle name="Normal 3 4 3 3 2 2 4 3" xfId="15976"/>
    <cellStyle name="Normal 3 4 3 3 2 2 5" xfId="15977"/>
    <cellStyle name="Normal 3 4 3 3 2 2 5 2" xfId="15978"/>
    <cellStyle name="Normal 3 4 3 3 2 2 6" xfId="15979"/>
    <cellStyle name="Normal 3 4 3 3 2 3" xfId="15980"/>
    <cellStyle name="Normal 3 4 3 3 2 3 2" xfId="15981"/>
    <cellStyle name="Normal 3 4 3 3 2 3 2 2" xfId="15982"/>
    <cellStyle name="Normal 3 4 3 3 2 3 2 2 2" xfId="15983"/>
    <cellStyle name="Normal 3 4 3 3 2 3 2 2 2 2" xfId="15984"/>
    <cellStyle name="Normal 3 4 3 3 2 3 2 2 3" xfId="15985"/>
    <cellStyle name="Normal 3 4 3 3 2 3 2 3" xfId="15986"/>
    <cellStyle name="Normal 3 4 3 3 2 3 2 3 2" xfId="15987"/>
    <cellStyle name="Normal 3 4 3 3 2 3 2 4" xfId="15988"/>
    <cellStyle name="Normal 3 4 3 3 2 3 3" xfId="15989"/>
    <cellStyle name="Normal 3 4 3 3 2 3 3 2" xfId="15990"/>
    <cellStyle name="Normal 3 4 3 3 2 3 3 2 2" xfId="15991"/>
    <cellStyle name="Normal 3 4 3 3 2 3 3 3" xfId="15992"/>
    <cellStyle name="Normal 3 4 3 3 2 3 4" xfId="15993"/>
    <cellStyle name="Normal 3 4 3 3 2 3 4 2" xfId="15994"/>
    <cellStyle name="Normal 3 4 3 3 2 3 5" xfId="15995"/>
    <cellStyle name="Normal 3 4 3 3 2 4" xfId="15996"/>
    <cellStyle name="Normal 3 4 3 3 2 4 2" xfId="15997"/>
    <cellStyle name="Normal 3 4 3 3 2 4 2 2" xfId="15998"/>
    <cellStyle name="Normal 3 4 3 3 2 4 2 2 2" xfId="15999"/>
    <cellStyle name="Normal 3 4 3 3 2 4 2 3" xfId="16000"/>
    <cellStyle name="Normal 3 4 3 3 2 4 3" xfId="16001"/>
    <cellStyle name="Normal 3 4 3 3 2 4 3 2" xfId="16002"/>
    <cellStyle name="Normal 3 4 3 3 2 4 4" xfId="16003"/>
    <cellStyle name="Normal 3 4 3 3 2 5" xfId="16004"/>
    <cellStyle name="Normal 3 4 3 3 2 5 2" xfId="16005"/>
    <cellStyle name="Normal 3 4 3 3 2 5 2 2" xfId="16006"/>
    <cellStyle name="Normal 3 4 3 3 2 5 3" xfId="16007"/>
    <cellStyle name="Normal 3 4 3 3 2 6" xfId="16008"/>
    <cellStyle name="Normal 3 4 3 3 2 6 2" xfId="16009"/>
    <cellStyle name="Normal 3 4 3 3 2 7" xfId="16010"/>
    <cellStyle name="Normal 3 4 3 3 3" xfId="16011"/>
    <cellStyle name="Normal 3 4 3 3 3 2" xfId="16012"/>
    <cellStyle name="Normal 3 4 3 3 3 2 2" xfId="16013"/>
    <cellStyle name="Normal 3 4 3 3 3 2 2 2" xfId="16014"/>
    <cellStyle name="Normal 3 4 3 3 3 2 2 2 2" xfId="16015"/>
    <cellStyle name="Normal 3 4 3 3 3 2 2 2 2 2" xfId="16016"/>
    <cellStyle name="Normal 3 4 3 3 3 2 2 2 3" xfId="16017"/>
    <cellStyle name="Normal 3 4 3 3 3 2 2 3" xfId="16018"/>
    <cellStyle name="Normal 3 4 3 3 3 2 2 3 2" xfId="16019"/>
    <cellStyle name="Normal 3 4 3 3 3 2 2 4" xfId="16020"/>
    <cellStyle name="Normal 3 4 3 3 3 2 3" xfId="16021"/>
    <cellStyle name="Normal 3 4 3 3 3 2 3 2" xfId="16022"/>
    <cellStyle name="Normal 3 4 3 3 3 2 3 2 2" xfId="16023"/>
    <cellStyle name="Normal 3 4 3 3 3 2 3 3" xfId="16024"/>
    <cellStyle name="Normal 3 4 3 3 3 2 4" xfId="16025"/>
    <cellStyle name="Normal 3 4 3 3 3 2 4 2" xfId="16026"/>
    <cellStyle name="Normal 3 4 3 3 3 2 5" xfId="16027"/>
    <cellStyle name="Normal 3 4 3 3 3 3" xfId="16028"/>
    <cellStyle name="Normal 3 4 3 3 3 3 2" xfId="16029"/>
    <cellStyle name="Normal 3 4 3 3 3 3 2 2" xfId="16030"/>
    <cellStyle name="Normal 3 4 3 3 3 3 2 2 2" xfId="16031"/>
    <cellStyle name="Normal 3 4 3 3 3 3 2 3" xfId="16032"/>
    <cellStyle name="Normal 3 4 3 3 3 3 3" xfId="16033"/>
    <cellStyle name="Normal 3 4 3 3 3 3 3 2" xfId="16034"/>
    <cellStyle name="Normal 3 4 3 3 3 3 4" xfId="16035"/>
    <cellStyle name="Normal 3 4 3 3 3 4" xfId="16036"/>
    <cellStyle name="Normal 3 4 3 3 3 4 2" xfId="16037"/>
    <cellStyle name="Normal 3 4 3 3 3 4 2 2" xfId="16038"/>
    <cellStyle name="Normal 3 4 3 3 3 4 3" xfId="16039"/>
    <cellStyle name="Normal 3 4 3 3 3 5" xfId="16040"/>
    <cellStyle name="Normal 3 4 3 3 3 5 2" xfId="16041"/>
    <cellStyle name="Normal 3 4 3 3 3 6" xfId="16042"/>
    <cellStyle name="Normal 3 4 3 3 4" xfId="16043"/>
    <cellStyle name="Normal 3 4 3 3 4 2" xfId="16044"/>
    <cellStyle name="Normal 3 4 3 3 4 2 2" xfId="16045"/>
    <cellStyle name="Normal 3 4 3 3 4 2 2 2" xfId="16046"/>
    <cellStyle name="Normal 3 4 3 3 4 2 2 2 2" xfId="16047"/>
    <cellStyle name="Normal 3 4 3 3 4 2 2 3" xfId="16048"/>
    <cellStyle name="Normal 3 4 3 3 4 2 3" xfId="16049"/>
    <cellStyle name="Normal 3 4 3 3 4 2 3 2" xfId="16050"/>
    <cellStyle name="Normal 3 4 3 3 4 2 4" xfId="16051"/>
    <cellStyle name="Normal 3 4 3 3 4 3" xfId="16052"/>
    <cellStyle name="Normal 3 4 3 3 4 3 2" xfId="16053"/>
    <cellStyle name="Normal 3 4 3 3 4 3 2 2" xfId="16054"/>
    <cellStyle name="Normal 3 4 3 3 4 3 3" xfId="16055"/>
    <cellStyle name="Normal 3 4 3 3 4 4" xfId="16056"/>
    <cellStyle name="Normal 3 4 3 3 4 4 2" xfId="16057"/>
    <cellStyle name="Normal 3 4 3 3 4 5" xfId="16058"/>
    <cellStyle name="Normal 3 4 3 3 5" xfId="16059"/>
    <cellStyle name="Normal 3 4 3 3 5 2" xfId="16060"/>
    <cellStyle name="Normal 3 4 3 3 5 2 2" xfId="16061"/>
    <cellStyle name="Normal 3 4 3 3 5 2 2 2" xfId="16062"/>
    <cellStyle name="Normal 3 4 3 3 5 2 3" xfId="16063"/>
    <cellStyle name="Normal 3 4 3 3 5 3" xfId="16064"/>
    <cellStyle name="Normal 3 4 3 3 5 3 2" xfId="16065"/>
    <cellStyle name="Normal 3 4 3 3 5 4" xfId="16066"/>
    <cellStyle name="Normal 3 4 3 3 6" xfId="16067"/>
    <cellStyle name="Normal 3 4 3 3 6 2" xfId="16068"/>
    <cellStyle name="Normal 3 4 3 3 6 2 2" xfId="16069"/>
    <cellStyle name="Normal 3 4 3 3 6 3" xfId="16070"/>
    <cellStyle name="Normal 3 4 3 3 7" xfId="16071"/>
    <cellStyle name="Normal 3 4 3 3 7 2" xfId="16072"/>
    <cellStyle name="Normal 3 4 3 3 8" xfId="16073"/>
    <cellStyle name="Normal 3 4 3 4" xfId="16074"/>
    <cellStyle name="Normal 3 4 3 4 2" xfId="16075"/>
    <cellStyle name="Normal 3 4 3 4 2 2" xfId="16076"/>
    <cellStyle name="Normal 3 4 3 4 2 2 2" xfId="16077"/>
    <cellStyle name="Normal 3 4 3 4 2 2 2 2" xfId="16078"/>
    <cellStyle name="Normal 3 4 3 4 2 2 2 2 2" xfId="16079"/>
    <cellStyle name="Normal 3 4 3 4 2 2 2 2 2 2" xfId="16080"/>
    <cellStyle name="Normal 3 4 3 4 2 2 2 2 3" xfId="16081"/>
    <cellStyle name="Normal 3 4 3 4 2 2 2 3" xfId="16082"/>
    <cellStyle name="Normal 3 4 3 4 2 2 2 3 2" xfId="16083"/>
    <cellStyle name="Normal 3 4 3 4 2 2 2 4" xfId="16084"/>
    <cellStyle name="Normal 3 4 3 4 2 2 3" xfId="16085"/>
    <cellStyle name="Normal 3 4 3 4 2 2 3 2" xfId="16086"/>
    <cellStyle name="Normal 3 4 3 4 2 2 3 2 2" xfId="16087"/>
    <cellStyle name="Normal 3 4 3 4 2 2 3 3" xfId="16088"/>
    <cellStyle name="Normal 3 4 3 4 2 2 4" xfId="16089"/>
    <cellStyle name="Normal 3 4 3 4 2 2 4 2" xfId="16090"/>
    <cellStyle name="Normal 3 4 3 4 2 2 5" xfId="16091"/>
    <cellStyle name="Normal 3 4 3 4 2 3" xfId="16092"/>
    <cellStyle name="Normal 3 4 3 4 2 3 2" xfId="16093"/>
    <cellStyle name="Normal 3 4 3 4 2 3 2 2" xfId="16094"/>
    <cellStyle name="Normal 3 4 3 4 2 3 2 2 2" xfId="16095"/>
    <cellStyle name="Normal 3 4 3 4 2 3 2 3" xfId="16096"/>
    <cellStyle name="Normal 3 4 3 4 2 3 3" xfId="16097"/>
    <cellStyle name="Normal 3 4 3 4 2 3 3 2" xfId="16098"/>
    <cellStyle name="Normal 3 4 3 4 2 3 4" xfId="16099"/>
    <cellStyle name="Normal 3 4 3 4 2 4" xfId="16100"/>
    <cellStyle name="Normal 3 4 3 4 2 4 2" xfId="16101"/>
    <cellStyle name="Normal 3 4 3 4 2 4 2 2" xfId="16102"/>
    <cellStyle name="Normal 3 4 3 4 2 4 3" xfId="16103"/>
    <cellStyle name="Normal 3 4 3 4 2 5" xfId="16104"/>
    <cellStyle name="Normal 3 4 3 4 2 5 2" xfId="16105"/>
    <cellStyle name="Normal 3 4 3 4 2 6" xfId="16106"/>
    <cellStyle name="Normal 3 4 3 4 3" xfId="16107"/>
    <cellStyle name="Normal 3 4 3 4 3 2" xfId="16108"/>
    <cellStyle name="Normal 3 4 3 4 3 2 2" xfId="16109"/>
    <cellStyle name="Normal 3 4 3 4 3 2 2 2" xfId="16110"/>
    <cellStyle name="Normal 3 4 3 4 3 2 2 2 2" xfId="16111"/>
    <cellStyle name="Normal 3 4 3 4 3 2 2 3" xfId="16112"/>
    <cellStyle name="Normal 3 4 3 4 3 2 3" xfId="16113"/>
    <cellStyle name="Normal 3 4 3 4 3 2 3 2" xfId="16114"/>
    <cellStyle name="Normal 3 4 3 4 3 2 4" xfId="16115"/>
    <cellStyle name="Normal 3 4 3 4 3 3" xfId="16116"/>
    <cellStyle name="Normal 3 4 3 4 3 3 2" xfId="16117"/>
    <cellStyle name="Normal 3 4 3 4 3 3 2 2" xfId="16118"/>
    <cellStyle name="Normal 3 4 3 4 3 3 3" xfId="16119"/>
    <cellStyle name="Normal 3 4 3 4 3 4" xfId="16120"/>
    <cellStyle name="Normal 3 4 3 4 3 4 2" xfId="16121"/>
    <cellStyle name="Normal 3 4 3 4 3 5" xfId="16122"/>
    <cellStyle name="Normal 3 4 3 4 4" xfId="16123"/>
    <cellStyle name="Normal 3 4 3 4 4 2" xfId="16124"/>
    <cellStyle name="Normal 3 4 3 4 4 2 2" xfId="16125"/>
    <cellStyle name="Normal 3 4 3 4 4 2 2 2" xfId="16126"/>
    <cellStyle name="Normal 3 4 3 4 4 2 3" xfId="16127"/>
    <cellStyle name="Normal 3 4 3 4 4 3" xfId="16128"/>
    <cellStyle name="Normal 3 4 3 4 4 3 2" xfId="16129"/>
    <cellStyle name="Normal 3 4 3 4 4 4" xfId="16130"/>
    <cellStyle name="Normal 3 4 3 4 5" xfId="16131"/>
    <cellStyle name="Normal 3 4 3 4 5 2" xfId="16132"/>
    <cellStyle name="Normal 3 4 3 4 5 2 2" xfId="16133"/>
    <cellStyle name="Normal 3 4 3 4 5 3" xfId="16134"/>
    <cellStyle name="Normal 3 4 3 4 6" xfId="16135"/>
    <cellStyle name="Normal 3 4 3 4 6 2" xfId="16136"/>
    <cellStyle name="Normal 3 4 3 4 7" xfId="16137"/>
    <cellStyle name="Normal 3 4 3 5" xfId="16138"/>
    <cellStyle name="Normal 3 4 3 5 2" xfId="16139"/>
    <cellStyle name="Normal 3 4 3 5 2 2" xfId="16140"/>
    <cellStyle name="Normal 3 4 3 5 2 2 2" xfId="16141"/>
    <cellStyle name="Normal 3 4 3 5 2 2 2 2" xfId="16142"/>
    <cellStyle name="Normal 3 4 3 5 2 2 2 2 2" xfId="16143"/>
    <cellStyle name="Normal 3 4 3 5 2 2 2 3" xfId="16144"/>
    <cellStyle name="Normal 3 4 3 5 2 2 3" xfId="16145"/>
    <cellStyle name="Normal 3 4 3 5 2 2 3 2" xfId="16146"/>
    <cellStyle name="Normal 3 4 3 5 2 2 4" xfId="16147"/>
    <cellStyle name="Normal 3 4 3 5 2 3" xfId="16148"/>
    <cellStyle name="Normal 3 4 3 5 2 3 2" xfId="16149"/>
    <cellStyle name="Normal 3 4 3 5 2 3 2 2" xfId="16150"/>
    <cellStyle name="Normal 3 4 3 5 2 3 3" xfId="16151"/>
    <cellStyle name="Normal 3 4 3 5 2 4" xfId="16152"/>
    <cellStyle name="Normal 3 4 3 5 2 4 2" xfId="16153"/>
    <cellStyle name="Normal 3 4 3 5 2 5" xfId="16154"/>
    <cellStyle name="Normal 3 4 3 5 3" xfId="16155"/>
    <cellStyle name="Normal 3 4 3 5 3 2" xfId="16156"/>
    <cellStyle name="Normal 3 4 3 5 3 2 2" xfId="16157"/>
    <cellStyle name="Normal 3 4 3 5 3 2 2 2" xfId="16158"/>
    <cellStyle name="Normal 3 4 3 5 3 2 3" xfId="16159"/>
    <cellStyle name="Normal 3 4 3 5 3 3" xfId="16160"/>
    <cellStyle name="Normal 3 4 3 5 3 3 2" xfId="16161"/>
    <cellStyle name="Normal 3 4 3 5 3 4" xfId="16162"/>
    <cellStyle name="Normal 3 4 3 5 4" xfId="16163"/>
    <cellStyle name="Normal 3 4 3 5 4 2" xfId="16164"/>
    <cellStyle name="Normal 3 4 3 5 4 2 2" xfId="16165"/>
    <cellStyle name="Normal 3 4 3 5 4 3" xfId="16166"/>
    <cellStyle name="Normal 3 4 3 5 5" xfId="16167"/>
    <cellStyle name="Normal 3 4 3 5 5 2" xfId="16168"/>
    <cellStyle name="Normal 3 4 3 5 6" xfId="16169"/>
    <cellStyle name="Normal 3 4 3 6" xfId="16170"/>
    <cellStyle name="Normal 3 4 3 6 2" xfId="16171"/>
    <cellStyle name="Normal 3 4 3 6 2 2" xfId="16172"/>
    <cellStyle name="Normal 3 4 3 6 2 2 2" xfId="16173"/>
    <cellStyle name="Normal 3 4 3 6 2 2 2 2" xfId="16174"/>
    <cellStyle name="Normal 3 4 3 6 2 2 3" xfId="16175"/>
    <cellStyle name="Normal 3 4 3 6 2 3" xfId="16176"/>
    <cellStyle name="Normal 3 4 3 6 2 3 2" xfId="16177"/>
    <cellStyle name="Normal 3 4 3 6 2 4" xfId="16178"/>
    <cellStyle name="Normal 3 4 3 6 3" xfId="16179"/>
    <cellStyle name="Normal 3 4 3 6 3 2" xfId="16180"/>
    <cellStyle name="Normal 3 4 3 6 3 2 2" xfId="16181"/>
    <cellStyle name="Normal 3 4 3 6 3 3" xfId="16182"/>
    <cellStyle name="Normal 3 4 3 6 4" xfId="16183"/>
    <cellStyle name="Normal 3 4 3 6 4 2" xfId="16184"/>
    <cellStyle name="Normal 3 4 3 6 5" xfId="16185"/>
    <cellStyle name="Normal 3 4 3 7" xfId="16186"/>
    <cellStyle name="Normal 3 4 3 7 2" xfId="16187"/>
    <cellStyle name="Normal 3 4 3 7 2 2" xfId="16188"/>
    <cellStyle name="Normal 3 4 3 7 2 2 2" xfId="16189"/>
    <cellStyle name="Normal 3 4 3 7 2 3" xfId="16190"/>
    <cellStyle name="Normal 3 4 3 7 3" xfId="16191"/>
    <cellStyle name="Normal 3 4 3 7 3 2" xfId="16192"/>
    <cellStyle name="Normal 3 4 3 7 4" xfId="16193"/>
    <cellStyle name="Normal 3 4 3 8" xfId="16194"/>
    <cellStyle name="Normal 3 4 3 8 2" xfId="16195"/>
    <cellStyle name="Normal 3 4 3 8 2 2" xfId="16196"/>
    <cellStyle name="Normal 3 4 3 8 3" xfId="16197"/>
    <cellStyle name="Normal 3 4 3 9" xfId="16198"/>
    <cellStyle name="Normal 3 4 3 9 2" xfId="16199"/>
    <cellStyle name="Normal 3 4 4" xfId="16200"/>
    <cellStyle name="Normal 3 4 4 2" xfId="16201"/>
    <cellStyle name="Normal 3 4 4 2 2" xfId="16202"/>
    <cellStyle name="Normal 3 4 4 2 2 2" xfId="16203"/>
    <cellStyle name="Normal 3 4 4 2 2 2 2" xfId="16204"/>
    <cellStyle name="Normal 3 4 4 2 2 2 2 2" xfId="16205"/>
    <cellStyle name="Normal 3 4 4 2 2 2 2 2 2" xfId="16206"/>
    <cellStyle name="Normal 3 4 4 2 2 2 2 2 2 2" xfId="16207"/>
    <cellStyle name="Normal 3 4 4 2 2 2 2 2 2 2 2" xfId="16208"/>
    <cellStyle name="Normal 3 4 4 2 2 2 2 2 2 3" xfId="16209"/>
    <cellStyle name="Normal 3 4 4 2 2 2 2 2 3" xfId="16210"/>
    <cellStyle name="Normal 3 4 4 2 2 2 2 2 3 2" xfId="16211"/>
    <cellStyle name="Normal 3 4 4 2 2 2 2 2 4" xfId="16212"/>
    <cellStyle name="Normal 3 4 4 2 2 2 2 3" xfId="16213"/>
    <cellStyle name="Normal 3 4 4 2 2 2 2 3 2" xfId="16214"/>
    <cellStyle name="Normal 3 4 4 2 2 2 2 3 2 2" xfId="16215"/>
    <cellStyle name="Normal 3 4 4 2 2 2 2 3 3" xfId="16216"/>
    <cellStyle name="Normal 3 4 4 2 2 2 2 4" xfId="16217"/>
    <cellStyle name="Normal 3 4 4 2 2 2 2 4 2" xfId="16218"/>
    <cellStyle name="Normal 3 4 4 2 2 2 2 5" xfId="16219"/>
    <cellStyle name="Normal 3 4 4 2 2 2 3" xfId="16220"/>
    <cellStyle name="Normal 3 4 4 2 2 2 3 2" xfId="16221"/>
    <cellStyle name="Normal 3 4 4 2 2 2 3 2 2" xfId="16222"/>
    <cellStyle name="Normal 3 4 4 2 2 2 3 2 2 2" xfId="16223"/>
    <cellStyle name="Normal 3 4 4 2 2 2 3 2 3" xfId="16224"/>
    <cellStyle name="Normal 3 4 4 2 2 2 3 3" xfId="16225"/>
    <cellStyle name="Normal 3 4 4 2 2 2 3 3 2" xfId="16226"/>
    <cellStyle name="Normal 3 4 4 2 2 2 3 4" xfId="16227"/>
    <cellStyle name="Normal 3 4 4 2 2 2 4" xfId="16228"/>
    <cellStyle name="Normal 3 4 4 2 2 2 4 2" xfId="16229"/>
    <cellStyle name="Normal 3 4 4 2 2 2 4 2 2" xfId="16230"/>
    <cellStyle name="Normal 3 4 4 2 2 2 4 3" xfId="16231"/>
    <cellStyle name="Normal 3 4 4 2 2 2 5" xfId="16232"/>
    <cellStyle name="Normal 3 4 4 2 2 2 5 2" xfId="16233"/>
    <cellStyle name="Normal 3 4 4 2 2 2 6" xfId="16234"/>
    <cellStyle name="Normal 3 4 4 2 2 3" xfId="16235"/>
    <cellStyle name="Normal 3 4 4 2 2 3 2" xfId="16236"/>
    <cellStyle name="Normal 3 4 4 2 2 3 2 2" xfId="16237"/>
    <cellStyle name="Normal 3 4 4 2 2 3 2 2 2" xfId="16238"/>
    <cellStyle name="Normal 3 4 4 2 2 3 2 2 2 2" xfId="16239"/>
    <cellStyle name="Normal 3 4 4 2 2 3 2 2 3" xfId="16240"/>
    <cellStyle name="Normal 3 4 4 2 2 3 2 3" xfId="16241"/>
    <cellStyle name="Normal 3 4 4 2 2 3 2 3 2" xfId="16242"/>
    <cellStyle name="Normal 3 4 4 2 2 3 2 4" xfId="16243"/>
    <cellStyle name="Normal 3 4 4 2 2 3 3" xfId="16244"/>
    <cellStyle name="Normal 3 4 4 2 2 3 3 2" xfId="16245"/>
    <cellStyle name="Normal 3 4 4 2 2 3 3 2 2" xfId="16246"/>
    <cellStyle name="Normal 3 4 4 2 2 3 3 3" xfId="16247"/>
    <cellStyle name="Normal 3 4 4 2 2 3 4" xfId="16248"/>
    <cellStyle name="Normal 3 4 4 2 2 3 4 2" xfId="16249"/>
    <cellStyle name="Normal 3 4 4 2 2 3 5" xfId="16250"/>
    <cellStyle name="Normal 3 4 4 2 2 4" xfId="16251"/>
    <cellStyle name="Normal 3 4 4 2 2 4 2" xfId="16252"/>
    <cellStyle name="Normal 3 4 4 2 2 4 2 2" xfId="16253"/>
    <cellStyle name="Normal 3 4 4 2 2 4 2 2 2" xfId="16254"/>
    <cellStyle name="Normal 3 4 4 2 2 4 2 3" xfId="16255"/>
    <cellStyle name="Normal 3 4 4 2 2 4 3" xfId="16256"/>
    <cellStyle name="Normal 3 4 4 2 2 4 3 2" xfId="16257"/>
    <cellStyle name="Normal 3 4 4 2 2 4 4" xfId="16258"/>
    <cellStyle name="Normal 3 4 4 2 2 5" xfId="16259"/>
    <cellStyle name="Normal 3 4 4 2 2 5 2" xfId="16260"/>
    <cellStyle name="Normal 3 4 4 2 2 5 2 2" xfId="16261"/>
    <cellStyle name="Normal 3 4 4 2 2 5 3" xfId="16262"/>
    <cellStyle name="Normal 3 4 4 2 2 6" xfId="16263"/>
    <cellStyle name="Normal 3 4 4 2 2 6 2" xfId="16264"/>
    <cellStyle name="Normal 3 4 4 2 2 7" xfId="16265"/>
    <cellStyle name="Normal 3 4 4 2 3" xfId="16266"/>
    <cellStyle name="Normal 3 4 4 2 3 2" xfId="16267"/>
    <cellStyle name="Normal 3 4 4 2 3 2 2" xfId="16268"/>
    <cellStyle name="Normal 3 4 4 2 3 2 2 2" xfId="16269"/>
    <cellStyle name="Normal 3 4 4 2 3 2 2 2 2" xfId="16270"/>
    <cellStyle name="Normal 3 4 4 2 3 2 2 2 2 2" xfId="16271"/>
    <cellStyle name="Normal 3 4 4 2 3 2 2 2 3" xfId="16272"/>
    <cellStyle name="Normal 3 4 4 2 3 2 2 3" xfId="16273"/>
    <cellStyle name="Normal 3 4 4 2 3 2 2 3 2" xfId="16274"/>
    <cellStyle name="Normal 3 4 4 2 3 2 2 4" xfId="16275"/>
    <cellStyle name="Normal 3 4 4 2 3 2 3" xfId="16276"/>
    <cellStyle name="Normal 3 4 4 2 3 2 3 2" xfId="16277"/>
    <cellStyle name="Normal 3 4 4 2 3 2 3 2 2" xfId="16278"/>
    <cellStyle name="Normal 3 4 4 2 3 2 3 3" xfId="16279"/>
    <cellStyle name="Normal 3 4 4 2 3 2 4" xfId="16280"/>
    <cellStyle name="Normal 3 4 4 2 3 2 4 2" xfId="16281"/>
    <cellStyle name="Normal 3 4 4 2 3 2 5" xfId="16282"/>
    <cellStyle name="Normal 3 4 4 2 3 3" xfId="16283"/>
    <cellStyle name="Normal 3 4 4 2 3 3 2" xfId="16284"/>
    <cellStyle name="Normal 3 4 4 2 3 3 2 2" xfId="16285"/>
    <cellStyle name="Normal 3 4 4 2 3 3 2 2 2" xfId="16286"/>
    <cellStyle name="Normal 3 4 4 2 3 3 2 3" xfId="16287"/>
    <cellStyle name="Normal 3 4 4 2 3 3 3" xfId="16288"/>
    <cellStyle name="Normal 3 4 4 2 3 3 3 2" xfId="16289"/>
    <cellStyle name="Normal 3 4 4 2 3 3 4" xfId="16290"/>
    <cellStyle name="Normal 3 4 4 2 3 4" xfId="16291"/>
    <cellStyle name="Normal 3 4 4 2 3 4 2" xfId="16292"/>
    <cellStyle name="Normal 3 4 4 2 3 4 2 2" xfId="16293"/>
    <cellStyle name="Normal 3 4 4 2 3 4 3" xfId="16294"/>
    <cellStyle name="Normal 3 4 4 2 3 5" xfId="16295"/>
    <cellStyle name="Normal 3 4 4 2 3 5 2" xfId="16296"/>
    <cellStyle name="Normal 3 4 4 2 3 6" xfId="16297"/>
    <cellStyle name="Normal 3 4 4 2 4" xfId="16298"/>
    <cellStyle name="Normal 3 4 4 2 4 2" xfId="16299"/>
    <cellStyle name="Normal 3 4 4 2 4 2 2" xfId="16300"/>
    <cellStyle name="Normal 3 4 4 2 4 2 2 2" xfId="16301"/>
    <cellStyle name="Normal 3 4 4 2 4 2 2 2 2" xfId="16302"/>
    <cellStyle name="Normal 3 4 4 2 4 2 2 3" xfId="16303"/>
    <cellStyle name="Normal 3 4 4 2 4 2 3" xfId="16304"/>
    <cellStyle name="Normal 3 4 4 2 4 2 3 2" xfId="16305"/>
    <cellStyle name="Normal 3 4 4 2 4 2 4" xfId="16306"/>
    <cellStyle name="Normal 3 4 4 2 4 3" xfId="16307"/>
    <cellStyle name="Normal 3 4 4 2 4 3 2" xfId="16308"/>
    <cellStyle name="Normal 3 4 4 2 4 3 2 2" xfId="16309"/>
    <cellStyle name="Normal 3 4 4 2 4 3 3" xfId="16310"/>
    <cellStyle name="Normal 3 4 4 2 4 4" xfId="16311"/>
    <cellStyle name="Normal 3 4 4 2 4 4 2" xfId="16312"/>
    <cellStyle name="Normal 3 4 4 2 4 5" xfId="16313"/>
    <cellStyle name="Normal 3 4 4 2 5" xfId="16314"/>
    <cellStyle name="Normal 3 4 4 2 5 2" xfId="16315"/>
    <cellStyle name="Normal 3 4 4 2 5 2 2" xfId="16316"/>
    <cellStyle name="Normal 3 4 4 2 5 2 2 2" xfId="16317"/>
    <cellStyle name="Normal 3 4 4 2 5 2 3" xfId="16318"/>
    <cellStyle name="Normal 3 4 4 2 5 3" xfId="16319"/>
    <cellStyle name="Normal 3 4 4 2 5 3 2" xfId="16320"/>
    <cellStyle name="Normal 3 4 4 2 5 4" xfId="16321"/>
    <cellStyle name="Normal 3 4 4 2 6" xfId="16322"/>
    <cellStyle name="Normal 3 4 4 2 6 2" xfId="16323"/>
    <cellStyle name="Normal 3 4 4 2 6 2 2" xfId="16324"/>
    <cellStyle name="Normal 3 4 4 2 6 3" xfId="16325"/>
    <cellStyle name="Normal 3 4 4 2 7" xfId="16326"/>
    <cellStyle name="Normal 3 4 4 2 7 2" xfId="16327"/>
    <cellStyle name="Normal 3 4 4 2 8" xfId="16328"/>
    <cellStyle name="Normal 3 4 4 3" xfId="16329"/>
    <cellStyle name="Normal 3 4 4 3 2" xfId="16330"/>
    <cellStyle name="Normal 3 4 4 3 2 2" xfId="16331"/>
    <cellStyle name="Normal 3 4 4 3 2 2 2" xfId="16332"/>
    <cellStyle name="Normal 3 4 4 3 2 2 2 2" xfId="16333"/>
    <cellStyle name="Normal 3 4 4 3 2 2 2 2 2" xfId="16334"/>
    <cellStyle name="Normal 3 4 4 3 2 2 2 2 2 2" xfId="16335"/>
    <cellStyle name="Normal 3 4 4 3 2 2 2 2 3" xfId="16336"/>
    <cellStyle name="Normal 3 4 4 3 2 2 2 3" xfId="16337"/>
    <cellStyle name="Normal 3 4 4 3 2 2 2 3 2" xfId="16338"/>
    <cellStyle name="Normal 3 4 4 3 2 2 2 4" xfId="16339"/>
    <cellStyle name="Normal 3 4 4 3 2 2 3" xfId="16340"/>
    <cellStyle name="Normal 3 4 4 3 2 2 3 2" xfId="16341"/>
    <cellStyle name="Normal 3 4 4 3 2 2 3 2 2" xfId="16342"/>
    <cellStyle name="Normal 3 4 4 3 2 2 3 3" xfId="16343"/>
    <cellStyle name="Normal 3 4 4 3 2 2 4" xfId="16344"/>
    <cellStyle name="Normal 3 4 4 3 2 2 4 2" xfId="16345"/>
    <cellStyle name="Normal 3 4 4 3 2 2 5" xfId="16346"/>
    <cellStyle name="Normal 3 4 4 3 2 3" xfId="16347"/>
    <cellStyle name="Normal 3 4 4 3 2 3 2" xfId="16348"/>
    <cellStyle name="Normal 3 4 4 3 2 3 2 2" xfId="16349"/>
    <cellStyle name="Normal 3 4 4 3 2 3 2 2 2" xfId="16350"/>
    <cellStyle name="Normal 3 4 4 3 2 3 2 3" xfId="16351"/>
    <cellStyle name="Normal 3 4 4 3 2 3 3" xfId="16352"/>
    <cellStyle name="Normal 3 4 4 3 2 3 3 2" xfId="16353"/>
    <cellStyle name="Normal 3 4 4 3 2 3 4" xfId="16354"/>
    <cellStyle name="Normal 3 4 4 3 2 4" xfId="16355"/>
    <cellStyle name="Normal 3 4 4 3 2 4 2" xfId="16356"/>
    <cellStyle name="Normal 3 4 4 3 2 4 2 2" xfId="16357"/>
    <cellStyle name="Normal 3 4 4 3 2 4 3" xfId="16358"/>
    <cellStyle name="Normal 3 4 4 3 2 5" xfId="16359"/>
    <cellStyle name="Normal 3 4 4 3 2 5 2" xfId="16360"/>
    <cellStyle name="Normal 3 4 4 3 2 6" xfId="16361"/>
    <cellStyle name="Normal 3 4 4 3 3" xfId="16362"/>
    <cellStyle name="Normal 3 4 4 3 3 2" xfId="16363"/>
    <cellStyle name="Normal 3 4 4 3 3 2 2" xfId="16364"/>
    <cellStyle name="Normal 3 4 4 3 3 2 2 2" xfId="16365"/>
    <cellStyle name="Normal 3 4 4 3 3 2 2 2 2" xfId="16366"/>
    <cellStyle name="Normal 3 4 4 3 3 2 2 3" xfId="16367"/>
    <cellStyle name="Normal 3 4 4 3 3 2 3" xfId="16368"/>
    <cellStyle name="Normal 3 4 4 3 3 2 3 2" xfId="16369"/>
    <cellStyle name="Normal 3 4 4 3 3 2 4" xfId="16370"/>
    <cellStyle name="Normal 3 4 4 3 3 3" xfId="16371"/>
    <cellStyle name="Normal 3 4 4 3 3 3 2" xfId="16372"/>
    <cellStyle name="Normal 3 4 4 3 3 3 2 2" xfId="16373"/>
    <cellStyle name="Normal 3 4 4 3 3 3 3" xfId="16374"/>
    <cellStyle name="Normal 3 4 4 3 3 4" xfId="16375"/>
    <cellStyle name="Normal 3 4 4 3 3 4 2" xfId="16376"/>
    <cellStyle name="Normal 3 4 4 3 3 5" xfId="16377"/>
    <cellStyle name="Normal 3 4 4 3 4" xfId="16378"/>
    <cellStyle name="Normal 3 4 4 3 4 2" xfId="16379"/>
    <cellStyle name="Normal 3 4 4 3 4 2 2" xfId="16380"/>
    <cellStyle name="Normal 3 4 4 3 4 2 2 2" xfId="16381"/>
    <cellStyle name="Normal 3 4 4 3 4 2 3" xfId="16382"/>
    <cellStyle name="Normal 3 4 4 3 4 3" xfId="16383"/>
    <cellStyle name="Normal 3 4 4 3 4 3 2" xfId="16384"/>
    <cellStyle name="Normal 3 4 4 3 4 4" xfId="16385"/>
    <cellStyle name="Normal 3 4 4 3 5" xfId="16386"/>
    <cellStyle name="Normal 3 4 4 3 5 2" xfId="16387"/>
    <cellStyle name="Normal 3 4 4 3 5 2 2" xfId="16388"/>
    <cellStyle name="Normal 3 4 4 3 5 3" xfId="16389"/>
    <cellStyle name="Normal 3 4 4 3 6" xfId="16390"/>
    <cellStyle name="Normal 3 4 4 3 6 2" xfId="16391"/>
    <cellStyle name="Normal 3 4 4 3 7" xfId="16392"/>
    <cellStyle name="Normal 3 4 4 4" xfId="16393"/>
    <cellStyle name="Normal 3 4 4 4 2" xfId="16394"/>
    <cellStyle name="Normal 3 4 4 4 2 2" xfId="16395"/>
    <cellStyle name="Normal 3 4 4 4 2 2 2" xfId="16396"/>
    <cellStyle name="Normal 3 4 4 4 2 2 2 2" xfId="16397"/>
    <cellStyle name="Normal 3 4 4 4 2 2 2 2 2" xfId="16398"/>
    <cellStyle name="Normal 3 4 4 4 2 2 2 3" xfId="16399"/>
    <cellStyle name="Normal 3 4 4 4 2 2 3" xfId="16400"/>
    <cellStyle name="Normal 3 4 4 4 2 2 3 2" xfId="16401"/>
    <cellStyle name="Normal 3 4 4 4 2 2 4" xfId="16402"/>
    <cellStyle name="Normal 3 4 4 4 2 3" xfId="16403"/>
    <cellStyle name="Normal 3 4 4 4 2 3 2" xfId="16404"/>
    <cellStyle name="Normal 3 4 4 4 2 3 2 2" xfId="16405"/>
    <cellStyle name="Normal 3 4 4 4 2 3 3" xfId="16406"/>
    <cellStyle name="Normal 3 4 4 4 2 4" xfId="16407"/>
    <cellStyle name="Normal 3 4 4 4 2 4 2" xfId="16408"/>
    <cellStyle name="Normal 3 4 4 4 2 5" xfId="16409"/>
    <cellStyle name="Normal 3 4 4 4 3" xfId="16410"/>
    <cellStyle name="Normal 3 4 4 4 3 2" xfId="16411"/>
    <cellStyle name="Normal 3 4 4 4 3 2 2" xfId="16412"/>
    <cellStyle name="Normal 3 4 4 4 3 2 2 2" xfId="16413"/>
    <cellStyle name="Normal 3 4 4 4 3 2 3" xfId="16414"/>
    <cellStyle name="Normal 3 4 4 4 3 3" xfId="16415"/>
    <cellStyle name="Normal 3 4 4 4 3 3 2" xfId="16416"/>
    <cellStyle name="Normal 3 4 4 4 3 4" xfId="16417"/>
    <cellStyle name="Normal 3 4 4 4 4" xfId="16418"/>
    <cellStyle name="Normal 3 4 4 4 4 2" xfId="16419"/>
    <cellStyle name="Normal 3 4 4 4 4 2 2" xfId="16420"/>
    <cellStyle name="Normal 3 4 4 4 4 3" xfId="16421"/>
    <cellStyle name="Normal 3 4 4 4 5" xfId="16422"/>
    <cellStyle name="Normal 3 4 4 4 5 2" xfId="16423"/>
    <cellStyle name="Normal 3 4 4 4 6" xfId="16424"/>
    <cellStyle name="Normal 3 4 4 5" xfId="16425"/>
    <cellStyle name="Normal 3 4 4 5 2" xfId="16426"/>
    <cellStyle name="Normal 3 4 4 5 2 2" xfId="16427"/>
    <cellStyle name="Normal 3 4 4 5 2 2 2" xfId="16428"/>
    <cellStyle name="Normal 3 4 4 5 2 2 2 2" xfId="16429"/>
    <cellStyle name="Normal 3 4 4 5 2 2 3" xfId="16430"/>
    <cellStyle name="Normal 3 4 4 5 2 3" xfId="16431"/>
    <cellStyle name="Normal 3 4 4 5 2 3 2" xfId="16432"/>
    <cellStyle name="Normal 3 4 4 5 2 4" xfId="16433"/>
    <cellStyle name="Normal 3 4 4 5 3" xfId="16434"/>
    <cellStyle name="Normal 3 4 4 5 3 2" xfId="16435"/>
    <cellStyle name="Normal 3 4 4 5 3 2 2" xfId="16436"/>
    <cellStyle name="Normal 3 4 4 5 3 3" xfId="16437"/>
    <cellStyle name="Normal 3 4 4 5 4" xfId="16438"/>
    <cellStyle name="Normal 3 4 4 5 4 2" xfId="16439"/>
    <cellStyle name="Normal 3 4 4 5 5" xfId="16440"/>
    <cellStyle name="Normal 3 4 4 6" xfId="16441"/>
    <cellStyle name="Normal 3 4 4 6 2" xfId="16442"/>
    <cellStyle name="Normal 3 4 4 6 2 2" xfId="16443"/>
    <cellStyle name="Normal 3 4 4 6 2 2 2" xfId="16444"/>
    <cellStyle name="Normal 3 4 4 6 2 3" xfId="16445"/>
    <cellStyle name="Normal 3 4 4 6 3" xfId="16446"/>
    <cellStyle name="Normal 3 4 4 6 3 2" xfId="16447"/>
    <cellStyle name="Normal 3 4 4 6 4" xfId="16448"/>
    <cellStyle name="Normal 3 4 4 7" xfId="16449"/>
    <cellStyle name="Normal 3 4 4 7 2" xfId="16450"/>
    <cellStyle name="Normal 3 4 4 7 2 2" xfId="16451"/>
    <cellStyle name="Normal 3 4 4 7 3" xfId="16452"/>
    <cellStyle name="Normal 3 4 4 8" xfId="16453"/>
    <cellStyle name="Normal 3 4 4 8 2" xfId="16454"/>
    <cellStyle name="Normal 3 4 4 9" xfId="16455"/>
    <cellStyle name="Normal 3 4 5" xfId="16456"/>
    <cellStyle name="Normal 3 4 5 2" xfId="16457"/>
    <cellStyle name="Normal 3 4 5 2 2" xfId="16458"/>
    <cellStyle name="Normal 3 4 5 2 2 2" xfId="16459"/>
    <cellStyle name="Normal 3 4 5 2 2 2 2" xfId="16460"/>
    <cellStyle name="Normal 3 4 5 2 2 2 2 2" xfId="16461"/>
    <cellStyle name="Normal 3 4 5 2 2 2 2 2 2" xfId="16462"/>
    <cellStyle name="Normal 3 4 5 2 2 2 2 2 2 2" xfId="16463"/>
    <cellStyle name="Normal 3 4 5 2 2 2 2 2 3" xfId="16464"/>
    <cellStyle name="Normal 3 4 5 2 2 2 2 3" xfId="16465"/>
    <cellStyle name="Normal 3 4 5 2 2 2 2 3 2" xfId="16466"/>
    <cellStyle name="Normal 3 4 5 2 2 2 2 4" xfId="16467"/>
    <cellStyle name="Normal 3 4 5 2 2 2 3" xfId="16468"/>
    <cellStyle name="Normal 3 4 5 2 2 2 3 2" xfId="16469"/>
    <cellStyle name="Normal 3 4 5 2 2 2 3 2 2" xfId="16470"/>
    <cellStyle name="Normal 3 4 5 2 2 2 3 3" xfId="16471"/>
    <cellStyle name="Normal 3 4 5 2 2 2 4" xfId="16472"/>
    <cellStyle name="Normal 3 4 5 2 2 2 4 2" xfId="16473"/>
    <cellStyle name="Normal 3 4 5 2 2 2 5" xfId="16474"/>
    <cellStyle name="Normal 3 4 5 2 2 3" xfId="16475"/>
    <cellStyle name="Normal 3 4 5 2 2 3 2" xfId="16476"/>
    <cellStyle name="Normal 3 4 5 2 2 3 2 2" xfId="16477"/>
    <cellStyle name="Normal 3 4 5 2 2 3 2 2 2" xfId="16478"/>
    <cellStyle name="Normal 3 4 5 2 2 3 2 3" xfId="16479"/>
    <cellStyle name="Normal 3 4 5 2 2 3 3" xfId="16480"/>
    <cellStyle name="Normal 3 4 5 2 2 3 3 2" xfId="16481"/>
    <cellStyle name="Normal 3 4 5 2 2 3 4" xfId="16482"/>
    <cellStyle name="Normal 3 4 5 2 2 4" xfId="16483"/>
    <cellStyle name="Normal 3 4 5 2 2 4 2" xfId="16484"/>
    <cellStyle name="Normal 3 4 5 2 2 4 2 2" xfId="16485"/>
    <cellStyle name="Normal 3 4 5 2 2 4 3" xfId="16486"/>
    <cellStyle name="Normal 3 4 5 2 2 5" xfId="16487"/>
    <cellStyle name="Normal 3 4 5 2 2 5 2" xfId="16488"/>
    <cellStyle name="Normal 3 4 5 2 2 6" xfId="16489"/>
    <cellStyle name="Normal 3 4 5 2 3" xfId="16490"/>
    <cellStyle name="Normal 3 4 5 2 3 2" xfId="16491"/>
    <cellStyle name="Normal 3 4 5 2 3 2 2" xfId="16492"/>
    <cellStyle name="Normal 3 4 5 2 3 2 2 2" xfId="16493"/>
    <cellStyle name="Normal 3 4 5 2 3 2 2 2 2" xfId="16494"/>
    <cellStyle name="Normal 3 4 5 2 3 2 2 3" xfId="16495"/>
    <cellStyle name="Normal 3 4 5 2 3 2 3" xfId="16496"/>
    <cellStyle name="Normal 3 4 5 2 3 2 3 2" xfId="16497"/>
    <cellStyle name="Normal 3 4 5 2 3 2 4" xfId="16498"/>
    <cellStyle name="Normal 3 4 5 2 3 3" xfId="16499"/>
    <cellStyle name="Normal 3 4 5 2 3 3 2" xfId="16500"/>
    <cellStyle name="Normal 3 4 5 2 3 3 2 2" xfId="16501"/>
    <cellStyle name="Normal 3 4 5 2 3 3 3" xfId="16502"/>
    <cellStyle name="Normal 3 4 5 2 3 4" xfId="16503"/>
    <cellStyle name="Normal 3 4 5 2 3 4 2" xfId="16504"/>
    <cellStyle name="Normal 3 4 5 2 3 5" xfId="16505"/>
    <cellStyle name="Normal 3 4 5 2 4" xfId="16506"/>
    <cellStyle name="Normal 3 4 5 2 4 2" xfId="16507"/>
    <cellStyle name="Normal 3 4 5 2 4 2 2" xfId="16508"/>
    <cellStyle name="Normal 3 4 5 2 4 2 2 2" xfId="16509"/>
    <cellStyle name="Normal 3 4 5 2 4 2 3" xfId="16510"/>
    <cellStyle name="Normal 3 4 5 2 4 3" xfId="16511"/>
    <cellStyle name="Normal 3 4 5 2 4 3 2" xfId="16512"/>
    <cellStyle name="Normal 3 4 5 2 4 4" xfId="16513"/>
    <cellStyle name="Normal 3 4 5 2 5" xfId="16514"/>
    <cellStyle name="Normal 3 4 5 2 5 2" xfId="16515"/>
    <cellStyle name="Normal 3 4 5 2 5 2 2" xfId="16516"/>
    <cellStyle name="Normal 3 4 5 2 5 3" xfId="16517"/>
    <cellStyle name="Normal 3 4 5 2 6" xfId="16518"/>
    <cellStyle name="Normal 3 4 5 2 6 2" xfId="16519"/>
    <cellStyle name="Normal 3 4 5 2 7" xfId="16520"/>
    <cellStyle name="Normal 3 4 5 3" xfId="16521"/>
    <cellStyle name="Normal 3 4 5 3 2" xfId="16522"/>
    <cellStyle name="Normal 3 4 5 3 2 2" xfId="16523"/>
    <cellStyle name="Normal 3 4 5 3 2 2 2" xfId="16524"/>
    <cellStyle name="Normal 3 4 5 3 2 2 2 2" xfId="16525"/>
    <cellStyle name="Normal 3 4 5 3 2 2 2 2 2" xfId="16526"/>
    <cellStyle name="Normal 3 4 5 3 2 2 2 3" xfId="16527"/>
    <cellStyle name="Normal 3 4 5 3 2 2 3" xfId="16528"/>
    <cellStyle name="Normal 3 4 5 3 2 2 3 2" xfId="16529"/>
    <cellStyle name="Normal 3 4 5 3 2 2 4" xfId="16530"/>
    <cellStyle name="Normal 3 4 5 3 2 3" xfId="16531"/>
    <cellStyle name="Normal 3 4 5 3 2 3 2" xfId="16532"/>
    <cellStyle name="Normal 3 4 5 3 2 3 2 2" xfId="16533"/>
    <cellStyle name="Normal 3 4 5 3 2 3 3" xfId="16534"/>
    <cellStyle name="Normal 3 4 5 3 2 4" xfId="16535"/>
    <cellStyle name="Normal 3 4 5 3 2 4 2" xfId="16536"/>
    <cellStyle name="Normal 3 4 5 3 2 5" xfId="16537"/>
    <cellStyle name="Normal 3 4 5 3 3" xfId="16538"/>
    <cellStyle name="Normal 3 4 5 3 3 2" xfId="16539"/>
    <cellStyle name="Normal 3 4 5 3 3 2 2" xfId="16540"/>
    <cellStyle name="Normal 3 4 5 3 3 2 2 2" xfId="16541"/>
    <cellStyle name="Normal 3 4 5 3 3 2 3" xfId="16542"/>
    <cellStyle name="Normal 3 4 5 3 3 3" xfId="16543"/>
    <cellStyle name="Normal 3 4 5 3 3 3 2" xfId="16544"/>
    <cellStyle name="Normal 3 4 5 3 3 4" xfId="16545"/>
    <cellStyle name="Normal 3 4 5 3 4" xfId="16546"/>
    <cellStyle name="Normal 3 4 5 3 4 2" xfId="16547"/>
    <cellStyle name="Normal 3 4 5 3 4 2 2" xfId="16548"/>
    <cellStyle name="Normal 3 4 5 3 4 3" xfId="16549"/>
    <cellStyle name="Normal 3 4 5 3 5" xfId="16550"/>
    <cellStyle name="Normal 3 4 5 3 5 2" xfId="16551"/>
    <cellStyle name="Normal 3 4 5 3 6" xfId="16552"/>
    <cellStyle name="Normal 3 4 5 4" xfId="16553"/>
    <cellStyle name="Normal 3 4 5 4 2" xfId="16554"/>
    <cellStyle name="Normal 3 4 5 4 2 2" xfId="16555"/>
    <cellStyle name="Normal 3 4 5 4 2 2 2" xfId="16556"/>
    <cellStyle name="Normal 3 4 5 4 2 2 2 2" xfId="16557"/>
    <cellStyle name="Normal 3 4 5 4 2 2 3" xfId="16558"/>
    <cellStyle name="Normal 3 4 5 4 2 3" xfId="16559"/>
    <cellStyle name="Normal 3 4 5 4 2 3 2" xfId="16560"/>
    <cellStyle name="Normal 3 4 5 4 2 4" xfId="16561"/>
    <cellStyle name="Normal 3 4 5 4 3" xfId="16562"/>
    <cellStyle name="Normal 3 4 5 4 3 2" xfId="16563"/>
    <cellStyle name="Normal 3 4 5 4 3 2 2" xfId="16564"/>
    <cellStyle name="Normal 3 4 5 4 3 3" xfId="16565"/>
    <cellStyle name="Normal 3 4 5 4 4" xfId="16566"/>
    <cellStyle name="Normal 3 4 5 4 4 2" xfId="16567"/>
    <cellStyle name="Normal 3 4 5 4 5" xfId="16568"/>
    <cellStyle name="Normal 3 4 5 5" xfId="16569"/>
    <cellStyle name="Normal 3 4 5 5 2" xfId="16570"/>
    <cellStyle name="Normal 3 4 5 5 2 2" xfId="16571"/>
    <cellStyle name="Normal 3 4 5 5 2 2 2" xfId="16572"/>
    <cellStyle name="Normal 3 4 5 5 2 3" xfId="16573"/>
    <cellStyle name="Normal 3 4 5 5 3" xfId="16574"/>
    <cellStyle name="Normal 3 4 5 5 3 2" xfId="16575"/>
    <cellStyle name="Normal 3 4 5 5 4" xfId="16576"/>
    <cellStyle name="Normal 3 4 5 6" xfId="16577"/>
    <cellStyle name="Normal 3 4 5 6 2" xfId="16578"/>
    <cellStyle name="Normal 3 4 5 6 2 2" xfId="16579"/>
    <cellStyle name="Normal 3 4 5 6 3" xfId="16580"/>
    <cellStyle name="Normal 3 4 5 7" xfId="16581"/>
    <cellStyle name="Normal 3 4 5 7 2" xfId="16582"/>
    <cellStyle name="Normal 3 4 5 8" xfId="16583"/>
    <cellStyle name="Normal 3 4 6" xfId="16584"/>
    <cellStyle name="Normal 3 4 6 2" xfId="16585"/>
    <cellStyle name="Normal 3 4 6 2 2" xfId="16586"/>
    <cellStyle name="Normal 3 4 6 2 2 2" xfId="16587"/>
    <cellStyle name="Normal 3 4 6 2 2 2 2" xfId="16588"/>
    <cellStyle name="Normal 3 4 6 2 2 2 2 2" xfId="16589"/>
    <cellStyle name="Normal 3 4 6 2 2 2 2 2 2" xfId="16590"/>
    <cellStyle name="Normal 3 4 6 2 2 2 2 3" xfId="16591"/>
    <cellStyle name="Normal 3 4 6 2 2 2 3" xfId="16592"/>
    <cellStyle name="Normal 3 4 6 2 2 2 3 2" xfId="16593"/>
    <cellStyle name="Normal 3 4 6 2 2 2 4" xfId="16594"/>
    <cellStyle name="Normal 3 4 6 2 2 3" xfId="16595"/>
    <cellStyle name="Normal 3 4 6 2 2 3 2" xfId="16596"/>
    <cellStyle name="Normal 3 4 6 2 2 3 2 2" xfId="16597"/>
    <cellStyle name="Normal 3 4 6 2 2 3 3" xfId="16598"/>
    <cellStyle name="Normal 3 4 6 2 2 4" xfId="16599"/>
    <cellStyle name="Normal 3 4 6 2 2 4 2" xfId="16600"/>
    <cellStyle name="Normal 3 4 6 2 2 5" xfId="16601"/>
    <cellStyle name="Normal 3 4 6 2 3" xfId="16602"/>
    <cellStyle name="Normal 3 4 6 2 3 2" xfId="16603"/>
    <cellStyle name="Normal 3 4 6 2 3 2 2" xfId="16604"/>
    <cellStyle name="Normal 3 4 6 2 3 2 2 2" xfId="16605"/>
    <cellStyle name="Normal 3 4 6 2 3 2 3" xfId="16606"/>
    <cellStyle name="Normal 3 4 6 2 3 3" xfId="16607"/>
    <cellStyle name="Normal 3 4 6 2 3 3 2" xfId="16608"/>
    <cellStyle name="Normal 3 4 6 2 3 4" xfId="16609"/>
    <cellStyle name="Normal 3 4 6 2 4" xfId="16610"/>
    <cellStyle name="Normal 3 4 6 2 4 2" xfId="16611"/>
    <cellStyle name="Normal 3 4 6 2 4 2 2" xfId="16612"/>
    <cellStyle name="Normal 3 4 6 2 4 3" xfId="16613"/>
    <cellStyle name="Normal 3 4 6 2 5" xfId="16614"/>
    <cellStyle name="Normal 3 4 6 2 5 2" xfId="16615"/>
    <cellStyle name="Normal 3 4 6 2 6" xfId="16616"/>
    <cellStyle name="Normal 3 4 6 3" xfId="16617"/>
    <cellStyle name="Normal 3 4 6 3 2" xfId="16618"/>
    <cellStyle name="Normal 3 4 6 3 2 2" xfId="16619"/>
    <cellStyle name="Normal 3 4 6 3 2 2 2" xfId="16620"/>
    <cellStyle name="Normal 3 4 6 3 2 2 2 2" xfId="16621"/>
    <cellStyle name="Normal 3 4 6 3 2 2 3" xfId="16622"/>
    <cellStyle name="Normal 3 4 6 3 2 3" xfId="16623"/>
    <cellStyle name="Normal 3 4 6 3 2 3 2" xfId="16624"/>
    <cellStyle name="Normal 3 4 6 3 2 4" xfId="16625"/>
    <cellStyle name="Normal 3 4 6 3 3" xfId="16626"/>
    <cellStyle name="Normal 3 4 6 3 3 2" xfId="16627"/>
    <cellStyle name="Normal 3 4 6 3 3 2 2" xfId="16628"/>
    <cellStyle name="Normal 3 4 6 3 3 3" xfId="16629"/>
    <cellStyle name="Normal 3 4 6 3 4" xfId="16630"/>
    <cellStyle name="Normal 3 4 6 3 4 2" xfId="16631"/>
    <cellStyle name="Normal 3 4 6 3 5" xfId="16632"/>
    <cellStyle name="Normal 3 4 6 4" xfId="16633"/>
    <cellStyle name="Normal 3 4 6 4 2" xfId="16634"/>
    <cellStyle name="Normal 3 4 6 4 2 2" xfId="16635"/>
    <cellStyle name="Normal 3 4 6 4 2 2 2" xfId="16636"/>
    <cellStyle name="Normal 3 4 6 4 2 3" xfId="16637"/>
    <cellStyle name="Normal 3 4 6 4 3" xfId="16638"/>
    <cellStyle name="Normal 3 4 6 4 3 2" xfId="16639"/>
    <cellStyle name="Normal 3 4 6 4 4" xfId="16640"/>
    <cellStyle name="Normal 3 4 6 5" xfId="16641"/>
    <cellStyle name="Normal 3 4 6 5 2" xfId="16642"/>
    <cellStyle name="Normal 3 4 6 5 2 2" xfId="16643"/>
    <cellStyle name="Normal 3 4 6 5 3" xfId="16644"/>
    <cellStyle name="Normal 3 4 6 6" xfId="16645"/>
    <cellStyle name="Normal 3 4 6 6 2" xfId="16646"/>
    <cellStyle name="Normal 3 4 6 7" xfId="16647"/>
    <cellStyle name="Normal 3 4 7" xfId="16648"/>
    <cellStyle name="Normal 3 4 7 2" xfId="16649"/>
    <cellStyle name="Normal 3 4 7 2 2" xfId="16650"/>
    <cellStyle name="Normal 3 4 7 2 2 2" xfId="16651"/>
    <cellStyle name="Normal 3 4 7 2 2 2 2" xfId="16652"/>
    <cellStyle name="Normal 3 4 7 2 2 2 2 2" xfId="16653"/>
    <cellStyle name="Normal 3 4 7 2 2 2 3" xfId="16654"/>
    <cellStyle name="Normal 3 4 7 2 2 3" xfId="16655"/>
    <cellStyle name="Normal 3 4 7 2 2 3 2" xfId="16656"/>
    <cellStyle name="Normal 3 4 7 2 2 4" xfId="16657"/>
    <cellStyle name="Normal 3 4 7 2 3" xfId="16658"/>
    <cellStyle name="Normal 3 4 7 2 3 2" xfId="16659"/>
    <cellStyle name="Normal 3 4 7 2 3 2 2" xfId="16660"/>
    <cellStyle name="Normal 3 4 7 2 3 3" xfId="16661"/>
    <cellStyle name="Normal 3 4 7 2 4" xfId="16662"/>
    <cellStyle name="Normal 3 4 7 2 4 2" xfId="16663"/>
    <cellStyle name="Normal 3 4 7 2 5" xfId="16664"/>
    <cellStyle name="Normal 3 4 7 3" xfId="16665"/>
    <cellStyle name="Normal 3 4 7 3 2" xfId="16666"/>
    <cellStyle name="Normal 3 4 7 3 2 2" xfId="16667"/>
    <cellStyle name="Normal 3 4 7 3 2 2 2" xfId="16668"/>
    <cellStyle name="Normal 3 4 7 3 2 3" xfId="16669"/>
    <cellStyle name="Normal 3 4 7 3 3" xfId="16670"/>
    <cellStyle name="Normal 3 4 7 3 3 2" xfId="16671"/>
    <cellStyle name="Normal 3 4 7 3 4" xfId="16672"/>
    <cellStyle name="Normal 3 4 7 4" xfId="16673"/>
    <cellStyle name="Normal 3 4 7 4 2" xfId="16674"/>
    <cellStyle name="Normal 3 4 7 4 2 2" xfId="16675"/>
    <cellStyle name="Normal 3 4 7 4 3" xfId="16676"/>
    <cellStyle name="Normal 3 4 7 5" xfId="16677"/>
    <cellStyle name="Normal 3 4 7 5 2" xfId="16678"/>
    <cellStyle name="Normal 3 4 7 6" xfId="16679"/>
    <cellStyle name="Normal 3 4 8" xfId="16680"/>
    <cellStyle name="Normal 3 4 8 2" xfId="16681"/>
    <cellStyle name="Normal 3 4 8 2 2" xfId="16682"/>
    <cellStyle name="Normal 3 4 8 2 2 2" xfId="16683"/>
    <cellStyle name="Normal 3 4 8 2 2 2 2" xfId="16684"/>
    <cellStyle name="Normal 3 4 8 2 2 3" xfId="16685"/>
    <cellStyle name="Normal 3 4 8 2 3" xfId="16686"/>
    <cellStyle name="Normal 3 4 8 2 3 2" xfId="16687"/>
    <cellStyle name="Normal 3 4 8 2 4" xfId="16688"/>
    <cellStyle name="Normal 3 4 8 3" xfId="16689"/>
    <cellStyle name="Normal 3 4 8 3 2" xfId="16690"/>
    <cellStyle name="Normal 3 4 8 3 2 2" xfId="16691"/>
    <cellStyle name="Normal 3 4 8 3 3" xfId="16692"/>
    <cellStyle name="Normal 3 4 8 4" xfId="16693"/>
    <cellStyle name="Normal 3 4 8 4 2" xfId="16694"/>
    <cellStyle name="Normal 3 4 8 5" xfId="16695"/>
    <cellStyle name="Normal 3 4 9" xfId="16696"/>
    <cellStyle name="Normal 3 4 9 2" xfId="16697"/>
    <cellStyle name="Normal 3 4 9 2 2" xfId="16698"/>
    <cellStyle name="Normal 3 4 9 2 2 2" xfId="16699"/>
    <cellStyle name="Normal 3 4 9 2 3" xfId="16700"/>
    <cellStyle name="Normal 3 4 9 3" xfId="16701"/>
    <cellStyle name="Normal 3 4 9 3 2" xfId="16702"/>
    <cellStyle name="Normal 3 4 9 4" xfId="16703"/>
    <cellStyle name="Normal 3 5" xfId="16704"/>
    <cellStyle name="Normal 3 5 10" xfId="16705"/>
    <cellStyle name="Normal 3 5 10 2" xfId="16706"/>
    <cellStyle name="Normal 3 5 11" xfId="16707"/>
    <cellStyle name="Normal 3 5 12" xfId="16708"/>
    <cellStyle name="Normal 3 5 2" xfId="16709"/>
    <cellStyle name="Normal 3 5 2 10" xfId="16710"/>
    <cellStyle name="Normal 3 5 2 2" xfId="16711"/>
    <cellStyle name="Normal 3 5 2 2 2" xfId="16712"/>
    <cellStyle name="Normal 3 5 2 2 2 2" xfId="16713"/>
    <cellStyle name="Normal 3 5 2 2 2 2 2" xfId="16714"/>
    <cellStyle name="Normal 3 5 2 2 2 2 2 2" xfId="16715"/>
    <cellStyle name="Normal 3 5 2 2 2 2 2 2 2" xfId="16716"/>
    <cellStyle name="Normal 3 5 2 2 2 2 2 2 2 2" xfId="16717"/>
    <cellStyle name="Normal 3 5 2 2 2 2 2 2 2 2 2" xfId="16718"/>
    <cellStyle name="Normal 3 5 2 2 2 2 2 2 2 2 2 2" xfId="16719"/>
    <cellStyle name="Normal 3 5 2 2 2 2 2 2 2 2 3" xfId="16720"/>
    <cellStyle name="Normal 3 5 2 2 2 2 2 2 2 3" xfId="16721"/>
    <cellStyle name="Normal 3 5 2 2 2 2 2 2 2 3 2" xfId="16722"/>
    <cellStyle name="Normal 3 5 2 2 2 2 2 2 2 4" xfId="16723"/>
    <cellStyle name="Normal 3 5 2 2 2 2 2 2 3" xfId="16724"/>
    <cellStyle name="Normal 3 5 2 2 2 2 2 2 3 2" xfId="16725"/>
    <cellStyle name="Normal 3 5 2 2 2 2 2 2 3 2 2" xfId="16726"/>
    <cellStyle name="Normal 3 5 2 2 2 2 2 2 3 3" xfId="16727"/>
    <cellStyle name="Normal 3 5 2 2 2 2 2 2 4" xfId="16728"/>
    <cellStyle name="Normal 3 5 2 2 2 2 2 2 4 2" xfId="16729"/>
    <cellStyle name="Normal 3 5 2 2 2 2 2 2 5" xfId="16730"/>
    <cellStyle name="Normal 3 5 2 2 2 2 2 3" xfId="16731"/>
    <cellStyle name="Normal 3 5 2 2 2 2 2 3 2" xfId="16732"/>
    <cellStyle name="Normal 3 5 2 2 2 2 2 3 2 2" xfId="16733"/>
    <cellStyle name="Normal 3 5 2 2 2 2 2 3 2 2 2" xfId="16734"/>
    <cellStyle name="Normal 3 5 2 2 2 2 2 3 2 3" xfId="16735"/>
    <cellStyle name="Normal 3 5 2 2 2 2 2 3 3" xfId="16736"/>
    <cellStyle name="Normal 3 5 2 2 2 2 2 3 3 2" xfId="16737"/>
    <cellStyle name="Normal 3 5 2 2 2 2 2 3 4" xfId="16738"/>
    <cellStyle name="Normal 3 5 2 2 2 2 2 4" xfId="16739"/>
    <cellStyle name="Normal 3 5 2 2 2 2 2 4 2" xfId="16740"/>
    <cellStyle name="Normal 3 5 2 2 2 2 2 4 2 2" xfId="16741"/>
    <cellStyle name="Normal 3 5 2 2 2 2 2 4 3" xfId="16742"/>
    <cellStyle name="Normal 3 5 2 2 2 2 2 5" xfId="16743"/>
    <cellStyle name="Normal 3 5 2 2 2 2 2 5 2" xfId="16744"/>
    <cellStyle name="Normal 3 5 2 2 2 2 2 6" xfId="16745"/>
    <cellStyle name="Normal 3 5 2 2 2 2 3" xfId="16746"/>
    <cellStyle name="Normal 3 5 2 2 2 2 3 2" xfId="16747"/>
    <cellStyle name="Normal 3 5 2 2 2 2 3 2 2" xfId="16748"/>
    <cellStyle name="Normal 3 5 2 2 2 2 3 2 2 2" xfId="16749"/>
    <cellStyle name="Normal 3 5 2 2 2 2 3 2 2 2 2" xfId="16750"/>
    <cellStyle name="Normal 3 5 2 2 2 2 3 2 2 3" xfId="16751"/>
    <cellStyle name="Normal 3 5 2 2 2 2 3 2 3" xfId="16752"/>
    <cellStyle name="Normal 3 5 2 2 2 2 3 2 3 2" xfId="16753"/>
    <cellStyle name="Normal 3 5 2 2 2 2 3 2 4" xfId="16754"/>
    <cellStyle name="Normal 3 5 2 2 2 2 3 3" xfId="16755"/>
    <cellStyle name="Normal 3 5 2 2 2 2 3 3 2" xfId="16756"/>
    <cellStyle name="Normal 3 5 2 2 2 2 3 3 2 2" xfId="16757"/>
    <cellStyle name="Normal 3 5 2 2 2 2 3 3 3" xfId="16758"/>
    <cellStyle name="Normal 3 5 2 2 2 2 3 4" xfId="16759"/>
    <cellStyle name="Normal 3 5 2 2 2 2 3 4 2" xfId="16760"/>
    <cellStyle name="Normal 3 5 2 2 2 2 3 5" xfId="16761"/>
    <cellStyle name="Normal 3 5 2 2 2 2 4" xfId="16762"/>
    <cellStyle name="Normal 3 5 2 2 2 2 4 2" xfId="16763"/>
    <cellStyle name="Normal 3 5 2 2 2 2 4 2 2" xfId="16764"/>
    <cellStyle name="Normal 3 5 2 2 2 2 4 2 2 2" xfId="16765"/>
    <cellStyle name="Normal 3 5 2 2 2 2 4 2 3" xfId="16766"/>
    <cellStyle name="Normal 3 5 2 2 2 2 4 3" xfId="16767"/>
    <cellStyle name="Normal 3 5 2 2 2 2 4 3 2" xfId="16768"/>
    <cellStyle name="Normal 3 5 2 2 2 2 4 4" xfId="16769"/>
    <cellStyle name="Normal 3 5 2 2 2 2 5" xfId="16770"/>
    <cellStyle name="Normal 3 5 2 2 2 2 5 2" xfId="16771"/>
    <cellStyle name="Normal 3 5 2 2 2 2 5 2 2" xfId="16772"/>
    <cellStyle name="Normal 3 5 2 2 2 2 5 3" xfId="16773"/>
    <cellStyle name="Normal 3 5 2 2 2 2 6" xfId="16774"/>
    <cellStyle name="Normal 3 5 2 2 2 2 6 2" xfId="16775"/>
    <cellStyle name="Normal 3 5 2 2 2 2 7" xfId="16776"/>
    <cellStyle name="Normal 3 5 2 2 2 3" xfId="16777"/>
    <cellStyle name="Normal 3 5 2 2 2 3 2" xfId="16778"/>
    <cellStyle name="Normal 3 5 2 2 2 3 2 2" xfId="16779"/>
    <cellStyle name="Normal 3 5 2 2 2 3 2 2 2" xfId="16780"/>
    <cellStyle name="Normal 3 5 2 2 2 3 2 2 2 2" xfId="16781"/>
    <cellStyle name="Normal 3 5 2 2 2 3 2 2 2 2 2" xfId="16782"/>
    <cellStyle name="Normal 3 5 2 2 2 3 2 2 2 3" xfId="16783"/>
    <cellStyle name="Normal 3 5 2 2 2 3 2 2 3" xfId="16784"/>
    <cellStyle name="Normal 3 5 2 2 2 3 2 2 3 2" xfId="16785"/>
    <cellStyle name="Normal 3 5 2 2 2 3 2 2 4" xfId="16786"/>
    <cellStyle name="Normal 3 5 2 2 2 3 2 3" xfId="16787"/>
    <cellStyle name="Normal 3 5 2 2 2 3 2 3 2" xfId="16788"/>
    <cellStyle name="Normal 3 5 2 2 2 3 2 3 2 2" xfId="16789"/>
    <cellStyle name="Normal 3 5 2 2 2 3 2 3 3" xfId="16790"/>
    <cellStyle name="Normal 3 5 2 2 2 3 2 4" xfId="16791"/>
    <cellStyle name="Normal 3 5 2 2 2 3 2 4 2" xfId="16792"/>
    <cellStyle name="Normal 3 5 2 2 2 3 2 5" xfId="16793"/>
    <cellStyle name="Normal 3 5 2 2 2 3 3" xfId="16794"/>
    <cellStyle name="Normal 3 5 2 2 2 3 3 2" xfId="16795"/>
    <cellStyle name="Normal 3 5 2 2 2 3 3 2 2" xfId="16796"/>
    <cellStyle name="Normal 3 5 2 2 2 3 3 2 2 2" xfId="16797"/>
    <cellStyle name="Normal 3 5 2 2 2 3 3 2 3" xfId="16798"/>
    <cellStyle name="Normal 3 5 2 2 2 3 3 3" xfId="16799"/>
    <cellStyle name="Normal 3 5 2 2 2 3 3 3 2" xfId="16800"/>
    <cellStyle name="Normal 3 5 2 2 2 3 3 4" xfId="16801"/>
    <cellStyle name="Normal 3 5 2 2 2 3 4" xfId="16802"/>
    <cellStyle name="Normal 3 5 2 2 2 3 4 2" xfId="16803"/>
    <cellStyle name="Normal 3 5 2 2 2 3 4 2 2" xfId="16804"/>
    <cellStyle name="Normal 3 5 2 2 2 3 4 3" xfId="16805"/>
    <cellStyle name="Normal 3 5 2 2 2 3 5" xfId="16806"/>
    <cellStyle name="Normal 3 5 2 2 2 3 5 2" xfId="16807"/>
    <cellStyle name="Normal 3 5 2 2 2 3 6" xfId="16808"/>
    <cellStyle name="Normal 3 5 2 2 2 4" xfId="16809"/>
    <cellStyle name="Normal 3 5 2 2 2 4 2" xfId="16810"/>
    <cellStyle name="Normal 3 5 2 2 2 4 2 2" xfId="16811"/>
    <cellStyle name="Normal 3 5 2 2 2 4 2 2 2" xfId="16812"/>
    <cellStyle name="Normal 3 5 2 2 2 4 2 2 2 2" xfId="16813"/>
    <cellStyle name="Normal 3 5 2 2 2 4 2 2 3" xfId="16814"/>
    <cellStyle name="Normal 3 5 2 2 2 4 2 3" xfId="16815"/>
    <cellStyle name="Normal 3 5 2 2 2 4 2 3 2" xfId="16816"/>
    <cellStyle name="Normal 3 5 2 2 2 4 2 4" xfId="16817"/>
    <cellStyle name="Normal 3 5 2 2 2 4 3" xfId="16818"/>
    <cellStyle name="Normal 3 5 2 2 2 4 3 2" xfId="16819"/>
    <cellStyle name="Normal 3 5 2 2 2 4 3 2 2" xfId="16820"/>
    <cellStyle name="Normal 3 5 2 2 2 4 3 3" xfId="16821"/>
    <cellStyle name="Normal 3 5 2 2 2 4 4" xfId="16822"/>
    <cellStyle name="Normal 3 5 2 2 2 4 4 2" xfId="16823"/>
    <cellStyle name="Normal 3 5 2 2 2 4 5" xfId="16824"/>
    <cellStyle name="Normal 3 5 2 2 2 5" xfId="16825"/>
    <cellStyle name="Normal 3 5 2 2 2 5 2" xfId="16826"/>
    <cellStyle name="Normal 3 5 2 2 2 5 2 2" xfId="16827"/>
    <cellStyle name="Normal 3 5 2 2 2 5 2 2 2" xfId="16828"/>
    <cellStyle name="Normal 3 5 2 2 2 5 2 3" xfId="16829"/>
    <cellStyle name="Normal 3 5 2 2 2 5 3" xfId="16830"/>
    <cellStyle name="Normal 3 5 2 2 2 5 3 2" xfId="16831"/>
    <cellStyle name="Normal 3 5 2 2 2 5 4" xfId="16832"/>
    <cellStyle name="Normal 3 5 2 2 2 6" xfId="16833"/>
    <cellStyle name="Normal 3 5 2 2 2 6 2" xfId="16834"/>
    <cellStyle name="Normal 3 5 2 2 2 6 2 2" xfId="16835"/>
    <cellStyle name="Normal 3 5 2 2 2 6 3" xfId="16836"/>
    <cellStyle name="Normal 3 5 2 2 2 7" xfId="16837"/>
    <cellStyle name="Normal 3 5 2 2 2 7 2" xfId="16838"/>
    <cellStyle name="Normal 3 5 2 2 2 8" xfId="16839"/>
    <cellStyle name="Normal 3 5 2 2 3" xfId="16840"/>
    <cellStyle name="Normal 3 5 2 2 3 2" xfId="16841"/>
    <cellStyle name="Normal 3 5 2 2 3 2 2" xfId="16842"/>
    <cellStyle name="Normal 3 5 2 2 3 2 2 2" xfId="16843"/>
    <cellStyle name="Normal 3 5 2 2 3 2 2 2 2" xfId="16844"/>
    <cellStyle name="Normal 3 5 2 2 3 2 2 2 2 2" xfId="16845"/>
    <cellStyle name="Normal 3 5 2 2 3 2 2 2 2 2 2" xfId="16846"/>
    <cellStyle name="Normal 3 5 2 2 3 2 2 2 2 3" xfId="16847"/>
    <cellStyle name="Normal 3 5 2 2 3 2 2 2 3" xfId="16848"/>
    <cellStyle name="Normal 3 5 2 2 3 2 2 2 3 2" xfId="16849"/>
    <cellStyle name="Normal 3 5 2 2 3 2 2 2 4" xfId="16850"/>
    <cellStyle name="Normal 3 5 2 2 3 2 2 3" xfId="16851"/>
    <cellStyle name="Normal 3 5 2 2 3 2 2 3 2" xfId="16852"/>
    <cellStyle name="Normal 3 5 2 2 3 2 2 3 2 2" xfId="16853"/>
    <cellStyle name="Normal 3 5 2 2 3 2 2 3 3" xfId="16854"/>
    <cellStyle name="Normal 3 5 2 2 3 2 2 4" xfId="16855"/>
    <cellStyle name="Normal 3 5 2 2 3 2 2 4 2" xfId="16856"/>
    <cellStyle name="Normal 3 5 2 2 3 2 2 5" xfId="16857"/>
    <cellStyle name="Normal 3 5 2 2 3 2 3" xfId="16858"/>
    <cellStyle name="Normal 3 5 2 2 3 2 3 2" xfId="16859"/>
    <cellStyle name="Normal 3 5 2 2 3 2 3 2 2" xfId="16860"/>
    <cellStyle name="Normal 3 5 2 2 3 2 3 2 2 2" xfId="16861"/>
    <cellStyle name="Normal 3 5 2 2 3 2 3 2 3" xfId="16862"/>
    <cellStyle name="Normal 3 5 2 2 3 2 3 3" xfId="16863"/>
    <cellStyle name="Normal 3 5 2 2 3 2 3 3 2" xfId="16864"/>
    <cellStyle name="Normal 3 5 2 2 3 2 3 4" xfId="16865"/>
    <cellStyle name="Normal 3 5 2 2 3 2 4" xfId="16866"/>
    <cellStyle name="Normal 3 5 2 2 3 2 4 2" xfId="16867"/>
    <cellStyle name="Normal 3 5 2 2 3 2 4 2 2" xfId="16868"/>
    <cellStyle name="Normal 3 5 2 2 3 2 4 3" xfId="16869"/>
    <cellStyle name="Normal 3 5 2 2 3 2 5" xfId="16870"/>
    <cellStyle name="Normal 3 5 2 2 3 2 5 2" xfId="16871"/>
    <cellStyle name="Normal 3 5 2 2 3 2 6" xfId="16872"/>
    <cellStyle name="Normal 3 5 2 2 3 3" xfId="16873"/>
    <cellStyle name="Normal 3 5 2 2 3 3 2" xfId="16874"/>
    <cellStyle name="Normal 3 5 2 2 3 3 2 2" xfId="16875"/>
    <cellStyle name="Normal 3 5 2 2 3 3 2 2 2" xfId="16876"/>
    <cellStyle name="Normal 3 5 2 2 3 3 2 2 2 2" xfId="16877"/>
    <cellStyle name="Normal 3 5 2 2 3 3 2 2 3" xfId="16878"/>
    <cellStyle name="Normal 3 5 2 2 3 3 2 3" xfId="16879"/>
    <cellStyle name="Normal 3 5 2 2 3 3 2 3 2" xfId="16880"/>
    <cellStyle name="Normal 3 5 2 2 3 3 2 4" xfId="16881"/>
    <cellStyle name="Normal 3 5 2 2 3 3 3" xfId="16882"/>
    <cellStyle name="Normal 3 5 2 2 3 3 3 2" xfId="16883"/>
    <cellStyle name="Normal 3 5 2 2 3 3 3 2 2" xfId="16884"/>
    <cellStyle name="Normal 3 5 2 2 3 3 3 3" xfId="16885"/>
    <cellStyle name="Normal 3 5 2 2 3 3 4" xfId="16886"/>
    <cellStyle name="Normal 3 5 2 2 3 3 4 2" xfId="16887"/>
    <cellStyle name="Normal 3 5 2 2 3 3 5" xfId="16888"/>
    <cellStyle name="Normal 3 5 2 2 3 4" xfId="16889"/>
    <cellStyle name="Normal 3 5 2 2 3 4 2" xfId="16890"/>
    <cellStyle name="Normal 3 5 2 2 3 4 2 2" xfId="16891"/>
    <cellStyle name="Normal 3 5 2 2 3 4 2 2 2" xfId="16892"/>
    <cellStyle name="Normal 3 5 2 2 3 4 2 3" xfId="16893"/>
    <cellStyle name="Normal 3 5 2 2 3 4 3" xfId="16894"/>
    <cellStyle name="Normal 3 5 2 2 3 4 3 2" xfId="16895"/>
    <cellStyle name="Normal 3 5 2 2 3 4 4" xfId="16896"/>
    <cellStyle name="Normal 3 5 2 2 3 5" xfId="16897"/>
    <cellStyle name="Normal 3 5 2 2 3 5 2" xfId="16898"/>
    <cellStyle name="Normal 3 5 2 2 3 5 2 2" xfId="16899"/>
    <cellStyle name="Normal 3 5 2 2 3 5 3" xfId="16900"/>
    <cellStyle name="Normal 3 5 2 2 3 6" xfId="16901"/>
    <cellStyle name="Normal 3 5 2 2 3 6 2" xfId="16902"/>
    <cellStyle name="Normal 3 5 2 2 3 7" xfId="16903"/>
    <cellStyle name="Normal 3 5 2 2 4" xfId="16904"/>
    <cellStyle name="Normal 3 5 2 2 4 2" xfId="16905"/>
    <cellStyle name="Normal 3 5 2 2 4 2 2" xfId="16906"/>
    <cellStyle name="Normal 3 5 2 2 4 2 2 2" xfId="16907"/>
    <cellStyle name="Normal 3 5 2 2 4 2 2 2 2" xfId="16908"/>
    <cellStyle name="Normal 3 5 2 2 4 2 2 2 2 2" xfId="16909"/>
    <cellStyle name="Normal 3 5 2 2 4 2 2 2 3" xfId="16910"/>
    <cellStyle name="Normal 3 5 2 2 4 2 2 3" xfId="16911"/>
    <cellStyle name="Normal 3 5 2 2 4 2 2 3 2" xfId="16912"/>
    <cellStyle name="Normal 3 5 2 2 4 2 2 4" xfId="16913"/>
    <cellStyle name="Normal 3 5 2 2 4 2 3" xfId="16914"/>
    <cellStyle name="Normal 3 5 2 2 4 2 3 2" xfId="16915"/>
    <cellStyle name="Normal 3 5 2 2 4 2 3 2 2" xfId="16916"/>
    <cellStyle name="Normal 3 5 2 2 4 2 3 3" xfId="16917"/>
    <cellStyle name="Normal 3 5 2 2 4 2 4" xfId="16918"/>
    <cellStyle name="Normal 3 5 2 2 4 2 4 2" xfId="16919"/>
    <cellStyle name="Normal 3 5 2 2 4 2 5" xfId="16920"/>
    <cellStyle name="Normal 3 5 2 2 4 3" xfId="16921"/>
    <cellStyle name="Normal 3 5 2 2 4 3 2" xfId="16922"/>
    <cellStyle name="Normal 3 5 2 2 4 3 2 2" xfId="16923"/>
    <cellStyle name="Normal 3 5 2 2 4 3 2 2 2" xfId="16924"/>
    <cellStyle name="Normal 3 5 2 2 4 3 2 3" xfId="16925"/>
    <cellStyle name="Normal 3 5 2 2 4 3 3" xfId="16926"/>
    <cellStyle name="Normal 3 5 2 2 4 3 3 2" xfId="16927"/>
    <cellStyle name="Normal 3 5 2 2 4 3 4" xfId="16928"/>
    <cellStyle name="Normal 3 5 2 2 4 4" xfId="16929"/>
    <cellStyle name="Normal 3 5 2 2 4 4 2" xfId="16930"/>
    <cellStyle name="Normal 3 5 2 2 4 4 2 2" xfId="16931"/>
    <cellStyle name="Normal 3 5 2 2 4 4 3" xfId="16932"/>
    <cellStyle name="Normal 3 5 2 2 4 5" xfId="16933"/>
    <cellStyle name="Normal 3 5 2 2 4 5 2" xfId="16934"/>
    <cellStyle name="Normal 3 5 2 2 4 6" xfId="16935"/>
    <cellStyle name="Normal 3 5 2 2 5" xfId="16936"/>
    <cellStyle name="Normal 3 5 2 2 5 2" xfId="16937"/>
    <cellStyle name="Normal 3 5 2 2 5 2 2" xfId="16938"/>
    <cellStyle name="Normal 3 5 2 2 5 2 2 2" xfId="16939"/>
    <cellStyle name="Normal 3 5 2 2 5 2 2 2 2" xfId="16940"/>
    <cellStyle name="Normal 3 5 2 2 5 2 2 3" xfId="16941"/>
    <cellStyle name="Normal 3 5 2 2 5 2 3" xfId="16942"/>
    <cellStyle name="Normal 3 5 2 2 5 2 3 2" xfId="16943"/>
    <cellStyle name="Normal 3 5 2 2 5 2 4" xfId="16944"/>
    <cellStyle name="Normal 3 5 2 2 5 3" xfId="16945"/>
    <cellStyle name="Normal 3 5 2 2 5 3 2" xfId="16946"/>
    <cellStyle name="Normal 3 5 2 2 5 3 2 2" xfId="16947"/>
    <cellStyle name="Normal 3 5 2 2 5 3 3" xfId="16948"/>
    <cellStyle name="Normal 3 5 2 2 5 4" xfId="16949"/>
    <cellStyle name="Normal 3 5 2 2 5 4 2" xfId="16950"/>
    <cellStyle name="Normal 3 5 2 2 5 5" xfId="16951"/>
    <cellStyle name="Normal 3 5 2 2 6" xfId="16952"/>
    <cellStyle name="Normal 3 5 2 2 6 2" xfId="16953"/>
    <cellStyle name="Normal 3 5 2 2 6 2 2" xfId="16954"/>
    <cellStyle name="Normal 3 5 2 2 6 2 2 2" xfId="16955"/>
    <cellStyle name="Normal 3 5 2 2 6 2 3" xfId="16956"/>
    <cellStyle name="Normal 3 5 2 2 6 3" xfId="16957"/>
    <cellStyle name="Normal 3 5 2 2 6 3 2" xfId="16958"/>
    <cellStyle name="Normal 3 5 2 2 6 4" xfId="16959"/>
    <cellStyle name="Normal 3 5 2 2 7" xfId="16960"/>
    <cellStyle name="Normal 3 5 2 2 7 2" xfId="16961"/>
    <cellStyle name="Normal 3 5 2 2 7 2 2" xfId="16962"/>
    <cellStyle name="Normal 3 5 2 2 7 3" xfId="16963"/>
    <cellStyle name="Normal 3 5 2 2 8" xfId="16964"/>
    <cellStyle name="Normal 3 5 2 2 8 2" xfId="16965"/>
    <cellStyle name="Normal 3 5 2 2 9" xfId="16966"/>
    <cellStyle name="Normal 3 5 2 3" xfId="16967"/>
    <cellStyle name="Normal 3 5 2 3 2" xfId="16968"/>
    <cellStyle name="Normal 3 5 2 3 2 2" xfId="16969"/>
    <cellStyle name="Normal 3 5 2 3 2 2 2" xfId="16970"/>
    <cellStyle name="Normal 3 5 2 3 2 2 2 2" xfId="16971"/>
    <cellStyle name="Normal 3 5 2 3 2 2 2 2 2" xfId="16972"/>
    <cellStyle name="Normal 3 5 2 3 2 2 2 2 2 2" xfId="16973"/>
    <cellStyle name="Normal 3 5 2 3 2 2 2 2 2 2 2" xfId="16974"/>
    <cellStyle name="Normal 3 5 2 3 2 2 2 2 2 3" xfId="16975"/>
    <cellStyle name="Normal 3 5 2 3 2 2 2 2 3" xfId="16976"/>
    <cellStyle name="Normal 3 5 2 3 2 2 2 2 3 2" xfId="16977"/>
    <cellStyle name="Normal 3 5 2 3 2 2 2 2 4" xfId="16978"/>
    <cellStyle name="Normal 3 5 2 3 2 2 2 3" xfId="16979"/>
    <cellStyle name="Normal 3 5 2 3 2 2 2 3 2" xfId="16980"/>
    <cellStyle name="Normal 3 5 2 3 2 2 2 3 2 2" xfId="16981"/>
    <cellStyle name="Normal 3 5 2 3 2 2 2 3 3" xfId="16982"/>
    <cellStyle name="Normal 3 5 2 3 2 2 2 4" xfId="16983"/>
    <cellStyle name="Normal 3 5 2 3 2 2 2 4 2" xfId="16984"/>
    <cellStyle name="Normal 3 5 2 3 2 2 2 5" xfId="16985"/>
    <cellStyle name="Normal 3 5 2 3 2 2 3" xfId="16986"/>
    <cellStyle name="Normal 3 5 2 3 2 2 3 2" xfId="16987"/>
    <cellStyle name="Normal 3 5 2 3 2 2 3 2 2" xfId="16988"/>
    <cellStyle name="Normal 3 5 2 3 2 2 3 2 2 2" xfId="16989"/>
    <cellStyle name="Normal 3 5 2 3 2 2 3 2 3" xfId="16990"/>
    <cellStyle name="Normal 3 5 2 3 2 2 3 3" xfId="16991"/>
    <cellStyle name="Normal 3 5 2 3 2 2 3 3 2" xfId="16992"/>
    <cellStyle name="Normal 3 5 2 3 2 2 3 4" xfId="16993"/>
    <cellStyle name="Normal 3 5 2 3 2 2 4" xfId="16994"/>
    <cellStyle name="Normal 3 5 2 3 2 2 4 2" xfId="16995"/>
    <cellStyle name="Normal 3 5 2 3 2 2 4 2 2" xfId="16996"/>
    <cellStyle name="Normal 3 5 2 3 2 2 4 3" xfId="16997"/>
    <cellStyle name="Normal 3 5 2 3 2 2 5" xfId="16998"/>
    <cellStyle name="Normal 3 5 2 3 2 2 5 2" xfId="16999"/>
    <cellStyle name="Normal 3 5 2 3 2 2 6" xfId="17000"/>
    <cellStyle name="Normal 3 5 2 3 2 3" xfId="17001"/>
    <cellStyle name="Normal 3 5 2 3 2 3 2" xfId="17002"/>
    <cellStyle name="Normal 3 5 2 3 2 3 2 2" xfId="17003"/>
    <cellStyle name="Normal 3 5 2 3 2 3 2 2 2" xfId="17004"/>
    <cellStyle name="Normal 3 5 2 3 2 3 2 2 2 2" xfId="17005"/>
    <cellStyle name="Normal 3 5 2 3 2 3 2 2 3" xfId="17006"/>
    <cellStyle name="Normal 3 5 2 3 2 3 2 3" xfId="17007"/>
    <cellStyle name="Normal 3 5 2 3 2 3 2 3 2" xfId="17008"/>
    <cellStyle name="Normal 3 5 2 3 2 3 2 4" xfId="17009"/>
    <cellStyle name="Normal 3 5 2 3 2 3 3" xfId="17010"/>
    <cellStyle name="Normal 3 5 2 3 2 3 3 2" xfId="17011"/>
    <cellStyle name="Normal 3 5 2 3 2 3 3 2 2" xfId="17012"/>
    <cellStyle name="Normal 3 5 2 3 2 3 3 3" xfId="17013"/>
    <cellStyle name="Normal 3 5 2 3 2 3 4" xfId="17014"/>
    <cellStyle name="Normal 3 5 2 3 2 3 4 2" xfId="17015"/>
    <cellStyle name="Normal 3 5 2 3 2 3 5" xfId="17016"/>
    <cellStyle name="Normal 3 5 2 3 2 4" xfId="17017"/>
    <cellStyle name="Normal 3 5 2 3 2 4 2" xfId="17018"/>
    <cellStyle name="Normal 3 5 2 3 2 4 2 2" xfId="17019"/>
    <cellStyle name="Normal 3 5 2 3 2 4 2 2 2" xfId="17020"/>
    <cellStyle name="Normal 3 5 2 3 2 4 2 3" xfId="17021"/>
    <cellStyle name="Normal 3 5 2 3 2 4 3" xfId="17022"/>
    <cellStyle name="Normal 3 5 2 3 2 4 3 2" xfId="17023"/>
    <cellStyle name="Normal 3 5 2 3 2 4 4" xfId="17024"/>
    <cellStyle name="Normal 3 5 2 3 2 5" xfId="17025"/>
    <cellStyle name="Normal 3 5 2 3 2 5 2" xfId="17026"/>
    <cellStyle name="Normal 3 5 2 3 2 5 2 2" xfId="17027"/>
    <cellStyle name="Normal 3 5 2 3 2 5 3" xfId="17028"/>
    <cellStyle name="Normal 3 5 2 3 2 6" xfId="17029"/>
    <cellStyle name="Normal 3 5 2 3 2 6 2" xfId="17030"/>
    <cellStyle name="Normal 3 5 2 3 2 7" xfId="17031"/>
    <cellStyle name="Normal 3 5 2 3 3" xfId="17032"/>
    <cellStyle name="Normal 3 5 2 3 3 2" xfId="17033"/>
    <cellStyle name="Normal 3 5 2 3 3 2 2" xfId="17034"/>
    <cellStyle name="Normal 3 5 2 3 3 2 2 2" xfId="17035"/>
    <cellStyle name="Normal 3 5 2 3 3 2 2 2 2" xfId="17036"/>
    <cellStyle name="Normal 3 5 2 3 3 2 2 2 2 2" xfId="17037"/>
    <cellStyle name="Normal 3 5 2 3 3 2 2 2 3" xfId="17038"/>
    <cellStyle name="Normal 3 5 2 3 3 2 2 3" xfId="17039"/>
    <cellStyle name="Normal 3 5 2 3 3 2 2 3 2" xfId="17040"/>
    <cellStyle name="Normal 3 5 2 3 3 2 2 4" xfId="17041"/>
    <cellStyle name="Normal 3 5 2 3 3 2 3" xfId="17042"/>
    <cellStyle name="Normal 3 5 2 3 3 2 3 2" xfId="17043"/>
    <cellStyle name="Normal 3 5 2 3 3 2 3 2 2" xfId="17044"/>
    <cellStyle name="Normal 3 5 2 3 3 2 3 3" xfId="17045"/>
    <cellStyle name="Normal 3 5 2 3 3 2 4" xfId="17046"/>
    <cellStyle name="Normal 3 5 2 3 3 2 4 2" xfId="17047"/>
    <cellStyle name="Normal 3 5 2 3 3 2 5" xfId="17048"/>
    <cellStyle name="Normal 3 5 2 3 3 3" xfId="17049"/>
    <cellStyle name="Normal 3 5 2 3 3 3 2" xfId="17050"/>
    <cellStyle name="Normal 3 5 2 3 3 3 2 2" xfId="17051"/>
    <cellStyle name="Normal 3 5 2 3 3 3 2 2 2" xfId="17052"/>
    <cellStyle name="Normal 3 5 2 3 3 3 2 3" xfId="17053"/>
    <cellStyle name="Normal 3 5 2 3 3 3 3" xfId="17054"/>
    <cellStyle name="Normal 3 5 2 3 3 3 3 2" xfId="17055"/>
    <cellStyle name="Normal 3 5 2 3 3 3 4" xfId="17056"/>
    <cellStyle name="Normal 3 5 2 3 3 4" xfId="17057"/>
    <cellStyle name="Normal 3 5 2 3 3 4 2" xfId="17058"/>
    <cellStyle name="Normal 3 5 2 3 3 4 2 2" xfId="17059"/>
    <cellStyle name="Normal 3 5 2 3 3 4 3" xfId="17060"/>
    <cellStyle name="Normal 3 5 2 3 3 5" xfId="17061"/>
    <cellStyle name="Normal 3 5 2 3 3 5 2" xfId="17062"/>
    <cellStyle name="Normal 3 5 2 3 3 6" xfId="17063"/>
    <cellStyle name="Normal 3 5 2 3 4" xfId="17064"/>
    <cellStyle name="Normal 3 5 2 3 4 2" xfId="17065"/>
    <cellStyle name="Normal 3 5 2 3 4 2 2" xfId="17066"/>
    <cellStyle name="Normal 3 5 2 3 4 2 2 2" xfId="17067"/>
    <cellStyle name="Normal 3 5 2 3 4 2 2 2 2" xfId="17068"/>
    <cellStyle name="Normal 3 5 2 3 4 2 2 3" xfId="17069"/>
    <cellStyle name="Normal 3 5 2 3 4 2 3" xfId="17070"/>
    <cellStyle name="Normal 3 5 2 3 4 2 3 2" xfId="17071"/>
    <cellStyle name="Normal 3 5 2 3 4 2 4" xfId="17072"/>
    <cellStyle name="Normal 3 5 2 3 4 3" xfId="17073"/>
    <cellStyle name="Normal 3 5 2 3 4 3 2" xfId="17074"/>
    <cellStyle name="Normal 3 5 2 3 4 3 2 2" xfId="17075"/>
    <cellStyle name="Normal 3 5 2 3 4 3 3" xfId="17076"/>
    <cellStyle name="Normal 3 5 2 3 4 4" xfId="17077"/>
    <cellStyle name="Normal 3 5 2 3 4 4 2" xfId="17078"/>
    <cellStyle name="Normal 3 5 2 3 4 5" xfId="17079"/>
    <cellStyle name="Normal 3 5 2 3 5" xfId="17080"/>
    <cellStyle name="Normal 3 5 2 3 5 2" xfId="17081"/>
    <cellStyle name="Normal 3 5 2 3 5 2 2" xfId="17082"/>
    <cellStyle name="Normal 3 5 2 3 5 2 2 2" xfId="17083"/>
    <cellStyle name="Normal 3 5 2 3 5 2 3" xfId="17084"/>
    <cellStyle name="Normal 3 5 2 3 5 3" xfId="17085"/>
    <cellStyle name="Normal 3 5 2 3 5 3 2" xfId="17086"/>
    <cellStyle name="Normal 3 5 2 3 5 4" xfId="17087"/>
    <cellStyle name="Normal 3 5 2 3 6" xfId="17088"/>
    <cellStyle name="Normal 3 5 2 3 6 2" xfId="17089"/>
    <cellStyle name="Normal 3 5 2 3 6 2 2" xfId="17090"/>
    <cellStyle name="Normal 3 5 2 3 6 3" xfId="17091"/>
    <cellStyle name="Normal 3 5 2 3 7" xfId="17092"/>
    <cellStyle name="Normal 3 5 2 3 7 2" xfId="17093"/>
    <cellStyle name="Normal 3 5 2 3 8" xfId="17094"/>
    <cellStyle name="Normal 3 5 2 4" xfId="17095"/>
    <cellStyle name="Normal 3 5 2 4 2" xfId="17096"/>
    <cellStyle name="Normal 3 5 2 4 2 2" xfId="17097"/>
    <cellStyle name="Normal 3 5 2 4 2 2 2" xfId="17098"/>
    <cellStyle name="Normal 3 5 2 4 2 2 2 2" xfId="17099"/>
    <cellStyle name="Normal 3 5 2 4 2 2 2 2 2" xfId="17100"/>
    <cellStyle name="Normal 3 5 2 4 2 2 2 2 2 2" xfId="17101"/>
    <cellStyle name="Normal 3 5 2 4 2 2 2 2 3" xfId="17102"/>
    <cellStyle name="Normal 3 5 2 4 2 2 2 3" xfId="17103"/>
    <cellStyle name="Normal 3 5 2 4 2 2 2 3 2" xfId="17104"/>
    <cellStyle name="Normal 3 5 2 4 2 2 2 4" xfId="17105"/>
    <cellStyle name="Normal 3 5 2 4 2 2 3" xfId="17106"/>
    <cellStyle name="Normal 3 5 2 4 2 2 3 2" xfId="17107"/>
    <cellStyle name="Normal 3 5 2 4 2 2 3 2 2" xfId="17108"/>
    <cellStyle name="Normal 3 5 2 4 2 2 3 3" xfId="17109"/>
    <cellStyle name="Normal 3 5 2 4 2 2 4" xfId="17110"/>
    <cellStyle name="Normal 3 5 2 4 2 2 4 2" xfId="17111"/>
    <cellStyle name="Normal 3 5 2 4 2 2 5" xfId="17112"/>
    <cellStyle name="Normal 3 5 2 4 2 3" xfId="17113"/>
    <cellStyle name="Normal 3 5 2 4 2 3 2" xfId="17114"/>
    <cellStyle name="Normal 3 5 2 4 2 3 2 2" xfId="17115"/>
    <cellStyle name="Normal 3 5 2 4 2 3 2 2 2" xfId="17116"/>
    <cellStyle name="Normal 3 5 2 4 2 3 2 3" xfId="17117"/>
    <cellStyle name="Normal 3 5 2 4 2 3 3" xfId="17118"/>
    <cellStyle name="Normal 3 5 2 4 2 3 3 2" xfId="17119"/>
    <cellStyle name="Normal 3 5 2 4 2 3 4" xfId="17120"/>
    <cellStyle name="Normal 3 5 2 4 2 4" xfId="17121"/>
    <cellStyle name="Normal 3 5 2 4 2 4 2" xfId="17122"/>
    <cellStyle name="Normal 3 5 2 4 2 4 2 2" xfId="17123"/>
    <cellStyle name="Normal 3 5 2 4 2 4 3" xfId="17124"/>
    <cellStyle name="Normal 3 5 2 4 2 5" xfId="17125"/>
    <cellStyle name="Normal 3 5 2 4 2 5 2" xfId="17126"/>
    <cellStyle name="Normal 3 5 2 4 2 6" xfId="17127"/>
    <cellStyle name="Normal 3 5 2 4 3" xfId="17128"/>
    <cellStyle name="Normal 3 5 2 4 3 2" xfId="17129"/>
    <cellStyle name="Normal 3 5 2 4 3 2 2" xfId="17130"/>
    <cellStyle name="Normal 3 5 2 4 3 2 2 2" xfId="17131"/>
    <cellStyle name="Normal 3 5 2 4 3 2 2 2 2" xfId="17132"/>
    <cellStyle name="Normal 3 5 2 4 3 2 2 3" xfId="17133"/>
    <cellStyle name="Normal 3 5 2 4 3 2 3" xfId="17134"/>
    <cellStyle name="Normal 3 5 2 4 3 2 3 2" xfId="17135"/>
    <cellStyle name="Normal 3 5 2 4 3 2 4" xfId="17136"/>
    <cellStyle name="Normal 3 5 2 4 3 3" xfId="17137"/>
    <cellStyle name="Normal 3 5 2 4 3 3 2" xfId="17138"/>
    <cellStyle name="Normal 3 5 2 4 3 3 2 2" xfId="17139"/>
    <cellStyle name="Normal 3 5 2 4 3 3 3" xfId="17140"/>
    <cellStyle name="Normal 3 5 2 4 3 4" xfId="17141"/>
    <cellStyle name="Normal 3 5 2 4 3 4 2" xfId="17142"/>
    <cellStyle name="Normal 3 5 2 4 3 5" xfId="17143"/>
    <cellStyle name="Normal 3 5 2 4 4" xfId="17144"/>
    <cellStyle name="Normal 3 5 2 4 4 2" xfId="17145"/>
    <cellStyle name="Normal 3 5 2 4 4 2 2" xfId="17146"/>
    <cellStyle name="Normal 3 5 2 4 4 2 2 2" xfId="17147"/>
    <cellStyle name="Normal 3 5 2 4 4 2 3" xfId="17148"/>
    <cellStyle name="Normal 3 5 2 4 4 3" xfId="17149"/>
    <cellStyle name="Normal 3 5 2 4 4 3 2" xfId="17150"/>
    <cellStyle name="Normal 3 5 2 4 4 4" xfId="17151"/>
    <cellStyle name="Normal 3 5 2 4 5" xfId="17152"/>
    <cellStyle name="Normal 3 5 2 4 5 2" xfId="17153"/>
    <cellStyle name="Normal 3 5 2 4 5 2 2" xfId="17154"/>
    <cellStyle name="Normal 3 5 2 4 5 3" xfId="17155"/>
    <cellStyle name="Normal 3 5 2 4 6" xfId="17156"/>
    <cellStyle name="Normal 3 5 2 4 6 2" xfId="17157"/>
    <cellStyle name="Normal 3 5 2 4 7" xfId="17158"/>
    <cellStyle name="Normal 3 5 2 5" xfId="17159"/>
    <cellStyle name="Normal 3 5 2 5 2" xfId="17160"/>
    <cellStyle name="Normal 3 5 2 5 2 2" xfId="17161"/>
    <cellStyle name="Normal 3 5 2 5 2 2 2" xfId="17162"/>
    <cellStyle name="Normal 3 5 2 5 2 2 2 2" xfId="17163"/>
    <cellStyle name="Normal 3 5 2 5 2 2 2 2 2" xfId="17164"/>
    <cellStyle name="Normal 3 5 2 5 2 2 2 3" xfId="17165"/>
    <cellStyle name="Normal 3 5 2 5 2 2 3" xfId="17166"/>
    <cellStyle name="Normal 3 5 2 5 2 2 3 2" xfId="17167"/>
    <cellStyle name="Normal 3 5 2 5 2 2 4" xfId="17168"/>
    <cellStyle name="Normal 3 5 2 5 2 3" xfId="17169"/>
    <cellStyle name="Normal 3 5 2 5 2 3 2" xfId="17170"/>
    <cellStyle name="Normal 3 5 2 5 2 3 2 2" xfId="17171"/>
    <cellStyle name="Normal 3 5 2 5 2 3 3" xfId="17172"/>
    <cellStyle name="Normal 3 5 2 5 2 4" xfId="17173"/>
    <cellStyle name="Normal 3 5 2 5 2 4 2" xfId="17174"/>
    <cellStyle name="Normal 3 5 2 5 2 5" xfId="17175"/>
    <cellStyle name="Normal 3 5 2 5 3" xfId="17176"/>
    <cellStyle name="Normal 3 5 2 5 3 2" xfId="17177"/>
    <cellStyle name="Normal 3 5 2 5 3 2 2" xfId="17178"/>
    <cellStyle name="Normal 3 5 2 5 3 2 2 2" xfId="17179"/>
    <cellStyle name="Normal 3 5 2 5 3 2 3" xfId="17180"/>
    <cellStyle name="Normal 3 5 2 5 3 3" xfId="17181"/>
    <cellStyle name="Normal 3 5 2 5 3 3 2" xfId="17182"/>
    <cellStyle name="Normal 3 5 2 5 3 4" xfId="17183"/>
    <cellStyle name="Normal 3 5 2 5 4" xfId="17184"/>
    <cellStyle name="Normal 3 5 2 5 4 2" xfId="17185"/>
    <cellStyle name="Normal 3 5 2 5 4 2 2" xfId="17186"/>
    <cellStyle name="Normal 3 5 2 5 4 3" xfId="17187"/>
    <cellStyle name="Normal 3 5 2 5 5" xfId="17188"/>
    <cellStyle name="Normal 3 5 2 5 5 2" xfId="17189"/>
    <cellStyle name="Normal 3 5 2 5 6" xfId="17190"/>
    <cellStyle name="Normal 3 5 2 6" xfId="17191"/>
    <cellStyle name="Normal 3 5 2 6 2" xfId="17192"/>
    <cellStyle name="Normal 3 5 2 6 2 2" xfId="17193"/>
    <cellStyle name="Normal 3 5 2 6 2 2 2" xfId="17194"/>
    <cellStyle name="Normal 3 5 2 6 2 2 2 2" xfId="17195"/>
    <cellStyle name="Normal 3 5 2 6 2 2 3" xfId="17196"/>
    <cellStyle name="Normal 3 5 2 6 2 3" xfId="17197"/>
    <cellStyle name="Normal 3 5 2 6 2 3 2" xfId="17198"/>
    <cellStyle name="Normal 3 5 2 6 2 4" xfId="17199"/>
    <cellStyle name="Normal 3 5 2 6 3" xfId="17200"/>
    <cellStyle name="Normal 3 5 2 6 3 2" xfId="17201"/>
    <cellStyle name="Normal 3 5 2 6 3 2 2" xfId="17202"/>
    <cellStyle name="Normal 3 5 2 6 3 3" xfId="17203"/>
    <cellStyle name="Normal 3 5 2 6 4" xfId="17204"/>
    <cellStyle name="Normal 3 5 2 6 4 2" xfId="17205"/>
    <cellStyle name="Normal 3 5 2 6 5" xfId="17206"/>
    <cellStyle name="Normal 3 5 2 7" xfId="17207"/>
    <cellStyle name="Normal 3 5 2 7 2" xfId="17208"/>
    <cellStyle name="Normal 3 5 2 7 2 2" xfId="17209"/>
    <cellStyle name="Normal 3 5 2 7 2 2 2" xfId="17210"/>
    <cellStyle name="Normal 3 5 2 7 2 3" xfId="17211"/>
    <cellStyle name="Normal 3 5 2 7 3" xfId="17212"/>
    <cellStyle name="Normal 3 5 2 7 3 2" xfId="17213"/>
    <cellStyle name="Normal 3 5 2 7 4" xfId="17214"/>
    <cellStyle name="Normal 3 5 2 8" xfId="17215"/>
    <cellStyle name="Normal 3 5 2 8 2" xfId="17216"/>
    <cellStyle name="Normal 3 5 2 8 2 2" xfId="17217"/>
    <cellStyle name="Normal 3 5 2 8 3" xfId="17218"/>
    <cellStyle name="Normal 3 5 2 9" xfId="17219"/>
    <cellStyle name="Normal 3 5 2 9 2" xfId="17220"/>
    <cellStyle name="Normal 3 5 3" xfId="17221"/>
    <cellStyle name="Normal 3 5 3 2" xfId="17222"/>
    <cellStyle name="Normal 3 5 3 2 2" xfId="17223"/>
    <cellStyle name="Normal 3 5 3 2 2 2" xfId="17224"/>
    <cellStyle name="Normal 3 5 3 2 2 2 2" xfId="17225"/>
    <cellStyle name="Normal 3 5 3 2 2 2 2 2" xfId="17226"/>
    <cellStyle name="Normal 3 5 3 2 2 2 2 2 2" xfId="17227"/>
    <cellStyle name="Normal 3 5 3 2 2 2 2 2 2 2" xfId="17228"/>
    <cellStyle name="Normal 3 5 3 2 2 2 2 2 2 2 2" xfId="17229"/>
    <cellStyle name="Normal 3 5 3 2 2 2 2 2 2 3" xfId="17230"/>
    <cellStyle name="Normal 3 5 3 2 2 2 2 2 3" xfId="17231"/>
    <cellStyle name="Normal 3 5 3 2 2 2 2 2 3 2" xfId="17232"/>
    <cellStyle name="Normal 3 5 3 2 2 2 2 2 4" xfId="17233"/>
    <cellStyle name="Normal 3 5 3 2 2 2 2 3" xfId="17234"/>
    <cellStyle name="Normal 3 5 3 2 2 2 2 3 2" xfId="17235"/>
    <cellStyle name="Normal 3 5 3 2 2 2 2 3 2 2" xfId="17236"/>
    <cellStyle name="Normal 3 5 3 2 2 2 2 3 3" xfId="17237"/>
    <cellStyle name="Normal 3 5 3 2 2 2 2 4" xfId="17238"/>
    <cellStyle name="Normal 3 5 3 2 2 2 2 4 2" xfId="17239"/>
    <cellStyle name="Normal 3 5 3 2 2 2 2 5" xfId="17240"/>
    <cellStyle name="Normal 3 5 3 2 2 2 3" xfId="17241"/>
    <cellStyle name="Normal 3 5 3 2 2 2 3 2" xfId="17242"/>
    <cellStyle name="Normal 3 5 3 2 2 2 3 2 2" xfId="17243"/>
    <cellStyle name="Normal 3 5 3 2 2 2 3 2 2 2" xfId="17244"/>
    <cellStyle name="Normal 3 5 3 2 2 2 3 2 3" xfId="17245"/>
    <cellStyle name="Normal 3 5 3 2 2 2 3 3" xfId="17246"/>
    <cellStyle name="Normal 3 5 3 2 2 2 3 3 2" xfId="17247"/>
    <cellStyle name="Normal 3 5 3 2 2 2 3 4" xfId="17248"/>
    <cellStyle name="Normal 3 5 3 2 2 2 4" xfId="17249"/>
    <cellStyle name="Normal 3 5 3 2 2 2 4 2" xfId="17250"/>
    <cellStyle name="Normal 3 5 3 2 2 2 4 2 2" xfId="17251"/>
    <cellStyle name="Normal 3 5 3 2 2 2 4 3" xfId="17252"/>
    <cellStyle name="Normal 3 5 3 2 2 2 5" xfId="17253"/>
    <cellStyle name="Normal 3 5 3 2 2 2 5 2" xfId="17254"/>
    <cellStyle name="Normal 3 5 3 2 2 2 6" xfId="17255"/>
    <cellStyle name="Normal 3 5 3 2 2 3" xfId="17256"/>
    <cellStyle name="Normal 3 5 3 2 2 3 2" xfId="17257"/>
    <cellStyle name="Normal 3 5 3 2 2 3 2 2" xfId="17258"/>
    <cellStyle name="Normal 3 5 3 2 2 3 2 2 2" xfId="17259"/>
    <cellStyle name="Normal 3 5 3 2 2 3 2 2 2 2" xfId="17260"/>
    <cellStyle name="Normal 3 5 3 2 2 3 2 2 3" xfId="17261"/>
    <cellStyle name="Normal 3 5 3 2 2 3 2 3" xfId="17262"/>
    <cellStyle name="Normal 3 5 3 2 2 3 2 3 2" xfId="17263"/>
    <cellStyle name="Normal 3 5 3 2 2 3 2 4" xfId="17264"/>
    <cellStyle name="Normal 3 5 3 2 2 3 3" xfId="17265"/>
    <cellStyle name="Normal 3 5 3 2 2 3 3 2" xfId="17266"/>
    <cellStyle name="Normal 3 5 3 2 2 3 3 2 2" xfId="17267"/>
    <cellStyle name="Normal 3 5 3 2 2 3 3 3" xfId="17268"/>
    <cellStyle name="Normal 3 5 3 2 2 3 4" xfId="17269"/>
    <cellStyle name="Normal 3 5 3 2 2 3 4 2" xfId="17270"/>
    <cellStyle name="Normal 3 5 3 2 2 3 5" xfId="17271"/>
    <cellStyle name="Normal 3 5 3 2 2 4" xfId="17272"/>
    <cellStyle name="Normal 3 5 3 2 2 4 2" xfId="17273"/>
    <cellStyle name="Normal 3 5 3 2 2 4 2 2" xfId="17274"/>
    <cellStyle name="Normal 3 5 3 2 2 4 2 2 2" xfId="17275"/>
    <cellStyle name="Normal 3 5 3 2 2 4 2 3" xfId="17276"/>
    <cellStyle name="Normal 3 5 3 2 2 4 3" xfId="17277"/>
    <cellStyle name="Normal 3 5 3 2 2 4 3 2" xfId="17278"/>
    <cellStyle name="Normal 3 5 3 2 2 4 4" xfId="17279"/>
    <cellStyle name="Normal 3 5 3 2 2 5" xfId="17280"/>
    <cellStyle name="Normal 3 5 3 2 2 5 2" xfId="17281"/>
    <cellStyle name="Normal 3 5 3 2 2 5 2 2" xfId="17282"/>
    <cellStyle name="Normal 3 5 3 2 2 5 3" xfId="17283"/>
    <cellStyle name="Normal 3 5 3 2 2 6" xfId="17284"/>
    <cellStyle name="Normal 3 5 3 2 2 6 2" xfId="17285"/>
    <cellStyle name="Normal 3 5 3 2 2 7" xfId="17286"/>
    <cellStyle name="Normal 3 5 3 2 3" xfId="17287"/>
    <cellStyle name="Normal 3 5 3 2 3 2" xfId="17288"/>
    <cellStyle name="Normal 3 5 3 2 3 2 2" xfId="17289"/>
    <cellStyle name="Normal 3 5 3 2 3 2 2 2" xfId="17290"/>
    <cellStyle name="Normal 3 5 3 2 3 2 2 2 2" xfId="17291"/>
    <cellStyle name="Normal 3 5 3 2 3 2 2 2 2 2" xfId="17292"/>
    <cellStyle name="Normal 3 5 3 2 3 2 2 2 3" xfId="17293"/>
    <cellStyle name="Normal 3 5 3 2 3 2 2 3" xfId="17294"/>
    <cellStyle name="Normal 3 5 3 2 3 2 2 3 2" xfId="17295"/>
    <cellStyle name="Normal 3 5 3 2 3 2 2 4" xfId="17296"/>
    <cellStyle name="Normal 3 5 3 2 3 2 3" xfId="17297"/>
    <cellStyle name="Normal 3 5 3 2 3 2 3 2" xfId="17298"/>
    <cellStyle name="Normal 3 5 3 2 3 2 3 2 2" xfId="17299"/>
    <cellStyle name="Normal 3 5 3 2 3 2 3 3" xfId="17300"/>
    <cellStyle name="Normal 3 5 3 2 3 2 4" xfId="17301"/>
    <cellStyle name="Normal 3 5 3 2 3 2 4 2" xfId="17302"/>
    <cellStyle name="Normal 3 5 3 2 3 2 5" xfId="17303"/>
    <cellStyle name="Normal 3 5 3 2 3 3" xfId="17304"/>
    <cellStyle name="Normal 3 5 3 2 3 3 2" xfId="17305"/>
    <cellStyle name="Normal 3 5 3 2 3 3 2 2" xfId="17306"/>
    <cellStyle name="Normal 3 5 3 2 3 3 2 2 2" xfId="17307"/>
    <cellStyle name="Normal 3 5 3 2 3 3 2 3" xfId="17308"/>
    <cellStyle name="Normal 3 5 3 2 3 3 3" xfId="17309"/>
    <cellStyle name="Normal 3 5 3 2 3 3 3 2" xfId="17310"/>
    <cellStyle name="Normal 3 5 3 2 3 3 4" xfId="17311"/>
    <cellStyle name="Normal 3 5 3 2 3 4" xfId="17312"/>
    <cellStyle name="Normal 3 5 3 2 3 4 2" xfId="17313"/>
    <cellStyle name="Normal 3 5 3 2 3 4 2 2" xfId="17314"/>
    <cellStyle name="Normal 3 5 3 2 3 4 3" xfId="17315"/>
    <cellStyle name="Normal 3 5 3 2 3 5" xfId="17316"/>
    <cellStyle name="Normal 3 5 3 2 3 5 2" xfId="17317"/>
    <cellStyle name="Normal 3 5 3 2 3 6" xfId="17318"/>
    <cellStyle name="Normal 3 5 3 2 4" xfId="17319"/>
    <cellStyle name="Normal 3 5 3 2 4 2" xfId="17320"/>
    <cellStyle name="Normal 3 5 3 2 4 2 2" xfId="17321"/>
    <cellStyle name="Normal 3 5 3 2 4 2 2 2" xfId="17322"/>
    <cellStyle name="Normal 3 5 3 2 4 2 2 2 2" xfId="17323"/>
    <cellStyle name="Normal 3 5 3 2 4 2 2 3" xfId="17324"/>
    <cellStyle name="Normal 3 5 3 2 4 2 3" xfId="17325"/>
    <cellStyle name="Normal 3 5 3 2 4 2 3 2" xfId="17326"/>
    <cellStyle name="Normal 3 5 3 2 4 2 4" xfId="17327"/>
    <cellStyle name="Normal 3 5 3 2 4 3" xfId="17328"/>
    <cellStyle name="Normal 3 5 3 2 4 3 2" xfId="17329"/>
    <cellStyle name="Normal 3 5 3 2 4 3 2 2" xfId="17330"/>
    <cellStyle name="Normal 3 5 3 2 4 3 3" xfId="17331"/>
    <cellStyle name="Normal 3 5 3 2 4 4" xfId="17332"/>
    <cellStyle name="Normal 3 5 3 2 4 4 2" xfId="17333"/>
    <cellStyle name="Normal 3 5 3 2 4 5" xfId="17334"/>
    <cellStyle name="Normal 3 5 3 2 5" xfId="17335"/>
    <cellStyle name="Normal 3 5 3 2 5 2" xfId="17336"/>
    <cellStyle name="Normal 3 5 3 2 5 2 2" xfId="17337"/>
    <cellStyle name="Normal 3 5 3 2 5 2 2 2" xfId="17338"/>
    <cellStyle name="Normal 3 5 3 2 5 2 3" xfId="17339"/>
    <cellStyle name="Normal 3 5 3 2 5 3" xfId="17340"/>
    <cellStyle name="Normal 3 5 3 2 5 3 2" xfId="17341"/>
    <cellStyle name="Normal 3 5 3 2 5 4" xfId="17342"/>
    <cellStyle name="Normal 3 5 3 2 6" xfId="17343"/>
    <cellStyle name="Normal 3 5 3 2 6 2" xfId="17344"/>
    <cellStyle name="Normal 3 5 3 2 6 2 2" xfId="17345"/>
    <cellStyle name="Normal 3 5 3 2 6 3" xfId="17346"/>
    <cellStyle name="Normal 3 5 3 2 7" xfId="17347"/>
    <cellStyle name="Normal 3 5 3 2 7 2" xfId="17348"/>
    <cellStyle name="Normal 3 5 3 2 8" xfId="17349"/>
    <cellStyle name="Normal 3 5 3 3" xfId="17350"/>
    <cellStyle name="Normal 3 5 3 3 2" xfId="17351"/>
    <cellStyle name="Normal 3 5 3 3 2 2" xfId="17352"/>
    <cellStyle name="Normal 3 5 3 3 2 2 2" xfId="17353"/>
    <cellStyle name="Normal 3 5 3 3 2 2 2 2" xfId="17354"/>
    <cellStyle name="Normal 3 5 3 3 2 2 2 2 2" xfId="17355"/>
    <cellStyle name="Normal 3 5 3 3 2 2 2 2 2 2" xfId="17356"/>
    <cellStyle name="Normal 3 5 3 3 2 2 2 2 3" xfId="17357"/>
    <cellStyle name="Normal 3 5 3 3 2 2 2 3" xfId="17358"/>
    <cellStyle name="Normal 3 5 3 3 2 2 2 3 2" xfId="17359"/>
    <cellStyle name="Normal 3 5 3 3 2 2 2 4" xfId="17360"/>
    <cellStyle name="Normal 3 5 3 3 2 2 3" xfId="17361"/>
    <cellStyle name="Normal 3 5 3 3 2 2 3 2" xfId="17362"/>
    <cellStyle name="Normal 3 5 3 3 2 2 3 2 2" xfId="17363"/>
    <cellStyle name="Normal 3 5 3 3 2 2 3 3" xfId="17364"/>
    <cellStyle name="Normal 3 5 3 3 2 2 4" xfId="17365"/>
    <cellStyle name="Normal 3 5 3 3 2 2 4 2" xfId="17366"/>
    <cellStyle name="Normal 3 5 3 3 2 2 5" xfId="17367"/>
    <cellStyle name="Normal 3 5 3 3 2 3" xfId="17368"/>
    <cellStyle name="Normal 3 5 3 3 2 3 2" xfId="17369"/>
    <cellStyle name="Normal 3 5 3 3 2 3 2 2" xfId="17370"/>
    <cellStyle name="Normal 3 5 3 3 2 3 2 2 2" xfId="17371"/>
    <cellStyle name="Normal 3 5 3 3 2 3 2 3" xfId="17372"/>
    <cellStyle name="Normal 3 5 3 3 2 3 3" xfId="17373"/>
    <cellStyle name="Normal 3 5 3 3 2 3 3 2" xfId="17374"/>
    <cellStyle name="Normal 3 5 3 3 2 3 4" xfId="17375"/>
    <cellStyle name="Normal 3 5 3 3 2 4" xfId="17376"/>
    <cellStyle name="Normal 3 5 3 3 2 4 2" xfId="17377"/>
    <cellStyle name="Normal 3 5 3 3 2 4 2 2" xfId="17378"/>
    <cellStyle name="Normal 3 5 3 3 2 4 3" xfId="17379"/>
    <cellStyle name="Normal 3 5 3 3 2 5" xfId="17380"/>
    <cellStyle name="Normal 3 5 3 3 2 5 2" xfId="17381"/>
    <cellStyle name="Normal 3 5 3 3 2 6" xfId="17382"/>
    <cellStyle name="Normal 3 5 3 3 3" xfId="17383"/>
    <cellStyle name="Normal 3 5 3 3 3 2" xfId="17384"/>
    <cellStyle name="Normal 3 5 3 3 3 2 2" xfId="17385"/>
    <cellStyle name="Normal 3 5 3 3 3 2 2 2" xfId="17386"/>
    <cellStyle name="Normal 3 5 3 3 3 2 2 2 2" xfId="17387"/>
    <cellStyle name="Normal 3 5 3 3 3 2 2 3" xfId="17388"/>
    <cellStyle name="Normal 3 5 3 3 3 2 3" xfId="17389"/>
    <cellStyle name="Normal 3 5 3 3 3 2 3 2" xfId="17390"/>
    <cellStyle name="Normal 3 5 3 3 3 2 4" xfId="17391"/>
    <cellStyle name="Normal 3 5 3 3 3 3" xfId="17392"/>
    <cellStyle name="Normal 3 5 3 3 3 3 2" xfId="17393"/>
    <cellStyle name="Normal 3 5 3 3 3 3 2 2" xfId="17394"/>
    <cellStyle name="Normal 3 5 3 3 3 3 3" xfId="17395"/>
    <cellStyle name="Normal 3 5 3 3 3 4" xfId="17396"/>
    <cellStyle name="Normal 3 5 3 3 3 4 2" xfId="17397"/>
    <cellStyle name="Normal 3 5 3 3 3 5" xfId="17398"/>
    <cellStyle name="Normal 3 5 3 3 4" xfId="17399"/>
    <cellStyle name="Normal 3 5 3 3 4 2" xfId="17400"/>
    <cellStyle name="Normal 3 5 3 3 4 2 2" xfId="17401"/>
    <cellStyle name="Normal 3 5 3 3 4 2 2 2" xfId="17402"/>
    <cellStyle name="Normal 3 5 3 3 4 2 3" xfId="17403"/>
    <cellStyle name="Normal 3 5 3 3 4 3" xfId="17404"/>
    <cellStyle name="Normal 3 5 3 3 4 3 2" xfId="17405"/>
    <cellStyle name="Normal 3 5 3 3 4 4" xfId="17406"/>
    <cellStyle name="Normal 3 5 3 3 5" xfId="17407"/>
    <cellStyle name="Normal 3 5 3 3 5 2" xfId="17408"/>
    <cellStyle name="Normal 3 5 3 3 5 2 2" xfId="17409"/>
    <cellStyle name="Normal 3 5 3 3 5 3" xfId="17410"/>
    <cellStyle name="Normal 3 5 3 3 6" xfId="17411"/>
    <cellStyle name="Normal 3 5 3 3 6 2" xfId="17412"/>
    <cellStyle name="Normal 3 5 3 3 7" xfId="17413"/>
    <cellStyle name="Normal 3 5 3 4" xfId="17414"/>
    <cellStyle name="Normal 3 5 3 4 2" xfId="17415"/>
    <cellStyle name="Normal 3 5 3 4 2 2" xfId="17416"/>
    <cellStyle name="Normal 3 5 3 4 2 2 2" xfId="17417"/>
    <cellStyle name="Normal 3 5 3 4 2 2 2 2" xfId="17418"/>
    <cellStyle name="Normal 3 5 3 4 2 2 2 2 2" xfId="17419"/>
    <cellStyle name="Normal 3 5 3 4 2 2 2 3" xfId="17420"/>
    <cellStyle name="Normal 3 5 3 4 2 2 3" xfId="17421"/>
    <cellStyle name="Normal 3 5 3 4 2 2 3 2" xfId="17422"/>
    <cellStyle name="Normal 3 5 3 4 2 2 4" xfId="17423"/>
    <cellStyle name="Normal 3 5 3 4 2 3" xfId="17424"/>
    <cellStyle name="Normal 3 5 3 4 2 3 2" xfId="17425"/>
    <cellStyle name="Normal 3 5 3 4 2 3 2 2" xfId="17426"/>
    <cellStyle name="Normal 3 5 3 4 2 3 3" xfId="17427"/>
    <cellStyle name="Normal 3 5 3 4 2 4" xfId="17428"/>
    <cellStyle name="Normal 3 5 3 4 2 4 2" xfId="17429"/>
    <cellStyle name="Normal 3 5 3 4 2 5" xfId="17430"/>
    <cellStyle name="Normal 3 5 3 4 3" xfId="17431"/>
    <cellStyle name="Normal 3 5 3 4 3 2" xfId="17432"/>
    <cellStyle name="Normal 3 5 3 4 3 2 2" xfId="17433"/>
    <cellStyle name="Normal 3 5 3 4 3 2 2 2" xfId="17434"/>
    <cellStyle name="Normal 3 5 3 4 3 2 3" xfId="17435"/>
    <cellStyle name="Normal 3 5 3 4 3 3" xfId="17436"/>
    <cellStyle name="Normal 3 5 3 4 3 3 2" xfId="17437"/>
    <cellStyle name="Normal 3 5 3 4 3 4" xfId="17438"/>
    <cellStyle name="Normal 3 5 3 4 4" xfId="17439"/>
    <cellStyle name="Normal 3 5 3 4 4 2" xfId="17440"/>
    <cellStyle name="Normal 3 5 3 4 4 2 2" xfId="17441"/>
    <cellStyle name="Normal 3 5 3 4 4 3" xfId="17442"/>
    <cellStyle name="Normal 3 5 3 4 5" xfId="17443"/>
    <cellStyle name="Normal 3 5 3 4 5 2" xfId="17444"/>
    <cellStyle name="Normal 3 5 3 4 6" xfId="17445"/>
    <cellStyle name="Normal 3 5 3 5" xfId="17446"/>
    <cellStyle name="Normal 3 5 3 5 2" xfId="17447"/>
    <cellStyle name="Normal 3 5 3 5 2 2" xfId="17448"/>
    <cellStyle name="Normal 3 5 3 5 2 2 2" xfId="17449"/>
    <cellStyle name="Normal 3 5 3 5 2 2 2 2" xfId="17450"/>
    <cellStyle name="Normal 3 5 3 5 2 2 3" xfId="17451"/>
    <cellStyle name="Normal 3 5 3 5 2 3" xfId="17452"/>
    <cellStyle name="Normal 3 5 3 5 2 3 2" xfId="17453"/>
    <cellStyle name="Normal 3 5 3 5 2 4" xfId="17454"/>
    <cellStyle name="Normal 3 5 3 5 3" xfId="17455"/>
    <cellStyle name="Normal 3 5 3 5 3 2" xfId="17456"/>
    <cellStyle name="Normal 3 5 3 5 3 2 2" xfId="17457"/>
    <cellStyle name="Normal 3 5 3 5 3 3" xfId="17458"/>
    <cellStyle name="Normal 3 5 3 5 4" xfId="17459"/>
    <cellStyle name="Normal 3 5 3 5 4 2" xfId="17460"/>
    <cellStyle name="Normal 3 5 3 5 5" xfId="17461"/>
    <cellStyle name="Normal 3 5 3 6" xfId="17462"/>
    <cellStyle name="Normal 3 5 3 6 2" xfId="17463"/>
    <cellStyle name="Normal 3 5 3 6 2 2" xfId="17464"/>
    <cellStyle name="Normal 3 5 3 6 2 2 2" xfId="17465"/>
    <cellStyle name="Normal 3 5 3 6 2 3" xfId="17466"/>
    <cellStyle name="Normal 3 5 3 6 3" xfId="17467"/>
    <cellStyle name="Normal 3 5 3 6 3 2" xfId="17468"/>
    <cellStyle name="Normal 3 5 3 6 4" xfId="17469"/>
    <cellStyle name="Normal 3 5 3 7" xfId="17470"/>
    <cellStyle name="Normal 3 5 3 7 2" xfId="17471"/>
    <cellStyle name="Normal 3 5 3 7 2 2" xfId="17472"/>
    <cellStyle name="Normal 3 5 3 7 3" xfId="17473"/>
    <cellStyle name="Normal 3 5 3 8" xfId="17474"/>
    <cellStyle name="Normal 3 5 3 8 2" xfId="17475"/>
    <cellStyle name="Normal 3 5 3 9" xfId="17476"/>
    <cellStyle name="Normal 3 5 4" xfId="17477"/>
    <cellStyle name="Normal 3 5 4 2" xfId="17478"/>
    <cellStyle name="Normal 3 5 4 2 2" xfId="17479"/>
    <cellStyle name="Normal 3 5 4 2 2 2" xfId="17480"/>
    <cellStyle name="Normal 3 5 4 2 2 2 2" xfId="17481"/>
    <cellStyle name="Normal 3 5 4 2 2 2 2 2" xfId="17482"/>
    <cellStyle name="Normal 3 5 4 2 2 2 2 2 2" xfId="17483"/>
    <cellStyle name="Normal 3 5 4 2 2 2 2 2 2 2" xfId="17484"/>
    <cellStyle name="Normal 3 5 4 2 2 2 2 2 3" xfId="17485"/>
    <cellStyle name="Normal 3 5 4 2 2 2 2 3" xfId="17486"/>
    <cellStyle name="Normal 3 5 4 2 2 2 2 3 2" xfId="17487"/>
    <cellStyle name="Normal 3 5 4 2 2 2 2 4" xfId="17488"/>
    <cellStyle name="Normal 3 5 4 2 2 2 3" xfId="17489"/>
    <cellStyle name="Normal 3 5 4 2 2 2 3 2" xfId="17490"/>
    <cellStyle name="Normal 3 5 4 2 2 2 3 2 2" xfId="17491"/>
    <cellStyle name="Normal 3 5 4 2 2 2 3 3" xfId="17492"/>
    <cellStyle name="Normal 3 5 4 2 2 2 4" xfId="17493"/>
    <cellStyle name="Normal 3 5 4 2 2 2 4 2" xfId="17494"/>
    <cellStyle name="Normal 3 5 4 2 2 2 5" xfId="17495"/>
    <cellStyle name="Normal 3 5 4 2 2 3" xfId="17496"/>
    <cellStyle name="Normal 3 5 4 2 2 3 2" xfId="17497"/>
    <cellStyle name="Normal 3 5 4 2 2 3 2 2" xfId="17498"/>
    <cellStyle name="Normal 3 5 4 2 2 3 2 2 2" xfId="17499"/>
    <cellStyle name="Normal 3 5 4 2 2 3 2 3" xfId="17500"/>
    <cellStyle name="Normal 3 5 4 2 2 3 3" xfId="17501"/>
    <cellStyle name="Normal 3 5 4 2 2 3 3 2" xfId="17502"/>
    <cellStyle name="Normal 3 5 4 2 2 3 4" xfId="17503"/>
    <cellStyle name="Normal 3 5 4 2 2 4" xfId="17504"/>
    <cellStyle name="Normal 3 5 4 2 2 4 2" xfId="17505"/>
    <cellStyle name="Normal 3 5 4 2 2 4 2 2" xfId="17506"/>
    <cellStyle name="Normal 3 5 4 2 2 4 3" xfId="17507"/>
    <cellStyle name="Normal 3 5 4 2 2 5" xfId="17508"/>
    <cellStyle name="Normal 3 5 4 2 2 5 2" xfId="17509"/>
    <cellStyle name="Normal 3 5 4 2 2 6" xfId="17510"/>
    <cellStyle name="Normal 3 5 4 2 3" xfId="17511"/>
    <cellStyle name="Normal 3 5 4 2 3 2" xfId="17512"/>
    <cellStyle name="Normal 3 5 4 2 3 2 2" xfId="17513"/>
    <cellStyle name="Normal 3 5 4 2 3 2 2 2" xfId="17514"/>
    <cellStyle name="Normal 3 5 4 2 3 2 2 2 2" xfId="17515"/>
    <cellStyle name="Normal 3 5 4 2 3 2 2 3" xfId="17516"/>
    <cellStyle name="Normal 3 5 4 2 3 2 3" xfId="17517"/>
    <cellStyle name="Normal 3 5 4 2 3 2 3 2" xfId="17518"/>
    <cellStyle name="Normal 3 5 4 2 3 2 4" xfId="17519"/>
    <cellStyle name="Normal 3 5 4 2 3 3" xfId="17520"/>
    <cellStyle name="Normal 3 5 4 2 3 3 2" xfId="17521"/>
    <cellStyle name="Normal 3 5 4 2 3 3 2 2" xfId="17522"/>
    <cellStyle name="Normal 3 5 4 2 3 3 3" xfId="17523"/>
    <cellStyle name="Normal 3 5 4 2 3 4" xfId="17524"/>
    <cellStyle name="Normal 3 5 4 2 3 4 2" xfId="17525"/>
    <cellStyle name="Normal 3 5 4 2 3 5" xfId="17526"/>
    <cellStyle name="Normal 3 5 4 2 4" xfId="17527"/>
    <cellStyle name="Normal 3 5 4 2 4 2" xfId="17528"/>
    <cellStyle name="Normal 3 5 4 2 4 2 2" xfId="17529"/>
    <cellStyle name="Normal 3 5 4 2 4 2 2 2" xfId="17530"/>
    <cellStyle name="Normal 3 5 4 2 4 2 3" xfId="17531"/>
    <cellStyle name="Normal 3 5 4 2 4 3" xfId="17532"/>
    <cellStyle name="Normal 3 5 4 2 4 3 2" xfId="17533"/>
    <cellStyle name="Normal 3 5 4 2 4 4" xfId="17534"/>
    <cellStyle name="Normal 3 5 4 2 5" xfId="17535"/>
    <cellStyle name="Normal 3 5 4 2 5 2" xfId="17536"/>
    <cellStyle name="Normal 3 5 4 2 5 2 2" xfId="17537"/>
    <cellStyle name="Normal 3 5 4 2 5 3" xfId="17538"/>
    <cellStyle name="Normal 3 5 4 2 6" xfId="17539"/>
    <cellStyle name="Normal 3 5 4 2 6 2" xfId="17540"/>
    <cellStyle name="Normal 3 5 4 2 7" xfId="17541"/>
    <cellStyle name="Normal 3 5 4 3" xfId="17542"/>
    <cellStyle name="Normal 3 5 4 3 2" xfId="17543"/>
    <cellStyle name="Normal 3 5 4 3 2 2" xfId="17544"/>
    <cellStyle name="Normal 3 5 4 3 2 2 2" xfId="17545"/>
    <cellStyle name="Normal 3 5 4 3 2 2 2 2" xfId="17546"/>
    <cellStyle name="Normal 3 5 4 3 2 2 2 2 2" xfId="17547"/>
    <cellStyle name="Normal 3 5 4 3 2 2 2 3" xfId="17548"/>
    <cellStyle name="Normal 3 5 4 3 2 2 3" xfId="17549"/>
    <cellStyle name="Normal 3 5 4 3 2 2 3 2" xfId="17550"/>
    <cellStyle name="Normal 3 5 4 3 2 2 4" xfId="17551"/>
    <cellStyle name="Normal 3 5 4 3 2 3" xfId="17552"/>
    <cellStyle name="Normal 3 5 4 3 2 3 2" xfId="17553"/>
    <cellStyle name="Normal 3 5 4 3 2 3 2 2" xfId="17554"/>
    <cellStyle name="Normal 3 5 4 3 2 3 3" xfId="17555"/>
    <cellStyle name="Normal 3 5 4 3 2 4" xfId="17556"/>
    <cellStyle name="Normal 3 5 4 3 2 4 2" xfId="17557"/>
    <cellStyle name="Normal 3 5 4 3 2 5" xfId="17558"/>
    <cellStyle name="Normal 3 5 4 3 3" xfId="17559"/>
    <cellStyle name="Normal 3 5 4 3 3 2" xfId="17560"/>
    <cellStyle name="Normal 3 5 4 3 3 2 2" xfId="17561"/>
    <cellStyle name="Normal 3 5 4 3 3 2 2 2" xfId="17562"/>
    <cellStyle name="Normal 3 5 4 3 3 2 3" xfId="17563"/>
    <cellStyle name="Normal 3 5 4 3 3 3" xfId="17564"/>
    <cellStyle name="Normal 3 5 4 3 3 3 2" xfId="17565"/>
    <cellStyle name="Normal 3 5 4 3 3 4" xfId="17566"/>
    <cellStyle name="Normal 3 5 4 3 4" xfId="17567"/>
    <cellStyle name="Normal 3 5 4 3 4 2" xfId="17568"/>
    <cellStyle name="Normal 3 5 4 3 4 2 2" xfId="17569"/>
    <cellStyle name="Normal 3 5 4 3 4 3" xfId="17570"/>
    <cellStyle name="Normal 3 5 4 3 5" xfId="17571"/>
    <cellStyle name="Normal 3 5 4 3 5 2" xfId="17572"/>
    <cellStyle name="Normal 3 5 4 3 6" xfId="17573"/>
    <cellStyle name="Normal 3 5 4 4" xfId="17574"/>
    <cellStyle name="Normal 3 5 4 4 2" xfId="17575"/>
    <cellStyle name="Normal 3 5 4 4 2 2" xfId="17576"/>
    <cellStyle name="Normal 3 5 4 4 2 2 2" xfId="17577"/>
    <cellStyle name="Normal 3 5 4 4 2 2 2 2" xfId="17578"/>
    <cellStyle name="Normal 3 5 4 4 2 2 3" xfId="17579"/>
    <cellStyle name="Normal 3 5 4 4 2 3" xfId="17580"/>
    <cellStyle name="Normal 3 5 4 4 2 3 2" xfId="17581"/>
    <cellStyle name="Normal 3 5 4 4 2 4" xfId="17582"/>
    <cellStyle name="Normal 3 5 4 4 3" xfId="17583"/>
    <cellStyle name="Normal 3 5 4 4 3 2" xfId="17584"/>
    <cellStyle name="Normal 3 5 4 4 3 2 2" xfId="17585"/>
    <cellStyle name="Normal 3 5 4 4 3 3" xfId="17586"/>
    <cellStyle name="Normal 3 5 4 4 4" xfId="17587"/>
    <cellStyle name="Normal 3 5 4 4 4 2" xfId="17588"/>
    <cellStyle name="Normal 3 5 4 4 5" xfId="17589"/>
    <cellStyle name="Normal 3 5 4 5" xfId="17590"/>
    <cellStyle name="Normal 3 5 4 5 2" xfId="17591"/>
    <cellStyle name="Normal 3 5 4 5 2 2" xfId="17592"/>
    <cellStyle name="Normal 3 5 4 5 2 2 2" xfId="17593"/>
    <cellStyle name="Normal 3 5 4 5 2 3" xfId="17594"/>
    <cellStyle name="Normal 3 5 4 5 3" xfId="17595"/>
    <cellStyle name="Normal 3 5 4 5 3 2" xfId="17596"/>
    <cellStyle name="Normal 3 5 4 5 4" xfId="17597"/>
    <cellStyle name="Normal 3 5 4 6" xfId="17598"/>
    <cellStyle name="Normal 3 5 4 6 2" xfId="17599"/>
    <cellStyle name="Normal 3 5 4 6 2 2" xfId="17600"/>
    <cellStyle name="Normal 3 5 4 6 3" xfId="17601"/>
    <cellStyle name="Normal 3 5 4 7" xfId="17602"/>
    <cellStyle name="Normal 3 5 4 7 2" xfId="17603"/>
    <cellStyle name="Normal 3 5 4 8" xfId="17604"/>
    <cellStyle name="Normal 3 5 5" xfId="17605"/>
    <cellStyle name="Normal 3 5 5 2" xfId="17606"/>
    <cellStyle name="Normal 3 5 5 2 2" xfId="17607"/>
    <cellStyle name="Normal 3 5 5 2 2 2" xfId="17608"/>
    <cellStyle name="Normal 3 5 5 2 2 2 2" xfId="17609"/>
    <cellStyle name="Normal 3 5 5 2 2 2 2 2" xfId="17610"/>
    <cellStyle name="Normal 3 5 5 2 2 2 2 2 2" xfId="17611"/>
    <cellStyle name="Normal 3 5 5 2 2 2 2 3" xfId="17612"/>
    <cellStyle name="Normal 3 5 5 2 2 2 3" xfId="17613"/>
    <cellStyle name="Normal 3 5 5 2 2 2 3 2" xfId="17614"/>
    <cellStyle name="Normal 3 5 5 2 2 2 4" xfId="17615"/>
    <cellStyle name="Normal 3 5 5 2 2 3" xfId="17616"/>
    <cellStyle name="Normal 3 5 5 2 2 3 2" xfId="17617"/>
    <cellStyle name="Normal 3 5 5 2 2 3 2 2" xfId="17618"/>
    <cellStyle name="Normal 3 5 5 2 2 3 3" xfId="17619"/>
    <cellStyle name="Normal 3 5 5 2 2 4" xfId="17620"/>
    <cellStyle name="Normal 3 5 5 2 2 4 2" xfId="17621"/>
    <cellStyle name="Normal 3 5 5 2 2 5" xfId="17622"/>
    <cellStyle name="Normal 3 5 5 2 3" xfId="17623"/>
    <cellStyle name="Normal 3 5 5 2 3 2" xfId="17624"/>
    <cellStyle name="Normal 3 5 5 2 3 2 2" xfId="17625"/>
    <cellStyle name="Normal 3 5 5 2 3 2 2 2" xfId="17626"/>
    <cellStyle name="Normal 3 5 5 2 3 2 3" xfId="17627"/>
    <cellStyle name="Normal 3 5 5 2 3 3" xfId="17628"/>
    <cellStyle name="Normal 3 5 5 2 3 3 2" xfId="17629"/>
    <cellStyle name="Normal 3 5 5 2 3 4" xfId="17630"/>
    <cellStyle name="Normal 3 5 5 2 4" xfId="17631"/>
    <cellStyle name="Normal 3 5 5 2 4 2" xfId="17632"/>
    <cellStyle name="Normal 3 5 5 2 4 2 2" xfId="17633"/>
    <cellStyle name="Normal 3 5 5 2 4 3" xfId="17634"/>
    <cellStyle name="Normal 3 5 5 2 5" xfId="17635"/>
    <cellStyle name="Normal 3 5 5 2 5 2" xfId="17636"/>
    <cellStyle name="Normal 3 5 5 2 6" xfId="17637"/>
    <cellStyle name="Normal 3 5 5 3" xfId="17638"/>
    <cellStyle name="Normal 3 5 5 3 2" xfId="17639"/>
    <cellStyle name="Normal 3 5 5 3 2 2" xfId="17640"/>
    <cellStyle name="Normal 3 5 5 3 2 2 2" xfId="17641"/>
    <cellStyle name="Normal 3 5 5 3 2 2 2 2" xfId="17642"/>
    <cellStyle name="Normal 3 5 5 3 2 2 3" xfId="17643"/>
    <cellStyle name="Normal 3 5 5 3 2 3" xfId="17644"/>
    <cellStyle name="Normal 3 5 5 3 2 3 2" xfId="17645"/>
    <cellStyle name="Normal 3 5 5 3 2 4" xfId="17646"/>
    <cellStyle name="Normal 3 5 5 3 3" xfId="17647"/>
    <cellStyle name="Normal 3 5 5 3 3 2" xfId="17648"/>
    <cellStyle name="Normal 3 5 5 3 3 2 2" xfId="17649"/>
    <cellStyle name="Normal 3 5 5 3 3 3" xfId="17650"/>
    <cellStyle name="Normal 3 5 5 3 4" xfId="17651"/>
    <cellStyle name="Normal 3 5 5 3 4 2" xfId="17652"/>
    <cellStyle name="Normal 3 5 5 3 5" xfId="17653"/>
    <cellStyle name="Normal 3 5 5 4" xfId="17654"/>
    <cellStyle name="Normal 3 5 5 4 2" xfId="17655"/>
    <cellStyle name="Normal 3 5 5 4 2 2" xfId="17656"/>
    <cellStyle name="Normal 3 5 5 4 2 2 2" xfId="17657"/>
    <cellStyle name="Normal 3 5 5 4 2 3" xfId="17658"/>
    <cellStyle name="Normal 3 5 5 4 3" xfId="17659"/>
    <cellStyle name="Normal 3 5 5 4 3 2" xfId="17660"/>
    <cellStyle name="Normal 3 5 5 4 4" xfId="17661"/>
    <cellStyle name="Normal 3 5 5 5" xfId="17662"/>
    <cellStyle name="Normal 3 5 5 5 2" xfId="17663"/>
    <cellStyle name="Normal 3 5 5 5 2 2" xfId="17664"/>
    <cellStyle name="Normal 3 5 5 5 3" xfId="17665"/>
    <cellStyle name="Normal 3 5 5 6" xfId="17666"/>
    <cellStyle name="Normal 3 5 5 6 2" xfId="17667"/>
    <cellStyle name="Normal 3 5 5 7" xfId="17668"/>
    <cellStyle name="Normal 3 5 6" xfId="17669"/>
    <cellStyle name="Normal 3 5 6 2" xfId="17670"/>
    <cellStyle name="Normal 3 5 6 2 2" xfId="17671"/>
    <cellStyle name="Normal 3 5 6 2 2 2" xfId="17672"/>
    <cellStyle name="Normal 3 5 6 2 2 2 2" xfId="17673"/>
    <cellStyle name="Normal 3 5 6 2 2 2 2 2" xfId="17674"/>
    <cellStyle name="Normal 3 5 6 2 2 2 3" xfId="17675"/>
    <cellStyle name="Normal 3 5 6 2 2 3" xfId="17676"/>
    <cellStyle name="Normal 3 5 6 2 2 3 2" xfId="17677"/>
    <cellStyle name="Normal 3 5 6 2 2 4" xfId="17678"/>
    <cellStyle name="Normal 3 5 6 2 3" xfId="17679"/>
    <cellStyle name="Normal 3 5 6 2 3 2" xfId="17680"/>
    <cellStyle name="Normal 3 5 6 2 3 2 2" xfId="17681"/>
    <cellStyle name="Normal 3 5 6 2 3 3" xfId="17682"/>
    <cellStyle name="Normal 3 5 6 2 4" xfId="17683"/>
    <cellStyle name="Normal 3 5 6 2 4 2" xfId="17684"/>
    <cellStyle name="Normal 3 5 6 2 5" xfId="17685"/>
    <cellStyle name="Normal 3 5 6 3" xfId="17686"/>
    <cellStyle name="Normal 3 5 6 3 2" xfId="17687"/>
    <cellStyle name="Normal 3 5 6 3 2 2" xfId="17688"/>
    <cellStyle name="Normal 3 5 6 3 2 2 2" xfId="17689"/>
    <cellStyle name="Normal 3 5 6 3 2 3" xfId="17690"/>
    <cellStyle name="Normal 3 5 6 3 3" xfId="17691"/>
    <cellStyle name="Normal 3 5 6 3 3 2" xfId="17692"/>
    <cellStyle name="Normal 3 5 6 3 4" xfId="17693"/>
    <cellStyle name="Normal 3 5 6 4" xfId="17694"/>
    <cellStyle name="Normal 3 5 6 4 2" xfId="17695"/>
    <cellStyle name="Normal 3 5 6 4 2 2" xfId="17696"/>
    <cellStyle name="Normal 3 5 6 4 3" xfId="17697"/>
    <cellStyle name="Normal 3 5 6 5" xfId="17698"/>
    <cellStyle name="Normal 3 5 6 5 2" xfId="17699"/>
    <cellStyle name="Normal 3 5 6 6" xfId="17700"/>
    <cellStyle name="Normal 3 5 7" xfId="17701"/>
    <cellStyle name="Normal 3 5 7 2" xfId="17702"/>
    <cellStyle name="Normal 3 5 7 2 2" xfId="17703"/>
    <cellStyle name="Normal 3 5 7 2 2 2" xfId="17704"/>
    <cellStyle name="Normal 3 5 7 2 2 2 2" xfId="17705"/>
    <cellStyle name="Normal 3 5 7 2 2 3" xfId="17706"/>
    <cellStyle name="Normal 3 5 7 2 3" xfId="17707"/>
    <cellStyle name="Normal 3 5 7 2 3 2" xfId="17708"/>
    <cellStyle name="Normal 3 5 7 2 4" xfId="17709"/>
    <cellStyle name="Normal 3 5 7 3" xfId="17710"/>
    <cellStyle name="Normal 3 5 7 3 2" xfId="17711"/>
    <cellStyle name="Normal 3 5 7 3 2 2" xfId="17712"/>
    <cellStyle name="Normal 3 5 7 3 3" xfId="17713"/>
    <cellStyle name="Normal 3 5 7 4" xfId="17714"/>
    <cellStyle name="Normal 3 5 7 4 2" xfId="17715"/>
    <cellStyle name="Normal 3 5 7 5" xfId="17716"/>
    <cellStyle name="Normal 3 5 8" xfId="17717"/>
    <cellStyle name="Normal 3 5 8 2" xfId="17718"/>
    <cellStyle name="Normal 3 5 8 2 2" xfId="17719"/>
    <cellStyle name="Normal 3 5 8 2 2 2" xfId="17720"/>
    <cellStyle name="Normal 3 5 8 2 3" xfId="17721"/>
    <cellStyle name="Normal 3 5 8 3" xfId="17722"/>
    <cellStyle name="Normal 3 5 8 3 2" xfId="17723"/>
    <cellStyle name="Normal 3 5 8 4" xfId="17724"/>
    <cellStyle name="Normal 3 5 9" xfId="17725"/>
    <cellStyle name="Normal 3 5 9 2" xfId="17726"/>
    <cellStyle name="Normal 3 5 9 2 2" xfId="17727"/>
    <cellStyle name="Normal 3 5 9 3" xfId="17728"/>
    <cellStyle name="Normal 3 6" xfId="12"/>
    <cellStyle name="Normal 3 6 10" xfId="17729"/>
    <cellStyle name="Normal 3 6 2" xfId="17730"/>
    <cellStyle name="Normal 3 6 2 2" xfId="17731"/>
    <cellStyle name="Normal 3 6 2 2 2" xfId="17732"/>
    <cellStyle name="Normal 3 6 2 2 2 2" xfId="17733"/>
    <cellStyle name="Normal 3 6 2 2 2 2 2" xfId="17734"/>
    <cellStyle name="Normal 3 6 2 2 2 2 2 2" xfId="17735"/>
    <cellStyle name="Normal 3 6 2 2 2 2 2 2 2" xfId="17736"/>
    <cellStyle name="Normal 3 6 2 2 2 2 2 2 2 2" xfId="17737"/>
    <cellStyle name="Normal 3 6 2 2 2 2 2 2 2 2 2" xfId="17738"/>
    <cellStyle name="Normal 3 6 2 2 2 2 2 2 2 3" xfId="17739"/>
    <cellStyle name="Normal 3 6 2 2 2 2 2 2 3" xfId="17740"/>
    <cellStyle name="Normal 3 6 2 2 2 2 2 2 3 2" xfId="17741"/>
    <cellStyle name="Normal 3 6 2 2 2 2 2 2 4" xfId="17742"/>
    <cellStyle name="Normal 3 6 2 2 2 2 2 3" xfId="17743"/>
    <cellStyle name="Normal 3 6 2 2 2 2 2 3 2" xfId="17744"/>
    <cellStyle name="Normal 3 6 2 2 2 2 2 3 2 2" xfId="17745"/>
    <cellStyle name="Normal 3 6 2 2 2 2 2 3 3" xfId="17746"/>
    <cellStyle name="Normal 3 6 2 2 2 2 2 4" xfId="17747"/>
    <cellStyle name="Normal 3 6 2 2 2 2 2 4 2" xfId="17748"/>
    <cellStyle name="Normal 3 6 2 2 2 2 2 5" xfId="17749"/>
    <cellStyle name="Normal 3 6 2 2 2 2 3" xfId="17750"/>
    <cellStyle name="Normal 3 6 2 2 2 2 3 2" xfId="17751"/>
    <cellStyle name="Normal 3 6 2 2 2 2 3 2 2" xfId="17752"/>
    <cellStyle name="Normal 3 6 2 2 2 2 3 2 2 2" xfId="17753"/>
    <cellStyle name="Normal 3 6 2 2 2 2 3 2 3" xfId="17754"/>
    <cellStyle name="Normal 3 6 2 2 2 2 3 3" xfId="17755"/>
    <cellStyle name="Normal 3 6 2 2 2 2 3 3 2" xfId="17756"/>
    <cellStyle name="Normal 3 6 2 2 2 2 3 4" xfId="17757"/>
    <cellStyle name="Normal 3 6 2 2 2 2 4" xfId="17758"/>
    <cellStyle name="Normal 3 6 2 2 2 2 4 2" xfId="17759"/>
    <cellStyle name="Normal 3 6 2 2 2 2 4 2 2" xfId="17760"/>
    <cellStyle name="Normal 3 6 2 2 2 2 4 3" xfId="17761"/>
    <cellStyle name="Normal 3 6 2 2 2 2 5" xfId="17762"/>
    <cellStyle name="Normal 3 6 2 2 2 2 5 2" xfId="17763"/>
    <cellStyle name="Normal 3 6 2 2 2 2 6" xfId="17764"/>
    <cellStyle name="Normal 3 6 2 2 2 3" xfId="17765"/>
    <cellStyle name="Normal 3 6 2 2 2 3 2" xfId="17766"/>
    <cellStyle name="Normal 3 6 2 2 2 3 2 2" xfId="17767"/>
    <cellStyle name="Normal 3 6 2 2 2 3 2 2 2" xfId="17768"/>
    <cellStyle name="Normal 3 6 2 2 2 3 2 2 2 2" xfId="17769"/>
    <cellStyle name="Normal 3 6 2 2 2 3 2 2 3" xfId="17770"/>
    <cellStyle name="Normal 3 6 2 2 2 3 2 3" xfId="17771"/>
    <cellStyle name="Normal 3 6 2 2 2 3 2 3 2" xfId="17772"/>
    <cellStyle name="Normal 3 6 2 2 2 3 2 4" xfId="17773"/>
    <cellStyle name="Normal 3 6 2 2 2 3 3" xfId="17774"/>
    <cellStyle name="Normal 3 6 2 2 2 3 3 2" xfId="17775"/>
    <cellStyle name="Normal 3 6 2 2 2 3 3 2 2" xfId="17776"/>
    <cellStyle name="Normal 3 6 2 2 2 3 3 3" xfId="17777"/>
    <cellStyle name="Normal 3 6 2 2 2 3 4" xfId="17778"/>
    <cellStyle name="Normal 3 6 2 2 2 3 4 2" xfId="17779"/>
    <cellStyle name="Normal 3 6 2 2 2 3 5" xfId="17780"/>
    <cellStyle name="Normal 3 6 2 2 2 4" xfId="17781"/>
    <cellStyle name="Normal 3 6 2 2 2 4 2" xfId="17782"/>
    <cellStyle name="Normal 3 6 2 2 2 4 2 2" xfId="17783"/>
    <cellStyle name="Normal 3 6 2 2 2 4 2 2 2" xfId="17784"/>
    <cellStyle name="Normal 3 6 2 2 2 4 2 3" xfId="17785"/>
    <cellStyle name="Normal 3 6 2 2 2 4 3" xfId="17786"/>
    <cellStyle name="Normal 3 6 2 2 2 4 3 2" xfId="17787"/>
    <cellStyle name="Normal 3 6 2 2 2 4 4" xfId="17788"/>
    <cellStyle name="Normal 3 6 2 2 2 5" xfId="17789"/>
    <cellStyle name="Normal 3 6 2 2 2 5 2" xfId="17790"/>
    <cellStyle name="Normal 3 6 2 2 2 5 2 2" xfId="17791"/>
    <cellStyle name="Normal 3 6 2 2 2 5 3" xfId="17792"/>
    <cellStyle name="Normal 3 6 2 2 2 6" xfId="17793"/>
    <cellStyle name="Normal 3 6 2 2 2 6 2" xfId="17794"/>
    <cellStyle name="Normal 3 6 2 2 2 7" xfId="17795"/>
    <cellStyle name="Normal 3 6 2 2 3" xfId="17796"/>
    <cellStyle name="Normal 3 6 2 2 3 2" xfId="17797"/>
    <cellStyle name="Normal 3 6 2 2 3 2 2" xfId="17798"/>
    <cellStyle name="Normal 3 6 2 2 3 2 2 2" xfId="17799"/>
    <cellStyle name="Normal 3 6 2 2 3 2 2 2 2" xfId="17800"/>
    <cellStyle name="Normal 3 6 2 2 3 2 2 2 2 2" xfId="17801"/>
    <cellStyle name="Normal 3 6 2 2 3 2 2 2 3" xfId="17802"/>
    <cellStyle name="Normal 3 6 2 2 3 2 2 3" xfId="17803"/>
    <cellStyle name="Normal 3 6 2 2 3 2 2 3 2" xfId="17804"/>
    <cellStyle name="Normal 3 6 2 2 3 2 2 4" xfId="17805"/>
    <cellStyle name="Normal 3 6 2 2 3 2 3" xfId="17806"/>
    <cellStyle name="Normal 3 6 2 2 3 2 3 2" xfId="17807"/>
    <cellStyle name="Normal 3 6 2 2 3 2 3 2 2" xfId="17808"/>
    <cellStyle name="Normal 3 6 2 2 3 2 3 3" xfId="17809"/>
    <cellStyle name="Normal 3 6 2 2 3 2 4" xfId="17810"/>
    <cellStyle name="Normal 3 6 2 2 3 2 4 2" xfId="17811"/>
    <cellStyle name="Normal 3 6 2 2 3 2 5" xfId="17812"/>
    <cellStyle name="Normal 3 6 2 2 3 3" xfId="17813"/>
    <cellStyle name="Normal 3 6 2 2 3 3 2" xfId="17814"/>
    <cellStyle name="Normal 3 6 2 2 3 3 2 2" xfId="17815"/>
    <cellStyle name="Normal 3 6 2 2 3 3 2 2 2" xfId="17816"/>
    <cellStyle name="Normal 3 6 2 2 3 3 2 3" xfId="17817"/>
    <cellStyle name="Normal 3 6 2 2 3 3 3" xfId="17818"/>
    <cellStyle name="Normal 3 6 2 2 3 3 3 2" xfId="17819"/>
    <cellStyle name="Normal 3 6 2 2 3 3 4" xfId="17820"/>
    <cellStyle name="Normal 3 6 2 2 3 4" xfId="17821"/>
    <cellStyle name="Normal 3 6 2 2 3 4 2" xfId="17822"/>
    <cellStyle name="Normal 3 6 2 2 3 4 2 2" xfId="17823"/>
    <cellStyle name="Normal 3 6 2 2 3 4 3" xfId="17824"/>
    <cellStyle name="Normal 3 6 2 2 3 5" xfId="17825"/>
    <cellStyle name="Normal 3 6 2 2 3 5 2" xfId="17826"/>
    <cellStyle name="Normal 3 6 2 2 3 6" xfId="17827"/>
    <cellStyle name="Normal 3 6 2 2 4" xfId="17828"/>
    <cellStyle name="Normal 3 6 2 2 4 2" xfId="17829"/>
    <cellStyle name="Normal 3 6 2 2 4 2 2" xfId="17830"/>
    <cellStyle name="Normal 3 6 2 2 4 2 2 2" xfId="17831"/>
    <cellStyle name="Normal 3 6 2 2 4 2 2 2 2" xfId="17832"/>
    <cellStyle name="Normal 3 6 2 2 4 2 2 3" xfId="17833"/>
    <cellStyle name="Normal 3 6 2 2 4 2 3" xfId="17834"/>
    <cellStyle name="Normal 3 6 2 2 4 2 3 2" xfId="17835"/>
    <cellStyle name="Normal 3 6 2 2 4 2 4" xfId="17836"/>
    <cellStyle name="Normal 3 6 2 2 4 3" xfId="17837"/>
    <cellStyle name="Normal 3 6 2 2 4 3 2" xfId="17838"/>
    <cellStyle name="Normal 3 6 2 2 4 3 2 2" xfId="17839"/>
    <cellStyle name="Normal 3 6 2 2 4 3 3" xfId="17840"/>
    <cellStyle name="Normal 3 6 2 2 4 4" xfId="17841"/>
    <cellStyle name="Normal 3 6 2 2 4 4 2" xfId="17842"/>
    <cellStyle name="Normal 3 6 2 2 4 5" xfId="17843"/>
    <cellStyle name="Normal 3 6 2 2 5" xfId="17844"/>
    <cellStyle name="Normal 3 6 2 2 5 2" xfId="17845"/>
    <cellStyle name="Normal 3 6 2 2 5 2 2" xfId="17846"/>
    <cellStyle name="Normal 3 6 2 2 5 2 2 2" xfId="17847"/>
    <cellStyle name="Normal 3 6 2 2 5 2 3" xfId="17848"/>
    <cellStyle name="Normal 3 6 2 2 5 3" xfId="17849"/>
    <cellStyle name="Normal 3 6 2 2 5 3 2" xfId="17850"/>
    <cellStyle name="Normal 3 6 2 2 5 4" xfId="17851"/>
    <cellStyle name="Normal 3 6 2 2 6" xfId="17852"/>
    <cellStyle name="Normal 3 6 2 2 6 2" xfId="17853"/>
    <cellStyle name="Normal 3 6 2 2 6 2 2" xfId="17854"/>
    <cellStyle name="Normal 3 6 2 2 6 3" xfId="17855"/>
    <cellStyle name="Normal 3 6 2 2 7" xfId="17856"/>
    <cellStyle name="Normal 3 6 2 2 7 2" xfId="17857"/>
    <cellStyle name="Normal 3 6 2 2 8" xfId="17858"/>
    <cellStyle name="Normal 3 6 2 3" xfId="17859"/>
    <cellStyle name="Normal 3 6 2 3 2" xfId="17860"/>
    <cellStyle name="Normal 3 6 2 3 2 2" xfId="17861"/>
    <cellStyle name="Normal 3 6 2 3 2 2 2" xfId="17862"/>
    <cellStyle name="Normal 3 6 2 3 2 2 2 2" xfId="17863"/>
    <cellStyle name="Normal 3 6 2 3 2 2 2 2 2" xfId="17864"/>
    <cellStyle name="Normal 3 6 2 3 2 2 2 2 2 2" xfId="17865"/>
    <cellStyle name="Normal 3 6 2 3 2 2 2 2 3" xfId="17866"/>
    <cellStyle name="Normal 3 6 2 3 2 2 2 3" xfId="17867"/>
    <cellStyle name="Normal 3 6 2 3 2 2 2 3 2" xfId="17868"/>
    <cellStyle name="Normal 3 6 2 3 2 2 2 4" xfId="17869"/>
    <cellStyle name="Normal 3 6 2 3 2 2 3" xfId="17870"/>
    <cellStyle name="Normal 3 6 2 3 2 2 3 2" xfId="17871"/>
    <cellStyle name="Normal 3 6 2 3 2 2 3 2 2" xfId="17872"/>
    <cellStyle name="Normal 3 6 2 3 2 2 3 3" xfId="17873"/>
    <cellStyle name="Normal 3 6 2 3 2 2 4" xfId="17874"/>
    <cellStyle name="Normal 3 6 2 3 2 2 4 2" xfId="17875"/>
    <cellStyle name="Normal 3 6 2 3 2 2 5" xfId="17876"/>
    <cellStyle name="Normal 3 6 2 3 2 3" xfId="17877"/>
    <cellStyle name="Normal 3 6 2 3 2 3 2" xfId="17878"/>
    <cellStyle name="Normal 3 6 2 3 2 3 2 2" xfId="17879"/>
    <cellStyle name="Normal 3 6 2 3 2 3 2 2 2" xfId="17880"/>
    <cellStyle name="Normal 3 6 2 3 2 3 2 3" xfId="17881"/>
    <cellStyle name="Normal 3 6 2 3 2 3 3" xfId="17882"/>
    <cellStyle name="Normal 3 6 2 3 2 3 3 2" xfId="17883"/>
    <cellStyle name="Normal 3 6 2 3 2 3 4" xfId="17884"/>
    <cellStyle name="Normal 3 6 2 3 2 4" xfId="17885"/>
    <cellStyle name="Normal 3 6 2 3 2 4 2" xfId="17886"/>
    <cellStyle name="Normal 3 6 2 3 2 4 2 2" xfId="17887"/>
    <cellStyle name="Normal 3 6 2 3 2 4 3" xfId="17888"/>
    <cellStyle name="Normal 3 6 2 3 2 5" xfId="17889"/>
    <cellStyle name="Normal 3 6 2 3 2 5 2" xfId="17890"/>
    <cellStyle name="Normal 3 6 2 3 2 6" xfId="17891"/>
    <cellStyle name="Normal 3 6 2 3 3" xfId="17892"/>
    <cellStyle name="Normal 3 6 2 3 3 2" xfId="17893"/>
    <cellStyle name="Normal 3 6 2 3 3 2 2" xfId="17894"/>
    <cellStyle name="Normal 3 6 2 3 3 2 2 2" xfId="17895"/>
    <cellStyle name="Normal 3 6 2 3 3 2 2 2 2" xfId="17896"/>
    <cellStyle name="Normal 3 6 2 3 3 2 2 3" xfId="17897"/>
    <cellStyle name="Normal 3 6 2 3 3 2 3" xfId="17898"/>
    <cellStyle name="Normal 3 6 2 3 3 2 3 2" xfId="17899"/>
    <cellStyle name="Normal 3 6 2 3 3 2 4" xfId="17900"/>
    <cellStyle name="Normal 3 6 2 3 3 3" xfId="17901"/>
    <cellStyle name="Normal 3 6 2 3 3 3 2" xfId="17902"/>
    <cellStyle name="Normal 3 6 2 3 3 3 2 2" xfId="17903"/>
    <cellStyle name="Normal 3 6 2 3 3 3 3" xfId="17904"/>
    <cellStyle name="Normal 3 6 2 3 3 4" xfId="17905"/>
    <cellStyle name="Normal 3 6 2 3 3 4 2" xfId="17906"/>
    <cellStyle name="Normal 3 6 2 3 3 5" xfId="17907"/>
    <cellStyle name="Normal 3 6 2 3 4" xfId="17908"/>
    <cellStyle name="Normal 3 6 2 3 4 2" xfId="17909"/>
    <cellStyle name="Normal 3 6 2 3 4 2 2" xfId="17910"/>
    <cellStyle name="Normal 3 6 2 3 4 2 2 2" xfId="17911"/>
    <cellStyle name="Normal 3 6 2 3 4 2 3" xfId="17912"/>
    <cellStyle name="Normal 3 6 2 3 4 3" xfId="17913"/>
    <cellStyle name="Normal 3 6 2 3 4 3 2" xfId="17914"/>
    <cellStyle name="Normal 3 6 2 3 4 4" xfId="17915"/>
    <cellStyle name="Normal 3 6 2 3 5" xfId="17916"/>
    <cellStyle name="Normal 3 6 2 3 5 2" xfId="17917"/>
    <cellStyle name="Normal 3 6 2 3 5 2 2" xfId="17918"/>
    <cellStyle name="Normal 3 6 2 3 5 3" xfId="17919"/>
    <cellStyle name="Normal 3 6 2 3 6" xfId="17920"/>
    <cellStyle name="Normal 3 6 2 3 6 2" xfId="17921"/>
    <cellStyle name="Normal 3 6 2 3 7" xfId="17922"/>
    <cellStyle name="Normal 3 6 2 4" xfId="17923"/>
    <cellStyle name="Normal 3 6 2 4 2" xfId="17924"/>
    <cellStyle name="Normal 3 6 2 4 2 2" xfId="17925"/>
    <cellStyle name="Normal 3 6 2 4 2 2 2" xfId="17926"/>
    <cellStyle name="Normal 3 6 2 4 2 2 2 2" xfId="17927"/>
    <cellStyle name="Normal 3 6 2 4 2 2 2 2 2" xfId="17928"/>
    <cellStyle name="Normal 3 6 2 4 2 2 2 3" xfId="17929"/>
    <cellStyle name="Normal 3 6 2 4 2 2 3" xfId="17930"/>
    <cellStyle name="Normal 3 6 2 4 2 2 3 2" xfId="17931"/>
    <cellStyle name="Normal 3 6 2 4 2 2 4" xfId="17932"/>
    <cellStyle name="Normal 3 6 2 4 2 3" xfId="17933"/>
    <cellStyle name="Normal 3 6 2 4 2 3 2" xfId="17934"/>
    <cellStyle name="Normal 3 6 2 4 2 3 2 2" xfId="17935"/>
    <cellStyle name="Normal 3 6 2 4 2 3 3" xfId="17936"/>
    <cellStyle name="Normal 3 6 2 4 2 4" xfId="17937"/>
    <cellStyle name="Normal 3 6 2 4 2 4 2" xfId="17938"/>
    <cellStyle name="Normal 3 6 2 4 2 5" xfId="17939"/>
    <cellStyle name="Normal 3 6 2 4 3" xfId="17940"/>
    <cellStyle name="Normal 3 6 2 4 3 2" xfId="17941"/>
    <cellStyle name="Normal 3 6 2 4 3 2 2" xfId="17942"/>
    <cellStyle name="Normal 3 6 2 4 3 2 2 2" xfId="17943"/>
    <cellStyle name="Normal 3 6 2 4 3 2 3" xfId="17944"/>
    <cellStyle name="Normal 3 6 2 4 3 3" xfId="17945"/>
    <cellStyle name="Normal 3 6 2 4 3 3 2" xfId="17946"/>
    <cellStyle name="Normal 3 6 2 4 3 4" xfId="17947"/>
    <cellStyle name="Normal 3 6 2 4 4" xfId="17948"/>
    <cellStyle name="Normal 3 6 2 4 4 2" xfId="17949"/>
    <cellStyle name="Normal 3 6 2 4 4 2 2" xfId="17950"/>
    <cellStyle name="Normal 3 6 2 4 4 3" xfId="17951"/>
    <cellStyle name="Normal 3 6 2 4 5" xfId="17952"/>
    <cellStyle name="Normal 3 6 2 4 5 2" xfId="17953"/>
    <cellStyle name="Normal 3 6 2 4 6" xfId="17954"/>
    <cellStyle name="Normal 3 6 2 5" xfId="17955"/>
    <cellStyle name="Normal 3 6 2 5 2" xfId="17956"/>
    <cellStyle name="Normal 3 6 2 5 2 2" xfId="17957"/>
    <cellStyle name="Normal 3 6 2 5 2 2 2" xfId="17958"/>
    <cellStyle name="Normal 3 6 2 5 2 2 2 2" xfId="17959"/>
    <cellStyle name="Normal 3 6 2 5 2 2 3" xfId="17960"/>
    <cellStyle name="Normal 3 6 2 5 2 3" xfId="17961"/>
    <cellStyle name="Normal 3 6 2 5 2 3 2" xfId="17962"/>
    <cellStyle name="Normal 3 6 2 5 2 4" xfId="17963"/>
    <cellStyle name="Normal 3 6 2 5 3" xfId="17964"/>
    <cellStyle name="Normal 3 6 2 5 3 2" xfId="17965"/>
    <cellStyle name="Normal 3 6 2 5 3 2 2" xfId="17966"/>
    <cellStyle name="Normal 3 6 2 5 3 3" xfId="17967"/>
    <cellStyle name="Normal 3 6 2 5 4" xfId="17968"/>
    <cellStyle name="Normal 3 6 2 5 4 2" xfId="17969"/>
    <cellStyle name="Normal 3 6 2 5 5" xfId="17970"/>
    <cellStyle name="Normal 3 6 2 6" xfId="17971"/>
    <cellStyle name="Normal 3 6 2 6 2" xfId="17972"/>
    <cellStyle name="Normal 3 6 2 6 2 2" xfId="17973"/>
    <cellStyle name="Normal 3 6 2 6 2 2 2" xfId="17974"/>
    <cellStyle name="Normal 3 6 2 6 2 3" xfId="17975"/>
    <cellStyle name="Normal 3 6 2 6 3" xfId="17976"/>
    <cellStyle name="Normal 3 6 2 6 3 2" xfId="17977"/>
    <cellStyle name="Normal 3 6 2 6 4" xfId="17978"/>
    <cellStyle name="Normal 3 6 2 7" xfId="17979"/>
    <cellStyle name="Normal 3 6 2 7 2" xfId="17980"/>
    <cellStyle name="Normal 3 6 2 7 2 2" xfId="17981"/>
    <cellStyle name="Normal 3 6 2 7 3" xfId="17982"/>
    <cellStyle name="Normal 3 6 2 8" xfId="17983"/>
    <cellStyle name="Normal 3 6 2 8 2" xfId="17984"/>
    <cellStyle name="Normal 3 6 2 9" xfId="17985"/>
    <cellStyle name="Normal 3 6 3" xfId="17986"/>
    <cellStyle name="Normal 3 6 3 2" xfId="17987"/>
    <cellStyle name="Normal 3 6 3 2 2" xfId="17988"/>
    <cellStyle name="Normal 3 6 3 2 2 2" xfId="17989"/>
    <cellStyle name="Normal 3 6 3 2 2 2 2" xfId="17990"/>
    <cellStyle name="Normal 3 6 3 2 2 2 2 2" xfId="17991"/>
    <cellStyle name="Normal 3 6 3 2 2 2 2 2 2" xfId="17992"/>
    <cellStyle name="Normal 3 6 3 2 2 2 2 2 2 2" xfId="17993"/>
    <cellStyle name="Normal 3 6 3 2 2 2 2 2 3" xfId="17994"/>
    <cellStyle name="Normal 3 6 3 2 2 2 2 3" xfId="17995"/>
    <cellStyle name="Normal 3 6 3 2 2 2 2 3 2" xfId="17996"/>
    <cellStyle name="Normal 3 6 3 2 2 2 2 4" xfId="17997"/>
    <cellStyle name="Normal 3 6 3 2 2 2 3" xfId="17998"/>
    <cellStyle name="Normal 3 6 3 2 2 2 3 2" xfId="17999"/>
    <cellStyle name="Normal 3 6 3 2 2 2 3 2 2" xfId="18000"/>
    <cellStyle name="Normal 3 6 3 2 2 2 3 3" xfId="18001"/>
    <cellStyle name="Normal 3 6 3 2 2 2 4" xfId="18002"/>
    <cellStyle name="Normal 3 6 3 2 2 2 4 2" xfId="18003"/>
    <cellStyle name="Normal 3 6 3 2 2 2 5" xfId="18004"/>
    <cellStyle name="Normal 3 6 3 2 2 3" xfId="18005"/>
    <cellStyle name="Normal 3 6 3 2 2 3 2" xfId="18006"/>
    <cellStyle name="Normal 3 6 3 2 2 3 2 2" xfId="18007"/>
    <cellStyle name="Normal 3 6 3 2 2 3 2 2 2" xfId="18008"/>
    <cellStyle name="Normal 3 6 3 2 2 3 2 3" xfId="18009"/>
    <cellStyle name="Normal 3 6 3 2 2 3 3" xfId="18010"/>
    <cellStyle name="Normal 3 6 3 2 2 3 3 2" xfId="18011"/>
    <cellStyle name="Normal 3 6 3 2 2 3 4" xfId="18012"/>
    <cellStyle name="Normal 3 6 3 2 2 4" xfId="18013"/>
    <cellStyle name="Normal 3 6 3 2 2 4 2" xfId="18014"/>
    <cellStyle name="Normal 3 6 3 2 2 4 2 2" xfId="18015"/>
    <cellStyle name="Normal 3 6 3 2 2 4 3" xfId="18016"/>
    <cellStyle name="Normal 3 6 3 2 2 5" xfId="18017"/>
    <cellStyle name="Normal 3 6 3 2 2 5 2" xfId="18018"/>
    <cellStyle name="Normal 3 6 3 2 2 6" xfId="18019"/>
    <cellStyle name="Normal 3 6 3 2 3" xfId="18020"/>
    <cellStyle name="Normal 3 6 3 2 3 2" xfId="18021"/>
    <cellStyle name="Normal 3 6 3 2 3 2 2" xfId="18022"/>
    <cellStyle name="Normal 3 6 3 2 3 2 2 2" xfId="18023"/>
    <cellStyle name="Normal 3 6 3 2 3 2 2 2 2" xfId="18024"/>
    <cellStyle name="Normal 3 6 3 2 3 2 2 3" xfId="18025"/>
    <cellStyle name="Normal 3 6 3 2 3 2 3" xfId="18026"/>
    <cellStyle name="Normal 3 6 3 2 3 2 3 2" xfId="18027"/>
    <cellStyle name="Normal 3 6 3 2 3 2 4" xfId="18028"/>
    <cellStyle name="Normal 3 6 3 2 3 3" xfId="18029"/>
    <cellStyle name="Normal 3 6 3 2 3 3 2" xfId="18030"/>
    <cellStyle name="Normal 3 6 3 2 3 3 2 2" xfId="18031"/>
    <cellStyle name="Normal 3 6 3 2 3 3 3" xfId="18032"/>
    <cellStyle name="Normal 3 6 3 2 3 4" xfId="18033"/>
    <cellStyle name="Normal 3 6 3 2 3 4 2" xfId="18034"/>
    <cellStyle name="Normal 3 6 3 2 3 5" xfId="18035"/>
    <cellStyle name="Normal 3 6 3 2 4" xfId="18036"/>
    <cellStyle name="Normal 3 6 3 2 4 2" xfId="18037"/>
    <cellStyle name="Normal 3 6 3 2 4 2 2" xfId="18038"/>
    <cellStyle name="Normal 3 6 3 2 4 2 2 2" xfId="18039"/>
    <cellStyle name="Normal 3 6 3 2 4 2 3" xfId="18040"/>
    <cellStyle name="Normal 3 6 3 2 4 3" xfId="18041"/>
    <cellStyle name="Normal 3 6 3 2 4 3 2" xfId="18042"/>
    <cellStyle name="Normal 3 6 3 2 4 4" xfId="18043"/>
    <cellStyle name="Normal 3 6 3 2 5" xfId="18044"/>
    <cellStyle name="Normal 3 6 3 2 5 2" xfId="18045"/>
    <cellStyle name="Normal 3 6 3 2 5 2 2" xfId="18046"/>
    <cellStyle name="Normal 3 6 3 2 5 3" xfId="18047"/>
    <cellStyle name="Normal 3 6 3 2 6" xfId="18048"/>
    <cellStyle name="Normal 3 6 3 2 6 2" xfId="18049"/>
    <cellStyle name="Normal 3 6 3 2 7" xfId="18050"/>
    <cellStyle name="Normal 3 6 3 3" xfId="18051"/>
    <cellStyle name="Normal 3 6 3 3 2" xfId="18052"/>
    <cellStyle name="Normal 3 6 3 3 2 2" xfId="18053"/>
    <cellStyle name="Normal 3 6 3 3 2 2 2" xfId="18054"/>
    <cellStyle name="Normal 3 6 3 3 2 2 2 2" xfId="18055"/>
    <cellStyle name="Normal 3 6 3 3 2 2 2 2 2" xfId="18056"/>
    <cellStyle name="Normal 3 6 3 3 2 2 2 3" xfId="18057"/>
    <cellStyle name="Normal 3 6 3 3 2 2 3" xfId="18058"/>
    <cellStyle name="Normal 3 6 3 3 2 2 3 2" xfId="18059"/>
    <cellStyle name="Normal 3 6 3 3 2 2 4" xfId="18060"/>
    <cellStyle name="Normal 3 6 3 3 2 3" xfId="18061"/>
    <cellStyle name="Normal 3 6 3 3 2 3 2" xfId="18062"/>
    <cellStyle name="Normal 3 6 3 3 2 3 2 2" xfId="18063"/>
    <cellStyle name="Normal 3 6 3 3 2 3 3" xfId="18064"/>
    <cellStyle name="Normal 3 6 3 3 2 4" xfId="18065"/>
    <cellStyle name="Normal 3 6 3 3 2 4 2" xfId="18066"/>
    <cellStyle name="Normal 3 6 3 3 2 5" xfId="18067"/>
    <cellStyle name="Normal 3 6 3 3 3" xfId="18068"/>
    <cellStyle name="Normal 3 6 3 3 3 2" xfId="18069"/>
    <cellStyle name="Normal 3 6 3 3 3 2 2" xfId="18070"/>
    <cellStyle name="Normal 3 6 3 3 3 2 2 2" xfId="18071"/>
    <cellStyle name="Normal 3 6 3 3 3 2 3" xfId="18072"/>
    <cellStyle name="Normal 3 6 3 3 3 3" xfId="18073"/>
    <cellStyle name="Normal 3 6 3 3 3 3 2" xfId="18074"/>
    <cellStyle name="Normal 3 6 3 3 3 4" xfId="18075"/>
    <cellStyle name="Normal 3 6 3 3 4" xfId="18076"/>
    <cellStyle name="Normal 3 6 3 3 4 2" xfId="18077"/>
    <cellStyle name="Normal 3 6 3 3 4 2 2" xfId="18078"/>
    <cellStyle name="Normal 3 6 3 3 4 3" xfId="18079"/>
    <cellStyle name="Normal 3 6 3 3 5" xfId="18080"/>
    <cellStyle name="Normal 3 6 3 3 5 2" xfId="18081"/>
    <cellStyle name="Normal 3 6 3 3 6" xfId="18082"/>
    <cellStyle name="Normal 3 6 3 4" xfId="18083"/>
    <cellStyle name="Normal 3 6 3 4 2" xfId="18084"/>
    <cellStyle name="Normal 3 6 3 4 2 2" xfId="18085"/>
    <cellStyle name="Normal 3 6 3 4 2 2 2" xfId="18086"/>
    <cellStyle name="Normal 3 6 3 4 2 2 2 2" xfId="18087"/>
    <cellStyle name="Normal 3 6 3 4 2 2 3" xfId="18088"/>
    <cellStyle name="Normal 3 6 3 4 2 3" xfId="18089"/>
    <cellStyle name="Normal 3 6 3 4 2 3 2" xfId="18090"/>
    <cellStyle name="Normal 3 6 3 4 2 4" xfId="18091"/>
    <cellStyle name="Normal 3 6 3 4 3" xfId="18092"/>
    <cellStyle name="Normal 3 6 3 4 3 2" xfId="18093"/>
    <cellStyle name="Normal 3 6 3 4 3 2 2" xfId="18094"/>
    <cellStyle name="Normal 3 6 3 4 3 3" xfId="18095"/>
    <cellStyle name="Normal 3 6 3 4 4" xfId="18096"/>
    <cellStyle name="Normal 3 6 3 4 4 2" xfId="18097"/>
    <cellStyle name="Normal 3 6 3 4 5" xfId="18098"/>
    <cellStyle name="Normal 3 6 3 5" xfId="18099"/>
    <cellStyle name="Normal 3 6 3 5 2" xfId="18100"/>
    <cellStyle name="Normal 3 6 3 5 2 2" xfId="18101"/>
    <cellStyle name="Normal 3 6 3 5 2 2 2" xfId="18102"/>
    <cellStyle name="Normal 3 6 3 5 2 3" xfId="18103"/>
    <cellStyle name="Normal 3 6 3 5 3" xfId="18104"/>
    <cellStyle name="Normal 3 6 3 5 3 2" xfId="18105"/>
    <cellStyle name="Normal 3 6 3 5 4" xfId="18106"/>
    <cellStyle name="Normal 3 6 3 6" xfId="18107"/>
    <cellStyle name="Normal 3 6 3 6 2" xfId="18108"/>
    <cellStyle name="Normal 3 6 3 6 2 2" xfId="18109"/>
    <cellStyle name="Normal 3 6 3 6 3" xfId="18110"/>
    <cellStyle name="Normal 3 6 3 7" xfId="18111"/>
    <cellStyle name="Normal 3 6 3 7 2" xfId="18112"/>
    <cellStyle name="Normal 3 6 3 8" xfId="18113"/>
    <cellStyle name="Normal 3 6 4" xfId="18114"/>
    <cellStyle name="Normal 3 6 4 2" xfId="18115"/>
    <cellStyle name="Normal 3 6 4 2 2" xfId="18116"/>
    <cellStyle name="Normal 3 6 4 2 2 2" xfId="18117"/>
    <cellStyle name="Normal 3 6 4 2 2 2 2" xfId="18118"/>
    <cellStyle name="Normal 3 6 4 2 2 2 2 2" xfId="18119"/>
    <cellStyle name="Normal 3 6 4 2 2 2 2 2 2" xfId="18120"/>
    <cellStyle name="Normal 3 6 4 2 2 2 2 3" xfId="18121"/>
    <cellStyle name="Normal 3 6 4 2 2 2 3" xfId="18122"/>
    <cellStyle name="Normal 3 6 4 2 2 2 3 2" xfId="18123"/>
    <cellStyle name="Normal 3 6 4 2 2 2 4" xfId="18124"/>
    <cellStyle name="Normal 3 6 4 2 2 3" xfId="18125"/>
    <cellStyle name="Normal 3 6 4 2 2 3 2" xfId="18126"/>
    <cellStyle name="Normal 3 6 4 2 2 3 2 2" xfId="18127"/>
    <cellStyle name="Normal 3 6 4 2 2 3 3" xfId="18128"/>
    <cellStyle name="Normal 3 6 4 2 2 4" xfId="18129"/>
    <cellStyle name="Normal 3 6 4 2 2 4 2" xfId="18130"/>
    <cellStyle name="Normal 3 6 4 2 2 5" xfId="18131"/>
    <cellStyle name="Normal 3 6 4 2 3" xfId="18132"/>
    <cellStyle name="Normal 3 6 4 2 3 2" xfId="18133"/>
    <cellStyle name="Normal 3 6 4 2 3 2 2" xfId="18134"/>
    <cellStyle name="Normal 3 6 4 2 3 2 2 2" xfId="18135"/>
    <cellStyle name="Normal 3 6 4 2 3 2 3" xfId="18136"/>
    <cellStyle name="Normal 3 6 4 2 3 3" xfId="18137"/>
    <cellStyle name="Normal 3 6 4 2 3 3 2" xfId="18138"/>
    <cellStyle name="Normal 3 6 4 2 3 4" xfId="18139"/>
    <cellStyle name="Normal 3 6 4 2 4" xfId="18140"/>
    <cellStyle name="Normal 3 6 4 2 4 2" xfId="18141"/>
    <cellStyle name="Normal 3 6 4 2 4 2 2" xfId="18142"/>
    <cellStyle name="Normal 3 6 4 2 4 3" xfId="18143"/>
    <cellStyle name="Normal 3 6 4 2 5" xfId="18144"/>
    <cellStyle name="Normal 3 6 4 2 5 2" xfId="18145"/>
    <cellStyle name="Normal 3 6 4 2 6" xfId="18146"/>
    <cellStyle name="Normal 3 6 4 3" xfId="18147"/>
    <cellStyle name="Normal 3 6 4 3 2" xfId="18148"/>
    <cellStyle name="Normal 3 6 4 3 2 2" xfId="18149"/>
    <cellStyle name="Normal 3 6 4 3 2 2 2" xfId="18150"/>
    <cellStyle name="Normal 3 6 4 3 2 2 2 2" xfId="18151"/>
    <cellStyle name="Normal 3 6 4 3 2 2 3" xfId="18152"/>
    <cellStyle name="Normal 3 6 4 3 2 3" xfId="18153"/>
    <cellStyle name="Normal 3 6 4 3 2 3 2" xfId="18154"/>
    <cellStyle name="Normal 3 6 4 3 2 4" xfId="18155"/>
    <cellStyle name="Normal 3 6 4 3 3" xfId="18156"/>
    <cellStyle name="Normal 3 6 4 3 3 2" xfId="18157"/>
    <cellStyle name="Normal 3 6 4 3 3 2 2" xfId="18158"/>
    <cellStyle name="Normal 3 6 4 3 3 3" xfId="18159"/>
    <cellStyle name="Normal 3 6 4 3 4" xfId="18160"/>
    <cellStyle name="Normal 3 6 4 3 4 2" xfId="18161"/>
    <cellStyle name="Normal 3 6 4 3 5" xfId="18162"/>
    <cellStyle name="Normal 3 6 4 4" xfId="18163"/>
    <cellStyle name="Normal 3 6 4 4 2" xfId="18164"/>
    <cellStyle name="Normal 3 6 4 4 2 2" xfId="18165"/>
    <cellStyle name="Normal 3 6 4 4 2 2 2" xfId="18166"/>
    <cellStyle name="Normal 3 6 4 4 2 3" xfId="18167"/>
    <cellStyle name="Normal 3 6 4 4 3" xfId="18168"/>
    <cellStyle name="Normal 3 6 4 4 3 2" xfId="18169"/>
    <cellStyle name="Normal 3 6 4 4 4" xfId="18170"/>
    <cellStyle name="Normal 3 6 4 5" xfId="18171"/>
    <cellStyle name="Normal 3 6 4 5 2" xfId="18172"/>
    <cellStyle name="Normal 3 6 4 5 2 2" xfId="18173"/>
    <cellStyle name="Normal 3 6 4 5 3" xfId="18174"/>
    <cellStyle name="Normal 3 6 4 6" xfId="18175"/>
    <cellStyle name="Normal 3 6 4 6 2" xfId="18176"/>
    <cellStyle name="Normal 3 6 4 7" xfId="18177"/>
    <cellStyle name="Normal 3 6 5" xfId="18178"/>
    <cellStyle name="Normal 3 6 5 2" xfId="18179"/>
    <cellStyle name="Normal 3 6 5 2 2" xfId="18180"/>
    <cellStyle name="Normal 3 6 5 2 2 2" xfId="18181"/>
    <cellStyle name="Normal 3 6 5 2 2 2 2" xfId="18182"/>
    <cellStyle name="Normal 3 6 5 2 2 2 2 2" xfId="18183"/>
    <cellStyle name="Normal 3 6 5 2 2 2 3" xfId="18184"/>
    <cellStyle name="Normal 3 6 5 2 2 3" xfId="18185"/>
    <cellStyle name="Normal 3 6 5 2 2 3 2" xfId="18186"/>
    <cellStyle name="Normal 3 6 5 2 2 4" xfId="18187"/>
    <cellStyle name="Normal 3 6 5 2 3" xfId="18188"/>
    <cellStyle name="Normal 3 6 5 2 3 2" xfId="18189"/>
    <cellStyle name="Normal 3 6 5 2 3 2 2" xfId="18190"/>
    <cellStyle name="Normal 3 6 5 2 3 3" xfId="18191"/>
    <cellStyle name="Normal 3 6 5 2 4" xfId="18192"/>
    <cellStyle name="Normal 3 6 5 2 4 2" xfId="18193"/>
    <cellStyle name="Normal 3 6 5 2 5" xfId="18194"/>
    <cellStyle name="Normal 3 6 5 3" xfId="18195"/>
    <cellStyle name="Normal 3 6 5 3 2" xfId="18196"/>
    <cellStyle name="Normal 3 6 5 3 2 2" xfId="18197"/>
    <cellStyle name="Normal 3 6 5 3 2 2 2" xfId="18198"/>
    <cellStyle name="Normal 3 6 5 3 2 3" xfId="18199"/>
    <cellStyle name="Normal 3 6 5 3 3" xfId="18200"/>
    <cellStyle name="Normal 3 6 5 3 3 2" xfId="18201"/>
    <cellStyle name="Normal 3 6 5 3 4" xfId="18202"/>
    <cellStyle name="Normal 3 6 5 4" xfId="18203"/>
    <cellStyle name="Normal 3 6 5 4 2" xfId="18204"/>
    <cellStyle name="Normal 3 6 5 4 2 2" xfId="18205"/>
    <cellStyle name="Normal 3 6 5 4 3" xfId="18206"/>
    <cellStyle name="Normal 3 6 5 5" xfId="18207"/>
    <cellStyle name="Normal 3 6 5 5 2" xfId="18208"/>
    <cellStyle name="Normal 3 6 5 6" xfId="18209"/>
    <cellStyle name="Normal 3 6 6" xfId="18210"/>
    <cellStyle name="Normal 3 6 6 2" xfId="18211"/>
    <cellStyle name="Normal 3 6 6 2 2" xfId="18212"/>
    <cellStyle name="Normal 3 6 6 2 2 2" xfId="18213"/>
    <cellStyle name="Normal 3 6 6 2 2 2 2" xfId="18214"/>
    <cellStyle name="Normal 3 6 6 2 2 3" xfId="18215"/>
    <cellStyle name="Normal 3 6 6 2 3" xfId="18216"/>
    <cellStyle name="Normal 3 6 6 2 3 2" xfId="18217"/>
    <cellStyle name="Normal 3 6 6 2 4" xfId="18218"/>
    <cellStyle name="Normal 3 6 6 3" xfId="18219"/>
    <cellStyle name="Normal 3 6 6 3 2" xfId="18220"/>
    <cellStyle name="Normal 3 6 6 3 2 2" xfId="18221"/>
    <cellStyle name="Normal 3 6 6 3 3" xfId="18222"/>
    <cellStyle name="Normal 3 6 6 4" xfId="18223"/>
    <cellStyle name="Normal 3 6 6 4 2" xfId="18224"/>
    <cellStyle name="Normal 3 6 6 5" xfId="18225"/>
    <cellStyle name="Normal 3 6 7" xfId="18226"/>
    <cellStyle name="Normal 3 6 7 2" xfId="18227"/>
    <cellStyle name="Normal 3 6 7 2 2" xfId="18228"/>
    <cellStyle name="Normal 3 6 7 2 2 2" xfId="18229"/>
    <cellStyle name="Normal 3 6 7 2 3" xfId="18230"/>
    <cellStyle name="Normal 3 6 7 3" xfId="18231"/>
    <cellStyle name="Normal 3 6 7 3 2" xfId="18232"/>
    <cellStyle name="Normal 3 6 7 4" xfId="18233"/>
    <cellStyle name="Normal 3 6 8" xfId="18234"/>
    <cellStyle name="Normal 3 6 8 2" xfId="18235"/>
    <cellStyle name="Normal 3 6 8 2 2" xfId="18236"/>
    <cellStyle name="Normal 3 6 8 3" xfId="18237"/>
    <cellStyle name="Normal 3 6 9" xfId="18238"/>
    <cellStyle name="Normal 3 6 9 2" xfId="18239"/>
    <cellStyle name="Normal 3 7" xfId="18240"/>
    <cellStyle name="Normal 3 7 10" xfId="18241"/>
    <cellStyle name="Normal 3 7 2" xfId="18242"/>
    <cellStyle name="Normal 3 7 2 2" xfId="18243"/>
    <cellStyle name="Normal 3 7 2 2 2" xfId="18244"/>
    <cellStyle name="Normal 3 7 2 2 2 2" xfId="18245"/>
    <cellStyle name="Normal 3 7 2 2 2 2 2" xfId="18246"/>
    <cellStyle name="Normal 3 7 2 2 2 2 2 2" xfId="18247"/>
    <cellStyle name="Normal 3 7 2 2 2 2 2 2 2" xfId="18248"/>
    <cellStyle name="Normal 3 7 2 2 2 2 2 2 2 2" xfId="18249"/>
    <cellStyle name="Normal 3 7 2 2 2 2 2 2 3" xfId="18250"/>
    <cellStyle name="Normal 3 7 2 2 2 2 2 3" xfId="18251"/>
    <cellStyle name="Normal 3 7 2 2 2 2 2 3 2" xfId="18252"/>
    <cellStyle name="Normal 3 7 2 2 2 2 2 4" xfId="18253"/>
    <cellStyle name="Normal 3 7 2 2 2 2 3" xfId="18254"/>
    <cellStyle name="Normal 3 7 2 2 2 2 3 2" xfId="18255"/>
    <cellStyle name="Normal 3 7 2 2 2 2 3 2 2" xfId="18256"/>
    <cellStyle name="Normal 3 7 2 2 2 2 3 3" xfId="18257"/>
    <cellStyle name="Normal 3 7 2 2 2 2 4" xfId="18258"/>
    <cellStyle name="Normal 3 7 2 2 2 2 4 2" xfId="18259"/>
    <cellStyle name="Normal 3 7 2 2 2 2 5" xfId="18260"/>
    <cellStyle name="Normal 3 7 2 2 2 3" xfId="18261"/>
    <cellStyle name="Normal 3 7 2 2 2 3 2" xfId="18262"/>
    <cellStyle name="Normal 3 7 2 2 2 3 2 2" xfId="18263"/>
    <cellStyle name="Normal 3 7 2 2 2 3 2 2 2" xfId="18264"/>
    <cellStyle name="Normal 3 7 2 2 2 3 2 3" xfId="18265"/>
    <cellStyle name="Normal 3 7 2 2 2 3 3" xfId="18266"/>
    <cellStyle name="Normal 3 7 2 2 2 3 3 2" xfId="18267"/>
    <cellStyle name="Normal 3 7 2 2 2 3 4" xfId="18268"/>
    <cellStyle name="Normal 3 7 2 2 2 4" xfId="18269"/>
    <cellStyle name="Normal 3 7 2 2 2 4 2" xfId="18270"/>
    <cellStyle name="Normal 3 7 2 2 2 4 2 2" xfId="18271"/>
    <cellStyle name="Normal 3 7 2 2 2 4 3" xfId="18272"/>
    <cellStyle name="Normal 3 7 2 2 2 5" xfId="18273"/>
    <cellStyle name="Normal 3 7 2 2 2 5 2" xfId="18274"/>
    <cellStyle name="Normal 3 7 2 2 2 6" xfId="18275"/>
    <cellStyle name="Normal 3 7 2 2 3" xfId="18276"/>
    <cellStyle name="Normal 3 7 2 2 3 2" xfId="18277"/>
    <cellStyle name="Normal 3 7 2 2 3 2 2" xfId="18278"/>
    <cellStyle name="Normal 3 7 2 2 3 2 2 2" xfId="18279"/>
    <cellStyle name="Normal 3 7 2 2 3 2 2 2 2" xfId="18280"/>
    <cellStyle name="Normal 3 7 2 2 3 2 2 3" xfId="18281"/>
    <cellStyle name="Normal 3 7 2 2 3 2 3" xfId="18282"/>
    <cellStyle name="Normal 3 7 2 2 3 2 3 2" xfId="18283"/>
    <cellStyle name="Normal 3 7 2 2 3 2 4" xfId="18284"/>
    <cellStyle name="Normal 3 7 2 2 3 3" xfId="18285"/>
    <cellStyle name="Normal 3 7 2 2 3 3 2" xfId="18286"/>
    <cellStyle name="Normal 3 7 2 2 3 3 2 2" xfId="18287"/>
    <cellStyle name="Normal 3 7 2 2 3 3 3" xfId="18288"/>
    <cellStyle name="Normal 3 7 2 2 3 4" xfId="18289"/>
    <cellStyle name="Normal 3 7 2 2 3 4 2" xfId="18290"/>
    <cellStyle name="Normal 3 7 2 2 3 5" xfId="18291"/>
    <cellStyle name="Normal 3 7 2 2 4" xfId="18292"/>
    <cellStyle name="Normal 3 7 2 2 4 2" xfId="18293"/>
    <cellStyle name="Normal 3 7 2 2 4 2 2" xfId="18294"/>
    <cellStyle name="Normal 3 7 2 2 4 2 2 2" xfId="18295"/>
    <cellStyle name="Normal 3 7 2 2 4 2 3" xfId="18296"/>
    <cellStyle name="Normal 3 7 2 2 4 3" xfId="18297"/>
    <cellStyle name="Normal 3 7 2 2 4 3 2" xfId="18298"/>
    <cellStyle name="Normal 3 7 2 2 4 4" xfId="18299"/>
    <cellStyle name="Normal 3 7 2 2 5" xfId="18300"/>
    <cellStyle name="Normal 3 7 2 2 5 2" xfId="18301"/>
    <cellStyle name="Normal 3 7 2 2 5 2 2" xfId="18302"/>
    <cellStyle name="Normal 3 7 2 2 5 3" xfId="18303"/>
    <cellStyle name="Normal 3 7 2 2 6" xfId="18304"/>
    <cellStyle name="Normal 3 7 2 2 6 2" xfId="18305"/>
    <cellStyle name="Normal 3 7 2 2 7" xfId="18306"/>
    <cellStyle name="Normal 3 7 2 3" xfId="18307"/>
    <cellStyle name="Normal 3 7 2 3 2" xfId="18308"/>
    <cellStyle name="Normal 3 7 2 3 2 2" xfId="18309"/>
    <cellStyle name="Normal 3 7 2 3 2 2 2" xfId="18310"/>
    <cellStyle name="Normal 3 7 2 3 2 2 2 2" xfId="18311"/>
    <cellStyle name="Normal 3 7 2 3 2 2 2 2 2" xfId="18312"/>
    <cellStyle name="Normal 3 7 2 3 2 2 2 3" xfId="18313"/>
    <cellStyle name="Normal 3 7 2 3 2 2 3" xfId="18314"/>
    <cellStyle name="Normal 3 7 2 3 2 2 3 2" xfId="18315"/>
    <cellStyle name="Normal 3 7 2 3 2 2 4" xfId="18316"/>
    <cellStyle name="Normal 3 7 2 3 2 3" xfId="18317"/>
    <cellStyle name="Normal 3 7 2 3 2 3 2" xfId="18318"/>
    <cellStyle name="Normal 3 7 2 3 2 3 2 2" xfId="18319"/>
    <cellStyle name="Normal 3 7 2 3 2 3 3" xfId="18320"/>
    <cellStyle name="Normal 3 7 2 3 2 4" xfId="18321"/>
    <cellStyle name="Normal 3 7 2 3 2 4 2" xfId="18322"/>
    <cellStyle name="Normal 3 7 2 3 2 5" xfId="18323"/>
    <cellStyle name="Normal 3 7 2 3 3" xfId="18324"/>
    <cellStyle name="Normal 3 7 2 3 3 2" xfId="18325"/>
    <cellStyle name="Normal 3 7 2 3 3 2 2" xfId="18326"/>
    <cellStyle name="Normal 3 7 2 3 3 2 2 2" xfId="18327"/>
    <cellStyle name="Normal 3 7 2 3 3 2 3" xfId="18328"/>
    <cellStyle name="Normal 3 7 2 3 3 3" xfId="18329"/>
    <cellStyle name="Normal 3 7 2 3 3 3 2" xfId="18330"/>
    <cellStyle name="Normal 3 7 2 3 3 4" xfId="18331"/>
    <cellStyle name="Normal 3 7 2 3 4" xfId="18332"/>
    <cellStyle name="Normal 3 7 2 3 4 2" xfId="18333"/>
    <cellStyle name="Normal 3 7 2 3 4 2 2" xfId="18334"/>
    <cellStyle name="Normal 3 7 2 3 4 3" xfId="18335"/>
    <cellStyle name="Normal 3 7 2 3 5" xfId="18336"/>
    <cellStyle name="Normal 3 7 2 3 5 2" xfId="18337"/>
    <cellStyle name="Normal 3 7 2 3 6" xfId="18338"/>
    <cellStyle name="Normal 3 7 2 4" xfId="18339"/>
    <cellStyle name="Normal 3 7 2 4 2" xfId="18340"/>
    <cellStyle name="Normal 3 7 2 4 2 2" xfId="18341"/>
    <cellStyle name="Normal 3 7 2 4 2 2 2" xfId="18342"/>
    <cellStyle name="Normal 3 7 2 4 2 2 2 2" xfId="18343"/>
    <cellStyle name="Normal 3 7 2 4 2 2 3" xfId="18344"/>
    <cellStyle name="Normal 3 7 2 4 2 3" xfId="18345"/>
    <cellStyle name="Normal 3 7 2 4 2 3 2" xfId="18346"/>
    <cellStyle name="Normal 3 7 2 4 2 4" xfId="18347"/>
    <cellStyle name="Normal 3 7 2 4 3" xfId="18348"/>
    <cellStyle name="Normal 3 7 2 4 3 2" xfId="18349"/>
    <cellStyle name="Normal 3 7 2 4 3 2 2" xfId="18350"/>
    <cellStyle name="Normal 3 7 2 4 3 3" xfId="18351"/>
    <cellStyle name="Normal 3 7 2 4 4" xfId="18352"/>
    <cellStyle name="Normal 3 7 2 4 4 2" xfId="18353"/>
    <cellStyle name="Normal 3 7 2 4 5" xfId="18354"/>
    <cellStyle name="Normal 3 7 2 5" xfId="18355"/>
    <cellStyle name="Normal 3 7 2 5 2" xfId="18356"/>
    <cellStyle name="Normal 3 7 2 5 2 2" xfId="18357"/>
    <cellStyle name="Normal 3 7 2 5 2 2 2" xfId="18358"/>
    <cellStyle name="Normal 3 7 2 5 2 3" xfId="18359"/>
    <cellStyle name="Normal 3 7 2 5 3" xfId="18360"/>
    <cellStyle name="Normal 3 7 2 5 3 2" xfId="18361"/>
    <cellStyle name="Normal 3 7 2 5 4" xfId="18362"/>
    <cellStyle name="Normal 3 7 2 6" xfId="18363"/>
    <cellStyle name="Normal 3 7 2 6 2" xfId="18364"/>
    <cellStyle name="Normal 3 7 2 6 2 2" xfId="18365"/>
    <cellStyle name="Normal 3 7 2 6 3" xfId="18366"/>
    <cellStyle name="Normal 3 7 2 7" xfId="18367"/>
    <cellStyle name="Normal 3 7 2 7 2" xfId="18368"/>
    <cellStyle name="Normal 3 7 2 8" xfId="18369"/>
    <cellStyle name="Normal 3 7 2 9" xfId="18370"/>
    <cellStyle name="Normal 3 7 3" xfId="18371"/>
    <cellStyle name="Normal 3 7 3 2" xfId="18372"/>
    <cellStyle name="Normal 3 7 3 2 2" xfId="18373"/>
    <cellStyle name="Normal 3 7 3 2 2 2" xfId="18374"/>
    <cellStyle name="Normal 3 7 3 2 2 2 2" xfId="18375"/>
    <cellStyle name="Normal 3 7 3 2 2 2 2 2" xfId="18376"/>
    <cellStyle name="Normal 3 7 3 2 2 2 2 2 2" xfId="18377"/>
    <cellStyle name="Normal 3 7 3 2 2 2 2 3" xfId="18378"/>
    <cellStyle name="Normal 3 7 3 2 2 2 3" xfId="18379"/>
    <cellStyle name="Normal 3 7 3 2 2 2 3 2" xfId="18380"/>
    <cellStyle name="Normal 3 7 3 2 2 2 4" xfId="18381"/>
    <cellStyle name="Normal 3 7 3 2 2 3" xfId="18382"/>
    <cellStyle name="Normal 3 7 3 2 2 3 2" xfId="18383"/>
    <cellStyle name="Normal 3 7 3 2 2 3 2 2" xfId="18384"/>
    <cellStyle name="Normal 3 7 3 2 2 3 3" xfId="18385"/>
    <cellStyle name="Normal 3 7 3 2 2 4" xfId="18386"/>
    <cellStyle name="Normal 3 7 3 2 2 4 2" xfId="18387"/>
    <cellStyle name="Normal 3 7 3 2 2 5" xfId="18388"/>
    <cellStyle name="Normal 3 7 3 2 3" xfId="18389"/>
    <cellStyle name="Normal 3 7 3 2 3 2" xfId="18390"/>
    <cellStyle name="Normal 3 7 3 2 3 2 2" xfId="18391"/>
    <cellStyle name="Normal 3 7 3 2 3 2 2 2" xfId="18392"/>
    <cellStyle name="Normal 3 7 3 2 3 2 3" xfId="18393"/>
    <cellStyle name="Normal 3 7 3 2 3 3" xfId="18394"/>
    <cellStyle name="Normal 3 7 3 2 3 3 2" xfId="18395"/>
    <cellStyle name="Normal 3 7 3 2 3 4" xfId="18396"/>
    <cellStyle name="Normal 3 7 3 2 4" xfId="18397"/>
    <cellStyle name="Normal 3 7 3 2 4 2" xfId="18398"/>
    <cellStyle name="Normal 3 7 3 2 4 2 2" xfId="18399"/>
    <cellStyle name="Normal 3 7 3 2 4 3" xfId="18400"/>
    <cellStyle name="Normal 3 7 3 2 5" xfId="18401"/>
    <cellStyle name="Normal 3 7 3 2 5 2" xfId="18402"/>
    <cellStyle name="Normal 3 7 3 2 6" xfId="18403"/>
    <cellStyle name="Normal 3 7 3 3" xfId="18404"/>
    <cellStyle name="Normal 3 7 3 3 2" xfId="18405"/>
    <cellStyle name="Normal 3 7 3 3 2 2" xfId="18406"/>
    <cellStyle name="Normal 3 7 3 3 2 2 2" xfId="18407"/>
    <cellStyle name="Normal 3 7 3 3 2 2 2 2" xfId="18408"/>
    <cellStyle name="Normal 3 7 3 3 2 2 3" xfId="18409"/>
    <cellStyle name="Normal 3 7 3 3 2 3" xfId="18410"/>
    <cellStyle name="Normal 3 7 3 3 2 3 2" xfId="18411"/>
    <cellStyle name="Normal 3 7 3 3 2 4" xfId="18412"/>
    <cellStyle name="Normal 3 7 3 3 3" xfId="18413"/>
    <cellStyle name="Normal 3 7 3 3 3 2" xfId="18414"/>
    <cellStyle name="Normal 3 7 3 3 3 2 2" xfId="18415"/>
    <cellStyle name="Normal 3 7 3 3 3 3" xfId="18416"/>
    <cellStyle name="Normal 3 7 3 3 4" xfId="18417"/>
    <cellStyle name="Normal 3 7 3 3 4 2" xfId="18418"/>
    <cellStyle name="Normal 3 7 3 3 5" xfId="18419"/>
    <cellStyle name="Normal 3 7 3 4" xfId="18420"/>
    <cellStyle name="Normal 3 7 3 4 2" xfId="18421"/>
    <cellStyle name="Normal 3 7 3 4 2 2" xfId="18422"/>
    <cellStyle name="Normal 3 7 3 4 2 2 2" xfId="18423"/>
    <cellStyle name="Normal 3 7 3 4 2 3" xfId="18424"/>
    <cellStyle name="Normal 3 7 3 4 3" xfId="18425"/>
    <cellStyle name="Normal 3 7 3 4 3 2" xfId="18426"/>
    <cellStyle name="Normal 3 7 3 4 4" xfId="18427"/>
    <cellStyle name="Normal 3 7 3 5" xfId="18428"/>
    <cellStyle name="Normal 3 7 3 5 2" xfId="18429"/>
    <cellStyle name="Normal 3 7 3 5 2 2" xfId="18430"/>
    <cellStyle name="Normal 3 7 3 5 3" xfId="18431"/>
    <cellStyle name="Normal 3 7 3 6" xfId="18432"/>
    <cellStyle name="Normal 3 7 3 6 2" xfId="18433"/>
    <cellStyle name="Normal 3 7 3 7" xfId="18434"/>
    <cellStyle name="Normal 3 7 4" xfId="18435"/>
    <cellStyle name="Normal 3 7 4 2" xfId="18436"/>
    <cellStyle name="Normal 3 7 4 2 2" xfId="18437"/>
    <cellStyle name="Normal 3 7 4 2 2 2" xfId="18438"/>
    <cellStyle name="Normal 3 7 4 2 2 2 2" xfId="18439"/>
    <cellStyle name="Normal 3 7 4 2 2 2 2 2" xfId="18440"/>
    <cellStyle name="Normal 3 7 4 2 2 2 3" xfId="18441"/>
    <cellStyle name="Normal 3 7 4 2 2 3" xfId="18442"/>
    <cellStyle name="Normal 3 7 4 2 2 3 2" xfId="18443"/>
    <cellStyle name="Normal 3 7 4 2 2 4" xfId="18444"/>
    <cellStyle name="Normal 3 7 4 2 3" xfId="18445"/>
    <cellStyle name="Normal 3 7 4 2 3 2" xfId="18446"/>
    <cellStyle name="Normal 3 7 4 2 3 2 2" xfId="18447"/>
    <cellStyle name="Normal 3 7 4 2 3 3" xfId="18448"/>
    <cellStyle name="Normal 3 7 4 2 4" xfId="18449"/>
    <cellStyle name="Normal 3 7 4 2 4 2" xfId="18450"/>
    <cellStyle name="Normal 3 7 4 2 5" xfId="18451"/>
    <cellStyle name="Normal 3 7 4 3" xfId="18452"/>
    <cellStyle name="Normal 3 7 4 3 2" xfId="18453"/>
    <cellStyle name="Normal 3 7 4 3 2 2" xfId="18454"/>
    <cellStyle name="Normal 3 7 4 3 2 2 2" xfId="18455"/>
    <cellStyle name="Normal 3 7 4 3 2 3" xfId="18456"/>
    <cellStyle name="Normal 3 7 4 3 3" xfId="18457"/>
    <cellStyle name="Normal 3 7 4 3 3 2" xfId="18458"/>
    <cellStyle name="Normal 3 7 4 3 4" xfId="18459"/>
    <cellStyle name="Normal 3 7 4 4" xfId="18460"/>
    <cellStyle name="Normal 3 7 4 4 2" xfId="18461"/>
    <cellStyle name="Normal 3 7 4 4 2 2" xfId="18462"/>
    <cellStyle name="Normal 3 7 4 4 3" xfId="18463"/>
    <cellStyle name="Normal 3 7 4 5" xfId="18464"/>
    <cellStyle name="Normal 3 7 4 5 2" xfId="18465"/>
    <cellStyle name="Normal 3 7 4 6" xfId="18466"/>
    <cellStyle name="Normal 3 7 5" xfId="18467"/>
    <cellStyle name="Normal 3 7 5 2" xfId="18468"/>
    <cellStyle name="Normal 3 7 5 2 2" xfId="18469"/>
    <cellStyle name="Normal 3 7 5 2 2 2" xfId="18470"/>
    <cellStyle name="Normal 3 7 5 2 2 2 2" xfId="18471"/>
    <cellStyle name="Normal 3 7 5 2 2 3" xfId="18472"/>
    <cellStyle name="Normal 3 7 5 2 3" xfId="18473"/>
    <cellStyle name="Normal 3 7 5 2 3 2" xfId="18474"/>
    <cellStyle name="Normal 3 7 5 2 4" xfId="18475"/>
    <cellStyle name="Normal 3 7 5 3" xfId="18476"/>
    <cellStyle name="Normal 3 7 5 3 2" xfId="18477"/>
    <cellStyle name="Normal 3 7 5 3 2 2" xfId="18478"/>
    <cellStyle name="Normal 3 7 5 3 3" xfId="18479"/>
    <cellStyle name="Normal 3 7 5 4" xfId="18480"/>
    <cellStyle name="Normal 3 7 5 4 2" xfId="18481"/>
    <cellStyle name="Normal 3 7 5 5" xfId="18482"/>
    <cellStyle name="Normal 3 7 6" xfId="18483"/>
    <cellStyle name="Normal 3 7 6 2" xfId="18484"/>
    <cellStyle name="Normal 3 7 6 2 2" xfId="18485"/>
    <cellStyle name="Normal 3 7 6 2 2 2" xfId="18486"/>
    <cellStyle name="Normal 3 7 6 2 3" xfId="18487"/>
    <cellStyle name="Normal 3 7 6 3" xfId="18488"/>
    <cellStyle name="Normal 3 7 6 3 2" xfId="18489"/>
    <cellStyle name="Normal 3 7 6 4" xfId="18490"/>
    <cellStyle name="Normal 3 7 7" xfId="18491"/>
    <cellStyle name="Normal 3 7 7 2" xfId="18492"/>
    <cellStyle name="Normal 3 7 7 2 2" xfId="18493"/>
    <cellStyle name="Normal 3 7 7 3" xfId="18494"/>
    <cellStyle name="Normal 3 7 8" xfId="18495"/>
    <cellStyle name="Normal 3 7 8 2" xfId="18496"/>
    <cellStyle name="Normal 3 7 9" xfId="18497"/>
    <cellStyle name="Normal 3 8" xfId="18498"/>
    <cellStyle name="Normal 3 8 10" xfId="18499"/>
    <cellStyle name="Normal 3 8 2" xfId="44"/>
    <cellStyle name="Normal 3 8 2 2" xfId="18500"/>
    <cellStyle name="Normal 3 8 2 2 2" xfId="18501"/>
    <cellStyle name="Normal 3 8 2 2 2 2" xfId="18502"/>
    <cellStyle name="Normal 3 8 2 2 2 2 2" xfId="18503"/>
    <cellStyle name="Normal 3 8 2 2 2 2 2 2" xfId="18504"/>
    <cellStyle name="Normal 3 8 2 2 2 2 2 2 2" xfId="18505"/>
    <cellStyle name="Normal 3 8 2 2 2 2 2 3" xfId="18506"/>
    <cellStyle name="Normal 3 8 2 2 2 2 3" xfId="18507"/>
    <cellStyle name="Normal 3 8 2 2 2 2 3 2" xfId="18508"/>
    <cellStyle name="Normal 3 8 2 2 2 2 4" xfId="18509"/>
    <cellStyle name="Normal 3 8 2 2 2 3" xfId="18510"/>
    <cellStyle name="Normal 3 8 2 2 2 3 2" xfId="18511"/>
    <cellStyle name="Normal 3 8 2 2 2 3 2 2" xfId="18512"/>
    <cellStyle name="Normal 3 8 2 2 2 3 3" xfId="18513"/>
    <cellStyle name="Normal 3 8 2 2 2 4" xfId="18514"/>
    <cellStyle name="Normal 3 8 2 2 2 4 2" xfId="18515"/>
    <cellStyle name="Normal 3 8 2 2 2 5" xfId="18516"/>
    <cellStyle name="Normal 3 8 2 2 3" xfId="18517"/>
    <cellStyle name="Normal 3 8 2 2 3 2" xfId="18518"/>
    <cellStyle name="Normal 3 8 2 2 3 2 2" xfId="18519"/>
    <cellStyle name="Normal 3 8 2 2 3 2 2 2" xfId="18520"/>
    <cellStyle name="Normal 3 8 2 2 3 2 3" xfId="18521"/>
    <cellStyle name="Normal 3 8 2 2 3 3" xfId="18522"/>
    <cellStyle name="Normal 3 8 2 2 3 3 2" xfId="18523"/>
    <cellStyle name="Normal 3 8 2 2 3 4" xfId="18524"/>
    <cellStyle name="Normal 3 8 2 2 4" xfId="18525"/>
    <cellStyle name="Normal 3 8 2 2 4 2" xfId="18526"/>
    <cellStyle name="Normal 3 8 2 2 4 2 2" xfId="18527"/>
    <cellStyle name="Normal 3 8 2 2 4 3" xfId="18528"/>
    <cellStyle name="Normal 3 8 2 2 5" xfId="18529"/>
    <cellStyle name="Normal 3 8 2 2 5 2" xfId="18530"/>
    <cellStyle name="Normal 3 8 2 2 6" xfId="18531"/>
    <cellStyle name="Normal 3 8 2 3" xfId="18532"/>
    <cellStyle name="Normal 3 8 2 3 2" xfId="18533"/>
    <cellStyle name="Normal 3 8 2 3 2 2" xfId="18534"/>
    <cellStyle name="Normal 3 8 2 3 2 2 2" xfId="18535"/>
    <cellStyle name="Normal 3 8 2 3 2 2 2 2" xfId="18536"/>
    <cellStyle name="Normal 3 8 2 3 2 2 3" xfId="18537"/>
    <cellStyle name="Normal 3 8 2 3 2 3" xfId="18538"/>
    <cellStyle name="Normal 3 8 2 3 2 3 2" xfId="18539"/>
    <cellStyle name="Normal 3 8 2 3 2 4" xfId="18540"/>
    <cellStyle name="Normal 3 8 2 3 3" xfId="18541"/>
    <cellStyle name="Normal 3 8 2 3 3 2" xfId="18542"/>
    <cellStyle name="Normal 3 8 2 3 3 2 2" xfId="18543"/>
    <cellStyle name="Normal 3 8 2 3 3 3" xfId="18544"/>
    <cellStyle name="Normal 3 8 2 3 4" xfId="18545"/>
    <cellStyle name="Normal 3 8 2 3 4 2" xfId="18546"/>
    <cellStyle name="Normal 3 8 2 3 5" xfId="18547"/>
    <cellStyle name="Normal 3 8 2 4" xfId="18548"/>
    <cellStyle name="Normal 3 8 2 4 2" xfId="18549"/>
    <cellStyle name="Normal 3 8 2 4 2 2" xfId="18550"/>
    <cellStyle name="Normal 3 8 2 4 2 2 2" xfId="18551"/>
    <cellStyle name="Normal 3 8 2 4 2 3" xfId="18552"/>
    <cellStyle name="Normal 3 8 2 4 3" xfId="18553"/>
    <cellStyle name="Normal 3 8 2 4 3 2" xfId="18554"/>
    <cellStyle name="Normal 3 8 2 4 4" xfId="18555"/>
    <cellStyle name="Normal 3 8 2 5" xfId="18556"/>
    <cellStyle name="Normal 3 8 2 5 2" xfId="18557"/>
    <cellStyle name="Normal 3 8 2 5 2 2" xfId="18558"/>
    <cellStyle name="Normal 3 8 2 5 3" xfId="18559"/>
    <cellStyle name="Normal 3 8 2 6" xfId="18560"/>
    <cellStyle name="Normal 3 8 2 6 2" xfId="18561"/>
    <cellStyle name="Normal 3 8 2 7" xfId="18562"/>
    <cellStyle name="Normal 3 8 2 8" xfId="18563"/>
    <cellStyle name="Normal 3 8 3" xfId="18564"/>
    <cellStyle name="Normal 3 8 3 2" xfId="18565"/>
    <cellStyle name="Normal 3 8 3 2 2" xfId="18566"/>
    <cellStyle name="Normal 3 8 3 2 2 2" xfId="18567"/>
    <cellStyle name="Normal 3 8 3 2 2 2 2" xfId="18568"/>
    <cellStyle name="Normal 3 8 3 2 2 2 2 2" xfId="18569"/>
    <cellStyle name="Normal 3 8 3 2 2 2 3" xfId="18570"/>
    <cellStyle name="Normal 3 8 3 2 2 3" xfId="18571"/>
    <cellStyle name="Normal 3 8 3 2 2 3 2" xfId="18572"/>
    <cellStyle name="Normal 3 8 3 2 2 4" xfId="18573"/>
    <cellStyle name="Normal 3 8 3 2 3" xfId="18574"/>
    <cellStyle name="Normal 3 8 3 2 3 2" xfId="18575"/>
    <cellStyle name="Normal 3 8 3 2 3 2 2" xfId="18576"/>
    <cellStyle name="Normal 3 8 3 2 3 3" xfId="18577"/>
    <cellStyle name="Normal 3 8 3 2 4" xfId="18578"/>
    <cellStyle name="Normal 3 8 3 2 4 2" xfId="18579"/>
    <cellStyle name="Normal 3 8 3 2 5" xfId="18580"/>
    <cellStyle name="Normal 3 8 3 3" xfId="18581"/>
    <cellStyle name="Normal 3 8 3 3 2" xfId="18582"/>
    <cellStyle name="Normal 3 8 3 3 2 2" xfId="18583"/>
    <cellStyle name="Normal 3 8 3 3 2 2 2" xfId="18584"/>
    <cellStyle name="Normal 3 8 3 3 2 3" xfId="18585"/>
    <cellStyle name="Normal 3 8 3 3 3" xfId="18586"/>
    <cellStyle name="Normal 3 8 3 3 3 2" xfId="18587"/>
    <cellStyle name="Normal 3 8 3 3 4" xfId="18588"/>
    <cellStyle name="Normal 3 8 3 4" xfId="18589"/>
    <cellStyle name="Normal 3 8 3 4 2" xfId="18590"/>
    <cellStyle name="Normal 3 8 3 4 2 2" xfId="18591"/>
    <cellStyle name="Normal 3 8 3 4 3" xfId="18592"/>
    <cellStyle name="Normal 3 8 3 5" xfId="18593"/>
    <cellStyle name="Normal 3 8 3 5 2" xfId="18594"/>
    <cellStyle name="Normal 3 8 3 6" xfId="18595"/>
    <cellStyle name="Normal 3 8 4" xfId="18596"/>
    <cellStyle name="Normal 3 8 4 2" xfId="18597"/>
    <cellStyle name="Normal 3 8 4 2 2" xfId="18598"/>
    <cellStyle name="Normal 3 8 4 2 2 2" xfId="18599"/>
    <cellStyle name="Normal 3 8 4 2 2 2 2" xfId="18600"/>
    <cellStyle name="Normal 3 8 4 2 2 3" xfId="18601"/>
    <cellStyle name="Normal 3 8 4 2 3" xfId="18602"/>
    <cellStyle name="Normal 3 8 4 2 3 2" xfId="18603"/>
    <cellStyle name="Normal 3 8 4 2 4" xfId="18604"/>
    <cellStyle name="Normal 3 8 4 3" xfId="18605"/>
    <cellStyle name="Normal 3 8 4 3 2" xfId="18606"/>
    <cellStyle name="Normal 3 8 4 3 2 2" xfId="18607"/>
    <cellStyle name="Normal 3 8 4 3 3" xfId="18608"/>
    <cellStyle name="Normal 3 8 4 4" xfId="18609"/>
    <cellStyle name="Normal 3 8 4 4 2" xfId="18610"/>
    <cellStyle name="Normal 3 8 4 5" xfId="18611"/>
    <cellStyle name="Normal 3 8 5" xfId="18612"/>
    <cellStyle name="Normal 3 8 5 2" xfId="18613"/>
    <cellStyle name="Normal 3 8 5 2 2" xfId="18614"/>
    <cellStyle name="Normal 3 8 5 2 2 2" xfId="18615"/>
    <cellStyle name="Normal 3 8 5 2 3" xfId="18616"/>
    <cellStyle name="Normal 3 8 5 3" xfId="18617"/>
    <cellStyle name="Normal 3 8 5 3 2" xfId="18618"/>
    <cellStyle name="Normal 3 8 5 4" xfId="18619"/>
    <cellStyle name="Normal 3 8 6" xfId="18620"/>
    <cellStyle name="Normal 3 8 6 2" xfId="18621"/>
    <cellStyle name="Normal 3 8 6 2 2" xfId="18622"/>
    <cellStyle name="Normal 3 8 6 3" xfId="18623"/>
    <cellStyle name="Normal 3 8 7" xfId="18624"/>
    <cellStyle name="Normal 3 8 7 2" xfId="18625"/>
    <cellStyle name="Normal 3 8 8" xfId="18626"/>
    <cellStyle name="Normal 3 8 9" xfId="18627"/>
    <cellStyle name="Normal 3 9" xfId="18628"/>
    <cellStyle name="Normal 3 9 2" xfId="18629"/>
    <cellStyle name="Normal 3 9 2 2" xfId="18630"/>
    <cellStyle name="Normal 3 9 2 2 2" xfId="18631"/>
    <cellStyle name="Normal 3 9 2 2 2 2" xfId="18632"/>
    <cellStyle name="Normal 3 9 2 2 2 2 2" xfId="18633"/>
    <cellStyle name="Normal 3 9 2 2 2 2 2 2" xfId="18634"/>
    <cellStyle name="Normal 3 9 2 2 2 2 3" xfId="18635"/>
    <cellStyle name="Normal 3 9 2 2 2 3" xfId="18636"/>
    <cellStyle name="Normal 3 9 2 2 2 3 2" xfId="18637"/>
    <cellStyle name="Normal 3 9 2 2 2 4" xfId="18638"/>
    <cellStyle name="Normal 3 9 2 2 3" xfId="18639"/>
    <cellStyle name="Normal 3 9 2 2 3 2" xfId="18640"/>
    <cellStyle name="Normal 3 9 2 2 3 2 2" xfId="18641"/>
    <cellStyle name="Normal 3 9 2 2 3 3" xfId="18642"/>
    <cellStyle name="Normal 3 9 2 2 4" xfId="18643"/>
    <cellStyle name="Normal 3 9 2 2 4 2" xfId="18644"/>
    <cellStyle name="Normal 3 9 2 2 5" xfId="18645"/>
    <cellStyle name="Normal 3 9 2 3" xfId="18646"/>
    <cellStyle name="Normal 3 9 2 3 2" xfId="18647"/>
    <cellStyle name="Normal 3 9 2 3 2 2" xfId="18648"/>
    <cellStyle name="Normal 3 9 2 3 2 2 2" xfId="18649"/>
    <cellStyle name="Normal 3 9 2 3 2 3" xfId="18650"/>
    <cellStyle name="Normal 3 9 2 3 3" xfId="18651"/>
    <cellStyle name="Normal 3 9 2 3 3 2" xfId="18652"/>
    <cellStyle name="Normal 3 9 2 3 4" xfId="18653"/>
    <cellStyle name="Normal 3 9 2 4" xfId="18654"/>
    <cellStyle name="Normal 3 9 2 4 2" xfId="18655"/>
    <cellStyle name="Normal 3 9 2 4 2 2" xfId="18656"/>
    <cellStyle name="Normal 3 9 2 4 3" xfId="18657"/>
    <cellStyle name="Normal 3 9 2 5" xfId="18658"/>
    <cellStyle name="Normal 3 9 2 5 2" xfId="18659"/>
    <cellStyle name="Normal 3 9 2 6" xfId="18660"/>
    <cellStyle name="Normal 3 9 3" xfId="18661"/>
    <cellStyle name="Normal 3 9 3 2" xfId="18662"/>
    <cellStyle name="Normal 3 9 3 2 2" xfId="18663"/>
    <cellStyle name="Normal 3 9 3 2 2 2" xfId="18664"/>
    <cellStyle name="Normal 3 9 3 2 2 2 2" xfId="18665"/>
    <cellStyle name="Normal 3 9 3 2 2 3" xfId="18666"/>
    <cellStyle name="Normal 3 9 3 2 3" xfId="18667"/>
    <cellStyle name="Normal 3 9 3 2 3 2" xfId="18668"/>
    <cellStyle name="Normal 3 9 3 2 4" xfId="18669"/>
    <cellStyle name="Normal 3 9 3 3" xfId="18670"/>
    <cellStyle name="Normal 3 9 3 3 2" xfId="18671"/>
    <cellStyle name="Normal 3 9 3 3 2 2" xfId="18672"/>
    <cellStyle name="Normal 3 9 3 3 3" xfId="18673"/>
    <cellStyle name="Normal 3 9 3 4" xfId="18674"/>
    <cellStyle name="Normal 3 9 3 4 2" xfId="18675"/>
    <cellStyle name="Normal 3 9 3 5" xfId="18676"/>
    <cellStyle name="Normal 3 9 4" xfId="18677"/>
    <cellStyle name="Normal 3 9 4 2" xfId="18678"/>
    <cellStyle name="Normal 3 9 4 2 2" xfId="18679"/>
    <cellStyle name="Normal 3 9 4 2 2 2" xfId="18680"/>
    <cellStyle name="Normal 3 9 4 2 3" xfId="18681"/>
    <cellStyle name="Normal 3 9 4 3" xfId="18682"/>
    <cellStyle name="Normal 3 9 4 3 2" xfId="18683"/>
    <cellStyle name="Normal 3 9 4 4" xfId="18684"/>
    <cellStyle name="Normal 3 9 5" xfId="18685"/>
    <cellStyle name="Normal 3 9 5 2" xfId="18686"/>
    <cellStyle name="Normal 3 9 5 2 2" xfId="18687"/>
    <cellStyle name="Normal 3 9 5 3" xfId="18688"/>
    <cellStyle name="Normal 3 9 6" xfId="18689"/>
    <cellStyle name="Normal 3 9 6 2" xfId="18690"/>
    <cellStyle name="Normal 3 9 7" xfId="18691"/>
    <cellStyle name="Normal 3_9.1 &amp; 9.2" xfId="18692"/>
    <cellStyle name="Normal 30" xfId="27"/>
    <cellStyle name="Normal 30 2" xfId="18693"/>
    <cellStyle name="Normal 30 2 2" xfId="18694"/>
    <cellStyle name="Normal 30 2 2 2" xfId="18695"/>
    <cellStyle name="Normal 30 2 2 2 2" xfId="18696"/>
    <cellStyle name="Normal 30 2 2 2 2 2" xfId="18697"/>
    <cellStyle name="Normal 30 2 2 2 2 2 2" xfId="18698"/>
    <cellStyle name="Normal 30 2 2 2 2 3" xfId="18699"/>
    <cellStyle name="Normal 30 2 2 2 3" xfId="18700"/>
    <cellStyle name="Normal 30 2 2 2 3 2" xfId="18701"/>
    <cellStyle name="Normal 30 2 2 2 4" xfId="18702"/>
    <cellStyle name="Normal 30 2 2 3" xfId="18703"/>
    <cellStyle name="Normal 30 2 2 3 2" xfId="18704"/>
    <cellStyle name="Normal 30 2 2 3 2 2" xfId="18705"/>
    <cellStyle name="Normal 30 2 2 3 3" xfId="18706"/>
    <cellStyle name="Normal 30 2 2 4" xfId="18707"/>
    <cellStyle name="Normal 30 2 2 4 2" xfId="18708"/>
    <cellStyle name="Normal 30 2 2 5" xfId="18709"/>
    <cellStyle name="Normal 30 2 3" xfId="18710"/>
    <cellStyle name="Normal 30 2 3 2" xfId="18711"/>
    <cellStyle name="Normal 30 2 3 2 2" xfId="18712"/>
    <cellStyle name="Normal 30 2 3 2 2 2" xfId="18713"/>
    <cellStyle name="Normal 30 2 3 2 3" xfId="18714"/>
    <cellStyle name="Normal 30 2 3 3" xfId="18715"/>
    <cellStyle name="Normal 30 2 3 3 2" xfId="18716"/>
    <cellStyle name="Normal 30 2 3 4" xfId="18717"/>
    <cellStyle name="Normal 30 2 4" xfId="18718"/>
    <cellStyle name="Normal 30 2 4 2" xfId="18719"/>
    <cellStyle name="Normal 30 2 4 2 2" xfId="18720"/>
    <cellStyle name="Normal 30 2 4 3" xfId="18721"/>
    <cellStyle name="Normal 30 2 5" xfId="18722"/>
    <cellStyle name="Normal 30 2 5 2" xfId="18723"/>
    <cellStyle name="Normal 30 2 6" xfId="18724"/>
    <cellStyle name="Normal 30 2 7" xfId="18725"/>
    <cellStyle name="Normal 30 3" xfId="18726"/>
    <cellStyle name="Normal 30 3 2" xfId="18727"/>
    <cellStyle name="Normal 30 3 2 2" xfId="18728"/>
    <cellStyle name="Normal 30 3 2 2 2" xfId="18729"/>
    <cellStyle name="Normal 30 3 2 2 2 2" xfId="18730"/>
    <cellStyle name="Normal 30 3 2 2 3" xfId="18731"/>
    <cellStyle name="Normal 30 3 2 3" xfId="18732"/>
    <cellStyle name="Normal 30 3 2 3 2" xfId="18733"/>
    <cellStyle name="Normal 30 3 2 4" xfId="18734"/>
    <cellStyle name="Normal 30 3 3" xfId="18735"/>
    <cellStyle name="Normal 30 3 3 2" xfId="18736"/>
    <cellStyle name="Normal 30 3 3 2 2" xfId="18737"/>
    <cellStyle name="Normal 30 3 3 3" xfId="18738"/>
    <cellStyle name="Normal 30 3 4" xfId="18739"/>
    <cellStyle name="Normal 30 3 4 2" xfId="18740"/>
    <cellStyle name="Normal 30 3 5" xfId="18741"/>
    <cellStyle name="Normal 30 3 6" xfId="18742"/>
    <cellStyle name="Normal 30 4" xfId="18743"/>
    <cellStyle name="Normal 30 4 2" xfId="18744"/>
    <cellStyle name="Normal 30 4 2 2" xfId="18745"/>
    <cellStyle name="Normal 30 4 2 2 2" xfId="18746"/>
    <cellStyle name="Normal 30 4 2 3" xfId="18747"/>
    <cellStyle name="Normal 30 4 3" xfId="18748"/>
    <cellStyle name="Normal 30 4 3 2" xfId="18749"/>
    <cellStyle name="Normal 30 4 4" xfId="18750"/>
    <cellStyle name="Normal 30 5" xfId="18751"/>
    <cellStyle name="Normal 30 5 2" xfId="18752"/>
    <cellStyle name="Normal 30 5 2 2" xfId="18753"/>
    <cellStyle name="Normal 30 5 3" xfId="18754"/>
    <cellStyle name="Normal 30 6" xfId="18755"/>
    <cellStyle name="Normal 30 6 2" xfId="18756"/>
    <cellStyle name="Normal 30 7" xfId="18757"/>
    <cellStyle name="Normal 30 8" xfId="18758"/>
    <cellStyle name="Normal 30 9" xfId="18759"/>
    <cellStyle name="Normal 31" xfId="20"/>
    <cellStyle name="Normal 31 2" xfId="18760"/>
    <cellStyle name="Normal 31 3" xfId="18761"/>
    <cellStyle name="Normal 31 3 2" xfId="18762"/>
    <cellStyle name="Normal 31 4" xfId="18763"/>
    <cellStyle name="Normal 32" xfId="18764"/>
    <cellStyle name="Normal 32 2" xfId="9"/>
    <cellStyle name="Normal 32 2 2" xfId="18765"/>
    <cellStyle name="Normal 32 2 2 2" xfId="18766"/>
    <cellStyle name="Normal 32 2 2 2 2" xfId="18767"/>
    <cellStyle name="Normal 32 2 2 2 2 2" xfId="18768"/>
    <cellStyle name="Normal 32 2 2 2 3" xfId="18769"/>
    <cellStyle name="Normal 32 2 2 3" xfId="18770"/>
    <cellStyle name="Normal 32 2 2 3 2" xfId="18771"/>
    <cellStyle name="Normal 32 2 2 4" xfId="18772"/>
    <cellStyle name="Normal 32 2 2 5" xfId="18773"/>
    <cellStyle name="Normal 32 2 3" xfId="18774"/>
    <cellStyle name="Normal 32 2 3 2" xfId="18775"/>
    <cellStyle name="Normal 32 2 3 2 2" xfId="18776"/>
    <cellStyle name="Normal 32 2 3 3" xfId="18777"/>
    <cellStyle name="Normal 32 2 4" xfId="18778"/>
    <cellStyle name="Normal 32 2 4 2" xfId="18779"/>
    <cellStyle name="Normal 32 2 5" xfId="18780"/>
    <cellStyle name="Normal 32 2 6" xfId="18781"/>
    <cellStyle name="Normal 32 3" xfId="18782"/>
    <cellStyle name="Normal 32 3 2" xfId="18783"/>
    <cellStyle name="Normal 32 3 2 2" xfId="18784"/>
    <cellStyle name="Normal 32 3 2 2 2" xfId="18785"/>
    <cellStyle name="Normal 32 3 2 3" xfId="18786"/>
    <cellStyle name="Normal 32 3 3" xfId="18787"/>
    <cellStyle name="Normal 32 3 3 2" xfId="18788"/>
    <cellStyle name="Normal 32 3 4" xfId="18789"/>
    <cellStyle name="Normal 32 4" xfId="18790"/>
    <cellStyle name="Normal 32 4 2" xfId="18791"/>
    <cellStyle name="Normal 32 4 2 2" xfId="18792"/>
    <cellStyle name="Normal 32 4 3" xfId="18793"/>
    <cellStyle name="Normal 32 5" xfId="18794"/>
    <cellStyle name="Normal 32 5 2" xfId="18795"/>
    <cellStyle name="Normal 32 6" xfId="18796"/>
    <cellStyle name="Normal 33" xfId="18797"/>
    <cellStyle name="Normal 33 2" xfId="18798"/>
    <cellStyle name="Normal 33 3" xfId="18799"/>
    <cellStyle name="Normal 33 3 2" xfId="18800"/>
    <cellStyle name="Normal 33 3 3" xfId="18801"/>
    <cellStyle name="Normal 33 4" xfId="18802"/>
    <cellStyle name="Normal 34" xfId="18803"/>
    <cellStyle name="Normal 34 2" xfId="18804"/>
    <cellStyle name="Normal 34 2 2" xfId="18805"/>
    <cellStyle name="Normal 34 2 2 2" xfId="18806"/>
    <cellStyle name="Normal 34 2 2 2 2" xfId="18807"/>
    <cellStyle name="Normal 34 2 2 2 2 2" xfId="18808"/>
    <cellStyle name="Normal 34 2 2 2 3" xfId="18809"/>
    <cellStyle name="Normal 34 2 2 3" xfId="18810"/>
    <cellStyle name="Normal 34 2 2 3 2" xfId="18811"/>
    <cellStyle name="Normal 34 2 2 4" xfId="18812"/>
    <cellStyle name="Normal 34 2 3" xfId="18813"/>
    <cellStyle name="Normal 34 2 3 2" xfId="18814"/>
    <cellStyle name="Normal 34 2 3 2 2" xfId="18815"/>
    <cellStyle name="Normal 34 2 3 3" xfId="18816"/>
    <cellStyle name="Normal 34 2 4" xfId="18817"/>
    <cellStyle name="Normal 34 2 4 2" xfId="18818"/>
    <cellStyle name="Normal 34 2 5" xfId="18819"/>
    <cellStyle name="Normal 34 2 6" xfId="18820"/>
    <cellStyle name="Normal 34 3" xfId="18821"/>
    <cellStyle name="Normal 34 3 2" xfId="18822"/>
    <cellStyle name="Normal 34 3 2 2" xfId="18823"/>
    <cellStyle name="Normal 34 3 2 2 2" xfId="18824"/>
    <cellStyle name="Normal 34 3 2 3" xfId="18825"/>
    <cellStyle name="Normal 34 3 2 4" xfId="18826"/>
    <cellStyle name="Normal 34 3 3" xfId="18827"/>
    <cellStyle name="Normal 34 3 3 2" xfId="18828"/>
    <cellStyle name="Normal 34 3 4" xfId="18829"/>
    <cellStyle name="Normal 34 3 5" xfId="18830"/>
    <cellStyle name="Normal 34 4" xfId="18831"/>
    <cellStyle name="Normal 34 4 2" xfId="18832"/>
    <cellStyle name="Normal 34 4 2 2" xfId="18833"/>
    <cellStyle name="Normal 34 4 3" xfId="18834"/>
    <cellStyle name="Normal 34 4 4" xfId="18835"/>
    <cellStyle name="Normal 34 5" xfId="18836"/>
    <cellStyle name="Normal 34 5 2" xfId="18837"/>
    <cellStyle name="Normal 34 6" xfId="18838"/>
    <cellStyle name="Normal 34 7" xfId="18839"/>
    <cellStyle name="Normal 35" xfId="18840"/>
    <cellStyle name="Normal 35 2" xfId="18841"/>
    <cellStyle name="Normal 35 3" xfId="18842"/>
    <cellStyle name="Normal 35 3 2" xfId="18843"/>
    <cellStyle name="Normal 36" xfId="18844"/>
    <cellStyle name="Normal 36 2" xfId="18845"/>
    <cellStyle name="Normal 36 2 2" xfId="18846"/>
    <cellStyle name="Normal 36 2 2 2" xfId="18847"/>
    <cellStyle name="Normal 36 2 2 2 2" xfId="18848"/>
    <cellStyle name="Normal 36 2 2 3" xfId="18849"/>
    <cellStyle name="Normal 36 2 3" xfId="18850"/>
    <cellStyle name="Normal 36 2 3 2" xfId="18851"/>
    <cellStyle name="Normal 36 2 4" xfId="18852"/>
    <cellStyle name="Normal 36 2 5" xfId="18853"/>
    <cellStyle name="Normal 36 3" xfId="18854"/>
    <cellStyle name="Normal 36 3 2" xfId="18855"/>
    <cellStyle name="Normal 36 3 2 2" xfId="18856"/>
    <cellStyle name="Normal 36 3 3" xfId="18857"/>
    <cellStyle name="Normal 36 4" xfId="18858"/>
    <cellStyle name="Normal 36 4 2" xfId="18859"/>
    <cellStyle name="Normal 36 5" xfId="18860"/>
    <cellStyle name="Normal 36 6" xfId="18861"/>
    <cellStyle name="Normal 37" xfId="18862"/>
    <cellStyle name="Normal 37 2" xfId="18863"/>
    <cellStyle name="Normal 37 2 2" xfId="18864"/>
    <cellStyle name="Normal 37 2 2 2" xfId="18865"/>
    <cellStyle name="Normal 37 2 3" xfId="18866"/>
    <cellStyle name="Normal 37 2 4" xfId="18867"/>
    <cellStyle name="Normal 37 3" xfId="18868"/>
    <cellStyle name="Normal 37 3 2" xfId="18869"/>
    <cellStyle name="Normal 37 4" xfId="18870"/>
    <cellStyle name="Normal 37 5" xfId="18871"/>
    <cellStyle name="Normal 38" xfId="18872"/>
    <cellStyle name="Normal 38 2" xfId="18873"/>
    <cellStyle name="Normal 39" xfId="38"/>
    <cellStyle name="Normal 39 2" xfId="18874"/>
    <cellStyle name="Normal 39 3" xfId="18875"/>
    <cellStyle name="Normal 4" xfId="18876"/>
    <cellStyle name="Normal 4 10" xfId="18877"/>
    <cellStyle name="Normal 4 10 2" xfId="18878"/>
    <cellStyle name="Normal 4 10 2 2" xfId="18879"/>
    <cellStyle name="Normal 4 10 2 2 2" xfId="18880"/>
    <cellStyle name="Normal 4 10 2 2 2 2" xfId="18881"/>
    <cellStyle name="Normal 4 10 2 2 3" xfId="18882"/>
    <cellStyle name="Normal 4 10 2 3" xfId="18883"/>
    <cellStyle name="Normal 4 10 2 3 2" xfId="18884"/>
    <cellStyle name="Normal 4 10 2 4" xfId="18885"/>
    <cellStyle name="Normal 4 10 3" xfId="18886"/>
    <cellStyle name="Normal 4 10 3 2" xfId="18887"/>
    <cellStyle name="Normal 4 10 3 2 2" xfId="18888"/>
    <cellStyle name="Normal 4 10 3 3" xfId="18889"/>
    <cellStyle name="Normal 4 10 4" xfId="18890"/>
    <cellStyle name="Normal 4 10 4 2" xfId="18891"/>
    <cellStyle name="Normal 4 10 5" xfId="18892"/>
    <cellStyle name="Normal 4 10 6" xfId="18893"/>
    <cellStyle name="Normal 4 11" xfId="18894"/>
    <cellStyle name="Normal 4 11 2" xfId="18895"/>
    <cellStyle name="Normal 4 11 2 2" xfId="18896"/>
    <cellStyle name="Normal 4 11 2 2 2" xfId="18897"/>
    <cellStyle name="Normal 4 11 2 3" xfId="18898"/>
    <cellStyle name="Normal 4 11 3" xfId="18899"/>
    <cellStyle name="Normal 4 11 3 2" xfId="18900"/>
    <cellStyle name="Normal 4 11 4" xfId="18901"/>
    <cellStyle name="Normal 4 11 5" xfId="18902"/>
    <cellStyle name="Normal 4 12" xfId="18903"/>
    <cellStyle name="Normal 4 12 2" xfId="18904"/>
    <cellStyle name="Normal 4 12 2 2" xfId="18905"/>
    <cellStyle name="Normal 4 12 3" xfId="18906"/>
    <cellStyle name="Normal 4 12 4" xfId="18907"/>
    <cellStyle name="Normal 4 13" xfId="18908"/>
    <cellStyle name="Normal 4 13 2" xfId="18909"/>
    <cellStyle name="Normal 4 13 3" xfId="18910"/>
    <cellStyle name="Normal 4 14" xfId="18911"/>
    <cellStyle name="Normal 4 14 2" xfId="18912"/>
    <cellStyle name="Normal 4 15" xfId="18913"/>
    <cellStyle name="Normal 4 16" xfId="18914"/>
    <cellStyle name="Normal 4 17" xfId="18915"/>
    <cellStyle name="Normal 4 18" xfId="18916"/>
    <cellStyle name="Normal 4 19" xfId="18917"/>
    <cellStyle name="Normal 4 2" xfId="18918"/>
    <cellStyle name="Normal 4 2 10" xfId="18919"/>
    <cellStyle name="Normal 4 2 10 2" xfId="18920"/>
    <cellStyle name="Normal 4 2 10 2 2" xfId="18921"/>
    <cellStyle name="Normal 4 2 10 2 2 2" xfId="18922"/>
    <cellStyle name="Normal 4 2 10 2 3" xfId="18923"/>
    <cellStyle name="Normal 4 2 10 3" xfId="18924"/>
    <cellStyle name="Normal 4 2 10 3 2" xfId="18925"/>
    <cellStyle name="Normal 4 2 10 4" xfId="18926"/>
    <cellStyle name="Normal 4 2 11" xfId="18927"/>
    <cellStyle name="Normal 4 2 11 2" xfId="18928"/>
    <cellStyle name="Normal 4 2 11 2 2" xfId="18929"/>
    <cellStyle name="Normal 4 2 11 3" xfId="18930"/>
    <cellStyle name="Normal 4 2 12" xfId="18931"/>
    <cellStyle name="Normal 4 2 12 2" xfId="18932"/>
    <cellStyle name="Normal 4 2 13" xfId="18933"/>
    <cellStyle name="Normal 4 2 14" xfId="18934"/>
    <cellStyle name="Normal 4 2 2" xfId="18935"/>
    <cellStyle name="Normal 4 2 2 10" xfId="18936"/>
    <cellStyle name="Normal 4 2 2 10 2" xfId="18937"/>
    <cellStyle name="Normal 4 2 2 10 2 2" xfId="18938"/>
    <cellStyle name="Normal 4 2 2 10 3" xfId="18939"/>
    <cellStyle name="Normal 4 2 2 11" xfId="18940"/>
    <cellStyle name="Normal 4 2 2 11 2" xfId="18941"/>
    <cellStyle name="Normal 4 2 2 12" xfId="18942"/>
    <cellStyle name="Normal 4 2 2 2" xfId="18943"/>
    <cellStyle name="Normal 4 2 2 2 10" xfId="18944"/>
    <cellStyle name="Normal 4 2 2 2 10 2" xfId="18945"/>
    <cellStyle name="Normal 4 2 2 2 11" xfId="18946"/>
    <cellStyle name="Normal 4 2 2 2 2" xfId="18947"/>
    <cellStyle name="Normal 4 2 2 2 2 10" xfId="18948"/>
    <cellStyle name="Normal 4 2 2 2 2 2" xfId="18949"/>
    <cellStyle name="Normal 4 2 2 2 2 2 2" xfId="18950"/>
    <cellStyle name="Normal 4 2 2 2 2 2 2 2" xfId="18951"/>
    <cellStyle name="Normal 4 2 2 2 2 2 2 2 2" xfId="18952"/>
    <cellStyle name="Normal 4 2 2 2 2 2 2 2 2 2" xfId="18953"/>
    <cellStyle name="Normal 4 2 2 2 2 2 2 2 2 2 2" xfId="18954"/>
    <cellStyle name="Normal 4 2 2 2 2 2 2 2 2 2 2 2" xfId="18955"/>
    <cellStyle name="Normal 4 2 2 2 2 2 2 2 2 2 2 2 2" xfId="18956"/>
    <cellStyle name="Normal 4 2 2 2 2 2 2 2 2 2 2 2 2 2" xfId="18957"/>
    <cellStyle name="Normal 4 2 2 2 2 2 2 2 2 2 2 2 3" xfId="18958"/>
    <cellStyle name="Normal 4 2 2 2 2 2 2 2 2 2 2 3" xfId="18959"/>
    <cellStyle name="Normal 4 2 2 2 2 2 2 2 2 2 2 3 2" xfId="18960"/>
    <cellStyle name="Normal 4 2 2 2 2 2 2 2 2 2 2 4" xfId="18961"/>
    <cellStyle name="Normal 4 2 2 2 2 2 2 2 2 2 3" xfId="18962"/>
    <cellStyle name="Normal 4 2 2 2 2 2 2 2 2 2 3 2" xfId="18963"/>
    <cellStyle name="Normal 4 2 2 2 2 2 2 2 2 2 3 2 2" xfId="18964"/>
    <cellStyle name="Normal 4 2 2 2 2 2 2 2 2 2 3 3" xfId="18965"/>
    <cellStyle name="Normal 4 2 2 2 2 2 2 2 2 2 4" xfId="18966"/>
    <cellStyle name="Normal 4 2 2 2 2 2 2 2 2 2 4 2" xfId="18967"/>
    <cellStyle name="Normal 4 2 2 2 2 2 2 2 2 2 5" xfId="18968"/>
    <cellStyle name="Normal 4 2 2 2 2 2 2 2 2 3" xfId="18969"/>
    <cellStyle name="Normal 4 2 2 2 2 2 2 2 2 3 2" xfId="18970"/>
    <cellStyle name="Normal 4 2 2 2 2 2 2 2 2 3 2 2" xfId="18971"/>
    <cellStyle name="Normal 4 2 2 2 2 2 2 2 2 3 2 2 2" xfId="18972"/>
    <cellStyle name="Normal 4 2 2 2 2 2 2 2 2 3 2 3" xfId="18973"/>
    <cellStyle name="Normal 4 2 2 2 2 2 2 2 2 3 3" xfId="18974"/>
    <cellStyle name="Normal 4 2 2 2 2 2 2 2 2 3 3 2" xfId="18975"/>
    <cellStyle name="Normal 4 2 2 2 2 2 2 2 2 3 4" xfId="18976"/>
    <cellStyle name="Normal 4 2 2 2 2 2 2 2 2 4" xfId="18977"/>
    <cellStyle name="Normal 4 2 2 2 2 2 2 2 2 4 2" xfId="18978"/>
    <cellStyle name="Normal 4 2 2 2 2 2 2 2 2 4 2 2" xfId="18979"/>
    <cellStyle name="Normal 4 2 2 2 2 2 2 2 2 4 3" xfId="18980"/>
    <cellStyle name="Normal 4 2 2 2 2 2 2 2 2 5" xfId="18981"/>
    <cellStyle name="Normal 4 2 2 2 2 2 2 2 2 5 2" xfId="18982"/>
    <cellStyle name="Normal 4 2 2 2 2 2 2 2 2 6" xfId="18983"/>
    <cellStyle name="Normal 4 2 2 2 2 2 2 2 3" xfId="18984"/>
    <cellStyle name="Normal 4 2 2 2 2 2 2 2 3 2" xfId="18985"/>
    <cellStyle name="Normal 4 2 2 2 2 2 2 2 3 2 2" xfId="18986"/>
    <cellStyle name="Normal 4 2 2 2 2 2 2 2 3 2 2 2" xfId="18987"/>
    <cellStyle name="Normal 4 2 2 2 2 2 2 2 3 2 2 2 2" xfId="18988"/>
    <cellStyle name="Normal 4 2 2 2 2 2 2 2 3 2 2 3" xfId="18989"/>
    <cellStyle name="Normal 4 2 2 2 2 2 2 2 3 2 3" xfId="18990"/>
    <cellStyle name="Normal 4 2 2 2 2 2 2 2 3 2 3 2" xfId="18991"/>
    <cellStyle name="Normal 4 2 2 2 2 2 2 2 3 2 4" xfId="18992"/>
    <cellStyle name="Normal 4 2 2 2 2 2 2 2 3 3" xfId="18993"/>
    <cellStyle name="Normal 4 2 2 2 2 2 2 2 3 3 2" xfId="18994"/>
    <cellStyle name="Normal 4 2 2 2 2 2 2 2 3 3 2 2" xfId="18995"/>
    <cellStyle name="Normal 4 2 2 2 2 2 2 2 3 3 3" xfId="18996"/>
    <cellStyle name="Normal 4 2 2 2 2 2 2 2 3 4" xfId="18997"/>
    <cellStyle name="Normal 4 2 2 2 2 2 2 2 3 4 2" xfId="18998"/>
    <cellStyle name="Normal 4 2 2 2 2 2 2 2 3 5" xfId="18999"/>
    <cellStyle name="Normal 4 2 2 2 2 2 2 2 4" xfId="19000"/>
    <cellStyle name="Normal 4 2 2 2 2 2 2 2 4 2" xfId="19001"/>
    <cellStyle name="Normal 4 2 2 2 2 2 2 2 4 2 2" xfId="19002"/>
    <cellStyle name="Normal 4 2 2 2 2 2 2 2 4 2 2 2" xfId="19003"/>
    <cellStyle name="Normal 4 2 2 2 2 2 2 2 4 2 3" xfId="19004"/>
    <cellStyle name="Normal 4 2 2 2 2 2 2 2 4 3" xfId="19005"/>
    <cellStyle name="Normal 4 2 2 2 2 2 2 2 4 3 2" xfId="19006"/>
    <cellStyle name="Normal 4 2 2 2 2 2 2 2 4 4" xfId="19007"/>
    <cellStyle name="Normal 4 2 2 2 2 2 2 2 5" xfId="19008"/>
    <cellStyle name="Normal 4 2 2 2 2 2 2 2 5 2" xfId="19009"/>
    <cellStyle name="Normal 4 2 2 2 2 2 2 2 5 2 2" xfId="19010"/>
    <cellStyle name="Normal 4 2 2 2 2 2 2 2 5 3" xfId="19011"/>
    <cellStyle name="Normal 4 2 2 2 2 2 2 2 6" xfId="19012"/>
    <cellStyle name="Normal 4 2 2 2 2 2 2 2 6 2" xfId="19013"/>
    <cellStyle name="Normal 4 2 2 2 2 2 2 2 7" xfId="19014"/>
    <cellStyle name="Normal 4 2 2 2 2 2 2 3" xfId="19015"/>
    <cellStyle name="Normal 4 2 2 2 2 2 2 3 2" xfId="19016"/>
    <cellStyle name="Normal 4 2 2 2 2 2 2 3 2 2" xfId="19017"/>
    <cellStyle name="Normal 4 2 2 2 2 2 2 3 2 2 2" xfId="19018"/>
    <cellStyle name="Normal 4 2 2 2 2 2 2 3 2 2 2 2" xfId="19019"/>
    <cellStyle name="Normal 4 2 2 2 2 2 2 3 2 2 2 2 2" xfId="19020"/>
    <cellStyle name="Normal 4 2 2 2 2 2 2 3 2 2 2 3" xfId="19021"/>
    <cellStyle name="Normal 4 2 2 2 2 2 2 3 2 2 3" xfId="19022"/>
    <cellStyle name="Normal 4 2 2 2 2 2 2 3 2 2 3 2" xfId="19023"/>
    <cellStyle name="Normal 4 2 2 2 2 2 2 3 2 2 4" xfId="19024"/>
    <cellStyle name="Normal 4 2 2 2 2 2 2 3 2 3" xfId="19025"/>
    <cellStyle name="Normal 4 2 2 2 2 2 2 3 2 3 2" xfId="19026"/>
    <cellStyle name="Normal 4 2 2 2 2 2 2 3 2 3 2 2" xfId="19027"/>
    <cellStyle name="Normal 4 2 2 2 2 2 2 3 2 3 3" xfId="19028"/>
    <cellStyle name="Normal 4 2 2 2 2 2 2 3 2 4" xfId="19029"/>
    <cellStyle name="Normal 4 2 2 2 2 2 2 3 2 4 2" xfId="19030"/>
    <cellStyle name="Normal 4 2 2 2 2 2 2 3 2 5" xfId="19031"/>
    <cellStyle name="Normal 4 2 2 2 2 2 2 3 3" xfId="19032"/>
    <cellStyle name="Normal 4 2 2 2 2 2 2 3 3 2" xfId="19033"/>
    <cellStyle name="Normal 4 2 2 2 2 2 2 3 3 2 2" xfId="19034"/>
    <cellStyle name="Normal 4 2 2 2 2 2 2 3 3 2 2 2" xfId="19035"/>
    <cellStyle name="Normal 4 2 2 2 2 2 2 3 3 2 3" xfId="19036"/>
    <cellStyle name="Normal 4 2 2 2 2 2 2 3 3 3" xfId="19037"/>
    <cellStyle name="Normal 4 2 2 2 2 2 2 3 3 3 2" xfId="19038"/>
    <cellStyle name="Normal 4 2 2 2 2 2 2 3 3 4" xfId="19039"/>
    <cellStyle name="Normal 4 2 2 2 2 2 2 3 4" xfId="19040"/>
    <cellStyle name="Normal 4 2 2 2 2 2 2 3 4 2" xfId="19041"/>
    <cellStyle name="Normal 4 2 2 2 2 2 2 3 4 2 2" xfId="19042"/>
    <cellStyle name="Normal 4 2 2 2 2 2 2 3 4 3" xfId="19043"/>
    <cellStyle name="Normal 4 2 2 2 2 2 2 3 5" xfId="19044"/>
    <cellStyle name="Normal 4 2 2 2 2 2 2 3 5 2" xfId="19045"/>
    <cellStyle name="Normal 4 2 2 2 2 2 2 3 6" xfId="19046"/>
    <cellStyle name="Normal 4 2 2 2 2 2 2 4" xfId="19047"/>
    <cellStyle name="Normal 4 2 2 2 2 2 2 4 2" xfId="19048"/>
    <cellStyle name="Normal 4 2 2 2 2 2 2 4 2 2" xfId="19049"/>
    <cellStyle name="Normal 4 2 2 2 2 2 2 4 2 2 2" xfId="19050"/>
    <cellStyle name="Normal 4 2 2 2 2 2 2 4 2 2 2 2" xfId="19051"/>
    <cellStyle name="Normal 4 2 2 2 2 2 2 4 2 2 3" xfId="19052"/>
    <cellStyle name="Normal 4 2 2 2 2 2 2 4 2 3" xfId="19053"/>
    <cellStyle name="Normal 4 2 2 2 2 2 2 4 2 3 2" xfId="19054"/>
    <cellStyle name="Normal 4 2 2 2 2 2 2 4 2 4" xfId="19055"/>
    <cellStyle name="Normal 4 2 2 2 2 2 2 4 3" xfId="19056"/>
    <cellStyle name="Normal 4 2 2 2 2 2 2 4 3 2" xfId="19057"/>
    <cellStyle name="Normal 4 2 2 2 2 2 2 4 3 2 2" xfId="19058"/>
    <cellStyle name="Normal 4 2 2 2 2 2 2 4 3 3" xfId="19059"/>
    <cellStyle name="Normal 4 2 2 2 2 2 2 4 4" xfId="19060"/>
    <cellStyle name="Normal 4 2 2 2 2 2 2 4 4 2" xfId="19061"/>
    <cellStyle name="Normal 4 2 2 2 2 2 2 4 5" xfId="19062"/>
    <cellStyle name="Normal 4 2 2 2 2 2 2 5" xfId="19063"/>
    <cellStyle name="Normal 4 2 2 2 2 2 2 5 2" xfId="19064"/>
    <cellStyle name="Normal 4 2 2 2 2 2 2 5 2 2" xfId="19065"/>
    <cellStyle name="Normal 4 2 2 2 2 2 2 5 2 2 2" xfId="19066"/>
    <cellStyle name="Normal 4 2 2 2 2 2 2 5 2 3" xfId="19067"/>
    <cellStyle name="Normal 4 2 2 2 2 2 2 5 3" xfId="19068"/>
    <cellStyle name="Normal 4 2 2 2 2 2 2 5 3 2" xfId="19069"/>
    <cellStyle name="Normal 4 2 2 2 2 2 2 5 4" xfId="19070"/>
    <cellStyle name="Normal 4 2 2 2 2 2 2 6" xfId="19071"/>
    <cellStyle name="Normal 4 2 2 2 2 2 2 6 2" xfId="19072"/>
    <cellStyle name="Normal 4 2 2 2 2 2 2 6 2 2" xfId="19073"/>
    <cellStyle name="Normal 4 2 2 2 2 2 2 6 3" xfId="19074"/>
    <cellStyle name="Normal 4 2 2 2 2 2 2 7" xfId="19075"/>
    <cellStyle name="Normal 4 2 2 2 2 2 2 7 2" xfId="19076"/>
    <cellStyle name="Normal 4 2 2 2 2 2 2 8" xfId="19077"/>
    <cellStyle name="Normal 4 2 2 2 2 2 3" xfId="19078"/>
    <cellStyle name="Normal 4 2 2 2 2 2 3 2" xfId="19079"/>
    <cellStyle name="Normal 4 2 2 2 2 2 3 2 2" xfId="19080"/>
    <cellStyle name="Normal 4 2 2 2 2 2 3 2 2 2" xfId="19081"/>
    <cellStyle name="Normal 4 2 2 2 2 2 3 2 2 2 2" xfId="19082"/>
    <cellStyle name="Normal 4 2 2 2 2 2 3 2 2 2 2 2" xfId="19083"/>
    <cellStyle name="Normal 4 2 2 2 2 2 3 2 2 2 2 2 2" xfId="19084"/>
    <cellStyle name="Normal 4 2 2 2 2 2 3 2 2 2 2 3" xfId="19085"/>
    <cellStyle name="Normal 4 2 2 2 2 2 3 2 2 2 3" xfId="19086"/>
    <cellStyle name="Normal 4 2 2 2 2 2 3 2 2 2 3 2" xfId="19087"/>
    <cellStyle name="Normal 4 2 2 2 2 2 3 2 2 2 4" xfId="19088"/>
    <cellStyle name="Normal 4 2 2 2 2 2 3 2 2 3" xfId="19089"/>
    <cellStyle name="Normal 4 2 2 2 2 2 3 2 2 3 2" xfId="19090"/>
    <cellStyle name="Normal 4 2 2 2 2 2 3 2 2 3 2 2" xfId="19091"/>
    <cellStyle name="Normal 4 2 2 2 2 2 3 2 2 3 3" xfId="19092"/>
    <cellStyle name="Normal 4 2 2 2 2 2 3 2 2 4" xfId="19093"/>
    <cellStyle name="Normal 4 2 2 2 2 2 3 2 2 4 2" xfId="19094"/>
    <cellStyle name="Normal 4 2 2 2 2 2 3 2 2 5" xfId="19095"/>
    <cellStyle name="Normal 4 2 2 2 2 2 3 2 3" xfId="19096"/>
    <cellStyle name="Normal 4 2 2 2 2 2 3 2 3 2" xfId="19097"/>
    <cellStyle name="Normal 4 2 2 2 2 2 3 2 3 2 2" xfId="19098"/>
    <cellStyle name="Normal 4 2 2 2 2 2 3 2 3 2 2 2" xfId="19099"/>
    <cellStyle name="Normal 4 2 2 2 2 2 3 2 3 2 3" xfId="19100"/>
    <cellStyle name="Normal 4 2 2 2 2 2 3 2 3 3" xfId="19101"/>
    <cellStyle name="Normal 4 2 2 2 2 2 3 2 3 3 2" xfId="19102"/>
    <cellStyle name="Normal 4 2 2 2 2 2 3 2 3 4" xfId="19103"/>
    <cellStyle name="Normal 4 2 2 2 2 2 3 2 4" xfId="19104"/>
    <cellStyle name="Normal 4 2 2 2 2 2 3 2 4 2" xfId="19105"/>
    <cellStyle name="Normal 4 2 2 2 2 2 3 2 4 2 2" xfId="19106"/>
    <cellStyle name="Normal 4 2 2 2 2 2 3 2 4 3" xfId="19107"/>
    <cellStyle name="Normal 4 2 2 2 2 2 3 2 5" xfId="19108"/>
    <cellStyle name="Normal 4 2 2 2 2 2 3 2 5 2" xfId="19109"/>
    <cellStyle name="Normal 4 2 2 2 2 2 3 2 6" xfId="19110"/>
    <cellStyle name="Normal 4 2 2 2 2 2 3 3" xfId="19111"/>
    <cellStyle name="Normal 4 2 2 2 2 2 3 3 2" xfId="19112"/>
    <cellStyle name="Normal 4 2 2 2 2 2 3 3 2 2" xfId="19113"/>
    <cellStyle name="Normal 4 2 2 2 2 2 3 3 2 2 2" xfId="19114"/>
    <cellStyle name="Normal 4 2 2 2 2 2 3 3 2 2 2 2" xfId="19115"/>
    <cellStyle name="Normal 4 2 2 2 2 2 3 3 2 2 3" xfId="19116"/>
    <cellStyle name="Normal 4 2 2 2 2 2 3 3 2 3" xfId="19117"/>
    <cellStyle name="Normal 4 2 2 2 2 2 3 3 2 3 2" xfId="19118"/>
    <cellStyle name="Normal 4 2 2 2 2 2 3 3 2 4" xfId="19119"/>
    <cellStyle name="Normal 4 2 2 2 2 2 3 3 3" xfId="19120"/>
    <cellStyle name="Normal 4 2 2 2 2 2 3 3 3 2" xfId="19121"/>
    <cellStyle name="Normal 4 2 2 2 2 2 3 3 3 2 2" xfId="19122"/>
    <cellStyle name="Normal 4 2 2 2 2 2 3 3 3 3" xfId="19123"/>
    <cellStyle name="Normal 4 2 2 2 2 2 3 3 4" xfId="19124"/>
    <cellStyle name="Normal 4 2 2 2 2 2 3 3 4 2" xfId="19125"/>
    <cellStyle name="Normal 4 2 2 2 2 2 3 3 5" xfId="19126"/>
    <cellStyle name="Normal 4 2 2 2 2 2 3 4" xfId="19127"/>
    <cellStyle name="Normal 4 2 2 2 2 2 3 4 2" xfId="19128"/>
    <cellStyle name="Normal 4 2 2 2 2 2 3 4 2 2" xfId="19129"/>
    <cellStyle name="Normal 4 2 2 2 2 2 3 4 2 2 2" xfId="19130"/>
    <cellStyle name="Normal 4 2 2 2 2 2 3 4 2 3" xfId="19131"/>
    <cellStyle name="Normal 4 2 2 2 2 2 3 4 3" xfId="19132"/>
    <cellStyle name="Normal 4 2 2 2 2 2 3 4 3 2" xfId="19133"/>
    <cellStyle name="Normal 4 2 2 2 2 2 3 4 4" xfId="19134"/>
    <cellStyle name="Normal 4 2 2 2 2 2 3 5" xfId="19135"/>
    <cellStyle name="Normal 4 2 2 2 2 2 3 5 2" xfId="19136"/>
    <cellStyle name="Normal 4 2 2 2 2 2 3 5 2 2" xfId="19137"/>
    <cellStyle name="Normal 4 2 2 2 2 2 3 5 3" xfId="19138"/>
    <cellStyle name="Normal 4 2 2 2 2 2 3 6" xfId="19139"/>
    <cellStyle name="Normal 4 2 2 2 2 2 3 6 2" xfId="19140"/>
    <cellStyle name="Normal 4 2 2 2 2 2 3 7" xfId="19141"/>
    <cellStyle name="Normal 4 2 2 2 2 2 4" xfId="19142"/>
    <cellStyle name="Normal 4 2 2 2 2 2 4 2" xfId="19143"/>
    <cellStyle name="Normal 4 2 2 2 2 2 4 2 2" xfId="19144"/>
    <cellStyle name="Normal 4 2 2 2 2 2 4 2 2 2" xfId="19145"/>
    <cellStyle name="Normal 4 2 2 2 2 2 4 2 2 2 2" xfId="19146"/>
    <cellStyle name="Normal 4 2 2 2 2 2 4 2 2 2 2 2" xfId="19147"/>
    <cellStyle name="Normal 4 2 2 2 2 2 4 2 2 2 3" xfId="19148"/>
    <cellStyle name="Normal 4 2 2 2 2 2 4 2 2 3" xfId="19149"/>
    <cellStyle name="Normal 4 2 2 2 2 2 4 2 2 3 2" xfId="19150"/>
    <cellStyle name="Normal 4 2 2 2 2 2 4 2 2 4" xfId="19151"/>
    <cellStyle name="Normal 4 2 2 2 2 2 4 2 3" xfId="19152"/>
    <cellStyle name="Normal 4 2 2 2 2 2 4 2 3 2" xfId="19153"/>
    <cellStyle name="Normal 4 2 2 2 2 2 4 2 3 2 2" xfId="19154"/>
    <cellStyle name="Normal 4 2 2 2 2 2 4 2 3 3" xfId="19155"/>
    <cellStyle name="Normal 4 2 2 2 2 2 4 2 4" xfId="19156"/>
    <cellStyle name="Normal 4 2 2 2 2 2 4 2 4 2" xfId="19157"/>
    <cellStyle name="Normal 4 2 2 2 2 2 4 2 5" xfId="19158"/>
    <cellStyle name="Normal 4 2 2 2 2 2 4 3" xfId="19159"/>
    <cellStyle name="Normal 4 2 2 2 2 2 4 3 2" xfId="19160"/>
    <cellStyle name="Normal 4 2 2 2 2 2 4 3 2 2" xfId="19161"/>
    <cellStyle name="Normal 4 2 2 2 2 2 4 3 2 2 2" xfId="19162"/>
    <cellStyle name="Normal 4 2 2 2 2 2 4 3 2 3" xfId="19163"/>
    <cellStyle name="Normal 4 2 2 2 2 2 4 3 3" xfId="19164"/>
    <cellStyle name="Normal 4 2 2 2 2 2 4 3 3 2" xfId="19165"/>
    <cellStyle name="Normal 4 2 2 2 2 2 4 3 4" xfId="19166"/>
    <cellStyle name="Normal 4 2 2 2 2 2 4 4" xfId="19167"/>
    <cellStyle name="Normal 4 2 2 2 2 2 4 4 2" xfId="19168"/>
    <cellStyle name="Normal 4 2 2 2 2 2 4 4 2 2" xfId="19169"/>
    <cellStyle name="Normal 4 2 2 2 2 2 4 4 3" xfId="19170"/>
    <cellStyle name="Normal 4 2 2 2 2 2 4 5" xfId="19171"/>
    <cellStyle name="Normal 4 2 2 2 2 2 4 5 2" xfId="19172"/>
    <cellStyle name="Normal 4 2 2 2 2 2 4 6" xfId="19173"/>
    <cellStyle name="Normal 4 2 2 2 2 2 5" xfId="19174"/>
    <cellStyle name="Normal 4 2 2 2 2 2 5 2" xfId="19175"/>
    <cellStyle name="Normal 4 2 2 2 2 2 5 2 2" xfId="19176"/>
    <cellStyle name="Normal 4 2 2 2 2 2 5 2 2 2" xfId="19177"/>
    <cellStyle name="Normal 4 2 2 2 2 2 5 2 2 2 2" xfId="19178"/>
    <cellStyle name="Normal 4 2 2 2 2 2 5 2 2 3" xfId="19179"/>
    <cellStyle name="Normal 4 2 2 2 2 2 5 2 3" xfId="19180"/>
    <cellStyle name="Normal 4 2 2 2 2 2 5 2 3 2" xfId="19181"/>
    <cellStyle name="Normal 4 2 2 2 2 2 5 2 4" xfId="19182"/>
    <cellStyle name="Normal 4 2 2 2 2 2 5 3" xfId="19183"/>
    <cellStyle name="Normal 4 2 2 2 2 2 5 3 2" xfId="19184"/>
    <cellStyle name="Normal 4 2 2 2 2 2 5 3 2 2" xfId="19185"/>
    <cellStyle name="Normal 4 2 2 2 2 2 5 3 3" xfId="19186"/>
    <cellStyle name="Normal 4 2 2 2 2 2 5 4" xfId="19187"/>
    <cellStyle name="Normal 4 2 2 2 2 2 5 4 2" xfId="19188"/>
    <cellStyle name="Normal 4 2 2 2 2 2 5 5" xfId="19189"/>
    <cellStyle name="Normal 4 2 2 2 2 2 6" xfId="19190"/>
    <cellStyle name="Normal 4 2 2 2 2 2 6 2" xfId="19191"/>
    <cellStyle name="Normal 4 2 2 2 2 2 6 2 2" xfId="19192"/>
    <cellStyle name="Normal 4 2 2 2 2 2 6 2 2 2" xfId="19193"/>
    <cellStyle name="Normal 4 2 2 2 2 2 6 2 3" xfId="19194"/>
    <cellStyle name="Normal 4 2 2 2 2 2 6 3" xfId="19195"/>
    <cellStyle name="Normal 4 2 2 2 2 2 6 3 2" xfId="19196"/>
    <cellStyle name="Normal 4 2 2 2 2 2 6 4" xfId="19197"/>
    <cellStyle name="Normal 4 2 2 2 2 2 7" xfId="19198"/>
    <cellStyle name="Normal 4 2 2 2 2 2 7 2" xfId="19199"/>
    <cellStyle name="Normal 4 2 2 2 2 2 7 2 2" xfId="19200"/>
    <cellStyle name="Normal 4 2 2 2 2 2 7 3" xfId="19201"/>
    <cellStyle name="Normal 4 2 2 2 2 2 8" xfId="19202"/>
    <cellStyle name="Normal 4 2 2 2 2 2 8 2" xfId="19203"/>
    <cellStyle name="Normal 4 2 2 2 2 2 9" xfId="19204"/>
    <cellStyle name="Normal 4 2 2 2 2 3" xfId="19205"/>
    <cellStyle name="Normal 4 2 2 2 2 3 2" xfId="19206"/>
    <cellStyle name="Normal 4 2 2 2 2 3 2 2" xfId="19207"/>
    <cellStyle name="Normal 4 2 2 2 2 3 2 2 2" xfId="19208"/>
    <cellStyle name="Normal 4 2 2 2 2 3 2 2 2 2" xfId="19209"/>
    <cellStyle name="Normal 4 2 2 2 2 3 2 2 2 2 2" xfId="19210"/>
    <cellStyle name="Normal 4 2 2 2 2 3 2 2 2 2 2 2" xfId="19211"/>
    <cellStyle name="Normal 4 2 2 2 2 3 2 2 2 2 2 2 2" xfId="19212"/>
    <cellStyle name="Normal 4 2 2 2 2 3 2 2 2 2 2 3" xfId="19213"/>
    <cellStyle name="Normal 4 2 2 2 2 3 2 2 2 2 3" xfId="19214"/>
    <cellStyle name="Normal 4 2 2 2 2 3 2 2 2 2 3 2" xfId="19215"/>
    <cellStyle name="Normal 4 2 2 2 2 3 2 2 2 2 4" xfId="19216"/>
    <cellStyle name="Normal 4 2 2 2 2 3 2 2 2 3" xfId="19217"/>
    <cellStyle name="Normal 4 2 2 2 2 3 2 2 2 3 2" xfId="19218"/>
    <cellStyle name="Normal 4 2 2 2 2 3 2 2 2 3 2 2" xfId="19219"/>
    <cellStyle name="Normal 4 2 2 2 2 3 2 2 2 3 3" xfId="19220"/>
    <cellStyle name="Normal 4 2 2 2 2 3 2 2 2 4" xfId="19221"/>
    <cellStyle name="Normal 4 2 2 2 2 3 2 2 2 4 2" xfId="19222"/>
    <cellStyle name="Normal 4 2 2 2 2 3 2 2 2 5" xfId="19223"/>
    <cellStyle name="Normal 4 2 2 2 2 3 2 2 3" xfId="19224"/>
    <cellStyle name="Normal 4 2 2 2 2 3 2 2 3 2" xfId="19225"/>
    <cellStyle name="Normal 4 2 2 2 2 3 2 2 3 2 2" xfId="19226"/>
    <cellStyle name="Normal 4 2 2 2 2 3 2 2 3 2 2 2" xfId="19227"/>
    <cellStyle name="Normal 4 2 2 2 2 3 2 2 3 2 3" xfId="19228"/>
    <cellStyle name="Normal 4 2 2 2 2 3 2 2 3 3" xfId="19229"/>
    <cellStyle name="Normal 4 2 2 2 2 3 2 2 3 3 2" xfId="19230"/>
    <cellStyle name="Normal 4 2 2 2 2 3 2 2 3 4" xfId="19231"/>
    <cellStyle name="Normal 4 2 2 2 2 3 2 2 4" xfId="19232"/>
    <cellStyle name="Normal 4 2 2 2 2 3 2 2 4 2" xfId="19233"/>
    <cellStyle name="Normal 4 2 2 2 2 3 2 2 4 2 2" xfId="19234"/>
    <cellStyle name="Normal 4 2 2 2 2 3 2 2 4 3" xfId="19235"/>
    <cellStyle name="Normal 4 2 2 2 2 3 2 2 5" xfId="19236"/>
    <cellStyle name="Normal 4 2 2 2 2 3 2 2 5 2" xfId="19237"/>
    <cellStyle name="Normal 4 2 2 2 2 3 2 2 6" xfId="19238"/>
    <cellStyle name="Normal 4 2 2 2 2 3 2 3" xfId="19239"/>
    <cellStyle name="Normal 4 2 2 2 2 3 2 3 2" xfId="19240"/>
    <cellStyle name="Normal 4 2 2 2 2 3 2 3 2 2" xfId="19241"/>
    <cellStyle name="Normal 4 2 2 2 2 3 2 3 2 2 2" xfId="19242"/>
    <cellStyle name="Normal 4 2 2 2 2 3 2 3 2 2 2 2" xfId="19243"/>
    <cellStyle name="Normal 4 2 2 2 2 3 2 3 2 2 3" xfId="19244"/>
    <cellStyle name="Normal 4 2 2 2 2 3 2 3 2 3" xfId="19245"/>
    <cellStyle name="Normal 4 2 2 2 2 3 2 3 2 3 2" xfId="19246"/>
    <cellStyle name="Normal 4 2 2 2 2 3 2 3 2 4" xfId="19247"/>
    <cellStyle name="Normal 4 2 2 2 2 3 2 3 3" xfId="19248"/>
    <cellStyle name="Normal 4 2 2 2 2 3 2 3 3 2" xfId="19249"/>
    <cellStyle name="Normal 4 2 2 2 2 3 2 3 3 2 2" xfId="19250"/>
    <cellStyle name="Normal 4 2 2 2 2 3 2 3 3 3" xfId="19251"/>
    <cellStyle name="Normal 4 2 2 2 2 3 2 3 4" xfId="19252"/>
    <cellStyle name="Normal 4 2 2 2 2 3 2 3 4 2" xfId="19253"/>
    <cellStyle name="Normal 4 2 2 2 2 3 2 3 5" xfId="19254"/>
    <cellStyle name="Normal 4 2 2 2 2 3 2 4" xfId="19255"/>
    <cellStyle name="Normal 4 2 2 2 2 3 2 4 2" xfId="19256"/>
    <cellStyle name="Normal 4 2 2 2 2 3 2 4 2 2" xfId="19257"/>
    <cellStyle name="Normal 4 2 2 2 2 3 2 4 2 2 2" xfId="19258"/>
    <cellStyle name="Normal 4 2 2 2 2 3 2 4 2 3" xfId="19259"/>
    <cellStyle name="Normal 4 2 2 2 2 3 2 4 3" xfId="19260"/>
    <cellStyle name="Normal 4 2 2 2 2 3 2 4 3 2" xfId="19261"/>
    <cellStyle name="Normal 4 2 2 2 2 3 2 4 4" xfId="19262"/>
    <cellStyle name="Normal 4 2 2 2 2 3 2 5" xfId="19263"/>
    <cellStyle name="Normal 4 2 2 2 2 3 2 5 2" xfId="19264"/>
    <cellStyle name="Normal 4 2 2 2 2 3 2 5 2 2" xfId="19265"/>
    <cellStyle name="Normal 4 2 2 2 2 3 2 5 3" xfId="19266"/>
    <cellStyle name="Normal 4 2 2 2 2 3 2 6" xfId="19267"/>
    <cellStyle name="Normal 4 2 2 2 2 3 2 6 2" xfId="19268"/>
    <cellStyle name="Normal 4 2 2 2 2 3 2 7" xfId="19269"/>
    <cellStyle name="Normal 4 2 2 2 2 3 3" xfId="19270"/>
    <cellStyle name="Normal 4 2 2 2 2 3 3 2" xfId="19271"/>
    <cellStyle name="Normal 4 2 2 2 2 3 3 2 2" xfId="19272"/>
    <cellStyle name="Normal 4 2 2 2 2 3 3 2 2 2" xfId="19273"/>
    <cellStyle name="Normal 4 2 2 2 2 3 3 2 2 2 2" xfId="19274"/>
    <cellStyle name="Normal 4 2 2 2 2 3 3 2 2 2 2 2" xfId="19275"/>
    <cellStyle name="Normal 4 2 2 2 2 3 3 2 2 2 3" xfId="19276"/>
    <cellStyle name="Normal 4 2 2 2 2 3 3 2 2 3" xfId="19277"/>
    <cellStyle name="Normal 4 2 2 2 2 3 3 2 2 3 2" xfId="19278"/>
    <cellStyle name="Normal 4 2 2 2 2 3 3 2 2 4" xfId="19279"/>
    <cellStyle name="Normal 4 2 2 2 2 3 3 2 3" xfId="19280"/>
    <cellStyle name="Normal 4 2 2 2 2 3 3 2 3 2" xfId="19281"/>
    <cellStyle name="Normal 4 2 2 2 2 3 3 2 3 2 2" xfId="19282"/>
    <cellStyle name="Normal 4 2 2 2 2 3 3 2 3 3" xfId="19283"/>
    <cellStyle name="Normal 4 2 2 2 2 3 3 2 4" xfId="19284"/>
    <cellStyle name="Normal 4 2 2 2 2 3 3 2 4 2" xfId="19285"/>
    <cellStyle name="Normal 4 2 2 2 2 3 3 2 5" xfId="19286"/>
    <cellStyle name="Normal 4 2 2 2 2 3 3 3" xfId="19287"/>
    <cellStyle name="Normal 4 2 2 2 2 3 3 3 2" xfId="19288"/>
    <cellStyle name="Normal 4 2 2 2 2 3 3 3 2 2" xfId="19289"/>
    <cellStyle name="Normal 4 2 2 2 2 3 3 3 2 2 2" xfId="19290"/>
    <cellStyle name="Normal 4 2 2 2 2 3 3 3 2 3" xfId="19291"/>
    <cellStyle name="Normal 4 2 2 2 2 3 3 3 3" xfId="19292"/>
    <cellStyle name="Normal 4 2 2 2 2 3 3 3 3 2" xfId="19293"/>
    <cellStyle name="Normal 4 2 2 2 2 3 3 3 4" xfId="19294"/>
    <cellStyle name="Normal 4 2 2 2 2 3 3 4" xfId="19295"/>
    <cellStyle name="Normal 4 2 2 2 2 3 3 4 2" xfId="19296"/>
    <cellStyle name="Normal 4 2 2 2 2 3 3 4 2 2" xfId="19297"/>
    <cellStyle name="Normal 4 2 2 2 2 3 3 4 3" xfId="19298"/>
    <cellStyle name="Normal 4 2 2 2 2 3 3 5" xfId="19299"/>
    <cellStyle name="Normal 4 2 2 2 2 3 3 5 2" xfId="19300"/>
    <cellStyle name="Normal 4 2 2 2 2 3 3 6" xfId="19301"/>
    <cellStyle name="Normal 4 2 2 2 2 3 4" xfId="19302"/>
    <cellStyle name="Normal 4 2 2 2 2 3 4 2" xfId="19303"/>
    <cellStyle name="Normal 4 2 2 2 2 3 4 2 2" xfId="19304"/>
    <cellStyle name="Normal 4 2 2 2 2 3 4 2 2 2" xfId="19305"/>
    <cellStyle name="Normal 4 2 2 2 2 3 4 2 2 2 2" xfId="19306"/>
    <cellStyle name="Normal 4 2 2 2 2 3 4 2 2 3" xfId="19307"/>
    <cellStyle name="Normal 4 2 2 2 2 3 4 2 3" xfId="19308"/>
    <cellStyle name="Normal 4 2 2 2 2 3 4 2 3 2" xfId="19309"/>
    <cellStyle name="Normal 4 2 2 2 2 3 4 2 4" xfId="19310"/>
    <cellStyle name="Normal 4 2 2 2 2 3 4 3" xfId="19311"/>
    <cellStyle name="Normal 4 2 2 2 2 3 4 3 2" xfId="19312"/>
    <cellStyle name="Normal 4 2 2 2 2 3 4 3 2 2" xfId="19313"/>
    <cellStyle name="Normal 4 2 2 2 2 3 4 3 3" xfId="19314"/>
    <cellStyle name="Normal 4 2 2 2 2 3 4 4" xfId="19315"/>
    <cellStyle name="Normal 4 2 2 2 2 3 4 4 2" xfId="19316"/>
    <cellStyle name="Normal 4 2 2 2 2 3 4 5" xfId="19317"/>
    <cellStyle name="Normal 4 2 2 2 2 3 5" xfId="19318"/>
    <cellStyle name="Normal 4 2 2 2 2 3 5 2" xfId="19319"/>
    <cellStyle name="Normal 4 2 2 2 2 3 5 2 2" xfId="19320"/>
    <cellStyle name="Normal 4 2 2 2 2 3 5 2 2 2" xfId="19321"/>
    <cellStyle name="Normal 4 2 2 2 2 3 5 2 3" xfId="19322"/>
    <cellStyle name="Normal 4 2 2 2 2 3 5 3" xfId="19323"/>
    <cellStyle name="Normal 4 2 2 2 2 3 5 3 2" xfId="19324"/>
    <cellStyle name="Normal 4 2 2 2 2 3 5 4" xfId="19325"/>
    <cellStyle name="Normal 4 2 2 2 2 3 6" xfId="19326"/>
    <cellStyle name="Normal 4 2 2 2 2 3 6 2" xfId="19327"/>
    <cellStyle name="Normal 4 2 2 2 2 3 6 2 2" xfId="19328"/>
    <cellStyle name="Normal 4 2 2 2 2 3 6 3" xfId="19329"/>
    <cellStyle name="Normal 4 2 2 2 2 3 7" xfId="19330"/>
    <cellStyle name="Normal 4 2 2 2 2 3 7 2" xfId="19331"/>
    <cellStyle name="Normal 4 2 2 2 2 3 8" xfId="19332"/>
    <cellStyle name="Normal 4 2 2 2 2 4" xfId="19333"/>
    <cellStyle name="Normal 4 2 2 2 2 4 2" xfId="19334"/>
    <cellStyle name="Normal 4 2 2 2 2 4 2 2" xfId="19335"/>
    <cellStyle name="Normal 4 2 2 2 2 4 2 2 2" xfId="19336"/>
    <cellStyle name="Normal 4 2 2 2 2 4 2 2 2 2" xfId="19337"/>
    <cellStyle name="Normal 4 2 2 2 2 4 2 2 2 2 2" xfId="19338"/>
    <cellStyle name="Normal 4 2 2 2 2 4 2 2 2 2 2 2" xfId="19339"/>
    <cellStyle name="Normal 4 2 2 2 2 4 2 2 2 2 3" xfId="19340"/>
    <cellStyle name="Normal 4 2 2 2 2 4 2 2 2 3" xfId="19341"/>
    <cellStyle name="Normal 4 2 2 2 2 4 2 2 2 3 2" xfId="19342"/>
    <cellStyle name="Normal 4 2 2 2 2 4 2 2 2 4" xfId="19343"/>
    <cellStyle name="Normal 4 2 2 2 2 4 2 2 3" xfId="19344"/>
    <cellStyle name="Normal 4 2 2 2 2 4 2 2 3 2" xfId="19345"/>
    <cellStyle name="Normal 4 2 2 2 2 4 2 2 3 2 2" xfId="19346"/>
    <cellStyle name="Normal 4 2 2 2 2 4 2 2 3 3" xfId="19347"/>
    <cellStyle name="Normal 4 2 2 2 2 4 2 2 4" xfId="19348"/>
    <cellStyle name="Normal 4 2 2 2 2 4 2 2 4 2" xfId="19349"/>
    <cellStyle name="Normal 4 2 2 2 2 4 2 2 5" xfId="19350"/>
    <cellStyle name="Normal 4 2 2 2 2 4 2 3" xfId="19351"/>
    <cellStyle name="Normal 4 2 2 2 2 4 2 3 2" xfId="19352"/>
    <cellStyle name="Normal 4 2 2 2 2 4 2 3 2 2" xfId="19353"/>
    <cellStyle name="Normal 4 2 2 2 2 4 2 3 2 2 2" xfId="19354"/>
    <cellStyle name="Normal 4 2 2 2 2 4 2 3 2 3" xfId="19355"/>
    <cellStyle name="Normal 4 2 2 2 2 4 2 3 3" xfId="19356"/>
    <cellStyle name="Normal 4 2 2 2 2 4 2 3 3 2" xfId="19357"/>
    <cellStyle name="Normal 4 2 2 2 2 4 2 3 4" xfId="19358"/>
    <cellStyle name="Normal 4 2 2 2 2 4 2 4" xfId="19359"/>
    <cellStyle name="Normal 4 2 2 2 2 4 2 4 2" xfId="19360"/>
    <cellStyle name="Normal 4 2 2 2 2 4 2 4 2 2" xfId="19361"/>
    <cellStyle name="Normal 4 2 2 2 2 4 2 4 3" xfId="19362"/>
    <cellStyle name="Normal 4 2 2 2 2 4 2 5" xfId="19363"/>
    <cellStyle name="Normal 4 2 2 2 2 4 2 5 2" xfId="19364"/>
    <cellStyle name="Normal 4 2 2 2 2 4 2 6" xfId="19365"/>
    <cellStyle name="Normal 4 2 2 2 2 4 3" xfId="19366"/>
    <cellStyle name="Normal 4 2 2 2 2 4 3 2" xfId="19367"/>
    <cellStyle name="Normal 4 2 2 2 2 4 3 2 2" xfId="19368"/>
    <cellStyle name="Normal 4 2 2 2 2 4 3 2 2 2" xfId="19369"/>
    <cellStyle name="Normal 4 2 2 2 2 4 3 2 2 2 2" xfId="19370"/>
    <cellStyle name="Normal 4 2 2 2 2 4 3 2 2 3" xfId="19371"/>
    <cellStyle name="Normal 4 2 2 2 2 4 3 2 3" xfId="19372"/>
    <cellStyle name="Normal 4 2 2 2 2 4 3 2 3 2" xfId="19373"/>
    <cellStyle name="Normal 4 2 2 2 2 4 3 2 4" xfId="19374"/>
    <cellStyle name="Normal 4 2 2 2 2 4 3 3" xfId="19375"/>
    <cellStyle name="Normal 4 2 2 2 2 4 3 3 2" xfId="19376"/>
    <cellStyle name="Normal 4 2 2 2 2 4 3 3 2 2" xfId="19377"/>
    <cellStyle name="Normal 4 2 2 2 2 4 3 3 3" xfId="19378"/>
    <cellStyle name="Normal 4 2 2 2 2 4 3 4" xfId="19379"/>
    <cellStyle name="Normal 4 2 2 2 2 4 3 4 2" xfId="19380"/>
    <cellStyle name="Normal 4 2 2 2 2 4 3 5" xfId="19381"/>
    <cellStyle name="Normal 4 2 2 2 2 4 4" xfId="19382"/>
    <cellStyle name="Normal 4 2 2 2 2 4 4 2" xfId="19383"/>
    <cellStyle name="Normal 4 2 2 2 2 4 4 2 2" xfId="19384"/>
    <cellStyle name="Normal 4 2 2 2 2 4 4 2 2 2" xfId="19385"/>
    <cellStyle name="Normal 4 2 2 2 2 4 4 2 3" xfId="19386"/>
    <cellStyle name="Normal 4 2 2 2 2 4 4 3" xfId="19387"/>
    <cellStyle name="Normal 4 2 2 2 2 4 4 3 2" xfId="19388"/>
    <cellStyle name="Normal 4 2 2 2 2 4 4 4" xfId="19389"/>
    <cellStyle name="Normal 4 2 2 2 2 4 5" xfId="19390"/>
    <cellStyle name="Normal 4 2 2 2 2 4 5 2" xfId="19391"/>
    <cellStyle name="Normal 4 2 2 2 2 4 5 2 2" xfId="19392"/>
    <cellStyle name="Normal 4 2 2 2 2 4 5 3" xfId="19393"/>
    <cellStyle name="Normal 4 2 2 2 2 4 6" xfId="19394"/>
    <cellStyle name="Normal 4 2 2 2 2 4 6 2" xfId="19395"/>
    <cellStyle name="Normal 4 2 2 2 2 4 7" xfId="19396"/>
    <cellStyle name="Normal 4 2 2 2 2 5" xfId="19397"/>
    <cellStyle name="Normal 4 2 2 2 2 5 2" xfId="19398"/>
    <cellStyle name="Normal 4 2 2 2 2 5 2 2" xfId="19399"/>
    <cellStyle name="Normal 4 2 2 2 2 5 2 2 2" xfId="19400"/>
    <cellStyle name="Normal 4 2 2 2 2 5 2 2 2 2" xfId="19401"/>
    <cellStyle name="Normal 4 2 2 2 2 5 2 2 2 2 2" xfId="19402"/>
    <cellStyle name="Normal 4 2 2 2 2 5 2 2 2 3" xfId="19403"/>
    <cellStyle name="Normal 4 2 2 2 2 5 2 2 3" xfId="19404"/>
    <cellStyle name="Normal 4 2 2 2 2 5 2 2 3 2" xfId="19405"/>
    <cellStyle name="Normal 4 2 2 2 2 5 2 2 4" xfId="19406"/>
    <cellStyle name="Normal 4 2 2 2 2 5 2 3" xfId="19407"/>
    <cellStyle name="Normal 4 2 2 2 2 5 2 3 2" xfId="19408"/>
    <cellStyle name="Normal 4 2 2 2 2 5 2 3 2 2" xfId="19409"/>
    <cellStyle name="Normal 4 2 2 2 2 5 2 3 3" xfId="19410"/>
    <cellStyle name="Normal 4 2 2 2 2 5 2 4" xfId="19411"/>
    <cellStyle name="Normal 4 2 2 2 2 5 2 4 2" xfId="19412"/>
    <cellStyle name="Normal 4 2 2 2 2 5 2 5" xfId="19413"/>
    <cellStyle name="Normal 4 2 2 2 2 5 3" xfId="19414"/>
    <cellStyle name="Normal 4 2 2 2 2 5 3 2" xfId="19415"/>
    <cellStyle name="Normal 4 2 2 2 2 5 3 2 2" xfId="19416"/>
    <cellStyle name="Normal 4 2 2 2 2 5 3 2 2 2" xfId="19417"/>
    <cellStyle name="Normal 4 2 2 2 2 5 3 2 3" xfId="19418"/>
    <cellStyle name="Normal 4 2 2 2 2 5 3 3" xfId="19419"/>
    <cellStyle name="Normal 4 2 2 2 2 5 3 3 2" xfId="19420"/>
    <cellStyle name="Normal 4 2 2 2 2 5 3 4" xfId="19421"/>
    <cellStyle name="Normal 4 2 2 2 2 5 4" xfId="19422"/>
    <cellStyle name="Normal 4 2 2 2 2 5 4 2" xfId="19423"/>
    <cellStyle name="Normal 4 2 2 2 2 5 4 2 2" xfId="19424"/>
    <cellStyle name="Normal 4 2 2 2 2 5 4 3" xfId="19425"/>
    <cellStyle name="Normal 4 2 2 2 2 5 5" xfId="19426"/>
    <cellStyle name="Normal 4 2 2 2 2 5 5 2" xfId="19427"/>
    <cellStyle name="Normal 4 2 2 2 2 5 6" xfId="19428"/>
    <cellStyle name="Normal 4 2 2 2 2 6" xfId="19429"/>
    <cellStyle name="Normal 4 2 2 2 2 6 2" xfId="19430"/>
    <cellStyle name="Normal 4 2 2 2 2 6 2 2" xfId="19431"/>
    <cellStyle name="Normal 4 2 2 2 2 6 2 2 2" xfId="19432"/>
    <cellStyle name="Normal 4 2 2 2 2 6 2 2 2 2" xfId="19433"/>
    <cellStyle name="Normal 4 2 2 2 2 6 2 2 3" xfId="19434"/>
    <cellStyle name="Normal 4 2 2 2 2 6 2 3" xfId="19435"/>
    <cellStyle name="Normal 4 2 2 2 2 6 2 3 2" xfId="19436"/>
    <cellStyle name="Normal 4 2 2 2 2 6 2 4" xfId="19437"/>
    <cellStyle name="Normal 4 2 2 2 2 6 3" xfId="19438"/>
    <cellStyle name="Normal 4 2 2 2 2 6 3 2" xfId="19439"/>
    <cellStyle name="Normal 4 2 2 2 2 6 3 2 2" xfId="19440"/>
    <cellStyle name="Normal 4 2 2 2 2 6 3 3" xfId="19441"/>
    <cellStyle name="Normal 4 2 2 2 2 6 4" xfId="19442"/>
    <cellStyle name="Normal 4 2 2 2 2 6 4 2" xfId="19443"/>
    <cellStyle name="Normal 4 2 2 2 2 6 5" xfId="19444"/>
    <cellStyle name="Normal 4 2 2 2 2 7" xfId="19445"/>
    <cellStyle name="Normal 4 2 2 2 2 7 2" xfId="19446"/>
    <cellStyle name="Normal 4 2 2 2 2 7 2 2" xfId="19447"/>
    <cellStyle name="Normal 4 2 2 2 2 7 2 2 2" xfId="19448"/>
    <cellStyle name="Normal 4 2 2 2 2 7 2 3" xfId="19449"/>
    <cellStyle name="Normal 4 2 2 2 2 7 3" xfId="19450"/>
    <cellStyle name="Normal 4 2 2 2 2 7 3 2" xfId="19451"/>
    <cellStyle name="Normal 4 2 2 2 2 7 4" xfId="19452"/>
    <cellStyle name="Normal 4 2 2 2 2 8" xfId="19453"/>
    <cellStyle name="Normal 4 2 2 2 2 8 2" xfId="19454"/>
    <cellStyle name="Normal 4 2 2 2 2 8 2 2" xfId="19455"/>
    <cellStyle name="Normal 4 2 2 2 2 8 3" xfId="19456"/>
    <cellStyle name="Normal 4 2 2 2 2 9" xfId="19457"/>
    <cellStyle name="Normal 4 2 2 2 2 9 2" xfId="19458"/>
    <cellStyle name="Normal 4 2 2 2 3" xfId="19459"/>
    <cellStyle name="Normal 4 2 2 2 3 2" xfId="19460"/>
    <cellStyle name="Normal 4 2 2 2 3 2 2" xfId="19461"/>
    <cellStyle name="Normal 4 2 2 2 3 2 2 2" xfId="19462"/>
    <cellStyle name="Normal 4 2 2 2 3 2 2 2 2" xfId="19463"/>
    <cellStyle name="Normal 4 2 2 2 3 2 2 2 2 2" xfId="19464"/>
    <cellStyle name="Normal 4 2 2 2 3 2 2 2 2 2 2" xfId="19465"/>
    <cellStyle name="Normal 4 2 2 2 3 2 2 2 2 2 2 2" xfId="19466"/>
    <cellStyle name="Normal 4 2 2 2 3 2 2 2 2 2 2 2 2" xfId="19467"/>
    <cellStyle name="Normal 4 2 2 2 3 2 2 2 2 2 2 3" xfId="19468"/>
    <cellStyle name="Normal 4 2 2 2 3 2 2 2 2 2 3" xfId="19469"/>
    <cellStyle name="Normal 4 2 2 2 3 2 2 2 2 2 3 2" xfId="19470"/>
    <cellStyle name="Normal 4 2 2 2 3 2 2 2 2 2 4" xfId="19471"/>
    <cellStyle name="Normal 4 2 2 2 3 2 2 2 2 3" xfId="19472"/>
    <cellStyle name="Normal 4 2 2 2 3 2 2 2 2 3 2" xfId="19473"/>
    <cellStyle name="Normal 4 2 2 2 3 2 2 2 2 3 2 2" xfId="19474"/>
    <cellStyle name="Normal 4 2 2 2 3 2 2 2 2 3 3" xfId="19475"/>
    <cellStyle name="Normal 4 2 2 2 3 2 2 2 2 4" xfId="19476"/>
    <cellStyle name="Normal 4 2 2 2 3 2 2 2 2 4 2" xfId="19477"/>
    <cellStyle name="Normal 4 2 2 2 3 2 2 2 2 5" xfId="19478"/>
    <cellStyle name="Normal 4 2 2 2 3 2 2 2 3" xfId="19479"/>
    <cellStyle name="Normal 4 2 2 2 3 2 2 2 3 2" xfId="19480"/>
    <cellStyle name="Normal 4 2 2 2 3 2 2 2 3 2 2" xfId="19481"/>
    <cellStyle name="Normal 4 2 2 2 3 2 2 2 3 2 2 2" xfId="19482"/>
    <cellStyle name="Normal 4 2 2 2 3 2 2 2 3 2 3" xfId="19483"/>
    <cellStyle name="Normal 4 2 2 2 3 2 2 2 3 3" xfId="19484"/>
    <cellStyle name="Normal 4 2 2 2 3 2 2 2 3 3 2" xfId="19485"/>
    <cellStyle name="Normal 4 2 2 2 3 2 2 2 3 4" xfId="19486"/>
    <cellStyle name="Normal 4 2 2 2 3 2 2 2 4" xfId="19487"/>
    <cellStyle name="Normal 4 2 2 2 3 2 2 2 4 2" xfId="19488"/>
    <cellStyle name="Normal 4 2 2 2 3 2 2 2 4 2 2" xfId="19489"/>
    <cellStyle name="Normal 4 2 2 2 3 2 2 2 4 3" xfId="19490"/>
    <cellStyle name="Normal 4 2 2 2 3 2 2 2 5" xfId="19491"/>
    <cellStyle name="Normal 4 2 2 2 3 2 2 2 5 2" xfId="19492"/>
    <cellStyle name="Normal 4 2 2 2 3 2 2 2 6" xfId="19493"/>
    <cellStyle name="Normal 4 2 2 2 3 2 2 3" xfId="19494"/>
    <cellStyle name="Normal 4 2 2 2 3 2 2 3 2" xfId="19495"/>
    <cellStyle name="Normal 4 2 2 2 3 2 2 3 2 2" xfId="19496"/>
    <cellStyle name="Normal 4 2 2 2 3 2 2 3 2 2 2" xfId="19497"/>
    <cellStyle name="Normal 4 2 2 2 3 2 2 3 2 2 2 2" xfId="19498"/>
    <cellStyle name="Normal 4 2 2 2 3 2 2 3 2 2 3" xfId="19499"/>
    <cellStyle name="Normal 4 2 2 2 3 2 2 3 2 3" xfId="19500"/>
    <cellStyle name="Normal 4 2 2 2 3 2 2 3 2 3 2" xfId="19501"/>
    <cellStyle name="Normal 4 2 2 2 3 2 2 3 2 4" xfId="19502"/>
    <cellStyle name="Normal 4 2 2 2 3 2 2 3 3" xfId="19503"/>
    <cellStyle name="Normal 4 2 2 2 3 2 2 3 3 2" xfId="19504"/>
    <cellStyle name="Normal 4 2 2 2 3 2 2 3 3 2 2" xfId="19505"/>
    <cellStyle name="Normal 4 2 2 2 3 2 2 3 3 3" xfId="19506"/>
    <cellStyle name="Normal 4 2 2 2 3 2 2 3 4" xfId="19507"/>
    <cellStyle name="Normal 4 2 2 2 3 2 2 3 4 2" xfId="19508"/>
    <cellStyle name="Normal 4 2 2 2 3 2 2 3 5" xfId="19509"/>
    <cellStyle name="Normal 4 2 2 2 3 2 2 4" xfId="19510"/>
    <cellStyle name="Normal 4 2 2 2 3 2 2 4 2" xfId="19511"/>
    <cellStyle name="Normal 4 2 2 2 3 2 2 4 2 2" xfId="19512"/>
    <cellStyle name="Normal 4 2 2 2 3 2 2 4 2 2 2" xfId="19513"/>
    <cellStyle name="Normal 4 2 2 2 3 2 2 4 2 3" xfId="19514"/>
    <cellStyle name="Normal 4 2 2 2 3 2 2 4 3" xfId="19515"/>
    <cellStyle name="Normal 4 2 2 2 3 2 2 4 3 2" xfId="19516"/>
    <cellStyle name="Normal 4 2 2 2 3 2 2 4 4" xfId="19517"/>
    <cellStyle name="Normal 4 2 2 2 3 2 2 5" xfId="19518"/>
    <cellStyle name="Normal 4 2 2 2 3 2 2 5 2" xfId="19519"/>
    <cellStyle name="Normal 4 2 2 2 3 2 2 5 2 2" xfId="19520"/>
    <cellStyle name="Normal 4 2 2 2 3 2 2 5 3" xfId="19521"/>
    <cellStyle name="Normal 4 2 2 2 3 2 2 6" xfId="19522"/>
    <cellStyle name="Normal 4 2 2 2 3 2 2 6 2" xfId="19523"/>
    <cellStyle name="Normal 4 2 2 2 3 2 2 7" xfId="19524"/>
    <cellStyle name="Normal 4 2 2 2 3 2 3" xfId="19525"/>
    <cellStyle name="Normal 4 2 2 2 3 2 3 2" xfId="19526"/>
    <cellStyle name="Normal 4 2 2 2 3 2 3 2 2" xfId="19527"/>
    <cellStyle name="Normal 4 2 2 2 3 2 3 2 2 2" xfId="19528"/>
    <cellStyle name="Normal 4 2 2 2 3 2 3 2 2 2 2" xfId="19529"/>
    <cellStyle name="Normal 4 2 2 2 3 2 3 2 2 2 2 2" xfId="19530"/>
    <cellStyle name="Normal 4 2 2 2 3 2 3 2 2 2 3" xfId="19531"/>
    <cellStyle name="Normal 4 2 2 2 3 2 3 2 2 3" xfId="19532"/>
    <cellStyle name="Normal 4 2 2 2 3 2 3 2 2 3 2" xfId="19533"/>
    <cellStyle name="Normal 4 2 2 2 3 2 3 2 2 4" xfId="19534"/>
    <cellStyle name="Normal 4 2 2 2 3 2 3 2 3" xfId="19535"/>
    <cellStyle name="Normal 4 2 2 2 3 2 3 2 3 2" xfId="19536"/>
    <cellStyle name="Normal 4 2 2 2 3 2 3 2 3 2 2" xfId="19537"/>
    <cellStyle name="Normal 4 2 2 2 3 2 3 2 3 3" xfId="19538"/>
    <cellStyle name="Normal 4 2 2 2 3 2 3 2 4" xfId="19539"/>
    <cellStyle name="Normal 4 2 2 2 3 2 3 2 4 2" xfId="19540"/>
    <cellStyle name="Normal 4 2 2 2 3 2 3 2 5" xfId="19541"/>
    <cellStyle name="Normal 4 2 2 2 3 2 3 3" xfId="19542"/>
    <cellStyle name="Normal 4 2 2 2 3 2 3 3 2" xfId="19543"/>
    <cellStyle name="Normal 4 2 2 2 3 2 3 3 2 2" xfId="19544"/>
    <cellStyle name="Normal 4 2 2 2 3 2 3 3 2 2 2" xfId="19545"/>
    <cellStyle name="Normal 4 2 2 2 3 2 3 3 2 3" xfId="19546"/>
    <cellStyle name="Normal 4 2 2 2 3 2 3 3 3" xfId="19547"/>
    <cellStyle name="Normal 4 2 2 2 3 2 3 3 3 2" xfId="19548"/>
    <cellStyle name="Normal 4 2 2 2 3 2 3 3 4" xfId="19549"/>
    <cellStyle name="Normal 4 2 2 2 3 2 3 4" xfId="19550"/>
    <cellStyle name="Normal 4 2 2 2 3 2 3 4 2" xfId="19551"/>
    <cellStyle name="Normal 4 2 2 2 3 2 3 4 2 2" xfId="19552"/>
    <cellStyle name="Normal 4 2 2 2 3 2 3 4 3" xfId="19553"/>
    <cellStyle name="Normal 4 2 2 2 3 2 3 5" xfId="19554"/>
    <cellStyle name="Normal 4 2 2 2 3 2 3 5 2" xfId="19555"/>
    <cellStyle name="Normal 4 2 2 2 3 2 3 6" xfId="19556"/>
    <cellStyle name="Normal 4 2 2 2 3 2 4" xfId="19557"/>
    <cellStyle name="Normal 4 2 2 2 3 2 4 2" xfId="19558"/>
    <cellStyle name="Normal 4 2 2 2 3 2 4 2 2" xfId="19559"/>
    <cellStyle name="Normal 4 2 2 2 3 2 4 2 2 2" xfId="19560"/>
    <cellStyle name="Normal 4 2 2 2 3 2 4 2 2 2 2" xfId="19561"/>
    <cellStyle name="Normal 4 2 2 2 3 2 4 2 2 3" xfId="19562"/>
    <cellStyle name="Normal 4 2 2 2 3 2 4 2 3" xfId="19563"/>
    <cellStyle name="Normal 4 2 2 2 3 2 4 2 3 2" xfId="19564"/>
    <cellStyle name="Normal 4 2 2 2 3 2 4 2 4" xfId="19565"/>
    <cellStyle name="Normal 4 2 2 2 3 2 4 3" xfId="19566"/>
    <cellStyle name="Normal 4 2 2 2 3 2 4 3 2" xfId="19567"/>
    <cellStyle name="Normal 4 2 2 2 3 2 4 3 2 2" xfId="19568"/>
    <cellStyle name="Normal 4 2 2 2 3 2 4 3 3" xfId="19569"/>
    <cellStyle name="Normal 4 2 2 2 3 2 4 4" xfId="19570"/>
    <cellStyle name="Normal 4 2 2 2 3 2 4 4 2" xfId="19571"/>
    <cellStyle name="Normal 4 2 2 2 3 2 4 5" xfId="19572"/>
    <cellStyle name="Normal 4 2 2 2 3 2 5" xfId="19573"/>
    <cellStyle name="Normal 4 2 2 2 3 2 5 2" xfId="19574"/>
    <cellStyle name="Normal 4 2 2 2 3 2 5 2 2" xfId="19575"/>
    <cellStyle name="Normal 4 2 2 2 3 2 5 2 2 2" xfId="19576"/>
    <cellStyle name="Normal 4 2 2 2 3 2 5 2 3" xfId="19577"/>
    <cellStyle name="Normal 4 2 2 2 3 2 5 3" xfId="19578"/>
    <cellStyle name="Normal 4 2 2 2 3 2 5 3 2" xfId="19579"/>
    <cellStyle name="Normal 4 2 2 2 3 2 5 4" xfId="19580"/>
    <cellStyle name="Normal 4 2 2 2 3 2 6" xfId="19581"/>
    <cellStyle name="Normal 4 2 2 2 3 2 6 2" xfId="19582"/>
    <cellStyle name="Normal 4 2 2 2 3 2 6 2 2" xfId="19583"/>
    <cellStyle name="Normal 4 2 2 2 3 2 6 3" xfId="19584"/>
    <cellStyle name="Normal 4 2 2 2 3 2 7" xfId="19585"/>
    <cellStyle name="Normal 4 2 2 2 3 2 7 2" xfId="19586"/>
    <cellStyle name="Normal 4 2 2 2 3 2 8" xfId="19587"/>
    <cellStyle name="Normal 4 2 2 2 3 3" xfId="19588"/>
    <cellStyle name="Normal 4 2 2 2 3 3 2" xfId="19589"/>
    <cellStyle name="Normal 4 2 2 2 3 3 2 2" xfId="19590"/>
    <cellStyle name="Normal 4 2 2 2 3 3 2 2 2" xfId="19591"/>
    <cellStyle name="Normal 4 2 2 2 3 3 2 2 2 2" xfId="19592"/>
    <cellStyle name="Normal 4 2 2 2 3 3 2 2 2 2 2" xfId="19593"/>
    <cellStyle name="Normal 4 2 2 2 3 3 2 2 2 2 2 2" xfId="19594"/>
    <cellStyle name="Normal 4 2 2 2 3 3 2 2 2 2 3" xfId="19595"/>
    <cellStyle name="Normal 4 2 2 2 3 3 2 2 2 3" xfId="19596"/>
    <cellStyle name="Normal 4 2 2 2 3 3 2 2 2 3 2" xfId="19597"/>
    <cellStyle name="Normal 4 2 2 2 3 3 2 2 2 4" xfId="19598"/>
    <cellStyle name="Normal 4 2 2 2 3 3 2 2 3" xfId="19599"/>
    <cellStyle name="Normal 4 2 2 2 3 3 2 2 3 2" xfId="19600"/>
    <cellStyle name="Normal 4 2 2 2 3 3 2 2 3 2 2" xfId="19601"/>
    <cellStyle name="Normal 4 2 2 2 3 3 2 2 3 3" xfId="19602"/>
    <cellStyle name="Normal 4 2 2 2 3 3 2 2 4" xfId="19603"/>
    <cellStyle name="Normal 4 2 2 2 3 3 2 2 4 2" xfId="19604"/>
    <cellStyle name="Normal 4 2 2 2 3 3 2 2 5" xfId="19605"/>
    <cellStyle name="Normal 4 2 2 2 3 3 2 3" xfId="19606"/>
    <cellStyle name="Normal 4 2 2 2 3 3 2 3 2" xfId="19607"/>
    <cellStyle name="Normal 4 2 2 2 3 3 2 3 2 2" xfId="19608"/>
    <cellStyle name="Normal 4 2 2 2 3 3 2 3 2 2 2" xfId="19609"/>
    <cellStyle name="Normal 4 2 2 2 3 3 2 3 2 3" xfId="19610"/>
    <cellStyle name="Normal 4 2 2 2 3 3 2 3 3" xfId="19611"/>
    <cellStyle name="Normal 4 2 2 2 3 3 2 3 3 2" xfId="19612"/>
    <cellStyle name="Normal 4 2 2 2 3 3 2 3 4" xfId="19613"/>
    <cellStyle name="Normal 4 2 2 2 3 3 2 4" xfId="19614"/>
    <cellStyle name="Normal 4 2 2 2 3 3 2 4 2" xfId="19615"/>
    <cellStyle name="Normal 4 2 2 2 3 3 2 4 2 2" xfId="19616"/>
    <cellStyle name="Normal 4 2 2 2 3 3 2 4 3" xfId="19617"/>
    <cellStyle name="Normal 4 2 2 2 3 3 2 5" xfId="19618"/>
    <cellStyle name="Normal 4 2 2 2 3 3 2 5 2" xfId="19619"/>
    <cellStyle name="Normal 4 2 2 2 3 3 2 6" xfId="19620"/>
    <cellStyle name="Normal 4 2 2 2 3 3 3" xfId="19621"/>
    <cellStyle name="Normal 4 2 2 2 3 3 3 2" xfId="19622"/>
    <cellStyle name="Normal 4 2 2 2 3 3 3 2 2" xfId="19623"/>
    <cellStyle name="Normal 4 2 2 2 3 3 3 2 2 2" xfId="19624"/>
    <cellStyle name="Normal 4 2 2 2 3 3 3 2 2 2 2" xfId="19625"/>
    <cellStyle name="Normal 4 2 2 2 3 3 3 2 2 3" xfId="19626"/>
    <cellStyle name="Normal 4 2 2 2 3 3 3 2 3" xfId="19627"/>
    <cellStyle name="Normal 4 2 2 2 3 3 3 2 3 2" xfId="19628"/>
    <cellStyle name="Normal 4 2 2 2 3 3 3 2 4" xfId="19629"/>
    <cellStyle name="Normal 4 2 2 2 3 3 3 3" xfId="19630"/>
    <cellStyle name="Normal 4 2 2 2 3 3 3 3 2" xfId="19631"/>
    <cellStyle name="Normal 4 2 2 2 3 3 3 3 2 2" xfId="19632"/>
    <cellStyle name="Normal 4 2 2 2 3 3 3 3 3" xfId="19633"/>
    <cellStyle name="Normal 4 2 2 2 3 3 3 4" xfId="19634"/>
    <cellStyle name="Normal 4 2 2 2 3 3 3 4 2" xfId="19635"/>
    <cellStyle name="Normal 4 2 2 2 3 3 3 5" xfId="19636"/>
    <cellStyle name="Normal 4 2 2 2 3 3 4" xfId="19637"/>
    <cellStyle name="Normal 4 2 2 2 3 3 4 2" xfId="19638"/>
    <cellStyle name="Normal 4 2 2 2 3 3 4 2 2" xfId="19639"/>
    <cellStyle name="Normal 4 2 2 2 3 3 4 2 2 2" xfId="19640"/>
    <cellStyle name="Normal 4 2 2 2 3 3 4 2 3" xfId="19641"/>
    <cellStyle name="Normal 4 2 2 2 3 3 4 3" xfId="19642"/>
    <cellStyle name="Normal 4 2 2 2 3 3 4 3 2" xfId="19643"/>
    <cellStyle name="Normal 4 2 2 2 3 3 4 4" xfId="19644"/>
    <cellStyle name="Normal 4 2 2 2 3 3 5" xfId="19645"/>
    <cellStyle name="Normal 4 2 2 2 3 3 5 2" xfId="19646"/>
    <cellStyle name="Normal 4 2 2 2 3 3 5 2 2" xfId="19647"/>
    <cellStyle name="Normal 4 2 2 2 3 3 5 3" xfId="19648"/>
    <cellStyle name="Normal 4 2 2 2 3 3 6" xfId="19649"/>
    <cellStyle name="Normal 4 2 2 2 3 3 6 2" xfId="19650"/>
    <cellStyle name="Normal 4 2 2 2 3 3 7" xfId="19651"/>
    <cellStyle name="Normal 4 2 2 2 3 4" xfId="19652"/>
    <cellStyle name="Normal 4 2 2 2 3 4 2" xfId="19653"/>
    <cellStyle name="Normal 4 2 2 2 3 4 2 2" xfId="19654"/>
    <cellStyle name="Normal 4 2 2 2 3 4 2 2 2" xfId="19655"/>
    <cellStyle name="Normal 4 2 2 2 3 4 2 2 2 2" xfId="19656"/>
    <cellStyle name="Normal 4 2 2 2 3 4 2 2 2 2 2" xfId="19657"/>
    <cellStyle name="Normal 4 2 2 2 3 4 2 2 2 3" xfId="19658"/>
    <cellStyle name="Normal 4 2 2 2 3 4 2 2 3" xfId="19659"/>
    <cellStyle name="Normal 4 2 2 2 3 4 2 2 3 2" xfId="19660"/>
    <cellStyle name="Normal 4 2 2 2 3 4 2 2 4" xfId="19661"/>
    <cellStyle name="Normal 4 2 2 2 3 4 2 3" xfId="19662"/>
    <cellStyle name="Normal 4 2 2 2 3 4 2 3 2" xfId="19663"/>
    <cellStyle name="Normal 4 2 2 2 3 4 2 3 2 2" xfId="19664"/>
    <cellStyle name="Normal 4 2 2 2 3 4 2 3 3" xfId="19665"/>
    <cellStyle name="Normal 4 2 2 2 3 4 2 4" xfId="19666"/>
    <cellStyle name="Normal 4 2 2 2 3 4 2 4 2" xfId="19667"/>
    <cellStyle name="Normal 4 2 2 2 3 4 2 5" xfId="19668"/>
    <cellStyle name="Normal 4 2 2 2 3 4 3" xfId="19669"/>
    <cellStyle name="Normal 4 2 2 2 3 4 3 2" xfId="19670"/>
    <cellStyle name="Normal 4 2 2 2 3 4 3 2 2" xfId="19671"/>
    <cellStyle name="Normal 4 2 2 2 3 4 3 2 2 2" xfId="19672"/>
    <cellStyle name="Normal 4 2 2 2 3 4 3 2 3" xfId="19673"/>
    <cellStyle name="Normal 4 2 2 2 3 4 3 3" xfId="19674"/>
    <cellStyle name="Normal 4 2 2 2 3 4 3 3 2" xfId="19675"/>
    <cellStyle name="Normal 4 2 2 2 3 4 3 4" xfId="19676"/>
    <cellStyle name="Normal 4 2 2 2 3 4 4" xfId="19677"/>
    <cellStyle name="Normal 4 2 2 2 3 4 4 2" xfId="19678"/>
    <cellStyle name="Normal 4 2 2 2 3 4 4 2 2" xfId="19679"/>
    <cellStyle name="Normal 4 2 2 2 3 4 4 3" xfId="19680"/>
    <cellStyle name="Normal 4 2 2 2 3 4 5" xfId="19681"/>
    <cellStyle name="Normal 4 2 2 2 3 4 5 2" xfId="19682"/>
    <cellStyle name="Normal 4 2 2 2 3 4 6" xfId="19683"/>
    <cellStyle name="Normal 4 2 2 2 3 5" xfId="19684"/>
    <cellStyle name="Normal 4 2 2 2 3 5 2" xfId="19685"/>
    <cellStyle name="Normal 4 2 2 2 3 5 2 2" xfId="19686"/>
    <cellStyle name="Normal 4 2 2 2 3 5 2 2 2" xfId="19687"/>
    <cellStyle name="Normal 4 2 2 2 3 5 2 2 2 2" xfId="19688"/>
    <cellStyle name="Normal 4 2 2 2 3 5 2 2 3" xfId="19689"/>
    <cellStyle name="Normal 4 2 2 2 3 5 2 3" xfId="19690"/>
    <cellStyle name="Normal 4 2 2 2 3 5 2 3 2" xfId="19691"/>
    <cellStyle name="Normal 4 2 2 2 3 5 2 4" xfId="19692"/>
    <cellStyle name="Normal 4 2 2 2 3 5 3" xfId="19693"/>
    <cellStyle name="Normal 4 2 2 2 3 5 3 2" xfId="19694"/>
    <cellStyle name="Normal 4 2 2 2 3 5 3 2 2" xfId="19695"/>
    <cellStyle name="Normal 4 2 2 2 3 5 3 3" xfId="19696"/>
    <cellStyle name="Normal 4 2 2 2 3 5 4" xfId="19697"/>
    <cellStyle name="Normal 4 2 2 2 3 5 4 2" xfId="19698"/>
    <cellStyle name="Normal 4 2 2 2 3 5 5" xfId="19699"/>
    <cellStyle name="Normal 4 2 2 2 3 6" xfId="19700"/>
    <cellStyle name="Normal 4 2 2 2 3 6 2" xfId="19701"/>
    <cellStyle name="Normal 4 2 2 2 3 6 2 2" xfId="19702"/>
    <cellStyle name="Normal 4 2 2 2 3 6 2 2 2" xfId="19703"/>
    <cellStyle name="Normal 4 2 2 2 3 6 2 3" xfId="19704"/>
    <cellStyle name="Normal 4 2 2 2 3 6 3" xfId="19705"/>
    <cellStyle name="Normal 4 2 2 2 3 6 3 2" xfId="19706"/>
    <cellStyle name="Normal 4 2 2 2 3 6 4" xfId="19707"/>
    <cellStyle name="Normal 4 2 2 2 3 7" xfId="19708"/>
    <cellStyle name="Normal 4 2 2 2 3 7 2" xfId="19709"/>
    <cellStyle name="Normal 4 2 2 2 3 7 2 2" xfId="19710"/>
    <cellStyle name="Normal 4 2 2 2 3 7 3" xfId="19711"/>
    <cellStyle name="Normal 4 2 2 2 3 8" xfId="19712"/>
    <cellStyle name="Normal 4 2 2 2 3 8 2" xfId="19713"/>
    <cellStyle name="Normal 4 2 2 2 3 9" xfId="19714"/>
    <cellStyle name="Normal 4 2 2 2 4" xfId="19715"/>
    <cellStyle name="Normal 4 2 2 2 4 2" xfId="19716"/>
    <cellStyle name="Normal 4 2 2 2 4 2 2" xfId="19717"/>
    <cellStyle name="Normal 4 2 2 2 4 2 2 2" xfId="19718"/>
    <cellStyle name="Normal 4 2 2 2 4 2 2 2 2" xfId="19719"/>
    <cellStyle name="Normal 4 2 2 2 4 2 2 2 2 2" xfId="19720"/>
    <cellStyle name="Normal 4 2 2 2 4 2 2 2 2 2 2" xfId="19721"/>
    <cellStyle name="Normal 4 2 2 2 4 2 2 2 2 2 2 2" xfId="19722"/>
    <cellStyle name="Normal 4 2 2 2 4 2 2 2 2 2 3" xfId="19723"/>
    <cellStyle name="Normal 4 2 2 2 4 2 2 2 2 3" xfId="19724"/>
    <cellStyle name="Normal 4 2 2 2 4 2 2 2 2 3 2" xfId="19725"/>
    <cellStyle name="Normal 4 2 2 2 4 2 2 2 2 4" xfId="19726"/>
    <cellStyle name="Normal 4 2 2 2 4 2 2 2 3" xfId="19727"/>
    <cellStyle name="Normal 4 2 2 2 4 2 2 2 3 2" xfId="19728"/>
    <cellStyle name="Normal 4 2 2 2 4 2 2 2 3 2 2" xfId="19729"/>
    <cellStyle name="Normal 4 2 2 2 4 2 2 2 3 3" xfId="19730"/>
    <cellStyle name="Normal 4 2 2 2 4 2 2 2 4" xfId="19731"/>
    <cellStyle name="Normal 4 2 2 2 4 2 2 2 4 2" xfId="19732"/>
    <cellStyle name="Normal 4 2 2 2 4 2 2 2 5" xfId="19733"/>
    <cellStyle name="Normal 4 2 2 2 4 2 2 3" xfId="19734"/>
    <cellStyle name="Normal 4 2 2 2 4 2 2 3 2" xfId="19735"/>
    <cellStyle name="Normal 4 2 2 2 4 2 2 3 2 2" xfId="19736"/>
    <cellStyle name="Normal 4 2 2 2 4 2 2 3 2 2 2" xfId="19737"/>
    <cellStyle name="Normal 4 2 2 2 4 2 2 3 2 3" xfId="19738"/>
    <cellStyle name="Normal 4 2 2 2 4 2 2 3 3" xfId="19739"/>
    <cellStyle name="Normal 4 2 2 2 4 2 2 3 3 2" xfId="19740"/>
    <cellStyle name="Normal 4 2 2 2 4 2 2 3 4" xfId="19741"/>
    <cellStyle name="Normal 4 2 2 2 4 2 2 4" xfId="19742"/>
    <cellStyle name="Normal 4 2 2 2 4 2 2 4 2" xfId="19743"/>
    <cellStyle name="Normal 4 2 2 2 4 2 2 4 2 2" xfId="19744"/>
    <cellStyle name="Normal 4 2 2 2 4 2 2 4 3" xfId="19745"/>
    <cellStyle name="Normal 4 2 2 2 4 2 2 5" xfId="19746"/>
    <cellStyle name="Normal 4 2 2 2 4 2 2 5 2" xfId="19747"/>
    <cellStyle name="Normal 4 2 2 2 4 2 2 6" xfId="19748"/>
    <cellStyle name="Normal 4 2 2 2 4 2 3" xfId="19749"/>
    <cellStyle name="Normal 4 2 2 2 4 2 3 2" xfId="19750"/>
    <cellStyle name="Normal 4 2 2 2 4 2 3 2 2" xfId="19751"/>
    <cellStyle name="Normal 4 2 2 2 4 2 3 2 2 2" xfId="19752"/>
    <cellStyle name="Normal 4 2 2 2 4 2 3 2 2 2 2" xfId="19753"/>
    <cellStyle name="Normal 4 2 2 2 4 2 3 2 2 3" xfId="19754"/>
    <cellStyle name="Normal 4 2 2 2 4 2 3 2 3" xfId="19755"/>
    <cellStyle name="Normal 4 2 2 2 4 2 3 2 3 2" xfId="19756"/>
    <cellStyle name="Normal 4 2 2 2 4 2 3 2 4" xfId="19757"/>
    <cellStyle name="Normal 4 2 2 2 4 2 3 3" xfId="19758"/>
    <cellStyle name="Normal 4 2 2 2 4 2 3 3 2" xfId="19759"/>
    <cellStyle name="Normal 4 2 2 2 4 2 3 3 2 2" xfId="19760"/>
    <cellStyle name="Normal 4 2 2 2 4 2 3 3 3" xfId="19761"/>
    <cellStyle name="Normal 4 2 2 2 4 2 3 4" xfId="19762"/>
    <cellStyle name="Normal 4 2 2 2 4 2 3 4 2" xfId="19763"/>
    <cellStyle name="Normal 4 2 2 2 4 2 3 5" xfId="19764"/>
    <cellStyle name="Normal 4 2 2 2 4 2 4" xfId="19765"/>
    <cellStyle name="Normal 4 2 2 2 4 2 4 2" xfId="19766"/>
    <cellStyle name="Normal 4 2 2 2 4 2 4 2 2" xfId="19767"/>
    <cellStyle name="Normal 4 2 2 2 4 2 4 2 2 2" xfId="19768"/>
    <cellStyle name="Normal 4 2 2 2 4 2 4 2 3" xfId="19769"/>
    <cellStyle name="Normal 4 2 2 2 4 2 4 3" xfId="19770"/>
    <cellStyle name="Normal 4 2 2 2 4 2 4 3 2" xfId="19771"/>
    <cellStyle name="Normal 4 2 2 2 4 2 4 4" xfId="19772"/>
    <cellStyle name="Normal 4 2 2 2 4 2 5" xfId="19773"/>
    <cellStyle name="Normal 4 2 2 2 4 2 5 2" xfId="19774"/>
    <cellStyle name="Normal 4 2 2 2 4 2 5 2 2" xfId="19775"/>
    <cellStyle name="Normal 4 2 2 2 4 2 5 3" xfId="19776"/>
    <cellStyle name="Normal 4 2 2 2 4 2 6" xfId="19777"/>
    <cellStyle name="Normal 4 2 2 2 4 2 6 2" xfId="19778"/>
    <cellStyle name="Normal 4 2 2 2 4 2 7" xfId="19779"/>
    <cellStyle name="Normal 4 2 2 2 4 3" xfId="19780"/>
    <cellStyle name="Normal 4 2 2 2 4 3 2" xfId="19781"/>
    <cellStyle name="Normal 4 2 2 2 4 3 2 2" xfId="19782"/>
    <cellStyle name="Normal 4 2 2 2 4 3 2 2 2" xfId="19783"/>
    <cellStyle name="Normal 4 2 2 2 4 3 2 2 2 2" xfId="19784"/>
    <cellStyle name="Normal 4 2 2 2 4 3 2 2 2 2 2" xfId="19785"/>
    <cellStyle name="Normal 4 2 2 2 4 3 2 2 2 3" xfId="19786"/>
    <cellStyle name="Normal 4 2 2 2 4 3 2 2 3" xfId="19787"/>
    <cellStyle name="Normal 4 2 2 2 4 3 2 2 3 2" xfId="19788"/>
    <cellStyle name="Normal 4 2 2 2 4 3 2 2 4" xfId="19789"/>
    <cellStyle name="Normal 4 2 2 2 4 3 2 3" xfId="19790"/>
    <cellStyle name="Normal 4 2 2 2 4 3 2 3 2" xfId="19791"/>
    <cellStyle name="Normal 4 2 2 2 4 3 2 3 2 2" xfId="19792"/>
    <cellStyle name="Normal 4 2 2 2 4 3 2 3 3" xfId="19793"/>
    <cellStyle name="Normal 4 2 2 2 4 3 2 4" xfId="19794"/>
    <cellStyle name="Normal 4 2 2 2 4 3 2 4 2" xfId="19795"/>
    <cellStyle name="Normal 4 2 2 2 4 3 2 5" xfId="19796"/>
    <cellStyle name="Normal 4 2 2 2 4 3 3" xfId="19797"/>
    <cellStyle name="Normal 4 2 2 2 4 3 3 2" xfId="19798"/>
    <cellStyle name="Normal 4 2 2 2 4 3 3 2 2" xfId="19799"/>
    <cellStyle name="Normal 4 2 2 2 4 3 3 2 2 2" xfId="19800"/>
    <cellStyle name="Normal 4 2 2 2 4 3 3 2 3" xfId="19801"/>
    <cellStyle name="Normal 4 2 2 2 4 3 3 3" xfId="19802"/>
    <cellStyle name="Normal 4 2 2 2 4 3 3 3 2" xfId="19803"/>
    <cellStyle name="Normal 4 2 2 2 4 3 3 4" xfId="19804"/>
    <cellStyle name="Normal 4 2 2 2 4 3 4" xfId="19805"/>
    <cellStyle name="Normal 4 2 2 2 4 3 4 2" xfId="19806"/>
    <cellStyle name="Normal 4 2 2 2 4 3 4 2 2" xfId="19807"/>
    <cellStyle name="Normal 4 2 2 2 4 3 4 3" xfId="19808"/>
    <cellStyle name="Normal 4 2 2 2 4 3 5" xfId="19809"/>
    <cellStyle name="Normal 4 2 2 2 4 3 5 2" xfId="19810"/>
    <cellStyle name="Normal 4 2 2 2 4 3 6" xfId="19811"/>
    <cellStyle name="Normal 4 2 2 2 4 4" xfId="19812"/>
    <cellStyle name="Normal 4 2 2 2 4 4 2" xfId="19813"/>
    <cellStyle name="Normal 4 2 2 2 4 4 2 2" xfId="19814"/>
    <cellStyle name="Normal 4 2 2 2 4 4 2 2 2" xfId="19815"/>
    <cellStyle name="Normal 4 2 2 2 4 4 2 2 2 2" xfId="19816"/>
    <cellStyle name="Normal 4 2 2 2 4 4 2 2 3" xfId="19817"/>
    <cellStyle name="Normal 4 2 2 2 4 4 2 3" xfId="19818"/>
    <cellStyle name="Normal 4 2 2 2 4 4 2 3 2" xfId="19819"/>
    <cellStyle name="Normal 4 2 2 2 4 4 2 4" xfId="19820"/>
    <cellStyle name="Normal 4 2 2 2 4 4 3" xfId="19821"/>
    <cellStyle name="Normal 4 2 2 2 4 4 3 2" xfId="19822"/>
    <cellStyle name="Normal 4 2 2 2 4 4 3 2 2" xfId="19823"/>
    <cellStyle name="Normal 4 2 2 2 4 4 3 3" xfId="19824"/>
    <cellStyle name="Normal 4 2 2 2 4 4 4" xfId="19825"/>
    <cellStyle name="Normal 4 2 2 2 4 4 4 2" xfId="19826"/>
    <cellStyle name="Normal 4 2 2 2 4 4 5" xfId="19827"/>
    <cellStyle name="Normal 4 2 2 2 4 5" xfId="19828"/>
    <cellStyle name="Normal 4 2 2 2 4 5 2" xfId="19829"/>
    <cellStyle name="Normal 4 2 2 2 4 5 2 2" xfId="19830"/>
    <cellStyle name="Normal 4 2 2 2 4 5 2 2 2" xfId="19831"/>
    <cellStyle name="Normal 4 2 2 2 4 5 2 3" xfId="19832"/>
    <cellStyle name="Normal 4 2 2 2 4 5 3" xfId="19833"/>
    <cellStyle name="Normal 4 2 2 2 4 5 3 2" xfId="19834"/>
    <cellStyle name="Normal 4 2 2 2 4 5 4" xfId="19835"/>
    <cellStyle name="Normal 4 2 2 2 4 6" xfId="19836"/>
    <cellStyle name="Normal 4 2 2 2 4 6 2" xfId="19837"/>
    <cellStyle name="Normal 4 2 2 2 4 6 2 2" xfId="19838"/>
    <cellStyle name="Normal 4 2 2 2 4 6 3" xfId="19839"/>
    <cellStyle name="Normal 4 2 2 2 4 7" xfId="19840"/>
    <cellStyle name="Normal 4 2 2 2 4 7 2" xfId="19841"/>
    <cellStyle name="Normal 4 2 2 2 4 8" xfId="19842"/>
    <cellStyle name="Normal 4 2 2 2 5" xfId="19843"/>
    <cellStyle name="Normal 4 2 2 2 5 2" xfId="19844"/>
    <cellStyle name="Normal 4 2 2 2 5 2 2" xfId="19845"/>
    <cellStyle name="Normal 4 2 2 2 5 2 2 2" xfId="19846"/>
    <cellStyle name="Normal 4 2 2 2 5 2 2 2 2" xfId="19847"/>
    <cellStyle name="Normal 4 2 2 2 5 2 2 2 2 2" xfId="19848"/>
    <cellStyle name="Normal 4 2 2 2 5 2 2 2 2 2 2" xfId="19849"/>
    <cellStyle name="Normal 4 2 2 2 5 2 2 2 2 3" xfId="19850"/>
    <cellStyle name="Normal 4 2 2 2 5 2 2 2 3" xfId="19851"/>
    <cellStyle name="Normal 4 2 2 2 5 2 2 2 3 2" xfId="19852"/>
    <cellStyle name="Normal 4 2 2 2 5 2 2 2 4" xfId="19853"/>
    <cellStyle name="Normal 4 2 2 2 5 2 2 3" xfId="19854"/>
    <cellStyle name="Normal 4 2 2 2 5 2 2 3 2" xfId="19855"/>
    <cellStyle name="Normal 4 2 2 2 5 2 2 3 2 2" xfId="19856"/>
    <cellStyle name="Normal 4 2 2 2 5 2 2 3 3" xfId="19857"/>
    <cellStyle name="Normal 4 2 2 2 5 2 2 4" xfId="19858"/>
    <cellStyle name="Normal 4 2 2 2 5 2 2 4 2" xfId="19859"/>
    <cellStyle name="Normal 4 2 2 2 5 2 2 5" xfId="19860"/>
    <cellStyle name="Normal 4 2 2 2 5 2 3" xfId="19861"/>
    <cellStyle name="Normal 4 2 2 2 5 2 3 2" xfId="19862"/>
    <cellStyle name="Normal 4 2 2 2 5 2 3 2 2" xfId="19863"/>
    <cellStyle name="Normal 4 2 2 2 5 2 3 2 2 2" xfId="19864"/>
    <cellStyle name="Normal 4 2 2 2 5 2 3 2 3" xfId="19865"/>
    <cellStyle name="Normal 4 2 2 2 5 2 3 3" xfId="19866"/>
    <cellStyle name="Normal 4 2 2 2 5 2 3 3 2" xfId="19867"/>
    <cellStyle name="Normal 4 2 2 2 5 2 3 4" xfId="19868"/>
    <cellStyle name="Normal 4 2 2 2 5 2 4" xfId="19869"/>
    <cellStyle name="Normal 4 2 2 2 5 2 4 2" xfId="19870"/>
    <cellStyle name="Normal 4 2 2 2 5 2 4 2 2" xfId="19871"/>
    <cellStyle name="Normal 4 2 2 2 5 2 4 3" xfId="19872"/>
    <cellStyle name="Normal 4 2 2 2 5 2 5" xfId="19873"/>
    <cellStyle name="Normal 4 2 2 2 5 2 5 2" xfId="19874"/>
    <cellStyle name="Normal 4 2 2 2 5 2 6" xfId="19875"/>
    <cellStyle name="Normal 4 2 2 2 5 3" xfId="19876"/>
    <cellStyle name="Normal 4 2 2 2 5 3 2" xfId="19877"/>
    <cellStyle name="Normal 4 2 2 2 5 3 2 2" xfId="19878"/>
    <cellStyle name="Normal 4 2 2 2 5 3 2 2 2" xfId="19879"/>
    <cellStyle name="Normal 4 2 2 2 5 3 2 2 2 2" xfId="19880"/>
    <cellStyle name="Normal 4 2 2 2 5 3 2 2 3" xfId="19881"/>
    <cellStyle name="Normal 4 2 2 2 5 3 2 3" xfId="19882"/>
    <cellStyle name="Normal 4 2 2 2 5 3 2 3 2" xfId="19883"/>
    <cellStyle name="Normal 4 2 2 2 5 3 2 4" xfId="19884"/>
    <cellStyle name="Normal 4 2 2 2 5 3 3" xfId="19885"/>
    <cellStyle name="Normal 4 2 2 2 5 3 3 2" xfId="19886"/>
    <cellStyle name="Normal 4 2 2 2 5 3 3 2 2" xfId="19887"/>
    <cellStyle name="Normal 4 2 2 2 5 3 3 3" xfId="19888"/>
    <cellStyle name="Normal 4 2 2 2 5 3 4" xfId="19889"/>
    <cellStyle name="Normal 4 2 2 2 5 3 4 2" xfId="19890"/>
    <cellStyle name="Normal 4 2 2 2 5 3 5" xfId="19891"/>
    <cellStyle name="Normal 4 2 2 2 5 4" xfId="19892"/>
    <cellStyle name="Normal 4 2 2 2 5 4 2" xfId="19893"/>
    <cellStyle name="Normal 4 2 2 2 5 4 2 2" xfId="19894"/>
    <cellStyle name="Normal 4 2 2 2 5 4 2 2 2" xfId="19895"/>
    <cellStyle name="Normal 4 2 2 2 5 4 2 3" xfId="19896"/>
    <cellStyle name="Normal 4 2 2 2 5 4 3" xfId="19897"/>
    <cellStyle name="Normal 4 2 2 2 5 4 3 2" xfId="19898"/>
    <cellStyle name="Normal 4 2 2 2 5 4 4" xfId="19899"/>
    <cellStyle name="Normal 4 2 2 2 5 5" xfId="19900"/>
    <cellStyle name="Normal 4 2 2 2 5 5 2" xfId="19901"/>
    <cellStyle name="Normal 4 2 2 2 5 5 2 2" xfId="19902"/>
    <cellStyle name="Normal 4 2 2 2 5 5 3" xfId="19903"/>
    <cellStyle name="Normal 4 2 2 2 5 6" xfId="19904"/>
    <cellStyle name="Normal 4 2 2 2 5 6 2" xfId="19905"/>
    <cellStyle name="Normal 4 2 2 2 5 7" xfId="19906"/>
    <cellStyle name="Normal 4 2 2 2 6" xfId="19907"/>
    <cellStyle name="Normal 4 2 2 2 6 2" xfId="19908"/>
    <cellStyle name="Normal 4 2 2 2 6 2 2" xfId="19909"/>
    <cellStyle name="Normal 4 2 2 2 6 2 2 2" xfId="19910"/>
    <cellStyle name="Normal 4 2 2 2 6 2 2 2 2" xfId="19911"/>
    <cellStyle name="Normal 4 2 2 2 6 2 2 2 2 2" xfId="19912"/>
    <cellStyle name="Normal 4 2 2 2 6 2 2 2 3" xfId="19913"/>
    <cellStyle name="Normal 4 2 2 2 6 2 2 3" xfId="19914"/>
    <cellStyle name="Normal 4 2 2 2 6 2 2 3 2" xfId="19915"/>
    <cellStyle name="Normal 4 2 2 2 6 2 2 4" xfId="19916"/>
    <cellStyle name="Normal 4 2 2 2 6 2 3" xfId="19917"/>
    <cellStyle name="Normal 4 2 2 2 6 2 3 2" xfId="19918"/>
    <cellStyle name="Normal 4 2 2 2 6 2 3 2 2" xfId="19919"/>
    <cellStyle name="Normal 4 2 2 2 6 2 3 3" xfId="19920"/>
    <cellStyle name="Normal 4 2 2 2 6 2 4" xfId="19921"/>
    <cellStyle name="Normal 4 2 2 2 6 2 4 2" xfId="19922"/>
    <cellStyle name="Normal 4 2 2 2 6 2 5" xfId="19923"/>
    <cellStyle name="Normal 4 2 2 2 6 3" xfId="19924"/>
    <cellStyle name="Normal 4 2 2 2 6 3 2" xfId="19925"/>
    <cellStyle name="Normal 4 2 2 2 6 3 2 2" xfId="19926"/>
    <cellStyle name="Normal 4 2 2 2 6 3 2 2 2" xfId="19927"/>
    <cellStyle name="Normal 4 2 2 2 6 3 2 3" xfId="19928"/>
    <cellStyle name="Normal 4 2 2 2 6 3 3" xfId="19929"/>
    <cellStyle name="Normal 4 2 2 2 6 3 3 2" xfId="19930"/>
    <cellStyle name="Normal 4 2 2 2 6 3 4" xfId="19931"/>
    <cellStyle name="Normal 4 2 2 2 6 4" xfId="19932"/>
    <cellStyle name="Normal 4 2 2 2 6 4 2" xfId="19933"/>
    <cellStyle name="Normal 4 2 2 2 6 4 2 2" xfId="19934"/>
    <cellStyle name="Normal 4 2 2 2 6 4 3" xfId="19935"/>
    <cellStyle name="Normal 4 2 2 2 6 5" xfId="19936"/>
    <cellStyle name="Normal 4 2 2 2 6 5 2" xfId="19937"/>
    <cellStyle name="Normal 4 2 2 2 6 6" xfId="19938"/>
    <cellStyle name="Normal 4 2 2 2 7" xfId="19939"/>
    <cellStyle name="Normal 4 2 2 2 7 2" xfId="19940"/>
    <cellStyle name="Normal 4 2 2 2 7 2 2" xfId="19941"/>
    <cellStyle name="Normal 4 2 2 2 7 2 2 2" xfId="19942"/>
    <cellStyle name="Normal 4 2 2 2 7 2 2 2 2" xfId="19943"/>
    <cellStyle name="Normal 4 2 2 2 7 2 2 3" xfId="19944"/>
    <cellStyle name="Normal 4 2 2 2 7 2 3" xfId="19945"/>
    <cellStyle name="Normal 4 2 2 2 7 2 3 2" xfId="19946"/>
    <cellStyle name="Normal 4 2 2 2 7 2 4" xfId="19947"/>
    <cellStyle name="Normal 4 2 2 2 7 3" xfId="19948"/>
    <cellStyle name="Normal 4 2 2 2 7 3 2" xfId="19949"/>
    <cellStyle name="Normal 4 2 2 2 7 3 2 2" xfId="19950"/>
    <cellStyle name="Normal 4 2 2 2 7 3 3" xfId="19951"/>
    <cellStyle name="Normal 4 2 2 2 7 4" xfId="19952"/>
    <cellStyle name="Normal 4 2 2 2 7 4 2" xfId="19953"/>
    <cellStyle name="Normal 4 2 2 2 7 5" xfId="19954"/>
    <cellStyle name="Normal 4 2 2 2 8" xfId="19955"/>
    <cellStyle name="Normal 4 2 2 2 8 2" xfId="19956"/>
    <cellStyle name="Normal 4 2 2 2 8 2 2" xfId="19957"/>
    <cellStyle name="Normal 4 2 2 2 8 2 2 2" xfId="19958"/>
    <cellStyle name="Normal 4 2 2 2 8 2 3" xfId="19959"/>
    <cellStyle name="Normal 4 2 2 2 8 3" xfId="19960"/>
    <cellStyle name="Normal 4 2 2 2 8 3 2" xfId="19961"/>
    <cellStyle name="Normal 4 2 2 2 8 4" xfId="19962"/>
    <cellStyle name="Normal 4 2 2 2 9" xfId="19963"/>
    <cellStyle name="Normal 4 2 2 2 9 2" xfId="19964"/>
    <cellStyle name="Normal 4 2 2 2 9 2 2" xfId="19965"/>
    <cellStyle name="Normal 4 2 2 2 9 3" xfId="19966"/>
    <cellStyle name="Normal 4 2 2 3" xfId="19967"/>
    <cellStyle name="Normal 4 2 2 3 10" xfId="19968"/>
    <cellStyle name="Normal 4 2 2 3 2" xfId="19969"/>
    <cellStyle name="Normal 4 2 2 3 2 2" xfId="19970"/>
    <cellStyle name="Normal 4 2 2 3 2 2 2" xfId="19971"/>
    <cellStyle name="Normal 4 2 2 3 2 2 2 2" xfId="19972"/>
    <cellStyle name="Normal 4 2 2 3 2 2 2 2 2" xfId="19973"/>
    <cellStyle name="Normal 4 2 2 3 2 2 2 2 2 2" xfId="19974"/>
    <cellStyle name="Normal 4 2 2 3 2 2 2 2 2 2 2" xfId="19975"/>
    <cellStyle name="Normal 4 2 2 3 2 2 2 2 2 2 2 2" xfId="19976"/>
    <cellStyle name="Normal 4 2 2 3 2 2 2 2 2 2 2 2 2" xfId="19977"/>
    <cellStyle name="Normal 4 2 2 3 2 2 2 2 2 2 2 3" xfId="19978"/>
    <cellStyle name="Normal 4 2 2 3 2 2 2 2 2 2 3" xfId="19979"/>
    <cellStyle name="Normal 4 2 2 3 2 2 2 2 2 2 3 2" xfId="19980"/>
    <cellStyle name="Normal 4 2 2 3 2 2 2 2 2 2 4" xfId="19981"/>
    <cellStyle name="Normal 4 2 2 3 2 2 2 2 2 3" xfId="19982"/>
    <cellStyle name="Normal 4 2 2 3 2 2 2 2 2 3 2" xfId="19983"/>
    <cellStyle name="Normal 4 2 2 3 2 2 2 2 2 3 2 2" xfId="19984"/>
    <cellStyle name="Normal 4 2 2 3 2 2 2 2 2 3 3" xfId="19985"/>
    <cellStyle name="Normal 4 2 2 3 2 2 2 2 2 4" xfId="19986"/>
    <cellStyle name="Normal 4 2 2 3 2 2 2 2 2 4 2" xfId="19987"/>
    <cellStyle name="Normal 4 2 2 3 2 2 2 2 2 5" xfId="19988"/>
    <cellStyle name="Normal 4 2 2 3 2 2 2 2 3" xfId="19989"/>
    <cellStyle name="Normal 4 2 2 3 2 2 2 2 3 2" xfId="19990"/>
    <cellStyle name="Normal 4 2 2 3 2 2 2 2 3 2 2" xfId="19991"/>
    <cellStyle name="Normal 4 2 2 3 2 2 2 2 3 2 2 2" xfId="19992"/>
    <cellStyle name="Normal 4 2 2 3 2 2 2 2 3 2 3" xfId="19993"/>
    <cellStyle name="Normal 4 2 2 3 2 2 2 2 3 3" xfId="19994"/>
    <cellStyle name="Normal 4 2 2 3 2 2 2 2 3 3 2" xfId="19995"/>
    <cellStyle name="Normal 4 2 2 3 2 2 2 2 3 4" xfId="19996"/>
    <cellStyle name="Normal 4 2 2 3 2 2 2 2 4" xfId="19997"/>
    <cellStyle name="Normal 4 2 2 3 2 2 2 2 4 2" xfId="19998"/>
    <cellStyle name="Normal 4 2 2 3 2 2 2 2 4 2 2" xfId="19999"/>
    <cellStyle name="Normal 4 2 2 3 2 2 2 2 4 3" xfId="20000"/>
    <cellStyle name="Normal 4 2 2 3 2 2 2 2 5" xfId="20001"/>
    <cellStyle name="Normal 4 2 2 3 2 2 2 2 5 2" xfId="20002"/>
    <cellStyle name="Normal 4 2 2 3 2 2 2 2 6" xfId="20003"/>
    <cellStyle name="Normal 4 2 2 3 2 2 2 3" xfId="20004"/>
    <cellStyle name="Normal 4 2 2 3 2 2 2 3 2" xfId="20005"/>
    <cellStyle name="Normal 4 2 2 3 2 2 2 3 2 2" xfId="20006"/>
    <cellStyle name="Normal 4 2 2 3 2 2 2 3 2 2 2" xfId="20007"/>
    <cellStyle name="Normal 4 2 2 3 2 2 2 3 2 2 2 2" xfId="20008"/>
    <cellStyle name="Normal 4 2 2 3 2 2 2 3 2 2 3" xfId="20009"/>
    <cellStyle name="Normal 4 2 2 3 2 2 2 3 2 3" xfId="20010"/>
    <cellStyle name="Normal 4 2 2 3 2 2 2 3 2 3 2" xfId="20011"/>
    <cellStyle name="Normal 4 2 2 3 2 2 2 3 2 4" xfId="20012"/>
    <cellStyle name="Normal 4 2 2 3 2 2 2 3 3" xfId="20013"/>
    <cellStyle name="Normal 4 2 2 3 2 2 2 3 3 2" xfId="20014"/>
    <cellStyle name="Normal 4 2 2 3 2 2 2 3 3 2 2" xfId="20015"/>
    <cellStyle name="Normal 4 2 2 3 2 2 2 3 3 3" xfId="20016"/>
    <cellStyle name="Normal 4 2 2 3 2 2 2 3 4" xfId="20017"/>
    <cellStyle name="Normal 4 2 2 3 2 2 2 3 4 2" xfId="20018"/>
    <cellStyle name="Normal 4 2 2 3 2 2 2 3 5" xfId="20019"/>
    <cellStyle name="Normal 4 2 2 3 2 2 2 4" xfId="20020"/>
    <cellStyle name="Normal 4 2 2 3 2 2 2 4 2" xfId="20021"/>
    <cellStyle name="Normal 4 2 2 3 2 2 2 4 2 2" xfId="20022"/>
    <cellStyle name="Normal 4 2 2 3 2 2 2 4 2 2 2" xfId="20023"/>
    <cellStyle name="Normal 4 2 2 3 2 2 2 4 2 3" xfId="20024"/>
    <cellStyle name="Normal 4 2 2 3 2 2 2 4 3" xfId="20025"/>
    <cellStyle name="Normal 4 2 2 3 2 2 2 4 3 2" xfId="20026"/>
    <cellStyle name="Normal 4 2 2 3 2 2 2 4 4" xfId="20027"/>
    <cellStyle name="Normal 4 2 2 3 2 2 2 5" xfId="20028"/>
    <cellStyle name="Normal 4 2 2 3 2 2 2 5 2" xfId="20029"/>
    <cellStyle name="Normal 4 2 2 3 2 2 2 5 2 2" xfId="20030"/>
    <cellStyle name="Normal 4 2 2 3 2 2 2 5 3" xfId="20031"/>
    <cellStyle name="Normal 4 2 2 3 2 2 2 6" xfId="20032"/>
    <cellStyle name="Normal 4 2 2 3 2 2 2 6 2" xfId="20033"/>
    <cellStyle name="Normal 4 2 2 3 2 2 2 7" xfId="20034"/>
    <cellStyle name="Normal 4 2 2 3 2 2 3" xfId="20035"/>
    <cellStyle name="Normal 4 2 2 3 2 2 3 2" xfId="20036"/>
    <cellStyle name="Normal 4 2 2 3 2 2 3 2 2" xfId="20037"/>
    <cellStyle name="Normal 4 2 2 3 2 2 3 2 2 2" xfId="20038"/>
    <cellStyle name="Normal 4 2 2 3 2 2 3 2 2 2 2" xfId="20039"/>
    <cellStyle name="Normal 4 2 2 3 2 2 3 2 2 2 2 2" xfId="20040"/>
    <cellStyle name="Normal 4 2 2 3 2 2 3 2 2 2 3" xfId="20041"/>
    <cellStyle name="Normal 4 2 2 3 2 2 3 2 2 3" xfId="20042"/>
    <cellStyle name="Normal 4 2 2 3 2 2 3 2 2 3 2" xfId="20043"/>
    <cellStyle name="Normal 4 2 2 3 2 2 3 2 2 4" xfId="20044"/>
    <cellStyle name="Normal 4 2 2 3 2 2 3 2 3" xfId="20045"/>
    <cellStyle name="Normal 4 2 2 3 2 2 3 2 3 2" xfId="20046"/>
    <cellStyle name="Normal 4 2 2 3 2 2 3 2 3 2 2" xfId="20047"/>
    <cellStyle name="Normal 4 2 2 3 2 2 3 2 3 3" xfId="20048"/>
    <cellStyle name="Normal 4 2 2 3 2 2 3 2 4" xfId="20049"/>
    <cellStyle name="Normal 4 2 2 3 2 2 3 2 4 2" xfId="20050"/>
    <cellStyle name="Normal 4 2 2 3 2 2 3 2 5" xfId="20051"/>
    <cellStyle name="Normal 4 2 2 3 2 2 3 3" xfId="20052"/>
    <cellStyle name="Normal 4 2 2 3 2 2 3 3 2" xfId="20053"/>
    <cellStyle name="Normal 4 2 2 3 2 2 3 3 2 2" xfId="20054"/>
    <cellStyle name="Normal 4 2 2 3 2 2 3 3 2 2 2" xfId="20055"/>
    <cellStyle name="Normal 4 2 2 3 2 2 3 3 2 3" xfId="20056"/>
    <cellStyle name="Normal 4 2 2 3 2 2 3 3 3" xfId="20057"/>
    <cellStyle name="Normal 4 2 2 3 2 2 3 3 3 2" xfId="20058"/>
    <cellStyle name="Normal 4 2 2 3 2 2 3 3 4" xfId="20059"/>
    <cellStyle name="Normal 4 2 2 3 2 2 3 4" xfId="20060"/>
    <cellStyle name="Normal 4 2 2 3 2 2 3 4 2" xfId="20061"/>
    <cellStyle name="Normal 4 2 2 3 2 2 3 4 2 2" xfId="20062"/>
    <cellStyle name="Normal 4 2 2 3 2 2 3 4 3" xfId="20063"/>
    <cellStyle name="Normal 4 2 2 3 2 2 3 5" xfId="20064"/>
    <cellStyle name="Normal 4 2 2 3 2 2 3 5 2" xfId="20065"/>
    <cellStyle name="Normal 4 2 2 3 2 2 3 6" xfId="20066"/>
    <cellStyle name="Normal 4 2 2 3 2 2 4" xfId="20067"/>
    <cellStyle name="Normal 4 2 2 3 2 2 4 2" xfId="20068"/>
    <cellStyle name="Normal 4 2 2 3 2 2 4 2 2" xfId="20069"/>
    <cellStyle name="Normal 4 2 2 3 2 2 4 2 2 2" xfId="20070"/>
    <cellStyle name="Normal 4 2 2 3 2 2 4 2 2 2 2" xfId="20071"/>
    <cellStyle name="Normal 4 2 2 3 2 2 4 2 2 3" xfId="20072"/>
    <cellStyle name="Normal 4 2 2 3 2 2 4 2 3" xfId="20073"/>
    <cellStyle name="Normal 4 2 2 3 2 2 4 2 3 2" xfId="20074"/>
    <cellStyle name="Normal 4 2 2 3 2 2 4 2 4" xfId="20075"/>
    <cellStyle name="Normal 4 2 2 3 2 2 4 3" xfId="20076"/>
    <cellStyle name="Normal 4 2 2 3 2 2 4 3 2" xfId="20077"/>
    <cellStyle name="Normal 4 2 2 3 2 2 4 3 2 2" xfId="20078"/>
    <cellStyle name="Normal 4 2 2 3 2 2 4 3 3" xfId="20079"/>
    <cellStyle name="Normal 4 2 2 3 2 2 4 4" xfId="20080"/>
    <cellStyle name="Normal 4 2 2 3 2 2 4 4 2" xfId="20081"/>
    <cellStyle name="Normal 4 2 2 3 2 2 4 5" xfId="20082"/>
    <cellStyle name="Normal 4 2 2 3 2 2 5" xfId="20083"/>
    <cellStyle name="Normal 4 2 2 3 2 2 5 2" xfId="20084"/>
    <cellStyle name="Normal 4 2 2 3 2 2 5 2 2" xfId="20085"/>
    <cellStyle name="Normal 4 2 2 3 2 2 5 2 2 2" xfId="20086"/>
    <cellStyle name="Normal 4 2 2 3 2 2 5 2 3" xfId="20087"/>
    <cellStyle name="Normal 4 2 2 3 2 2 5 3" xfId="20088"/>
    <cellStyle name="Normal 4 2 2 3 2 2 5 3 2" xfId="20089"/>
    <cellStyle name="Normal 4 2 2 3 2 2 5 4" xfId="20090"/>
    <cellStyle name="Normal 4 2 2 3 2 2 6" xfId="20091"/>
    <cellStyle name="Normal 4 2 2 3 2 2 6 2" xfId="20092"/>
    <cellStyle name="Normal 4 2 2 3 2 2 6 2 2" xfId="20093"/>
    <cellStyle name="Normal 4 2 2 3 2 2 6 3" xfId="20094"/>
    <cellStyle name="Normal 4 2 2 3 2 2 7" xfId="20095"/>
    <cellStyle name="Normal 4 2 2 3 2 2 7 2" xfId="20096"/>
    <cellStyle name="Normal 4 2 2 3 2 2 8" xfId="20097"/>
    <cellStyle name="Normal 4 2 2 3 2 3" xfId="20098"/>
    <cellStyle name="Normal 4 2 2 3 2 3 2" xfId="20099"/>
    <cellStyle name="Normal 4 2 2 3 2 3 2 2" xfId="20100"/>
    <cellStyle name="Normal 4 2 2 3 2 3 2 2 2" xfId="20101"/>
    <cellStyle name="Normal 4 2 2 3 2 3 2 2 2 2" xfId="20102"/>
    <cellStyle name="Normal 4 2 2 3 2 3 2 2 2 2 2" xfId="20103"/>
    <cellStyle name="Normal 4 2 2 3 2 3 2 2 2 2 2 2" xfId="20104"/>
    <cellStyle name="Normal 4 2 2 3 2 3 2 2 2 2 3" xfId="20105"/>
    <cellStyle name="Normal 4 2 2 3 2 3 2 2 2 3" xfId="20106"/>
    <cellStyle name="Normal 4 2 2 3 2 3 2 2 2 3 2" xfId="20107"/>
    <cellStyle name="Normal 4 2 2 3 2 3 2 2 2 4" xfId="20108"/>
    <cellStyle name="Normal 4 2 2 3 2 3 2 2 3" xfId="20109"/>
    <cellStyle name="Normal 4 2 2 3 2 3 2 2 3 2" xfId="20110"/>
    <cellStyle name="Normal 4 2 2 3 2 3 2 2 3 2 2" xfId="20111"/>
    <cellStyle name="Normal 4 2 2 3 2 3 2 2 3 3" xfId="20112"/>
    <cellStyle name="Normal 4 2 2 3 2 3 2 2 4" xfId="20113"/>
    <cellStyle name="Normal 4 2 2 3 2 3 2 2 4 2" xfId="20114"/>
    <cellStyle name="Normal 4 2 2 3 2 3 2 2 5" xfId="20115"/>
    <cellStyle name="Normal 4 2 2 3 2 3 2 3" xfId="20116"/>
    <cellStyle name="Normal 4 2 2 3 2 3 2 3 2" xfId="20117"/>
    <cellStyle name="Normal 4 2 2 3 2 3 2 3 2 2" xfId="20118"/>
    <cellStyle name="Normal 4 2 2 3 2 3 2 3 2 2 2" xfId="20119"/>
    <cellStyle name="Normal 4 2 2 3 2 3 2 3 2 3" xfId="20120"/>
    <cellStyle name="Normal 4 2 2 3 2 3 2 3 3" xfId="20121"/>
    <cellStyle name="Normal 4 2 2 3 2 3 2 3 3 2" xfId="20122"/>
    <cellStyle name="Normal 4 2 2 3 2 3 2 3 4" xfId="20123"/>
    <cellStyle name="Normal 4 2 2 3 2 3 2 4" xfId="20124"/>
    <cellStyle name="Normal 4 2 2 3 2 3 2 4 2" xfId="20125"/>
    <cellStyle name="Normal 4 2 2 3 2 3 2 4 2 2" xfId="20126"/>
    <cellStyle name="Normal 4 2 2 3 2 3 2 4 3" xfId="20127"/>
    <cellStyle name="Normal 4 2 2 3 2 3 2 5" xfId="20128"/>
    <cellStyle name="Normal 4 2 2 3 2 3 2 5 2" xfId="20129"/>
    <cellStyle name="Normal 4 2 2 3 2 3 2 6" xfId="20130"/>
    <cellStyle name="Normal 4 2 2 3 2 3 3" xfId="20131"/>
    <cellStyle name="Normal 4 2 2 3 2 3 3 2" xfId="20132"/>
    <cellStyle name="Normal 4 2 2 3 2 3 3 2 2" xfId="20133"/>
    <cellStyle name="Normal 4 2 2 3 2 3 3 2 2 2" xfId="20134"/>
    <cellStyle name="Normal 4 2 2 3 2 3 3 2 2 2 2" xfId="20135"/>
    <cellStyle name="Normal 4 2 2 3 2 3 3 2 2 3" xfId="20136"/>
    <cellStyle name="Normal 4 2 2 3 2 3 3 2 3" xfId="20137"/>
    <cellStyle name="Normal 4 2 2 3 2 3 3 2 3 2" xfId="20138"/>
    <cellStyle name="Normal 4 2 2 3 2 3 3 2 4" xfId="20139"/>
    <cellStyle name="Normal 4 2 2 3 2 3 3 3" xfId="20140"/>
    <cellStyle name="Normal 4 2 2 3 2 3 3 3 2" xfId="20141"/>
    <cellStyle name="Normal 4 2 2 3 2 3 3 3 2 2" xfId="20142"/>
    <cellStyle name="Normal 4 2 2 3 2 3 3 3 3" xfId="20143"/>
    <cellStyle name="Normal 4 2 2 3 2 3 3 4" xfId="20144"/>
    <cellStyle name="Normal 4 2 2 3 2 3 3 4 2" xfId="20145"/>
    <cellStyle name="Normal 4 2 2 3 2 3 3 5" xfId="20146"/>
    <cellStyle name="Normal 4 2 2 3 2 3 4" xfId="20147"/>
    <cellStyle name="Normal 4 2 2 3 2 3 4 2" xfId="20148"/>
    <cellStyle name="Normal 4 2 2 3 2 3 4 2 2" xfId="20149"/>
    <cellStyle name="Normal 4 2 2 3 2 3 4 2 2 2" xfId="20150"/>
    <cellStyle name="Normal 4 2 2 3 2 3 4 2 3" xfId="20151"/>
    <cellStyle name="Normal 4 2 2 3 2 3 4 3" xfId="20152"/>
    <cellStyle name="Normal 4 2 2 3 2 3 4 3 2" xfId="20153"/>
    <cellStyle name="Normal 4 2 2 3 2 3 4 4" xfId="20154"/>
    <cellStyle name="Normal 4 2 2 3 2 3 5" xfId="20155"/>
    <cellStyle name="Normal 4 2 2 3 2 3 5 2" xfId="20156"/>
    <cellStyle name="Normal 4 2 2 3 2 3 5 2 2" xfId="20157"/>
    <cellStyle name="Normal 4 2 2 3 2 3 5 3" xfId="20158"/>
    <cellStyle name="Normal 4 2 2 3 2 3 6" xfId="20159"/>
    <cellStyle name="Normal 4 2 2 3 2 3 6 2" xfId="20160"/>
    <cellStyle name="Normal 4 2 2 3 2 3 7" xfId="20161"/>
    <cellStyle name="Normal 4 2 2 3 2 4" xfId="20162"/>
    <cellStyle name="Normal 4 2 2 3 2 4 2" xfId="20163"/>
    <cellStyle name="Normal 4 2 2 3 2 4 2 2" xfId="20164"/>
    <cellStyle name="Normal 4 2 2 3 2 4 2 2 2" xfId="20165"/>
    <cellStyle name="Normal 4 2 2 3 2 4 2 2 2 2" xfId="20166"/>
    <cellStyle name="Normal 4 2 2 3 2 4 2 2 2 2 2" xfId="20167"/>
    <cellStyle name="Normal 4 2 2 3 2 4 2 2 2 3" xfId="20168"/>
    <cellStyle name="Normal 4 2 2 3 2 4 2 2 3" xfId="20169"/>
    <cellStyle name="Normal 4 2 2 3 2 4 2 2 3 2" xfId="20170"/>
    <cellStyle name="Normal 4 2 2 3 2 4 2 2 4" xfId="20171"/>
    <cellStyle name="Normal 4 2 2 3 2 4 2 3" xfId="20172"/>
    <cellStyle name="Normal 4 2 2 3 2 4 2 3 2" xfId="20173"/>
    <cellStyle name="Normal 4 2 2 3 2 4 2 3 2 2" xfId="20174"/>
    <cellStyle name="Normal 4 2 2 3 2 4 2 3 3" xfId="20175"/>
    <cellStyle name="Normal 4 2 2 3 2 4 2 4" xfId="20176"/>
    <cellStyle name="Normal 4 2 2 3 2 4 2 4 2" xfId="20177"/>
    <cellStyle name="Normal 4 2 2 3 2 4 2 5" xfId="20178"/>
    <cellStyle name="Normal 4 2 2 3 2 4 3" xfId="20179"/>
    <cellStyle name="Normal 4 2 2 3 2 4 3 2" xfId="20180"/>
    <cellStyle name="Normal 4 2 2 3 2 4 3 2 2" xfId="20181"/>
    <cellStyle name="Normal 4 2 2 3 2 4 3 2 2 2" xfId="20182"/>
    <cellStyle name="Normal 4 2 2 3 2 4 3 2 3" xfId="20183"/>
    <cellStyle name="Normal 4 2 2 3 2 4 3 3" xfId="20184"/>
    <cellStyle name="Normal 4 2 2 3 2 4 3 3 2" xfId="20185"/>
    <cellStyle name="Normal 4 2 2 3 2 4 3 4" xfId="20186"/>
    <cellStyle name="Normal 4 2 2 3 2 4 4" xfId="20187"/>
    <cellStyle name="Normal 4 2 2 3 2 4 4 2" xfId="20188"/>
    <cellStyle name="Normal 4 2 2 3 2 4 4 2 2" xfId="20189"/>
    <cellStyle name="Normal 4 2 2 3 2 4 4 3" xfId="20190"/>
    <cellStyle name="Normal 4 2 2 3 2 4 5" xfId="20191"/>
    <cellStyle name="Normal 4 2 2 3 2 4 5 2" xfId="20192"/>
    <cellStyle name="Normal 4 2 2 3 2 4 6" xfId="20193"/>
    <cellStyle name="Normal 4 2 2 3 2 5" xfId="20194"/>
    <cellStyle name="Normal 4 2 2 3 2 5 2" xfId="20195"/>
    <cellStyle name="Normal 4 2 2 3 2 5 2 2" xfId="20196"/>
    <cellStyle name="Normal 4 2 2 3 2 5 2 2 2" xfId="20197"/>
    <cellStyle name="Normal 4 2 2 3 2 5 2 2 2 2" xfId="20198"/>
    <cellStyle name="Normal 4 2 2 3 2 5 2 2 3" xfId="20199"/>
    <cellStyle name="Normal 4 2 2 3 2 5 2 3" xfId="20200"/>
    <cellStyle name="Normal 4 2 2 3 2 5 2 3 2" xfId="20201"/>
    <cellStyle name="Normal 4 2 2 3 2 5 2 4" xfId="20202"/>
    <cellStyle name="Normal 4 2 2 3 2 5 3" xfId="20203"/>
    <cellStyle name="Normal 4 2 2 3 2 5 3 2" xfId="20204"/>
    <cellStyle name="Normal 4 2 2 3 2 5 3 2 2" xfId="20205"/>
    <cellStyle name="Normal 4 2 2 3 2 5 3 3" xfId="20206"/>
    <cellStyle name="Normal 4 2 2 3 2 5 4" xfId="20207"/>
    <cellStyle name="Normal 4 2 2 3 2 5 4 2" xfId="20208"/>
    <cellStyle name="Normal 4 2 2 3 2 5 5" xfId="20209"/>
    <cellStyle name="Normal 4 2 2 3 2 6" xfId="20210"/>
    <cellStyle name="Normal 4 2 2 3 2 6 2" xfId="20211"/>
    <cellStyle name="Normal 4 2 2 3 2 6 2 2" xfId="20212"/>
    <cellStyle name="Normal 4 2 2 3 2 6 2 2 2" xfId="20213"/>
    <cellStyle name="Normal 4 2 2 3 2 6 2 3" xfId="20214"/>
    <cellStyle name="Normal 4 2 2 3 2 6 3" xfId="20215"/>
    <cellStyle name="Normal 4 2 2 3 2 6 3 2" xfId="20216"/>
    <cellStyle name="Normal 4 2 2 3 2 6 4" xfId="20217"/>
    <cellStyle name="Normal 4 2 2 3 2 7" xfId="20218"/>
    <cellStyle name="Normal 4 2 2 3 2 7 2" xfId="20219"/>
    <cellStyle name="Normal 4 2 2 3 2 7 2 2" xfId="20220"/>
    <cellStyle name="Normal 4 2 2 3 2 7 3" xfId="20221"/>
    <cellStyle name="Normal 4 2 2 3 2 8" xfId="20222"/>
    <cellStyle name="Normal 4 2 2 3 2 8 2" xfId="20223"/>
    <cellStyle name="Normal 4 2 2 3 2 9" xfId="20224"/>
    <cellStyle name="Normal 4 2 2 3 3" xfId="20225"/>
    <cellStyle name="Normal 4 2 2 3 3 2" xfId="20226"/>
    <cellStyle name="Normal 4 2 2 3 3 2 2" xfId="20227"/>
    <cellStyle name="Normal 4 2 2 3 3 2 2 2" xfId="20228"/>
    <cellStyle name="Normal 4 2 2 3 3 2 2 2 2" xfId="20229"/>
    <cellStyle name="Normal 4 2 2 3 3 2 2 2 2 2" xfId="20230"/>
    <cellStyle name="Normal 4 2 2 3 3 2 2 2 2 2 2" xfId="20231"/>
    <cellStyle name="Normal 4 2 2 3 3 2 2 2 2 2 2 2" xfId="20232"/>
    <cellStyle name="Normal 4 2 2 3 3 2 2 2 2 2 3" xfId="20233"/>
    <cellStyle name="Normal 4 2 2 3 3 2 2 2 2 3" xfId="20234"/>
    <cellStyle name="Normal 4 2 2 3 3 2 2 2 2 3 2" xfId="20235"/>
    <cellStyle name="Normal 4 2 2 3 3 2 2 2 2 4" xfId="20236"/>
    <cellStyle name="Normal 4 2 2 3 3 2 2 2 3" xfId="20237"/>
    <cellStyle name="Normal 4 2 2 3 3 2 2 2 3 2" xfId="20238"/>
    <cellStyle name="Normal 4 2 2 3 3 2 2 2 3 2 2" xfId="20239"/>
    <cellStyle name="Normal 4 2 2 3 3 2 2 2 3 3" xfId="20240"/>
    <cellStyle name="Normal 4 2 2 3 3 2 2 2 4" xfId="20241"/>
    <cellStyle name="Normal 4 2 2 3 3 2 2 2 4 2" xfId="20242"/>
    <cellStyle name="Normal 4 2 2 3 3 2 2 2 5" xfId="20243"/>
    <cellStyle name="Normal 4 2 2 3 3 2 2 3" xfId="20244"/>
    <cellStyle name="Normal 4 2 2 3 3 2 2 3 2" xfId="20245"/>
    <cellStyle name="Normal 4 2 2 3 3 2 2 3 2 2" xfId="20246"/>
    <cellStyle name="Normal 4 2 2 3 3 2 2 3 2 2 2" xfId="20247"/>
    <cellStyle name="Normal 4 2 2 3 3 2 2 3 2 3" xfId="20248"/>
    <cellStyle name="Normal 4 2 2 3 3 2 2 3 3" xfId="20249"/>
    <cellStyle name="Normal 4 2 2 3 3 2 2 3 3 2" xfId="20250"/>
    <cellStyle name="Normal 4 2 2 3 3 2 2 3 4" xfId="20251"/>
    <cellStyle name="Normal 4 2 2 3 3 2 2 4" xfId="20252"/>
    <cellStyle name="Normal 4 2 2 3 3 2 2 4 2" xfId="20253"/>
    <cellStyle name="Normal 4 2 2 3 3 2 2 4 2 2" xfId="20254"/>
    <cellStyle name="Normal 4 2 2 3 3 2 2 4 3" xfId="20255"/>
    <cellStyle name="Normal 4 2 2 3 3 2 2 5" xfId="20256"/>
    <cellStyle name="Normal 4 2 2 3 3 2 2 5 2" xfId="20257"/>
    <cellStyle name="Normal 4 2 2 3 3 2 2 6" xfId="20258"/>
    <cellStyle name="Normal 4 2 2 3 3 2 3" xfId="20259"/>
    <cellStyle name="Normal 4 2 2 3 3 2 3 2" xfId="20260"/>
    <cellStyle name="Normal 4 2 2 3 3 2 3 2 2" xfId="20261"/>
    <cellStyle name="Normal 4 2 2 3 3 2 3 2 2 2" xfId="20262"/>
    <cellStyle name="Normal 4 2 2 3 3 2 3 2 2 2 2" xfId="20263"/>
    <cellStyle name="Normal 4 2 2 3 3 2 3 2 2 3" xfId="20264"/>
    <cellStyle name="Normal 4 2 2 3 3 2 3 2 3" xfId="20265"/>
    <cellStyle name="Normal 4 2 2 3 3 2 3 2 3 2" xfId="20266"/>
    <cellStyle name="Normal 4 2 2 3 3 2 3 2 4" xfId="20267"/>
    <cellStyle name="Normal 4 2 2 3 3 2 3 3" xfId="20268"/>
    <cellStyle name="Normal 4 2 2 3 3 2 3 3 2" xfId="20269"/>
    <cellStyle name="Normal 4 2 2 3 3 2 3 3 2 2" xfId="20270"/>
    <cellStyle name="Normal 4 2 2 3 3 2 3 3 3" xfId="20271"/>
    <cellStyle name="Normal 4 2 2 3 3 2 3 4" xfId="20272"/>
    <cellStyle name="Normal 4 2 2 3 3 2 3 4 2" xfId="20273"/>
    <cellStyle name="Normal 4 2 2 3 3 2 3 5" xfId="20274"/>
    <cellStyle name="Normal 4 2 2 3 3 2 4" xfId="20275"/>
    <cellStyle name="Normal 4 2 2 3 3 2 4 2" xfId="20276"/>
    <cellStyle name="Normal 4 2 2 3 3 2 4 2 2" xfId="20277"/>
    <cellStyle name="Normal 4 2 2 3 3 2 4 2 2 2" xfId="20278"/>
    <cellStyle name="Normal 4 2 2 3 3 2 4 2 3" xfId="20279"/>
    <cellStyle name="Normal 4 2 2 3 3 2 4 3" xfId="20280"/>
    <cellStyle name="Normal 4 2 2 3 3 2 4 3 2" xfId="20281"/>
    <cellStyle name="Normal 4 2 2 3 3 2 4 4" xfId="20282"/>
    <cellStyle name="Normal 4 2 2 3 3 2 5" xfId="20283"/>
    <cellStyle name="Normal 4 2 2 3 3 2 5 2" xfId="20284"/>
    <cellStyle name="Normal 4 2 2 3 3 2 5 2 2" xfId="20285"/>
    <cellStyle name="Normal 4 2 2 3 3 2 5 3" xfId="20286"/>
    <cellStyle name="Normal 4 2 2 3 3 2 6" xfId="20287"/>
    <cellStyle name="Normal 4 2 2 3 3 2 6 2" xfId="20288"/>
    <cellStyle name="Normal 4 2 2 3 3 2 7" xfId="20289"/>
    <cellStyle name="Normal 4 2 2 3 3 3" xfId="20290"/>
    <cellStyle name="Normal 4 2 2 3 3 3 2" xfId="20291"/>
    <cellStyle name="Normal 4 2 2 3 3 3 2 2" xfId="20292"/>
    <cellStyle name="Normal 4 2 2 3 3 3 2 2 2" xfId="20293"/>
    <cellStyle name="Normal 4 2 2 3 3 3 2 2 2 2" xfId="20294"/>
    <cellStyle name="Normal 4 2 2 3 3 3 2 2 2 2 2" xfId="20295"/>
    <cellStyle name="Normal 4 2 2 3 3 3 2 2 2 3" xfId="20296"/>
    <cellStyle name="Normal 4 2 2 3 3 3 2 2 3" xfId="20297"/>
    <cellStyle name="Normal 4 2 2 3 3 3 2 2 3 2" xfId="20298"/>
    <cellStyle name="Normal 4 2 2 3 3 3 2 2 4" xfId="20299"/>
    <cellStyle name="Normal 4 2 2 3 3 3 2 3" xfId="20300"/>
    <cellStyle name="Normal 4 2 2 3 3 3 2 3 2" xfId="20301"/>
    <cellStyle name="Normal 4 2 2 3 3 3 2 3 2 2" xfId="20302"/>
    <cellStyle name="Normal 4 2 2 3 3 3 2 3 3" xfId="20303"/>
    <cellStyle name="Normal 4 2 2 3 3 3 2 4" xfId="20304"/>
    <cellStyle name="Normal 4 2 2 3 3 3 2 4 2" xfId="20305"/>
    <cellStyle name="Normal 4 2 2 3 3 3 2 5" xfId="20306"/>
    <cellStyle name="Normal 4 2 2 3 3 3 3" xfId="20307"/>
    <cellStyle name="Normal 4 2 2 3 3 3 3 2" xfId="20308"/>
    <cellStyle name="Normal 4 2 2 3 3 3 3 2 2" xfId="20309"/>
    <cellStyle name="Normal 4 2 2 3 3 3 3 2 2 2" xfId="20310"/>
    <cellStyle name="Normal 4 2 2 3 3 3 3 2 3" xfId="20311"/>
    <cellStyle name="Normal 4 2 2 3 3 3 3 3" xfId="20312"/>
    <cellStyle name="Normal 4 2 2 3 3 3 3 3 2" xfId="20313"/>
    <cellStyle name="Normal 4 2 2 3 3 3 3 4" xfId="20314"/>
    <cellStyle name="Normal 4 2 2 3 3 3 4" xfId="20315"/>
    <cellStyle name="Normal 4 2 2 3 3 3 4 2" xfId="20316"/>
    <cellStyle name="Normal 4 2 2 3 3 3 4 2 2" xfId="20317"/>
    <cellStyle name="Normal 4 2 2 3 3 3 4 3" xfId="20318"/>
    <cellStyle name="Normal 4 2 2 3 3 3 5" xfId="20319"/>
    <cellStyle name="Normal 4 2 2 3 3 3 5 2" xfId="20320"/>
    <cellStyle name="Normal 4 2 2 3 3 3 6" xfId="20321"/>
    <cellStyle name="Normal 4 2 2 3 3 4" xfId="20322"/>
    <cellStyle name="Normal 4 2 2 3 3 4 2" xfId="20323"/>
    <cellStyle name="Normal 4 2 2 3 3 4 2 2" xfId="20324"/>
    <cellStyle name="Normal 4 2 2 3 3 4 2 2 2" xfId="20325"/>
    <cellStyle name="Normal 4 2 2 3 3 4 2 2 2 2" xfId="20326"/>
    <cellStyle name="Normal 4 2 2 3 3 4 2 2 3" xfId="20327"/>
    <cellStyle name="Normal 4 2 2 3 3 4 2 3" xfId="20328"/>
    <cellStyle name="Normal 4 2 2 3 3 4 2 3 2" xfId="20329"/>
    <cellStyle name="Normal 4 2 2 3 3 4 2 4" xfId="20330"/>
    <cellStyle name="Normal 4 2 2 3 3 4 3" xfId="20331"/>
    <cellStyle name="Normal 4 2 2 3 3 4 3 2" xfId="20332"/>
    <cellStyle name="Normal 4 2 2 3 3 4 3 2 2" xfId="20333"/>
    <cellStyle name="Normal 4 2 2 3 3 4 3 3" xfId="20334"/>
    <cellStyle name="Normal 4 2 2 3 3 4 4" xfId="20335"/>
    <cellStyle name="Normal 4 2 2 3 3 4 4 2" xfId="20336"/>
    <cellStyle name="Normal 4 2 2 3 3 4 5" xfId="20337"/>
    <cellStyle name="Normal 4 2 2 3 3 5" xfId="20338"/>
    <cellStyle name="Normal 4 2 2 3 3 5 2" xfId="20339"/>
    <cellStyle name="Normal 4 2 2 3 3 5 2 2" xfId="20340"/>
    <cellStyle name="Normal 4 2 2 3 3 5 2 2 2" xfId="20341"/>
    <cellStyle name="Normal 4 2 2 3 3 5 2 3" xfId="20342"/>
    <cellStyle name="Normal 4 2 2 3 3 5 3" xfId="20343"/>
    <cellStyle name="Normal 4 2 2 3 3 5 3 2" xfId="20344"/>
    <cellStyle name="Normal 4 2 2 3 3 5 4" xfId="20345"/>
    <cellStyle name="Normal 4 2 2 3 3 6" xfId="20346"/>
    <cellStyle name="Normal 4 2 2 3 3 6 2" xfId="20347"/>
    <cellStyle name="Normal 4 2 2 3 3 6 2 2" xfId="20348"/>
    <cellStyle name="Normal 4 2 2 3 3 6 3" xfId="20349"/>
    <cellStyle name="Normal 4 2 2 3 3 7" xfId="20350"/>
    <cellStyle name="Normal 4 2 2 3 3 7 2" xfId="20351"/>
    <cellStyle name="Normal 4 2 2 3 3 8" xfId="20352"/>
    <cellStyle name="Normal 4 2 2 3 4" xfId="20353"/>
    <cellStyle name="Normal 4 2 2 3 4 2" xfId="20354"/>
    <cellStyle name="Normal 4 2 2 3 4 2 2" xfId="20355"/>
    <cellStyle name="Normal 4 2 2 3 4 2 2 2" xfId="20356"/>
    <cellStyle name="Normal 4 2 2 3 4 2 2 2 2" xfId="20357"/>
    <cellStyle name="Normal 4 2 2 3 4 2 2 2 2 2" xfId="20358"/>
    <cellStyle name="Normal 4 2 2 3 4 2 2 2 2 2 2" xfId="20359"/>
    <cellStyle name="Normal 4 2 2 3 4 2 2 2 2 3" xfId="20360"/>
    <cellStyle name="Normal 4 2 2 3 4 2 2 2 3" xfId="20361"/>
    <cellStyle name="Normal 4 2 2 3 4 2 2 2 3 2" xfId="20362"/>
    <cellStyle name="Normal 4 2 2 3 4 2 2 2 4" xfId="20363"/>
    <cellStyle name="Normal 4 2 2 3 4 2 2 3" xfId="20364"/>
    <cellStyle name="Normal 4 2 2 3 4 2 2 3 2" xfId="20365"/>
    <cellStyle name="Normal 4 2 2 3 4 2 2 3 2 2" xfId="20366"/>
    <cellStyle name="Normal 4 2 2 3 4 2 2 3 3" xfId="20367"/>
    <cellStyle name="Normal 4 2 2 3 4 2 2 4" xfId="20368"/>
    <cellStyle name="Normal 4 2 2 3 4 2 2 4 2" xfId="20369"/>
    <cellStyle name="Normal 4 2 2 3 4 2 2 5" xfId="20370"/>
    <cellStyle name="Normal 4 2 2 3 4 2 3" xfId="20371"/>
    <cellStyle name="Normal 4 2 2 3 4 2 3 2" xfId="20372"/>
    <cellStyle name="Normal 4 2 2 3 4 2 3 2 2" xfId="20373"/>
    <cellStyle name="Normal 4 2 2 3 4 2 3 2 2 2" xfId="20374"/>
    <cellStyle name="Normal 4 2 2 3 4 2 3 2 3" xfId="20375"/>
    <cellStyle name="Normal 4 2 2 3 4 2 3 3" xfId="20376"/>
    <cellStyle name="Normal 4 2 2 3 4 2 3 3 2" xfId="20377"/>
    <cellStyle name="Normal 4 2 2 3 4 2 3 4" xfId="20378"/>
    <cellStyle name="Normal 4 2 2 3 4 2 4" xfId="20379"/>
    <cellStyle name="Normal 4 2 2 3 4 2 4 2" xfId="20380"/>
    <cellStyle name="Normal 4 2 2 3 4 2 4 2 2" xfId="20381"/>
    <cellStyle name="Normal 4 2 2 3 4 2 4 3" xfId="20382"/>
    <cellStyle name="Normal 4 2 2 3 4 2 5" xfId="20383"/>
    <cellStyle name="Normal 4 2 2 3 4 2 5 2" xfId="20384"/>
    <cellStyle name="Normal 4 2 2 3 4 2 6" xfId="20385"/>
    <cellStyle name="Normal 4 2 2 3 4 3" xfId="20386"/>
    <cellStyle name="Normal 4 2 2 3 4 3 2" xfId="20387"/>
    <cellStyle name="Normal 4 2 2 3 4 3 2 2" xfId="20388"/>
    <cellStyle name="Normal 4 2 2 3 4 3 2 2 2" xfId="20389"/>
    <cellStyle name="Normal 4 2 2 3 4 3 2 2 2 2" xfId="20390"/>
    <cellStyle name="Normal 4 2 2 3 4 3 2 2 3" xfId="20391"/>
    <cellStyle name="Normal 4 2 2 3 4 3 2 3" xfId="20392"/>
    <cellStyle name="Normal 4 2 2 3 4 3 2 3 2" xfId="20393"/>
    <cellStyle name="Normal 4 2 2 3 4 3 2 4" xfId="20394"/>
    <cellStyle name="Normal 4 2 2 3 4 3 3" xfId="20395"/>
    <cellStyle name="Normal 4 2 2 3 4 3 3 2" xfId="20396"/>
    <cellStyle name="Normal 4 2 2 3 4 3 3 2 2" xfId="20397"/>
    <cellStyle name="Normal 4 2 2 3 4 3 3 3" xfId="20398"/>
    <cellStyle name="Normal 4 2 2 3 4 3 4" xfId="20399"/>
    <cellStyle name="Normal 4 2 2 3 4 3 4 2" xfId="20400"/>
    <cellStyle name="Normal 4 2 2 3 4 3 5" xfId="20401"/>
    <cellStyle name="Normal 4 2 2 3 4 4" xfId="20402"/>
    <cellStyle name="Normal 4 2 2 3 4 4 2" xfId="20403"/>
    <cellStyle name="Normal 4 2 2 3 4 4 2 2" xfId="20404"/>
    <cellStyle name="Normal 4 2 2 3 4 4 2 2 2" xfId="20405"/>
    <cellStyle name="Normal 4 2 2 3 4 4 2 3" xfId="20406"/>
    <cellStyle name="Normal 4 2 2 3 4 4 3" xfId="20407"/>
    <cellStyle name="Normal 4 2 2 3 4 4 3 2" xfId="20408"/>
    <cellStyle name="Normal 4 2 2 3 4 4 4" xfId="20409"/>
    <cellStyle name="Normal 4 2 2 3 4 5" xfId="20410"/>
    <cellStyle name="Normal 4 2 2 3 4 5 2" xfId="20411"/>
    <cellStyle name="Normal 4 2 2 3 4 5 2 2" xfId="20412"/>
    <cellStyle name="Normal 4 2 2 3 4 5 3" xfId="20413"/>
    <cellStyle name="Normal 4 2 2 3 4 6" xfId="20414"/>
    <cellStyle name="Normal 4 2 2 3 4 6 2" xfId="20415"/>
    <cellStyle name="Normal 4 2 2 3 4 7" xfId="20416"/>
    <cellStyle name="Normal 4 2 2 3 5" xfId="20417"/>
    <cellStyle name="Normal 4 2 2 3 5 2" xfId="20418"/>
    <cellStyle name="Normal 4 2 2 3 5 2 2" xfId="20419"/>
    <cellStyle name="Normal 4 2 2 3 5 2 2 2" xfId="20420"/>
    <cellStyle name="Normal 4 2 2 3 5 2 2 2 2" xfId="20421"/>
    <cellStyle name="Normal 4 2 2 3 5 2 2 2 2 2" xfId="20422"/>
    <cellStyle name="Normal 4 2 2 3 5 2 2 2 3" xfId="20423"/>
    <cellStyle name="Normal 4 2 2 3 5 2 2 3" xfId="20424"/>
    <cellStyle name="Normal 4 2 2 3 5 2 2 3 2" xfId="20425"/>
    <cellStyle name="Normal 4 2 2 3 5 2 2 4" xfId="20426"/>
    <cellStyle name="Normal 4 2 2 3 5 2 3" xfId="20427"/>
    <cellStyle name="Normal 4 2 2 3 5 2 3 2" xfId="20428"/>
    <cellStyle name="Normal 4 2 2 3 5 2 3 2 2" xfId="20429"/>
    <cellStyle name="Normal 4 2 2 3 5 2 3 3" xfId="20430"/>
    <cellStyle name="Normal 4 2 2 3 5 2 4" xfId="20431"/>
    <cellStyle name="Normal 4 2 2 3 5 2 4 2" xfId="20432"/>
    <cellStyle name="Normal 4 2 2 3 5 2 5" xfId="20433"/>
    <cellStyle name="Normal 4 2 2 3 5 3" xfId="20434"/>
    <cellStyle name="Normal 4 2 2 3 5 3 2" xfId="20435"/>
    <cellStyle name="Normal 4 2 2 3 5 3 2 2" xfId="20436"/>
    <cellStyle name="Normal 4 2 2 3 5 3 2 2 2" xfId="20437"/>
    <cellStyle name="Normal 4 2 2 3 5 3 2 3" xfId="20438"/>
    <cellStyle name="Normal 4 2 2 3 5 3 3" xfId="20439"/>
    <cellStyle name="Normal 4 2 2 3 5 3 3 2" xfId="20440"/>
    <cellStyle name="Normal 4 2 2 3 5 3 4" xfId="20441"/>
    <cellStyle name="Normal 4 2 2 3 5 4" xfId="20442"/>
    <cellStyle name="Normal 4 2 2 3 5 4 2" xfId="20443"/>
    <cellStyle name="Normal 4 2 2 3 5 4 2 2" xfId="20444"/>
    <cellStyle name="Normal 4 2 2 3 5 4 3" xfId="20445"/>
    <cellStyle name="Normal 4 2 2 3 5 5" xfId="20446"/>
    <cellStyle name="Normal 4 2 2 3 5 5 2" xfId="20447"/>
    <cellStyle name="Normal 4 2 2 3 5 6" xfId="20448"/>
    <cellStyle name="Normal 4 2 2 3 6" xfId="20449"/>
    <cellStyle name="Normal 4 2 2 3 6 2" xfId="20450"/>
    <cellStyle name="Normal 4 2 2 3 6 2 2" xfId="20451"/>
    <cellStyle name="Normal 4 2 2 3 6 2 2 2" xfId="20452"/>
    <cellStyle name="Normal 4 2 2 3 6 2 2 2 2" xfId="20453"/>
    <cellStyle name="Normal 4 2 2 3 6 2 2 3" xfId="20454"/>
    <cellStyle name="Normal 4 2 2 3 6 2 3" xfId="20455"/>
    <cellStyle name="Normal 4 2 2 3 6 2 3 2" xfId="20456"/>
    <cellStyle name="Normal 4 2 2 3 6 2 4" xfId="20457"/>
    <cellStyle name="Normal 4 2 2 3 6 3" xfId="20458"/>
    <cellStyle name="Normal 4 2 2 3 6 3 2" xfId="20459"/>
    <cellStyle name="Normal 4 2 2 3 6 3 2 2" xfId="20460"/>
    <cellStyle name="Normal 4 2 2 3 6 3 3" xfId="20461"/>
    <cellStyle name="Normal 4 2 2 3 6 4" xfId="20462"/>
    <cellStyle name="Normal 4 2 2 3 6 4 2" xfId="20463"/>
    <cellStyle name="Normal 4 2 2 3 6 5" xfId="20464"/>
    <cellStyle name="Normal 4 2 2 3 7" xfId="20465"/>
    <cellStyle name="Normal 4 2 2 3 7 2" xfId="20466"/>
    <cellStyle name="Normal 4 2 2 3 7 2 2" xfId="20467"/>
    <cellStyle name="Normal 4 2 2 3 7 2 2 2" xfId="20468"/>
    <cellStyle name="Normal 4 2 2 3 7 2 3" xfId="20469"/>
    <cellStyle name="Normal 4 2 2 3 7 3" xfId="20470"/>
    <cellStyle name="Normal 4 2 2 3 7 3 2" xfId="20471"/>
    <cellStyle name="Normal 4 2 2 3 7 4" xfId="20472"/>
    <cellStyle name="Normal 4 2 2 3 8" xfId="20473"/>
    <cellStyle name="Normal 4 2 2 3 8 2" xfId="20474"/>
    <cellStyle name="Normal 4 2 2 3 8 2 2" xfId="20475"/>
    <cellStyle name="Normal 4 2 2 3 8 3" xfId="20476"/>
    <cellStyle name="Normal 4 2 2 3 9" xfId="20477"/>
    <cellStyle name="Normal 4 2 2 3 9 2" xfId="20478"/>
    <cellStyle name="Normal 4 2 2 4" xfId="20479"/>
    <cellStyle name="Normal 4 2 2 4 2" xfId="20480"/>
    <cellStyle name="Normal 4 2 2 4 2 2" xfId="20481"/>
    <cellStyle name="Normal 4 2 2 4 2 2 2" xfId="20482"/>
    <cellStyle name="Normal 4 2 2 4 2 2 2 2" xfId="20483"/>
    <cellStyle name="Normal 4 2 2 4 2 2 2 2 2" xfId="20484"/>
    <cellStyle name="Normal 4 2 2 4 2 2 2 2 2 2" xfId="20485"/>
    <cellStyle name="Normal 4 2 2 4 2 2 2 2 2 2 2" xfId="20486"/>
    <cellStyle name="Normal 4 2 2 4 2 2 2 2 2 2 2 2" xfId="20487"/>
    <cellStyle name="Normal 4 2 2 4 2 2 2 2 2 2 3" xfId="20488"/>
    <cellStyle name="Normal 4 2 2 4 2 2 2 2 2 3" xfId="20489"/>
    <cellStyle name="Normal 4 2 2 4 2 2 2 2 2 3 2" xfId="20490"/>
    <cellStyle name="Normal 4 2 2 4 2 2 2 2 2 4" xfId="20491"/>
    <cellStyle name="Normal 4 2 2 4 2 2 2 2 3" xfId="20492"/>
    <cellStyle name="Normal 4 2 2 4 2 2 2 2 3 2" xfId="20493"/>
    <cellStyle name="Normal 4 2 2 4 2 2 2 2 3 2 2" xfId="20494"/>
    <cellStyle name="Normal 4 2 2 4 2 2 2 2 3 3" xfId="20495"/>
    <cellStyle name="Normal 4 2 2 4 2 2 2 2 4" xfId="20496"/>
    <cellStyle name="Normal 4 2 2 4 2 2 2 2 4 2" xfId="20497"/>
    <cellStyle name="Normal 4 2 2 4 2 2 2 2 5" xfId="20498"/>
    <cellStyle name="Normal 4 2 2 4 2 2 2 3" xfId="20499"/>
    <cellStyle name="Normal 4 2 2 4 2 2 2 3 2" xfId="20500"/>
    <cellStyle name="Normal 4 2 2 4 2 2 2 3 2 2" xfId="20501"/>
    <cellStyle name="Normal 4 2 2 4 2 2 2 3 2 2 2" xfId="20502"/>
    <cellStyle name="Normal 4 2 2 4 2 2 2 3 2 3" xfId="20503"/>
    <cellStyle name="Normal 4 2 2 4 2 2 2 3 3" xfId="20504"/>
    <cellStyle name="Normal 4 2 2 4 2 2 2 3 3 2" xfId="20505"/>
    <cellStyle name="Normal 4 2 2 4 2 2 2 3 4" xfId="20506"/>
    <cellStyle name="Normal 4 2 2 4 2 2 2 4" xfId="20507"/>
    <cellStyle name="Normal 4 2 2 4 2 2 2 4 2" xfId="20508"/>
    <cellStyle name="Normal 4 2 2 4 2 2 2 4 2 2" xfId="20509"/>
    <cellStyle name="Normal 4 2 2 4 2 2 2 4 3" xfId="20510"/>
    <cellStyle name="Normal 4 2 2 4 2 2 2 5" xfId="20511"/>
    <cellStyle name="Normal 4 2 2 4 2 2 2 5 2" xfId="20512"/>
    <cellStyle name="Normal 4 2 2 4 2 2 2 6" xfId="20513"/>
    <cellStyle name="Normal 4 2 2 4 2 2 3" xfId="20514"/>
    <cellStyle name="Normal 4 2 2 4 2 2 3 2" xfId="20515"/>
    <cellStyle name="Normal 4 2 2 4 2 2 3 2 2" xfId="20516"/>
    <cellStyle name="Normal 4 2 2 4 2 2 3 2 2 2" xfId="20517"/>
    <cellStyle name="Normal 4 2 2 4 2 2 3 2 2 2 2" xfId="20518"/>
    <cellStyle name="Normal 4 2 2 4 2 2 3 2 2 3" xfId="20519"/>
    <cellStyle name="Normal 4 2 2 4 2 2 3 2 3" xfId="20520"/>
    <cellStyle name="Normal 4 2 2 4 2 2 3 2 3 2" xfId="20521"/>
    <cellStyle name="Normal 4 2 2 4 2 2 3 2 4" xfId="20522"/>
    <cellStyle name="Normal 4 2 2 4 2 2 3 3" xfId="20523"/>
    <cellStyle name="Normal 4 2 2 4 2 2 3 3 2" xfId="20524"/>
    <cellStyle name="Normal 4 2 2 4 2 2 3 3 2 2" xfId="20525"/>
    <cellStyle name="Normal 4 2 2 4 2 2 3 3 3" xfId="20526"/>
    <cellStyle name="Normal 4 2 2 4 2 2 3 4" xfId="20527"/>
    <cellStyle name="Normal 4 2 2 4 2 2 3 4 2" xfId="20528"/>
    <cellStyle name="Normal 4 2 2 4 2 2 3 5" xfId="20529"/>
    <cellStyle name="Normal 4 2 2 4 2 2 4" xfId="20530"/>
    <cellStyle name="Normal 4 2 2 4 2 2 4 2" xfId="20531"/>
    <cellStyle name="Normal 4 2 2 4 2 2 4 2 2" xfId="20532"/>
    <cellStyle name="Normal 4 2 2 4 2 2 4 2 2 2" xfId="20533"/>
    <cellStyle name="Normal 4 2 2 4 2 2 4 2 3" xfId="20534"/>
    <cellStyle name="Normal 4 2 2 4 2 2 4 3" xfId="20535"/>
    <cellStyle name="Normal 4 2 2 4 2 2 4 3 2" xfId="20536"/>
    <cellStyle name="Normal 4 2 2 4 2 2 4 4" xfId="20537"/>
    <cellStyle name="Normal 4 2 2 4 2 2 5" xfId="20538"/>
    <cellStyle name="Normal 4 2 2 4 2 2 5 2" xfId="20539"/>
    <cellStyle name="Normal 4 2 2 4 2 2 5 2 2" xfId="20540"/>
    <cellStyle name="Normal 4 2 2 4 2 2 5 3" xfId="20541"/>
    <cellStyle name="Normal 4 2 2 4 2 2 6" xfId="20542"/>
    <cellStyle name="Normal 4 2 2 4 2 2 6 2" xfId="20543"/>
    <cellStyle name="Normal 4 2 2 4 2 2 7" xfId="20544"/>
    <cellStyle name="Normal 4 2 2 4 2 3" xfId="20545"/>
    <cellStyle name="Normal 4 2 2 4 2 3 2" xfId="20546"/>
    <cellStyle name="Normal 4 2 2 4 2 3 2 2" xfId="20547"/>
    <cellStyle name="Normal 4 2 2 4 2 3 2 2 2" xfId="20548"/>
    <cellStyle name="Normal 4 2 2 4 2 3 2 2 2 2" xfId="20549"/>
    <cellStyle name="Normal 4 2 2 4 2 3 2 2 2 2 2" xfId="20550"/>
    <cellStyle name="Normal 4 2 2 4 2 3 2 2 2 3" xfId="20551"/>
    <cellStyle name="Normal 4 2 2 4 2 3 2 2 3" xfId="20552"/>
    <cellStyle name="Normal 4 2 2 4 2 3 2 2 3 2" xfId="20553"/>
    <cellStyle name="Normal 4 2 2 4 2 3 2 2 4" xfId="20554"/>
    <cellStyle name="Normal 4 2 2 4 2 3 2 3" xfId="20555"/>
    <cellStyle name="Normal 4 2 2 4 2 3 2 3 2" xfId="20556"/>
    <cellStyle name="Normal 4 2 2 4 2 3 2 3 2 2" xfId="20557"/>
    <cellStyle name="Normal 4 2 2 4 2 3 2 3 3" xfId="20558"/>
    <cellStyle name="Normal 4 2 2 4 2 3 2 4" xfId="20559"/>
    <cellStyle name="Normal 4 2 2 4 2 3 2 4 2" xfId="20560"/>
    <cellStyle name="Normal 4 2 2 4 2 3 2 5" xfId="20561"/>
    <cellStyle name="Normal 4 2 2 4 2 3 3" xfId="20562"/>
    <cellStyle name="Normal 4 2 2 4 2 3 3 2" xfId="20563"/>
    <cellStyle name="Normal 4 2 2 4 2 3 3 2 2" xfId="20564"/>
    <cellStyle name="Normal 4 2 2 4 2 3 3 2 2 2" xfId="20565"/>
    <cellStyle name="Normal 4 2 2 4 2 3 3 2 3" xfId="20566"/>
    <cellStyle name="Normal 4 2 2 4 2 3 3 3" xfId="20567"/>
    <cellStyle name="Normal 4 2 2 4 2 3 3 3 2" xfId="20568"/>
    <cellStyle name="Normal 4 2 2 4 2 3 3 4" xfId="20569"/>
    <cellStyle name="Normal 4 2 2 4 2 3 4" xfId="20570"/>
    <cellStyle name="Normal 4 2 2 4 2 3 4 2" xfId="20571"/>
    <cellStyle name="Normal 4 2 2 4 2 3 4 2 2" xfId="20572"/>
    <cellStyle name="Normal 4 2 2 4 2 3 4 3" xfId="20573"/>
    <cellStyle name="Normal 4 2 2 4 2 3 5" xfId="20574"/>
    <cellStyle name="Normal 4 2 2 4 2 3 5 2" xfId="20575"/>
    <cellStyle name="Normal 4 2 2 4 2 3 6" xfId="20576"/>
    <cellStyle name="Normal 4 2 2 4 2 4" xfId="20577"/>
    <cellStyle name="Normal 4 2 2 4 2 4 2" xfId="20578"/>
    <cellStyle name="Normal 4 2 2 4 2 4 2 2" xfId="20579"/>
    <cellStyle name="Normal 4 2 2 4 2 4 2 2 2" xfId="20580"/>
    <cellStyle name="Normal 4 2 2 4 2 4 2 2 2 2" xfId="20581"/>
    <cellStyle name="Normal 4 2 2 4 2 4 2 2 3" xfId="20582"/>
    <cellStyle name="Normal 4 2 2 4 2 4 2 3" xfId="20583"/>
    <cellStyle name="Normal 4 2 2 4 2 4 2 3 2" xfId="20584"/>
    <cellStyle name="Normal 4 2 2 4 2 4 2 4" xfId="20585"/>
    <cellStyle name="Normal 4 2 2 4 2 4 3" xfId="20586"/>
    <cellStyle name="Normal 4 2 2 4 2 4 3 2" xfId="20587"/>
    <cellStyle name="Normal 4 2 2 4 2 4 3 2 2" xfId="20588"/>
    <cellStyle name="Normal 4 2 2 4 2 4 3 3" xfId="20589"/>
    <cellStyle name="Normal 4 2 2 4 2 4 4" xfId="20590"/>
    <cellStyle name="Normal 4 2 2 4 2 4 4 2" xfId="20591"/>
    <cellStyle name="Normal 4 2 2 4 2 4 5" xfId="20592"/>
    <cellStyle name="Normal 4 2 2 4 2 5" xfId="20593"/>
    <cellStyle name="Normal 4 2 2 4 2 5 2" xfId="20594"/>
    <cellStyle name="Normal 4 2 2 4 2 5 2 2" xfId="20595"/>
    <cellStyle name="Normal 4 2 2 4 2 5 2 2 2" xfId="20596"/>
    <cellStyle name="Normal 4 2 2 4 2 5 2 3" xfId="20597"/>
    <cellStyle name="Normal 4 2 2 4 2 5 3" xfId="20598"/>
    <cellStyle name="Normal 4 2 2 4 2 5 3 2" xfId="20599"/>
    <cellStyle name="Normal 4 2 2 4 2 5 4" xfId="20600"/>
    <cellStyle name="Normal 4 2 2 4 2 6" xfId="20601"/>
    <cellStyle name="Normal 4 2 2 4 2 6 2" xfId="20602"/>
    <cellStyle name="Normal 4 2 2 4 2 6 2 2" xfId="20603"/>
    <cellStyle name="Normal 4 2 2 4 2 6 3" xfId="20604"/>
    <cellStyle name="Normal 4 2 2 4 2 7" xfId="20605"/>
    <cellStyle name="Normal 4 2 2 4 2 7 2" xfId="20606"/>
    <cellStyle name="Normal 4 2 2 4 2 8" xfId="20607"/>
    <cellStyle name="Normal 4 2 2 4 3" xfId="20608"/>
    <cellStyle name="Normal 4 2 2 4 3 2" xfId="20609"/>
    <cellStyle name="Normal 4 2 2 4 3 2 2" xfId="20610"/>
    <cellStyle name="Normal 4 2 2 4 3 2 2 2" xfId="20611"/>
    <cellStyle name="Normal 4 2 2 4 3 2 2 2 2" xfId="20612"/>
    <cellStyle name="Normal 4 2 2 4 3 2 2 2 2 2" xfId="20613"/>
    <cellStyle name="Normal 4 2 2 4 3 2 2 2 2 2 2" xfId="20614"/>
    <cellStyle name="Normal 4 2 2 4 3 2 2 2 2 3" xfId="20615"/>
    <cellStyle name="Normal 4 2 2 4 3 2 2 2 3" xfId="20616"/>
    <cellStyle name="Normal 4 2 2 4 3 2 2 2 3 2" xfId="20617"/>
    <cellStyle name="Normal 4 2 2 4 3 2 2 2 4" xfId="20618"/>
    <cellStyle name="Normal 4 2 2 4 3 2 2 3" xfId="20619"/>
    <cellStyle name="Normal 4 2 2 4 3 2 2 3 2" xfId="20620"/>
    <cellStyle name="Normal 4 2 2 4 3 2 2 3 2 2" xfId="20621"/>
    <cellStyle name="Normal 4 2 2 4 3 2 2 3 3" xfId="20622"/>
    <cellStyle name="Normal 4 2 2 4 3 2 2 4" xfId="20623"/>
    <cellStyle name="Normal 4 2 2 4 3 2 2 4 2" xfId="20624"/>
    <cellStyle name="Normal 4 2 2 4 3 2 2 5" xfId="20625"/>
    <cellStyle name="Normal 4 2 2 4 3 2 3" xfId="20626"/>
    <cellStyle name="Normal 4 2 2 4 3 2 3 2" xfId="20627"/>
    <cellStyle name="Normal 4 2 2 4 3 2 3 2 2" xfId="20628"/>
    <cellStyle name="Normal 4 2 2 4 3 2 3 2 2 2" xfId="20629"/>
    <cellStyle name="Normal 4 2 2 4 3 2 3 2 3" xfId="20630"/>
    <cellStyle name="Normal 4 2 2 4 3 2 3 3" xfId="20631"/>
    <cellStyle name="Normal 4 2 2 4 3 2 3 3 2" xfId="20632"/>
    <cellStyle name="Normal 4 2 2 4 3 2 3 4" xfId="20633"/>
    <cellStyle name="Normal 4 2 2 4 3 2 4" xfId="20634"/>
    <cellStyle name="Normal 4 2 2 4 3 2 4 2" xfId="20635"/>
    <cellStyle name="Normal 4 2 2 4 3 2 4 2 2" xfId="20636"/>
    <cellStyle name="Normal 4 2 2 4 3 2 4 3" xfId="20637"/>
    <cellStyle name="Normal 4 2 2 4 3 2 5" xfId="20638"/>
    <cellStyle name="Normal 4 2 2 4 3 2 5 2" xfId="20639"/>
    <cellStyle name="Normal 4 2 2 4 3 2 6" xfId="20640"/>
    <cellStyle name="Normal 4 2 2 4 3 3" xfId="20641"/>
    <cellStyle name="Normal 4 2 2 4 3 3 2" xfId="20642"/>
    <cellStyle name="Normal 4 2 2 4 3 3 2 2" xfId="20643"/>
    <cellStyle name="Normal 4 2 2 4 3 3 2 2 2" xfId="20644"/>
    <cellStyle name="Normal 4 2 2 4 3 3 2 2 2 2" xfId="20645"/>
    <cellStyle name="Normal 4 2 2 4 3 3 2 2 3" xfId="20646"/>
    <cellStyle name="Normal 4 2 2 4 3 3 2 3" xfId="20647"/>
    <cellStyle name="Normal 4 2 2 4 3 3 2 3 2" xfId="20648"/>
    <cellStyle name="Normal 4 2 2 4 3 3 2 4" xfId="20649"/>
    <cellStyle name="Normal 4 2 2 4 3 3 3" xfId="20650"/>
    <cellStyle name="Normal 4 2 2 4 3 3 3 2" xfId="20651"/>
    <cellStyle name="Normal 4 2 2 4 3 3 3 2 2" xfId="20652"/>
    <cellStyle name="Normal 4 2 2 4 3 3 3 3" xfId="20653"/>
    <cellStyle name="Normal 4 2 2 4 3 3 4" xfId="20654"/>
    <cellStyle name="Normal 4 2 2 4 3 3 4 2" xfId="20655"/>
    <cellStyle name="Normal 4 2 2 4 3 3 5" xfId="20656"/>
    <cellStyle name="Normal 4 2 2 4 3 4" xfId="20657"/>
    <cellStyle name="Normal 4 2 2 4 3 4 2" xfId="20658"/>
    <cellStyle name="Normal 4 2 2 4 3 4 2 2" xfId="20659"/>
    <cellStyle name="Normal 4 2 2 4 3 4 2 2 2" xfId="20660"/>
    <cellStyle name="Normal 4 2 2 4 3 4 2 3" xfId="20661"/>
    <cellStyle name="Normal 4 2 2 4 3 4 3" xfId="20662"/>
    <cellStyle name="Normal 4 2 2 4 3 4 3 2" xfId="20663"/>
    <cellStyle name="Normal 4 2 2 4 3 4 4" xfId="20664"/>
    <cellStyle name="Normal 4 2 2 4 3 5" xfId="20665"/>
    <cellStyle name="Normal 4 2 2 4 3 5 2" xfId="20666"/>
    <cellStyle name="Normal 4 2 2 4 3 5 2 2" xfId="20667"/>
    <cellStyle name="Normal 4 2 2 4 3 5 3" xfId="20668"/>
    <cellStyle name="Normal 4 2 2 4 3 6" xfId="20669"/>
    <cellStyle name="Normal 4 2 2 4 3 6 2" xfId="20670"/>
    <cellStyle name="Normal 4 2 2 4 3 7" xfId="20671"/>
    <cellStyle name="Normal 4 2 2 4 4" xfId="20672"/>
    <cellStyle name="Normal 4 2 2 4 4 2" xfId="20673"/>
    <cellStyle name="Normal 4 2 2 4 4 2 2" xfId="20674"/>
    <cellStyle name="Normal 4 2 2 4 4 2 2 2" xfId="20675"/>
    <cellStyle name="Normal 4 2 2 4 4 2 2 2 2" xfId="20676"/>
    <cellStyle name="Normal 4 2 2 4 4 2 2 2 2 2" xfId="20677"/>
    <cellStyle name="Normal 4 2 2 4 4 2 2 2 3" xfId="20678"/>
    <cellStyle name="Normal 4 2 2 4 4 2 2 3" xfId="20679"/>
    <cellStyle name="Normal 4 2 2 4 4 2 2 3 2" xfId="20680"/>
    <cellStyle name="Normal 4 2 2 4 4 2 2 4" xfId="20681"/>
    <cellStyle name="Normal 4 2 2 4 4 2 3" xfId="20682"/>
    <cellStyle name="Normal 4 2 2 4 4 2 3 2" xfId="20683"/>
    <cellStyle name="Normal 4 2 2 4 4 2 3 2 2" xfId="20684"/>
    <cellStyle name="Normal 4 2 2 4 4 2 3 3" xfId="20685"/>
    <cellStyle name="Normal 4 2 2 4 4 2 4" xfId="20686"/>
    <cellStyle name="Normal 4 2 2 4 4 2 4 2" xfId="20687"/>
    <cellStyle name="Normal 4 2 2 4 4 2 5" xfId="20688"/>
    <cellStyle name="Normal 4 2 2 4 4 3" xfId="20689"/>
    <cellStyle name="Normal 4 2 2 4 4 3 2" xfId="20690"/>
    <cellStyle name="Normal 4 2 2 4 4 3 2 2" xfId="20691"/>
    <cellStyle name="Normal 4 2 2 4 4 3 2 2 2" xfId="20692"/>
    <cellStyle name="Normal 4 2 2 4 4 3 2 3" xfId="20693"/>
    <cellStyle name="Normal 4 2 2 4 4 3 3" xfId="20694"/>
    <cellStyle name="Normal 4 2 2 4 4 3 3 2" xfId="20695"/>
    <cellStyle name="Normal 4 2 2 4 4 3 4" xfId="20696"/>
    <cellStyle name="Normal 4 2 2 4 4 4" xfId="20697"/>
    <cellStyle name="Normal 4 2 2 4 4 4 2" xfId="20698"/>
    <cellStyle name="Normal 4 2 2 4 4 4 2 2" xfId="20699"/>
    <cellStyle name="Normal 4 2 2 4 4 4 3" xfId="20700"/>
    <cellStyle name="Normal 4 2 2 4 4 5" xfId="20701"/>
    <cellStyle name="Normal 4 2 2 4 4 5 2" xfId="20702"/>
    <cellStyle name="Normal 4 2 2 4 4 6" xfId="20703"/>
    <cellStyle name="Normal 4 2 2 4 5" xfId="20704"/>
    <cellStyle name="Normal 4 2 2 4 5 2" xfId="20705"/>
    <cellStyle name="Normal 4 2 2 4 5 2 2" xfId="20706"/>
    <cellStyle name="Normal 4 2 2 4 5 2 2 2" xfId="20707"/>
    <cellStyle name="Normal 4 2 2 4 5 2 2 2 2" xfId="20708"/>
    <cellStyle name="Normal 4 2 2 4 5 2 2 3" xfId="20709"/>
    <cellStyle name="Normal 4 2 2 4 5 2 3" xfId="20710"/>
    <cellStyle name="Normal 4 2 2 4 5 2 3 2" xfId="20711"/>
    <cellStyle name="Normal 4 2 2 4 5 2 4" xfId="20712"/>
    <cellStyle name="Normal 4 2 2 4 5 3" xfId="20713"/>
    <cellStyle name="Normal 4 2 2 4 5 3 2" xfId="20714"/>
    <cellStyle name="Normal 4 2 2 4 5 3 2 2" xfId="20715"/>
    <cellStyle name="Normal 4 2 2 4 5 3 3" xfId="20716"/>
    <cellStyle name="Normal 4 2 2 4 5 4" xfId="20717"/>
    <cellStyle name="Normal 4 2 2 4 5 4 2" xfId="20718"/>
    <cellStyle name="Normal 4 2 2 4 5 5" xfId="20719"/>
    <cellStyle name="Normal 4 2 2 4 6" xfId="20720"/>
    <cellStyle name="Normal 4 2 2 4 6 2" xfId="20721"/>
    <cellStyle name="Normal 4 2 2 4 6 2 2" xfId="20722"/>
    <cellStyle name="Normal 4 2 2 4 6 2 2 2" xfId="20723"/>
    <cellStyle name="Normal 4 2 2 4 6 2 3" xfId="20724"/>
    <cellStyle name="Normal 4 2 2 4 6 3" xfId="20725"/>
    <cellStyle name="Normal 4 2 2 4 6 3 2" xfId="20726"/>
    <cellStyle name="Normal 4 2 2 4 6 4" xfId="20727"/>
    <cellStyle name="Normal 4 2 2 4 7" xfId="20728"/>
    <cellStyle name="Normal 4 2 2 4 7 2" xfId="20729"/>
    <cellStyle name="Normal 4 2 2 4 7 2 2" xfId="20730"/>
    <cellStyle name="Normal 4 2 2 4 7 3" xfId="20731"/>
    <cellStyle name="Normal 4 2 2 4 8" xfId="20732"/>
    <cellStyle name="Normal 4 2 2 4 8 2" xfId="20733"/>
    <cellStyle name="Normal 4 2 2 4 9" xfId="20734"/>
    <cellStyle name="Normal 4 2 2 5" xfId="20735"/>
    <cellStyle name="Normal 4 2 2 5 2" xfId="20736"/>
    <cellStyle name="Normal 4 2 2 5 2 2" xfId="20737"/>
    <cellStyle name="Normal 4 2 2 5 2 2 2" xfId="20738"/>
    <cellStyle name="Normal 4 2 2 5 2 2 2 2" xfId="20739"/>
    <cellStyle name="Normal 4 2 2 5 2 2 2 2 2" xfId="20740"/>
    <cellStyle name="Normal 4 2 2 5 2 2 2 2 2 2" xfId="20741"/>
    <cellStyle name="Normal 4 2 2 5 2 2 2 2 2 2 2" xfId="20742"/>
    <cellStyle name="Normal 4 2 2 5 2 2 2 2 2 3" xfId="20743"/>
    <cellStyle name="Normal 4 2 2 5 2 2 2 2 3" xfId="20744"/>
    <cellStyle name="Normal 4 2 2 5 2 2 2 2 3 2" xfId="20745"/>
    <cellStyle name="Normal 4 2 2 5 2 2 2 2 4" xfId="20746"/>
    <cellStyle name="Normal 4 2 2 5 2 2 2 3" xfId="20747"/>
    <cellStyle name="Normal 4 2 2 5 2 2 2 3 2" xfId="20748"/>
    <cellStyle name="Normal 4 2 2 5 2 2 2 3 2 2" xfId="20749"/>
    <cellStyle name="Normal 4 2 2 5 2 2 2 3 3" xfId="20750"/>
    <cellStyle name="Normal 4 2 2 5 2 2 2 4" xfId="20751"/>
    <cellStyle name="Normal 4 2 2 5 2 2 2 4 2" xfId="20752"/>
    <cellStyle name="Normal 4 2 2 5 2 2 2 5" xfId="20753"/>
    <cellStyle name="Normal 4 2 2 5 2 2 3" xfId="20754"/>
    <cellStyle name="Normal 4 2 2 5 2 2 3 2" xfId="20755"/>
    <cellStyle name="Normal 4 2 2 5 2 2 3 2 2" xfId="20756"/>
    <cellStyle name="Normal 4 2 2 5 2 2 3 2 2 2" xfId="20757"/>
    <cellStyle name="Normal 4 2 2 5 2 2 3 2 3" xfId="20758"/>
    <cellStyle name="Normal 4 2 2 5 2 2 3 3" xfId="20759"/>
    <cellStyle name="Normal 4 2 2 5 2 2 3 3 2" xfId="20760"/>
    <cellStyle name="Normal 4 2 2 5 2 2 3 4" xfId="20761"/>
    <cellStyle name="Normal 4 2 2 5 2 2 4" xfId="20762"/>
    <cellStyle name="Normal 4 2 2 5 2 2 4 2" xfId="20763"/>
    <cellStyle name="Normal 4 2 2 5 2 2 4 2 2" xfId="20764"/>
    <cellStyle name="Normal 4 2 2 5 2 2 4 3" xfId="20765"/>
    <cellStyle name="Normal 4 2 2 5 2 2 5" xfId="20766"/>
    <cellStyle name="Normal 4 2 2 5 2 2 5 2" xfId="20767"/>
    <cellStyle name="Normal 4 2 2 5 2 2 6" xfId="20768"/>
    <cellStyle name="Normal 4 2 2 5 2 3" xfId="20769"/>
    <cellStyle name="Normal 4 2 2 5 2 3 2" xfId="20770"/>
    <cellStyle name="Normal 4 2 2 5 2 3 2 2" xfId="20771"/>
    <cellStyle name="Normal 4 2 2 5 2 3 2 2 2" xfId="20772"/>
    <cellStyle name="Normal 4 2 2 5 2 3 2 2 2 2" xfId="20773"/>
    <cellStyle name="Normal 4 2 2 5 2 3 2 2 3" xfId="20774"/>
    <cellStyle name="Normal 4 2 2 5 2 3 2 3" xfId="20775"/>
    <cellStyle name="Normal 4 2 2 5 2 3 2 3 2" xfId="20776"/>
    <cellStyle name="Normal 4 2 2 5 2 3 2 4" xfId="20777"/>
    <cellStyle name="Normal 4 2 2 5 2 3 3" xfId="20778"/>
    <cellStyle name="Normal 4 2 2 5 2 3 3 2" xfId="20779"/>
    <cellStyle name="Normal 4 2 2 5 2 3 3 2 2" xfId="20780"/>
    <cellStyle name="Normal 4 2 2 5 2 3 3 3" xfId="20781"/>
    <cellStyle name="Normal 4 2 2 5 2 3 4" xfId="20782"/>
    <cellStyle name="Normal 4 2 2 5 2 3 4 2" xfId="20783"/>
    <cellStyle name="Normal 4 2 2 5 2 3 5" xfId="20784"/>
    <cellStyle name="Normal 4 2 2 5 2 4" xfId="20785"/>
    <cellStyle name="Normal 4 2 2 5 2 4 2" xfId="20786"/>
    <cellStyle name="Normal 4 2 2 5 2 4 2 2" xfId="20787"/>
    <cellStyle name="Normal 4 2 2 5 2 4 2 2 2" xfId="20788"/>
    <cellStyle name="Normal 4 2 2 5 2 4 2 3" xfId="20789"/>
    <cellStyle name="Normal 4 2 2 5 2 4 3" xfId="20790"/>
    <cellStyle name="Normal 4 2 2 5 2 4 3 2" xfId="20791"/>
    <cellStyle name="Normal 4 2 2 5 2 4 4" xfId="20792"/>
    <cellStyle name="Normal 4 2 2 5 2 5" xfId="20793"/>
    <cellStyle name="Normal 4 2 2 5 2 5 2" xfId="20794"/>
    <cellStyle name="Normal 4 2 2 5 2 5 2 2" xfId="20795"/>
    <cellStyle name="Normal 4 2 2 5 2 5 3" xfId="20796"/>
    <cellStyle name="Normal 4 2 2 5 2 6" xfId="20797"/>
    <cellStyle name="Normal 4 2 2 5 2 6 2" xfId="20798"/>
    <cellStyle name="Normal 4 2 2 5 2 7" xfId="20799"/>
    <cellStyle name="Normal 4 2 2 5 3" xfId="20800"/>
    <cellStyle name="Normal 4 2 2 5 3 2" xfId="20801"/>
    <cellStyle name="Normal 4 2 2 5 3 2 2" xfId="20802"/>
    <cellStyle name="Normal 4 2 2 5 3 2 2 2" xfId="20803"/>
    <cellStyle name="Normal 4 2 2 5 3 2 2 2 2" xfId="20804"/>
    <cellStyle name="Normal 4 2 2 5 3 2 2 2 2 2" xfId="20805"/>
    <cellStyle name="Normal 4 2 2 5 3 2 2 2 3" xfId="20806"/>
    <cellStyle name="Normal 4 2 2 5 3 2 2 3" xfId="20807"/>
    <cellStyle name="Normal 4 2 2 5 3 2 2 3 2" xfId="20808"/>
    <cellStyle name="Normal 4 2 2 5 3 2 2 4" xfId="20809"/>
    <cellStyle name="Normal 4 2 2 5 3 2 3" xfId="20810"/>
    <cellStyle name="Normal 4 2 2 5 3 2 3 2" xfId="20811"/>
    <cellStyle name="Normal 4 2 2 5 3 2 3 2 2" xfId="20812"/>
    <cellStyle name="Normal 4 2 2 5 3 2 3 3" xfId="20813"/>
    <cellStyle name="Normal 4 2 2 5 3 2 4" xfId="20814"/>
    <cellStyle name="Normal 4 2 2 5 3 2 4 2" xfId="20815"/>
    <cellStyle name="Normal 4 2 2 5 3 2 5" xfId="20816"/>
    <cellStyle name="Normal 4 2 2 5 3 3" xfId="20817"/>
    <cellStyle name="Normal 4 2 2 5 3 3 2" xfId="20818"/>
    <cellStyle name="Normal 4 2 2 5 3 3 2 2" xfId="20819"/>
    <cellStyle name="Normal 4 2 2 5 3 3 2 2 2" xfId="20820"/>
    <cellStyle name="Normal 4 2 2 5 3 3 2 3" xfId="20821"/>
    <cellStyle name="Normal 4 2 2 5 3 3 3" xfId="20822"/>
    <cellStyle name="Normal 4 2 2 5 3 3 3 2" xfId="20823"/>
    <cellStyle name="Normal 4 2 2 5 3 3 4" xfId="20824"/>
    <cellStyle name="Normal 4 2 2 5 3 4" xfId="20825"/>
    <cellStyle name="Normal 4 2 2 5 3 4 2" xfId="20826"/>
    <cellStyle name="Normal 4 2 2 5 3 4 2 2" xfId="20827"/>
    <cellStyle name="Normal 4 2 2 5 3 4 3" xfId="20828"/>
    <cellStyle name="Normal 4 2 2 5 3 5" xfId="20829"/>
    <cellStyle name="Normal 4 2 2 5 3 5 2" xfId="20830"/>
    <cellStyle name="Normal 4 2 2 5 3 6" xfId="20831"/>
    <cellStyle name="Normal 4 2 2 5 4" xfId="20832"/>
    <cellStyle name="Normal 4 2 2 5 4 2" xfId="20833"/>
    <cellStyle name="Normal 4 2 2 5 4 2 2" xfId="20834"/>
    <cellStyle name="Normal 4 2 2 5 4 2 2 2" xfId="20835"/>
    <cellStyle name="Normal 4 2 2 5 4 2 2 2 2" xfId="20836"/>
    <cellStyle name="Normal 4 2 2 5 4 2 2 3" xfId="20837"/>
    <cellStyle name="Normal 4 2 2 5 4 2 3" xfId="20838"/>
    <cellStyle name="Normal 4 2 2 5 4 2 3 2" xfId="20839"/>
    <cellStyle name="Normal 4 2 2 5 4 2 4" xfId="20840"/>
    <cellStyle name="Normal 4 2 2 5 4 3" xfId="20841"/>
    <cellStyle name="Normal 4 2 2 5 4 3 2" xfId="20842"/>
    <cellStyle name="Normal 4 2 2 5 4 3 2 2" xfId="20843"/>
    <cellStyle name="Normal 4 2 2 5 4 3 3" xfId="20844"/>
    <cellStyle name="Normal 4 2 2 5 4 4" xfId="20845"/>
    <cellStyle name="Normal 4 2 2 5 4 4 2" xfId="20846"/>
    <cellStyle name="Normal 4 2 2 5 4 5" xfId="20847"/>
    <cellStyle name="Normal 4 2 2 5 5" xfId="20848"/>
    <cellStyle name="Normal 4 2 2 5 5 2" xfId="20849"/>
    <cellStyle name="Normal 4 2 2 5 5 2 2" xfId="20850"/>
    <cellStyle name="Normal 4 2 2 5 5 2 2 2" xfId="20851"/>
    <cellStyle name="Normal 4 2 2 5 5 2 3" xfId="20852"/>
    <cellStyle name="Normal 4 2 2 5 5 3" xfId="20853"/>
    <cellStyle name="Normal 4 2 2 5 5 3 2" xfId="20854"/>
    <cellStyle name="Normal 4 2 2 5 5 4" xfId="20855"/>
    <cellStyle name="Normal 4 2 2 5 6" xfId="20856"/>
    <cellStyle name="Normal 4 2 2 5 6 2" xfId="20857"/>
    <cellStyle name="Normal 4 2 2 5 6 2 2" xfId="20858"/>
    <cellStyle name="Normal 4 2 2 5 6 3" xfId="20859"/>
    <cellStyle name="Normal 4 2 2 5 7" xfId="20860"/>
    <cellStyle name="Normal 4 2 2 5 7 2" xfId="20861"/>
    <cellStyle name="Normal 4 2 2 5 8" xfId="20862"/>
    <cellStyle name="Normal 4 2 2 6" xfId="20863"/>
    <cellStyle name="Normal 4 2 2 6 2" xfId="20864"/>
    <cellStyle name="Normal 4 2 2 6 2 2" xfId="20865"/>
    <cellStyle name="Normal 4 2 2 6 2 2 2" xfId="20866"/>
    <cellStyle name="Normal 4 2 2 6 2 2 2 2" xfId="20867"/>
    <cellStyle name="Normal 4 2 2 6 2 2 2 2 2" xfId="20868"/>
    <cellStyle name="Normal 4 2 2 6 2 2 2 2 2 2" xfId="20869"/>
    <cellStyle name="Normal 4 2 2 6 2 2 2 2 3" xfId="20870"/>
    <cellStyle name="Normal 4 2 2 6 2 2 2 3" xfId="20871"/>
    <cellStyle name="Normal 4 2 2 6 2 2 2 3 2" xfId="20872"/>
    <cellStyle name="Normal 4 2 2 6 2 2 2 4" xfId="20873"/>
    <cellStyle name="Normal 4 2 2 6 2 2 3" xfId="20874"/>
    <cellStyle name="Normal 4 2 2 6 2 2 3 2" xfId="20875"/>
    <cellStyle name="Normal 4 2 2 6 2 2 3 2 2" xfId="20876"/>
    <cellStyle name="Normal 4 2 2 6 2 2 3 3" xfId="20877"/>
    <cellStyle name="Normal 4 2 2 6 2 2 4" xfId="20878"/>
    <cellStyle name="Normal 4 2 2 6 2 2 4 2" xfId="20879"/>
    <cellStyle name="Normal 4 2 2 6 2 2 5" xfId="20880"/>
    <cellStyle name="Normal 4 2 2 6 2 3" xfId="20881"/>
    <cellStyle name="Normal 4 2 2 6 2 3 2" xfId="20882"/>
    <cellStyle name="Normal 4 2 2 6 2 3 2 2" xfId="20883"/>
    <cellStyle name="Normal 4 2 2 6 2 3 2 2 2" xfId="20884"/>
    <cellStyle name="Normal 4 2 2 6 2 3 2 3" xfId="20885"/>
    <cellStyle name="Normal 4 2 2 6 2 3 3" xfId="20886"/>
    <cellStyle name="Normal 4 2 2 6 2 3 3 2" xfId="20887"/>
    <cellStyle name="Normal 4 2 2 6 2 3 4" xfId="20888"/>
    <cellStyle name="Normal 4 2 2 6 2 4" xfId="20889"/>
    <cellStyle name="Normal 4 2 2 6 2 4 2" xfId="20890"/>
    <cellStyle name="Normal 4 2 2 6 2 4 2 2" xfId="20891"/>
    <cellStyle name="Normal 4 2 2 6 2 4 3" xfId="20892"/>
    <cellStyle name="Normal 4 2 2 6 2 5" xfId="20893"/>
    <cellStyle name="Normal 4 2 2 6 2 5 2" xfId="20894"/>
    <cellStyle name="Normal 4 2 2 6 2 6" xfId="20895"/>
    <cellStyle name="Normal 4 2 2 6 3" xfId="20896"/>
    <cellStyle name="Normal 4 2 2 6 3 2" xfId="20897"/>
    <cellStyle name="Normal 4 2 2 6 3 2 2" xfId="20898"/>
    <cellStyle name="Normal 4 2 2 6 3 2 2 2" xfId="20899"/>
    <cellStyle name="Normal 4 2 2 6 3 2 2 2 2" xfId="20900"/>
    <cellStyle name="Normal 4 2 2 6 3 2 2 3" xfId="20901"/>
    <cellStyle name="Normal 4 2 2 6 3 2 3" xfId="20902"/>
    <cellStyle name="Normal 4 2 2 6 3 2 3 2" xfId="20903"/>
    <cellStyle name="Normal 4 2 2 6 3 2 4" xfId="20904"/>
    <cellStyle name="Normal 4 2 2 6 3 3" xfId="20905"/>
    <cellStyle name="Normal 4 2 2 6 3 3 2" xfId="20906"/>
    <cellStyle name="Normal 4 2 2 6 3 3 2 2" xfId="20907"/>
    <cellStyle name="Normal 4 2 2 6 3 3 3" xfId="20908"/>
    <cellStyle name="Normal 4 2 2 6 3 4" xfId="20909"/>
    <cellStyle name="Normal 4 2 2 6 3 4 2" xfId="20910"/>
    <cellStyle name="Normal 4 2 2 6 3 5" xfId="20911"/>
    <cellStyle name="Normal 4 2 2 6 4" xfId="20912"/>
    <cellStyle name="Normal 4 2 2 6 4 2" xfId="20913"/>
    <cellStyle name="Normal 4 2 2 6 4 2 2" xfId="20914"/>
    <cellStyle name="Normal 4 2 2 6 4 2 2 2" xfId="20915"/>
    <cellStyle name="Normal 4 2 2 6 4 2 3" xfId="20916"/>
    <cellStyle name="Normal 4 2 2 6 4 3" xfId="20917"/>
    <cellStyle name="Normal 4 2 2 6 4 3 2" xfId="20918"/>
    <cellStyle name="Normal 4 2 2 6 4 4" xfId="20919"/>
    <cellStyle name="Normal 4 2 2 6 5" xfId="20920"/>
    <cellStyle name="Normal 4 2 2 6 5 2" xfId="20921"/>
    <cellStyle name="Normal 4 2 2 6 5 2 2" xfId="20922"/>
    <cellStyle name="Normal 4 2 2 6 5 3" xfId="20923"/>
    <cellStyle name="Normal 4 2 2 6 6" xfId="20924"/>
    <cellStyle name="Normal 4 2 2 6 6 2" xfId="20925"/>
    <cellStyle name="Normal 4 2 2 6 7" xfId="20926"/>
    <cellStyle name="Normal 4 2 2 7" xfId="20927"/>
    <cellStyle name="Normal 4 2 2 7 2" xfId="20928"/>
    <cellStyle name="Normal 4 2 2 7 2 2" xfId="20929"/>
    <cellStyle name="Normal 4 2 2 7 2 2 2" xfId="20930"/>
    <cellStyle name="Normal 4 2 2 7 2 2 2 2" xfId="20931"/>
    <cellStyle name="Normal 4 2 2 7 2 2 2 2 2" xfId="20932"/>
    <cellStyle name="Normal 4 2 2 7 2 2 2 3" xfId="20933"/>
    <cellStyle name="Normal 4 2 2 7 2 2 3" xfId="20934"/>
    <cellStyle name="Normal 4 2 2 7 2 2 3 2" xfId="20935"/>
    <cellStyle name="Normal 4 2 2 7 2 2 4" xfId="20936"/>
    <cellStyle name="Normal 4 2 2 7 2 3" xfId="20937"/>
    <cellStyle name="Normal 4 2 2 7 2 3 2" xfId="20938"/>
    <cellStyle name="Normal 4 2 2 7 2 3 2 2" xfId="20939"/>
    <cellStyle name="Normal 4 2 2 7 2 3 3" xfId="20940"/>
    <cellStyle name="Normal 4 2 2 7 2 4" xfId="20941"/>
    <cellStyle name="Normal 4 2 2 7 2 4 2" xfId="20942"/>
    <cellStyle name="Normal 4 2 2 7 2 5" xfId="20943"/>
    <cellStyle name="Normal 4 2 2 7 3" xfId="20944"/>
    <cellStyle name="Normal 4 2 2 7 3 2" xfId="20945"/>
    <cellStyle name="Normal 4 2 2 7 3 2 2" xfId="20946"/>
    <cellStyle name="Normal 4 2 2 7 3 2 2 2" xfId="20947"/>
    <cellStyle name="Normal 4 2 2 7 3 2 3" xfId="20948"/>
    <cellStyle name="Normal 4 2 2 7 3 3" xfId="20949"/>
    <cellStyle name="Normal 4 2 2 7 3 3 2" xfId="20950"/>
    <cellStyle name="Normal 4 2 2 7 3 4" xfId="20951"/>
    <cellStyle name="Normal 4 2 2 7 4" xfId="20952"/>
    <cellStyle name="Normal 4 2 2 7 4 2" xfId="20953"/>
    <cellStyle name="Normal 4 2 2 7 4 2 2" xfId="20954"/>
    <cellStyle name="Normal 4 2 2 7 4 3" xfId="20955"/>
    <cellStyle name="Normal 4 2 2 7 5" xfId="20956"/>
    <cellStyle name="Normal 4 2 2 7 5 2" xfId="20957"/>
    <cellStyle name="Normal 4 2 2 7 6" xfId="20958"/>
    <cellStyle name="Normal 4 2 2 8" xfId="20959"/>
    <cellStyle name="Normal 4 2 2 8 2" xfId="20960"/>
    <cellStyle name="Normal 4 2 2 8 2 2" xfId="20961"/>
    <cellStyle name="Normal 4 2 2 8 2 2 2" xfId="20962"/>
    <cellStyle name="Normal 4 2 2 8 2 2 2 2" xfId="20963"/>
    <cellStyle name="Normal 4 2 2 8 2 2 3" xfId="20964"/>
    <cellStyle name="Normal 4 2 2 8 2 3" xfId="20965"/>
    <cellStyle name="Normal 4 2 2 8 2 3 2" xfId="20966"/>
    <cellStyle name="Normal 4 2 2 8 2 4" xfId="20967"/>
    <cellStyle name="Normal 4 2 2 8 3" xfId="20968"/>
    <cellStyle name="Normal 4 2 2 8 3 2" xfId="20969"/>
    <cellStyle name="Normal 4 2 2 8 3 2 2" xfId="20970"/>
    <cellStyle name="Normal 4 2 2 8 3 3" xfId="20971"/>
    <cellStyle name="Normal 4 2 2 8 4" xfId="20972"/>
    <cellStyle name="Normal 4 2 2 8 4 2" xfId="20973"/>
    <cellStyle name="Normal 4 2 2 8 5" xfId="20974"/>
    <cellStyle name="Normal 4 2 2 9" xfId="20975"/>
    <cellStyle name="Normal 4 2 2 9 2" xfId="20976"/>
    <cellStyle name="Normal 4 2 2 9 2 2" xfId="20977"/>
    <cellStyle name="Normal 4 2 2 9 2 2 2" xfId="20978"/>
    <cellStyle name="Normal 4 2 2 9 2 3" xfId="20979"/>
    <cellStyle name="Normal 4 2 2 9 3" xfId="20980"/>
    <cellStyle name="Normal 4 2 2 9 3 2" xfId="20981"/>
    <cellStyle name="Normal 4 2 2 9 4" xfId="20982"/>
    <cellStyle name="Normal 4 2 3" xfId="20983"/>
    <cellStyle name="Normal 4 2 3 10" xfId="20984"/>
    <cellStyle name="Normal 4 2 3 10 2" xfId="20985"/>
    <cellStyle name="Normal 4 2 3 11" xfId="20986"/>
    <cellStyle name="Normal 4 2 3 2" xfId="20987"/>
    <cellStyle name="Normal 4 2 3 2 10" xfId="20988"/>
    <cellStyle name="Normal 4 2 3 2 2" xfId="20989"/>
    <cellStyle name="Normal 4 2 3 2 2 2" xfId="20990"/>
    <cellStyle name="Normal 4 2 3 2 2 2 2" xfId="20991"/>
    <cellStyle name="Normal 4 2 3 2 2 2 2 2" xfId="20992"/>
    <cellStyle name="Normal 4 2 3 2 2 2 2 2 2" xfId="20993"/>
    <cellStyle name="Normal 4 2 3 2 2 2 2 2 2 2" xfId="20994"/>
    <cellStyle name="Normal 4 2 3 2 2 2 2 2 2 2 2" xfId="20995"/>
    <cellStyle name="Normal 4 2 3 2 2 2 2 2 2 2 2 2" xfId="20996"/>
    <cellStyle name="Normal 4 2 3 2 2 2 2 2 2 2 2 2 2" xfId="20997"/>
    <cellStyle name="Normal 4 2 3 2 2 2 2 2 2 2 2 3" xfId="20998"/>
    <cellStyle name="Normal 4 2 3 2 2 2 2 2 2 2 3" xfId="20999"/>
    <cellStyle name="Normal 4 2 3 2 2 2 2 2 2 2 3 2" xfId="21000"/>
    <cellStyle name="Normal 4 2 3 2 2 2 2 2 2 2 4" xfId="21001"/>
    <cellStyle name="Normal 4 2 3 2 2 2 2 2 2 3" xfId="21002"/>
    <cellStyle name="Normal 4 2 3 2 2 2 2 2 2 3 2" xfId="21003"/>
    <cellStyle name="Normal 4 2 3 2 2 2 2 2 2 3 2 2" xfId="21004"/>
    <cellStyle name="Normal 4 2 3 2 2 2 2 2 2 3 3" xfId="21005"/>
    <cellStyle name="Normal 4 2 3 2 2 2 2 2 2 4" xfId="21006"/>
    <cellStyle name="Normal 4 2 3 2 2 2 2 2 2 4 2" xfId="21007"/>
    <cellStyle name="Normal 4 2 3 2 2 2 2 2 2 5" xfId="21008"/>
    <cellStyle name="Normal 4 2 3 2 2 2 2 2 3" xfId="21009"/>
    <cellStyle name="Normal 4 2 3 2 2 2 2 2 3 2" xfId="21010"/>
    <cellStyle name="Normal 4 2 3 2 2 2 2 2 3 2 2" xfId="21011"/>
    <cellStyle name="Normal 4 2 3 2 2 2 2 2 3 2 2 2" xfId="21012"/>
    <cellStyle name="Normal 4 2 3 2 2 2 2 2 3 2 3" xfId="21013"/>
    <cellStyle name="Normal 4 2 3 2 2 2 2 2 3 3" xfId="21014"/>
    <cellStyle name="Normal 4 2 3 2 2 2 2 2 3 3 2" xfId="21015"/>
    <cellStyle name="Normal 4 2 3 2 2 2 2 2 3 4" xfId="21016"/>
    <cellStyle name="Normal 4 2 3 2 2 2 2 2 4" xfId="21017"/>
    <cellStyle name="Normal 4 2 3 2 2 2 2 2 4 2" xfId="21018"/>
    <cellStyle name="Normal 4 2 3 2 2 2 2 2 4 2 2" xfId="21019"/>
    <cellStyle name="Normal 4 2 3 2 2 2 2 2 4 3" xfId="21020"/>
    <cellStyle name="Normal 4 2 3 2 2 2 2 2 5" xfId="21021"/>
    <cellStyle name="Normal 4 2 3 2 2 2 2 2 5 2" xfId="21022"/>
    <cellStyle name="Normal 4 2 3 2 2 2 2 2 6" xfId="21023"/>
    <cellStyle name="Normal 4 2 3 2 2 2 2 3" xfId="21024"/>
    <cellStyle name="Normal 4 2 3 2 2 2 2 3 2" xfId="21025"/>
    <cellStyle name="Normal 4 2 3 2 2 2 2 3 2 2" xfId="21026"/>
    <cellStyle name="Normal 4 2 3 2 2 2 2 3 2 2 2" xfId="21027"/>
    <cellStyle name="Normal 4 2 3 2 2 2 2 3 2 2 2 2" xfId="21028"/>
    <cellStyle name="Normal 4 2 3 2 2 2 2 3 2 2 3" xfId="21029"/>
    <cellStyle name="Normal 4 2 3 2 2 2 2 3 2 3" xfId="21030"/>
    <cellStyle name="Normal 4 2 3 2 2 2 2 3 2 3 2" xfId="21031"/>
    <cellStyle name="Normal 4 2 3 2 2 2 2 3 2 4" xfId="21032"/>
    <cellStyle name="Normal 4 2 3 2 2 2 2 3 3" xfId="21033"/>
    <cellStyle name="Normal 4 2 3 2 2 2 2 3 3 2" xfId="21034"/>
    <cellStyle name="Normal 4 2 3 2 2 2 2 3 3 2 2" xfId="21035"/>
    <cellStyle name="Normal 4 2 3 2 2 2 2 3 3 3" xfId="21036"/>
    <cellStyle name="Normal 4 2 3 2 2 2 2 3 4" xfId="21037"/>
    <cellStyle name="Normal 4 2 3 2 2 2 2 3 4 2" xfId="21038"/>
    <cellStyle name="Normal 4 2 3 2 2 2 2 3 5" xfId="21039"/>
    <cellStyle name="Normal 4 2 3 2 2 2 2 4" xfId="21040"/>
    <cellStyle name="Normal 4 2 3 2 2 2 2 4 2" xfId="21041"/>
    <cellStyle name="Normal 4 2 3 2 2 2 2 4 2 2" xfId="21042"/>
    <cellStyle name="Normal 4 2 3 2 2 2 2 4 2 2 2" xfId="21043"/>
    <cellStyle name="Normal 4 2 3 2 2 2 2 4 2 3" xfId="21044"/>
    <cellStyle name="Normal 4 2 3 2 2 2 2 4 3" xfId="21045"/>
    <cellStyle name="Normal 4 2 3 2 2 2 2 4 3 2" xfId="21046"/>
    <cellStyle name="Normal 4 2 3 2 2 2 2 4 4" xfId="21047"/>
    <cellStyle name="Normal 4 2 3 2 2 2 2 5" xfId="21048"/>
    <cellStyle name="Normal 4 2 3 2 2 2 2 5 2" xfId="21049"/>
    <cellStyle name="Normal 4 2 3 2 2 2 2 5 2 2" xfId="21050"/>
    <cellStyle name="Normal 4 2 3 2 2 2 2 5 3" xfId="21051"/>
    <cellStyle name="Normal 4 2 3 2 2 2 2 6" xfId="21052"/>
    <cellStyle name="Normal 4 2 3 2 2 2 2 6 2" xfId="21053"/>
    <cellStyle name="Normal 4 2 3 2 2 2 2 7" xfId="21054"/>
    <cellStyle name="Normal 4 2 3 2 2 2 3" xfId="21055"/>
    <cellStyle name="Normal 4 2 3 2 2 2 3 2" xfId="21056"/>
    <cellStyle name="Normal 4 2 3 2 2 2 3 2 2" xfId="21057"/>
    <cellStyle name="Normal 4 2 3 2 2 2 3 2 2 2" xfId="21058"/>
    <cellStyle name="Normal 4 2 3 2 2 2 3 2 2 2 2" xfId="21059"/>
    <cellStyle name="Normal 4 2 3 2 2 2 3 2 2 2 2 2" xfId="21060"/>
    <cellStyle name="Normal 4 2 3 2 2 2 3 2 2 2 3" xfId="21061"/>
    <cellStyle name="Normal 4 2 3 2 2 2 3 2 2 3" xfId="21062"/>
    <cellStyle name="Normal 4 2 3 2 2 2 3 2 2 3 2" xfId="21063"/>
    <cellStyle name="Normal 4 2 3 2 2 2 3 2 2 4" xfId="21064"/>
    <cellStyle name="Normal 4 2 3 2 2 2 3 2 3" xfId="21065"/>
    <cellStyle name="Normal 4 2 3 2 2 2 3 2 3 2" xfId="21066"/>
    <cellStyle name="Normal 4 2 3 2 2 2 3 2 3 2 2" xfId="21067"/>
    <cellStyle name="Normal 4 2 3 2 2 2 3 2 3 3" xfId="21068"/>
    <cellStyle name="Normal 4 2 3 2 2 2 3 2 4" xfId="21069"/>
    <cellStyle name="Normal 4 2 3 2 2 2 3 2 4 2" xfId="21070"/>
    <cellStyle name="Normal 4 2 3 2 2 2 3 2 5" xfId="21071"/>
    <cellStyle name="Normal 4 2 3 2 2 2 3 3" xfId="21072"/>
    <cellStyle name="Normal 4 2 3 2 2 2 3 3 2" xfId="21073"/>
    <cellStyle name="Normal 4 2 3 2 2 2 3 3 2 2" xfId="21074"/>
    <cellStyle name="Normal 4 2 3 2 2 2 3 3 2 2 2" xfId="21075"/>
    <cellStyle name="Normal 4 2 3 2 2 2 3 3 2 3" xfId="21076"/>
    <cellStyle name="Normal 4 2 3 2 2 2 3 3 3" xfId="21077"/>
    <cellStyle name="Normal 4 2 3 2 2 2 3 3 3 2" xfId="21078"/>
    <cellStyle name="Normal 4 2 3 2 2 2 3 3 4" xfId="21079"/>
    <cellStyle name="Normal 4 2 3 2 2 2 3 4" xfId="21080"/>
    <cellStyle name="Normal 4 2 3 2 2 2 3 4 2" xfId="21081"/>
    <cellStyle name="Normal 4 2 3 2 2 2 3 4 2 2" xfId="21082"/>
    <cellStyle name="Normal 4 2 3 2 2 2 3 4 3" xfId="21083"/>
    <cellStyle name="Normal 4 2 3 2 2 2 3 5" xfId="21084"/>
    <cellStyle name="Normal 4 2 3 2 2 2 3 5 2" xfId="21085"/>
    <cellStyle name="Normal 4 2 3 2 2 2 3 6" xfId="21086"/>
    <cellStyle name="Normal 4 2 3 2 2 2 4" xfId="21087"/>
    <cellStyle name="Normal 4 2 3 2 2 2 4 2" xfId="21088"/>
    <cellStyle name="Normal 4 2 3 2 2 2 4 2 2" xfId="21089"/>
    <cellStyle name="Normal 4 2 3 2 2 2 4 2 2 2" xfId="21090"/>
    <cellStyle name="Normal 4 2 3 2 2 2 4 2 2 2 2" xfId="21091"/>
    <cellStyle name="Normal 4 2 3 2 2 2 4 2 2 3" xfId="21092"/>
    <cellStyle name="Normal 4 2 3 2 2 2 4 2 3" xfId="21093"/>
    <cellStyle name="Normal 4 2 3 2 2 2 4 2 3 2" xfId="21094"/>
    <cellStyle name="Normal 4 2 3 2 2 2 4 2 4" xfId="21095"/>
    <cellStyle name="Normal 4 2 3 2 2 2 4 3" xfId="21096"/>
    <cellStyle name="Normal 4 2 3 2 2 2 4 3 2" xfId="21097"/>
    <cellStyle name="Normal 4 2 3 2 2 2 4 3 2 2" xfId="21098"/>
    <cellStyle name="Normal 4 2 3 2 2 2 4 3 3" xfId="21099"/>
    <cellStyle name="Normal 4 2 3 2 2 2 4 4" xfId="21100"/>
    <cellStyle name="Normal 4 2 3 2 2 2 4 4 2" xfId="21101"/>
    <cellStyle name="Normal 4 2 3 2 2 2 4 5" xfId="21102"/>
    <cellStyle name="Normal 4 2 3 2 2 2 5" xfId="21103"/>
    <cellStyle name="Normal 4 2 3 2 2 2 5 2" xfId="21104"/>
    <cellStyle name="Normal 4 2 3 2 2 2 5 2 2" xfId="21105"/>
    <cellStyle name="Normal 4 2 3 2 2 2 5 2 2 2" xfId="21106"/>
    <cellStyle name="Normal 4 2 3 2 2 2 5 2 3" xfId="21107"/>
    <cellStyle name="Normal 4 2 3 2 2 2 5 3" xfId="21108"/>
    <cellStyle name="Normal 4 2 3 2 2 2 5 3 2" xfId="21109"/>
    <cellStyle name="Normal 4 2 3 2 2 2 5 4" xfId="21110"/>
    <cellStyle name="Normal 4 2 3 2 2 2 6" xfId="21111"/>
    <cellStyle name="Normal 4 2 3 2 2 2 6 2" xfId="21112"/>
    <cellStyle name="Normal 4 2 3 2 2 2 6 2 2" xfId="21113"/>
    <cellStyle name="Normal 4 2 3 2 2 2 6 3" xfId="21114"/>
    <cellStyle name="Normal 4 2 3 2 2 2 7" xfId="21115"/>
    <cellStyle name="Normal 4 2 3 2 2 2 7 2" xfId="21116"/>
    <cellStyle name="Normal 4 2 3 2 2 2 8" xfId="21117"/>
    <cellStyle name="Normal 4 2 3 2 2 3" xfId="21118"/>
    <cellStyle name="Normal 4 2 3 2 2 3 2" xfId="21119"/>
    <cellStyle name="Normal 4 2 3 2 2 3 2 2" xfId="21120"/>
    <cellStyle name="Normal 4 2 3 2 2 3 2 2 2" xfId="21121"/>
    <cellStyle name="Normal 4 2 3 2 2 3 2 2 2 2" xfId="21122"/>
    <cellStyle name="Normal 4 2 3 2 2 3 2 2 2 2 2" xfId="21123"/>
    <cellStyle name="Normal 4 2 3 2 2 3 2 2 2 2 2 2" xfId="21124"/>
    <cellStyle name="Normal 4 2 3 2 2 3 2 2 2 2 3" xfId="21125"/>
    <cellStyle name="Normal 4 2 3 2 2 3 2 2 2 3" xfId="21126"/>
    <cellStyle name="Normal 4 2 3 2 2 3 2 2 2 3 2" xfId="21127"/>
    <cellStyle name="Normal 4 2 3 2 2 3 2 2 2 4" xfId="21128"/>
    <cellStyle name="Normal 4 2 3 2 2 3 2 2 3" xfId="21129"/>
    <cellStyle name="Normal 4 2 3 2 2 3 2 2 3 2" xfId="21130"/>
    <cellStyle name="Normal 4 2 3 2 2 3 2 2 3 2 2" xfId="21131"/>
    <cellStyle name="Normal 4 2 3 2 2 3 2 2 3 3" xfId="21132"/>
    <cellStyle name="Normal 4 2 3 2 2 3 2 2 4" xfId="21133"/>
    <cellStyle name="Normal 4 2 3 2 2 3 2 2 4 2" xfId="21134"/>
    <cellStyle name="Normal 4 2 3 2 2 3 2 2 5" xfId="21135"/>
    <cellStyle name="Normal 4 2 3 2 2 3 2 3" xfId="21136"/>
    <cellStyle name="Normal 4 2 3 2 2 3 2 3 2" xfId="21137"/>
    <cellStyle name="Normal 4 2 3 2 2 3 2 3 2 2" xfId="21138"/>
    <cellStyle name="Normal 4 2 3 2 2 3 2 3 2 2 2" xfId="21139"/>
    <cellStyle name="Normal 4 2 3 2 2 3 2 3 2 3" xfId="21140"/>
    <cellStyle name="Normal 4 2 3 2 2 3 2 3 3" xfId="21141"/>
    <cellStyle name="Normal 4 2 3 2 2 3 2 3 3 2" xfId="21142"/>
    <cellStyle name="Normal 4 2 3 2 2 3 2 3 4" xfId="21143"/>
    <cellStyle name="Normal 4 2 3 2 2 3 2 4" xfId="21144"/>
    <cellStyle name="Normal 4 2 3 2 2 3 2 4 2" xfId="21145"/>
    <cellStyle name="Normal 4 2 3 2 2 3 2 4 2 2" xfId="21146"/>
    <cellStyle name="Normal 4 2 3 2 2 3 2 4 3" xfId="21147"/>
    <cellStyle name="Normal 4 2 3 2 2 3 2 5" xfId="21148"/>
    <cellStyle name="Normal 4 2 3 2 2 3 2 5 2" xfId="21149"/>
    <cellStyle name="Normal 4 2 3 2 2 3 2 6" xfId="21150"/>
    <cellStyle name="Normal 4 2 3 2 2 3 3" xfId="21151"/>
    <cellStyle name="Normal 4 2 3 2 2 3 3 2" xfId="21152"/>
    <cellStyle name="Normal 4 2 3 2 2 3 3 2 2" xfId="21153"/>
    <cellStyle name="Normal 4 2 3 2 2 3 3 2 2 2" xfId="21154"/>
    <cellStyle name="Normal 4 2 3 2 2 3 3 2 2 2 2" xfId="21155"/>
    <cellStyle name="Normal 4 2 3 2 2 3 3 2 2 3" xfId="21156"/>
    <cellStyle name="Normal 4 2 3 2 2 3 3 2 3" xfId="21157"/>
    <cellStyle name="Normal 4 2 3 2 2 3 3 2 3 2" xfId="21158"/>
    <cellStyle name="Normal 4 2 3 2 2 3 3 2 4" xfId="21159"/>
    <cellStyle name="Normal 4 2 3 2 2 3 3 3" xfId="21160"/>
    <cellStyle name="Normal 4 2 3 2 2 3 3 3 2" xfId="21161"/>
    <cellStyle name="Normal 4 2 3 2 2 3 3 3 2 2" xfId="21162"/>
    <cellStyle name="Normal 4 2 3 2 2 3 3 3 3" xfId="21163"/>
    <cellStyle name="Normal 4 2 3 2 2 3 3 4" xfId="21164"/>
    <cellStyle name="Normal 4 2 3 2 2 3 3 4 2" xfId="21165"/>
    <cellStyle name="Normal 4 2 3 2 2 3 3 5" xfId="21166"/>
    <cellStyle name="Normal 4 2 3 2 2 3 4" xfId="21167"/>
    <cellStyle name="Normal 4 2 3 2 2 3 4 2" xfId="21168"/>
    <cellStyle name="Normal 4 2 3 2 2 3 4 2 2" xfId="21169"/>
    <cellStyle name="Normal 4 2 3 2 2 3 4 2 2 2" xfId="21170"/>
    <cellStyle name="Normal 4 2 3 2 2 3 4 2 3" xfId="21171"/>
    <cellStyle name="Normal 4 2 3 2 2 3 4 3" xfId="21172"/>
    <cellStyle name="Normal 4 2 3 2 2 3 4 3 2" xfId="21173"/>
    <cellStyle name="Normal 4 2 3 2 2 3 4 4" xfId="21174"/>
    <cellStyle name="Normal 4 2 3 2 2 3 5" xfId="21175"/>
    <cellStyle name="Normal 4 2 3 2 2 3 5 2" xfId="21176"/>
    <cellStyle name="Normal 4 2 3 2 2 3 5 2 2" xfId="21177"/>
    <cellStyle name="Normal 4 2 3 2 2 3 5 3" xfId="21178"/>
    <cellStyle name="Normal 4 2 3 2 2 3 6" xfId="21179"/>
    <cellStyle name="Normal 4 2 3 2 2 3 6 2" xfId="21180"/>
    <cellStyle name="Normal 4 2 3 2 2 3 7" xfId="21181"/>
    <cellStyle name="Normal 4 2 3 2 2 4" xfId="21182"/>
    <cellStyle name="Normal 4 2 3 2 2 4 2" xfId="21183"/>
    <cellStyle name="Normal 4 2 3 2 2 4 2 2" xfId="21184"/>
    <cellStyle name="Normal 4 2 3 2 2 4 2 2 2" xfId="21185"/>
    <cellStyle name="Normal 4 2 3 2 2 4 2 2 2 2" xfId="21186"/>
    <cellStyle name="Normal 4 2 3 2 2 4 2 2 2 2 2" xfId="21187"/>
    <cellStyle name="Normal 4 2 3 2 2 4 2 2 2 3" xfId="21188"/>
    <cellStyle name="Normal 4 2 3 2 2 4 2 2 3" xfId="21189"/>
    <cellStyle name="Normal 4 2 3 2 2 4 2 2 3 2" xfId="21190"/>
    <cellStyle name="Normal 4 2 3 2 2 4 2 2 4" xfId="21191"/>
    <cellStyle name="Normal 4 2 3 2 2 4 2 3" xfId="21192"/>
    <cellStyle name="Normal 4 2 3 2 2 4 2 3 2" xfId="21193"/>
    <cellStyle name="Normal 4 2 3 2 2 4 2 3 2 2" xfId="21194"/>
    <cellStyle name="Normal 4 2 3 2 2 4 2 3 3" xfId="21195"/>
    <cellStyle name="Normal 4 2 3 2 2 4 2 4" xfId="21196"/>
    <cellStyle name="Normal 4 2 3 2 2 4 2 4 2" xfId="21197"/>
    <cellStyle name="Normal 4 2 3 2 2 4 2 5" xfId="21198"/>
    <cellStyle name="Normal 4 2 3 2 2 4 3" xfId="21199"/>
    <cellStyle name="Normal 4 2 3 2 2 4 3 2" xfId="21200"/>
    <cellStyle name="Normal 4 2 3 2 2 4 3 2 2" xfId="21201"/>
    <cellStyle name="Normal 4 2 3 2 2 4 3 2 2 2" xfId="21202"/>
    <cellStyle name="Normal 4 2 3 2 2 4 3 2 3" xfId="21203"/>
    <cellStyle name="Normal 4 2 3 2 2 4 3 3" xfId="21204"/>
    <cellStyle name="Normal 4 2 3 2 2 4 3 3 2" xfId="21205"/>
    <cellStyle name="Normal 4 2 3 2 2 4 3 4" xfId="21206"/>
    <cellStyle name="Normal 4 2 3 2 2 4 4" xfId="21207"/>
    <cellStyle name="Normal 4 2 3 2 2 4 4 2" xfId="21208"/>
    <cellStyle name="Normal 4 2 3 2 2 4 4 2 2" xfId="21209"/>
    <cellStyle name="Normal 4 2 3 2 2 4 4 3" xfId="21210"/>
    <cellStyle name="Normal 4 2 3 2 2 4 5" xfId="21211"/>
    <cellStyle name="Normal 4 2 3 2 2 4 5 2" xfId="21212"/>
    <cellStyle name="Normal 4 2 3 2 2 4 6" xfId="21213"/>
    <cellStyle name="Normal 4 2 3 2 2 5" xfId="21214"/>
    <cellStyle name="Normal 4 2 3 2 2 5 2" xfId="21215"/>
    <cellStyle name="Normal 4 2 3 2 2 5 2 2" xfId="21216"/>
    <cellStyle name="Normal 4 2 3 2 2 5 2 2 2" xfId="21217"/>
    <cellStyle name="Normal 4 2 3 2 2 5 2 2 2 2" xfId="21218"/>
    <cellStyle name="Normal 4 2 3 2 2 5 2 2 3" xfId="21219"/>
    <cellStyle name="Normal 4 2 3 2 2 5 2 3" xfId="21220"/>
    <cellStyle name="Normal 4 2 3 2 2 5 2 3 2" xfId="21221"/>
    <cellStyle name="Normal 4 2 3 2 2 5 2 4" xfId="21222"/>
    <cellStyle name="Normal 4 2 3 2 2 5 3" xfId="21223"/>
    <cellStyle name="Normal 4 2 3 2 2 5 3 2" xfId="21224"/>
    <cellStyle name="Normal 4 2 3 2 2 5 3 2 2" xfId="21225"/>
    <cellStyle name="Normal 4 2 3 2 2 5 3 3" xfId="21226"/>
    <cellStyle name="Normal 4 2 3 2 2 5 4" xfId="21227"/>
    <cellStyle name="Normal 4 2 3 2 2 5 4 2" xfId="21228"/>
    <cellStyle name="Normal 4 2 3 2 2 5 5" xfId="21229"/>
    <cellStyle name="Normal 4 2 3 2 2 6" xfId="21230"/>
    <cellStyle name="Normal 4 2 3 2 2 6 2" xfId="21231"/>
    <cellStyle name="Normal 4 2 3 2 2 6 2 2" xfId="21232"/>
    <cellStyle name="Normal 4 2 3 2 2 6 2 2 2" xfId="21233"/>
    <cellStyle name="Normal 4 2 3 2 2 6 2 3" xfId="21234"/>
    <cellStyle name="Normal 4 2 3 2 2 6 3" xfId="21235"/>
    <cellStyle name="Normal 4 2 3 2 2 6 3 2" xfId="21236"/>
    <cellStyle name="Normal 4 2 3 2 2 6 4" xfId="21237"/>
    <cellStyle name="Normal 4 2 3 2 2 7" xfId="21238"/>
    <cellStyle name="Normal 4 2 3 2 2 7 2" xfId="21239"/>
    <cellStyle name="Normal 4 2 3 2 2 7 2 2" xfId="21240"/>
    <cellStyle name="Normal 4 2 3 2 2 7 3" xfId="21241"/>
    <cellStyle name="Normal 4 2 3 2 2 8" xfId="21242"/>
    <cellStyle name="Normal 4 2 3 2 2 8 2" xfId="21243"/>
    <cellStyle name="Normal 4 2 3 2 2 9" xfId="21244"/>
    <cellStyle name="Normal 4 2 3 2 3" xfId="21245"/>
    <cellStyle name="Normal 4 2 3 2 3 2" xfId="21246"/>
    <cellStyle name="Normal 4 2 3 2 3 2 2" xfId="21247"/>
    <cellStyle name="Normal 4 2 3 2 3 2 2 2" xfId="21248"/>
    <cellStyle name="Normal 4 2 3 2 3 2 2 2 2" xfId="21249"/>
    <cellStyle name="Normal 4 2 3 2 3 2 2 2 2 2" xfId="21250"/>
    <cellStyle name="Normal 4 2 3 2 3 2 2 2 2 2 2" xfId="21251"/>
    <cellStyle name="Normal 4 2 3 2 3 2 2 2 2 2 2 2" xfId="21252"/>
    <cellStyle name="Normal 4 2 3 2 3 2 2 2 2 2 3" xfId="21253"/>
    <cellStyle name="Normal 4 2 3 2 3 2 2 2 2 3" xfId="21254"/>
    <cellStyle name="Normal 4 2 3 2 3 2 2 2 2 3 2" xfId="21255"/>
    <cellStyle name="Normal 4 2 3 2 3 2 2 2 2 4" xfId="21256"/>
    <cellStyle name="Normal 4 2 3 2 3 2 2 2 3" xfId="21257"/>
    <cellStyle name="Normal 4 2 3 2 3 2 2 2 3 2" xfId="21258"/>
    <cellStyle name="Normal 4 2 3 2 3 2 2 2 3 2 2" xfId="21259"/>
    <cellStyle name="Normal 4 2 3 2 3 2 2 2 3 3" xfId="21260"/>
    <cellStyle name="Normal 4 2 3 2 3 2 2 2 4" xfId="21261"/>
    <cellStyle name="Normal 4 2 3 2 3 2 2 2 4 2" xfId="21262"/>
    <cellStyle name="Normal 4 2 3 2 3 2 2 2 5" xfId="21263"/>
    <cellStyle name="Normal 4 2 3 2 3 2 2 3" xfId="21264"/>
    <cellStyle name="Normal 4 2 3 2 3 2 2 3 2" xfId="21265"/>
    <cellStyle name="Normal 4 2 3 2 3 2 2 3 2 2" xfId="21266"/>
    <cellStyle name="Normal 4 2 3 2 3 2 2 3 2 2 2" xfId="21267"/>
    <cellStyle name="Normal 4 2 3 2 3 2 2 3 2 3" xfId="21268"/>
    <cellStyle name="Normal 4 2 3 2 3 2 2 3 3" xfId="21269"/>
    <cellStyle name="Normal 4 2 3 2 3 2 2 3 3 2" xfId="21270"/>
    <cellStyle name="Normal 4 2 3 2 3 2 2 3 4" xfId="21271"/>
    <cellStyle name="Normal 4 2 3 2 3 2 2 4" xfId="21272"/>
    <cellStyle name="Normal 4 2 3 2 3 2 2 4 2" xfId="21273"/>
    <cellStyle name="Normal 4 2 3 2 3 2 2 4 2 2" xfId="21274"/>
    <cellStyle name="Normal 4 2 3 2 3 2 2 4 3" xfId="21275"/>
    <cellStyle name="Normal 4 2 3 2 3 2 2 5" xfId="21276"/>
    <cellStyle name="Normal 4 2 3 2 3 2 2 5 2" xfId="21277"/>
    <cellStyle name="Normal 4 2 3 2 3 2 2 6" xfId="21278"/>
    <cellStyle name="Normal 4 2 3 2 3 2 3" xfId="21279"/>
    <cellStyle name="Normal 4 2 3 2 3 2 3 2" xfId="21280"/>
    <cellStyle name="Normal 4 2 3 2 3 2 3 2 2" xfId="21281"/>
    <cellStyle name="Normal 4 2 3 2 3 2 3 2 2 2" xfId="21282"/>
    <cellStyle name="Normal 4 2 3 2 3 2 3 2 2 2 2" xfId="21283"/>
    <cellStyle name="Normal 4 2 3 2 3 2 3 2 2 3" xfId="21284"/>
    <cellStyle name="Normal 4 2 3 2 3 2 3 2 3" xfId="21285"/>
    <cellStyle name="Normal 4 2 3 2 3 2 3 2 3 2" xfId="21286"/>
    <cellStyle name="Normal 4 2 3 2 3 2 3 2 4" xfId="21287"/>
    <cellStyle name="Normal 4 2 3 2 3 2 3 3" xfId="21288"/>
    <cellStyle name="Normal 4 2 3 2 3 2 3 3 2" xfId="21289"/>
    <cellStyle name="Normal 4 2 3 2 3 2 3 3 2 2" xfId="21290"/>
    <cellStyle name="Normal 4 2 3 2 3 2 3 3 3" xfId="21291"/>
    <cellStyle name="Normal 4 2 3 2 3 2 3 4" xfId="21292"/>
    <cellStyle name="Normal 4 2 3 2 3 2 3 4 2" xfId="21293"/>
    <cellStyle name="Normal 4 2 3 2 3 2 3 5" xfId="21294"/>
    <cellStyle name="Normal 4 2 3 2 3 2 4" xfId="21295"/>
    <cellStyle name="Normal 4 2 3 2 3 2 4 2" xfId="21296"/>
    <cellStyle name="Normal 4 2 3 2 3 2 4 2 2" xfId="21297"/>
    <cellStyle name="Normal 4 2 3 2 3 2 4 2 2 2" xfId="21298"/>
    <cellStyle name="Normal 4 2 3 2 3 2 4 2 3" xfId="21299"/>
    <cellStyle name="Normal 4 2 3 2 3 2 4 3" xfId="21300"/>
    <cellStyle name="Normal 4 2 3 2 3 2 4 3 2" xfId="21301"/>
    <cellStyle name="Normal 4 2 3 2 3 2 4 4" xfId="21302"/>
    <cellStyle name="Normal 4 2 3 2 3 2 5" xfId="21303"/>
    <cellStyle name="Normal 4 2 3 2 3 2 5 2" xfId="21304"/>
    <cellStyle name="Normal 4 2 3 2 3 2 5 2 2" xfId="21305"/>
    <cellStyle name="Normal 4 2 3 2 3 2 5 3" xfId="21306"/>
    <cellStyle name="Normal 4 2 3 2 3 2 6" xfId="21307"/>
    <cellStyle name="Normal 4 2 3 2 3 2 6 2" xfId="21308"/>
    <cellStyle name="Normal 4 2 3 2 3 2 7" xfId="21309"/>
    <cellStyle name="Normal 4 2 3 2 3 3" xfId="21310"/>
    <cellStyle name="Normal 4 2 3 2 3 3 2" xfId="21311"/>
    <cellStyle name="Normal 4 2 3 2 3 3 2 2" xfId="21312"/>
    <cellStyle name="Normal 4 2 3 2 3 3 2 2 2" xfId="21313"/>
    <cellStyle name="Normal 4 2 3 2 3 3 2 2 2 2" xfId="21314"/>
    <cellStyle name="Normal 4 2 3 2 3 3 2 2 2 2 2" xfId="21315"/>
    <cellStyle name="Normal 4 2 3 2 3 3 2 2 2 3" xfId="21316"/>
    <cellStyle name="Normal 4 2 3 2 3 3 2 2 3" xfId="21317"/>
    <cellStyle name="Normal 4 2 3 2 3 3 2 2 3 2" xfId="21318"/>
    <cellStyle name="Normal 4 2 3 2 3 3 2 2 4" xfId="21319"/>
    <cellStyle name="Normal 4 2 3 2 3 3 2 3" xfId="21320"/>
    <cellStyle name="Normal 4 2 3 2 3 3 2 3 2" xfId="21321"/>
    <cellStyle name="Normal 4 2 3 2 3 3 2 3 2 2" xfId="21322"/>
    <cellStyle name="Normal 4 2 3 2 3 3 2 3 3" xfId="21323"/>
    <cellStyle name="Normal 4 2 3 2 3 3 2 4" xfId="21324"/>
    <cellStyle name="Normal 4 2 3 2 3 3 2 4 2" xfId="21325"/>
    <cellStyle name="Normal 4 2 3 2 3 3 2 5" xfId="21326"/>
    <cellStyle name="Normal 4 2 3 2 3 3 3" xfId="21327"/>
    <cellStyle name="Normal 4 2 3 2 3 3 3 2" xfId="21328"/>
    <cellStyle name="Normal 4 2 3 2 3 3 3 2 2" xfId="21329"/>
    <cellStyle name="Normal 4 2 3 2 3 3 3 2 2 2" xfId="21330"/>
    <cellStyle name="Normal 4 2 3 2 3 3 3 2 3" xfId="21331"/>
    <cellStyle name="Normal 4 2 3 2 3 3 3 3" xfId="21332"/>
    <cellStyle name="Normal 4 2 3 2 3 3 3 3 2" xfId="21333"/>
    <cellStyle name="Normal 4 2 3 2 3 3 3 4" xfId="21334"/>
    <cellStyle name="Normal 4 2 3 2 3 3 4" xfId="21335"/>
    <cellStyle name="Normal 4 2 3 2 3 3 4 2" xfId="21336"/>
    <cellStyle name="Normal 4 2 3 2 3 3 4 2 2" xfId="21337"/>
    <cellStyle name="Normal 4 2 3 2 3 3 4 3" xfId="21338"/>
    <cellStyle name="Normal 4 2 3 2 3 3 5" xfId="21339"/>
    <cellStyle name="Normal 4 2 3 2 3 3 5 2" xfId="21340"/>
    <cellStyle name="Normal 4 2 3 2 3 3 6" xfId="21341"/>
    <cellStyle name="Normal 4 2 3 2 3 4" xfId="21342"/>
    <cellStyle name="Normal 4 2 3 2 3 4 2" xfId="21343"/>
    <cellStyle name="Normal 4 2 3 2 3 4 2 2" xfId="21344"/>
    <cellStyle name="Normal 4 2 3 2 3 4 2 2 2" xfId="21345"/>
    <cellStyle name="Normal 4 2 3 2 3 4 2 2 2 2" xfId="21346"/>
    <cellStyle name="Normal 4 2 3 2 3 4 2 2 3" xfId="21347"/>
    <cellStyle name="Normal 4 2 3 2 3 4 2 3" xfId="21348"/>
    <cellStyle name="Normal 4 2 3 2 3 4 2 3 2" xfId="21349"/>
    <cellStyle name="Normal 4 2 3 2 3 4 2 4" xfId="21350"/>
    <cellStyle name="Normal 4 2 3 2 3 4 3" xfId="21351"/>
    <cellStyle name="Normal 4 2 3 2 3 4 3 2" xfId="21352"/>
    <cellStyle name="Normal 4 2 3 2 3 4 3 2 2" xfId="21353"/>
    <cellStyle name="Normal 4 2 3 2 3 4 3 3" xfId="21354"/>
    <cellStyle name="Normal 4 2 3 2 3 4 4" xfId="21355"/>
    <cellStyle name="Normal 4 2 3 2 3 4 4 2" xfId="21356"/>
    <cellStyle name="Normal 4 2 3 2 3 4 5" xfId="21357"/>
    <cellStyle name="Normal 4 2 3 2 3 5" xfId="21358"/>
    <cellStyle name="Normal 4 2 3 2 3 5 2" xfId="21359"/>
    <cellStyle name="Normal 4 2 3 2 3 5 2 2" xfId="21360"/>
    <cellStyle name="Normal 4 2 3 2 3 5 2 2 2" xfId="21361"/>
    <cellStyle name="Normal 4 2 3 2 3 5 2 3" xfId="21362"/>
    <cellStyle name="Normal 4 2 3 2 3 5 3" xfId="21363"/>
    <cellStyle name="Normal 4 2 3 2 3 5 3 2" xfId="21364"/>
    <cellStyle name="Normal 4 2 3 2 3 5 4" xfId="21365"/>
    <cellStyle name="Normal 4 2 3 2 3 6" xfId="21366"/>
    <cellStyle name="Normal 4 2 3 2 3 6 2" xfId="21367"/>
    <cellStyle name="Normal 4 2 3 2 3 6 2 2" xfId="21368"/>
    <cellStyle name="Normal 4 2 3 2 3 6 3" xfId="21369"/>
    <cellStyle name="Normal 4 2 3 2 3 7" xfId="21370"/>
    <cellStyle name="Normal 4 2 3 2 3 7 2" xfId="21371"/>
    <cellStyle name="Normal 4 2 3 2 3 8" xfId="21372"/>
    <cellStyle name="Normal 4 2 3 2 4" xfId="21373"/>
    <cellStyle name="Normal 4 2 3 2 4 2" xfId="21374"/>
    <cellStyle name="Normal 4 2 3 2 4 2 2" xfId="21375"/>
    <cellStyle name="Normal 4 2 3 2 4 2 2 2" xfId="21376"/>
    <cellStyle name="Normal 4 2 3 2 4 2 2 2 2" xfId="21377"/>
    <cellStyle name="Normal 4 2 3 2 4 2 2 2 2 2" xfId="21378"/>
    <cellStyle name="Normal 4 2 3 2 4 2 2 2 2 2 2" xfId="21379"/>
    <cellStyle name="Normal 4 2 3 2 4 2 2 2 2 3" xfId="21380"/>
    <cellStyle name="Normal 4 2 3 2 4 2 2 2 3" xfId="21381"/>
    <cellStyle name="Normal 4 2 3 2 4 2 2 2 3 2" xfId="21382"/>
    <cellStyle name="Normal 4 2 3 2 4 2 2 2 4" xfId="21383"/>
    <cellStyle name="Normal 4 2 3 2 4 2 2 3" xfId="21384"/>
    <cellStyle name="Normal 4 2 3 2 4 2 2 3 2" xfId="21385"/>
    <cellStyle name="Normal 4 2 3 2 4 2 2 3 2 2" xfId="21386"/>
    <cellStyle name="Normal 4 2 3 2 4 2 2 3 3" xfId="21387"/>
    <cellStyle name="Normal 4 2 3 2 4 2 2 4" xfId="21388"/>
    <cellStyle name="Normal 4 2 3 2 4 2 2 4 2" xfId="21389"/>
    <cellStyle name="Normal 4 2 3 2 4 2 2 5" xfId="21390"/>
    <cellStyle name="Normal 4 2 3 2 4 2 3" xfId="21391"/>
    <cellStyle name="Normal 4 2 3 2 4 2 3 2" xfId="21392"/>
    <cellStyle name="Normal 4 2 3 2 4 2 3 2 2" xfId="21393"/>
    <cellStyle name="Normal 4 2 3 2 4 2 3 2 2 2" xfId="21394"/>
    <cellStyle name="Normal 4 2 3 2 4 2 3 2 3" xfId="21395"/>
    <cellStyle name="Normal 4 2 3 2 4 2 3 3" xfId="21396"/>
    <cellStyle name="Normal 4 2 3 2 4 2 3 3 2" xfId="21397"/>
    <cellStyle name="Normal 4 2 3 2 4 2 3 4" xfId="21398"/>
    <cellStyle name="Normal 4 2 3 2 4 2 4" xfId="21399"/>
    <cellStyle name="Normal 4 2 3 2 4 2 4 2" xfId="21400"/>
    <cellStyle name="Normal 4 2 3 2 4 2 4 2 2" xfId="21401"/>
    <cellStyle name="Normal 4 2 3 2 4 2 4 3" xfId="21402"/>
    <cellStyle name="Normal 4 2 3 2 4 2 5" xfId="21403"/>
    <cellStyle name="Normal 4 2 3 2 4 2 5 2" xfId="21404"/>
    <cellStyle name="Normal 4 2 3 2 4 2 6" xfId="21405"/>
    <cellStyle name="Normal 4 2 3 2 4 3" xfId="21406"/>
    <cellStyle name="Normal 4 2 3 2 4 3 2" xfId="21407"/>
    <cellStyle name="Normal 4 2 3 2 4 3 2 2" xfId="21408"/>
    <cellStyle name="Normal 4 2 3 2 4 3 2 2 2" xfId="21409"/>
    <cellStyle name="Normal 4 2 3 2 4 3 2 2 2 2" xfId="21410"/>
    <cellStyle name="Normal 4 2 3 2 4 3 2 2 3" xfId="21411"/>
    <cellStyle name="Normal 4 2 3 2 4 3 2 3" xfId="21412"/>
    <cellStyle name="Normal 4 2 3 2 4 3 2 3 2" xfId="21413"/>
    <cellStyle name="Normal 4 2 3 2 4 3 2 4" xfId="21414"/>
    <cellStyle name="Normal 4 2 3 2 4 3 3" xfId="21415"/>
    <cellStyle name="Normal 4 2 3 2 4 3 3 2" xfId="21416"/>
    <cellStyle name="Normal 4 2 3 2 4 3 3 2 2" xfId="21417"/>
    <cellStyle name="Normal 4 2 3 2 4 3 3 3" xfId="21418"/>
    <cellStyle name="Normal 4 2 3 2 4 3 4" xfId="21419"/>
    <cellStyle name="Normal 4 2 3 2 4 3 4 2" xfId="21420"/>
    <cellStyle name="Normal 4 2 3 2 4 3 5" xfId="21421"/>
    <cellStyle name="Normal 4 2 3 2 4 4" xfId="21422"/>
    <cellStyle name="Normal 4 2 3 2 4 4 2" xfId="21423"/>
    <cellStyle name="Normal 4 2 3 2 4 4 2 2" xfId="21424"/>
    <cellStyle name="Normal 4 2 3 2 4 4 2 2 2" xfId="21425"/>
    <cellStyle name="Normal 4 2 3 2 4 4 2 3" xfId="21426"/>
    <cellStyle name="Normal 4 2 3 2 4 4 3" xfId="21427"/>
    <cellStyle name="Normal 4 2 3 2 4 4 3 2" xfId="21428"/>
    <cellStyle name="Normal 4 2 3 2 4 4 4" xfId="21429"/>
    <cellStyle name="Normal 4 2 3 2 4 5" xfId="21430"/>
    <cellStyle name="Normal 4 2 3 2 4 5 2" xfId="21431"/>
    <cellStyle name="Normal 4 2 3 2 4 5 2 2" xfId="21432"/>
    <cellStyle name="Normal 4 2 3 2 4 5 3" xfId="21433"/>
    <cellStyle name="Normal 4 2 3 2 4 6" xfId="21434"/>
    <cellStyle name="Normal 4 2 3 2 4 6 2" xfId="21435"/>
    <cellStyle name="Normal 4 2 3 2 4 7" xfId="21436"/>
    <cellStyle name="Normal 4 2 3 2 5" xfId="21437"/>
    <cellStyle name="Normal 4 2 3 2 5 2" xfId="21438"/>
    <cellStyle name="Normal 4 2 3 2 5 2 2" xfId="21439"/>
    <cellStyle name="Normal 4 2 3 2 5 2 2 2" xfId="21440"/>
    <cellStyle name="Normal 4 2 3 2 5 2 2 2 2" xfId="21441"/>
    <cellStyle name="Normal 4 2 3 2 5 2 2 2 2 2" xfId="21442"/>
    <cellStyle name="Normal 4 2 3 2 5 2 2 2 3" xfId="21443"/>
    <cellStyle name="Normal 4 2 3 2 5 2 2 3" xfId="21444"/>
    <cellStyle name="Normal 4 2 3 2 5 2 2 3 2" xfId="21445"/>
    <cellStyle name="Normal 4 2 3 2 5 2 2 4" xfId="21446"/>
    <cellStyle name="Normal 4 2 3 2 5 2 3" xfId="21447"/>
    <cellStyle name="Normal 4 2 3 2 5 2 3 2" xfId="21448"/>
    <cellStyle name="Normal 4 2 3 2 5 2 3 2 2" xfId="21449"/>
    <cellStyle name="Normal 4 2 3 2 5 2 3 3" xfId="21450"/>
    <cellStyle name="Normal 4 2 3 2 5 2 4" xfId="21451"/>
    <cellStyle name="Normal 4 2 3 2 5 2 4 2" xfId="21452"/>
    <cellStyle name="Normal 4 2 3 2 5 2 5" xfId="21453"/>
    <cellStyle name="Normal 4 2 3 2 5 3" xfId="21454"/>
    <cellStyle name="Normal 4 2 3 2 5 3 2" xfId="21455"/>
    <cellStyle name="Normal 4 2 3 2 5 3 2 2" xfId="21456"/>
    <cellStyle name="Normal 4 2 3 2 5 3 2 2 2" xfId="21457"/>
    <cellStyle name="Normal 4 2 3 2 5 3 2 3" xfId="21458"/>
    <cellStyle name="Normal 4 2 3 2 5 3 3" xfId="21459"/>
    <cellStyle name="Normal 4 2 3 2 5 3 3 2" xfId="21460"/>
    <cellStyle name="Normal 4 2 3 2 5 3 4" xfId="21461"/>
    <cellStyle name="Normal 4 2 3 2 5 4" xfId="21462"/>
    <cellStyle name="Normal 4 2 3 2 5 4 2" xfId="21463"/>
    <cellStyle name="Normal 4 2 3 2 5 4 2 2" xfId="21464"/>
    <cellStyle name="Normal 4 2 3 2 5 4 3" xfId="21465"/>
    <cellStyle name="Normal 4 2 3 2 5 5" xfId="21466"/>
    <cellStyle name="Normal 4 2 3 2 5 5 2" xfId="21467"/>
    <cellStyle name="Normal 4 2 3 2 5 6" xfId="21468"/>
    <cellStyle name="Normal 4 2 3 2 6" xfId="21469"/>
    <cellStyle name="Normal 4 2 3 2 6 2" xfId="21470"/>
    <cellStyle name="Normal 4 2 3 2 6 2 2" xfId="21471"/>
    <cellStyle name="Normal 4 2 3 2 6 2 2 2" xfId="21472"/>
    <cellStyle name="Normal 4 2 3 2 6 2 2 2 2" xfId="21473"/>
    <cellStyle name="Normal 4 2 3 2 6 2 2 3" xfId="21474"/>
    <cellStyle name="Normal 4 2 3 2 6 2 3" xfId="21475"/>
    <cellStyle name="Normal 4 2 3 2 6 2 3 2" xfId="21476"/>
    <cellStyle name="Normal 4 2 3 2 6 2 4" xfId="21477"/>
    <cellStyle name="Normal 4 2 3 2 6 3" xfId="21478"/>
    <cellStyle name="Normal 4 2 3 2 6 3 2" xfId="21479"/>
    <cellStyle name="Normal 4 2 3 2 6 3 2 2" xfId="21480"/>
    <cellStyle name="Normal 4 2 3 2 6 3 3" xfId="21481"/>
    <cellStyle name="Normal 4 2 3 2 6 4" xfId="21482"/>
    <cellStyle name="Normal 4 2 3 2 6 4 2" xfId="21483"/>
    <cellStyle name="Normal 4 2 3 2 6 5" xfId="21484"/>
    <cellStyle name="Normal 4 2 3 2 7" xfId="21485"/>
    <cellStyle name="Normal 4 2 3 2 7 2" xfId="21486"/>
    <cellStyle name="Normal 4 2 3 2 7 2 2" xfId="21487"/>
    <cellStyle name="Normal 4 2 3 2 7 2 2 2" xfId="21488"/>
    <cellStyle name="Normal 4 2 3 2 7 2 3" xfId="21489"/>
    <cellStyle name="Normal 4 2 3 2 7 3" xfId="21490"/>
    <cellStyle name="Normal 4 2 3 2 7 3 2" xfId="21491"/>
    <cellStyle name="Normal 4 2 3 2 7 4" xfId="21492"/>
    <cellStyle name="Normal 4 2 3 2 8" xfId="21493"/>
    <cellStyle name="Normal 4 2 3 2 8 2" xfId="21494"/>
    <cellStyle name="Normal 4 2 3 2 8 2 2" xfId="21495"/>
    <cellStyle name="Normal 4 2 3 2 8 3" xfId="21496"/>
    <cellStyle name="Normal 4 2 3 2 9" xfId="21497"/>
    <cellStyle name="Normal 4 2 3 2 9 2" xfId="21498"/>
    <cellStyle name="Normal 4 2 3 3" xfId="21499"/>
    <cellStyle name="Normal 4 2 3 3 2" xfId="21500"/>
    <cellStyle name="Normal 4 2 3 3 2 2" xfId="21501"/>
    <cellStyle name="Normal 4 2 3 3 2 2 2" xfId="21502"/>
    <cellStyle name="Normal 4 2 3 3 2 2 2 2" xfId="21503"/>
    <cellStyle name="Normal 4 2 3 3 2 2 2 2 2" xfId="21504"/>
    <cellStyle name="Normal 4 2 3 3 2 2 2 2 2 2" xfId="21505"/>
    <cellStyle name="Normal 4 2 3 3 2 2 2 2 2 2 2" xfId="21506"/>
    <cellStyle name="Normal 4 2 3 3 2 2 2 2 2 2 2 2" xfId="21507"/>
    <cellStyle name="Normal 4 2 3 3 2 2 2 2 2 2 3" xfId="21508"/>
    <cellStyle name="Normal 4 2 3 3 2 2 2 2 2 3" xfId="21509"/>
    <cellStyle name="Normal 4 2 3 3 2 2 2 2 2 3 2" xfId="21510"/>
    <cellStyle name="Normal 4 2 3 3 2 2 2 2 2 4" xfId="21511"/>
    <cellStyle name="Normal 4 2 3 3 2 2 2 2 3" xfId="21512"/>
    <cellStyle name="Normal 4 2 3 3 2 2 2 2 3 2" xfId="21513"/>
    <cellStyle name="Normal 4 2 3 3 2 2 2 2 3 2 2" xfId="21514"/>
    <cellStyle name="Normal 4 2 3 3 2 2 2 2 3 3" xfId="21515"/>
    <cellStyle name="Normal 4 2 3 3 2 2 2 2 4" xfId="21516"/>
    <cellStyle name="Normal 4 2 3 3 2 2 2 2 4 2" xfId="21517"/>
    <cellStyle name="Normal 4 2 3 3 2 2 2 2 5" xfId="21518"/>
    <cellStyle name="Normal 4 2 3 3 2 2 2 3" xfId="21519"/>
    <cellStyle name="Normal 4 2 3 3 2 2 2 3 2" xfId="21520"/>
    <cellStyle name="Normal 4 2 3 3 2 2 2 3 2 2" xfId="21521"/>
    <cellStyle name="Normal 4 2 3 3 2 2 2 3 2 2 2" xfId="21522"/>
    <cellStyle name="Normal 4 2 3 3 2 2 2 3 2 3" xfId="21523"/>
    <cellStyle name="Normal 4 2 3 3 2 2 2 3 3" xfId="21524"/>
    <cellStyle name="Normal 4 2 3 3 2 2 2 3 3 2" xfId="21525"/>
    <cellStyle name="Normal 4 2 3 3 2 2 2 3 4" xfId="21526"/>
    <cellStyle name="Normal 4 2 3 3 2 2 2 4" xfId="21527"/>
    <cellStyle name="Normal 4 2 3 3 2 2 2 4 2" xfId="21528"/>
    <cellStyle name="Normal 4 2 3 3 2 2 2 4 2 2" xfId="21529"/>
    <cellStyle name="Normal 4 2 3 3 2 2 2 4 3" xfId="21530"/>
    <cellStyle name="Normal 4 2 3 3 2 2 2 5" xfId="21531"/>
    <cellStyle name="Normal 4 2 3 3 2 2 2 5 2" xfId="21532"/>
    <cellStyle name="Normal 4 2 3 3 2 2 2 6" xfId="21533"/>
    <cellStyle name="Normal 4 2 3 3 2 2 3" xfId="21534"/>
    <cellStyle name="Normal 4 2 3 3 2 2 3 2" xfId="21535"/>
    <cellStyle name="Normal 4 2 3 3 2 2 3 2 2" xfId="21536"/>
    <cellStyle name="Normal 4 2 3 3 2 2 3 2 2 2" xfId="21537"/>
    <cellStyle name="Normal 4 2 3 3 2 2 3 2 2 2 2" xfId="21538"/>
    <cellStyle name="Normal 4 2 3 3 2 2 3 2 2 3" xfId="21539"/>
    <cellStyle name="Normal 4 2 3 3 2 2 3 2 3" xfId="21540"/>
    <cellStyle name="Normal 4 2 3 3 2 2 3 2 3 2" xfId="21541"/>
    <cellStyle name="Normal 4 2 3 3 2 2 3 2 4" xfId="21542"/>
    <cellStyle name="Normal 4 2 3 3 2 2 3 3" xfId="21543"/>
    <cellStyle name="Normal 4 2 3 3 2 2 3 3 2" xfId="21544"/>
    <cellStyle name="Normal 4 2 3 3 2 2 3 3 2 2" xfId="21545"/>
    <cellStyle name="Normal 4 2 3 3 2 2 3 3 3" xfId="21546"/>
    <cellStyle name="Normal 4 2 3 3 2 2 3 4" xfId="21547"/>
    <cellStyle name="Normal 4 2 3 3 2 2 3 4 2" xfId="21548"/>
    <cellStyle name="Normal 4 2 3 3 2 2 3 5" xfId="21549"/>
    <cellStyle name="Normal 4 2 3 3 2 2 4" xfId="21550"/>
    <cellStyle name="Normal 4 2 3 3 2 2 4 2" xfId="21551"/>
    <cellStyle name="Normal 4 2 3 3 2 2 4 2 2" xfId="21552"/>
    <cellStyle name="Normal 4 2 3 3 2 2 4 2 2 2" xfId="21553"/>
    <cellStyle name="Normal 4 2 3 3 2 2 4 2 3" xfId="21554"/>
    <cellStyle name="Normal 4 2 3 3 2 2 4 3" xfId="21555"/>
    <cellStyle name="Normal 4 2 3 3 2 2 4 3 2" xfId="21556"/>
    <cellStyle name="Normal 4 2 3 3 2 2 4 4" xfId="21557"/>
    <cellStyle name="Normal 4 2 3 3 2 2 5" xfId="21558"/>
    <cellStyle name="Normal 4 2 3 3 2 2 5 2" xfId="21559"/>
    <cellStyle name="Normal 4 2 3 3 2 2 5 2 2" xfId="21560"/>
    <cellStyle name="Normal 4 2 3 3 2 2 5 3" xfId="21561"/>
    <cellStyle name="Normal 4 2 3 3 2 2 6" xfId="21562"/>
    <cellStyle name="Normal 4 2 3 3 2 2 6 2" xfId="21563"/>
    <cellStyle name="Normal 4 2 3 3 2 2 7" xfId="21564"/>
    <cellStyle name="Normal 4 2 3 3 2 3" xfId="21565"/>
    <cellStyle name="Normal 4 2 3 3 2 3 2" xfId="21566"/>
    <cellStyle name="Normal 4 2 3 3 2 3 2 2" xfId="21567"/>
    <cellStyle name="Normal 4 2 3 3 2 3 2 2 2" xfId="21568"/>
    <cellStyle name="Normal 4 2 3 3 2 3 2 2 2 2" xfId="21569"/>
    <cellStyle name="Normal 4 2 3 3 2 3 2 2 2 2 2" xfId="21570"/>
    <cellStyle name="Normal 4 2 3 3 2 3 2 2 2 3" xfId="21571"/>
    <cellStyle name="Normal 4 2 3 3 2 3 2 2 3" xfId="21572"/>
    <cellStyle name="Normal 4 2 3 3 2 3 2 2 3 2" xfId="21573"/>
    <cellStyle name="Normal 4 2 3 3 2 3 2 2 4" xfId="21574"/>
    <cellStyle name="Normal 4 2 3 3 2 3 2 3" xfId="21575"/>
    <cellStyle name="Normal 4 2 3 3 2 3 2 3 2" xfId="21576"/>
    <cellStyle name="Normal 4 2 3 3 2 3 2 3 2 2" xfId="21577"/>
    <cellStyle name="Normal 4 2 3 3 2 3 2 3 3" xfId="21578"/>
    <cellStyle name="Normal 4 2 3 3 2 3 2 4" xfId="21579"/>
    <cellStyle name="Normal 4 2 3 3 2 3 2 4 2" xfId="21580"/>
    <cellStyle name="Normal 4 2 3 3 2 3 2 5" xfId="21581"/>
    <cellStyle name="Normal 4 2 3 3 2 3 3" xfId="21582"/>
    <cellStyle name="Normal 4 2 3 3 2 3 3 2" xfId="21583"/>
    <cellStyle name="Normal 4 2 3 3 2 3 3 2 2" xfId="21584"/>
    <cellStyle name="Normal 4 2 3 3 2 3 3 2 2 2" xfId="21585"/>
    <cellStyle name="Normal 4 2 3 3 2 3 3 2 3" xfId="21586"/>
    <cellStyle name="Normal 4 2 3 3 2 3 3 3" xfId="21587"/>
    <cellStyle name="Normal 4 2 3 3 2 3 3 3 2" xfId="21588"/>
    <cellStyle name="Normal 4 2 3 3 2 3 3 4" xfId="21589"/>
    <cellStyle name="Normal 4 2 3 3 2 3 4" xfId="21590"/>
    <cellStyle name="Normal 4 2 3 3 2 3 4 2" xfId="21591"/>
    <cellStyle name="Normal 4 2 3 3 2 3 4 2 2" xfId="21592"/>
    <cellStyle name="Normal 4 2 3 3 2 3 4 3" xfId="21593"/>
    <cellStyle name="Normal 4 2 3 3 2 3 5" xfId="21594"/>
    <cellStyle name="Normal 4 2 3 3 2 3 5 2" xfId="21595"/>
    <cellStyle name="Normal 4 2 3 3 2 3 6" xfId="21596"/>
    <cellStyle name="Normal 4 2 3 3 2 4" xfId="21597"/>
    <cellStyle name="Normal 4 2 3 3 2 4 2" xfId="21598"/>
    <cellStyle name="Normal 4 2 3 3 2 4 2 2" xfId="21599"/>
    <cellStyle name="Normal 4 2 3 3 2 4 2 2 2" xfId="21600"/>
    <cellStyle name="Normal 4 2 3 3 2 4 2 2 2 2" xfId="21601"/>
    <cellStyle name="Normal 4 2 3 3 2 4 2 2 3" xfId="21602"/>
    <cellStyle name="Normal 4 2 3 3 2 4 2 3" xfId="21603"/>
    <cellStyle name="Normal 4 2 3 3 2 4 2 3 2" xfId="21604"/>
    <cellStyle name="Normal 4 2 3 3 2 4 2 4" xfId="21605"/>
    <cellStyle name="Normal 4 2 3 3 2 4 3" xfId="21606"/>
    <cellStyle name="Normal 4 2 3 3 2 4 3 2" xfId="21607"/>
    <cellStyle name="Normal 4 2 3 3 2 4 3 2 2" xfId="21608"/>
    <cellStyle name="Normal 4 2 3 3 2 4 3 3" xfId="21609"/>
    <cellStyle name="Normal 4 2 3 3 2 4 4" xfId="21610"/>
    <cellStyle name="Normal 4 2 3 3 2 4 4 2" xfId="21611"/>
    <cellStyle name="Normal 4 2 3 3 2 4 5" xfId="21612"/>
    <cellStyle name="Normal 4 2 3 3 2 5" xfId="21613"/>
    <cellStyle name="Normal 4 2 3 3 2 5 2" xfId="21614"/>
    <cellStyle name="Normal 4 2 3 3 2 5 2 2" xfId="21615"/>
    <cellStyle name="Normal 4 2 3 3 2 5 2 2 2" xfId="21616"/>
    <cellStyle name="Normal 4 2 3 3 2 5 2 3" xfId="21617"/>
    <cellStyle name="Normal 4 2 3 3 2 5 3" xfId="21618"/>
    <cellStyle name="Normal 4 2 3 3 2 5 3 2" xfId="21619"/>
    <cellStyle name="Normal 4 2 3 3 2 5 4" xfId="21620"/>
    <cellStyle name="Normal 4 2 3 3 2 6" xfId="21621"/>
    <cellStyle name="Normal 4 2 3 3 2 6 2" xfId="21622"/>
    <cellStyle name="Normal 4 2 3 3 2 6 2 2" xfId="21623"/>
    <cellStyle name="Normal 4 2 3 3 2 6 3" xfId="21624"/>
    <cellStyle name="Normal 4 2 3 3 2 7" xfId="21625"/>
    <cellStyle name="Normal 4 2 3 3 2 7 2" xfId="21626"/>
    <cellStyle name="Normal 4 2 3 3 2 8" xfId="21627"/>
    <cellStyle name="Normal 4 2 3 3 3" xfId="21628"/>
    <cellStyle name="Normal 4 2 3 3 3 2" xfId="21629"/>
    <cellStyle name="Normal 4 2 3 3 3 2 2" xfId="21630"/>
    <cellStyle name="Normal 4 2 3 3 3 2 2 2" xfId="21631"/>
    <cellStyle name="Normal 4 2 3 3 3 2 2 2 2" xfId="21632"/>
    <cellStyle name="Normal 4 2 3 3 3 2 2 2 2 2" xfId="21633"/>
    <cellStyle name="Normal 4 2 3 3 3 2 2 2 2 2 2" xfId="21634"/>
    <cellStyle name="Normal 4 2 3 3 3 2 2 2 2 3" xfId="21635"/>
    <cellStyle name="Normal 4 2 3 3 3 2 2 2 3" xfId="21636"/>
    <cellStyle name="Normal 4 2 3 3 3 2 2 2 3 2" xfId="21637"/>
    <cellStyle name="Normal 4 2 3 3 3 2 2 2 4" xfId="21638"/>
    <cellStyle name="Normal 4 2 3 3 3 2 2 3" xfId="21639"/>
    <cellStyle name="Normal 4 2 3 3 3 2 2 3 2" xfId="21640"/>
    <cellStyle name="Normal 4 2 3 3 3 2 2 3 2 2" xfId="21641"/>
    <cellStyle name="Normal 4 2 3 3 3 2 2 3 3" xfId="21642"/>
    <cellStyle name="Normal 4 2 3 3 3 2 2 4" xfId="21643"/>
    <cellStyle name="Normal 4 2 3 3 3 2 2 4 2" xfId="21644"/>
    <cellStyle name="Normal 4 2 3 3 3 2 2 5" xfId="21645"/>
    <cellStyle name="Normal 4 2 3 3 3 2 3" xfId="21646"/>
    <cellStyle name="Normal 4 2 3 3 3 2 3 2" xfId="21647"/>
    <cellStyle name="Normal 4 2 3 3 3 2 3 2 2" xfId="21648"/>
    <cellStyle name="Normal 4 2 3 3 3 2 3 2 2 2" xfId="21649"/>
    <cellStyle name="Normal 4 2 3 3 3 2 3 2 3" xfId="21650"/>
    <cellStyle name="Normal 4 2 3 3 3 2 3 3" xfId="21651"/>
    <cellStyle name="Normal 4 2 3 3 3 2 3 3 2" xfId="21652"/>
    <cellStyle name="Normal 4 2 3 3 3 2 3 4" xfId="21653"/>
    <cellStyle name="Normal 4 2 3 3 3 2 4" xfId="21654"/>
    <cellStyle name="Normal 4 2 3 3 3 2 4 2" xfId="21655"/>
    <cellStyle name="Normal 4 2 3 3 3 2 4 2 2" xfId="21656"/>
    <cellStyle name="Normal 4 2 3 3 3 2 4 3" xfId="21657"/>
    <cellStyle name="Normal 4 2 3 3 3 2 5" xfId="21658"/>
    <cellStyle name="Normal 4 2 3 3 3 2 5 2" xfId="21659"/>
    <cellStyle name="Normal 4 2 3 3 3 2 6" xfId="21660"/>
    <cellStyle name="Normal 4 2 3 3 3 3" xfId="21661"/>
    <cellStyle name="Normal 4 2 3 3 3 3 2" xfId="21662"/>
    <cellStyle name="Normal 4 2 3 3 3 3 2 2" xfId="21663"/>
    <cellStyle name="Normal 4 2 3 3 3 3 2 2 2" xfId="21664"/>
    <cellStyle name="Normal 4 2 3 3 3 3 2 2 2 2" xfId="21665"/>
    <cellStyle name="Normal 4 2 3 3 3 3 2 2 3" xfId="21666"/>
    <cellStyle name="Normal 4 2 3 3 3 3 2 3" xfId="21667"/>
    <cellStyle name="Normal 4 2 3 3 3 3 2 3 2" xfId="21668"/>
    <cellStyle name="Normal 4 2 3 3 3 3 2 4" xfId="21669"/>
    <cellStyle name="Normal 4 2 3 3 3 3 3" xfId="21670"/>
    <cellStyle name="Normal 4 2 3 3 3 3 3 2" xfId="21671"/>
    <cellStyle name="Normal 4 2 3 3 3 3 3 2 2" xfId="21672"/>
    <cellStyle name="Normal 4 2 3 3 3 3 3 3" xfId="21673"/>
    <cellStyle name="Normal 4 2 3 3 3 3 4" xfId="21674"/>
    <cellStyle name="Normal 4 2 3 3 3 3 4 2" xfId="21675"/>
    <cellStyle name="Normal 4 2 3 3 3 3 5" xfId="21676"/>
    <cellStyle name="Normal 4 2 3 3 3 4" xfId="21677"/>
    <cellStyle name="Normal 4 2 3 3 3 4 2" xfId="21678"/>
    <cellStyle name="Normal 4 2 3 3 3 4 2 2" xfId="21679"/>
    <cellStyle name="Normal 4 2 3 3 3 4 2 2 2" xfId="21680"/>
    <cellStyle name="Normal 4 2 3 3 3 4 2 3" xfId="21681"/>
    <cellStyle name="Normal 4 2 3 3 3 4 3" xfId="21682"/>
    <cellStyle name="Normal 4 2 3 3 3 4 3 2" xfId="21683"/>
    <cellStyle name="Normal 4 2 3 3 3 4 4" xfId="21684"/>
    <cellStyle name="Normal 4 2 3 3 3 5" xfId="21685"/>
    <cellStyle name="Normal 4 2 3 3 3 5 2" xfId="21686"/>
    <cellStyle name="Normal 4 2 3 3 3 5 2 2" xfId="21687"/>
    <cellStyle name="Normal 4 2 3 3 3 5 3" xfId="21688"/>
    <cellStyle name="Normal 4 2 3 3 3 6" xfId="21689"/>
    <cellStyle name="Normal 4 2 3 3 3 6 2" xfId="21690"/>
    <cellStyle name="Normal 4 2 3 3 3 7" xfId="21691"/>
    <cellStyle name="Normal 4 2 3 3 4" xfId="21692"/>
    <cellStyle name="Normal 4 2 3 3 4 2" xfId="21693"/>
    <cellStyle name="Normal 4 2 3 3 4 2 2" xfId="21694"/>
    <cellStyle name="Normal 4 2 3 3 4 2 2 2" xfId="21695"/>
    <cellStyle name="Normal 4 2 3 3 4 2 2 2 2" xfId="21696"/>
    <cellStyle name="Normal 4 2 3 3 4 2 2 2 2 2" xfId="21697"/>
    <cellStyle name="Normal 4 2 3 3 4 2 2 2 3" xfId="21698"/>
    <cellStyle name="Normal 4 2 3 3 4 2 2 3" xfId="21699"/>
    <cellStyle name="Normal 4 2 3 3 4 2 2 3 2" xfId="21700"/>
    <cellStyle name="Normal 4 2 3 3 4 2 2 4" xfId="21701"/>
    <cellStyle name="Normal 4 2 3 3 4 2 3" xfId="21702"/>
    <cellStyle name="Normal 4 2 3 3 4 2 3 2" xfId="21703"/>
    <cellStyle name="Normal 4 2 3 3 4 2 3 2 2" xfId="21704"/>
    <cellStyle name="Normal 4 2 3 3 4 2 3 3" xfId="21705"/>
    <cellStyle name="Normal 4 2 3 3 4 2 4" xfId="21706"/>
    <cellStyle name="Normal 4 2 3 3 4 2 4 2" xfId="21707"/>
    <cellStyle name="Normal 4 2 3 3 4 2 5" xfId="21708"/>
    <cellStyle name="Normal 4 2 3 3 4 3" xfId="21709"/>
    <cellStyle name="Normal 4 2 3 3 4 3 2" xfId="21710"/>
    <cellStyle name="Normal 4 2 3 3 4 3 2 2" xfId="21711"/>
    <cellStyle name="Normal 4 2 3 3 4 3 2 2 2" xfId="21712"/>
    <cellStyle name="Normal 4 2 3 3 4 3 2 3" xfId="21713"/>
    <cellStyle name="Normal 4 2 3 3 4 3 3" xfId="21714"/>
    <cellStyle name="Normal 4 2 3 3 4 3 3 2" xfId="21715"/>
    <cellStyle name="Normal 4 2 3 3 4 3 4" xfId="21716"/>
    <cellStyle name="Normal 4 2 3 3 4 4" xfId="21717"/>
    <cellStyle name="Normal 4 2 3 3 4 4 2" xfId="21718"/>
    <cellStyle name="Normal 4 2 3 3 4 4 2 2" xfId="21719"/>
    <cellStyle name="Normal 4 2 3 3 4 4 3" xfId="21720"/>
    <cellStyle name="Normal 4 2 3 3 4 5" xfId="21721"/>
    <cellStyle name="Normal 4 2 3 3 4 5 2" xfId="21722"/>
    <cellStyle name="Normal 4 2 3 3 4 6" xfId="21723"/>
    <cellStyle name="Normal 4 2 3 3 5" xfId="21724"/>
    <cellStyle name="Normal 4 2 3 3 5 2" xfId="21725"/>
    <cellStyle name="Normal 4 2 3 3 5 2 2" xfId="21726"/>
    <cellStyle name="Normal 4 2 3 3 5 2 2 2" xfId="21727"/>
    <cellStyle name="Normal 4 2 3 3 5 2 2 2 2" xfId="21728"/>
    <cellStyle name="Normal 4 2 3 3 5 2 2 3" xfId="21729"/>
    <cellStyle name="Normal 4 2 3 3 5 2 3" xfId="21730"/>
    <cellStyle name="Normal 4 2 3 3 5 2 3 2" xfId="21731"/>
    <cellStyle name="Normal 4 2 3 3 5 2 4" xfId="21732"/>
    <cellStyle name="Normal 4 2 3 3 5 3" xfId="21733"/>
    <cellStyle name="Normal 4 2 3 3 5 3 2" xfId="21734"/>
    <cellStyle name="Normal 4 2 3 3 5 3 2 2" xfId="21735"/>
    <cellStyle name="Normal 4 2 3 3 5 3 3" xfId="21736"/>
    <cellStyle name="Normal 4 2 3 3 5 4" xfId="21737"/>
    <cellStyle name="Normal 4 2 3 3 5 4 2" xfId="21738"/>
    <cellStyle name="Normal 4 2 3 3 5 5" xfId="21739"/>
    <cellStyle name="Normal 4 2 3 3 6" xfId="21740"/>
    <cellStyle name="Normal 4 2 3 3 6 2" xfId="21741"/>
    <cellStyle name="Normal 4 2 3 3 6 2 2" xfId="21742"/>
    <cellStyle name="Normal 4 2 3 3 6 2 2 2" xfId="21743"/>
    <cellStyle name="Normal 4 2 3 3 6 2 3" xfId="21744"/>
    <cellStyle name="Normal 4 2 3 3 6 3" xfId="21745"/>
    <cellStyle name="Normal 4 2 3 3 6 3 2" xfId="21746"/>
    <cellStyle name="Normal 4 2 3 3 6 4" xfId="21747"/>
    <cellStyle name="Normal 4 2 3 3 7" xfId="21748"/>
    <cellStyle name="Normal 4 2 3 3 7 2" xfId="21749"/>
    <cellStyle name="Normal 4 2 3 3 7 2 2" xfId="21750"/>
    <cellStyle name="Normal 4 2 3 3 7 3" xfId="21751"/>
    <cellStyle name="Normal 4 2 3 3 8" xfId="21752"/>
    <cellStyle name="Normal 4 2 3 3 8 2" xfId="21753"/>
    <cellStyle name="Normal 4 2 3 3 9" xfId="21754"/>
    <cellStyle name="Normal 4 2 3 4" xfId="21755"/>
    <cellStyle name="Normal 4 2 3 4 2" xfId="21756"/>
    <cellStyle name="Normal 4 2 3 4 2 2" xfId="21757"/>
    <cellStyle name="Normal 4 2 3 4 2 2 2" xfId="21758"/>
    <cellStyle name="Normal 4 2 3 4 2 2 2 2" xfId="21759"/>
    <cellStyle name="Normal 4 2 3 4 2 2 2 2 2" xfId="21760"/>
    <cellStyle name="Normal 4 2 3 4 2 2 2 2 2 2" xfId="21761"/>
    <cellStyle name="Normal 4 2 3 4 2 2 2 2 2 2 2" xfId="21762"/>
    <cellStyle name="Normal 4 2 3 4 2 2 2 2 2 3" xfId="21763"/>
    <cellStyle name="Normal 4 2 3 4 2 2 2 2 3" xfId="21764"/>
    <cellStyle name="Normal 4 2 3 4 2 2 2 2 3 2" xfId="21765"/>
    <cellStyle name="Normal 4 2 3 4 2 2 2 2 4" xfId="21766"/>
    <cellStyle name="Normal 4 2 3 4 2 2 2 3" xfId="21767"/>
    <cellStyle name="Normal 4 2 3 4 2 2 2 3 2" xfId="21768"/>
    <cellStyle name="Normal 4 2 3 4 2 2 2 3 2 2" xfId="21769"/>
    <cellStyle name="Normal 4 2 3 4 2 2 2 3 3" xfId="21770"/>
    <cellStyle name="Normal 4 2 3 4 2 2 2 4" xfId="21771"/>
    <cellStyle name="Normal 4 2 3 4 2 2 2 4 2" xfId="21772"/>
    <cellStyle name="Normal 4 2 3 4 2 2 2 5" xfId="21773"/>
    <cellStyle name="Normal 4 2 3 4 2 2 3" xfId="21774"/>
    <cellStyle name="Normal 4 2 3 4 2 2 3 2" xfId="21775"/>
    <cellStyle name="Normal 4 2 3 4 2 2 3 2 2" xfId="21776"/>
    <cellStyle name="Normal 4 2 3 4 2 2 3 2 2 2" xfId="21777"/>
    <cellStyle name="Normal 4 2 3 4 2 2 3 2 3" xfId="21778"/>
    <cellStyle name="Normal 4 2 3 4 2 2 3 3" xfId="21779"/>
    <cellStyle name="Normal 4 2 3 4 2 2 3 3 2" xfId="21780"/>
    <cellStyle name="Normal 4 2 3 4 2 2 3 4" xfId="21781"/>
    <cellStyle name="Normal 4 2 3 4 2 2 4" xfId="21782"/>
    <cellStyle name="Normal 4 2 3 4 2 2 4 2" xfId="21783"/>
    <cellStyle name="Normal 4 2 3 4 2 2 4 2 2" xfId="21784"/>
    <cellStyle name="Normal 4 2 3 4 2 2 4 3" xfId="21785"/>
    <cellStyle name="Normal 4 2 3 4 2 2 5" xfId="21786"/>
    <cellStyle name="Normal 4 2 3 4 2 2 5 2" xfId="21787"/>
    <cellStyle name="Normal 4 2 3 4 2 2 6" xfId="21788"/>
    <cellStyle name="Normal 4 2 3 4 2 3" xfId="21789"/>
    <cellStyle name="Normal 4 2 3 4 2 3 2" xfId="21790"/>
    <cellStyle name="Normal 4 2 3 4 2 3 2 2" xfId="21791"/>
    <cellStyle name="Normal 4 2 3 4 2 3 2 2 2" xfId="21792"/>
    <cellStyle name="Normal 4 2 3 4 2 3 2 2 2 2" xfId="21793"/>
    <cellStyle name="Normal 4 2 3 4 2 3 2 2 3" xfId="21794"/>
    <cellStyle name="Normal 4 2 3 4 2 3 2 3" xfId="21795"/>
    <cellStyle name="Normal 4 2 3 4 2 3 2 3 2" xfId="21796"/>
    <cellStyle name="Normal 4 2 3 4 2 3 2 4" xfId="21797"/>
    <cellStyle name="Normal 4 2 3 4 2 3 3" xfId="21798"/>
    <cellStyle name="Normal 4 2 3 4 2 3 3 2" xfId="21799"/>
    <cellStyle name="Normal 4 2 3 4 2 3 3 2 2" xfId="21800"/>
    <cellStyle name="Normal 4 2 3 4 2 3 3 3" xfId="21801"/>
    <cellStyle name="Normal 4 2 3 4 2 3 4" xfId="21802"/>
    <cellStyle name="Normal 4 2 3 4 2 3 4 2" xfId="21803"/>
    <cellStyle name="Normal 4 2 3 4 2 3 5" xfId="21804"/>
    <cellStyle name="Normal 4 2 3 4 2 4" xfId="21805"/>
    <cellStyle name="Normal 4 2 3 4 2 4 2" xfId="21806"/>
    <cellStyle name="Normal 4 2 3 4 2 4 2 2" xfId="21807"/>
    <cellStyle name="Normal 4 2 3 4 2 4 2 2 2" xfId="21808"/>
    <cellStyle name="Normal 4 2 3 4 2 4 2 3" xfId="21809"/>
    <cellStyle name="Normal 4 2 3 4 2 4 3" xfId="21810"/>
    <cellStyle name="Normal 4 2 3 4 2 4 3 2" xfId="21811"/>
    <cellStyle name="Normal 4 2 3 4 2 4 4" xfId="21812"/>
    <cellStyle name="Normal 4 2 3 4 2 5" xfId="21813"/>
    <cellStyle name="Normal 4 2 3 4 2 5 2" xfId="21814"/>
    <cellStyle name="Normal 4 2 3 4 2 5 2 2" xfId="21815"/>
    <cellStyle name="Normal 4 2 3 4 2 5 3" xfId="21816"/>
    <cellStyle name="Normal 4 2 3 4 2 6" xfId="21817"/>
    <cellStyle name="Normal 4 2 3 4 2 6 2" xfId="21818"/>
    <cellStyle name="Normal 4 2 3 4 2 7" xfId="21819"/>
    <cellStyle name="Normal 4 2 3 4 3" xfId="21820"/>
    <cellStyle name="Normal 4 2 3 4 3 2" xfId="21821"/>
    <cellStyle name="Normal 4 2 3 4 3 2 2" xfId="21822"/>
    <cellStyle name="Normal 4 2 3 4 3 2 2 2" xfId="21823"/>
    <cellStyle name="Normal 4 2 3 4 3 2 2 2 2" xfId="21824"/>
    <cellStyle name="Normal 4 2 3 4 3 2 2 2 2 2" xfId="21825"/>
    <cellStyle name="Normal 4 2 3 4 3 2 2 2 3" xfId="21826"/>
    <cellStyle name="Normal 4 2 3 4 3 2 2 3" xfId="21827"/>
    <cellStyle name="Normal 4 2 3 4 3 2 2 3 2" xfId="21828"/>
    <cellStyle name="Normal 4 2 3 4 3 2 2 4" xfId="21829"/>
    <cellStyle name="Normal 4 2 3 4 3 2 3" xfId="21830"/>
    <cellStyle name="Normal 4 2 3 4 3 2 3 2" xfId="21831"/>
    <cellStyle name="Normal 4 2 3 4 3 2 3 2 2" xfId="21832"/>
    <cellStyle name="Normal 4 2 3 4 3 2 3 3" xfId="21833"/>
    <cellStyle name="Normal 4 2 3 4 3 2 4" xfId="21834"/>
    <cellStyle name="Normal 4 2 3 4 3 2 4 2" xfId="21835"/>
    <cellStyle name="Normal 4 2 3 4 3 2 5" xfId="21836"/>
    <cellStyle name="Normal 4 2 3 4 3 3" xfId="21837"/>
    <cellStyle name="Normal 4 2 3 4 3 3 2" xfId="21838"/>
    <cellStyle name="Normal 4 2 3 4 3 3 2 2" xfId="21839"/>
    <cellStyle name="Normal 4 2 3 4 3 3 2 2 2" xfId="21840"/>
    <cellStyle name="Normal 4 2 3 4 3 3 2 3" xfId="21841"/>
    <cellStyle name="Normal 4 2 3 4 3 3 3" xfId="21842"/>
    <cellStyle name="Normal 4 2 3 4 3 3 3 2" xfId="21843"/>
    <cellStyle name="Normal 4 2 3 4 3 3 4" xfId="21844"/>
    <cellStyle name="Normal 4 2 3 4 3 4" xfId="21845"/>
    <cellStyle name="Normal 4 2 3 4 3 4 2" xfId="21846"/>
    <cellStyle name="Normal 4 2 3 4 3 4 2 2" xfId="21847"/>
    <cellStyle name="Normal 4 2 3 4 3 4 3" xfId="21848"/>
    <cellStyle name="Normal 4 2 3 4 3 5" xfId="21849"/>
    <cellStyle name="Normal 4 2 3 4 3 5 2" xfId="21850"/>
    <cellStyle name="Normal 4 2 3 4 3 6" xfId="21851"/>
    <cellStyle name="Normal 4 2 3 4 4" xfId="21852"/>
    <cellStyle name="Normal 4 2 3 4 4 2" xfId="21853"/>
    <cellStyle name="Normal 4 2 3 4 4 2 2" xfId="21854"/>
    <cellStyle name="Normal 4 2 3 4 4 2 2 2" xfId="21855"/>
    <cellStyle name="Normal 4 2 3 4 4 2 2 2 2" xfId="21856"/>
    <cellStyle name="Normal 4 2 3 4 4 2 2 3" xfId="21857"/>
    <cellStyle name="Normal 4 2 3 4 4 2 3" xfId="21858"/>
    <cellStyle name="Normal 4 2 3 4 4 2 3 2" xfId="21859"/>
    <cellStyle name="Normal 4 2 3 4 4 2 4" xfId="21860"/>
    <cellStyle name="Normal 4 2 3 4 4 3" xfId="21861"/>
    <cellStyle name="Normal 4 2 3 4 4 3 2" xfId="21862"/>
    <cellStyle name="Normal 4 2 3 4 4 3 2 2" xfId="21863"/>
    <cellStyle name="Normal 4 2 3 4 4 3 3" xfId="21864"/>
    <cellStyle name="Normal 4 2 3 4 4 4" xfId="21865"/>
    <cellStyle name="Normal 4 2 3 4 4 4 2" xfId="21866"/>
    <cellStyle name="Normal 4 2 3 4 4 5" xfId="21867"/>
    <cellStyle name="Normal 4 2 3 4 5" xfId="21868"/>
    <cellStyle name="Normal 4 2 3 4 5 2" xfId="21869"/>
    <cellStyle name="Normal 4 2 3 4 5 2 2" xfId="21870"/>
    <cellStyle name="Normal 4 2 3 4 5 2 2 2" xfId="21871"/>
    <cellStyle name="Normal 4 2 3 4 5 2 3" xfId="21872"/>
    <cellStyle name="Normal 4 2 3 4 5 3" xfId="21873"/>
    <cellStyle name="Normal 4 2 3 4 5 3 2" xfId="21874"/>
    <cellStyle name="Normal 4 2 3 4 5 4" xfId="21875"/>
    <cellStyle name="Normal 4 2 3 4 6" xfId="21876"/>
    <cellStyle name="Normal 4 2 3 4 6 2" xfId="21877"/>
    <cellStyle name="Normal 4 2 3 4 6 2 2" xfId="21878"/>
    <cellStyle name="Normal 4 2 3 4 6 3" xfId="21879"/>
    <cellStyle name="Normal 4 2 3 4 7" xfId="21880"/>
    <cellStyle name="Normal 4 2 3 4 7 2" xfId="21881"/>
    <cellStyle name="Normal 4 2 3 4 8" xfId="21882"/>
    <cellStyle name="Normal 4 2 3 5" xfId="21883"/>
    <cellStyle name="Normal 4 2 3 5 2" xfId="21884"/>
    <cellStyle name="Normal 4 2 3 5 2 2" xfId="21885"/>
    <cellStyle name="Normal 4 2 3 5 2 2 2" xfId="21886"/>
    <cellStyle name="Normal 4 2 3 5 2 2 2 2" xfId="21887"/>
    <cellStyle name="Normal 4 2 3 5 2 2 2 2 2" xfId="21888"/>
    <cellStyle name="Normal 4 2 3 5 2 2 2 2 2 2" xfId="21889"/>
    <cellStyle name="Normal 4 2 3 5 2 2 2 2 3" xfId="21890"/>
    <cellStyle name="Normal 4 2 3 5 2 2 2 3" xfId="21891"/>
    <cellStyle name="Normal 4 2 3 5 2 2 2 3 2" xfId="21892"/>
    <cellStyle name="Normal 4 2 3 5 2 2 2 4" xfId="21893"/>
    <cellStyle name="Normal 4 2 3 5 2 2 3" xfId="21894"/>
    <cellStyle name="Normal 4 2 3 5 2 2 3 2" xfId="21895"/>
    <cellStyle name="Normal 4 2 3 5 2 2 3 2 2" xfId="21896"/>
    <cellStyle name="Normal 4 2 3 5 2 2 3 3" xfId="21897"/>
    <cellStyle name="Normal 4 2 3 5 2 2 4" xfId="21898"/>
    <cellStyle name="Normal 4 2 3 5 2 2 4 2" xfId="21899"/>
    <cellStyle name="Normal 4 2 3 5 2 2 5" xfId="21900"/>
    <cellStyle name="Normal 4 2 3 5 2 3" xfId="21901"/>
    <cellStyle name="Normal 4 2 3 5 2 3 2" xfId="21902"/>
    <cellStyle name="Normal 4 2 3 5 2 3 2 2" xfId="21903"/>
    <cellStyle name="Normal 4 2 3 5 2 3 2 2 2" xfId="21904"/>
    <cellStyle name="Normal 4 2 3 5 2 3 2 3" xfId="21905"/>
    <cellStyle name="Normal 4 2 3 5 2 3 3" xfId="21906"/>
    <cellStyle name="Normal 4 2 3 5 2 3 3 2" xfId="21907"/>
    <cellStyle name="Normal 4 2 3 5 2 3 4" xfId="21908"/>
    <cellStyle name="Normal 4 2 3 5 2 4" xfId="21909"/>
    <cellStyle name="Normal 4 2 3 5 2 4 2" xfId="21910"/>
    <cellStyle name="Normal 4 2 3 5 2 4 2 2" xfId="21911"/>
    <cellStyle name="Normal 4 2 3 5 2 4 3" xfId="21912"/>
    <cellStyle name="Normal 4 2 3 5 2 5" xfId="21913"/>
    <cellStyle name="Normal 4 2 3 5 2 5 2" xfId="21914"/>
    <cellStyle name="Normal 4 2 3 5 2 6" xfId="21915"/>
    <cellStyle name="Normal 4 2 3 5 3" xfId="21916"/>
    <cellStyle name="Normal 4 2 3 5 3 2" xfId="21917"/>
    <cellStyle name="Normal 4 2 3 5 3 2 2" xfId="21918"/>
    <cellStyle name="Normal 4 2 3 5 3 2 2 2" xfId="21919"/>
    <cellStyle name="Normal 4 2 3 5 3 2 2 2 2" xfId="21920"/>
    <cellStyle name="Normal 4 2 3 5 3 2 2 3" xfId="21921"/>
    <cellStyle name="Normal 4 2 3 5 3 2 3" xfId="21922"/>
    <cellStyle name="Normal 4 2 3 5 3 2 3 2" xfId="21923"/>
    <cellStyle name="Normal 4 2 3 5 3 2 4" xfId="21924"/>
    <cellStyle name="Normal 4 2 3 5 3 3" xfId="21925"/>
    <cellStyle name="Normal 4 2 3 5 3 3 2" xfId="21926"/>
    <cellStyle name="Normal 4 2 3 5 3 3 2 2" xfId="21927"/>
    <cellStyle name="Normal 4 2 3 5 3 3 3" xfId="21928"/>
    <cellStyle name="Normal 4 2 3 5 3 4" xfId="21929"/>
    <cellStyle name="Normal 4 2 3 5 3 4 2" xfId="21930"/>
    <cellStyle name="Normal 4 2 3 5 3 5" xfId="21931"/>
    <cellStyle name="Normal 4 2 3 5 4" xfId="21932"/>
    <cellStyle name="Normal 4 2 3 5 4 2" xfId="21933"/>
    <cellStyle name="Normal 4 2 3 5 4 2 2" xfId="21934"/>
    <cellStyle name="Normal 4 2 3 5 4 2 2 2" xfId="21935"/>
    <cellStyle name="Normal 4 2 3 5 4 2 3" xfId="21936"/>
    <cellStyle name="Normal 4 2 3 5 4 3" xfId="21937"/>
    <cellStyle name="Normal 4 2 3 5 4 3 2" xfId="21938"/>
    <cellStyle name="Normal 4 2 3 5 4 4" xfId="21939"/>
    <cellStyle name="Normal 4 2 3 5 5" xfId="21940"/>
    <cellStyle name="Normal 4 2 3 5 5 2" xfId="21941"/>
    <cellStyle name="Normal 4 2 3 5 5 2 2" xfId="21942"/>
    <cellStyle name="Normal 4 2 3 5 5 3" xfId="21943"/>
    <cellStyle name="Normal 4 2 3 5 6" xfId="21944"/>
    <cellStyle name="Normal 4 2 3 5 6 2" xfId="21945"/>
    <cellStyle name="Normal 4 2 3 5 7" xfId="21946"/>
    <cellStyle name="Normal 4 2 3 6" xfId="21947"/>
    <cellStyle name="Normal 4 2 3 6 2" xfId="21948"/>
    <cellStyle name="Normal 4 2 3 6 2 2" xfId="21949"/>
    <cellStyle name="Normal 4 2 3 6 2 2 2" xfId="21950"/>
    <cellStyle name="Normal 4 2 3 6 2 2 2 2" xfId="21951"/>
    <cellStyle name="Normal 4 2 3 6 2 2 2 2 2" xfId="21952"/>
    <cellStyle name="Normal 4 2 3 6 2 2 2 3" xfId="21953"/>
    <cellStyle name="Normal 4 2 3 6 2 2 3" xfId="21954"/>
    <cellStyle name="Normal 4 2 3 6 2 2 3 2" xfId="21955"/>
    <cellStyle name="Normal 4 2 3 6 2 2 4" xfId="21956"/>
    <cellStyle name="Normal 4 2 3 6 2 3" xfId="21957"/>
    <cellStyle name="Normal 4 2 3 6 2 3 2" xfId="21958"/>
    <cellStyle name="Normal 4 2 3 6 2 3 2 2" xfId="21959"/>
    <cellStyle name="Normal 4 2 3 6 2 3 3" xfId="21960"/>
    <cellStyle name="Normal 4 2 3 6 2 4" xfId="21961"/>
    <cellStyle name="Normal 4 2 3 6 2 4 2" xfId="21962"/>
    <cellStyle name="Normal 4 2 3 6 2 5" xfId="21963"/>
    <cellStyle name="Normal 4 2 3 6 3" xfId="21964"/>
    <cellStyle name="Normal 4 2 3 6 3 2" xfId="21965"/>
    <cellStyle name="Normal 4 2 3 6 3 2 2" xfId="21966"/>
    <cellStyle name="Normal 4 2 3 6 3 2 2 2" xfId="21967"/>
    <cellStyle name="Normal 4 2 3 6 3 2 3" xfId="21968"/>
    <cellStyle name="Normal 4 2 3 6 3 3" xfId="21969"/>
    <cellStyle name="Normal 4 2 3 6 3 3 2" xfId="21970"/>
    <cellStyle name="Normal 4 2 3 6 3 4" xfId="21971"/>
    <cellStyle name="Normal 4 2 3 6 4" xfId="21972"/>
    <cellStyle name="Normal 4 2 3 6 4 2" xfId="21973"/>
    <cellStyle name="Normal 4 2 3 6 4 2 2" xfId="21974"/>
    <cellStyle name="Normal 4 2 3 6 4 3" xfId="21975"/>
    <cellStyle name="Normal 4 2 3 6 5" xfId="21976"/>
    <cellStyle name="Normal 4 2 3 6 5 2" xfId="21977"/>
    <cellStyle name="Normal 4 2 3 6 6" xfId="21978"/>
    <cellStyle name="Normal 4 2 3 7" xfId="21979"/>
    <cellStyle name="Normal 4 2 3 7 2" xfId="21980"/>
    <cellStyle name="Normal 4 2 3 7 2 2" xfId="21981"/>
    <cellStyle name="Normal 4 2 3 7 2 2 2" xfId="21982"/>
    <cellStyle name="Normal 4 2 3 7 2 2 2 2" xfId="21983"/>
    <cellStyle name="Normal 4 2 3 7 2 2 3" xfId="21984"/>
    <cellStyle name="Normal 4 2 3 7 2 3" xfId="21985"/>
    <cellStyle name="Normal 4 2 3 7 2 3 2" xfId="21986"/>
    <cellStyle name="Normal 4 2 3 7 2 4" xfId="21987"/>
    <cellStyle name="Normal 4 2 3 7 3" xfId="21988"/>
    <cellStyle name="Normal 4 2 3 7 3 2" xfId="21989"/>
    <cellStyle name="Normal 4 2 3 7 3 2 2" xfId="21990"/>
    <cellStyle name="Normal 4 2 3 7 3 3" xfId="21991"/>
    <cellStyle name="Normal 4 2 3 7 4" xfId="21992"/>
    <cellStyle name="Normal 4 2 3 7 4 2" xfId="21993"/>
    <cellStyle name="Normal 4 2 3 7 5" xfId="21994"/>
    <cellStyle name="Normal 4 2 3 8" xfId="21995"/>
    <cellStyle name="Normal 4 2 3 8 2" xfId="21996"/>
    <cellStyle name="Normal 4 2 3 8 2 2" xfId="21997"/>
    <cellStyle name="Normal 4 2 3 8 2 2 2" xfId="21998"/>
    <cellStyle name="Normal 4 2 3 8 2 3" xfId="21999"/>
    <cellStyle name="Normal 4 2 3 8 3" xfId="22000"/>
    <cellStyle name="Normal 4 2 3 8 3 2" xfId="22001"/>
    <cellStyle name="Normal 4 2 3 8 4" xfId="22002"/>
    <cellStyle name="Normal 4 2 3 9" xfId="22003"/>
    <cellStyle name="Normal 4 2 3 9 2" xfId="22004"/>
    <cellStyle name="Normal 4 2 3 9 2 2" xfId="22005"/>
    <cellStyle name="Normal 4 2 3 9 3" xfId="22006"/>
    <cellStyle name="Normal 4 2 4" xfId="22007"/>
    <cellStyle name="Normal 4 2 4 10" xfId="22008"/>
    <cellStyle name="Normal 4 2 4 2" xfId="22009"/>
    <cellStyle name="Normal 4 2 4 2 2" xfId="22010"/>
    <cellStyle name="Normal 4 2 4 2 2 2" xfId="22011"/>
    <cellStyle name="Normal 4 2 4 2 2 2 2" xfId="22012"/>
    <cellStyle name="Normal 4 2 4 2 2 2 2 2" xfId="22013"/>
    <cellStyle name="Normal 4 2 4 2 2 2 2 2 2" xfId="22014"/>
    <cellStyle name="Normal 4 2 4 2 2 2 2 2 2 2" xfId="22015"/>
    <cellStyle name="Normal 4 2 4 2 2 2 2 2 2 2 2" xfId="22016"/>
    <cellStyle name="Normal 4 2 4 2 2 2 2 2 2 2 2 2" xfId="22017"/>
    <cellStyle name="Normal 4 2 4 2 2 2 2 2 2 2 3" xfId="22018"/>
    <cellStyle name="Normal 4 2 4 2 2 2 2 2 2 3" xfId="22019"/>
    <cellStyle name="Normal 4 2 4 2 2 2 2 2 2 3 2" xfId="22020"/>
    <cellStyle name="Normal 4 2 4 2 2 2 2 2 2 4" xfId="22021"/>
    <cellStyle name="Normal 4 2 4 2 2 2 2 2 3" xfId="22022"/>
    <cellStyle name="Normal 4 2 4 2 2 2 2 2 3 2" xfId="22023"/>
    <cellStyle name="Normal 4 2 4 2 2 2 2 2 3 2 2" xfId="22024"/>
    <cellStyle name="Normal 4 2 4 2 2 2 2 2 3 3" xfId="22025"/>
    <cellStyle name="Normal 4 2 4 2 2 2 2 2 4" xfId="22026"/>
    <cellStyle name="Normal 4 2 4 2 2 2 2 2 4 2" xfId="22027"/>
    <cellStyle name="Normal 4 2 4 2 2 2 2 2 5" xfId="22028"/>
    <cellStyle name="Normal 4 2 4 2 2 2 2 3" xfId="22029"/>
    <cellStyle name="Normal 4 2 4 2 2 2 2 3 2" xfId="22030"/>
    <cellStyle name="Normal 4 2 4 2 2 2 2 3 2 2" xfId="22031"/>
    <cellStyle name="Normal 4 2 4 2 2 2 2 3 2 2 2" xfId="22032"/>
    <cellStyle name="Normal 4 2 4 2 2 2 2 3 2 3" xfId="22033"/>
    <cellStyle name="Normal 4 2 4 2 2 2 2 3 3" xfId="22034"/>
    <cellStyle name="Normal 4 2 4 2 2 2 2 3 3 2" xfId="22035"/>
    <cellStyle name="Normal 4 2 4 2 2 2 2 3 4" xfId="22036"/>
    <cellStyle name="Normal 4 2 4 2 2 2 2 4" xfId="22037"/>
    <cellStyle name="Normal 4 2 4 2 2 2 2 4 2" xfId="22038"/>
    <cellStyle name="Normal 4 2 4 2 2 2 2 4 2 2" xfId="22039"/>
    <cellStyle name="Normal 4 2 4 2 2 2 2 4 3" xfId="22040"/>
    <cellStyle name="Normal 4 2 4 2 2 2 2 5" xfId="22041"/>
    <cellStyle name="Normal 4 2 4 2 2 2 2 5 2" xfId="22042"/>
    <cellStyle name="Normal 4 2 4 2 2 2 2 6" xfId="22043"/>
    <cellStyle name="Normal 4 2 4 2 2 2 3" xfId="22044"/>
    <cellStyle name="Normal 4 2 4 2 2 2 3 2" xfId="22045"/>
    <cellStyle name="Normal 4 2 4 2 2 2 3 2 2" xfId="22046"/>
    <cellStyle name="Normal 4 2 4 2 2 2 3 2 2 2" xfId="22047"/>
    <cellStyle name="Normal 4 2 4 2 2 2 3 2 2 2 2" xfId="22048"/>
    <cellStyle name="Normal 4 2 4 2 2 2 3 2 2 3" xfId="22049"/>
    <cellStyle name="Normal 4 2 4 2 2 2 3 2 3" xfId="22050"/>
    <cellStyle name="Normal 4 2 4 2 2 2 3 2 3 2" xfId="22051"/>
    <cellStyle name="Normal 4 2 4 2 2 2 3 2 4" xfId="22052"/>
    <cellStyle name="Normal 4 2 4 2 2 2 3 3" xfId="22053"/>
    <cellStyle name="Normal 4 2 4 2 2 2 3 3 2" xfId="22054"/>
    <cellStyle name="Normal 4 2 4 2 2 2 3 3 2 2" xfId="22055"/>
    <cellStyle name="Normal 4 2 4 2 2 2 3 3 3" xfId="22056"/>
    <cellStyle name="Normal 4 2 4 2 2 2 3 4" xfId="22057"/>
    <cellStyle name="Normal 4 2 4 2 2 2 3 4 2" xfId="22058"/>
    <cellStyle name="Normal 4 2 4 2 2 2 3 5" xfId="22059"/>
    <cellStyle name="Normal 4 2 4 2 2 2 4" xfId="22060"/>
    <cellStyle name="Normal 4 2 4 2 2 2 4 2" xfId="22061"/>
    <cellStyle name="Normal 4 2 4 2 2 2 4 2 2" xfId="22062"/>
    <cellStyle name="Normal 4 2 4 2 2 2 4 2 2 2" xfId="22063"/>
    <cellStyle name="Normal 4 2 4 2 2 2 4 2 3" xfId="22064"/>
    <cellStyle name="Normal 4 2 4 2 2 2 4 3" xfId="22065"/>
    <cellStyle name="Normal 4 2 4 2 2 2 4 3 2" xfId="22066"/>
    <cellStyle name="Normal 4 2 4 2 2 2 4 4" xfId="22067"/>
    <cellStyle name="Normal 4 2 4 2 2 2 5" xfId="22068"/>
    <cellStyle name="Normal 4 2 4 2 2 2 5 2" xfId="22069"/>
    <cellStyle name="Normal 4 2 4 2 2 2 5 2 2" xfId="22070"/>
    <cellStyle name="Normal 4 2 4 2 2 2 5 3" xfId="22071"/>
    <cellStyle name="Normal 4 2 4 2 2 2 6" xfId="22072"/>
    <cellStyle name="Normal 4 2 4 2 2 2 6 2" xfId="22073"/>
    <cellStyle name="Normal 4 2 4 2 2 2 7" xfId="22074"/>
    <cellStyle name="Normal 4 2 4 2 2 3" xfId="22075"/>
    <cellStyle name="Normal 4 2 4 2 2 3 2" xfId="22076"/>
    <cellStyle name="Normal 4 2 4 2 2 3 2 2" xfId="22077"/>
    <cellStyle name="Normal 4 2 4 2 2 3 2 2 2" xfId="22078"/>
    <cellStyle name="Normal 4 2 4 2 2 3 2 2 2 2" xfId="22079"/>
    <cellStyle name="Normal 4 2 4 2 2 3 2 2 2 2 2" xfId="22080"/>
    <cellStyle name="Normal 4 2 4 2 2 3 2 2 2 3" xfId="22081"/>
    <cellStyle name="Normal 4 2 4 2 2 3 2 2 3" xfId="22082"/>
    <cellStyle name="Normal 4 2 4 2 2 3 2 2 3 2" xfId="22083"/>
    <cellStyle name="Normal 4 2 4 2 2 3 2 2 4" xfId="22084"/>
    <cellStyle name="Normal 4 2 4 2 2 3 2 3" xfId="22085"/>
    <cellStyle name="Normal 4 2 4 2 2 3 2 3 2" xfId="22086"/>
    <cellStyle name="Normal 4 2 4 2 2 3 2 3 2 2" xfId="22087"/>
    <cellStyle name="Normal 4 2 4 2 2 3 2 3 3" xfId="22088"/>
    <cellStyle name="Normal 4 2 4 2 2 3 2 4" xfId="22089"/>
    <cellStyle name="Normal 4 2 4 2 2 3 2 4 2" xfId="22090"/>
    <cellStyle name="Normal 4 2 4 2 2 3 2 5" xfId="22091"/>
    <cellStyle name="Normal 4 2 4 2 2 3 3" xfId="22092"/>
    <cellStyle name="Normal 4 2 4 2 2 3 3 2" xfId="22093"/>
    <cellStyle name="Normal 4 2 4 2 2 3 3 2 2" xfId="22094"/>
    <cellStyle name="Normal 4 2 4 2 2 3 3 2 2 2" xfId="22095"/>
    <cellStyle name="Normal 4 2 4 2 2 3 3 2 3" xfId="22096"/>
    <cellStyle name="Normal 4 2 4 2 2 3 3 3" xfId="22097"/>
    <cellStyle name="Normal 4 2 4 2 2 3 3 3 2" xfId="22098"/>
    <cellStyle name="Normal 4 2 4 2 2 3 3 4" xfId="22099"/>
    <cellStyle name="Normal 4 2 4 2 2 3 4" xfId="22100"/>
    <cellStyle name="Normal 4 2 4 2 2 3 4 2" xfId="22101"/>
    <cellStyle name="Normal 4 2 4 2 2 3 4 2 2" xfId="22102"/>
    <cellStyle name="Normal 4 2 4 2 2 3 4 3" xfId="22103"/>
    <cellStyle name="Normal 4 2 4 2 2 3 5" xfId="22104"/>
    <cellStyle name="Normal 4 2 4 2 2 3 5 2" xfId="22105"/>
    <cellStyle name="Normal 4 2 4 2 2 3 6" xfId="22106"/>
    <cellStyle name="Normal 4 2 4 2 2 4" xfId="22107"/>
    <cellStyle name="Normal 4 2 4 2 2 4 2" xfId="22108"/>
    <cellStyle name="Normal 4 2 4 2 2 4 2 2" xfId="22109"/>
    <cellStyle name="Normal 4 2 4 2 2 4 2 2 2" xfId="22110"/>
    <cellStyle name="Normal 4 2 4 2 2 4 2 2 2 2" xfId="22111"/>
    <cellStyle name="Normal 4 2 4 2 2 4 2 2 3" xfId="22112"/>
    <cellStyle name="Normal 4 2 4 2 2 4 2 3" xfId="22113"/>
    <cellStyle name="Normal 4 2 4 2 2 4 2 3 2" xfId="22114"/>
    <cellStyle name="Normal 4 2 4 2 2 4 2 4" xfId="22115"/>
    <cellStyle name="Normal 4 2 4 2 2 4 3" xfId="22116"/>
    <cellStyle name="Normal 4 2 4 2 2 4 3 2" xfId="22117"/>
    <cellStyle name="Normal 4 2 4 2 2 4 3 2 2" xfId="22118"/>
    <cellStyle name="Normal 4 2 4 2 2 4 3 3" xfId="22119"/>
    <cellStyle name="Normal 4 2 4 2 2 4 4" xfId="22120"/>
    <cellStyle name="Normal 4 2 4 2 2 4 4 2" xfId="22121"/>
    <cellStyle name="Normal 4 2 4 2 2 4 5" xfId="22122"/>
    <cellStyle name="Normal 4 2 4 2 2 5" xfId="22123"/>
    <cellStyle name="Normal 4 2 4 2 2 5 2" xfId="22124"/>
    <cellStyle name="Normal 4 2 4 2 2 5 2 2" xfId="22125"/>
    <cellStyle name="Normal 4 2 4 2 2 5 2 2 2" xfId="22126"/>
    <cellStyle name="Normal 4 2 4 2 2 5 2 3" xfId="22127"/>
    <cellStyle name="Normal 4 2 4 2 2 5 3" xfId="22128"/>
    <cellStyle name="Normal 4 2 4 2 2 5 3 2" xfId="22129"/>
    <cellStyle name="Normal 4 2 4 2 2 5 4" xfId="22130"/>
    <cellStyle name="Normal 4 2 4 2 2 6" xfId="22131"/>
    <cellStyle name="Normal 4 2 4 2 2 6 2" xfId="22132"/>
    <cellStyle name="Normal 4 2 4 2 2 6 2 2" xfId="22133"/>
    <cellStyle name="Normal 4 2 4 2 2 6 3" xfId="22134"/>
    <cellStyle name="Normal 4 2 4 2 2 7" xfId="22135"/>
    <cellStyle name="Normal 4 2 4 2 2 7 2" xfId="22136"/>
    <cellStyle name="Normal 4 2 4 2 2 8" xfId="22137"/>
    <cellStyle name="Normal 4 2 4 2 3" xfId="22138"/>
    <cellStyle name="Normal 4 2 4 2 3 2" xfId="22139"/>
    <cellStyle name="Normal 4 2 4 2 3 2 2" xfId="22140"/>
    <cellStyle name="Normal 4 2 4 2 3 2 2 2" xfId="22141"/>
    <cellStyle name="Normal 4 2 4 2 3 2 2 2 2" xfId="22142"/>
    <cellStyle name="Normal 4 2 4 2 3 2 2 2 2 2" xfId="22143"/>
    <cellStyle name="Normal 4 2 4 2 3 2 2 2 2 2 2" xfId="22144"/>
    <cellStyle name="Normal 4 2 4 2 3 2 2 2 2 3" xfId="22145"/>
    <cellStyle name="Normal 4 2 4 2 3 2 2 2 3" xfId="22146"/>
    <cellStyle name="Normal 4 2 4 2 3 2 2 2 3 2" xfId="22147"/>
    <cellStyle name="Normal 4 2 4 2 3 2 2 2 4" xfId="22148"/>
    <cellStyle name="Normal 4 2 4 2 3 2 2 3" xfId="22149"/>
    <cellStyle name="Normal 4 2 4 2 3 2 2 3 2" xfId="22150"/>
    <cellStyle name="Normal 4 2 4 2 3 2 2 3 2 2" xfId="22151"/>
    <cellStyle name="Normal 4 2 4 2 3 2 2 3 3" xfId="22152"/>
    <cellStyle name="Normal 4 2 4 2 3 2 2 4" xfId="22153"/>
    <cellStyle name="Normal 4 2 4 2 3 2 2 4 2" xfId="22154"/>
    <cellStyle name="Normal 4 2 4 2 3 2 2 5" xfId="22155"/>
    <cellStyle name="Normal 4 2 4 2 3 2 3" xfId="22156"/>
    <cellStyle name="Normal 4 2 4 2 3 2 3 2" xfId="22157"/>
    <cellStyle name="Normal 4 2 4 2 3 2 3 2 2" xfId="22158"/>
    <cellStyle name="Normal 4 2 4 2 3 2 3 2 2 2" xfId="22159"/>
    <cellStyle name="Normal 4 2 4 2 3 2 3 2 3" xfId="22160"/>
    <cellStyle name="Normal 4 2 4 2 3 2 3 3" xfId="22161"/>
    <cellStyle name="Normal 4 2 4 2 3 2 3 3 2" xfId="22162"/>
    <cellStyle name="Normal 4 2 4 2 3 2 3 4" xfId="22163"/>
    <cellStyle name="Normal 4 2 4 2 3 2 4" xfId="22164"/>
    <cellStyle name="Normal 4 2 4 2 3 2 4 2" xfId="22165"/>
    <cellStyle name="Normal 4 2 4 2 3 2 4 2 2" xfId="22166"/>
    <cellStyle name="Normal 4 2 4 2 3 2 4 3" xfId="22167"/>
    <cellStyle name="Normal 4 2 4 2 3 2 5" xfId="22168"/>
    <cellStyle name="Normal 4 2 4 2 3 2 5 2" xfId="22169"/>
    <cellStyle name="Normal 4 2 4 2 3 2 6" xfId="22170"/>
    <cellStyle name="Normal 4 2 4 2 3 3" xfId="22171"/>
    <cellStyle name="Normal 4 2 4 2 3 3 2" xfId="22172"/>
    <cellStyle name="Normal 4 2 4 2 3 3 2 2" xfId="22173"/>
    <cellStyle name="Normal 4 2 4 2 3 3 2 2 2" xfId="22174"/>
    <cellStyle name="Normal 4 2 4 2 3 3 2 2 2 2" xfId="22175"/>
    <cellStyle name="Normal 4 2 4 2 3 3 2 2 3" xfId="22176"/>
    <cellStyle name="Normal 4 2 4 2 3 3 2 3" xfId="22177"/>
    <cellStyle name="Normal 4 2 4 2 3 3 2 3 2" xfId="22178"/>
    <cellStyle name="Normal 4 2 4 2 3 3 2 4" xfId="22179"/>
    <cellStyle name="Normal 4 2 4 2 3 3 3" xfId="22180"/>
    <cellStyle name="Normal 4 2 4 2 3 3 3 2" xfId="22181"/>
    <cellStyle name="Normal 4 2 4 2 3 3 3 2 2" xfId="22182"/>
    <cellStyle name="Normal 4 2 4 2 3 3 3 3" xfId="22183"/>
    <cellStyle name="Normal 4 2 4 2 3 3 4" xfId="22184"/>
    <cellStyle name="Normal 4 2 4 2 3 3 4 2" xfId="22185"/>
    <cellStyle name="Normal 4 2 4 2 3 3 5" xfId="22186"/>
    <cellStyle name="Normal 4 2 4 2 3 4" xfId="22187"/>
    <cellStyle name="Normal 4 2 4 2 3 4 2" xfId="22188"/>
    <cellStyle name="Normal 4 2 4 2 3 4 2 2" xfId="22189"/>
    <cellStyle name="Normal 4 2 4 2 3 4 2 2 2" xfId="22190"/>
    <cellStyle name="Normal 4 2 4 2 3 4 2 3" xfId="22191"/>
    <cellStyle name="Normal 4 2 4 2 3 4 3" xfId="22192"/>
    <cellStyle name="Normal 4 2 4 2 3 4 3 2" xfId="22193"/>
    <cellStyle name="Normal 4 2 4 2 3 4 4" xfId="22194"/>
    <cellStyle name="Normal 4 2 4 2 3 5" xfId="22195"/>
    <cellStyle name="Normal 4 2 4 2 3 5 2" xfId="22196"/>
    <cellStyle name="Normal 4 2 4 2 3 5 2 2" xfId="22197"/>
    <cellStyle name="Normal 4 2 4 2 3 5 3" xfId="22198"/>
    <cellStyle name="Normal 4 2 4 2 3 6" xfId="22199"/>
    <cellStyle name="Normal 4 2 4 2 3 6 2" xfId="22200"/>
    <cellStyle name="Normal 4 2 4 2 3 7" xfId="22201"/>
    <cellStyle name="Normal 4 2 4 2 4" xfId="22202"/>
    <cellStyle name="Normal 4 2 4 2 4 2" xfId="22203"/>
    <cellStyle name="Normal 4 2 4 2 4 2 2" xfId="22204"/>
    <cellStyle name="Normal 4 2 4 2 4 2 2 2" xfId="22205"/>
    <cellStyle name="Normal 4 2 4 2 4 2 2 2 2" xfId="22206"/>
    <cellStyle name="Normal 4 2 4 2 4 2 2 2 2 2" xfId="22207"/>
    <cellStyle name="Normal 4 2 4 2 4 2 2 2 3" xfId="22208"/>
    <cellStyle name="Normal 4 2 4 2 4 2 2 3" xfId="22209"/>
    <cellStyle name="Normal 4 2 4 2 4 2 2 3 2" xfId="22210"/>
    <cellStyle name="Normal 4 2 4 2 4 2 2 4" xfId="22211"/>
    <cellStyle name="Normal 4 2 4 2 4 2 3" xfId="22212"/>
    <cellStyle name="Normal 4 2 4 2 4 2 3 2" xfId="22213"/>
    <cellStyle name="Normal 4 2 4 2 4 2 3 2 2" xfId="22214"/>
    <cellStyle name="Normal 4 2 4 2 4 2 3 3" xfId="22215"/>
    <cellStyle name="Normal 4 2 4 2 4 2 4" xfId="22216"/>
    <cellStyle name="Normal 4 2 4 2 4 2 4 2" xfId="22217"/>
    <cellStyle name="Normal 4 2 4 2 4 2 5" xfId="22218"/>
    <cellStyle name="Normal 4 2 4 2 4 3" xfId="22219"/>
    <cellStyle name="Normal 4 2 4 2 4 3 2" xfId="22220"/>
    <cellStyle name="Normal 4 2 4 2 4 3 2 2" xfId="22221"/>
    <cellStyle name="Normal 4 2 4 2 4 3 2 2 2" xfId="22222"/>
    <cellStyle name="Normal 4 2 4 2 4 3 2 3" xfId="22223"/>
    <cellStyle name="Normal 4 2 4 2 4 3 3" xfId="22224"/>
    <cellStyle name="Normal 4 2 4 2 4 3 3 2" xfId="22225"/>
    <cellStyle name="Normal 4 2 4 2 4 3 4" xfId="22226"/>
    <cellStyle name="Normal 4 2 4 2 4 4" xfId="22227"/>
    <cellStyle name="Normal 4 2 4 2 4 4 2" xfId="22228"/>
    <cellStyle name="Normal 4 2 4 2 4 4 2 2" xfId="22229"/>
    <cellStyle name="Normal 4 2 4 2 4 4 3" xfId="22230"/>
    <cellStyle name="Normal 4 2 4 2 4 5" xfId="22231"/>
    <cellStyle name="Normal 4 2 4 2 4 5 2" xfId="22232"/>
    <cellStyle name="Normal 4 2 4 2 4 6" xfId="22233"/>
    <cellStyle name="Normal 4 2 4 2 5" xfId="22234"/>
    <cellStyle name="Normal 4 2 4 2 5 2" xfId="22235"/>
    <cellStyle name="Normal 4 2 4 2 5 2 2" xfId="22236"/>
    <cellStyle name="Normal 4 2 4 2 5 2 2 2" xfId="22237"/>
    <cellStyle name="Normal 4 2 4 2 5 2 2 2 2" xfId="22238"/>
    <cellStyle name="Normal 4 2 4 2 5 2 2 3" xfId="22239"/>
    <cellStyle name="Normal 4 2 4 2 5 2 3" xfId="22240"/>
    <cellStyle name="Normal 4 2 4 2 5 2 3 2" xfId="22241"/>
    <cellStyle name="Normal 4 2 4 2 5 2 4" xfId="22242"/>
    <cellStyle name="Normal 4 2 4 2 5 3" xfId="22243"/>
    <cellStyle name="Normal 4 2 4 2 5 3 2" xfId="22244"/>
    <cellStyle name="Normal 4 2 4 2 5 3 2 2" xfId="22245"/>
    <cellStyle name="Normal 4 2 4 2 5 3 3" xfId="22246"/>
    <cellStyle name="Normal 4 2 4 2 5 4" xfId="22247"/>
    <cellStyle name="Normal 4 2 4 2 5 4 2" xfId="22248"/>
    <cellStyle name="Normal 4 2 4 2 5 5" xfId="22249"/>
    <cellStyle name="Normal 4 2 4 2 6" xfId="22250"/>
    <cellStyle name="Normal 4 2 4 2 6 2" xfId="22251"/>
    <cellStyle name="Normal 4 2 4 2 6 2 2" xfId="22252"/>
    <cellStyle name="Normal 4 2 4 2 6 2 2 2" xfId="22253"/>
    <cellStyle name="Normal 4 2 4 2 6 2 3" xfId="22254"/>
    <cellStyle name="Normal 4 2 4 2 6 3" xfId="22255"/>
    <cellStyle name="Normal 4 2 4 2 6 3 2" xfId="22256"/>
    <cellStyle name="Normal 4 2 4 2 6 4" xfId="22257"/>
    <cellStyle name="Normal 4 2 4 2 7" xfId="22258"/>
    <cellStyle name="Normal 4 2 4 2 7 2" xfId="22259"/>
    <cellStyle name="Normal 4 2 4 2 7 2 2" xfId="22260"/>
    <cellStyle name="Normal 4 2 4 2 7 3" xfId="22261"/>
    <cellStyle name="Normal 4 2 4 2 8" xfId="22262"/>
    <cellStyle name="Normal 4 2 4 2 8 2" xfId="22263"/>
    <cellStyle name="Normal 4 2 4 2 9" xfId="22264"/>
    <cellStyle name="Normal 4 2 4 3" xfId="22265"/>
    <cellStyle name="Normal 4 2 4 3 2" xfId="22266"/>
    <cellStyle name="Normal 4 2 4 3 2 2" xfId="22267"/>
    <cellStyle name="Normal 4 2 4 3 2 2 2" xfId="22268"/>
    <cellStyle name="Normal 4 2 4 3 2 2 2 2" xfId="22269"/>
    <cellStyle name="Normal 4 2 4 3 2 2 2 2 2" xfId="22270"/>
    <cellStyle name="Normal 4 2 4 3 2 2 2 2 2 2" xfId="22271"/>
    <cellStyle name="Normal 4 2 4 3 2 2 2 2 2 2 2" xfId="22272"/>
    <cellStyle name="Normal 4 2 4 3 2 2 2 2 2 3" xfId="22273"/>
    <cellStyle name="Normal 4 2 4 3 2 2 2 2 3" xfId="22274"/>
    <cellStyle name="Normal 4 2 4 3 2 2 2 2 3 2" xfId="22275"/>
    <cellStyle name="Normal 4 2 4 3 2 2 2 2 4" xfId="22276"/>
    <cellStyle name="Normal 4 2 4 3 2 2 2 3" xfId="22277"/>
    <cellStyle name="Normal 4 2 4 3 2 2 2 3 2" xfId="22278"/>
    <cellStyle name="Normal 4 2 4 3 2 2 2 3 2 2" xfId="22279"/>
    <cellStyle name="Normal 4 2 4 3 2 2 2 3 3" xfId="22280"/>
    <cellStyle name="Normal 4 2 4 3 2 2 2 4" xfId="22281"/>
    <cellStyle name="Normal 4 2 4 3 2 2 2 4 2" xfId="22282"/>
    <cellStyle name="Normal 4 2 4 3 2 2 2 5" xfId="22283"/>
    <cellStyle name="Normal 4 2 4 3 2 2 3" xfId="22284"/>
    <cellStyle name="Normal 4 2 4 3 2 2 3 2" xfId="22285"/>
    <cellStyle name="Normal 4 2 4 3 2 2 3 2 2" xfId="22286"/>
    <cellStyle name="Normal 4 2 4 3 2 2 3 2 2 2" xfId="22287"/>
    <cellStyle name="Normal 4 2 4 3 2 2 3 2 3" xfId="22288"/>
    <cellStyle name="Normal 4 2 4 3 2 2 3 3" xfId="22289"/>
    <cellStyle name="Normal 4 2 4 3 2 2 3 3 2" xfId="22290"/>
    <cellStyle name="Normal 4 2 4 3 2 2 3 4" xfId="22291"/>
    <cellStyle name="Normal 4 2 4 3 2 2 4" xfId="22292"/>
    <cellStyle name="Normal 4 2 4 3 2 2 4 2" xfId="22293"/>
    <cellStyle name="Normal 4 2 4 3 2 2 4 2 2" xfId="22294"/>
    <cellStyle name="Normal 4 2 4 3 2 2 4 3" xfId="22295"/>
    <cellStyle name="Normal 4 2 4 3 2 2 5" xfId="22296"/>
    <cellStyle name="Normal 4 2 4 3 2 2 5 2" xfId="22297"/>
    <cellStyle name="Normal 4 2 4 3 2 2 6" xfId="22298"/>
    <cellStyle name="Normal 4 2 4 3 2 3" xfId="22299"/>
    <cellStyle name="Normal 4 2 4 3 2 3 2" xfId="22300"/>
    <cellStyle name="Normal 4 2 4 3 2 3 2 2" xfId="22301"/>
    <cellStyle name="Normal 4 2 4 3 2 3 2 2 2" xfId="22302"/>
    <cellStyle name="Normal 4 2 4 3 2 3 2 2 2 2" xfId="22303"/>
    <cellStyle name="Normal 4 2 4 3 2 3 2 2 3" xfId="22304"/>
    <cellStyle name="Normal 4 2 4 3 2 3 2 3" xfId="22305"/>
    <cellStyle name="Normal 4 2 4 3 2 3 2 3 2" xfId="22306"/>
    <cellStyle name="Normal 4 2 4 3 2 3 2 4" xfId="22307"/>
    <cellStyle name="Normal 4 2 4 3 2 3 3" xfId="22308"/>
    <cellStyle name="Normal 4 2 4 3 2 3 3 2" xfId="22309"/>
    <cellStyle name="Normal 4 2 4 3 2 3 3 2 2" xfId="22310"/>
    <cellStyle name="Normal 4 2 4 3 2 3 3 3" xfId="22311"/>
    <cellStyle name="Normal 4 2 4 3 2 3 4" xfId="22312"/>
    <cellStyle name="Normal 4 2 4 3 2 3 4 2" xfId="22313"/>
    <cellStyle name="Normal 4 2 4 3 2 3 5" xfId="22314"/>
    <cellStyle name="Normal 4 2 4 3 2 4" xfId="22315"/>
    <cellStyle name="Normal 4 2 4 3 2 4 2" xfId="22316"/>
    <cellStyle name="Normal 4 2 4 3 2 4 2 2" xfId="22317"/>
    <cellStyle name="Normal 4 2 4 3 2 4 2 2 2" xfId="22318"/>
    <cellStyle name="Normal 4 2 4 3 2 4 2 3" xfId="22319"/>
    <cellStyle name="Normal 4 2 4 3 2 4 3" xfId="22320"/>
    <cellStyle name="Normal 4 2 4 3 2 4 3 2" xfId="22321"/>
    <cellStyle name="Normal 4 2 4 3 2 4 4" xfId="22322"/>
    <cellStyle name="Normal 4 2 4 3 2 5" xfId="22323"/>
    <cellStyle name="Normal 4 2 4 3 2 5 2" xfId="22324"/>
    <cellStyle name="Normal 4 2 4 3 2 5 2 2" xfId="22325"/>
    <cellStyle name="Normal 4 2 4 3 2 5 3" xfId="22326"/>
    <cellStyle name="Normal 4 2 4 3 2 6" xfId="22327"/>
    <cellStyle name="Normal 4 2 4 3 2 6 2" xfId="22328"/>
    <cellStyle name="Normal 4 2 4 3 2 7" xfId="22329"/>
    <cellStyle name="Normal 4 2 4 3 3" xfId="22330"/>
    <cellStyle name="Normal 4 2 4 3 3 2" xfId="22331"/>
    <cellStyle name="Normal 4 2 4 3 3 2 2" xfId="22332"/>
    <cellStyle name="Normal 4 2 4 3 3 2 2 2" xfId="22333"/>
    <cellStyle name="Normal 4 2 4 3 3 2 2 2 2" xfId="22334"/>
    <cellStyle name="Normal 4 2 4 3 3 2 2 2 2 2" xfId="22335"/>
    <cellStyle name="Normal 4 2 4 3 3 2 2 2 3" xfId="22336"/>
    <cellStyle name="Normal 4 2 4 3 3 2 2 3" xfId="22337"/>
    <cellStyle name="Normal 4 2 4 3 3 2 2 3 2" xfId="22338"/>
    <cellStyle name="Normal 4 2 4 3 3 2 2 4" xfId="22339"/>
    <cellStyle name="Normal 4 2 4 3 3 2 3" xfId="22340"/>
    <cellStyle name="Normal 4 2 4 3 3 2 3 2" xfId="22341"/>
    <cellStyle name="Normal 4 2 4 3 3 2 3 2 2" xfId="22342"/>
    <cellStyle name="Normal 4 2 4 3 3 2 3 3" xfId="22343"/>
    <cellStyle name="Normal 4 2 4 3 3 2 4" xfId="22344"/>
    <cellStyle name="Normal 4 2 4 3 3 2 4 2" xfId="22345"/>
    <cellStyle name="Normal 4 2 4 3 3 2 5" xfId="22346"/>
    <cellStyle name="Normal 4 2 4 3 3 3" xfId="22347"/>
    <cellStyle name="Normal 4 2 4 3 3 3 2" xfId="22348"/>
    <cellStyle name="Normal 4 2 4 3 3 3 2 2" xfId="22349"/>
    <cellStyle name="Normal 4 2 4 3 3 3 2 2 2" xfId="22350"/>
    <cellStyle name="Normal 4 2 4 3 3 3 2 3" xfId="22351"/>
    <cellStyle name="Normal 4 2 4 3 3 3 3" xfId="22352"/>
    <cellStyle name="Normal 4 2 4 3 3 3 3 2" xfId="22353"/>
    <cellStyle name="Normal 4 2 4 3 3 3 4" xfId="22354"/>
    <cellStyle name="Normal 4 2 4 3 3 4" xfId="22355"/>
    <cellStyle name="Normal 4 2 4 3 3 4 2" xfId="22356"/>
    <cellStyle name="Normal 4 2 4 3 3 4 2 2" xfId="22357"/>
    <cellStyle name="Normal 4 2 4 3 3 4 3" xfId="22358"/>
    <cellStyle name="Normal 4 2 4 3 3 5" xfId="22359"/>
    <cellStyle name="Normal 4 2 4 3 3 5 2" xfId="22360"/>
    <cellStyle name="Normal 4 2 4 3 3 6" xfId="22361"/>
    <cellStyle name="Normal 4 2 4 3 4" xfId="22362"/>
    <cellStyle name="Normal 4 2 4 3 4 2" xfId="22363"/>
    <cellStyle name="Normal 4 2 4 3 4 2 2" xfId="22364"/>
    <cellStyle name="Normal 4 2 4 3 4 2 2 2" xfId="22365"/>
    <cellStyle name="Normal 4 2 4 3 4 2 2 2 2" xfId="22366"/>
    <cellStyle name="Normal 4 2 4 3 4 2 2 3" xfId="22367"/>
    <cellStyle name="Normal 4 2 4 3 4 2 3" xfId="22368"/>
    <cellStyle name="Normal 4 2 4 3 4 2 3 2" xfId="22369"/>
    <cellStyle name="Normal 4 2 4 3 4 2 4" xfId="22370"/>
    <cellStyle name="Normal 4 2 4 3 4 3" xfId="22371"/>
    <cellStyle name="Normal 4 2 4 3 4 3 2" xfId="22372"/>
    <cellStyle name="Normal 4 2 4 3 4 3 2 2" xfId="22373"/>
    <cellStyle name="Normal 4 2 4 3 4 3 3" xfId="22374"/>
    <cellStyle name="Normal 4 2 4 3 4 4" xfId="22375"/>
    <cellStyle name="Normal 4 2 4 3 4 4 2" xfId="22376"/>
    <cellStyle name="Normal 4 2 4 3 4 5" xfId="22377"/>
    <cellStyle name="Normal 4 2 4 3 5" xfId="22378"/>
    <cellStyle name="Normal 4 2 4 3 5 2" xfId="22379"/>
    <cellStyle name="Normal 4 2 4 3 5 2 2" xfId="22380"/>
    <cellStyle name="Normal 4 2 4 3 5 2 2 2" xfId="22381"/>
    <cellStyle name="Normal 4 2 4 3 5 2 3" xfId="22382"/>
    <cellStyle name="Normal 4 2 4 3 5 3" xfId="22383"/>
    <cellStyle name="Normal 4 2 4 3 5 3 2" xfId="22384"/>
    <cellStyle name="Normal 4 2 4 3 5 4" xfId="22385"/>
    <cellStyle name="Normal 4 2 4 3 6" xfId="22386"/>
    <cellStyle name="Normal 4 2 4 3 6 2" xfId="22387"/>
    <cellStyle name="Normal 4 2 4 3 6 2 2" xfId="22388"/>
    <cellStyle name="Normal 4 2 4 3 6 3" xfId="22389"/>
    <cellStyle name="Normal 4 2 4 3 7" xfId="22390"/>
    <cellStyle name="Normal 4 2 4 3 7 2" xfId="22391"/>
    <cellStyle name="Normal 4 2 4 3 8" xfId="22392"/>
    <cellStyle name="Normal 4 2 4 4" xfId="22393"/>
    <cellStyle name="Normal 4 2 4 4 2" xfId="22394"/>
    <cellStyle name="Normal 4 2 4 4 2 2" xfId="22395"/>
    <cellStyle name="Normal 4 2 4 4 2 2 2" xfId="22396"/>
    <cellStyle name="Normal 4 2 4 4 2 2 2 2" xfId="22397"/>
    <cellStyle name="Normal 4 2 4 4 2 2 2 2 2" xfId="22398"/>
    <cellStyle name="Normal 4 2 4 4 2 2 2 2 2 2" xfId="22399"/>
    <cellStyle name="Normal 4 2 4 4 2 2 2 2 3" xfId="22400"/>
    <cellStyle name="Normal 4 2 4 4 2 2 2 3" xfId="22401"/>
    <cellStyle name="Normal 4 2 4 4 2 2 2 3 2" xfId="22402"/>
    <cellStyle name="Normal 4 2 4 4 2 2 2 4" xfId="22403"/>
    <cellStyle name="Normal 4 2 4 4 2 2 3" xfId="22404"/>
    <cellStyle name="Normal 4 2 4 4 2 2 3 2" xfId="22405"/>
    <cellStyle name="Normal 4 2 4 4 2 2 3 2 2" xfId="22406"/>
    <cellStyle name="Normal 4 2 4 4 2 2 3 3" xfId="22407"/>
    <cellStyle name="Normal 4 2 4 4 2 2 4" xfId="22408"/>
    <cellStyle name="Normal 4 2 4 4 2 2 4 2" xfId="22409"/>
    <cellStyle name="Normal 4 2 4 4 2 2 5" xfId="22410"/>
    <cellStyle name="Normal 4 2 4 4 2 3" xfId="22411"/>
    <cellStyle name="Normal 4 2 4 4 2 3 2" xfId="22412"/>
    <cellStyle name="Normal 4 2 4 4 2 3 2 2" xfId="22413"/>
    <cellStyle name="Normal 4 2 4 4 2 3 2 2 2" xfId="22414"/>
    <cellStyle name="Normal 4 2 4 4 2 3 2 3" xfId="22415"/>
    <cellStyle name="Normal 4 2 4 4 2 3 3" xfId="22416"/>
    <cellStyle name="Normal 4 2 4 4 2 3 3 2" xfId="22417"/>
    <cellStyle name="Normal 4 2 4 4 2 3 4" xfId="22418"/>
    <cellStyle name="Normal 4 2 4 4 2 4" xfId="22419"/>
    <cellStyle name="Normal 4 2 4 4 2 4 2" xfId="22420"/>
    <cellStyle name="Normal 4 2 4 4 2 4 2 2" xfId="22421"/>
    <cellStyle name="Normal 4 2 4 4 2 4 3" xfId="22422"/>
    <cellStyle name="Normal 4 2 4 4 2 5" xfId="22423"/>
    <cellStyle name="Normal 4 2 4 4 2 5 2" xfId="22424"/>
    <cellStyle name="Normal 4 2 4 4 2 6" xfId="22425"/>
    <cellStyle name="Normal 4 2 4 4 3" xfId="22426"/>
    <cellStyle name="Normal 4 2 4 4 3 2" xfId="22427"/>
    <cellStyle name="Normal 4 2 4 4 3 2 2" xfId="22428"/>
    <cellStyle name="Normal 4 2 4 4 3 2 2 2" xfId="22429"/>
    <cellStyle name="Normal 4 2 4 4 3 2 2 2 2" xfId="22430"/>
    <cellStyle name="Normal 4 2 4 4 3 2 2 3" xfId="22431"/>
    <cellStyle name="Normal 4 2 4 4 3 2 3" xfId="22432"/>
    <cellStyle name="Normal 4 2 4 4 3 2 3 2" xfId="22433"/>
    <cellStyle name="Normal 4 2 4 4 3 2 4" xfId="22434"/>
    <cellStyle name="Normal 4 2 4 4 3 3" xfId="22435"/>
    <cellStyle name="Normal 4 2 4 4 3 3 2" xfId="22436"/>
    <cellStyle name="Normal 4 2 4 4 3 3 2 2" xfId="22437"/>
    <cellStyle name="Normal 4 2 4 4 3 3 3" xfId="22438"/>
    <cellStyle name="Normal 4 2 4 4 3 4" xfId="22439"/>
    <cellStyle name="Normal 4 2 4 4 3 4 2" xfId="22440"/>
    <cellStyle name="Normal 4 2 4 4 3 5" xfId="22441"/>
    <cellStyle name="Normal 4 2 4 4 4" xfId="22442"/>
    <cellStyle name="Normal 4 2 4 4 4 2" xfId="22443"/>
    <cellStyle name="Normal 4 2 4 4 4 2 2" xfId="22444"/>
    <cellStyle name="Normal 4 2 4 4 4 2 2 2" xfId="22445"/>
    <cellStyle name="Normal 4 2 4 4 4 2 3" xfId="22446"/>
    <cellStyle name="Normal 4 2 4 4 4 3" xfId="22447"/>
    <cellStyle name="Normal 4 2 4 4 4 3 2" xfId="22448"/>
    <cellStyle name="Normal 4 2 4 4 4 4" xfId="22449"/>
    <cellStyle name="Normal 4 2 4 4 5" xfId="22450"/>
    <cellStyle name="Normal 4 2 4 4 5 2" xfId="22451"/>
    <cellStyle name="Normal 4 2 4 4 5 2 2" xfId="22452"/>
    <cellStyle name="Normal 4 2 4 4 5 3" xfId="22453"/>
    <cellStyle name="Normal 4 2 4 4 6" xfId="22454"/>
    <cellStyle name="Normal 4 2 4 4 6 2" xfId="22455"/>
    <cellStyle name="Normal 4 2 4 4 7" xfId="22456"/>
    <cellStyle name="Normal 4 2 4 5" xfId="22457"/>
    <cellStyle name="Normal 4 2 4 5 2" xfId="22458"/>
    <cellStyle name="Normal 4 2 4 5 2 2" xfId="22459"/>
    <cellStyle name="Normal 4 2 4 5 2 2 2" xfId="22460"/>
    <cellStyle name="Normal 4 2 4 5 2 2 2 2" xfId="22461"/>
    <cellStyle name="Normal 4 2 4 5 2 2 2 2 2" xfId="22462"/>
    <cellStyle name="Normal 4 2 4 5 2 2 2 3" xfId="22463"/>
    <cellStyle name="Normal 4 2 4 5 2 2 3" xfId="22464"/>
    <cellStyle name="Normal 4 2 4 5 2 2 3 2" xfId="22465"/>
    <cellStyle name="Normal 4 2 4 5 2 2 4" xfId="22466"/>
    <cellStyle name="Normal 4 2 4 5 2 3" xfId="22467"/>
    <cellStyle name="Normal 4 2 4 5 2 3 2" xfId="22468"/>
    <cellStyle name="Normal 4 2 4 5 2 3 2 2" xfId="22469"/>
    <cellStyle name="Normal 4 2 4 5 2 3 3" xfId="22470"/>
    <cellStyle name="Normal 4 2 4 5 2 4" xfId="22471"/>
    <cellStyle name="Normal 4 2 4 5 2 4 2" xfId="22472"/>
    <cellStyle name="Normal 4 2 4 5 2 5" xfId="22473"/>
    <cellStyle name="Normal 4 2 4 5 3" xfId="22474"/>
    <cellStyle name="Normal 4 2 4 5 3 2" xfId="22475"/>
    <cellStyle name="Normal 4 2 4 5 3 2 2" xfId="22476"/>
    <cellStyle name="Normal 4 2 4 5 3 2 2 2" xfId="22477"/>
    <cellStyle name="Normal 4 2 4 5 3 2 3" xfId="22478"/>
    <cellStyle name="Normal 4 2 4 5 3 3" xfId="22479"/>
    <cellStyle name="Normal 4 2 4 5 3 3 2" xfId="22480"/>
    <cellStyle name="Normal 4 2 4 5 3 4" xfId="22481"/>
    <cellStyle name="Normal 4 2 4 5 4" xfId="22482"/>
    <cellStyle name="Normal 4 2 4 5 4 2" xfId="22483"/>
    <cellStyle name="Normal 4 2 4 5 4 2 2" xfId="22484"/>
    <cellStyle name="Normal 4 2 4 5 4 3" xfId="22485"/>
    <cellStyle name="Normal 4 2 4 5 5" xfId="22486"/>
    <cellStyle name="Normal 4 2 4 5 5 2" xfId="22487"/>
    <cellStyle name="Normal 4 2 4 5 6" xfId="22488"/>
    <cellStyle name="Normal 4 2 4 6" xfId="22489"/>
    <cellStyle name="Normal 4 2 4 6 2" xfId="22490"/>
    <cellStyle name="Normal 4 2 4 6 2 2" xfId="22491"/>
    <cellStyle name="Normal 4 2 4 6 2 2 2" xfId="22492"/>
    <cellStyle name="Normal 4 2 4 6 2 2 2 2" xfId="22493"/>
    <cellStyle name="Normal 4 2 4 6 2 2 3" xfId="22494"/>
    <cellStyle name="Normal 4 2 4 6 2 3" xfId="22495"/>
    <cellStyle name="Normal 4 2 4 6 2 3 2" xfId="22496"/>
    <cellStyle name="Normal 4 2 4 6 2 4" xfId="22497"/>
    <cellStyle name="Normal 4 2 4 6 3" xfId="22498"/>
    <cellStyle name="Normal 4 2 4 6 3 2" xfId="22499"/>
    <cellStyle name="Normal 4 2 4 6 3 2 2" xfId="22500"/>
    <cellStyle name="Normal 4 2 4 6 3 3" xfId="22501"/>
    <cellStyle name="Normal 4 2 4 6 4" xfId="22502"/>
    <cellStyle name="Normal 4 2 4 6 4 2" xfId="22503"/>
    <cellStyle name="Normal 4 2 4 6 5" xfId="22504"/>
    <cellStyle name="Normal 4 2 4 7" xfId="22505"/>
    <cellStyle name="Normal 4 2 4 7 2" xfId="22506"/>
    <cellStyle name="Normal 4 2 4 7 2 2" xfId="22507"/>
    <cellStyle name="Normal 4 2 4 7 2 2 2" xfId="22508"/>
    <cellStyle name="Normal 4 2 4 7 2 3" xfId="22509"/>
    <cellStyle name="Normal 4 2 4 7 3" xfId="22510"/>
    <cellStyle name="Normal 4 2 4 7 3 2" xfId="22511"/>
    <cellStyle name="Normal 4 2 4 7 4" xfId="22512"/>
    <cellStyle name="Normal 4 2 4 8" xfId="22513"/>
    <cellStyle name="Normal 4 2 4 8 2" xfId="22514"/>
    <cellStyle name="Normal 4 2 4 8 2 2" xfId="22515"/>
    <cellStyle name="Normal 4 2 4 8 3" xfId="22516"/>
    <cellStyle name="Normal 4 2 4 9" xfId="22517"/>
    <cellStyle name="Normal 4 2 4 9 2" xfId="22518"/>
    <cellStyle name="Normal 4 2 5" xfId="22519"/>
    <cellStyle name="Normal 4 2 5 2" xfId="22520"/>
    <cellStyle name="Normal 4 2 5 2 2" xfId="22521"/>
    <cellStyle name="Normal 4 2 5 2 2 2" xfId="22522"/>
    <cellStyle name="Normal 4 2 5 2 2 2 2" xfId="22523"/>
    <cellStyle name="Normal 4 2 5 2 2 2 2 2" xfId="22524"/>
    <cellStyle name="Normal 4 2 5 2 2 2 2 2 2" xfId="22525"/>
    <cellStyle name="Normal 4 2 5 2 2 2 2 2 2 2" xfId="22526"/>
    <cellStyle name="Normal 4 2 5 2 2 2 2 2 2 2 2" xfId="22527"/>
    <cellStyle name="Normal 4 2 5 2 2 2 2 2 2 3" xfId="22528"/>
    <cellStyle name="Normal 4 2 5 2 2 2 2 2 3" xfId="22529"/>
    <cellStyle name="Normal 4 2 5 2 2 2 2 2 3 2" xfId="22530"/>
    <cellStyle name="Normal 4 2 5 2 2 2 2 2 4" xfId="22531"/>
    <cellStyle name="Normal 4 2 5 2 2 2 2 3" xfId="22532"/>
    <cellStyle name="Normal 4 2 5 2 2 2 2 3 2" xfId="22533"/>
    <cellStyle name="Normal 4 2 5 2 2 2 2 3 2 2" xfId="22534"/>
    <cellStyle name="Normal 4 2 5 2 2 2 2 3 3" xfId="22535"/>
    <cellStyle name="Normal 4 2 5 2 2 2 2 4" xfId="22536"/>
    <cellStyle name="Normal 4 2 5 2 2 2 2 4 2" xfId="22537"/>
    <cellStyle name="Normal 4 2 5 2 2 2 2 5" xfId="22538"/>
    <cellStyle name="Normal 4 2 5 2 2 2 3" xfId="22539"/>
    <cellStyle name="Normal 4 2 5 2 2 2 3 2" xfId="22540"/>
    <cellStyle name="Normal 4 2 5 2 2 2 3 2 2" xfId="22541"/>
    <cellStyle name="Normal 4 2 5 2 2 2 3 2 2 2" xfId="22542"/>
    <cellStyle name="Normal 4 2 5 2 2 2 3 2 3" xfId="22543"/>
    <cellStyle name="Normal 4 2 5 2 2 2 3 3" xfId="22544"/>
    <cellStyle name="Normal 4 2 5 2 2 2 3 3 2" xfId="22545"/>
    <cellStyle name="Normal 4 2 5 2 2 2 3 4" xfId="22546"/>
    <cellStyle name="Normal 4 2 5 2 2 2 4" xfId="22547"/>
    <cellStyle name="Normal 4 2 5 2 2 2 4 2" xfId="22548"/>
    <cellStyle name="Normal 4 2 5 2 2 2 4 2 2" xfId="22549"/>
    <cellStyle name="Normal 4 2 5 2 2 2 4 3" xfId="22550"/>
    <cellStyle name="Normal 4 2 5 2 2 2 5" xfId="22551"/>
    <cellStyle name="Normal 4 2 5 2 2 2 5 2" xfId="22552"/>
    <cellStyle name="Normal 4 2 5 2 2 2 6" xfId="22553"/>
    <cellStyle name="Normal 4 2 5 2 2 3" xfId="22554"/>
    <cellStyle name="Normal 4 2 5 2 2 3 2" xfId="22555"/>
    <cellStyle name="Normal 4 2 5 2 2 3 2 2" xfId="22556"/>
    <cellStyle name="Normal 4 2 5 2 2 3 2 2 2" xfId="22557"/>
    <cellStyle name="Normal 4 2 5 2 2 3 2 2 2 2" xfId="22558"/>
    <cellStyle name="Normal 4 2 5 2 2 3 2 2 3" xfId="22559"/>
    <cellStyle name="Normal 4 2 5 2 2 3 2 3" xfId="22560"/>
    <cellStyle name="Normal 4 2 5 2 2 3 2 3 2" xfId="22561"/>
    <cellStyle name="Normal 4 2 5 2 2 3 2 4" xfId="22562"/>
    <cellStyle name="Normal 4 2 5 2 2 3 3" xfId="22563"/>
    <cellStyle name="Normal 4 2 5 2 2 3 3 2" xfId="22564"/>
    <cellStyle name="Normal 4 2 5 2 2 3 3 2 2" xfId="22565"/>
    <cellStyle name="Normal 4 2 5 2 2 3 3 3" xfId="22566"/>
    <cellStyle name="Normal 4 2 5 2 2 3 4" xfId="22567"/>
    <cellStyle name="Normal 4 2 5 2 2 3 4 2" xfId="22568"/>
    <cellStyle name="Normal 4 2 5 2 2 3 5" xfId="22569"/>
    <cellStyle name="Normal 4 2 5 2 2 4" xfId="22570"/>
    <cellStyle name="Normal 4 2 5 2 2 4 2" xfId="22571"/>
    <cellStyle name="Normal 4 2 5 2 2 4 2 2" xfId="22572"/>
    <cellStyle name="Normal 4 2 5 2 2 4 2 2 2" xfId="22573"/>
    <cellStyle name="Normal 4 2 5 2 2 4 2 3" xfId="22574"/>
    <cellStyle name="Normal 4 2 5 2 2 4 3" xfId="22575"/>
    <cellStyle name="Normal 4 2 5 2 2 4 3 2" xfId="22576"/>
    <cellStyle name="Normal 4 2 5 2 2 4 4" xfId="22577"/>
    <cellStyle name="Normal 4 2 5 2 2 5" xfId="22578"/>
    <cellStyle name="Normal 4 2 5 2 2 5 2" xfId="22579"/>
    <cellStyle name="Normal 4 2 5 2 2 5 2 2" xfId="22580"/>
    <cellStyle name="Normal 4 2 5 2 2 5 3" xfId="22581"/>
    <cellStyle name="Normal 4 2 5 2 2 6" xfId="22582"/>
    <cellStyle name="Normal 4 2 5 2 2 6 2" xfId="22583"/>
    <cellStyle name="Normal 4 2 5 2 2 7" xfId="22584"/>
    <cellStyle name="Normal 4 2 5 2 3" xfId="22585"/>
    <cellStyle name="Normal 4 2 5 2 3 2" xfId="22586"/>
    <cellStyle name="Normal 4 2 5 2 3 2 2" xfId="22587"/>
    <cellStyle name="Normal 4 2 5 2 3 2 2 2" xfId="22588"/>
    <cellStyle name="Normal 4 2 5 2 3 2 2 2 2" xfId="22589"/>
    <cellStyle name="Normal 4 2 5 2 3 2 2 2 2 2" xfId="22590"/>
    <cellStyle name="Normal 4 2 5 2 3 2 2 2 3" xfId="22591"/>
    <cellStyle name="Normal 4 2 5 2 3 2 2 3" xfId="22592"/>
    <cellStyle name="Normal 4 2 5 2 3 2 2 3 2" xfId="22593"/>
    <cellStyle name="Normal 4 2 5 2 3 2 2 4" xfId="22594"/>
    <cellStyle name="Normal 4 2 5 2 3 2 3" xfId="22595"/>
    <cellStyle name="Normal 4 2 5 2 3 2 3 2" xfId="22596"/>
    <cellStyle name="Normal 4 2 5 2 3 2 3 2 2" xfId="22597"/>
    <cellStyle name="Normal 4 2 5 2 3 2 3 3" xfId="22598"/>
    <cellStyle name="Normal 4 2 5 2 3 2 4" xfId="22599"/>
    <cellStyle name="Normal 4 2 5 2 3 2 4 2" xfId="22600"/>
    <cellStyle name="Normal 4 2 5 2 3 2 5" xfId="22601"/>
    <cellStyle name="Normal 4 2 5 2 3 3" xfId="22602"/>
    <cellStyle name="Normal 4 2 5 2 3 3 2" xfId="22603"/>
    <cellStyle name="Normal 4 2 5 2 3 3 2 2" xfId="22604"/>
    <cellStyle name="Normal 4 2 5 2 3 3 2 2 2" xfId="22605"/>
    <cellStyle name="Normal 4 2 5 2 3 3 2 3" xfId="22606"/>
    <cellStyle name="Normal 4 2 5 2 3 3 3" xfId="22607"/>
    <cellStyle name="Normal 4 2 5 2 3 3 3 2" xfId="22608"/>
    <cellStyle name="Normal 4 2 5 2 3 3 4" xfId="22609"/>
    <cellStyle name="Normal 4 2 5 2 3 4" xfId="22610"/>
    <cellStyle name="Normal 4 2 5 2 3 4 2" xfId="22611"/>
    <cellStyle name="Normal 4 2 5 2 3 4 2 2" xfId="22612"/>
    <cellStyle name="Normal 4 2 5 2 3 4 3" xfId="22613"/>
    <cellStyle name="Normal 4 2 5 2 3 5" xfId="22614"/>
    <cellStyle name="Normal 4 2 5 2 3 5 2" xfId="22615"/>
    <cellStyle name="Normal 4 2 5 2 3 6" xfId="22616"/>
    <cellStyle name="Normal 4 2 5 2 4" xfId="22617"/>
    <cellStyle name="Normal 4 2 5 2 4 2" xfId="22618"/>
    <cellStyle name="Normal 4 2 5 2 4 2 2" xfId="22619"/>
    <cellStyle name="Normal 4 2 5 2 4 2 2 2" xfId="22620"/>
    <cellStyle name="Normal 4 2 5 2 4 2 2 2 2" xfId="22621"/>
    <cellStyle name="Normal 4 2 5 2 4 2 2 3" xfId="22622"/>
    <cellStyle name="Normal 4 2 5 2 4 2 3" xfId="22623"/>
    <cellStyle name="Normal 4 2 5 2 4 2 3 2" xfId="22624"/>
    <cellStyle name="Normal 4 2 5 2 4 2 4" xfId="22625"/>
    <cellStyle name="Normal 4 2 5 2 4 3" xfId="22626"/>
    <cellStyle name="Normal 4 2 5 2 4 3 2" xfId="22627"/>
    <cellStyle name="Normal 4 2 5 2 4 3 2 2" xfId="22628"/>
    <cellStyle name="Normal 4 2 5 2 4 3 3" xfId="22629"/>
    <cellStyle name="Normal 4 2 5 2 4 4" xfId="22630"/>
    <cellStyle name="Normal 4 2 5 2 4 4 2" xfId="22631"/>
    <cellStyle name="Normal 4 2 5 2 4 5" xfId="22632"/>
    <cellStyle name="Normal 4 2 5 2 5" xfId="22633"/>
    <cellStyle name="Normal 4 2 5 2 5 2" xfId="22634"/>
    <cellStyle name="Normal 4 2 5 2 5 2 2" xfId="22635"/>
    <cellStyle name="Normal 4 2 5 2 5 2 2 2" xfId="22636"/>
    <cellStyle name="Normal 4 2 5 2 5 2 3" xfId="22637"/>
    <cellStyle name="Normal 4 2 5 2 5 3" xfId="22638"/>
    <cellStyle name="Normal 4 2 5 2 5 3 2" xfId="22639"/>
    <cellStyle name="Normal 4 2 5 2 5 4" xfId="22640"/>
    <cellStyle name="Normal 4 2 5 2 6" xfId="22641"/>
    <cellStyle name="Normal 4 2 5 2 6 2" xfId="22642"/>
    <cellStyle name="Normal 4 2 5 2 6 2 2" xfId="22643"/>
    <cellStyle name="Normal 4 2 5 2 6 3" xfId="22644"/>
    <cellStyle name="Normal 4 2 5 2 7" xfId="22645"/>
    <cellStyle name="Normal 4 2 5 2 7 2" xfId="22646"/>
    <cellStyle name="Normal 4 2 5 2 8" xfId="22647"/>
    <cellStyle name="Normal 4 2 5 3" xfId="22648"/>
    <cellStyle name="Normal 4 2 5 3 2" xfId="22649"/>
    <cellStyle name="Normal 4 2 5 3 2 2" xfId="22650"/>
    <cellStyle name="Normal 4 2 5 3 2 2 2" xfId="22651"/>
    <cellStyle name="Normal 4 2 5 3 2 2 2 2" xfId="22652"/>
    <cellStyle name="Normal 4 2 5 3 2 2 2 2 2" xfId="22653"/>
    <cellStyle name="Normal 4 2 5 3 2 2 2 2 2 2" xfId="22654"/>
    <cellStyle name="Normal 4 2 5 3 2 2 2 2 3" xfId="22655"/>
    <cellStyle name="Normal 4 2 5 3 2 2 2 3" xfId="22656"/>
    <cellStyle name="Normal 4 2 5 3 2 2 2 3 2" xfId="22657"/>
    <cellStyle name="Normal 4 2 5 3 2 2 2 4" xfId="22658"/>
    <cellStyle name="Normal 4 2 5 3 2 2 3" xfId="22659"/>
    <cellStyle name="Normal 4 2 5 3 2 2 3 2" xfId="22660"/>
    <cellStyle name="Normal 4 2 5 3 2 2 3 2 2" xfId="22661"/>
    <cellStyle name="Normal 4 2 5 3 2 2 3 3" xfId="22662"/>
    <cellStyle name="Normal 4 2 5 3 2 2 4" xfId="22663"/>
    <cellStyle name="Normal 4 2 5 3 2 2 4 2" xfId="22664"/>
    <cellStyle name="Normal 4 2 5 3 2 2 5" xfId="22665"/>
    <cellStyle name="Normal 4 2 5 3 2 3" xfId="22666"/>
    <cellStyle name="Normal 4 2 5 3 2 3 2" xfId="22667"/>
    <cellStyle name="Normal 4 2 5 3 2 3 2 2" xfId="22668"/>
    <cellStyle name="Normal 4 2 5 3 2 3 2 2 2" xfId="22669"/>
    <cellStyle name="Normal 4 2 5 3 2 3 2 3" xfId="22670"/>
    <cellStyle name="Normal 4 2 5 3 2 3 3" xfId="22671"/>
    <cellStyle name="Normal 4 2 5 3 2 3 3 2" xfId="22672"/>
    <cellStyle name="Normal 4 2 5 3 2 3 4" xfId="22673"/>
    <cellStyle name="Normal 4 2 5 3 2 4" xfId="22674"/>
    <cellStyle name="Normal 4 2 5 3 2 4 2" xfId="22675"/>
    <cellStyle name="Normal 4 2 5 3 2 4 2 2" xfId="22676"/>
    <cellStyle name="Normal 4 2 5 3 2 4 3" xfId="22677"/>
    <cellStyle name="Normal 4 2 5 3 2 5" xfId="22678"/>
    <cellStyle name="Normal 4 2 5 3 2 5 2" xfId="22679"/>
    <cellStyle name="Normal 4 2 5 3 2 6" xfId="22680"/>
    <cellStyle name="Normal 4 2 5 3 3" xfId="22681"/>
    <cellStyle name="Normal 4 2 5 3 3 2" xfId="22682"/>
    <cellStyle name="Normal 4 2 5 3 3 2 2" xfId="22683"/>
    <cellStyle name="Normal 4 2 5 3 3 2 2 2" xfId="22684"/>
    <cellStyle name="Normal 4 2 5 3 3 2 2 2 2" xfId="22685"/>
    <cellStyle name="Normal 4 2 5 3 3 2 2 3" xfId="22686"/>
    <cellStyle name="Normal 4 2 5 3 3 2 3" xfId="22687"/>
    <cellStyle name="Normal 4 2 5 3 3 2 3 2" xfId="22688"/>
    <cellStyle name="Normal 4 2 5 3 3 2 4" xfId="22689"/>
    <cellStyle name="Normal 4 2 5 3 3 3" xfId="22690"/>
    <cellStyle name="Normal 4 2 5 3 3 3 2" xfId="22691"/>
    <cellStyle name="Normal 4 2 5 3 3 3 2 2" xfId="22692"/>
    <cellStyle name="Normal 4 2 5 3 3 3 3" xfId="22693"/>
    <cellStyle name="Normal 4 2 5 3 3 4" xfId="22694"/>
    <cellStyle name="Normal 4 2 5 3 3 4 2" xfId="22695"/>
    <cellStyle name="Normal 4 2 5 3 3 5" xfId="22696"/>
    <cellStyle name="Normal 4 2 5 3 4" xfId="22697"/>
    <cellStyle name="Normal 4 2 5 3 4 2" xfId="22698"/>
    <cellStyle name="Normal 4 2 5 3 4 2 2" xfId="22699"/>
    <cellStyle name="Normal 4 2 5 3 4 2 2 2" xfId="22700"/>
    <cellStyle name="Normal 4 2 5 3 4 2 3" xfId="22701"/>
    <cellStyle name="Normal 4 2 5 3 4 3" xfId="22702"/>
    <cellStyle name="Normal 4 2 5 3 4 3 2" xfId="22703"/>
    <cellStyle name="Normal 4 2 5 3 4 4" xfId="22704"/>
    <cellStyle name="Normal 4 2 5 3 5" xfId="22705"/>
    <cellStyle name="Normal 4 2 5 3 5 2" xfId="22706"/>
    <cellStyle name="Normal 4 2 5 3 5 2 2" xfId="22707"/>
    <cellStyle name="Normal 4 2 5 3 5 3" xfId="22708"/>
    <cellStyle name="Normal 4 2 5 3 6" xfId="22709"/>
    <cellStyle name="Normal 4 2 5 3 6 2" xfId="22710"/>
    <cellStyle name="Normal 4 2 5 3 7" xfId="22711"/>
    <cellStyle name="Normal 4 2 5 4" xfId="22712"/>
    <cellStyle name="Normal 4 2 5 4 2" xfId="22713"/>
    <cellStyle name="Normal 4 2 5 4 2 2" xfId="22714"/>
    <cellStyle name="Normal 4 2 5 4 2 2 2" xfId="22715"/>
    <cellStyle name="Normal 4 2 5 4 2 2 2 2" xfId="22716"/>
    <cellStyle name="Normal 4 2 5 4 2 2 2 2 2" xfId="22717"/>
    <cellStyle name="Normal 4 2 5 4 2 2 2 3" xfId="22718"/>
    <cellStyle name="Normal 4 2 5 4 2 2 3" xfId="22719"/>
    <cellStyle name="Normal 4 2 5 4 2 2 3 2" xfId="22720"/>
    <cellStyle name="Normal 4 2 5 4 2 2 4" xfId="22721"/>
    <cellStyle name="Normal 4 2 5 4 2 3" xfId="22722"/>
    <cellStyle name="Normal 4 2 5 4 2 3 2" xfId="22723"/>
    <cellStyle name="Normal 4 2 5 4 2 3 2 2" xfId="22724"/>
    <cellStyle name="Normal 4 2 5 4 2 3 3" xfId="22725"/>
    <cellStyle name="Normal 4 2 5 4 2 4" xfId="22726"/>
    <cellStyle name="Normal 4 2 5 4 2 4 2" xfId="22727"/>
    <cellStyle name="Normal 4 2 5 4 2 5" xfId="22728"/>
    <cellStyle name="Normal 4 2 5 4 3" xfId="22729"/>
    <cellStyle name="Normal 4 2 5 4 3 2" xfId="22730"/>
    <cellStyle name="Normal 4 2 5 4 3 2 2" xfId="22731"/>
    <cellStyle name="Normal 4 2 5 4 3 2 2 2" xfId="22732"/>
    <cellStyle name="Normal 4 2 5 4 3 2 3" xfId="22733"/>
    <cellStyle name="Normal 4 2 5 4 3 3" xfId="22734"/>
    <cellStyle name="Normal 4 2 5 4 3 3 2" xfId="22735"/>
    <cellStyle name="Normal 4 2 5 4 3 4" xfId="22736"/>
    <cellStyle name="Normal 4 2 5 4 4" xfId="22737"/>
    <cellStyle name="Normal 4 2 5 4 4 2" xfId="22738"/>
    <cellStyle name="Normal 4 2 5 4 4 2 2" xfId="22739"/>
    <cellStyle name="Normal 4 2 5 4 4 3" xfId="22740"/>
    <cellStyle name="Normal 4 2 5 4 5" xfId="22741"/>
    <cellStyle name="Normal 4 2 5 4 5 2" xfId="22742"/>
    <cellStyle name="Normal 4 2 5 4 6" xfId="22743"/>
    <cellStyle name="Normal 4 2 5 5" xfId="22744"/>
    <cellStyle name="Normal 4 2 5 5 2" xfId="22745"/>
    <cellStyle name="Normal 4 2 5 5 2 2" xfId="22746"/>
    <cellStyle name="Normal 4 2 5 5 2 2 2" xfId="22747"/>
    <cellStyle name="Normal 4 2 5 5 2 2 2 2" xfId="22748"/>
    <cellStyle name="Normal 4 2 5 5 2 2 3" xfId="22749"/>
    <cellStyle name="Normal 4 2 5 5 2 3" xfId="22750"/>
    <cellStyle name="Normal 4 2 5 5 2 3 2" xfId="22751"/>
    <cellStyle name="Normal 4 2 5 5 2 4" xfId="22752"/>
    <cellStyle name="Normal 4 2 5 5 3" xfId="22753"/>
    <cellStyle name="Normal 4 2 5 5 3 2" xfId="22754"/>
    <cellStyle name="Normal 4 2 5 5 3 2 2" xfId="22755"/>
    <cellStyle name="Normal 4 2 5 5 3 3" xfId="22756"/>
    <cellStyle name="Normal 4 2 5 5 4" xfId="22757"/>
    <cellStyle name="Normal 4 2 5 5 4 2" xfId="22758"/>
    <cellStyle name="Normal 4 2 5 5 5" xfId="22759"/>
    <cellStyle name="Normal 4 2 5 6" xfId="22760"/>
    <cellStyle name="Normal 4 2 5 6 2" xfId="22761"/>
    <cellStyle name="Normal 4 2 5 6 2 2" xfId="22762"/>
    <cellStyle name="Normal 4 2 5 6 2 2 2" xfId="22763"/>
    <cellStyle name="Normal 4 2 5 6 2 3" xfId="22764"/>
    <cellStyle name="Normal 4 2 5 6 3" xfId="22765"/>
    <cellStyle name="Normal 4 2 5 6 3 2" xfId="22766"/>
    <cellStyle name="Normal 4 2 5 6 4" xfId="22767"/>
    <cellStyle name="Normal 4 2 5 7" xfId="22768"/>
    <cellStyle name="Normal 4 2 5 7 2" xfId="22769"/>
    <cellStyle name="Normal 4 2 5 7 2 2" xfId="22770"/>
    <cellStyle name="Normal 4 2 5 7 3" xfId="22771"/>
    <cellStyle name="Normal 4 2 5 8" xfId="22772"/>
    <cellStyle name="Normal 4 2 5 8 2" xfId="22773"/>
    <cellStyle name="Normal 4 2 5 9" xfId="22774"/>
    <cellStyle name="Normal 4 2 6" xfId="22775"/>
    <cellStyle name="Normal 4 2 6 2" xfId="22776"/>
    <cellStyle name="Normal 4 2 6 2 2" xfId="22777"/>
    <cellStyle name="Normal 4 2 6 2 2 2" xfId="22778"/>
    <cellStyle name="Normal 4 2 6 2 2 2 2" xfId="22779"/>
    <cellStyle name="Normal 4 2 6 2 2 2 2 2" xfId="22780"/>
    <cellStyle name="Normal 4 2 6 2 2 2 2 2 2" xfId="22781"/>
    <cellStyle name="Normal 4 2 6 2 2 2 2 2 2 2" xfId="22782"/>
    <cellStyle name="Normal 4 2 6 2 2 2 2 2 3" xfId="22783"/>
    <cellStyle name="Normal 4 2 6 2 2 2 2 3" xfId="22784"/>
    <cellStyle name="Normal 4 2 6 2 2 2 2 3 2" xfId="22785"/>
    <cellStyle name="Normal 4 2 6 2 2 2 2 4" xfId="22786"/>
    <cellStyle name="Normal 4 2 6 2 2 2 3" xfId="22787"/>
    <cellStyle name="Normal 4 2 6 2 2 2 3 2" xfId="22788"/>
    <cellStyle name="Normal 4 2 6 2 2 2 3 2 2" xfId="22789"/>
    <cellStyle name="Normal 4 2 6 2 2 2 3 3" xfId="22790"/>
    <cellStyle name="Normal 4 2 6 2 2 2 4" xfId="22791"/>
    <cellStyle name="Normal 4 2 6 2 2 2 4 2" xfId="22792"/>
    <cellStyle name="Normal 4 2 6 2 2 2 5" xfId="22793"/>
    <cellStyle name="Normal 4 2 6 2 2 3" xfId="22794"/>
    <cellStyle name="Normal 4 2 6 2 2 3 2" xfId="22795"/>
    <cellStyle name="Normal 4 2 6 2 2 3 2 2" xfId="22796"/>
    <cellStyle name="Normal 4 2 6 2 2 3 2 2 2" xfId="22797"/>
    <cellStyle name="Normal 4 2 6 2 2 3 2 3" xfId="22798"/>
    <cellStyle name="Normal 4 2 6 2 2 3 3" xfId="22799"/>
    <cellStyle name="Normal 4 2 6 2 2 3 3 2" xfId="22800"/>
    <cellStyle name="Normal 4 2 6 2 2 3 4" xfId="22801"/>
    <cellStyle name="Normal 4 2 6 2 2 4" xfId="22802"/>
    <cellStyle name="Normal 4 2 6 2 2 4 2" xfId="22803"/>
    <cellStyle name="Normal 4 2 6 2 2 4 2 2" xfId="22804"/>
    <cellStyle name="Normal 4 2 6 2 2 4 3" xfId="22805"/>
    <cellStyle name="Normal 4 2 6 2 2 5" xfId="22806"/>
    <cellStyle name="Normal 4 2 6 2 2 5 2" xfId="22807"/>
    <cellStyle name="Normal 4 2 6 2 2 6" xfId="22808"/>
    <cellStyle name="Normal 4 2 6 2 3" xfId="22809"/>
    <cellStyle name="Normal 4 2 6 2 3 2" xfId="22810"/>
    <cellStyle name="Normal 4 2 6 2 3 2 2" xfId="22811"/>
    <cellStyle name="Normal 4 2 6 2 3 2 2 2" xfId="22812"/>
    <cellStyle name="Normal 4 2 6 2 3 2 2 2 2" xfId="22813"/>
    <cellStyle name="Normal 4 2 6 2 3 2 2 3" xfId="22814"/>
    <cellStyle name="Normal 4 2 6 2 3 2 3" xfId="22815"/>
    <cellStyle name="Normal 4 2 6 2 3 2 3 2" xfId="22816"/>
    <cellStyle name="Normal 4 2 6 2 3 2 4" xfId="22817"/>
    <cellStyle name="Normal 4 2 6 2 3 3" xfId="22818"/>
    <cellStyle name="Normal 4 2 6 2 3 3 2" xfId="22819"/>
    <cellStyle name="Normal 4 2 6 2 3 3 2 2" xfId="22820"/>
    <cellStyle name="Normal 4 2 6 2 3 3 3" xfId="22821"/>
    <cellStyle name="Normal 4 2 6 2 3 4" xfId="22822"/>
    <cellStyle name="Normal 4 2 6 2 3 4 2" xfId="22823"/>
    <cellStyle name="Normal 4 2 6 2 3 5" xfId="22824"/>
    <cellStyle name="Normal 4 2 6 2 4" xfId="22825"/>
    <cellStyle name="Normal 4 2 6 2 4 2" xfId="22826"/>
    <cellStyle name="Normal 4 2 6 2 4 2 2" xfId="22827"/>
    <cellStyle name="Normal 4 2 6 2 4 2 2 2" xfId="22828"/>
    <cellStyle name="Normal 4 2 6 2 4 2 3" xfId="22829"/>
    <cellStyle name="Normal 4 2 6 2 4 3" xfId="22830"/>
    <cellStyle name="Normal 4 2 6 2 4 3 2" xfId="22831"/>
    <cellStyle name="Normal 4 2 6 2 4 4" xfId="22832"/>
    <cellStyle name="Normal 4 2 6 2 5" xfId="22833"/>
    <cellStyle name="Normal 4 2 6 2 5 2" xfId="22834"/>
    <cellStyle name="Normal 4 2 6 2 5 2 2" xfId="22835"/>
    <cellStyle name="Normal 4 2 6 2 5 3" xfId="22836"/>
    <cellStyle name="Normal 4 2 6 2 6" xfId="22837"/>
    <cellStyle name="Normal 4 2 6 2 6 2" xfId="22838"/>
    <cellStyle name="Normal 4 2 6 2 7" xfId="22839"/>
    <cellStyle name="Normal 4 2 6 3" xfId="22840"/>
    <cellStyle name="Normal 4 2 6 3 2" xfId="22841"/>
    <cellStyle name="Normal 4 2 6 3 2 2" xfId="22842"/>
    <cellStyle name="Normal 4 2 6 3 2 2 2" xfId="22843"/>
    <cellStyle name="Normal 4 2 6 3 2 2 2 2" xfId="22844"/>
    <cellStyle name="Normal 4 2 6 3 2 2 2 2 2" xfId="22845"/>
    <cellStyle name="Normal 4 2 6 3 2 2 2 3" xfId="22846"/>
    <cellStyle name="Normal 4 2 6 3 2 2 3" xfId="22847"/>
    <cellStyle name="Normal 4 2 6 3 2 2 3 2" xfId="22848"/>
    <cellStyle name="Normal 4 2 6 3 2 2 4" xfId="22849"/>
    <cellStyle name="Normal 4 2 6 3 2 3" xfId="22850"/>
    <cellStyle name="Normal 4 2 6 3 2 3 2" xfId="22851"/>
    <cellStyle name="Normal 4 2 6 3 2 3 2 2" xfId="22852"/>
    <cellStyle name="Normal 4 2 6 3 2 3 3" xfId="22853"/>
    <cellStyle name="Normal 4 2 6 3 2 4" xfId="22854"/>
    <cellStyle name="Normal 4 2 6 3 2 4 2" xfId="22855"/>
    <cellStyle name="Normal 4 2 6 3 2 5" xfId="22856"/>
    <cellStyle name="Normal 4 2 6 3 3" xfId="22857"/>
    <cellStyle name="Normal 4 2 6 3 3 2" xfId="22858"/>
    <cellStyle name="Normal 4 2 6 3 3 2 2" xfId="22859"/>
    <cellStyle name="Normal 4 2 6 3 3 2 2 2" xfId="22860"/>
    <cellStyle name="Normal 4 2 6 3 3 2 3" xfId="22861"/>
    <cellStyle name="Normal 4 2 6 3 3 3" xfId="22862"/>
    <cellStyle name="Normal 4 2 6 3 3 3 2" xfId="22863"/>
    <cellStyle name="Normal 4 2 6 3 3 4" xfId="22864"/>
    <cellStyle name="Normal 4 2 6 3 4" xfId="22865"/>
    <cellStyle name="Normal 4 2 6 3 4 2" xfId="22866"/>
    <cellStyle name="Normal 4 2 6 3 4 2 2" xfId="22867"/>
    <cellStyle name="Normal 4 2 6 3 4 3" xfId="22868"/>
    <cellStyle name="Normal 4 2 6 3 5" xfId="22869"/>
    <cellStyle name="Normal 4 2 6 3 5 2" xfId="22870"/>
    <cellStyle name="Normal 4 2 6 3 6" xfId="22871"/>
    <cellStyle name="Normal 4 2 6 4" xfId="22872"/>
    <cellStyle name="Normal 4 2 6 4 2" xfId="22873"/>
    <cellStyle name="Normal 4 2 6 4 2 2" xfId="22874"/>
    <cellStyle name="Normal 4 2 6 4 2 2 2" xfId="22875"/>
    <cellStyle name="Normal 4 2 6 4 2 2 2 2" xfId="22876"/>
    <cellStyle name="Normal 4 2 6 4 2 2 3" xfId="22877"/>
    <cellStyle name="Normal 4 2 6 4 2 3" xfId="22878"/>
    <cellStyle name="Normal 4 2 6 4 2 3 2" xfId="22879"/>
    <cellStyle name="Normal 4 2 6 4 2 4" xfId="22880"/>
    <cellStyle name="Normal 4 2 6 4 3" xfId="22881"/>
    <cellStyle name="Normal 4 2 6 4 3 2" xfId="22882"/>
    <cellStyle name="Normal 4 2 6 4 3 2 2" xfId="22883"/>
    <cellStyle name="Normal 4 2 6 4 3 3" xfId="22884"/>
    <cellStyle name="Normal 4 2 6 4 4" xfId="22885"/>
    <cellStyle name="Normal 4 2 6 4 4 2" xfId="22886"/>
    <cellStyle name="Normal 4 2 6 4 5" xfId="22887"/>
    <cellStyle name="Normal 4 2 6 5" xfId="22888"/>
    <cellStyle name="Normal 4 2 6 5 2" xfId="22889"/>
    <cellStyle name="Normal 4 2 6 5 2 2" xfId="22890"/>
    <cellStyle name="Normal 4 2 6 5 2 2 2" xfId="22891"/>
    <cellStyle name="Normal 4 2 6 5 2 3" xfId="22892"/>
    <cellStyle name="Normal 4 2 6 5 3" xfId="22893"/>
    <cellStyle name="Normal 4 2 6 5 3 2" xfId="22894"/>
    <cellStyle name="Normal 4 2 6 5 4" xfId="22895"/>
    <cellStyle name="Normal 4 2 6 6" xfId="22896"/>
    <cellStyle name="Normal 4 2 6 6 2" xfId="22897"/>
    <cellStyle name="Normal 4 2 6 6 2 2" xfId="22898"/>
    <cellStyle name="Normal 4 2 6 6 3" xfId="22899"/>
    <cellStyle name="Normal 4 2 6 7" xfId="22900"/>
    <cellStyle name="Normal 4 2 6 7 2" xfId="22901"/>
    <cellStyle name="Normal 4 2 6 8" xfId="22902"/>
    <cellStyle name="Normal 4 2 7" xfId="22903"/>
    <cellStyle name="Normal 4 2 7 2" xfId="22904"/>
    <cellStyle name="Normal 4 2 7 2 2" xfId="22905"/>
    <cellStyle name="Normal 4 2 7 2 2 2" xfId="22906"/>
    <cellStyle name="Normal 4 2 7 2 2 2 2" xfId="22907"/>
    <cellStyle name="Normal 4 2 7 2 2 2 2 2" xfId="22908"/>
    <cellStyle name="Normal 4 2 7 2 2 2 2 2 2" xfId="22909"/>
    <cellStyle name="Normal 4 2 7 2 2 2 2 3" xfId="22910"/>
    <cellStyle name="Normal 4 2 7 2 2 2 3" xfId="22911"/>
    <cellStyle name="Normal 4 2 7 2 2 2 3 2" xfId="22912"/>
    <cellStyle name="Normal 4 2 7 2 2 2 4" xfId="22913"/>
    <cellStyle name="Normal 4 2 7 2 2 3" xfId="22914"/>
    <cellStyle name="Normal 4 2 7 2 2 3 2" xfId="22915"/>
    <cellStyle name="Normal 4 2 7 2 2 3 2 2" xfId="22916"/>
    <cellStyle name="Normal 4 2 7 2 2 3 3" xfId="22917"/>
    <cellStyle name="Normal 4 2 7 2 2 4" xfId="22918"/>
    <cellStyle name="Normal 4 2 7 2 2 4 2" xfId="22919"/>
    <cellStyle name="Normal 4 2 7 2 2 5" xfId="22920"/>
    <cellStyle name="Normal 4 2 7 2 3" xfId="22921"/>
    <cellStyle name="Normal 4 2 7 2 3 2" xfId="22922"/>
    <cellStyle name="Normal 4 2 7 2 3 2 2" xfId="22923"/>
    <cellStyle name="Normal 4 2 7 2 3 2 2 2" xfId="22924"/>
    <cellStyle name="Normal 4 2 7 2 3 2 3" xfId="22925"/>
    <cellStyle name="Normal 4 2 7 2 3 3" xfId="22926"/>
    <cellStyle name="Normal 4 2 7 2 3 3 2" xfId="22927"/>
    <cellStyle name="Normal 4 2 7 2 3 4" xfId="22928"/>
    <cellStyle name="Normal 4 2 7 2 4" xfId="22929"/>
    <cellStyle name="Normal 4 2 7 2 4 2" xfId="22930"/>
    <cellStyle name="Normal 4 2 7 2 4 2 2" xfId="22931"/>
    <cellStyle name="Normal 4 2 7 2 4 3" xfId="22932"/>
    <cellStyle name="Normal 4 2 7 2 5" xfId="22933"/>
    <cellStyle name="Normal 4 2 7 2 5 2" xfId="22934"/>
    <cellStyle name="Normal 4 2 7 2 6" xfId="22935"/>
    <cellStyle name="Normal 4 2 7 3" xfId="22936"/>
    <cellStyle name="Normal 4 2 7 3 2" xfId="22937"/>
    <cellStyle name="Normal 4 2 7 3 2 2" xfId="22938"/>
    <cellStyle name="Normal 4 2 7 3 2 2 2" xfId="22939"/>
    <cellStyle name="Normal 4 2 7 3 2 2 2 2" xfId="22940"/>
    <cellStyle name="Normal 4 2 7 3 2 2 3" xfId="22941"/>
    <cellStyle name="Normal 4 2 7 3 2 3" xfId="22942"/>
    <cellStyle name="Normal 4 2 7 3 2 3 2" xfId="22943"/>
    <cellStyle name="Normal 4 2 7 3 2 4" xfId="22944"/>
    <cellStyle name="Normal 4 2 7 3 3" xfId="22945"/>
    <cellStyle name="Normal 4 2 7 3 3 2" xfId="22946"/>
    <cellStyle name="Normal 4 2 7 3 3 2 2" xfId="22947"/>
    <cellStyle name="Normal 4 2 7 3 3 3" xfId="22948"/>
    <cellStyle name="Normal 4 2 7 3 4" xfId="22949"/>
    <cellStyle name="Normal 4 2 7 3 4 2" xfId="22950"/>
    <cellStyle name="Normal 4 2 7 3 5" xfId="22951"/>
    <cellStyle name="Normal 4 2 7 4" xfId="22952"/>
    <cellStyle name="Normal 4 2 7 4 2" xfId="22953"/>
    <cellStyle name="Normal 4 2 7 4 2 2" xfId="22954"/>
    <cellStyle name="Normal 4 2 7 4 2 2 2" xfId="22955"/>
    <cellStyle name="Normal 4 2 7 4 2 3" xfId="22956"/>
    <cellStyle name="Normal 4 2 7 4 3" xfId="22957"/>
    <cellStyle name="Normal 4 2 7 4 3 2" xfId="22958"/>
    <cellStyle name="Normal 4 2 7 4 4" xfId="22959"/>
    <cellStyle name="Normal 4 2 7 5" xfId="22960"/>
    <cellStyle name="Normal 4 2 7 5 2" xfId="22961"/>
    <cellStyle name="Normal 4 2 7 5 2 2" xfId="22962"/>
    <cellStyle name="Normal 4 2 7 5 3" xfId="22963"/>
    <cellStyle name="Normal 4 2 7 6" xfId="22964"/>
    <cellStyle name="Normal 4 2 7 6 2" xfId="22965"/>
    <cellStyle name="Normal 4 2 7 7" xfId="22966"/>
    <cellStyle name="Normal 4 2 8" xfId="22967"/>
    <cellStyle name="Normal 4 2 8 2" xfId="22968"/>
    <cellStyle name="Normal 4 2 8 2 2" xfId="22969"/>
    <cellStyle name="Normal 4 2 8 2 2 2" xfId="22970"/>
    <cellStyle name="Normal 4 2 8 2 2 2 2" xfId="22971"/>
    <cellStyle name="Normal 4 2 8 2 2 2 2 2" xfId="22972"/>
    <cellStyle name="Normal 4 2 8 2 2 2 3" xfId="22973"/>
    <cellStyle name="Normal 4 2 8 2 2 3" xfId="22974"/>
    <cellStyle name="Normal 4 2 8 2 2 3 2" xfId="22975"/>
    <cellStyle name="Normal 4 2 8 2 2 4" xfId="22976"/>
    <cellStyle name="Normal 4 2 8 2 3" xfId="22977"/>
    <cellStyle name="Normal 4 2 8 2 3 2" xfId="22978"/>
    <cellStyle name="Normal 4 2 8 2 3 2 2" xfId="22979"/>
    <cellStyle name="Normal 4 2 8 2 3 3" xfId="22980"/>
    <cellStyle name="Normal 4 2 8 2 4" xfId="22981"/>
    <cellStyle name="Normal 4 2 8 2 4 2" xfId="22982"/>
    <cellStyle name="Normal 4 2 8 2 5" xfId="22983"/>
    <cellStyle name="Normal 4 2 8 3" xfId="22984"/>
    <cellStyle name="Normal 4 2 8 3 2" xfId="22985"/>
    <cellStyle name="Normal 4 2 8 3 2 2" xfId="22986"/>
    <cellStyle name="Normal 4 2 8 3 2 2 2" xfId="22987"/>
    <cellStyle name="Normal 4 2 8 3 2 3" xfId="22988"/>
    <cellStyle name="Normal 4 2 8 3 3" xfId="22989"/>
    <cellStyle name="Normal 4 2 8 3 3 2" xfId="22990"/>
    <cellStyle name="Normal 4 2 8 3 4" xfId="22991"/>
    <cellStyle name="Normal 4 2 8 4" xfId="22992"/>
    <cellStyle name="Normal 4 2 8 4 2" xfId="22993"/>
    <cellStyle name="Normal 4 2 8 4 2 2" xfId="22994"/>
    <cellStyle name="Normal 4 2 8 4 3" xfId="22995"/>
    <cellStyle name="Normal 4 2 8 5" xfId="22996"/>
    <cellStyle name="Normal 4 2 8 5 2" xfId="22997"/>
    <cellStyle name="Normal 4 2 8 6" xfId="22998"/>
    <cellStyle name="Normal 4 2 9" xfId="22999"/>
    <cellStyle name="Normal 4 2 9 2" xfId="23000"/>
    <cellStyle name="Normal 4 2 9 2 2" xfId="23001"/>
    <cellStyle name="Normal 4 2 9 2 2 2" xfId="23002"/>
    <cellStyle name="Normal 4 2 9 2 2 2 2" xfId="23003"/>
    <cellStyle name="Normal 4 2 9 2 2 3" xfId="23004"/>
    <cellStyle name="Normal 4 2 9 2 3" xfId="23005"/>
    <cellStyle name="Normal 4 2 9 2 3 2" xfId="23006"/>
    <cellStyle name="Normal 4 2 9 2 4" xfId="23007"/>
    <cellStyle name="Normal 4 2 9 3" xfId="23008"/>
    <cellStyle name="Normal 4 2 9 3 2" xfId="23009"/>
    <cellStyle name="Normal 4 2 9 3 2 2" xfId="23010"/>
    <cellStyle name="Normal 4 2 9 3 3" xfId="23011"/>
    <cellStyle name="Normal 4 2 9 4" xfId="23012"/>
    <cellStyle name="Normal 4 2 9 4 2" xfId="23013"/>
    <cellStyle name="Normal 4 2 9 5" xfId="23014"/>
    <cellStyle name="Normal 4 20" xfId="23015"/>
    <cellStyle name="Normal 4 21" xfId="23016"/>
    <cellStyle name="Normal 4 22" xfId="23017"/>
    <cellStyle name="Normal 4 23" xfId="23018"/>
    <cellStyle name="Normal 4 24" xfId="23019"/>
    <cellStyle name="Normal 4 25" xfId="23020"/>
    <cellStyle name="Normal 4 26" xfId="23021"/>
    <cellStyle name="Normal 4 26 2" xfId="23022"/>
    <cellStyle name="Normal 4 27" xfId="23023"/>
    <cellStyle name="Normal 4 28" xfId="41539"/>
    <cellStyle name="Normal 4 3" xfId="23024"/>
    <cellStyle name="Normal 4 3 10" xfId="23025"/>
    <cellStyle name="Normal 4 3 10 2" xfId="23026"/>
    <cellStyle name="Normal 4 3 10 2 2" xfId="23027"/>
    <cellStyle name="Normal 4 3 10 3" xfId="23028"/>
    <cellStyle name="Normal 4 3 11" xfId="23029"/>
    <cellStyle name="Normal 4 3 11 2" xfId="23030"/>
    <cellStyle name="Normal 4 3 12" xfId="23031"/>
    <cellStyle name="Normal 4 3 13" xfId="23032"/>
    <cellStyle name="Normal 4 3 2" xfId="23033"/>
    <cellStyle name="Normal 4 3 2 10" xfId="23034"/>
    <cellStyle name="Normal 4 3 2 10 2" xfId="23035"/>
    <cellStyle name="Normal 4 3 2 11" xfId="23036"/>
    <cellStyle name="Normal 4 3 2 2" xfId="23037"/>
    <cellStyle name="Normal 4 3 2 2 10" xfId="23038"/>
    <cellStyle name="Normal 4 3 2 2 2" xfId="23039"/>
    <cellStyle name="Normal 4 3 2 2 2 2" xfId="23040"/>
    <cellStyle name="Normal 4 3 2 2 2 2 2" xfId="23041"/>
    <cellStyle name="Normal 4 3 2 2 2 2 2 2" xfId="23042"/>
    <cellStyle name="Normal 4 3 2 2 2 2 2 2 2" xfId="23043"/>
    <cellStyle name="Normal 4 3 2 2 2 2 2 2 2 2" xfId="23044"/>
    <cellStyle name="Normal 4 3 2 2 2 2 2 2 2 2 2" xfId="23045"/>
    <cellStyle name="Normal 4 3 2 2 2 2 2 2 2 2 2 2" xfId="23046"/>
    <cellStyle name="Normal 4 3 2 2 2 2 2 2 2 2 2 2 2" xfId="23047"/>
    <cellStyle name="Normal 4 3 2 2 2 2 2 2 2 2 2 3" xfId="23048"/>
    <cellStyle name="Normal 4 3 2 2 2 2 2 2 2 2 3" xfId="23049"/>
    <cellStyle name="Normal 4 3 2 2 2 2 2 2 2 2 3 2" xfId="23050"/>
    <cellStyle name="Normal 4 3 2 2 2 2 2 2 2 2 4" xfId="23051"/>
    <cellStyle name="Normal 4 3 2 2 2 2 2 2 2 3" xfId="23052"/>
    <cellStyle name="Normal 4 3 2 2 2 2 2 2 2 3 2" xfId="23053"/>
    <cellStyle name="Normal 4 3 2 2 2 2 2 2 2 3 2 2" xfId="23054"/>
    <cellStyle name="Normal 4 3 2 2 2 2 2 2 2 3 3" xfId="23055"/>
    <cellStyle name="Normal 4 3 2 2 2 2 2 2 2 4" xfId="23056"/>
    <cellStyle name="Normal 4 3 2 2 2 2 2 2 2 4 2" xfId="23057"/>
    <cellStyle name="Normal 4 3 2 2 2 2 2 2 2 5" xfId="23058"/>
    <cellStyle name="Normal 4 3 2 2 2 2 2 2 3" xfId="23059"/>
    <cellStyle name="Normal 4 3 2 2 2 2 2 2 3 2" xfId="23060"/>
    <cellStyle name="Normal 4 3 2 2 2 2 2 2 3 2 2" xfId="23061"/>
    <cellStyle name="Normal 4 3 2 2 2 2 2 2 3 2 2 2" xfId="23062"/>
    <cellStyle name="Normal 4 3 2 2 2 2 2 2 3 2 3" xfId="23063"/>
    <cellStyle name="Normal 4 3 2 2 2 2 2 2 3 3" xfId="23064"/>
    <cellStyle name="Normal 4 3 2 2 2 2 2 2 3 3 2" xfId="23065"/>
    <cellStyle name="Normal 4 3 2 2 2 2 2 2 3 4" xfId="23066"/>
    <cellStyle name="Normal 4 3 2 2 2 2 2 2 4" xfId="23067"/>
    <cellStyle name="Normal 4 3 2 2 2 2 2 2 4 2" xfId="23068"/>
    <cellStyle name="Normal 4 3 2 2 2 2 2 2 4 2 2" xfId="23069"/>
    <cellStyle name="Normal 4 3 2 2 2 2 2 2 4 3" xfId="23070"/>
    <cellStyle name="Normal 4 3 2 2 2 2 2 2 5" xfId="23071"/>
    <cellStyle name="Normal 4 3 2 2 2 2 2 2 5 2" xfId="23072"/>
    <cellStyle name="Normal 4 3 2 2 2 2 2 2 6" xfId="23073"/>
    <cellStyle name="Normal 4 3 2 2 2 2 2 3" xfId="23074"/>
    <cellStyle name="Normal 4 3 2 2 2 2 2 3 2" xfId="23075"/>
    <cellStyle name="Normal 4 3 2 2 2 2 2 3 2 2" xfId="23076"/>
    <cellStyle name="Normal 4 3 2 2 2 2 2 3 2 2 2" xfId="23077"/>
    <cellStyle name="Normal 4 3 2 2 2 2 2 3 2 2 2 2" xfId="23078"/>
    <cellStyle name="Normal 4 3 2 2 2 2 2 3 2 2 3" xfId="23079"/>
    <cellStyle name="Normal 4 3 2 2 2 2 2 3 2 3" xfId="23080"/>
    <cellStyle name="Normal 4 3 2 2 2 2 2 3 2 3 2" xfId="23081"/>
    <cellStyle name="Normal 4 3 2 2 2 2 2 3 2 4" xfId="23082"/>
    <cellStyle name="Normal 4 3 2 2 2 2 2 3 3" xfId="23083"/>
    <cellStyle name="Normal 4 3 2 2 2 2 2 3 3 2" xfId="23084"/>
    <cellStyle name="Normal 4 3 2 2 2 2 2 3 3 2 2" xfId="23085"/>
    <cellStyle name="Normal 4 3 2 2 2 2 2 3 3 3" xfId="23086"/>
    <cellStyle name="Normal 4 3 2 2 2 2 2 3 4" xfId="23087"/>
    <cellStyle name="Normal 4 3 2 2 2 2 2 3 4 2" xfId="23088"/>
    <cellStyle name="Normal 4 3 2 2 2 2 2 3 5" xfId="23089"/>
    <cellStyle name="Normal 4 3 2 2 2 2 2 4" xfId="23090"/>
    <cellStyle name="Normal 4 3 2 2 2 2 2 4 2" xfId="23091"/>
    <cellStyle name="Normal 4 3 2 2 2 2 2 4 2 2" xfId="23092"/>
    <cellStyle name="Normal 4 3 2 2 2 2 2 4 2 2 2" xfId="23093"/>
    <cellStyle name="Normal 4 3 2 2 2 2 2 4 2 3" xfId="23094"/>
    <cellStyle name="Normal 4 3 2 2 2 2 2 4 3" xfId="23095"/>
    <cellStyle name="Normal 4 3 2 2 2 2 2 4 3 2" xfId="23096"/>
    <cellStyle name="Normal 4 3 2 2 2 2 2 4 4" xfId="23097"/>
    <cellStyle name="Normal 4 3 2 2 2 2 2 5" xfId="23098"/>
    <cellStyle name="Normal 4 3 2 2 2 2 2 5 2" xfId="23099"/>
    <cellStyle name="Normal 4 3 2 2 2 2 2 5 2 2" xfId="23100"/>
    <cellStyle name="Normal 4 3 2 2 2 2 2 5 3" xfId="23101"/>
    <cellStyle name="Normal 4 3 2 2 2 2 2 6" xfId="23102"/>
    <cellStyle name="Normal 4 3 2 2 2 2 2 6 2" xfId="23103"/>
    <cellStyle name="Normal 4 3 2 2 2 2 2 7" xfId="23104"/>
    <cellStyle name="Normal 4 3 2 2 2 2 3" xfId="23105"/>
    <cellStyle name="Normal 4 3 2 2 2 2 3 2" xfId="23106"/>
    <cellStyle name="Normal 4 3 2 2 2 2 3 2 2" xfId="23107"/>
    <cellStyle name="Normal 4 3 2 2 2 2 3 2 2 2" xfId="23108"/>
    <cellStyle name="Normal 4 3 2 2 2 2 3 2 2 2 2" xfId="23109"/>
    <cellStyle name="Normal 4 3 2 2 2 2 3 2 2 2 2 2" xfId="23110"/>
    <cellStyle name="Normal 4 3 2 2 2 2 3 2 2 2 3" xfId="23111"/>
    <cellStyle name="Normal 4 3 2 2 2 2 3 2 2 3" xfId="23112"/>
    <cellStyle name="Normal 4 3 2 2 2 2 3 2 2 3 2" xfId="23113"/>
    <cellStyle name="Normal 4 3 2 2 2 2 3 2 2 4" xfId="23114"/>
    <cellStyle name="Normal 4 3 2 2 2 2 3 2 3" xfId="23115"/>
    <cellStyle name="Normal 4 3 2 2 2 2 3 2 3 2" xfId="23116"/>
    <cellStyle name="Normal 4 3 2 2 2 2 3 2 3 2 2" xfId="23117"/>
    <cellStyle name="Normal 4 3 2 2 2 2 3 2 3 3" xfId="23118"/>
    <cellStyle name="Normal 4 3 2 2 2 2 3 2 4" xfId="23119"/>
    <cellStyle name="Normal 4 3 2 2 2 2 3 2 4 2" xfId="23120"/>
    <cellStyle name="Normal 4 3 2 2 2 2 3 2 5" xfId="23121"/>
    <cellStyle name="Normal 4 3 2 2 2 2 3 3" xfId="23122"/>
    <cellStyle name="Normal 4 3 2 2 2 2 3 3 2" xfId="23123"/>
    <cellStyle name="Normal 4 3 2 2 2 2 3 3 2 2" xfId="23124"/>
    <cellStyle name="Normal 4 3 2 2 2 2 3 3 2 2 2" xfId="23125"/>
    <cellStyle name="Normal 4 3 2 2 2 2 3 3 2 3" xfId="23126"/>
    <cellStyle name="Normal 4 3 2 2 2 2 3 3 3" xfId="23127"/>
    <cellStyle name="Normal 4 3 2 2 2 2 3 3 3 2" xfId="23128"/>
    <cellStyle name="Normal 4 3 2 2 2 2 3 3 4" xfId="23129"/>
    <cellStyle name="Normal 4 3 2 2 2 2 3 4" xfId="23130"/>
    <cellStyle name="Normal 4 3 2 2 2 2 3 4 2" xfId="23131"/>
    <cellStyle name="Normal 4 3 2 2 2 2 3 4 2 2" xfId="23132"/>
    <cellStyle name="Normal 4 3 2 2 2 2 3 4 3" xfId="23133"/>
    <cellStyle name="Normal 4 3 2 2 2 2 3 5" xfId="23134"/>
    <cellStyle name="Normal 4 3 2 2 2 2 3 5 2" xfId="23135"/>
    <cellStyle name="Normal 4 3 2 2 2 2 3 6" xfId="23136"/>
    <cellStyle name="Normal 4 3 2 2 2 2 4" xfId="23137"/>
    <cellStyle name="Normal 4 3 2 2 2 2 4 2" xfId="23138"/>
    <cellStyle name="Normal 4 3 2 2 2 2 4 2 2" xfId="23139"/>
    <cellStyle name="Normal 4 3 2 2 2 2 4 2 2 2" xfId="23140"/>
    <cellStyle name="Normal 4 3 2 2 2 2 4 2 2 2 2" xfId="23141"/>
    <cellStyle name="Normal 4 3 2 2 2 2 4 2 2 3" xfId="23142"/>
    <cellStyle name="Normal 4 3 2 2 2 2 4 2 3" xfId="23143"/>
    <cellStyle name="Normal 4 3 2 2 2 2 4 2 3 2" xfId="23144"/>
    <cellStyle name="Normal 4 3 2 2 2 2 4 2 4" xfId="23145"/>
    <cellStyle name="Normal 4 3 2 2 2 2 4 3" xfId="23146"/>
    <cellStyle name="Normal 4 3 2 2 2 2 4 3 2" xfId="23147"/>
    <cellStyle name="Normal 4 3 2 2 2 2 4 3 2 2" xfId="23148"/>
    <cellStyle name="Normal 4 3 2 2 2 2 4 3 3" xfId="23149"/>
    <cellStyle name="Normal 4 3 2 2 2 2 4 4" xfId="23150"/>
    <cellStyle name="Normal 4 3 2 2 2 2 4 4 2" xfId="23151"/>
    <cellStyle name="Normal 4 3 2 2 2 2 4 5" xfId="23152"/>
    <cellStyle name="Normal 4 3 2 2 2 2 5" xfId="23153"/>
    <cellStyle name="Normal 4 3 2 2 2 2 5 2" xfId="23154"/>
    <cellStyle name="Normal 4 3 2 2 2 2 5 2 2" xfId="23155"/>
    <cellStyle name="Normal 4 3 2 2 2 2 5 2 2 2" xfId="23156"/>
    <cellStyle name="Normal 4 3 2 2 2 2 5 2 3" xfId="23157"/>
    <cellStyle name="Normal 4 3 2 2 2 2 5 3" xfId="23158"/>
    <cellStyle name="Normal 4 3 2 2 2 2 5 3 2" xfId="23159"/>
    <cellStyle name="Normal 4 3 2 2 2 2 5 4" xfId="23160"/>
    <cellStyle name="Normal 4 3 2 2 2 2 6" xfId="23161"/>
    <cellStyle name="Normal 4 3 2 2 2 2 6 2" xfId="23162"/>
    <cellStyle name="Normal 4 3 2 2 2 2 6 2 2" xfId="23163"/>
    <cellStyle name="Normal 4 3 2 2 2 2 6 3" xfId="23164"/>
    <cellStyle name="Normal 4 3 2 2 2 2 7" xfId="23165"/>
    <cellStyle name="Normal 4 3 2 2 2 2 7 2" xfId="23166"/>
    <cellStyle name="Normal 4 3 2 2 2 2 8" xfId="23167"/>
    <cellStyle name="Normal 4 3 2 2 2 3" xfId="23168"/>
    <cellStyle name="Normal 4 3 2 2 2 3 2" xfId="23169"/>
    <cellStyle name="Normal 4 3 2 2 2 3 2 2" xfId="23170"/>
    <cellStyle name="Normal 4 3 2 2 2 3 2 2 2" xfId="23171"/>
    <cellStyle name="Normal 4 3 2 2 2 3 2 2 2 2" xfId="23172"/>
    <cellStyle name="Normal 4 3 2 2 2 3 2 2 2 2 2" xfId="23173"/>
    <cellStyle name="Normal 4 3 2 2 2 3 2 2 2 2 2 2" xfId="23174"/>
    <cellStyle name="Normal 4 3 2 2 2 3 2 2 2 2 3" xfId="23175"/>
    <cellStyle name="Normal 4 3 2 2 2 3 2 2 2 3" xfId="23176"/>
    <cellStyle name="Normal 4 3 2 2 2 3 2 2 2 3 2" xfId="23177"/>
    <cellStyle name="Normal 4 3 2 2 2 3 2 2 2 4" xfId="23178"/>
    <cellStyle name="Normal 4 3 2 2 2 3 2 2 3" xfId="23179"/>
    <cellStyle name="Normal 4 3 2 2 2 3 2 2 3 2" xfId="23180"/>
    <cellStyle name="Normal 4 3 2 2 2 3 2 2 3 2 2" xfId="23181"/>
    <cellStyle name="Normal 4 3 2 2 2 3 2 2 3 3" xfId="23182"/>
    <cellStyle name="Normal 4 3 2 2 2 3 2 2 4" xfId="23183"/>
    <cellStyle name="Normal 4 3 2 2 2 3 2 2 4 2" xfId="23184"/>
    <cellStyle name="Normal 4 3 2 2 2 3 2 2 5" xfId="23185"/>
    <cellStyle name="Normal 4 3 2 2 2 3 2 3" xfId="23186"/>
    <cellStyle name="Normal 4 3 2 2 2 3 2 3 2" xfId="23187"/>
    <cellStyle name="Normal 4 3 2 2 2 3 2 3 2 2" xfId="23188"/>
    <cellStyle name="Normal 4 3 2 2 2 3 2 3 2 2 2" xfId="23189"/>
    <cellStyle name="Normal 4 3 2 2 2 3 2 3 2 3" xfId="23190"/>
    <cellStyle name="Normal 4 3 2 2 2 3 2 3 3" xfId="23191"/>
    <cellStyle name="Normal 4 3 2 2 2 3 2 3 3 2" xfId="23192"/>
    <cellStyle name="Normal 4 3 2 2 2 3 2 3 4" xfId="23193"/>
    <cellStyle name="Normal 4 3 2 2 2 3 2 4" xfId="23194"/>
    <cellStyle name="Normal 4 3 2 2 2 3 2 4 2" xfId="23195"/>
    <cellStyle name="Normal 4 3 2 2 2 3 2 4 2 2" xfId="23196"/>
    <cellStyle name="Normal 4 3 2 2 2 3 2 4 3" xfId="23197"/>
    <cellStyle name="Normal 4 3 2 2 2 3 2 5" xfId="23198"/>
    <cellStyle name="Normal 4 3 2 2 2 3 2 5 2" xfId="23199"/>
    <cellStyle name="Normal 4 3 2 2 2 3 2 6" xfId="23200"/>
    <cellStyle name="Normal 4 3 2 2 2 3 3" xfId="23201"/>
    <cellStyle name="Normal 4 3 2 2 2 3 3 2" xfId="23202"/>
    <cellStyle name="Normal 4 3 2 2 2 3 3 2 2" xfId="23203"/>
    <cellStyle name="Normal 4 3 2 2 2 3 3 2 2 2" xfId="23204"/>
    <cellStyle name="Normal 4 3 2 2 2 3 3 2 2 2 2" xfId="23205"/>
    <cellStyle name="Normal 4 3 2 2 2 3 3 2 2 3" xfId="23206"/>
    <cellStyle name="Normal 4 3 2 2 2 3 3 2 3" xfId="23207"/>
    <cellStyle name="Normal 4 3 2 2 2 3 3 2 3 2" xfId="23208"/>
    <cellStyle name="Normal 4 3 2 2 2 3 3 2 4" xfId="23209"/>
    <cellStyle name="Normal 4 3 2 2 2 3 3 3" xfId="23210"/>
    <cellStyle name="Normal 4 3 2 2 2 3 3 3 2" xfId="23211"/>
    <cellStyle name="Normal 4 3 2 2 2 3 3 3 2 2" xfId="23212"/>
    <cellStyle name="Normal 4 3 2 2 2 3 3 3 3" xfId="23213"/>
    <cellStyle name="Normal 4 3 2 2 2 3 3 4" xfId="23214"/>
    <cellStyle name="Normal 4 3 2 2 2 3 3 4 2" xfId="23215"/>
    <cellStyle name="Normal 4 3 2 2 2 3 3 5" xfId="23216"/>
    <cellStyle name="Normal 4 3 2 2 2 3 4" xfId="23217"/>
    <cellStyle name="Normal 4 3 2 2 2 3 4 2" xfId="23218"/>
    <cellStyle name="Normal 4 3 2 2 2 3 4 2 2" xfId="23219"/>
    <cellStyle name="Normal 4 3 2 2 2 3 4 2 2 2" xfId="23220"/>
    <cellStyle name="Normal 4 3 2 2 2 3 4 2 3" xfId="23221"/>
    <cellStyle name="Normal 4 3 2 2 2 3 4 3" xfId="23222"/>
    <cellStyle name="Normal 4 3 2 2 2 3 4 3 2" xfId="23223"/>
    <cellStyle name="Normal 4 3 2 2 2 3 4 4" xfId="23224"/>
    <cellStyle name="Normal 4 3 2 2 2 3 5" xfId="23225"/>
    <cellStyle name="Normal 4 3 2 2 2 3 5 2" xfId="23226"/>
    <cellStyle name="Normal 4 3 2 2 2 3 5 2 2" xfId="23227"/>
    <cellStyle name="Normal 4 3 2 2 2 3 5 3" xfId="23228"/>
    <cellStyle name="Normal 4 3 2 2 2 3 6" xfId="23229"/>
    <cellStyle name="Normal 4 3 2 2 2 3 6 2" xfId="23230"/>
    <cellStyle name="Normal 4 3 2 2 2 3 7" xfId="23231"/>
    <cellStyle name="Normal 4 3 2 2 2 4" xfId="23232"/>
    <cellStyle name="Normal 4 3 2 2 2 4 2" xfId="23233"/>
    <cellStyle name="Normal 4 3 2 2 2 4 2 2" xfId="23234"/>
    <cellStyle name="Normal 4 3 2 2 2 4 2 2 2" xfId="23235"/>
    <cellStyle name="Normal 4 3 2 2 2 4 2 2 2 2" xfId="23236"/>
    <cellStyle name="Normal 4 3 2 2 2 4 2 2 2 2 2" xfId="23237"/>
    <cellStyle name="Normal 4 3 2 2 2 4 2 2 2 3" xfId="23238"/>
    <cellStyle name="Normal 4 3 2 2 2 4 2 2 3" xfId="23239"/>
    <cellStyle name="Normal 4 3 2 2 2 4 2 2 3 2" xfId="23240"/>
    <cellStyle name="Normal 4 3 2 2 2 4 2 2 4" xfId="23241"/>
    <cellStyle name="Normal 4 3 2 2 2 4 2 3" xfId="23242"/>
    <cellStyle name="Normal 4 3 2 2 2 4 2 3 2" xfId="23243"/>
    <cellStyle name="Normal 4 3 2 2 2 4 2 3 2 2" xfId="23244"/>
    <cellStyle name="Normal 4 3 2 2 2 4 2 3 3" xfId="23245"/>
    <cellStyle name="Normal 4 3 2 2 2 4 2 4" xfId="23246"/>
    <cellStyle name="Normal 4 3 2 2 2 4 2 4 2" xfId="23247"/>
    <cellStyle name="Normal 4 3 2 2 2 4 2 5" xfId="23248"/>
    <cellStyle name="Normal 4 3 2 2 2 4 3" xfId="23249"/>
    <cellStyle name="Normal 4 3 2 2 2 4 3 2" xfId="23250"/>
    <cellStyle name="Normal 4 3 2 2 2 4 3 2 2" xfId="23251"/>
    <cellStyle name="Normal 4 3 2 2 2 4 3 2 2 2" xfId="23252"/>
    <cellStyle name="Normal 4 3 2 2 2 4 3 2 3" xfId="23253"/>
    <cellStyle name="Normal 4 3 2 2 2 4 3 3" xfId="23254"/>
    <cellStyle name="Normal 4 3 2 2 2 4 3 3 2" xfId="23255"/>
    <cellStyle name="Normal 4 3 2 2 2 4 3 4" xfId="23256"/>
    <cellStyle name="Normal 4 3 2 2 2 4 4" xfId="23257"/>
    <cellStyle name="Normal 4 3 2 2 2 4 4 2" xfId="23258"/>
    <cellStyle name="Normal 4 3 2 2 2 4 4 2 2" xfId="23259"/>
    <cellStyle name="Normal 4 3 2 2 2 4 4 3" xfId="23260"/>
    <cellStyle name="Normal 4 3 2 2 2 4 5" xfId="23261"/>
    <cellStyle name="Normal 4 3 2 2 2 4 5 2" xfId="23262"/>
    <cellStyle name="Normal 4 3 2 2 2 4 6" xfId="23263"/>
    <cellStyle name="Normal 4 3 2 2 2 5" xfId="23264"/>
    <cellStyle name="Normal 4 3 2 2 2 5 2" xfId="23265"/>
    <cellStyle name="Normal 4 3 2 2 2 5 2 2" xfId="23266"/>
    <cellStyle name="Normal 4 3 2 2 2 5 2 2 2" xfId="23267"/>
    <cellStyle name="Normal 4 3 2 2 2 5 2 2 2 2" xfId="23268"/>
    <cellStyle name="Normal 4 3 2 2 2 5 2 2 3" xfId="23269"/>
    <cellStyle name="Normal 4 3 2 2 2 5 2 3" xfId="23270"/>
    <cellStyle name="Normal 4 3 2 2 2 5 2 3 2" xfId="23271"/>
    <cellStyle name="Normal 4 3 2 2 2 5 2 4" xfId="23272"/>
    <cellStyle name="Normal 4 3 2 2 2 5 3" xfId="23273"/>
    <cellStyle name="Normal 4 3 2 2 2 5 3 2" xfId="23274"/>
    <cellStyle name="Normal 4 3 2 2 2 5 3 2 2" xfId="23275"/>
    <cellStyle name="Normal 4 3 2 2 2 5 3 3" xfId="23276"/>
    <cellStyle name="Normal 4 3 2 2 2 5 4" xfId="23277"/>
    <cellStyle name="Normal 4 3 2 2 2 5 4 2" xfId="23278"/>
    <cellStyle name="Normal 4 3 2 2 2 5 5" xfId="23279"/>
    <cellStyle name="Normal 4 3 2 2 2 6" xfId="23280"/>
    <cellStyle name="Normal 4 3 2 2 2 6 2" xfId="23281"/>
    <cellStyle name="Normal 4 3 2 2 2 6 2 2" xfId="23282"/>
    <cellStyle name="Normal 4 3 2 2 2 6 2 2 2" xfId="23283"/>
    <cellStyle name="Normal 4 3 2 2 2 6 2 3" xfId="23284"/>
    <cellStyle name="Normal 4 3 2 2 2 6 3" xfId="23285"/>
    <cellStyle name="Normal 4 3 2 2 2 6 3 2" xfId="23286"/>
    <cellStyle name="Normal 4 3 2 2 2 6 4" xfId="23287"/>
    <cellStyle name="Normal 4 3 2 2 2 7" xfId="23288"/>
    <cellStyle name="Normal 4 3 2 2 2 7 2" xfId="23289"/>
    <cellStyle name="Normal 4 3 2 2 2 7 2 2" xfId="23290"/>
    <cellStyle name="Normal 4 3 2 2 2 7 3" xfId="23291"/>
    <cellStyle name="Normal 4 3 2 2 2 8" xfId="23292"/>
    <cellStyle name="Normal 4 3 2 2 2 8 2" xfId="23293"/>
    <cellStyle name="Normal 4 3 2 2 2 9" xfId="23294"/>
    <cellStyle name="Normal 4 3 2 2 3" xfId="23295"/>
    <cellStyle name="Normal 4 3 2 2 3 2" xfId="23296"/>
    <cellStyle name="Normal 4 3 2 2 3 2 2" xfId="23297"/>
    <cellStyle name="Normal 4 3 2 2 3 2 2 2" xfId="23298"/>
    <cellStyle name="Normal 4 3 2 2 3 2 2 2 2" xfId="23299"/>
    <cellStyle name="Normal 4 3 2 2 3 2 2 2 2 2" xfId="23300"/>
    <cellStyle name="Normal 4 3 2 2 3 2 2 2 2 2 2" xfId="23301"/>
    <cellStyle name="Normal 4 3 2 2 3 2 2 2 2 2 2 2" xfId="23302"/>
    <cellStyle name="Normal 4 3 2 2 3 2 2 2 2 2 3" xfId="23303"/>
    <cellStyle name="Normal 4 3 2 2 3 2 2 2 2 3" xfId="23304"/>
    <cellStyle name="Normal 4 3 2 2 3 2 2 2 2 3 2" xfId="23305"/>
    <cellStyle name="Normal 4 3 2 2 3 2 2 2 2 4" xfId="23306"/>
    <cellStyle name="Normal 4 3 2 2 3 2 2 2 3" xfId="23307"/>
    <cellStyle name="Normal 4 3 2 2 3 2 2 2 3 2" xfId="23308"/>
    <cellStyle name="Normal 4 3 2 2 3 2 2 2 3 2 2" xfId="23309"/>
    <cellStyle name="Normal 4 3 2 2 3 2 2 2 3 3" xfId="23310"/>
    <cellStyle name="Normal 4 3 2 2 3 2 2 2 4" xfId="23311"/>
    <cellStyle name="Normal 4 3 2 2 3 2 2 2 4 2" xfId="23312"/>
    <cellStyle name="Normal 4 3 2 2 3 2 2 2 5" xfId="23313"/>
    <cellStyle name="Normal 4 3 2 2 3 2 2 3" xfId="23314"/>
    <cellStyle name="Normal 4 3 2 2 3 2 2 3 2" xfId="23315"/>
    <cellStyle name="Normal 4 3 2 2 3 2 2 3 2 2" xfId="23316"/>
    <cellStyle name="Normal 4 3 2 2 3 2 2 3 2 2 2" xfId="23317"/>
    <cellStyle name="Normal 4 3 2 2 3 2 2 3 2 3" xfId="23318"/>
    <cellStyle name="Normal 4 3 2 2 3 2 2 3 3" xfId="23319"/>
    <cellStyle name="Normal 4 3 2 2 3 2 2 3 3 2" xfId="23320"/>
    <cellStyle name="Normal 4 3 2 2 3 2 2 3 4" xfId="23321"/>
    <cellStyle name="Normal 4 3 2 2 3 2 2 4" xfId="23322"/>
    <cellStyle name="Normal 4 3 2 2 3 2 2 4 2" xfId="23323"/>
    <cellStyle name="Normal 4 3 2 2 3 2 2 4 2 2" xfId="23324"/>
    <cellStyle name="Normal 4 3 2 2 3 2 2 4 3" xfId="23325"/>
    <cellStyle name="Normal 4 3 2 2 3 2 2 5" xfId="23326"/>
    <cellStyle name="Normal 4 3 2 2 3 2 2 5 2" xfId="23327"/>
    <cellStyle name="Normal 4 3 2 2 3 2 2 6" xfId="23328"/>
    <cellStyle name="Normal 4 3 2 2 3 2 3" xfId="23329"/>
    <cellStyle name="Normal 4 3 2 2 3 2 3 2" xfId="23330"/>
    <cellStyle name="Normal 4 3 2 2 3 2 3 2 2" xfId="23331"/>
    <cellStyle name="Normal 4 3 2 2 3 2 3 2 2 2" xfId="23332"/>
    <cellStyle name="Normal 4 3 2 2 3 2 3 2 2 2 2" xfId="23333"/>
    <cellStyle name="Normal 4 3 2 2 3 2 3 2 2 3" xfId="23334"/>
    <cellStyle name="Normal 4 3 2 2 3 2 3 2 3" xfId="23335"/>
    <cellStyle name="Normal 4 3 2 2 3 2 3 2 3 2" xfId="23336"/>
    <cellStyle name="Normal 4 3 2 2 3 2 3 2 4" xfId="23337"/>
    <cellStyle name="Normal 4 3 2 2 3 2 3 3" xfId="23338"/>
    <cellStyle name="Normal 4 3 2 2 3 2 3 3 2" xfId="23339"/>
    <cellStyle name="Normal 4 3 2 2 3 2 3 3 2 2" xfId="23340"/>
    <cellStyle name="Normal 4 3 2 2 3 2 3 3 3" xfId="23341"/>
    <cellStyle name="Normal 4 3 2 2 3 2 3 4" xfId="23342"/>
    <cellStyle name="Normal 4 3 2 2 3 2 3 4 2" xfId="23343"/>
    <cellStyle name="Normal 4 3 2 2 3 2 3 5" xfId="23344"/>
    <cellStyle name="Normal 4 3 2 2 3 2 4" xfId="23345"/>
    <cellStyle name="Normal 4 3 2 2 3 2 4 2" xfId="23346"/>
    <cellStyle name="Normal 4 3 2 2 3 2 4 2 2" xfId="23347"/>
    <cellStyle name="Normal 4 3 2 2 3 2 4 2 2 2" xfId="23348"/>
    <cellStyle name="Normal 4 3 2 2 3 2 4 2 3" xfId="23349"/>
    <cellStyle name="Normal 4 3 2 2 3 2 4 3" xfId="23350"/>
    <cellStyle name="Normal 4 3 2 2 3 2 4 3 2" xfId="23351"/>
    <cellStyle name="Normal 4 3 2 2 3 2 4 4" xfId="23352"/>
    <cellStyle name="Normal 4 3 2 2 3 2 5" xfId="23353"/>
    <cellStyle name="Normal 4 3 2 2 3 2 5 2" xfId="23354"/>
    <cellStyle name="Normal 4 3 2 2 3 2 5 2 2" xfId="23355"/>
    <cellStyle name="Normal 4 3 2 2 3 2 5 3" xfId="23356"/>
    <cellStyle name="Normal 4 3 2 2 3 2 6" xfId="23357"/>
    <cellStyle name="Normal 4 3 2 2 3 2 6 2" xfId="23358"/>
    <cellStyle name="Normal 4 3 2 2 3 2 7" xfId="23359"/>
    <cellStyle name="Normal 4 3 2 2 3 3" xfId="23360"/>
    <cellStyle name="Normal 4 3 2 2 3 3 2" xfId="23361"/>
    <cellStyle name="Normal 4 3 2 2 3 3 2 2" xfId="23362"/>
    <cellStyle name="Normal 4 3 2 2 3 3 2 2 2" xfId="23363"/>
    <cellStyle name="Normal 4 3 2 2 3 3 2 2 2 2" xfId="23364"/>
    <cellStyle name="Normal 4 3 2 2 3 3 2 2 2 2 2" xfId="23365"/>
    <cellStyle name="Normal 4 3 2 2 3 3 2 2 2 3" xfId="23366"/>
    <cellStyle name="Normal 4 3 2 2 3 3 2 2 3" xfId="23367"/>
    <cellStyle name="Normal 4 3 2 2 3 3 2 2 3 2" xfId="23368"/>
    <cellStyle name="Normal 4 3 2 2 3 3 2 2 4" xfId="23369"/>
    <cellStyle name="Normal 4 3 2 2 3 3 2 3" xfId="23370"/>
    <cellStyle name="Normal 4 3 2 2 3 3 2 3 2" xfId="23371"/>
    <cellStyle name="Normal 4 3 2 2 3 3 2 3 2 2" xfId="23372"/>
    <cellStyle name="Normal 4 3 2 2 3 3 2 3 3" xfId="23373"/>
    <cellStyle name="Normal 4 3 2 2 3 3 2 4" xfId="23374"/>
    <cellStyle name="Normal 4 3 2 2 3 3 2 4 2" xfId="23375"/>
    <cellStyle name="Normal 4 3 2 2 3 3 2 5" xfId="23376"/>
    <cellStyle name="Normal 4 3 2 2 3 3 3" xfId="23377"/>
    <cellStyle name="Normal 4 3 2 2 3 3 3 2" xfId="23378"/>
    <cellStyle name="Normal 4 3 2 2 3 3 3 2 2" xfId="23379"/>
    <cellStyle name="Normal 4 3 2 2 3 3 3 2 2 2" xfId="23380"/>
    <cellStyle name="Normal 4 3 2 2 3 3 3 2 3" xfId="23381"/>
    <cellStyle name="Normal 4 3 2 2 3 3 3 3" xfId="23382"/>
    <cellStyle name="Normal 4 3 2 2 3 3 3 3 2" xfId="23383"/>
    <cellStyle name="Normal 4 3 2 2 3 3 3 4" xfId="23384"/>
    <cellStyle name="Normal 4 3 2 2 3 3 4" xfId="23385"/>
    <cellStyle name="Normal 4 3 2 2 3 3 4 2" xfId="23386"/>
    <cellStyle name="Normal 4 3 2 2 3 3 4 2 2" xfId="23387"/>
    <cellStyle name="Normal 4 3 2 2 3 3 4 3" xfId="23388"/>
    <cellStyle name="Normal 4 3 2 2 3 3 5" xfId="23389"/>
    <cellStyle name="Normal 4 3 2 2 3 3 5 2" xfId="23390"/>
    <cellStyle name="Normal 4 3 2 2 3 3 6" xfId="23391"/>
    <cellStyle name="Normal 4 3 2 2 3 4" xfId="23392"/>
    <cellStyle name="Normal 4 3 2 2 3 4 2" xfId="23393"/>
    <cellStyle name="Normal 4 3 2 2 3 4 2 2" xfId="23394"/>
    <cellStyle name="Normal 4 3 2 2 3 4 2 2 2" xfId="23395"/>
    <cellStyle name="Normal 4 3 2 2 3 4 2 2 2 2" xfId="23396"/>
    <cellStyle name="Normal 4 3 2 2 3 4 2 2 3" xfId="23397"/>
    <cellStyle name="Normal 4 3 2 2 3 4 2 3" xfId="23398"/>
    <cellStyle name="Normal 4 3 2 2 3 4 2 3 2" xfId="23399"/>
    <cellStyle name="Normal 4 3 2 2 3 4 2 4" xfId="23400"/>
    <cellStyle name="Normal 4 3 2 2 3 4 3" xfId="23401"/>
    <cellStyle name="Normal 4 3 2 2 3 4 3 2" xfId="23402"/>
    <cellStyle name="Normal 4 3 2 2 3 4 3 2 2" xfId="23403"/>
    <cellStyle name="Normal 4 3 2 2 3 4 3 3" xfId="23404"/>
    <cellStyle name="Normal 4 3 2 2 3 4 4" xfId="23405"/>
    <cellStyle name="Normal 4 3 2 2 3 4 4 2" xfId="23406"/>
    <cellStyle name="Normal 4 3 2 2 3 4 5" xfId="23407"/>
    <cellStyle name="Normal 4 3 2 2 3 5" xfId="23408"/>
    <cellStyle name="Normal 4 3 2 2 3 5 2" xfId="23409"/>
    <cellStyle name="Normal 4 3 2 2 3 5 2 2" xfId="23410"/>
    <cellStyle name="Normal 4 3 2 2 3 5 2 2 2" xfId="23411"/>
    <cellStyle name="Normal 4 3 2 2 3 5 2 3" xfId="23412"/>
    <cellStyle name="Normal 4 3 2 2 3 5 3" xfId="23413"/>
    <cellStyle name="Normal 4 3 2 2 3 5 3 2" xfId="23414"/>
    <cellStyle name="Normal 4 3 2 2 3 5 4" xfId="23415"/>
    <cellStyle name="Normal 4 3 2 2 3 6" xfId="23416"/>
    <cellStyle name="Normal 4 3 2 2 3 6 2" xfId="23417"/>
    <cellStyle name="Normal 4 3 2 2 3 6 2 2" xfId="23418"/>
    <cellStyle name="Normal 4 3 2 2 3 6 3" xfId="23419"/>
    <cellStyle name="Normal 4 3 2 2 3 7" xfId="23420"/>
    <cellStyle name="Normal 4 3 2 2 3 7 2" xfId="23421"/>
    <cellStyle name="Normal 4 3 2 2 3 8" xfId="23422"/>
    <cellStyle name="Normal 4 3 2 2 4" xfId="23423"/>
    <cellStyle name="Normal 4 3 2 2 4 2" xfId="23424"/>
    <cellStyle name="Normal 4 3 2 2 4 2 2" xfId="23425"/>
    <cellStyle name="Normal 4 3 2 2 4 2 2 2" xfId="23426"/>
    <cellStyle name="Normal 4 3 2 2 4 2 2 2 2" xfId="23427"/>
    <cellStyle name="Normal 4 3 2 2 4 2 2 2 2 2" xfId="23428"/>
    <cellStyle name="Normal 4 3 2 2 4 2 2 2 2 2 2" xfId="23429"/>
    <cellStyle name="Normal 4 3 2 2 4 2 2 2 2 3" xfId="23430"/>
    <cellStyle name="Normal 4 3 2 2 4 2 2 2 3" xfId="23431"/>
    <cellStyle name="Normal 4 3 2 2 4 2 2 2 3 2" xfId="23432"/>
    <cellStyle name="Normal 4 3 2 2 4 2 2 2 4" xfId="23433"/>
    <cellStyle name="Normal 4 3 2 2 4 2 2 3" xfId="23434"/>
    <cellStyle name="Normal 4 3 2 2 4 2 2 3 2" xfId="23435"/>
    <cellStyle name="Normal 4 3 2 2 4 2 2 3 2 2" xfId="23436"/>
    <cellStyle name="Normal 4 3 2 2 4 2 2 3 3" xfId="23437"/>
    <cellStyle name="Normal 4 3 2 2 4 2 2 4" xfId="23438"/>
    <cellStyle name="Normal 4 3 2 2 4 2 2 4 2" xfId="23439"/>
    <cellStyle name="Normal 4 3 2 2 4 2 2 5" xfId="23440"/>
    <cellStyle name="Normal 4 3 2 2 4 2 3" xfId="23441"/>
    <cellStyle name="Normal 4 3 2 2 4 2 3 2" xfId="23442"/>
    <cellStyle name="Normal 4 3 2 2 4 2 3 2 2" xfId="23443"/>
    <cellStyle name="Normal 4 3 2 2 4 2 3 2 2 2" xfId="23444"/>
    <cellStyle name="Normal 4 3 2 2 4 2 3 2 3" xfId="23445"/>
    <cellStyle name="Normal 4 3 2 2 4 2 3 3" xfId="23446"/>
    <cellStyle name="Normal 4 3 2 2 4 2 3 3 2" xfId="23447"/>
    <cellStyle name="Normal 4 3 2 2 4 2 3 4" xfId="23448"/>
    <cellStyle name="Normal 4 3 2 2 4 2 4" xfId="23449"/>
    <cellStyle name="Normal 4 3 2 2 4 2 4 2" xfId="23450"/>
    <cellStyle name="Normal 4 3 2 2 4 2 4 2 2" xfId="23451"/>
    <cellStyle name="Normal 4 3 2 2 4 2 4 3" xfId="23452"/>
    <cellStyle name="Normal 4 3 2 2 4 2 5" xfId="23453"/>
    <cellStyle name="Normal 4 3 2 2 4 2 5 2" xfId="23454"/>
    <cellStyle name="Normal 4 3 2 2 4 2 6" xfId="23455"/>
    <cellStyle name="Normal 4 3 2 2 4 3" xfId="23456"/>
    <cellStyle name="Normal 4 3 2 2 4 3 2" xfId="23457"/>
    <cellStyle name="Normal 4 3 2 2 4 3 2 2" xfId="23458"/>
    <cellStyle name="Normal 4 3 2 2 4 3 2 2 2" xfId="23459"/>
    <cellStyle name="Normal 4 3 2 2 4 3 2 2 2 2" xfId="23460"/>
    <cellStyle name="Normal 4 3 2 2 4 3 2 2 3" xfId="23461"/>
    <cellStyle name="Normal 4 3 2 2 4 3 2 3" xfId="23462"/>
    <cellStyle name="Normal 4 3 2 2 4 3 2 3 2" xfId="23463"/>
    <cellStyle name="Normal 4 3 2 2 4 3 2 4" xfId="23464"/>
    <cellStyle name="Normal 4 3 2 2 4 3 3" xfId="23465"/>
    <cellStyle name="Normal 4 3 2 2 4 3 3 2" xfId="23466"/>
    <cellStyle name="Normal 4 3 2 2 4 3 3 2 2" xfId="23467"/>
    <cellStyle name="Normal 4 3 2 2 4 3 3 3" xfId="23468"/>
    <cellStyle name="Normal 4 3 2 2 4 3 4" xfId="23469"/>
    <cellStyle name="Normal 4 3 2 2 4 3 4 2" xfId="23470"/>
    <cellStyle name="Normal 4 3 2 2 4 3 5" xfId="23471"/>
    <cellStyle name="Normal 4 3 2 2 4 4" xfId="23472"/>
    <cellStyle name="Normal 4 3 2 2 4 4 2" xfId="23473"/>
    <cellStyle name="Normal 4 3 2 2 4 4 2 2" xfId="23474"/>
    <cellStyle name="Normal 4 3 2 2 4 4 2 2 2" xfId="23475"/>
    <cellStyle name="Normal 4 3 2 2 4 4 2 3" xfId="23476"/>
    <cellStyle name="Normal 4 3 2 2 4 4 3" xfId="23477"/>
    <cellStyle name="Normal 4 3 2 2 4 4 3 2" xfId="23478"/>
    <cellStyle name="Normal 4 3 2 2 4 4 4" xfId="23479"/>
    <cellStyle name="Normal 4 3 2 2 4 5" xfId="23480"/>
    <cellStyle name="Normal 4 3 2 2 4 5 2" xfId="23481"/>
    <cellStyle name="Normal 4 3 2 2 4 5 2 2" xfId="23482"/>
    <cellStyle name="Normal 4 3 2 2 4 5 3" xfId="23483"/>
    <cellStyle name="Normal 4 3 2 2 4 6" xfId="23484"/>
    <cellStyle name="Normal 4 3 2 2 4 6 2" xfId="23485"/>
    <cellStyle name="Normal 4 3 2 2 4 7" xfId="23486"/>
    <cellStyle name="Normal 4 3 2 2 5" xfId="23487"/>
    <cellStyle name="Normal 4 3 2 2 5 2" xfId="23488"/>
    <cellStyle name="Normal 4 3 2 2 5 2 2" xfId="23489"/>
    <cellStyle name="Normal 4 3 2 2 5 2 2 2" xfId="23490"/>
    <cellStyle name="Normal 4 3 2 2 5 2 2 2 2" xfId="23491"/>
    <cellStyle name="Normal 4 3 2 2 5 2 2 2 2 2" xfId="23492"/>
    <cellStyle name="Normal 4 3 2 2 5 2 2 2 3" xfId="23493"/>
    <cellStyle name="Normal 4 3 2 2 5 2 2 3" xfId="23494"/>
    <cellStyle name="Normal 4 3 2 2 5 2 2 3 2" xfId="23495"/>
    <cellStyle name="Normal 4 3 2 2 5 2 2 4" xfId="23496"/>
    <cellStyle name="Normal 4 3 2 2 5 2 3" xfId="23497"/>
    <cellStyle name="Normal 4 3 2 2 5 2 3 2" xfId="23498"/>
    <cellStyle name="Normal 4 3 2 2 5 2 3 2 2" xfId="23499"/>
    <cellStyle name="Normal 4 3 2 2 5 2 3 3" xfId="23500"/>
    <cellStyle name="Normal 4 3 2 2 5 2 4" xfId="23501"/>
    <cellStyle name="Normal 4 3 2 2 5 2 4 2" xfId="23502"/>
    <cellStyle name="Normal 4 3 2 2 5 2 5" xfId="23503"/>
    <cellStyle name="Normal 4 3 2 2 5 3" xfId="23504"/>
    <cellStyle name="Normal 4 3 2 2 5 3 2" xfId="23505"/>
    <cellStyle name="Normal 4 3 2 2 5 3 2 2" xfId="23506"/>
    <cellStyle name="Normal 4 3 2 2 5 3 2 2 2" xfId="23507"/>
    <cellStyle name="Normal 4 3 2 2 5 3 2 3" xfId="23508"/>
    <cellStyle name="Normal 4 3 2 2 5 3 3" xfId="23509"/>
    <cellStyle name="Normal 4 3 2 2 5 3 3 2" xfId="23510"/>
    <cellStyle name="Normal 4 3 2 2 5 3 4" xfId="23511"/>
    <cellStyle name="Normal 4 3 2 2 5 4" xfId="23512"/>
    <cellStyle name="Normal 4 3 2 2 5 4 2" xfId="23513"/>
    <cellStyle name="Normal 4 3 2 2 5 4 2 2" xfId="23514"/>
    <cellStyle name="Normal 4 3 2 2 5 4 3" xfId="23515"/>
    <cellStyle name="Normal 4 3 2 2 5 5" xfId="23516"/>
    <cellStyle name="Normal 4 3 2 2 5 5 2" xfId="23517"/>
    <cellStyle name="Normal 4 3 2 2 5 6" xfId="23518"/>
    <cellStyle name="Normal 4 3 2 2 6" xfId="23519"/>
    <cellStyle name="Normal 4 3 2 2 6 2" xfId="23520"/>
    <cellStyle name="Normal 4 3 2 2 6 2 2" xfId="23521"/>
    <cellStyle name="Normal 4 3 2 2 6 2 2 2" xfId="23522"/>
    <cellStyle name="Normal 4 3 2 2 6 2 2 2 2" xfId="23523"/>
    <cellStyle name="Normal 4 3 2 2 6 2 2 3" xfId="23524"/>
    <cellStyle name="Normal 4 3 2 2 6 2 3" xfId="23525"/>
    <cellStyle name="Normal 4 3 2 2 6 2 3 2" xfId="23526"/>
    <cellStyle name="Normal 4 3 2 2 6 2 4" xfId="23527"/>
    <cellStyle name="Normal 4 3 2 2 6 3" xfId="23528"/>
    <cellStyle name="Normal 4 3 2 2 6 3 2" xfId="23529"/>
    <cellStyle name="Normal 4 3 2 2 6 3 2 2" xfId="23530"/>
    <cellStyle name="Normal 4 3 2 2 6 3 3" xfId="23531"/>
    <cellStyle name="Normal 4 3 2 2 6 4" xfId="23532"/>
    <cellStyle name="Normal 4 3 2 2 6 4 2" xfId="23533"/>
    <cellStyle name="Normal 4 3 2 2 6 5" xfId="23534"/>
    <cellStyle name="Normal 4 3 2 2 7" xfId="23535"/>
    <cellStyle name="Normal 4 3 2 2 7 2" xfId="23536"/>
    <cellStyle name="Normal 4 3 2 2 7 2 2" xfId="23537"/>
    <cellStyle name="Normal 4 3 2 2 7 2 2 2" xfId="23538"/>
    <cellStyle name="Normal 4 3 2 2 7 2 3" xfId="23539"/>
    <cellStyle name="Normal 4 3 2 2 7 3" xfId="23540"/>
    <cellStyle name="Normal 4 3 2 2 7 3 2" xfId="23541"/>
    <cellStyle name="Normal 4 3 2 2 7 4" xfId="23542"/>
    <cellStyle name="Normal 4 3 2 2 8" xfId="23543"/>
    <cellStyle name="Normal 4 3 2 2 8 2" xfId="23544"/>
    <cellStyle name="Normal 4 3 2 2 8 2 2" xfId="23545"/>
    <cellStyle name="Normal 4 3 2 2 8 3" xfId="23546"/>
    <cellStyle name="Normal 4 3 2 2 9" xfId="23547"/>
    <cellStyle name="Normal 4 3 2 2 9 2" xfId="23548"/>
    <cellStyle name="Normal 4 3 2 3" xfId="23549"/>
    <cellStyle name="Normal 4 3 2 3 2" xfId="23550"/>
    <cellStyle name="Normal 4 3 2 3 2 2" xfId="23551"/>
    <cellStyle name="Normal 4 3 2 3 2 2 2" xfId="23552"/>
    <cellStyle name="Normal 4 3 2 3 2 2 2 2" xfId="23553"/>
    <cellStyle name="Normal 4 3 2 3 2 2 2 2 2" xfId="23554"/>
    <cellStyle name="Normal 4 3 2 3 2 2 2 2 2 2" xfId="23555"/>
    <cellStyle name="Normal 4 3 2 3 2 2 2 2 2 2 2" xfId="23556"/>
    <cellStyle name="Normal 4 3 2 3 2 2 2 2 2 2 2 2" xfId="23557"/>
    <cellStyle name="Normal 4 3 2 3 2 2 2 2 2 2 3" xfId="23558"/>
    <cellStyle name="Normal 4 3 2 3 2 2 2 2 2 3" xfId="23559"/>
    <cellStyle name="Normal 4 3 2 3 2 2 2 2 2 3 2" xfId="23560"/>
    <cellStyle name="Normal 4 3 2 3 2 2 2 2 2 4" xfId="23561"/>
    <cellStyle name="Normal 4 3 2 3 2 2 2 2 3" xfId="23562"/>
    <cellStyle name="Normal 4 3 2 3 2 2 2 2 3 2" xfId="23563"/>
    <cellStyle name="Normal 4 3 2 3 2 2 2 2 3 2 2" xfId="23564"/>
    <cellStyle name="Normal 4 3 2 3 2 2 2 2 3 3" xfId="23565"/>
    <cellStyle name="Normal 4 3 2 3 2 2 2 2 4" xfId="23566"/>
    <cellStyle name="Normal 4 3 2 3 2 2 2 2 4 2" xfId="23567"/>
    <cellStyle name="Normal 4 3 2 3 2 2 2 2 5" xfId="23568"/>
    <cellStyle name="Normal 4 3 2 3 2 2 2 3" xfId="23569"/>
    <cellStyle name="Normal 4 3 2 3 2 2 2 3 2" xfId="23570"/>
    <cellStyle name="Normal 4 3 2 3 2 2 2 3 2 2" xfId="23571"/>
    <cellStyle name="Normal 4 3 2 3 2 2 2 3 2 2 2" xfId="23572"/>
    <cellStyle name="Normal 4 3 2 3 2 2 2 3 2 3" xfId="23573"/>
    <cellStyle name="Normal 4 3 2 3 2 2 2 3 3" xfId="23574"/>
    <cellStyle name="Normal 4 3 2 3 2 2 2 3 3 2" xfId="23575"/>
    <cellStyle name="Normal 4 3 2 3 2 2 2 3 4" xfId="23576"/>
    <cellStyle name="Normal 4 3 2 3 2 2 2 4" xfId="23577"/>
    <cellStyle name="Normal 4 3 2 3 2 2 2 4 2" xfId="23578"/>
    <cellStyle name="Normal 4 3 2 3 2 2 2 4 2 2" xfId="23579"/>
    <cellStyle name="Normal 4 3 2 3 2 2 2 4 3" xfId="23580"/>
    <cellStyle name="Normal 4 3 2 3 2 2 2 5" xfId="23581"/>
    <cellStyle name="Normal 4 3 2 3 2 2 2 5 2" xfId="23582"/>
    <cellStyle name="Normal 4 3 2 3 2 2 2 6" xfId="23583"/>
    <cellStyle name="Normal 4 3 2 3 2 2 3" xfId="23584"/>
    <cellStyle name="Normal 4 3 2 3 2 2 3 2" xfId="23585"/>
    <cellStyle name="Normal 4 3 2 3 2 2 3 2 2" xfId="23586"/>
    <cellStyle name="Normal 4 3 2 3 2 2 3 2 2 2" xfId="23587"/>
    <cellStyle name="Normal 4 3 2 3 2 2 3 2 2 2 2" xfId="23588"/>
    <cellStyle name="Normal 4 3 2 3 2 2 3 2 2 3" xfId="23589"/>
    <cellStyle name="Normal 4 3 2 3 2 2 3 2 3" xfId="23590"/>
    <cellStyle name="Normal 4 3 2 3 2 2 3 2 3 2" xfId="23591"/>
    <cellStyle name="Normal 4 3 2 3 2 2 3 2 4" xfId="23592"/>
    <cellStyle name="Normal 4 3 2 3 2 2 3 3" xfId="23593"/>
    <cellStyle name="Normal 4 3 2 3 2 2 3 3 2" xfId="23594"/>
    <cellStyle name="Normal 4 3 2 3 2 2 3 3 2 2" xfId="23595"/>
    <cellStyle name="Normal 4 3 2 3 2 2 3 3 3" xfId="23596"/>
    <cellStyle name="Normal 4 3 2 3 2 2 3 4" xfId="23597"/>
    <cellStyle name="Normal 4 3 2 3 2 2 3 4 2" xfId="23598"/>
    <cellStyle name="Normal 4 3 2 3 2 2 3 5" xfId="23599"/>
    <cellStyle name="Normal 4 3 2 3 2 2 4" xfId="23600"/>
    <cellStyle name="Normal 4 3 2 3 2 2 4 2" xfId="23601"/>
    <cellStyle name="Normal 4 3 2 3 2 2 4 2 2" xfId="23602"/>
    <cellStyle name="Normal 4 3 2 3 2 2 4 2 2 2" xfId="23603"/>
    <cellStyle name="Normal 4 3 2 3 2 2 4 2 3" xfId="23604"/>
    <cellStyle name="Normal 4 3 2 3 2 2 4 3" xfId="23605"/>
    <cellStyle name="Normal 4 3 2 3 2 2 4 3 2" xfId="23606"/>
    <cellStyle name="Normal 4 3 2 3 2 2 4 4" xfId="23607"/>
    <cellStyle name="Normal 4 3 2 3 2 2 5" xfId="23608"/>
    <cellStyle name="Normal 4 3 2 3 2 2 5 2" xfId="23609"/>
    <cellStyle name="Normal 4 3 2 3 2 2 5 2 2" xfId="23610"/>
    <cellStyle name="Normal 4 3 2 3 2 2 5 3" xfId="23611"/>
    <cellStyle name="Normal 4 3 2 3 2 2 6" xfId="23612"/>
    <cellStyle name="Normal 4 3 2 3 2 2 6 2" xfId="23613"/>
    <cellStyle name="Normal 4 3 2 3 2 2 7" xfId="23614"/>
    <cellStyle name="Normal 4 3 2 3 2 3" xfId="23615"/>
    <cellStyle name="Normal 4 3 2 3 2 3 2" xfId="23616"/>
    <cellStyle name="Normal 4 3 2 3 2 3 2 2" xfId="23617"/>
    <cellStyle name="Normal 4 3 2 3 2 3 2 2 2" xfId="23618"/>
    <cellStyle name="Normal 4 3 2 3 2 3 2 2 2 2" xfId="23619"/>
    <cellStyle name="Normal 4 3 2 3 2 3 2 2 2 2 2" xfId="23620"/>
    <cellStyle name="Normal 4 3 2 3 2 3 2 2 2 3" xfId="23621"/>
    <cellStyle name="Normal 4 3 2 3 2 3 2 2 3" xfId="23622"/>
    <cellStyle name="Normal 4 3 2 3 2 3 2 2 3 2" xfId="23623"/>
    <cellStyle name="Normal 4 3 2 3 2 3 2 2 4" xfId="23624"/>
    <cellStyle name="Normal 4 3 2 3 2 3 2 3" xfId="23625"/>
    <cellStyle name="Normal 4 3 2 3 2 3 2 3 2" xfId="23626"/>
    <cellStyle name="Normal 4 3 2 3 2 3 2 3 2 2" xfId="23627"/>
    <cellStyle name="Normal 4 3 2 3 2 3 2 3 3" xfId="23628"/>
    <cellStyle name="Normal 4 3 2 3 2 3 2 4" xfId="23629"/>
    <cellStyle name="Normal 4 3 2 3 2 3 2 4 2" xfId="23630"/>
    <cellStyle name="Normal 4 3 2 3 2 3 2 5" xfId="23631"/>
    <cellStyle name="Normal 4 3 2 3 2 3 3" xfId="23632"/>
    <cellStyle name="Normal 4 3 2 3 2 3 3 2" xfId="23633"/>
    <cellStyle name="Normal 4 3 2 3 2 3 3 2 2" xfId="23634"/>
    <cellStyle name="Normal 4 3 2 3 2 3 3 2 2 2" xfId="23635"/>
    <cellStyle name="Normal 4 3 2 3 2 3 3 2 3" xfId="23636"/>
    <cellStyle name="Normal 4 3 2 3 2 3 3 3" xfId="23637"/>
    <cellStyle name="Normal 4 3 2 3 2 3 3 3 2" xfId="23638"/>
    <cellStyle name="Normal 4 3 2 3 2 3 3 4" xfId="23639"/>
    <cellStyle name="Normal 4 3 2 3 2 3 4" xfId="23640"/>
    <cellStyle name="Normal 4 3 2 3 2 3 4 2" xfId="23641"/>
    <cellStyle name="Normal 4 3 2 3 2 3 4 2 2" xfId="23642"/>
    <cellStyle name="Normal 4 3 2 3 2 3 4 3" xfId="23643"/>
    <cellStyle name="Normal 4 3 2 3 2 3 5" xfId="23644"/>
    <cellStyle name="Normal 4 3 2 3 2 3 5 2" xfId="23645"/>
    <cellStyle name="Normal 4 3 2 3 2 3 6" xfId="23646"/>
    <cellStyle name="Normal 4 3 2 3 2 4" xfId="23647"/>
    <cellStyle name="Normal 4 3 2 3 2 4 2" xfId="23648"/>
    <cellStyle name="Normal 4 3 2 3 2 4 2 2" xfId="23649"/>
    <cellStyle name="Normal 4 3 2 3 2 4 2 2 2" xfId="23650"/>
    <cellStyle name="Normal 4 3 2 3 2 4 2 2 2 2" xfId="23651"/>
    <cellStyle name="Normal 4 3 2 3 2 4 2 2 3" xfId="23652"/>
    <cellStyle name="Normal 4 3 2 3 2 4 2 3" xfId="23653"/>
    <cellStyle name="Normal 4 3 2 3 2 4 2 3 2" xfId="23654"/>
    <cellStyle name="Normal 4 3 2 3 2 4 2 4" xfId="23655"/>
    <cellStyle name="Normal 4 3 2 3 2 4 3" xfId="23656"/>
    <cellStyle name="Normal 4 3 2 3 2 4 3 2" xfId="23657"/>
    <cellStyle name="Normal 4 3 2 3 2 4 3 2 2" xfId="23658"/>
    <cellStyle name="Normal 4 3 2 3 2 4 3 3" xfId="23659"/>
    <cellStyle name="Normal 4 3 2 3 2 4 4" xfId="23660"/>
    <cellStyle name="Normal 4 3 2 3 2 4 4 2" xfId="23661"/>
    <cellStyle name="Normal 4 3 2 3 2 4 5" xfId="23662"/>
    <cellStyle name="Normal 4 3 2 3 2 5" xfId="23663"/>
    <cellStyle name="Normal 4 3 2 3 2 5 2" xfId="23664"/>
    <cellStyle name="Normal 4 3 2 3 2 5 2 2" xfId="23665"/>
    <cellStyle name="Normal 4 3 2 3 2 5 2 2 2" xfId="23666"/>
    <cellStyle name="Normal 4 3 2 3 2 5 2 3" xfId="23667"/>
    <cellStyle name="Normal 4 3 2 3 2 5 3" xfId="23668"/>
    <cellStyle name="Normal 4 3 2 3 2 5 3 2" xfId="23669"/>
    <cellStyle name="Normal 4 3 2 3 2 5 4" xfId="23670"/>
    <cellStyle name="Normal 4 3 2 3 2 6" xfId="23671"/>
    <cellStyle name="Normal 4 3 2 3 2 6 2" xfId="23672"/>
    <cellStyle name="Normal 4 3 2 3 2 6 2 2" xfId="23673"/>
    <cellStyle name="Normal 4 3 2 3 2 6 3" xfId="23674"/>
    <cellStyle name="Normal 4 3 2 3 2 7" xfId="23675"/>
    <cellStyle name="Normal 4 3 2 3 2 7 2" xfId="23676"/>
    <cellStyle name="Normal 4 3 2 3 2 8" xfId="23677"/>
    <cellStyle name="Normal 4 3 2 3 3" xfId="23678"/>
    <cellStyle name="Normal 4 3 2 3 3 2" xfId="23679"/>
    <cellStyle name="Normal 4 3 2 3 3 2 2" xfId="23680"/>
    <cellStyle name="Normal 4 3 2 3 3 2 2 2" xfId="23681"/>
    <cellStyle name="Normal 4 3 2 3 3 2 2 2 2" xfId="23682"/>
    <cellStyle name="Normal 4 3 2 3 3 2 2 2 2 2" xfId="23683"/>
    <cellStyle name="Normal 4 3 2 3 3 2 2 2 2 2 2" xfId="23684"/>
    <cellStyle name="Normal 4 3 2 3 3 2 2 2 2 3" xfId="23685"/>
    <cellStyle name="Normal 4 3 2 3 3 2 2 2 3" xfId="23686"/>
    <cellStyle name="Normal 4 3 2 3 3 2 2 2 3 2" xfId="23687"/>
    <cellStyle name="Normal 4 3 2 3 3 2 2 2 4" xfId="23688"/>
    <cellStyle name="Normal 4 3 2 3 3 2 2 3" xfId="23689"/>
    <cellStyle name="Normal 4 3 2 3 3 2 2 3 2" xfId="23690"/>
    <cellStyle name="Normal 4 3 2 3 3 2 2 3 2 2" xfId="23691"/>
    <cellStyle name="Normal 4 3 2 3 3 2 2 3 3" xfId="23692"/>
    <cellStyle name="Normal 4 3 2 3 3 2 2 4" xfId="23693"/>
    <cellStyle name="Normal 4 3 2 3 3 2 2 4 2" xfId="23694"/>
    <cellStyle name="Normal 4 3 2 3 3 2 2 5" xfId="23695"/>
    <cellStyle name="Normal 4 3 2 3 3 2 3" xfId="23696"/>
    <cellStyle name="Normal 4 3 2 3 3 2 3 2" xfId="23697"/>
    <cellStyle name="Normal 4 3 2 3 3 2 3 2 2" xfId="23698"/>
    <cellStyle name="Normal 4 3 2 3 3 2 3 2 2 2" xfId="23699"/>
    <cellStyle name="Normal 4 3 2 3 3 2 3 2 3" xfId="23700"/>
    <cellStyle name="Normal 4 3 2 3 3 2 3 3" xfId="23701"/>
    <cellStyle name="Normal 4 3 2 3 3 2 3 3 2" xfId="23702"/>
    <cellStyle name="Normal 4 3 2 3 3 2 3 4" xfId="23703"/>
    <cellStyle name="Normal 4 3 2 3 3 2 4" xfId="23704"/>
    <cellStyle name="Normal 4 3 2 3 3 2 4 2" xfId="23705"/>
    <cellStyle name="Normal 4 3 2 3 3 2 4 2 2" xfId="23706"/>
    <cellStyle name="Normal 4 3 2 3 3 2 4 3" xfId="23707"/>
    <cellStyle name="Normal 4 3 2 3 3 2 5" xfId="23708"/>
    <cellStyle name="Normal 4 3 2 3 3 2 5 2" xfId="23709"/>
    <cellStyle name="Normal 4 3 2 3 3 2 6" xfId="23710"/>
    <cellStyle name="Normal 4 3 2 3 3 3" xfId="23711"/>
    <cellStyle name="Normal 4 3 2 3 3 3 2" xfId="23712"/>
    <cellStyle name="Normal 4 3 2 3 3 3 2 2" xfId="23713"/>
    <cellStyle name="Normal 4 3 2 3 3 3 2 2 2" xfId="23714"/>
    <cellStyle name="Normal 4 3 2 3 3 3 2 2 2 2" xfId="23715"/>
    <cellStyle name="Normal 4 3 2 3 3 3 2 2 3" xfId="23716"/>
    <cellStyle name="Normal 4 3 2 3 3 3 2 3" xfId="23717"/>
    <cellStyle name="Normal 4 3 2 3 3 3 2 3 2" xfId="23718"/>
    <cellStyle name="Normal 4 3 2 3 3 3 2 4" xfId="23719"/>
    <cellStyle name="Normal 4 3 2 3 3 3 3" xfId="23720"/>
    <cellStyle name="Normal 4 3 2 3 3 3 3 2" xfId="23721"/>
    <cellStyle name="Normal 4 3 2 3 3 3 3 2 2" xfId="23722"/>
    <cellStyle name="Normal 4 3 2 3 3 3 3 3" xfId="23723"/>
    <cellStyle name="Normal 4 3 2 3 3 3 4" xfId="23724"/>
    <cellStyle name="Normal 4 3 2 3 3 3 4 2" xfId="23725"/>
    <cellStyle name="Normal 4 3 2 3 3 3 5" xfId="23726"/>
    <cellStyle name="Normal 4 3 2 3 3 4" xfId="23727"/>
    <cellStyle name="Normal 4 3 2 3 3 4 2" xfId="23728"/>
    <cellStyle name="Normal 4 3 2 3 3 4 2 2" xfId="23729"/>
    <cellStyle name="Normal 4 3 2 3 3 4 2 2 2" xfId="23730"/>
    <cellStyle name="Normal 4 3 2 3 3 4 2 3" xfId="23731"/>
    <cellStyle name="Normal 4 3 2 3 3 4 3" xfId="23732"/>
    <cellStyle name="Normal 4 3 2 3 3 4 3 2" xfId="23733"/>
    <cellStyle name="Normal 4 3 2 3 3 4 4" xfId="23734"/>
    <cellStyle name="Normal 4 3 2 3 3 5" xfId="23735"/>
    <cellStyle name="Normal 4 3 2 3 3 5 2" xfId="23736"/>
    <cellStyle name="Normal 4 3 2 3 3 5 2 2" xfId="23737"/>
    <cellStyle name="Normal 4 3 2 3 3 5 3" xfId="23738"/>
    <cellStyle name="Normal 4 3 2 3 3 6" xfId="23739"/>
    <cellStyle name="Normal 4 3 2 3 3 6 2" xfId="23740"/>
    <cellStyle name="Normal 4 3 2 3 3 7" xfId="23741"/>
    <cellStyle name="Normal 4 3 2 3 4" xfId="23742"/>
    <cellStyle name="Normal 4 3 2 3 4 2" xfId="23743"/>
    <cellStyle name="Normal 4 3 2 3 4 2 2" xfId="23744"/>
    <cellStyle name="Normal 4 3 2 3 4 2 2 2" xfId="23745"/>
    <cellStyle name="Normal 4 3 2 3 4 2 2 2 2" xfId="23746"/>
    <cellStyle name="Normal 4 3 2 3 4 2 2 2 2 2" xfId="23747"/>
    <cellStyle name="Normal 4 3 2 3 4 2 2 2 3" xfId="23748"/>
    <cellStyle name="Normal 4 3 2 3 4 2 2 3" xfId="23749"/>
    <cellStyle name="Normal 4 3 2 3 4 2 2 3 2" xfId="23750"/>
    <cellStyle name="Normal 4 3 2 3 4 2 2 4" xfId="23751"/>
    <cellStyle name="Normal 4 3 2 3 4 2 3" xfId="23752"/>
    <cellStyle name="Normal 4 3 2 3 4 2 3 2" xfId="23753"/>
    <cellStyle name="Normal 4 3 2 3 4 2 3 2 2" xfId="23754"/>
    <cellStyle name="Normal 4 3 2 3 4 2 3 3" xfId="23755"/>
    <cellStyle name="Normal 4 3 2 3 4 2 4" xfId="23756"/>
    <cellStyle name="Normal 4 3 2 3 4 2 4 2" xfId="23757"/>
    <cellStyle name="Normal 4 3 2 3 4 2 5" xfId="23758"/>
    <cellStyle name="Normal 4 3 2 3 4 3" xfId="23759"/>
    <cellStyle name="Normal 4 3 2 3 4 3 2" xfId="23760"/>
    <cellStyle name="Normal 4 3 2 3 4 3 2 2" xfId="23761"/>
    <cellStyle name="Normal 4 3 2 3 4 3 2 2 2" xfId="23762"/>
    <cellStyle name="Normal 4 3 2 3 4 3 2 3" xfId="23763"/>
    <cellStyle name="Normal 4 3 2 3 4 3 3" xfId="23764"/>
    <cellStyle name="Normal 4 3 2 3 4 3 3 2" xfId="23765"/>
    <cellStyle name="Normal 4 3 2 3 4 3 4" xfId="23766"/>
    <cellStyle name="Normal 4 3 2 3 4 4" xfId="23767"/>
    <cellStyle name="Normal 4 3 2 3 4 4 2" xfId="23768"/>
    <cellStyle name="Normal 4 3 2 3 4 4 2 2" xfId="23769"/>
    <cellStyle name="Normal 4 3 2 3 4 4 3" xfId="23770"/>
    <cellStyle name="Normal 4 3 2 3 4 5" xfId="23771"/>
    <cellStyle name="Normal 4 3 2 3 4 5 2" xfId="23772"/>
    <cellStyle name="Normal 4 3 2 3 4 6" xfId="23773"/>
    <cellStyle name="Normal 4 3 2 3 5" xfId="23774"/>
    <cellStyle name="Normal 4 3 2 3 5 2" xfId="23775"/>
    <cellStyle name="Normal 4 3 2 3 5 2 2" xfId="23776"/>
    <cellStyle name="Normal 4 3 2 3 5 2 2 2" xfId="23777"/>
    <cellStyle name="Normal 4 3 2 3 5 2 2 2 2" xfId="23778"/>
    <cellStyle name="Normal 4 3 2 3 5 2 2 3" xfId="23779"/>
    <cellStyle name="Normal 4 3 2 3 5 2 3" xfId="23780"/>
    <cellStyle name="Normal 4 3 2 3 5 2 3 2" xfId="23781"/>
    <cellStyle name="Normal 4 3 2 3 5 2 4" xfId="23782"/>
    <cellStyle name="Normal 4 3 2 3 5 3" xfId="23783"/>
    <cellStyle name="Normal 4 3 2 3 5 3 2" xfId="23784"/>
    <cellStyle name="Normal 4 3 2 3 5 3 2 2" xfId="23785"/>
    <cellStyle name="Normal 4 3 2 3 5 3 3" xfId="23786"/>
    <cellStyle name="Normal 4 3 2 3 5 4" xfId="23787"/>
    <cellStyle name="Normal 4 3 2 3 5 4 2" xfId="23788"/>
    <cellStyle name="Normal 4 3 2 3 5 5" xfId="23789"/>
    <cellStyle name="Normal 4 3 2 3 6" xfId="23790"/>
    <cellStyle name="Normal 4 3 2 3 6 2" xfId="23791"/>
    <cellStyle name="Normal 4 3 2 3 6 2 2" xfId="23792"/>
    <cellStyle name="Normal 4 3 2 3 6 2 2 2" xfId="23793"/>
    <cellStyle name="Normal 4 3 2 3 6 2 3" xfId="23794"/>
    <cellStyle name="Normal 4 3 2 3 6 3" xfId="23795"/>
    <cellStyle name="Normal 4 3 2 3 6 3 2" xfId="23796"/>
    <cellStyle name="Normal 4 3 2 3 6 4" xfId="23797"/>
    <cellStyle name="Normal 4 3 2 3 7" xfId="23798"/>
    <cellStyle name="Normal 4 3 2 3 7 2" xfId="23799"/>
    <cellStyle name="Normal 4 3 2 3 7 2 2" xfId="23800"/>
    <cellStyle name="Normal 4 3 2 3 7 3" xfId="23801"/>
    <cellStyle name="Normal 4 3 2 3 8" xfId="23802"/>
    <cellStyle name="Normal 4 3 2 3 8 2" xfId="23803"/>
    <cellStyle name="Normal 4 3 2 3 9" xfId="23804"/>
    <cellStyle name="Normal 4 3 2 4" xfId="23805"/>
    <cellStyle name="Normal 4 3 2 4 2" xfId="23806"/>
    <cellStyle name="Normal 4 3 2 4 2 2" xfId="23807"/>
    <cellStyle name="Normal 4 3 2 4 2 2 2" xfId="23808"/>
    <cellStyle name="Normal 4 3 2 4 2 2 2 2" xfId="23809"/>
    <cellStyle name="Normal 4 3 2 4 2 2 2 2 2" xfId="23810"/>
    <cellStyle name="Normal 4 3 2 4 2 2 2 2 2 2" xfId="23811"/>
    <cellStyle name="Normal 4 3 2 4 2 2 2 2 2 2 2" xfId="23812"/>
    <cellStyle name="Normal 4 3 2 4 2 2 2 2 2 3" xfId="23813"/>
    <cellStyle name="Normal 4 3 2 4 2 2 2 2 3" xfId="23814"/>
    <cellStyle name="Normal 4 3 2 4 2 2 2 2 3 2" xfId="23815"/>
    <cellStyle name="Normal 4 3 2 4 2 2 2 2 4" xfId="23816"/>
    <cellStyle name="Normal 4 3 2 4 2 2 2 3" xfId="23817"/>
    <cellStyle name="Normal 4 3 2 4 2 2 2 3 2" xfId="23818"/>
    <cellStyle name="Normal 4 3 2 4 2 2 2 3 2 2" xfId="23819"/>
    <cellStyle name="Normal 4 3 2 4 2 2 2 3 3" xfId="23820"/>
    <cellStyle name="Normal 4 3 2 4 2 2 2 4" xfId="23821"/>
    <cellStyle name="Normal 4 3 2 4 2 2 2 4 2" xfId="23822"/>
    <cellStyle name="Normal 4 3 2 4 2 2 2 5" xfId="23823"/>
    <cellStyle name="Normal 4 3 2 4 2 2 3" xfId="23824"/>
    <cellStyle name="Normal 4 3 2 4 2 2 3 2" xfId="23825"/>
    <cellStyle name="Normal 4 3 2 4 2 2 3 2 2" xfId="23826"/>
    <cellStyle name="Normal 4 3 2 4 2 2 3 2 2 2" xfId="23827"/>
    <cellStyle name="Normal 4 3 2 4 2 2 3 2 3" xfId="23828"/>
    <cellStyle name="Normal 4 3 2 4 2 2 3 3" xfId="23829"/>
    <cellStyle name="Normal 4 3 2 4 2 2 3 3 2" xfId="23830"/>
    <cellStyle name="Normal 4 3 2 4 2 2 3 4" xfId="23831"/>
    <cellStyle name="Normal 4 3 2 4 2 2 4" xfId="23832"/>
    <cellStyle name="Normal 4 3 2 4 2 2 4 2" xfId="23833"/>
    <cellStyle name="Normal 4 3 2 4 2 2 4 2 2" xfId="23834"/>
    <cellStyle name="Normal 4 3 2 4 2 2 4 3" xfId="23835"/>
    <cellStyle name="Normal 4 3 2 4 2 2 5" xfId="23836"/>
    <cellStyle name="Normal 4 3 2 4 2 2 5 2" xfId="23837"/>
    <cellStyle name="Normal 4 3 2 4 2 2 6" xfId="23838"/>
    <cellStyle name="Normal 4 3 2 4 2 3" xfId="23839"/>
    <cellStyle name="Normal 4 3 2 4 2 3 2" xfId="23840"/>
    <cellStyle name="Normal 4 3 2 4 2 3 2 2" xfId="23841"/>
    <cellStyle name="Normal 4 3 2 4 2 3 2 2 2" xfId="23842"/>
    <cellStyle name="Normal 4 3 2 4 2 3 2 2 2 2" xfId="23843"/>
    <cellStyle name="Normal 4 3 2 4 2 3 2 2 3" xfId="23844"/>
    <cellStyle name="Normal 4 3 2 4 2 3 2 3" xfId="23845"/>
    <cellStyle name="Normal 4 3 2 4 2 3 2 3 2" xfId="23846"/>
    <cellStyle name="Normal 4 3 2 4 2 3 2 4" xfId="23847"/>
    <cellStyle name="Normal 4 3 2 4 2 3 3" xfId="23848"/>
    <cellStyle name="Normal 4 3 2 4 2 3 3 2" xfId="23849"/>
    <cellStyle name="Normal 4 3 2 4 2 3 3 2 2" xfId="23850"/>
    <cellStyle name="Normal 4 3 2 4 2 3 3 3" xfId="23851"/>
    <cellStyle name="Normal 4 3 2 4 2 3 4" xfId="23852"/>
    <cellStyle name="Normal 4 3 2 4 2 3 4 2" xfId="23853"/>
    <cellStyle name="Normal 4 3 2 4 2 3 5" xfId="23854"/>
    <cellStyle name="Normal 4 3 2 4 2 4" xfId="23855"/>
    <cellStyle name="Normal 4 3 2 4 2 4 2" xfId="23856"/>
    <cellStyle name="Normal 4 3 2 4 2 4 2 2" xfId="23857"/>
    <cellStyle name="Normal 4 3 2 4 2 4 2 2 2" xfId="23858"/>
    <cellStyle name="Normal 4 3 2 4 2 4 2 3" xfId="23859"/>
    <cellStyle name="Normal 4 3 2 4 2 4 3" xfId="23860"/>
    <cellStyle name="Normal 4 3 2 4 2 4 3 2" xfId="23861"/>
    <cellStyle name="Normal 4 3 2 4 2 4 4" xfId="23862"/>
    <cellStyle name="Normal 4 3 2 4 2 5" xfId="23863"/>
    <cellStyle name="Normal 4 3 2 4 2 5 2" xfId="23864"/>
    <cellStyle name="Normal 4 3 2 4 2 5 2 2" xfId="23865"/>
    <cellStyle name="Normal 4 3 2 4 2 5 3" xfId="23866"/>
    <cellStyle name="Normal 4 3 2 4 2 6" xfId="23867"/>
    <cellStyle name="Normal 4 3 2 4 2 6 2" xfId="23868"/>
    <cellStyle name="Normal 4 3 2 4 2 7" xfId="23869"/>
    <cellStyle name="Normal 4 3 2 4 3" xfId="23870"/>
    <cellStyle name="Normal 4 3 2 4 3 2" xfId="23871"/>
    <cellStyle name="Normal 4 3 2 4 3 2 2" xfId="23872"/>
    <cellStyle name="Normal 4 3 2 4 3 2 2 2" xfId="23873"/>
    <cellStyle name="Normal 4 3 2 4 3 2 2 2 2" xfId="23874"/>
    <cellStyle name="Normal 4 3 2 4 3 2 2 2 2 2" xfId="23875"/>
    <cellStyle name="Normal 4 3 2 4 3 2 2 2 3" xfId="23876"/>
    <cellStyle name="Normal 4 3 2 4 3 2 2 3" xfId="23877"/>
    <cellStyle name="Normal 4 3 2 4 3 2 2 3 2" xfId="23878"/>
    <cellStyle name="Normal 4 3 2 4 3 2 2 4" xfId="23879"/>
    <cellStyle name="Normal 4 3 2 4 3 2 3" xfId="23880"/>
    <cellStyle name="Normal 4 3 2 4 3 2 3 2" xfId="23881"/>
    <cellStyle name="Normal 4 3 2 4 3 2 3 2 2" xfId="23882"/>
    <cellStyle name="Normal 4 3 2 4 3 2 3 3" xfId="23883"/>
    <cellStyle name="Normal 4 3 2 4 3 2 4" xfId="23884"/>
    <cellStyle name="Normal 4 3 2 4 3 2 4 2" xfId="23885"/>
    <cellStyle name="Normal 4 3 2 4 3 2 5" xfId="23886"/>
    <cellStyle name="Normal 4 3 2 4 3 3" xfId="23887"/>
    <cellStyle name="Normal 4 3 2 4 3 3 2" xfId="23888"/>
    <cellStyle name="Normal 4 3 2 4 3 3 2 2" xfId="23889"/>
    <cellStyle name="Normal 4 3 2 4 3 3 2 2 2" xfId="23890"/>
    <cellStyle name="Normal 4 3 2 4 3 3 2 3" xfId="23891"/>
    <cellStyle name="Normal 4 3 2 4 3 3 3" xfId="23892"/>
    <cellStyle name="Normal 4 3 2 4 3 3 3 2" xfId="23893"/>
    <cellStyle name="Normal 4 3 2 4 3 3 4" xfId="23894"/>
    <cellStyle name="Normal 4 3 2 4 3 4" xfId="23895"/>
    <cellStyle name="Normal 4 3 2 4 3 4 2" xfId="23896"/>
    <cellStyle name="Normal 4 3 2 4 3 4 2 2" xfId="23897"/>
    <cellStyle name="Normal 4 3 2 4 3 4 3" xfId="23898"/>
    <cellStyle name="Normal 4 3 2 4 3 5" xfId="23899"/>
    <cellStyle name="Normal 4 3 2 4 3 5 2" xfId="23900"/>
    <cellStyle name="Normal 4 3 2 4 3 6" xfId="23901"/>
    <cellStyle name="Normal 4 3 2 4 4" xfId="23902"/>
    <cellStyle name="Normal 4 3 2 4 4 2" xfId="23903"/>
    <cellStyle name="Normal 4 3 2 4 4 2 2" xfId="23904"/>
    <cellStyle name="Normal 4 3 2 4 4 2 2 2" xfId="23905"/>
    <cellStyle name="Normal 4 3 2 4 4 2 2 2 2" xfId="23906"/>
    <cellStyle name="Normal 4 3 2 4 4 2 2 3" xfId="23907"/>
    <cellStyle name="Normal 4 3 2 4 4 2 3" xfId="23908"/>
    <cellStyle name="Normal 4 3 2 4 4 2 3 2" xfId="23909"/>
    <cellStyle name="Normal 4 3 2 4 4 2 4" xfId="23910"/>
    <cellStyle name="Normal 4 3 2 4 4 3" xfId="23911"/>
    <cellStyle name="Normal 4 3 2 4 4 3 2" xfId="23912"/>
    <cellStyle name="Normal 4 3 2 4 4 3 2 2" xfId="23913"/>
    <cellStyle name="Normal 4 3 2 4 4 3 3" xfId="23914"/>
    <cellStyle name="Normal 4 3 2 4 4 4" xfId="23915"/>
    <cellStyle name="Normal 4 3 2 4 4 4 2" xfId="23916"/>
    <cellStyle name="Normal 4 3 2 4 4 5" xfId="23917"/>
    <cellStyle name="Normal 4 3 2 4 5" xfId="23918"/>
    <cellStyle name="Normal 4 3 2 4 5 2" xfId="23919"/>
    <cellStyle name="Normal 4 3 2 4 5 2 2" xfId="23920"/>
    <cellStyle name="Normal 4 3 2 4 5 2 2 2" xfId="23921"/>
    <cellStyle name="Normal 4 3 2 4 5 2 3" xfId="23922"/>
    <cellStyle name="Normal 4 3 2 4 5 3" xfId="23923"/>
    <cellStyle name="Normal 4 3 2 4 5 3 2" xfId="23924"/>
    <cellStyle name="Normal 4 3 2 4 5 4" xfId="23925"/>
    <cellStyle name="Normal 4 3 2 4 6" xfId="23926"/>
    <cellStyle name="Normal 4 3 2 4 6 2" xfId="23927"/>
    <cellStyle name="Normal 4 3 2 4 6 2 2" xfId="23928"/>
    <cellStyle name="Normal 4 3 2 4 6 3" xfId="23929"/>
    <cellStyle name="Normal 4 3 2 4 7" xfId="23930"/>
    <cellStyle name="Normal 4 3 2 4 7 2" xfId="23931"/>
    <cellStyle name="Normal 4 3 2 4 8" xfId="23932"/>
    <cellStyle name="Normal 4 3 2 5" xfId="23933"/>
    <cellStyle name="Normal 4 3 2 5 2" xfId="23934"/>
    <cellStyle name="Normal 4 3 2 5 2 2" xfId="23935"/>
    <cellStyle name="Normal 4 3 2 5 2 2 2" xfId="23936"/>
    <cellStyle name="Normal 4 3 2 5 2 2 2 2" xfId="23937"/>
    <cellStyle name="Normal 4 3 2 5 2 2 2 2 2" xfId="23938"/>
    <cellStyle name="Normal 4 3 2 5 2 2 2 2 2 2" xfId="23939"/>
    <cellStyle name="Normal 4 3 2 5 2 2 2 2 3" xfId="23940"/>
    <cellStyle name="Normal 4 3 2 5 2 2 2 3" xfId="23941"/>
    <cellStyle name="Normal 4 3 2 5 2 2 2 3 2" xfId="23942"/>
    <cellStyle name="Normal 4 3 2 5 2 2 2 4" xfId="23943"/>
    <cellStyle name="Normal 4 3 2 5 2 2 3" xfId="23944"/>
    <cellStyle name="Normal 4 3 2 5 2 2 3 2" xfId="23945"/>
    <cellStyle name="Normal 4 3 2 5 2 2 3 2 2" xfId="23946"/>
    <cellStyle name="Normal 4 3 2 5 2 2 3 3" xfId="23947"/>
    <cellStyle name="Normal 4 3 2 5 2 2 4" xfId="23948"/>
    <cellStyle name="Normal 4 3 2 5 2 2 4 2" xfId="23949"/>
    <cellStyle name="Normal 4 3 2 5 2 2 5" xfId="23950"/>
    <cellStyle name="Normal 4 3 2 5 2 3" xfId="23951"/>
    <cellStyle name="Normal 4 3 2 5 2 3 2" xfId="23952"/>
    <cellStyle name="Normal 4 3 2 5 2 3 2 2" xfId="23953"/>
    <cellStyle name="Normal 4 3 2 5 2 3 2 2 2" xfId="23954"/>
    <cellStyle name="Normal 4 3 2 5 2 3 2 3" xfId="23955"/>
    <cellStyle name="Normal 4 3 2 5 2 3 3" xfId="23956"/>
    <cellStyle name="Normal 4 3 2 5 2 3 3 2" xfId="23957"/>
    <cellStyle name="Normal 4 3 2 5 2 3 4" xfId="23958"/>
    <cellStyle name="Normal 4 3 2 5 2 4" xfId="23959"/>
    <cellStyle name="Normal 4 3 2 5 2 4 2" xfId="23960"/>
    <cellStyle name="Normal 4 3 2 5 2 4 2 2" xfId="23961"/>
    <cellStyle name="Normal 4 3 2 5 2 4 3" xfId="23962"/>
    <cellStyle name="Normal 4 3 2 5 2 5" xfId="23963"/>
    <cellStyle name="Normal 4 3 2 5 2 5 2" xfId="23964"/>
    <cellStyle name="Normal 4 3 2 5 2 6" xfId="23965"/>
    <cellStyle name="Normal 4 3 2 5 3" xfId="23966"/>
    <cellStyle name="Normal 4 3 2 5 3 2" xfId="23967"/>
    <cellStyle name="Normal 4 3 2 5 3 2 2" xfId="23968"/>
    <cellStyle name="Normal 4 3 2 5 3 2 2 2" xfId="23969"/>
    <cellStyle name="Normal 4 3 2 5 3 2 2 2 2" xfId="23970"/>
    <cellStyle name="Normal 4 3 2 5 3 2 2 3" xfId="23971"/>
    <cellStyle name="Normal 4 3 2 5 3 2 3" xfId="23972"/>
    <cellStyle name="Normal 4 3 2 5 3 2 3 2" xfId="23973"/>
    <cellStyle name="Normal 4 3 2 5 3 2 4" xfId="23974"/>
    <cellStyle name="Normal 4 3 2 5 3 3" xfId="23975"/>
    <cellStyle name="Normal 4 3 2 5 3 3 2" xfId="23976"/>
    <cellStyle name="Normal 4 3 2 5 3 3 2 2" xfId="23977"/>
    <cellStyle name="Normal 4 3 2 5 3 3 3" xfId="23978"/>
    <cellStyle name="Normal 4 3 2 5 3 4" xfId="23979"/>
    <cellStyle name="Normal 4 3 2 5 3 4 2" xfId="23980"/>
    <cellStyle name="Normal 4 3 2 5 3 5" xfId="23981"/>
    <cellStyle name="Normal 4 3 2 5 4" xfId="23982"/>
    <cellStyle name="Normal 4 3 2 5 4 2" xfId="23983"/>
    <cellStyle name="Normal 4 3 2 5 4 2 2" xfId="23984"/>
    <cellStyle name="Normal 4 3 2 5 4 2 2 2" xfId="23985"/>
    <cellStyle name="Normal 4 3 2 5 4 2 3" xfId="23986"/>
    <cellStyle name="Normal 4 3 2 5 4 3" xfId="23987"/>
    <cellStyle name="Normal 4 3 2 5 4 3 2" xfId="23988"/>
    <cellStyle name="Normal 4 3 2 5 4 4" xfId="23989"/>
    <cellStyle name="Normal 4 3 2 5 5" xfId="23990"/>
    <cellStyle name="Normal 4 3 2 5 5 2" xfId="23991"/>
    <cellStyle name="Normal 4 3 2 5 5 2 2" xfId="23992"/>
    <cellStyle name="Normal 4 3 2 5 5 3" xfId="23993"/>
    <cellStyle name="Normal 4 3 2 5 6" xfId="23994"/>
    <cellStyle name="Normal 4 3 2 5 6 2" xfId="23995"/>
    <cellStyle name="Normal 4 3 2 5 7" xfId="23996"/>
    <cellStyle name="Normal 4 3 2 6" xfId="23997"/>
    <cellStyle name="Normal 4 3 2 6 2" xfId="23998"/>
    <cellStyle name="Normal 4 3 2 6 2 2" xfId="23999"/>
    <cellStyle name="Normal 4 3 2 6 2 2 2" xfId="24000"/>
    <cellStyle name="Normal 4 3 2 6 2 2 2 2" xfId="24001"/>
    <cellStyle name="Normal 4 3 2 6 2 2 2 2 2" xfId="24002"/>
    <cellStyle name="Normal 4 3 2 6 2 2 2 3" xfId="24003"/>
    <cellStyle name="Normal 4 3 2 6 2 2 3" xfId="24004"/>
    <cellStyle name="Normal 4 3 2 6 2 2 3 2" xfId="24005"/>
    <cellStyle name="Normal 4 3 2 6 2 2 4" xfId="24006"/>
    <cellStyle name="Normal 4 3 2 6 2 3" xfId="24007"/>
    <cellStyle name="Normal 4 3 2 6 2 3 2" xfId="24008"/>
    <cellStyle name="Normal 4 3 2 6 2 3 2 2" xfId="24009"/>
    <cellStyle name="Normal 4 3 2 6 2 3 3" xfId="24010"/>
    <cellStyle name="Normal 4 3 2 6 2 4" xfId="24011"/>
    <cellStyle name="Normal 4 3 2 6 2 4 2" xfId="24012"/>
    <cellStyle name="Normal 4 3 2 6 2 5" xfId="24013"/>
    <cellStyle name="Normal 4 3 2 6 3" xfId="24014"/>
    <cellStyle name="Normal 4 3 2 6 3 2" xfId="24015"/>
    <cellStyle name="Normal 4 3 2 6 3 2 2" xfId="24016"/>
    <cellStyle name="Normal 4 3 2 6 3 2 2 2" xfId="24017"/>
    <cellStyle name="Normal 4 3 2 6 3 2 3" xfId="24018"/>
    <cellStyle name="Normal 4 3 2 6 3 3" xfId="24019"/>
    <cellStyle name="Normal 4 3 2 6 3 3 2" xfId="24020"/>
    <cellStyle name="Normal 4 3 2 6 3 4" xfId="24021"/>
    <cellStyle name="Normal 4 3 2 6 4" xfId="24022"/>
    <cellStyle name="Normal 4 3 2 6 4 2" xfId="24023"/>
    <cellStyle name="Normal 4 3 2 6 4 2 2" xfId="24024"/>
    <cellStyle name="Normal 4 3 2 6 4 3" xfId="24025"/>
    <cellStyle name="Normal 4 3 2 6 5" xfId="24026"/>
    <cellStyle name="Normal 4 3 2 6 5 2" xfId="24027"/>
    <cellStyle name="Normal 4 3 2 6 6" xfId="24028"/>
    <cellStyle name="Normal 4 3 2 7" xfId="24029"/>
    <cellStyle name="Normal 4 3 2 7 2" xfId="24030"/>
    <cellStyle name="Normal 4 3 2 7 2 2" xfId="24031"/>
    <cellStyle name="Normal 4 3 2 7 2 2 2" xfId="24032"/>
    <cellStyle name="Normal 4 3 2 7 2 2 2 2" xfId="24033"/>
    <cellStyle name="Normal 4 3 2 7 2 2 3" xfId="24034"/>
    <cellStyle name="Normal 4 3 2 7 2 3" xfId="24035"/>
    <cellStyle name="Normal 4 3 2 7 2 3 2" xfId="24036"/>
    <cellStyle name="Normal 4 3 2 7 2 4" xfId="24037"/>
    <cellStyle name="Normal 4 3 2 7 3" xfId="24038"/>
    <cellStyle name="Normal 4 3 2 7 3 2" xfId="24039"/>
    <cellStyle name="Normal 4 3 2 7 3 2 2" xfId="24040"/>
    <cellStyle name="Normal 4 3 2 7 3 3" xfId="24041"/>
    <cellStyle name="Normal 4 3 2 7 4" xfId="24042"/>
    <cellStyle name="Normal 4 3 2 7 4 2" xfId="24043"/>
    <cellStyle name="Normal 4 3 2 7 5" xfId="24044"/>
    <cellStyle name="Normal 4 3 2 8" xfId="24045"/>
    <cellStyle name="Normal 4 3 2 8 2" xfId="24046"/>
    <cellStyle name="Normal 4 3 2 8 2 2" xfId="24047"/>
    <cellStyle name="Normal 4 3 2 8 2 2 2" xfId="24048"/>
    <cellStyle name="Normal 4 3 2 8 2 3" xfId="24049"/>
    <cellStyle name="Normal 4 3 2 8 3" xfId="24050"/>
    <cellStyle name="Normal 4 3 2 8 3 2" xfId="24051"/>
    <cellStyle name="Normal 4 3 2 8 4" xfId="24052"/>
    <cellStyle name="Normal 4 3 2 9" xfId="24053"/>
    <cellStyle name="Normal 4 3 2 9 2" xfId="24054"/>
    <cellStyle name="Normal 4 3 2 9 2 2" xfId="24055"/>
    <cellStyle name="Normal 4 3 2 9 3" xfId="24056"/>
    <cellStyle name="Normal 4 3 3" xfId="24057"/>
    <cellStyle name="Normal 4 3 3 10" xfId="24058"/>
    <cellStyle name="Normal 4 3 3 2" xfId="24059"/>
    <cellStyle name="Normal 4 3 3 2 2" xfId="24060"/>
    <cellStyle name="Normal 4 3 3 2 2 2" xfId="24061"/>
    <cellStyle name="Normal 4 3 3 2 2 2 2" xfId="24062"/>
    <cellStyle name="Normal 4 3 3 2 2 2 2 2" xfId="24063"/>
    <cellStyle name="Normal 4 3 3 2 2 2 2 2 2" xfId="24064"/>
    <cellStyle name="Normal 4 3 3 2 2 2 2 2 2 2" xfId="24065"/>
    <cellStyle name="Normal 4 3 3 2 2 2 2 2 2 2 2" xfId="24066"/>
    <cellStyle name="Normal 4 3 3 2 2 2 2 2 2 2 2 2" xfId="24067"/>
    <cellStyle name="Normal 4 3 3 2 2 2 2 2 2 2 3" xfId="24068"/>
    <cellStyle name="Normal 4 3 3 2 2 2 2 2 2 3" xfId="24069"/>
    <cellStyle name="Normal 4 3 3 2 2 2 2 2 2 3 2" xfId="24070"/>
    <cellStyle name="Normal 4 3 3 2 2 2 2 2 2 4" xfId="24071"/>
    <cellStyle name="Normal 4 3 3 2 2 2 2 2 3" xfId="24072"/>
    <cellStyle name="Normal 4 3 3 2 2 2 2 2 3 2" xfId="24073"/>
    <cellStyle name="Normal 4 3 3 2 2 2 2 2 3 2 2" xfId="24074"/>
    <cellStyle name="Normal 4 3 3 2 2 2 2 2 3 3" xfId="24075"/>
    <cellStyle name="Normal 4 3 3 2 2 2 2 2 4" xfId="24076"/>
    <cellStyle name="Normal 4 3 3 2 2 2 2 2 4 2" xfId="24077"/>
    <cellStyle name="Normal 4 3 3 2 2 2 2 2 5" xfId="24078"/>
    <cellStyle name="Normal 4 3 3 2 2 2 2 3" xfId="24079"/>
    <cellStyle name="Normal 4 3 3 2 2 2 2 3 2" xfId="24080"/>
    <cellStyle name="Normal 4 3 3 2 2 2 2 3 2 2" xfId="24081"/>
    <cellStyle name="Normal 4 3 3 2 2 2 2 3 2 2 2" xfId="24082"/>
    <cellStyle name="Normal 4 3 3 2 2 2 2 3 2 3" xfId="24083"/>
    <cellStyle name="Normal 4 3 3 2 2 2 2 3 3" xfId="24084"/>
    <cellStyle name="Normal 4 3 3 2 2 2 2 3 3 2" xfId="24085"/>
    <cellStyle name="Normal 4 3 3 2 2 2 2 3 4" xfId="24086"/>
    <cellStyle name="Normal 4 3 3 2 2 2 2 4" xfId="24087"/>
    <cellStyle name="Normal 4 3 3 2 2 2 2 4 2" xfId="24088"/>
    <cellStyle name="Normal 4 3 3 2 2 2 2 4 2 2" xfId="24089"/>
    <cellStyle name="Normal 4 3 3 2 2 2 2 4 3" xfId="24090"/>
    <cellStyle name="Normal 4 3 3 2 2 2 2 5" xfId="24091"/>
    <cellStyle name="Normal 4 3 3 2 2 2 2 5 2" xfId="24092"/>
    <cellStyle name="Normal 4 3 3 2 2 2 2 6" xfId="24093"/>
    <cellStyle name="Normal 4 3 3 2 2 2 3" xfId="24094"/>
    <cellStyle name="Normal 4 3 3 2 2 2 3 2" xfId="24095"/>
    <cellStyle name="Normal 4 3 3 2 2 2 3 2 2" xfId="24096"/>
    <cellStyle name="Normal 4 3 3 2 2 2 3 2 2 2" xfId="24097"/>
    <cellStyle name="Normal 4 3 3 2 2 2 3 2 2 2 2" xfId="24098"/>
    <cellStyle name="Normal 4 3 3 2 2 2 3 2 2 3" xfId="24099"/>
    <cellStyle name="Normal 4 3 3 2 2 2 3 2 3" xfId="24100"/>
    <cellStyle name="Normal 4 3 3 2 2 2 3 2 3 2" xfId="24101"/>
    <cellStyle name="Normal 4 3 3 2 2 2 3 2 4" xfId="24102"/>
    <cellStyle name="Normal 4 3 3 2 2 2 3 3" xfId="24103"/>
    <cellStyle name="Normal 4 3 3 2 2 2 3 3 2" xfId="24104"/>
    <cellStyle name="Normal 4 3 3 2 2 2 3 3 2 2" xfId="24105"/>
    <cellStyle name="Normal 4 3 3 2 2 2 3 3 3" xfId="24106"/>
    <cellStyle name="Normal 4 3 3 2 2 2 3 4" xfId="24107"/>
    <cellStyle name="Normal 4 3 3 2 2 2 3 4 2" xfId="24108"/>
    <cellStyle name="Normal 4 3 3 2 2 2 3 5" xfId="24109"/>
    <cellStyle name="Normal 4 3 3 2 2 2 4" xfId="24110"/>
    <cellStyle name="Normal 4 3 3 2 2 2 4 2" xfId="24111"/>
    <cellStyle name="Normal 4 3 3 2 2 2 4 2 2" xfId="24112"/>
    <cellStyle name="Normal 4 3 3 2 2 2 4 2 2 2" xfId="24113"/>
    <cellStyle name="Normal 4 3 3 2 2 2 4 2 3" xfId="24114"/>
    <cellStyle name="Normal 4 3 3 2 2 2 4 3" xfId="24115"/>
    <cellStyle name="Normal 4 3 3 2 2 2 4 3 2" xfId="24116"/>
    <cellStyle name="Normal 4 3 3 2 2 2 4 4" xfId="24117"/>
    <cellStyle name="Normal 4 3 3 2 2 2 5" xfId="24118"/>
    <cellStyle name="Normal 4 3 3 2 2 2 5 2" xfId="24119"/>
    <cellStyle name="Normal 4 3 3 2 2 2 5 2 2" xfId="24120"/>
    <cellStyle name="Normal 4 3 3 2 2 2 5 3" xfId="24121"/>
    <cellStyle name="Normal 4 3 3 2 2 2 6" xfId="24122"/>
    <cellStyle name="Normal 4 3 3 2 2 2 6 2" xfId="24123"/>
    <cellStyle name="Normal 4 3 3 2 2 2 7" xfId="24124"/>
    <cellStyle name="Normal 4 3 3 2 2 3" xfId="24125"/>
    <cellStyle name="Normal 4 3 3 2 2 3 2" xfId="24126"/>
    <cellStyle name="Normal 4 3 3 2 2 3 2 2" xfId="24127"/>
    <cellStyle name="Normal 4 3 3 2 2 3 2 2 2" xfId="24128"/>
    <cellStyle name="Normal 4 3 3 2 2 3 2 2 2 2" xfId="24129"/>
    <cellStyle name="Normal 4 3 3 2 2 3 2 2 2 2 2" xfId="24130"/>
    <cellStyle name="Normal 4 3 3 2 2 3 2 2 2 3" xfId="24131"/>
    <cellStyle name="Normal 4 3 3 2 2 3 2 2 3" xfId="24132"/>
    <cellStyle name="Normal 4 3 3 2 2 3 2 2 3 2" xfId="24133"/>
    <cellStyle name="Normal 4 3 3 2 2 3 2 2 4" xfId="24134"/>
    <cellStyle name="Normal 4 3 3 2 2 3 2 3" xfId="24135"/>
    <cellStyle name="Normal 4 3 3 2 2 3 2 3 2" xfId="24136"/>
    <cellStyle name="Normal 4 3 3 2 2 3 2 3 2 2" xfId="24137"/>
    <cellStyle name="Normal 4 3 3 2 2 3 2 3 3" xfId="24138"/>
    <cellStyle name="Normal 4 3 3 2 2 3 2 4" xfId="24139"/>
    <cellStyle name="Normal 4 3 3 2 2 3 2 4 2" xfId="24140"/>
    <cellStyle name="Normal 4 3 3 2 2 3 2 5" xfId="24141"/>
    <cellStyle name="Normal 4 3 3 2 2 3 3" xfId="24142"/>
    <cellStyle name="Normal 4 3 3 2 2 3 3 2" xfId="24143"/>
    <cellStyle name="Normal 4 3 3 2 2 3 3 2 2" xfId="24144"/>
    <cellStyle name="Normal 4 3 3 2 2 3 3 2 2 2" xfId="24145"/>
    <cellStyle name="Normal 4 3 3 2 2 3 3 2 3" xfId="24146"/>
    <cellStyle name="Normal 4 3 3 2 2 3 3 3" xfId="24147"/>
    <cellStyle name="Normal 4 3 3 2 2 3 3 3 2" xfId="24148"/>
    <cellStyle name="Normal 4 3 3 2 2 3 3 4" xfId="24149"/>
    <cellStyle name="Normal 4 3 3 2 2 3 4" xfId="24150"/>
    <cellStyle name="Normal 4 3 3 2 2 3 4 2" xfId="24151"/>
    <cellStyle name="Normal 4 3 3 2 2 3 4 2 2" xfId="24152"/>
    <cellStyle name="Normal 4 3 3 2 2 3 4 3" xfId="24153"/>
    <cellStyle name="Normal 4 3 3 2 2 3 5" xfId="24154"/>
    <cellStyle name="Normal 4 3 3 2 2 3 5 2" xfId="24155"/>
    <cellStyle name="Normal 4 3 3 2 2 3 6" xfId="24156"/>
    <cellStyle name="Normal 4 3 3 2 2 4" xfId="24157"/>
    <cellStyle name="Normal 4 3 3 2 2 4 2" xfId="24158"/>
    <cellStyle name="Normal 4 3 3 2 2 4 2 2" xfId="24159"/>
    <cellStyle name="Normal 4 3 3 2 2 4 2 2 2" xfId="24160"/>
    <cellStyle name="Normal 4 3 3 2 2 4 2 2 2 2" xfId="24161"/>
    <cellStyle name="Normal 4 3 3 2 2 4 2 2 3" xfId="24162"/>
    <cellStyle name="Normal 4 3 3 2 2 4 2 3" xfId="24163"/>
    <cellStyle name="Normal 4 3 3 2 2 4 2 3 2" xfId="24164"/>
    <cellStyle name="Normal 4 3 3 2 2 4 2 4" xfId="24165"/>
    <cellStyle name="Normal 4 3 3 2 2 4 3" xfId="24166"/>
    <cellStyle name="Normal 4 3 3 2 2 4 3 2" xfId="24167"/>
    <cellStyle name="Normal 4 3 3 2 2 4 3 2 2" xfId="24168"/>
    <cellStyle name="Normal 4 3 3 2 2 4 3 3" xfId="24169"/>
    <cellStyle name="Normal 4 3 3 2 2 4 4" xfId="24170"/>
    <cellStyle name="Normal 4 3 3 2 2 4 4 2" xfId="24171"/>
    <cellStyle name="Normal 4 3 3 2 2 4 5" xfId="24172"/>
    <cellStyle name="Normal 4 3 3 2 2 5" xfId="24173"/>
    <cellStyle name="Normal 4 3 3 2 2 5 2" xfId="24174"/>
    <cellStyle name="Normal 4 3 3 2 2 5 2 2" xfId="24175"/>
    <cellStyle name="Normal 4 3 3 2 2 5 2 2 2" xfId="24176"/>
    <cellStyle name="Normal 4 3 3 2 2 5 2 3" xfId="24177"/>
    <cellStyle name="Normal 4 3 3 2 2 5 3" xfId="24178"/>
    <cellStyle name="Normal 4 3 3 2 2 5 3 2" xfId="24179"/>
    <cellStyle name="Normal 4 3 3 2 2 5 4" xfId="24180"/>
    <cellStyle name="Normal 4 3 3 2 2 6" xfId="24181"/>
    <cellStyle name="Normal 4 3 3 2 2 6 2" xfId="24182"/>
    <cellStyle name="Normal 4 3 3 2 2 6 2 2" xfId="24183"/>
    <cellStyle name="Normal 4 3 3 2 2 6 3" xfId="24184"/>
    <cellStyle name="Normal 4 3 3 2 2 7" xfId="24185"/>
    <cellStyle name="Normal 4 3 3 2 2 7 2" xfId="24186"/>
    <cellStyle name="Normal 4 3 3 2 2 8" xfId="24187"/>
    <cellStyle name="Normal 4 3 3 2 3" xfId="24188"/>
    <cellStyle name="Normal 4 3 3 2 3 2" xfId="24189"/>
    <cellStyle name="Normal 4 3 3 2 3 2 2" xfId="24190"/>
    <cellStyle name="Normal 4 3 3 2 3 2 2 2" xfId="24191"/>
    <cellStyle name="Normal 4 3 3 2 3 2 2 2 2" xfId="24192"/>
    <cellStyle name="Normal 4 3 3 2 3 2 2 2 2 2" xfId="24193"/>
    <cellStyle name="Normal 4 3 3 2 3 2 2 2 2 2 2" xfId="24194"/>
    <cellStyle name="Normal 4 3 3 2 3 2 2 2 2 3" xfId="24195"/>
    <cellStyle name="Normal 4 3 3 2 3 2 2 2 3" xfId="24196"/>
    <cellStyle name="Normal 4 3 3 2 3 2 2 2 3 2" xfId="24197"/>
    <cellStyle name="Normal 4 3 3 2 3 2 2 2 4" xfId="24198"/>
    <cellStyle name="Normal 4 3 3 2 3 2 2 3" xfId="24199"/>
    <cellStyle name="Normal 4 3 3 2 3 2 2 3 2" xfId="24200"/>
    <cellStyle name="Normal 4 3 3 2 3 2 2 3 2 2" xfId="24201"/>
    <cellStyle name="Normal 4 3 3 2 3 2 2 3 3" xfId="24202"/>
    <cellStyle name="Normal 4 3 3 2 3 2 2 4" xfId="24203"/>
    <cellStyle name="Normal 4 3 3 2 3 2 2 4 2" xfId="24204"/>
    <cellStyle name="Normal 4 3 3 2 3 2 2 5" xfId="24205"/>
    <cellStyle name="Normal 4 3 3 2 3 2 3" xfId="24206"/>
    <cellStyle name="Normal 4 3 3 2 3 2 3 2" xfId="24207"/>
    <cellStyle name="Normal 4 3 3 2 3 2 3 2 2" xfId="24208"/>
    <cellStyle name="Normal 4 3 3 2 3 2 3 2 2 2" xfId="24209"/>
    <cellStyle name="Normal 4 3 3 2 3 2 3 2 3" xfId="24210"/>
    <cellStyle name="Normal 4 3 3 2 3 2 3 3" xfId="24211"/>
    <cellStyle name="Normal 4 3 3 2 3 2 3 3 2" xfId="24212"/>
    <cellStyle name="Normal 4 3 3 2 3 2 3 4" xfId="24213"/>
    <cellStyle name="Normal 4 3 3 2 3 2 4" xfId="24214"/>
    <cellStyle name="Normal 4 3 3 2 3 2 4 2" xfId="24215"/>
    <cellStyle name="Normal 4 3 3 2 3 2 4 2 2" xfId="24216"/>
    <cellStyle name="Normal 4 3 3 2 3 2 4 3" xfId="24217"/>
    <cellStyle name="Normal 4 3 3 2 3 2 5" xfId="24218"/>
    <cellStyle name="Normal 4 3 3 2 3 2 5 2" xfId="24219"/>
    <cellStyle name="Normal 4 3 3 2 3 2 6" xfId="24220"/>
    <cellStyle name="Normal 4 3 3 2 3 3" xfId="24221"/>
    <cellStyle name="Normal 4 3 3 2 3 3 2" xfId="24222"/>
    <cellStyle name="Normal 4 3 3 2 3 3 2 2" xfId="24223"/>
    <cellStyle name="Normal 4 3 3 2 3 3 2 2 2" xfId="24224"/>
    <cellStyle name="Normal 4 3 3 2 3 3 2 2 2 2" xfId="24225"/>
    <cellStyle name="Normal 4 3 3 2 3 3 2 2 3" xfId="24226"/>
    <cellStyle name="Normal 4 3 3 2 3 3 2 3" xfId="24227"/>
    <cellStyle name="Normal 4 3 3 2 3 3 2 3 2" xfId="24228"/>
    <cellStyle name="Normal 4 3 3 2 3 3 2 4" xfId="24229"/>
    <cellStyle name="Normal 4 3 3 2 3 3 3" xfId="24230"/>
    <cellStyle name="Normal 4 3 3 2 3 3 3 2" xfId="24231"/>
    <cellStyle name="Normal 4 3 3 2 3 3 3 2 2" xfId="24232"/>
    <cellStyle name="Normal 4 3 3 2 3 3 3 3" xfId="24233"/>
    <cellStyle name="Normal 4 3 3 2 3 3 4" xfId="24234"/>
    <cellStyle name="Normal 4 3 3 2 3 3 4 2" xfId="24235"/>
    <cellStyle name="Normal 4 3 3 2 3 3 5" xfId="24236"/>
    <cellStyle name="Normal 4 3 3 2 3 4" xfId="24237"/>
    <cellStyle name="Normal 4 3 3 2 3 4 2" xfId="24238"/>
    <cellStyle name="Normal 4 3 3 2 3 4 2 2" xfId="24239"/>
    <cellStyle name="Normal 4 3 3 2 3 4 2 2 2" xfId="24240"/>
    <cellStyle name="Normal 4 3 3 2 3 4 2 3" xfId="24241"/>
    <cellStyle name="Normal 4 3 3 2 3 4 3" xfId="24242"/>
    <cellStyle name="Normal 4 3 3 2 3 4 3 2" xfId="24243"/>
    <cellStyle name="Normal 4 3 3 2 3 4 4" xfId="24244"/>
    <cellStyle name="Normal 4 3 3 2 3 5" xfId="24245"/>
    <cellStyle name="Normal 4 3 3 2 3 5 2" xfId="24246"/>
    <cellStyle name="Normal 4 3 3 2 3 5 2 2" xfId="24247"/>
    <cellStyle name="Normal 4 3 3 2 3 5 3" xfId="24248"/>
    <cellStyle name="Normal 4 3 3 2 3 6" xfId="24249"/>
    <cellStyle name="Normal 4 3 3 2 3 6 2" xfId="24250"/>
    <cellStyle name="Normal 4 3 3 2 3 7" xfId="24251"/>
    <cellStyle name="Normal 4 3 3 2 4" xfId="24252"/>
    <cellStyle name="Normal 4 3 3 2 4 2" xfId="24253"/>
    <cellStyle name="Normal 4 3 3 2 4 2 2" xfId="24254"/>
    <cellStyle name="Normal 4 3 3 2 4 2 2 2" xfId="24255"/>
    <cellStyle name="Normal 4 3 3 2 4 2 2 2 2" xfId="24256"/>
    <cellStyle name="Normal 4 3 3 2 4 2 2 2 2 2" xfId="24257"/>
    <cellStyle name="Normal 4 3 3 2 4 2 2 2 3" xfId="24258"/>
    <cellStyle name="Normal 4 3 3 2 4 2 2 3" xfId="24259"/>
    <cellStyle name="Normal 4 3 3 2 4 2 2 3 2" xfId="24260"/>
    <cellStyle name="Normal 4 3 3 2 4 2 2 4" xfId="24261"/>
    <cellStyle name="Normal 4 3 3 2 4 2 3" xfId="24262"/>
    <cellStyle name="Normal 4 3 3 2 4 2 3 2" xfId="24263"/>
    <cellStyle name="Normal 4 3 3 2 4 2 3 2 2" xfId="24264"/>
    <cellStyle name="Normal 4 3 3 2 4 2 3 3" xfId="24265"/>
    <cellStyle name="Normal 4 3 3 2 4 2 4" xfId="24266"/>
    <cellStyle name="Normal 4 3 3 2 4 2 4 2" xfId="24267"/>
    <cellStyle name="Normal 4 3 3 2 4 2 5" xfId="24268"/>
    <cellStyle name="Normal 4 3 3 2 4 3" xfId="24269"/>
    <cellStyle name="Normal 4 3 3 2 4 3 2" xfId="24270"/>
    <cellStyle name="Normal 4 3 3 2 4 3 2 2" xfId="24271"/>
    <cellStyle name="Normal 4 3 3 2 4 3 2 2 2" xfId="24272"/>
    <cellStyle name="Normal 4 3 3 2 4 3 2 3" xfId="24273"/>
    <cellStyle name="Normal 4 3 3 2 4 3 3" xfId="24274"/>
    <cellStyle name="Normal 4 3 3 2 4 3 3 2" xfId="24275"/>
    <cellStyle name="Normal 4 3 3 2 4 3 4" xfId="24276"/>
    <cellStyle name="Normal 4 3 3 2 4 4" xfId="24277"/>
    <cellStyle name="Normal 4 3 3 2 4 4 2" xfId="24278"/>
    <cellStyle name="Normal 4 3 3 2 4 4 2 2" xfId="24279"/>
    <cellStyle name="Normal 4 3 3 2 4 4 3" xfId="24280"/>
    <cellStyle name="Normal 4 3 3 2 4 5" xfId="24281"/>
    <cellStyle name="Normal 4 3 3 2 4 5 2" xfId="24282"/>
    <cellStyle name="Normal 4 3 3 2 4 6" xfId="24283"/>
    <cellStyle name="Normal 4 3 3 2 5" xfId="24284"/>
    <cellStyle name="Normal 4 3 3 2 5 2" xfId="24285"/>
    <cellStyle name="Normal 4 3 3 2 5 2 2" xfId="24286"/>
    <cellStyle name="Normal 4 3 3 2 5 2 2 2" xfId="24287"/>
    <cellStyle name="Normal 4 3 3 2 5 2 2 2 2" xfId="24288"/>
    <cellStyle name="Normal 4 3 3 2 5 2 2 3" xfId="24289"/>
    <cellStyle name="Normal 4 3 3 2 5 2 3" xfId="24290"/>
    <cellStyle name="Normal 4 3 3 2 5 2 3 2" xfId="24291"/>
    <cellStyle name="Normal 4 3 3 2 5 2 4" xfId="24292"/>
    <cellStyle name="Normal 4 3 3 2 5 3" xfId="24293"/>
    <cellStyle name="Normal 4 3 3 2 5 3 2" xfId="24294"/>
    <cellStyle name="Normal 4 3 3 2 5 3 2 2" xfId="24295"/>
    <cellStyle name="Normal 4 3 3 2 5 3 3" xfId="24296"/>
    <cellStyle name="Normal 4 3 3 2 5 4" xfId="24297"/>
    <cellStyle name="Normal 4 3 3 2 5 4 2" xfId="24298"/>
    <cellStyle name="Normal 4 3 3 2 5 5" xfId="24299"/>
    <cellStyle name="Normal 4 3 3 2 6" xfId="24300"/>
    <cellStyle name="Normal 4 3 3 2 6 2" xfId="24301"/>
    <cellStyle name="Normal 4 3 3 2 6 2 2" xfId="24302"/>
    <cellStyle name="Normal 4 3 3 2 6 2 2 2" xfId="24303"/>
    <cellStyle name="Normal 4 3 3 2 6 2 3" xfId="24304"/>
    <cellStyle name="Normal 4 3 3 2 6 3" xfId="24305"/>
    <cellStyle name="Normal 4 3 3 2 6 3 2" xfId="24306"/>
    <cellStyle name="Normal 4 3 3 2 6 4" xfId="24307"/>
    <cellStyle name="Normal 4 3 3 2 7" xfId="24308"/>
    <cellStyle name="Normal 4 3 3 2 7 2" xfId="24309"/>
    <cellStyle name="Normal 4 3 3 2 7 2 2" xfId="24310"/>
    <cellStyle name="Normal 4 3 3 2 7 3" xfId="24311"/>
    <cellStyle name="Normal 4 3 3 2 8" xfId="24312"/>
    <cellStyle name="Normal 4 3 3 2 8 2" xfId="24313"/>
    <cellStyle name="Normal 4 3 3 2 9" xfId="24314"/>
    <cellStyle name="Normal 4 3 3 3" xfId="24315"/>
    <cellStyle name="Normal 4 3 3 3 2" xfId="24316"/>
    <cellStyle name="Normal 4 3 3 3 2 2" xfId="24317"/>
    <cellStyle name="Normal 4 3 3 3 2 2 2" xfId="24318"/>
    <cellStyle name="Normal 4 3 3 3 2 2 2 2" xfId="24319"/>
    <cellStyle name="Normal 4 3 3 3 2 2 2 2 2" xfId="24320"/>
    <cellStyle name="Normal 4 3 3 3 2 2 2 2 2 2" xfId="24321"/>
    <cellStyle name="Normal 4 3 3 3 2 2 2 2 2 2 2" xfId="24322"/>
    <cellStyle name="Normal 4 3 3 3 2 2 2 2 2 3" xfId="24323"/>
    <cellStyle name="Normal 4 3 3 3 2 2 2 2 3" xfId="24324"/>
    <cellStyle name="Normal 4 3 3 3 2 2 2 2 3 2" xfId="24325"/>
    <cellStyle name="Normal 4 3 3 3 2 2 2 2 4" xfId="24326"/>
    <cellStyle name="Normal 4 3 3 3 2 2 2 3" xfId="24327"/>
    <cellStyle name="Normal 4 3 3 3 2 2 2 3 2" xfId="24328"/>
    <cellStyle name="Normal 4 3 3 3 2 2 2 3 2 2" xfId="24329"/>
    <cellStyle name="Normal 4 3 3 3 2 2 2 3 3" xfId="24330"/>
    <cellStyle name="Normal 4 3 3 3 2 2 2 4" xfId="24331"/>
    <cellStyle name="Normal 4 3 3 3 2 2 2 4 2" xfId="24332"/>
    <cellStyle name="Normal 4 3 3 3 2 2 2 5" xfId="24333"/>
    <cellStyle name="Normal 4 3 3 3 2 2 3" xfId="24334"/>
    <cellStyle name="Normal 4 3 3 3 2 2 3 2" xfId="24335"/>
    <cellStyle name="Normal 4 3 3 3 2 2 3 2 2" xfId="24336"/>
    <cellStyle name="Normal 4 3 3 3 2 2 3 2 2 2" xfId="24337"/>
    <cellStyle name="Normal 4 3 3 3 2 2 3 2 3" xfId="24338"/>
    <cellStyle name="Normal 4 3 3 3 2 2 3 3" xfId="24339"/>
    <cellStyle name="Normal 4 3 3 3 2 2 3 3 2" xfId="24340"/>
    <cellStyle name="Normal 4 3 3 3 2 2 3 4" xfId="24341"/>
    <cellStyle name="Normal 4 3 3 3 2 2 4" xfId="24342"/>
    <cellStyle name="Normal 4 3 3 3 2 2 4 2" xfId="24343"/>
    <cellStyle name="Normal 4 3 3 3 2 2 4 2 2" xfId="24344"/>
    <cellStyle name="Normal 4 3 3 3 2 2 4 3" xfId="24345"/>
    <cellStyle name="Normal 4 3 3 3 2 2 5" xfId="24346"/>
    <cellStyle name="Normal 4 3 3 3 2 2 5 2" xfId="24347"/>
    <cellStyle name="Normal 4 3 3 3 2 2 6" xfId="24348"/>
    <cellStyle name="Normal 4 3 3 3 2 3" xfId="24349"/>
    <cellStyle name="Normal 4 3 3 3 2 3 2" xfId="24350"/>
    <cellStyle name="Normal 4 3 3 3 2 3 2 2" xfId="24351"/>
    <cellStyle name="Normal 4 3 3 3 2 3 2 2 2" xfId="24352"/>
    <cellStyle name="Normal 4 3 3 3 2 3 2 2 2 2" xfId="24353"/>
    <cellStyle name="Normal 4 3 3 3 2 3 2 2 3" xfId="24354"/>
    <cellStyle name="Normal 4 3 3 3 2 3 2 3" xfId="24355"/>
    <cellStyle name="Normal 4 3 3 3 2 3 2 3 2" xfId="24356"/>
    <cellStyle name="Normal 4 3 3 3 2 3 2 4" xfId="24357"/>
    <cellStyle name="Normal 4 3 3 3 2 3 3" xfId="24358"/>
    <cellStyle name="Normal 4 3 3 3 2 3 3 2" xfId="24359"/>
    <cellStyle name="Normal 4 3 3 3 2 3 3 2 2" xfId="24360"/>
    <cellStyle name="Normal 4 3 3 3 2 3 3 3" xfId="24361"/>
    <cellStyle name="Normal 4 3 3 3 2 3 4" xfId="24362"/>
    <cellStyle name="Normal 4 3 3 3 2 3 4 2" xfId="24363"/>
    <cellStyle name="Normal 4 3 3 3 2 3 5" xfId="24364"/>
    <cellStyle name="Normal 4 3 3 3 2 4" xfId="24365"/>
    <cellStyle name="Normal 4 3 3 3 2 4 2" xfId="24366"/>
    <cellStyle name="Normal 4 3 3 3 2 4 2 2" xfId="24367"/>
    <cellStyle name="Normal 4 3 3 3 2 4 2 2 2" xfId="24368"/>
    <cellStyle name="Normal 4 3 3 3 2 4 2 3" xfId="24369"/>
    <cellStyle name="Normal 4 3 3 3 2 4 3" xfId="24370"/>
    <cellStyle name="Normal 4 3 3 3 2 4 3 2" xfId="24371"/>
    <cellStyle name="Normal 4 3 3 3 2 4 4" xfId="24372"/>
    <cellStyle name="Normal 4 3 3 3 2 5" xfId="24373"/>
    <cellStyle name="Normal 4 3 3 3 2 5 2" xfId="24374"/>
    <cellStyle name="Normal 4 3 3 3 2 5 2 2" xfId="24375"/>
    <cellStyle name="Normal 4 3 3 3 2 5 3" xfId="24376"/>
    <cellStyle name="Normal 4 3 3 3 2 6" xfId="24377"/>
    <cellStyle name="Normal 4 3 3 3 2 6 2" xfId="24378"/>
    <cellStyle name="Normal 4 3 3 3 2 7" xfId="24379"/>
    <cellStyle name="Normal 4 3 3 3 3" xfId="24380"/>
    <cellStyle name="Normal 4 3 3 3 3 2" xfId="24381"/>
    <cellStyle name="Normal 4 3 3 3 3 2 2" xfId="24382"/>
    <cellStyle name="Normal 4 3 3 3 3 2 2 2" xfId="24383"/>
    <cellStyle name="Normal 4 3 3 3 3 2 2 2 2" xfId="24384"/>
    <cellStyle name="Normal 4 3 3 3 3 2 2 2 2 2" xfId="24385"/>
    <cellStyle name="Normal 4 3 3 3 3 2 2 2 3" xfId="24386"/>
    <cellStyle name="Normal 4 3 3 3 3 2 2 3" xfId="24387"/>
    <cellStyle name="Normal 4 3 3 3 3 2 2 3 2" xfId="24388"/>
    <cellStyle name="Normal 4 3 3 3 3 2 2 4" xfId="24389"/>
    <cellStyle name="Normal 4 3 3 3 3 2 3" xfId="24390"/>
    <cellStyle name="Normal 4 3 3 3 3 2 3 2" xfId="24391"/>
    <cellStyle name="Normal 4 3 3 3 3 2 3 2 2" xfId="24392"/>
    <cellStyle name="Normal 4 3 3 3 3 2 3 3" xfId="24393"/>
    <cellStyle name="Normal 4 3 3 3 3 2 4" xfId="24394"/>
    <cellStyle name="Normal 4 3 3 3 3 2 4 2" xfId="24395"/>
    <cellStyle name="Normal 4 3 3 3 3 2 5" xfId="24396"/>
    <cellStyle name="Normal 4 3 3 3 3 3" xfId="24397"/>
    <cellStyle name="Normal 4 3 3 3 3 3 2" xfId="24398"/>
    <cellStyle name="Normal 4 3 3 3 3 3 2 2" xfId="24399"/>
    <cellStyle name="Normal 4 3 3 3 3 3 2 2 2" xfId="24400"/>
    <cellStyle name="Normal 4 3 3 3 3 3 2 3" xfId="24401"/>
    <cellStyle name="Normal 4 3 3 3 3 3 3" xfId="24402"/>
    <cellStyle name="Normal 4 3 3 3 3 3 3 2" xfId="24403"/>
    <cellStyle name="Normal 4 3 3 3 3 3 4" xfId="24404"/>
    <cellStyle name="Normal 4 3 3 3 3 4" xfId="24405"/>
    <cellStyle name="Normal 4 3 3 3 3 4 2" xfId="24406"/>
    <cellStyle name="Normal 4 3 3 3 3 4 2 2" xfId="24407"/>
    <cellStyle name="Normal 4 3 3 3 3 4 3" xfId="24408"/>
    <cellStyle name="Normal 4 3 3 3 3 5" xfId="24409"/>
    <cellStyle name="Normal 4 3 3 3 3 5 2" xfId="24410"/>
    <cellStyle name="Normal 4 3 3 3 3 6" xfId="24411"/>
    <cellStyle name="Normal 4 3 3 3 4" xfId="24412"/>
    <cellStyle name="Normal 4 3 3 3 4 2" xfId="24413"/>
    <cellStyle name="Normal 4 3 3 3 4 2 2" xfId="24414"/>
    <cellStyle name="Normal 4 3 3 3 4 2 2 2" xfId="24415"/>
    <cellStyle name="Normal 4 3 3 3 4 2 2 2 2" xfId="24416"/>
    <cellStyle name="Normal 4 3 3 3 4 2 2 3" xfId="24417"/>
    <cellStyle name="Normal 4 3 3 3 4 2 3" xfId="24418"/>
    <cellStyle name="Normal 4 3 3 3 4 2 3 2" xfId="24419"/>
    <cellStyle name="Normal 4 3 3 3 4 2 4" xfId="24420"/>
    <cellStyle name="Normal 4 3 3 3 4 3" xfId="24421"/>
    <cellStyle name="Normal 4 3 3 3 4 3 2" xfId="24422"/>
    <cellStyle name="Normal 4 3 3 3 4 3 2 2" xfId="24423"/>
    <cellStyle name="Normal 4 3 3 3 4 3 3" xfId="24424"/>
    <cellStyle name="Normal 4 3 3 3 4 4" xfId="24425"/>
    <cellStyle name="Normal 4 3 3 3 4 4 2" xfId="24426"/>
    <cellStyle name="Normal 4 3 3 3 4 5" xfId="24427"/>
    <cellStyle name="Normal 4 3 3 3 5" xfId="24428"/>
    <cellStyle name="Normal 4 3 3 3 5 2" xfId="24429"/>
    <cellStyle name="Normal 4 3 3 3 5 2 2" xfId="24430"/>
    <cellStyle name="Normal 4 3 3 3 5 2 2 2" xfId="24431"/>
    <cellStyle name="Normal 4 3 3 3 5 2 3" xfId="24432"/>
    <cellStyle name="Normal 4 3 3 3 5 3" xfId="24433"/>
    <cellStyle name="Normal 4 3 3 3 5 3 2" xfId="24434"/>
    <cellStyle name="Normal 4 3 3 3 5 4" xfId="24435"/>
    <cellStyle name="Normal 4 3 3 3 6" xfId="24436"/>
    <cellStyle name="Normal 4 3 3 3 6 2" xfId="24437"/>
    <cellStyle name="Normal 4 3 3 3 6 2 2" xfId="24438"/>
    <cellStyle name="Normal 4 3 3 3 6 3" xfId="24439"/>
    <cellStyle name="Normal 4 3 3 3 7" xfId="24440"/>
    <cellStyle name="Normal 4 3 3 3 7 2" xfId="24441"/>
    <cellStyle name="Normal 4 3 3 3 8" xfId="24442"/>
    <cellStyle name="Normal 4 3 3 4" xfId="24443"/>
    <cellStyle name="Normal 4 3 3 4 2" xfId="24444"/>
    <cellStyle name="Normal 4 3 3 4 2 2" xfId="24445"/>
    <cellStyle name="Normal 4 3 3 4 2 2 2" xfId="24446"/>
    <cellStyle name="Normal 4 3 3 4 2 2 2 2" xfId="24447"/>
    <cellStyle name="Normal 4 3 3 4 2 2 2 2 2" xfId="24448"/>
    <cellStyle name="Normal 4 3 3 4 2 2 2 2 2 2" xfId="24449"/>
    <cellStyle name="Normal 4 3 3 4 2 2 2 2 3" xfId="24450"/>
    <cellStyle name="Normal 4 3 3 4 2 2 2 3" xfId="24451"/>
    <cellStyle name="Normal 4 3 3 4 2 2 2 3 2" xfId="24452"/>
    <cellStyle name="Normal 4 3 3 4 2 2 2 4" xfId="24453"/>
    <cellStyle name="Normal 4 3 3 4 2 2 3" xfId="24454"/>
    <cellStyle name="Normal 4 3 3 4 2 2 3 2" xfId="24455"/>
    <cellStyle name="Normal 4 3 3 4 2 2 3 2 2" xfId="24456"/>
    <cellStyle name="Normal 4 3 3 4 2 2 3 3" xfId="24457"/>
    <cellStyle name="Normal 4 3 3 4 2 2 4" xfId="24458"/>
    <cellStyle name="Normal 4 3 3 4 2 2 4 2" xfId="24459"/>
    <cellStyle name="Normal 4 3 3 4 2 2 5" xfId="24460"/>
    <cellStyle name="Normal 4 3 3 4 2 3" xfId="24461"/>
    <cellStyle name="Normal 4 3 3 4 2 3 2" xfId="24462"/>
    <cellStyle name="Normal 4 3 3 4 2 3 2 2" xfId="24463"/>
    <cellStyle name="Normal 4 3 3 4 2 3 2 2 2" xfId="24464"/>
    <cellStyle name="Normal 4 3 3 4 2 3 2 3" xfId="24465"/>
    <cellStyle name="Normal 4 3 3 4 2 3 3" xfId="24466"/>
    <cellStyle name="Normal 4 3 3 4 2 3 3 2" xfId="24467"/>
    <cellStyle name="Normal 4 3 3 4 2 3 4" xfId="24468"/>
    <cellStyle name="Normal 4 3 3 4 2 4" xfId="24469"/>
    <cellStyle name="Normal 4 3 3 4 2 4 2" xfId="24470"/>
    <cellStyle name="Normal 4 3 3 4 2 4 2 2" xfId="24471"/>
    <cellStyle name="Normal 4 3 3 4 2 4 3" xfId="24472"/>
    <cellStyle name="Normal 4 3 3 4 2 5" xfId="24473"/>
    <cellStyle name="Normal 4 3 3 4 2 5 2" xfId="24474"/>
    <cellStyle name="Normal 4 3 3 4 2 6" xfId="24475"/>
    <cellStyle name="Normal 4 3 3 4 3" xfId="24476"/>
    <cellStyle name="Normal 4 3 3 4 3 2" xfId="24477"/>
    <cellStyle name="Normal 4 3 3 4 3 2 2" xfId="24478"/>
    <cellStyle name="Normal 4 3 3 4 3 2 2 2" xfId="24479"/>
    <cellStyle name="Normal 4 3 3 4 3 2 2 2 2" xfId="24480"/>
    <cellStyle name="Normal 4 3 3 4 3 2 2 3" xfId="24481"/>
    <cellStyle name="Normal 4 3 3 4 3 2 3" xfId="24482"/>
    <cellStyle name="Normal 4 3 3 4 3 2 3 2" xfId="24483"/>
    <cellStyle name="Normal 4 3 3 4 3 2 4" xfId="24484"/>
    <cellStyle name="Normal 4 3 3 4 3 3" xfId="24485"/>
    <cellStyle name="Normal 4 3 3 4 3 3 2" xfId="24486"/>
    <cellStyle name="Normal 4 3 3 4 3 3 2 2" xfId="24487"/>
    <cellStyle name="Normal 4 3 3 4 3 3 3" xfId="24488"/>
    <cellStyle name="Normal 4 3 3 4 3 4" xfId="24489"/>
    <cellStyle name="Normal 4 3 3 4 3 4 2" xfId="24490"/>
    <cellStyle name="Normal 4 3 3 4 3 5" xfId="24491"/>
    <cellStyle name="Normal 4 3 3 4 4" xfId="24492"/>
    <cellStyle name="Normal 4 3 3 4 4 2" xfId="24493"/>
    <cellStyle name="Normal 4 3 3 4 4 2 2" xfId="24494"/>
    <cellStyle name="Normal 4 3 3 4 4 2 2 2" xfId="24495"/>
    <cellStyle name="Normal 4 3 3 4 4 2 3" xfId="24496"/>
    <cellStyle name="Normal 4 3 3 4 4 3" xfId="24497"/>
    <cellStyle name="Normal 4 3 3 4 4 3 2" xfId="24498"/>
    <cellStyle name="Normal 4 3 3 4 4 4" xfId="24499"/>
    <cellStyle name="Normal 4 3 3 4 5" xfId="24500"/>
    <cellStyle name="Normal 4 3 3 4 5 2" xfId="24501"/>
    <cellStyle name="Normal 4 3 3 4 5 2 2" xfId="24502"/>
    <cellStyle name="Normal 4 3 3 4 5 3" xfId="24503"/>
    <cellStyle name="Normal 4 3 3 4 6" xfId="24504"/>
    <cellStyle name="Normal 4 3 3 4 6 2" xfId="24505"/>
    <cellStyle name="Normal 4 3 3 4 7" xfId="24506"/>
    <cellStyle name="Normal 4 3 3 5" xfId="24507"/>
    <cellStyle name="Normal 4 3 3 5 2" xfId="24508"/>
    <cellStyle name="Normal 4 3 3 5 2 2" xfId="24509"/>
    <cellStyle name="Normal 4 3 3 5 2 2 2" xfId="24510"/>
    <cellStyle name="Normal 4 3 3 5 2 2 2 2" xfId="24511"/>
    <cellStyle name="Normal 4 3 3 5 2 2 2 2 2" xfId="24512"/>
    <cellStyle name="Normal 4 3 3 5 2 2 2 3" xfId="24513"/>
    <cellStyle name="Normal 4 3 3 5 2 2 3" xfId="24514"/>
    <cellStyle name="Normal 4 3 3 5 2 2 3 2" xfId="24515"/>
    <cellStyle name="Normal 4 3 3 5 2 2 4" xfId="24516"/>
    <cellStyle name="Normal 4 3 3 5 2 3" xfId="24517"/>
    <cellStyle name="Normal 4 3 3 5 2 3 2" xfId="24518"/>
    <cellStyle name="Normal 4 3 3 5 2 3 2 2" xfId="24519"/>
    <cellStyle name="Normal 4 3 3 5 2 3 3" xfId="24520"/>
    <cellStyle name="Normal 4 3 3 5 2 4" xfId="24521"/>
    <cellStyle name="Normal 4 3 3 5 2 4 2" xfId="24522"/>
    <cellStyle name="Normal 4 3 3 5 2 5" xfId="24523"/>
    <cellStyle name="Normal 4 3 3 5 3" xfId="24524"/>
    <cellStyle name="Normal 4 3 3 5 3 2" xfId="24525"/>
    <cellStyle name="Normal 4 3 3 5 3 2 2" xfId="24526"/>
    <cellStyle name="Normal 4 3 3 5 3 2 2 2" xfId="24527"/>
    <cellStyle name="Normal 4 3 3 5 3 2 3" xfId="24528"/>
    <cellStyle name="Normal 4 3 3 5 3 3" xfId="24529"/>
    <cellStyle name="Normal 4 3 3 5 3 3 2" xfId="24530"/>
    <cellStyle name="Normal 4 3 3 5 3 4" xfId="24531"/>
    <cellStyle name="Normal 4 3 3 5 4" xfId="24532"/>
    <cellStyle name="Normal 4 3 3 5 4 2" xfId="24533"/>
    <cellStyle name="Normal 4 3 3 5 4 2 2" xfId="24534"/>
    <cellStyle name="Normal 4 3 3 5 4 3" xfId="24535"/>
    <cellStyle name="Normal 4 3 3 5 5" xfId="24536"/>
    <cellStyle name="Normal 4 3 3 5 5 2" xfId="24537"/>
    <cellStyle name="Normal 4 3 3 5 6" xfId="24538"/>
    <cellStyle name="Normal 4 3 3 6" xfId="24539"/>
    <cellStyle name="Normal 4 3 3 6 2" xfId="24540"/>
    <cellStyle name="Normal 4 3 3 6 2 2" xfId="24541"/>
    <cellStyle name="Normal 4 3 3 6 2 2 2" xfId="24542"/>
    <cellStyle name="Normal 4 3 3 6 2 2 2 2" xfId="24543"/>
    <cellStyle name="Normal 4 3 3 6 2 2 3" xfId="24544"/>
    <cellStyle name="Normal 4 3 3 6 2 3" xfId="24545"/>
    <cellStyle name="Normal 4 3 3 6 2 3 2" xfId="24546"/>
    <cellStyle name="Normal 4 3 3 6 2 4" xfId="24547"/>
    <cellStyle name="Normal 4 3 3 6 3" xfId="24548"/>
    <cellStyle name="Normal 4 3 3 6 3 2" xfId="24549"/>
    <cellStyle name="Normal 4 3 3 6 3 2 2" xfId="24550"/>
    <cellStyle name="Normal 4 3 3 6 3 3" xfId="24551"/>
    <cellStyle name="Normal 4 3 3 6 4" xfId="24552"/>
    <cellStyle name="Normal 4 3 3 6 4 2" xfId="24553"/>
    <cellStyle name="Normal 4 3 3 6 5" xfId="24554"/>
    <cellStyle name="Normal 4 3 3 7" xfId="24555"/>
    <cellStyle name="Normal 4 3 3 7 2" xfId="24556"/>
    <cellStyle name="Normal 4 3 3 7 2 2" xfId="24557"/>
    <cellStyle name="Normal 4 3 3 7 2 2 2" xfId="24558"/>
    <cellStyle name="Normal 4 3 3 7 2 3" xfId="24559"/>
    <cellStyle name="Normal 4 3 3 7 3" xfId="24560"/>
    <cellStyle name="Normal 4 3 3 7 3 2" xfId="24561"/>
    <cellStyle name="Normal 4 3 3 7 4" xfId="24562"/>
    <cellStyle name="Normal 4 3 3 8" xfId="24563"/>
    <cellStyle name="Normal 4 3 3 8 2" xfId="24564"/>
    <cellStyle name="Normal 4 3 3 8 2 2" xfId="24565"/>
    <cellStyle name="Normal 4 3 3 8 3" xfId="24566"/>
    <cellStyle name="Normal 4 3 3 9" xfId="24567"/>
    <cellStyle name="Normal 4 3 3 9 2" xfId="24568"/>
    <cellStyle name="Normal 4 3 4" xfId="24569"/>
    <cellStyle name="Normal 4 3 4 2" xfId="24570"/>
    <cellStyle name="Normal 4 3 4 2 2" xfId="24571"/>
    <cellStyle name="Normal 4 3 4 2 2 2" xfId="24572"/>
    <cellStyle name="Normal 4 3 4 2 2 2 2" xfId="24573"/>
    <cellStyle name="Normal 4 3 4 2 2 2 2 2" xfId="24574"/>
    <cellStyle name="Normal 4 3 4 2 2 2 2 2 2" xfId="24575"/>
    <cellStyle name="Normal 4 3 4 2 2 2 2 2 2 2" xfId="24576"/>
    <cellStyle name="Normal 4 3 4 2 2 2 2 2 2 2 2" xfId="24577"/>
    <cellStyle name="Normal 4 3 4 2 2 2 2 2 2 3" xfId="24578"/>
    <cellStyle name="Normal 4 3 4 2 2 2 2 2 3" xfId="24579"/>
    <cellStyle name="Normal 4 3 4 2 2 2 2 2 3 2" xfId="24580"/>
    <cellStyle name="Normal 4 3 4 2 2 2 2 2 4" xfId="24581"/>
    <cellStyle name="Normal 4 3 4 2 2 2 2 3" xfId="24582"/>
    <cellStyle name="Normal 4 3 4 2 2 2 2 3 2" xfId="24583"/>
    <cellStyle name="Normal 4 3 4 2 2 2 2 3 2 2" xfId="24584"/>
    <cellStyle name="Normal 4 3 4 2 2 2 2 3 3" xfId="24585"/>
    <cellStyle name="Normal 4 3 4 2 2 2 2 4" xfId="24586"/>
    <cellStyle name="Normal 4 3 4 2 2 2 2 4 2" xfId="24587"/>
    <cellStyle name="Normal 4 3 4 2 2 2 2 5" xfId="24588"/>
    <cellStyle name="Normal 4 3 4 2 2 2 3" xfId="24589"/>
    <cellStyle name="Normal 4 3 4 2 2 2 3 2" xfId="24590"/>
    <cellStyle name="Normal 4 3 4 2 2 2 3 2 2" xfId="24591"/>
    <cellStyle name="Normal 4 3 4 2 2 2 3 2 2 2" xfId="24592"/>
    <cellStyle name="Normal 4 3 4 2 2 2 3 2 3" xfId="24593"/>
    <cellStyle name="Normal 4 3 4 2 2 2 3 3" xfId="24594"/>
    <cellStyle name="Normal 4 3 4 2 2 2 3 3 2" xfId="24595"/>
    <cellStyle name="Normal 4 3 4 2 2 2 3 4" xfId="24596"/>
    <cellStyle name="Normal 4 3 4 2 2 2 4" xfId="24597"/>
    <cellStyle name="Normal 4 3 4 2 2 2 4 2" xfId="24598"/>
    <cellStyle name="Normal 4 3 4 2 2 2 4 2 2" xfId="24599"/>
    <cellStyle name="Normal 4 3 4 2 2 2 4 3" xfId="24600"/>
    <cellStyle name="Normal 4 3 4 2 2 2 5" xfId="24601"/>
    <cellStyle name="Normal 4 3 4 2 2 2 5 2" xfId="24602"/>
    <cellStyle name="Normal 4 3 4 2 2 2 6" xfId="24603"/>
    <cellStyle name="Normal 4 3 4 2 2 3" xfId="24604"/>
    <cellStyle name="Normal 4 3 4 2 2 3 2" xfId="24605"/>
    <cellStyle name="Normal 4 3 4 2 2 3 2 2" xfId="24606"/>
    <cellStyle name="Normal 4 3 4 2 2 3 2 2 2" xfId="24607"/>
    <cellStyle name="Normal 4 3 4 2 2 3 2 2 2 2" xfId="24608"/>
    <cellStyle name="Normal 4 3 4 2 2 3 2 2 3" xfId="24609"/>
    <cellStyle name="Normal 4 3 4 2 2 3 2 3" xfId="24610"/>
    <cellStyle name="Normal 4 3 4 2 2 3 2 3 2" xfId="24611"/>
    <cellStyle name="Normal 4 3 4 2 2 3 2 4" xfId="24612"/>
    <cellStyle name="Normal 4 3 4 2 2 3 3" xfId="24613"/>
    <cellStyle name="Normal 4 3 4 2 2 3 3 2" xfId="24614"/>
    <cellStyle name="Normal 4 3 4 2 2 3 3 2 2" xfId="24615"/>
    <cellStyle name="Normal 4 3 4 2 2 3 3 3" xfId="24616"/>
    <cellStyle name="Normal 4 3 4 2 2 3 4" xfId="24617"/>
    <cellStyle name="Normal 4 3 4 2 2 3 4 2" xfId="24618"/>
    <cellStyle name="Normal 4 3 4 2 2 3 5" xfId="24619"/>
    <cellStyle name="Normal 4 3 4 2 2 4" xfId="24620"/>
    <cellStyle name="Normal 4 3 4 2 2 4 2" xfId="24621"/>
    <cellStyle name="Normal 4 3 4 2 2 4 2 2" xfId="24622"/>
    <cellStyle name="Normal 4 3 4 2 2 4 2 2 2" xfId="24623"/>
    <cellStyle name="Normal 4 3 4 2 2 4 2 3" xfId="24624"/>
    <cellStyle name="Normal 4 3 4 2 2 4 3" xfId="24625"/>
    <cellStyle name="Normal 4 3 4 2 2 4 3 2" xfId="24626"/>
    <cellStyle name="Normal 4 3 4 2 2 4 4" xfId="24627"/>
    <cellStyle name="Normal 4 3 4 2 2 5" xfId="24628"/>
    <cellStyle name="Normal 4 3 4 2 2 5 2" xfId="24629"/>
    <cellStyle name="Normal 4 3 4 2 2 5 2 2" xfId="24630"/>
    <cellStyle name="Normal 4 3 4 2 2 5 3" xfId="24631"/>
    <cellStyle name="Normal 4 3 4 2 2 6" xfId="24632"/>
    <cellStyle name="Normal 4 3 4 2 2 6 2" xfId="24633"/>
    <cellStyle name="Normal 4 3 4 2 2 7" xfId="24634"/>
    <cellStyle name="Normal 4 3 4 2 3" xfId="24635"/>
    <cellStyle name="Normal 4 3 4 2 3 2" xfId="24636"/>
    <cellStyle name="Normal 4 3 4 2 3 2 2" xfId="24637"/>
    <cellStyle name="Normal 4 3 4 2 3 2 2 2" xfId="24638"/>
    <cellStyle name="Normal 4 3 4 2 3 2 2 2 2" xfId="24639"/>
    <cellStyle name="Normal 4 3 4 2 3 2 2 2 2 2" xfId="24640"/>
    <cellStyle name="Normal 4 3 4 2 3 2 2 2 3" xfId="24641"/>
    <cellStyle name="Normal 4 3 4 2 3 2 2 3" xfId="24642"/>
    <cellStyle name="Normal 4 3 4 2 3 2 2 3 2" xfId="24643"/>
    <cellStyle name="Normal 4 3 4 2 3 2 2 4" xfId="24644"/>
    <cellStyle name="Normal 4 3 4 2 3 2 3" xfId="24645"/>
    <cellStyle name="Normal 4 3 4 2 3 2 3 2" xfId="24646"/>
    <cellStyle name="Normal 4 3 4 2 3 2 3 2 2" xfId="24647"/>
    <cellStyle name="Normal 4 3 4 2 3 2 3 3" xfId="24648"/>
    <cellStyle name="Normal 4 3 4 2 3 2 4" xfId="24649"/>
    <cellStyle name="Normal 4 3 4 2 3 2 4 2" xfId="24650"/>
    <cellStyle name="Normal 4 3 4 2 3 2 5" xfId="24651"/>
    <cellStyle name="Normal 4 3 4 2 3 3" xfId="24652"/>
    <cellStyle name="Normal 4 3 4 2 3 3 2" xfId="24653"/>
    <cellStyle name="Normal 4 3 4 2 3 3 2 2" xfId="24654"/>
    <cellStyle name="Normal 4 3 4 2 3 3 2 2 2" xfId="24655"/>
    <cellStyle name="Normal 4 3 4 2 3 3 2 3" xfId="24656"/>
    <cellStyle name="Normal 4 3 4 2 3 3 3" xfId="24657"/>
    <cellStyle name="Normal 4 3 4 2 3 3 3 2" xfId="24658"/>
    <cellStyle name="Normal 4 3 4 2 3 3 4" xfId="24659"/>
    <cellStyle name="Normal 4 3 4 2 3 4" xfId="24660"/>
    <cellStyle name="Normal 4 3 4 2 3 4 2" xfId="24661"/>
    <cellStyle name="Normal 4 3 4 2 3 4 2 2" xfId="24662"/>
    <cellStyle name="Normal 4 3 4 2 3 4 3" xfId="24663"/>
    <cellStyle name="Normal 4 3 4 2 3 5" xfId="24664"/>
    <cellStyle name="Normal 4 3 4 2 3 5 2" xfId="24665"/>
    <cellStyle name="Normal 4 3 4 2 3 6" xfId="24666"/>
    <cellStyle name="Normal 4 3 4 2 4" xfId="24667"/>
    <cellStyle name="Normal 4 3 4 2 4 2" xfId="24668"/>
    <cellStyle name="Normal 4 3 4 2 4 2 2" xfId="24669"/>
    <cellStyle name="Normal 4 3 4 2 4 2 2 2" xfId="24670"/>
    <cellStyle name="Normal 4 3 4 2 4 2 2 2 2" xfId="24671"/>
    <cellStyle name="Normal 4 3 4 2 4 2 2 3" xfId="24672"/>
    <cellStyle name="Normal 4 3 4 2 4 2 3" xfId="24673"/>
    <cellStyle name="Normal 4 3 4 2 4 2 3 2" xfId="24674"/>
    <cellStyle name="Normal 4 3 4 2 4 2 4" xfId="24675"/>
    <cellStyle name="Normal 4 3 4 2 4 3" xfId="24676"/>
    <cellStyle name="Normal 4 3 4 2 4 3 2" xfId="24677"/>
    <cellStyle name="Normal 4 3 4 2 4 3 2 2" xfId="24678"/>
    <cellStyle name="Normal 4 3 4 2 4 3 3" xfId="24679"/>
    <cellStyle name="Normal 4 3 4 2 4 4" xfId="24680"/>
    <cellStyle name="Normal 4 3 4 2 4 4 2" xfId="24681"/>
    <cellStyle name="Normal 4 3 4 2 4 5" xfId="24682"/>
    <cellStyle name="Normal 4 3 4 2 5" xfId="24683"/>
    <cellStyle name="Normal 4 3 4 2 5 2" xfId="24684"/>
    <cellStyle name="Normal 4 3 4 2 5 2 2" xfId="24685"/>
    <cellStyle name="Normal 4 3 4 2 5 2 2 2" xfId="24686"/>
    <cellStyle name="Normal 4 3 4 2 5 2 3" xfId="24687"/>
    <cellStyle name="Normal 4 3 4 2 5 3" xfId="24688"/>
    <cellStyle name="Normal 4 3 4 2 5 3 2" xfId="24689"/>
    <cellStyle name="Normal 4 3 4 2 5 4" xfId="24690"/>
    <cellStyle name="Normal 4 3 4 2 6" xfId="24691"/>
    <cellStyle name="Normal 4 3 4 2 6 2" xfId="24692"/>
    <cellStyle name="Normal 4 3 4 2 6 2 2" xfId="24693"/>
    <cellStyle name="Normal 4 3 4 2 6 3" xfId="24694"/>
    <cellStyle name="Normal 4 3 4 2 7" xfId="24695"/>
    <cellStyle name="Normal 4 3 4 2 7 2" xfId="24696"/>
    <cellStyle name="Normal 4 3 4 2 8" xfId="24697"/>
    <cellStyle name="Normal 4 3 4 3" xfId="24698"/>
    <cellStyle name="Normal 4 3 4 3 2" xfId="24699"/>
    <cellStyle name="Normal 4 3 4 3 2 2" xfId="24700"/>
    <cellStyle name="Normal 4 3 4 3 2 2 2" xfId="24701"/>
    <cellStyle name="Normal 4 3 4 3 2 2 2 2" xfId="24702"/>
    <cellStyle name="Normal 4 3 4 3 2 2 2 2 2" xfId="24703"/>
    <cellStyle name="Normal 4 3 4 3 2 2 2 2 2 2" xfId="24704"/>
    <cellStyle name="Normal 4 3 4 3 2 2 2 2 3" xfId="24705"/>
    <cellStyle name="Normal 4 3 4 3 2 2 2 3" xfId="24706"/>
    <cellStyle name="Normal 4 3 4 3 2 2 2 3 2" xfId="24707"/>
    <cellStyle name="Normal 4 3 4 3 2 2 2 4" xfId="24708"/>
    <cellStyle name="Normal 4 3 4 3 2 2 3" xfId="24709"/>
    <cellStyle name="Normal 4 3 4 3 2 2 3 2" xfId="24710"/>
    <cellStyle name="Normal 4 3 4 3 2 2 3 2 2" xfId="24711"/>
    <cellStyle name="Normal 4 3 4 3 2 2 3 3" xfId="24712"/>
    <cellStyle name="Normal 4 3 4 3 2 2 4" xfId="24713"/>
    <cellStyle name="Normal 4 3 4 3 2 2 4 2" xfId="24714"/>
    <cellStyle name="Normal 4 3 4 3 2 2 5" xfId="24715"/>
    <cellStyle name="Normal 4 3 4 3 2 3" xfId="24716"/>
    <cellStyle name="Normal 4 3 4 3 2 3 2" xfId="24717"/>
    <cellStyle name="Normal 4 3 4 3 2 3 2 2" xfId="24718"/>
    <cellStyle name="Normal 4 3 4 3 2 3 2 2 2" xfId="24719"/>
    <cellStyle name="Normal 4 3 4 3 2 3 2 3" xfId="24720"/>
    <cellStyle name="Normal 4 3 4 3 2 3 3" xfId="24721"/>
    <cellStyle name="Normal 4 3 4 3 2 3 3 2" xfId="24722"/>
    <cellStyle name="Normal 4 3 4 3 2 3 4" xfId="24723"/>
    <cellStyle name="Normal 4 3 4 3 2 4" xfId="24724"/>
    <cellStyle name="Normal 4 3 4 3 2 4 2" xfId="24725"/>
    <cellStyle name="Normal 4 3 4 3 2 4 2 2" xfId="24726"/>
    <cellStyle name="Normal 4 3 4 3 2 4 3" xfId="24727"/>
    <cellStyle name="Normal 4 3 4 3 2 5" xfId="24728"/>
    <cellStyle name="Normal 4 3 4 3 2 5 2" xfId="24729"/>
    <cellStyle name="Normal 4 3 4 3 2 6" xfId="24730"/>
    <cellStyle name="Normal 4 3 4 3 3" xfId="24731"/>
    <cellStyle name="Normal 4 3 4 3 3 2" xfId="24732"/>
    <cellStyle name="Normal 4 3 4 3 3 2 2" xfId="24733"/>
    <cellStyle name="Normal 4 3 4 3 3 2 2 2" xfId="24734"/>
    <cellStyle name="Normal 4 3 4 3 3 2 2 2 2" xfId="24735"/>
    <cellStyle name="Normal 4 3 4 3 3 2 2 3" xfId="24736"/>
    <cellStyle name="Normal 4 3 4 3 3 2 3" xfId="24737"/>
    <cellStyle name="Normal 4 3 4 3 3 2 3 2" xfId="24738"/>
    <cellStyle name="Normal 4 3 4 3 3 2 4" xfId="24739"/>
    <cellStyle name="Normal 4 3 4 3 3 3" xfId="24740"/>
    <cellStyle name="Normal 4 3 4 3 3 3 2" xfId="24741"/>
    <cellStyle name="Normal 4 3 4 3 3 3 2 2" xfId="24742"/>
    <cellStyle name="Normal 4 3 4 3 3 3 3" xfId="24743"/>
    <cellStyle name="Normal 4 3 4 3 3 4" xfId="24744"/>
    <cellStyle name="Normal 4 3 4 3 3 4 2" xfId="24745"/>
    <cellStyle name="Normal 4 3 4 3 3 5" xfId="24746"/>
    <cellStyle name="Normal 4 3 4 3 4" xfId="24747"/>
    <cellStyle name="Normal 4 3 4 3 4 2" xfId="24748"/>
    <cellStyle name="Normal 4 3 4 3 4 2 2" xfId="24749"/>
    <cellStyle name="Normal 4 3 4 3 4 2 2 2" xfId="24750"/>
    <cellStyle name="Normal 4 3 4 3 4 2 3" xfId="24751"/>
    <cellStyle name="Normal 4 3 4 3 4 3" xfId="24752"/>
    <cellStyle name="Normal 4 3 4 3 4 3 2" xfId="24753"/>
    <cellStyle name="Normal 4 3 4 3 4 4" xfId="24754"/>
    <cellStyle name="Normal 4 3 4 3 5" xfId="24755"/>
    <cellStyle name="Normal 4 3 4 3 5 2" xfId="24756"/>
    <cellStyle name="Normal 4 3 4 3 5 2 2" xfId="24757"/>
    <cellStyle name="Normal 4 3 4 3 5 3" xfId="24758"/>
    <cellStyle name="Normal 4 3 4 3 6" xfId="24759"/>
    <cellStyle name="Normal 4 3 4 3 6 2" xfId="24760"/>
    <cellStyle name="Normal 4 3 4 3 7" xfId="24761"/>
    <cellStyle name="Normal 4 3 4 4" xfId="24762"/>
    <cellStyle name="Normal 4 3 4 4 2" xfId="24763"/>
    <cellStyle name="Normal 4 3 4 4 2 2" xfId="24764"/>
    <cellStyle name="Normal 4 3 4 4 2 2 2" xfId="24765"/>
    <cellStyle name="Normal 4 3 4 4 2 2 2 2" xfId="24766"/>
    <cellStyle name="Normal 4 3 4 4 2 2 2 2 2" xfId="24767"/>
    <cellStyle name="Normal 4 3 4 4 2 2 2 3" xfId="24768"/>
    <cellStyle name="Normal 4 3 4 4 2 2 3" xfId="24769"/>
    <cellStyle name="Normal 4 3 4 4 2 2 3 2" xfId="24770"/>
    <cellStyle name="Normal 4 3 4 4 2 2 4" xfId="24771"/>
    <cellStyle name="Normal 4 3 4 4 2 3" xfId="24772"/>
    <cellStyle name="Normal 4 3 4 4 2 3 2" xfId="24773"/>
    <cellStyle name="Normal 4 3 4 4 2 3 2 2" xfId="24774"/>
    <cellStyle name="Normal 4 3 4 4 2 3 3" xfId="24775"/>
    <cellStyle name="Normal 4 3 4 4 2 4" xfId="24776"/>
    <cellStyle name="Normal 4 3 4 4 2 4 2" xfId="24777"/>
    <cellStyle name="Normal 4 3 4 4 2 5" xfId="24778"/>
    <cellStyle name="Normal 4 3 4 4 3" xfId="24779"/>
    <cellStyle name="Normal 4 3 4 4 3 2" xfId="24780"/>
    <cellStyle name="Normal 4 3 4 4 3 2 2" xfId="24781"/>
    <cellStyle name="Normal 4 3 4 4 3 2 2 2" xfId="24782"/>
    <cellStyle name="Normal 4 3 4 4 3 2 3" xfId="24783"/>
    <cellStyle name="Normal 4 3 4 4 3 3" xfId="24784"/>
    <cellStyle name="Normal 4 3 4 4 3 3 2" xfId="24785"/>
    <cellStyle name="Normal 4 3 4 4 3 4" xfId="24786"/>
    <cellStyle name="Normal 4 3 4 4 4" xfId="24787"/>
    <cellStyle name="Normal 4 3 4 4 4 2" xfId="24788"/>
    <cellStyle name="Normal 4 3 4 4 4 2 2" xfId="24789"/>
    <cellStyle name="Normal 4 3 4 4 4 3" xfId="24790"/>
    <cellStyle name="Normal 4 3 4 4 5" xfId="24791"/>
    <cellStyle name="Normal 4 3 4 4 5 2" xfId="24792"/>
    <cellStyle name="Normal 4 3 4 4 6" xfId="24793"/>
    <cellStyle name="Normal 4 3 4 5" xfId="24794"/>
    <cellStyle name="Normal 4 3 4 5 2" xfId="24795"/>
    <cellStyle name="Normal 4 3 4 5 2 2" xfId="24796"/>
    <cellStyle name="Normal 4 3 4 5 2 2 2" xfId="24797"/>
    <cellStyle name="Normal 4 3 4 5 2 2 2 2" xfId="24798"/>
    <cellStyle name="Normal 4 3 4 5 2 2 3" xfId="24799"/>
    <cellStyle name="Normal 4 3 4 5 2 3" xfId="24800"/>
    <cellStyle name="Normal 4 3 4 5 2 3 2" xfId="24801"/>
    <cellStyle name="Normal 4 3 4 5 2 4" xfId="24802"/>
    <cellStyle name="Normal 4 3 4 5 3" xfId="24803"/>
    <cellStyle name="Normal 4 3 4 5 3 2" xfId="24804"/>
    <cellStyle name="Normal 4 3 4 5 3 2 2" xfId="24805"/>
    <cellStyle name="Normal 4 3 4 5 3 3" xfId="24806"/>
    <cellStyle name="Normal 4 3 4 5 4" xfId="24807"/>
    <cellStyle name="Normal 4 3 4 5 4 2" xfId="24808"/>
    <cellStyle name="Normal 4 3 4 5 5" xfId="24809"/>
    <cellStyle name="Normal 4 3 4 6" xfId="24810"/>
    <cellStyle name="Normal 4 3 4 6 2" xfId="24811"/>
    <cellStyle name="Normal 4 3 4 6 2 2" xfId="24812"/>
    <cellStyle name="Normal 4 3 4 6 2 2 2" xfId="24813"/>
    <cellStyle name="Normal 4 3 4 6 2 3" xfId="24814"/>
    <cellStyle name="Normal 4 3 4 6 3" xfId="24815"/>
    <cellStyle name="Normal 4 3 4 6 3 2" xfId="24816"/>
    <cellStyle name="Normal 4 3 4 6 4" xfId="24817"/>
    <cellStyle name="Normal 4 3 4 7" xfId="24818"/>
    <cellStyle name="Normal 4 3 4 7 2" xfId="24819"/>
    <cellStyle name="Normal 4 3 4 7 2 2" xfId="24820"/>
    <cellStyle name="Normal 4 3 4 7 3" xfId="24821"/>
    <cellStyle name="Normal 4 3 4 8" xfId="24822"/>
    <cellStyle name="Normal 4 3 4 8 2" xfId="24823"/>
    <cellStyle name="Normal 4 3 4 9" xfId="24824"/>
    <cellStyle name="Normal 4 3 5" xfId="24825"/>
    <cellStyle name="Normal 4 3 5 2" xfId="24826"/>
    <cellStyle name="Normal 4 3 5 2 2" xfId="24827"/>
    <cellStyle name="Normal 4 3 5 2 2 2" xfId="24828"/>
    <cellStyle name="Normal 4 3 5 2 2 2 2" xfId="24829"/>
    <cellStyle name="Normal 4 3 5 2 2 2 2 2" xfId="24830"/>
    <cellStyle name="Normal 4 3 5 2 2 2 2 2 2" xfId="24831"/>
    <cellStyle name="Normal 4 3 5 2 2 2 2 2 2 2" xfId="24832"/>
    <cellStyle name="Normal 4 3 5 2 2 2 2 2 3" xfId="24833"/>
    <cellStyle name="Normal 4 3 5 2 2 2 2 3" xfId="24834"/>
    <cellStyle name="Normal 4 3 5 2 2 2 2 3 2" xfId="24835"/>
    <cellStyle name="Normal 4 3 5 2 2 2 2 4" xfId="24836"/>
    <cellStyle name="Normal 4 3 5 2 2 2 3" xfId="24837"/>
    <cellStyle name="Normal 4 3 5 2 2 2 3 2" xfId="24838"/>
    <cellStyle name="Normal 4 3 5 2 2 2 3 2 2" xfId="24839"/>
    <cellStyle name="Normal 4 3 5 2 2 2 3 3" xfId="24840"/>
    <cellStyle name="Normal 4 3 5 2 2 2 4" xfId="24841"/>
    <cellStyle name="Normal 4 3 5 2 2 2 4 2" xfId="24842"/>
    <cellStyle name="Normal 4 3 5 2 2 2 5" xfId="24843"/>
    <cellStyle name="Normal 4 3 5 2 2 3" xfId="24844"/>
    <cellStyle name="Normal 4 3 5 2 2 3 2" xfId="24845"/>
    <cellStyle name="Normal 4 3 5 2 2 3 2 2" xfId="24846"/>
    <cellStyle name="Normal 4 3 5 2 2 3 2 2 2" xfId="24847"/>
    <cellStyle name="Normal 4 3 5 2 2 3 2 3" xfId="24848"/>
    <cellStyle name="Normal 4 3 5 2 2 3 3" xfId="24849"/>
    <cellStyle name="Normal 4 3 5 2 2 3 3 2" xfId="24850"/>
    <cellStyle name="Normal 4 3 5 2 2 3 4" xfId="24851"/>
    <cellStyle name="Normal 4 3 5 2 2 4" xfId="24852"/>
    <cellStyle name="Normal 4 3 5 2 2 4 2" xfId="24853"/>
    <cellStyle name="Normal 4 3 5 2 2 4 2 2" xfId="24854"/>
    <cellStyle name="Normal 4 3 5 2 2 4 3" xfId="24855"/>
    <cellStyle name="Normal 4 3 5 2 2 5" xfId="24856"/>
    <cellStyle name="Normal 4 3 5 2 2 5 2" xfId="24857"/>
    <cellStyle name="Normal 4 3 5 2 2 6" xfId="24858"/>
    <cellStyle name="Normal 4 3 5 2 3" xfId="24859"/>
    <cellStyle name="Normal 4 3 5 2 3 2" xfId="24860"/>
    <cellStyle name="Normal 4 3 5 2 3 2 2" xfId="24861"/>
    <cellStyle name="Normal 4 3 5 2 3 2 2 2" xfId="24862"/>
    <cellStyle name="Normal 4 3 5 2 3 2 2 2 2" xfId="24863"/>
    <cellStyle name="Normal 4 3 5 2 3 2 2 3" xfId="24864"/>
    <cellStyle name="Normal 4 3 5 2 3 2 3" xfId="24865"/>
    <cellStyle name="Normal 4 3 5 2 3 2 3 2" xfId="24866"/>
    <cellStyle name="Normal 4 3 5 2 3 2 4" xfId="24867"/>
    <cellStyle name="Normal 4 3 5 2 3 3" xfId="24868"/>
    <cellStyle name="Normal 4 3 5 2 3 3 2" xfId="24869"/>
    <cellStyle name="Normal 4 3 5 2 3 3 2 2" xfId="24870"/>
    <cellStyle name="Normal 4 3 5 2 3 3 3" xfId="24871"/>
    <cellStyle name="Normal 4 3 5 2 3 4" xfId="24872"/>
    <cellStyle name="Normal 4 3 5 2 3 4 2" xfId="24873"/>
    <cellStyle name="Normal 4 3 5 2 3 5" xfId="24874"/>
    <cellStyle name="Normal 4 3 5 2 4" xfId="24875"/>
    <cellStyle name="Normal 4 3 5 2 4 2" xfId="24876"/>
    <cellStyle name="Normal 4 3 5 2 4 2 2" xfId="24877"/>
    <cellStyle name="Normal 4 3 5 2 4 2 2 2" xfId="24878"/>
    <cellStyle name="Normal 4 3 5 2 4 2 3" xfId="24879"/>
    <cellStyle name="Normal 4 3 5 2 4 3" xfId="24880"/>
    <cellStyle name="Normal 4 3 5 2 4 3 2" xfId="24881"/>
    <cellStyle name="Normal 4 3 5 2 4 4" xfId="24882"/>
    <cellStyle name="Normal 4 3 5 2 5" xfId="24883"/>
    <cellStyle name="Normal 4 3 5 2 5 2" xfId="24884"/>
    <cellStyle name="Normal 4 3 5 2 5 2 2" xfId="24885"/>
    <cellStyle name="Normal 4 3 5 2 5 3" xfId="24886"/>
    <cellStyle name="Normal 4 3 5 2 6" xfId="24887"/>
    <cellStyle name="Normal 4 3 5 2 6 2" xfId="24888"/>
    <cellStyle name="Normal 4 3 5 2 7" xfId="24889"/>
    <cellStyle name="Normal 4 3 5 3" xfId="24890"/>
    <cellStyle name="Normal 4 3 5 3 2" xfId="24891"/>
    <cellStyle name="Normal 4 3 5 3 2 2" xfId="24892"/>
    <cellStyle name="Normal 4 3 5 3 2 2 2" xfId="24893"/>
    <cellStyle name="Normal 4 3 5 3 2 2 2 2" xfId="24894"/>
    <cellStyle name="Normal 4 3 5 3 2 2 2 2 2" xfId="24895"/>
    <cellStyle name="Normal 4 3 5 3 2 2 2 3" xfId="24896"/>
    <cellStyle name="Normal 4 3 5 3 2 2 3" xfId="24897"/>
    <cellStyle name="Normal 4 3 5 3 2 2 3 2" xfId="24898"/>
    <cellStyle name="Normal 4 3 5 3 2 2 4" xfId="24899"/>
    <cellStyle name="Normal 4 3 5 3 2 3" xfId="24900"/>
    <cellStyle name="Normal 4 3 5 3 2 3 2" xfId="24901"/>
    <cellStyle name="Normal 4 3 5 3 2 3 2 2" xfId="24902"/>
    <cellStyle name="Normal 4 3 5 3 2 3 3" xfId="24903"/>
    <cellStyle name="Normal 4 3 5 3 2 4" xfId="24904"/>
    <cellStyle name="Normal 4 3 5 3 2 4 2" xfId="24905"/>
    <cellStyle name="Normal 4 3 5 3 2 5" xfId="24906"/>
    <cellStyle name="Normal 4 3 5 3 3" xfId="24907"/>
    <cellStyle name="Normal 4 3 5 3 3 2" xfId="24908"/>
    <cellStyle name="Normal 4 3 5 3 3 2 2" xfId="24909"/>
    <cellStyle name="Normal 4 3 5 3 3 2 2 2" xfId="24910"/>
    <cellStyle name="Normal 4 3 5 3 3 2 3" xfId="24911"/>
    <cellStyle name="Normal 4 3 5 3 3 3" xfId="24912"/>
    <cellStyle name="Normal 4 3 5 3 3 3 2" xfId="24913"/>
    <cellStyle name="Normal 4 3 5 3 3 4" xfId="24914"/>
    <cellStyle name="Normal 4 3 5 3 4" xfId="24915"/>
    <cellStyle name="Normal 4 3 5 3 4 2" xfId="24916"/>
    <cellStyle name="Normal 4 3 5 3 4 2 2" xfId="24917"/>
    <cellStyle name="Normal 4 3 5 3 4 3" xfId="24918"/>
    <cellStyle name="Normal 4 3 5 3 5" xfId="24919"/>
    <cellStyle name="Normal 4 3 5 3 5 2" xfId="24920"/>
    <cellStyle name="Normal 4 3 5 3 6" xfId="24921"/>
    <cellStyle name="Normal 4 3 5 4" xfId="24922"/>
    <cellStyle name="Normal 4 3 5 4 2" xfId="24923"/>
    <cellStyle name="Normal 4 3 5 4 2 2" xfId="24924"/>
    <cellStyle name="Normal 4 3 5 4 2 2 2" xfId="24925"/>
    <cellStyle name="Normal 4 3 5 4 2 2 2 2" xfId="24926"/>
    <cellStyle name="Normal 4 3 5 4 2 2 3" xfId="24927"/>
    <cellStyle name="Normal 4 3 5 4 2 3" xfId="24928"/>
    <cellStyle name="Normal 4 3 5 4 2 3 2" xfId="24929"/>
    <cellStyle name="Normal 4 3 5 4 2 4" xfId="24930"/>
    <cellStyle name="Normal 4 3 5 4 3" xfId="24931"/>
    <cellStyle name="Normal 4 3 5 4 3 2" xfId="24932"/>
    <cellStyle name="Normal 4 3 5 4 3 2 2" xfId="24933"/>
    <cellStyle name="Normal 4 3 5 4 3 3" xfId="24934"/>
    <cellStyle name="Normal 4 3 5 4 4" xfId="24935"/>
    <cellStyle name="Normal 4 3 5 4 4 2" xfId="24936"/>
    <cellStyle name="Normal 4 3 5 4 5" xfId="24937"/>
    <cellStyle name="Normal 4 3 5 5" xfId="24938"/>
    <cellStyle name="Normal 4 3 5 5 2" xfId="24939"/>
    <cellStyle name="Normal 4 3 5 5 2 2" xfId="24940"/>
    <cellStyle name="Normal 4 3 5 5 2 2 2" xfId="24941"/>
    <cellStyle name="Normal 4 3 5 5 2 3" xfId="24942"/>
    <cellStyle name="Normal 4 3 5 5 3" xfId="24943"/>
    <cellStyle name="Normal 4 3 5 5 3 2" xfId="24944"/>
    <cellStyle name="Normal 4 3 5 5 4" xfId="24945"/>
    <cellStyle name="Normal 4 3 5 6" xfId="24946"/>
    <cellStyle name="Normal 4 3 5 6 2" xfId="24947"/>
    <cellStyle name="Normal 4 3 5 6 2 2" xfId="24948"/>
    <cellStyle name="Normal 4 3 5 6 3" xfId="24949"/>
    <cellStyle name="Normal 4 3 5 7" xfId="24950"/>
    <cellStyle name="Normal 4 3 5 7 2" xfId="24951"/>
    <cellStyle name="Normal 4 3 5 8" xfId="24952"/>
    <cellStyle name="Normal 4 3 6" xfId="24953"/>
    <cellStyle name="Normal 4 3 6 2" xfId="24954"/>
    <cellStyle name="Normal 4 3 6 2 2" xfId="24955"/>
    <cellStyle name="Normal 4 3 6 2 2 2" xfId="24956"/>
    <cellStyle name="Normal 4 3 6 2 2 2 2" xfId="24957"/>
    <cellStyle name="Normal 4 3 6 2 2 2 2 2" xfId="24958"/>
    <cellStyle name="Normal 4 3 6 2 2 2 2 2 2" xfId="24959"/>
    <cellStyle name="Normal 4 3 6 2 2 2 2 3" xfId="24960"/>
    <cellStyle name="Normal 4 3 6 2 2 2 3" xfId="24961"/>
    <cellStyle name="Normal 4 3 6 2 2 2 3 2" xfId="24962"/>
    <cellStyle name="Normal 4 3 6 2 2 2 4" xfId="24963"/>
    <cellStyle name="Normal 4 3 6 2 2 3" xfId="24964"/>
    <cellStyle name="Normal 4 3 6 2 2 3 2" xfId="24965"/>
    <cellStyle name="Normal 4 3 6 2 2 3 2 2" xfId="24966"/>
    <cellStyle name="Normal 4 3 6 2 2 3 3" xfId="24967"/>
    <cellStyle name="Normal 4 3 6 2 2 4" xfId="24968"/>
    <cellStyle name="Normal 4 3 6 2 2 4 2" xfId="24969"/>
    <cellStyle name="Normal 4 3 6 2 2 5" xfId="24970"/>
    <cellStyle name="Normal 4 3 6 2 3" xfId="24971"/>
    <cellStyle name="Normal 4 3 6 2 3 2" xfId="24972"/>
    <cellStyle name="Normal 4 3 6 2 3 2 2" xfId="24973"/>
    <cellStyle name="Normal 4 3 6 2 3 2 2 2" xfId="24974"/>
    <cellStyle name="Normal 4 3 6 2 3 2 3" xfId="24975"/>
    <cellStyle name="Normal 4 3 6 2 3 3" xfId="24976"/>
    <cellStyle name="Normal 4 3 6 2 3 3 2" xfId="24977"/>
    <cellStyle name="Normal 4 3 6 2 3 4" xfId="24978"/>
    <cellStyle name="Normal 4 3 6 2 4" xfId="24979"/>
    <cellStyle name="Normal 4 3 6 2 4 2" xfId="24980"/>
    <cellStyle name="Normal 4 3 6 2 4 2 2" xfId="24981"/>
    <cellStyle name="Normal 4 3 6 2 4 3" xfId="24982"/>
    <cellStyle name="Normal 4 3 6 2 5" xfId="24983"/>
    <cellStyle name="Normal 4 3 6 2 5 2" xfId="24984"/>
    <cellStyle name="Normal 4 3 6 2 6" xfId="24985"/>
    <cellStyle name="Normal 4 3 6 3" xfId="24986"/>
    <cellStyle name="Normal 4 3 6 3 2" xfId="24987"/>
    <cellStyle name="Normal 4 3 6 3 2 2" xfId="24988"/>
    <cellStyle name="Normal 4 3 6 3 2 2 2" xfId="24989"/>
    <cellStyle name="Normal 4 3 6 3 2 2 2 2" xfId="24990"/>
    <cellStyle name="Normal 4 3 6 3 2 2 3" xfId="24991"/>
    <cellStyle name="Normal 4 3 6 3 2 3" xfId="24992"/>
    <cellStyle name="Normal 4 3 6 3 2 3 2" xfId="24993"/>
    <cellStyle name="Normal 4 3 6 3 2 4" xfId="24994"/>
    <cellStyle name="Normal 4 3 6 3 3" xfId="24995"/>
    <cellStyle name="Normal 4 3 6 3 3 2" xfId="24996"/>
    <cellStyle name="Normal 4 3 6 3 3 2 2" xfId="24997"/>
    <cellStyle name="Normal 4 3 6 3 3 3" xfId="24998"/>
    <cellStyle name="Normal 4 3 6 3 4" xfId="24999"/>
    <cellStyle name="Normal 4 3 6 3 4 2" xfId="25000"/>
    <cellStyle name="Normal 4 3 6 3 5" xfId="25001"/>
    <cellStyle name="Normal 4 3 6 4" xfId="25002"/>
    <cellStyle name="Normal 4 3 6 4 2" xfId="25003"/>
    <cellStyle name="Normal 4 3 6 4 2 2" xfId="25004"/>
    <cellStyle name="Normal 4 3 6 4 2 2 2" xfId="25005"/>
    <cellStyle name="Normal 4 3 6 4 2 3" xfId="25006"/>
    <cellStyle name="Normal 4 3 6 4 3" xfId="25007"/>
    <cellStyle name="Normal 4 3 6 4 3 2" xfId="25008"/>
    <cellStyle name="Normal 4 3 6 4 4" xfId="25009"/>
    <cellStyle name="Normal 4 3 6 5" xfId="25010"/>
    <cellStyle name="Normal 4 3 6 5 2" xfId="25011"/>
    <cellStyle name="Normal 4 3 6 5 2 2" xfId="25012"/>
    <cellStyle name="Normal 4 3 6 5 3" xfId="25013"/>
    <cellStyle name="Normal 4 3 6 6" xfId="25014"/>
    <cellStyle name="Normal 4 3 6 6 2" xfId="25015"/>
    <cellStyle name="Normal 4 3 6 7" xfId="25016"/>
    <cellStyle name="Normal 4 3 7" xfId="25017"/>
    <cellStyle name="Normal 4 3 7 2" xfId="25018"/>
    <cellStyle name="Normal 4 3 7 2 2" xfId="25019"/>
    <cellStyle name="Normal 4 3 7 2 2 2" xfId="25020"/>
    <cellStyle name="Normal 4 3 7 2 2 2 2" xfId="25021"/>
    <cellStyle name="Normal 4 3 7 2 2 2 2 2" xfId="25022"/>
    <cellStyle name="Normal 4 3 7 2 2 2 3" xfId="25023"/>
    <cellStyle name="Normal 4 3 7 2 2 3" xfId="25024"/>
    <cellStyle name="Normal 4 3 7 2 2 3 2" xfId="25025"/>
    <cellStyle name="Normal 4 3 7 2 2 4" xfId="25026"/>
    <cellStyle name="Normal 4 3 7 2 3" xfId="25027"/>
    <cellStyle name="Normal 4 3 7 2 3 2" xfId="25028"/>
    <cellStyle name="Normal 4 3 7 2 3 2 2" xfId="25029"/>
    <cellStyle name="Normal 4 3 7 2 3 3" xfId="25030"/>
    <cellStyle name="Normal 4 3 7 2 4" xfId="25031"/>
    <cellStyle name="Normal 4 3 7 2 4 2" xfId="25032"/>
    <cellStyle name="Normal 4 3 7 2 5" xfId="25033"/>
    <cellStyle name="Normal 4 3 7 3" xfId="25034"/>
    <cellStyle name="Normal 4 3 7 3 2" xfId="25035"/>
    <cellStyle name="Normal 4 3 7 3 2 2" xfId="25036"/>
    <cellStyle name="Normal 4 3 7 3 2 2 2" xfId="25037"/>
    <cellStyle name="Normal 4 3 7 3 2 3" xfId="25038"/>
    <cellStyle name="Normal 4 3 7 3 3" xfId="25039"/>
    <cellStyle name="Normal 4 3 7 3 3 2" xfId="25040"/>
    <cellStyle name="Normal 4 3 7 3 4" xfId="25041"/>
    <cellStyle name="Normal 4 3 7 4" xfId="25042"/>
    <cellStyle name="Normal 4 3 7 4 2" xfId="25043"/>
    <cellStyle name="Normal 4 3 7 4 2 2" xfId="25044"/>
    <cellStyle name="Normal 4 3 7 4 3" xfId="25045"/>
    <cellStyle name="Normal 4 3 7 5" xfId="25046"/>
    <cellStyle name="Normal 4 3 7 5 2" xfId="25047"/>
    <cellStyle name="Normal 4 3 7 6" xfId="25048"/>
    <cellStyle name="Normal 4 3 8" xfId="25049"/>
    <cellStyle name="Normal 4 3 8 2" xfId="25050"/>
    <cellStyle name="Normal 4 3 8 2 2" xfId="25051"/>
    <cellStyle name="Normal 4 3 8 2 2 2" xfId="25052"/>
    <cellStyle name="Normal 4 3 8 2 2 2 2" xfId="25053"/>
    <cellStyle name="Normal 4 3 8 2 2 3" xfId="25054"/>
    <cellStyle name="Normal 4 3 8 2 3" xfId="25055"/>
    <cellStyle name="Normal 4 3 8 2 3 2" xfId="25056"/>
    <cellStyle name="Normal 4 3 8 2 4" xfId="25057"/>
    <cellStyle name="Normal 4 3 8 3" xfId="25058"/>
    <cellStyle name="Normal 4 3 8 3 2" xfId="25059"/>
    <cellStyle name="Normal 4 3 8 3 2 2" xfId="25060"/>
    <cellStyle name="Normal 4 3 8 3 3" xfId="25061"/>
    <cellStyle name="Normal 4 3 8 4" xfId="25062"/>
    <cellStyle name="Normal 4 3 8 4 2" xfId="25063"/>
    <cellStyle name="Normal 4 3 8 5" xfId="25064"/>
    <cellStyle name="Normal 4 3 9" xfId="25065"/>
    <cellStyle name="Normal 4 3 9 2" xfId="25066"/>
    <cellStyle name="Normal 4 3 9 2 2" xfId="25067"/>
    <cellStyle name="Normal 4 3 9 2 2 2" xfId="25068"/>
    <cellStyle name="Normal 4 3 9 2 3" xfId="25069"/>
    <cellStyle name="Normal 4 3 9 3" xfId="25070"/>
    <cellStyle name="Normal 4 3 9 3 2" xfId="25071"/>
    <cellStyle name="Normal 4 3 9 4" xfId="25072"/>
    <cellStyle name="Normal 4 4" xfId="25073"/>
    <cellStyle name="Normal 4 4 10" xfId="25074"/>
    <cellStyle name="Normal 4 4 10 2" xfId="25075"/>
    <cellStyle name="Normal 4 4 11" xfId="25076"/>
    <cellStyle name="Normal 4 4 12" xfId="25077"/>
    <cellStyle name="Normal 4 4 2" xfId="25078"/>
    <cellStyle name="Normal 4 4 2 10" xfId="25079"/>
    <cellStyle name="Normal 4 4 2 2" xfId="25080"/>
    <cellStyle name="Normal 4 4 2 2 2" xfId="25081"/>
    <cellStyle name="Normal 4 4 2 2 2 2" xfId="25082"/>
    <cellStyle name="Normal 4 4 2 2 2 2 2" xfId="25083"/>
    <cellStyle name="Normal 4 4 2 2 2 2 2 2" xfId="25084"/>
    <cellStyle name="Normal 4 4 2 2 2 2 2 2 2" xfId="25085"/>
    <cellStyle name="Normal 4 4 2 2 2 2 2 2 2 2" xfId="25086"/>
    <cellStyle name="Normal 4 4 2 2 2 2 2 2 2 2 2" xfId="25087"/>
    <cellStyle name="Normal 4 4 2 2 2 2 2 2 2 2 2 2" xfId="25088"/>
    <cellStyle name="Normal 4 4 2 2 2 2 2 2 2 2 3" xfId="25089"/>
    <cellStyle name="Normal 4 4 2 2 2 2 2 2 2 3" xfId="25090"/>
    <cellStyle name="Normal 4 4 2 2 2 2 2 2 2 3 2" xfId="25091"/>
    <cellStyle name="Normal 4 4 2 2 2 2 2 2 2 4" xfId="25092"/>
    <cellStyle name="Normal 4 4 2 2 2 2 2 2 3" xfId="25093"/>
    <cellStyle name="Normal 4 4 2 2 2 2 2 2 3 2" xfId="25094"/>
    <cellStyle name="Normal 4 4 2 2 2 2 2 2 3 2 2" xfId="25095"/>
    <cellStyle name="Normal 4 4 2 2 2 2 2 2 3 3" xfId="25096"/>
    <cellStyle name="Normal 4 4 2 2 2 2 2 2 4" xfId="25097"/>
    <cellStyle name="Normal 4 4 2 2 2 2 2 2 4 2" xfId="25098"/>
    <cellStyle name="Normal 4 4 2 2 2 2 2 2 5" xfId="25099"/>
    <cellStyle name="Normal 4 4 2 2 2 2 2 3" xfId="25100"/>
    <cellStyle name="Normal 4 4 2 2 2 2 2 3 2" xfId="25101"/>
    <cellStyle name="Normal 4 4 2 2 2 2 2 3 2 2" xfId="25102"/>
    <cellStyle name="Normal 4 4 2 2 2 2 2 3 2 2 2" xfId="25103"/>
    <cellStyle name="Normal 4 4 2 2 2 2 2 3 2 3" xfId="25104"/>
    <cellStyle name="Normal 4 4 2 2 2 2 2 3 3" xfId="25105"/>
    <cellStyle name="Normal 4 4 2 2 2 2 2 3 3 2" xfId="25106"/>
    <cellStyle name="Normal 4 4 2 2 2 2 2 3 4" xfId="25107"/>
    <cellStyle name="Normal 4 4 2 2 2 2 2 4" xfId="25108"/>
    <cellStyle name="Normal 4 4 2 2 2 2 2 4 2" xfId="25109"/>
    <cellStyle name="Normal 4 4 2 2 2 2 2 4 2 2" xfId="25110"/>
    <cellStyle name="Normal 4 4 2 2 2 2 2 4 3" xfId="25111"/>
    <cellStyle name="Normal 4 4 2 2 2 2 2 5" xfId="25112"/>
    <cellStyle name="Normal 4 4 2 2 2 2 2 5 2" xfId="25113"/>
    <cellStyle name="Normal 4 4 2 2 2 2 2 6" xfId="25114"/>
    <cellStyle name="Normal 4 4 2 2 2 2 3" xfId="25115"/>
    <cellStyle name="Normal 4 4 2 2 2 2 3 2" xfId="25116"/>
    <cellStyle name="Normal 4 4 2 2 2 2 3 2 2" xfId="25117"/>
    <cellStyle name="Normal 4 4 2 2 2 2 3 2 2 2" xfId="25118"/>
    <cellStyle name="Normal 4 4 2 2 2 2 3 2 2 2 2" xfId="25119"/>
    <cellStyle name="Normal 4 4 2 2 2 2 3 2 2 3" xfId="25120"/>
    <cellStyle name="Normal 4 4 2 2 2 2 3 2 3" xfId="25121"/>
    <cellStyle name="Normal 4 4 2 2 2 2 3 2 3 2" xfId="25122"/>
    <cellStyle name="Normal 4 4 2 2 2 2 3 2 4" xfId="25123"/>
    <cellStyle name="Normal 4 4 2 2 2 2 3 3" xfId="25124"/>
    <cellStyle name="Normal 4 4 2 2 2 2 3 3 2" xfId="25125"/>
    <cellStyle name="Normal 4 4 2 2 2 2 3 3 2 2" xfId="25126"/>
    <cellStyle name="Normal 4 4 2 2 2 2 3 3 3" xfId="25127"/>
    <cellStyle name="Normal 4 4 2 2 2 2 3 4" xfId="25128"/>
    <cellStyle name="Normal 4 4 2 2 2 2 3 4 2" xfId="25129"/>
    <cellStyle name="Normal 4 4 2 2 2 2 3 5" xfId="25130"/>
    <cellStyle name="Normal 4 4 2 2 2 2 4" xfId="25131"/>
    <cellStyle name="Normal 4 4 2 2 2 2 4 2" xfId="25132"/>
    <cellStyle name="Normal 4 4 2 2 2 2 4 2 2" xfId="25133"/>
    <cellStyle name="Normal 4 4 2 2 2 2 4 2 2 2" xfId="25134"/>
    <cellStyle name="Normal 4 4 2 2 2 2 4 2 3" xfId="25135"/>
    <cellStyle name="Normal 4 4 2 2 2 2 4 3" xfId="25136"/>
    <cellStyle name="Normal 4 4 2 2 2 2 4 3 2" xfId="25137"/>
    <cellStyle name="Normal 4 4 2 2 2 2 4 4" xfId="25138"/>
    <cellStyle name="Normal 4 4 2 2 2 2 5" xfId="25139"/>
    <cellStyle name="Normal 4 4 2 2 2 2 5 2" xfId="25140"/>
    <cellStyle name="Normal 4 4 2 2 2 2 5 2 2" xfId="25141"/>
    <cellStyle name="Normal 4 4 2 2 2 2 5 3" xfId="25142"/>
    <cellStyle name="Normal 4 4 2 2 2 2 6" xfId="25143"/>
    <cellStyle name="Normal 4 4 2 2 2 2 6 2" xfId="25144"/>
    <cellStyle name="Normal 4 4 2 2 2 2 7" xfId="25145"/>
    <cellStyle name="Normal 4 4 2 2 2 3" xfId="25146"/>
    <cellStyle name="Normal 4 4 2 2 2 3 2" xfId="25147"/>
    <cellStyle name="Normal 4 4 2 2 2 3 2 2" xfId="25148"/>
    <cellStyle name="Normal 4 4 2 2 2 3 2 2 2" xfId="25149"/>
    <cellStyle name="Normal 4 4 2 2 2 3 2 2 2 2" xfId="25150"/>
    <cellStyle name="Normal 4 4 2 2 2 3 2 2 2 2 2" xfId="25151"/>
    <cellStyle name="Normal 4 4 2 2 2 3 2 2 2 3" xfId="25152"/>
    <cellStyle name="Normal 4 4 2 2 2 3 2 2 3" xfId="25153"/>
    <cellStyle name="Normal 4 4 2 2 2 3 2 2 3 2" xfId="25154"/>
    <cellStyle name="Normal 4 4 2 2 2 3 2 2 4" xfId="25155"/>
    <cellStyle name="Normal 4 4 2 2 2 3 2 3" xfId="25156"/>
    <cellStyle name="Normal 4 4 2 2 2 3 2 3 2" xfId="25157"/>
    <cellStyle name="Normal 4 4 2 2 2 3 2 3 2 2" xfId="25158"/>
    <cellStyle name="Normal 4 4 2 2 2 3 2 3 3" xfId="25159"/>
    <cellStyle name="Normal 4 4 2 2 2 3 2 4" xfId="25160"/>
    <cellStyle name="Normal 4 4 2 2 2 3 2 4 2" xfId="25161"/>
    <cellStyle name="Normal 4 4 2 2 2 3 2 5" xfId="25162"/>
    <cellStyle name="Normal 4 4 2 2 2 3 3" xfId="25163"/>
    <cellStyle name="Normal 4 4 2 2 2 3 3 2" xfId="25164"/>
    <cellStyle name="Normal 4 4 2 2 2 3 3 2 2" xfId="25165"/>
    <cellStyle name="Normal 4 4 2 2 2 3 3 2 2 2" xfId="25166"/>
    <cellStyle name="Normal 4 4 2 2 2 3 3 2 3" xfId="25167"/>
    <cellStyle name="Normal 4 4 2 2 2 3 3 3" xfId="25168"/>
    <cellStyle name="Normal 4 4 2 2 2 3 3 3 2" xfId="25169"/>
    <cellStyle name="Normal 4 4 2 2 2 3 3 4" xfId="25170"/>
    <cellStyle name="Normal 4 4 2 2 2 3 4" xfId="25171"/>
    <cellStyle name="Normal 4 4 2 2 2 3 4 2" xfId="25172"/>
    <cellStyle name="Normal 4 4 2 2 2 3 4 2 2" xfId="25173"/>
    <cellStyle name="Normal 4 4 2 2 2 3 4 3" xfId="25174"/>
    <cellStyle name="Normal 4 4 2 2 2 3 5" xfId="25175"/>
    <cellStyle name="Normal 4 4 2 2 2 3 5 2" xfId="25176"/>
    <cellStyle name="Normal 4 4 2 2 2 3 6" xfId="25177"/>
    <cellStyle name="Normal 4 4 2 2 2 4" xfId="25178"/>
    <cellStyle name="Normal 4 4 2 2 2 4 2" xfId="25179"/>
    <cellStyle name="Normal 4 4 2 2 2 4 2 2" xfId="25180"/>
    <cellStyle name="Normal 4 4 2 2 2 4 2 2 2" xfId="25181"/>
    <cellStyle name="Normal 4 4 2 2 2 4 2 2 2 2" xfId="25182"/>
    <cellStyle name="Normal 4 4 2 2 2 4 2 2 3" xfId="25183"/>
    <cellStyle name="Normal 4 4 2 2 2 4 2 3" xfId="25184"/>
    <cellStyle name="Normal 4 4 2 2 2 4 2 3 2" xfId="25185"/>
    <cellStyle name="Normal 4 4 2 2 2 4 2 4" xfId="25186"/>
    <cellStyle name="Normal 4 4 2 2 2 4 3" xfId="25187"/>
    <cellStyle name="Normal 4 4 2 2 2 4 3 2" xfId="25188"/>
    <cellStyle name="Normal 4 4 2 2 2 4 3 2 2" xfId="25189"/>
    <cellStyle name="Normal 4 4 2 2 2 4 3 3" xfId="25190"/>
    <cellStyle name="Normal 4 4 2 2 2 4 4" xfId="25191"/>
    <cellStyle name="Normal 4 4 2 2 2 4 4 2" xfId="25192"/>
    <cellStyle name="Normal 4 4 2 2 2 4 5" xfId="25193"/>
    <cellStyle name="Normal 4 4 2 2 2 5" xfId="25194"/>
    <cellStyle name="Normal 4 4 2 2 2 5 2" xfId="25195"/>
    <cellStyle name="Normal 4 4 2 2 2 5 2 2" xfId="25196"/>
    <cellStyle name="Normal 4 4 2 2 2 5 2 2 2" xfId="25197"/>
    <cellStyle name="Normal 4 4 2 2 2 5 2 3" xfId="25198"/>
    <cellStyle name="Normal 4 4 2 2 2 5 3" xfId="25199"/>
    <cellStyle name="Normal 4 4 2 2 2 5 3 2" xfId="25200"/>
    <cellStyle name="Normal 4 4 2 2 2 5 4" xfId="25201"/>
    <cellStyle name="Normal 4 4 2 2 2 6" xfId="25202"/>
    <cellStyle name="Normal 4 4 2 2 2 6 2" xfId="25203"/>
    <cellStyle name="Normal 4 4 2 2 2 6 2 2" xfId="25204"/>
    <cellStyle name="Normal 4 4 2 2 2 6 3" xfId="25205"/>
    <cellStyle name="Normal 4 4 2 2 2 7" xfId="25206"/>
    <cellStyle name="Normal 4 4 2 2 2 7 2" xfId="25207"/>
    <cellStyle name="Normal 4 4 2 2 2 8" xfId="25208"/>
    <cellStyle name="Normal 4 4 2 2 3" xfId="25209"/>
    <cellStyle name="Normal 4 4 2 2 3 2" xfId="25210"/>
    <cellStyle name="Normal 4 4 2 2 3 2 2" xfId="25211"/>
    <cellStyle name="Normal 4 4 2 2 3 2 2 2" xfId="25212"/>
    <cellStyle name="Normal 4 4 2 2 3 2 2 2 2" xfId="25213"/>
    <cellStyle name="Normal 4 4 2 2 3 2 2 2 2 2" xfId="25214"/>
    <cellStyle name="Normal 4 4 2 2 3 2 2 2 2 2 2" xfId="25215"/>
    <cellStyle name="Normal 4 4 2 2 3 2 2 2 2 3" xfId="25216"/>
    <cellStyle name="Normal 4 4 2 2 3 2 2 2 3" xfId="25217"/>
    <cellStyle name="Normal 4 4 2 2 3 2 2 2 3 2" xfId="25218"/>
    <cellStyle name="Normal 4 4 2 2 3 2 2 2 4" xfId="25219"/>
    <cellStyle name="Normal 4 4 2 2 3 2 2 3" xfId="25220"/>
    <cellStyle name="Normal 4 4 2 2 3 2 2 3 2" xfId="25221"/>
    <cellStyle name="Normal 4 4 2 2 3 2 2 3 2 2" xfId="25222"/>
    <cellStyle name="Normal 4 4 2 2 3 2 2 3 3" xfId="25223"/>
    <cellStyle name="Normal 4 4 2 2 3 2 2 4" xfId="25224"/>
    <cellStyle name="Normal 4 4 2 2 3 2 2 4 2" xfId="25225"/>
    <cellStyle name="Normal 4 4 2 2 3 2 2 5" xfId="25226"/>
    <cellStyle name="Normal 4 4 2 2 3 2 3" xfId="25227"/>
    <cellStyle name="Normal 4 4 2 2 3 2 3 2" xfId="25228"/>
    <cellStyle name="Normal 4 4 2 2 3 2 3 2 2" xfId="25229"/>
    <cellStyle name="Normal 4 4 2 2 3 2 3 2 2 2" xfId="25230"/>
    <cellStyle name="Normal 4 4 2 2 3 2 3 2 3" xfId="25231"/>
    <cellStyle name="Normal 4 4 2 2 3 2 3 3" xfId="25232"/>
    <cellStyle name="Normal 4 4 2 2 3 2 3 3 2" xfId="25233"/>
    <cellStyle name="Normal 4 4 2 2 3 2 3 4" xfId="25234"/>
    <cellStyle name="Normal 4 4 2 2 3 2 4" xfId="25235"/>
    <cellStyle name="Normal 4 4 2 2 3 2 4 2" xfId="25236"/>
    <cellStyle name="Normal 4 4 2 2 3 2 4 2 2" xfId="25237"/>
    <cellStyle name="Normal 4 4 2 2 3 2 4 3" xfId="25238"/>
    <cellStyle name="Normal 4 4 2 2 3 2 5" xfId="25239"/>
    <cellStyle name="Normal 4 4 2 2 3 2 5 2" xfId="25240"/>
    <cellStyle name="Normal 4 4 2 2 3 2 6" xfId="25241"/>
    <cellStyle name="Normal 4 4 2 2 3 3" xfId="25242"/>
    <cellStyle name="Normal 4 4 2 2 3 3 2" xfId="25243"/>
    <cellStyle name="Normal 4 4 2 2 3 3 2 2" xfId="25244"/>
    <cellStyle name="Normal 4 4 2 2 3 3 2 2 2" xfId="25245"/>
    <cellStyle name="Normal 4 4 2 2 3 3 2 2 2 2" xfId="25246"/>
    <cellStyle name="Normal 4 4 2 2 3 3 2 2 3" xfId="25247"/>
    <cellStyle name="Normal 4 4 2 2 3 3 2 3" xfId="25248"/>
    <cellStyle name="Normal 4 4 2 2 3 3 2 3 2" xfId="25249"/>
    <cellStyle name="Normal 4 4 2 2 3 3 2 4" xfId="25250"/>
    <cellStyle name="Normal 4 4 2 2 3 3 3" xfId="25251"/>
    <cellStyle name="Normal 4 4 2 2 3 3 3 2" xfId="25252"/>
    <cellStyle name="Normal 4 4 2 2 3 3 3 2 2" xfId="25253"/>
    <cellStyle name="Normal 4 4 2 2 3 3 3 3" xfId="25254"/>
    <cellStyle name="Normal 4 4 2 2 3 3 4" xfId="25255"/>
    <cellStyle name="Normal 4 4 2 2 3 3 4 2" xfId="25256"/>
    <cellStyle name="Normal 4 4 2 2 3 3 5" xfId="25257"/>
    <cellStyle name="Normal 4 4 2 2 3 4" xfId="25258"/>
    <cellStyle name="Normal 4 4 2 2 3 4 2" xfId="25259"/>
    <cellStyle name="Normal 4 4 2 2 3 4 2 2" xfId="25260"/>
    <cellStyle name="Normal 4 4 2 2 3 4 2 2 2" xfId="25261"/>
    <cellStyle name="Normal 4 4 2 2 3 4 2 3" xfId="25262"/>
    <cellStyle name="Normal 4 4 2 2 3 4 3" xfId="25263"/>
    <cellStyle name="Normal 4 4 2 2 3 4 3 2" xfId="25264"/>
    <cellStyle name="Normal 4 4 2 2 3 4 4" xfId="25265"/>
    <cellStyle name="Normal 4 4 2 2 3 5" xfId="25266"/>
    <cellStyle name="Normal 4 4 2 2 3 5 2" xfId="25267"/>
    <cellStyle name="Normal 4 4 2 2 3 5 2 2" xfId="25268"/>
    <cellStyle name="Normal 4 4 2 2 3 5 3" xfId="25269"/>
    <cellStyle name="Normal 4 4 2 2 3 6" xfId="25270"/>
    <cellStyle name="Normal 4 4 2 2 3 6 2" xfId="25271"/>
    <cellStyle name="Normal 4 4 2 2 3 7" xfId="25272"/>
    <cellStyle name="Normal 4 4 2 2 4" xfId="25273"/>
    <cellStyle name="Normal 4 4 2 2 4 2" xfId="25274"/>
    <cellStyle name="Normal 4 4 2 2 4 2 2" xfId="25275"/>
    <cellStyle name="Normal 4 4 2 2 4 2 2 2" xfId="25276"/>
    <cellStyle name="Normal 4 4 2 2 4 2 2 2 2" xfId="25277"/>
    <cellStyle name="Normal 4 4 2 2 4 2 2 2 2 2" xfId="25278"/>
    <cellStyle name="Normal 4 4 2 2 4 2 2 2 3" xfId="25279"/>
    <cellStyle name="Normal 4 4 2 2 4 2 2 3" xfId="25280"/>
    <cellStyle name="Normal 4 4 2 2 4 2 2 3 2" xfId="25281"/>
    <cellStyle name="Normal 4 4 2 2 4 2 2 4" xfId="25282"/>
    <cellStyle name="Normal 4 4 2 2 4 2 3" xfId="25283"/>
    <cellStyle name="Normal 4 4 2 2 4 2 3 2" xfId="25284"/>
    <cellStyle name="Normal 4 4 2 2 4 2 3 2 2" xfId="25285"/>
    <cellStyle name="Normal 4 4 2 2 4 2 3 3" xfId="25286"/>
    <cellStyle name="Normal 4 4 2 2 4 2 4" xfId="25287"/>
    <cellStyle name="Normal 4 4 2 2 4 2 4 2" xfId="25288"/>
    <cellStyle name="Normal 4 4 2 2 4 2 5" xfId="25289"/>
    <cellStyle name="Normal 4 4 2 2 4 3" xfId="25290"/>
    <cellStyle name="Normal 4 4 2 2 4 3 2" xfId="25291"/>
    <cellStyle name="Normal 4 4 2 2 4 3 2 2" xfId="25292"/>
    <cellStyle name="Normal 4 4 2 2 4 3 2 2 2" xfId="25293"/>
    <cellStyle name="Normal 4 4 2 2 4 3 2 3" xfId="25294"/>
    <cellStyle name="Normal 4 4 2 2 4 3 3" xfId="25295"/>
    <cellStyle name="Normal 4 4 2 2 4 3 3 2" xfId="25296"/>
    <cellStyle name="Normal 4 4 2 2 4 3 4" xfId="25297"/>
    <cellStyle name="Normal 4 4 2 2 4 4" xfId="25298"/>
    <cellStyle name="Normal 4 4 2 2 4 4 2" xfId="25299"/>
    <cellStyle name="Normal 4 4 2 2 4 4 2 2" xfId="25300"/>
    <cellStyle name="Normal 4 4 2 2 4 4 3" xfId="25301"/>
    <cellStyle name="Normal 4 4 2 2 4 5" xfId="25302"/>
    <cellStyle name="Normal 4 4 2 2 4 5 2" xfId="25303"/>
    <cellStyle name="Normal 4 4 2 2 4 6" xfId="25304"/>
    <cellStyle name="Normal 4 4 2 2 5" xfId="25305"/>
    <cellStyle name="Normal 4 4 2 2 5 2" xfId="25306"/>
    <cellStyle name="Normal 4 4 2 2 5 2 2" xfId="25307"/>
    <cellStyle name="Normal 4 4 2 2 5 2 2 2" xfId="25308"/>
    <cellStyle name="Normal 4 4 2 2 5 2 2 2 2" xfId="25309"/>
    <cellStyle name="Normal 4 4 2 2 5 2 2 3" xfId="25310"/>
    <cellStyle name="Normal 4 4 2 2 5 2 3" xfId="25311"/>
    <cellStyle name="Normal 4 4 2 2 5 2 3 2" xfId="25312"/>
    <cellStyle name="Normal 4 4 2 2 5 2 4" xfId="25313"/>
    <cellStyle name="Normal 4 4 2 2 5 3" xfId="25314"/>
    <cellStyle name="Normal 4 4 2 2 5 3 2" xfId="25315"/>
    <cellStyle name="Normal 4 4 2 2 5 3 2 2" xfId="25316"/>
    <cellStyle name="Normal 4 4 2 2 5 3 3" xfId="25317"/>
    <cellStyle name="Normal 4 4 2 2 5 4" xfId="25318"/>
    <cellStyle name="Normal 4 4 2 2 5 4 2" xfId="25319"/>
    <cellStyle name="Normal 4 4 2 2 5 5" xfId="25320"/>
    <cellStyle name="Normal 4 4 2 2 6" xfId="25321"/>
    <cellStyle name="Normal 4 4 2 2 6 2" xfId="25322"/>
    <cellStyle name="Normal 4 4 2 2 6 2 2" xfId="25323"/>
    <cellStyle name="Normal 4 4 2 2 6 2 2 2" xfId="25324"/>
    <cellStyle name="Normal 4 4 2 2 6 2 3" xfId="25325"/>
    <cellStyle name="Normal 4 4 2 2 6 3" xfId="25326"/>
    <cellStyle name="Normal 4 4 2 2 6 3 2" xfId="25327"/>
    <cellStyle name="Normal 4 4 2 2 6 4" xfId="25328"/>
    <cellStyle name="Normal 4 4 2 2 7" xfId="25329"/>
    <cellStyle name="Normal 4 4 2 2 7 2" xfId="25330"/>
    <cellStyle name="Normal 4 4 2 2 7 2 2" xfId="25331"/>
    <cellStyle name="Normal 4 4 2 2 7 3" xfId="25332"/>
    <cellStyle name="Normal 4 4 2 2 8" xfId="25333"/>
    <cellStyle name="Normal 4 4 2 2 8 2" xfId="25334"/>
    <cellStyle name="Normal 4 4 2 2 9" xfId="25335"/>
    <cellStyle name="Normal 4 4 2 3" xfId="25336"/>
    <cellStyle name="Normal 4 4 2 3 2" xfId="25337"/>
    <cellStyle name="Normal 4 4 2 3 2 2" xfId="25338"/>
    <cellStyle name="Normal 4 4 2 3 2 2 2" xfId="25339"/>
    <cellStyle name="Normal 4 4 2 3 2 2 2 2" xfId="25340"/>
    <cellStyle name="Normal 4 4 2 3 2 2 2 2 2" xfId="25341"/>
    <cellStyle name="Normal 4 4 2 3 2 2 2 2 2 2" xfId="25342"/>
    <cellStyle name="Normal 4 4 2 3 2 2 2 2 2 2 2" xfId="25343"/>
    <cellStyle name="Normal 4 4 2 3 2 2 2 2 2 3" xfId="25344"/>
    <cellStyle name="Normal 4 4 2 3 2 2 2 2 3" xfId="25345"/>
    <cellStyle name="Normal 4 4 2 3 2 2 2 2 3 2" xfId="25346"/>
    <cellStyle name="Normal 4 4 2 3 2 2 2 2 4" xfId="25347"/>
    <cellStyle name="Normal 4 4 2 3 2 2 2 3" xfId="25348"/>
    <cellStyle name="Normal 4 4 2 3 2 2 2 3 2" xfId="25349"/>
    <cellStyle name="Normal 4 4 2 3 2 2 2 3 2 2" xfId="25350"/>
    <cellStyle name="Normal 4 4 2 3 2 2 2 3 3" xfId="25351"/>
    <cellStyle name="Normal 4 4 2 3 2 2 2 4" xfId="25352"/>
    <cellStyle name="Normal 4 4 2 3 2 2 2 4 2" xfId="25353"/>
    <cellStyle name="Normal 4 4 2 3 2 2 2 5" xfId="25354"/>
    <cellStyle name="Normal 4 4 2 3 2 2 3" xfId="25355"/>
    <cellStyle name="Normal 4 4 2 3 2 2 3 2" xfId="25356"/>
    <cellStyle name="Normal 4 4 2 3 2 2 3 2 2" xfId="25357"/>
    <cellStyle name="Normal 4 4 2 3 2 2 3 2 2 2" xfId="25358"/>
    <cellStyle name="Normal 4 4 2 3 2 2 3 2 3" xfId="25359"/>
    <cellStyle name="Normal 4 4 2 3 2 2 3 3" xfId="25360"/>
    <cellStyle name="Normal 4 4 2 3 2 2 3 3 2" xfId="25361"/>
    <cellStyle name="Normal 4 4 2 3 2 2 3 4" xfId="25362"/>
    <cellStyle name="Normal 4 4 2 3 2 2 4" xfId="25363"/>
    <cellStyle name="Normal 4 4 2 3 2 2 4 2" xfId="25364"/>
    <cellStyle name="Normal 4 4 2 3 2 2 4 2 2" xfId="25365"/>
    <cellStyle name="Normal 4 4 2 3 2 2 4 3" xfId="25366"/>
    <cellStyle name="Normal 4 4 2 3 2 2 5" xfId="25367"/>
    <cellStyle name="Normal 4 4 2 3 2 2 5 2" xfId="25368"/>
    <cellStyle name="Normal 4 4 2 3 2 2 6" xfId="25369"/>
    <cellStyle name="Normal 4 4 2 3 2 3" xfId="25370"/>
    <cellStyle name="Normal 4 4 2 3 2 3 2" xfId="25371"/>
    <cellStyle name="Normal 4 4 2 3 2 3 2 2" xfId="25372"/>
    <cellStyle name="Normal 4 4 2 3 2 3 2 2 2" xfId="25373"/>
    <cellStyle name="Normal 4 4 2 3 2 3 2 2 2 2" xfId="25374"/>
    <cellStyle name="Normal 4 4 2 3 2 3 2 2 3" xfId="25375"/>
    <cellStyle name="Normal 4 4 2 3 2 3 2 3" xfId="25376"/>
    <cellStyle name="Normal 4 4 2 3 2 3 2 3 2" xfId="25377"/>
    <cellStyle name="Normal 4 4 2 3 2 3 2 4" xfId="25378"/>
    <cellStyle name="Normal 4 4 2 3 2 3 3" xfId="25379"/>
    <cellStyle name="Normal 4 4 2 3 2 3 3 2" xfId="25380"/>
    <cellStyle name="Normal 4 4 2 3 2 3 3 2 2" xfId="25381"/>
    <cellStyle name="Normal 4 4 2 3 2 3 3 3" xfId="25382"/>
    <cellStyle name="Normal 4 4 2 3 2 3 4" xfId="25383"/>
    <cellStyle name="Normal 4 4 2 3 2 3 4 2" xfId="25384"/>
    <cellStyle name="Normal 4 4 2 3 2 3 5" xfId="25385"/>
    <cellStyle name="Normal 4 4 2 3 2 4" xfId="25386"/>
    <cellStyle name="Normal 4 4 2 3 2 4 2" xfId="25387"/>
    <cellStyle name="Normal 4 4 2 3 2 4 2 2" xfId="25388"/>
    <cellStyle name="Normal 4 4 2 3 2 4 2 2 2" xfId="25389"/>
    <cellStyle name="Normal 4 4 2 3 2 4 2 3" xfId="25390"/>
    <cellStyle name="Normal 4 4 2 3 2 4 3" xfId="25391"/>
    <cellStyle name="Normal 4 4 2 3 2 4 3 2" xfId="25392"/>
    <cellStyle name="Normal 4 4 2 3 2 4 4" xfId="25393"/>
    <cellStyle name="Normal 4 4 2 3 2 5" xfId="25394"/>
    <cellStyle name="Normal 4 4 2 3 2 5 2" xfId="25395"/>
    <cellStyle name="Normal 4 4 2 3 2 5 2 2" xfId="25396"/>
    <cellStyle name="Normal 4 4 2 3 2 5 3" xfId="25397"/>
    <cellStyle name="Normal 4 4 2 3 2 6" xfId="25398"/>
    <cellStyle name="Normal 4 4 2 3 2 6 2" xfId="25399"/>
    <cellStyle name="Normal 4 4 2 3 2 7" xfId="25400"/>
    <cellStyle name="Normal 4 4 2 3 3" xfId="25401"/>
    <cellStyle name="Normal 4 4 2 3 3 2" xfId="25402"/>
    <cellStyle name="Normal 4 4 2 3 3 2 2" xfId="25403"/>
    <cellStyle name="Normal 4 4 2 3 3 2 2 2" xfId="25404"/>
    <cellStyle name="Normal 4 4 2 3 3 2 2 2 2" xfId="25405"/>
    <cellStyle name="Normal 4 4 2 3 3 2 2 2 2 2" xfId="25406"/>
    <cellStyle name="Normal 4 4 2 3 3 2 2 2 3" xfId="25407"/>
    <cellStyle name="Normal 4 4 2 3 3 2 2 3" xfId="25408"/>
    <cellStyle name="Normal 4 4 2 3 3 2 2 3 2" xfId="25409"/>
    <cellStyle name="Normal 4 4 2 3 3 2 2 4" xfId="25410"/>
    <cellStyle name="Normal 4 4 2 3 3 2 3" xfId="25411"/>
    <cellStyle name="Normal 4 4 2 3 3 2 3 2" xfId="25412"/>
    <cellStyle name="Normal 4 4 2 3 3 2 3 2 2" xfId="25413"/>
    <cellStyle name="Normal 4 4 2 3 3 2 3 3" xfId="25414"/>
    <cellStyle name="Normal 4 4 2 3 3 2 4" xfId="25415"/>
    <cellStyle name="Normal 4 4 2 3 3 2 4 2" xfId="25416"/>
    <cellStyle name="Normal 4 4 2 3 3 2 5" xfId="25417"/>
    <cellStyle name="Normal 4 4 2 3 3 3" xfId="25418"/>
    <cellStyle name="Normal 4 4 2 3 3 3 2" xfId="25419"/>
    <cellStyle name="Normal 4 4 2 3 3 3 2 2" xfId="25420"/>
    <cellStyle name="Normal 4 4 2 3 3 3 2 2 2" xfId="25421"/>
    <cellStyle name="Normal 4 4 2 3 3 3 2 3" xfId="25422"/>
    <cellStyle name="Normal 4 4 2 3 3 3 3" xfId="25423"/>
    <cellStyle name="Normal 4 4 2 3 3 3 3 2" xfId="25424"/>
    <cellStyle name="Normal 4 4 2 3 3 3 4" xfId="25425"/>
    <cellStyle name="Normal 4 4 2 3 3 4" xfId="25426"/>
    <cellStyle name="Normal 4 4 2 3 3 4 2" xfId="25427"/>
    <cellStyle name="Normal 4 4 2 3 3 4 2 2" xfId="25428"/>
    <cellStyle name="Normal 4 4 2 3 3 4 3" xfId="25429"/>
    <cellStyle name="Normal 4 4 2 3 3 5" xfId="25430"/>
    <cellStyle name="Normal 4 4 2 3 3 5 2" xfId="25431"/>
    <cellStyle name="Normal 4 4 2 3 3 6" xfId="25432"/>
    <cellStyle name="Normal 4 4 2 3 4" xfId="25433"/>
    <cellStyle name="Normal 4 4 2 3 4 2" xfId="25434"/>
    <cellStyle name="Normal 4 4 2 3 4 2 2" xfId="25435"/>
    <cellStyle name="Normal 4 4 2 3 4 2 2 2" xfId="25436"/>
    <cellStyle name="Normal 4 4 2 3 4 2 2 2 2" xfId="25437"/>
    <cellStyle name="Normal 4 4 2 3 4 2 2 3" xfId="25438"/>
    <cellStyle name="Normal 4 4 2 3 4 2 3" xfId="25439"/>
    <cellStyle name="Normal 4 4 2 3 4 2 3 2" xfId="25440"/>
    <cellStyle name="Normal 4 4 2 3 4 2 4" xfId="25441"/>
    <cellStyle name="Normal 4 4 2 3 4 3" xfId="25442"/>
    <cellStyle name="Normal 4 4 2 3 4 3 2" xfId="25443"/>
    <cellStyle name="Normal 4 4 2 3 4 3 2 2" xfId="25444"/>
    <cellStyle name="Normal 4 4 2 3 4 3 3" xfId="25445"/>
    <cellStyle name="Normal 4 4 2 3 4 4" xfId="25446"/>
    <cellStyle name="Normal 4 4 2 3 4 4 2" xfId="25447"/>
    <cellStyle name="Normal 4 4 2 3 4 5" xfId="25448"/>
    <cellStyle name="Normal 4 4 2 3 5" xfId="25449"/>
    <cellStyle name="Normal 4 4 2 3 5 2" xfId="25450"/>
    <cellStyle name="Normal 4 4 2 3 5 2 2" xfId="25451"/>
    <cellStyle name="Normal 4 4 2 3 5 2 2 2" xfId="25452"/>
    <cellStyle name="Normal 4 4 2 3 5 2 3" xfId="25453"/>
    <cellStyle name="Normal 4 4 2 3 5 3" xfId="25454"/>
    <cellStyle name="Normal 4 4 2 3 5 3 2" xfId="25455"/>
    <cellStyle name="Normal 4 4 2 3 5 4" xfId="25456"/>
    <cellStyle name="Normal 4 4 2 3 6" xfId="25457"/>
    <cellStyle name="Normal 4 4 2 3 6 2" xfId="25458"/>
    <cellStyle name="Normal 4 4 2 3 6 2 2" xfId="25459"/>
    <cellStyle name="Normal 4 4 2 3 6 3" xfId="25460"/>
    <cellStyle name="Normal 4 4 2 3 7" xfId="25461"/>
    <cellStyle name="Normal 4 4 2 3 7 2" xfId="25462"/>
    <cellStyle name="Normal 4 4 2 3 8" xfId="25463"/>
    <cellStyle name="Normal 4 4 2 4" xfId="25464"/>
    <cellStyle name="Normal 4 4 2 4 2" xfId="25465"/>
    <cellStyle name="Normal 4 4 2 4 2 2" xfId="25466"/>
    <cellStyle name="Normal 4 4 2 4 2 2 2" xfId="25467"/>
    <cellStyle name="Normal 4 4 2 4 2 2 2 2" xfId="25468"/>
    <cellStyle name="Normal 4 4 2 4 2 2 2 2 2" xfId="25469"/>
    <cellStyle name="Normal 4 4 2 4 2 2 2 2 2 2" xfId="25470"/>
    <cellStyle name="Normal 4 4 2 4 2 2 2 2 3" xfId="25471"/>
    <cellStyle name="Normal 4 4 2 4 2 2 2 3" xfId="25472"/>
    <cellStyle name="Normal 4 4 2 4 2 2 2 3 2" xfId="25473"/>
    <cellStyle name="Normal 4 4 2 4 2 2 2 4" xfId="25474"/>
    <cellStyle name="Normal 4 4 2 4 2 2 3" xfId="25475"/>
    <cellStyle name="Normal 4 4 2 4 2 2 3 2" xfId="25476"/>
    <cellStyle name="Normal 4 4 2 4 2 2 3 2 2" xfId="25477"/>
    <cellStyle name="Normal 4 4 2 4 2 2 3 3" xfId="25478"/>
    <cellStyle name="Normal 4 4 2 4 2 2 4" xfId="25479"/>
    <cellStyle name="Normal 4 4 2 4 2 2 4 2" xfId="25480"/>
    <cellStyle name="Normal 4 4 2 4 2 2 5" xfId="25481"/>
    <cellStyle name="Normal 4 4 2 4 2 3" xfId="25482"/>
    <cellStyle name="Normal 4 4 2 4 2 3 2" xfId="25483"/>
    <cellStyle name="Normal 4 4 2 4 2 3 2 2" xfId="25484"/>
    <cellStyle name="Normal 4 4 2 4 2 3 2 2 2" xfId="25485"/>
    <cellStyle name="Normal 4 4 2 4 2 3 2 3" xfId="25486"/>
    <cellStyle name="Normal 4 4 2 4 2 3 3" xfId="25487"/>
    <cellStyle name="Normal 4 4 2 4 2 3 3 2" xfId="25488"/>
    <cellStyle name="Normal 4 4 2 4 2 3 4" xfId="25489"/>
    <cellStyle name="Normal 4 4 2 4 2 4" xfId="25490"/>
    <cellStyle name="Normal 4 4 2 4 2 4 2" xfId="25491"/>
    <cellStyle name="Normal 4 4 2 4 2 4 2 2" xfId="25492"/>
    <cellStyle name="Normal 4 4 2 4 2 4 3" xfId="25493"/>
    <cellStyle name="Normal 4 4 2 4 2 5" xfId="25494"/>
    <cellStyle name="Normal 4 4 2 4 2 5 2" xfId="25495"/>
    <cellStyle name="Normal 4 4 2 4 2 6" xfId="25496"/>
    <cellStyle name="Normal 4 4 2 4 3" xfId="25497"/>
    <cellStyle name="Normal 4 4 2 4 3 2" xfId="25498"/>
    <cellStyle name="Normal 4 4 2 4 3 2 2" xfId="25499"/>
    <cellStyle name="Normal 4 4 2 4 3 2 2 2" xfId="25500"/>
    <cellStyle name="Normal 4 4 2 4 3 2 2 2 2" xfId="25501"/>
    <cellStyle name="Normal 4 4 2 4 3 2 2 3" xfId="25502"/>
    <cellStyle name="Normal 4 4 2 4 3 2 3" xfId="25503"/>
    <cellStyle name="Normal 4 4 2 4 3 2 3 2" xfId="25504"/>
    <cellStyle name="Normal 4 4 2 4 3 2 4" xfId="25505"/>
    <cellStyle name="Normal 4 4 2 4 3 3" xfId="25506"/>
    <cellStyle name="Normal 4 4 2 4 3 3 2" xfId="25507"/>
    <cellStyle name="Normal 4 4 2 4 3 3 2 2" xfId="25508"/>
    <cellStyle name="Normal 4 4 2 4 3 3 3" xfId="25509"/>
    <cellStyle name="Normal 4 4 2 4 3 4" xfId="25510"/>
    <cellStyle name="Normal 4 4 2 4 3 4 2" xfId="25511"/>
    <cellStyle name="Normal 4 4 2 4 3 5" xfId="25512"/>
    <cellStyle name="Normal 4 4 2 4 4" xfId="25513"/>
    <cellStyle name="Normal 4 4 2 4 4 2" xfId="25514"/>
    <cellStyle name="Normal 4 4 2 4 4 2 2" xfId="25515"/>
    <cellStyle name="Normal 4 4 2 4 4 2 2 2" xfId="25516"/>
    <cellStyle name="Normal 4 4 2 4 4 2 3" xfId="25517"/>
    <cellStyle name="Normal 4 4 2 4 4 3" xfId="25518"/>
    <cellStyle name="Normal 4 4 2 4 4 3 2" xfId="25519"/>
    <cellStyle name="Normal 4 4 2 4 4 4" xfId="25520"/>
    <cellStyle name="Normal 4 4 2 4 5" xfId="25521"/>
    <cellStyle name="Normal 4 4 2 4 5 2" xfId="25522"/>
    <cellStyle name="Normal 4 4 2 4 5 2 2" xfId="25523"/>
    <cellStyle name="Normal 4 4 2 4 5 3" xfId="25524"/>
    <cellStyle name="Normal 4 4 2 4 6" xfId="25525"/>
    <cellStyle name="Normal 4 4 2 4 6 2" xfId="25526"/>
    <cellStyle name="Normal 4 4 2 4 7" xfId="25527"/>
    <cellStyle name="Normal 4 4 2 5" xfId="25528"/>
    <cellStyle name="Normal 4 4 2 5 2" xfId="25529"/>
    <cellStyle name="Normal 4 4 2 5 2 2" xfId="25530"/>
    <cellStyle name="Normal 4 4 2 5 2 2 2" xfId="25531"/>
    <cellStyle name="Normal 4 4 2 5 2 2 2 2" xfId="25532"/>
    <cellStyle name="Normal 4 4 2 5 2 2 2 2 2" xfId="25533"/>
    <cellStyle name="Normal 4 4 2 5 2 2 2 3" xfId="25534"/>
    <cellStyle name="Normal 4 4 2 5 2 2 3" xfId="25535"/>
    <cellStyle name="Normal 4 4 2 5 2 2 3 2" xfId="25536"/>
    <cellStyle name="Normal 4 4 2 5 2 2 4" xfId="25537"/>
    <cellStyle name="Normal 4 4 2 5 2 3" xfId="25538"/>
    <cellStyle name="Normal 4 4 2 5 2 3 2" xfId="25539"/>
    <cellStyle name="Normal 4 4 2 5 2 3 2 2" xfId="25540"/>
    <cellStyle name="Normal 4 4 2 5 2 3 3" xfId="25541"/>
    <cellStyle name="Normal 4 4 2 5 2 4" xfId="25542"/>
    <cellStyle name="Normal 4 4 2 5 2 4 2" xfId="25543"/>
    <cellStyle name="Normal 4 4 2 5 2 5" xfId="25544"/>
    <cellStyle name="Normal 4 4 2 5 3" xfId="25545"/>
    <cellStyle name="Normal 4 4 2 5 3 2" xfId="25546"/>
    <cellStyle name="Normal 4 4 2 5 3 2 2" xfId="25547"/>
    <cellStyle name="Normal 4 4 2 5 3 2 2 2" xfId="25548"/>
    <cellStyle name="Normal 4 4 2 5 3 2 3" xfId="25549"/>
    <cellStyle name="Normal 4 4 2 5 3 3" xfId="25550"/>
    <cellStyle name="Normal 4 4 2 5 3 3 2" xfId="25551"/>
    <cellStyle name="Normal 4 4 2 5 3 4" xfId="25552"/>
    <cellStyle name="Normal 4 4 2 5 4" xfId="25553"/>
    <cellStyle name="Normal 4 4 2 5 4 2" xfId="25554"/>
    <cellStyle name="Normal 4 4 2 5 4 2 2" xfId="25555"/>
    <cellStyle name="Normal 4 4 2 5 4 3" xfId="25556"/>
    <cellStyle name="Normal 4 4 2 5 5" xfId="25557"/>
    <cellStyle name="Normal 4 4 2 5 5 2" xfId="25558"/>
    <cellStyle name="Normal 4 4 2 5 6" xfId="25559"/>
    <cellStyle name="Normal 4 4 2 6" xfId="25560"/>
    <cellStyle name="Normal 4 4 2 6 2" xfId="25561"/>
    <cellStyle name="Normal 4 4 2 6 2 2" xfId="25562"/>
    <cellStyle name="Normal 4 4 2 6 2 2 2" xfId="25563"/>
    <cellStyle name="Normal 4 4 2 6 2 2 2 2" xfId="25564"/>
    <cellStyle name="Normal 4 4 2 6 2 2 3" xfId="25565"/>
    <cellStyle name="Normal 4 4 2 6 2 3" xfId="25566"/>
    <cellStyle name="Normal 4 4 2 6 2 3 2" xfId="25567"/>
    <cellStyle name="Normal 4 4 2 6 2 4" xfId="25568"/>
    <cellStyle name="Normal 4 4 2 6 3" xfId="25569"/>
    <cellStyle name="Normal 4 4 2 6 3 2" xfId="25570"/>
    <cellStyle name="Normal 4 4 2 6 3 2 2" xfId="25571"/>
    <cellStyle name="Normal 4 4 2 6 3 3" xfId="25572"/>
    <cellStyle name="Normal 4 4 2 6 4" xfId="25573"/>
    <cellStyle name="Normal 4 4 2 6 4 2" xfId="25574"/>
    <cellStyle name="Normal 4 4 2 6 5" xfId="25575"/>
    <cellStyle name="Normal 4 4 2 7" xfId="25576"/>
    <cellStyle name="Normal 4 4 2 7 2" xfId="25577"/>
    <cellStyle name="Normal 4 4 2 7 2 2" xfId="25578"/>
    <cellStyle name="Normal 4 4 2 7 2 2 2" xfId="25579"/>
    <cellStyle name="Normal 4 4 2 7 2 3" xfId="25580"/>
    <cellStyle name="Normal 4 4 2 7 3" xfId="25581"/>
    <cellStyle name="Normal 4 4 2 7 3 2" xfId="25582"/>
    <cellStyle name="Normal 4 4 2 7 4" xfId="25583"/>
    <cellStyle name="Normal 4 4 2 8" xfId="25584"/>
    <cellStyle name="Normal 4 4 2 8 2" xfId="25585"/>
    <cellStyle name="Normal 4 4 2 8 2 2" xfId="25586"/>
    <cellStyle name="Normal 4 4 2 8 3" xfId="25587"/>
    <cellStyle name="Normal 4 4 2 9" xfId="25588"/>
    <cellStyle name="Normal 4 4 2 9 2" xfId="25589"/>
    <cellStyle name="Normal 4 4 3" xfId="25590"/>
    <cellStyle name="Normal 4 4 3 2" xfId="25591"/>
    <cellStyle name="Normal 4 4 3 2 2" xfId="25592"/>
    <cellStyle name="Normal 4 4 3 2 2 2" xfId="25593"/>
    <cellStyle name="Normal 4 4 3 2 2 2 2" xfId="25594"/>
    <cellStyle name="Normal 4 4 3 2 2 2 2 2" xfId="25595"/>
    <cellStyle name="Normal 4 4 3 2 2 2 2 2 2" xfId="25596"/>
    <cellStyle name="Normal 4 4 3 2 2 2 2 2 2 2" xfId="25597"/>
    <cellStyle name="Normal 4 4 3 2 2 2 2 2 2 2 2" xfId="25598"/>
    <cellStyle name="Normal 4 4 3 2 2 2 2 2 2 3" xfId="25599"/>
    <cellStyle name="Normal 4 4 3 2 2 2 2 2 3" xfId="25600"/>
    <cellStyle name="Normal 4 4 3 2 2 2 2 2 3 2" xfId="25601"/>
    <cellStyle name="Normal 4 4 3 2 2 2 2 2 4" xfId="25602"/>
    <cellStyle name="Normal 4 4 3 2 2 2 2 3" xfId="25603"/>
    <cellStyle name="Normal 4 4 3 2 2 2 2 3 2" xfId="25604"/>
    <cellStyle name="Normal 4 4 3 2 2 2 2 3 2 2" xfId="25605"/>
    <cellStyle name="Normal 4 4 3 2 2 2 2 3 3" xfId="25606"/>
    <cellStyle name="Normal 4 4 3 2 2 2 2 4" xfId="25607"/>
    <cellStyle name="Normal 4 4 3 2 2 2 2 4 2" xfId="25608"/>
    <cellStyle name="Normal 4 4 3 2 2 2 2 5" xfId="25609"/>
    <cellStyle name="Normal 4 4 3 2 2 2 3" xfId="25610"/>
    <cellStyle name="Normal 4 4 3 2 2 2 3 2" xfId="25611"/>
    <cellStyle name="Normal 4 4 3 2 2 2 3 2 2" xfId="25612"/>
    <cellStyle name="Normal 4 4 3 2 2 2 3 2 2 2" xfId="25613"/>
    <cellStyle name="Normal 4 4 3 2 2 2 3 2 3" xfId="25614"/>
    <cellStyle name="Normal 4 4 3 2 2 2 3 3" xfId="25615"/>
    <cellStyle name="Normal 4 4 3 2 2 2 3 3 2" xfId="25616"/>
    <cellStyle name="Normal 4 4 3 2 2 2 3 4" xfId="25617"/>
    <cellStyle name="Normal 4 4 3 2 2 2 4" xfId="25618"/>
    <cellStyle name="Normal 4 4 3 2 2 2 4 2" xfId="25619"/>
    <cellStyle name="Normal 4 4 3 2 2 2 4 2 2" xfId="25620"/>
    <cellStyle name="Normal 4 4 3 2 2 2 4 3" xfId="25621"/>
    <cellStyle name="Normal 4 4 3 2 2 2 5" xfId="25622"/>
    <cellStyle name="Normal 4 4 3 2 2 2 5 2" xfId="25623"/>
    <cellStyle name="Normal 4 4 3 2 2 2 6" xfId="25624"/>
    <cellStyle name="Normal 4 4 3 2 2 3" xfId="25625"/>
    <cellStyle name="Normal 4 4 3 2 2 3 2" xfId="25626"/>
    <cellStyle name="Normal 4 4 3 2 2 3 2 2" xfId="25627"/>
    <cellStyle name="Normal 4 4 3 2 2 3 2 2 2" xfId="25628"/>
    <cellStyle name="Normal 4 4 3 2 2 3 2 2 2 2" xfId="25629"/>
    <cellStyle name="Normal 4 4 3 2 2 3 2 2 3" xfId="25630"/>
    <cellStyle name="Normal 4 4 3 2 2 3 2 3" xfId="25631"/>
    <cellStyle name="Normal 4 4 3 2 2 3 2 3 2" xfId="25632"/>
    <cellStyle name="Normal 4 4 3 2 2 3 2 4" xfId="25633"/>
    <cellStyle name="Normal 4 4 3 2 2 3 3" xfId="25634"/>
    <cellStyle name="Normal 4 4 3 2 2 3 3 2" xfId="25635"/>
    <cellStyle name="Normal 4 4 3 2 2 3 3 2 2" xfId="25636"/>
    <cellStyle name="Normal 4 4 3 2 2 3 3 3" xfId="25637"/>
    <cellStyle name="Normal 4 4 3 2 2 3 4" xfId="25638"/>
    <cellStyle name="Normal 4 4 3 2 2 3 4 2" xfId="25639"/>
    <cellStyle name="Normal 4 4 3 2 2 3 5" xfId="25640"/>
    <cellStyle name="Normal 4 4 3 2 2 4" xfId="25641"/>
    <cellStyle name="Normal 4 4 3 2 2 4 2" xfId="25642"/>
    <cellStyle name="Normal 4 4 3 2 2 4 2 2" xfId="25643"/>
    <cellStyle name="Normal 4 4 3 2 2 4 2 2 2" xfId="25644"/>
    <cellStyle name="Normal 4 4 3 2 2 4 2 3" xfId="25645"/>
    <cellStyle name="Normal 4 4 3 2 2 4 3" xfId="25646"/>
    <cellStyle name="Normal 4 4 3 2 2 4 3 2" xfId="25647"/>
    <cellStyle name="Normal 4 4 3 2 2 4 4" xfId="25648"/>
    <cellStyle name="Normal 4 4 3 2 2 5" xfId="25649"/>
    <cellStyle name="Normal 4 4 3 2 2 5 2" xfId="25650"/>
    <cellStyle name="Normal 4 4 3 2 2 5 2 2" xfId="25651"/>
    <cellStyle name="Normal 4 4 3 2 2 5 3" xfId="25652"/>
    <cellStyle name="Normal 4 4 3 2 2 6" xfId="25653"/>
    <cellStyle name="Normal 4 4 3 2 2 6 2" xfId="25654"/>
    <cellStyle name="Normal 4 4 3 2 2 7" xfId="25655"/>
    <cellStyle name="Normal 4 4 3 2 3" xfId="25656"/>
    <cellStyle name="Normal 4 4 3 2 3 2" xfId="25657"/>
    <cellStyle name="Normal 4 4 3 2 3 2 2" xfId="25658"/>
    <cellStyle name="Normal 4 4 3 2 3 2 2 2" xfId="25659"/>
    <cellStyle name="Normal 4 4 3 2 3 2 2 2 2" xfId="25660"/>
    <cellStyle name="Normal 4 4 3 2 3 2 2 2 2 2" xfId="25661"/>
    <cellStyle name="Normal 4 4 3 2 3 2 2 2 3" xfId="25662"/>
    <cellStyle name="Normal 4 4 3 2 3 2 2 3" xfId="25663"/>
    <cellStyle name="Normal 4 4 3 2 3 2 2 3 2" xfId="25664"/>
    <cellStyle name="Normal 4 4 3 2 3 2 2 4" xfId="25665"/>
    <cellStyle name="Normal 4 4 3 2 3 2 3" xfId="25666"/>
    <cellStyle name="Normal 4 4 3 2 3 2 3 2" xfId="25667"/>
    <cellStyle name="Normal 4 4 3 2 3 2 3 2 2" xfId="25668"/>
    <cellStyle name="Normal 4 4 3 2 3 2 3 3" xfId="25669"/>
    <cellStyle name="Normal 4 4 3 2 3 2 4" xfId="25670"/>
    <cellStyle name="Normal 4 4 3 2 3 2 4 2" xfId="25671"/>
    <cellStyle name="Normal 4 4 3 2 3 2 5" xfId="25672"/>
    <cellStyle name="Normal 4 4 3 2 3 3" xfId="25673"/>
    <cellStyle name="Normal 4 4 3 2 3 3 2" xfId="25674"/>
    <cellStyle name="Normal 4 4 3 2 3 3 2 2" xfId="25675"/>
    <cellStyle name="Normal 4 4 3 2 3 3 2 2 2" xfId="25676"/>
    <cellStyle name="Normal 4 4 3 2 3 3 2 3" xfId="25677"/>
    <cellStyle name="Normal 4 4 3 2 3 3 3" xfId="25678"/>
    <cellStyle name="Normal 4 4 3 2 3 3 3 2" xfId="25679"/>
    <cellStyle name="Normal 4 4 3 2 3 3 4" xfId="25680"/>
    <cellStyle name="Normal 4 4 3 2 3 4" xfId="25681"/>
    <cellStyle name="Normal 4 4 3 2 3 4 2" xfId="25682"/>
    <cellStyle name="Normal 4 4 3 2 3 4 2 2" xfId="25683"/>
    <cellStyle name="Normal 4 4 3 2 3 4 3" xfId="25684"/>
    <cellStyle name="Normal 4 4 3 2 3 5" xfId="25685"/>
    <cellStyle name="Normal 4 4 3 2 3 5 2" xfId="25686"/>
    <cellStyle name="Normal 4 4 3 2 3 6" xfId="25687"/>
    <cellStyle name="Normal 4 4 3 2 4" xfId="25688"/>
    <cellStyle name="Normal 4 4 3 2 4 2" xfId="25689"/>
    <cellStyle name="Normal 4 4 3 2 4 2 2" xfId="25690"/>
    <cellStyle name="Normal 4 4 3 2 4 2 2 2" xfId="25691"/>
    <cellStyle name="Normal 4 4 3 2 4 2 2 2 2" xfId="25692"/>
    <cellStyle name="Normal 4 4 3 2 4 2 2 3" xfId="25693"/>
    <cellStyle name="Normal 4 4 3 2 4 2 3" xfId="25694"/>
    <cellStyle name="Normal 4 4 3 2 4 2 3 2" xfId="25695"/>
    <cellStyle name="Normal 4 4 3 2 4 2 4" xfId="25696"/>
    <cellStyle name="Normal 4 4 3 2 4 3" xfId="25697"/>
    <cellStyle name="Normal 4 4 3 2 4 3 2" xfId="25698"/>
    <cellStyle name="Normal 4 4 3 2 4 3 2 2" xfId="25699"/>
    <cellStyle name="Normal 4 4 3 2 4 3 3" xfId="25700"/>
    <cellStyle name="Normal 4 4 3 2 4 4" xfId="25701"/>
    <cellStyle name="Normal 4 4 3 2 4 4 2" xfId="25702"/>
    <cellStyle name="Normal 4 4 3 2 4 5" xfId="25703"/>
    <cellStyle name="Normal 4 4 3 2 5" xfId="25704"/>
    <cellStyle name="Normal 4 4 3 2 5 2" xfId="25705"/>
    <cellStyle name="Normal 4 4 3 2 5 2 2" xfId="25706"/>
    <cellStyle name="Normal 4 4 3 2 5 2 2 2" xfId="25707"/>
    <cellStyle name="Normal 4 4 3 2 5 2 3" xfId="25708"/>
    <cellStyle name="Normal 4 4 3 2 5 3" xfId="25709"/>
    <cellStyle name="Normal 4 4 3 2 5 3 2" xfId="25710"/>
    <cellStyle name="Normal 4 4 3 2 5 4" xfId="25711"/>
    <cellStyle name="Normal 4 4 3 2 6" xfId="25712"/>
    <cellStyle name="Normal 4 4 3 2 6 2" xfId="25713"/>
    <cellStyle name="Normal 4 4 3 2 6 2 2" xfId="25714"/>
    <cellStyle name="Normal 4 4 3 2 6 3" xfId="25715"/>
    <cellStyle name="Normal 4 4 3 2 7" xfId="25716"/>
    <cellStyle name="Normal 4 4 3 2 7 2" xfId="25717"/>
    <cellStyle name="Normal 4 4 3 2 8" xfId="25718"/>
    <cellStyle name="Normal 4 4 3 3" xfId="25719"/>
    <cellStyle name="Normal 4 4 3 3 2" xfId="25720"/>
    <cellStyle name="Normal 4 4 3 3 2 2" xfId="25721"/>
    <cellStyle name="Normal 4 4 3 3 2 2 2" xfId="25722"/>
    <cellStyle name="Normal 4 4 3 3 2 2 2 2" xfId="25723"/>
    <cellStyle name="Normal 4 4 3 3 2 2 2 2 2" xfId="25724"/>
    <cellStyle name="Normal 4 4 3 3 2 2 2 2 2 2" xfId="25725"/>
    <cellStyle name="Normal 4 4 3 3 2 2 2 2 3" xfId="25726"/>
    <cellStyle name="Normal 4 4 3 3 2 2 2 3" xfId="25727"/>
    <cellStyle name="Normal 4 4 3 3 2 2 2 3 2" xfId="25728"/>
    <cellStyle name="Normal 4 4 3 3 2 2 2 4" xfId="25729"/>
    <cellStyle name="Normal 4 4 3 3 2 2 3" xfId="25730"/>
    <cellStyle name="Normal 4 4 3 3 2 2 3 2" xfId="25731"/>
    <cellStyle name="Normal 4 4 3 3 2 2 3 2 2" xfId="25732"/>
    <cellStyle name="Normal 4 4 3 3 2 2 3 3" xfId="25733"/>
    <cellStyle name="Normal 4 4 3 3 2 2 4" xfId="25734"/>
    <cellStyle name="Normal 4 4 3 3 2 2 4 2" xfId="25735"/>
    <cellStyle name="Normal 4 4 3 3 2 2 5" xfId="25736"/>
    <cellStyle name="Normal 4 4 3 3 2 3" xfId="25737"/>
    <cellStyle name="Normal 4 4 3 3 2 3 2" xfId="25738"/>
    <cellStyle name="Normal 4 4 3 3 2 3 2 2" xfId="25739"/>
    <cellStyle name="Normal 4 4 3 3 2 3 2 2 2" xfId="25740"/>
    <cellStyle name="Normal 4 4 3 3 2 3 2 3" xfId="25741"/>
    <cellStyle name="Normal 4 4 3 3 2 3 3" xfId="25742"/>
    <cellStyle name="Normal 4 4 3 3 2 3 3 2" xfId="25743"/>
    <cellStyle name="Normal 4 4 3 3 2 3 4" xfId="25744"/>
    <cellStyle name="Normal 4 4 3 3 2 4" xfId="25745"/>
    <cellStyle name="Normal 4 4 3 3 2 4 2" xfId="25746"/>
    <cellStyle name="Normal 4 4 3 3 2 4 2 2" xfId="25747"/>
    <cellStyle name="Normal 4 4 3 3 2 4 3" xfId="25748"/>
    <cellStyle name="Normal 4 4 3 3 2 5" xfId="25749"/>
    <cellStyle name="Normal 4 4 3 3 2 5 2" xfId="25750"/>
    <cellStyle name="Normal 4 4 3 3 2 6" xfId="25751"/>
    <cellStyle name="Normal 4 4 3 3 3" xfId="25752"/>
    <cellStyle name="Normal 4 4 3 3 3 2" xfId="25753"/>
    <cellStyle name="Normal 4 4 3 3 3 2 2" xfId="25754"/>
    <cellStyle name="Normal 4 4 3 3 3 2 2 2" xfId="25755"/>
    <cellStyle name="Normal 4 4 3 3 3 2 2 2 2" xfId="25756"/>
    <cellStyle name="Normal 4 4 3 3 3 2 2 3" xfId="25757"/>
    <cellStyle name="Normal 4 4 3 3 3 2 3" xfId="25758"/>
    <cellStyle name="Normal 4 4 3 3 3 2 3 2" xfId="25759"/>
    <cellStyle name="Normal 4 4 3 3 3 2 4" xfId="25760"/>
    <cellStyle name="Normal 4 4 3 3 3 3" xfId="25761"/>
    <cellStyle name="Normal 4 4 3 3 3 3 2" xfId="25762"/>
    <cellStyle name="Normal 4 4 3 3 3 3 2 2" xfId="25763"/>
    <cellStyle name="Normal 4 4 3 3 3 3 3" xfId="25764"/>
    <cellStyle name="Normal 4 4 3 3 3 4" xfId="25765"/>
    <cellStyle name="Normal 4 4 3 3 3 4 2" xfId="25766"/>
    <cellStyle name="Normal 4 4 3 3 3 5" xfId="25767"/>
    <cellStyle name="Normal 4 4 3 3 4" xfId="25768"/>
    <cellStyle name="Normal 4 4 3 3 4 2" xfId="25769"/>
    <cellStyle name="Normal 4 4 3 3 4 2 2" xfId="25770"/>
    <cellStyle name="Normal 4 4 3 3 4 2 2 2" xfId="25771"/>
    <cellStyle name="Normal 4 4 3 3 4 2 3" xfId="25772"/>
    <cellStyle name="Normal 4 4 3 3 4 3" xfId="25773"/>
    <cellStyle name="Normal 4 4 3 3 4 3 2" xfId="25774"/>
    <cellStyle name="Normal 4 4 3 3 4 4" xfId="25775"/>
    <cellStyle name="Normal 4 4 3 3 5" xfId="25776"/>
    <cellStyle name="Normal 4 4 3 3 5 2" xfId="25777"/>
    <cellStyle name="Normal 4 4 3 3 5 2 2" xfId="25778"/>
    <cellStyle name="Normal 4 4 3 3 5 3" xfId="25779"/>
    <cellStyle name="Normal 4 4 3 3 6" xfId="25780"/>
    <cellStyle name="Normal 4 4 3 3 6 2" xfId="25781"/>
    <cellStyle name="Normal 4 4 3 3 7" xfId="25782"/>
    <cellStyle name="Normal 4 4 3 4" xfId="25783"/>
    <cellStyle name="Normal 4 4 3 4 2" xfId="25784"/>
    <cellStyle name="Normal 4 4 3 4 2 2" xfId="25785"/>
    <cellStyle name="Normal 4 4 3 4 2 2 2" xfId="25786"/>
    <cellStyle name="Normal 4 4 3 4 2 2 2 2" xfId="25787"/>
    <cellStyle name="Normal 4 4 3 4 2 2 2 2 2" xfId="25788"/>
    <cellStyle name="Normal 4 4 3 4 2 2 2 3" xfId="25789"/>
    <cellStyle name="Normal 4 4 3 4 2 2 3" xfId="25790"/>
    <cellStyle name="Normal 4 4 3 4 2 2 3 2" xfId="25791"/>
    <cellStyle name="Normal 4 4 3 4 2 2 4" xfId="25792"/>
    <cellStyle name="Normal 4 4 3 4 2 3" xfId="25793"/>
    <cellStyle name="Normal 4 4 3 4 2 3 2" xfId="25794"/>
    <cellStyle name="Normal 4 4 3 4 2 3 2 2" xfId="25795"/>
    <cellStyle name="Normal 4 4 3 4 2 3 3" xfId="25796"/>
    <cellStyle name="Normal 4 4 3 4 2 4" xfId="25797"/>
    <cellStyle name="Normal 4 4 3 4 2 4 2" xfId="25798"/>
    <cellStyle name="Normal 4 4 3 4 2 5" xfId="25799"/>
    <cellStyle name="Normal 4 4 3 4 3" xfId="25800"/>
    <cellStyle name="Normal 4 4 3 4 3 2" xfId="25801"/>
    <cellStyle name="Normal 4 4 3 4 3 2 2" xfId="25802"/>
    <cellStyle name="Normal 4 4 3 4 3 2 2 2" xfId="25803"/>
    <cellStyle name="Normal 4 4 3 4 3 2 3" xfId="25804"/>
    <cellStyle name="Normal 4 4 3 4 3 3" xfId="25805"/>
    <cellStyle name="Normal 4 4 3 4 3 3 2" xfId="25806"/>
    <cellStyle name="Normal 4 4 3 4 3 4" xfId="25807"/>
    <cellStyle name="Normal 4 4 3 4 4" xfId="25808"/>
    <cellStyle name="Normal 4 4 3 4 4 2" xfId="25809"/>
    <cellStyle name="Normal 4 4 3 4 4 2 2" xfId="25810"/>
    <cellStyle name="Normal 4 4 3 4 4 3" xfId="25811"/>
    <cellStyle name="Normal 4 4 3 4 5" xfId="25812"/>
    <cellStyle name="Normal 4 4 3 4 5 2" xfId="25813"/>
    <cellStyle name="Normal 4 4 3 4 6" xfId="25814"/>
    <cellStyle name="Normal 4 4 3 5" xfId="25815"/>
    <cellStyle name="Normal 4 4 3 5 2" xfId="25816"/>
    <cellStyle name="Normal 4 4 3 5 2 2" xfId="25817"/>
    <cellStyle name="Normal 4 4 3 5 2 2 2" xfId="25818"/>
    <cellStyle name="Normal 4 4 3 5 2 2 2 2" xfId="25819"/>
    <cellStyle name="Normal 4 4 3 5 2 2 3" xfId="25820"/>
    <cellStyle name="Normal 4 4 3 5 2 3" xfId="25821"/>
    <cellStyle name="Normal 4 4 3 5 2 3 2" xfId="25822"/>
    <cellStyle name="Normal 4 4 3 5 2 4" xfId="25823"/>
    <cellStyle name="Normal 4 4 3 5 3" xfId="25824"/>
    <cellStyle name="Normal 4 4 3 5 3 2" xfId="25825"/>
    <cellStyle name="Normal 4 4 3 5 3 2 2" xfId="25826"/>
    <cellStyle name="Normal 4 4 3 5 3 3" xfId="25827"/>
    <cellStyle name="Normal 4 4 3 5 4" xfId="25828"/>
    <cellStyle name="Normal 4 4 3 5 4 2" xfId="25829"/>
    <cellStyle name="Normal 4 4 3 5 5" xfId="25830"/>
    <cellStyle name="Normal 4 4 3 6" xfId="25831"/>
    <cellStyle name="Normal 4 4 3 6 2" xfId="25832"/>
    <cellStyle name="Normal 4 4 3 6 2 2" xfId="25833"/>
    <cellStyle name="Normal 4 4 3 6 2 2 2" xfId="25834"/>
    <cellStyle name="Normal 4 4 3 6 2 3" xfId="25835"/>
    <cellStyle name="Normal 4 4 3 6 3" xfId="25836"/>
    <cellStyle name="Normal 4 4 3 6 3 2" xfId="25837"/>
    <cellStyle name="Normal 4 4 3 6 4" xfId="25838"/>
    <cellStyle name="Normal 4 4 3 7" xfId="25839"/>
    <cellStyle name="Normal 4 4 3 7 2" xfId="25840"/>
    <cellStyle name="Normal 4 4 3 7 2 2" xfId="25841"/>
    <cellStyle name="Normal 4 4 3 7 3" xfId="25842"/>
    <cellStyle name="Normal 4 4 3 8" xfId="25843"/>
    <cellStyle name="Normal 4 4 3 8 2" xfId="25844"/>
    <cellStyle name="Normal 4 4 3 9" xfId="25845"/>
    <cellStyle name="Normal 4 4 4" xfId="25846"/>
    <cellStyle name="Normal 4 4 4 2" xfId="25847"/>
    <cellStyle name="Normal 4 4 4 2 2" xfId="25848"/>
    <cellStyle name="Normal 4 4 4 2 2 2" xfId="25849"/>
    <cellStyle name="Normal 4 4 4 2 2 2 2" xfId="25850"/>
    <cellStyle name="Normal 4 4 4 2 2 2 2 2" xfId="25851"/>
    <cellStyle name="Normal 4 4 4 2 2 2 2 2 2" xfId="25852"/>
    <cellStyle name="Normal 4 4 4 2 2 2 2 2 2 2" xfId="25853"/>
    <cellStyle name="Normal 4 4 4 2 2 2 2 2 3" xfId="25854"/>
    <cellStyle name="Normal 4 4 4 2 2 2 2 3" xfId="25855"/>
    <cellStyle name="Normal 4 4 4 2 2 2 2 3 2" xfId="25856"/>
    <cellStyle name="Normal 4 4 4 2 2 2 2 4" xfId="25857"/>
    <cellStyle name="Normal 4 4 4 2 2 2 3" xfId="25858"/>
    <cellStyle name="Normal 4 4 4 2 2 2 3 2" xfId="25859"/>
    <cellStyle name="Normal 4 4 4 2 2 2 3 2 2" xfId="25860"/>
    <cellStyle name="Normal 4 4 4 2 2 2 3 3" xfId="25861"/>
    <cellStyle name="Normal 4 4 4 2 2 2 4" xfId="25862"/>
    <cellStyle name="Normal 4 4 4 2 2 2 4 2" xfId="25863"/>
    <cellStyle name="Normal 4 4 4 2 2 2 5" xfId="25864"/>
    <cellStyle name="Normal 4 4 4 2 2 3" xfId="25865"/>
    <cellStyle name="Normal 4 4 4 2 2 3 2" xfId="25866"/>
    <cellStyle name="Normal 4 4 4 2 2 3 2 2" xfId="25867"/>
    <cellStyle name="Normal 4 4 4 2 2 3 2 2 2" xfId="25868"/>
    <cellStyle name="Normal 4 4 4 2 2 3 2 3" xfId="25869"/>
    <cellStyle name="Normal 4 4 4 2 2 3 3" xfId="25870"/>
    <cellStyle name="Normal 4 4 4 2 2 3 3 2" xfId="25871"/>
    <cellStyle name="Normal 4 4 4 2 2 3 4" xfId="25872"/>
    <cellStyle name="Normal 4 4 4 2 2 4" xfId="25873"/>
    <cellStyle name="Normal 4 4 4 2 2 4 2" xfId="25874"/>
    <cellStyle name="Normal 4 4 4 2 2 4 2 2" xfId="25875"/>
    <cellStyle name="Normal 4 4 4 2 2 4 3" xfId="25876"/>
    <cellStyle name="Normal 4 4 4 2 2 5" xfId="25877"/>
    <cellStyle name="Normal 4 4 4 2 2 5 2" xfId="25878"/>
    <cellStyle name="Normal 4 4 4 2 2 6" xfId="25879"/>
    <cellStyle name="Normal 4 4 4 2 3" xfId="25880"/>
    <cellStyle name="Normal 4 4 4 2 3 2" xfId="25881"/>
    <cellStyle name="Normal 4 4 4 2 3 2 2" xfId="25882"/>
    <cellStyle name="Normal 4 4 4 2 3 2 2 2" xfId="25883"/>
    <cellStyle name="Normal 4 4 4 2 3 2 2 2 2" xfId="25884"/>
    <cellStyle name="Normal 4 4 4 2 3 2 2 3" xfId="25885"/>
    <cellStyle name="Normal 4 4 4 2 3 2 3" xfId="25886"/>
    <cellStyle name="Normal 4 4 4 2 3 2 3 2" xfId="25887"/>
    <cellStyle name="Normal 4 4 4 2 3 2 4" xfId="25888"/>
    <cellStyle name="Normal 4 4 4 2 3 3" xfId="25889"/>
    <cellStyle name="Normal 4 4 4 2 3 3 2" xfId="25890"/>
    <cellStyle name="Normal 4 4 4 2 3 3 2 2" xfId="25891"/>
    <cellStyle name="Normal 4 4 4 2 3 3 3" xfId="25892"/>
    <cellStyle name="Normal 4 4 4 2 3 4" xfId="25893"/>
    <cellStyle name="Normal 4 4 4 2 3 4 2" xfId="25894"/>
    <cellStyle name="Normal 4 4 4 2 3 5" xfId="25895"/>
    <cellStyle name="Normal 4 4 4 2 4" xfId="25896"/>
    <cellStyle name="Normal 4 4 4 2 4 2" xfId="25897"/>
    <cellStyle name="Normal 4 4 4 2 4 2 2" xfId="25898"/>
    <cellStyle name="Normal 4 4 4 2 4 2 2 2" xfId="25899"/>
    <cellStyle name="Normal 4 4 4 2 4 2 3" xfId="25900"/>
    <cellStyle name="Normal 4 4 4 2 4 3" xfId="25901"/>
    <cellStyle name="Normal 4 4 4 2 4 3 2" xfId="25902"/>
    <cellStyle name="Normal 4 4 4 2 4 4" xfId="25903"/>
    <cellStyle name="Normal 4 4 4 2 5" xfId="25904"/>
    <cellStyle name="Normal 4 4 4 2 5 2" xfId="25905"/>
    <cellStyle name="Normal 4 4 4 2 5 2 2" xfId="25906"/>
    <cellStyle name="Normal 4 4 4 2 5 3" xfId="25907"/>
    <cellStyle name="Normal 4 4 4 2 6" xfId="25908"/>
    <cellStyle name="Normal 4 4 4 2 6 2" xfId="25909"/>
    <cellStyle name="Normal 4 4 4 2 7" xfId="25910"/>
    <cellStyle name="Normal 4 4 4 3" xfId="25911"/>
    <cellStyle name="Normal 4 4 4 3 2" xfId="25912"/>
    <cellStyle name="Normal 4 4 4 3 2 2" xfId="25913"/>
    <cellStyle name="Normal 4 4 4 3 2 2 2" xfId="25914"/>
    <cellStyle name="Normal 4 4 4 3 2 2 2 2" xfId="25915"/>
    <cellStyle name="Normal 4 4 4 3 2 2 2 2 2" xfId="25916"/>
    <cellStyle name="Normal 4 4 4 3 2 2 2 3" xfId="25917"/>
    <cellStyle name="Normal 4 4 4 3 2 2 3" xfId="25918"/>
    <cellStyle name="Normal 4 4 4 3 2 2 3 2" xfId="25919"/>
    <cellStyle name="Normal 4 4 4 3 2 2 4" xfId="25920"/>
    <cellStyle name="Normal 4 4 4 3 2 3" xfId="25921"/>
    <cellStyle name="Normal 4 4 4 3 2 3 2" xfId="25922"/>
    <cellStyle name="Normal 4 4 4 3 2 3 2 2" xfId="25923"/>
    <cellStyle name="Normal 4 4 4 3 2 3 3" xfId="25924"/>
    <cellStyle name="Normal 4 4 4 3 2 4" xfId="25925"/>
    <cellStyle name="Normal 4 4 4 3 2 4 2" xfId="25926"/>
    <cellStyle name="Normal 4 4 4 3 2 5" xfId="25927"/>
    <cellStyle name="Normal 4 4 4 3 3" xfId="25928"/>
    <cellStyle name="Normal 4 4 4 3 3 2" xfId="25929"/>
    <cellStyle name="Normal 4 4 4 3 3 2 2" xfId="25930"/>
    <cellStyle name="Normal 4 4 4 3 3 2 2 2" xfId="25931"/>
    <cellStyle name="Normal 4 4 4 3 3 2 3" xfId="25932"/>
    <cellStyle name="Normal 4 4 4 3 3 3" xfId="25933"/>
    <cellStyle name="Normal 4 4 4 3 3 3 2" xfId="25934"/>
    <cellStyle name="Normal 4 4 4 3 3 4" xfId="25935"/>
    <cellStyle name="Normal 4 4 4 3 4" xfId="25936"/>
    <cellStyle name="Normal 4 4 4 3 4 2" xfId="25937"/>
    <cellStyle name="Normal 4 4 4 3 4 2 2" xfId="25938"/>
    <cellStyle name="Normal 4 4 4 3 4 3" xfId="25939"/>
    <cellStyle name="Normal 4 4 4 3 5" xfId="25940"/>
    <cellStyle name="Normal 4 4 4 3 5 2" xfId="25941"/>
    <cellStyle name="Normal 4 4 4 3 6" xfId="25942"/>
    <cellStyle name="Normal 4 4 4 4" xfId="25943"/>
    <cellStyle name="Normal 4 4 4 4 2" xfId="25944"/>
    <cellStyle name="Normal 4 4 4 4 2 2" xfId="25945"/>
    <cellStyle name="Normal 4 4 4 4 2 2 2" xfId="25946"/>
    <cellStyle name="Normal 4 4 4 4 2 2 2 2" xfId="25947"/>
    <cellStyle name="Normal 4 4 4 4 2 2 3" xfId="25948"/>
    <cellStyle name="Normal 4 4 4 4 2 3" xfId="25949"/>
    <cellStyle name="Normal 4 4 4 4 2 3 2" xfId="25950"/>
    <cellStyle name="Normal 4 4 4 4 2 4" xfId="25951"/>
    <cellStyle name="Normal 4 4 4 4 3" xfId="25952"/>
    <cellStyle name="Normal 4 4 4 4 3 2" xfId="25953"/>
    <cellStyle name="Normal 4 4 4 4 3 2 2" xfId="25954"/>
    <cellStyle name="Normal 4 4 4 4 3 3" xfId="25955"/>
    <cellStyle name="Normal 4 4 4 4 4" xfId="25956"/>
    <cellStyle name="Normal 4 4 4 4 4 2" xfId="25957"/>
    <cellStyle name="Normal 4 4 4 4 5" xfId="25958"/>
    <cellStyle name="Normal 4 4 4 5" xfId="25959"/>
    <cellStyle name="Normal 4 4 4 5 2" xfId="25960"/>
    <cellStyle name="Normal 4 4 4 5 2 2" xfId="25961"/>
    <cellStyle name="Normal 4 4 4 5 2 2 2" xfId="25962"/>
    <cellStyle name="Normal 4 4 4 5 2 3" xfId="25963"/>
    <cellStyle name="Normal 4 4 4 5 3" xfId="25964"/>
    <cellStyle name="Normal 4 4 4 5 3 2" xfId="25965"/>
    <cellStyle name="Normal 4 4 4 5 4" xfId="25966"/>
    <cellStyle name="Normal 4 4 4 6" xfId="25967"/>
    <cellStyle name="Normal 4 4 4 6 2" xfId="25968"/>
    <cellStyle name="Normal 4 4 4 6 2 2" xfId="25969"/>
    <cellStyle name="Normal 4 4 4 6 3" xfId="25970"/>
    <cellStyle name="Normal 4 4 4 7" xfId="25971"/>
    <cellStyle name="Normal 4 4 4 7 2" xfId="25972"/>
    <cellStyle name="Normal 4 4 4 8" xfId="25973"/>
    <cellStyle name="Normal 4 4 5" xfId="25974"/>
    <cellStyle name="Normal 4 4 5 2" xfId="25975"/>
    <cellStyle name="Normal 4 4 5 2 2" xfId="25976"/>
    <cellStyle name="Normal 4 4 5 2 2 2" xfId="25977"/>
    <cellStyle name="Normal 4 4 5 2 2 2 2" xfId="25978"/>
    <cellStyle name="Normal 4 4 5 2 2 2 2 2" xfId="25979"/>
    <cellStyle name="Normal 4 4 5 2 2 2 2 2 2" xfId="25980"/>
    <cellStyle name="Normal 4 4 5 2 2 2 2 3" xfId="25981"/>
    <cellStyle name="Normal 4 4 5 2 2 2 3" xfId="25982"/>
    <cellStyle name="Normal 4 4 5 2 2 2 3 2" xfId="25983"/>
    <cellStyle name="Normal 4 4 5 2 2 2 4" xfId="25984"/>
    <cellStyle name="Normal 4 4 5 2 2 3" xfId="25985"/>
    <cellStyle name="Normal 4 4 5 2 2 3 2" xfId="25986"/>
    <cellStyle name="Normal 4 4 5 2 2 3 2 2" xfId="25987"/>
    <cellStyle name="Normal 4 4 5 2 2 3 3" xfId="25988"/>
    <cellStyle name="Normal 4 4 5 2 2 4" xfId="25989"/>
    <cellStyle name="Normal 4 4 5 2 2 4 2" xfId="25990"/>
    <cellStyle name="Normal 4 4 5 2 2 5" xfId="25991"/>
    <cellStyle name="Normal 4 4 5 2 3" xfId="25992"/>
    <cellStyle name="Normal 4 4 5 2 3 2" xfId="25993"/>
    <cellStyle name="Normal 4 4 5 2 3 2 2" xfId="25994"/>
    <cellStyle name="Normal 4 4 5 2 3 2 2 2" xfId="25995"/>
    <cellStyle name="Normal 4 4 5 2 3 2 3" xfId="25996"/>
    <cellStyle name="Normal 4 4 5 2 3 3" xfId="25997"/>
    <cellStyle name="Normal 4 4 5 2 3 3 2" xfId="25998"/>
    <cellStyle name="Normal 4 4 5 2 3 4" xfId="25999"/>
    <cellStyle name="Normal 4 4 5 2 4" xfId="26000"/>
    <cellStyle name="Normal 4 4 5 2 4 2" xfId="26001"/>
    <cellStyle name="Normal 4 4 5 2 4 2 2" xfId="26002"/>
    <cellStyle name="Normal 4 4 5 2 4 3" xfId="26003"/>
    <cellStyle name="Normal 4 4 5 2 5" xfId="26004"/>
    <cellStyle name="Normal 4 4 5 2 5 2" xfId="26005"/>
    <cellStyle name="Normal 4 4 5 2 6" xfId="26006"/>
    <cellStyle name="Normal 4 4 5 3" xfId="26007"/>
    <cellStyle name="Normal 4 4 5 3 2" xfId="26008"/>
    <cellStyle name="Normal 4 4 5 3 2 2" xfId="26009"/>
    <cellStyle name="Normal 4 4 5 3 2 2 2" xfId="26010"/>
    <cellStyle name="Normal 4 4 5 3 2 2 2 2" xfId="26011"/>
    <cellStyle name="Normal 4 4 5 3 2 2 3" xfId="26012"/>
    <cellStyle name="Normal 4 4 5 3 2 3" xfId="26013"/>
    <cellStyle name="Normal 4 4 5 3 2 3 2" xfId="26014"/>
    <cellStyle name="Normal 4 4 5 3 2 4" xfId="26015"/>
    <cellStyle name="Normal 4 4 5 3 3" xfId="26016"/>
    <cellStyle name="Normal 4 4 5 3 3 2" xfId="26017"/>
    <cellStyle name="Normal 4 4 5 3 3 2 2" xfId="26018"/>
    <cellStyle name="Normal 4 4 5 3 3 3" xfId="26019"/>
    <cellStyle name="Normal 4 4 5 3 4" xfId="26020"/>
    <cellStyle name="Normal 4 4 5 3 4 2" xfId="26021"/>
    <cellStyle name="Normal 4 4 5 3 5" xfId="26022"/>
    <cellStyle name="Normal 4 4 5 4" xfId="26023"/>
    <cellStyle name="Normal 4 4 5 4 2" xfId="26024"/>
    <cellStyle name="Normal 4 4 5 4 2 2" xfId="26025"/>
    <cellStyle name="Normal 4 4 5 4 2 2 2" xfId="26026"/>
    <cellStyle name="Normal 4 4 5 4 2 3" xfId="26027"/>
    <cellStyle name="Normal 4 4 5 4 3" xfId="26028"/>
    <cellStyle name="Normal 4 4 5 4 3 2" xfId="26029"/>
    <cellStyle name="Normal 4 4 5 4 4" xfId="26030"/>
    <cellStyle name="Normal 4 4 5 5" xfId="26031"/>
    <cellStyle name="Normal 4 4 5 5 2" xfId="26032"/>
    <cellStyle name="Normal 4 4 5 5 2 2" xfId="26033"/>
    <cellStyle name="Normal 4 4 5 5 3" xfId="26034"/>
    <cellStyle name="Normal 4 4 5 6" xfId="26035"/>
    <cellStyle name="Normal 4 4 5 6 2" xfId="26036"/>
    <cellStyle name="Normal 4 4 5 7" xfId="26037"/>
    <cellStyle name="Normal 4 4 6" xfId="26038"/>
    <cellStyle name="Normal 4 4 6 2" xfId="26039"/>
    <cellStyle name="Normal 4 4 6 2 2" xfId="26040"/>
    <cellStyle name="Normal 4 4 6 2 2 2" xfId="26041"/>
    <cellStyle name="Normal 4 4 6 2 2 2 2" xfId="26042"/>
    <cellStyle name="Normal 4 4 6 2 2 2 2 2" xfId="26043"/>
    <cellStyle name="Normal 4 4 6 2 2 2 3" xfId="26044"/>
    <cellStyle name="Normal 4 4 6 2 2 3" xfId="26045"/>
    <cellStyle name="Normal 4 4 6 2 2 3 2" xfId="26046"/>
    <cellStyle name="Normal 4 4 6 2 2 4" xfId="26047"/>
    <cellStyle name="Normal 4 4 6 2 3" xfId="26048"/>
    <cellStyle name="Normal 4 4 6 2 3 2" xfId="26049"/>
    <cellStyle name="Normal 4 4 6 2 3 2 2" xfId="26050"/>
    <cellStyle name="Normal 4 4 6 2 3 3" xfId="26051"/>
    <cellStyle name="Normal 4 4 6 2 4" xfId="26052"/>
    <cellStyle name="Normal 4 4 6 2 4 2" xfId="26053"/>
    <cellStyle name="Normal 4 4 6 2 5" xfId="26054"/>
    <cellStyle name="Normal 4 4 6 3" xfId="26055"/>
    <cellStyle name="Normal 4 4 6 3 2" xfId="26056"/>
    <cellStyle name="Normal 4 4 6 3 2 2" xfId="26057"/>
    <cellStyle name="Normal 4 4 6 3 2 2 2" xfId="26058"/>
    <cellStyle name="Normal 4 4 6 3 2 3" xfId="26059"/>
    <cellStyle name="Normal 4 4 6 3 3" xfId="26060"/>
    <cellStyle name="Normal 4 4 6 3 3 2" xfId="26061"/>
    <cellStyle name="Normal 4 4 6 3 4" xfId="26062"/>
    <cellStyle name="Normal 4 4 6 4" xfId="26063"/>
    <cellStyle name="Normal 4 4 6 4 2" xfId="26064"/>
    <cellStyle name="Normal 4 4 6 4 2 2" xfId="26065"/>
    <cellStyle name="Normal 4 4 6 4 3" xfId="26066"/>
    <cellStyle name="Normal 4 4 6 5" xfId="26067"/>
    <cellStyle name="Normal 4 4 6 5 2" xfId="26068"/>
    <cellStyle name="Normal 4 4 6 6" xfId="26069"/>
    <cellStyle name="Normal 4 4 7" xfId="26070"/>
    <cellStyle name="Normal 4 4 7 2" xfId="26071"/>
    <cellStyle name="Normal 4 4 7 2 2" xfId="26072"/>
    <cellStyle name="Normal 4 4 7 2 2 2" xfId="26073"/>
    <cellStyle name="Normal 4 4 7 2 2 2 2" xfId="26074"/>
    <cellStyle name="Normal 4 4 7 2 2 3" xfId="26075"/>
    <cellStyle name="Normal 4 4 7 2 3" xfId="26076"/>
    <cellStyle name="Normal 4 4 7 2 3 2" xfId="26077"/>
    <cellStyle name="Normal 4 4 7 2 4" xfId="26078"/>
    <cellStyle name="Normal 4 4 7 3" xfId="26079"/>
    <cellStyle name="Normal 4 4 7 3 2" xfId="26080"/>
    <cellStyle name="Normal 4 4 7 3 2 2" xfId="26081"/>
    <cellStyle name="Normal 4 4 7 3 3" xfId="26082"/>
    <cellStyle name="Normal 4 4 7 4" xfId="26083"/>
    <cellStyle name="Normal 4 4 7 4 2" xfId="26084"/>
    <cellStyle name="Normal 4 4 7 5" xfId="26085"/>
    <cellStyle name="Normal 4 4 8" xfId="26086"/>
    <cellStyle name="Normal 4 4 8 2" xfId="26087"/>
    <cellStyle name="Normal 4 4 8 2 2" xfId="26088"/>
    <cellStyle name="Normal 4 4 8 2 2 2" xfId="26089"/>
    <cellStyle name="Normal 4 4 8 2 3" xfId="26090"/>
    <cellStyle name="Normal 4 4 8 3" xfId="26091"/>
    <cellStyle name="Normal 4 4 8 3 2" xfId="26092"/>
    <cellStyle name="Normal 4 4 8 4" xfId="26093"/>
    <cellStyle name="Normal 4 4 9" xfId="26094"/>
    <cellStyle name="Normal 4 4 9 2" xfId="26095"/>
    <cellStyle name="Normal 4 4 9 2 2" xfId="26096"/>
    <cellStyle name="Normal 4 4 9 3" xfId="26097"/>
    <cellStyle name="Normal 4 5" xfId="26098"/>
    <cellStyle name="Normal 4 5 10" xfId="26099"/>
    <cellStyle name="Normal 4 5 11" xfId="26100"/>
    <cellStyle name="Normal 4 5 2" xfId="26101"/>
    <cellStyle name="Normal 4 5 2 2" xfId="26102"/>
    <cellStyle name="Normal 4 5 2 2 2" xfId="26103"/>
    <cellStyle name="Normal 4 5 2 2 2 2" xfId="26104"/>
    <cellStyle name="Normal 4 5 2 2 2 2 2" xfId="26105"/>
    <cellStyle name="Normal 4 5 2 2 2 2 2 2" xfId="26106"/>
    <cellStyle name="Normal 4 5 2 2 2 2 2 2 2" xfId="26107"/>
    <cellStyle name="Normal 4 5 2 2 2 2 2 2 2 2" xfId="26108"/>
    <cellStyle name="Normal 4 5 2 2 2 2 2 2 2 2 2" xfId="26109"/>
    <cellStyle name="Normal 4 5 2 2 2 2 2 2 2 3" xfId="26110"/>
    <cellStyle name="Normal 4 5 2 2 2 2 2 2 3" xfId="26111"/>
    <cellStyle name="Normal 4 5 2 2 2 2 2 2 3 2" xfId="26112"/>
    <cellStyle name="Normal 4 5 2 2 2 2 2 2 4" xfId="26113"/>
    <cellStyle name="Normal 4 5 2 2 2 2 2 3" xfId="26114"/>
    <cellStyle name="Normal 4 5 2 2 2 2 2 3 2" xfId="26115"/>
    <cellStyle name="Normal 4 5 2 2 2 2 2 3 2 2" xfId="26116"/>
    <cellStyle name="Normal 4 5 2 2 2 2 2 3 3" xfId="26117"/>
    <cellStyle name="Normal 4 5 2 2 2 2 2 4" xfId="26118"/>
    <cellStyle name="Normal 4 5 2 2 2 2 2 4 2" xfId="26119"/>
    <cellStyle name="Normal 4 5 2 2 2 2 2 5" xfId="26120"/>
    <cellStyle name="Normal 4 5 2 2 2 2 3" xfId="26121"/>
    <cellStyle name="Normal 4 5 2 2 2 2 3 2" xfId="26122"/>
    <cellStyle name="Normal 4 5 2 2 2 2 3 2 2" xfId="26123"/>
    <cellStyle name="Normal 4 5 2 2 2 2 3 2 2 2" xfId="26124"/>
    <cellStyle name="Normal 4 5 2 2 2 2 3 2 3" xfId="26125"/>
    <cellStyle name="Normal 4 5 2 2 2 2 3 3" xfId="26126"/>
    <cellStyle name="Normal 4 5 2 2 2 2 3 3 2" xfId="26127"/>
    <cellStyle name="Normal 4 5 2 2 2 2 3 4" xfId="26128"/>
    <cellStyle name="Normal 4 5 2 2 2 2 4" xfId="26129"/>
    <cellStyle name="Normal 4 5 2 2 2 2 4 2" xfId="26130"/>
    <cellStyle name="Normal 4 5 2 2 2 2 4 2 2" xfId="26131"/>
    <cellStyle name="Normal 4 5 2 2 2 2 4 3" xfId="26132"/>
    <cellStyle name="Normal 4 5 2 2 2 2 5" xfId="26133"/>
    <cellStyle name="Normal 4 5 2 2 2 2 5 2" xfId="26134"/>
    <cellStyle name="Normal 4 5 2 2 2 2 6" xfId="26135"/>
    <cellStyle name="Normal 4 5 2 2 2 3" xfId="26136"/>
    <cellStyle name="Normal 4 5 2 2 2 3 2" xfId="26137"/>
    <cellStyle name="Normal 4 5 2 2 2 3 2 2" xfId="26138"/>
    <cellStyle name="Normal 4 5 2 2 2 3 2 2 2" xfId="26139"/>
    <cellStyle name="Normal 4 5 2 2 2 3 2 2 2 2" xfId="26140"/>
    <cellStyle name="Normal 4 5 2 2 2 3 2 2 3" xfId="26141"/>
    <cellStyle name="Normal 4 5 2 2 2 3 2 3" xfId="26142"/>
    <cellStyle name="Normal 4 5 2 2 2 3 2 3 2" xfId="26143"/>
    <cellStyle name="Normal 4 5 2 2 2 3 2 4" xfId="26144"/>
    <cellStyle name="Normal 4 5 2 2 2 3 3" xfId="26145"/>
    <cellStyle name="Normal 4 5 2 2 2 3 3 2" xfId="26146"/>
    <cellStyle name="Normal 4 5 2 2 2 3 3 2 2" xfId="26147"/>
    <cellStyle name="Normal 4 5 2 2 2 3 3 3" xfId="26148"/>
    <cellStyle name="Normal 4 5 2 2 2 3 4" xfId="26149"/>
    <cellStyle name="Normal 4 5 2 2 2 3 4 2" xfId="26150"/>
    <cellStyle name="Normal 4 5 2 2 2 3 5" xfId="26151"/>
    <cellStyle name="Normal 4 5 2 2 2 4" xfId="26152"/>
    <cellStyle name="Normal 4 5 2 2 2 4 2" xfId="26153"/>
    <cellStyle name="Normal 4 5 2 2 2 4 2 2" xfId="26154"/>
    <cellStyle name="Normal 4 5 2 2 2 4 2 2 2" xfId="26155"/>
    <cellStyle name="Normal 4 5 2 2 2 4 2 3" xfId="26156"/>
    <cellStyle name="Normal 4 5 2 2 2 4 3" xfId="26157"/>
    <cellStyle name="Normal 4 5 2 2 2 4 3 2" xfId="26158"/>
    <cellStyle name="Normal 4 5 2 2 2 4 4" xfId="26159"/>
    <cellStyle name="Normal 4 5 2 2 2 5" xfId="26160"/>
    <cellStyle name="Normal 4 5 2 2 2 5 2" xfId="26161"/>
    <cellStyle name="Normal 4 5 2 2 2 5 2 2" xfId="26162"/>
    <cellStyle name="Normal 4 5 2 2 2 5 3" xfId="26163"/>
    <cellStyle name="Normal 4 5 2 2 2 6" xfId="26164"/>
    <cellStyle name="Normal 4 5 2 2 2 6 2" xfId="26165"/>
    <cellStyle name="Normal 4 5 2 2 2 7" xfId="26166"/>
    <cellStyle name="Normal 4 5 2 2 3" xfId="26167"/>
    <cellStyle name="Normal 4 5 2 2 3 2" xfId="26168"/>
    <cellStyle name="Normal 4 5 2 2 3 2 2" xfId="26169"/>
    <cellStyle name="Normal 4 5 2 2 3 2 2 2" xfId="26170"/>
    <cellStyle name="Normal 4 5 2 2 3 2 2 2 2" xfId="26171"/>
    <cellStyle name="Normal 4 5 2 2 3 2 2 2 2 2" xfId="26172"/>
    <cellStyle name="Normal 4 5 2 2 3 2 2 2 3" xfId="26173"/>
    <cellStyle name="Normal 4 5 2 2 3 2 2 3" xfId="26174"/>
    <cellStyle name="Normal 4 5 2 2 3 2 2 3 2" xfId="26175"/>
    <cellStyle name="Normal 4 5 2 2 3 2 2 4" xfId="26176"/>
    <cellStyle name="Normal 4 5 2 2 3 2 3" xfId="26177"/>
    <cellStyle name="Normal 4 5 2 2 3 2 3 2" xfId="26178"/>
    <cellStyle name="Normal 4 5 2 2 3 2 3 2 2" xfId="26179"/>
    <cellStyle name="Normal 4 5 2 2 3 2 3 3" xfId="26180"/>
    <cellStyle name="Normal 4 5 2 2 3 2 4" xfId="26181"/>
    <cellStyle name="Normal 4 5 2 2 3 2 4 2" xfId="26182"/>
    <cellStyle name="Normal 4 5 2 2 3 2 5" xfId="26183"/>
    <cellStyle name="Normal 4 5 2 2 3 3" xfId="26184"/>
    <cellStyle name="Normal 4 5 2 2 3 3 2" xfId="26185"/>
    <cellStyle name="Normal 4 5 2 2 3 3 2 2" xfId="26186"/>
    <cellStyle name="Normal 4 5 2 2 3 3 2 2 2" xfId="26187"/>
    <cellStyle name="Normal 4 5 2 2 3 3 2 3" xfId="26188"/>
    <cellStyle name="Normal 4 5 2 2 3 3 3" xfId="26189"/>
    <cellStyle name="Normal 4 5 2 2 3 3 3 2" xfId="26190"/>
    <cellStyle name="Normal 4 5 2 2 3 3 4" xfId="26191"/>
    <cellStyle name="Normal 4 5 2 2 3 4" xfId="26192"/>
    <cellStyle name="Normal 4 5 2 2 3 4 2" xfId="26193"/>
    <cellStyle name="Normal 4 5 2 2 3 4 2 2" xfId="26194"/>
    <cellStyle name="Normal 4 5 2 2 3 4 3" xfId="26195"/>
    <cellStyle name="Normal 4 5 2 2 3 5" xfId="26196"/>
    <cellStyle name="Normal 4 5 2 2 3 5 2" xfId="26197"/>
    <cellStyle name="Normal 4 5 2 2 3 6" xfId="26198"/>
    <cellStyle name="Normal 4 5 2 2 4" xfId="26199"/>
    <cellStyle name="Normal 4 5 2 2 4 2" xfId="26200"/>
    <cellStyle name="Normal 4 5 2 2 4 2 2" xfId="26201"/>
    <cellStyle name="Normal 4 5 2 2 4 2 2 2" xfId="26202"/>
    <cellStyle name="Normal 4 5 2 2 4 2 2 2 2" xfId="26203"/>
    <cellStyle name="Normal 4 5 2 2 4 2 2 3" xfId="26204"/>
    <cellStyle name="Normal 4 5 2 2 4 2 3" xfId="26205"/>
    <cellStyle name="Normal 4 5 2 2 4 2 3 2" xfId="26206"/>
    <cellStyle name="Normal 4 5 2 2 4 2 4" xfId="26207"/>
    <cellStyle name="Normal 4 5 2 2 4 3" xfId="26208"/>
    <cellStyle name="Normal 4 5 2 2 4 3 2" xfId="26209"/>
    <cellStyle name="Normal 4 5 2 2 4 3 2 2" xfId="26210"/>
    <cellStyle name="Normal 4 5 2 2 4 3 3" xfId="26211"/>
    <cellStyle name="Normal 4 5 2 2 4 4" xfId="26212"/>
    <cellStyle name="Normal 4 5 2 2 4 4 2" xfId="26213"/>
    <cellStyle name="Normal 4 5 2 2 4 5" xfId="26214"/>
    <cellStyle name="Normal 4 5 2 2 5" xfId="26215"/>
    <cellStyle name="Normal 4 5 2 2 5 2" xfId="26216"/>
    <cellStyle name="Normal 4 5 2 2 5 2 2" xfId="26217"/>
    <cellStyle name="Normal 4 5 2 2 5 2 2 2" xfId="26218"/>
    <cellStyle name="Normal 4 5 2 2 5 2 3" xfId="26219"/>
    <cellStyle name="Normal 4 5 2 2 5 3" xfId="26220"/>
    <cellStyle name="Normal 4 5 2 2 5 3 2" xfId="26221"/>
    <cellStyle name="Normal 4 5 2 2 5 4" xfId="26222"/>
    <cellStyle name="Normal 4 5 2 2 6" xfId="26223"/>
    <cellStyle name="Normal 4 5 2 2 6 2" xfId="26224"/>
    <cellStyle name="Normal 4 5 2 2 6 2 2" xfId="26225"/>
    <cellStyle name="Normal 4 5 2 2 6 3" xfId="26226"/>
    <cellStyle name="Normal 4 5 2 2 7" xfId="26227"/>
    <cellStyle name="Normal 4 5 2 2 7 2" xfId="26228"/>
    <cellStyle name="Normal 4 5 2 2 8" xfId="26229"/>
    <cellStyle name="Normal 4 5 2 3" xfId="26230"/>
    <cellStyle name="Normal 4 5 2 3 2" xfId="26231"/>
    <cellStyle name="Normal 4 5 2 3 2 2" xfId="26232"/>
    <cellStyle name="Normal 4 5 2 3 2 2 2" xfId="26233"/>
    <cellStyle name="Normal 4 5 2 3 2 2 2 2" xfId="26234"/>
    <cellStyle name="Normal 4 5 2 3 2 2 2 2 2" xfId="26235"/>
    <cellStyle name="Normal 4 5 2 3 2 2 2 2 2 2" xfId="26236"/>
    <cellStyle name="Normal 4 5 2 3 2 2 2 2 3" xfId="26237"/>
    <cellStyle name="Normal 4 5 2 3 2 2 2 3" xfId="26238"/>
    <cellStyle name="Normal 4 5 2 3 2 2 2 3 2" xfId="26239"/>
    <cellStyle name="Normal 4 5 2 3 2 2 2 4" xfId="26240"/>
    <cellStyle name="Normal 4 5 2 3 2 2 3" xfId="26241"/>
    <cellStyle name="Normal 4 5 2 3 2 2 3 2" xfId="26242"/>
    <cellStyle name="Normal 4 5 2 3 2 2 3 2 2" xfId="26243"/>
    <cellStyle name="Normal 4 5 2 3 2 2 3 3" xfId="26244"/>
    <cellStyle name="Normal 4 5 2 3 2 2 4" xfId="26245"/>
    <cellStyle name="Normal 4 5 2 3 2 2 4 2" xfId="26246"/>
    <cellStyle name="Normal 4 5 2 3 2 2 5" xfId="26247"/>
    <cellStyle name="Normal 4 5 2 3 2 3" xfId="26248"/>
    <cellStyle name="Normal 4 5 2 3 2 3 2" xfId="26249"/>
    <cellStyle name="Normal 4 5 2 3 2 3 2 2" xfId="26250"/>
    <cellStyle name="Normal 4 5 2 3 2 3 2 2 2" xfId="26251"/>
    <cellStyle name="Normal 4 5 2 3 2 3 2 3" xfId="26252"/>
    <cellStyle name="Normal 4 5 2 3 2 3 3" xfId="26253"/>
    <cellStyle name="Normal 4 5 2 3 2 3 3 2" xfId="26254"/>
    <cellStyle name="Normal 4 5 2 3 2 3 4" xfId="26255"/>
    <cellStyle name="Normal 4 5 2 3 2 4" xfId="26256"/>
    <cellStyle name="Normal 4 5 2 3 2 4 2" xfId="26257"/>
    <cellStyle name="Normal 4 5 2 3 2 4 2 2" xfId="26258"/>
    <cellStyle name="Normal 4 5 2 3 2 4 3" xfId="26259"/>
    <cellStyle name="Normal 4 5 2 3 2 5" xfId="26260"/>
    <cellStyle name="Normal 4 5 2 3 2 5 2" xfId="26261"/>
    <cellStyle name="Normal 4 5 2 3 2 6" xfId="26262"/>
    <cellStyle name="Normal 4 5 2 3 3" xfId="26263"/>
    <cellStyle name="Normal 4 5 2 3 3 2" xfId="26264"/>
    <cellStyle name="Normal 4 5 2 3 3 2 2" xfId="26265"/>
    <cellStyle name="Normal 4 5 2 3 3 2 2 2" xfId="26266"/>
    <cellStyle name="Normal 4 5 2 3 3 2 2 2 2" xfId="26267"/>
    <cellStyle name="Normal 4 5 2 3 3 2 2 3" xfId="26268"/>
    <cellStyle name="Normal 4 5 2 3 3 2 3" xfId="26269"/>
    <cellStyle name="Normal 4 5 2 3 3 2 3 2" xfId="26270"/>
    <cellStyle name="Normal 4 5 2 3 3 2 4" xfId="26271"/>
    <cellStyle name="Normal 4 5 2 3 3 3" xfId="26272"/>
    <cellStyle name="Normal 4 5 2 3 3 3 2" xfId="26273"/>
    <cellStyle name="Normal 4 5 2 3 3 3 2 2" xfId="26274"/>
    <cellStyle name="Normal 4 5 2 3 3 3 3" xfId="26275"/>
    <cellStyle name="Normal 4 5 2 3 3 4" xfId="26276"/>
    <cellStyle name="Normal 4 5 2 3 3 4 2" xfId="26277"/>
    <cellStyle name="Normal 4 5 2 3 3 5" xfId="26278"/>
    <cellStyle name="Normal 4 5 2 3 4" xfId="26279"/>
    <cellStyle name="Normal 4 5 2 3 4 2" xfId="26280"/>
    <cellStyle name="Normal 4 5 2 3 4 2 2" xfId="26281"/>
    <cellStyle name="Normal 4 5 2 3 4 2 2 2" xfId="26282"/>
    <cellStyle name="Normal 4 5 2 3 4 2 3" xfId="26283"/>
    <cellStyle name="Normal 4 5 2 3 4 3" xfId="26284"/>
    <cellStyle name="Normal 4 5 2 3 4 3 2" xfId="26285"/>
    <cellStyle name="Normal 4 5 2 3 4 4" xfId="26286"/>
    <cellStyle name="Normal 4 5 2 3 5" xfId="26287"/>
    <cellStyle name="Normal 4 5 2 3 5 2" xfId="26288"/>
    <cellStyle name="Normal 4 5 2 3 5 2 2" xfId="26289"/>
    <cellStyle name="Normal 4 5 2 3 5 3" xfId="26290"/>
    <cellStyle name="Normal 4 5 2 3 6" xfId="26291"/>
    <cellStyle name="Normal 4 5 2 3 6 2" xfId="26292"/>
    <cellStyle name="Normal 4 5 2 3 7" xfId="26293"/>
    <cellStyle name="Normal 4 5 2 4" xfId="26294"/>
    <cellStyle name="Normal 4 5 2 4 2" xfId="26295"/>
    <cellStyle name="Normal 4 5 2 4 2 2" xfId="26296"/>
    <cellStyle name="Normal 4 5 2 4 2 2 2" xfId="26297"/>
    <cellStyle name="Normal 4 5 2 4 2 2 2 2" xfId="26298"/>
    <cellStyle name="Normal 4 5 2 4 2 2 2 2 2" xfId="26299"/>
    <cellStyle name="Normal 4 5 2 4 2 2 2 3" xfId="26300"/>
    <cellStyle name="Normal 4 5 2 4 2 2 3" xfId="26301"/>
    <cellStyle name="Normal 4 5 2 4 2 2 3 2" xfId="26302"/>
    <cellStyle name="Normal 4 5 2 4 2 2 4" xfId="26303"/>
    <cellStyle name="Normal 4 5 2 4 2 3" xfId="26304"/>
    <cellStyle name="Normal 4 5 2 4 2 3 2" xfId="26305"/>
    <cellStyle name="Normal 4 5 2 4 2 3 2 2" xfId="26306"/>
    <cellStyle name="Normal 4 5 2 4 2 3 3" xfId="26307"/>
    <cellStyle name="Normal 4 5 2 4 2 4" xfId="26308"/>
    <cellStyle name="Normal 4 5 2 4 2 4 2" xfId="26309"/>
    <cellStyle name="Normal 4 5 2 4 2 5" xfId="26310"/>
    <cellStyle name="Normal 4 5 2 4 3" xfId="26311"/>
    <cellStyle name="Normal 4 5 2 4 3 2" xfId="26312"/>
    <cellStyle name="Normal 4 5 2 4 3 2 2" xfId="26313"/>
    <cellStyle name="Normal 4 5 2 4 3 2 2 2" xfId="26314"/>
    <cellStyle name="Normal 4 5 2 4 3 2 3" xfId="26315"/>
    <cellStyle name="Normal 4 5 2 4 3 3" xfId="26316"/>
    <cellStyle name="Normal 4 5 2 4 3 3 2" xfId="26317"/>
    <cellStyle name="Normal 4 5 2 4 3 4" xfId="26318"/>
    <cellStyle name="Normal 4 5 2 4 4" xfId="26319"/>
    <cellStyle name="Normal 4 5 2 4 4 2" xfId="26320"/>
    <cellStyle name="Normal 4 5 2 4 4 2 2" xfId="26321"/>
    <cellStyle name="Normal 4 5 2 4 4 3" xfId="26322"/>
    <cellStyle name="Normal 4 5 2 4 5" xfId="26323"/>
    <cellStyle name="Normal 4 5 2 4 5 2" xfId="26324"/>
    <cellStyle name="Normal 4 5 2 4 6" xfId="26325"/>
    <cellStyle name="Normal 4 5 2 5" xfId="26326"/>
    <cellStyle name="Normal 4 5 2 5 2" xfId="26327"/>
    <cellStyle name="Normal 4 5 2 5 2 2" xfId="26328"/>
    <cellStyle name="Normal 4 5 2 5 2 2 2" xfId="26329"/>
    <cellStyle name="Normal 4 5 2 5 2 2 2 2" xfId="26330"/>
    <cellStyle name="Normal 4 5 2 5 2 2 3" xfId="26331"/>
    <cellStyle name="Normal 4 5 2 5 2 3" xfId="26332"/>
    <cellStyle name="Normal 4 5 2 5 2 3 2" xfId="26333"/>
    <cellStyle name="Normal 4 5 2 5 2 4" xfId="26334"/>
    <cellStyle name="Normal 4 5 2 5 3" xfId="26335"/>
    <cellStyle name="Normal 4 5 2 5 3 2" xfId="26336"/>
    <cellStyle name="Normal 4 5 2 5 3 2 2" xfId="26337"/>
    <cellStyle name="Normal 4 5 2 5 3 3" xfId="26338"/>
    <cellStyle name="Normal 4 5 2 5 4" xfId="26339"/>
    <cellStyle name="Normal 4 5 2 5 4 2" xfId="26340"/>
    <cellStyle name="Normal 4 5 2 5 5" xfId="26341"/>
    <cellStyle name="Normal 4 5 2 6" xfId="26342"/>
    <cellStyle name="Normal 4 5 2 6 2" xfId="26343"/>
    <cellStyle name="Normal 4 5 2 6 2 2" xfId="26344"/>
    <cellStyle name="Normal 4 5 2 6 2 2 2" xfId="26345"/>
    <cellStyle name="Normal 4 5 2 6 2 3" xfId="26346"/>
    <cellStyle name="Normal 4 5 2 6 3" xfId="26347"/>
    <cellStyle name="Normal 4 5 2 6 3 2" xfId="26348"/>
    <cellStyle name="Normal 4 5 2 6 4" xfId="26349"/>
    <cellStyle name="Normal 4 5 2 7" xfId="26350"/>
    <cellStyle name="Normal 4 5 2 7 2" xfId="26351"/>
    <cellStyle name="Normal 4 5 2 7 2 2" xfId="26352"/>
    <cellStyle name="Normal 4 5 2 7 3" xfId="26353"/>
    <cellStyle name="Normal 4 5 2 8" xfId="26354"/>
    <cellStyle name="Normal 4 5 2 8 2" xfId="26355"/>
    <cellStyle name="Normal 4 5 2 9" xfId="26356"/>
    <cellStyle name="Normal 4 5 3" xfId="26357"/>
    <cellStyle name="Normal 4 5 3 2" xfId="26358"/>
    <cellStyle name="Normal 4 5 3 2 2" xfId="26359"/>
    <cellStyle name="Normal 4 5 3 2 2 2" xfId="26360"/>
    <cellStyle name="Normal 4 5 3 2 2 2 2" xfId="26361"/>
    <cellStyle name="Normal 4 5 3 2 2 2 2 2" xfId="26362"/>
    <cellStyle name="Normal 4 5 3 2 2 2 2 2 2" xfId="26363"/>
    <cellStyle name="Normal 4 5 3 2 2 2 2 2 2 2" xfId="26364"/>
    <cellStyle name="Normal 4 5 3 2 2 2 2 2 3" xfId="26365"/>
    <cellStyle name="Normal 4 5 3 2 2 2 2 3" xfId="26366"/>
    <cellStyle name="Normal 4 5 3 2 2 2 2 3 2" xfId="26367"/>
    <cellStyle name="Normal 4 5 3 2 2 2 2 4" xfId="26368"/>
    <cellStyle name="Normal 4 5 3 2 2 2 3" xfId="26369"/>
    <cellStyle name="Normal 4 5 3 2 2 2 3 2" xfId="26370"/>
    <cellStyle name="Normal 4 5 3 2 2 2 3 2 2" xfId="26371"/>
    <cellStyle name="Normal 4 5 3 2 2 2 3 3" xfId="26372"/>
    <cellStyle name="Normal 4 5 3 2 2 2 4" xfId="26373"/>
    <cellStyle name="Normal 4 5 3 2 2 2 4 2" xfId="26374"/>
    <cellStyle name="Normal 4 5 3 2 2 2 5" xfId="26375"/>
    <cellStyle name="Normal 4 5 3 2 2 3" xfId="26376"/>
    <cellStyle name="Normal 4 5 3 2 2 3 2" xfId="26377"/>
    <cellStyle name="Normal 4 5 3 2 2 3 2 2" xfId="26378"/>
    <cellStyle name="Normal 4 5 3 2 2 3 2 2 2" xfId="26379"/>
    <cellStyle name="Normal 4 5 3 2 2 3 2 3" xfId="26380"/>
    <cellStyle name="Normal 4 5 3 2 2 3 3" xfId="26381"/>
    <cellStyle name="Normal 4 5 3 2 2 3 3 2" xfId="26382"/>
    <cellStyle name="Normal 4 5 3 2 2 3 4" xfId="26383"/>
    <cellStyle name="Normal 4 5 3 2 2 4" xfId="26384"/>
    <cellStyle name="Normal 4 5 3 2 2 4 2" xfId="26385"/>
    <cellStyle name="Normal 4 5 3 2 2 4 2 2" xfId="26386"/>
    <cellStyle name="Normal 4 5 3 2 2 4 3" xfId="26387"/>
    <cellStyle name="Normal 4 5 3 2 2 5" xfId="26388"/>
    <cellStyle name="Normal 4 5 3 2 2 5 2" xfId="26389"/>
    <cellStyle name="Normal 4 5 3 2 2 6" xfId="26390"/>
    <cellStyle name="Normal 4 5 3 2 3" xfId="26391"/>
    <cellStyle name="Normal 4 5 3 2 3 2" xfId="26392"/>
    <cellStyle name="Normal 4 5 3 2 3 2 2" xfId="26393"/>
    <cellStyle name="Normal 4 5 3 2 3 2 2 2" xfId="26394"/>
    <cellStyle name="Normal 4 5 3 2 3 2 2 2 2" xfId="26395"/>
    <cellStyle name="Normal 4 5 3 2 3 2 2 3" xfId="26396"/>
    <cellStyle name="Normal 4 5 3 2 3 2 3" xfId="26397"/>
    <cellStyle name="Normal 4 5 3 2 3 2 3 2" xfId="26398"/>
    <cellStyle name="Normal 4 5 3 2 3 2 4" xfId="26399"/>
    <cellStyle name="Normal 4 5 3 2 3 3" xfId="26400"/>
    <cellStyle name="Normal 4 5 3 2 3 3 2" xfId="26401"/>
    <cellStyle name="Normal 4 5 3 2 3 3 2 2" xfId="26402"/>
    <cellStyle name="Normal 4 5 3 2 3 3 3" xfId="26403"/>
    <cellStyle name="Normal 4 5 3 2 3 4" xfId="26404"/>
    <cellStyle name="Normal 4 5 3 2 3 4 2" xfId="26405"/>
    <cellStyle name="Normal 4 5 3 2 3 5" xfId="26406"/>
    <cellStyle name="Normal 4 5 3 2 4" xfId="26407"/>
    <cellStyle name="Normal 4 5 3 2 4 2" xfId="26408"/>
    <cellStyle name="Normal 4 5 3 2 4 2 2" xfId="26409"/>
    <cellStyle name="Normal 4 5 3 2 4 2 2 2" xfId="26410"/>
    <cellStyle name="Normal 4 5 3 2 4 2 3" xfId="26411"/>
    <cellStyle name="Normal 4 5 3 2 4 3" xfId="26412"/>
    <cellStyle name="Normal 4 5 3 2 4 3 2" xfId="26413"/>
    <cellStyle name="Normal 4 5 3 2 4 4" xfId="26414"/>
    <cellStyle name="Normal 4 5 3 2 5" xfId="26415"/>
    <cellStyle name="Normal 4 5 3 2 5 2" xfId="26416"/>
    <cellStyle name="Normal 4 5 3 2 5 2 2" xfId="26417"/>
    <cellStyle name="Normal 4 5 3 2 5 3" xfId="26418"/>
    <cellStyle name="Normal 4 5 3 2 6" xfId="26419"/>
    <cellStyle name="Normal 4 5 3 2 6 2" xfId="26420"/>
    <cellStyle name="Normal 4 5 3 2 7" xfId="26421"/>
    <cellStyle name="Normal 4 5 3 3" xfId="26422"/>
    <cellStyle name="Normal 4 5 3 3 2" xfId="26423"/>
    <cellStyle name="Normal 4 5 3 3 2 2" xfId="26424"/>
    <cellStyle name="Normal 4 5 3 3 2 2 2" xfId="26425"/>
    <cellStyle name="Normal 4 5 3 3 2 2 2 2" xfId="26426"/>
    <cellStyle name="Normal 4 5 3 3 2 2 2 2 2" xfId="26427"/>
    <cellStyle name="Normal 4 5 3 3 2 2 2 3" xfId="26428"/>
    <cellStyle name="Normal 4 5 3 3 2 2 3" xfId="26429"/>
    <cellStyle name="Normal 4 5 3 3 2 2 3 2" xfId="26430"/>
    <cellStyle name="Normal 4 5 3 3 2 2 4" xfId="26431"/>
    <cellStyle name="Normal 4 5 3 3 2 3" xfId="26432"/>
    <cellStyle name="Normal 4 5 3 3 2 3 2" xfId="26433"/>
    <cellStyle name="Normal 4 5 3 3 2 3 2 2" xfId="26434"/>
    <cellStyle name="Normal 4 5 3 3 2 3 3" xfId="26435"/>
    <cellStyle name="Normal 4 5 3 3 2 4" xfId="26436"/>
    <cellStyle name="Normal 4 5 3 3 2 4 2" xfId="26437"/>
    <cellStyle name="Normal 4 5 3 3 2 5" xfId="26438"/>
    <cellStyle name="Normal 4 5 3 3 3" xfId="26439"/>
    <cellStyle name="Normal 4 5 3 3 3 2" xfId="26440"/>
    <cellStyle name="Normal 4 5 3 3 3 2 2" xfId="26441"/>
    <cellStyle name="Normal 4 5 3 3 3 2 2 2" xfId="26442"/>
    <cellStyle name="Normal 4 5 3 3 3 2 3" xfId="26443"/>
    <cellStyle name="Normal 4 5 3 3 3 3" xfId="26444"/>
    <cellStyle name="Normal 4 5 3 3 3 3 2" xfId="26445"/>
    <cellStyle name="Normal 4 5 3 3 3 4" xfId="26446"/>
    <cellStyle name="Normal 4 5 3 3 4" xfId="26447"/>
    <cellStyle name="Normal 4 5 3 3 4 2" xfId="26448"/>
    <cellStyle name="Normal 4 5 3 3 4 2 2" xfId="26449"/>
    <cellStyle name="Normal 4 5 3 3 4 3" xfId="26450"/>
    <cellStyle name="Normal 4 5 3 3 5" xfId="26451"/>
    <cellStyle name="Normal 4 5 3 3 5 2" xfId="26452"/>
    <cellStyle name="Normal 4 5 3 3 6" xfId="26453"/>
    <cellStyle name="Normal 4 5 3 4" xfId="26454"/>
    <cellStyle name="Normal 4 5 3 4 2" xfId="26455"/>
    <cellStyle name="Normal 4 5 3 4 2 2" xfId="26456"/>
    <cellStyle name="Normal 4 5 3 4 2 2 2" xfId="26457"/>
    <cellStyle name="Normal 4 5 3 4 2 2 2 2" xfId="26458"/>
    <cellStyle name="Normal 4 5 3 4 2 2 3" xfId="26459"/>
    <cellStyle name="Normal 4 5 3 4 2 3" xfId="26460"/>
    <cellStyle name="Normal 4 5 3 4 2 3 2" xfId="26461"/>
    <cellStyle name="Normal 4 5 3 4 2 4" xfId="26462"/>
    <cellStyle name="Normal 4 5 3 4 3" xfId="26463"/>
    <cellStyle name="Normal 4 5 3 4 3 2" xfId="26464"/>
    <cellStyle name="Normal 4 5 3 4 3 2 2" xfId="26465"/>
    <cellStyle name="Normal 4 5 3 4 3 3" xfId="26466"/>
    <cellStyle name="Normal 4 5 3 4 4" xfId="26467"/>
    <cellStyle name="Normal 4 5 3 4 4 2" xfId="26468"/>
    <cellStyle name="Normal 4 5 3 4 5" xfId="26469"/>
    <cellStyle name="Normal 4 5 3 5" xfId="26470"/>
    <cellStyle name="Normal 4 5 3 5 2" xfId="26471"/>
    <cellStyle name="Normal 4 5 3 5 2 2" xfId="26472"/>
    <cellStyle name="Normal 4 5 3 5 2 2 2" xfId="26473"/>
    <cellStyle name="Normal 4 5 3 5 2 3" xfId="26474"/>
    <cellStyle name="Normal 4 5 3 5 3" xfId="26475"/>
    <cellStyle name="Normal 4 5 3 5 3 2" xfId="26476"/>
    <cellStyle name="Normal 4 5 3 5 4" xfId="26477"/>
    <cellStyle name="Normal 4 5 3 6" xfId="26478"/>
    <cellStyle name="Normal 4 5 3 6 2" xfId="26479"/>
    <cellStyle name="Normal 4 5 3 6 2 2" xfId="26480"/>
    <cellStyle name="Normal 4 5 3 6 3" xfId="26481"/>
    <cellStyle name="Normal 4 5 3 7" xfId="26482"/>
    <cellStyle name="Normal 4 5 3 7 2" xfId="26483"/>
    <cellStyle name="Normal 4 5 3 8" xfId="26484"/>
    <cellStyle name="Normal 4 5 4" xfId="26485"/>
    <cellStyle name="Normal 4 5 4 2" xfId="26486"/>
    <cellStyle name="Normal 4 5 4 2 2" xfId="26487"/>
    <cellStyle name="Normal 4 5 4 2 2 2" xfId="26488"/>
    <cellStyle name="Normal 4 5 4 2 2 2 2" xfId="26489"/>
    <cellStyle name="Normal 4 5 4 2 2 2 2 2" xfId="26490"/>
    <cellStyle name="Normal 4 5 4 2 2 2 2 2 2" xfId="26491"/>
    <cellStyle name="Normal 4 5 4 2 2 2 2 3" xfId="26492"/>
    <cellStyle name="Normal 4 5 4 2 2 2 3" xfId="26493"/>
    <cellStyle name="Normal 4 5 4 2 2 2 3 2" xfId="26494"/>
    <cellStyle name="Normal 4 5 4 2 2 2 4" xfId="26495"/>
    <cellStyle name="Normal 4 5 4 2 2 3" xfId="26496"/>
    <cellStyle name="Normal 4 5 4 2 2 3 2" xfId="26497"/>
    <cellStyle name="Normal 4 5 4 2 2 3 2 2" xfId="26498"/>
    <cellStyle name="Normal 4 5 4 2 2 3 3" xfId="26499"/>
    <cellStyle name="Normal 4 5 4 2 2 4" xfId="26500"/>
    <cellStyle name="Normal 4 5 4 2 2 4 2" xfId="26501"/>
    <cellStyle name="Normal 4 5 4 2 2 5" xfId="26502"/>
    <cellStyle name="Normal 4 5 4 2 3" xfId="26503"/>
    <cellStyle name="Normal 4 5 4 2 3 2" xfId="26504"/>
    <cellStyle name="Normal 4 5 4 2 3 2 2" xfId="26505"/>
    <cellStyle name="Normal 4 5 4 2 3 2 2 2" xfId="26506"/>
    <cellStyle name="Normal 4 5 4 2 3 2 3" xfId="26507"/>
    <cellStyle name="Normal 4 5 4 2 3 3" xfId="26508"/>
    <cellStyle name="Normal 4 5 4 2 3 3 2" xfId="26509"/>
    <cellStyle name="Normal 4 5 4 2 3 4" xfId="26510"/>
    <cellStyle name="Normal 4 5 4 2 4" xfId="26511"/>
    <cellStyle name="Normal 4 5 4 2 4 2" xfId="26512"/>
    <cellStyle name="Normal 4 5 4 2 4 2 2" xfId="26513"/>
    <cellStyle name="Normal 4 5 4 2 4 3" xfId="26514"/>
    <cellStyle name="Normal 4 5 4 2 5" xfId="26515"/>
    <cellStyle name="Normal 4 5 4 2 5 2" xfId="26516"/>
    <cellStyle name="Normal 4 5 4 2 6" xfId="26517"/>
    <cellStyle name="Normal 4 5 4 3" xfId="26518"/>
    <cellStyle name="Normal 4 5 4 3 2" xfId="26519"/>
    <cellStyle name="Normal 4 5 4 3 2 2" xfId="26520"/>
    <cellStyle name="Normal 4 5 4 3 2 2 2" xfId="26521"/>
    <cellStyle name="Normal 4 5 4 3 2 2 2 2" xfId="26522"/>
    <cellStyle name="Normal 4 5 4 3 2 2 3" xfId="26523"/>
    <cellStyle name="Normal 4 5 4 3 2 3" xfId="26524"/>
    <cellStyle name="Normal 4 5 4 3 2 3 2" xfId="26525"/>
    <cellStyle name="Normal 4 5 4 3 2 4" xfId="26526"/>
    <cellStyle name="Normal 4 5 4 3 3" xfId="26527"/>
    <cellStyle name="Normal 4 5 4 3 3 2" xfId="26528"/>
    <cellStyle name="Normal 4 5 4 3 3 2 2" xfId="26529"/>
    <cellStyle name="Normal 4 5 4 3 3 3" xfId="26530"/>
    <cellStyle name="Normal 4 5 4 3 4" xfId="26531"/>
    <cellStyle name="Normal 4 5 4 3 4 2" xfId="26532"/>
    <cellStyle name="Normal 4 5 4 3 5" xfId="26533"/>
    <cellStyle name="Normal 4 5 4 4" xfId="26534"/>
    <cellStyle name="Normal 4 5 4 4 2" xfId="26535"/>
    <cellStyle name="Normal 4 5 4 4 2 2" xfId="26536"/>
    <cellStyle name="Normal 4 5 4 4 2 2 2" xfId="26537"/>
    <cellStyle name="Normal 4 5 4 4 2 3" xfId="26538"/>
    <cellStyle name="Normal 4 5 4 4 3" xfId="26539"/>
    <cellStyle name="Normal 4 5 4 4 3 2" xfId="26540"/>
    <cellStyle name="Normal 4 5 4 4 4" xfId="26541"/>
    <cellStyle name="Normal 4 5 4 5" xfId="26542"/>
    <cellStyle name="Normal 4 5 4 5 2" xfId="26543"/>
    <cellStyle name="Normal 4 5 4 5 2 2" xfId="26544"/>
    <cellStyle name="Normal 4 5 4 5 3" xfId="26545"/>
    <cellStyle name="Normal 4 5 4 6" xfId="26546"/>
    <cellStyle name="Normal 4 5 4 6 2" xfId="26547"/>
    <cellStyle name="Normal 4 5 4 7" xfId="26548"/>
    <cellStyle name="Normal 4 5 5" xfId="26549"/>
    <cellStyle name="Normal 4 5 5 2" xfId="26550"/>
    <cellStyle name="Normal 4 5 5 2 2" xfId="26551"/>
    <cellStyle name="Normal 4 5 5 2 2 2" xfId="26552"/>
    <cellStyle name="Normal 4 5 5 2 2 2 2" xfId="26553"/>
    <cellStyle name="Normal 4 5 5 2 2 2 2 2" xfId="26554"/>
    <cellStyle name="Normal 4 5 5 2 2 2 3" xfId="26555"/>
    <cellStyle name="Normal 4 5 5 2 2 3" xfId="26556"/>
    <cellStyle name="Normal 4 5 5 2 2 3 2" xfId="26557"/>
    <cellStyle name="Normal 4 5 5 2 2 4" xfId="26558"/>
    <cellStyle name="Normal 4 5 5 2 3" xfId="26559"/>
    <cellStyle name="Normal 4 5 5 2 3 2" xfId="26560"/>
    <cellStyle name="Normal 4 5 5 2 3 2 2" xfId="26561"/>
    <cellStyle name="Normal 4 5 5 2 3 3" xfId="26562"/>
    <cellStyle name="Normal 4 5 5 2 4" xfId="26563"/>
    <cellStyle name="Normal 4 5 5 2 4 2" xfId="26564"/>
    <cellStyle name="Normal 4 5 5 2 5" xfId="26565"/>
    <cellStyle name="Normal 4 5 5 3" xfId="26566"/>
    <cellStyle name="Normal 4 5 5 3 2" xfId="26567"/>
    <cellStyle name="Normal 4 5 5 3 2 2" xfId="26568"/>
    <cellStyle name="Normal 4 5 5 3 2 2 2" xfId="26569"/>
    <cellStyle name="Normal 4 5 5 3 2 3" xfId="26570"/>
    <cellStyle name="Normal 4 5 5 3 3" xfId="26571"/>
    <cellStyle name="Normal 4 5 5 3 3 2" xfId="26572"/>
    <cellStyle name="Normal 4 5 5 3 4" xfId="26573"/>
    <cellStyle name="Normal 4 5 5 4" xfId="26574"/>
    <cellStyle name="Normal 4 5 5 4 2" xfId="26575"/>
    <cellStyle name="Normal 4 5 5 4 2 2" xfId="26576"/>
    <cellStyle name="Normal 4 5 5 4 3" xfId="26577"/>
    <cellStyle name="Normal 4 5 5 5" xfId="26578"/>
    <cellStyle name="Normal 4 5 5 5 2" xfId="26579"/>
    <cellStyle name="Normal 4 5 5 6" xfId="26580"/>
    <cellStyle name="Normal 4 5 6" xfId="26581"/>
    <cellStyle name="Normal 4 5 6 2" xfId="26582"/>
    <cellStyle name="Normal 4 5 6 2 2" xfId="26583"/>
    <cellStyle name="Normal 4 5 6 2 2 2" xfId="26584"/>
    <cellStyle name="Normal 4 5 6 2 2 2 2" xfId="26585"/>
    <cellStyle name="Normal 4 5 6 2 2 3" xfId="26586"/>
    <cellStyle name="Normal 4 5 6 2 3" xfId="26587"/>
    <cellStyle name="Normal 4 5 6 2 3 2" xfId="26588"/>
    <cellStyle name="Normal 4 5 6 2 4" xfId="26589"/>
    <cellStyle name="Normal 4 5 6 3" xfId="26590"/>
    <cellStyle name="Normal 4 5 6 3 2" xfId="26591"/>
    <cellStyle name="Normal 4 5 6 3 2 2" xfId="26592"/>
    <cellStyle name="Normal 4 5 6 3 3" xfId="26593"/>
    <cellStyle name="Normal 4 5 6 4" xfId="26594"/>
    <cellStyle name="Normal 4 5 6 4 2" xfId="26595"/>
    <cellStyle name="Normal 4 5 6 5" xfId="26596"/>
    <cellStyle name="Normal 4 5 7" xfId="26597"/>
    <cellStyle name="Normal 4 5 7 2" xfId="26598"/>
    <cellStyle name="Normal 4 5 7 2 2" xfId="26599"/>
    <cellStyle name="Normal 4 5 7 2 2 2" xfId="26600"/>
    <cellStyle name="Normal 4 5 7 2 3" xfId="26601"/>
    <cellStyle name="Normal 4 5 7 3" xfId="26602"/>
    <cellStyle name="Normal 4 5 7 3 2" xfId="26603"/>
    <cellStyle name="Normal 4 5 7 4" xfId="26604"/>
    <cellStyle name="Normal 4 5 8" xfId="26605"/>
    <cellStyle name="Normal 4 5 8 2" xfId="26606"/>
    <cellStyle name="Normal 4 5 8 2 2" xfId="26607"/>
    <cellStyle name="Normal 4 5 8 3" xfId="26608"/>
    <cellStyle name="Normal 4 5 9" xfId="26609"/>
    <cellStyle name="Normal 4 5 9 2" xfId="26610"/>
    <cellStyle name="Normal 4 6" xfId="26611"/>
    <cellStyle name="Normal 4 6 10" xfId="26612"/>
    <cellStyle name="Normal 4 6 2" xfId="26613"/>
    <cellStyle name="Normal 4 6 2 2" xfId="26614"/>
    <cellStyle name="Normal 4 6 2 2 2" xfId="26615"/>
    <cellStyle name="Normal 4 6 2 2 2 2" xfId="26616"/>
    <cellStyle name="Normal 4 6 2 2 2 2 2" xfId="26617"/>
    <cellStyle name="Normal 4 6 2 2 2 2 2 2" xfId="26618"/>
    <cellStyle name="Normal 4 6 2 2 2 2 2 2 2" xfId="26619"/>
    <cellStyle name="Normal 4 6 2 2 2 2 2 2 2 2" xfId="26620"/>
    <cellStyle name="Normal 4 6 2 2 2 2 2 2 3" xfId="26621"/>
    <cellStyle name="Normal 4 6 2 2 2 2 2 3" xfId="26622"/>
    <cellStyle name="Normal 4 6 2 2 2 2 2 3 2" xfId="26623"/>
    <cellStyle name="Normal 4 6 2 2 2 2 2 4" xfId="26624"/>
    <cellStyle name="Normal 4 6 2 2 2 2 3" xfId="26625"/>
    <cellStyle name="Normal 4 6 2 2 2 2 3 2" xfId="26626"/>
    <cellStyle name="Normal 4 6 2 2 2 2 3 2 2" xfId="26627"/>
    <cellStyle name="Normal 4 6 2 2 2 2 3 3" xfId="26628"/>
    <cellStyle name="Normal 4 6 2 2 2 2 4" xfId="26629"/>
    <cellStyle name="Normal 4 6 2 2 2 2 4 2" xfId="26630"/>
    <cellStyle name="Normal 4 6 2 2 2 2 5" xfId="26631"/>
    <cellStyle name="Normal 4 6 2 2 2 3" xfId="26632"/>
    <cellStyle name="Normal 4 6 2 2 2 3 2" xfId="26633"/>
    <cellStyle name="Normal 4 6 2 2 2 3 2 2" xfId="26634"/>
    <cellStyle name="Normal 4 6 2 2 2 3 2 2 2" xfId="26635"/>
    <cellStyle name="Normal 4 6 2 2 2 3 2 3" xfId="26636"/>
    <cellStyle name="Normal 4 6 2 2 2 3 3" xfId="26637"/>
    <cellStyle name="Normal 4 6 2 2 2 3 3 2" xfId="26638"/>
    <cellStyle name="Normal 4 6 2 2 2 3 4" xfId="26639"/>
    <cellStyle name="Normal 4 6 2 2 2 4" xfId="26640"/>
    <cellStyle name="Normal 4 6 2 2 2 4 2" xfId="26641"/>
    <cellStyle name="Normal 4 6 2 2 2 4 2 2" xfId="26642"/>
    <cellStyle name="Normal 4 6 2 2 2 4 3" xfId="26643"/>
    <cellStyle name="Normal 4 6 2 2 2 5" xfId="26644"/>
    <cellStyle name="Normal 4 6 2 2 2 5 2" xfId="26645"/>
    <cellStyle name="Normal 4 6 2 2 2 6" xfId="26646"/>
    <cellStyle name="Normal 4 6 2 2 3" xfId="26647"/>
    <cellStyle name="Normal 4 6 2 2 3 2" xfId="26648"/>
    <cellStyle name="Normal 4 6 2 2 3 2 2" xfId="26649"/>
    <cellStyle name="Normal 4 6 2 2 3 2 2 2" xfId="26650"/>
    <cellStyle name="Normal 4 6 2 2 3 2 2 2 2" xfId="26651"/>
    <cellStyle name="Normal 4 6 2 2 3 2 2 3" xfId="26652"/>
    <cellStyle name="Normal 4 6 2 2 3 2 3" xfId="26653"/>
    <cellStyle name="Normal 4 6 2 2 3 2 3 2" xfId="26654"/>
    <cellStyle name="Normal 4 6 2 2 3 2 4" xfId="26655"/>
    <cellStyle name="Normal 4 6 2 2 3 3" xfId="26656"/>
    <cellStyle name="Normal 4 6 2 2 3 3 2" xfId="26657"/>
    <cellStyle name="Normal 4 6 2 2 3 3 2 2" xfId="26658"/>
    <cellStyle name="Normal 4 6 2 2 3 3 3" xfId="26659"/>
    <cellStyle name="Normal 4 6 2 2 3 4" xfId="26660"/>
    <cellStyle name="Normal 4 6 2 2 3 4 2" xfId="26661"/>
    <cellStyle name="Normal 4 6 2 2 3 5" xfId="26662"/>
    <cellStyle name="Normal 4 6 2 2 4" xfId="26663"/>
    <cellStyle name="Normal 4 6 2 2 4 2" xfId="26664"/>
    <cellStyle name="Normal 4 6 2 2 4 2 2" xfId="26665"/>
    <cellStyle name="Normal 4 6 2 2 4 2 2 2" xfId="26666"/>
    <cellStyle name="Normal 4 6 2 2 4 2 3" xfId="26667"/>
    <cellStyle name="Normal 4 6 2 2 4 3" xfId="26668"/>
    <cellStyle name="Normal 4 6 2 2 4 3 2" xfId="26669"/>
    <cellStyle name="Normal 4 6 2 2 4 4" xfId="26670"/>
    <cellStyle name="Normal 4 6 2 2 5" xfId="26671"/>
    <cellStyle name="Normal 4 6 2 2 5 2" xfId="26672"/>
    <cellStyle name="Normal 4 6 2 2 5 2 2" xfId="26673"/>
    <cellStyle name="Normal 4 6 2 2 5 3" xfId="26674"/>
    <cellStyle name="Normal 4 6 2 2 6" xfId="26675"/>
    <cellStyle name="Normal 4 6 2 2 6 2" xfId="26676"/>
    <cellStyle name="Normal 4 6 2 2 7" xfId="26677"/>
    <cellStyle name="Normal 4 6 2 3" xfId="26678"/>
    <cellStyle name="Normal 4 6 2 3 2" xfId="26679"/>
    <cellStyle name="Normal 4 6 2 3 2 2" xfId="26680"/>
    <cellStyle name="Normal 4 6 2 3 2 2 2" xfId="26681"/>
    <cellStyle name="Normal 4 6 2 3 2 2 2 2" xfId="26682"/>
    <cellStyle name="Normal 4 6 2 3 2 2 2 2 2" xfId="26683"/>
    <cellStyle name="Normal 4 6 2 3 2 2 2 3" xfId="26684"/>
    <cellStyle name="Normal 4 6 2 3 2 2 3" xfId="26685"/>
    <cellStyle name="Normal 4 6 2 3 2 2 3 2" xfId="26686"/>
    <cellStyle name="Normal 4 6 2 3 2 2 4" xfId="26687"/>
    <cellStyle name="Normal 4 6 2 3 2 3" xfId="26688"/>
    <cellStyle name="Normal 4 6 2 3 2 3 2" xfId="26689"/>
    <cellStyle name="Normal 4 6 2 3 2 3 2 2" xfId="26690"/>
    <cellStyle name="Normal 4 6 2 3 2 3 3" xfId="26691"/>
    <cellStyle name="Normal 4 6 2 3 2 4" xfId="26692"/>
    <cellStyle name="Normal 4 6 2 3 2 4 2" xfId="26693"/>
    <cellStyle name="Normal 4 6 2 3 2 5" xfId="26694"/>
    <cellStyle name="Normal 4 6 2 3 3" xfId="26695"/>
    <cellStyle name="Normal 4 6 2 3 3 2" xfId="26696"/>
    <cellStyle name="Normal 4 6 2 3 3 2 2" xfId="26697"/>
    <cellStyle name="Normal 4 6 2 3 3 2 2 2" xfId="26698"/>
    <cellStyle name="Normal 4 6 2 3 3 2 3" xfId="26699"/>
    <cellStyle name="Normal 4 6 2 3 3 3" xfId="26700"/>
    <cellStyle name="Normal 4 6 2 3 3 3 2" xfId="26701"/>
    <cellStyle name="Normal 4 6 2 3 3 4" xfId="26702"/>
    <cellStyle name="Normal 4 6 2 3 4" xfId="26703"/>
    <cellStyle name="Normal 4 6 2 3 4 2" xfId="26704"/>
    <cellStyle name="Normal 4 6 2 3 4 2 2" xfId="26705"/>
    <cellStyle name="Normal 4 6 2 3 4 3" xfId="26706"/>
    <cellStyle name="Normal 4 6 2 3 5" xfId="26707"/>
    <cellStyle name="Normal 4 6 2 3 5 2" xfId="26708"/>
    <cellStyle name="Normal 4 6 2 3 6" xfId="26709"/>
    <cellStyle name="Normal 4 6 2 4" xfId="26710"/>
    <cellStyle name="Normal 4 6 2 4 2" xfId="26711"/>
    <cellStyle name="Normal 4 6 2 4 2 2" xfId="26712"/>
    <cellStyle name="Normal 4 6 2 4 2 2 2" xfId="26713"/>
    <cellStyle name="Normal 4 6 2 4 2 2 2 2" xfId="26714"/>
    <cellStyle name="Normal 4 6 2 4 2 2 3" xfId="26715"/>
    <cellStyle name="Normal 4 6 2 4 2 3" xfId="26716"/>
    <cellStyle name="Normal 4 6 2 4 2 3 2" xfId="26717"/>
    <cellStyle name="Normal 4 6 2 4 2 4" xfId="26718"/>
    <cellStyle name="Normal 4 6 2 4 3" xfId="26719"/>
    <cellStyle name="Normal 4 6 2 4 3 2" xfId="26720"/>
    <cellStyle name="Normal 4 6 2 4 3 2 2" xfId="26721"/>
    <cellStyle name="Normal 4 6 2 4 3 3" xfId="26722"/>
    <cellStyle name="Normal 4 6 2 4 4" xfId="26723"/>
    <cellStyle name="Normal 4 6 2 4 4 2" xfId="26724"/>
    <cellStyle name="Normal 4 6 2 4 5" xfId="26725"/>
    <cellStyle name="Normal 4 6 2 5" xfId="26726"/>
    <cellStyle name="Normal 4 6 2 5 2" xfId="26727"/>
    <cellStyle name="Normal 4 6 2 5 2 2" xfId="26728"/>
    <cellStyle name="Normal 4 6 2 5 2 2 2" xfId="26729"/>
    <cellStyle name="Normal 4 6 2 5 2 3" xfId="26730"/>
    <cellStyle name="Normal 4 6 2 5 3" xfId="26731"/>
    <cellStyle name="Normal 4 6 2 5 3 2" xfId="26732"/>
    <cellStyle name="Normal 4 6 2 5 4" xfId="26733"/>
    <cellStyle name="Normal 4 6 2 6" xfId="26734"/>
    <cellStyle name="Normal 4 6 2 6 2" xfId="26735"/>
    <cellStyle name="Normal 4 6 2 6 2 2" xfId="26736"/>
    <cellStyle name="Normal 4 6 2 6 3" xfId="26737"/>
    <cellStyle name="Normal 4 6 2 7" xfId="26738"/>
    <cellStyle name="Normal 4 6 2 7 2" xfId="26739"/>
    <cellStyle name="Normal 4 6 2 8" xfId="26740"/>
    <cellStyle name="Normal 4 6 3" xfId="26741"/>
    <cellStyle name="Normal 4 6 3 2" xfId="26742"/>
    <cellStyle name="Normal 4 6 3 2 2" xfId="26743"/>
    <cellStyle name="Normal 4 6 3 2 2 2" xfId="26744"/>
    <cellStyle name="Normal 4 6 3 2 2 2 2" xfId="26745"/>
    <cellStyle name="Normal 4 6 3 2 2 2 2 2" xfId="26746"/>
    <cellStyle name="Normal 4 6 3 2 2 2 2 2 2" xfId="26747"/>
    <cellStyle name="Normal 4 6 3 2 2 2 2 3" xfId="26748"/>
    <cellStyle name="Normal 4 6 3 2 2 2 3" xfId="26749"/>
    <cellStyle name="Normal 4 6 3 2 2 2 3 2" xfId="26750"/>
    <cellStyle name="Normal 4 6 3 2 2 2 4" xfId="26751"/>
    <cellStyle name="Normal 4 6 3 2 2 3" xfId="26752"/>
    <cellStyle name="Normal 4 6 3 2 2 3 2" xfId="26753"/>
    <cellStyle name="Normal 4 6 3 2 2 3 2 2" xfId="26754"/>
    <cellStyle name="Normal 4 6 3 2 2 3 3" xfId="26755"/>
    <cellStyle name="Normal 4 6 3 2 2 4" xfId="26756"/>
    <cellStyle name="Normal 4 6 3 2 2 4 2" xfId="26757"/>
    <cellStyle name="Normal 4 6 3 2 2 5" xfId="26758"/>
    <cellStyle name="Normal 4 6 3 2 3" xfId="26759"/>
    <cellStyle name="Normal 4 6 3 2 3 2" xfId="26760"/>
    <cellStyle name="Normal 4 6 3 2 3 2 2" xfId="26761"/>
    <cellStyle name="Normal 4 6 3 2 3 2 2 2" xfId="26762"/>
    <cellStyle name="Normal 4 6 3 2 3 2 3" xfId="26763"/>
    <cellStyle name="Normal 4 6 3 2 3 3" xfId="26764"/>
    <cellStyle name="Normal 4 6 3 2 3 3 2" xfId="26765"/>
    <cellStyle name="Normal 4 6 3 2 3 4" xfId="26766"/>
    <cellStyle name="Normal 4 6 3 2 4" xfId="26767"/>
    <cellStyle name="Normal 4 6 3 2 4 2" xfId="26768"/>
    <cellStyle name="Normal 4 6 3 2 4 2 2" xfId="26769"/>
    <cellStyle name="Normal 4 6 3 2 4 3" xfId="26770"/>
    <cellStyle name="Normal 4 6 3 2 5" xfId="26771"/>
    <cellStyle name="Normal 4 6 3 2 5 2" xfId="26772"/>
    <cellStyle name="Normal 4 6 3 2 6" xfId="26773"/>
    <cellStyle name="Normal 4 6 3 3" xfId="26774"/>
    <cellStyle name="Normal 4 6 3 3 2" xfId="26775"/>
    <cellStyle name="Normal 4 6 3 3 2 2" xfId="26776"/>
    <cellStyle name="Normal 4 6 3 3 2 2 2" xfId="26777"/>
    <cellStyle name="Normal 4 6 3 3 2 2 2 2" xfId="26778"/>
    <cellStyle name="Normal 4 6 3 3 2 2 3" xfId="26779"/>
    <cellStyle name="Normal 4 6 3 3 2 3" xfId="26780"/>
    <cellStyle name="Normal 4 6 3 3 2 3 2" xfId="26781"/>
    <cellStyle name="Normal 4 6 3 3 2 4" xfId="26782"/>
    <cellStyle name="Normal 4 6 3 3 3" xfId="26783"/>
    <cellStyle name="Normal 4 6 3 3 3 2" xfId="26784"/>
    <cellStyle name="Normal 4 6 3 3 3 2 2" xfId="26785"/>
    <cellStyle name="Normal 4 6 3 3 3 3" xfId="26786"/>
    <cellStyle name="Normal 4 6 3 3 4" xfId="26787"/>
    <cellStyle name="Normal 4 6 3 3 4 2" xfId="26788"/>
    <cellStyle name="Normal 4 6 3 3 5" xfId="26789"/>
    <cellStyle name="Normal 4 6 3 4" xfId="26790"/>
    <cellStyle name="Normal 4 6 3 4 2" xfId="26791"/>
    <cellStyle name="Normal 4 6 3 4 2 2" xfId="26792"/>
    <cellStyle name="Normal 4 6 3 4 2 2 2" xfId="26793"/>
    <cellStyle name="Normal 4 6 3 4 2 3" xfId="26794"/>
    <cellStyle name="Normal 4 6 3 4 3" xfId="26795"/>
    <cellStyle name="Normal 4 6 3 4 3 2" xfId="26796"/>
    <cellStyle name="Normal 4 6 3 4 4" xfId="26797"/>
    <cellStyle name="Normal 4 6 3 5" xfId="26798"/>
    <cellStyle name="Normal 4 6 3 5 2" xfId="26799"/>
    <cellStyle name="Normal 4 6 3 5 2 2" xfId="26800"/>
    <cellStyle name="Normal 4 6 3 5 3" xfId="26801"/>
    <cellStyle name="Normal 4 6 3 6" xfId="26802"/>
    <cellStyle name="Normal 4 6 3 6 2" xfId="26803"/>
    <cellStyle name="Normal 4 6 3 7" xfId="26804"/>
    <cellStyle name="Normal 4 6 4" xfId="26805"/>
    <cellStyle name="Normal 4 6 4 2" xfId="26806"/>
    <cellStyle name="Normal 4 6 4 2 2" xfId="26807"/>
    <cellStyle name="Normal 4 6 4 2 2 2" xfId="26808"/>
    <cellStyle name="Normal 4 6 4 2 2 2 2" xfId="26809"/>
    <cellStyle name="Normal 4 6 4 2 2 2 2 2" xfId="26810"/>
    <cellStyle name="Normal 4 6 4 2 2 2 3" xfId="26811"/>
    <cellStyle name="Normal 4 6 4 2 2 3" xfId="26812"/>
    <cellStyle name="Normal 4 6 4 2 2 3 2" xfId="26813"/>
    <cellStyle name="Normal 4 6 4 2 2 4" xfId="26814"/>
    <cellStyle name="Normal 4 6 4 2 3" xfId="26815"/>
    <cellStyle name="Normal 4 6 4 2 3 2" xfId="26816"/>
    <cellStyle name="Normal 4 6 4 2 3 2 2" xfId="26817"/>
    <cellStyle name="Normal 4 6 4 2 3 3" xfId="26818"/>
    <cellStyle name="Normal 4 6 4 2 4" xfId="26819"/>
    <cellStyle name="Normal 4 6 4 2 4 2" xfId="26820"/>
    <cellStyle name="Normal 4 6 4 2 5" xfId="26821"/>
    <cellStyle name="Normal 4 6 4 3" xfId="26822"/>
    <cellStyle name="Normal 4 6 4 3 2" xfId="26823"/>
    <cellStyle name="Normal 4 6 4 3 2 2" xfId="26824"/>
    <cellStyle name="Normal 4 6 4 3 2 2 2" xfId="26825"/>
    <cellStyle name="Normal 4 6 4 3 2 3" xfId="26826"/>
    <cellStyle name="Normal 4 6 4 3 3" xfId="26827"/>
    <cellStyle name="Normal 4 6 4 3 3 2" xfId="26828"/>
    <cellStyle name="Normal 4 6 4 3 4" xfId="26829"/>
    <cellStyle name="Normal 4 6 4 4" xfId="26830"/>
    <cellStyle name="Normal 4 6 4 4 2" xfId="26831"/>
    <cellStyle name="Normal 4 6 4 4 2 2" xfId="26832"/>
    <cellStyle name="Normal 4 6 4 4 3" xfId="26833"/>
    <cellStyle name="Normal 4 6 4 5" xfId="26834"/>
    <cellStyle name="Normal 4 6 4 5 2" xfId="26835"/>
    <cellStyle name="Normal 4 6 4 6" xfId="26836"/>
    <cellStyle name="Normal 4 6 5" xfId="26837"/>
    <cellStyle name="Normal 4 6 5 2" xfId="26838"/>
    <cellStyle name="Normal 4 6 5 2 2" xfId="26839"/>
    <cellStyle name="Normal 4 6 5 2 2 2" xfId="26840"/>
    <cellStyle name="Normal 4 6 5 2 2 2 2" xfId="26841"/>
    <cellStyle name="Normal 4 6 5 2 2 3" xfId="26842"/>
    <cellStyle name="Normal 4 6 5 2 3" xfId="26843"/>
    <cellStyle name="Normal 4 6 5 2 3 2" xfId="26844"/>
    <cellStyle name="Normal 4 6 5 2 4" xfId="26845"/>
    <cellStyle name="Normal 4 6 5 3" xfId="26846"/>
    <cellStyle name="Normal 4 6 5 3 2" xfId="26847"/>
    <cellStyle name="Normal 4 6 5 3 2 2" xfId="26848"/>
    <cellStyle name="Normal 4 6 5 3 3" xfId="26849"/>
    <cellStyle name="Normal 4 6 5 4" xfId="26850"/>
    <cellStyle name="Normal 4 6 5 4 2" xfId="26851"/>
    <cellStyle name="Normal 4 6 5 5" xfId="26852"/>
    <cellStyle name="Normal 4 6 6" xfId="26853"/>
    <cellStyle name="Normal 4 6 6 2" xfId="26854"/>
    <cellStyle name="Normal 4 6 6 2 2" xfId="26855"/>
    <cellStyle name="Normal 4 6 6 2 2 2" xfId="26856"/>
    <cellStyle name="Normal 4 6 6 2 3" xfId="26857"/>
    <cellStyle name="Normal 4 6 6 3" xfId="26858"/>
    <cellStyle name="Normal 4 6 6 3 2" xfId="26859"/>
    <cellStyle name="Normal 4 6 6 4" xfId="26860"/>
    <cellStyle name="Normal 4 6 7" xfId="26861"/>
    <cellStyle name="Normal 4 6 7 2" xfId="26862"/>
    <cellStyle name="Normal 4 6 7 2 2" xfId="26863"/>
    <cellStyle name="Normal 4 6 7 3" xfId="26864"/>
    <cellStyle name="Normal 4 6 8" xfId="26865"/>
    <cellStyle name="Normal 4 6 8 2" xfId="26866"/>
    <cellStyle name="Normal 4 6 9" xfId="26867"/>
    <cellStyle name="Normal 4 7" xfId="26868"/>
    <cellStyle name="Normal 4 7 2" xfId="26869"/>
    <cellStyle name="Normal 4 7 2 2" xfId="26870"/>
    <cellStyle name="Normal 4 7 2 2 2" xfId="26871"/>
    <cellStyle name="Normal 4 7 2 2 2 2" xfId="26872"/>
    <cellStyle name="Normal 4 7 2 2 2 2 2" xfId="26873"/>
    <cellStyle name="Normal 4 7 2 2 2 2 2 2" xfId="26874"/>
    <cellStyle name="Normal 4 7 2 2 2 2 2 2 2" xfId="26875"/>
    <cellStyle name="Normal 4 7 2 2 2 2 2 3" xfId="26876"/>
    <cellStyle name="Normal 4 7 2 2 2 2 3" xfId="26877"/>
    <cellStyle name="Normal 4 7 2 2 2 2 3 2" xfId="26878"/>
    <cellStyle name="Normal 4 7 2 2 2 2 4" xfId="26879"/>
    <cellStyle name="Normal 4 7 2 2 2 3" xfId="26880"/>
    <cellStyle name="Normal 4 7 2 2 2 3 2" xfId="26881"/>
    <cellStyle name="Normal 4 7 2 2 2 3 2 2" xfId="26882"/>
    <cellStyle name="Normal 4 7 2 2 2 3 3" xfId="26883"/>
    <cellStyle name="Normal 4 7 2 2 2 4" xfId="26884"/>
    <cellStyle name="Normal 4 7 2 2 2 4 2" xfId="26885"/>
    <cellStyle name="Normal 4 7 2 2 2 5" xfId="26886"/>
    <cellStyle name="Normal 4 7 2 2 3" xfId="26887"/>
    <cellStyle name="Normal 4 7 2 2 3 2" xfId="26888"/>
    <cellStyle name="Normal 4 7 2 2 3 2 2" xfId="26889"/>
    <cellStyle name="Normal 4 7 2 2 3 2 2 2" xfId="26890"/>
    <cellStyle name="Normal 4 7 2 2 3 2 3" xfId="26891"/>
    <cellStyle name="Normal 4 7 2 2 3 3" xfId="26892"/>
    <cellStyle name="Normal 4 7 2 2 3 3 2" xfId="26893"/>
    <cellStyle name="Normal 4 7 2 2 3 4" xfId="26894"/>
    <cellStyle name="Normal 4 7 2 2 4" xfId="26895"/>
    <cellStyle name="Normal 4 7 2 2 4 2" xfId="26896"/>
    <cellStyle name="Normal 4 7 2 2 4 2 2" xfId="26897"/>
    <cellStyle name="Normal 4 7 2 2 4 3" xfId="26898"/>
    <cellStyle name="Normal 4 7 2 2 5" xfId="26899"/>
    <cellStyle name="Normal 4 7 2 2 5 2" xfId="26900"/>
    <cellStyle name="Normal 4 7 2 2 6" xfId="26901"/>
    <cellStyle name="Normal 4 7 2 3" xfId="26902"/>
    <cellStyle name="Normal 4 7 2 3 2" xfId="26903"/>
    <cellStyle name="Normal 4 7 2 3 2 2" xfId="26904"/>
    <cellStyle name="Normal 4 7 2 3 2 2 2" xfId="26905"/>
    <cellStyle name="Normal 4 7 2 3 2 2 2 2" xfId="26906"/>
    <cellStyle name="Normal 4 7 2 3 2 2 3" xfId="26907"/>
    <cellStyle name="Normal 4 7 2 3 2 3" xfId="26908"/>
    <cellStyle name="Normal 4 7 2 3 2 3 2" xfId="26909"/>
    <cellStyle name="Normal 4 7 2 3 2 4" xfId="26910"/>
    <cellStyle name="Normal 4 7 2 3 3" xfId="26911"/>
    <cellStyle name="Normal 4 7 2 3 3 2" xfId="26912"/>
    <cellStyle name="Normal 4 7 2 3 3 2 2" xfId="26913"/>
    <cellStyle name="Normal 4 7 2 3 3 3" xfId="26914"/>
    <cellStyle name="Normal 4 7 2 3 4" xfId="26915"/>
    <cellStyle name="Normal 4 7 2 3 4 2" xfId="26916"/>
    <cellStyle name="Normal 4 7 2 3 5" xfId="26917"/>
    <cellStyle name="Normal 4 7 2 4" xfId="26918"/>
    <cellStyle name="Normal 4 7 2 4 2" xfId="26919"/>
    <cellStyle name="Normal 4 7 2 4 2 2" xfId="26920"/>
    <cellStyle name="Normal 4 7 2 4 2 2 2" xfId="26921"/>
    <cellStyle name="Normal 4 7 2 4 2 3" xfId="26922"/>
    <cellStyle name="Normal 4 7 2 4 3" xfId="26923"/>
    <cellStyle name="Normal 4 7 2 4 3 2" xfId="26924"/>
    <cellStyle name="Normal 4 7 2 4 4" xfId="26925"/>
    <cellStyle name="Normal 4 7 2 5" xfId="26926"/>
    <cellStyle name="Normal 4 7 2 5 2" xfId="26927"/>
    <cellStyle name="Normal 4 7 2 5 2 2" xfId="26928"/>
    <cellStyle name="Normal 4 7 2 5 3" xfId="26929"/>
    <cellStyle name="Normal 4 7 2 6" xfId="26930"/>
    <cellStyle name="Normal 4 7 2 6 2" xfId="26931"/>
    <cellStyle name="Normal 4 7 2 7" xfId="26932"/>
    <cellStyle name="Normal 4 7 3" xfId="26933"/>
    <cellStyle name="Normal 4 7 3 2" xfId="26934"/>
    <cellStyle name="Normal 4 7 3 2 2" xfId="26935"/>
    <cellStyle name="Normal 4 7 3 2 2 2" xfId="26936"/>
    <cellStyle name="Normal 4 7 3 2 2 2 2" xfId="26937"/>
    <cellStyle name="Normal 4 7 3 2 2 2 2 2" xfId="26938"/>
    <cellStyle name="Normal 4 7 3 2 2 2 3" xfId="26939"/>
    <cellStyle name="Normal 4 7 3 2 2 3" xfId="26940"/>
    <cellStyle name="Normal 4 7 3 2 2 3 2" xfId="26941"/>
    <cellStyle name="Normal 4 7 3 2 2 4" xfId="26942"/>
    <cellStyle name="Normal 4 7 3 2 3" xfId="26943"/>
    <cellStyle name="Normal 4 7 3 2 3 2" xfId="26944"/>
    <cellStyle name="Normal 4 7 3 2 3 2 2" xfId="26945"/>
    <cellStyle name="Normal 4 7 3 2 3 3" xfId="26946"/>
    <cellStyle name="Normal 4 7 3 2 4" xfId="26947"/>
    <cellStyle name="Normal 4 7 3 2 4 2" xfId="26948"/>
    <cellStyle name="Normal 4 7 3 2 5" xfId="26949"/>
    <cellStyle name="Normal 4 7 3 3" xfId="26950"/>
    <cellStyle name="Normal 4 7 3 3 2" xfId="26951"/>
    <cellStyle name="Normal 4 7 3 3 2 2" xfId="26952"/>
    <cellStyle name="Normal 4 7 3 3 2 2 2" xfId="26953"/>
    <cellStyle name="Normal 4 7 3 3 2 3" xfId="26954"/>
    <cellStyle name="Normal 4 7 3 3 3" xfId="26955"/>
    <cellStyle name="Normal 4 7 3 3 3 2" xfId="26956"/>
    <cellStyle name="Normal 4 7 3 3 4" xfId="26957"/>
    <cellStyle name="Normal 4 7 3 4" xfId="26958"/>
    <cellStyle name="Normal 4 7 3 4 2" xfId="26959"/>
    <cellStyle name="Normal 4 7 3 4 2 2" xfId="26960"/>
    <cellStyle name="Normal 4 7 3 4 3" xfId="26961"/>
    <cellStyle name="Normal 4 7 3 5" xfId="26962"/>
    <cellStyle name="Normal 4 7 3 5 2" xfId="26963"/>
    <cellStyle name="Normal 4 7 3 6" xfId="26964"/>
    <cellStyle name="Normal 4 7 4" xfId="26965"/>
    <cellStyle name="Normal 4 7 4 2" xfId="26966"/>
    <cellStyle name="Normal 4 7 4 2 2" xfId="26967"/>
    <cellStyle name="Normal 4 7 4 2 2 2" xfId="26968"/>
    <cellStyle name="Normal 4 7 4 2 2 2 2" xfId="26969"/>
    <cellStyle name="Normal 4 7 4 2 2 3" xfId="26970"/>
    <cellStyle name="Normal 4 7 4 2 3" xfId="26971"/>
    <cellStyle name="Normal 4 7 4 2 3 2" xfId="26972"/>
    <cellStyle name="Normal 4 7 4 2 4" xfId="26973"/>
    <cellStyle name="Normal 4 7 4 3" xfId="26974"/>
    <cellStyle name="Normal 4 7 4 3 2" xfId="26975"/>
    <cellStyle name="Normal 4 7 4 3 2 2" xfId="26976"/>
    <cellStyle name="Normal 4 7 4 3 3" xfId="26977"/>
    <cellStyle name="Normal 4 7 4 4" xfId="26978"/>
    <cellStyle name="Normal 4 7 4 4 2" xfId="26979"/>
    <cellStyle name="Normal 4 7 4 5" xfId="26980"/>
    <cellStyle name="Normal 4 7 5" xfId="26981"/>
    <cellStyle name="Normal 4 7 5 2" xfId="26982"/>
    <cellStyle name="Normal 4 7 5 2 2" xfId="26983"/>
    <cellStyle name="Normal 4 7 5 2 2 2" xfId="26984"/>
    <cellStyle name="Normal 4 7 5 2 3" xfId="26985"/>
    <cellStyle name="Normal 4 7 5 3" xfId="26986"/>
    <cellStyle name="Normal 4 7 5 3 2" xfId="26987"/>
    <cellStyle name="Normal 4 7 5 4" xfId="26988"/>
    <cellStyle name="Normal 4 7 6" xfId="26989"/>
    <cellStyle name="Normal 4 7 6 2" xfId="26990"/>
    <cellStyle name="Normal 4 7 6 2 2" xfId="26991"/>
    <cellStyle name="Normal 4 7 6 3" xfId="26992"/>
    <cellStyle name="Normal 4 7 7" xfId="26993"/>
    <cellStyle name="Normal 4 7 7 2" xfId="26994"/>
    <cellStyle name="Normal 4 7 8" xfId="26995"/>
    <cellStyle name="Normal 4 7 9" xfId="26996"/>
    <cellStyle name="Normal 4 8" xfId="26997"/>
    <cellStyle name="Normal 4 8 2" xfId="26998"/>
    <cellStyle name="Normal 4 8 2 2" xfId="26999"/>
    <cellStyle name="Normal 4 8 2 2 2" xfId="27000"/>
    <cellStyle name="Normal 4 8 2 2 2 2" xfId="27001"/>
    <cellStyle name="Normal 4 8 2 2 2 2 2" xfId="27002"/>
    <cellStyle name="Normal 4 8 2 2 2 2 2 2" xfId="27003"/>
    <cellStyle name="Normal 4 8 2 2 2 2 3" xfId="27004"/>
    <cellStyle name="Normal 4 8 2 2 2 3" xfId="27005"/>
    <cellStyle name="Normal 4 8 2 2 2 3 2" xfId="27006"/>
    <cellStyle name="Normal 4 8 2 2 2 4" xfId="27007"/>
    <cellStyle name="Normal 4 8 2 2 3" xfId="27008"/>
    <cellStyle name="Normal 4 8 2 2 3 2" xfId="27009"/>
    <cellStyle name="Normal 4 8 2 2 3 2 2" xfId="27010"/>
    <cellStyle name="Normal 4 8 2 2 3 3" xfId="27011"/>
    <cellStyle name="Normal 4 8 2 2 4" xfId="27012"/>
    <cellStyle name="Normal 4 8 2 2 4 2" xfId="27013"/>
    <cellStyle name="Normal 4 8 2 2 5" xfId="27014"/>
    <cellStyle name="Normal 4 8 2 3" xfId="27015"/>
    <cellStyle name="Normal 4 8 2 3 2" xfId="27016"/>
    <cellStyle name="Normal 4 8 2 3 2 2" xfId="27017"/>
    <cellStyle name="Normal 4 8 2 3 2 2 2" xfId="27018"/>
    <cellStyle name="Normal 4 8 2 3 2 3" xfId="27019"/>
    <cellStyle name="Normal 4 8 2 3 3" xfId="27020"/>
    <cellStyle name="Normal 4 8 2 3 3 2" xfId="27021"/>
    <cellStyle name="Normal 4 8 2 3 4" xfId="27022"/>
    <cellStyle name="Normal 4 8 2 4" xfId="27023"/>
    <cellStyle name="Normal 4 8 2 4 2" xfId="27024"/>
    <cellStyle name="Normal 4 8 2 4 2 2" xfId="27025"/>
    <cellStyle name="Normal 4 8 2 4 3" xfId="27026"/>
    <cellStyle name="Normal 4 8 2 5" xfId="27027"/>
    <cellStyle name="Normal 4 8 2 5 2" xfId="27028"/>
    <cellStyle name="Normal 4 8 2 6" xfId="27029"/>
    <cellStyle name="Normal 4 8 3" xfId="27030"/>
    <cellStyle name="Normal 4 8 3 2" xfId="27031"/>
    <cellStyle name="Normal 4 8 3 2 2" xfId="27032"/>
    <cellStyle name="Normal 4 8 3 2 2 2" xfId="27033"/>
    <cellStyle name="Normal 4 8 3 2 2 2 2" xfId="27034"/>
    <cellStyle name="Normal 4 8 3 2 2 3" xfId="27035"/>
    <cellStyle name="Normal 4 8 3 2 3" xfId="27036"/>
    <cellStyle name="Normal 4 8 3 2 3 2" xfId="27037"/>
    <cellStyle name="Normal 4 8 3 2 4" xfId="27038"/>
    <cellStyle name="Normal 4 8 3 3" xfId="27039"/>
    <cellStyle name="Normal 4 8 3 3 2" xfId="27040"/>
    <cellStyle name="Normal 4 8 3 3 2 2" xfId="27041"/>
    <cellStyle name="Normal 4 8 3 3 3" xfId="27042"/>
    <cellStyle name="Normal 4 8 3 4" xfId="27043"/>
    <cellStyle name="Normal 4 8 3 4 2" xfId="27044"/>
    <cellStyle name="Normal 4 8 3 5" xfId="27045"/>
    <cellStyle name="Normal 4 8 4" xfId="27046"/>
    <cellStyle name="Normal 4 8 4 2" xfId="27047"/>
    <cellStyle name="Normal 4 8 4 2 2" xfId="27048"/>
    <cellStyle name="Normal 4 8 4 2 2 2" xfId="27049"/>
    <cellStyle name="Normal 4 8 4 2 3" xfId="27050"/>
    <cellStyle name="Normal 4 8 4 3" xfId="27051"/>
    <cellStyle name="Normal 4 8 4 3 2" xfId="27052"/>
    <cellStyle name="Normal 4 8 4 4" xfId="27053"/>
    <cellStyle name="Normal 4 8 5" xfId="27054"/>
    <cellStyle name="Normal 4 8 5 2" xfId="27055"/>
    <cellStyle name="Normal 4 8 5 2 2" xfId="27056"/>
    <cellStyle name="Normal 4 8 5 3" xfId="27057"/>
    <cellStyle name="Normal 4 8 6" xfId="27058"/>
    <cellStyle name="Normal 4 8 6 2" xfId="27059"/>
    <cellStyle name="Normal 4 8 7" xfId="27060"/>
    <cellStyle name="Normal 4 8 8" xfId="27061"/>
    <cellStyle name="Normal 4 9" xfId="27062"/>
    <cellStyle name="Normal 4 9 2" xfId="27063"/>
    <cellStyle name="Normal 4 9 2 2" xfId="27064"/>
    <cellStyle name="Normal 4 9 2 2 2" xfId="27065"/>
    <cellStyle name="Normal 4 9 2 2 2 2" xfId="27066"/>
    <cellStyle name="Normal 4 9 2 2 2 2 2" xfId="27067"/>
    <cellStyle name="Normal 4 9 2 2 2 3" xfId="27068"/>
    <cellStyle name="Normal 4 9 2 2 3" xfId="27069"/>
    <cellStyle name="Normal 4 9 2 2 3 2" xfId="27070"/>
    <cellStyle name="Normal 4 9 2 2 4" xfId="27071"/>
    <cellStyle name="Normal 4 9 2 3" xfId="27072"/>
    <cellStyle name="Normal 4 9 2 3 2" xfId="27073"/>
    <cellStyle name="Normal 4 9 2 3 2 2" xfId="27074"/>
    <cellStyle name="Normal 4 9 2 3 3" xfId="27075"/>
    <cellStyle name="Normal 4 9 2 4" xfId="27076"/>
    <cellStyle name="Normal 4 9 2 4 2" xfId="27077"/>
    <cellStyle name="Normal 4 9 2 5" xfId="27078"/>
    <cellStyle name="Normal 4 9 3" xfId="27079"/>
    <cellStyle name="Normal 4 9 3 2" xfId="27080"/>
    <cellStyle name="Normal 4 9 3 2 2" xfId="27081"/>
    <cellStyle name="Normal 4 9 3 2 2 2" xfId="27082"/>
    <cellStyle name="Normal 4 9 3 2 3" xfId="27083"/>
    <cellStyle name="Normal 4 9 3 3" xfId="27084"/>
    <cellStyle name="Normal 4 9 3 3 2" xfId="27085"/>
    <cellStyle name="Normal 4 9 3 4" xfId="27086"/>
    <cellStyle name="Normal 4 9 4" xfId="27087"/>
    <cellStyle name="Normal 4 9 4 2" xfId="27088"/>
    <cellStyle name="Normal 4 9 4 2 2" xfId="27089"/>
    <cellStyle name="Normal 4 9 4 3" xfId="27090"/>
    <cellStyle name="Normal 4 9 5" xfId="27091"/>
    <cellStyle name="Normal 4 9 5 2" xfId="27092"/>
    <cellStyle name="Normal 4 9 6" xfId="27093"/>
    <cellStyle name="Normal 4 9 7" xfId="27094"/>
    <cellStyle name="Normal 4_50. Bishwo" xfId="27095"/>
    <cellStyle name="Normal 40" xfId="39"/>
    <cellStyle name="Normal 40 2" xfId="27096"/>
    <cellStyle name="Normal 40 2 2" xfId="27097"/>
    <cellStyle name="Normal 40 3" xfId="27098"/>
    <cellStyle name="Normal 40 4" xfId="27099"/>
    <cellStyle name="Normal 41" xfId="40"/>
    <cellStyle name="Normal 41 2" xfId="27100"/>
    <cellStyle name="Normal 42" xfId="42"/>
    <cellStyle name="Normal 42 2" xfId="27101"/>
    <cellStyle name="Normal 42 3" xfId="27102"/>
    <cellStyle name="Normal 43" xfId="36"/>
    <cellStyle name="Normal 43 2" xfId="27103"/>
    <cellStyle name="Normal 43 3" xfId="27104"/>
    <cellStyle name="Normal 44" xfId="27105"/>
    <cellStyle name="Normal 44 2" xfId="27106"/>
    <cellStyle name="Normal 44 3" xfId="27107"/>
    <cellStyle name="Normal 45" xfId="27108"/>
    <cellStyle name="Normal 45 2" xfId="27109"/>
    <cellStyle name="Normal 45 3" xfId="27110"/>
    <cellStyle name="Normal 46" xfId="27111"/>
    <cellStyle name="Normal 46 2" xfId="27112"/>
    <cellStyle name="Normal 47" xfId="27113"/>
    <cellStyle name="Normal 48" xfId="27114"/>
    <cellStyle name="Normal 49" xfId="27115"/>
    <cellStyle name="Normal 5" xfId="35"/>
    <cellStyle name="Normal 5 10" xfId="27116"/>
    <cellStyle name="Normal 5 10 2" xfId="27117"/>
    <cellStyle name="Normal 5 10 2 2" xfId="27118"/>
    <cellStyle name="Normal 5 10 2 2 2" xfId="27119"/>
    <cellStyle name="Normal 5 10 2 2 2 2" xfId="27120"/>
    <cellStyle name="Normal 5 10 2 2 3" xfId="27121"/>
    <cellStyle name="Normal 5 10 2 3" xfId="27122"/>
    <cellStyle name="Normal 5 10 2 3 2" xfId="27123"/>
    <cellStyle name="Normal 5 10 2 4" xfId="27124"/>
    <cellStyle name="Normal 5 10 3" xfId="27125"/>
    <cellStyle name="Normal 5 10 3 2" xfId="27126"/>
    <cellStyle name="Normal 5 10 3 2 2" xfId="27127"/>
    <cellStyle name="Normal 5 10 3 3" xfId="27128"/>
    <cellStyle name="Normal 5 10 4" xfId="27129"/>
    <cellStyle name="Normal 5 10 4 2" xfId="27130"/>
    <cellStyle name="Normal 5 10 5" xfId="27131"/>
    <cellStyle name="Normal 5 11" xfId="27132"/>
    <cellStyle name="Normal 5 11 2" xfId="27133"/>
    <cellStyle name="Normal 5 11 2 2" xfId="27134"/>
    <cellStyle name="Normal 5 11 2 2 2" xfId="27135"/>
    <cellStyle name="Normal 5 11 2 3" xfId="27136"/>
    <cellStyle name="Normal 5 11 3" xfId="27137"/>
    <cellStyle name="Normal 5 11 3 2" xfId="27138"/>
    <cellStyle name="Normal 5 11 4" xfId="27139"/>
    <cellStyle name="Normal 5 12" xfId="27140"/>
    <cellStyle name="Normal 5 12 2" xfId="27141"/>
    <cellStyle name="Normal 5 12 2 2" xfId="27142"/>
    <cellStyle name="Normal 5 12 3" xfId="27143"/>
    <cellStyle name="Normal 5 13" xfId="27144"/>
    <cellStyle name="Normal 5 13 2" xfId="27145"/>
    <cellStyle name="Normal 5 14" xfId="27146"/>
    <cellStyle name="Normal 5 15" xfId="27147"/>
    <cellStyle name="Normal 5 16" xfId="41540"/>
    <cellStyle name="Normal 5 2" xfId="27148"/>
    <cellStyle name="Normal 5 2 10" xfId="27149"/>
    <cellStyle name="Normal 5 2 10 2" xfId="27150"/>
    <cellStyle name="Normal 5 2 10 2 2" xfId="27151"/>
    <cellStyle name="Normal 5 2 10 2 2 2" xfId="27152"/>
    <cellStyle name="Normal 5 2 10 2 3" xfId="27153"/>
    <cellStyle name="Normal 5 2 10 3" xfId="27154"/>
    <cellStyle name="Normal 5 2 10 3 2" xfId="27155"/>
    <cellStyle name="Normal 5 2 10 4" xfId="27156"/>
    <cellStyle name="Normal 5 2 11" xfId="27157"/>
    <cellStyle name="Normal 5 2 11 2" xfId="27158"/>
    <cellStyle name="Normal 5 2 11 2 2" xfId="27159"/>
    <cellStyle name="Normal 5 2 11 3" xfId="27160"/>
    <cellStyle name="Normal 5 2 12" xfId="27161"/>
    <cellStyle name="Normal 5 2 12 2" xfId="27162"/>
    <cellStyle name="Normal 5 2 13" xfId="27163"/>
    <cellStyle name="Normal 5 2 14" xfId="27164"/>
    <cellStyle name="Normal 5 2 2" xfId="27165"/>
    <cellStyle name="Normal 5 2 2 10" xfId="27166"/>
    <cellStyle name="Normal 5 2 2 10 2" xfId="27167"/>
    <cellStyle name="Normal 5 2 2 10 2 2" xfId="27168"/>
    <cellStyle name="Normal 5 2 2 10 3" xfId="27169"/>
    <cellStyle name="Normal 5 2 2 11" xfId="27170"/>
    <cellStyle name="Normal 5 2 2 11 2" xfId="27171"/>
    <cellStyle name="Normal 5 2 2 12" xfId="27172"/>
    <cellStyle name="Normal 5 2 2 2" xfId="27173"/>
    <cellStyle name="Normal 5 2 2 2 10" xfId="27174"/>
    <cellStyle name="Normal 5 2 2 2 10 2" xfId="27175"/>
    <cellStyle name="Normal 5 2 2 2 11" xfId="27176"/>
    <cellStyle name="Normal 5 2 2 2 2" xfId="27177"/>
    <cellStyle name="Normal 5 2 2 2 2 10" xfId="27178"/>
    <cellStyle name="Normal 5 2 2 2 2 2" xfId="27179"/>
    <cellStyle name="Normal 5 2 2 2 2 2 2" xfId="27180"/>
    <cellStyle name="Normal 5 2 2 2 2 2 2 2" xfId="27181"/>
    <cellStyle name="Normal 5 2 2 2 2 2 2 2 2" xfId="27182"/>
    <cellStyle name="Normal 5 2 2 2 2 2 2 2 2 2" xfId="27183"/>
    <cellStyle name="Normal 5 2 2 2 2 2 2 2 2 2 2" xfId="27184"/>
    <cellStyle name="Normal 5 2 2 2 2 2 2 2 2 2 2 2" xfId="27185"/>
    <cellStyle name="Normal 5 2 2 2 2 2 2 2 2 2 2 2 2" xfId="27186"/>
    <cellStyle name="Normal 5 2 2 2 2 2 2 2 2 2 2 2 2 2" xfId="27187"/>
    <cellStyle name="Normal 5 2 2 2 2 2 2 2 2 2 2 2 3" xfId="27188"/>
    <cellStyle name="Normal 5 2 2 2 2 2 2 2 2 2 2 3" xfId="27189"/>
    <cellStyle name="Normal 5 2 2 2 2 2 2 2 2 2 2 3 2" xfId="27190"/>
    <cellStyle name="Normal 5 2 2 2 2 2 2 2 2 2 2 4" xfId="27191"/>
    <cellStyle name="Normal 5 2 2 2 2 2 2 2 2 2 3" xfId="27192"/>
    <cellStyle name="Normal 5 2 2 2 2 2 2 2 2 2 3 2" xfId="27193"/>
    <cellStyle name="Normal 5 2 2 2 2 2 2 2 2 2 3 2 2" xfId="27194"/>
    <cellStyle name="Normal 5 2 2 2 2 2 2 2 2 2 3 3" xfId="27195"/>
    <cellStyle name="Normal 5 2 2 2 2 2 2 2 2 2 4" xfId="27196"/>
    <cellStyle name="Normal 5 2 2 2 2 2 2 2 2 2 4 2" xfId="27197"/>
    <cellStyle name="Normal 5 2 2 2 2 2 2 2 2 2 5" xfId="27198"/>
    <cellStyle name="Normal 5 2 2 2 2 2 2 2 2 3" xfId="27199"/>
    <cellStyle name="Normal 5 2 2 2 2 2 2 2 2 3 2" xfId="27200"/>
    <cellStyle name="Normal 5 2 2 2 2 2 2 2 2 3 2 2" xfId="27201"/>
    <cellStyle name="Normal 5 2 2 2 2 2 2 2 2 3 2 2 2" xfId="27202"/>
    <cellStyle name="Normal 5 2 2 2 2 2 2 2 2 3 2 3" xfId="27203"/>
    <cellStyle name="Normal 5 2 2 2 2 2 2 2 2 3 3" xfId="27204"/>
    <cellStyle name="Normal 5 2 2 2 2 2 2 2 2 3 3 2" xfId="27205"/>
    <cellStyle name="Normal 5 2 2 2 2 2 2 2 2 3 4" xfId="27206"/>
    <cellStyle name="Normal 5 2 2 2 2 2 2 2 2 4" xfId="27207"/>
    <cellStyle name="Normal 5 2 2 2 2 2 2 2 2 4 2" xfId="27208"/>
    <cellStyle name="Normal 5 2 2 2 2 2 2 2 2 4 2 2" xfId="27209"/>
    <cellStyle name="Normal 5 2 2 2 2 2 2 2 2 4 3" xfId="27210"/>
    <cellStyle name="Normal 5 2 2 2 2 2 2 2 2 5" xfId="27211"/>
    <cellStyle name="Normal 5 2 2 2 2 2 2 2 2 5 2" xfId="27212"/>
    <cellStyle name="Normal 5 2 2 2 2 2 2 2 2 6" xfId="27213"/>
    <cellStyle name="Normal 5 2 2 2 2 2 2 2 3" xfId="27214"/>
    <cellStyle name="Normal 5 2 2 2 2 2 2 2 3 2" xfId="27215"/>
    <cellStyle name="Normal 5 2 2 2 2 2 2 2 3 2 2" xfId="27216"/>
    <cellStyle name="Normal 5 2 2 2 2 2 2 2 3 2 2 2" xfId="27217"/>
    <cellStyle name="Normal 5 2 2 2 2 2 2 2 3 2 2 2 2" xfId="27218"/>
    <cellStyle name="Normal 5 2 2 2 2 2 2 2 3 2 2 3" xfId="27219"/>
    <cellStyle name="Normal 5 2 2 2 2 2 2 2 3 2 3" xfId="27220"/>
    <cellStyle name="Normal 5 2 2 2 2 2 2 2 3 2 3 2" xfId="27221"/>
    <cellStyle name="Normal 5 2 2 2 2 2 2 2 3 2 4" xfId="27222"/>
    <cellStyle name="Normal 5 2 2 2 2 2 2 2 3 3" xfId="27223"/>
    <cellStyle name="Normal 5 2 2 2 2 2 2 2 3 3 2" xfId="27224"/>
    <cellStyle name="Normal 5 2 2 2 2 2 2 2 3 3 2 2" xfId="27225"/>
    <cellStyle name="Normal 5 2 2 2 2 2 2 2 3 3 3" xfId="27226"/>
    <cellStyle name="Normal 5 2 2 2 2 2 2 2 3 4" xfId="27227"/>
    <cellStyle name="Normal 5 2 2 2 2 2 2 2 3 4 2" xfId="27228"/>
    <cellStyle name="Normal 5 2 2 2 2 2 2 2 3 5" xfId="27229"/>
    <cellStyle name="Normal 5 2 2 2 2 2 2 2 4" xfId="27230"/>
    <cellStyle name="Normal 5 2 2 2 2 2 2 2 4 2" xfId="27231"/>
    <cellStyle name="Normal 5 2 2 2 2 2 2 2 4 2 2" xfId="27232"/>
    <cellStyle name="Normal 5 2 2 2 2 2 2 2 4 2 2 2" xfId="27233"/>
    <cellStyle name="Normal 5 2 2 2 2 2 2 2 4 2 3" xfId="27234"/>
    <cellStyle name="Normal 5 2 2 2 2 2 2 2 4 3" xfId="27235"/>
    <cellStyle name="Normal 5 2 2 2 2 2 2 2 4 3 2" xfId="27236"/>
    <cellStyle name="Normal 5 2 2 2 2 2 2 2 4 4" xfId="27237"/>
    <cellStyle name="Normal 5 2 2 2 2 2 2 2 5" xfId="27238"/>
    <cellStyle name="Normal 5 2 2 2 2 2 2 2 5 2" xfId="27239"/>
    <cellStyle name="Normal 5 2 2 2 2 2 2 2 5 2 2" xfId="27240"/>
    <cellStyle name="Normal 5 2 2 2 2 2 2 2 5 3" xfId="27241"/>
    <cellStyle name="Normal 5 2 2 2 2 2 2 2 6" xfId="27242"/>
    <cellStyle name="Normal 5 2 2 2 2 2 2 2 6 2" xfId="27243"/>
    <cellStyle name="Normal 5 2 2 2 2 2 2 2 7" xfId="27244"/>
    <cellStyle name="Normal 5 2 2 2 2 2 2 3" xfId="27245"/>
    <cellStyle name="Normal 5 2 2 2 2 2 2 3 2" xfId="27246"/>
    <cellStyle name="Normal 5 2 2 2 2 2 2 3 2 2" xfId="27247"/>
    <cellStyle name="Normal 5 2 2 2 2 2 2 3 2 2 2" xfId="27248"/>
    <cellStyle name="Normal 5 2 2 2 2 2 2 3 2 2 2 2" xfId="27249"/>
    <cellStyle name="Normal 5 2 2 2 2 2 2 3 2 2 2 2 2" xfId="27250"/>
    <cellStyle name="Normal 5 2 2 2 2 2 2 3 2 2 2 3" xfId="27251"/>
    <cellStyle name="Normal 5 2 2 2 2 2 2 3 2 2 3" xfId="27252"/>
    <cellStyle name="Normal 5 2 2 2 2 2 2 3 2 2 3 2" xfId="27253"/>
    <cellStyle name="Normal 5 2 2 2 2 2 2 3 2 2 4" xfId="27254"/>
    <cellStyle name="Normal 5 2 2 2 2 2 2 3 2 3" xfId="27255"/>
    <cellStyle name="Normal 5 2 2 2 2 2 2 3 2 3 2" xfId="27256"/>
    <cellStyle name="Normal 5 2 2 2 2 2 2 3 2 3 2 2" xfId="27257"/>
    <cellStyle name="Normal 5 2 2 2 2 2 2 3 2 3 3" xfId="27258"/>
    <cellStyle name="Normal 5 2 2 2 2 2 2 3 2 4" xfId="27259"/>
    <cellStyle name="Normal 5 2 2 2 2 2 2 3 2 4 2" xfId="27260"/>
    <cellStyle name="Normal 5 2 2 2 2 2 2 3 2 5" xfId="27261"/>
    <cellStyle name="Normal 5 2 2 2 2 2 2 3 3" xfId="27262"/>
    <cellStyle name="Normal 5 2 2 2 2 2 2 3 3 2" xfId="27263"/>
    <cellStyle name="Normal 5 2 2 2 2 2 2 3 3 2 2" xfId="27264"/>
    <cellStyle name="Normal 5 2 2 2 2 2 2 3 3 2 2 2" xfId="27265"/>
    <cellStyle name="Normal 5 2 2 2 2 2 2 3 3 2 3" xfId="27266"/>
    <cellStyle name="Normal 5 2 2 2 2 2 2 3 3 3" xfId="27267"/>
    <cellStyle name="Normal 5 2 2 2 2 2 2 3 3 3 2" xfId="27268"/>
    <cellStyle name="Normal 5 2 2 2 2 2 2 3 3 4" xfId="27269"/>
    <cellStyle name="Normal 5 2 2 2 2 2 2 3 4" xfId="27270"/>
    <cellStyle name="Normal 5 2 2 2 2 2 2 3 4 2" xfId="27271"/>
    <cellStyle name="Normal 5 2 2 2 2 2 2 3 4 2 2" xfId="27272"/>
    <cellStyle name="Normal 5 2 2 2 2 2 2 3 4 3" xfId="27273"/>
    <cellStyle name="Normal 5 2 2 2 2 2 2 3 5" xfId="27274"/>
    <cellStyle name="Normal 5 2 2 2 2 2 2 3 5 2" xfId="27275"/>
    <cellStyle name="Normal 5 2 2 2 2 2 2 3 6" xfId="27276"/>
    <cellStyle name="Normal 5 2 2 2 2 2 2 4" xfId="27277"/>
    <cellStyle name="Normal 5 2 2 2 2 2 2 4 2" xfId="27278"/>
    <cellStyle name="Normal 5 2 2 2 2 2 2 4 2 2" xfId="27279"/>
    <cellStyle name="Normal 5 2 2 2 2 2 2 4 2 2 2" xfId="27280"/>
    <cellStyle name="Normal 5 2 2 2 2 2 2 4 2 2 2 2" xfId="27281"/>
    <cellStyle name="Normal 5 2 2 2 2 2 2 4 2 2 3" xfId="27282"/>
    <cellStyle name="Normal 5 2 2 2 2 2 2 4 2 3" xfId="27283"/>
    <cellStyle name="Normal 5 2 2 2 2 2 2 4 2 3 2" xfId="27284"/>
    <cellStyle name="Normal 5 2 2 2 2 2 2 4 2 4" xfId="27285"/>
    <cellStyle name="Normal 5 2 2 2 2 2 2 4 3" xfId="27286"/>
    <cellStyle name="Normal 5 2 2 2 2 2 2 4 3 2" xfId="27287"/>
    <cellStyle name="Normal 5 2 2 2 2 2 2 4 3 2 2" xfId="27288"/>
    <cellStyle name="Normal 5 2 2 2 2 2 2 4 3 3" xfId="27289"/>
    <cellStyle name="Normal 5 2 2 2 2 2 2 4 4" xfId="27290"/>
    <cellStyle name="Normal 5 2 2 2 2 2 2 4 4 2" xfId="27291"/>
    <cellStyle name="Normal 5 2 2 2 2 2 2 4 5" xfId="27292"/>
    <cellStyle name="Normal 5 2 2 2 2 2 2 5" xfId="27293"/>
    <cellStyle name="Normal 5 2 2 2 2 2 2 5 2" xfId="27294"/>
    <cellStyle name="Normal 5 2 2 2 2 2 2 5 2 2" xfId="27295"/>
    <cellStyle name="Normal 5 2 2 2 2 2 2 5 2 2 2" xfId="27296"/>
    <cellStyle name="Normal 5 2 2 2 2 2 2 5 2 3" xfId="27297"/>
    <cellStyle name="Normal 5 2 2 2 2 2 2 5 3" xfId="27298"/>
    <cellStyle name="Normal 5 2 2 2 2 2 2 5 3 2" xfId="27299"/>
    <cellStyle name="Normal 5 2 2 2 2 2 2 5 4" xfId="27300"/>
    <cellStyle name="Normal 5 2 2 2 2 2 2 6" xfId="27301"/>
    <cellStyle name="Normal 5 2 2 2 2 2 2 6 2" xfId="27302"/>
    <cellStyle name="Normal 5 2 2 2 2 2 2 6 2 2" xfId="27303"/>
    <cellStyle name="Normal 5 2 2 2 2 2 2 6 3" xfId="27304"/>
    <cellStyle name="Normal 5 2 2 2 2 2 2 7" xfId="27305"/>
    <cellStyle name="Normal 5 2 2 2 2 2 2 7 2" xfId="27306"/>
    <cellStyle name="Normal 5 2 2 2 2 2 2 8" xfId="27307"/>
    <cellStyle name="Normal 5 2 2 2 2 2 3" xfId="27308"/>
    <cellStyle name="Normal 5 2 2 2 2 2 3 2" xfId="27309"/>
    <cellStyle name="Normal 5 2 2 2 2 2 3 2 2" xfId="27310"/>
    <cellStyle name="Normal 5 2 2 2 2 2 3 2 2 2" xfId="27311"/>
    <cellStyle name="Normal 5 2 2 2 2 2 3 2 2 2 2" xfId="27312"/>
    <cellStyle name="Normal 5 2 2 2 2 2 3 2 2 2 2 2" xfId="27313"/>
    <cellStyle name="Normal 5 2 2 2 2 2 3 2 2 2 2 2 2" xfId="27314"/>
    <cellStyle name="Normal 5 2 2 2 2 2 3 2 2 2 2 3" xfId="27315"/>
    <cellStyle name="Normal 5 2 2 2 2 2 3 2 2 2 3" xfId="27316"/>
    <cellStyle name="Normal 5 2 2 2 2 2 3 2 2 2 3 2" xfId="27317"/>
    <cellStyle name="Normal 5 2 2 2 2 2 3 2 2 2 4" xfId="27318"/>
    <cellStyle name="Normal 5 2 2 2 2 2 3 2 2 3" xfId="27319"/>
    <cellStyle name="Normal 5 2 2 2 2 2 3 2 2 3 2" xfId="27320"/>
    <cellStyle name="Normal 5 2 2 2 2 2 3 2 2 3 2 2" xfId="27321"/>
    <cellStyle name="Normal 5 2 2 2 2 2 3 2 2 3 3" xfId="27322"/>
    <cellStyle name="Normal 5 2 2 2 2 2 3 2 2 4" xfId="27323"/>
    <cellStyle name="Normal 5 2 2 2 2 2 3 2 2 4 2" xfId="27324"/>
    <cellStyle name="Normal 5 2 2 2 2 2 3 2 2 5" xfId="27325"/>
    <cellStyle name="Normal 5 2 2 2 2 2 3 2 3" xfId="27326"/>
    <cellStyle name="Normal 5 2 2 2 2 2 3 2 3 2" xfId="27327"/>
    <cellStyle name="Normal 5 2 2 2 2 2 3 2 3 2 2" xfId="27328"/>
    <cellStyle name="Normal 5 2 2 2 2 2 3 2 3 2 2 2" xfId="27329"/>
    <cellStyle name="Normal 5 2 2 2 2 2 3 2 3 2 3" xfId="27330"/>
    <cellStyle name="Normal 5 2 2 2 2 2 3 2 3 3" xfId="27331"/>
    <cellStyle name="Normal 5 2 2 2 2 2 3 2 3 3 2" xfId="27332"/>
    <cellStyle name="Normal 5 2 2 2 2 2 3 2 3 4" xfId="27333"/>
    <cellStyle name="Normal 5 2 2 2 2 2 3 2 4" xfId="27334"/>
    <cellStyle name="Normal 5 2 2 2 2 2 3 2 4 2" xfId="27335"/>
    <cellStyle name="Normal 5 2 2 2 2 2 3 2 4 2 2" xfId="27336"/>
    <cellStyle name="Normal 5 2 2 2 2 2 3 2 4 3" xfId="27337"/>
    <cellStyle name="Normal 5 2 2 2 2 2 3 2 5" xfId="27338"/>
    <cellStyle name="Normal 5 2 2 2 2 2 3 2 5 2" xfId="27339"/>
    <cellStyle name="Normal 5 2 2 2 2 2 3 2 6" xfId="27340"/>
    <cellStyle name="Normal 5 2 2 2 2 2 3 3" xfId="27341"/>
    <cellStyle name="Normal 5 2 2 2 2 2 3 3 2" xfId="27342"/>
    <cellStyle name="Normal 5 2 2 2 2 2 3 3 2 2" xfId="27343"/>
    <cellStyle name="Normal 5 2 2 2 2 2 3 3 2 2 2" xfId="27344"/>
    <cellStyle name="Normal 5 2 2 2 2 2 3 3 2 2 2 2" xfId="27345"/>
    <cellStyle name="Normal 5 2 2 2 2 2 3 3 2 2 3" xfId="27346"/>
    <cellStyle name="Normal 5 2 2 2 2 2 3 3 2 3" xfId="27347"/>
    <cellStyle name="Normal 5 2 2 2 2 2 3 3 2 3 2" xfId="27348"/>
    <cellStyle name="Normal 5 2 2 2 2 2 3 3 2 4" xfId="27349"/>
    <cellStyle name="Normal 5 2 2 2 2 2 3 3 3" xfId="27350"/>
    <cellStyle name="Normal 5 2 2 2 2 2 3 3 3 2" xfId="27351"/>
    <cellStyle name="Normal 5 2 2 2 2 2 3 3 3 2 2" xfId="27352"/>
    <cellStyle name="Normal 5 2 2 2 2 2 3 3 3 3" xfId="27353"/>
    <cellStyle name="Normal 5 2 2 2 2 2 3 3 4" xfId="27354"/>
    <cellStyle name="Normal 5 2 2 2 2 2 3 3 4 2" xfId="27355"/>
    <cellStyle name="Normal 5 2 2 2 2 2 3 3 5" xfId="27356"/>
    <cellStyle name="Normal 5 2 2 2 2 2 3 4" xfId="27357"/>
    <cellStyle name="Normal 5 2 2 2 2 2 3 4 2" xfId="27358"/>
    <cellStyle name="Normal 5 2 2 2 2 2 3 4 2 2" xfId="27359"/>
    <cellStyle name="Normal 5 2 2 2 2 2 3 4 2 2 2" xfId="27360"/>
    <cellStyle name="Normal 5 2 2 2 2 2 3 4 2 3" xfId="27361"/>
    <cellStyle name="Normal 5 2 2 2 2 2 3 4 3" xfId="27362"/>
    <cellStyle name="Normal 5 2 2 2 2 2 3 4 3 2" xfId="27363"/>
    <cellStyle name="Normal 5 2 2 2 2 2 3 4 4" xfId="27364"/>
    <cellStyle name="Normal 5 2 2 2 2 2 3 5" xfId="27365"/>
    <cellStyle name="Normal 5 2 2 2 2 2 3 5 2" xfId="27366"/>
    <cellStyle name="Normal 5 2 2 2 2 2 3 5 2 2" xfId="27367"/>
    <cellStyle name="Normal 5 2 2 2 2 2 3 5 3" xfId="27368"/>
    <cellStyle name="Normal 5 2 2 2 2 2 3 6" xfId="27369"/>
    <cellStyle name="Normal 5 2 2 2 2 2 3 6 2" xfId="27370"/>
    <cellStyle name="Normal 5 2 2 2 2 2 3 7" xfId="27371"/>
    <cellStyle name="Normal 5 2 2 2 2 2 4" xfId="27372"/>
    <cellStyle name="Normal 5 2 2 2 2 2 4 2" xfId="27373"/>
    <cellStyle name="Normal 5 2 2 2 2 2 4 2 2" xfId="27374"/>
    <cellStyle name="Normal 5 2 2 2 2 2 4 2 2 2" xfId="27375"/>
    <cellStyle name="Normal 5 2 2 2 2 2 4 2 2 2 2" xfId="27376"/>
    <cellStyle name="Normal 5 2 2 2 2 2 4 2 2 2 2 2" xfId="27377"/>
    <cellStyle name="Normal 5 2 2 2 2 2 4 2 2 2 3" xfId="27378"/>
    <cellStyle name="Normal 5 2 2 2 2 2 4 2 2 3" xfId="27379"/>
    <cellStyle name="Normal 5 2 2 2 2 2 4 2 2 3 2" xfId="27380"/>
    <cellStyle name="Normal 5 2 2 2 2 2 4 2 2 4" xfId="27381"/>
    <cellStyle name="Normal 5 2 2 2 2 2 4 2 3" xfId="27382"/>
    <cellStyle name="Normal 5 2 2 2 2 2 4 2 3 2" xfId="27383"/>
    <cellStyle name="Normal 5 2 2 2 2 2 4 2 3 2 2" xfId="27384"/>
    <cellStyle name="Normal 5 2 2 2 2 2 4 2 3 3" xfId="27385"/>
    <cellStyle name="Normal 5 2 2 2 2 2 4 2 4" xfId="27386"/>
    <cellStyle name="Normal 5 2 2 2 2 2 4 2 4 2" xfId="27387"/>
    <cellStyle name="Normal 5 2 2 2 2 2 4 2 5" xfId="27388"/>
    <cellStyle name="Normal 5 2 2 2 2 2 4 3" xfId="27389"/>
    <cellStyle name="Normal 5 2 2 2 2 2 4 3 2" xfId="27390"/>
    <cellStyle name="Normal 5 2 2 2 2 2 4 3 2 2" xfId="27391"/>
    <cellStyle name="Normal 5 2 2 2 2 2 4 3 2 2 2" xfId="27392"/>
    <cellStyle name="Normal 5 2 2 2 2 2 4 3 2 3" xfId="27393"/>
    <cellStyle name="Normal 5 2 2 2 2 2 4 3 3" xfId="27394"/>
    <cellStyle name="Normal 5 2 2 2 2 2 4 3 3 2" xfId="27395"/>
    <cellStyle name="Normal 5 2 2 2 2 2 4 3 4" xfId="27396"/>
    <cellStyle name="Normal 5 2 2 2 2 2 4 4" xfId="27397"/>
    <cellStyle name="Normal 5 2 2 2 2 2 4 4 2" xfId="27398"/>
    <cellStyle name="Normal 5 2 2 2 2 2 4 4 2 2" xfId="27399"/>
    <cellStyle name="Normal 5 2 2 2 2 2 4 4 3" xfId="27400"/>
    <cellStyle name="Normal 5 2 2 2 2 2 4 5" xfId="27401"/>
    <cellStyle name="Normal 5 2 2 2 2 2 4 5 2" xfId="27402"/>
    <cellStyle name="Normal 5 2 2 2 2 2 4 6" xfId="27403"/>
    <cellStyle name="Normal 5 2 2 2 2 2 5" xfId="27404"/>
    <cellStyle name="Normal 5 2 2 2 2 2 5 2" xfId="27405"/>
    <cellStyle name="Normal 5 2 2 2 2 2 5 2 2" xfId="27406"/>
    <cellStyle name="Normal 5 2 2 2 2 2 5 2 2 2" xfId="27407"/>
    <cellStyle name="Normal 5 2 2 2 2 2 5 2 2 2 2" xfId="27408"/>
    <cellStyle name="Normal 5 2 2 2 2 2 5 2 2 3" xfId="27409"/>
    <cellStyle name="Normal 5 2 2 2 2 2 5 2 3" xfId="27410"/>
    <cellStyle name="Normal 5 2 2 2 2 2 5 2 3 2" xfId="27411"/>
    <cellStyle name="Normal 5 2 2 2 2 2 5 2 4" xfId="27412"/>
    <cellStyle name="Normal 5 2 2 2 2 2 5 3" xfId="27413"/>
    <cellStyle name="Normal 5 2 2 2 2 2 5 3 2" xfId="27414"/>
    <cellStyle name="Normal 5 2 2 2 2 2 5 3 2 2" xfId="27415"/>
    <cellStyle name="Normal 5 2 2 2 2 2 5 3 3" xfId="27416"/>
    <cellStyle name="Normal 5 2 2 2 2 2 5 4" xfId="27417"/>
    <cellStyle name="Normal 5 2 2 2 2 2 5 4 2" xfId="27418"/>
    <cellStyle name="Normal 5 2 2 2 2 2 5 5" xfId="27419"/>
    <cellStyle name="Normal 5 2 2 2 2 2 6" xfId="27420"/>
    <cellStyle name="Normal 5 2 2 2 2 2 6 2" xfId="27421"/>
    <cellStyle name="Normal 5 2 2 2 2 2 6 2 2" xfId="27422"/>
    <cellStyle name="Normal 5 2 2 2 2 2 6 2 2 2" xfId="27423"/>
    <cellStyle name="Normal 5 2 2 2 2 2 6 2 3" xfId="27424"/>
    <cellStyle name="Normal 5 2 2 2 2 2 6 3" xfId="27425"/>
    <cellStyle name="Normal 5 2 2 2 2 2 6 3 2" xfId="27426"/>
    <cellStyle name="Normal 5 2 2 2 2 2 6 4" xfId="27427"/>
    <cellStyle name="Normal 5 2 2 2 2 2 7" xfId="27428"/>
    <cellStyle name="Normal 5 2 2 2 2 2 7 2" xfId="27429"/>
    <cellStyle name="Normal 5 2 2 2 2 2 7 2 2" xfId="27430"/>
    <cellStyle name="Normal 5 2 2 2 2 2 7 3" xfId="27431"/>
    <cellStyle name="Normal 5 2 2 2 2 2 8" xfId="27432"/>
    <cellStyle name="Normal 5 2 2 2 2 2 8 2" xfId="27433"/>
    <cellStyle name="Normal 5 2 2 2 2 2 9" xfId="27434"/>
    <cellStyle name="Normal 5 2 2 2 2 3" xfId="27435"/>
    <cellStyle name="Normal 5 2 2 2 2 3 2" xfId="27436"/>
    <cellStyle name="Normal 5 2 2 2 2 3 2 2" xfId="27437"/>
    <cellStyle name="Normal 5 2 2 2 2 3 2 2 2" xfId="27438"/>
    <cellStyle name="Normal 5 2 2 2 2 3 2 2 2 2" xfId="27439"/>
    <cellStyle name="Normal 5 2 2 2 2 3 2 2 2 2 2" xfId="27440"/>
    <cellStyle name="Normal 5 2 2 2 2 3 2 2 2 2 2 2" xfId="27441"/>
    <cellStyle name="Normal 5 2 2 2 2 3 2 2 2 2 2 2 2" xfId="27442"/>
    <cellStyle name="Normal 5 2 2 2 2 3 2 2 2 2 2 3" xfId="27443"/>
    <cellStyle name="Normal 5 2 2 2 2 3 2 2 2 2 3" xfId="27444"/>
    <cellStyle name="Normal 5 2 2 2 2 3 2 2 2 2 3 2" xfId="27445"/>
    <cellStyle name="Normal 5 2 2 2 2 3 2 2 2 2 4" xfId="27446"/>
    <cellStyle name="Normal 5 2 2 2 2 3 2 2 2 3" xfId="27447"/>
    <cellStyle name="Normal 5 2 2 2 2 3 2 2 2 3 2" xfId="27448"/>
    <cellStyle name="Normal 5 2 2 2 2 3 2 2 2 3 2 2" xfId="27449"/>
    <cellStyle name="Normal 5 2 2 2 2 3 2 2 2 3 3" xfId="27450"/>
    <cellStyle name="Normal 5 2 2 2 2 3 2 2 2 4" xfId="27451"/>
    <cellStyle name="Normal 5 2 2 2 2 3 2 2 2 4 2" xfId="27452"/>
    <cellStyle name="Normal 5 2 2 2 2 3 2 2 2 5" xfId="27453"/>
    <cellStyle name="Normal 5 2 2 2 2 3 2 2 3" xfId="27454"/>
    <cellStyle name="Normal 5 2 2 2 2 3 2 2 3 2" xfId="27455"/>
    <cellStyle name="Normal 5 2 2 2 2 3 2 2 3 2 2" xfId="27456"/>
    <cellStyle name="Normal 5 2 2 2 2 3 2 2 3 2 2 2" xfId="27457"/>
    <cellStyle name="Normal 5 2 2 2 2 3 2 2 3 2 3" xfId="27458"/>
    <cellStyle name="Normal 5 2 2 2 2 3 2 2 3 3" xfId="27459"/>
    <cellStyle name="Normal 5 2 2 2 2 3 2 2 3 3 2" xfId="27460"/>
    <cellStyle name="Normal 5 2 2 2 2 3 2 2 3 4" xfId="27461"/>
    <cellStyle name="Normal 5 2 2 2 2 3 2 2 4" xfId="27462"/>
    <cellStyle name="Normal 5 2 2 2 2 3 2 2 4 2" xfId="27463"/>
    <cellStyle name="Normal 5 2 2 2 2 3 2 2 4 2 2" xfId="27464"/>
    <cellStyle name="Normal 5 2 2 2 2 3 2 2 4 3" xfId="27465"/>
    <cellStyle name="Normal 5 2 2 2 2 3 2 2 5" xfId="27466"/>
    <cellStyle name="Normal 5 2 2 2 2 3 2 2 5 2" xfId="27467"/>
    <cellStyle name="Normal 5 2 2 2 2 3 2 2 6" xfId="27468"/>
    <cellStyle name="Normal 5 2 2 2 2 3 2 3" xfId="27469"/>
    <cellStyle name="Normal 5 2 2 2 2 3 2 3 2" xfId="27470"/>
    <cellStyle name="Normal 5 2 2 2 2 3 2 3 2 2" xfId="27471"/>
    <cellStyle name="Normal 5 2 2 2 2 3 2 3 2 2 2" xfId="27472"/>
    <cellStyle name="Normal 5 2 2 2 2 3 2 3 2 2 2 2" xfId="27473"/>
    <cellStyle name="Normal 5 2 2 2 2 3 2 3 2 2 3" xfId="27474"/>
    <cellStyle name="Normal 5 2 2 2 2 3 2 3 2 3" xfId="27475"/>
    <cellStyle name="Normal 5 2 2 2 2 3 2 3 2 3 2" xfId="27476"/>
    <cellStyle name="Normal 5 2 2 2 2 3 2 3 2 4" xfId="27477"/>
    <cellStyle name="Normal 5 2 2 2 2 3 2 3 3" xfId="27478"/>
    <cellStyle name="Normal 5 2 2 2 2 3 2 3 3 2" xfId="27479"/>
    <cellStyle name="Normal 5 2 2 2 2 3 2 3 3 2 2" xfId="27480"/>
    <cellStyle name="Normal 5 2 2 2 2 3 2 3 3 3" xfId="27481"/>
    <cellStyle name="Normal 5 2 2 2 2 3 2 3 4" xfId="27482"/>
    <cellStyle name="Normal 5 2 2 2 2 3 2 3 4 2" xfId="27483"/>
    <cellStyle name="Normal 5 2 2 2 2 3 2 3 5" xfId="27484"/>
    <cellStyle name="Normal 5 2 2 2 2 3 2 4" xfId="27485"/>
    <cellStyle name="Normal 5 2 2 2 2 3 2 4 2" xfId="27486"/>
    <cellStyle name="Normal 5 2 2 2 2 3 2 4 2 2" xfId="27487"/>
    <cellStyle name="Normal 5 2 2 2 2 3 2 4 2 2 2" xfId="27488"/>
    <cellStyle name="Normal 5 2 2 2 2 3 2 4 2 3" xfId="27489"/>
    <cellStyle name="Normal 5 2 2 2 2 3 2 4 3" xfId="27490"/>
    <cellStyle name="Normal 5 2 2 2 2 3 2 4 3 2" xfId="27491"/>
    <cellStyle name="Normal 5 2 2 2 2 3 2 4 4" xfId="27492"/>
    <cellStyle name="Normal 5 2 2 2 2 3 2 5" xfId="27493"/>
    <cellStyle name="Normal 5 2 2 2 2 3 2 5 2" xfId="27494"/>
    <cellStyle name="Normal 5 2 2 2 2 3 2 5 2 2" xfId="27495"/>
    <cellStyle name="Normal 5 2 2 2 2 3 2 5 3" xfId="27496"/>
    <cellStyle name="Normal 5 2 2 2 2 3 2 6" xfId="27497"/>
    <cellStyle name="Normal 5 2 2 2 2 3 2 6 2" xfId="27498"/>
    <cellStyle name="Normal 5 2 2 2 2 3 2 7" xfId="27499"/>
    <cellStyle name="Normal 5 2 2 2 2 3 3" xfId="27500"/>
    <cellStyle name="Normal 5 2 2 2 2 3 3 2" xfId="27501"/>
    <cellStyle name="Normal 5 2 2 2 2 3 3 2 2" xfId="27502"/>
    <cellStyle name="Normal 5 2 2 2 2 3 3 2 2 2" xfId="27503"/>
    <cellStyle name="Normal 5 2 2 2 2 3 3 2 2 2 2" xfId="27504"/>
    <cellStyle name="Normal 5 2 2 2 2 3 3 2 2 2 2 2" xfId="27505"/>
    <cellStyle name="Normal 5 2 2 2 2 3 3 2 2 2 3" xfId="27506"/>
    <cellStyle name="Normal 5 2 2 2 2 3 3 2 2 3" xfId="27507"/>
    <cellStyle name="Normal 5 2 2 2 2 3 3 2 2 3 2" xfId="27508"/>
    <cellStyle name="Normal 5 2 2 2 2 3 3 2 2 4" xfId="27509"/>
    <cellStyle name="Normal 5 2 2 2 2 3 3 2 3" xfId="27510"/>
    <cellStyle name="Normal 5 2 2 2 2 3 3 2 3 2" xfId="27511"/>
    <cellStyle name="Normal 5 2 2 2 2 3 3 2 3 2 2" xfId="27512"/>
    <cellStyle name="Normal 5 2 2 2 2 3 3 2 3 3" xfId="27513"/>
    <cellStyle name="Normal 5 2 2 2 2 3 3 2 4" xfId="27514"/>
    <cellStyle name="Normal 5 2 2 2 2 3 3 2 4 2" xfId="27515"/>
    <cellStyle name="Normal 5 2 2 2 2 3 3 2 5" xfId="27516"/>
    <cellStyle name="Normal 5 2 2 2 2 3 3 3" xfId="27517"/>
    <cellStyle name="Normal 5 2 2 2 2 3 3 3 2" xfId="27518"/>
    <cellStyle name="Normal 5 2 2 2 2 3 3 3 2 2" xfId="27519"/>
    <cellStyle name="Normal 5 2 2 2 2 3 3 3 2 2 2" xfId="27520"/>
    <cellStyle name="Normal 5 2 2 2 2 3 3 3 2 3" xfId="27521"/>
    <cellStyle name="Normal 5 2 2 2 2 3 3 3 3" xfId="27522"/>
    <cellStyle name="Normal 5 2 2 2 2 3 3 3 3 2" xfId="27523"/>
    <cellStyle name="Normal 5 2 2 2 2 3 3 3 4" xfId="27524"/>
    <cellStyle name="Normal 5 2 2 2 2 3 3 4" xfId="27525"/>
    <cellStyle name="Normal 5 2 2 2 2 3 3 4 2" xfId="27526"/>
    <cellStyle name="Normal 5 2 2 2 2 3 3 4 2 2" xfId="27527"/>
    <cellStyle name="Normal 5 2 2 2 2 3 3 4 3" xfId="27528"/>
    <cellStyle name="Normal 5 2 2 2 2 3 3 5" xfId="27529"/>
    <cellStyle name="Normal 5 2 2 2 2 3 3 5 2" xfId="27530"/>
    <cellStyle name="Normal 5 2 2 2 2 3 3 6" xfId="27531"/>
    <cellStyle name="Normal 5 2 2 2 2 3 4" xfId="27532"/>
    <cellStyle name="Normal 5 2 2 2 2 3 4 2" xfId="27533"/>
    <cellStyle name="Normal 5 2 2 2 2 3 4 2 2" xfId="27534"/>
    <cellStyle name="Normal 5 2 2 2 2 3 4 2 2 2" xfId="27535"/>
    <cellStyle name="Normal 5 2 2 2 2 3 4 2 2 2 2" xfId="27536"/>
    <cellStyle name="Normal 5 2 2 2 2 3 4 2 2 3" xfId="27537"/>
    <cellStyle name="Normal 5 2 2 2 2 3 4 2 3" xfId="27538"/>
    <cellStyle name="Normal 5 2 2 2 2 3 4 2 3 2" xfId="27539"/>
    <cellStyle name="Normal 5 2 2 2 2 3 4 2 4" xfId="27540"/>
    <cellStyle name="Normal 5 2 2 2 2 3 4 3" xfId="27541"/>
    <cellStyle name="Normal 5 2 2 2 2 3 4 3 2" xfId="27542"/>
    <cellStyle name="Normal 5 2 2 2 2 3 4 3 2 2" xfId="27543"/>
    <cellStyle name="Normal 5 2 2 2 2 3 4 3 3" xfId="27544"/>
    <cellStyle name="Normal 5 2 2 2 2 3 4 4" xfId="27545"/>
    <cellStyle name="Normal 5 2 2 2 2 3 4 4 2" xfId="27546"/>
    <cellStyle name="Normal 5 2 2 2 2 3 4 5" xfId="27547"/>
    <cellStyle name="Normal 5 2 2 2 2 3 5" xfId="27548"/>
    <cellStyle name="Normal 5 2 2 2 2 3 5 2" xfId="27549"/>
    <cellStyle name="Normal 5 2 2 2 2 3 5 2 2" xfId="27550"/>
    <cellStyle name="Normal 5 2 2 2 2 3 5 2 2 2" xfId="27551"/>
    <cellStyle name="Normal 5 2 2 2 2 3 5 2 3" xfId="27552"/>
    <cellStyle name="Normal 5 2 2 2 2 3 5 3" xfId="27553"/>
    <cellStyle name="Normal 5 2 2 2 2 3 5 3 2" xfId="27554"/>
    <cellStyle name="Normal 5 2 2 2 2 3 5 4" xfId="27555"/>
    <cellStyle name="Normal 5 2 2 2 2 3 6" xfId="27556"/>
    <cellStyle name="Normal 5 2 2 2 2 3 6 2" xfId="27557"/>
    <cellStyle name="Normal 5 2 2 2 2 3 6 2 2" xfId="27558"/>
    <cellStyle name="Normal 5 2 2 2 2 3 6 3" xfId="27559"/>
    <cellStyle name="Normal 5 2 2 2 2 3 7" xfId="27560"/>
    <cellStyle name="Normal 5 2 2 2 2 3 7 2" xfId="27561"/>
    <cellStyle name="Normal 5 2 2 2 2 3 8" xfId="27562"/>
    <cellStyle name="Normal 5 2 2 2 2 4" xfId="27563"/>
    <cellStyle name="Normal 5 2 2 2 2 4 2" xfId="27564"/>
    <cellStyle name="Normal 5 2 2 2 2 4 2 2" xfId="27565"/>
    <cellStyle name="Normal 5 2 2 2 2 4 2 2 2" xfId="27566"/>
    <cellStyle name="Normal 5 2 2 2 2 4 2 2 2 2" xfId="27567"/>
    <cellStyle name="Normal 5 2 2 2 2 4 2 2 2 2 2" xfId="27568"/>
    <cellStyle name="Normal 5 2 2 2 2 4 2 2 2 2 2 2" xfId="27569"/>
    <cellStyle name="Normal 5 2 2 2 2 4 2 2 2 2 3" xfId="27570"/>
    <cellStyle name="Normal 5 2 2 2 2 4 2 2 2 3" xfId="27571"/>
    <cellStyle name="Normal 5 2 2 2 2 4 2 2 2 3 2" xfId="27572"/>
    <cellStyle name="Normal 5 2 2 2 2 4 2 2 2 4" xfId="27573"/>
    <cellStyle name="Normal 5 2 2 2 2 4 2 2 3" xfId="27574"/>
    <cellStyle name="Normal 5 2 2 2 2 4 2 2 3 2" xfId="27575"/>
    <cellStyle name="Normal 5 2 2 2 2 4 2 2 3 2 2" xfId="27576"/>
    <cellStyle name="Normal 5 2 2 2 2 4 2 2 3 3" xfId="27577"/>
    <cellStyle name="Normal 5 2 2 2 2 4 2 2 4" xfId="27578"/>
    <cellStyle name="Normal 5 2 2 2 2 4 2 2 4 2" xfId="27579"/>
    <cellStyle name="Normal 5 2 2 2 2 4 2 2 5" xfId="27580"/>
    <cellStyle name="Normal 5 2 2 2 2 4 2 3" xfId="27581"/>
    <cellStyle name="Normal 5 2 2 2 2 4 2 3 2" xfId="27582"/>
    <cellStyle name="Normal 5 2 2 2 2 4 2 3 2 2" xfId="27583"/>
    <cellStyle name="Normal 5 2 2 2 2 4 2 3 2 2 2" xfId="27584"/>
    <cellStyle name="Normal 5 2 2 2 2 4 2 3 2 3" xfId="27585"/>
    <cellStyle name="Normal 5 2 2 2 2 4 2 3 3" xfId="27586"/>
    <cellStyle name="Normal 5 2 2 2 2 4 2 3 3 2" xfId="27587"/>
    <cellStyle name="Normal 5 2 2 2 2 4 2 3 4" xfId="27588"/>
    <cellStyle name="Normal 5 2 2 2 2 4 2 4" xfId="27589"/>
    <cellStyle name="Normal 5 2 2 2 2 4 2 4 2" xfId="27590"/>
    <cellStyle name="Normal 5 2 2 2 2 4 2 4 2 2" xfId="27591"/>
    <cellStyle name="Normal 5 2 2 2 2 4 2 4 3" xfId="27592"/>
    <cellStyle name="Normal 5 2 2 2 2 4 2 5" xfId="27593"/>
    <cellStyle name="Normal 5 2 2 2 2 4 2 5 2" xfId="27594"/>
    <cellStyle name="Normal 5 2 2 2 2 4 2 6" xfId="27595"/>
    <cellStyle name="Normal 5 2 2 2 2 4 3" xfId="27596"/>
    <cellStyle name="Normal 5 2 2 2 2 4 3 2" xfId="27597"/>
    <cellStyle name="Normal 5 2 2 2 2 4 3 2 2" xfId="27598"/>
    <cellStyle name="Normal 5 2 2 2 2 4 3 2 2 2" xfId="27599"/>
    <cellStyle name="Normal 5 2 2 2 2 4 3 2 2 2 2" xfId="27600"/>
    <cellStyle name="Normal 5 2 2 2 2 4 3 2 2 3" xfId="27601"/>
    <cellStyle name="Normal 5 2 2 2 2 4 3 2 3" xfId="27602"/>
    <cellStyle name="Normal 5 2 2 2 2 4 3 2 3 2" xfId="27603"/>
    <cellStyle name="Normal 5 2 2 2 2 4 3 2 4" xfId="27604"/>
    <cellStyle name="Normal 5 2 2 2 2 4 3 3" xfId="27605"/>
    <cellStyle name="Normal 5 2 2 2 2 4 3 3 2" xfId="27606"/>
    <cellStyle name="Normal 5 2 2 2 2 4 3 3 2 2" xfId="27607"/>
    <cellStyle name="Normal 5 2 2 2 2 4 3 3 3" xfId="27608"/>
    <cellStyle name="Normal 5 2 2 2 2 4 3 4" xfId="27609"/>
    <cellStyle name="Normal 5 2 2 2 2 4 3 4 2" xfId="27610"/>
    <cellStyle name="Normal 5 2 2 2 2 4 3 5" xfId="27611"/>
    <cellStyle name="Normal 5 2 2 2 2 4 4" xfId="27612"/>
    <cellStyle name="Normal 5 2 2 2 2 4 4 2" xfId="27613"/>
    <cellStyle name="Normal 5 2 2 2 2 4 4 2 2" xfId="27614"/>
    <cellStyle name="Normal 5 2 2 2 2 4 4 2 2 2" xfId="27615"/>
    <cellStyle name="Normal 5 2 2 2 2 4 4 2 3" xfId="27616"/>
    <cellStyle name="Normal 5 2 2 2 2 4 4 3" xfId="27617"/>
    <cellStyle name="Normal 5 2 2 2 2 4 4 3 2" xfId="27618"/>
    <cellStyle name="Normal 5 2 2 2 2 4 4 4" xfId="27619"/>
    <cellStyle name="Normal 5 2 2 2 2 4 5" xfId="27620"/>
    <cellStyle name="Normal 5 2 2 2 2 4 5 2" xfId="27621"/>
    <cellStyle name="Normal 5 2 2 2 2 4 5 2 2" xfId="27622"/>
    <cellStyle name="Normal 5 2 2 2 2 4 5 3" xfId="27623"/>
    <cellStyle name="Normal 5 2 2 2 2 4 6" xfId="27624"/>
    <cellStyle name="Normal 5 2 2 2 2 4 6 2" xfId="27625"/>
    <cellStyle name="Normal 5 2 2 2 2 4 7" xfId="27626"/>
    <cellStyle name="Normal 5 2 2 2 2 5" xfId="27627"/>
    <cellStyle name="Normal 5 2 2 2 2 5 2" xfId="27628"/>
    <cellStyle name="Normal 5 2 2 2 2 5 2 2" xfId="27629"/>
    <cellStyle name="Normal 5 2 2 2 2 5 2 2 2" xfId="27630"/>
    <cellStyle name="Normal 5 2 2 2 2 5 2 2 2 2" xfId="27631"/>
    <cellStyle name="Normal 5 2 2 2 2 5 2 2 2 2 2" xfId="27632"/>
    <cellStyle name="Normal 5 2 2 2 2 5 2 2 2 3" xfId="27633"/>
    <cellStyle name="Normal 5 2 2 2 2 5 2 2 3" xfId="27634"/>
    <cellStyle name="Normal 5 2 2 2 2 5 2 2 3 2" xfId="27635"/>
    <cellStyle name="Normal 5 2 2 2 2 5 2 2 4" xfId="27636"/>
    <cellStyle name="Normal 5 2 2 2 2 5 2 3" xfId="27637"/>
    <cellStyle name="Normal 5 2 2 2 2 5 2 3 2" xfId="27638"/>
    <cellStyle name="Normal 5 2 2 2 2 5 2 3 2 2" xfId="27639"/>
    <cellStyle name="Normal 5 2 2 2 2 5 2 3 3" xfId="27640"/>
    <cellStyle name="Normal 5 2 2 2 2 5 2 4" xfId="27641"/>
    <cellStyle name="Normal 5 2 2 2 2 5 2 4 2" xfId="27642"/>
    <cellStyle name="Normal 5 2 2 2 2 5 2 5" xfId="27643"/>
    <cellStyle name="Normal 5 2 2 2 2 5 3" xfId="27644"/>
    <cellStyle name="Normal 5 2 2 2 2 5 3 2" xfId="27645"/>
    <cellStyle name="Normal 5 2 2 2 2 5 3 2 2" xfId="27646"/>
    <cellStyle name="Normal 5 2 2 2 2 5 3 2 2 2" xfId="27647"/>
    <cellStyle name="Normal 5 2 2 2 2 5 3 2 3" xfId="27648"/>
    <cellStyle name="Normal 5 2 2 2 2 5 3 3" xfId="27649"/>
    <cellStyle name="Normal 5 2 2 2 2 5 3 3 2" xfId="27650"/>
    <cellStyle name="Normal 5 2 2 2 2 5 3 4" xfId="27651"/>
    <cellStyle name="Normal 5 2 2 2 2 5 4" xfId="27652"/>
    <cellStyle name="Normal 5 2 2 2 2 5 4 2" xfId="27653"/>
    <cellStyle name="Normal 5 2 2 2 2 5 4 2 2" xfId="27654"/>
    <cellStyle name="Normal 5 2 2 2 2 5 4 3" xfId="27655"/>
    <cellStyle name="Normal 5 2 2 2 2 5 5" xfId="27656"/>
    <cellStyle name="Normal 5 2 2 2 2 5 5 2" xfId="27657"/>
    <cellStyle name="Normal 5 2 2 2 2 5 6" xfId="27658"/>
    <cellStyle name="Normal 5 2 2 2 2 6" xfId="27659"/>
    <cellStyle name="Normal 5 2 2 2 2 6 2" xfId="27660"/>
    <cellStyle name="Normal 5 2 2 2 2 6 2 2" xfId="27661"/>
    <cellStyle name="Normal 5 2 2 2 2 6 2 2 2" xfId="27662"/>
    <cellStyle name="Normal 5 2 2 2 2 6 2 2 2 2" xfId="27663"/>
    <cellStyle name="Normal 5 2 2 2 2 6 2 2 3" xfId="27664"/>
    <cellStyle name="Normal 5 2 2 2 2 6 2 3" xfId="27665"/>
    <cellStyle name="Normal 5 2 2 2 2 6 2 3 2" xfId="27666"/>
    <cellStyle name="Normal 5 2 2 2 2 6 2 4" xfId="27667"/>
    <cellStyle name="Normal 5 2 2 2 2 6 3" xfId="27668"/>
    <cellStyle name="Normal 5 2 2 2 2 6 3 2" xfId="27669"/>
    <cellStyle name="Normal 5 2 2 2 2 6 3 2 2" xfId="27670"/>
    <cellStyle name="Normal 5 2 2 2 2 6 3 3" xfId="27671"/>
    <cellStyle name="Normal 5 2 2 2 2 6 4" xfId="27672"/>
    <cellStyle name="Normal 5 2 2 2 2 6 4 2" xfId="27673"/>
    <cellStyle name="Normal 5 2 2 2 2 6 5" xfId="27674"/>
    <cellStyle name="Normal 5 2 2 2 2 7" xfId="27675"/>
    <cellStyle name="Normal 5 2 2 2 2 7 2" xfId="27676"/>
    <cellStyle name="Normal 5 2 2 2 2 7 2 2" xfId="27677"/>
    <cellStyle name="Normal 5 2 2 2 2 7 2 2 2" xfId="27678"/>
    <cellStyle name="Normal 5 2 2 2 2 7 2 3" xfId="27679"/>
    <cellStyle name="Normal 5 2 2 2 2 7 3" xfId="27680"/>
    <cellStyle name="Normal 5 2 2 2 2 7 3 2" xfId="27681"/>
    <cellStyle name="Normal 5 2 2 2 2 7 4" xfId="27682"/>
    <cellStyle name="Normal 5 2 2 2 2 8" xfId="27683"/>
    <cellStyle name="Normal 5 2 2 2 2 8 2" xfId="27684"/>
    <cellStyle name="Normal 5 2 2 2 2 8 2 2" xfId="27685"/>
    <cellStyle name="Normal 5 2 2 2 2 8 3" xfId="27686"/>
    <cellStyle name="Normal 5 2 2 2 2 9" xfId="27687"/>
    <cellStyle name="Normal 5 2 2 2 2 9 2" xfId="27688"/>
    <cellStyle name="Normal 5 2 2 2 3" xfId="27689"/>
    <cellStyle name="Normal 5 2 2 2 3 2" xfId="27690"/>
    <cellStyle name="Normal 5 2 2 2 3 2 2" xfId="27691"/>
    <cellStyle name="Normal 5 2 2 2 3 2 2 2" xfId="27692"/>
    <cellStyle name="Normal 5 2 2 2 3 2 2 2 2" xfId="27693"/>
    <cellStyle name="Normal 5 2 2 2 3 2 2 2 2 2" xfId="27694"/>
    <cellStyle name="Normal 5 2 2 2 3 2 2 2 2 2 2" xfId="27695"/>
    <cellStyle name="Normal 5 2 2 2 3 2 2 2 2 2 2 2" xfId="27696"/>
    <cellStyle name="Normal 5 2 2 2 3 2 2 2 2 2 2 2 2" xfId="27697"/>
    <cellStyle name="Normal 5 2 2 2 3 2 2 2 2 2 2 3" xfId="27698"/>
    <cellStyle name="Normal 5 2 2 2 3 2 2 2 2 2 3" xfId="27699"/>
    <cellStyle name="Normal 5 2 2 2 3 2 2 2 2 2 3 2" xfId="27700"/>
    <cellStyle name="Normal 5 2 2 2 3 2 2 2 2 2 4" xfId="27701"/>
    <cellStyle name="Normal 5 2 2 2 3 2 2 2 2 3" xfId="27702"/>
    <cellStyle name="Normal 5 2 2 2 3 2 2 2 2 3 2" xfId="27703"/>
    <cellStyle name="Normal 5 2 2 2 3 2 2 2 2 3 2 2" xfId="27704"/>
    <cellStyle name="Normal 5 2 2 2 3 2 2 2 2 3 3" xfId="27705"/>
    <cellStyle name="Normal 5 2 2 2 3 2 2 2 2 4" xfId="27706"/>
    <cellStyle name="Normal 5 2 2 2 3 2 2 2 2 4 2" xfId="27707"/>
    <cellStyle name="Normal 5 2 2 2 3 2 2 2 2 5" xfId="27708"/>
    <cellStyle name="Normal 5 2 2 2 3 2 2 2 3" xfId="27709"/>
    <cellStyle name="Normal 5 2 2 2 3 2 2 2 3 2" xfId="27710"/>
    <cellStyle name="Normal 5 2 2 2 3 2 2 2 3 2 2" xfId="27711"/>
    <cellStyle name="Normal 5 2 2 2 3 2 2 2 3 2 2 2" xfId="27712"/>
    <cellStyle name="Normal 5 2 2 2 3 2 2 2 3 2 3" xfId="27713"/>
    <cellStyle name="Normal 5 2 2 2 3 2 2 2 3 3" xfId="27714"/>
    <cellStyle name="Normal 5 2 2 2 3 2 2 2 3 3 2" xfId="27715"/>
    <cellStyle name="Normal 5 2 2 2 3 2 2 2 3 4" xfId="27716"/>
    <cellStyle name="Normal 5 2 2 2 3 2 2 2 4" xfId="27717"/>
    <cellStyle name="Normal 5 2 2 2 3 2 2 2 4 2" xfId="27718"/>
    <cellStyle name="Normal 5 2 2 2 3 2 2 2 4 2 2" xfId="27719"/>
    <cellStyle name="Normal 5 2 2 2 3 2 2 2 4 3" xfId="27720"/>
    <cellStyle name="Normal 5 2 2 2 3 2 2 2 5" xfId="27721"/>
    <cellStyle name="Normal 5 2 2 2 3 2 2 2 5 2" xfId="27722"/>
    <cellStyle name="Normal 5 2 2 2 3 2 2 2 6" xfId="27723"/>
    <cellStyle name="Normal 5 2 2 2 3 2 2 3" xfId="27724"/>
    <cellStyle name="Normal 5 2 2 2 3 2 2 3 2" xfId="27725"/>
    <cellStyle name="Normal 5 2 2 2 3 2 2 3 2 2" xfId="27726"/>
    <cellStyle name="Normal 5 2 2 2 3 2 2 3 2 2 2" xfId="27727"/>
    <cellStyle name="Normal 5 2 2 2 3 2 2 3 2 2 2 2" xfId="27728"/>
    <cellStyle name="Normal 5 2 2 2 3 2 2 3 2 2 3" xfId="27729"/>
    <cellStyle name="Normal 5 2 2 2 3 2 2 3 2 3" xfId="27730"/>
    <cellStyle name="Normal 5 2 2 2 3 2 2 3 2 3 2" xfId="27731"/>
    <cellStyle name="Normal 5 2 2 2 3 2 2 3 2 4" xfId="27732"/>
    <cellStyle name="Normal 5 2 2 2 3 2 2 3 3" xfId="27733"/>
    <cellStyle name="Normal 5 2 2 2 3 2 2 3 3 2" xfId="27734"/>
    <cellStyle name="Normal 5 2 2 2 3 2 2 3 3 2 2" xfId="27735"/>
    <cellStyle name="Normal 5 2 2 2 3 2 2 3 3 3" xfId="27736"/>
    <cellStyle name="Normal 5 2 2 2 3 2 2 3 4" xfId="27737"/>
    <cellStyle name="Normal 5 2 2 2 3 2 2 3 4 2" xfId="27738"/>
    <cellStyle name="Normal 5 2 2 2 3 2 2 3 5" xfId="27739"/>
    <cellStyle name="Normal 5 2 2 2 3 2 2 4" xfId="27740"/>
    <cellStyle name="Normal 5 2 2 2 3 2 2 4 2" xfId="27741"/>
    <cellStyle name="Normal 5 2 2 2 3 2 2 4 2 2" xfId="27742"/>
    <cellStyle name="Normal 5 2 2 2 3 2 2 4 2 2 2" xfId="27743"/>
    <cellStyle name="Normal 5 2 2 2 3 2 2 4 2 3" xfId="27744"/>
    <cellStyle name="Normal 5 2 2 2 3 2 2 4 3" xfId="27745"/>
    <cellStyle name="Normal 5 2 2 2 3 2 2 4 3 2" xfId="27746"/>
    <cellStyle name="Normal 5 2 2 2 3 2 2 4 4" xfId="27747"/>
    <cellStyle name="Normal 5 2 2 2 3 2 2 5" xfId="27748"/>
    <cellStyle name="Normal 5 2 2 2 3 2 2 5 2" xfId="27749"/>
    <cellStyle name="Normal 5 2 2 2 3 2 2 5 2 2" xfId="27750"/>
    <cellStyle name="Normal 5 2 2 2 3 2 2 5 3" xfId="27751"/>
    <cellStyle name="Normal 5 2 2 2 3 2 2 6" xfId="27752"/>
    <cellStyle name="Normal 5 2 2 2 3 2 2 6 2" xfId="27753"/>
    <cellStyle name="Normal 5 2 2 2 3 2 2 7" xfId="27754"/>
    <cellStyle name="Normal 5 2 2 2 3 2 3" xfId="27755"/>
    <cellStyle name="Normal 5 2 2 2 3 2 3 2" xfId="27756"/>
    <cellStyle name="Normal 5 2 2 2 3 2 3 2 2" xfId="27757"/>
    <cellStyle name="Normal 5 2 2 2 3 2 3 2 2 2" xfId="27758"/>
    <cellStyle name="Normal 5 2 2 2 3 2 3 2 2 2 2" xfId="27759"/>
    <cellStyle name="Normal 5 2 2 2 3 2 3 2 2 2 2 2" xfId="27760"/>
    <cellStyle name="Normal 5 2 2 2 3 2 3 2 2 2 3" xfId="27761"/>
    <cellStyle name="Normal 5 2 2 2 3 2 3 2 2 3" xfId="27762"/>
    <cellStyle name="Normal 5 2 2 2 3 2 3 2 2 3 2" xfId="27763"/>
    <cellStyle name="Normal 5 2 2 2 3 2 3 2 2 4" xfId="27764"/>
    <cellStyle name="Normal 5 2 2 2 3 2 3 2 3" xfId="27765"/>
    <cellStyle name="Normal 5 2 2 2 3 2 3 2 3 2" xfId="27766"/>
    <cellStyle name="Normal 5 2 2 2 3 2 3 2 3 2 2" xfId="27767"/>
    <cellStyle name="Normal 5 2 2 2 3 2 3 2 3 3" xfId="27768"/>
    <cellStyle name="Normal 5 2 2 2 3 2 3 2 4" xfId="27769"/>
    <cellStyle name="Normal 5 2 2 2 3 2 3 2 4 2" xfId="27770"/>
    <cellStyle name="Normal 5 2 2 2 3 2 3 2 5" xfId="27771"/>
    <cellStyle name="Normal 5 2 2 2 3 2 3 3" xfId="27772"/>
    <cellStyle name="Normal 5 2 2 2 3 2 3 3 2" xfId="27773"/>
    <cellStyle name="Normal 5 2 2 2 3 2 3 3 2 2" xfId="27774"/>
    <cellStyle name="Normal 5 2 2 2 3 2 3 3 2 2 2" xfId="27775"/>
    <cellStyle name="Normal 5 2 2 2 3 2 3 3 2 3" xfId="27776"/>
    <cellStyle name="Normal 5 2 2 2 3 2 3 3 3" xfId="27777"/>
    <cellStyle name="Normal 5 2 2 2 3 2 3 3 3 2" xfId="27778"/>
    <cellStyle name="Normal 5 2 2 2 3 2 3 3 4" xfId="27779"/>
    <cellStyle name="Normal 5 2 2 2 3 2 3 4" xfId="27780"/>
    <cellStyle name="Normal 5 2 2 2 3 2 3 4 2" xfId="27781"/>
    <cellStyle name="Normal 5 2 2 2 3 2 3 4 2 2" xfId="27782"/>
    <cellStyle name="Normal 5 2 2 2 3 2 3 4 3" xfId="27783"/>
    <cellStyle name="Normal 5 2 2 2 3 2 3 5" xfId="27784"/>
    <cellStyle name="Normal 5 2 2 2 3 2 3 5 2" xfId="27785"/>
    <cellStyle name="Normal 5 2 2 2 3 2 3 6" xfId="27786"/>
    <cellStyle name="Normal 5 2 2 2 3 2 4" xfId="27787"/>
    <cellStyle name="Normal 5 2 2 2 3 2 4 2" xfId="27788"/>
    <cellStyle name="Normal 5 2 2 2 3 2 4 2 2" xfId="27789"/>
    <cellStyle name="Normal 5 2 2 2 3 2 4 2 2 2" xfId="27790"/>
    <cellStyle name="Normal 5 2 2 2 3 2 4 2 2 2 2" xfId="27791"/>
    <cellStyle name="Normal 5 2 2 2 3 2 4 2 2 3" xfId="27792"/>
    <cellStyle name="Normal 5 2 2 2 3 2 4 2 3" xfId="27793"/>
    <cellStyle name="Normal 5 2 2 2 3 2 4 2 3 2" xfId="27794"/>
    <cellStyle name="Normal 5 2 2 2 3 2 4 2 4" xfId="27795"/>
    <cellStyle name="Normal 5 2 2 2 3 2 4 3" xfId="27796"/>
    <cellStyle name="Normal 5 2 2 2 3 2 4 3 2" xfId="27797"/>
    <cellStyle name="Normal 5 2 2 2 3 2 4 3 2 2" xfId="27798"/>
    <cellStyle name="Normal 5 2 2 2 3 2 4 3 3" xfId="27799"/>
    <cellStyle name="Normal 5 2 2 2 3 2 4 4" xfId="27800"/>
    <cellStyle name="Normal 5 2 2 2 3 2 4 4 2" xfId="27801"/>
    <cellStyle name="Normal 5 2 2 2 3 2 4 5" xfId="27802"/>
    <cellStyle name="Normal 5 2 2 2 3 2 5" xfId="27803"/>
    <cellStyle name="Normal 5 2 2 2 3 2 5 2" xfId="27804"/>
    <cellStyle name="Normal 5 2 2 2 3 2 5 2 2" xfId="27805"/>
    <cellStyle name="Normal 5 2 2 2 3 2 5 2 2 2" xfId="27806"/>
    <cellStyle name="Normal 5 2 2 2 3 2 5 2 3" xfId="27807"/>
    <cellStyle name="Normal 5 2 2 2 3 2 5 3" xfId="27808"/>
    <cellStyle name="Normal 5 2 2 2 3 2 5 3 2" xfId="27809"/>
    <cellStyle name="Normal 5 2 2 2 3 2 5 4" xfId="27810"/>
    <cellStyle name="Normal 5 2 2 2 3 2 6" xfId="27811"/>
    <cellStyle name="Normal 5 2 2 2 3 2 6 2" xfId="27812"/>
    <cellStyle name="Normal 5 2 2 2 3 2 6 2 2" xfId="27813"/>
    <cellStyle name="Normal 5 2 2 2 3 2 6 3" xfId="27814"/>
    <cellStyle name="Normal 5 2 2 2 3 2 7" xfId="27815"/>
    <cellStyle name="Normal 5 2 2 2 3 2 7 2" xfId="27816"/>
    <cellStyle name="Normal 5 2 2 2 3 2 8" xfId="27817"/>
    <cellStyle name="Normal 5 2 2 2 3 3" xfId="27818"/>
    <cellStyle name="Normal 5 2 2 2 3 3 2" xfId="27819"/>
    <cellStyle name="Normal 5 2 2 2 3 3 2 2" xfId="27820"/>
    <cellStyle name="Normal 5 2 2 2 3 3 2 2 2" xfId="27821"/>
    <cellStyle name="Normal 5 2 2 2 3 3 2 2 2 2" xfId="27822"/>
    <cellStyle name="Normal 5 2 2 2 3 3 2 2 2 2 2" xfId="27823"/>
    <cellStyle name="Normal 5 2 2 2 3 3 2 2 2 2 2 2" xfId="27824"/>
    <cellStyle name="Normal 5 2 2 2 3 3 2 2 2 2 3" xfId="27825"/>
    <cellStyle name="Normal 5 2 2 2 3 3 2 2 2 3" xfId="27826"/>
    <cellStyle name="Normal 5 2 2 2 3 3 2 2 2 3 2" xfId="27827"/>
    <cellStyle name="Normal 5 2 2 2 3 3 2 2 2 4" xfId="27828"/>
    <cellStyle name="Normal 5 2 2 2 3 3 2 2 3" xfId="27829"/>
    <cellStyle name="Normal 5 2 2 2 3 3 2 2 3 2" xfId="27830"/>
    <cellStyle name="Normal 5 2 2 2 3 3 2 2 3 2 2" xfId="27831"/>
    <cellStyle name="Normal 5 2 2 2 3 3 2 2 3 3" xfId="27832"/>
    <cellStyle name="Normal 5 2 2 2 3 3 2 2 4" xfId="27833"/>
    <cellStyle name="Normal 5 2 2 2 3 3 2 2 4 2" xfId="27834"/>
    <cellStyle name="Normal 5 2 2 2 3 3 2 2 5" xfId="27835"/>
    <cellStyle name="Normal 5 2 2 2 3 3 2 3" xfId="27836"/>
    <cellStyle name="Normal 5 2 2 2 3 3 2 3 2" xfId="27837"/>
    <cellStyle name="Normal 5 2 2 2 3 3 2 3 2 2" xfId="27838"/>
    <cellStyle name="Normal 5 2 2 2 3 3 2 3 2 2 2" xfId="27839"/>
    <cellStyle name="Normal 5 2 2 2 3 3 2 3 2 3" xfId="27840"/>
    <cellStyle name="Normal 5 2 2 2 3 3 2 3 3" xfId="27841"/>
    <cellStyle name="Normal 5 2 2 2 3 3 2 3 3 2" xfId="27842"/>
    <cellStyle name="Normal 5 2 2 2 3 3 2 3 4" xfId="27843"/>
    <cellStyle name="Normal 5 2 2 2 3 3 2 4" xfId="27844"/>
    <cellStyle name="Normal 5 2 2 2 3 3 2 4 2" xfId="27845"/>
    <cellStyle name="Normal 5 2 2 2 3 3 2 4 2 2" xfId="27846"/>
    <cellStyle name="Normal 5 2 2 2 3 3 2 4 3" xfId="27847"/>
    <cellStyle name="Normal 5 2 2 2 3 3 2 5" xfId="27848"/>
    <cellStyle name="Normal 5 2 2 2 3 3 2 5 2" xfId="27849"/>
    <cellStyle name="Normal 5 2 2 2 3 3 2 6" xfId="27850"/>
    <cellStyle name="Normal 5 2 2 2 3 3 3" xfId="27851"/>
    <cellStyle name="Normal 5 2 2 2 3 3 3 2" xfId="27852"/>
    <cellStyle name="Normal 5 2 2 2 3 3 3 2 2" xfId="27853"/>
    <cellStyle name="Normal 5 2 2 2 3 3 3 2 2 2" xfId="27854"/>
    <cellStyle name="Normal 5 2 2 2 3 3 3 2 2 2 2" xfId="27855"/>
    <cellStyle name="Normal 5 2 2 2 3 3 3 2 2 3" xfId="27856"/>
    <cellStyle name="Normal 5 2 2 2 3 3 3 2 3" xfId="27857"/>
    <cellStyle name="Normal 5 2 2 2 3 3 3 2 3 2" xfId="27858"/>
    <cellStyle name="Normal 5 2 2 2 3 3 3 2 4" xfId="27859"/>
    <cellStyle name="Normal 5 2 2 2 3 3 3 3" xfId="27860"/>
    <cellStyle name="Normal 5 2 2 2 3 3 3 3 2" xfId="27861"/>
    <cellStyle name="Normal 5 2 2 2 3 3 3 3 2 2" xfId="27862"/>
    <cellStyle name="Normal 5 2 2 2 3 3 3 3 3" xfId="27863"/>
    <cellStyle name="Normal 5 2 2 2 3 3 3 4" xfId="27864"/>
    <cellStyle name="Normal 5 2 2 2 3 3 3 4 2" xfId="27865"/>
    <cellStyle name="Normal 5 2 2 2 3 3 3 5" xfId="27866"/>
    <cellStyle name="Normal 5 2 2 2 3 3 4" xfId="27867"/>
    <cellStyle name="Normal 5 2 2 2 3 3 4 2" xfId="27868"/>
    <cellStyle name="Normal 5 2 2 2 3 3 4 2 2" xfId="27869"/>
    <cellStyle name="Normal 5 2 2 2 3 3 4 2 2 2" xfId="27870"/>
    <cellStyle name="Normal 5 2 2 2 3 3 4 2 3" xfId="27871"/>
    <cellStyle name="Normal 5 2 2 2 3 3 4 3" xfId="27872"/>
    <cellStyle name="Normal 5 2 2 2 3 3 4 3 2" xfId="27873"/>
    <cellStyle name="Normal 5 2 2 2 3 3 4 4" xfId="27874"/>
    <cellStyle name="Normal 5 2 2 2 3 3 5" xfId="27875"/>
    <cellStyle name="Normal 5 2 2 2 3 3 5 2" xfId="27876"/>
    <cellStyle name="Normal 5 2 2 2 3 3 5 2 2" xfId="27877"/>
    <cellStyle name="Normal 5 2 2 2 3 3 5 3" xfId="27878"/>
    <cellStyle name="Normal 5 2 2 2 3 3 6" xfId="27879"/>
    <cellStyle name="Normal 5 2 2 2 3 3 6 2" xfId="27880"/>
    <cellStyle name="Normal 5 2 2 2 3 3 7" xfId="27881"/>
    <cellStyle name="Normal 5 2 2 2 3 4" xfId="27882"/>
    <cellStyle name="Normal 5 2 2 2 3 4 2" xfId="27883"/>
    <cellStyle name="Normal 5 2 2 2 3 4 2 2" xfId="27884"/>
    <cellStyle name="Normal 5 2 2 2 3 4 2 2 2" xfId="27885"/>
    <cellStyle name="Normal 5 2 2 2 3 4 2 2 2 2" xfId="27886"/>
    <cellStyle name="Normal 5 2 2 2 3 4 2 2 2 2 2" xfId="27887"/>
    <cellStyle name="Normal 5 2 2 2 3 4 2 2 2 3" xfId="27888"/>
    <cellStyle name="Normal 5 2 2 2 3 4 2 2 3" xfId="27889"/>
    <cellStyle name="Normal 5 2 2 2 3 4 2 2 3 2" xfId="27890"/>
    <cellStyle name="Normal 5 2 2 2 3 4 2 2 4" xfId="27891"/>
    <cellStyle name="Normal 5 2 2 2 3 4 2 3" xfId="27892"/>
    <cellStyle name="Normal 5 2 2 2 3 4 2 3 2" xfId="27893"/>
    <cellStyle name="Normal 5 2 2 2 3 4 2 3 2 2" xfId="27894"/>
    <cellStyle name="Normal 5 2 2 2 3 4 2 3 3" xfId="27895"/>
    <cellStyle name="Normal 5 2 2 2 3 4 2 4" xfId="27896"/>
    <cellStyle name="Normal 5 2 2 2 3 4 2 4 2" xfId="27897"/>
    <cellStyle name="Normal 5 2 2 2 3 4 2 5" xfId="27898"/>
    <cellStyle name="Normal 5 2 2 2 3 4 3" xfId="27899"/>
    <cellStyle name="Normal 5 2 2 2 3 4 3 2" xfId="27900"/>
    <cellStyle name="Normal 5 2 2 2 3 4 3 2 2" xfId="27901"/>
    <cellStyle name="Normal 5 2 2 2 3 4 3 2 2 2" xfId="27902"/>
    <cellStyle name="Normal 5 2 2 2 3 4 3 2 3" xfId="27903"/>
    <cellStyle name="Normal 5 2 2 2 3 4 3 3" xfId="27904"/>
    <cellStyle name="Normal 5 2 2 2 3 4 3 3 2" xfId="27905"/>
    <cellStyle name="Normal 5 2 2 2 3 4 3 4" xfId="27906"/>
    <cellStyle name="Normal 5 2 2 2 3 4 4" xfId="27907"/>
    <cellStyle name="Normal 5 2 2 2 3 4 4 2" xfId="27908"/>
    <cellStyle name="Normal 5 2 2 2 3 4 4 2 2" xfId="27909"/>
    <cellStyle name="Normal 5 2 2 2 3 4 4 3" xfId="27910"/>
    <cellStyle name="Normal 5 2 2 2 3 4 5" xfId="27911"/>
    <cellStyle name="Normal 5 2 2 2 3 4 5 2" xfId="27912"/>
    <cellStyle name="Normal 5 2 2 2 3 4 6" xfId="27913"/>
    <cellStyle name="Normal 5 2 2 2 3 5" xfId="27914"/>
    <cellStyle name="Normal 5 2 2 2 3 5 2" xfId="27915"/>
    <cellStyle name="Normal 5 2 2 2 3 5 2 2" xfId="27916"/>
    <cellStyle name="Normal 5 2 2 2 3 5 2 2 2" xfId="27917"/>
    <cellStyle name="Normal 5 2 2 2 3 5 2 2 2 2" xfId="27918"/>
    <cellStyle name="Normal 5 2 2 2 3 5 2 2 3" xfId="27919"/>
    <cellStyle name="Normal 5 2 2 2 3 5 2 3" xfId="27920"/>
    <cellStyle name="Normal 5 2 2 2 3 5 2 3 2" xfId="27921"/>
    <cellStyle name="Normal 5 2 2 2 3 5 2 4" xfId="27922"/>
    <cellStyle name="Normal 5 2 2 2 3 5 3" xfId="27923"/>
    <cellStyle name="Normal 5 2 2 2 3 5 3 2" xfId="27924"/>
    <cellStyle name="Normal 5 2 2 2 3 5 3 2 2" xfId="27925"/>
    <cellStyle name="Normal 5 2 2 2 3 5 3 3" xfId="27926"/>
    <cellStyle name="Normal 5 2 2 2 3 5 4" xfId="27927"/>
    <cellStyle name="Normal 5 2 2 2 3 5 4 2" xfId="27928"/>
    <cellStyle name="Normal 5 2 2 2 3 5 5" xfId="27929"/>
    <cellStyle name="Normal 5 2 2 2 3 6" xfId="27930"/>
    <cellStyle name="Normal 5 2 2 2 3 6 2" xfId="27931"/>
    <cellStyle name="Normal 5 2 2 2 3 6 2 2" xfId="27932"/>
    <cellStyle name="Normal 5 2 2 2 3 6 2 2 2" xfId="27933"/>
    <cellStyle name="Normal 5 2 2 2 3 6 2 3" xfId="27934"/>
    <cellStyle name="Normal 5 2 2 2 3 6 3" xfId="27935"/>
    <cellStyle name="Normal 5 2 2 2 3 6 3 2" xfId="27936"/>
    <cellStyle name="Normal 5 2 2 2 3 6 4" xfId="27937"/>
    <cellStyle name="Normal 5 2 2 2 3 7" xfId="27938"/>
    <cellStyle name="Normal 5 2 2 2 3 7 2" xfId="27939"/>
    <cellStyle name="Normal 5 2 2 2 3 7 2 2" xfId="27940"/>
    <cellStyle name="Normal 5 2 2 2 3 7 3" xfId="27941"/>
    <cellStyle name="Normal 5 2 2 2 3 8" xfId="27942"/>
    <cellStyle name="Normal 5 2 2 2 3 8 2" xfId="27943"/>
    <cellStyle name="Normal 5 2 2 2 3 9" xfId="27944"/>
    <cellStyle name="Normal 5 2 2 2 4" xfId="27945"/>
    <cellStyle name="Normal 5 2 2 2 4 2" xfId="27946"/>
    <cellStyle name="Normal 5 2 2 2 4 2 2" xfId="27947"/>
    <cellStyle name="Normal 5 2 2 2 4 2 2 2" xfId="27948"/>
    <cellStyle name="Normal 5 2 2 2 4 2 2 2 2" xfId="27949"/>
    <cellStyle name="Normal 5 2 2 2 4 2 2 2 2 2" xfId="27950"/>
    <cellStyle name="Normal 5 2 2 2 4 2 2 2 2 2 2" xfId="27951"/>
    <cellStyle name="Normal 5 2 2 2 4 2 2 2 2 2 2 2" xfId="27952"/>
    <cellStyle name="Normal 5 2 2 2 4 2 2 2 2 2 3" xfId="27953"/>
    <cellStyle name="Normal 5 2 2 2 4 2 2 2 2 3" xfId="27954"/>
    <cellStyle name="Normal 5 2 2 2 4 2 2 2 2 3 2" xfId="27955"/>
    <cellStyle name="Normal 5 2 2 2 4 2 2 2 2 4" xfId="27956"/>
    <cellStyle name="Normal 5 2 2 2 4 2 2 2 3" xfId="27957"/>
    <cellStyle name="Normal 5 2 2 2 4 2 2 2 3 2" xfId="27958"/>
    <cellStyle name="Normal 5 2 2 2 4 2 2 2 3 2 2" xfId="27959"/>
    <cellStyle name="Normal 5 2 2 2 4 2 2 2 3 3" xfId="27960"/>
    <cellStyle name="Normal 5 2 2 2 4 2 2 2 4" xfId="27961"/>
    <cellStyle name="Normal 5 2 2 2 4 2 2 2 4 2" xfId="27962"/>
    <cellStyle name="Normal 5 2 2 2 4 2 2 2 5" xfId="27963"/>
    <cellStyle name="Normal 5 2 2 2 4 2 2 3" xfId="27964"/>
    <cellStyle name="Normal 5 2 2 2 4 2 2 3 2" xfId="27965"/>
    <cellStyle name="Normal 5 2 2 2 4 2 2 3 2 2" xfId="27966"/>
    <cellStyle name="Normal 5 2 2 2 4 2 2 3 2 2 2" xfId="27967"/>
    <cellStyle name="Normal 5 2 2 2 4 2 2 3 2 3" xfId="27968"/>
    <cellStyle name="Normal 5 2 2 2 4 2 2 3 3" xfId="27969"/>
    <cellStyle name="Normal 5 2 2 2 4 2 2 3 3 2" xfId="27970"/>
    <cellStyle name="Normal 5 2 2 2 4 2 2 3 4" xfId="27971"/>
    <cellStyle name="Normal 5 2 2 2 4 2 2 4" xfId="27972"/>
    <cellStyle name="Normal 5 2 2 2 4 2 2 4 2" xfId="27973"/>
    <cellStyle name="Normal 5 2 2 2 4 2 2 4 2 2" xfId="27974"/>
    <cellStyle name="Normal 5 2 2 2 4 2 2 4 3" xfId="27975"/>
    <cellStyle name="Normal 5 2 2 2 4 2 2 5" xfId="27976"/>
    <cellStyle name="Normal 5 2 2 2 4 2 2 5 2" xfId="27977"/>
    <cellStyle name="Normal 5 2 2 2 4 2 2 6" xfId="27978"/>
    <cellStyle name="Normal 5 2 2 2 4 2 3" xfId="27979"/>
    <cellStyle name="Normal 5 2 2 2 4 2 3 2" xfId="27980"/>
    <cellStyle name="Normal 5 2 2 2 4 2 3 2 2" xfId="27981"/>
    <cellStyle name="Normal 5 2 2 2 4 2 3 2 2 2" xfId="27982"/>
    <cellStyle name="Normal 5 2 2 2 4 2 3 2 2 2 2" xfId="27983"/>
    <cellStyle name="Normal 5 2 2 2 4 2 3 2 2 3" xfId="27984"/>
    <cellStyle name="Normal 5 2 2 2 4 2 3 2 3" xfId="27985"/>
    <cellStyle name="Normal 5 2 2 2 4 2 3 2 3 2" xfId="27986"/>
    <cellStyle name="Normal 5 2 2 2 4 2 3 2 4" xfId="27987"/>
    <cellStyle name="Normal 5 2 2 2 4 2 3 3" xfId="27988"/>
    <cellStyle name="Normal 5 2 2 2 4 2 3 3 2" xfId="27989"/>
    <cellStyle name="Normal 5 2 2 2 4 2 3 3 2 2" xfId="27990"/>
    <cellStyle name="Normal 5 2 2 2 4 2 3 3 3" xfId="27991"/>
    <cellStyle name="Normal 5 2 2 2 4 2 3 4" xfId="27992"/>
    <cellStyle name="Normal 5 2 2 2 4 2 3 4 2" xfId="27993"/>
    <cellStyle name="Normal 5 2 2 2 4 2 3 5" xfId="27994"/>
    <cellStyle name="Normal 5 2 2 2 4 2 4" xfId="27995"/>
    <cellStyle name="Normal 5 2 2 2 4 2 4 2" xfId="27996"/>
    <cellStyle name="Normal 5 2 2 2 4 2 4 2 2" xfId="27997"/>
    <cellStyle name="Normal 5 2 2 2 4 2 4 2 2 2" xfId="27998"/>
    <cellStyle name="Normal 5 2 2 2 4 2 4 2 3" xfId="27999"/>
    <cellStyle name="Normal 5 2 2 2 4 2 4 3" xfId="28000"/>
    <cellStyle name="Normal 5 2 2 2 4 2 4 3 2" xfId="28001"/>
    <cellStyle name="Normal 5 2 2 2 4 2 4 4" xfId="28002"/>
    <cellStyle name="Normal 5 2 2 2 4 2 5" xfId="28003"/>
    <cellStyle name="Normal 5 2 2 2 4 2 5 2" xfId="28004"/>
    <cellStyle name="Normal 5 2 2 2 4 2 5 2 2" xfId="28005"/>
    <cellStyle name="Normal 5 2 2 2 4 2 5 3" xfId="28006"/>
    <cellStyle name="Normal 5 2 2 2 4 2 6" xfId="28007"/>
    <cellStyle name="Normal 5 2 2 2 4 2 6 2" xfId="28008"/>
    <cellStyle name="Normal 5 2 2 2 4 2 7" xfId="28009"/>
    <cellStyle name="Normal 5 2 2 2 4 3" xfId="28010"/>
    <cellStyle name="Normal 5 2 2 2 4 3 2" xfId="28011"/>
    <cellStyle name="Normal 5 2 2 2 4 3 2 2" xfId="28012"/>
    <cellStyle name="Normal 5 2 2 2 4 3 2 2 2" xfId="28013"/>
    <cellStyle name="Normal 5 2 2 2 4 3 2 2 2 2" xfId="28014"/>
    <cellStyle name="Normal 5 2 2 2 4 3 2 2 2 2 2" xfId="28015"/>
    <cellStyle name="Normal 5 2 2 2 4 3 2 2 2 3" xfId="28016"/>
    <cellStyle name="Normal 5 2 2 2 4 3 2 2 3" xfId="28017"/>
    <cellStyle name="Normal 5 2 2 2 4 3 2 2 3 2" xfId="28018"/>
    <cellStyle name="Normal 5 2 2 2 4 3 2 2 4" xfId="28019"/>
    <cellStyle name="Normal 5 2 2 2 4 3 2 3" xfId="28020"/>
    <cellStyle name="Normal 5 2 2 2 4 3 2 3 2" xfId="28021"/>
    <cellStyle name="Normal 5 2 2 2 4 3 2 3 2 2" xfId="28022"/>
    <cellStyle name="Normal 5 2 2 2 4 3 2 3 3" xfId="28023"/>
    <cellStyle name="Normal 5 2 2 2 4 3 2 4" xfId="28024"/>
    <cellStyle name="Normal 5 2 2 2 4 3 2 4 2" xfId="28025"/>
    <cellStyle name="Normal 5 2 2 2 4 3 2 5" xfId="28026"/>
    <cellStyle name="Normal 5 2 2 2 4 3 3" xfId="28027"/>
    <cellStyle name="Normal 5 2 2 2 4 3 3 2" xfId="28028"/>
    <cellStyle name="Normal 5 2 2 2 4 3 3 2 2" xfId="28029"/>
    <cellStyle name="Normal 5 2 2 2 4 3 3 2 2 2" xfId="28030"/>
    <cellStyle name="Normal 5 2 2 2 4 3 3 2 3" xfId="28031"/>
    <cellStyle name="Normal 5 2 2 2 4 3 3 3" xfId="28032"/>
    <cellStyle name="Normal 5 2 2 2 4 3 3 3 2" xfId="28033"/>
    <cellStyle name="Normal 5 2 2 2 4 3 3 4" xfId="28034"/>
    <cellStyle name="Normal 5 2 2 2 4 3 4" xfId="28035"/>
    <cellStyle name="Normal 5 2 2 2 4 3 4 2" xfId="28036"/>
    <cellStyle name="Normal 5 2 2 2 4 3 4 2 2" xfId="28037"/>
    <cellStyle name="Normal 5 2 2 2 4 3 4 3" xfId="28038"/>
    <cellStyle name="Normal 5 2 2 2 4 3 5" xfId="28039"/>
    <cellStyle name="Normal 5 2 2 2 4 3 5 2" xfId="28040"/>
    <cellStyle name="Normal 5 2 2 2 4 3 6" xfId="28041"/>
    <cellStyle name="Normal 5 2 2 2 4 4" xfId="28042"/>
    <cellStyle name="Normal 5 2 2 2 4 4 2" xfId="28043"/>
    <cellStyle name="Normal 5 2 2 2 4 4 2 2" xfId="28044"/>
    <cellStyle name="Normal 5 2 2 2 4 4 2 2 2" xfId="28045"/>
    <cellStyle name="Normal 5 2 2 2 4 4 2 2 2 2" xfId="28046"/>
    <cellStyle name="Normal 5 2 2 2 4 4 2 2 3" xfId="28047"/>
    <cellStyle name="Normal 5 2 2 2 4 4 2 3" xfId="28048"/>
    <cellStyle name="Normal 5 2 2 2 4 4 2 3 2" xfId="28049"/>
    <cellStyle name="Normal 5 2 2 2 4 4 2 4" xfId="28050"/>
    <cellStyle name="Normal 5 2 2 2 4 4 3" xfId="28051"/>
    <cellStyle name="Normal 5 2 2 2 4 4 3 2" xfId="28052"/>
    <cellStyle name="Normal 5 2 2 2 4 4 3 2 2" xfId="28053"/>
    <cellStyle name="Normal 5 2 2 2 4 4 3 3" xfId="28054"/>
    <cellStyle name="Normal 5 2 2 2 4 4 4" xfId="28055"/>
    <cellStyle name="Normal 5 2 2 2 4 4 4 2" xfId="28056"/>
    <cellStyle name="Normal 5 2 2 2 4 4 5" xfId="28057"/>
    <cellStyle name="Normal 5 2 2 2 4 5" xfId="28058"/>
    <cellStyle name="Normal 5 2 2 2 4 5 2" xfId="28059"/>
    <cellStyle name="Normal 5 2 2 2 4 5 2 2" xfId="28060"/>
    <cellStyle name="Normal 5 2 2 2 4 5 2 2 2" xfId="28061"/>
    <cellStyle name="Normal 5 2 2 2 4 5 2 3" xfId="28062"/>
    <cellStyle name="Normal 5 2 2 2 4 5 3" xfId="28063"/>
    <cellStyle name="Normal 5 2 2 2 4 5 3 2" xfId="28064"/>
    <cellStyle name="Normal 5 2 2 2 4 5 4" xfId="28065"/>
    <cellStyle name="Normal 5 2 2 2 4 6" xfId="28066"/>
    <cellStyle name="Normal 5 2 2 2 4 6 2" xfId="28067"/>
    <cellStyle name="Normal 5 2 2 2 4 6 2 2" xfId="28068"/>
    <cellStyle name="Normal 5 2 2 2 4 6 3" xfId="28069"/>
    <cellStyle name="Normal 5 2 2 2 4 7" xfId="28070"/>
    <cellStyle name="Normal 5 2 2 2 4 7 2" xfId="28071"/>
    <cellStyle name="Normal 5 2 2 2 4 8" xfId="28072"/>
    <cellStyle name="Normal 5 2 2 2 5" xfId="28073"/>
    <cellStyle name="Normal 5 2 2 2 5 2" xfId="28074"/>
    <cellStyle name="Normal 5 2 2 2 5 2 2" xfId="28075"/>
    <cellStyle name="Normal 5 2 2 2 5 2 2 2" xfId="28076"/>
    <cellStyle name="Normal 5 2 2 2 5 2 2 2 2" xfId="28077"/>
    <cellStyle name="Normal 5 2 2 2 5 2 2 2 2 2" xfId="28078"/>
    <cellStyle name="Normal 5 2 2 2 5 2 2 2 2 2 2" xfId="28079"/>
    <cellStyle name="Normal 5 2 2 2 5 2 2 2 2 3" xfId="28080"/>
    <cellStyle name="Normal 5 2 2 2 5 2 2 2 3" xfId="28081"/>
    <cellStyle name="Normal 5 2 2 2 5 2 2 2 3 2" xfId="28082"/>
    <cellStyle name="Normal 5 2 2 2 5 2 2 2 4" xfId="28083"/>
    <cellStyle name="Normal 5 2 2 2 5 2 2 3" xfId="28084"/>
    <cellStyle name="Normal 5 2 2 2 5 2 2 3 2" xfId="28085"/>
    <cellStyle name="Normal 5 2 2 2 5 2 2 3 2 2" xfId="28086"/>
    <cellStyle name="Normal 5 2 2 2 5 2 2 3 3" xfId="28087"/>
    <cellStyle name="Normal 5 2 2 2 5 2 2 4" xfId="28088"/>
    <cellStyle name="Normal 5 2 2 2 5 2 2 4 2" xfId="28089"/>
    <cellStyle name="Normal 5 2 2 2 5 2 2 5" xfId="28090"/>
    <cellStyle name="Normal 5 2 2 2 5 2 3" xfId="28091"/>
    <cellStyle name="Normal 5 2 2 2 5 2 3 2" xfId="28092"/>
    <cellStyle name="Normal 5 2 2 2 5 2 3 2 2" xfId="28093"/>
    <cellStyle name="Normal 5 2 2 2 5 2 3 2 2 2" xfId="28094"/>
    <cellStyle name="Normal 5 2 2 2 5 2 3 2 3" xfId="28095"/>
    <cellStyle name="Normal 5 2 2 2 5 2 3 3" xfId="28096"/>
    <cellStyle name="Normal 5 2 2 2 5 2 3 3 2" xfId="28097"/>
    <cellStyle name="Normal 5 2 2 2 5 2 3 4" xfId="28098"/>
    <cellStyle name="Normal 5 2 2 2 5 2 4" xfId="28099"/>
    <cellStyle name="Normal 5 2 2 2 5 2 4 2" xfId="28100"/>
    <cellStyle name="Normal 5 2 2 2 5 2 4 2 2" xfId="28101"/>
    <cellStyle name="Normal 5 2 2 2 5 2 4 3" xfId="28102"/>
    <cellStyle name="Normal 5 2 2 2 5 2 5" xfId="28103"/>
    <cellStyle name="Normal 5 2 2 2 5 2 5 2" xfId="28104"/>
    <cellStyle name="Normal 5 2 2 2 5 2 6" xfId="28105"/>
    <cellStyle name="Normal 5 2 2 2 5 3" xfId="28106"/>
    <cellStyle name="Normal 5 2 2 2 5 3 2" xfId="28107"/>
    <cellStyle name="Normal 5 2 2 2 5 3 2 2" xfId="28108"/>
    <cellStyle name="Normal 5 2 2 2 5 3 2 2 2" xfId="28109"/>
    <cellStyle name="Normal 5 2 2 2 5 3 2 2 2 2" xfId="28110"/>
    <cellStyle name="Normal 5 2 2 2 5 3 2 2 3" xfId="28111"/>
    <cellStyle name="Normal 5 2 2 2 5 3 2 3" xfId="28112"/>
    <cellStyle name="Normal 5 2 2 2 5 3 2 3 2" xfId="28113"/>
    <cellStyle name="Normal 5 2 2 2 5 3 2 4" xfId="28114"/>
    <cellStyle name="Normal 5 2 2 2 5 3 3" xfId="28115"/>
    <cellStyle name="Normal 5 2 2 2 5 3 3 2" xfId="28116"/>
    <cellStyle name="Normal 5 2 2 2 5 3 3 2 2" xfId="28117"/>
    <cellStyle name="Normal 5 2 2 2 5 3 3 3" xfId="28118"/>
    <cellStyle name="Normal 5 2 2 2 5 3 4" xfId="28119"/>
    <cellStyle name="Normal 5 2 2 2 5 3 4 2" xfId="28120"/>
    <cellStyle name="Normal 5 2 2 2 5 3 5" xfId="28121"/>
    <cellStyle name="Normal 5 2 2 2 5 4" xfId="28122"/>
    <cellStyle name="Normal 5 2 2 2 5 4 2" xfId="28123"/>
    <cellStyle name="Normal 5 2 2 2 5 4 2 2" xfId="28124"/>
    <cellStyle name="Normal 5 2 2 2 5 4 2 2 2" xfId="28125"/>
    <cellStyle name="Normal 5 2 2 2 5 4 2 3" xfId="28126"/>
    <cellStyle name="Normal 5 2 2 2 5 4 3" xfId="28127"/>
    <cellStyle name="Normal 5 2 2 2 5 4 3 2" xfId="28128"/>
    <cellStyle name="Normal 5 2 2 2 5 4 4" xfId="28129"/>
    <cellStyle name="Normal 5 2 2 2 5 5" xfId="28130"/>
    <cellStyle name="Normal 5 2 2 2 5 5 2" xfId="28131"/>
    <cellStyle name="Normal 5 2 2 2 5 5 2 2" xfId="28132"/>
    <cellStyle name="Normal 5 2 2 2 5 5 3" xfId="28133"/>
    <cellStyle name="Normal 5 2 2 2 5 6" xfId="28134"/>
    <cellStyle name="Normal 5 2 2 2 5 6 2" xfId="28135"/>
    <cellStyle name="Normal 5 2 2 2 5 7" xfId="28136"/>
    <cellStyle name="Normal 5 2 2 2 6" xfId="28137"/>
    <cellStyle name="Normal 5 2 2 2 6 2" xfId="28138"/>
    <cellStyle name="Normal 5 2 2 2 6 2 2" xfId="28139"/>
    <cellStyle name="Normal 5 2 2 2 6 2 2 2" xfId="28140"/>
    <cellStyle name="Normal 5 2 2 2 6 2 2 2 2" xfId="28141"/>
    <cellStyle name="Normal 5 2 2 2 6 2 2 2 2 2" xfId="28142"/>
    <cellStyle name="Normal 5 2 2 2 6 2 2 2 3" xfId="28143"/>
    <cellStyle name="Normal 5 2 2 2 6 2 2 3" xfId="28144"/>
    <cellStyle name="Normal 5 2 2 2 6 2 2 3 2" xfId="28145"/>
    <cellStyle name="Normal 5 2 2 2 6 2 2 4" xfId="28146"/>
    <cellStyle name="Normal 5 2 2 2 6 2 3" xfId="28147"/>
    <cellStyle name="Normal 5 2 2 2 6 2 3 2" xfId="28148"/>
    <cellStyle name="Normal 5 2 2 2 6 2 3 2 2" xfId="28149"/>
    <cellStyle name="Normal 5 2 2 2 6 2 3 3" xfId="28150"/>
    <cellStyle name="Normal 5 2 2 2 6 2 4" xfId="28151"/>
    <cellStyle name="Normal 5 2 2 2 6 2 4 2" xfId="28152"/>
    <cellStyle name="Normal 5 2 2 2 6 2 5" xfId="28153"/>
    <cellStyle name="Normal 5 2 2 2 6 3" xfId="28154"/>
    <cellStyle name="Normal 5 2 2 2 6 3 2" xfId="28155"/>
    <cellStyle name="Normal 5 2 2 2 6 3 2 2" xfId="28156"/>
    <cellStyle name="Normal 5 2 2 2 6 3 2 2 2" xfId="28157"/>
    <cellStyle name="Normal 5 2 2 2 6 3 2 3" xfId="28158"/>
    <cellStyle name="Normal 5 2 2 2 6 3 3" xfId="28159"/>
    <cellStyle name="Normal 5 2 2 2 6 3 3 2" xfId="28160"/>
    <cellStyle name="Normal 5 2 2 2 6 3 4" xfId="28161"/>
    <cellStyle name="Normal 5 2 2 2 6 4" xfId="28162"/>
    <cellStyle name="Normal 5 2 2 2 6 4 2" xfId="28163"/>
    <cellStyle name="Normal 5 2 2 2 6 4 2 2" xfId="28164"/>
    <cellStyle name="Normal 5 2 2 2 6 4 3" xfId="28165"/>
    <cellStyle name="Normal 5 2 2 2 6 5" xfId="28166"/>
    <cellStyle name="Normal 5 2 2 2 6 5 2" xfId="28167"/>
    <cellStyle name="Normal 5 2 2 2 6 6" xfId="28168"/>
    <cellStyle name="Normal 5 2 2 2 7" xfId="28169"/>
    <cellStyle name="Normal 5 2 2 2 7 2" xfId="28170"/>
    <cellStyle name="Normal 5 2 2 2 7 2 2" xfId="28171"/>
    <cellStyle name="Normal 5 2 2 2 7 2 2 2" xfId="28172"/>
    <cellStyle name="Normal 5 2 2 2 7 2 2 2 2" xfId="28173"/>
    <cellStyle name="Normal 5 2 2 2 7 2 2 3" xfId="28174"/>
    <cellStyle name="Normal 5 2 2 2 7 2 3" xfId="28175"/>
    <cellStyle name="Normal 5 2 2 2 7 2 3 2" xfId="28176"/>
    <cellStyle name="Normal 5 2 2 2 7 2 4" xfId="28177"/>
    <cellStyle name="Normal 5 2 2 2 7 3" xfId="28178"/>
    <cellStyle name="Normal 5 2 2 2 7 3 2" xfId="28179"/>
    <cellStyle name="Normal 5 2 2 2 7 3 2 2" xfId="28180"/>
    <cellStyle name="Normal 5 2 2 2 7 3 3" xfId="28181"/>
    <cellStyle name="Normal 5 2 2 2 7 4" xfId="28182"/>
    <cellStyle name="Normal 5 2 2 2 7 4 2" xfId="28183"/>
    <cellStyle name="Normal 5 2 2 2 7 5" xfId="28184"/>
    <cellStyle name="Normal 5 2 2 2 8" xfId="28185"/>
    <cellStyle name="Normal 5 2 2 2 8 2" xfId="28186"/>
    <cellStyle name="Normal 5 2 2 2 8 2 2" xfId="28187"/>
    <cellStyle name="Normal 5 2 2 2 8 2 2 2" xfId="28188"/>
    <cellStyle name="Normal 5 2 2 2 8 2 3" xfId="28189"/>
    <cellStyle name="Normal 5 2 2 2 8 3" xfId="28190"/>
    <cellStyle name="Normal 5 2 2 2 8 3 2" xfId="28191"/>
    <cellStyle name="Normal 5 2 2 2 8 4" xfId="28192"/>
    <cellStyle name="Normal 5 2 2 2 9" xfId="28193"/>
    <cellStyle name="Normal 5 2 2 2 9 2" xfId="28194"/>
    <cellStyle name="Normal 5 2 2 2 9 2 2" xfId="28195"/>
    <cellStyle name="Normal 5 2 2 2 9 3" xfId="28196"/>
    <cellStyle name="Normal 5 2 2 3" xfId="28197"/>
    <cellStyle name="Normal 5 2 2 3 10" xfId="28198"/>
    <cellStyle name="Normal 5 2 2 3 2" xfId="28199"/>
    <cellStyle name="Normal 5 2 2 3 2 2" xfId="28200"/>
    <cellStyle name="Normal 5 2 2 3 2 2 2" xfId="28201"/>
    <cellStyle name="Normal 5 2 2 3 2 2 2 2" xfId="28202"/>
    <cellStyle name="Normal 5 2 2 3 2 2 2 2 2" xfId="28203"/>
    <cellStyle name="Normal 5 2 2 3 2 2 2 2 2 2" xfId="28204"/>
    <cellStyle name="Normal 5 2 2 3 2 2 2 2 2 2 2" xfId="28205"/>
    <cellStyle name="Normal 5 2 2 3 2 2 2 2 2 2 2 2" xfId="28206"/>
    <cellStyle name="Normal 5 2 2 3 2 2 2 2 2 2 2 2 2" xfId="28207"/>
    <cellStyle name="Normal 5 2 2 3 2 2 2 2 2 2 2 3" xfId="28208"/>
    <cellStyle name="Normal 5 2 2 3 2 2 2 2 2 2 3" xfId="28209"/>
    <cellStyle name="Normal 5 2 2 3 2 2 2 2 2 2 3 2" xfId="28210"/>
    <cellStyle name="Normal 5 2 2 3 2 2 2 2 2 2 4" xfId="28211"/>
    <cellStyle name="Normal 5 2 2 3 2 2 2 2 2 3" xfId="28212"/>
    <cellStyle name="Normal 5 2 2 3 2 2 2 2 2 3 2" xfId="28213"/>
    <cellStyle name="Normal 5 2 2 3 2 2 2 2 2 3 2 2" xfId="28214"/>
    <cellStyle name="Normal 5 2 2 3 2 2 2 2 2 3 3" xfId="28215"/>
    <cellStyle name="Normal 5 2 2 3 2 2 2 2 2 4" xfId="28216"/>
    <cellStyle name="Normal 5 2 2 3 2 2 2 2 2 4 2" xfId="28217"/>
    <cellStyle name="Normal 5 2 2 3 2 2 2 2 2 5" xfId="28218"/>
    <cellStyle name="Normal 5 2 2 3 2 2 2 2 3" xfId="28219"/>
    <cellStyle name="Normal 5 2 2 3 2 2 2 2 3 2" xfId="28220"/>
    <cellStyle name="Normal 5 2 2 3 2 2 2 2 3 2 2" xfId="28221"/>
    <cellStyle name="Normal 5 2 2 3 2 2 2 2 3 2 2 2" xfId="28222"/>
    <cellStyle name="Normal 5 2 2 3 2 2 2 2 3 2 3" xfId="28223"/>
    <cellStyle name="Normal 5 2 2 3 2 2 2 2 3 3" xfId="28224"/>
    <cellStyle name="Normal 5 2 2 3 2 2 2 2 3 3 2" xfId="28225"/>
    <cellStyle name="Normal 5 2 2 3 2 2 2 2 3 4" xfId="28226"/>
    <cellStyle name="Normal 5 2 2 3 2 2 2 2 4" xfId="28227"/>
    <cellStyle name="Normal 5 2 2 3 2 2 2 2 4 2" xfId="28228"/>
    <cellStyle name="Normal 5 2 2 3 2 2 2 2 4 2 2" xfId="28229"/>
    <cellStyle name="Normal 5 2 2 3 2 2 2 2 4 3" xfId="28230"/>
    <cellStyle name="Normal 5 2 2 3 2 2 2 2 5" xfId="28231"/>
    <cellStyle name="Normal 5 2 2 3 2 2 2 2 5 2" xfId="28232"/>
    <cellStyle name="Normal 5 2 2 3 2 2 2 2 6" xfId="28233"/>
    <cellStyle name="Normal 5 2 2 3 2 2 2 3" xfId="28234"/>
    <cellStyle name="Normal 5 2 2 3 2 2 2 3 2" xfId="28235"/>
    <cellStyle name="Normal 5 2 2 3 2 2 2 3 2 2" xfId="28236"/>
    <cellStyle name="Normal 5 2 2 3 2 2 2 3 2 2 2" xfId="28237"/>
    <cellStyle name="Normal 5 2 2 3 2 2 2 3 2 2 2 2" xfId="28238"/>
    <cellStyle name="Normal 5 2 2 3 2 2 2 3 2 2 3" xfId="28239"/>
    <cellStyle name="Normal 5 2 2 3 2 2 2 3 2 3" xfId="28240"/>
    <cellStyle name="Normal 5 2 2 3 2 2 2 3 2 3 2" xfId="28241"/>
    <cellStyle name="Normal 5 2 2 3 2 2 2 3 2 4" xfId="28242"/>
    <cellStyle name="Normal 5 2 2 3 2 2 2 3 3" xfId="28243"/>
    <cellStyle name="Normal 5 2 2 3 2 2 2 3 3 2" xfId="28244"/>
    <cellStyle name="Normal 5 2 2 3 2 2 2 3 3 2 2" xfId="28245"/>
    <cellStyle name="Normal 5 2 2 3 2 2 2 3 3 3" xfId="28246"/>
    <cellStyle name="Normal 5 2 2 3 2 2 2 3 4" xfId="28247"/>
    <cellStyle name="Normal 5 2 2 3 2 2 2 3 4 2" xfId="28248"/>
    <cellStyle name="Normal 5 2 2 3 2 2 2 3 5" xfId="28249"/>
    <cellStyle name="Normal 5 2 2 3 2 2 2 4" xfId="28250"/>
    <cellStyle name="Normal 5 2 2 3 2 2 2 4 2" xfId="28251"/>
    <cellStyle name="Normal 5 2 2 3 2 2 2 4 2 2" xfId="28252"/>
    <cellStyle name="Normal 5 2 2 3 2 2 2 4 2 2 2" xfId="28253"/>
    <cellStyle name="Normal 5 2 2 3 2 2 2 4 2 3" xfId="28254"/>
    <cellStyle name="Normal 5 2 2 3 2 2 2 4 3" xfId="28255"/>
    <cellStyle name="Normal 5 2 2 3 2 2 2 4 3 2" xfId="28256"/>
    <cellStyle name="Normal 5 2 2 3 2 2 2 4 4" xfId="28257"/>
    <cellStyle name="Normal 5 2 2 3 2 2 2 5" xfId="28258"/>
    <cellStyle name="Normal 5 2 2 3 2 2 2 5 2" xfId="28259"/>
    <cellStyle name="Normal 5 2 2 3 2 2 2 5 2 2" xfId="28260"/>
    <cellStyle name="Normal 5 2 2 3 2 2 2 5 3" xfId="28261"/>
    <cellStyle name="Normal 5 2 2 3 2 2 2 6" xfId="28262"/>
    <cellStyle name="Normal 5 2 2 3 2 2 2 6 2" xfId="28263"/>
    <cellStyle name="Normal 5 2 2 3 2 2 2 7" xfId="28264"/>
    <cellStyle name="Normal 5 2 2 3 2 2 3" xfId="28265"/>
    <cellStyle name="Normal 5 2 2 3 2 2 3 2" xfId="28266"/>
    <cellStyle name="Normal 5 2 2 3 2 2 3 2 2" xfId="28267"/>
    <cellStyle name="Normal 5 2 2 3 2 2 3 2 2 2" xfId="28268"/>
    <cellStyle name="Normal 5 2 2 3 2 2 3 2 2 2 2" xfId="28269"/>
    <cellStyle name="Normal 5 2 2 3 2 2 3 2 2 2 2 2" xfId="28270"/>
    <cellStyle name="Normal 5 2 2 3 2 2 3 2 2 2 3" xfId="28271"/>
    <cellStyle name="Normal 5 2 2 3 2 2 3 2 2 3" xfId="28272"/>
    <cellStyle name="Normal 5 2 2 3 2 2 3 2 2 3 2" xfId="28273"/>
    <cellStyle name="Normal 5 2 2 3 2 2 3 2 2 4" xfId="28274"/>
    <cellStyle name="Normal 5 2 2 3 2 2 3 2 3" xfId="28275"/>
    <cellStyle name="Normal 5 2 2 3 2 2 3 2 3 2" xfId="28276"/>
    <cellStyle name="Normal 5 2 2 3 2 2 3 2 3 2 2" xfId="28277"/>
    <cellStyle name="Normal 5 2 2 3 2 2 3 2 3 3" xfId="28278"/>
    <cellStyle name="Normal 5 2 2 3 2 2 3 2 4" xfId="28279"/>
    <cellStyle name="Normal 5 2 2 3 2 2 3 2 4 2" xfId="28280"/>
    <cellStyle name="Normal 5 2 2 3 2 2 3 2 5" xfId="28281"/>
    <cellStyle name="Normal 5 2 2 3 2 2 3 3" xfId="28282"/>
    <cellStyle name="Normal 5 2 2 3 2 2 3 3 2" xfId="28283"/>
    <cellStyle name="Normal 5 2 2 3 2 2 3 3 2 2" xfId="28284"/>
    <cellStyle name="Normal 5 2 2 3 2 2 3 3 2 2 2" xfId="28285"/>
    <cellStyle name="Normal 5 2 2 3 2 2 3 3 2 3" xfId="28286"/>
    <cellStyle name="Normal 5 2 2 3 2 2 3 3 3" xfId="28287"/>
    <cellStyle name="Normal 5 2 2 3 2 2 3 3 3 2" xfId="28288"/>
    <cellStyle name="Normal 5 2 2 3 2 2 3 3 4" xfId="28289"/>
    <cellStyle name="Normal 5 2 2 3 2 2 3 4" xfId="28290"/>
    <cellStyle name="Normal 5 2 2 3 2 2 3 4 2" xfId="28291"/>
    <cellStyle name="Normal 5 2 2 3 2 2 3 4 2 2" xfId="28292"/>
    <cellStyle name="Normal 5 2 2 3 2 2 3 4 3" xfId="28293"/>
    <cellStyle name="Normal 5 2 2 3 2 2 3 5" xfId="28294"/>
    <cellStyle name="Normal 5 2 2 3 2 2 3 5 2" xfId="28295"/>
    <cellStyle name="Normal 5 2 2 3 2 2 3 6" xfId="28296"/>
    <cellStyle name="Normal 5 2 2 3 2 2 4" xfId="28297"/>
    <cellStyle name="Normal 5 2 2 3 2 2 4 2" xfId="28298"/>
    <cellStyle name="Normal 5 2 2 3 2 2 4 2 2" xfId="28299"/>
    <cellStyle name="Normal 5 2 2 3 2 2 4 2 2 2" xfId="28300"/>
    <cellStyle name="Normal 5 2 2 3 2 2 4 2 2 2 2" xfId="28301"/>
    <cellStyle name="Normal 5 2 2 3 2 2 4 2 2 3" xfId="28302"/>
    <cellStyle name="Normal 5 2 2 3 2 2 4 2 3" xfId="28303"/>
    <cellStyle name="Normal 5 2 2 3 2 2 4 2 3 2" xfId="28304"/>
    <cellStyle name="Normal 5 2 2 3 2 2 4 2 4" xfId="28305"/>
    <cellStyle name="Normal 5 2 2 3 2 2 4 3" xfId="28306"/>
    <cellStyle name="Normal 5 2 2 3 2 2 4 3 2" xfId="28307"/>
    <cellStyle name="Normal 5 2 2 3 2 2 4 3 2 2" xfId="28308"/>
    <cellStyle name="Normal 5 2 2 3 2 2 4 3 3" xfId="28309"/>
    <cellStyle name="Normal 5 2 2 3 2 2 4 4" xfId="28310"/>
    <cellStyle name="Normal 5 2 2 3 2 2 4 4 2" xfId="28311"/>
    <cellStyle name="Normal 5 2 2 3 2 2 4 5" xfId="28312"/>
    <cellStyle name="Normal 5 2 2 3 2 2 5" xfId="28313"/>
    <cellStyle name="Normal 5 2 2 3 2 2 5 2" xfId="28314"/>
    <cellStyle name="Normal 5 2 2 3 2 2 5 2 2" xfId="28315"/>
    <cellStyle name="Normal 5 2 2 3 2 2 5 2 2 2" xfId="28316"/>
    <cellStyle name="Normal 5 2 2 3 2 2 5 2 3" xfId="28317"/>
    <cellStyle name="Normal 5 2 2 3 2 2 5 3" xfId="28318"/>
    <cellStyle name="Normal 5 2 2 3 2 2 5 3 2" xfId="28319"/>
    <cellStyle name="Normal 5 2 2 3 2 2 5 4" xfId="28320"/>
    <cellStyle name="Normal 5 2 2 3 2 2 6" xfId="28321"/>
    <cellStyle name="Normal 5 2 2 3 2 2 6 2" xfId="28322"/>
    <cellStyle name="Normal 5 2 2 3 2 2 6 2 2" xfId="28323"/>
    <cellStyle name="Normal 5 2 2 3 2 2 6 3" xfId="28324"/>
    <cellStyle name="Normal 5 2 2 3 2 2 7" xfId="28325"/>
    <cellStyle name="Normal 5 2 2 3 2 2 7 2" xfId="28326"/>
    <cellStyle name="Normal 5 2 2 3 2 2 8" xfId="28327"/>
    <cellStyle name="Normal 5 2 2 3 2 3" xfId="28328"/>
    <cellStyle name="Normal 5 2 2 3 2 3 2" xfId="28329"/>
    <cellStyle name="Normal 5 2 2 3 2 3 2 2" xfId="28330"/>
    <cellStyle name="Normal 5 2 2 3 2 3 2 2 2" xfId="28331"/>
    <cellStyle name="Normal 5 2 2 3 2 3 2 2 2 2" xfId="28332"/>
    <cellStyle name="Normal 5 2 2 3 2 3 2 2 2 2 2" xfId="28333"/>
    <cellStyle name="Normal 5 2 2 3 2 3 2 2 2 2 2 2" xfId="28334"/>
    <cellStyle name="Normal 5 2 2 3 2 3 2 2 2 2 3" xfId="28335"/>
    <cellStyle name="Normal 5 2 2 3 2 3 2 2 2 3" xfId="28336"/>
    <cellStyle name="Normal 5 2 2 3 2 3 2 2 2 3 2" xfId="28337"/>
    <cellStyle name="Normal 5 2 2 3 2 3 2 2 2 4" xfId="28338"/>
    <cellStyle name="Normal 5 2 2 3 2 3 2 2 3" xfId="28339"/>
    <cellStyle name="Normal 5 2 2 3 2 3 2 2 3 2" xfId="28340"/>
    <cellStyle name="Normal 5 2 2 3 2 3 2 2 3 2 2" xfId="28341"/>
    <cellStyle name="Normal 5 2 2 3 2 3 2 2 3 3" xfId="28342"/>
    <cellStyle name="Normal 5 2 2 3 2 3 2 2 4" xfId="28343"/>
    <cellStyle name="Normal 5 2 2 3 2 3 2 2 4 2" xfId="28344"/>
    <cellStyle name="Normal 5 2 2 3 2 3 2 2 5" xfId="28345"/>
    <cellStyle name="Normal 5 2 2 3 2 3 2 3" xfId="28346"/>
    <cellStyle name="Normal 5 2 2 3 2 3 2 3 2" xfId="28347"/>
    <cellStyle name="Normal 5 2 2 3 2 3 2 3 2 2" xfId="28348"/>
    <cellStyle name="Normal 5 2 2 3 2 3 2 3 2 2 2" xfId="28349"/>
    <cellStyle name="Normal 5 2 2 3 2 3 2 3 2 3" xfId="28350"/>
    <cellStyle name="Normal 5 2 2 3 2 3 2 3 3" xfId="28351"/>
    <cellStyle name="Normal 5 2 2 3 2 3 2 3 3 2" xfId="28352"/>
    <cellStyle name="Normal 5 2 2 3 2 3 2 3 4" xfId="28353"/>
    <cellStyle name="Normal 5 2 2 3 2 3 2 4" xfId="28354"/>
    <cellStyle name="Normal 5 2 2 3 2 3 2 4 2" xfId="28355"/>
    <cellStyle name="Normal 5 2 2 3 2 3 2 4 2 2" xfId="28356"/>
    <cellStyle name="Normal 5 2 2 3 2 3 2 4 3" xfId="28357"/>
    <cellStyle name="Normal 5 2 2 3 2 3 2 5" xfId="28358"/>
    <cellStyle name="Normal 5 2 2 3 2 3 2 5 2" xfId="28359"/>
    <cellStyle name="Normal 5 2 2 3 2 3 2 6" xfId="28360"/>
    <cellStyle name="Normal 5 2 2 3 2 3 3" xfId="28361"/>
    <cellStyle name="Normal 5 2 2 3 2 3 3 2" xfId="28362"/>
    <cellStyle name="Normal 5 2 2 3 2 3 3 2 2" xfId="28363"/>
    <cellStyle name="Normal 5 2 2 3 2 3 3 2 2 2" xfId="28364"/>
    <cellStyle name="Normal 5 2 2 3 2 3 3 2 2 2 2" xfId="28365"/>
    <cellStyle name="Normal 5 2 2 3 2 3 3 2 2 3" xfId="28366"/>
    <cellStyle name="Normal 5 2 2 3 2 3 3 2 3" xfId="28367"/>
    <cellStyle name="Normal 5 2 2 3 2 3 3 2 3 2" xfId="28368"/>
    <cellStyle name="Normal 5 2 2 3 2 3 3 2 4" xfId="28369"/>
    <cellStyle name="Normal 5 2 2 3 2 3 3 3" xfId="28370"/>
    <cellStyle name="Normal 5 2 2 3 2 3 3 3 2" xfId="28371"/>
    <cellStyle name="Normal 5 2 2 3 2 3 3 3 2 2" xfId="28372"/>
    <cellStyle name="Normal 5 2 2 3 2 3 3 3 3" xfId="28373"/>
    <cellStyle name="Normal 5 2 2 3 2 3 3 4" xfId="28374"/>
    <cellStyle name="Normal 5 2 2 3 2 3 3 4 2" xfId="28375"/>
    <cellStyle name="Normal 5 2 2 3 2 3 3 5" xfId="28376"/>
    <cellStyle name="Normal 5 2 2 3 2 3 4" xfId="28377"/>
    <cellStyle name="Normal 5 2 2 3 2 3 4 2" xfId="28378"/>
    <cellStyle name="Normal 5 2 2 3 2 3 4 2 2" xfId="28379"/>
    <cellStyle name="Normal 5 2 2 3 2 3 4 2 2 2" xfId="28380"/>
    <cellStyle name="Normal 5 2 2 3 2 3 4 2 3" xfId="28381"/>
    <cellStyle name="Normal 5 2 2 3 2 3 4 3" xfId="28382"/>
    <cellStyle name="Normal 5 2 2 3 2 3 4 3 2" xfId="28383"/>
    <cellStyle name="Normal 5 2 2 3 2 3 4 4" xfId="28384"/>
    <cellStyle name="Normal 5 2 2 3 2 3 5" xfId="28385"/>
    <cellStyle name="Normal 5 2 2 3 2 3 5 2" xfId="28386"/>
    <cellStyle name="Normal 5 2 2 3 2 3 5 2 2" xfId="28387"/>
    <cellStyle name="Normal 5 2 2 3 2 3 5 3" xfId="28388"/>
    <cellStyle name="Normal 5 2 2 3 2 3 6" xfId="28389"/>
    <cellStyle name="Normal 5 2 2 3 2 3 6 2" xfId="28390"/>
    <cellStyle name="Normal 5 2 2 3 2 3 7" xfId="28391"/>
    <cellStyle name="Normal 5 2 2 3 2 4" xfId="28392"/>
    <cellStyle name="Normal 5 2 2 3 2 4 2" xfId="28393"/>
    <cellStyle name="Normal 5 2 2 3 2 4 2 2" xfId="28394"/>
    <cellStyle name="Normal 5 2 2 3 2 4 2 2 2" xfId="28395"/>
    <cellStyle name="Normal 5 2 2 3 2 4 2 2 2 2" xfId="28396"/>
    <cellStyle name="Normal 5 2 2 3 2 4 2 2 2 2 2" xfId="28397"/>
    <cellStyle name="Normal 5 2 2 3 2 4 2 2 2 3" xfId="28398"/>
    <cellStyle name="Normal 5 2 2 3 2 4 2 2 3" xfId="28399"/>
    <cellStyle name="Normal 5 2 2 3 2 4 2 2 3 2" xfId="28400"/>
    <cellStyle name="Normal 5 2 2 3 2 4 2 2 4" xfId="28401"/>
    <cellStyle name="Normal 5 2 2 3 2 4 2 3" xfId="28402"/>
    <cellStyle name="Normal 5 2 2 3 2 4 2 3 2" xfId="28403"/>
    <cellStyle name="Normal 5 2 2 3 2 4 2 3 2 2" xfId="28404"/>
    <cellStyle name="Normal 5 2 2 3 2 4 2 3 3" xfId="28405"/>
    <cellStyle name="Normal 5 2 2 3 2 4 2 4" xfId="28406"/>
    <cellStyle name="Normal 5 2 2 3 2 4 2 4 2" xfId="28407"/>
    <cellStyle name="Normal 5 2 2 3 2 4 2 5" xfId="28408"/>
    <cellStyle name="Normal 5 2 2 3 2 4 3" xfId="28409"/>
    <cellStyle name="Normal 5 2 2 3 2 4 3 2" xfId="28410"/>
    <cellStyle name="Normal 5 2 2 3 2 4 3 2 2" xfId="28411"/>
    <cellStyle name="Normal 5 2 2 3 2 4 3 2 2 2" xfId="28412"/>
    <cellStyle name="Normal 5 2 2 3 2 4 3 2 3" xfId="28413"/>
    <cellStyle name="Normal 5 2 2 3 2 4 3 3" xfId="28414"/>
    <cellStyle name="Normal 5 2 2 3 2 4 3 3 2" xfId="28415"/>
    <cellStyle name="Normal 5 2 2 3 2 4 3 4" xfId="28416"/>
    <cellStyle name="Normal 5 2 2 3 2 4 4" xfId="28417"/>
    <cellStyle name="Normal 5 2 2 3 2 4 4 2" xfId="28418"/>
    <cellStyle name="Normal 5 2 2 3 2 4 4 2 2" xfId="28419"/>
    <cellStyle name="Normal 5 2 2 3 2 4 4 3" xfId="28420"/>
    <cellStyle name="Normal 5 2 2 3 2 4 5" xfId="28421"/>
    <cellStyle name="Normal 5 2 2 3 2 4 5 2" xfId="28422"/>
    <cellStyle name="Normal 5 2 2 3 2 4 6" xfId="28423"/>
    <cellStyle name="Normal 5 2 2 3 2 5" xfId="28424"/>
    <cellStyle name="Normal 5 2 2 3 2 5 2" xfId="28425"/>
    <cellStyle name="Normal 5 2 2 3 2 5 2 2" xfId="28426"/>
    <cellStyle name="Normal 5 2 2 3 2 5 2 2 2" xfId="28427"/>
    <cellStyle name="Normal 5 2 2 3 2 5 2 2 2 2" xfId="28428"/>
    <cellStyle name="Normal 5 2 2 3 2 5 2 2 3" xfId="28429"/>
    <cellStyle name="Normal 5 2 2 3 2 5 2 3" xfId="28430"/>
    <cellStyle name="Normal 5 2 2 3 2 5 2 3 2" xfId="28431"/>
    <cellStyle name="Normal 5 2 2 3 2 5 2 4" xfId="28432"/>
    <cellStyle name="Normal 5 2 2 3 2 5 3" xfId="28433"/>
    <cellStyle name="Normal 5 2 2 3 2 5 3 2" xfId="28434"/>
    <cellStyle name="Normal 5 2 2 3 2 5 3 2 2" xfId="28435"/>
    <cellStyle name="Normal 5 2 2 3 2 5 3 3" xfId="28436"/>
    <cellStyle name="Normal 5 2 2 3 2 5 4" xfId="28437"/>
    <cellStyle name="Normal 5 2 2 3 2 5 4 2" xfId="28438"/>
    <cellStyle name="Normal 5 2 2 3 2 5 5" xfId="28439"/>
    <cellStyle name="Normal 5 2 2 3 2 6" xfId="28440"/>
    <cellStyle name="Normal 5 2 2 3 2 6 2" xfId="28441"/>
    <cellStyle name="Normal 5 2 2 3 2 6 2 2" xfId="28442"/>
    <cellStyle name="Normal 5 2 2 3 2 6 2 2 2" xfId="28443"/>
    <cellStyle name="Normal 5 2 2 3 2 6 2 3" xfId="28444"/>
    <cellStyle name="Normal 5 2 2 3 2 6 3" xfId="28445"/>
    <cellStyle name="Normal 5 2 2 3 2 6 3 2" xfId="28446"/>
    <cellStyle name="Normal 5 2 2 3 2 6 4" xfId="28447"/>
    <cellStyle name="Normal 5 2 2 3 2 7" xfId="28448"/>
    <cellStyle name="Normal 5 2 2 3 2 7 2" xfId="28449"/>
    <cellStyle name="Normal 5 2 2 3 2 7 2 2" xfId="28450"/>
    <cellStyle name="Normal 5 2 2 3 2 7 3" xfId="28451"/>
    <cellStyle name="Normal 5 2 2 3 2 8" xfId="28452"/>
    <cellStyle name="Normal 5 2 2 3 2 8 2" xfId="28453"/>
    <cellStyle name="Normal 5 2 2 3 2 9" xfId="28454"/>
    <cellStyle name="Normal 5 2 2 3 3" xfId="28455"/>
    <cellStyle name="Normal 5 2 2 3 3 2" xfId="28456"/>
    <cellStyle name="Normal 5 2 2 3 3 2 2" xfId="28457"/>
    <cellStyle name="Normal 5 2 2 3 3 2 2 2" xfId="28458"/>
    <cellStyle name="Normal 5 2 2 3 3 2 2 2 2" xfId="28459"/>
    <cellStyle name="Normal 5 2 2 3 3 2 2 2 2 2" xfId="28460"/>
    <cellStyle name="Normal 5 2 2 3 3 2 2 2 2 2 2" xfId="28461"/>
    <cellStyle name="Normal 5 2 2 3 3 2 2 2 2 2 2 2" xfId="28462"/>
    <cellStyle name="Normal 5 2 2 3 3 2 2 2 2 2 3" xfId="28463"/>
    <cellStyle name="Normal 5 2 2 3 3 2 2 2 2 3" xfId="28464"/>
    <cellStyle name="Normal 5 2 2 3 3 2 2 2 2 3 2" xfId="28465"/>
    <cellStyle name="Normal 5 2 2 3 3 2 2 2 2 4" xfId="28466"/>
    <cellStyle name="Normal 5 2 2 3 3 2 2 2 3" xfId="28467"/>
    <cellStyle name="Normal 5 2 2 3 3 2 2 2 3 2" xfId="28468"/>
    <cellStyle name="Normal 5 2 2 3 3 2 2 2 3 2 2" xfId="28469"/>
    <cellStyle name="Normal 5 2 2 3 3 2 2 2 3 3" xfId="28470"/>
    <cellStyle name="Normal 5 2 2 3 3 2 2 2 4" xfId="28471"/>
    <cellStyle name="Normal 5 2 2 3 3 2 2 2 4 2" xfId="28472"/>
    <cellStyle name="Normal 5 2 2 3 3 2 2 2 5" xfId="28473"/>
    <cellStyle name="Normal 5 2 2 3 3 2 2 3" xfId="28474"/>
    <cellStyle name="Normal 5 2 2 3 3 2 2 3 2" xfId="28475"/>
    <cellStyle name="Normal 5 2 2 3 3 2 2 3 2 2" xfId="28476"/>
    <cellStyle name="Normal 5 2 2 3 3 2 2 3 2 2 2" xfId="28477"/>
    <cellStyle name="Normal 5 2 2 3 3 2 2 3 2 3" xfId="28478"/>
    <cellStyle name="Normal 5 2 2 3 3 2 2 3 3" xfId="28479"/>
    <cellStyle name="Normal 5 2 2 3 3 2 2 3 3 2" xfId="28480"/>
    <cellStyle name="Normal 5 2 2 3 3 2 2 3 4" xfId="28481"/>
    <cellStyle name="Normal 5 2 2 3 3 2 2 4" xfId="28482"/>
    <cellStyle name="Normal 5 2 2 3 3 2 2 4 2" xfId="28483"/>
    <cellStyle name="Normal 5 2 2 3 3 2 2 4 2 2" xfId="28484"/>
    <cellStyle name="Normal 5 2 2 3 3 2 2 4 3" xfId="28485"/>
    <cellStyle name="Normal 5 2 2 3 3 2 2 5" xfId="28486"/>
    <cellStyle name="Normal 5 2 2 3 3 2 2 5 2" xfId="28487"/>
    <cellStyle name="Normal 5 2 2 3 3 2 2 6" xfId="28488"/>
    <cellStyle name="Normal 5 2 2 3 3 2 3" xfId="28489"/>
    <cellStyle name="Normal 5 2 2 3 3 2 3 2" xfId="28490"/>
    <cellStyle name="Normal 5 2 2 3 3 2 3 2 2" xfId="28491"/>
    <cellStyle name="Normal 5 2 2 3 3 2 3 2 2 2" xfId="28492"/>
    <cellStyle name="Normal 5 2 2 3 3 2 3 2 2 2 2" xfId="28493"/>
    <cellStyle name="Normal 5 2 2 3 3 2 3 2 2 3" xfId="28494"/>
    <cellStyle name="Normal 5 2 2 3 3 2 3 2 3" xfId="28495"/>
    <cellStyle name="Normal 5 2 2 3 3 2 3 2 3 2" xfId="28496"/>
    <cellStyle name="Normal 5 2 2 3 3 2 3 2 4" xfId="28497"/>
    <cellStyle name="Normal 5 2 2 3 3 2 3 3" xfId="28498"/>
    <cellStyle name="Normal 5 2 2 3 3 2 3 3 2" xfId="28499"/>
    <cellStyle name="Normal 5 2 2 3 3 2 3 3 2 2" xfId="28500"/>
    <cellStyle name="Normal 5 2 2 3 3 2 3 3 3" xfId="28501"/>
    <cellStyle name="Normal 5 2 2 3 3 2 3 4" xfId="28502"/>
    <cellStyle name="Normal 5 2 2 3 3 2 3 4 2" xfId="28503"/>
    <cellStyle name="Normal 5 2 2 3 3 2 3 5" xfId="28504"/>
    <cellStyle name="Normal 5 2 2 3 3 2 4" xfId="28505"/>
    <cellStyle name="Normal 5 2 2 3 3 2 4 2" xfId="28506"/>
    <cellStyle name="Normal 5 2 2 3 3 2 4 2 2" xfId="28507"/>
    <cellStyle name="Normal 5 2 2 3 3 2 4 2 2 2" xfId="28508"/>
    <cellStyle name="Normal 5 2 2 3 3 2 4 2 3" xfId="28509"/>
    <cellStyle name="Normal 5 2 2 3 3 2 4 3" xfId="28510"/>
    <cellStyle name="Normal 5 2 2 3 3 2 4 3 2" xfId="28511"/>
    <cellStyle name="Normal 5 2 2 3 3 2 4 4" xfId="28512"/>
    <cellStyle name="Normal 5 2 2 3 3 2 5" xfId="28513"/>
    <cellStyle name="Normal 5 2 2 3 3 2 5 2" xfId="28514"/>
    <cellStyle name="Normal 5 2 2 3 3 2 5 2 2" xfId="28515"/>
    <cellStyle name="Normal 5 2 2 3 3 2 5 3" xfId="28516"/>
    <cellStyle name="Normal 5 2 2 3 3 2 6" xfId="28517"/>
    <cellStyle name="Normal 5 2 2 3 3 2 6 2" xfId="28518"/>
    <cellStyle name="Normal 5 2 2 3 3 2 7" xfId="28519"/>
    <cellStyle name="Normal 5 2 2 3 3 3" xfId="28520"/>
    <cellStyle name="Normal 5 2 2 3 3 3 2" xfId="28521"/>
    <cellStyle name="Normal 5 2 2 3 3 3 2 2" xfId="28522"/>
    <cellStyle name="Normal 5 2 2 3 3 3 2 2 2" xfId="28523"/>
    <cellStyle name="Normal 5 2 2 3 3 3 2 2 2 2" xfId="28524"/>
    <cellStyle name="Normal 5 2 2 3 3 3 2 2 2 2 2" xfId="28525"/>
    <cellStyle name="Normal 5 2 2 3 3 3 2 2 2 3" xfId="28526"/>
    <cellStyle name="Normal 5 2 2 3 3 3 2 2 3" xfId="28527"/>
    <cellStyle name="Normal 5 2 2 3 3 3 2 2 3 2" xfId="28528"/>
    <cellStyle name="Normal 5 2 2 3 3 3 2 2 4" xfId="28529"/>
    <cellStyle name="Normal 5 2 2 3 3 3 2 3" xfId="28530"/>
    <cellStyle name="Normal 5 2 2 3 3 3 2 3 2" xfId="28531"/>
    <cellStyle name="Normal 5 2 2 3 3 3 2 3 2 2" xfId="28532"/>
    <cellStyle name="Normal 5 2 2 3 3 3 2 3 3" xfId="28533"/>
    <cellStyle name="Normal 5 2 2 3 3 3 2 4" xfId="28534"/>
    <cellStyle name="Normal 5 2 2 3 3 3 2 4 2" xfId="28535"/>
    <cellStyle name="Normal 5 2 2 3 3 3 2 5" xfId="28536"/>
    <cellStyle name="Normal 5 2 2 3 3 3 3" xfId="28537"/>
    <cellStyle name="Normal 5 2 2 3 3 3 3 2" xfId="28538"/>
    <cellStyle name="Normal 5 2 2 3 3 3 3 2 2" xfId="28539"/>
    <cellStyle name="Normal 5 2 2 3 3 3 3 2 2 2" xfId="28540"/>
    <cellStyle name="Normal 5 2 2 3 3 3 3 2 3" xfId="28541"/>
    <cellStyle name="Normal 5 2 2 3 3 3 3 3" xfId="28542"/>
    <cellStyle name="Normal 5 2 2 3 3 3 3 3 2" xfId="28543"/>
    <cellStyle name="Normal 5 2 2 3 3 3 3 4" xfId="28544"/>
    <cellStyle name="Normal 5 2 2 3 3 3 4" xfId="28545"/>
    <cellStyle name="Normal 5 2 2 3 3 3 4 2" xfId="28546"/>
    <cellStyle name="Normal 5 2 2 3 3 3 4 2 2" xfId="28547"/>
    <cellStyle name="Normal 5 2 2 3 3 3 4 3" xfId="28548"/>
    <cellStyle name="Normal 5 2 2 3 3 3 5" xfId="28549"/>
    <cellStyle name="Normal 5 2 2 3 3 3 5 2" xfId="28550"/>
    <cellStyle name="Normal 5 2 2 3 3 3 6" xfId="28551"/>
    <cellStyle name="Normal 5 2 2 3 3 4" xfId="28552"/>
    <cellStyle name="Normal 5 2 2 3 3 4 2" xfId="28553"/>
    <cellStyle name="Normal 5 2 2 3 3 4 2 2" xfId="28554"/>
    <cellStyle name="Normal 5 2 2 3 3 4 2 2 2" xfId="28555"/>
    <cellStyle name="Normal 5 2 2 3 3 4 2 2 2 2" xfId="28556"/>
    <cellStyle name="Normal 5 2 2 3 3 4 2 2 3" xfId="28557"/>
    <cellStyle name="Normal 5 2 2 3 3 4 2 3" xfId="28558"/>
    <cellStyle name="Normal 5 2 2 3 3 4 2 3 2" xfId="28559"/>
    <cellStyle name="Normal 5 2 2 3 3 4 2 4" xfId="28560"/>
    <cellStyle name="Normal 5 2 2 3 3 4 3" xfId="28561"/>
    <cellStyle name="Normal 5 2 2 3 3 4 3 2" xfId="28562"/>
    <cellStyle name="Normal 5 2 2 3 3 4 3 2 2" xfId="28563"/>
    <cellStyle name="Normal 5 2 2 3 3 4 3 3" xfId="28564"/>
    <cellStyle name="Normal 5 2 2 3 3 4 4" xfId="28565"/>
    <cellStyle name="Normal 5 2 2 3 3 4 4 2" xfId="28566"/>
    <cellStyle name="Normal 5 2 2 3 3 4 5" xfId="28567"/>
    <cellStyle name="Normal 5 2 2 3 3 5" xfId="28568"/>
    <cellStyle name="Normal 5 2 2 3 3 5 2" xfId="28569"/>
    <cellStyle name="Normal 5 2 2 3 3 5 2 2" xfId="28570"/>
    <cellStyle name="Normal 5 2 2 3 3 5 2 2 2" xfId="28571"/>
    <cellStyle name="Normal 5 2 2 3 3 5 2 3" xfId="28572"/>
    <cellStyle name="Normal 5 2 2 3 3 5 3" xfId="28573"/>
    <cellStyle name="Normal 5 2 2 3 3 5 3 2" xfId="28574"/>
    <cellStyle name="Normal 5 2 2 3 3 5 4" xfId="28575"/>
    <cellStyle name="Normal 5 2 2 3 3 6" xfId="28576"/>
    <cellStyle name="Normal 5 2 2 3 3 6 2" xfId="28577"/>
    <cellStyle name="Normal 5 2 2 3 3 6 2 2" xfId="28578"/>
    <cellStyle name="Normal 5 2 2 3 3 6 3" xfId="28579"/>
    <cellStyle name="Normal 5 2 2 3 3 7" xfId="28580"/>
    <cellStyle name="Normal 5 2 2 3 3 7 2" xfId="28581"/>
    <cellStyle name="Normal 5 2 2 3 3 8" xfId="28582"/>
    <cellStyle name="Normal 5 2 2 3 4" xfId="28583"/>
    <cellStyle name="Normal 5 2 2 3 4 2" xfId="28584"/>
    <cellStyle name="Normal 5 2 2 3 4 2 2" xfId="28585"/>
    <cellStyle name="Normal 5 2 2 3 4 2 2 2" xfId="28586"/>
    <cellStyle name="Normal 5 2 2 3 4 2 2 2 2" xfId="28587"/>
    <cellStyle name="Normal 5 2 2 3 4 2 2 2 2 2" xfId="28588"/>
    <cellStyle name="Normal 5 2 2 3 4 2 2 2 2 2 2" xfId="28589"/>
    <cellStyle name="Normal 5 2 2 3 4 2 2 2 2 3" xfId="28590"/>
    <cellStyle name="Normal 5 2 2 3 4 2 2 2 3" xfId="28591"/>
    <cellStyle name="Normal 5 2 2 3 4 2 2 2 3 2" xfId="28592"/>
    <cellStyle name="Normal 5 2 2 3 4 2 2 2 4" xfId="28593"/>
    <cellStyle name="Normal 5 2 2 3 4 2 2 3" xfId="28594"/>
    <cellStyle name="Normal 5 2 2 3 4 2 2 3 2" xfId="28595"/>
    <cellStyle name="Normal 5 2 2 3 4 2 2 3 2 2" xfId="28596"/>
    <cellStyle name="Normal 5 2 2 3 4 2 2 3 3" xfId="28597"/>
    <cellStyle name="Normal 5 2 2 3 4 2 2 4" xfId="28598"/>
    <cellStyle name="Normal 5 2 2 3 4 2 2 4 2" xfId="28599"/>
    <cellStyle name="Normal 5 2 2 3 4 2 2 5" xfId="28600"/>
    <cellStyle name="Normal 5 2 2 3 4 2 3" xfId="28601"/>
    <cellStyle name="Normal 5 2 2 3 4 2 3 2" xfId="28602"/>
    <cellStyle name="Normal 5 2 2 3 4 2 3 2 2" xfId="28603"/>
    <cellStyle name="Normal 5 2 2 3 4 2 3 2 2 2" xfId="28604"/>
    <cellStyle name="Normal 5 2 2 3 4 2 3 2 3" xfId="28605"/>
    <cellStyle name="Normal 5 2 2 3 4 2 3 3" xfId="28606"/>
    <cellStyle name="Normal 5 2 2 3 4 2 3 3 2" xfId="28607"/>
    <cellStyle name="Normal 5 2 2 3 4 2 3 4" xfId="28608"/>
    <cellStyle name="Normal 5 2 2 3 4 2 4" xfId="28609"/>
    <cellStyle name="Normal 5 2 2 3 4 2 4 2" xfId="28610"/>
    <cellStyle name="Normal 5 2 2 3 4 2 4 2 2" xfId="28611"/>
    <cellStyle name="Normal 5 2 2 3 4 2 4 3" xfId="28612"/>
    <cellStyle name="Normal 5 2 2 3 4 2 5" xfId="28613"/>
    <cellStyle name="Normal 5 2 2 3 4 2 5 2" xfId="28614"/>
    <cellStyle name="Normal 5 2 2 3 4 2 6" xfId="28615"/>
    <cellStyle name="Normal 5 2 2 3 4 3" xfId="28616"/>
    <cellStyle name="Normal 5 2 2 3 4 3 2" xfId="28617"/>
    <cellStyle name="Normal 5 2 2 3 4 3 2 2" xfId="28618"/>
    <cellStyle name="Normal 5 2 2 3 4 3 2 2 2" xfId="28619"/>
    <cellStyle name="Normal 5 2 2 3 4 3 2 2 2 2" xfId="28620"/>
    <cellStyle name="Normal 5 2 2 3 4 3 2 2 3" xfId="28621"/>
    <cellStyle name="Normal 5 2 2 3 4 3 2 3" xfId="28622"/>
    <cellStyle name="Normal 5 2 2 3 4 3 2 3 2" xfId="28623"/>
    <cellStyle name="Normal 5 2 2 3 4 3 2 4" xfId="28624"/>
    <cellStyle name="Normal 5 2 2 3 4 3 3" xfId="28625"/>
    <cellStyle name="Normal 5 2 2 3 4 3 3 2" xfId="28626"/>
    <cellStyle name="Normal 5 2 2 3 4 3 3 2 2" xfId="28627"/>
    <cellStyle name="Normal 5 2 2 3 4 3 3 3" xfId="28628"/>
    <cellStyle name="Normal 5 2 2 3 4 3 4" xfId="28629"/>
    <cellStyle name="Normal 5 2 2 3 4 3 4 2" xfId="28630"/>
    <cellStyle name="Normal 5 2 2 3 4 3 5" xfId="28631"/>
    <cellStyle name="Normal 5 2 2 3 4 4" xfId="28632"/>
    <cellStyle name="Normal 5 2 2 3 4 4 2" xfId="28633"/>
    <cellStyle name="Normal 5 2 2 3 4 4 2 2" xfId="28634"/>
    <cellStyle name="Normal 5 2 2 3 4 4 2 2 2" xfId="28635"/>
    <cellStyle name="Normal 5 2 2 3 4 4 2 3" xfId="28636"/>
    <cellStyle name="Normal 5 2 2 3 4 4 3" xfId="28637"/>
    <cellStyle name="Normal 5 2 2 3 4 4 3 2" xfId="28638"/>
    <cellStyle name="Normal 5 2 2 3 4 4 4" xfId="28639"/>
    <cellStyle name="Normal 5 2 2 3 4 5" xfId="28640"/>
    <cellStyle name="Normal 5 2 2 3 4 5 2" xfId="28641"/>
    <cellStyle name="Normal 5 2 2 3 4 5 2 2" xfId="28642"/>
    <cellStyle name="Normal 5 2 2 3 4 5 3" xfId="28643"/>
    <cellStyle name="Normal 5 2 2 3 4 6" xfId="28644"/>
    <cellStyle name="Normal 5 2 2 3 4 6 2" xfId="28645"/>
    <cellStyle name="Normal 5 2 2 3 4 7" xfId="28646"/>
    <cellStyle name="Normal 5 2 2 3 5" xfId="28647"/>
    <cellStyle name="Normal 5 2 2 3 5 2" xfId="28648"/>
    <cellStyle name="Normal 5 2 2 3 5 2 2" xfId="28649"/>
    <cellStyle name="Normal 5 2 2 3 5 2 2 2" xfId="28650"/>
    <cellStyle name="Normal 5 2 2 3 5 2 2 2 2" xfId="28651"/>
    <cellStyle name="Normal 5 2 2 3 5 2 2 2 2 2" xfId="28652"/>
    <cellStyle name="Normal 5 2 2 3 5 2 2 2 3" xfId="28653"/>
    <cellStyle name="Normal 5 2 2 3 5 2 2 3" xfId="28654"/>
    <cellStyle name="Normal 5 2 2 3 5 2 2 3 2" xfId="28655"/>
    <cellStyle name="Normal 5 2 2 3 5 2 2 4" xfId="28656"/>
    <cellStyle name="Normal 5 2 2 3 5 2 3" xfId="28657"/>
    <cellStyle name="Normal 5 2 2 3 5 2 3 2" xfId="28658"/>
    <cellStyle name="Normal 5 2 2 3 5 2 3 2 2" xfId="28659"/>
    <cellStyle name="Normal 5 2 2 3 5 2 3 3" xfId="28660"/>
    <cellStyle name="Normal 5 2 2 3 5 2 4" xfId="28661"/>
    <cellStyle name="Normal 5 2 2 3 5 2 4 2" xfId="28662"/>
    <cellStyle name="Normal 5 2 2 3 5 2 5" xfId="28663"/>
    <cellStyle name="Normal 5 2 2 3 5 3" xfId="28664"/>
    <cellStyle name="Normal 5 2 2 3 5 3 2" xfId="28665"/>
    <cellStyle name="Normal 5 2 2 3 5 3 2 2" xfId="28666"/>
    <cellStyle name="Normal 5 2 2 3 5 3 2 2 2" xfId="28667"/>
    <cellStyle name="Normal 5 2 2 3 5 3 2 3" xfId="28668"/>
    <cellStyle name="Normal 5 2 2 3 5 3 3" xfId="28669"/>
    <cellStyle name="Normal 5 2 2 3 5 3 3 2" xfId="28670"/>
    <cellStyle name="Normal 5 2 2 3 5 3 4" xfId="28671"/>
    <cellStyle name="Normal 5 2 2 3 5 4" xfId="28672"/>
    <cellStyle name="Normal 5 2 2 3 5 4 2" xfId="28673"/>
    <cellStyle name="Normal 5 2 2 3 5 4 2 2" xfId="28674"/>
    <cellStyle name="Normal 5 2 2 3 5 4 3" xfId="28675"/>
    <cellStyle name="Normal 5 2 2 3 5 5" xfId="28676"/>
    <cellStyle name="Normal 5 2 2 3 5 5 2" xfId="28677"/>
    <cellStyle name="Normal 5 2 2 3 5 6" xfId="28678"/>
    <cellStyle name="Normal 5 2 2 3 6" xfId="28679"/>
    <cellStyle name="Normal 5 2 2 3 6 2" xfId="28680"/>
    <cellStyle name="Normal 5 2 2 3 6 2 2" xfId="28681"/>
    <cellStyle name="Normal 5 2 2 3 6 2 2 2" xfId="28682"/>
    <cellStyle name="Normal 5 2 2 3 6 2 2 2 2" xfId="28683"/>
    <cellStyle name="Normal 5 2 2 3 6 2 2 3" xfId="28684"/>
    <cellStyle name="Normal 5 2 2 3 6 2 3" xfId="28685"/>
    <cellStyle name="Normal 5 2 2 3 6 2 3 2" xfId="28686"/>
    <cellStyle name="Normal 5 2 2 3 6 2 4" xfId="28687"/>
    <cellStyle name="Normal 5 2 2 3 6 3" xfId="28688"/>
    <cellStyle name="Normal 5 2 2 3 6 3 2" xfId="28689"/>
    <cellStyle name="Normal 5 2 2 3 6 3 2 2" xfId="28690"/>
    <cellStyle name="Normal 5 2 2 3 6 3 3" xfId="28691"/>
    <cellStyle name="Normal 5 2 2 3 6 4" xfId="28692"/>
    <cellStyle name="Normal 5 2 2 3 6 4 2" xfId="28693"/>
    <cellStyle name="Normal 5 2 2 3 6 5" xfId="28694"/>
    <cellStyle name="Normal 5 2 2 3 7" xfId="28695"/>
    <cellStyle name="Normal 5 2 2 3 7 2" xfId="28696"/>
    <cellStyle name="Normal 5 2 2 3 7 2 2" xfId="28697"/>
    <cellStyle name="Normal 5 2 2 3 7 2 2 2" xfId="28698"/>
    <cellStyle name="Normal 5 2 2 3 7 2 3" xfId="28699"/>
    <cellStyle name="Normal 5 2 2 3 7 3" xfId="28700"/>
    <cellStyle name="Normal 5 2 2 3 7 3 2" xfId="28701"/>
    <cellStyle name="Normal 5 2 2 3 7 4" xfId="28702"/>
    <cellStyle name="Normal 5 2 2 3 8" xfId="28703"/>
    <cellStyle name="Normal 5 2 2 3 8 2" xfId="28704"/>
    <cellStyle name="Normal 5 2 2 3 8 2 2" xfId="28705"/>
    <cellStyle name="Normal 5 2 2 3 8 3" xfId="28706"/>
    <cellStyle name="Normal 5 2 2 3 9" xfId="28707"/>
    <cellStyle name="Normal 5 2 2 3 9 2" xfId="28708"/>
    <cellStyle name="Normal 5 2 2 4" xfId="28709"/>
    <cellStyle name="Normal 5 2 2 4 2" xfId="28710"/>
    <cellStyle name="Normal 5 2 2 4 2 2" xfId="28711"/>
    <cellStyle name="Normal 5 2 2 4 2 2 2" xfId="28712"/>
    <cellStyle name="Normal 5 2 2 4 2 2 2 2" xfId="28713"/>
    <cellStyle name="Normal 5 2 2 4 2 2 2 2 2" xfId="28714"/>
    <cellStyle name="Normal 5 2 2 4 2 2 2 2 2 2" xfId="28715"/>
    <cellStyle name="Normal 5 2 2 4 2 2 2 2 2 2 2" xfId="28716"/>
    <cellStyle name="Normal 5 2 2 4 2 2 2 2 2 2 2 2" xfId="28717"/>
    <cellStyle name="Normal 5 2 2 4 2 2 2 2 2 2 3" xfId="28718"/>
    <cellStyle name="Normal 5 2 2 4 2 2 2 2 2 3" xfId="28719"/>
    <cellStyle name="Normal 5 2 2 4 2 2 2 2 2 3 2" xfId="28720"/>
    <cellStyle name="Normal 5 2 2 4 2 2 2 2 2 4" xfId="28721"/>
    <cellStyle name="Normal 5 2 2 4 2 2 2 2 3" xfId="28722"/>
    <cellStyle name="Normal 5 2 2 4 2 2 2 2 3 2" xfId="28723"/>
    <cellStyle name="Normal 5 2 2 4 2 2 2 2 3 2 2" xfId="28724"/>
    <cellStyle name="Normal 5 2 2 4 2 2 2 2 3 3" xfId="28725"/>
    <cellStyle name="Normal 5 2 2 4 2 2 2 2 4" xfId="28726"/>
    <cellStyle name="Normal 5 2 2 4 2 2 2 2 4 2" xfId="28727"/>
    <cellStyle name="Normal 5 2 2 4 2 2 2 2 5" xfId="28728"/>
    <cellStyle name="Normal 5 2 2 4 2 2 2 3" xfId="28729"/>
    <cellStyle name="Normal 5 2 2 4 2 2 2 3 2" xfId="28730"/>
    <cellStyle name="Normal 5 2 2 4 2 2 2 3 2 2" xfId="28731"/>
    <cellStyle name="Normal 5 2 2 4 2 2 2 3 2 2 2" xfId="28732"/>
    <cellStyle name="Normal 5 2 2 4 2 2 2 3 2 3" xfId="28733"/>
    <cellStyle name="Normal 5 2 2 4 2 2 2 3 3" xfId="28734"/>
    <cellStyle name="Normal 5 2 2 4 2 2 2 3 3 2" xfId="28735"/>
    <cellStyle name="Normal 5 2 2 4 2 2 2 3 4" xfId="28736"/>
    <cellStyle name="Normal 5 2 2 4 2 2 2 4" xfId="28737"/>
    <cellStyle name="Normal 5 2 2 4 2 2 2 4 2" xfId="28738"/>
    <cellStyle name="Normal 5 2 2 4 2 2 2 4 2 2" xfId="28739"/>
    <cellStyle name="Normal 5 2 2 4 2 2 2 4 3" xfId="28740"/>
    <cellStyle name="Normal 5 2 2 4 2 2 2 5" xfId="28741"/>
    <cellStyle name="Normal 5 2 2 4 2 2 2 5 2" xfId="28742"/>
    <cellStyle name="Normal 5 2 2 4 2 2 2 6" xfId="28743"/>
    <cellStyle name="Normal 5 2 2 4 2 2 3" xfId="28744"/>
    <cellStyle name="Normal 5 2 2 4 2 2 3 2" xfId="28745"/>
    <cellStyle name="Normal 5 2 2 4 2 2 3 2 2" xfId="28746"/>
    <cellStyle name="Normal 5 2 2 4 2 2 3 2 2 2" xfId="28747"/>
    <cellStyle name="Normal 5 2 2 4 2 2 3 2 2 2 2" xfId="28748"/>
    <cellStyle name="Normal 5 2 2 4 2 2 3 2 2 3" xfId="28749"/>
    <cellStyle name="Normal 5 2 2 4 2 2 3 2 3" xfId="28750"/>
    <cellStyle name="Normal 5 2 2 4 2 2 3 2 3 2" xfId="28751"/>
    <cellStyle name="Normal 5 2 2 4 2 2 3 2 4" xfId="28752"/>
    <cellStyle name="Normal 5 2 2 4 2 2 3 3" xfId="28753"/>
    <cellStyle name="Normal 5 2 2 4 2 2 3 3 2" xfId="28754"/>
    <cellStyle name="Normal 5 2 2 4 2 2 3 3 2 2" xfId="28755"/>
    <cellStyle name="Normal 5 2 2 4 2 2 3 3 3" xfId="28756"/>
    <cellStyle name="Normal 5 2 2 4 2 2 3 4" xfId="28757"/>
    <cellStyle name="Normal 5 2 2 4 2 2 3 4 2" xfId="28758"/>
    <cellStyle name="Normal 5 2 2 4 2 2 3 5" xfId="28759"/>
    <cellStyle name="Normal 5 2 2 4 2 2 4" xfId="28760"/>
    <cellStyle name="Normal 5 2 2 4 2 2 4 2" xfId="28761"/>
    <cellStyle name="Normal 5 2 2 4 2 2 4 2 2" xfId="28762"/>
    <cellStyle name="Normal 5 2 2 4 2 2 4 2 2 2" xfId="28763"/>
    <cellStyle name="Normal 5 2 2 4 2 2 4 2 3" xfId="28764"/>
    <cellStyle name="Normal 5 2 2 4 2 2 4 3" xfId="28765"/>
    <cellStyle name="Normal 5 2 2 4 2 2 4 3 2" xfId="28766"/>
    <cellStyle name="Normal 5 2 2 4 2 2 4 4" xfId="28767"/>
    <cellStyle name="Normal 5 2 2 4 2 2 5" xfId="28768"/>
    <cellStyle name="Normal 5 2 2 4 2 2 5 2" xfId="28769"/>
    <cellStyle name="Normal 5 2 2 4 2 2 5 2 2" xfId="28770"/>
    <cellStyle name="Normal 5 2 2 4 2 2 5 3" xfId="28771"/>
    <cellStyle name="Normal 5 2 2 4 2 2 6" xfId="28772"/>
    <cellStyle name="Normal 5 2 2 4 2 2 6 2" xfId="28773"/>
    <cellStyle name="Normal 5 2 2 4 2 2 7" xfId="28774"/>
    <cellStyle name="Normal 5 2 2 4 2 3" xfId="28775"/>
    <cellStyle name="Normal 5 2 2 4 2 3 2" xfId="28776"/>
    <cellStyle name="Normal 5 2 2 4 2 3 2 2" xfId="28777"/>
    <cellStyle name="Normal 5 2 2 4 2 3 2 2 2" xfId="28778"/>
    <cellStyle name="Normal 5 2 2 4 2 3 2 2 2 2" xfId="28779"/>
    <cellStyle name="Normal 5 2 2 4 2 3 2 2 2 2 2" xfId="28780"/>
    <cellStyle name="Normal 5 2 2 4 2 3 2 2 2 3" xfId="28781"/>
    <cellStyle name="Normal 5 2 2 4 2 3 2 2 3" xfId="28782"/>
    <cellStyle name="Normal 5 2 2 4 2 3 2 2 3 2" xfId="28783"/>
    <cellStyle name="Normal 5 2 2 4 2 3 2 2 4" xfId="28784"/>
    <cellStyle name="Normal 5 2 2 4 2 3 2 3" xfId="28785"/>
    <cellStyle name="Normal 5 2 2 4 2 3 2 3 2" xfId="28786"/>
    <cellStyle name="Normal 5 2 2 4 2 3 2 3 2 2" xfId="28787"/>
    <cellStyle name="Normal 5 2 2 4 2 3 2 3 3" xfId="28788"/>
    <cellStyle name="Normal 5 2 2 4 2 3 2 4" xfId="28789"/>
    <cellStyle name="Normal 5 2 2 4 2 3 2 4 2" xfId="28790"/>
    <cellStyle name="Normal 5 2 2 4 2 3 2 5" xfId="28791"/>
    <cellStyle name="Normal 5 2 2 4 2 3 3" xfId="28792"/>
    <cellStyle name="Normal 5 2 2 4 2 3 3 2" xfId="28793"/>
    <cellStyle name="Normal 5 2 2 4 2 3 3 2 2" xfId="28794"/>
    <cellStyle name="Normal 5 2 2 4 2 3 3 2 2 2" xfId="28795"/>
    <cellStyle name="Normal 5 2 2 4 2 3 3 2 3" xfId="28796"/>
    <cellStyle name="Normal 5 2 2 4 2 3 3 3" xfId="28797"/>
    <cellStyle name="Normal 5 2 2 4 2 3 3 3 2" xfId="28798"/>
    <cellStyle name="Normal 5 2 2 4 2 3 3 4" xfId="28799"/>
    <cellStyle name="Normal 5 2 2 4 2 3 4" xfId="28800"/>
    <cellStyle name="Normal 5 2 2 4 2 3 4 2" xfId="28801"/>
    <cellStyle name="Normal 5 2 2 4 2 3 4 2 2" xfId="28802"/>
    <cellStyle name="Normal 5 2 2 4 2 3 4 3" xfId="28803"/>
    <cellStyle name="Normal 5 2 2 4 2 3 5" xfId="28804"/>
    <cellStyle name="Normal 5 2 2 4 2 3 5 2" xfId="28805"/>
    <cellStyle name="Normal 5 2 2 4 2 3 6" xfId="28806"/>
    <cellStyle name="Normal 5 2 2 4 2 4" xfId="28807"/>
    <cellStyle name="Normal 5 2 2 4 2 4 2" xfId="28808"/>
    <cellStyle name="Normal 5 2 2 4 2 4 2 2" xfId="28809"/>
    <cellStyle name="Normal 5 2 2 4 2 4 2 2 2" xfId="28810"/>
    <cellStyle name="Normal 5 2 2 4 2 4 2 2 2 2" xfId="28811"/>
    <cellStyle name="Normal 5 2 2 4 2 4 2 2 3" xfId="28812"/>
    <cellStyle name="Normal 5 2 2 4 2 4 2 3" xfId="28813"/>
    <cellStyle name="Normal 5 2 2 4 2 4 2 3 2" xfId="28814"/>
    <cellStyle name="Normal 5 2 2 4 2 4 2 4" xfId="28815"/>
    <cellStyle name="Normal 5 2 2 4 2 4 3" xfId="28816"/>
    <cellStyle name="Normal 5 2 2 4 2 4 3 2" xfId="28817"/>
    <cellStyle name="Normal 5 2 2 4 2 4 3 2 2" xfId="28818"/>
    <cellStyle name="Normal 5 2 2 4 2 4 3 3" xfId="28819"/>
    <cellStyle name="Normal 5 2 2 4 2 4 4" xfId="28820"/>
    <cellStyle name="Normal 5 2 2 4 2 4 4 2" xfId="28821"/>
    <cellStyle name="Normal 5 2 2 4 2 4 5" xfId="28822"/>
    <cellStyle name="Normal 5 2 2 4 2 5" xfId="28823"/>
    <cellStyle name="Normal 5 2 2 4 2 5 2" xfId="28824"/>
    <cellStyle name="Normal 5 2 2 4 2 5 2 2" xfId="28825"/>
    <cellStyle name="Normal 5 2 2 4 2 5 2 2 2" xfId="28826"/>
    <cellStyle name="Normal 5 2 2 4 2 5 2 3" xfId="28827"/>
    <cellStyle name="Normal 5 2 2 4 2 5 3" xfId="28828"/>
    <cellStyle name="Normal 5 2 2 4 2 5 3 2" xfId="28829"/>
    <cellStyle name="Normal 5 2 2 4 2 5 4" xfId="28830"/>
    <cellStyle name="Normal 5 2 2 4 2 6" xfId="28831"/>
    <cellStyle name="Normal 5 2 2 4 2 6 2" xfId="28832"/>
    <cellStyle name="Normal 5 2 2 4 2 6 2 2" xfId="28833"/>
    <cellStyle name="Normal 5 2 2 4 2 6 3" xfId="28834"/>
    <cellStyle name="Normal 5 2 2 4 2 7" xfId="28835"/>
    <cellStyle name="Normal 5 2 2 4 2 7 2" xfId="28836"/>
    <cellStyle name="Normal 5 2 2 4 2 8" xfId="28837"/>
    <cellStyle name="Normal 5 2 2 4 3" xfId="28838"/>
    <cellStyle name="Normal 5 2 2 4 3 2" xfId="28839"/>
    <cellStyle name="Normal 5 2 2 4 3 2 2" xfId="28840"/>
    <cellStyle name="Normal 5 2 2 4 3 2 2 2" xfId="28841"/>
    <cellStyle name="Normal 5 2 2 4 3 2 2 2 2" xfId="28842"/>
    <cellStyle name="Normal 5 2 2 4 3 2 2 2 2 2" xfId="28843"/>
    <cellStyle name="Normal 5 2 2 4 3 2 2 2 2 2 2" xfId="28844"/>
    <cellStyle name="Normal 5 2 2 4 3 2 2 2 2 3" xfId="28845"/>
    <cellStyle name="Normal 5 2 2 4 3 2 2 2 3" xfId="28846"/>
    <cellStyle name="Normal 5 2 2 4 3 2 2 2 3 2" xfId="28847"/>
    <cellStyle name="Normal 5 2 2 4 3 2 2 2 4" xfId="28848"/>
    <cellStyle name="Normal 5 2 2 4 3 2 2 3" xfId="28849"/>
    <cellStyle name="Normal 5 2 2 4 3 2 2 3 2" xfId="28850"/>
    <cellStyle name="Normal 5 2 2 4 3 2 2 3 2 2" xfId="28851"/>
    <cellStyle name="Normal 5 2 2 4 3 2 2 3 3" xfId="28852"/>
    <cellStyle name="Normal 5 2 2 4 3 2 2 4" xfId="28853"/>
    <cellStyle name="Normal 5 2 2 4 3 2 2 4 2" xfId="28854"/>
    <cellStyle name="Normal 5 2 2 4 3 2 2 5" xfId="28855"/>
    <cellStyle name="Normal 5 2 2 4 3 2 3" xfId="28856"/>
    <cellStyle name="Normal 5 2 2 4 3 2 3 2" xfId="28857"/>
    <cellStyle name="Normal 5 2 2 4 3 2 3 2 2" xfId="28858"/>
    <cellStyle name="Normal 5 2 2 4 3 2 3 2 2 2" xfId="28859"/>
    <cellStyle name="Normal 5 2 2 4 3 2 3 2 3" xfId="28860"/>
    <cellStyle name="Normal 5 2 2 4 3 2 3 3" xfId="28861"/>
    <cellStyle name="Normal 5 2 2 4 3 2 3 3 2" xfId="28862"/>
    <cellStyle name="Normal 5 2 2 4 3 2 3 4" xfId="28863"/>
    <cellStyle name="Normal 5 2 2 4 3 2 4" xfId="28864"/>
    <cellStyle name="Normal 5 2 2 4 3 2 4 2" xfId="28865"/>
    <cellStyle name="Normal 5 2 2 4 3 2 4 2 2" xfId="28866"/>
    <cellStyle name="Normal 5 2 2 4 3 2 4 3" xfId="28867"/>
    <cellStyle name="Normal 5 2 2 4 3 2 5" xfId="28868"/>
    <cellStyle name="Normal 5 2 2 4 3 2 5 2" xfId="28869"/>
    <cellStyle name="Normal 5 2 2 4 3 2 6" xfId="28870"/>
    <cellStyle name="Normal 5 2 2 4 3 3" xfId="28871"/>
    <cellStyle name="Normal 5 2 2 4 3 3 2" xfId="28872"/>
    <cellStyle name="Normal 5 2 2 4 3 3 2 2" xfId="28873"/>
    <cellStyle name="Normal 5 2 2 4 3 3 2 2 2" xfId="28874"/>
    <cellStyle name="Normal 5 2 2 4 3 3 2 2 2 2" xfId="28875"/>
    <cellStyle name="Normal 5 2 2 4 3 3 2 2 3" xfId="28876"/>
    <cellStyle name="Normal 5 2 2 4 3 3 2 3" xfId="28877"/>
    <cellStyle name="Normal 5 2 2 4 3 3 2 3 2" xfId="28878"/>
    <cellStyle name="Normal 5 2 2 4 3 3 2 4" xfId="28879"/>
    <cellStyle name="Normal 5 2 2 4 3 3 3" xfId="28880"/>
    <cellStyle name="Normal 5 2 2 4 3 3 3 2" xfId="28881"/>
    <cellStyle name="Normal 5 2 2 4 3 3 3 2 2" xfId="28882"/>
    <cellStyle name="Normal 5 2 2 4 3 3 3 3" xfId="28883"/>
    <cellStyle name="Normal 5 2 2 4 3 3 4" xfId="28884"/>
    <cellStyle name="Normal 5 2 2 4 3 3 4 2" xfId="28885"/>
    <cellStyle name="Normal 5 2 2 4 3 3 5" xfId="28886"/>
    <cellStyle name="Normal 5 2 2 4 3 4" xfId="28887"/>
    <cellStyle name="Normal 5 2 2 4 3 4 2" xfId="28888"/>
    <cellStyle name="Normal 5 2 2 4 3 4 2 2" xfId="28889"/>
    <cellStyle name="Normal 5 2 2 4 3 4 2 2 2" xfId="28890"/>
    <cellStyle name="Normal 5 2 2 4 3 4 2 3" xfId="28891"/>
    <cellStyle name="Normal 5 2 2 4 3 4 3" xfId="28892"/>
    <cellStyle name="Normal 5 2 2 4 3 4 3 2" xfId="28893"/>
    <cellStyle name="Normal 5 2 2 4 3 4 4" xfId="28894"/>
    <cellStyle name="Normal 5 2 2 4 3 5" xfId="28895"/>
    <cellStyle name="Normal 5 2 2 4 3 5 2" xfId="28896"/>
    <cellStyle name="Normal 5 2 2 4 3 5 2 2" xfId="28897"/>
    <cellStyle name="Normal 5 2 2 4 3 5 3" xfId="28898"/>
    <cellStyle name="Normal 5 2 2 4 3 6" xfId="28899"/>
    <cellStyle name="Normal 5 2 2 4 3 6 2" xfId="28900"/>
    <cellStyle name="Normal 5 2 2 4 3 7" xfId="28901"/>
    <cellStyle name="Normal 5 2 2 4 4" xfId="28902"/>
    <cellStyle name="Normal 5 2 2 4 4 2" xfId="28903"/>
    <cellStyle name="Normal 5 2 2 4 4 2 2" xfId="28904"/>
    <cellStyle name="Normal 5 2 2 4 4 2 2 2" xfId="28905"/>
    <cellStyle name="Normal 5 2 2 4 4 2 2 2 2" xfId="28906"/>
    <cellStyle name="Normal 5 2 2 4 4 2 2 2 2 2" xfId="28907"/>
    <cellStyle name="Normal 5 2 2 4 4 2 2 2 3" xfId="28908"/>
    <cellStyle name="Normal 5 2 2 4 4 2 2 3" xfId="28909"/>
    <cellStyle name="Normal 5 2 2 4 4 2 2 3 2" xfId="28910"/>
    <cellStyle name="Normal 5 2 2 4 4 2 2 4" xfId="28911"/>
    <cellStyle name="Normal 5 2 2 4 4 2 3" xfId="28912"/>
    <cellStyle name="Normal 5 2 2 4 4 2 3 2" xfId="28913"/>
    <cellStyle name="Normal 5 2 2 4 4 2 3 2 2" xfId="28914"/>
    <cellStyle name="Normal 5 2 2 4 4 2 3 3" xfId="28915"/>
    <cellStyle name="Normal 5 2 2 4 4 2 4" xfId="28916"/>
    <cellStyle name="Normal 5 2 2 4 4 2 4 2" xfId="28917"/>
    <cellStyle name="Normal 5 2 2 4 4 2 5" xfId="28918"/>
    <cellStyle name="Normal 5 2 2 4 4 3" xfId="28919"/>
    <cellStyle name="Normal 5 2 2 4 4 3 2" xfId="28920"/>
    <cellStyle name="Normal 5 2 2 4 4 3 2 2" xfId="28921"/>
    <cellStyle name="Normal 5 2 2 4 4 3 2 2 2" xfId="28922"/>
    <cellStyle name="Normal 5 2 2 4 4 3 2 3" xfId="28923"/>
    <cellStyle name="Normal 5 2 2 4 4 3 3" xfId="28924"/>
    <cellStyle name="Normal 5 2 2 4 4 3 3 2" xfId="28925"/>
    <cellStyle name="Normal 5 2 2 4 4 3 4" xfId="28926"/>
    <cellStyle name="Normal 5 2 2 4 4 4" xfId="28927"/>
    <cellStyle name="Normal 5 2 2 4 4 4 2" xfId="28928"/>
    <cellStyle name="Normal 5 2 2 4 4 4 2 2" xfId="28929"/>
    <cellStyle name="Normal 5 2 2 4 4 4 3" xfId="28930"/>
    <cellStyle name="Normal 5 2 2 4 4 5" xfId="28931"/>
    <cellStyle name="Normal 5 2 2 4 4 5 2" xfId="28932"/>
    <cellStyle name="Normal 5 2 2 4 4 6" xfId="28933"/>
    <cellStyle name="Normal 5 2 2 4 5" xfId="28934"/>
    <cellStyle name="Normal 5 2 2 4 5 2" xfId="28935"/>
    <cellStyle name="Normal 5 2 2 4 5 2 2" xfId="28936"/>
    <cellStyle name="Normal 5 2 2 4 5 2 2 2" xfId="28937"/>
    <cellStyle name="Normal 5 2 2 4 5 2 2 2 2" xfId="28938"/>
    <cellStyle name="Normal 5 2 2 4 5 2 2 3" xfId="28939"/>
    <cellStyle name="Normal 5 2 2 4 5 2 3" xfId="28940"/>
    <cellStyle name="Normal 5 2 2 4 5 2 3 2" xfId="28941"/>
    <cellStyle name="Normal 5 2 2 4 5 2 4" xfId="28942"/>
    <cellStyle name="Normal 5 2 2 4 5 3" xfId="28943"/>
    <cellStyle name="Normal 5 2 2 4 5 3 2" xfId="28944"/>
    <cellStyle name="Normal 5 2 2 4 5 3 2 2" xfId="28945"/>
    <cellStyle name="Normal 5 2 2 4 5 3 3" xfId="28946"/>
    <cellStyle name="Normal 5 2 2 4 5 4" xfId="28947"/>
    <cellStyle name="Normal 5 2 2 4 5 4 2" xfId="28948"/>
    <cellStyle name="Normal 5 2 2 4 5 5" xfId="28949"/>
    <cellStyle name="Normal 5 2 2 4 6" xfId="28950"/>
    <cellStyle name="Normal 5 2 2 4 6 2" xfId="28951"/>
    <cellStyle name="Normal 5 2 2 4 6 2 2" xfId="28952"/>
    <cellStyle name="Normal 5 2 2 4 6 2 2 2" xfId="28953"/>
    <cellStyle name="Normal 5 2 2 4 6 2 3" xfId="28954"/>
    <cellStyle name="Normal 5 2 2 4 6 3" xfId="28955"/>
    <cellStyle name="Normal 5 2 2 4 6 3 2" xfId="28956"/>
    <cellStyle name="Normal 5 2 2 4 6 4" xfId="28957"/>
    <cellStyle name="Normal 5 2 2 4 7" xfId="28958"/>
    <cellStyle name="Normal 5 2 2 4 7 2" xfId="28959"/>
    <cellStyle name="Normal 5 2 2 4 7 2 2" xfId="28960"/>
    <cellStyle name="Normal 5 2 2 4 7 3" xfId="28961"/>
    <cellStyle name="Normal 5 2 2 4 8" xfId="28962"/>
    <cellStyle name="Normal 5 2 2 4 8 2" xfId="28963"/>
    <cellStyle name="Normal 5 2 2 4 9" xfId="28964"/>
    <cellStyle name="Normal 5 2 2 5" xfId="28965"/>
    <cellStyle name="Normal 5 2 2 5 2" xfId="28966"/>
    <cellStyle name="Normal 5 2 2 5 2 2" xfId="28967"/>
    <cellStyle name="Normal 5 2 2 5 2 2 2" xfId="28968"/>
    <cellStyle name="Normal 5 2 2 5 2 2 2 2" xfId="28969"/>
    <cellStyle name="Normal 5 2 2 5 2 2 2 2 2" xfId="28970"/>
    <cellStyle name="Normal 5 2 2 5 2 2 2 2 2 2" xfId="28971"/>
    <cellStyle name="Normal 5 2 2 5 2 2 2 2 2 2 2" xfId="28972"/>
    <cellStyle name="Normal 5 2 2 5 2 2 2 2 2 3" xfId="28973"/>
    <cellStyle name="Normal 5 2 2 5 2 2 2 2 3" xfId="28974"/>
    <cellStyle name="Normal 5 2 2 5 2 2 2 2 3 2" xfId="28975"/>
    <cellStyle name="Normal 5 2 2 5 2 2 2 2 4" xfId="28976"/>
    <cellStyle name="Normal 5 2 2 5 2 2 2 3" xfId="28977"/>
    <cellStyle name="Normal 5 2 2 5 2 2 2 3 2" xfId="28978"/>
    <cellStyle name="Normal 5 2 2 5 2 2 2 3 2 2" xfId="28979"/>
    <cellStyle name="Normal 5 2 2 5 2 2 2 3 3" xfId="28980"/>
    <cellStyle name="Normal 5 2 2 5 2 2 2 4" xfId="28981"/>
    <cellStyle name="Normal 5 2 2 5 2 2 2 4 2" xfId="28982"/>
    <cellStyle name="Normal 5 2 2 5 2 2 2 5" xfId="28983"/>
    <cellStyle name="Normal 5 2 2 5 2 2 3" xfId="28984"/>
    <cellStyle name="Normal 5 2 2 5 2 2 3 2" xfId="28985"/>
    <cellStyle name="Normal 5 2 2 5 2 2 3 2 2" xfId="28986"/>
    <cellStyle name="Normal 5 2 2 5 2 2 3 2 2 2" xfId="28987"/>
    <cellStyle name="Normal 5 2 2 5 2 2 3 2 3" xfId="28988"/>
    <cellStyle name="Normal 5 2 2 5 2 2 3 3" xfId="28989"/>
    <cellStyle name="Normal 5 2 2 5 2 2 3 3 2" xfId="28990"/>
    <cellStyle name="Normal 5 2 2 5 2 2 3 4" xfId="28991"/>
    <cellStyle name="Normal 5 2 2 5 2 2 4" xfId="28992"/>
    <cellStyle name="Normal 5 2 2 5 2 2 4 2" xfId="28993"/>
    <cellStyle name="Normal 5 2 2 5 2 2 4 2 2" xfId="28994"/>
    <cellStyle name="Normal 5 2 2 5 2 2 4 3" xfId="28995"/>
    <cellStyle name="Normal 5 2 2 5 2 2 5" xfId="28996"/>
    <cellStyle name="Normal 5 2 2 5 2 2 5 2" xfId="28997"/>
    <cellStyle name="Normal 5 2 2 5 2 2 6" xfId="28998"/>
    <cellStyle name="Normal 5 2 2 5 2 3" xfId="28999"/>
    <cellStyle name="Normal 5 2 2 5 2 3 2" xfId="29000"/>
    <cellStyle name="Normal 5 2 2 5 2 3 2 2" xfId="29001"/>
    <cellStyle name="Normal 5 2 2 5 2 3 2 2 2" xfId="29002"/>
    <cellStyle name="Normal 5 2 2 5 2 3 2 2 2 2" xfId="29003"/>
    <cellStyle name="Normal 5 2 2 5 2 3 2 2 3" xfId="29004"/>
    <cellStyle name="Normal 5 2 2 5 2 3 2 3" xfId="29005"/>
    <cellStyle name="Normal 5 2 2 5 2 3 2 3 2" xfId="29006"/>
    <cellStyle name="Normal 5 2 2 5 2 3 2 4" xfId="29007"/>
    <cellStyle name="Normal 5 2 2 5 2 3 3" xfId="29008"/>
    <cellStyle name="Normal 5 2 2 5 2 3 3 2" xfId="29009"/>
    <cellStyle name="Normal 5 2 2 5 2 3 3 2 2" xfId="29010"/>
    <cellStyle name="Normal 5 2 2 5 2 3 3 3" xfId="29011"/>
    <cellStyle name="Normal 5 2 2 5 2 3 4" xfId="29012"/>
    <cellStyle name="Normal 5 2 2 5 2 3 4 2" xfId="29013"/>
    <cellStyle name="Normal 5 2 2 5 2 3 5" xfId="29014"/>
    <cellStyle name="Normal 5 2 2 5 2 4" xfId="29015"/>
    <cellStyle name="Normal 5 2 2 5 2 4 2" xfId="29016"/>
    <cellStyle name="Normal 5 2 2 5 2 4 2 2" xfId="29017"/>
    <cellStyle name="Normal 5 2 2 5 2 4 2 2 2" xfId="29018"/>
    <cellStyle name="Normal 5 2 2 5 2 4 2 3" xfId="29019"/>
    <cellStyle name="Normal 5 2 2 5 2 4 3" xfId="29020"/>
    <cellStyle name="Normal 5 2 2 5 2 4 3 2" xfId="29021"/>
    <cellStyle name="Normal 5 2 2 5 2 4 4" xfId="29022"/>
    <cellStyle name="Normal 5 2 2 5 2 5" xfId="29023"/>
    <cellStyle name="Normal 5 2 2 5 2 5 2" xfId="29024"/>
    <cellStyle name="Normal 5 2 2 5 2 5 2 2" xfId="29025"/>
    <cellStyle name="Normal 5 2 2 5 2 5 3" xfId="29026"/>
    <cellStyle name="Normal 5 2 2 5 2 6" xfId="29027"/>
    <cellStyle name="Normal 5 2 2 5 2 6 2" xfId="29028"/>
    <cellStyle name="Normal 5 2 2 5 2 7" xfId="29029"/>
    <cellStyle name="Normal 5 2 2 5 3" xfId="29030"/>
    <cellStyle name="Normal 5 2 2 5 3 2" xfId="29031"/>
    <cellStyle name="Normal 5 2 2 5 3 2 2" xfId="29032"/>
    <cellStyle name="Normal 5 2 2 5 3 2 2 2" xfId="29033"/>
    <cellStyle name="Normal 5 2 2 5 3 2 2 2 2" xfId="29034"/>
    <cellStyle name="Normal 5 2 2 5 3 2 2 2 2 2" xfId="29035"/>
    <cellStyle name="Normal 5 2 2 5 3 2 2 2 3" xfId="29036"/>
    <cellStyle name="Normal 5 2 2 5 3 2 2 3" xfId="29037"/>
    <cellStyle name="Normal 5 2 2 5 3 2 2 3 2" xfId="29038"/>
    <cellStyle name="Normal 5 2 2 5 3 2 2 4" xfId="29039"/>
    <cellStyle name="Normal 5 2 2 5 3 2 3" xfId="29040"/>
    <cellStyle name="Normal 5 2 2 5 3 2 3 2" xfId="29041"/>
    <cellStyle name="Normal 5 2 2 5 3 2 3 2 2" xfId="29042"/>
    <cellStyle name="Normal 5 2 2 5 3 2 3 3" xfId="29043"/>
    <cellStyle name="Normal 5 2 2 5 3 2 4" xfId="29044"/>
    <cellStyle name="Normal 5 2 2 5 3 2 4 2" xfId="29045"/>
    <cellStyle name="Normal 5 2 2 5 3 2 5" xfId="29046"/>
    <cellStyle name="Normal 5 2 2 5 3 3" xfId="29047"/>
    <cellStyle name="Normal 5 2 2 5 3 3 2" xfId="29048"/>
    <cellStyle name="Normal 5 2 2 5 3 3 2 2" xfId="29049"/>
    <cellStyle name="Normal 5 2 2 5 3 3 2 2 2" xfId="29050"/>
    <cellStyle name="Normal 5 2 2 5 3 3 2 3" xfId="29051"/>
    <cellStyle name="Normal 5 2 2 5 3 3 3" xfId="29052"/>
    <cellStyle name="Normal 5 2 2 5 3 3 3 2" xfId="29053"/>
    <cellStyle name="Normal 5 2 2 5 3 3 4" xfId="29054"/>
    <cellStyle name="Normal 5 2 2 5 3 4" xfId="29055"/>
    <cellStyle name="Normal 5 2 2 5 3 4 2" xfId="29056"/>
    <cellStyle name="Normal 5 2 2 5 3 4 2 2" xfId="29057"/>
    <cellStyle name="Normal 5 2 2 5 3 4 3" xfId="29058"/>
    <cellStyle name="Normal 5 2 2 5 3 5" xfId="29059"/>
    <cellStyle name="Normal 5 2 2 5 3 5 2" xfId="29060"/>
    <cellStyle name="Normal 5 2 2 5 3 6" xfId="29061"/>
    <cellStyle name="Normal 5 2 2 5 4" xfId="29062"/>
    <cellStyle name="Normal 5 2 2 5 4 2" xfId="29063"/>
    <cellStyle name="Normal 5 2 2 5 4 2 2" xfId="29064"/>
    <cellStyle name="Normal 5 2 2 5 4 2 2 2" xfId="29065"/>
    <cellStyle name="Normal 5 2 2 5 4 2 2 2 2" xfId="29066"/>
    <cellStyle name="Normal 5 2 2 5 4 2 2 3" xfId="29067"/>
    <cellStyle name="Normal 5 2 2 5 4 2 3" xfId="29068"/>
    <cellStyle name="Normal 5 2 2 5 4 2 3 2" xfId="29069"/>
    <cellStyle name="Normal 5 2 2 5 4 2 4" xfId="29070"/>
    <cellStyle name="Normal 5 2 2 5 4 3" xfId="29071"/>
    <cellStyle name="Normal 5 2 2 5 4 3 2" xfId="29072"/>
    <cellStyle name="Normal 5 2 2 5 4 3 2 2" xfId="29073"/>
    <cellStyle name="Normal 5 2 2 5 4 3 3" xfId="29074"/>
    <cellStyle name="Normal 5 2 2 5 4 4" xfId="29075"/>
    <cellStyle name="Normal 5 2 2 5 4 4 2" xfId="29076"/>
    <cellStyle name="Normal 5 2 2 5 4 5" xfId="29077"/>
    <cellStyle name="Normal 5 2 2 5 5" xfId="29078"/>
    <cellStyle name="Normal 5 2 2 5 5 2" xfId="29079"/>
    <cellStyle name="Normal 5 2 2 5 5 2 2" xfId="29080"/>
    <cellStyle name="Normal 5 2 2 5 5 2 2 2" xfId="29081"/>
    <cellStyle name="Normal 5 2 2 5 5 2 3" xfId="29082"/>
    <cellStyle name="Normal 5 2 2 5 5 3" xfId="29083"/>
    <cellStyle name="Normal 5 2 2 5 5 3 2" xfId="29084"/>
    <cellStyle name="Normal 5 2 2 5 5 4" xfId="29085"/>
    <cellStyle name="Normal 5 2 2 5 6" xfId="29086"/>
    <cellStyle name="Normal 5 2 2 5 6 2" xfId="29087"/>
    <cellStyle name="Normal 5 2 2 5 6 2 2" xfId="29088"/>
    <cellStyle name="Normal 5 2 2 5 6 3" xfId="29089"/>
    <cellStyle name="Normal 5 2 2 5 7" xfId="29090"/>
    <cellStyle name="Normal 5 2 2 5 7 2" xfId="29091"/>
    <cellStyle name="Normal 5 2 2 5 8" xfId="29092"/>
    <cellStyle name="Normal 5 2 2 6" xfId="29093"/>
    <cellStyle name="Normal 5 2 2 6 2" xfId="29094"/>
    <cellStyle name="Normal 5 2 2 6 2 2" xfId="29095"/>
    <cellStyle name="Normal 5 2 2 6 2 2 2" xfId="29096"/>
    <cellStyle name="Normal 5 2 2 6 2 2 2 2" xfId="29097"/>
    <cellStyle name="Normal 5 2 2 6 2 2 2 2 2" xfId="29098"/>
    <cellStyle name="Normal 5 2 2 6 2 2 2 2 2 2" xfId="29099"/>
    <cellStyle name="Normal 5 2 2 6 2 2 2 2 3" xfId="29100"/>
    <cellStyle name="Normal 5 2 2 6 2 2 2 3" xfId="29101"/>
    <cellStyle name="Normal 5 2 2 6 2 2 2 3 2" xfId="29102"/>
    <cellStyle name="Normal 5 2 2 6 2 2 2 4" xfId="29103"/>
    <cellStyle name="Normal 5 2 2 6 2 2 3" xfId="29104"/>
    <cellStyle name="Normal 5 2 2 6 2 2 3 2" xfId="29105"/>
    <cellStyle name="Normal 5 2 2 6 2 2 3 2 2" xfId="29106"/>
    <cellStyle name="Normal 5 2 2 6 2 2 3 3" xfId="29107"/>
    <cellStyle name="Normal 5 2 2 6 2 2 4" xfId="29108"/>
    <cellStyle name="Normal 5 2 2 6 2 2 4 2" xfId="29109"/>
    <cellStyle name="Normal 5 2 2 6 2 2 5" xfId="29110"/>
    <cellStyle name="Normal 5 2 2 6 2 3" xfId="29111"/>
    <cellStyle name="Normal 5 2 2 6 2 3 2" xfId="29112"/>
    <cellStyle name="Normal 5 2 2 6 2 3 2 2" xfId="29113"/>
    <cellStyle name="Normal 5 2 2 6 2 3 2 2 2" xfId="29114"/>
    <cellStyle name="Normal 5 2 2 6 2 3 2 3" xfId="29115"/>
    <cellStyle name="Normal 5 2 2 6 2 3 3" xfId="29116"/>
    <cellStyle name="Normal 5 2 2 6 2 3 3 2" xfId="29117"/>
    <cellStyle name="Normal 5 2 2 6 2 3 4" xfId="29118"/>
    <cellStyle name="Normal 5 2 2 6 2 4" xfId="29119"/>
    <cellStyle name="Normal 5 2 2 6 2 4 2" xfId="29120"/>
    <cellStyle name="Normal 5 2 2 6 2 4 2 2" xfId="29121"/>
    <cellStyle name="Normal 5 2 2 6 2 4 3" xfId="29122"/>
    <cellStyle name="Normal 5 2 2 6 2 5" xfId="29123"/>
    <cellStyle name="Normal 5 2 2 6 2 5 2" xfId="29124"/>
    <cellStyle name="Normal 5 2 2 6 2 6" xfId="29125"/>
    <cellStyle name="Normal 5 2 2 6 3" xfId="29126"/>
    <cellStyle name="Normal 5 2 2 6 3 2" xfId="29127"/>
    <cellStyle name="Normal 5 2 2 6 3 2 2" xfId="29128"/>
    <cellStyle name="Normal 5 2 2 6 3 2 2 2" xfId="29129"/>
    <cellStyle name="Normal 5 2 2 6 3 2 2 2 2" xfId="29130"/>
    <cellStyle name="Normal 5 2 2 6 3 2 2 3" xfId="29131"/>
    <cellStyle name="Normal 5 2 2 6 3 2 3" xfId="29132"/>
    <cellStyle name="Normal 5 2 2 6 3 2 3 2" xfId="29133"/>
    <cellStyle name="Normal 5 2 2 6 3 2 4" xfId="29134"/>
    <cellStyle name="Normal 5 2 2 6 3 3" xfId="29135"/>
    <cellStyle name="Normal 5 2 2 6 3 3 2" xfId="29136"/>
    <cellStyle name="Normal 5 2 2 6 3 3 2 2" xfId="29137"/>
    <cellStyle name="Normal 5 2 2 6 3 3 3" xfId="29138"/>
    <cellStyle name="Normal 5 2 2 6 3 4" xfId="29139"/>
    <cellStyle name="Normal 5 2 2 6 3 4 2" xfId="29140"/>
    <cellStyle name="Normal 5 2 2 6 3 5" xfId="29141"/>
    <cellStyle name="Normal 5 2 2 6 4" xfId="29142"/>
    <cellStyle name="Normal 5 2 2 6 4 2" xfId="29143"/>
    <cellStyle name="Normal 5 2 2 6 4 2 2" xfId="29144"/>
    <cellStyle name="Normal 5 2 2 6 4 2 2 2" xfId="29145"/>
    <cellStyle name="Normal 5 2 2 6 4 2 3" xfId="29146"/>
    <cellStyle name="Normal 5 2 2 6 4 3" xfId="29147"/>
    <cellStyle name="Normal 5 2 2 6 4 3 2" xfId="29148"/>
    <cellStyle name="Normal 5 2 2 6 4 4" xfId="29149"/>
    <cellStyle name="Normal 5 2 2 6 5" xfId="29150"/>
    <cellStyle name="Normal 5 2 2 6 5 2" xfId="29151"/>
    <cellStyle name="Normal 5 2 2 6 5 2 2" xfId="29152"/>
    <cellStyle name="Normal 5 2 2 6 5 3" xfId="29153"/>
    <cellStyle name="Normal 5 2 2 6 6" xfId="29154"/>
    <cellStyle name="Normal 5 2 2 6 6 2" xfId="29155"/>
    <cellStyle name="Normal 5 2 2 6 7" xfId="29156"/>
    <cellStyle name="Normal 5 2 2 7" xfId="29157"/>
    <cellStyle name="Normal 5 2 2 7 2" xfId="29158"/>
    <cellStyle name="Normal 5 2 2 7 2 2" xfId="29159"/>
    <cellStyle name="Normal 5 2 2 7 2 2 2" xfId="29160"/>
    <cellStyle name="Normal 5 2 2 7 2 2 2 2" xfId="29161"/>
    <cellStyle name="Normal 5 2 2 7 2 2 2 2 2" xfId="29162"/>
    <cellStyle name="Normal 5 2 2 7 2 2 2 3" xfId="29163"/>
    <cellStyle name="Normal 5 2 2 7 2 2 3" xfId="29164"/>
    <cellStyle name="Normal 5 2 2 7 2 2 3 2" xfId="29165"/>
    <cellStyle name="Normal 5 2 2 7 2 2 4" xfId="29166"/>
    <cellStyle name="Normal 5 2 2 7 2 3" xfId="29167"/>
    <cellStyle name="Normal 5 2 2 7 2 3 2" xfId="29168"/>
    <cellStyle name="Normal 5 2 2 7 2 3 2 2" xfId="29169"/>
    <cellStyle name="Normal 5 2 2 7 2 3 3" xfId="29170"/>
    <cellStyle name="Normal 5 2 2 7 2 4" xfId="29171"/>
    <cellStyle name="Normal 5 2 2 7 2 4 2" xfId="29172"/>
    <cellStyle name="Normal 5 2 2 7 2 5" xfId="29173"/>
    <cellStyle name="Normal 5 2 2 7 3" xfId="29174"/>
    <cellStyle name="Normal 5 2 2 7 3 2" xfId="29175"/>
    <cellStyle name="Normal 5 2 2 7 3 2 2" xfId="29176"/>
    <cellStyle name="Normal 5 2 2 7 3 2 2 2" xfId="29177"/>
    <cellStyle name="Normal 5 2 2 7 3 2 3" xfId="29178"/>
    <cellStyle name="Normal 5 2 2 7 3 3" xfId="29179"/>
    <cellStyle name="Normal 5 2 2 7 3 3 2" xfId="29180"/>
    <cellStyle name="Normal 5 2 2 7 3 4" xfId="29181"/>
    <cellStyle name="Normal 5 2 2 7 4" xfId="29182"/>
    <cellStyle name="Normal 5 2 2 7 4 2" xfId="29183"/>
    <cellStyle name="Normal 5 2 2 7 4 2 2" xfId="29184"/>
    <cellStyle name="Normal 5 2 2 7 4 3" xfId="29185"/>
    <cellStyle name="Normal 5 2 2 7 5" xfId="29186"/>
    <cellStyle name="Normal 5 2 2 7 5 2" xfId="29187"/>
    <cellStyle name="Normal 5 2 2 7 6" xfId="29188"/>
    <cellStyle name="Normal 5 2 2 8" xfId="29189"/>
    <cellStyle name="Normal 5 2 2 8 2" xfId="29190"/>
    <cellStyle name="Normal 5 2 2 8 2 2" xfId="29191"/>
    <cellStyle name="Normal 5 2 2 8 2 2 2" xfId="29192"/>
    <cellStyle name="Normal 5 2 2 8 2 2 2 2" xfId="29193"/>
    <cellStyle name="Normal 5 2 2 8 2 2 3" xfId="29194"/>
    <cellStyle name="Normal 5 2 2 8 2 3" xfId="29195"/>
    <cellStyle name="Normal 5 2 2 8 2 3 2" xfId="29196"/>
    <cellStyle name="Normal 5 2 2 8 2 4" xfId="29197"/>
    <cellStyle name="Normal 5 2 2 8 3" xfId="29198"/>
    <cellStyle name="Normal 5 2 2 8 3 2" xfId="29199"/>
    <cellStyle name="Normal 5 2 2 8 3 2 2" xfId="29200"/>
    <cellStyle name="Normal 5 2 2 8 3 3" xfId="29201"/>
    <cellStyle name="Normal 5 2 2 8 4" xfId="29202"/>
    <cellStyle name="Normal 5 2 2 8 4 2" xfId="29203"/>
    <cellStyle name="Normal 5 2 2 8 5" xfId="29204"/>
    <cellStyle name="Normal 5 2 2 9" xfId="29205"/>
    <cellStyle name="Normal 5 2 2 9 2" xfId="29206"/>
    <cellStyle name="Normal 5 2 2 9 2 2" xfId="29207"/>
    <cellStyle name="Normal 5 2 2 9 2 2 2" xfId="29208"/>
    <cellStyle name="Normal 5 2 2 9 2 3" xfId="29209"/>
    <cellStyle name="Normal 5 2 2 9 3" xfId="29210"/>
    <cellStyle name="Normal 5 2 2 9 3 2" xfId="29211"/>
    <cellStyle name="Normal 5 2 2 9 4" xfId="29212"/>
    <cellStyle name="Normal 5 2 3" xfId="29213"/>
    <cellStyle name="Normal 5 2 3 10" xfId="29214"/>
    <cellStyle name="Normal 5 2 3 10 2" xfId="29215"/>
    <cellStyle name="Normal 5 2 3 11" xfId="29216"/>
    <cellStyle name="Normal 5 2 3 2" xfId="29217"/>
    <cellStyle name="Normal 5 2 3 2 10" xfId="29218"/>
    <cellStyle name="Normal 5 2 3 2 2" xfId="29219"/>
    <cellStyle name="Normal 5 2 3 2 2 2" xfId="29220"/>
    <cellStyle name="Normal 5 2 3 2 2 2 2" xfId="29221"/>
    <cellStyle name="Normal 5 2 3 2 2 2 2 2" xfId="29222"/>
    <cellStyle name="Normal 5 2 3 2 2 2 2 2 2" xfId="29223"/>
    <cellStyle name="Normal 5 2 3 2 2 2 2 2 2 2" xfId="29224"/>
    <cellStyle name="Normal 5 2 3 2 2 2 2 2 2 2 2" xfId="29225"/>
    <cellStyle name="Normal 5 2 3 2 2 2 2 2 2 2 2 2" xfId="29226"/>
    <cellStyle name="Normal 5 2 3 2 2 2 2 2 2 2 2 2 2" xfId="29227"/>
    <cellStyle name="Normal 5 2 3 2 2 2 2 2 2 2 2 3" xfId="29228"/>
    <cellStyle name="Normal 5 2 3 2 2 2 2 2 2 2 3" xfId="29229"/>
    <cellStyle name="Normal 5 2 3 2 2 2 2 2 2 2 3 2" xfId="29230"/>
    <cellStyle name="Normal 5 2 3 2 2 2 2 2 2 2 4" xfId="29231"/>
    <cellStyle name="Normal 5 2 3 2 2 2 2 2 2 3" xfId="29232"/>
    <cellStyle name="Normal 5 2 3 2 2 2 2 2 2 3 2" xfId="29233"/>
    <cellStyle name="Normal 5 2 3 2 2 2 2 2 2 3 2 2" xfId="29234"/>
    <cellStyle name="Normal 5 2 3 2 2 2 2 2 2 3 3" xfId="29235"/>
    <cellStyle name="Normal 5 2 3 2 2 2 2 2 2 4" xfId="29236"/>
    <cellStyle name="Normal 5 2 3 2 2 2 2 2 2 4 2" xfId="29237"/>
    <cellStyle name="Normal 5 2 3 2 2 2 2 2 2 5" xfId="29238"/>
    <cellStyle name="Normal 5 2 3 2 2 2 2 2 3" xfId="29239"/>
    <cellStyle name="Normal 5 2 3 2 2 2 2 2 3 2" xfId="29240"/>
    <cellStyle name="Normal 5 2 3 2 2 2 2 2 3 2 2" xfId="29241"/>
    <cellStyle name="Normal 5 2 3 2 2 2 2 2 3 2 2 2" xfId="29242"/>
    <cellStyle name="Normal 5 2 3 2 2 2 2 2 3 2 3" xfId="29243"/>
    <cellStyle name="Normal 5 2 3 2 2 2 2 2 3 3" xfId="29244"/>
    <cellStyle name="Normal 5 2 3 2 2 2 2 2 3 3 2" xfId="29245"/>
    <cellStyle name="Normal 5 2 3 2 2 2 2 2 3 4" xfId="29246"/>
    <cellStyle name="Normal 5 2 3 2 2 2 2 2 4" xfId="29247"/>
    <cellStyle name="Normal 5 2 3 2 2 2 2 2 4 2" xfId="29248"/>
    <cellStyle name="Normal 5 2 3 2 2 2 2 2 4 2 2" xfId="29249"/>
    <cellStyle name="Normal 5 2 3 2 2 2 2 2 4 3" xfId="29250"/>
    <cellStyle name="Normal 5 2 3 2 2 2 2 2 5" xfId="29251"/>
    <cellStyle name="Normal 5 2 3 2 2 2 2 2 5 2" xfId="29252"/>
    <cellStyle name="Normal 5 2 3 2 2 2 2 2 6" xfId="29253"/>
    <cellStyle name="Normal 5 2 3 2 2 2 2 3" xfId="29254"/>
    <cellStyle name="Normal 5 2 3 2 2 2 2 3 2" xfId="29255"/>
    <cellStyle name="Normal 5 2 3 2 2 2 2 3 2 2" xfId="29256"/>
    <cellStyle name="Normal 5 2 3 2 2 2 2 3 2 2 2" xfId="29257"/>
    <cellStyle name="Normal 5 2 3 2 2 2 2 3 2 2 2 2" xfId="29258"/>
    <cellStyle name="Normal 5 2 3 2 2 2 2 3 2 2 3" xfId="29259"/>
    <cellStyle name="Normal 5 2 3 2 2 2 2 3 2 3" xfId="29260"/>
    <cellStyle name="Normal 5 2 3 2 2 2 2 3 2 3 2" xfId="29261"/>
    <cellStyle name="Normal 5 2 3 2 2 2 2 3 2 4" xfId="29262"/>
    <cellStyle name="Normal 5 2 3 2 2 2 2 3 3" xfId="29263"/>
    <cellStyle name="Normal 5 2 3 2 2 2 2 3 3 2" xfId="29264"/>
    <cellStyle name="Normal 5 2 3 2 2 2 2 3 3 2 2" xfId="29265"/>
    <cellStyle name="Normal 5 2 3 2 2 2 2 3 3 3" xfId="29266"/>
    <cellStyle name="Normal 5 2 3 2 2 2 2 3 4" xfId="29267"/>
    <cellStyle name="Normal 5 2 3 2 2 2 2 3 4 2" xfId="29268"/>
    <cellStyle name="Normal 5 2 3 2 2 2 2 3 5" xfId="29269"/>
    <cellStyle name="Normal 5 2 3 2 2 2 2 4" xfId="29270"/>
    <cellStyle name="Normal 5 2 3 2 2 2 2 4 2" xfId="29271"/>
    <cellStyle name="Normal 5 2 3 2 2 2 2 4 2 2" xfId="29272"/>
    <cellStyle name="Normal 5 2 3 2 2 2 2 4 2 2 2" xfId="29273"/>
    <cellStyle name="Normal 5 2 3 2 2 2 2 4 2 3" xfId="29274"/>
    <cellStyle name="Normal 5 2 3 2 2 2 2 4 3" xfId="29275"/>
    <cellStyle name="Normal 5 2 3 2 2 2 2 4 3 2" xfId="29276"/>
    <cellStyle name="Normal 5 2 3 2 2 2 2 4 4" xfId="29277"/>
    <cellStyle name="Normal 5 2 3 2 2 2 2 5" xfId="29278"/>
    <cellStyle name="Normal 5 2 3 2 2 2 2 5 2" xfId="29279"/>
    <cellStyle name="Normal 5 2 3 2 2 2 2 5 2 2" xfId="29280"/>
    <cellStyle name="Normal 5 2 3 2 2 2 2 5 3" xfId="29281"/>
    <cellStyle name="Normal 5 2 3 2 2 2 2 6" xfId="29282"/>
    <cellStyle name="Normal 5 2 3 2 2 2 2 6 2" xfId="29283"/>
    <cellStyle name="Normal 5 2 3 2 2 2 2 7" xfId="29284"/>
    <cellStyle name="Normal 5 2 3 2 2 2 3" xfId="29285"/>
    <cellStyle name="Normal 5 2 3 2 2 2 3 2" xfId="29286"/>
    <cellStyle name="Normal 5 2 3 2 2 2 3 2 2" xfId="29287"/>
    <cellStyle name="Normal 5 2 3 2 2 2 3 2 2 2" xfId="29288"/>
    <cellStyle name="Normal 5 2 3 2 2 2 3 2 2 2 2" xfId="29289"/>
    <cellStyle name="Normal 5 2 3 2 2 2 3 2 2 2 2 2" xfId="29290"/>
    <cellStyle name="Normal 5 2 3 2 2 2 3 2 2 2 3" xfId="29291"/>
    <cellStyle name="Normal 5 2 3 2 2 2 3 2 2 3" xfId="29292"/>
    <cellStyle name="Normal 5 2 3 2 2 2 3 2 2 3 2" xfId="29293"/>
    <cellStyle name="Normal 5 2 3 2 2 2 3 2 2 4" xfId="29294"/>
    <cellStyle name="Normal 5 2 3 2 2 2 3 2 3" xfId="29295"/>
    <cellStyle name="Normal 5 2 3 2 2 2 3 2 3 2" xfId="29296"/>
    <cellStyle name="Normal 5 2 3 2 2 2 3 2 3 2 2" xfId="29297"/>
    <cellStyle name="Normal 5 2 3 2 2 2 3 2 3 3" xfId="29298"/>
    <cellStyle name="Normal 5 2 3 2 2 2 3 2 4" xfId="29299"/>
    <cellStyle name="Normal 5 2 3 2 2 2 3 2 4 2" xfId="29300"/>
    <cellStyle name="Normal 5 2 3 2 2 2 3 2 5" xfId="29301"/>
    <cellStyle name="Normal 5 2 3 2 2 2 3 3" xfId="29302"/>
    <cellStyle name="Normal 5 2 3 2 2 2 3 3 2" xfId="29303"/>
    <cellStyle name="Normal 5 2 3 2 2 2 3 3 2 2" xfId="29304"/>
    <cellStyle name="Normal 5 2 3 2 2 2 3 3 2 2 2" xfId="29305"/>
    <cellStyle name="Normal 5 2 3 2 2 2 3 3 2 3" xfId="29306"/>
    <cellStyle name="Normal 5 2 3 2 2 2 3 3 3" xfId="29307"/>
    <cellStyle name="Normal 5 2 3 2 2 2 3 3 3 2" xfId="29308"/>
    <cellStyle name="Normal 5 2 3 2 2 2 3 3 4" xfId="29309"/>
    <cellStyle name="Normal 5 2 3 2 2 2 3 4" xfId="29310"/>
    <cellStyle name="Normal 5 2 3 2 2 2 3 4 2" xfId="29311"/>
    <cellStyle name="Normal 5 2 3 2 2 2 3 4 2 2" xfId="29312"/>
    <cellStyle name="Normal 5 2 3 2 2 2 3 4 3" xfId="29313"/>
    <cellStyle name="Normal 5 2 3 2 2 2 3 5" xfId="29314"/>
    <cellStyle name="Normal 5 2 3 2 2 2 3 5 2" xfId="29315"/>
    <cellStyle name="Normal 5 2 3 2 2 2 3 6" xfId="29316"/>
    <cellStyle name="Normal 5 2 3 2 2 2 4" xfId="29317"/>
    <cellStyle name="Normal 5 2 3 2 2 2 4 2" xfId="29318"/>
    <cellStyle name="Normal 5 2 3 2 2 2 4 2 2" xfId="29319"/>
    <cellStyle name="Normal 5 2 3 2 2 2 4 2 2 2" xfId="29320"/>
    <cellStyle name="Normal 5 2 3 2 2 2 4 2 2 2 2" xfId="29321"/>
    <cellStyle name="Normal 5 2 3 2 2 2 4 2 2 3" xfId="29322"/>
    <cellStyle name="Normal 5 2 3 2 2 2 4 2 3" xfId="29323"/>
    <cellStyle name="Normal 5 2 3 2 2 2 4 2 3 2" xfId="29324"/>
    <cellStyle name="Normal 5 2 3 2 2 2 4 2 4" xfId="29325"/>
    <cellStyle name="Normal 5 2 3 2 2 2 4 3" xfId="29326"/>
    <cellStyle name="Normal 5 2 3 2 2 2 4 3 2" xfId="29327"/>
    <cellStyle name="Normal 5 2 3 2 2 2 4 3 2 2" xfId="29328"/>
    <cellStyle name="Normal 5 2 3 2 2 2 4 3 3" xfId="29329"/>
    <cellStyle name="Normal 5 2 3 2 2 2 4 4" xfId="29330"/>
    <cellStyle name="Normal 5 2 3 2 2 2 4 4 2" xfId="29331"/>
    <cellStyle name="Normal 5 2 3 2 2 2 4 5" xfId="29332"/>
    <cellStyle name="Normal 5 2 3 2 2 2 5" xfId="29333"/>
    <cellStyle name="Normal 5 2 3 2 2 2 5 2" xfId="29334"/>
    <cellStyle name="Normal 5 2 3 2 2 2 5 2 2" xfId="29335"/>
    <cellStyle name="Normal 5 2 3 2 2 2 5 2 2 2" xfId="29336"/>
    <cellStyle name="Normal 5 2 3 2 2 2 5 2 3" xfId="29337"/>
    <cellStyle name="Normal 5 2 3 2 2 2 5 3" xfId="29338"/>
    <cellStyle name="Normal 5 2 3 2 2 2 5 3 2" xfId="29339"/>
    <cellStyle name="Normal 5 2 3 2 2 2 5 4" xfId="29340"/>
    <cellStyle name="Normal 5 2 3 2 2 2 6" xfId="29341"/>
    <cellStyle name="Normal 5 2 3 2 2 2 6 2" xfId="29342"/>
    <cellStyle name="Normal 5 2 3 2 2 2 6 2 2" xfId="29343"/>
    <cellStyle name="Normal 5 2 3 2 2 2 6 3" xfId="29344"/>
    <cellStyle name="Normal 5 2 3 2 2 2 7" xfId="29345"/>
    <cellStyle name="Normal 5 2 3 2 2 2 7 2" xfId="29346"/>
    <cellStyle name="Normal 5 2 3 2 2 2 8" xfId="29347"/>
    <cellStyle name="Normal 5 2 3 2 2 3" xfId="29348"/>
    <cellStyle name="Normal 5 2 3 2 2 3 2" xfId="29349"/>
    <cellStyle name="Normal 5 2 3 2 2 3 2 2" xfId="29350"/>
    <cellStyle name="Normal 5 2 3 2 2 3 2 2 2" xfId="29351"/>
    <cellStyle name="Normal 5 2 3 2 2 3 2 2 2 2" xfId="29352"/>
    <cellStyle name="Normal 5 2 3 2 2 3 2 2 2 2 2" xfId="29353"/>
    <cellStyle name="Normal 5 2 3 2 2 3 2 2 2 2 2 2" xfId="29354"/>
    <cellStyle name="Normal 5 2 3 2 2 3 2 2 2 2 3" xfId="29355"/>
    <cellStyle name="Normal 5 2 3 2 2 3 2 2 2 3" xfId="29356"/>
    <cellStyle name="Normal 5 2 3 2 2 3 2 2 2 3 2" xfId="29357"/>
    <cellStyle name="Normal 5 2 3 2 2 3 2 2 2 4" xfId="29358"/>
    <cellStyle name="Normal 5 2 3 2 2 3 2 2 3" xfId="29359"/>
    <cellStyle name="Normal 5 2 3 2 2 3 2 2 3 2" xfId="29360"/>
    <cellStyle name="Normal 5 2 3 2 2 3 2 2 3 2 2" xfId="29361"/>
    <cellStyle name="Normal 5 2 3 2 2 3 2 2 3 3" xfId="29362"/>
    <cellStyle name="Normal 5 2 3 2 2 3 2 2 4" xfId="29363"/>
    <cellStyle name="Normal 5 2 3 2 2 3 2 2 4 2" xfId="29364"/>
    <cellStyle name="Normal 5 2 3 2 2 3 2 2 5" xfId="29365"/>
    <cellStyle name="Normal 5 2 3 2 2 3 2 3" xfId="29366"/>
    <cellStyle name="Normal 5 2 3 2 2 3 2 3 2" xfId="29367"/>
    <cellStyle name="Normal 5 2 3 2 2 3 2 3 2 2" xfId="29368"/>
    <cellStyle name="Normal 5 2 3 2 2 3 2 3 2 2 2" xfId="29369"/>
    <cellStyle name="Normal 5 2 3 2 2 3 2 3 2 3" xfId="29370"/>
    <cellStyle name="Normal 5 2 3 2 2 3 2 3 3" xfId="29371"/>
    <cellStyle name="Normal 5 2 3 2 2 3 2 3 3 2" xfId="29372"/>
    <cellStyle name="Normal 5 2 3 2 2 3 2 3 4" xfId="29373"/>
    <cellStyle name="Normal 5 2 3 2 2 3 2 4" xfId="29374"/>
    <cellStyle name="Normal 5 2 3 2 2 3 2 4 2" xfId="29375"/>
    <cellStyle name="Normal 5 2 3 2 2 3 2 4 2 2" xfId="29376"/>
    <cellStyle name="Normal 5 2 3 2 2 3 2 4 3" xfId="29377"/>
    <cellStyle name="Normal 5 2 3 2 2 3 2 5" xfId="29378"/>
    <cellStyle name="Normal 5 2 3 2 2 3 2 5 2" xfId="29379"/>
    <cellStyle name="Normal 5 2 3 2 2 3 2 6" xfId="29380"/>
    <cellStyle name="Normal 5 2 3 2 2 3 3" xfId="29381"/>
    <cellStyle name="Normal 5 2 3 2 2 3 3 2" xfId="29382"/>
    <cellStyle name="Normal 5 2 3 2 2 3 3 2 2" xfId="29383"/>
    <cellStyle name="Normal 5 2 3 2 2 3 3 2 2 2" xfId="29384"/>
    <cellStyle name="Normal 5 2 3 2 2 3 3 2 2 2 2" xfId="29385"/>
    <cellStyle name="Normal 5 2 3 2 2 3 3 2 2 3" xfId="29386"/>
    <cellStyle name="Normal 5 2 3 2 2 3 3 2 3" xfId="29387"/>
    <cellStyle name="Normal 5 2 3 2 2 3 3 2 3 2" xfId="29388"/>
    <cellStyle name="Normal 5 2 3 2 2 3 3 2 4" xfId="29389"/>
    <cellStyle name="Normal 5 2 3 2 2 3 3 3" xfId="29390"/>
    <cellStyle name="Normal 5 2 3 2 2 3 3 3 2" xfId="29391"/>
    <cellStyle name="Normal 5 2 3 2 2 3 3 3 2 2" xfId="29392"/>
    <cellStyle name="Normal 5 2 3 2 2 3 3 3 3" xfId="29393"/>
    <cellStyle name="Normal 5 2 3 2 2 3 3 4" xfId="29394"/>
    <cellStyle name="Normal 5 2 3 2 2 3 3 4 2" xfId="29395"/>
    <cellStyle name="Normal 5 2 3 2 2 3 3 5" xfId="29396"/>
    <cellStyle name="Normal 5 2 3 2 2 3 4" xfId="29397"/>
    <cellStyle name="Normal 5 2 3 2 2 3 4 2" xfId="29398"/>
    <cellStyle name="Normal 5 2 3 2 2 3 4 2 2" xfId="29399"/>
    <cellStyle name="Normal 5 2 3 2 2 3 4 2 2 2" xfId="29400"/>
    <cellStyle name="Normal 5 2 3 2 2 3 4 2 3" xfId="29401"/>
    <cellStyle name="Normal 5 2 3 2 2 3 4 3" xfId="29402"/>
    <cellStyle name="Normal 5 2 3 2 2 3 4 3 2" xfId="29403"/>
    <cellStyle name="Normal 5 2 3 2 2 3 4 4" xfId="29404"/>
    <cellStyle name="Normal 5 2 3 2 2 3 5" xfId="29405"/>
    <cellStyle name="Normal 5 2 3 2 2 3 5 2" xfId="29406"/>
    <cellStyle name="Normal 5 2 3 2 2 3 5 2 2" xfId="29407"/>
    <cellStyle name="Normal 5 2 3 2 2 3 5 3" xfId="29408"/>
    <cellStyle name="Normal 5 2 3 2 2 3 6" xfId="29409"/>
    <cellStyle name="Normal 5 2 3 2 2 3 6 2" xfId="29410"/>
    <cellStyle name="Normal 5 2 3 2 2 3 7" xfId="29411"/>
    <cellStyle name="Normal 5 2 3 2 2 4" xfId="29412"/>
    <cellStyle name="Normal 5 2 3 2 2 4 2" xfId="29413"/>
    <cellStyle name="Normal 5 2 3 2 2 4 2 2" xfId="29414"/>
    <cellStyle name="Normal 5 2 3 2 2 4 2 2 2" xfId="29415"/>
    <cellStyle name="Normal 5 2 3 2 2 4 2 2 2 2" xfId="29416"/>
    <cellStyle name="Normal 5 2 3 2 2 4 2 2 2 2 2" xfId="29417"/>
    <cellStyle name="Normal 5 2 3 2 2 4 2 2 2 3" xfId="29418"/>
    <cellStyle name="Normal 5 2 3 2 2 4 2 2 3" xfId="29419"/>
    <cellStyle name="Normal 5 2 3 2 2 4 2 2 3 2" xfId="29420"/>
    <cellStyle name="Normal 5 2 3 2 2 4 2 2 4" xfId="29421"/>
    <cellStyle name="Normal 5 2 3 2 2 4 2 3" xfId="29422"/>
    <cellStyle name="Normal 5 2 3 2 2 4 2 3 2" xfId="29423"/>
    <cellStyle name="Normal 5 2 3 2 2 4 2 3 2 2" xfId="29424"/>
    <cellStyle name="Normal 5 2 3 2 2 4 2 3 3" xfId="29425"/>
    <cellStyle name="Normal 5 2 3 2 2 4 2 4" xfId="29426"/>
    <cellStyle name="Normal 5 2 3 2 2 4 2 4 2" xfId="29427"/>
    <cellStyle name="Normal 5 2 3 2 2 4 2 5" xfId="29428"/>
    <cellStyle name="Normal 5 2 3 2 2 4 3" xfId="29429"/>
    <cellStyle name="Normal 5 2 3 2 2 4 3 2" xfId="29430"/>
    <cellStyle name="Normal 5 2 3 2 2 4 3 2 2" xfId="29431"/>
    <cellStyle name="Normal 5 2 3 2 2 4 3 2 2 2" xfId="29432"/>
    <cellStyle name="Normal 5 2 3 2 2 4 3 2 3" xfId="29433"/>
    <cellStyle name="Normal 5 2 3 2 2 4 3 3" xfId="29434"/>
    <cellStyle name="Normal 5 2 3 2 2 4 3 3 2" xfId="29435"/>
    <cellStyle name="Normal 5 2 3 2 2 4 3 4" xfId="29436"/>
    <cellStyle name="Normal 5 2 3 2 2 4 4" xfId="29437"/>
    <cellStyle name="Normal 5 2 3 2 2 4 4 2" xfId="29438"/>
    <cellStyle name="Normal 5 2 3 2 2 4 4 2 2" xfId="29439"/>
    <cellStyle name="Normal 5 2 3 2 2 4 4 3" xfId="29440"/>
    <cellStyle name="Normal 5 2 3 2 2 4 5" xfId="29441"/>
    <cellStyle name="Normal 5 2 3 2 2 4 5 2" xfId="29442"/>
    <cellStyle name="Normal 5 2 3 2 2 4 6" xfId="29443"/>
    <cellStyle name="Normal 5 2 3 2 2 5" xfId="29444"/>
    <cellStyle name="Normal 5 2 3 2 2 5 2" xfId="29445"/>
    <cellStyle name="Normal 5 2 3 2 2 5 2 2" xfId="29446"/>
    <cellStyle name="Normal 5 2 3 2 2 5 2 2 2" xfId="29447"/>
    <cellStyle name="Normal 5 2 3 2 2 5 2 2 2 2" xfId="29448"/>
    <cellStyle name="Normal 5 2 3 2 2 5 2 2 3" xfId="29449"/>
    <cellStyle name="Normal 5 2 3 2 2 5 2 3" xfId="29450"/>
    <cellStyle name="Normal 5 2 3 2 2 5 2 3 2" xfId="29451"/>
    <cellStyle name="Normal 5 2 3 2 2 5 2 4" xfId="29452"/>
    <cellStyle name="Normal 5 2 3 2 2 5 3" xfId="29453"/>
    <cellStyle name="Normal 5 2 3 2 2 5 3 2" xfId="29454"/>
    <cellStyle name="Normal 5 2 3 2 2 5 3 2 2" xfId="29455"/>
    <cellStyle name="Normal 5 2 3 2 2 5 3 3" xfId="29456"/>
    <cellStyle name="Normal 5 2 3 2 2 5 4" xfId="29457"/>
    <cellStyle name="Normal 5 2 3 2 2 5 4 2" xfId="29458"/>
    <cellStyle name="Normal 5 2 3 2 2 5 5" xfId="29459"/>
    <cellStyle name="Normal 5 2 3 2 2 6" xfId="29460"/>
    <cellStyle name="Normal 5 2 3 2 2 6 2" xfId="29461"/>
    <cellStyle name="Normal 5 2 3 2 2 6 2 2" xfId="29462"/>
    <cellStyle name="Normal 5 2 3 2 2 6 2 2 2" xfId="29463"/>
    <cellStyle name="Normal 5 2 3 2 2 6 2 3" xfId="29464"/>
    <cellStyle name="Normal 5 2 3 2 2 6 3" xfId="29465"/>
    <cellStyle name="Normal 5 2 3 2 2 6 3 2" xfId="29466"/>
    <cellStyle name="Normal 5 2 3 2 2 6 4" xfId="29467"/>
    <cellStyle name="Normal 5 2 3 2 2 7" xfId="29468"/>
    <cellStyle name="Normal 5 2 3 2 2 7 2" xfId="29469"/>
    <cellStyle name="Normal 5 2 3 2 2 7 2 2" xfId="29470"/>
    <cellStyle name="Normal 5 2 3 2 2 7 3" xfId="29471"/>
    <cellStyle name="Normal 5 2 3 2 2 8" xfId="29472"/>
    <cellStyle name="Normal 5 2 3 2 2 8 2" xfId="29473"/>
    <cellStyle name="Normal 5 2 3 2 2 9" xfId="29474"/>
    <cellStyle name="Normal 5 2 3 2 3" xfId="29475"/>
    <cellStyle name="Normal 5 2 3 2 3 2" xfId="29476"/>
    <cellStyle name="Normal 5 2 3 2 3 2 2" xfId="29477"/>
    <cellStyle name="Normal 5 2 3 2 3 2 2 2" xfId="29478"/>
    <cellStyle name="Normal 5 2 3 2 3 2 2 2 2" xfId="29479"/>
    <cellStyle name="Normal 5 2 3 2 3 2 2 2 2 2" xfId="29480"/>
    <cellStyle name="Normal 5 2 3 2 3 2 2 2 2 2 2" xfId="29481"/>
    <cellStyle name="Normal 5 2 3 2 3 2 2 2 2 2 2 2" xfId="29482"/>
    <cellStyle name="Normal 5 2 3 2 3 2 2 2 2 2 3" xfId="29483"/>
    <cellStyle name="Normal 5 2 3 2 3 2 2 2 2 3" xfId="29484"/>
    <cellStyle name="Normal 5 2 3 2 3 2 2 2 2 3 2" xfId="29485"/>
    <cellStyle name="Normal 5 2 3 2 3 2 2 2 2 4" xfId="29486"/>
    <cellStyle name="Normal 5 2 3 2 3 2 2 2 3" xfId="29487"/>
    <cellStyle name="Normal 5 2 3 2 3 2 2 2 3 2" xfId="29488"/>
    <cellStyle name="Normal 5 2 3 2 3 2 2 2 3 2 2" xfId="29489"/>
    <cellStyle name="Normal 5 2 3 2 3 2 2 2 3 3" xfId="29490"/>
    <cellStyle name="Normal 5 2 3 2 3 2 2 2 4" xfId="29491"/>
    <cellStyle name="Normal 5 2 3 2 3 2 2 2 4 2" xfId="29492"/>
    <cellStyle name="Normal 5 2 3 2 3 2 2 2 5" xfId="29493"/>
    <cellStyle name="Normal 5 2 3 2 3 2 2 3" xfId="29494"/>
    <cellStyle name="Normal 5 2 3 2 3 2 2 3 2" xfId="29495"/>
    <cellStyle name="Normal 5 2 3 2 3 2 2 3 2 2" xfId="29496"/>
    <cellStyle name="Normal 5 2 3 2 3 2 2 3 2 2 2" xfId="29497"/>
    <cellStyle name="Normal 5 2 3 2 3 2 2 3 2 3" xfId="29498"/>
    <cellStyle name="Normal 5 2 3 2 3 2 2 3 3" xfId="29499"/>
    <cellStyle name="Normal 5 2 3 2 3 2 2 3 3 2" xfId="29500"/>
    <cellStyle name="Normal 5 2 3 2 3 2 2 3 4" xfId="29501"/>
    <cellStyle name="Normal 5 2 3 2 3 2 2 4" xfId="29502"/>
    <cellStyle name="Normal 5 2 3 2 3 2 2 4 2" xfId="29503"/>
    <cellStyle name="Normal 5 2 3 2 3 2 2 4 2 2" xfId="29504"/>
    <cellStyle name="Normal 5 2 3 2 3 2 2 4 3" xfId="29505"/>
    <cellStyle name="Normal 5 2 3 2 3 2 2 5" xfId="29506"/>
    <cellStyle name="Normal 5 2 3 2 3 2 2 5 2" xfId="29507"/>
    <cellStyle name="Normal 5 2 3 2 3 2 2 6" xfId="29508"/>
    <cellStyle name="Normal 5 2 3 2 3 2 3" xfId="29509"/>
    <cellStyle name="Normal 5 2 3 2 3 2 3 2" xfId="29510"/>
    <cellStyle name="Normal 5 2 3 2 3 2 3 2 2" xfId="29511"/>
    <cellStyle name="Normal 5 2 3 2 3 2 3 2 2 2" xfId="29512"/>
    <cellStyle name="Normal 5 2 3 2 3 2 3 2 2 2 2" xfId="29513"/>
    <cellStyle name="Normal 5 2 3 2 3 2 3 2 2 3" xfId="29514"/>
    <cellStyle name="Normal 5 2 3 2 3 2 3 2 3" xfId="29515"/>
    <cellStyle name="Normal 5 2 3 2 3 2 3 2 3 2" xfId="29516"/>
    <cellStyle name="Normal 5 2 3 2 3 2 3 2 4" xfId="29517"/>
    <cellStyle name="Normal 5 2 3 2 3 2 3 3" xfId="29518"/>
    <cellStyle name="Normal 5 2 3 2 3 2 3 3 2" xfId="29519"/>
    <cellStyle name="Normal 5 2 3 2 3 2 3 3 2 2" xfId="29520"/>
    <cellStyle name="Normal 5 2 3 2 3 2 3 3 3" xfId="29521"/>
    <cellStyle name="Normal 5 2 3 2 3 2 3 4" xfId="29522"/>
    <cellStyle name="Normal 5 2 3 2 3 2 3 4 2" xfId="29523"/>
    <cellStyle name="Normal 5 2 3 2 3 2 3 5" xfId="29524"/>
    <cellStyle name="Normal 5 2 3 2 3 2 4" xfId="29525"/>
    <cellStyle name="Normal 5 2 3 2 3 2 4 2" xfId="29526"/>
    <cellStyle name="Normal 5 2 3 2 3 2 4 2 2" xfId="29527"/>
    <cellStyle name="Normal 5 2 3 2 3 2 4 2 2 2" xfId="29528"/>
    <cellStyle name="Normal 5 2 3 2 3 2 4 2 3" xfId="29529"/>
    <cellStyle name="Normal 5 2 3 2 3 2 4 3" xfId="29530"/>
    <cellStyle name="Normal 5 2 3 2 3 2 4 3 2" xfId="29531"/>
    <cellStyle name="Normal 5 2 3 2 3 2 4 4" xfId="29532"/>
    <cellStyle name="Normal 5 2 3 2 3 2 5" xfId="29533"/>
    <cellStyle name="Normal 5 2 3 2 3 2 5 2" xfId="29534"/>
    <cellStyle name="Normal 5 2 3 2 3 2 5 2 2" xfId="29535"/>
    <cellStyle name="Normal 5 2 3 2 3 2 5 3" xfId="29536"/>
    <cellStyle name="Normal 5 2 3 2 3 2 6" xfId="29537"/>
    <cellStyle name="Normal 5 2 3 2 3 2 6 2" xfId="29538"/>
    <cellStyle name="Normal 5 2 3 2 3 2 7" xfId="29539"/>
    <cellStyle name="Normal 5 2 3 2 3 3" xfId="29540"/>
    <cellStyle name="Normal 5 2 3 2 3 3 2" xfId="29541"/>
    <cellStyle name="Normal 5 2 3 2 3 3 2 2" xfId="29542"/>
    <cellStyle name="Normal 5 2 3 2 3 3 2 2 2" xfId="29543"/>
    <cellStyle name="Normal 5 2 3 2 3 3 2 2 2 2" xfId="29544"/>
    <cellStyle name="Normal 5 2 3 2 3 3 2 2 2 2 2" xfId="29545"/>
    <cellStyle name="Normal 5 2 3 2 3 3 2 2 2 3" xfId="29546"/>
    <cellStyle name="Normal 5 2 3 2 3 3 2 2 3" xfId="29547"/>
    <cellStyle name="Normal 5 2 3 2 3 3 2 2 3 2" xfId="29548"/>
    <cellStyle name="Normal 5 2 3 2 3 3 2 2 4" xfId="29549"/>
    <cellStyle name="Normal 5 2 3 2 3 3 2 3" xfId="29550"/>
    <cellStyle name="Normal 5 2 3 2 3 3 2 3 2" xfId="29551"/>
    <cellStyle name="Normal 5 2 3 2 3 3 2 3 2 2" xfId="29552"/>
    <cellStyle name="Normal 5 2 3 2 3 3 2 3 3" xfId="29553"/>
    <cellStyle name="Normal 5 2 3 2 3 3 2 4" xfId="29554"/>
    <cellStyle name="Normal 5 2 3 2 3 3 2 4 2" xfId="29555"/>
    <cellStyle name="Normal 5 2 3 2 3 3 2 5" xfId="29556"/>
    <cellStyle name="Normal 5 2 3 2 3 3 3" xfId="29557"/>
    <cellStyle name="Normal 5 2 3 2 3 3 3 2" xfId="29558"/>
    <cellStyle name="Normal 5 2 3 2 3 3 3 2 2" xfId="29559"/>
    <cellStyle name="Normal 5 2 3 2 3 3 3 2 2 2" xfId="29560"/>
    <cellStyle name="Normal 5 2 3 2 3 3 3 2 3" xfId="29561"/>
    <cellStyle name="Normal 5 2 3 2 3 3 3 3" xfId="29562"/>
    <cellStyle name="Normal 5 2 3 2 3 3 3 3 2" xfId="29563"/>
    <cellStyle name="Normal 5 2 3 2 3 3 3 4" xfId="29564"/>
    <cellStyle name="Normal 5 2 3 2 3 3 4" xfId="29565"/>
    <cellStyle name="Normal 5 2 3 2 3 3 4 2" xfId="29566"/>
    <cellStyle name="Normal 5 2 3 2 3 3 4 2 2" xfId="29567"/>
    <cellStyle name="Normal 5 2 3 2 3 3 4 3" xfId="29568"/>
    <cellStyle name="Normal 5 2 3 2 3 3 5" xfId="29569"/>
    <cellStyle name="Normal 5 2 3 2 3 3 5 2" xfId="29570"/>
    <cellStyle name="Normal 5 2 3 2 3 3 6" xfId="29571"/>
    <cellStyle name="Normal 5 2 3 2 3 4" xfId="29572"/>
    <cellStyle name="Normal 5 2 3 2 3 4 2" xfId="29573"/>
    <cellStyle name="Normal 5 2 3 2 3 4 2 2" xfId="29574"/>
    <cellStyle name="Normal 5 2 3 2 3 4 2 2 2" xfId="29575"/>
    <cellStyle name="Normal 5 2 3 2 3 4 2 2 2 2" xfId="29576"/>
    <cellStyle name="Normal 5 2 3 2 3 4 2 2 3" xfId="29577"/>
    <cellStyle name="Normal 5 2 3 2 3 4 2 3" xfId="29578"/>
    <cellStyle name="Normal 5 2 3 2 3 4 2 3 2" xfId="29579"/>
    <cellStyle name="Normal 5 2 3 2 3 4 2 4" xfId="29580"/>
    <cellStyle name="Normal 5 2 3 2 3 4 3" xfId="29581"/>
    <cellStyle name="Normal 5 2 3 2 3 4 3 2" xfId="29582"/>
    <cellStyle name="Normal 5 2 3 2 3 4 3 2 2" xfId="29583"/>
    <cellStyle name="Normal 5 2 3 2 3 4 3 3" xfId="29584"/>
    <cellStyle name="Normal 5 2 3 2 3 4 4" xfId="29585"/>
    <cellStyle name="Normal 5 2 3 2 3 4 4 2" xfId="29586"/>
    <cellStyle name="Normal 5 2 3 2 3 4 5" xfId="29587"/>
    <cellStyle name="Normal 5 2 3 2 3 5" xfId="29588"/>
    <cellStyle name="Normal 5 2 3 2 3 5 2" xfId="29589"/>
    <cellStyle name="Normal 5 2 3 2 3 5 2 2" xfId="29590"/>
    <cellStyle name="Normal 5 2 3 2 3 5 2 2 2" xfId="29591"/>
    <cellStyle name="Normal 5 2 3 2 3 5 2 3" xfId="29592"/>
    <cellStyle name="Normal 5 2 3 2 3 5 3" xfId="29593"/>
    <cellStyle name="Normal 5 2 3 2 3 5 3 2" xfId="29594"/>
    <cellStyle name="Normal 5 2 3 2 3 5 4" xfId="29595"/>
    <cellStyle name="Normal 5 2 3 2 3 6" xfId="29596"/>
    <cellStyle name="Normal 5 2 3 2 3 6 2" xfId="29597"/>
    <cellStyle name="Normal 5 2 3 2 3 6 2 2" xfId="29598"/>
    <cellStyle name="Normal 5 2 3 2 3 6 3" xfId="29599"/>
    <cellStyle name="Normal 5 2 3 2 3 7" xfId="29600"/>
    <cellStyle name="Normal 5 2 3 2 3 7 2" xfId="29601"/>
    <cellStyle name="Normal 5 2 3 2 3 8" xfId="29602"/>
    <cellStyle name="Normal 5 2 3 2 4" xfId="29603"/>
    <cellStyle name="Normal 5 2 3 2 4 2" xfId="29604"/>
    <cellStyle name="Normal 5 2 3 2 4 2 2" xfId="29605"/>
    <cellStyle name="Normal 5 2 3 2 4 2 2 2" xfId="29606"/>
    <cellStyle name="Normal 5 2 3 2 4 2 2 2 2" xfId="29607"/>
    <cellStyle name="Normal 5 2 3 2 4 2 2 2 2 2" xfId="29608"/>
    <cellStyle name="Normal 5 2 3 2 4 2 2 2 2 2 2" xfId="29609"/>
    <cellStyle name="Normal 5 2 3 2 4 2 2 2 2 3" xfId="29610"/>
    <cellStyle name="Normal 5 2 3 2 4 2 2 2 3" xfId="29611"/>
    <cellStyle name="Normal 5 2 3 2 4 2 2 2 3 2" xfId="29612"/>
    <cellStyle name="Normal 5 2 3 2 4 2 2 2 4" xfId="29613"/>
    <cellStyle name="Normal 5 2 3 2 4 2 2 3" xfId="29614"/>
    <cellStyle name="Normal 5 2 3 2 4 2 2 3 2" xfId="29615"/>
    <cellStyle name="Normal 5 2 3 2 4 2 2 3 2 2" xfId="29616"/>
    <cellStyle name="Normal 5 2 3 2 4 2 2 3 3" xfId="29617"/>
    <cellStyle name="Normal 5 2 3 2 4 2 2 4" xfId="29618"/>
    <cellStyle name="Normal 5 2 3 2 4 2 2 4 2" xfId="29619"/>
    <cellStyle name="Normal 5 2 3 2 4 2 2 5" xfId="29620"/>
    <cellStyle name="Normal 5 2 3 2 4 2 3" xfId="29621"/>
    <cellStyle name="Normal 5 2 3 2 4 2 3 2" xfId="29622"/>
    <cellStyle name="Normal 5 2 3 2 4 2 3 2 2" xfId="29623"/>
    <cellStyle name="Normal 5 2 3 2 4 2 3 2 2 2" xfId="29624"/>
    <cellStyle name="Normal 5 2 3 2 4 2 3 2 3" xfId="29625"/>
    <cellStyle name="Normal 5 2 3 2 4 2 3 3" xfId="29626"/>
    <cellStyle name="Normal 5 2 3 2 4 2 3 3 2" xfId="29627"/>
    <cellStyle name="Normal 5 2 3 2 4 2 3 4" xfId="29628"/>
    <cellStyle name="Normal 5 2 3 2 4 2 4" xfId="29629"/>
    <cellStyle name="Normal 5 2 3 2 4 2 4 2" xfId="29630"/>
    <cellStyle name="Normal 5 2 3 2 4 2 4 2 2" xfId="29631"/>
    <cellStyle name="Normal 5 2 3 2 4 2 4 3" xfId="29632"/>
    <cellStyle name="Normal 5 2 3 2 4 2 5" xfId="29633"/>
    <cellStyle name="Normal 5 2 3 2 4 2 5 2" xfId="29634"/>
    <cellStyle name="Normal 5 2 3 2 4 2 6" xfId="29635"/>
    <cellStyle name="Normal 5 2 3 2 4 3" xfId="29636"/>
    <cellStyle name="Normal 5 2 3 2 4 3 2" xfId="29637"/>
    <cellStyle name="Normal 5 2 3 2 4 3 2 2" xfId="29638"/>
    <cellStyle name="Normal 5 2 3 2 4 3 2 2 2" xfId="29639"/>
    <cellStyle name="Normal 5 2 3 2 4 3 2 2 2 2" xfId="29640"/>
    <cellStyle name="Normal 5 2 3 2 4 3 2 2 3" xfId="29641"/>
    <cellStyle name="Normal 5 2 3 2 4 3 2 3" xfId="29642"/>
    <cellStyle name="Normal 5 2 3 2 4 3 2 3 2" xfId="29643"/>
    <cellStyle name="Normal 5 2 3 2 4 3 2 4" xfId="29644"/>
    <cellStyle name="Normal 5 2 3 2 4 3 3" xfId="29645"/>
    <cellStyle name="Normal 5 2 3 2 4 3 3 2" xfId="29646"/>
    <cellStyle name="Normal 5 2 3 2 4 3 3 2 2" xfId="29647"/>
    <cellStyle name="Normal 5 2 3 2 4 3 3 3" xfId="29648"/>
    <cellStyle name="Normal 5 2 3 2 4 3 4" xfId="29649"/>
    <cellStyle name="Normal 5 2 3 2 4 3 4 2" xfId="29650"/>
    <cellStyle name="Normal 5 2 3 2 4 3 5" xfId="29651"/>
    <cellStyle name="Normal 5 2 3 2 4 4" xfId="29652"/>
    <cellStyle name="Normal 5 2 3 2 4 4 2" xfId="29653"/>
    <cellStyle name="Normal 5 2 3 2 4 4 2 2" xfId="29654"/>
    <cellStyle name="Normal 5 2 3 2 4 4 2 2 2" xfId="29655"/>
    <cellStyle name="Normal 5 2 3 2 4 4 2 3" xfId="29656"/>
    <cellStyle name="Normal 5 2 3 2 4 4 3" xfId="29657"/>
    <cellStyle name="Normal 5 2 3 2 4 4 3 2" xfId="29658"/>
    <cellStyle name="Normal 5 2 3 2 4 4 4" xfId="29659"/>
    <cellStyle name="Normal 5 2 3 2 4 5" xfId="29660"/>
    <cellStyle name="Normal 5 2 3 2 4 5 2" xfId="29661"/>
    <cellStyle name="Normal 5 2 3 2 4 5 2 2" xfId="29662"/>
    <cellStyle name="Normal 5 2 3 2 4 5 3" xfId="29663"/>
    <cellStyle name="Normal 5 2 3 2 4 6" xfId="29664"/>
    <cellStyle name="Normal 5 2 3 2 4 6 2" xfId="29665"/>
    <cellStyle name="Normal 5 2 3 2 4 7" xfId="29666"/>
    <cellStyle name="Normal 5 2 3 2 5" xfId="29667"/>
    <cellStyle name="Normal 5 2 3 2 5 2" xfId="29668"/>
    <cellStyle name="Normal 5 2 3 2 5 2 2" xfId="29669"/>
    <cellStyle name="Normal 5 2 3 2 5 2 2 2" xfId="29670"/>
    <cellStyle name="Normal 5 2 3 2 5 2 2 2 2" xfId="29671"/>
    <cellStyle name="Normal 5 2 3 2 5 2 2 2 2 2" xfId="29672"/>
    <cellStyle name="Normal 5 2 3 2 5 2 2 2 3" xfId="29673"/>
    <cellStyle name="Normal 5 2 3 2 5 2 2 3" xfId="29674"/>
    <cellStyle name="Normal 5 2 3 2 5 2 2 3 2" xfId="29675"/>
    <cellStyle name="Normal 5 2 3 2 5 2 2 4" xfId="29676"/>
    <cellStyle name="Normal 5 2 3 2 5 2 3" xfId="29677"/>
    <cellStyle name="Normal 5 2 3 2 5 2 3 2" xfId="29678"/>
    <cellStyle name="Normal 5 2 3 2 5 2 3 2 2" xfId="29679"/>
    <cellStyle name="Normal 5 2 3 2 5 2 3 3" xfId="29680"/>
    <cellStyle name="Normal 5 2 3 2 5 2 4" xfId="29681"/>
    <cellStyle name="Normal 5 2 3 2 5 2 4 2" xfId="29682"/>
    <cellStyle name="Normal 5 2 3 2 5 2 5" xfId="29683"/>
    <cellStyle name="Normal 5 2 3 2 5 3" xfId="29684"/>
    <cellStyle name="Normal 5 2 3 2 5 3 2" xfId="29685"/>
    <cellStyle name="Normal 5 2 3 2 5 3 2 2" xfId="29686"/>
    <cellStyle name="Normal 5 2 3 2 5 3 2 2 2" xfId="29687"/>
    <cellStyle name="Normal 5 2 3 2 5 3 2 3" xfId="29688"/>
    <cellStyle name="Normal 5 2 3 2 5 3 3" xfId="29689"/>
    <cellStyle name="Normal 5 2 3 2 5 3 3 2" xfId="29690"/>
    <cellStyle name="Normal 5 2 3 2 5 3 4" xfId="29691"/>
    <cellStyle name="Normal 5 2 3 2 5 4" xfId="29692"/>
    <cellStyle name="Normal 5 2 3 2 5 4 2" xfId="29693"/>
    <cellStyle name="Normal 5 2 3 2 5 4 2 2" xfId="29694"/>
    <cellStyle name="Normal 5 2 3 2 5 4 3" xfId="29695"/>
    <cellStyle name="Normal 5 2 3 2 5 5" xfId="29696"/>
    <cellStyle name="Normal 5 2 3 2 5 5 2" xfId="29697"/>
    <cellStyle name="Normal 5 2 3 2 5 6" xfId="29698"/>
    <cellStyle name="Normal 5 2 3 2 6" xfId="29699"/>
    <cellStyle name="Normal 5 2 3 2 6 2" xfId="29700"/>
    <cellStyle name="Normal 5 2 3 2 6 2 2" xfId="29701"/>
    <cellStyle name="Normal 5 2 3 2 6 2 2 2" xfId="29702"/>
    <cellStyle name="Normal 5 2 3 2 6 2 2 2 2" xfId="29703"/>
    <cellStyle name="Normal 5 2 3 2 6 2 2 3" xfId="29704"/>
    <cellStyle name="Normal 5 2 3 2 6 2 3" xfId="29705"/>
    <cellStyle name="Normal 5 2 3 2 6 2 3 2" xfId="29706"/>
    <cellStyle name="Normal 5 2 3 2 6 2 4" xfId="29707"/>
    <cellStyle name="Normal 5 2 3 2 6 3" xfId="29708"/>
    <cellStyle name="Normal 5 2 3 2 6 3 2" xfId="29709"/>
    <cellStyle name="Normal 5 2 3 2 6 3 2 2" xfId="29710"/>
    <cellStyle name="Normal 5 2 3 2 6 3 3" xfId="29711"/>
    <cellStyle name="Normal 5 2 3 2 6 4" xfId="29712"/>
    <cellStyle name="Normal 5 2 3 2 6 4 2" xfId="29713"/>
    <cellStyle name="Normal 5 2 3 2 6 5" xfId="29714"/>
    <cellStyle name="Normal 5 2 3 2 7" xfId="29715"/>
    <cellStyle name="Normal 5 2 3 2 7 2" xfId="29716"/>
    <cellStyle name="Normal 5 2 3 2 7 2 2" xfId="29717"/>
    <cellStyle name="Normal 5 2 3 2 7 2 2 2" xfId="29718"/>
    <cellStyle name="Normal 5 2 3 2 7 2 3" xfId="29719"/>
    <cellStyle name="Normal 5 2 3 2 7 3" xfId="29720"/>
    <cellStyle name="Normal 5 2 3 2 7 3 2" xfId="29721"/>
    <cellStyle name="Normal 5 2 3 2 7 4" xfId="29722"/>
    <cellStyle name="Normal 5 2 3 2 8" xfId="29723"/>
    <cellStyle name="Normal 5 2 3 2 8 2" xfId="29724"/>
    <cellStyle name="Normal 5 2 3 2 8 2 2" xfId="29725"/>
    <cellStyle name="Normal 5 2 3 2 8 3" xfId="29726"/>
    <cellStyle name="Normal 5 2 3 2 9" xfId="29727"/>
    <cellStyle name="Normal 5 2 3 2 9 2" xfId="29728"/>
    <cellStyle name="Normal 5 2 3 3" xfId="29729"/>
    <cellStyle name="Normal 5 2 3 3 2" xfId="29730"/>
    <cellStyle name="Normal 5 2 3 3 2 2" xfId="29731"/>
    <cellStyle name="Normal 5 2 3 3 2 2 2" xfId="29732"/>
    <cellStyle name="Normal 5 2 3 3 2 2 2 2" xfId="29733"/>
    <cellStyle name="Normal 5 2 3 3 2 2 2 2 2" xfId="29734"/>
    <cellStyle name="Normal 5 2 3 3 2 2 2 2 2 2" xfId="29735"/>
    <cellStyle name="Normal 5 2 3 3 2 2 2 2 2 2 2" xfId="29736"/>
    <cellStyle name="Normal 5 2 3 3 2 2 2 2 2 2 2 2" xfId="29737"/>
    <cellStyle name="Normal 5 2 3 3 2 2 2 2 2 2 3" xfId="29738"/>
    <cellStyle name="Normal 5 2 3 3 2 2 2 2 2 3" xfId="29739"/>
    <cellStyle name="Normal 5 2 3 3 2 2 2 2 2 3 2" xfId="29740"/>
    <cellStyle name="Normal 5 2 3 3 2 2 2 2 2 4" xfId="29741"/>
    <cellStyle name="Normal 5 2 3 3 2 2 2 2 3" xfId="29742"/>
    <cellStyle name="Normal 5 2 3 3 2 2 2 2 3 2" xfId="29743"/>
    <cellStyle name="Normal 5 2 3 3 2 2 2 2 3 2 2" xfId="29744"/>
    <cellStyle name="Normal 5 2 3 3 2 2 2 2 3 3" xfId="29745"/>
    <cellStyle name="Normal 5 2 3 3 2 2 2 2 4" xfId="29746"/>
    <cellStyle name="Normal 5 2 3 3 2 2 2 2 4 2" xfId="29747"/>
    <cellStyle name="Normal 5 2 3 3 2 2 2 2 5" xfId="29748"/>
    <cellStyle name="Normal 5 2 3 3 2 2 2 3" xfId="29749"/>
    <cellStyle name="Normal 5 2 3 3 2 2 2 3 2" xfId="29750"/>
    <cellStyle name="Normal 5 2 3 3 2 2 2 3 2 2" xfId="29751"/>
    <cellStyle name="Normal 5 2 3 3 2 2 2 3 2 2 2" xfId="29752"/>
    <cellStyle name="Normal 5 2 3 3 2 2 2 3 2 3" xfId="29753"/>
    <cellStyle name="Normal 5 2 3 3 2 2 2 3 3" xfId="29754"/>
    <cellStyle name="Normal 5 2 3 3 2 2 2 3 3 2" xfId="29755"/>
    <cellStyle name="Normal 5 2 3 3 2 2 2 3 4" xfId="29756"/>
    <cellStyle name="Normal 5 2 3 3 2 2 2 4" xfId="29757"/>
    <cellStyle name="Normal 5 2 3 3 2 2 2 4 2" xfId="29758"/>
    <cellStyle name="Normal 5 2 3 3 2 2 2 4 2 2" xfId="29759"/>
    <cellStyle name="Normal 5 2 3 3 2 2 2 4 3" xfId="29760"/>
    <cellStyle name="Normal 5 2 3 3 2 2 2 5" xfId="29761"/>
    <cellStyle name="Normal 5 2 3 3 2 2 2 5 2" xfId="29762"/>
    <cellStyle name="Normal 5 2 3 3 2 2 2 6" xfId="29763"/>
    <cellStyle name="Normal 5 2 3 3 2 2 3" xfId="29764"/>
    <cellStyle name="Normal 5 2 3 3 2 2 3 2" xfId="29765"/>
    <cellStyle name="Normal 5 2 3 3 2 2 3 2 2" xfId="29766"/>
    <cellStyle name="Normal 5 2 3 3 2 2 3 2 2 2" xfId="29767"/>
    <cellStyle name="Normal 5 2 3 3 2 2 3 2 2 2 2" xfId="29768"/>
    <cellStyle name="Normal 5 2 3 3 2 2 3 2 2 3" xfId="29769"/>
    <cellStyle name="Normal 5 2 3 3 2 2 3 2 3" xfId="29770"/>
    <cellStyle name="Normal 5 2 3 3 2 2 3 2 3 2" xfId="29771"/>
    <cellStyle name="Normal 5 2 3 3 2 2 3 2 4" xfId="29772"/>
    <cellStyle name="Normal 5 2 3 3 2 2 3 3" xfId="29773"/>
    <cellStyle name="Normal 5 2 3 3 2 2 3 3 2" xfId="29774"/>
    <cellStyle name="Normal 5 2 3 3 2 2 3 3 2 2" xfId="29775"/>
    <cellStyle name="Normal 5 2 3 3 2 2 3 3 3" xfId="29776"/>
    <cellStyle name="Normal 5 2 3 3 2 2 3 4" xfId="29777"/>
    <cellStyle name="Normal 5 2 3 3 2 2 3 4 2" xfId="29778"/>
    <cellStyle name="Normal 5 2 3 3 2 2 3 5" xfId="29779"/>
    <cellStyle name="Normal 5 2 3 3 2 2 4" xfId="29780"/>
    <cellStyle name="Normal 5 2 3 3 2 2 4 2" xfId="29781"/>
    <cellStyle name="Normal 5 2 3 3 2 2 4 2 2" xfId="29782"/>
    <cellStyle name="Normal 5 2 3 3 2 2 4 2 2 2" xfId="29783"/>
    <cellStyle name="Normal 5 2 3 3 2 2 4 2 3" xfId="29784"/>
    <cellStyle name="Normal 5 2 3 3 2 2 4 3" xfId="29785"/>
    <cellStyle name="Normal 5 2 3 3 2 2 4 3 2" xfId="29786"/>
    <cellStyle name="Normal 5 2 3 3 2 2 4 4" xfId="29787"/>
    <cellStyle name="Normal 5 2 3 3 2 2 5" xfId="29788"/>
    <cellStyle name="Normal 5 2 3 3 2 2 5 2" xfId="29789"/>
    <cellStyle name="Normal 5 2 3 3 2 2 5 2 2" xfId="29790"/>
    <cellStyle name="Normal 5 2 3 3 2 2 5 3" xfId="29791"/>
    <cellStyle name="Normal 5 2 3 3 2 2 6" xfId="29792"/>
    <cellStyle name="Normal 5 2 3 3 2 2 6 2" xfId="29793"/>
    <cellStyle name="Normal 5 2 3 3 2 2 7" xfId="29794"/>
    <cellStyle name="Normal 5 2 3 3 2 3" xfId="29795"/>
    <cellStyle name="Normal 5 2 3 3 2 3 2" xfId="29796"/>
    <cellStyle name="Normal 5 2 3 3 2 3 2 2" xfId="29797"/>
    <cellStyle name="Normal 5 2 3 3 2 3 2 2 2" xfId="29798"/>
    <cellStyle name="Normal 5 2 3 3 2 3 2 2 2 2" xfId="29799"/>
    <cellStyle name="Normal 5 2 3 3 2 3 2 2 2 2 2" xfId="29800"/>
    <cellStyle name="Normal 5 2 3 3 2 3 2 2 2 3" xfId="29801"/>
    <cellStyle name="Normal 5 2 3 3 2 3 2 2 3" xfId="29802"/>
    <cellStyle name="Normal 5 2 3 3 2 3 2 2 3 2" xfId="29803"/>
    <cellStyle name="Normal 5 2 3 3 2 3 2 2 4" xfId="29804"/>
    <cellStyle name="Normal 5 2 3 3 2 3 2 3" xfId="29805"/>
    <cellStyle name="Normal 5 2 3 3 2 3 2 3 2" xfId="29806"/>
    <cellStyle name="Normal 5 2 3 3 2 3 2 3 2 2" xfId="29807"/>
    <cellStyle name="Normal 5 2 3 3 2 3 2 3 3" xfId="29808"/>
    <cellStyle name="Normal 5 2 3 3 2 3 2 4" xfId="29809"/>
    <cellStyle name="Normal 5 2 3 3 2 3 2 4 2" xfId="29810"/>
    <cellStyle name="Normal 5 2 3 3 2 3 2 5" xfId="29811"/>
    <cellStyle name="Normal 5 2 3 3 2 3 3" xfId="29812"/>
    <cellStyle name="Normal 5 2 3 3 2 3 3 2" xfId="29813"/>
    <cellStyle name="Normal 5 2 3 3 2 3 3 2 2" xfId="29814"/>
    <cellStyle name="Normal 5 2 3 3 2 3 3 2 2 2" xfId="29815"/>
    <cellStyle name="Normal 5 2 3 3 2 3 3 2 3" xfId="29816"/>
    <cellStyle name="Normal 5 2 3 3 2 3 3 3" xfId="29817"/>
    <cellStyle name="Normal 5 2 3 3 2 3 3 3 2" xfId="29818"/>
    <cellStyle name="Normal 5 2 3 3 2 3 3 4" xfId="29819"/>
    <cellStyle name="Normal 5 2 3 3 2 3 4" xfId="29820"/>
    <cellStyle name="Normal 5 2 3 3 2 3 4 2" xfId="29821"/>
    <cellStyle name="Normal 5 2 3 3 2 3 4 2 2" xfId="29822"/>
    <cellStyle name="Normal 5 2 3 3 2 3 4 3" xfId="29823"/>
    <cellStyle name="Normal 5 2 3 3 2 3 5" xfId="29824"/>
    <cellStyle name="Normal 5 2 3 3 2 3 5 2" xfId="29825"/>
    <cellStyle name="Normal 5 2 3 3 2 3 6" xfId="29826"/>
    <cellStyle name="Normal 5 2 3 3 2 4" xfId="29827"/>
    <cellStyle name="Normal 5 2 3 3 2 4 2" xfId="29828"/>
    <cellStyle name="Normal 5 2 3 3 2 4 2 2" xfId="29829"/>
    <cellStyle name="Normal 5 2 3 3 2 4 2 2 2" xfId="29830"/>
    <cellStyle name="Normal 5 2 3 3 2 4 2 2 2 2" xfId="29831"/>
    <cellStyle name="Normal 5 2 3 3 2 4 2 2 3" xfId="29832"/>
    <cellStyle name="Normal 5 2 3 3 2 4 2 3" xfId="29833"/>
    <cellStyle name="Normal 5 2 3 3 2 4 2 3 2" xfId="29834"/>
    <cellStyle name="Normal 5 2 3 3 2 4 2 4" xfId="29835"/>
    <cellStyle name="Normal 5 2 3 3 2 4 3" xfId="29836"/>
    <cellStyle name="Normal 5 2 3 3 2 4 3 2" xfId="29837"/>
    <cellStyle name="Normal 5 2 3 3 2 4 3 2 2" xfId="29838"/>
    <cellStyle name="Normal 5 2 3 3 2 4 3 3" xfId="29839"/>
    <cellStyle name="Normal 5 2 3 3 2 4 4" xfId="29840"/>
    <cellStyle name="Normal 5 2 3 3 2 4 4 2" xfId="29841"/>
    <cellStyle name="Normal 5 2 3 3 2 4 5" xfId="29842"/>
    <cellStyle name="Normal 5 2 3 3 2 5" xfId="29843"/>
    <cellStyle name="Normal 5 2 3 3 2 5 2" xfId="29844"/>
    <cellStyle name="Normal 5 2 3 3 2 5 2 2" xfId="29845"/>
    <cellStyle name="Normal 5 2 3 3 2 5 2 2 2" xfId="29846"/>
    <cellStyle name="Normal 5 2 3 3 2 5 2 3" xfId="29847"/>
    <cellStyle name="Normal 5 2 3 3 2 5 3" xfId="29848"/>
    <cellStyle name="Normal 5 2 3 3 2 5 3 2" xfId="29849"/>
    <cellStyle name="Normal 5 2 3 3 2 5 4" xfId="29850"/>
    <cellStyle name="Normal 5 2 3 3 2 6" xfId="29851"/>
    <cellStyle name="Normal 5 2 3 3 2 6 2" xfId="29852"/>
    <cellStyle name="Normal 5 2 3 3 2 6 2 2" xfId="29853"/>
    <cellStyle name="Normal 5 2 3 3 2 6 3" xfId="29854"/>
    <cellStyle name="Normal 5 2 3 3 2 7" xfId="29855"/>
    <cellStyle name="Normal 5 2 3 3 2 7 2" xfId="29856"/>
    <cellStyle name="Normal 5 2 3 3 2 8" xfId="29857"/>
    <cellStyle name="Normal 5 2 3 3 3" xfId="29858"/>
    <cellStyle name="Normal 5 2 3 3 3 2" xfId="29859"/>
    <cellStyle name="Normal 5 2 3 3 3 2 2" xfId="29860"/>
    <cellStyle name="Normal 5 2 3 3 3 2 2 2" xfId="29861"/>
    <cellStyle name="Normal 5 2 3 3 3 2 2 2 2" xfId="29862"/>
    <cellStyle name="Normal 5 2 3 3 3 2 2 2 2 2" xfId="29863"/>
    <cellStyle name="Normal 5 2 3 3 3 2 2 2 2 2 2" xfId="29864"/>
    <cellStyle name="Normal 5 2 3 3 3 2 2 2 2 3" xfId="29865"/>
    <cellStyle name="Normal 5 2 3 3 3 2 2 2 3" xfId="29866"/>
    <cellStyle name="Normal 5 2 3 3 3 2 2 2 3 2" xfId="29867"/>
    <cellStyle name="Normal 5 2 3 3 3 2 2 2 4" xfId="29868"/>
    <cellStyle name="Normal 5 2 3 3 3 2 2 3" xfId="29869"/>
    <cellStyle name="Normal 5 2 3 3 3 2 2 3 2" xfId="29870"/>
    <cellStyle name="Normal 5 2 3 3 3 2 2 3 2 2" xfId="29871"/>
    <cellStyle name="Normal 5 2 3 3 3 2 2 3 3" xfId="29872"/>
    <cellStyle name="Normal 5 2 3 3 3 2 2 4" xfId="29873"/>
    <cellStyle name="Normal 5 2 3 3 3 2 2 4 2" xfId="29874"/>
    <cellStyle name="Normal 5 2 3 3 3 2 2 5" xfId="29875"/>
    <cellStyle name="Normal 5 2 3 3 3 2 3" xfId="29876"/>
    <cellStyle name="Normal 5 2 3 3 3 2 3 2" xfId="29877"/>
    <cellStyle name="Normal 5 2 3 3 3 2 3 2 2" xfId="29878"/>
    <cellStyle name="Normal 5 2 3 3 3 2 3 2 2 2" xfId="29879"/>
    <cellStyle name="Normal 5 2 3 3 3 2 3 2 3" xfId="29880"/>
    <cellStyle name="Normal 5 2 3 3 3 2 3 3" xfId="29881"/>
    <cellStyle name="Normal 5 2 3 3 3 2 3 3 2" xfId="29882"/>
    <cellStyle name="Normal 5 2 3 3 3 2 3 4" xfId="29883"/>
    <cellStyle name="Normal 5 2 3 3 3 2 4" xfId="29884"/>
    <cellStyle name="Normal 5 2 3 3 3 2 4 2" xfId="29885"/>
    <cellStyle name="Normal 5 2 3 3 3 2 4 2 2" xfId="29886"/>
    <cellStyle name="Normal 5 2 3 3 3 2 4 3" xfId="29887"/>
    <cellStyle name="Normal 5 2 3 3 3 2 5" xfId="29888"/>
    <cellStyle name="Normal 5 2 3 3 3 2 5 2" xfId="29889"/>
    <cellStyle name="Normal 5 2 3 3 3 2 6" xfId="29890"/>
    <cellStyle name="Normal 5 2 3 3 3 3" xfId="29891"/>
    <cellStyle name="Normal 5 2 3 3 3 3 2" xfId="29892"/>
    <cellStyle name="Normal 5 2 3 3 3 3 2 2" xfId="29893"/>
    <cellStyle name="Normal 5 2 3 3 3 3 2 2 2" xfId="29894"/>
    <cellStyle name="Normal 5 2 3 3 3 3 2 2 2 2" xfId="29895"/>
    <cellStyle name="Normal 5 2 3 3 3 3 2 2 3" xfId="29896"/>
    <cellStyle name="Normal 5 2 3 3 3 3 2 3" xfId="29897"/>
    <cellStyle name="Normal 5 2 3 3 3 3 2 3 2" xfId="29898"/>
    <cellStyle name="Normal 5 2 3 3 3 3 2 4" xfId="29899"/>
    <cellStyle name="Normal 5 2 3 3 3 3 3" xfId="29900"/>
    <cellStyle name="Normal 5 2 3 3 3 3 3 2" xfId="29901"/>
    <cellStyle name="Normal 5 2 3 3 3 3 3 2 2" xfId="29902"/>
    <cellStyle name="Normal 5 2 3 3 3 3 3 3" xfId="29903"/>
    <cellStyle name="Normal 5 2 3 3 3 3 4" xfId="29904"/>
    <cellStyle name="Normal 5 2 3 3 3 3 4 2" xfId="29905"/>
    <cellStyle name="Normal 5 2 3 3 3 3 5" xfId="29906"/>
    <cellStyle name="Normal 5 2 3 3 3 4" xfId="29907"/>
    <cellStyle name="Normal 5 2 3 3 3 4 2" xfId="29908"/>
    <cellStyle name="Normal 5 2 3 3 3 4 2 2" xfId="29909"/>
    <cellStyle name="Normal 5 2 3 3 3 4 2 2 2" xfId="29910"/>
    <cellStyle name="Normal 5 2 3 3 3 4 2 3" xfId="29911"/>
    <cellStyle name="Normal 5 2 3 3 3 4 3" xfId="29912"/>
    <cellStyle name="Normal 5 2 3 3 3 4 3 2" xfId="29913"/>
    <cellStyle name="Normal 5 2 3 3 3 4 4" xfId="29914"/>
    <cellStyle name="Normal 5 2 3 3 3 5" xfId="29915"/>
    <cellStyle name="Normal 5 2 3 3 3 5 2" xfId="29916"/>
    <cellStyle name="Normal 5 2 3 3 3 5 2 2" xfId="29917"/>
    <cellStyle name="Normal 5 2 3 3 3 5 3" xfId="29918"/>
    <cellStyle name="Normal 5 2 3 3 3 6" xfId="29919"/>
    <cellStyle name="Normal 5 2 3 3 3 6 2" xfId="29920"/>
    <cellStyle name="Normal 5 2 3 3 3 7" xfId="29921"/>
    <cellStyle name="Normal 5 2 3 3 4" xfId="29922"/>
    <cellStyle name="Normal 5 2 3 3 4 2" xfId="29923"/>
    <cellStyle name="Normal 5 2 3 3 4 2 2" xfId="29924"/>
    <cellStyle name="Normal 5 2 3 3 4 2 2 2" xfId="29925"/>
    <cellStyle name="Normal 5 2 3 3 4 2 2 2 2" xfId="29926"/>
    <cellStyle name="Normal 5 2 3 3 4 2 2 2 2 2" xfId="29927"/>
    <cellStyle name="Normal 5 2 3 3 4 2 2 2 3" xfId="29928"/>
    <cellStyle name="Normal 5 2 3 3 4 2 2 3" xfId="29929"/>
    <cellStyle name="Normal 5 2 3 3 4 2 2 3 2" xfId="29930"/>
    <cellStyle name="Normal 5 2 3 3 4 2 2 4" xfId="29931"/>
    <cellStyle name="Normal 5 2 3 3 4 2 3" xfId="29932"/>
    <cellStyle name="Normal 5 2 3 3 4 2 3 2" xfId="29933"/>
    <cellStyle name="Normal 5 2 3 3 4 2 3 2 2" xfId="29934"/>
    <cellStyle name="Normal 5 2 3 3 4 2 3 3" xfId="29935"/>
    <cellStyle name="Normal 5 2 3 3 4 2 4" xfId="29936"/>
    <cellStyle name="Normal 5 2 3 3 4 2 4 2" xfId="29937"/>
    <cellStyle name="Normal 5 2 3 3 4 2 5" xfId="29938"/>
    <cellStyle name="Normal 5 2 3 3 4 3" xfId="29939"/>
    <cellStyle name="Normal 5 2 3 3 4 3 2" xfId="29940"/>
    <cellStyle name="Normal 5 2 3 3 4 3 2 2" xfId="29941"/>
    <cellStyle name="Normal 5 2 3 3 4 3 2 2 2" xfId="29942"/>
    <cellStyle name="Normal 5 2 3 3 4 3 2 3" xfId="29943"/>
    <cellStyle name="Normal 5 2 3 3 4 3 3" xfId="29944"/>
    <cellStyle name="Normal 5 2 3 3 4 3 3 2" xfId="29945"/>
    <cellStyle name="Normal 5 2 3 3 4 3 4" xfId="29946"/>
    <cellStyle name="Normal 5 2 3 3 4 4" xfId="29947"/>
    <cellStyle name="Normal 5 2 3 3 4 4 2" xfId="29948"/>
    <cellStyle name="Normal 5 2 3 3 4 4 2 2" xfId="29949"/>
    <cellStyle name="Normal 5 2 3 3 4 4 3" xfId="29950"/>
    <cellStyle name="Normal 5 2 3 3 4 5" xfId="29951"/>
    <cellStyle name="Normal 5 2 3 3 4 5 2" xfId="29952"/>
    <cellStyle name="Normal 5 2 3 3 4 6" xfId="29953"/>
    <cellStyle name="Normal 5 2 3 3 5" xfId="29954"/>
    <cellStyle name="Normal 5 2 3 3 5 2" xfId="29955"/>
    <cellStyle name="Normal 5 2 3 3 5 2 2" xfId="29956"/>
    <cellStyle name="Normal 5 2 3 3 5 2 2 2" xfId="29957"/>
    <cellStyle name="Normal 5 2 3 3 5 2 2 2 2" xfId="29958"/>
    <cellStyle name="Normal 5 2 3 3 5 2 2 3" xfId="29959"/>
    <cellStyle name="Normal 5 2 3 3 5 2 3" xfId="29960"/>
    <cellStyle name="Normal 5 2 3 3 5 2 3 2" xfId="29961"/>
    <cellStyle name="Normal 5 2 3 3 5 2 4" xfId="29962"/>
    <cellStyle name="Normal 5 2 3 3 5 3" xfId="29963"/>
    <cellStyle name="Normal 5 2 3 3 5 3 2" xfId="29964"/>
    <cellStyle name="Normal 5 2 3 3 5 3 2 2" xfId="29965"/>
    <cellStyle name="Normal 5 2 3 3 5 3 3" xfId="29966"/>
    <cellStyle name="Normal 5 2 3 3 5 4" xfId="29967"/>
    <cellStyle name="Normal 5 2 3 3 5 4 2" xfId="29968"/>
    <cellStyle name="Normal 5 2 3 3 5 5" xfId="29969"/>
    <cellStyle name="Normal 5 2 3 3 6" xfId="29970"/>
    <cellStyle name="Normal 5 2 3 3 6 2" xfId="29971"/>
    <cellStyle name="Normal 5 2 3 3 6 2 2" xfId="29972"/>
    <cellStyle name="Normal 5 2 3 3 6 2 2 2" xfId="29973"/>
    <cellStyle name="Normal 5 2 3 3 6 2 3" xfId="29974"/>
    <cellStyle name="Normal 5 2 3 3 6 3" xfId="29975"/>
    <cellStyle name="Normal 5 2 3 3 6 3 2" xfId="29976"/>
    <cellStyle name="Normal 5 2 3 3 6 4" xfId="29977"/>
    <cellStyle name="Normal 5 2 3 3 7" xfId="29978"/>
    <cellStyle name="Normal 5 2 3 3 7 2" xfId="29979"/>
    <cellStyle name="Normal 5 2 3 3 7 2 2" xfId="29980"/>
    <cellStyle name="Normal 5 2 3 3 7 3" xfId="29981"/>
    <cellStyle name="Normal 5 2 3 3 8" xfId="29982"/>
    <cellStyle name="Normal 5 2 3 3 8 2" xfId="29983"/>
    <cellStyle name="Normal 5 2 3 3 9" xfId="29984"/>
    <cellStyle name="Normal 5 2 3 4" xfId="29985"/>
    <cellStyle name="Normal 5 2 3 4 2" xfId="29986"/>
    <cellStyle name="Normal 5 2 3 4 2 2" xfId="29987"/>
    <cellStyle name="Normal 5 2 3 4 2 2 2" xfId="29988"/>
    <cellStyle name="Normal 5 2 3 4 2 2 2 2" xfId="29989"/>
    <cellStyle name="Normal 5 2 3 4 2 2 2 2 2" xfId="29990"/>
    <cellStyle name="Normal 5 2 3 4 2 2 2 2 2 2" xfId="29991"/>
    <cellStyle name="Normal 5 2 3 4 2 2 2 2 2 2 2" xfId="29992"/>
    <cellStyle name="Normal 5 2 3 4 2 2 2 2 2 3" xfId="29993"/>
    <cellStyle name="Normal 5 2 3 4 2 2 2 2 3" xfId="29994"/>
    <cellStyle name="Normal 5 2 3 4 2 2 2 2 3 2" xfId="29995"/>
    <cellStyle name="Normal 5 2 3 4 2 2 2 2 4" xfId="29996"/>
    <cellStyle name="Normal 5 2 3 4 2 2 2 3" xfId="29997"/>
    <cellStyle name="Normal 5 2 3 4 2 2 2 3 2" xfId="29998"/>
    <cellStyle name="Normal 5 2 3 4 2 2 2 3 2 2" xfId="29999"/>
    <cellStyle name="Normal 5 2 3 4 2 2 2 3 3" xfId="30000"/>
    <cellStyle name="Normal 5 2 3 4 2 2 2 4" xfId="30001"/>
    <cellStyle name="Normal 5 2 3 4 2 2 2 4 2" xfId="30002"/>
    <cellStyle name="Normal 5 2 3 4 2 2 2 5" xfId="30003"/>
    <cellStyle name="Normal 5 2 3 4 2 2 3" xfId="30004"/>
    <cellStyle name="Normal 5 2 3 4 2 2 3 2" xfId="30005"/>
    <cellStyle name="Normal 5 2 3 4 2 2 3 2 2" xfId="30006"/>
    <cellStyle name="Normal 5 2 3 4 2 2 3 2 2 2" xfId="30007"/>
    <cellStyle name="Normal 5 2 3 4 2 2 3 2 3" xfId="30008"/>
    <cellStyle name="Normal 5 2 3 4 2 2 3 3" xfId="30009"/>
    <cellStyle name="Normal 5 2 3 4 2 2 3 3 2" xfId="30010"/>
    <cellStyle name="Normal 5 2 3 4 2 2 3 4" xfId="30011"/>
    <cellStyle name="Normal 5 2 3 4 2 2 4" xfId="30012"/>
    <cellStyle name="Normal 5 2 3 4 2 2 4 2" xfId="30013"/>
    <cellStyle name="Normal 5 2 3 4 2 2 4 2 2" xfId="30014"/>
    <cellStyle name="Normal 5 2 3 4 2 2 4 3" xfId="30015"/>
    <cellStyle name="Normal 5 2 3 4 2 2 5" xfId="30016"/>
    <cellStyle name="Normal 5 2 3 4 2 2 5 2" xfId="30017"/>
    <cellStyle name="Normal 5 2 3 4 2 2 6" xfId="30018"/>
    <cellStyle name="Normal 5 2 3 4 2 3" xfId="30019"/>
    <cellStyle name="Normal 5 2 3 4 2 3 2" xfId="30020"/>
    <cellStyle name="Normal 5 2 3 4 2 3 2 2" xfId="30021"/>
    <cellStyle name="Normal 5 2 3 4 2 3 2 2 2" xfId="30022"/>
    <cellStyle name="Normal 5 2 3 4 2 3 2 2 2 2" xfId="30023"/>
    <cellStyle name="Normal 5 2 3 4 2 3 2 2 3" xfId="30024"/>
    <cellStyle name="Normal 5 2 3 4 2 3 2 3" xfId="30025"/>
    <cellStyle name="Normal 5 2 3 4 2 3 2 3 2" xfId="30026"/>
    <cellStyle name="Normal 5 2 3 4 2 3 2 4" xfId="30027"/>
    <cellStyle name="Normal 5 2 3 4 2 3 3" xfId="30028"/>
    <cellStyle name="Normal 5 2 3 4 2 3 3 2" xfId="30029"/>
    <cellStyle name="Normal 5 2 3 4 2 3 3 2 2" xfId="30030"/>
    <cellStyle name="Normal 5 2 3 4 2 3 3 3" xfId="30031"/>
    <cellStyle name="Normal 5 2 3 4 2 3 4" xfId="30032"/>
    <cellStyle name="Normal 5 2 3 4 2 3 4 2" xfId="30033"/>
    <cellStyle name="Normal 5 2 3 4 2 3 5" xfId="30034"/>
    <cellStyle name="Normal 5 2 3 4 2 4" xfId="30035"/>
    <cellStyle name="Normal 5 2 3 4 2 4 2" xfId="30036"/>
    <cellStyle name="Normal 5 2 3 4 2 4 2 2" xfId="30037"/>
    <cellStyle name="Normal 5 2 3 4 2 4 2 2 2" xfId="30038"/>
    <cellStyle name="Normal 5 2 3 4 2 4 2 3" xfId="30039"/>
    <cellStyle name="Normal 5 2 3 4 2 4 3" xfId="30040"/>
    <cellStyle name="Normal 5 2 3 4 2 4 3 2" xfId="30041"/>
    <cellStyle name="Normal 5 2 3 4 2 4 4" xfId="30042"/>
    <cellStyle name="Normal 5 2 3 4 2 5" xfId="30043"/>
    <cellStyle name="Normal 5 2 3 4 2 5 2" xfId="30044"/>
    <cellStyle name="Normal 5 2 3 4 2 5 2 2" xfId="30045"/>
    <cellStyle name="Normal 5 2 3 4 2 5 3" xfId="30046"/>
    <cellStyle name="Normal 5 2 3 4 2 6" xfId="30047"/>
    <cellStyle name="Normal 5 2 3 4 2 6 2" xfId="30048"/>
    <cellStyle name="Normal 5 2 3 4 2 7" xfId="30049"/>
    <cellStyle name="Normal 5 2 3 4 3" xfId="30050"/>
    <cellStyle name="Normal 5 2 3 4 3 2" xfId="30051"/>
    <cellStyle name="Normal 5 2 3 4 3 2 2" xfId="30052"/>
    <cellStyle name="Normal 5 2 3 4 3 2 2 2" xfId="30053"/>
    <cellStyle name="Normal 5 2 3 4 3 2 2 2 2" xfId="30054"/>
    <cellStyle name="Normal 5 2 3 4 3 2 2 2 2 2" xfId="30055"/>
    <cellStyle name="Normal 5 2 3 4 3 2 2 2 3" xfId="30056"/>
    <cellStyle name="Normal 5 2 3 4 3 2 2 3" xfId="30057"/>
    <cellStyle name="Normal 5 2 3 4 3 2 2 3 2" xfId="30058"/>
    <cellStyle name="Normal 5 2 3 4 3 2 2 4" xfId="30059"/>
    <cellStyle name="Normal 5 2 3 4 3 2 3" xfId="30060"/>
    <cellStyle name="Normal 5 2 3 4 3 2 3 2" xfId="30061"/>
    <cellStyle name="Normal 5 2 3 4 3 2 3 2 2" xfId="30062"/>
    <cellStyle name="Normal 5 2 3 4 3 2 3 3" xfId="30063"/>
    <cellStyle name="Normal 5 2 3 4 3 2 4" xfId="30064"/>
    <cellStyle name="Normal 5 2 3 4 3 2 4 2" xfId="30065"/>
    <cellStyle name="Normal 5 2 3 4 3 2 5" xfId="30066"/>
    <cellStyle name="Normal 5 2 3 4 3 3" xfId="30067"/>
    <cellStyle name="Normal 5 2 3 4 3 3 2" xfId="30068"/>
    <cellStyle name="Normal 5 2 3 4 3 3 2 2" xfId="30069"/>
    <cellStyle name="Normal 5 2 3 4 3 3 2 2 2" xfId="30070"/>
    <cellStyle name="Normal 5 2 3 4 3 3 2 3" xfId="30071"/>
    <cellStyle name="Normal 5 2 3 4 3 3 3" xfId="30072"/>
    <cellStyle name="Normal 5 2 3 4 3 3 3 2" xfId="30073"/>
    <cellStyle name="Normal 5 2 3 4 3 3 4" xfId="30074"/>
    <cellStyle name="Normal 5 2 3 4 3 4" xfId="30075"/>
    <cellStyle name="Normal 5 2 3 4 3 4 2" xfId="30076"/>
    <cellStyle name="Normal 5 2 3 4 3 4 2 2" xfId="30077"/>
    <cellStyle name="Normal 5 2 3 4 3 4 3" xfId="30078"/>
    <cellStyle name="Normal 5 2 3 4 3 5" xfId="30079"/>
    <cellStyle name="Normal 5 2 3 4 3 5 2" xfId="30080"/>
    <cellStyle name="Normal 5 2 3 4 3 6" xfId="30081"/>
    <cellStyle name="Normal 5 2 3 4 4" xfId="30082"/>
    <cellStyle name="Normal 5 2 3 4 4 2" xfId="30083"/>
    <cellStyle name="Normal 5 2 3 4 4 2 2" xfId="30084"/>
    <cellStyle name="Normal 5 2 3 4 4 2 2 2" xfId="30085"/>
    <cellStyle name="Normal 5 2 3 4 4 2 2 2 2" xfId="30086"/>
    <cellStyle name="Normal 5 2 3 4 4 2 2 3" xfId="30087"/>
    <cellStyle name="Normal 5 2 3 4 4 2 3" xfId="30088"/>
    <cellStyle name="Normal 5 2 3 4 4 2 3 2" xfId="30089"/>
    <cellStyle name="Normal 5 2 3 4 4 2 4" xfId="30090"/>
    <cellStyle name="Normal 5 2 3 4 4 3" xfId="30091"/>
    <cellStyle name="Normal 5 2 3 4 4 3 2" xfId="30092"/>
    <cellStyle name="Normal 5 2 3 4 4 3 2 2" xfId="30093"/>
    <cellStyle name="Normal 5 2 3 4 4 3 3" xfId="30094"/>
    <cellStyle name="Normal 5 2 3 4 4 4" xfId="30095"/>
    <cellStyle name="Normal 5 2 3 4 4 4 2" xfId="30096"/>
    <cellStyle name="Normal 5 2 3 4 4 5" xfId="30097"/>
    <cellStyle name="Normal 5 2 3 4 5" xfId="30098"/>
    <cellStyle name="Normal 5 2 3 4 5 2" xfId="30099"/>
    <cellStyle name="Normal 5 2 3 4 5 2 2" xfId="30100"/>
    <cellStyle name="Normal 5 2 3 4 5 2 2 2" xfId="30101"/>
    <cellStyle name="Normal 5 2 3 4 5 2 3" xfId="30102"/>
    <cellStyle name="Normal 5 2 3 4 5 3" xfId="30103"/>
    <cellStyle name="Normal 5 2 3 4 5 3 2" xfId="30104"/>
    <cellStyle name="Normal 5 2 3 4 5 4" xfId="30105"/>
    <cellStyle name="Normal 5 2 3 4 6" xfId="30106"/>
    <cellStyle name="Normal 5 2 3 4 6 2" xfId="30107"/>
    <cellStyle name="Normal 5 2 3 4 6 2 2" xfId="30108"/>
    <cellStyle name="Normal 5 2 3 4 6 3" xfId="30109"/>
    <cellStyle name="Normal 5 2 3 4 7" xfId="30110"/>
    <cellStyle name="Normal 5 2 3 4 7 2" xfId="30111"/>
    <cellStyle name="Normal 5 2 3 4 8" xfId="30112"/>
    <cellStyle name="Normal 5 2 3 5" xfId="30113"/>
    <cellStyle name="Normal 5 2 3 5 2" xfId="30114"/>
    <cellStyle name="Normal 5 2 3 5 2 2" xfId="30115"/>
    <cellStyle name="Normal 5 2 3 5 2 2 2" xfId="30116"/>
    <cellStyle name="Normal 5 2 3 5 2 2 2 2" xfId="30117"/>
    <cellStyle name="Normal 5 2 3 5 2 2 2 2 2" xfId="30118"/>
    <cellStyle name="Normal 5 2 3 5 2 2 2 2 2 2" xfId="30119"/>
    <cellStyle name="Normal 5 2 3 5 2 2 2 2 3" xfId="30120"/>
    <cellStyle name="Normal 5 2 3 5 2 2 2 3" xfId="30121"/>
    <cellStyle name="Normal 5 2 3 5 2 2 2 3 2" xfId="30122"/>
    <cellStyle name="Normal 5 2 3 5 2 2 2 4" xfId="30123"/>
    <cellStyle name="Normal 5 2 3 5 2 2 3" xfId="30124"/>
    <cellStyle name="Normal 5 2 3 5 2 2 3 2" xfId="30125"/>
    <cellStyle name="Normal 5 2 3 5 2 2 3 2 2" xfId="30126"/>
    <cellStyle name="Normal 5 2 3 5 2 2 3 3" xfId="30127"/>
    <cellStyle name="Normal 5 2 3 5 2 2 4" xfId="30128"/>
    <cellStyle name="Normal 5 2 3 5 2 2 4 2" xfId="30129"/>
    <cellStyle name="Normal 5 2 3 5 2 2 5" xfId="30130"/>
    <cellStyle name="Normal 5 2 3 5 2 3" xfId="30131"/>
    <cellStyle name="Normal 5 2 3 5 2 3 2" xfId="30132"/>
    <cellStyle name="Normal 5 2 3 5 2 3 2 2" xfId="30133"/>
    <cellStyle name="Normal 5 2 3 5 2 3 2 2 2" xfId="30134"/>
    <cellStyle name="Normal 5 2 3 5 2 3 2 3" xfId="30135"/>
    <cellStyle name="Normal 5 2 3 5 2 3 3" xfId="30136"/>
    <cellStyle name="Normal 5 2 3 5 2 3 3 2" xfId="30137"/>
    <cellStyle name="Normal 5 2 3 5 2 3 4" xfId="30138"/>
    <cellStyle name="Normal 5 2 3 5 2 4" xfId="30139"/>
    <cellStyle name="Normal 5 2 3 5 2 4 2" xfId="30140"/>
    <cellStyle name="Normal 5 2 3 5 2 4 2 2" xfId="30141"/>
    <cellStyle name="Normal 5 2 3 5 2 4 3" xfId="30142"/>
    <cellStyle name="Normal 5 2 3 5 2 5" xfId="30143"/>
    <cellStyle name="Normal 5 2 3 5 2 5 2" xfId="30144"/>
    <cellStyle name="Normal 5 2 3 5 2 6" xfId="30145"/>
    <cellStyle name="Normal 5 2 3 5 3" xfId="30146"/>
    <cellStyle name="Normal 5 2 3 5 3 2" xfId="30147"/>
    <cellStyle name="Normal 5 2 3 5 3 2 2" xfId="30148"/>
    <cellStyle name="Normal 5 2 3 5 3 2 2 2" xfId="30149"/>
    <cellStyle name="Normal 5 2 3 5 3 2 2 2 2" xfId="30150"/>
    <cellStyle name="Normal 5 2 3 5 3 2 2 3" xfId="30151"/>
    <cellStyle name="Normal 5 2 3 5 3 2 3" xfId="30152"/>
    <cellStyle name="Normal 5 2 3 5 3 2 3 2" xfId="30153"/>
    <cellStyle name="Normal 5 2 3 5 3 2 4" xfId="30154"/>
    <cellStyle name="Normal 5 2 3 5 3 3" xfId="30155"/>
    <cellStyle name="Normal 5 2 3 5 3 3 2" xfId="30156"/>
    <cellStyle name="Normal 5 2 3 5 3 3 2 2" xfId="30157"/>
    <cellStyle name="Normal 5 2 3 5 3 3 3" xfId="30158"/>
    <cellStyle name="Normal 5 2 3 5 3 4" xfId="30159"/>
    <cellStyle name="Normal 5 2 3 5 3 4 2" xfId="30160"/>
    <cellStyle name="Normal 5 2 3 5 3 5" xfId="30161"/>
    <cellStyle name="Normal 5 2 3 5 4" xfId="30162"/>
    <cellStyle name="Normal 5 2 3 5 4 2" xfId="30163"/>
    <cellStyle name="Normal 5 2 3 5 4 2 2" xfId="30164"/>
    <cellStyle name="Normal 5 2 3 5 4 2 2 2" xfId="30165"/>
    <cellStyle name="Normal 5 2 3 5 4 2 3" xfId="30166"/>
    <cellStyle name="Normal 5 2 3 5 4 3" xfId="30167"/>
    <cellStyle name="Normal 5 2 3 5 4 3 2" xfId="30168"/>
    <cellStyle name="Normal 5 2 3 5 4 4" xfId="30169"/>
    <cellStyle name="Normal 5 2 3 5 5" xfId="30170"/>
    <cellStyle name="Normal 5 2 3 5 5 2" xfId="30171"/>
    <cellStyle name="Normal 5 2 3 5 5 2 2" xfId="30172"/>
    <cellStyle name="Normal 5 2 3 5 5 3" xfId="30173"/>
    <cellStyle name="Normal 5 2 3 5 6" xfId="30174"/>
    <cellStyle name="Normal 5 2 3 5 6 2" xfId="30175"/>
    <cellStyle name="Normal 5 2 3 5 7" xfId="30176"/>
    <cellStyle name="Normal 5 2 3 6" xfId="30177"/>
    <cellStyle name="Normal 5 2 3 6 2" xfId="30178"/>
    <cellStyle name="Normal 5 2 3 6 2 2" xfId="30179"/>
    <cellStyle name="Normal 5 2 3 6 2 2 2" xfId="30180"/>
    <cellStyle name="Normal 5 2 3 6 2 2 2 2" xfId="30181"/>
    <cellStyle name="Normal 5 2 3 6 2 2 2 2 2" xfId="30182"/>
    <cellStyle name="Normal 5 2 3 6 2 2 2 3" xfId="30183"/>
    <cellStyle name="Normal 5 2 3 6 2 2 3" xfId="30184"/>
    <cellStyle name="Normal 5 2 3 6 2 2 3 2" xfId="30185"/>
    <cellStyle name="Normal 5 2 3 6 2 2 4" xfId="30186"/>
    <cellStyle name="Normal 5 2 3 6 2 3" xfId="30187"/>
    <cellStyle name="Normal 5 2 3 6 2 3 2" xfId="30188"/>
    <cellStyle name="Normal 5 2 3 6 2 3 2 2" xfId="30189"/>
    <cellStyle name="Normal 5 2 3 6 2 3 3" xfId="30190"/>
    <cellStyle name="Normal 5 2 3 6 2 4" xfId="30191"/>
    <cellStyle name="Normal 5 2 3 6 2 4 2" xfId="30192"/>
    <cellStyle name="Normal 5 2 3 6 2 5" xfId="30193"/>
    <cellStyle name="Normal 5 2 3 6 3" xfId="30194"/>
    <cellStyle name="Normal 5 2 3 6 3 2" xfId="30195"/>
    <cellStyle name="Normal 5 2 3 6 3 2 2" xfId="30196"/>
    <cellStyle name="Normal 5 2 3 6 3 2 2 2" xfId="30197"/>
    <cellStyle name="Normal 5 2 3 6 3 2 3" xfId="30198"/>
    <cellStyle name="Normal 5 2 3 6 3 3" xfId="30199"/>
    <cellStyle name="Normal 5 2 3 6 3 3 2" xfId="30200"/>
    <cellStyle name="Normal 5 2 3 6 3 4" xfId="30201"/>
    <cellStyle name="Normal 5 2 3 6 4" xfId="30202"/>
    <cellStyle name="Normal 5 2 3 6 4 2" xfId="30203"/>
    <cellStyle name="Normal 5 2 3 6 4 2 2" xfId="30204"/>
    <cellStyle name="Normal 5 2 3 6 4 3" xfId="30205"/>
    <cellStyle name="Normal 5 2 3 6 5" xfId="30206"/>
    <cellStyle name="Normal 5 2 3 6 5 2" xfId="30207"/>
    <cellStyle name="Normal 5 2 3 6 6" xfId="30208"/>
    <cellStyle name="Normal 5 2 3 7" xfId="30209"/>
    <cellStyle name="Normal 5 2 3 7 2" xfId="30210"/>
    <cellStyle name="Normal 5 2 3 7 2 2" xfId="30211"/>
    <cellStyle name="Normal 5 2 3 7 2 2 2" xfId="30212"/>
    <cellStyle name="Normal 5 2 3 7 2 2 2 2" xfId="30213"/>
    <cellStyle name="Normal 5 2 3 7 2 2 3" xfId="30214"/>
    <cellStyle name="Normal 5 2 3 7 2 3" xfId="30215"/>
    <cellStyle name="Normal 5 2 3 7 2 3 2" xfId="30216"/>
    <cellStyle name="Normal 5 2 3 7 2 4" xfId="30217"/>
    <cellStyle name="Normal 5 2 3 7 3" xfId="30218"/>
    <cellStyle name="Normal 5 2 3 7 3 2" xfId="30219"/>
    <cellStyle name="Normal 5 2 3 7 3 2 2" xfId="30220"/>
    <cellStyle name="Normal 5 2 3 7 3 3" xfId="30221"/>
    <cellStyle name="Normal 5 2 3 7 4" xfId="30222"/>
    <cellStyle name="Normal 5 2 3 7 4 2" xfId="30223"/>
    <cellStyle name="Normal 5 2 3 7 5" xfId="30224"/>
    <cellStyle name="Normal 5 2 3 8" xfId="30225"/>
    <cellStyle name="Normal 5 2 3 8 2" xfId="30226"/>
    <cellStyle name="Normal 5 2 3 8 2 2" xfId="30227"/>
    <cellStyle name="Normal 5 2 3 8 2 2 2" xfId="30228"/>
    <cellStyle name="Normal 5 2 3 8 2 3" xfId="30229"/>
    <cellStyle name="Normal 5 2 3 8 3" xfId="30230"/>
    <cellStyle name="Normal 5 2 3 8 3 2" xfId="30231"/>
    <cellStyle name="Normal 5 2 3 8 4" xfId="30232"/>
    <cellStyle name="Normal 5 2 3 9" xfId="30233"/>
    <cellStyle name="Normal 5 2 3 9 2" xfId="30234"/>
    <cellStyle name="Normal 5 2 3 9 2 2" xfId="30235"/>
    <cellStyle name="Normal 5 2 3 9 3" xfId="30236"/>
    <cellStyle name="Normal 5 2 4" xfId="30237"/>
    <cellStyle name="Normal 5 2 4 10" xfId="30238"/>
    <cellStyle name="Normal 5 2 4 2" xfId="30239"/>
    <cellStyle name="Normal 5 2 4 2 2" xfId="30240"/>
    <cellStyle name="Normal 5 2 4 2 2 2" xfId="30241"/>
    <cellStyle name="Normal 5 2 4 2 2 2 2" xfId="30242"/>
    <cellStyle name="Normal 5 2 4 2 2 2 2 2" xfId="30243"/>
    <cellStyle name="Normal 5 2 4 2 2 2 2 2 2" xfId="30244"/>
    <cellStyle name="Normal 5 2 4 2 2 2 2 2 2 2" xfId="30245"/>
    <cellStyle name="Normal 5 2 4 2 2 2 2 2 2 2 2" xfId="30246"/>
    <cellStyle name="Normal 5 2 4 2 2 2 2 2 2 2 2 2" xfId="30247"/>
    <cellStyle name="Normal 5 2 4 2 2 2 2 2 2 2 3" xfId="30248"/>
    <cellStyle name="Normal 5 2 4 2 2 2 2 2 2 3" xfId="30249"/>
    <cellStyle name="Normal 5 2 4 2 2 2 2 2 2 3 2" xfId="30250"/>
    <cellStyle name="Normal 5 2 4 2 2 2 2 2 2 4" xfId="30251"/>
    <cellStyle name="Normal 5 2 4 2 2 2 2 2 3" xfId="30252"/>
    <cellStyle name="Normal 5 2 4 2 2 2 2 2 3 2" xfId="30253"/>
    <cellStyle name="Normal 5 2 4 2 2 2 2 2 3 2 2" xfId="30254"/>
    <cellStyle name="Normal 5 2 4 2 2 2 2 2 3 3" xfId="30255"/>
    <cellStyle name="Normal 5 2 4 2 2 2 2 2 4" xfId="30256"/>
    <cellStyle name="Normal 5 2 4 2 2 2 2 2 4 2" xfId="30257"/>
    <cellStyle name="Normal 5 2 4 2 2 2 2 2 5" xfId="30258"/>
    <cellStyle name="Normal 5 2 4 2 2 2 2 3" xfId="30259"/>
    <cellStyle name="Normal 5 2 4 2 2 2 2 3 2" xfId="30260"/>
    <cellStyle name="Normal 5 2 4 2 2 2 2 3 2 2" xfId="30261"/>
    <cellStyle name="Normal 5 2 4 2 2 2 2 3 2 2 2" xfId="30262"/>
    <cellStyle name="Normal 5 2 4 2 2 2 2 3 2 3" xfId="30263"/>
    <cellStyle name="Normal 5 2 4 2 2 2 2 3 3" xfId="30264"/>
    <cellStyle name="Normal 5 2 4 2 2 2 2 3 3 2" xfId="30265"/>
    <cellStyle name="Normal 5 2 4 2 2 2 2 3 4" xfId="30266"/>
    <cellStyle name="Normal 5 2 4 2 2 2 2 4" xfId="30267"/>
    <cellStyle name="Normal 5 2 4 2 2 2 2 4 2" xfId="30268"/>
    <cellStyle name="Normal 5 2 4 2 2 2 2 4 2 2" xfId="30269"/>
    <cellStyle name="Normal 5 2 4 2 2 2 2 4 3" xfId="30270"/>
    <cellStyle name="Normal 5 2 4 2 2 2 2 5" xfId="30271"/>
    <cellStyle name="Normal 5 2 4 2 2 2 2 5 2" xfId="30272"/>
    <cellStyle name="Normal 5 2 4 2 2 2 2 6" xfId="30273"/>
    <cellStyle name="Normal 5 2 4 2 2 2 3" xfId="30274"/>
    <cellStyle name="Normal 5 2 4 2 2 2 3 2" xfId="30275"/>
    <cellStyle name="Normal 5 2 4 2 2 2 3 2 2" xfId="30276"/>
    <cellStyle name="Normal 5 2 4 2 2 2 3 2 2 2" xfId="30277"/>
    <cellStyle name="Normal 5 2 4 2 2 2 3 2 2 2 2" xfId="30278"/>
    <cellStyle name="Normal 5 2 4 2 2 2 3 2 2 3" xfId="30279"/>
    <cellStyle name="Normal 5 2 4 2 2 2 3 2 3" xfId="30280"/>
    <cellStyle name="Normal 5 2 4 2 2 2 3 2 3 2" xfId="30281"/>
    <cellStyle name="Normal 5 2 4 2 2 2 3 2 4" xfId="30282"/>
    <cellStyle name="Normal 5 2 4 2 2 2 3 3" xfId="30283"/>
    <cellStyle name="Normal 5 2 4 2 2 2 3 3 2" xfId="30284"/>
    <cellStyle name="Normal 5 2 4 2 2 2 3 3 2 2" xfId="30285"/>
    <cellStyle name="Normal 5 2 4 2 2 2 3 3 3" xfId="30286"/>
    <cellStyle name="Normal 5 2 4 2 2 2 3 4" xfId="30287"/>
    <cellStyle name="Normal 5 2 4 2 2 2 3 4 2" xfId="30288"/>
    <cellStyle name="Normal 5 2 4 2 2 2 3 5" xfId="30289"/>
    <cellStyle name="Normal 5 2 4 2 2 2 4" xfId="30290"/>
    <cellStyle name="Normal 5 2 4 2 2 2 4 2" xfId="30291"/>
    <cellStyle name="Normal 5 2 4 2 2 2 4 2 2" xfId="30292"/>
    <cellStyle name="Normal 5 2 4 2 2 2 4 2 2 2" xfId="30293"/>
    <cellStyle name="Normal 5 2 4 2 2 2 4 2 3" xfId="30294"/>
    <cellStyle name="Normal 5 2 4 2 2 2 4 3" xfId="30295"/>
    <cellStyle name="Normal 5 2 4 2 2 2 4 3 2" xfId="30296"/>
    <cellStyle name="Normal 5 2 4 2 2 2 4 4" xfId="30297"/>
    <cellStyle name="Normal 5 2 4 2 2 2 5" xfId="30298"/>
    <cellStyle name="Normal 5 2 4 2 2 2 5 2" xfId="30299"/>
    <cellStyle name="Normal 5 2 4 2 2 2 5 2 2" xfId="30300"/>
    <cellStyle name="Normal 5 2 4 2 2 2 5 3" xfId="30301"/>
    <cellStyle name="Normal 5 2 4 2 2 2 6" xfId="30302"/>
    <cellStyle name="Normal 5 2 4 2 2 2 6 2" xfId="30303"/>
    <cellStyle name="Normal 5 2 4 2 2 2 7" xfId="30304"/>
    <cellStyle name="Normal 5 2 4 2 2 3" xfId="30305"/>
    <cellStyle name="Normal 5 2 4 2 2 3 2" xfId="30306"/>
    <cellStyle name="Normal 5 2 4 2 2 3 2 2" xfId="30307"/>
    <cellStyle name="Normal 5 2 4 2 2 3 2 2 2" xfId="30308"/>
    <cellStyle name="Normal 5 2 4 2 2 3 2 2 2 2" xfId="30309"/>
    <cellStyle name="Normal 5 2 4 2 2 3 2 2 2 2 2" xfId="30310"/>
    <cellStyle name="Normal 5 2 4 2 2 3 2 2 2 3" xfId="30311"/>
    <cellStyle name="Normal 5 2 4 2 2 3 2 2 3" xfId="30312"/>
    <cellStyle name="Normal 5 2 4 2 2 3 2 2 3 2" xfId="30313"/>
    <cellStyle name="Normal 5 2 4 2 2 3 2 2 4" xfId="30314"/>
    <cellStyle name="Normal 5 2 4 2 2 3 2 3" xfId="30315"/>
    <cellStyle name="Normal 5 2 4 2 2 3 2 3 2" xfId="30316"/>
    <cellStyle name="Normal 5 2 4 2 2 3 2 3 2 2" xfId="30317"/>
    <cellStyle name="Normal 5 2 4 2 2 3 2 3 3" xfId="30318"/>
    <cellStyle name="Normal 5 2 4 2 2 3 2 4" xfId="30319"/>
    <cellStyle name="Normal 5 2 4 2 2 3 2 4 2" xfId="30320"/>
    <cellStyle name="Normal 5 2 4 2 2 3 2 5" xfId="30321"/>
    <cellStyle name="Normal 5 2 4 2 2 3 3" xfId="30322"/>
    <cellStyle name="Normal 5 2 4 2 2 3 3 2" xfId="30323"/>
    <cellStyle name="Normal 5 2 4 2 2 3 3 2 2" xfId="30324"/>
    <cellStyle name="Normal 5 2 4 2 2 3 3 2 2 2" xfId="30325"/>
    <cellStyle name="Normal 5 2 4 2 2 3 3 2 3" xfId="30326"/>
    <cellStyle name="Normal 5 2 4 2 2 3 3 3" xfId="30327"/>
    <cellStyle name="Normal 5 2 4 2 2 3 3 3 2" xfId="30328"/>
    <cellStyle name="Normal 5 2 4 2 2 3 3 4" xfId="30329"/>
    <cellStyle name="Normal 5 2 4 2 2 3 4" xfId="30330"/>
    <cellStyle name="Normal 5 2 4 2 2 3 4 2" xfId="30331"/>
    <cellStyle name="Normal 5 2 4 2 2 3 4 2 2" xfId="30332"/>
    <cellStyle name="Normal 5 2 4 2 2 3 4 3" xfId="30333"/>
    <cellStyle name="Normal 5 2 4 2 2 3 5" xfId="30334"/>
    <cellStyle name="Normal 5 2 4 2 2 3 5 2" xfId="30335"/>
    <cellStyle name="Normal 5 2 4 2 2 3 6" xfId="30336"/>
    <cellStyle name="Normal 5 2 4 2 2 4" xfId="30337"/>
    <cellStyle name="Normal 5 2 4 2 2 4 2" xfId="30338"/>
    <cellStyle name="Normal 5 2 4 2 2 4 2 2" xfId="30339"/>
    <cellStyle name="Normal 5 2 4 2 2 4 2 2 2" xfId="30340"/>
    <cellStyle name="Normal 5 2 4 2 2 4 2 2 2 2" xfId="30341"/>
    <cellStyle name="Normal 5 2 4 2 2 4 2 2 3" xfId="30342"/>
    <cellStyle name="Normal 5 2 4 2 2 4 2 3" xfId="30343"/>
    <cellStyle name="Normal 5 2 4 2 2 4 2 3 2" xfId="30344"/>
    <cellStyle name="Normal 5 2 4 2 2 4 2 4" xfId="30345"/>
    <cellStyle name="Normal 5 2 4 2 2 4 3" xfId="30346"/>
    <cellStyle name="Normal 5 2 4 2 2 4 3 2" xfId="30347"/>
    <cellStyle name="Normal 5 2 4 2 2 4 3 2 2" xfId="30348"/>
    <cellStyle name="Normal 5 2 4 2 2 4 3 3" xfId="30349"/>
    <cellStyle name="Normal 5 2 4 2 2 4 4" xfId="30350"/>
    <cellStyle name="Normal 5 2 4 2 2 4 4 2" xfId="30351"/>
    <cellStyle name="Normal 5 2 4 2 2 4 5" xfId="30352"/>
    <cellStyle name="Normal 5 2 4 2 2 5" xfId="30353"/>
    <cellStyle name="Normal 5 2 4 2 2 5 2" xfId="30354"/>
    <cellStyle name="Normal 5 2 4 2 2 5 2 2" xfId="30355"/>
    <cellStyle name="Normal 5 2 4 2 2 5 2 2 2" xfId="30356"/>
    <cellStyle name="Normal 5 2 4 2 2 5 2 3" xfId="30357"/>
    <cellStyle name="Normal 5 2 4 2 2 5 3" xfId="30358"/>
    <cellStyle name="Normal 5 2 4 2 2 5 3 2" xfId="30359"/>
    <cellStyle name="Normal 5 2 4 2 2 5 4" xfId="30360"/>
    <cellStyle name="Normal 5 2 4 2 2 6" xfId="30361"/>
    <cellStyle name="Normal 5 2 4 2 2 6 2" xfId="30362"/>
    <cellStyle name="Normal 5 2 4 2 2 6 2 2" xfId="30363"/>
    <cellStyle name="Normal 5 2 4 2 2 6 3" xfId="30364"/>
    <cellStyle name="Normal 5 2 4 2 2 7" xfId="30365"/>
    <cellStyle name="Normal 5 2 4 2 2 7 2" xfId="30366"/>
    <cellStyle name="Normal 5 2 4 2 2 8" xfId="30367"/>
    <cellStyle name="Normal 5 2 4 2 3" xfId="30368"/>
    <cellStyle name="Normal 5 2 4 2 3 2" xfId="30369"/>
    <cellStyle name="Normal 5 2 4 2 3 2 2" xfId="30370"/>
    <cellStyle name="Normal 5 2 4 2 3 2 2 2" xfId="30371"/>
    <cellStyle name="Normal 5 2 4 2 3 2 2 2 2" xfId="30372"/>
    <cellStyle name="Normal 5 2 4 2 3 2 2 2 2 2" xfId="30373"/>
    <cellStyle name="Normal 5 2 4 2 3 2 2 2 2 2 2" xfId="30374"/>
    <cellStyle name="Normal 5 2 4 2 3 2 2 2 2 3" xfId="30375"/>
    <cellStyle name="Normal 5 2 4 2 3 2 2 2 3" xfId="30376"/>
    <cellStyle name="Normal 5 2 4 2 3 2 2 2 3 2" xfId="30377"/>
    <cellStyle name="Normal 5 2 4 2 3 2 2 2 4" xfId="30378"/>
    <cellStyle name="Normal 5 2 4 2 3 2 2 3" xfId="30379"/>
    <cellStyle name="Normal 5 2 4 2 3 2 2 3 2" xfId="30380"/>
    <cellStyle name="Normal 5 2 4 2 3 2 2 3 2 2" xfId="30381"/>
    <cellStyle name="Normal 5 2 4 2 3 2 2 3 3" xfId="30382"/>
    <cellStyle name="Normal 5 2 4 2 3 2 2 4" xfId="30383"/>
    <cellStyle name="Normal 5 2 4 2 3 2 2 4 2" xfId="30384"/>
    <cellStyle name="Normal 5 2 4 2 3 2 2 5" xfId="30385"/>
    <cellStyle name="Normal 5 2 4 2 3 2 3" xfId="30386"/>
    <cellStyle name="Normal 5 2 4 2 3 2 3 2" xfId="30387"/>
    <cellStyle name="Normal 5 2 4 2 3 2 3 2 2" xfId="30388"/>
    <cellStyle name="Normal 5 2 4 2 3 2 3 2 2 2" xfId="30389"/>
    <cellStyle name="Normal 5 2 4 2 3 2 3 2 3" xfId="30390"/>
    <cellStyle name="Normal 5 2 4 2 3 2 3 3" xfId="30391"/>
    <cellStyle name="Normal 5 2 4 2 3 2 3 3 2" xfId="30392"/>
    <cellStyle name="Normal 5 2 4 2 3 2 3 4" xfId="30393"/>
    <cellStyle name="Normal 5 2 4 2 3 2 4" xfId="30394"/>
    <cellStyle name="Normal 5 2 4 2 3 2 4 2" xfId="30395"/>
    <cellStyle name="Normal 5 2 4 2 3 2 4 2 2" xfId="30396"/>
    <cellStyle name="Normal 5 2 4 2 3 2 4 3" xfId="30397"/>
    <cellStyle name="Normal 5 2 4 2 3 2 5" xfId="30398"/>
    <cellStyle name="Normal 5 2 4 2 3 2 5 2" xfId="30399"/>
    <cellStyle name="Normal 5 2 4 2 3 2 6" xfId="30400"/>
    <cellStyle name="Normal 5 2 4 2 3 3" xfId="30401"/>
    <cellStyle name="Normal 5 2 4 2 3 3 2" xfId="30402"/>
    <cellStyle name="Normal 5 2 4 2 3 3 2 2" xfId="30403"/>
    <cellStyle name="Normal 5 2 4 2 3 3 2 2 2" xfId="30404"/>
    <cellStyle name="Normal 5 2 4 2 3 3 2 2 2 2" xfId="30405"/>
    <cellStyle name="Normal 5 2 4 2 3 3 2 2 3" xfId="30406"/>
    <cellStyle name="Normal 5 2 4 2 3 3 2 3" xfId="30407"/>
    <cellStyle name="Normal 5 2 4 2 3 3 2 3 2" xfId="30408"/>
    <cellStyle name="Normal 5 2 4 2 3 3 2 4" xfId="30409"/>
    <cellStyle name="Normal 5 2 4 2 3 3 3" xfId="30410"/>
    <cellStyle name="Normal 5 2 4 2 3 3 3 2" xfId="30411"/>
    <cellStyle name="Normal 5 2 4 2 3 3 3 2 2" xfId="30412"/>
    <cellStyle name="Normal 5 2 4 2 3 3 3 3" xfId="30413"/>
    <cellStyle name="Normal 5 2 4 2 3 3 4" xfId="30414"/>
    <cellStyle name="Normal 5 2 4 2 3 3 4 2" xfId="30415"/>
    <cellStyle name="Normal 5 2 4 2 3 3 5" xfId="30416"/>
    <cellStyle name="Normal 5 2 4 2 3 4" xfId="30417"/>
    <cellStyle name="Normal 5 2 4 2 3 4 2" xfId="30418"/>
    <cellStyle name="Normal 5 2 4 2 3 4 2 2" xfId="30419"/>
    <cellStyle name="Normal 5 2 4 2 3 4 2 2 2" xfId="30420"/>
    <cellStyle name="Normal 5 2 4 2 3 4 2 3" xfId="30421"/>
    <cellStyle name="Normal 5 2 4 2 3 4 3" xfId="30422"/>
    <cellStyle name="Normal 5 2 4 2 3 4 3 2" xfId="30423"/>
    <cellStyle name="Normal 5 2 4 2 3 4 4" xfId="30424"/>
    <cellStyle name="Normal 5 2 4 2 3 5" xfId="30425"/>
    <cellStyle name="Normal 5 2 4 2 3 5 2" xfId="30426"/>
    <cellStyle name="Normal 5 2 4 2 3 5 2 2" xfId="30427"/>
    <cellStyle name="Normal 5 2 4 2 3 5 3" xfId="30428"/>
    <cellStyle name="Normal 5 2 4 2 3 6" xfId="30429"/>
    <cellStyle name="Normal 5 2 4 2 3 6 2" xfId="30430"/>
    <cellStyle name="Normal 5 2 4 2 3 7" xfId="30431"/>
    <cellStyle name="Normal 5 2 4 2 4" xfId="30432"/>
    <cellStyle name="Normal 5 2 4 2 4 2" xfId="30433"/>
    <cellStyle name="Normal 5 2 4 2 4 2 2" xfId="30434"/>
    <cellStyle name="Normal 5 2 4 2 4 2 2 2" xfId="30435"/>
    <cellStyle name="Normal 5 2 4 2 4 2 2 2 2" xfId="30436"/>
    <cellStyle name="Normal 5 2 4 2 4 2 2 2 2 2" xfId="30437"/>
    <cellStyle name="Normal 5 2 4 2 4 2 2 2 3" xfId="30438"/>
    <cellStyle name="Normal 5 2 4 2 4 2 2 3" xfId="30439"/>
    <cellStyle name="Normal 5 2 4 2 4 2 2 3 2" xfId="30440"/>
    <cellStyle name="Normal 5 2 4 2 4 2 2 4" xfId="30441"/>
    <cellStyle name="Normal 5 2 4 2 4 2 3" xfId="30442"/>
    <cellStyle name="Normal 5 2 4 2 4 2 3 2" xfId="30443"/>
    <cellStyle name="Normal 5 2 4 2 4 2 3 2 2" xfId="30444"/>
    <cellStyle name="Normal 5 2 4 2 4 2 3 3" xfId="30445"/>
    <cellStyle name="Normal 5 2 4 2 4 2 4" xfId="30446"/>
    <cellStyle name="Normal 5 2 4 2 4 2 4 2" xfId="30447"/>
    <cellStyle name="Normal 5 2 4 2 4 2 5" xfId="30448"/>
    <cellStyle name="Normal 5 2 4 2 4 3" xfId="30449"/>
    <cellStyle name="Normal 5 2 4 2 4 3 2" xfId="30450"/>
    <cellStyle name="Normal 5 2 4 2 4 3 2 2" xfId="30451"/>
    <cellStyle name="Normal 5 2 4 2 4 3 2 2 2" xfId="30452"/>
    <cellStyle name="Normal 5 2 4 2 4 3 2 3" xfId="30453"/>
    <cellStyle name="Normal 5 2 4 2 4 3 3" xfId="30454"/>
    <cellStyle name="Normal 5 2 4 2 4 3 3 2" xfId="30455"/>
    <cellStyle name="Normal 5 2 4 2 4 3 4" xfId="30456"/>
    <cellStyle name="Normal 5 2 4 2 4 4" xfId="30457"/>
    <cellStyle name="Normal 5 2 4 2 4 4 2" xfId="30458"/>
    <cellStyle name="Normal 5 2 4 2 4 4 2 2" xfId="30459"/>
    <cellStyle name="Normal 5 2 4 2 4 4 3" xfId="30460"/>
    <cellStyle name="Normal 5 2 4 2 4 5" xfId="30461"/>
    <cellStyle name="Normal 5 2 4 2 4 5 2" xfId="30462"/>
    <cellStyle name="Normal 5 2 4 2 4 6" xfId="30463"/>
    <cellStyle name="Normal 5 2 4 2 5" xfId="30464"/>
    <cellStyle name="Normal 5 2 4 2 5 2" xfId="30465"/>
    <cellStyle name="Normal 5 2 4 2 5 2 2" xfId="30466"/>
    <cellStyle name="Normal 5 2 4 2 5 2 2 2" xfId="30467"/>
    <cellStyle name="Normal 5 2 4 2 5 2 2 2 2" xfId="30468"/>
    <cellStyle name="Normal 5 2 4 2 5 2 2 3" xfId="30469"/>
    <cellStyle name="Normal 5 2 4 2 5 2 3" xfId="30470"/>
    <cellStyle name="Normal 5 2 4 2 5 2 3 2" xfId="30471"/>
    <cellStyle name="Normal 5 2 4 2 5 2 4" xfId="30472"/>
    <cellStyle name="Normal 5 2 4 2 5 3" xfId="30473"/>
    <cellStyle name="Normal 5 2 4 2 5 3 2" xfId="30474"/>
    <cellStyle name="Normal 5 2 4 2 5 3 2 2" xfId="30475"/>
    <cellStyle name="Normal 5 2 4 2 5 3 3" xfId="30476"/>
    <cellStyle name="Normal 5 2 4 2 5 4" xfId="30477"/>
    <cellStyle name="Normal 5 2 4 2 5 4 2" xfId="30478"/>
    <cellStyle name="Normal 5 2 4 2 5 5" xfId="30479"/>
    <cellStyle name="Normal 5 2 4 2 6" xfId="30480"/>
    <cellStyle name="Normal 5 2 4 2 6 2" xfId="30481"/>
    <cellStyle name="Normal 5 2 4 2 6 2 2" xfId="30482"/>
    <cellStyle name="Normal 5 2 4 2 6 2 2 2" xfId="30483"/>
    <cellStyle name="Normal 5 2 4 2 6 2 3" xfId="30484"/>
    <cellStyle name="Normal 5 2 4 2 6 3" xfId="30485"/>
    <cellStyle name="Normal 5 2 4 2 6 3 2" xfId="30486"/>
    <cellStyle name="Normal 5 2 4 2 6 4" xfId="30487"/>
    <cellStyle name="Normal 5 2 4 2 7" xfId="30488"/>
    <cellStyle name="Normal 5 2 4 2 7 2" xfId="30489"/>
    <cellStyle name="Normal 5 2 4 2 7 2 2" xfId="30490"/>
    <cellStyle name="Normal 5 2 4 2 7 3" xfId="30491"/>
    <cellStyle name="Normal 5 2 4 2 8" xfId="30492"/>
    <cellStyle name="Normal 5 2 4 2 8 2" xfId="30493"/>
    <cellStyle name="Normal 5 2 4 2 9" xfId="30494"/>
    <cellStyle name="Normal 5 2 4 3" xfId="30495"/>
    <cellStyle name="Normal 5 2 4 3 2" xfId="30496"/>
    <cellStyle name="Normal 5 2 4 3 2 2" xfId="30497"/>
    <cellStyle name="Normal 5 2 4 3 2 2 2" xfId="30498"/>
    <cellStyle name="Normal 5 2 4 3 2 2 2 2" xfId="30499"/>
    <cellStyle name="Normal 5 2 4 3 2 2 2 2 2" xfId="30500"/>
    <cellStyle name="Normal 5 2 4 3 2 2 2 2 2 2" xfId="30501"/>
    <cellStyle name="Normal 5 2 4 3 2 2 2 2 2 2 2" xfId="30502"/>
    <cellStyle name="Normal 5 2 4 3 2 2 2 2 2 3" xfId="30503"/>
    <cellStyle name="Normal 5 2 4 3 2 2 2 2 3" xfId="30504"/>
    <cellStyle name="Normal 5 2 4 3 2 2 2 2 3 2" xfId="30505"/>
    <cellStyle name="Normal 5 2 4 3 2 2 2 2 4" xfId="30506"/>
    <cellStyle name="Normal 5 2 4 3 2 2 2 3" xfId="30507"/>
    <cellStyle name="Normal 5 2 4 3 2 2 2 3 2" xfId="30508"/>
    <cellStyle name="Normal 5 2 4 3 2 2 2 3 2 2" xfId="30509"/>
    <cellStyle name="Normal 5 2 4 3 2 2 2 3 3" xfId="30510"/>
    <cellStyle name="Normal 5 2 4 3 2 2 2 4" xfId="30511"/>
    <cellStyle name="Normal 5 2 4 3 2 2 2 4 2" xfId="30512"/>
    <cellStyle name="Normal 5 2 4 3 2 2 2 5" xfId="30513"/>
    <cellStyle name="Normal 5 2 4 3 2 2 3" xfId="30514"/>
    <cellStyle name="Normal 5 2 4 3 2 2 3 2" xfId="30515"/>
    <cellStyle name="Normal 5 2 4 3 2 2 3 2 2" xfId="30516"/>
    <cellStyle name="Normal 5 2 4 3 2 2 3 2 2 2" xfId="30517"/>
    <cellStyle name="Normal 5 2 4 3 2 2 3 2 3" xfId="30518"/>
    <cellStyle name="Normal 5 2 4 3 2 2 3 3" xfId="30519"/>
    <cellStyle name="Normal 5 2 4 3 2 2 3 3 2" xfId="30520"/>
    <cellStyle name="Normal 5 2 4 3 2 2 3 4" xfId="30521"/>
    <cellStyle name="Normal 5 2 4 3 2 2 4" xfId="30522"/>
    <cellStyle name="Normal 5 2 4 3 2 2 4 2" xfId="30523"/>
    <cellStyle name="Normal 5 2 4 3 2 2 4 2 2" xfId="30524"/>
    <cellStyle name="Normal 5 2 4 3 2 2 4 3" xfId="30525"/>
    <cellStyle name="Normal 5 2 4 3 2 2 5" xfId="30526"/>
    <cellStyle name="Normal 5 2 4 3 2 2 5 2" xfId="30527"/>
    <cellStyle name="Normal 5 2 4 3 2 2 6" xfId="30528"/>
    <cellStyle name="Normal 5 2 4 3 2 3" xfId="30529"/>
    <cellStyle name="Normal 5 2 4 3 2 3 2" xfId="30530"/>
    <cellStyle name="Normal 5 2 4 3 2 3 2 2" xfId="30531"/>
    <cellStyle name="Normal 5 2 4 3 2 3 2 2 2" xfId="30532"/>
    <cellStyle name="Normal 5 2 4 3 2 3 2 2 2 2" xfId="30533"/>
    <cellStyle name="Normal 5 2 4 3 2 3 2 2 3" xfId="30534"/>
    <cellStyle name="Normal 5 2 4 3 2 3 2 3" xfId="30535"/>
    <cellStyle name="Normal 5 2 4 3 2 3 2 3 2" xfId="30536"/>
    <cellStyle name="Normal 5 2 4 3 2 3 2 4" xfId="30537"/>
    <cellStyle name="Normal 5 2 4 3 2 3 3" xfId="30538"/>
    <cellStyle name="Normal 5 2 4 3 2 3 3 2" xfId="30539"/>
    <cellStyle name="Normal 5 2 4 3 2 3 3 2 2" xfId="30540"/>
    <cellStyle name="Normal 5 2 4 3 2 3 3 3" xfId="30541"/>
    <cellStyle name="Normal 5 2 4 3 2 3 4" xfId="30542"/>
    <cellStyle name="Normal 5 2 4 3 2 3 4 2" xfId="30543"/>
    <cellStyle name="Normal 5 2 4 3 2 3 5" xfId="30544"/>
    <cellStyle name="Normal 5 2 4 3 2 4" xfId="30545"/>
    <cellStyle name="Normal 5 2 4 3 2 4 2" xfId="30546"/>
    <cellStyle name="Normal 5 2 4 3 2 4 2 2" xfId="30547"/>
    <cellStyle name="Normal 5 2 4 3 2 4 2 2 2" xfId="30548"/>
    <cellStyle name="Normal 5 2 4 3 2 4 2 3" xfId="30549"/>
    <cellStyle name="Normal 5 2 4 3 2 4 3" xfId="30550"/>
    <cellStyle name="Normal 5 2 4 3 2 4 3 2" xfId="30551"/>
    <cellStyle name="Normal 5 2 4 3 2 4 4" xfId="30552"/>
    <cellStyle name="Normal 5 2 4 3 2 5" xfId="30553"/>
    <cellStyle name="Normal 5 2 4 3 2 5 2" xfId="30554"/>
    <cellStyle name="Normal 5 2 4 3 2 5 2 2" xfId="30555"/>
    <cellStyle name="Normal 5 2 4 3 2 5 3" xfId="30556"/>
    <cellStyle name="Normal 5 2 4 3 2 6" xfId="30557"/>
    <cellStyle name="Normal 5 2 4 3 2 6 2" xfId="30558"/>
    <cellStyle name="Normal 5 2 4 3 2 7" xfId="30559"/>
    <cellStyle name="Normal 5 2 4 3 3" xfId="30560"/>
    <cellStyle name="Normal 5 2 4 3 3 2" xfId="30561"/>
    <cellStyle name="Normal 5 2 4 3 3 2 2" xfId="30562"/>
    <cellStyle name="Normal 5 2 4 3 3 2 2 2" xfId="30563"/>
    <cellStyle name="Normal 5 2 4 3 3 2 2 2 2" xfId="30564"/>
    <cellStyle name="Normal 5 2 4 3 3 2 2 2 2 2" xfId="30565"/>
    <cellStyle name="Normal 5 2 4 3 3 2 2 2 3" xfId="30566"/>
    <cellStyle name="Normal 5 2 4 3 3 2 2 3" xfId="30567"/>
    <cellStyle name="Normal 5 2 4 3 3 2 2 3 2" xfId="30568"/>
    <cellStyle name="Normal 5 2 4 3 3 2 2 4" xfId="30569"/>
    <cellStyle name="Normal 5 2 4 3 3 2 3" xfId="30570"/>
    <cellStyle name="Normal 5 2 4 3 3 2 3 2" xfId="30571"/>
    <cellStyle name="Normal 5 2 4 3 3 2 3 2 2" xfId="30572"/>
    <cellStyle name="Normal 5 2 4 3 3 2 3 3" xfId="30573"/>
    <cellStyle name="Normal 5 2 4 3 3 2 4" xfId="30574"/>
    <cellStyle name="Normal 5 2 4 3 3 2 4 2" xfId="30575"/>
    <cellStyle name="Normal 5 2 4 3 3 2 5" xfId="30576"/>
    <cellStyle name="Normal 5 2 4 3 3 3" xfId="30577"/>
    <cellStyle name="Normal 5 2 4 3 3 3 2" xfId="30578"/>
    <cellStyle name="Normal 5 2 4 3 3 3 2 2" xfId="30579"/>
    <cellStyle name="Normal 5 2 4 3 3 3 2 2 2" xfId="30580"/>
    <cellStyle name="Normal 5 2 4 3 3 3 2 3" xfId="30581"/>
    <cellStyle name="Normal 5 2 4 3 3 3 3" xfId="30582"/>
    <cellStyle name="Normal 5 2 4 3 3 3 3 2" xfId="30583"/>
    <cellStyle name="Normal 5 2 4 3 3 3 4" xfId="30584"/>
    <cellStyle name="Normal 5 2 4 3 3 4" xfId="30585"/>
    <cellStyle name="Normal 5 2 4 3 3 4 2" xfId="30586"/>
    <cellStyle name="Normal 5 2 4 3 3 4 2 2" xfId="30587"/>
    <cellStyle name="Normal 5 2 4 3 3 4 3" xfId="30588"/>
    <cellStyle name="Normal 5 2 4 3 3 5" xfId="30589"/>
    <cellStyle name="Normal 5 2 4 3 3 5 2" xfId="30590"/>
    <cellStyle name="Normal 5 2 4 3 3 6" xfId="30591"/>
    <cellStyle name="Normal 5 2 4 3 4" xfId="30592"/>
    <cellStyle name="Normal 5 2 4 3 4 2" xfId="30593"/>
    <cellStyle name="Normal 5 2 4 3 4 2 2" xfId="30594"/>
    <cellStyle name="Normal 5 2 4 3 4 2 2 2" xfId="30595"/>
    <cellStyle name="Normal 5 2 4 3 4 2 2 2 2" xfId="30596"/>
    <cellStyle name="Normal 5 2 4 3 4 2 2 3" xfId="30597"/>
    <cellStyle name="Normal 5 2 4 3 4 2 3" xfId="30598"/>
    <cellStyle name="Normal 5 2 4 3 4 2 3 2" xfId="30599"/>
    <cellStyle name="Normal 5 2 4 3 4 2 4" xfId="30600"/>
    <cellStyle name="Normal 5 2 4 3 4 3" xfId="30601"/>
    <cellStyle name="Normal 5 2 4 3 4 3 2" xfId="30602"/>
    <cellStyle name="Normal 5 2 4 3 4 3 2 2" xfId="30603"/>
    <cellStyle name="Normal 5 2 4 3 4 3 3" xfId="30604"/>
    <cellStyle name="Normal 5 2 4 3 4 4" xfId="30605"/>
    <cellStyle name="Normal 5 2 4 3 4 4 2" xfId="30606"/>
    <cellStyle name="Normal 5 2 4 3 4 5" xfId="30607"/>
    <cellStyle name="Normal 5 2 4 3 5" xfId="30608"/>
    <cellStyle name="Normal 5 2 4 3 5 2" xfId="30609"/>
    <cellStyle name="Normal 5 2 4 3 5 2 2" xfId="30610"/>
    <cellStyle name="Normal 5 2 4 3 5 2 2 2" xfId="30611"/>
    <cellStyle name="Normal 5 2 4 3 5 2 3" xfId="30612"/>
    <cellStyle name="Normal 5 2 4 3 5 3" xfId="30613"/>
    <cellStyle name="Normal 5 2 4 3 5 3 2" xfId="30614"/>
    <cellStyle name="Normal 5 2 4 3 5 4" xfId="30615"/>
    <cellStyle name="Normal 5 2 4 3 6" xfId="30616"/>
    <cellStyle name="Normal 5 2 4 3 6 2" xfId="30617"/>
    <cellStyle name="Normal 5 2 4 3 6 2 2" xfId="30618"/>
    <cellStyle name="Normal 5 2 4 3 6 3" xfId="30619"/>
    <cellStyle name="Normal 5 2 4 3 7" xfId="30620"/>
    <cellStyle name="Normal 5 2 4 3 7 2" xfId="30621"/>
    <cellStyle name="Normal 5 2 4 3 8" xfId="30622"/>
    <cellStyle name="Normal 5 2 4 4" xfId="30623"/>
    <cellStyle name="Normal 5 2 4 4 2" xfId="30624"/>
    <cellStyle name="Normal 5 2 4 4 2 2" xfId="30625"/>
    <cellStyle name="Normal 5 2 4 4 2 2 2" xfId="30626"/>
    <cellStyle name="Normal 5 2 4 4 2 2 2 2" xfId="30627"/>
    <cellStyle name="Normal 5 2 4 4 2 2 2 2 2" xfId="30628"/>
    <cellStyle name="Normal 5 2 4 4 2 2 2 2 2 2" xfId="30629"/>
    <cellStyle name="Normal 5 2 4 4 2 2 2 2 3" xfId="30630"/>
    <cellStyle name="Normal 5 2 4 4 2 2 2 3" xfId="30631"/>
    <cellStyle name="Normal 5 2 4 4 2 2 2 3 2" xfId="30632"/>
    <cellStyle name="Normal 5 2 4 4 2 2 2 4" xfId="30633"/>
    <cellStyle name="Normal 5 2 4 4 2 2 3" xfId="30634"/>
    <cellStyle name="Normal 5 2 4 4 2 2 3 2" xfId="30635"/>
    <cellStyle name="Normal 5 2 4 4 2 2 3 2 2" xfId="30636"/>
    <cellStyle name="Normal 5 2 4 4 2 2 3 3" xfId="30637"/>
    <cellStyle name="Normal 5 2 4 4 2 2 4" xfId="30638"/>
    <cellStyle name="Normal 5 2 4 4 2 2 4 2" xfId="30639"/>
    <cellStyle name="Normal 5 2 4 4 2 2 5" xfId="30640"/>
    <cellStyle name="Normal 5 2 4 4 2 3" xfId="30641"/>
    <cellStyle name="Normal 5 2 4 4 2 3 2" xfId="30642"/>
    <cellStyle name="Normal 5 2 4 4 2 3 2 2" xfId="30643"/>
    <cellStyle name="Normal 5 2 4 4 2 3 2 2 2" xfId="30644"/>
    <cellStyle name="Normal 5 2 4 4 2 3 2 3" xfId="30645"/>
    <cellStyle name="Normal 5 2 4 4 2 3 3" xfId="30646"/>
    <cellStyle name="Normal 5 2 4 4 2 3 3 2" xfId="30647"/>
    <cellStyle name="Normal 5 2 4 4 2 3 4" xfId="30648"/>
    <cellStyle name="Normal 5 2 4 4 2 4" xfId="30649"/>
    <cellStyle name="Normal 5 2 4 4 2 4 2" xfId="30650"/>
    <cellStyle name="Normal 5 2 4 4 2 4 2 2" xfId="30651"/>
    <cellStyle name="Normal 5 2 4 4 2 4 3" xfId="30652"/>
    <cellStyle name="Normal 5 2 4 4 2 5" xfId="30653"/>
    <cellStyle name="Normal 5 2 4 4 2 5 2" xfId="30654"/>
    <cellStyle name="Normal 5 2 4 4 2 6" xfId="30655"/>
    <cellStyle name="Normal 5 2 4 4 3" xfId="30656"/>
    <cellStyle name="Normal 5 2 4 4 3 2" xfId="30657"/>
    <cellStyle name="Normal 5 2 4 4 3 2 2" xfId="30658"/>
    <cellStyle name="Normal 5 2 4 4 3 2 2 2" xfId="30659"/>
    <cellStyle name="Normal 5 2 4 4 3 2 2 2 2" xfId="30660"/>
    <cellStyle name="Normal 5 2 4 4 3 2 2 3" xfId="30661"/>
    <cellStyle name="Normal 5 2 4 4 3 2 3" xfId="30662"/>
    <cellStyle name="Normal 5 2 4 4 3 2 3 2" xfId="30663"/>
    <cellStyle name="Normal 5 2 4 4 3 2 4" xfId="30664"/>
    <cellStyle name="Normal 5 2 4 4 3 3" xfId="30665"/>
    <cellStyle name="Normal 5 2 4 4 3 3 2" xfId="30666"/>
    <cellStyle name="Normal 5 2 4 4 3 3 2 2" xfId="30667"/>
    <cellStyle name="Normal 5 2 4 4 3 3 3" xfId="30668"/>
    <cellStyle name="Normal 5 2 4 4 3 4" xfId="30669"/>
    <cellStyle name="Normal 5 2 4 4 3 4 2" xfId="30670"/>
    <cellStyle name="Normal 5 2 4 4 3 5" xfId="30671"/>
    <cellStyle name="Normal 5 2 4 4 4" xfId="30672"/>
    <cellStyle name="Normal 5 2 4 4 4 2" xfId="30673"/>
    <cellStyle name="Normal 5 2 4 4 4 2 2" xfId="30674"/>
    <cellStyle name="Normal 5 2 4 4 4 2 2 2" xfId="30675"/>
    <cellStyle name="Normal 5 2 4 4 4 2 3" xfId="30676"/>
    <cellStyle name="Normal 5 2 4 4 4 3" xfId="30677"/>
    <cellStyle name="Normal 5 2 4 4 4 3 2" xfId="30678"/>
    <cellStyle name="Normal 5 2 4 4 4 4" xfId="30679"/>
    <cellStyle name="Normal 5 2 4 4 5" xfId="30680"/>
    <cellStyle name="Normal 5 2 4 4 5 2" xfId="30681"/>
    <cellStyle name="Normal 5 2 4 4 5 2 2" xfId="30682"/>
    <cellStyle name="Normal 5 2 4 4 5 3" xfId="30683"/>
    <cellStyle name="Normal 5 2 4 4 6" xfId="30684"/>
    <cellStyle name="Normal 5 2 4 4 6 2" xfId="30685"/>
    <cellStyle name="Normal 5 2 4 4 7" xfId="30686"/>
    <cellStyle name="Normal 5 2 4 5" xfId="30687"/>
    <cellStyle name="Normal 5 2 4 5 2" xfId="30688"/>
    <cellStyle name="Normal 5 2 4 5 2 2" xfId="30689"/>
    <cellStyle name="Normal 5 2 4 5 2 2 2" xfId="30690"/>
    <cellStyle name="Normal 5 2 4 5 2 2 2 2" xfId="30691"/>
    <cellStyle name="Normal 5 2 4 5 2 2 2 2 2" xfId="30692"/>
    <cellStyle name="Normal 5 2 4 5 2 2 2 3" xfId="30693"/>
    <cellStyle name="Normal 5 2 4 5 2 2 3" xfId="30694"/>
    <cellStyle name="Normal 5 2 4 5 2 2 3 2" xfId="30695"/>
    <cellStyle name="Normal 5 2 4 5 2 2 4" xfId="30696"/>
    <cellStyle name="Normal 5 2 4 5 2 3" xfId="30697"/>
    <cellStyle name="Normal 5 2 4 5 2 3 2" xfId="30698"/>
    <cellStyle name="Normal 5 2 4 5 2 3 2 2" xfId="30699"/>
    <cellStyle name="Normal 5 2 4 5 2 3 3" xfId="30700"/>
    <cellStyle name="Normal 5 2 4 5 2 4" xfId="30701"/>
    <cellStyle name="Normal 5 2 4 5 2 4 2" xfId="30702"/>
    <cellStyle name="Normal 5 2 4 5 2 5" xfId="30703"/>
    <cellStyle name="Normal 5 2 4 5 3" xfId="30704"/>
    <cellStyle name="Normal 5 2 4 5 3 2" xfId="30705"/>
    <cellStyle name="Normal 5 2 4 5 3 2 2" xfId="30706"/>
    <cellStyle name="Normal 5 2 4 5 3 2 2 2" xfId="30707"/>
    <cellStyle name="Normal 5 2 4 5 3 2 3" xfId="30708"/>
    <cellStyle name="Normal 5 2 4 5 3 3" xfId="30709"/>
    <cellStyle name="Normal 5 2 4 5 3 3 2" xfId="30710"/>
    <cellStyle name="Normal 5 2 4 5 3 4" xfId="30711"/>
    <cellStyle name="Normal 5 2 4 5 4" xfId="30712"/>
    <cellStyle name="Normal 5 2 4 5 4 2" xfId="30713"/>
    <cellStyle name="Normal 5 2 4 5 4 2 2" xfId="30714"/>
    <cellStyle name="Normal 5 2 4 5 4 3" xfId="30715"/>
    <cellStyle name="Normal 5 2 4 5 5" xfId="30716"/>
    <cellStyle name="Normal 5 2 4 5 5 2" xfId="30717"/>
    <cellStyle name="Normal 5 2 4 5 6" xfId="30718"/>
    <cellStyle name="Normal 5 2 4 6" xfId="30719"/>
    <cellStyle name="Normal 5 2 4 6 2" xfId="30720"/>
    <cellStyle name="Normal 5 2 4 6 2 2" xfId="30721"/>
    <cellStyle name="Normal 5 2 4 6 2 2 2" xfId="30722"/>
    <cellStyle name="Normal 5 2 4 6 2 2 2 2" xfId="30723"/>
    <cellStyle name="Normal 5 2 4 6 2 2 3" xfId="30724"/>
    <cellStyle name="Normal 5 2 4 6 2 3" xfId="30725"/>
    <cellStyle name="Normal 5 2 4 6 2 3 2" xfId="30726"/>
    <cellStyle name="Normal 5 2 4 6 2 4" xfId="30727"/>
    <cellStyle name="Normal 5 2 4 6 3" xfId="30728"/>
    <cellStyle name="Normal 5 2 4 6 3 2" xfId="30729"/>
    <cellStyle name="Normal 5 2 4 6 3 2 2" xfId="30730"/>
    <cellStyle name="Normal 5 2 4 6 3 3" xfId="30731"/>
    <cellStyle name="Normal 5 2 4 6 4" xfId="30732"/>
    <cellStyle name="Normal 5 2 4 6 4 2" xfId="30733"/>
    <cellStyle name="Normal 5 2 4 6 5" xfId="30734"/>
    <cellStyle name="Normal 5 2 4 7" xfId="30735"/>
    <cellStyle name="Normal 5 2 4 7 2" xfId="30736"/>
    <cellStyle name="Normal 5 2 4 7 2 2" xfId="30737"/>
    <cellStyle name="Normal 5 2 4 7 2 2 2" xfId="30738"/>
    <cellStyle name="Normal 5 2 4 7 2 3" xfId="30739"/>
    <cellStyle name="Normal 5 2 4 7 3" xfId="30740"/>
    <cellStyle name="Normal 5 2 4 7 3 2" xfId="30741"/>
    <cellStyle name="Normal 5 2 4 7 4" xfId="30742"/>
    <cellStyle name="Normal 5 2 4 8" xfId="30743"/>
    <cellStyle name="Normal 5 2 4 8 2" xfId="30744"/>
    <cellStyle name="Normal 5 2 4 8 2 2" xfId="30745"/>
    <cellStyle name="Normal 5 2 4 8 3" xfId="30746"/>
    <cellStyle name="Normal 5 2 4 9" xfId="30747"/>
    <cellStyle name="Normal 5 2 4 9 2" xfId="30748"/>
    <cellStyle name="Normal 5 2 5" xfId="30749"/>
    <cellStyle name="Normal 5 2 5 2" xfId="30750"/>
    <cellStyle name="Normal 5 2 5 2 2" xfId="30751"/>
    <cellStyle name="Normal 5 2 5 2 2 2" xfId="30752"/>
    <cellStyle name="Normal 5 2 5 2 2 2 2" xfId="30753"/>
    <cellStyle name="Normal 5 2 5 2 2 2 2 2" xfId="30754"/>
    <cellStyle name="Normal 5 2 5 2 2 2 2 2 2" xfId="30755"/>
    <cellStyle name="Normal 5 2 5 2 2 2 2 2 2 2" xfId="30756"/>
    <cellStyle name="Normal 5 2 5 2 2 2 2 2 2 2 2" xfId="30757"/>
    <cellStyle name="Normal 5 2 5 2 2 2 2 2 2 3" xfId="30758"/>
    <cellStyle name="Normal 5 2 5 2 2 2 2 2 3" xfId="30759"/>
    <cellStyle name="Normal 5 2 5 2 2 2 2 2 3 2" xfId="30760"/>
    <cellStyle name="Normal 5 2 5 2 2 2 2 2 4" xfId="30761"/>
    <cellStyle name="Normal 5 2 5 2 2 2 2 3" xfId="30762"/>
    <cellStyle name="Normal 5 2 5 2 2 2 2 3 2" xfId="30763"/>
    <cellStyle name="Normal 5 2 5 2 2 2 2 3 2 2" xfId="30764"/>
    <cellStyle name="Normal 5 2 5 2 2 2 2 3 3" xfId="30765"/>
    <cellStyle name="Normal 5 2 5 2 2 2 2 4" xfId="30766"/>
    <cellStyle name="Normal 5 2 5 2 2 2 2 4 2" xfId="30767"/>
    <cellStyle name="Normal 5 2 5 2 2 2 2 5" xfId="30768"/>
    <cellStyle name="Normal 5 2 5 2 2 2 3" xfId="30769"/>
    <cellStyle name="Normal 5 2 5 2 2 2 3 2" xfId="30770"/>
    <cellStyle name="Normal 5 2 5 2 2 2 3 2 2" xfId="30771"/>
    <cellStyle name="Normal 5 2 5 2 2 2 3 2 2 2" xfId="30772"/>
    <cellStyle name="Normal 5 2 5 2 2 2 3 2 3" xfId="30773"/>
    <cellStyle name="Normal 5 2 5 2 2 2 3 3" xfId="30774"/>
    <cellStyle name="Normal 5 2 5 2 2 2 3 3 2" xfId="30775"/>
    <cellStyle name="Normal 5 2 5 2 2 2 3 4" xfId="30776"/>
    <cellStyle name="Normal 5 2 5 2 2 2 4" xfId="30777"/>
    <cellStyle name="Normal 5 2 5 2 2 2 4 2" xfId="30778"/>
    <cellStyle name="Normal 5 2 5 2 2 2 4 2 2" xfId="30779"/>
    <cellStyle name="Normal 5 2 5 2 2 2 4 3" xfId="30780"/>
    <cellStyle name="Normal 5 2 5 2 2 2 5" xfId="30781"/>
    <cellStyle name="Normal 5 2 5 2 2 2 5 2" xfId="30782"/>
    <cellStyle name="Normal 5 2 5 2 2 2 6" xfId="30783"/>
    <cellStyle name="Normal 5 2 5 2 2 3" xfId="30784"/>
    <cellStyle name="Normal 5 2 5 2 2 3 2" xfId="30785"/>
    <cellStyle name="Normal 5 2 5 2 2 3 2 2" xfId="30786"/>
    <cellStyle name="Normal 5 2 5 2 2 3 2 2 2" xfId="30787"/>
    <cellStyle name="Normal 5 2 5 2 2 3 2 2 2 2" xfId="30788"/>
    <cellStyle name="Normal 5 2 5 2 2 3 2 2 3" xfId="30789"/>
    <cellStyle name="Normal 5 2 5 2 2 3 2 3" xfId="30790"/>
    <cellStyle name="Normal 5 2 5 2 2 3 2 3 2" xfId="30791"/>
    <cellStyle name="Normal 5 2 5 2 2 3 2 4" xfId="30792"/>
    <cellStyle name="Normal 5 2 5 2 2 3 3" xfId="30793"/>
    <cellStyle name="Normal 5 2 5 2 2 3 3 2" xfId="30794"/>
    <cellStyle name="Normal 5 2 5 2 2 3 3 2 2" xfId="30795"/>
    <cellStyle name="Normal 5 2 5 2 2 3 3 3" xfId="30796"/>
    <cellStyle name="Normal 5 2 5 2 2 3 4" xfId="30797"/>
    <cellStyle name="Normal 5 2 5 2 2 3 4 2" xfId="30798"/>
    <cellStyle name="Normal 5 2 5 2 2 3 5" xfId="30799"/>
    <cellStyle name="Normal 5 2 5 2 2 4" xfId="30800"/>
    <cellStyle name="Normal 5 2 5 2 2 4 2" xfId="30801"/>
    <cellStyle name="Normal 5 2 5 2 2 4 2 2" xfId="30802"/>
    <cellStyle name="Normal 5 2 5 2 2 4 2 2 2" xfId="30803"/>
    <cellStyle name="Normal 5 2 5 2 2 4 2 3" xfId="30804"/>
    <cellStyle name="Normal 5 2 5 2 2 4 3" xfId="30805"/>
    <cellStyle name="Normal 5 2 5 2 2 4 3 2" xfId="30806"/>
    <cellStyle name="Normal 5 2 5 2 2 4 4" xfId="30807"/>
    <cellStyle name="Normal 5 2 5 2 2 5" xfId="30808"/>
    <cellStyle name="Normal 5 2 5 2 2 5 2" xfId="30809"/>
    <cellStyle name="Normal 5 2 5 2 2 5 2 2" xfId="30810"/>
    <cellStyle name="Normal 5 2 5 2 2 5 3" xfId="30811"/>
    <cellStyle name="Normal 5 2 5 2 2 6" xfId="30812"/>
    <cellStyle name="Normal 5 2 5 2 2 6 2" xfId="30813"/>
    <cellStyle name="Normal 5 2 5 2 2 7" xfId="30814"/>
    <cellStyle name="Normal 5 2 5 2 3" xfId="30815"/>
    <cellStyle name="Normal 5 2 5 2 3 2" xfId="30816"/>
    <cellStyle name="Normal 5 2 5 2 3 2 2" xfId="30817"/>
    <cellStyle name="Normal 5 2 5 2 3 2 2 2" xfId="30818"/>
    <cellStyle name="Normal 5 2 5 2 3 2 2 2 2" xfId="30819"/>
    <cellStyle name="Normal 5 2 5 2 3 2 2 2 2 2" xfId="30820"/>
    <cellStyle name="Normal 5 2 5 2 3 2 2 2 3" xfId="30821"/>
    <cellStyle name="Normal 5 2 5 2 3 2 2 3" xfId="30822"/>
    <cellStyle name="Normal 5 2 5 2 3 2 2 3 2" xfId="30823"/>
    <cellStyle name="Normal 5 2 5 2 3 2 2 4" xfId="30824"/>
    <cellStyle name="Normal 5 2 5 2 3 2 3" xfId="30825"/>
    <cellStyle name="Normal 5 2 5 2 3 2 3 2" xfId="30826"/>
    <cellStyle name="Normal 5 2 5 2 3 2 3 2 2" xfId="30827"/>
    <cellStyle name="Normal 5 2 5 2 3 2 3 3" xfId="30828"/>
    <cellStyle name="Normal 5 2 5 2 3 2 4" xfId="30829"/>
    <cellStyle name="Normal 5 2 5 2 3 2 4 2" xfId="30830"/>
    <cellStyle name="Normal 5 2 5 2 3 2 5" xfId="30831"/>
    <cellStyle name="Normal 5 2 5 2 3 3" xfId="30832"/>
    <cellStyle name="Normal 5 2 5 2 3 3 2" xfId="30833"/>
    <cellStyle name="Normal 5 2 5 2 3 3 2 2" xfId="30834"/>
    <cellStyle name="Normal 5 2 5 2 3 3 2 2 2" xfId="30835"/>
    <cellStyle name="Normal 5 2 5 2 3 3 2 3" xfId="30836"/>
    <cellStyle name="Normal 5 2 5 2 3 3 3" xfId="30837"/>
    <cellStyle name="Normal 5 2 5 2 3 3 3 2" xfId="30838"/>
    <cellStyle name="Normal 5 2 5 2 3 3 4" xfId="30839"/>
    <cellStyle name="Normal 5 2 5 2 3 4" xfId="30840"/>
    <cellStyle name="Normal 5 2 5 2 3 4 2" xfId="30841"/>
    <cellStyle name="Normal 5 2 5 2 3 4 2 2" xfId="30842"/>
    <cellStyle name="Normal 5 2 5 2 3 4 3" xfId="30843"/>
    <cellStyle name="Normal 5 2 5 2 3 5" xfId="30844"/>
    <cellStyle name="Normal 5 2 5 2 3 5 2" xfId="30845"/>
    <cellStyle name="Normal 5 2 5 2 3 6" xfId="30846"/>
    <cellStyle name="Normal 5 2 5 2 4" xfId="30847"/>
    <cellStyle name="Normal 5 2 5 2 4 2" xfId="30848"/>
    <cellStyle name="Normal 5 2 5 2 4 2 2" xfId="30849"/>
    <cellStyle name="Normal 5 2 5 2 4 2 2 2" xfId="30850"/>
    <cellStyle name="Normal 5 2 5 2 4 2 2 2 2" xfId="30851"/>
    <cellStyle name="Normal 5 2 5 2 4 2 2 3" xfId="30852"/>
    <cellStyle name="Normal 5 2 5 2 4 2 3" xfId="30853"/>
    <cellStyle name="Normal 5 2 5 2 4 2 3 2" xfId="30854"/>
    <cellStyle name="Normal 5 2 5 2 4 2 4" xfId="30855"/>
    <cellStyle name="Normal 5 2 5 2 4 3" xfId="30856"/>
    <cellStyle name="Normal 5 2 5 2 4 3 2" xfId="30857"/>
    <cellStyle name="Normal 5 2 5 2 4 3 2 2" xfId="30858"/>
    <cellStyle name="Normal 5 2 5 2 4 3 3" xfId="30859"/>
    <cellStyle name="Normal 5 2 5 2 4 4" xfId="30860"/>
    <cellStyle name="Normal 5 2 5 2 4 4 2" xfId="30861"/>
    <cellStyle name="Normal 5 2 5 2 4 5" xfId="30862"/>
    <cellStyle name="Normal 5 2 5 2 5" xfId="30863"/>
    <cellStyle name="Normal 5 2 5 2 5 2" xfId="30864"/>
    <cellStyle name="Normal 5 2 5 2 5 2 2" xfId="30865"/>
    <cellStyle name="Normal 5 2 5 2 5 2 2 2" xfId="30866"/>
    <cellStyle name="Normal 5 2 5 2 5 2 3" xfId="30867"/>
    <cellStyle name="Normal 5 2 5 2 5 3" xfId="30868"/>
    <cellStyle name="Normal 5 2 5 2 5 3 2" xfId="30869"/>
    <cellStyle name="Normal 5 2 5 2 5 4" xfId="30870"/>
    <cellStyle name="Normal 5 2 5 2 6" xfId="30871"/>
    <cellStyle name="Normal 5 2 5 2 6 2" xfId="30872"/>
    <cellStyle name="Normal 5 2 5 2 6 2 2" xfId="30873"/>
    <cellStyle name="Normal 5 2 5 2 6 3" xfId="30874"/>
    <cellStyle name="Normal 5 2 5 2 7" xfId="30875"/>
    <cellStyle name="Normal 5 2 5 2 7 2" xfId="30876"/>
    <cellStyle name="Normal 5 2 5 2 8" xfId="30877"/>
    <cellStyle name="Normal 5 2 5 3" xfId="30878"/>
    <cellStyle name="Normal 5 2 5 3 2" xfId="30879"/>
    <cellStyle name="Normal 5 2 5 3 2 2" xfId="30880"/>
    <cellStyle name="Normal 5 2 5 3 2 2 2" xfId="30881"/>
    <cellStyle name="Normal 5 2 5 3 2 2 2 2" xfId="30882"/>
    <cellStyle name="Normal 5 2 5 3 2 2 2 2 2" xfId="30883"/>
    <cellStyle name="Normal 5 2 5 3 2 2 2 2 2 2" xfId="30884"/>
    <cellStyle name="Normal 5 2 5 3 2 2 2 2 3" xfId="30885"/>
    <cellStyle name="Normal 5 2 5 3 2 2 2 3" xfId="30886"/>
    <cellStyle name="Normal 5 2 5 3 2 2 2 3 2" xfId="30887"/>
    <cellStyle name="Normal 5 2 5 3 2 2 2 4" xfId="30888"/>
    <cellStyle name="Normal 5 2 5 3 2 2 3" xfId="30889"/>
    <cellStyle name="Normal 5 2 5 3 2 2 3 2" xfId="30890"/>
    <cellStyle name="Normal 5 2 5 3 2 2 3 2 2" xfId="30891"/>
    <cellStyle name="Normal 5 2 5 3 2 2 3 3" xfId="30892"/>
    <cellStyle name="Normal 5 2 5 3 2 2 4" xfId="30893"/>
    <cellStyle name="Normal 5 2 5 3 2 2 4 2" xfId="30894"/>
    <cellStyle name="Normal 5 2 5 3 2 2 5" xfId="30895"/>
    <cellStyle name="Normal 5 2 5 3 2 3" xfId="30896"/>
    <cellStyle name="Normal 5 2 5 3 2 3 2" xfId="30897"/>
    <cellStyle name="Normal 5 2 5 3 2 3 2 2" xfId="30898"/>
    <cellStyle name="Normal 5 2 5 3 2 3 2 2 2" xfId="30899"/>
    <cellStyle name="Normal 5 2 5 3 2 3 2 3" xfId="30900"/>
    <cellStyle name="Normal 5 2 5 3 2 3 3" xfId="30901"/>
    <cellStyle name="Normal 5 2 5 3 2 3 3 2" xfId="30902"/>
    <cellStyle name="Normal 5 2 5 3 2 3 4" xfId="30903"/>
    <cellStyle name="Normal 5 2 5 3 2 4" xfId="30904"/>
    <cellStyle name="Normal 5 2 5 3 2 4 2" xfId="30905"/>
    <cellStyle name="Normal 5 2 5 3 2 4 2 2" xfId="30906"/>
    <cellStyle name="Normal 5 2 5 3 2 4 3" xfId="30907"/>
    <cellStyle name="Normal 5 2 5 3 2 5" xfId="30908"/>
    <cellStyle name="Normal 5 2 5 3 2 5 2" xfId="30909"/>
    <cellStyle name="Normal 5 2 5 3 2 6" xfId="30910"/>
    <cellStyle name="Normal 5 2 5 3 3" xfId="30911"/>
    <cellStyle name="Normal 5 2 5 3 3 2" xfId="30912"/>
    <cellStyle name="Normal 5 2 5 3 3 2 2" xfId="30913"/>
    <cellStyle name="Normal 5 2 5 3 3 2 2 2" xfId="30914"/>
    <cellStyle name="Normal 5 2 5 3 3 2 2 2 2" xfId="30915"/>
    <cellStyle name="Normal 5 2 5 3 3 2 2 3" xfId="30916"/>
    <cellStyle name="Normal 5 2 5 3 3 2 3" xfId="30917"/>
    <cellStyle name="Normal 5 2 5 3 3 2 3 2" xfId="30918"/>
    <cellStyle name="Normal 5 2 5 3 3 2 4" xfId="30919"/>
    <cellStyle name="Normal 5 2 5 3 3 3" xfId="30920"/>
    <cellStyle name="Normal 5 2 5 3 3 3 2" xfId="30921"/>
    <cellStyle name="Normal 5 2 5 3 3 3 2 2" xfId="30922"/>
    <cellStyle name="Normal 5 2 5 3 3 3 3" xfId="30923"/>
    <cellStyle name="Normal 5 2 5 3 3 4" xfId="30924"/>
    <cellStyle name="Normal 5 2 5 3 3 4 2" xfId="30925"/>
    <cellStyle name="Normal 5 2 5 3 3 5" xfId="30926"/>
    <cellStyle name="Normal 5 2 5 3 4" xfId="30927"/>
    <cellStyle name="Normal 5 2 5 3 4 2" xfId="30928"/>
    <cellStyle name="Normal 5 2 5 3 4 2 2" xfId="30929"/>
    <cellStyle name="Normal 5 2 5 3 4 2 2 2" xfId="30930"/>
    <cellStyle name="Normal 5 2 5 3 4 2 3" xfId="30931"/>
    <cellStyle name="Normal 5 2 5 3 4 3" xfId="30932"/>
    <cellStyle name="Normal 5 2 5 3 4 3 2" xfId="30933"/>
    <cellStyle name="Normal 5 2 5 3 4 4" xfId="30934"/>
    <cellStyle name="Normal 5 2 5 3 5" xfId="30935"/>
    <cellStyle name="Normal 5 2 5 3 5 2" xfId="30936"/>
    <cellStyle name="Normal 5 2 5 3 5 2 2" xfId="30937"/>
    <cellStyle name="Normal 5 2 5 3 5 3" xfId="30938"/>
    <cellStyle name="Normal 5 2 5 3 6" xfId="30939"/>
    <cellStyle name="Normal 5 2 5 3 6 2" xfId="30940"/>
    <cellStyle name="Normal 5 2 5 3 7" xfId="30941"/>
    <cellStyle name="Normal 5 2 5 4" xfId="30942"/>
    <cellStyle name="Normal 5 2 5 4 2" xfId="30943"/>
    <cellStyle name="Normal 5 2 5 4 2 2" xfId="30944"/>
    <cellStyle name="Normal 5 2 5 4 2 2 2" xfId="30945"/>
    <cellStyle name="Normal 5 2 5 4 2 2 2 2" xfId="30946"/>
    <cellStyle name="Normal 5 2 5 4 2 2 2 2 2" xfId="30947"/>
    <cellStyle name="Normal 5 2 5 4 2 2 2 3" xfId="30948"/>
    <cellStyle name="Normal 5 2 5 4 2 2 3" xfId="30949"/>
    <cellStyle name="Normal 5 2 5 4 2 2 3 2" xfId="30950"/>
    <cellStyle name="Normal 5 2 5 4 2 2 4" xfId="30951"/>
    <cellStyle name="Normal 5 2 5 4 2 3" xfId="30952"/>
    <cellStyle name="Normal 5 2 5 4 2 3 2" xfId="30953"/>
    <cellStyle name="Normal 5 2 5 4 2 3 2 2" xfId="30954"/>
    <cellStyle name="Normal 5 2 5 4 2 3 3" xfId="30955"/>
    <cellStyle name="Normal 5 2 5 4 2 4" xfId="30956"/>
    <cellStyle name="Normal 5 2 5 4 2 4 2" xfId="30957"/>
    <cellStyle name="Normal 5 2 5 4 2 5" xfId="30958"/>
    <cellStyle name="Normal 5 2 5 4 3" xfId="30959"/>
    <cellStyle name="Normal 5 2 5 4 3 2" xfId="30960"/>
    <cellStyle name="Normal 5 2 5 4 3 2 2" xfId="30961"/>
    <cellStyle name="Normal 5 2 5 4 3 2 2 2" xfId="30962"/>
    <cellStyle name="Normal 5 2 5 4 3 2 3" xfId="30963"/>
    <cellStyle name="Normal 5 2 5 4 3 3" xfId="30964"/>
    <cellStyle name="Normal 5 2 5 4 3 3 2" xfId="30965"/>
    <cellStyle name="Normal 5 2 5 4 3 4" xfId="30966"/>
    <cellStyle name="Normal 5 2 5 4 4" xfId="30967"/>
    <cellStyle name="Normal 5 2 5 4 4 2" xfId="30968"/>
    <cellStyle name="Normal 5 2 5 4 4 2 2" xfId="30969"/>
    <cellStyle name="Normal 5 2 5 4 4 3" xfId="30970"/>
    <cellStyle name="Normal 5 2 5 4 5" xfId="30971"/>
    <cellStyle name="Normal 5 2 5 4 5 2" xfId="30972"/>
    <cellStyle name="Normal 5 2 5 4 6" xfId="30973"/>
    <cellStyle name="Normal 5 2 5 5" xfId="30974"/>
    <cellStyle name="Normal 5 2 5 5 2" xfId="30975"/>
    <cellStyle name="Normal 5 2 5 5 2 2" xfId="30976"/>
    <cellStyle name="Normal 5 2 5 5 2 2 2" xfId="30977"/>
    <cellStyle name="Normal 5 2 5 5 2 2 2 2" xfId="30978"/>
    <cellStyle name="Normal 5 2 5 5 2 2 3" xfId="30979"/>
    <cellStyle name="Normal 5 2 5 5 2 3" xfId="30980"/>
    <cellStyle name="Normal 5 2 5 5 2 3 2" xfId="30981"/>
    <cellStyle name="Normal 5 2 5 5 2 4" xfId="30982"/>
    <cellStyle name="Normal 5 2 5 5 3" xfId="30983"/>
    <cellStyle name="Normal 5 2 5 5 3 2" xfId="30984"/>
    <cellStyle name="Normal 5 2 5 5 3 2 2" xfId="30985"/>
    <cellStyle name="Normal 5 2 5 5 3 3" xfId="30986"/>
    <cellStyle name="Normal 5 2 5 5 4" xfId="30987"/>
    <cellStyle name="Normal 5 2 5 5 4 2" xfId="30988"/>
    <cellStyle name="Normal 5 2 5 5 5" xfId="30989"/>
    <cellStyle name="Normal 5 2 5 6" xfId="30990"/>
    <cellStyle name="Normal 5 2 5 6 2" xfId="30991"/>
    <cellStyle name="Normal 5 2 5 6 2 2" xfId="30992"/>
    <cellStyle name="Normal 5 2 5 6 2 2 2" xfId="30993"/>
    <cellStyle name="Normal 5 2 5 6 2 3" xfId="30994"/>
    <cellStyle name="Normal 5 2 5 6 3" xfId="30995"/>
    <cellStyle name="Normal 5 2 5 6 3 2" xfId="30996"/>
    <cellStyle name="Normal 5 2 5 6 4" xfId="30997"/>
    <cellStyle name="Normal 5 2 5 7" xfId="30998"/>
    <cellStyle name="Normal 5 2 5 7 2" xfId="30999"/>
    <cellStyle name="Normal 5 2 5 7 2 2" xfId="31000"/>
    <cellStyle name="Normal 5 2 5 7 3" xfId="31001"/>
    <cellStyle name="Normal 5 2 5 8" xfId="31002"/>
    <cellStyle name="Normal 5 2 5 8 2" xfId="31003"/>
    <cellStyle name="Normal 5 2 5 9" xfId="31004"/>
    <cellStyle name="Normal 5 2 6" xfId="31005"/>
    <cellStyle name="Normal 5 2 6 2" xfId="31006"/>
    <cellStyle name="Normal 5 2 6 2 2" xfId="31007"/>
    <cellStyle name="Normal 5 2 6 2 2 2" xfId="31008"/>
    <cellStyle name="Normal 5 2 6 2 2 2 2" xfId="31009"/>
    <cellStyle name="Normal 5 2 6 2 2 2 2 2" xfId="31010"/>
    <cellStyle name="Normal 5 2 6 2 2 2 2 2 2" xfId="31011"/>
    <cellStyle name="Normal 5 2 6 2 2 2 2 2 2 2" xfId="31012"/>
    <cellStyle name="Normal 5 2 6 2 2 2 2 2 3" xfId="31013"/>
    <cellStyle name="Normal 5 2 6 2 2 2 2 3" xfId="31014"/>
    <cellStyle name="Normal 5 2 6 2 2 2 2 3 2" xfId="31015"/>
    <cellStyle name="Normal 5 2 6 2 2 2 2 4" xfId="31016"/>
    <cellStyle name="Normal 5 2 6 2 2 2 3" xfId="31017"/>
    <cellStyle name="Normal 5 2 6 2 2 2 3 2" xfId="31018"/>
    <cellStyle name="Normal 5 2 6 2 2 2 3 2 2" xfId="31019"/>
    <cellStyle name="Normal 5 2 6 2 2 2 3 3" xfId="31020"/>
    <cellStyle name="Normal 5 2 6 2 2 2 4" xfId="31021"/>
    <cellStyle name="Normal 5 2 6 2 2 2 4 2" xfId="31022"/>
    <cellStyle name="Normal 5 2 6 2 2 2 5" xfId="31023"/>
    <cellStyle name="Normal 5 2 6 2 2 3" xfId="31024"/>
    <cellStyle name="Normal 5 2 6 2 2 3 2" xfId="31025"/>
    <cellStyle name="Normal 5 2 6 2 2 3 2 2" xfId="31026"/>
    <cellStyle name="Normal 5 2 6 2 2 3 2 2 2" xfId="31027"/>
    <cellStyle name="Normal 5 2 6 2 2 3 2 3" xfId="31028"/>
    <cellStyle name="Normal 5 2 6 2 2 3 3" xfId="31029"/>
    <cellStyle name="Normal 5 2 6 2 2 3 3 2" xfId="31030"/>
    <cellStyle name="Normal 5 2 6 2 2 3 4" xfId="31031"/>
    <cellStyle name="Normal 5 2 6 2 2 4" xfId="31032"/>
    <cellStyle name="Normal 5 2 6 2 2 4 2" xfId="31033"/>
    <cellStyle name="Normal 5 2 6 2 2 4 2 2" xfId="31034"/>
    <cellStyle name="Normal 5 2 6 2 2 4 3" xfId="31035"/>
    <cellStyle name="Normal 5 2 6 2 2 5" xfId="31036"/>
    <cellStyle name="Normal 5 2 6 2 2 5 2" xfId="31037"/>
    <cellStyle name="Normal 5 2 6 2 2 6" xfId="31038"/>
    <cellStyle name="Normal 5 2 6 2 3" xfId="31039"/>
    <cellStyle name="Normal 5 2 6 2 3 2" xfId="31040"/>
    <cellStyle name="Normal 5 2 6 2 3 2 2" xfId="31041"/>
    <cellStyle name="Normal 5 2 6 2 3 2 2 2" xfId="31042"/>
    <cellStyle name="Normal 5 2 6 2 3 2 2 2 2" xfId="31043"/>
    <cellStyle name="Normal 5 2 6 2 3 2 2 3" xfId="31044"/>
    <cellStyle name="Normal 5 2 6 2 3 2 3" xfId="31045"/>
    <cellStyle name="Normal 5 2 6 2 3 2 3 2" xfId="31046"/>
    <cellStyle name="Normal 5 2 6 2 3 2 4" xfId="31047"/>
    <cellStyle name="Normal 5 2 6 2 3 3" xfId="31048"/>
    <cellStyle name="Normal 5 2 6 2 3 3 2" xfId="31049"/>
    <cellStyle name="Normal 5 2 6 2 3 3 2 2" xfId="31050"/>
    <cellStyle name="Normal 5 2 6 2 3 3 3" xfId="31051"/>
    <cellStyle name="Normal 5 2 6 2 3 4" xfId="31052"/>
    <cellStyle name="Normal 5 2 6 2 3 4 2" xfId="31053"/>
    <cellStyle name="Normal 5 2 6 2 3 5" xfId="31054"/>
    <cellStyle name="Normal 5 2 6 2 4" xfId="31055"/>
    <cellStyle name="Normal 5 2 6 2 4 2" xfId="31056"/>
    <cellStyle name="Normal 5 2 6 2 4 2 2" xfId="31057"/>
    <cellStyle name="Normal 5 2 6 2 4 2 2 2" xfId="31058"/>
    <cellStyle name="Normal 5 2 6 2 4 2 3" xfId="31059"/>
    <cellStyle name="Normal 5 2 6 2 4 3" xfId="31060"/>
    <cellStyle name="Normal 5 2 6 2 4 3 2" xfId="31061"/>
    <cellStyle name="Normal 5 2 6 2 4 4" xfId="31062"/>
    <cellStyle name="Normal 5 2 6 2 5" xfId="31063"/>
    <cellStyle name="Normal 5 2 6 2 5 2" xfId="31064"/>
    <cellStyle name="Normal 5 2 6 2 5 2 2" xfId="31065"/>
    <cellStyle name="Normal 5 2 6 2 5 3" xfId="31066"/>
    <cellStyle name="Normal 5 2 6 2 6" xfId="31067"/>
    <cellStyle name="Normal 5 2 6 2 6 2" xfId="31068"/>
    <cellStyle name="Normal 5 2 6 2 7" xfId="31069"/>
    <cellStyle name="Normal 5 2 6 3" xfId="31070"/>
    <cellStyle name="Normal 5 2 6 3 2" xfId="31071"/>
    <cellStyle name="Normal 5 2 6 3 2 2" xfId="31072"/>
    <cellStyle name="Normal 5 2 6 3 2 2 2" xfId="31073"/>
    <cellStyle name="Normal 5 2 6 3 2 2 2 2" xfId="31074"/>
    <cellStyle name="Normal 5 2 6 3 2 2 2 2 2" xfId="31075"/>
    <cellStyle name="Normal 5 2 6 3 2 2 2 3" xfId="31076"/>
    <cellStyle name="Normal 5 2 6 3 2 2 3" xfId="31077"/>
    <cellStyle name="Normal 5 2 6 3 2 2 3 2" xfId="31078"/>
    <cellStyle name="Normal 5 2 6 3 2 2 4" xfId="31079"/>
    <cellStyle name="Normal 5 2 6 3 2 3" xfId="31080"/>
    <cellStyle name="Normal 5 2 6 3 2 3 2" xfId="31081"/>
    <cellStyle name="Normal 5 2 6 3 2 3 2 2" xfId="31082"/>
    <cellStyle name="Normal 5 2 6 3 2 3 3" xfId="31083"/>
    <cellStyle name="Normal 5 2 6 3 2 4" xfId="31084"/>
    <cellStyle name="Normal 5 2 6 3 2 4 2" xfId="31085"/>
    <cellStyle name="Normal 5 2 6 3 2 5" xfId="31086"/>
    <cellStyle name="Normal 5 2 6 3 3" xfId="31087"/>
    <cellStyle name="Normal 5 2 6 3 3 2" xfId="31088"/>
    <cellStyle name="Normal 5 2 6 3 3 2 2" xfId="31089"/>
    <cellStyle name="Normal 5 2 6 3 3 2 2 2" xfId="31090"/>
    <cellStyle name="Normal 5 2 6 3 3 2 3" xfId="31091"/>
    <cellStyle name="Normal 5 2 6 3 3 3" xfId="31092"/>
    <cellStyle name="Normal 5 2 6 3 3 3 2" xfId="31093"/>
    <cellStyle name="Normal 5 2 6 3 3 4" xfId="31094"/>
    <cellStyle name="Normal 5 2 6 3 4" xfId="31095"/>
    <cellStyle name="Normal 5 2 6 3 4 2" xfId="31096"/>
    <cellStyle name="Normal 5 2 6 3 4 2 2" xfId="31097"/>
    <cellStyle name="Normal 5 2 6 3 4 3" xfId="31098"/>
    <cellStyle name="Normal 5 2 6 3 5" xfId="31099"/>
    <cellStyle name="Normal 5 2 6 3 5 2" xfId="31100"/>
    <cellStyle name="Normal 5 2 6 3 6" xfId="31101"/>
    <cellStyle name="Normal 5 2 6 4" xfId="31102"/>
    <cellStyle name="Normal 5 2 6 4 2" xfId="31103"/>
    <cellStyle name="Normal 5 2 6 4 2 2" xfId="31104"/>
    <cellStyle name="Normal 5 2 6 4 2 2 2" xfId="31105"/>
    <cellStyle name="Normal 5 2 6 4 2 2 2 2" xfId="31106"/>
    <cellStyle name="Normal 5 2 6 4 2 2 3" xfId="31107"/>
    <cellStyle name="Normal 5 2 6 4 2 3" xfId="31108"/>
    <cellStyle name="Normal 5 2 6 4 2 3 2" xfId="31109"/>
    <cellStyle name="Normal 5 2 6 4 2 4" xfId="31110"/>
    <cellStyle name="Normal 5 2 6 4 3" xfId="31111"/>
    <cellStyle name="Normal 5 2 6 4 3 2" xfId="31112"/>
    <cellStyle name="Normal 5 2 6 4 3 2 2" xfId="31113"/>
    <cellStyle name="Normal 5 2 6 4 3 3" xfId="31114"/>
    <cellStyle name="Normal 5 2 6 4 4" xfId="31115"/>
    <cellStyle name="Normal 5 2 6 4 4 2" xfId="31116"/>
    <cellStyle name="Normal 5 2 6 4 5" xfId="31117"/>
    <cellStyle name="Normal 5 2 6 5" xfId="31118"/>
    <cellStyle name="Normal 5 2 6 5 2" xfId="31119"/>
    <cellStyle name="Normal 5 2 6 5 2 2" xfId="31120"/>
    <cellStyle name="Normal 5 2 6 5 2 2 2" xfId="31121"/>
    <cellStyle name="Normal 5 2 6 5 2 3" xfId="31122"/>
    <cellStyle name="Normal 5 2 6 5 3" xfId="31123"/>
    <cellStyle name="Normal 5 2 6 5 3 2" xfId="31124"/>
    <cellStyle name="Normal 5 2 6 5 4" xfId="31125"/>
    <cellStyle name="Normal 5 2 6 6" xfId="31126"/>
    <cellStyle name="Normal 5 2 6 6 2" xfId="31127"/>
    <cellStyle name="Normal 5 2 6 6 2 2" xfId="31128"/>
    <cellStyle name="Normal 5 2 6 6 3" xfId="31129"/>
    <cellStyle name="Normal 5 2 6 7" xfId="31130"/>
    <cellStyle name="Normal 5 2 6 7 2" xfId="31131"/>
    <cellStyle name="Normal 5 2 6 8" xfId="31132"/>
    <cellStyle name="Normal 5 2 7" xfId="31133"/>
    <cellStyle name="Normal 5 2 7 2" xfId="31134"/>
    <cellStyle name="Normal 5 2 7 2 2" xfId="31135"/>
    <cellStyle name="Normal 5 2 7 2 2 2" xfId="31136"/>
    <cellStyle name="Normal 5 2 7 2 2 2 2" xfId="31137"/>
    <cellStyle name="Normal 5 2 7 2 2 2 2 2" xfId="31138"/>
    <cellStyle name="Normal 5 2 7 2 2 2 2 2 2" xfId="31139"/>
    <cellStyle name="Normal 5 2 7 2 2 2 2 3" xfId="31140"/>
    <cellStyle name="Normal 5 2 7 2 2 2 3" xfId="31141"/>
    <cellStyle name="Normal 5 2 7 2 2 2 3 2" xfId="31142"/>
    <cellStyle name="Normal 5 2 7 2 2 2 4" xfId="31143"/>
    <cellStyle name="Normal 5 2 7 2 2 3" xfId="31144"/>
    <cellStyle name="Normal 5 2 7 2 2 3 2" xfId="31145"/>
    <cellStyle name="Normal 5 2 7 2 2 3 2 2" xfId="31146"/>
    <cellStyle name="Normal 5 2 7 2 2 3 3" xfId="31147"/>
    <cellStyle name="Normal 5 2 7 2 2 4" xfId="31148"/>
    <cellStyle name="Normal 5 2 7 2 2 4 2" xfId="31149"/>
    <cellStyle name="Normal 5 2 7 2 2 5" xfId="31150"/>
    <cellStyle name="Normal 5 2 7 2 3" xfId="31151"/>
    <cellStyle name="Normal 5 2 7 2 3 2" xfId="31152"/>
    <cellStyle name="Normal 5 2 7 2 3 2 2" xfId="31153"/>
    <cellStyle name="Normal 5 2 7 2 3 2 2 2" xfId="31154"/>
    <cellStyle name="Normal 5 2 7 2 3 2 3" xfId="31155"/>
    <cellStyle name="Normal 5 2 7 2 3 3" xfId="31156"/>
    <cellStyle name="Normal 5 2 7 2 3 3 2" xfId="31157"/>
    <cellStyle name="Normal 5 2 7 2 3 4" xfId="31158"/>
    <cellStyle name="Normal 5 2 7 2 4" xfId="31159"/>
    <cellStyle name="Normal 5 2 7 2 4 2" xfId="31160"/>
    <cellStyle name="Normal 5 2 7 2 4 2 2" xfId="31161"/>
    <cellStyle name="Normal 5 2 7 2 4 3" xfId="31162"/>
    <cellStyle name="Normal 5 2 7 2 5" xfId="31163"/>
    <cellStyle name="Normal 5 2 7 2 5 2" xfId="31164"/>
    <cellStyle name="Normal 5 2 7 2 6" xfId="31165"/>
    <cellStyle name="Normal 5 2 7 3" xfId="31166"/>
    <cellStyle name="Normal 5 2 7 3 2" xfId="31167"/>
    <cellStyle name="Normal 5 2 7 3 2 2" xfId="31168"/>
    <cellStyle name="Normal 5 2 7 3 2 2 2" xfId="31169"/>
    <cellStyle name="Normal 5 2 7 3 2 2 2 2" xfId="31170"/>
    <cellStyle name="Normal 5 2 7 3 2 2 3" xfId="31171"/>
    <cellStyle name="Normal 5 2 7 3 2 3" xfId="31172"/>
    <cellStyle name="Normal 5 2 7 3 2 3 2" xfId="31173"/>
    <cellStyle name="Normal 5 2 7 3 2 4" xfId="31174"/>
    <cellStyle name="Normal 5 2 7 3 3" xfId="31175"/>
    <cellStyle name="Normal 5 2 7 3 3 2" xfId="31176"/>
    <cellStyle name="Normal 5 2 7 3 3 2 2" xfId="31177"/>
    <cellStyle name="Normal 5 2 7 3 3 3" xfId="31178"/>
    <cellStyle name="Normal 5 2 7 3 4" xfId="31179"/>
    <cellStyle name="Normal 5 2 7 3 4 2" xfId="31180"/>
    <cellStyle name="Normal 5 2 7 3 5" xfId="31181"/>
    <cellStyle name="Normal 5 2 7 4" xfId="31182"/>
    <cellStyle name="Normal 5 2 7 4 2" xfId="31183"/>
    <cellStyle name="Normal 5 2 7 4 2 2" xfId="31184"/>
    <cellStyle name="Normal 5 2 7 4 2 2 2" xfId="31185"/>
    <cellStyle name="Normal 5 2 7 4 2 3" xfId="31186"/>
    <cellStyle name="Normal 5 2 7 4 3" xfId="31187"/>
    <cellStyle name="Normal 5 2 7 4 3 2" xfId="31188"/>
    <cellStyle name="Normal 5 2 7 4 4" xfId="31189"/>
    <cellStyle name="Normal 5 2 7 5" xfId="31190"/>
    <cellStyle name="Normal 5 2 7 5 2" xfId="31191"/>
    <cellStyle name="Normal 5 2 7 5 2 2" xfId="31192"/>
    <cellStyle name="Normal 5 2 7 5 3" xfId="31193"/>
    <cellStyle name="Normal 5 2 7 6" xfId="31194"/>
    <cellStyle name="Normal 5 2 7 6 2" xfId="31195"/>
    <cellStyle name="Normal 5 2 7 7" xfId="31196"/>
    <cellStyle name="Normal 5 2 8" xfId="31197"/>
    <cellStyle name="Normal 5 2 8 2" xfId="31198"/>
    <cellStyle name="Normal 5 2 8 2 2" xfId="31199"/>
    <cellStyle name="Normal 5 2 8 2 2 2" xfId="31200"/>
    <cellStyle name="Normal 5 2 8 2 2 2 2" xfId="31201"/>
    <cellStyle name="Normal 5 2 8 2 2 2 2 2" xfId="31202"/>
    <cellStyle name="Normal 5 2 8 2 2 2 3" xfId="31203"/>
    <cellStyle name="Normal 5 2 8 2 2 3" xfId="31204"/>
    <cellStyle name="Normal 5 2 8 2 2 3 2" xfId="31205"/>
    <cellStyle name="Normal 5 2 8 2 2 4" xfId="31206"/>
    <cellStyle name="Normal 5 2 8 2 3" xfId="31207"/>
    <cellStyle name="Normal 5 2 8 2 3 2" xfId="31208"/>
    <cellStyle name="Normal 5 2 8 2 3 2 2" xfId="31209"/>
    <cellStyle name="Normal 5 2 8 2 3 3" xfId="31210"/>
    <cellStyle name="Normal 5 2 8 2 4" xfId="31211"/>
    <cellStyle name="Normal 5 2 8 2 4 2" xfId="31212"/>
    <cellStyle name="Normal 5 2 8 2 5" xfId="31213"/>
    <cellStyle name="Normal 5 2 8 3" xfId="31214"/>
    <cellStyle name="Normal 5 2 8 3 2" xfId="31215"/>
    <cellStyle name="Normal 5 2 8 3 2 2" xfId="31216"/>
    <cellStyle name="Normal 5 2 8 3 2 2 2" xfId="31217"/>
    <cellStyle name="Normal 5 2 8 3 2 3" xfId="31218"/>
    <cellStyle name="Normal 5 2 8 3 3" xfId="31219"/>
    <cellStyle name="Normal 5 2 8 3 3 2" xfId="31220"/>
    <cellStyle name="Normal 5 2 8 3 4" xfId="31221"/>
    <cellStyle name="Normal 5 2 8 4" xfId="31222"/>
    <cellStyle name="Normal 5 2 8 4 2" xfId="31223"/>
    <cellStyle name="Normal 5 2 8 4 2 2" xfId="31224"/>
    <cellStyle name="Normal 5 2 8 4 3" xfId="31225"/>
    <cellStyle name="Normal 5 2 8 5" xfId="31226"/>
    <cellStyle name="Normal 5 2 8 5 2" xfId="31227"/>
    <cellStyle name="Normal 5 2 8 6" xfId="31228"/>
    <cellStyle name="Normal 5 2 9" xfId="31229"/>
    <cellStyle name="Normal 5 2 9 2" xfId="31230"/>
    <cellStyle name="Normal 5 2 9 2 2" xfId="31231"/>
    <cellStyle name="Normal 5 2 9 2 2 2" xfId="31232"/>
    <cellStyle name="Normal 5 2 9 2 2 2 2" xfId="31233"/>
    <cellStyle name="Normal 5 2 9 2 2 3" xfId="31234"/>
    <cellStyle name="Normal 5 2 9 2 3" xfId="31235"/>
    <cellStyle name="Normal 5 2 9 2 3 2" xfId="31236"/>
    <cellStyle name="Normal 5 2 9 2 4" xfId="31237"/>
    <cellStyle name="Normal 5 2 9 3" xfId="31238"/>
    <cellStyle name="Normal 5 2 9 3 2" xfId="31239"/>
    <cellStyle name="Normal 5 2 9 3 2 2" xfId="31240"/>
    <cellStyle name="Normal 5 2 9 3 3" xfId="31241"/>
    <cellStyle name="Normal 5 2 9 4" xfId="31242"/>
    <cellStyle name="Normal 5 2 9 4 2" xfId="31243"/>
    <cellStyle name="Normal 5 2 9 5" xfId="31244"/>
    <cellStyle name="Normal 5 3" xfId="31245"/>
    <cellStyle name="Normal 5 3 10" xfId="31246"/>
    <cellStyle name="Normal 5 3 10 2" xfId="31247"/>
    <cellStyle name="Normal 5 3 10 2 2" xfId="31248"/>
    <cellStyle name="Normal 5 3 10 3" xfId="31249"/>
    <cellStyle name="Normal 5 3 11" xfId="31250"/>
    <cellStyle name="Normal 5 3 11 2" xfId="31251"/>
    <cellStyle name="Normal 5 3 12" xfId="31252"/>
    <cellStyle name="Normal 5 3 13" xfId="31253"/>
    <cellStyle name="Normal 5 3 2" xfId="31254"/>
    <cellStyle name="Normal 5 3 2 10" xfId="31255"/>
    <cellStyle name="Normal 5 3 2 10 2" xfId="31256"/>
    <cellStyle name="Normal 5 3 2 11" xfId="31257"/>
    <cellStyle name="Normal 5 3 2 2" xfId="31258"/>
    <cellStyle name="Normal 5 3 2 2 10" xfId="31259"/>
    <cellStyle name="Normal 5 3 2 2 2" xfId="31260"/>
    <cellStyle name="Normal 5 3 2 2 2 2" xfId="31261"/>
    <cellStyle name="Normal 5 3 2 2 2 2 2" xfId="31262"/>
    <cellStyle name="Normal 5 3 2 2 2 2 2 2" xfId="31263"/>
    <cellStyle name="Normal 5 3 2 2 2 2 2 2 2" xfId="31264"/>
    <cellStyle name="Normal 5 3 2 2 2 2 2 2 2 2" xfId="31265"/>
    <cellStyle name="Normal 5 3 2 2 2 2 2 2 2 2 2" xfId="31266"/>
    <cellStyle name="Normal 5 3 2 2 2 2 2 2 2 2 2 2" xfId="31267"/>
    <cellStyle name="Normal 5 3 2 2 2 2 2 2 2 2 2 2 2" xfId="31268"/>
    <cellStyle name="Normal 5 3 2 2 2 2 2 2 2 2 2 3" xfId="31269"/>
    <cellStyle name="Normal 5 3 2 2 2 2 2 2 2 2 3" xfId="31270"/>
    <cellStyle name="Normal 5 3 2 2 2 2 2 2 2 2 3 2" xfId="31271"/>
    <cellStyle name="Normal 5 3 2 2 2 2 2 2 2 2 4" xfId="31272"/>
    <cellStyle name="Normal 5 3 2 2 2 2 2 2 2 3" xfId="31273"/>
    <cellStyle name="Normal 5 3 2 2 2 2 2 2 2 3 2" xfId="31274"/>
    <cellStyle name="Normal 5 3 2 2 2 2 2 2 2 3 2 2" xfId="31275"/>
    <cellStyle name="Normal 5 3 2 2 2 2 2 2 2 3 3" xfId="31276"/>
    <cellStyle name="Normal 5 3 2 2 2 2 2 2 2 4" xfId="31277"/>
    <cellStyle name="Normal 5 3 2 2 2 2 2 2 2 4 2" xfId="31278"/>
    <cellStyle name="Normal 5 3 2 2 2 2 2 2 2 5" xfId="31279"/>
    <cellStyle name="Normal 5 3 2 2 2 2 2 2 3" xfId="31280"/>
    <cellStyle name="Normal 5 3 2 2 2 2 2 2 3 2" xfId="31281"/>
    <cellStyle name="Normal 5 3 2 2 2 2 2 2 3 2 2" xfId="31282"/>
    <cellStyle name="Normal 5 3 2 2 2 2 2 2 3 2 2 2" xfId="31283"/>
    <cellStyle name="Normal 5 3 2 2 2 2 2 2 3 2 3" xfId="31284"/>
    <cellStyle name="Normal 5 3 2 2 2 2 2 2 3 3" xfId="31285"/>
    <cellStyle name="Normal 5 3 2 2 2 2 2 2 3 3 2" xfId="31286"/>
    <cellStyle name="Normal 5 3 2 2 2 2 2 2 3 4" xfId="31287"/>
    <cellStyle name="Normal 5 3 2 2 2 2 2 2 4" xfId="31288"/>
    <cellStyle name="Normal 5 3 2 2 2 2 2 2 4 2" xfId="31289"/>
    <cellStyle name="Normal 5 3 2 2 2 2 2 2 4 2 2" xfId="31290"/>
    <cellStyle name="Normal 5 3 2 2 2 2 2 2 4 3" xfId="31291"/>
    <cellStyle name="Normal 5 3 2 2 2 2 2 2 5" xfId="31292"/>
    <cellStyle name="Normal 5 3 2 2 2 2 2 2 5 2" xfId="31293"/>
    <cellStyle name="Normal 5 3 2 2 2 2 2 2 6" xfId="31294"/>
    <cellStyle name="Normal 5 3 2 2 2 2 2 3" xfId="31295"/>
    <cellStyle name="Normal 5 3 2 2 2 2 2 3 2" xfId="31296"/>
    <cellStyle name="Normal 5 3 2 2 2 2 2 3 2 2" xfId="31297"/>
    <cellStyle name="Normal 5 3 2 2 2 2 2 3 2 2 2" xfId="31298"/>
    <cellStyle name="Normal 5 3 2 2 2 2 2 3 2 2 2 2" xfId="31299"/>
    <cellStyle name="Normal 5 3 2 2 2 2 2 3 2 2 3" xfId="31300"/>
    <cellStyle name="Normal 5 3 2 2 2 2 2 3 2 3" xfId="31301"/>
    <cellStyle name="Normal 5 3 2 2 2 2 2 3 2 3 2" xfId="31302"/>
    <cellStyle name="Normal 5 3 2 2 2 2 2 3 2 4" xfId="31303"/>
    <cellStyle name="Normal 5 3 2 2 2 2 2 3 3" xfId="31304"/>
    <cellStyle name="Normal 5 3 2 2 2 2 2 3 3 2" xfId="31305"/>
    <cellStyle name="Normal 5 3 2 2 2 2 2 3 3 2 2" xfId="31306"/>
    <cellStyle name="Normal 5 3 2 2 2 2 2 3 3 3" xfId="31307"/>
    <cellStyle name="Normal 5 3 2 2 2 2 2 3 4" xfId="31308"/>
    <cellStyle name="Normal 5 3 2 2 2 2 2 3 4 2" xfId="31309"/>
    <cellStyle name="Normal 5 3 2 2 2 2 2 3 5" xfId="31310"/>
    <cellStyle name="Normal 5 3 2 2 2 2 2 4" xfId="31311"/>
    <cellStyle name="Normal 5 3 2 2 2 2 2 4 2" xfId="31312"/>
    <cellStyle name="Normal 5 3 2 2 2 2 2 4 2 2" xfId="31313"/>
    <cellStyle name="Normal 5 3 2 2 2 2 2 4 2 2 2" xfId="31314"/>
    <cellStyle name="Normal 5 3 2 2 2 2 2 4 2 3" xfId="31315"/>
    <cellStyle name="Normal 5 3 2 2 2 2 2 4 3" xfId="31316"/>
    <cellStyle name="Normal 5 3 2 2 2 2 2 4 3 2" xfId="31317"/>
    <cellStyle name="Normal 5 3 2 2 2 2 2 4 4" xfId="31318"/>
    <cellStyle name="Normal 5 3 2 2 2 2 2 5" xfId="31319"/>
    <cellStyle name="Normal 5 3 2 2 2 2 2 5 2" xfId="31320"/>
    <cellStyle name="Normal 5 3 2 2 2 2 2 5 2 2" xfId="31321"/>
    <cellStyle name="Normal 5 3 2 2 2 2 2 5 3" xfId="31322"/>
    <cellStyle name="Normal 5 3 2 2 2 2 2 6" xfId="31323"/>
    <cellStyle name="Normal 5 3 2 2 2 2 2 6 2" xfId="31324"/>
    <cellStyle name="Normal 5 3 2 2 2 2 2 7" xfId="31325"/>
    <cellStyle name="Normal 5 3 2 2 2 2 3" xfId="31326"/>
    <cellStyle name="Normal 5 3 2 2 2 2 3 2" xfId="31327"/>
    <cellStyle name="Normal 5 3 2 2 2 2 3 2 2" xfId="31328"/>
    <cellStyle name="Normal 5 3 2 2 2 2 3 2 2 2" xfId="31329"/>
    <cellStyle name="Normal 5 3 2 2 2 2 3 2 2 2 2" xfId="31330"/>
    <cellStyle name="Normal 5 3 2 2 2 2 3 2 2 2 2 2" xfId="31331"/>
    <cellStyle name="Normal 5 3 2 2 2 2 3 2 2 2 3" xfId="31332"/>
    <cellStyle name="Normal 5 3 2 2 2 2 3 2 2 3" xfId="31333"/>
    <cellStyle name="Normal 5 3 2 2 2 2 3 2 2 3 2" xfId="31334"/>
    <cellStyle name="Normal 5 3 2 2 2 2 3 2 2 4" xfId="31335"/>
    <cellStyle name="Normal 5 3 2 2 2 2 3 2 3" xfId="31336"/>
    <cellStyle name="Normal 5 3 2 2 2 2 3 2 3 2" xfId="31337"/>
    <cellStyle name="Normal 5 3 2 2 2 2 3 2 3 2 2" xfId="31338"/>
    <cellStyle name="Normal 5 3 2 2 2 2 3 2 3 3" xfId="31339"/>
    <cellStyle name="Normal 5 3 2 2 2 2 3 2 4" xfId="31340"/>
    <cellStyle name="Normal 5 3 2 2 2 2 3 2 4 2" xfId="31341"/>
    <cellStyle name="Normal 5 3 2 2 2 2 3 2 5" xfId="31342"/>
    <cellStyle name="Normal 5 3 2 2 2 2 3 3" xfId="31343"/>
    <cellStyle name="Normal 5 3 2 2 2 2 3 3 2" xfId="31344"/>
    <cellStyle name="Normal 5 3 2 2 2 2 3 3 2 2" xfId="31345"/>
    <cellStyle name="Normal 5 3 2 2 2 2 3 3 2 2 2" xfId="31346"/>
    <cellStyle name="Normal 5 3 2 2 2 2 3 3 2 3" xfId="31347"/>
    <cellStyle name="Normal 5 3 2 2 2 2 3 3 3" xfId="31348"/>
    <cellStyle name="Normal 5 3 2 2 2 2 3 3 3 2" xfId="31349"/>
    <cellStyle name="Normal 5 3 2 2 2 2 3 3 4" xfId="31350"/>
    <cellStyle name="Normal 5 3 2 2 2 2 3 4" xfId="31351"/>
    <cellStyle name="Normal 5 3 2 2 2 2 3 4 2" xfId="31352"/>
    <cellStyle name="Normal 5 3 2 2 2 2 3 4 2 2" xfId="31353"/>
    <cellStyle name="Normal 5 3 2 2 2 2 3 4 3" xfId="31354"/>
    <cellStyle name="Normal 5 3 2 2 2 2 3 5" xfId="31355"/>
    <cellStyle name="Normal 5 3 2 2 2 2 3 5 2" xfId="31356"/>
    <cellStyle name="Normal 5 3 2 2 2 2 3 6" xfId="31357"/>
    <cellStyle name="Normal 5 3 2 2 2 2 4" xfId="31358"/>
    <cellStyle name="Normal 5 3 2 2 2 2 4 2" xfId="31359"/>
    <cellStyle name="Normal 5 3 2 2 2 2 4 2 2" xfId="31360"/>
    <cellStyle name="Normal 5 3 2 2 2 2 4 2 2 2" xfId="31361"/>
    <cellStyle name="Normal 5 3 2 2 2 2 4 2 2 2 2" xfId="31362"/>
    <cellStyle name="Normal 5 3 2 2 2 2 4 2 2 3" xfId="31363"/>
    <cellStyle name="Normal 5 3 2 2 2 2 4 2 3" xfId="31364"/>
    <cellStyle name="Normal 5 3 2 2 2 2 4 2 3 2" xfId="31365"/>
    <cellStyle name="Normal 5 3 2 2 2 2 4 2 4" xfId="31366"/>
    <cellStyle name="Normal 5 3 2 2 2 2 4 3" xfId="31367"/>
    <cellStyle name="Normal 5 3 2 2 2 2 4 3 2" xfId="31368"/>
    <cellStyle name="Normal 5 3 2 2 2 2 4 3 2 2" xfId="31369"/>
    <cellStyle name="Normal 5 3 2 2 2 2 4 3 3" xfId="31370"/>
    <cellStyle name="Normal 5 3 2 2 2 2 4 4" xfId="31371"/>
    <cellStyle name="Normal 5 3 2 2 2 2 4 4 2" xfId="31372"/>
    <cellStyle name="Normal 5 3 2 2 2 2 4 5" xfId="31373"/>
    <cellStyle name="Normal 5 3 2 2 2 2 5" xfId="31374"/>
    <cellStyle name="Normal 5 3 2 2 2 2 5 2" xfId="31375"/>
    <cellStyle name="Normal 5 3 2 2 2 2 5 2 2" xfId="31376"/>
    <cellStyle name="Normal 5 3 2 2 2 2 5 2 2 2" xfId="31377"/>
    <cellStyle name="Normal 5 3 2 2 2 2 5 2 3" xfId="31378"/>
    <cellStyle name="Normal 5 3 2 2 2 2 5 3" xfId="31379"/>
    <cellStyle name="Normal 5 3 2 2 2 2 5 3 2" xfId="31380"/>
    <cellStyle name="Normal 5 3 2 2 2 2 5 4" xfId="31381"/>
    <cellStyle name="Normal 5 3 2 2 2 2 6" xfId="31382"/>
    <cellStyle name="Normal 5 3 2 2 2 2 6 2" xfId="31383"/>
    <cellStyle name="Normal 5 3 2 2 2 2 6 2 2" xfId="31384"/>
    <cellStyle name="Normal 5 3 2 2 2 2 6 3" xfId="31385"/>
    <cellStyle name="Normal 5 3 2 2 2 2 7" xfId="31386"/>
    <cellStyle name="Normal 5 3 2 2 2 2 7 2" xfId="31387"/>
    <cellStyle name="Normal 5 3 2 2 2 2 8" xfId="31388"/>
    <cellStyle name="Normal 5 3 2 2 2 3" xfId="31389"/>
    <cellStyle name="Normal 5 3 2 2 2 3 2" xfId="31390"/>
    <cellStyle name="Normal 5 3 2 2 2 3 2 2" xfId="31391"/>
    <cellStyle name="Normal 5 3 2 2 2 3 2 2 2" xfId="31392"/>
    <cellStyle name="Normal 5 3 2 2 2 3 2 2 2 2" xfId="31393"/>
    <cellStyle name="Normal 5 3 2 2 2 3 2 2 2 2 2" xfId="31394"/>
    <cellStyle name="Normal 5 3 2 2 2 3 2 2 2 2 2 2" xfId="31395"/>
    <cellStyle name="Normal 5 3 2 2 2 3 2 2 2 2 3" xfId="31396"/>
    <cellStyle name="Normal 5 3 2 2 2 3 2 2 2 3" xfId="31397"/>
    <cellStyle name="Normal 5 3 2 2 2 3 2 2 2 3 2" xfId="31398"/>
    <cellStyle name="Normal 5 3 2 2 2 3 2 2 2 4" xfId="31399"/>
    <cellStyle name="Normal 5 3 2 2 2 3 2 2 3" xfId="31400"/>
    <cellStyle name="Normal 5 3 2 2 2 3 2 2 3 2" xfId="31401"/>
    <cellStyle name="Normal 5 3 2 2 2 3 2 2 3 2 2" xfId="31402"/>
    <cellStyle name="Normal 5 3 2 2 2 3 2 2 3 3" xfId="31403"/>
    <cellStyle name="Normal 5 3 2 2 2 3 2 2 4" xfId="31404"/>
    <cellStyle name="Normal 5 3 2 2 2 3 2 2 4 2" xfId="31405"/>
    <cellStyle name="Normal 5 3 2 2 2 3 2 2 5" xfId="31406"/>
    <cellStyle name="Normal 5 3 2 2 2 3 2 3" xfId="31407"/>
    <cellStyle name="Normal 5 3 2 2 2 3 2 3 2" xfId="31408"/>
    <cellStyle name="Normal 5 3 2 2 2 3 2 3 2 2" xfId="31409"/>
    <cellStyle name="Normal 5 3 2 2 2 3 2 3 2 2 2" xfId="31410"/>
    <cellStyle name="Normal 5 3 2 2 2 3 2 3 2 3" xfId="31411"/>
    <cellStyle name="Normal 5 3 2 2 2 3 2 3 3" xfId="31412"/>
    <cellStyle name="Normal 5 3 2 2 2 3 2 3 3 2" xfId="31413"/>
    <cellStyle name="Normal 5 3 2 2 2 3 2 3 4" xfId="31414"/>
    <cellStyle name="Normal 5 3 2 2 2 3 2 4" xfId="31415"/>
    <cellStyle name="Normal 5 3 2 2 2 3 2 4 2" xfId="31416"/>
    <cellStyle name="Normal 5 3 2 2 2 3 2 4 2 2" xfId="31417"/>
    <cellStyle name="Normal 5 3 2 2 2 3 2 4 3" xfId="31418"/>
    <cellStyle name="Normal 5 3 2 2 2 3 2 5" xfId="31419"/>
    <cellStyle name="Normal 5 3 2 2 2 3 2 5 2" xfId="31420"/>
    <cellStyle name="Normal 5 3 2 2 2 3 2 6" xfId="31421"/>
    <cellStyle name="Normal 5 3 2 2 2 3 3" xfId="31422"/>
    <cellStyle name="Normal 5 3 2 2 2 3 3 2" xfId="31423"/>
    <cellStyle name="Normal 5 3 2 2 2 3 3 2 2" xfId="31424"/>
    <cellStyle name="Normal 5 3 2 2 2 3 3 2 2 2" xfId="31425"/>
    <cellStyle name="Normal 5 3 2 2 2 3 3 2 2 2 2" xfId="31426"/>
    <cellStyle name="Normal 5 3 2 2 2 3 3 2 2 3" xfId="31427"/>
    <cellStyle name="Normal 5 3 2 2 2 3 3 2 3" xfId="31428"/>
    <cellStyle name="Normal 5 3 2 2 2 3 3 2 3 2" xfId="31429"/>
    <cellStyle name="Normal 5 3 2 2 2 3 3 2 4" xfId="31430"/>
    <cellStyle name="Normal 5 3 2 2 2 3 3 3" xfId="31431"/>
    <cellStyle name="Normal 5 3 2 2 2 3 3 3 2" xfId="31432"/>
    <cellStyle name="Normal 5 3 2 2 2 3 3 3 2 2" xfId="31433"/>
    <cellStyle name="Normal 5 3 2 2 2 3 3 3 3" xfId="31434"/>
    <cellStyle name="Normal 5 3 2 2 2 3 3 4" xfId="31435"/>
    <cellStyle name="Normal 5 3 2 2 2 3 3 4 2" xfId="31436"/>
    <cellStyle name="Normal 5 3 2 2 2 3 3 5" xfId="31437"/>
    <cellStyle name="Normal 5 3 2 2 2 3 4" xfId="31438"/>
    <cellStyle name="Normal 5 3 2 2 2 3 4 2" xfId="31439"/>
    <cellStyle name="Normal 5 3 2 2 2 3 4 2 2" xfId="31440"/>
    <cellStyle name="Normal 5 3 2 2 2 3 4 2 2 2" xfId="31441"/>
    <cellStyle name="Normal 5 3 2 2 2 3 4 2 3" xfId="31442"/>
    <cellStyle name="Normal 5 3 2 2 2 3 4 3" xfId="31443"/>
    <cellStyle name="Normal 5 3 2 2 2 3 4 3 2" xfId="31444"/>
    <cellStyle name="Normal 5 3 2 2 2 3 4 4" xfId="31445"/>
    <cellStyle name="Normal 5 3 2 2 2 3 5" xfId="31446"/>
    <cellStyle name="Normal 5 3 2 2 2 3 5 2" xfId="31447"/>
    <cellStyle name="Normal 5 3 2 2 2 3 5 2 2" xfId="31448"/>
    <cellStyle name="Normal 5 3 2 2 2 3 5 3" xfId="31449"/>
    <cellStyle name="Normal 5 3 2 2 2 3 6" xfId="31450"/>
    <cellStyle name="Normal 5 3 2 2 2 3 6 2" xfId="31451"/>
    <cellStyle name="Normal 5 3 2 2 2 3 7" xfId="31452"/>
    <cellStyle name="Normal 5 3 2 2 2 4" xfId="31453"/>
    <cellStyle name="Normal 5 3 2 2 2 4 2" xfId="31454"/>
    <cellStyle name="Normal 5 3 2 2 2 4 2 2" xfId="31455"/>
    <cellStyle name="Normal 5 3 2 2 2 4 2 2 2" xfId="31456"/>
    <cellStyle name="Normal 5 3 2 2 2 4 2 2 2 2" xfId="31457"/>
    <cellStyle name="Normal 5 3 2 2 2 4 2 2 2 2 2" xfId="31458"/>
    <cellStyle name="Normal 5 3 2 2 2 4 2 2 2 3" xfId="31459"/>
    <cellStyle name="Normal 5 3 2 2 2 4 2 2 3" xfId="31460"/>
    <cellStyle name="Normal 5 3 2 2 2 4 2 2 3 2" xfId="31461"/>
    <cellStyle name="Normal 5 3 2 2 2 4 2 2 4" xfId="31462"/>
    <cellStyle name="Normal 5 3 2 2 2 4 2 3" xfId="31463"/>
    <cellStyle name="Normal 5 3 2 2 2 4 2 3 2" xfId="31464"/>
    <cellStyle name="Normal 5 3 2 2 2 4 2 3 2 2" xfId="31465"/>
    <cellStyle name="Normal 5 3 2 2 2 4 2 3 3" xfId="31466"/>
    <cellStyle name="Normal 5 3 2 2 2 4 2 4" xfId="31467"/>
    <cellStyle name="Normal 5 3 2 2 2 4 2 4 2" xfId="31468"/>
    <cellStyle name="Normal 5 3 2 2 2 4 2 5" xfId="31469"/>
    <cellStyle name="Normal 5 3 2 2 2 4 3" xfId="31470"/>
    <cellStyle name="Normal 5 3 2 2 2 4 3 2" xfId="31471"/>
    <cellStyle name="Normal 5 3 2 2 2 4 3 2 2" xfId="31472"/>
    <cellStyle name="Normal 5 3 2 2 2 4 3 2 2 2" xfId="31473"/>
    <cellStyle name="Normal 5 3 2 2 2 4 3 2 3" xfId="31474"/>
    <cellStyle name="Normal 5 3 2 2 2 4 3 3" xfId="31475"/>
    <cellStyle name="Normal 5 3 2 2 2 4 3 3 2" xfId="31476"/>
    <cellStyle name="Normal 5 3 2 2 2 4 3 4" xfId="31477"/>
    <cellStyle name="Normal 5 3 2 2 2 4 4" xfId="31478"/>
    <cellStyle name="Normal 5 3 2 2 2 4 4 2" xfId="31479"/>
    <cellStyle name="Normal 5 3 2 2 2 4 4 2 2" xfId="31480"/>
    <cellStyle name="Normal 5 3 2 2 2 4 4 3" xfId="31481"/>
    <cellStyle name="Normal 5 3 2 2 2 4 5" xfId="31482"/>
    <cellStyle name="Normal 5 3 2 2 2 4 5 2" xfId="31483"/>
    <cellStyle name="Normal 5 3 2 2 2 4 6" xfId="31484"/>
    <cellStyle name="Normal 5 3 2 2 2 5" xfId="31485"/>
    <cellStyle name="Normal 5 3 2 2 2 5 2" xfId="31486"/>
    <cellStyle name="Normal 5 3 2 2 2 5 2 2" xfId="31487"/>
    <cellStyle name="Normal 5 3 2 2 2 5 2 2 2" xfId="31488"/>
    <cellStyle name="Normal 5 3 2 2 2 5 2 2 2 2" xfId="31489"/>
    <cellStyle name="Normal 5 3 2 2 2 5 2 2 3" xfId="31490"/>
    <cellStyle name="Normal 5 3 2 2 2 5 2 3" xfId="31491"/>
    <cellStyle name="Normal 5 3 2 2 2 5 2 3 2" xfId="31492"/>
    <cellStyle name="Normal 5 3 2 2 2 5 2 4" xfId="31493"/>
    <cellStyle name="Normal 5 3 2 2 2 5 3" xfId="31494"/>
    <cellStyle name="Normal 5 3 2 2 2 5 3 2" xfId="31495"/>
    <cellStyle name="Normal 5 3 2 2 2 5 3 2 2" xfId="31496"/>
    <cellStyle name="Normal 5 3 2 2 2 5 3 3" xfId="31497"/>
    <cellStyle name="Normal 5 3 2 2 2 5 4" xfId="31498"/>
    <cellStyle name="Normal 5 3 2 2 2 5 4 2" xfId="31499"/>
    <cellStyle name="Normal 5 3 2 2 2 5 5" xfId="31500"/>
    <cellStyle name="Normal 5 3 2 2 2 6" xfId="31501"/>
    <cellStyle name="Normal 5 3 2 2 2 6 2" xfId="31502"/>
    <cellStyle name="Normal 5 3 2 2 2 6 2 2" xfId="31503"/>
    <cellStyle name="Normal 5 3 2 2 2 6 2 2 2" xfId="31504"/>
    <cellStyle name="Normal 5 3 2 2 2 6 2 3" xfId="31505"/>
    <cellStyle name="Normal 5 3 2 2 2 6 3" xfId="31506"/>
    <cellStyle name="Normal 5 3 2 2 2 6 3 2" xfId="31507"/>
    <cellStyle name="Normal 5 3 2 2 2 6 4" xfId="31508"/>
    <cellStyle name="Normal 5 3 2 2 2 7" xfId="31509"/>
    <cellStyle name="Normal 5 3 2 2 2 7 2" xfId="31510"/>
    <cellStyle name="Normal 5 3 2 2 2 7 2 2" xfId="31511"/>
    <cellStyle name="Normal 5 3 2 2 2 7 3" xfId="31512"/>
    <cellStyle name="Normal 5 3 2 2 2 8" xfId="31513"/>
    <cellStyle name="Normal 5 3 2 2 2 8 2" xfId="31514"/>
    <cellStyle name="Normal 5 3 2 2 2 9" xfId="31515"/>
    <cellStyle name="Normal 5 3 2 2 3" xfId="31516"/>
    <cellStyle name="Normal 5 3 2 2 3 2" xfId="31517"/>
    <cellStyle name="Normal 5 3 2 2 3 2 2" xfId="31518"/>
    <cellStyle name="Normal 5 3 2 2 3 2 2 2" xfId="31519"/>
    <cellStyle name="Normal 5 3 2 2 3 2 2 2 2" xfId="31520"/>
    <cellStyle name="Normal 5 3 2 2 3 2 2 2 2 2" xfId="31521"/>
    <cellStyle name="Normal 5 3 2 2 3 2 2 2 2 2 2" xfId="31522"/>
    <cellStyle name="Normal 5 3 2 2 3 2 2 2 2 2 2 2" xfId="31523"/>
    <cellStyle name="Normal 5 3 2 2 3 2 2 2 2 2 3" xfId="31524"/>
    <cellStyle name="Normal 5 3 2 2 3 2 2 2 2 3" xfId="31525"/>
    <cellStyle name="Normal 5 3 2 2 3 2 2 2 2 3 2" xfId="31526"/>
    <cellStyle name="Normal 5 3 2 2 3 2 2 2 2 4" xfId="31527"/>
    <cellStyle name="Normal 5 3 2 2 3 2 2 2 3" xfId="31528"/>
    <cellStyle name="Normal 5 3 2 2 3 2 2 2 3 2" xfId="31529"/>
    <cellStyle name="Normal 5 3 2 2 3 2 2 2 3 2 2" xfId="31530"/>
    <cellStyle name="Normal 5 3 2 2 3 2 2 2 3 3" xfId="31531"/>
    <cellStyle name="Normal 5 3 2 2 3 2 2 2 4" xfId="31532"/>
    <cellStyle name="Normal 5 3 2 2 3 2 2 2 4 2" xfId="31533"/>
    <cellStyle name="Normal 5 3 2 2 3 2 2 2 5" xfId="31534"/>
    <cellStyle name="Normal 5 3 2 2 3 2 2 3" xfId="31535"/>
    <cellStyle name="Normal 5 3 2 2 3 2 2 3 2" xfId="31536"/>
    <cellStyle name="Normal 5 3 2 2 3 2 2 3 2 2" xfId="31537"/>
    <cellStyle name="Normal 5 3 2 2 3 2 2 3 2 2 2" xfId="31538"/>
    <cellStyle name="Normal 5 3 2 2 3 2 2 3 2 3" xfId="31539"/>
    <cellStyle name="Normal 5 3 2 2 3 2 2 3 3" xfId="31540"/>
    <cellStyle name="Normal 5 3 2 2 3 2 2 3 3 2" xfId="31541"/>
    <cellStyle name="Normal 5 3 2 2 3 2 2 3 4" xfId="31542"/>
    <cellStyle name="Normal 5 3 2 2 3 2 2 4" xfId="31543"/>
    <cellStyle name="Normal 5 3 2 2 3 2 2 4 2" xfId="31544"/>
    <cellStyle name="Normal 5 3 2 2 3 2 2 4 2 2" xfId="31545"/>
    <cellStyle name="Normal 5 3 2 2 3 2 2 4 3" xfId="31546"/>
    <cellStyle name="Normal 5 3 2 2 3 2 2 5" xfId="31547"/>
    <cellStyle name="Normal 5 3 2 2 3 2 2 5 2" xfId="31548"/>
    <cellStyle name="Normal 5 3 2 2 3 2 2 6" xfId="31549"/>
    <cellStyle name="Normal 5 3 2 2 3 2 3" xfId="31550"/>
    <cellStyle name="Normal 5 3 2 2 3 2 3 2" xfId="31551"/>
    <cellStyle name="Normal 5 3 2 2 3 2 3 2 2" xfId="31552"/>
    <cellStyle name="Normal 5 3 2 2 3 2 3 2 2 2" xfId="31553"/>
    <cellStyle name="Normal 5 3 2 2 3 2 3 2 2 2 2" xfId="31554"/>
    <cellStyle name="Normal 5 3 2 2 3 2 3 2 2 3" xfId="31555"/>
    <cellStyle name="Normal 5 3 2 2 3 2 3 2 3" xfId="31556"/>
    <cellStyle name="Normal 5 3 2 2 3 2 3 2 3 2" xfId="31557"/>
    <cellStyle name="Normal 5 3 2 2 3 2 3 2 4" xfId="31558"/>
    <cellStyle name="Normal 5 3 2 2 3 2 3 3" xfId="31559"/>
    <cellStyle name="Normal 5 3 2 2 3 2 3 3 2" xfId="31560"/>
    <cellStyle name="Normal 5 3 2 2 3 2 3 3 2 2" xfId="31561"/>
    <cellStyle name="Normal 5 3 2 2 3 2 3 3 3" xfId="31562"/>
    <cellStyle name="Normal 5 3 2 2 3 2 3 4" xfId="31563"/>
    <cellStyle name="Normal 5 3 2 2 3 2 3 4 2" xfId="31564"/>
    <cellStyle name="Normal 5 3 2 2 3 2 3 5" xfId="31565"/>
    <cellStyle name="Normal 5 3 2 2 3 2 4" xfId="31566"/>
    <cellStyle name="Normal 5 3 2 2 3 2 4 2" xfId="31567"/>
    <cellStyle name="Normal 5 3 2 2 3 2 4 2 2" xfId="31568"/>
    <cellStyle name="Normal 5 3 2 2 3 2 4 2 2 2" xfId="31569"/>
    <cellStyle name="Normal 5 3 2 2 3 2 4 2 3" xfId="31570"/>
    <cellStyle name="Normal 5 3 2 2 3 2 4 3" xfId="31571"/>
    <cellStyle name="Normal 5 3 2 2 3 2 4 3 2" xfId="31572"/>
    <cellStyle name="Normal 5 3 2 2 3 2 4 4" xfId="31573"/>
    <cellStyle name="Normal 5 3 2 2 3 2 5" xfId="31574"/>
    <cellStyle name="Normal 5 3 2 2 3 2 5 2" xfId="31575"/>
    <cellStyle name="Normal 5 3 2 2 3 2 5 2 2" xfId="31576"/>
    <cellStyle name="Normal 5 3 2 2 3 2 5 3" xfId="31577"/>
    <cellStyle name="Normal 5 3 2 2 3 2 6" xfId="31578"/>
    <cellStyle name="Normal 5 3 2 2 3 2 6 2" xfId="31579"/>
    <cellStyle name="Normal 5 3 2 2 3 2 7" xfId="31580"/>
    <cellStyle name="Normal 5 3 2 2 3 3" xfId="31581"/>
    <cellStyle name="Normal 5 3 2 2 3 3 2" xfId="31582"/>
    <cellStyle name="Normal 5 3 2 2 3 3 2 2" xfId="31583"/>
    <cellStyle name="Normal 5 3 2 2 3 3 2 2 2" xfId="31584"/>
    <cellStyle name="Normal 5 3 2 2 3 3 2 2 2 2" xfId="31585"/>
    <cellStyle name="Normal 5 3 2 2 3 3 2 2 2 2 2" xfId="31586"/>
    <cellStyle name="Normal 5 3 2 2 3 3 2 2 2 3" xfId="31587"/>
    <cellStyle name="Normal 5 3 2 2 3 3 2 2 3" xfId="31588"/>
    <cellStyle name="Normal 5 3 2 2 3 3 2 2 3 2" xfId="31589"/>
    <cellStyle name="Normal 5 3 2 2 3 3 2 2 4" xfId="31590"/>
    <cellStyle name="Normal 5 3 2 2 3 3 2 3" xfId="31591"/>
    <cellStyle name="Normal 5 3 2 2 3 3 2 3 2" xfId="31592"/>
    <cellStyle name="Normal 5 3 2 2 3 3 2 3 2 2" xfId="31593"/>
    <cellStyle name="Normal 5 3 2 2 3 3 2 3 3" xfId="31594"/>
    <cellStyle name="Normal 5 3 2 2 3 3 2 4" xfId="31595"/>
    <cellStyle name="Normal 5 3 2 2 3 3 2 4 2" xfId="31596"/>
    <cellStyle name="Normal 5 3 2 2 3 3 2 5" xfId="31597"/>
    <cellStyle name="Normal 5 3 2 2 3 3 3" xfId="31598"/>
    <cellStyle name="Normal 5 3 2 2 3 3 3 2" xfId="31599"/>
    <cellStyle name="Normal 5 3 2 2 3 3 3 2 2" xfId="31600"/>
    <cellStyle name="Normal 5 3 2 2 3 3 3 2 2 2" xfId="31601"/>
    <cellStyle name="Normal 5 3 2 2 3 3 3 2 3" xfId="31602"/>
    <cellStyle name="Normal 5 3 2 2 3 3 3 3" xfId="31603"/>
    <cellStyle name="Normal 5 3 2 2 3 3 3 3 2" xfId="31604"/>
    <cellStyle name="Normal 5 3 2 2 3 3 3 4" xfId="31605"/>
    <cellStyle name="Normal 5 3 2 2 3 3 4" xfId="31606"/>
    <cellStyle name="Normal 5 3 2 2 3 3 4 2" xfId="31607"/>
    <cellStyle name="Normal 5 3 2 2 3 3 4 2 2" xfId="31608"/>
    <cellStyle name="Normal 5 3 2 2 3 3 4 3" xfId="31609"/>
    <cellStyle name="Normal 5 3 2 2 3 3 5" xfId="31610"/>
    <cellStyle name="Normal 5 3 2 2 3 3 5 2" xfId="31611"/>
    <cellStyle name="Normal 5 3 2 2 3 3 6" xfId="31612"/>
    <cellStyle name="Normal 5 3 2 2 3 4" xfId="31613"/>
    <cellStyle name="Normal 5 3 2 2 3 4 2" xfId="31614"/>
    <cellStyle name="Normal 5 3 2 2 3 4 2 2" xfId="31615"/>
    <cellStyle name="Normal 5 3 2 2 3 4 2 2 2" xfId="31616"/>
    <cellStyle name="Normal 5 3 2 2 3 4 2 2 2 2" xfId="31617"/>
    <cellStyle name="Normal 5 3 2 2 3 4 2 2 3" xfId="31618"/>
    <cellStyle name="Normal 5 3 2 2 3 4 2 3" xfId="31619"/>
    <cellStyle name="Normal 5 3 2 2 3 4 2 3 2" xfId="31620"/>
    <cellStyle name="Normal 5 3 2 2 3 4 2 4" xfId="31621"/>
    <cellStyle name="Normal 5 3 2 2 3 4 3" xfId="31622"/>
    <cellStyle name="Normal 5 3 2 2 3 4 3 2" xfId="31623"/>
    <cellStyle name="Normal 5 3 2 2 3 4 3 2 2" xfId="31624"/>
    <cellStyle name="Normal 5 3 2 2 3 4 3 3" xfId="31625"/>
    <cellStyle name="Normal 5 3 2 2 3 4 4" xfId="31626"/>
    <cellStyle name="Normal 5 3 2 2 3 4 4 2" xfId="31627"/>
    <cellStyle name="Normal 5 3 2 2 3 4 5" xfId="31628"/>
    <cellStyle name="Normal 5 3 2 2 3 5" xfId="31629"/>
    <cellStyle name="Normal 5 3 2 2 3 5 2" xfId="31630"/>
    <cellStyle name="Normal 5 3 2 2 3 5 2 2" xfId="31631"/>
    <cellStyle name="Normal 5 3 2 2 3 5 2 2 2" xfId="31632"/>
    <cellStyle name="Normal 5 3 2 2 3 5 2 3" xfId="31633"/>
    <cellStyle name="Normal 5 3 2 2 3 5 3" xfId="31634"/>
    <cellStyle name="Normal 5 3 2 2 3 5 3 2" xfId="31635"/>
    <cellStyle name="Normal 5 3 2 2 3 5 4" xfId="31636"/>
    <cellStyle name="Normal 5 3 2 2 3 6" xfId="31637"/>
    <cellStyle name="Normal 5 3 2 2 3 6 2" xfId="31638"/>
    <cellStyle name="Normal 5 3 2 2 3 6 2 2" xfId="31639"/>
    <cellStyle name="Normal 5 3 2 2 3 6 3" xfId="31640"/>
    <cellStyle name="Normal 5 3 2 2 3 7" xfId="31641"/>
    <cellStyle name="Normal 5 3 2 2 3 7 2" xfId="31642"/>
    <cellStyle name="Normal 5 3 2 2 3 8" xfId="31643"/>
    <cellStyle name="Normal 5 3 2 2 4" xfId="31644"/>
    <cellStyle name="Normal 5 3 2 2 4 2" xfId="31645"/>
    <cellStyle name="Normal 5 3 2 2 4 2 2" xfId="31646"/>
    <cellStyle name="Normal 5 3 2 2 4 2 2 2" xfId="31647"/>
    <cellStyle name="Normal 5 3 2 2 4 2 2 2 2" xfId="31648"/>
    <cellStyle name="Normal 5 3 2 2 4 2 2 2 2 2" xfId="31649"/>
    <cellStyle name="Normal 5 3 2 2 4 2 2 2 2 2 2" xfId="31650"/>
    <cellStyle name="Normal 5 3 2 2 4 2 2 2 2 3" xfId="31651"/>
    <cellStyle name="Normal 5 3 2 2 4 2 2 2 3" xfId="31652"/>
    <cellStyle name="Normal 5 3 2 2 4 2 2 2 3 2" xfId="31653"/>
    <cellStyle name="Normal 5 3 2 2 4 2 2 2 4" xfId="31654"/>
    <cellStyle name="Normal 5 3 2 2 4 2 2 3" xfId="31655"/>
    <cellStyle name="Normal 5 3 2 2 4 2 2 3 2" xfId="31656"/>
    <cellStyle name="Normal 5 3 2 2 4 2 2 3 2 2" xfId="31657"/>
    <cellStyle name="Normal 5 3 2 2 4 2 2 3 3" xfId="31658"/>
    <cellStyle name="Normal 5 3 2 2 4 2 2 4" xfId="31659"/>
    <cellStyle name="Normal 5 3 2 2 4 2 2 4 2" xfId="31660"/>
    <cellStyle name="Normal 5 3 2 2 4 2 2 5" xfId="31661"/>
    <cellStyle name="Normal 5 3 2 2 4 2 3" xfId="31662"/>
    <cellStyle name="Normal 5 3 2 2 4 2 3 2" xfId="31663"/>
    <cellStyle name="Normal 5 3 2 2 4 2 3 2 2" xfId="31664"/>
    <cellStyle name="Normal 5 3 2 2 4 2 3 2 2 2" xfId="31665"/>
    <cellStyle name="Normal 5 3 2 2 4 2 3 2 3" xfId="31666"/>
    <cellStyle name="Normal 5 3 2 2 4 2 3 3" xfId="31667"/>
    <cellStyle name="Normal 5 3 2 2 4 2 3 3 2" xfId="31668"/>
    <cellStyle name="Normal 5 3 2 2 4 2 3 4" xfId="31669"/>
    <cellStyle name="Normal 5 3 2 2 4 2 4" xfId="31670"/>
    <cellStyle name="Normal 5 3 2 2 4 2 4 2" xfId="31671"/>
    <cellStyle name="Normal 5 3 2 2 4 2 4 2 2" xfId="31672"/>
    <cellStyle name="Normal 5 3 2 2 4 2 4 3" xfId="31673"/>
    <cellStyle name="Normal 5 3 2 2 4 2 5" xfId="31674"/>
    <cellStyle name="Normal 5 3 2 2 4 2 5 2" xfId="31675"/>
    <cellStyle name="Normal 5 3 2 2 4 2 6" xfId="31676"/>
    <cellStyle name="Normal 5 3 2 2 4 3" xfId="31677"/>
    <cellStyle name="Normal 5 3 2 2 4 3 2" xfId="31678"/>
    <cellStyle name="Normal 5 3 2 2 4 3 2 2" xfId="31679"/>
    <cellStyle name="Normal 5 3 2 2 4 3 2 2 2" xfId="31680"/>
    <cellStyle name="Normal 5 3 2 2 4 3 2 2 2 2" xfId="31681"/>
    <cellStyle name="Normal 5 3 2 2 4 3 2 2 3" xfId="31682"/>
    <cellStyle name="Normal 5 3 2 2 4 3 2 3" xfId="31683"/>
    <cellStyle name="Normal 5 3 2 2 4 3 2 3 2" xfId="31684"/>
    <cellStyle name="Normal 5 3 2 2 4 3 2 4" xfId="31685"/>
    <cellStyle name="Normal 5 3 2 2 4 3 3" xfId="31686"/>
    <cellStyle name="Normal 5 3 2 2 4 3 3 2" xfId="31687"/>
    <cellStyle name="Normal 5 3 2 2 4 3 3 2 2" xfId="31688"/>
    <cellStyle name="Normal 5 3 2 2 4 3 3 3" xfId="31689"/>
    <cellStyle name="Normal 5 3 2 2 4 3 4" xfId="31690"/>
    <cellStyle name="Normal 5 3 2 2 4 3 4 2" xfId="31691"/>
    <cellStyle name="Normal 5 3 2 2 4 3 5" xfId="31692"/>
    <cellStyle name="Normal 5 3 2 2 4 4" xfId="31693"/>
    <cellStyle name="Normal 5 3 2 2 4 4 2" xfId="31694"/>
    <cellStyle name="Normal 5 3 2 2 4 4 2 2" xfId="31695"/>
    <cellStyle name="Normal 5 3 2 2 4 4 2 2 2" xfId="31696"/>
    <cellStyle name="Normal 5 3 2 2 4 4 2 3" xfId="31697"/>
    <cellStyle name="Normal 5 3 2 2 4 4 3" xfId="31698"/>
    <cellStyle name="Normal 5 3 2 2 4 4 3 2" xfId="31699"/>
    <cellStyle name="Normal 5 3 2 2 4 4 4" xfId="31700"/>
    <cellStyle name="Normal 5 3 2 2 4 5" xfId="31701"/>
    <cellStyle name="Normal 5 3 2 2 4 5 2" xfId="31702"/>
    <cellStyle name="Normal 5 3 2 2 4 5 2 2" xfId="31703"/>
    <cellStyle name="Normal 5 3 2 2 4 5 3" xfId="31704"/>
    <cellStyle name="Normal 5 3 2 2 4 6" xfId="31705"/>
    <cellStyle name="Normal 5 3 2 2 4 6 2" xfId="31706"/>
    <cellStyle name="Normal 5 3 2 2 4 7" xfId="31707"/>
    <cellStyle name="Normal 5 3 2 2 5" xfId="31708"/>
    <cellStyle name="Normal 5 3 2 2 5 2" xfId="31709"/>
    <cellStyle name="Normal 5 3 2 2 5 2 2" xfId="31710"/>
    <cellStyle name="Normal 5 3 2 2 5 2 2 2" xfId="31711"/>
    <cellStyle name="Normal 5 3 2 2 5 2 2 2 2" xfId="31712"/>
    <cellStyle name="Normal 5 3 2 2 5 2 2 2 2 2" xfId="31713"/>
    <cellStyle name="Normal 5 3 2 2 5 2 2 2 3" xfId="31714"/>
    <cellStyle name="Normal 5 3 2 2 5 2 2 3" xfId="31715"/>
    <cellStyle name="Normal 5 3 2 2 5 2 2 3 2" xfId="31716"/>
    <cellStyle name="Normal 5 3 2 2 5 2 2 4" xfId="31717"/>
    <cellStyle name="Normal 5 3 2 2 5 2 3" xfId="31718"/>
    <cellStyle name="Normal 5 3 2 2 5 2 3 2" xfId="31719"/>
    <cellStyle name="Normal 5 3 2 2 5 2 3 2 2" xfId="31720"/>
    <cellStyle name="Normal 5 3 2 2 5 2 3 3" xfId="31721"/>
    <cellStyle name="Normal 5 3 2 2 5 2 4" xfId="31722"/>
    <cellStyle name="Normal 5 3 2 2 5 2 4 2" xfId="31723"/>
    <cellStyle name="Normal 5 3 2 2 5 2 5" xfId="31724"/>
    <cellStyle name="Normal 5 3 2 2 5 3" xfId="31725"/>
    <cellStyle name="Normal 5 3 2 2 5 3 2" xfId="31726"/>
    <cellStyle name="Normal 5 3 2 2 5 3 2 2" xfId="31727"/>
    <cellStyle name="Normal 5 3 2 2 5 3 2 2 2" xfId="31728"/>
    <cellStyle name="Normal 5 3 2 2 5 3 2 3" xfId="31729"/>
    <cellStyle name="Normal 5 3 2 2 5 3 3" xfId="31730"/>
    <cellStyle name="Normal 5 3 2 2 5 3 3 2" xfId="31731"/>
    <cellStyle name="Normal 5 3 2 2 5 3 4" xfId="31732"/>
    <cellStyle name="Normal 5 3 2 2 5 4" xfId="31733"/>
    <cellStyle name="Normal 5 3 2 2 5 4 2" xfId="31734"/>
    <cellStyle name="Normal 5 3 2 2 5 4 2 2" xfId="31735"/>
    <cellStyle name="Normal 5 3 2 2 5 4 3" xfId="31736"/>
    <cellStyle name="Normal 5 3 2 2 5 5" xfId="31737"/>
    <cellStyle name="Normal 5 3 2 2 5 5 2" xfId="31738"/>
    <cellStyle name="Normal 5 3 2 2 5 6" xfId="31739"/>
    <cellStyle name="Normal 5 3 2 2 6" xfId="31740"/>
    <cellStyle name="Normal 5 3 2 2 6 2" xfId="31741"/>
    <cellStyle name="Normal 5 3 2 2 6 2 2" xfId="31742"/>
    <cellStyle name="Normal 5 3 2 2 6 2 2 2" xfId="31743"/>
    <cellStyle name="Normal 5 3 2 2 6 2 2 2 2" xfId="31744"/>
    <cellStyle name="Normal 5 3 2 2 6 2 2 3" xfId="31745"/>
    <cellStyle name="Normal 5 3 2 2 6 2 3" xfId="31746"/>
    <cellStyle name="Normal 5 3 2 2 6 2 3 2" xfId="31747"/>
    <cellStyle name="Normal 5 3 2 2 6 2 4" xfId="31748"/>
    <cellStyle name="Normal 5 3 2 2 6 3" xfId="31749"/>
    <cellStyle name="Normal 5 3 2 2 6 3 2" xfId="31750"/>
    <cellStyle name="Normal 5 3 2 2 6 3 2 2" xfId="31751"/>
    <cellStyle name="Normal 5 3 2 2 6 3 3" xfId="31752"/>
    <cellStyle name="Normal 5 3 2 2 6 4" xfId="31753"/>
    <cellStyle name="Normal 5 3 2 2 6 4 2" xfId="31754"/>
    <cellStyle name="Normal 5 3 2 2 6 5" xfId="31755"/>
    <cellStyle name="Normal 5 3 2 2 7" xfId="31756"/>
    <cellStyle name="Normal 5 3 2 2 7 2" xfId="31757"/>
    <cellStyle name="Normal 5 3 2 2 7 2 2" xfId="31758"/>
    <cellStyle name="Normal 5 3 2 2 7 2 2 2" xfId="31759"/>
    <cellStyle name="Normal 5 3 2 2 7 2 3" xfId="31760"/>
    <cellStyle name="Normal 5 3 2 2 7 3" xfId="31761"/>
    <cellStyle name="Normal 5 3 2 2 7 3 2" xfId="31762"/>
    <cellStyle name="Normal 5 3 2 2 7 4" xfId="31763"/>
    <cellStyle name="Normal 5 3 2 2 8" xfId="31764"/>
    <cellStyle name="Normal 5 3 2 2 8 2" xfId="31765"/>
    <cellStyle name="Normal 5 3 2 2 8 2 2" xfId="31766"/>
    <cellStyle name="Normal 5 3 2 2 8 3" xfId="31767"/>
    <cellStyle name="Normal 5 3 2 2 9" xfId="31768"/>
    <cellStyle name="Normal 5 3 2 2 9 2" xfId="31769"/>
    <cellStyle name="Normal 5 3 2 3" xfId="31770"/>
    <cellStyle name="Normal 5 3 2 3 2" xfId="31771"/>
    <cellStyle name="Normal 5 3 2 3 2 2" xfId="31772"/>
    <cellStyle name="Normal 5 3 2 3 2 2 2" xfId="31773"/>
    <cellStyle name="Normal 5 3 2 3 2 2 2 2" xfId="31774"/>
    <cellStyle name="Normal 5 3 2 3 2 2 2 2 2" xfId="31775"/>
    <cellStyle name="Normal 5 3 2 3 2 2 2 2 2 2" xfId="31776"/>
    <cellStyle name="Normal 5 3 2 3 2 2 2 2 2 2 2" xfId="31777"/>
    <cellStyle name="Normal 5 3 2 3 2 2 2 2 2 2 2 2" xfId="31778"/>
    <cellStyle name="Normal 5 3 2 3 2 2 2 2 2 2 3" xfId="31779"/>
    <cellStyle name="Normal 5 3 2 3 2 2 2 2 2 3" xfId="31780"/>
    <cellStyle name="Normal 5 3 2 3 2 2 2 2 2 3 2" xfId="31781"/>
    <cellStyle name="Normal 5 3 2 3 2 2 2 2 2 4" xfId="31782"/>
    <cellStyle name="Normal 5 3 2 3 2 2 2 2 3" xfId="31783"/>
    <cellStyle name="Normal 5 3 2 3 2 2 2 2 3 2" xfId="31784"/>
    <cellStyle name="Normal 5 3 2 3 2 2 2 2 3 2 2" xfId="31785"/>
    <cellStyle name="Normal 5 3 2 3 2 2 2 2 3 3" xfId="31786"/>
    <cellStyle name="Normal 5 3 2 3 2 2 2 2 4" xfId="31787"/>
    <cellStyle name="Normal 5 3 2 3 2 2 2 2 4 2" xfId="31788"/>
    <cellStyle name="Normal 5 3 2 3 2 2 2 2 5" xfId="31789"/>
    <cellStyle name="Normal 5 3 2 3 2 2 2 3" xfId="31790"/>
    <cellStyle name="Normal 5 3 2 3 2 2 2 3 2" xfId="31791"/>
    <cellStyle name="Normal 5 3 2 3 2 2 2 3 2 2" xfId="31792"/>
    <cellStyle name="Normal 5 3 2 3 2 2 2 3 2 2 2" xfId="31793"/>
    <cellStyle name="Normal 5 3 2 3 2 2 2 3 2 3" xfId="31794"/>
    <cellStyle name="Normal 5 3 2 3 2 2 2 3 3" xfId="31795"/>
    <cellStyle name="Normal 5 3 2 3 2 2 2 3 3 2" xfId="31796"/>
    <cellStyle name="Normal 5 3 2 3 2 2 2 3 4" xfId="31797"/>
    <cellStyle name="Normal 5 3 2 3 2 2 2 4" xfId="31798"/>
    <cellStyle name="Normal 5 3 2 3 2 2 2 4 2" xfId="31799"/>
    <cellStyle name="Normal 5 3 2 3 2 2 2 4 2 2" xfId="31800"/>
    <cellStyle name="Normal 5 3 2 3 2 2 2 4 3" xfId="31801"/>
    <cellStyle name="Normal 5 3 2 3 2 2 2 5" xfId="31802"/>
    <cellStyle name="Normal 5 3 2 3 2 2 2 5 2" xfId="31803"/>
    <cellStyle name="Normal 5 3 2 3 2 2 2 6" xfId="31804"/>
    <cellStyle name="Normal 5 3 2 3 2 2 3" xfId="31805"/>
    <cellStyle name="Normal 5 3 2 3 2 2 3 2" xfId="31806"/>
    <cellStyle name="Normal 5 3 2 3 2 2 3 2 2" xfId="31807"/>
    <cellStyle name="Normal 5 3 2 3 2 2 3 2 2 2" xfId="31808"/>
    <cellStyle name="Normal 5 3 2 3 2 2 3 2 2 2 2" xfId="31809"/>
    <cellStyle name="Normal 5 3 2 3 2 2 3 2 2 3" xfId="31810"/>
    <cellStyle name="Normal 5 3 2 3 2 2 3 2 3" xfId="31811"/>
    <cellStyle name="Normal 5 3 2 3 2 2 3 2 3 2" xfId="31812"/>
    <cellStyle name="Normal 5 3 2 3 2 2 3 2 4" xfId="31813"/>
    <cellStyle name="Normal 5 3 2 3 2 2 3 3" xfId="31814"/>
    <cellStyle name="Normal 5 3 2 3 2 2 3 3 2" xfId="31815"/>
    <cellStyle name="Normal 5 3 2 3 2 2 3 3 2 2" xfId="31816"/>
    <cellStyle name="Normal 5 3 2 3 2 2 3 3 3" xfId="31817"/>
    <cellStyle name="Normal 5 3 2 3 2 2 3 4" xfId="31818"/>
    <cellStyle name="Normal 5 3 2 3 2 2 3 4 2" xfId="31819"/>
    <cellStyle name="Normal 5 3 2 3 2 2 3 5" xfId="31820"/>
    <cellStyle name="Normal 5 3 2 3 2 2 4" xfId="31821"/>
    <cellStyle name="Normal 5 3 2 3 2 2 4 2" xfId="31822"/>
    <cellStyle name="Normal 5 3 2 3 2 2 4 2 2" xfId="31823"/>
    <cellStyle name="Normal 5 3 2 3 2 2 4 2 2 2" xfId="31824"/>
    <cellStyle name="Normal 5 3 2 3 2 2 4 2 3" xfId="31825"/>
    <cellStyle name="Normal 5 3 2 3 2 2 4 3" xfId="31826"/>
    <cellStyle name="Normal 5 3 2 3 2 2 4 3 2" xfId="31827"/>
    <cellStyle name="Normal 5 3 2 3 2 2 4 4" xfId="31828"/>
    <cellStyle name="Normal 5 3 2 3 2 2 5" xfId="31829"/>
    <cellStyle name="Normal 5 3 2 3 2 2 5 2" xfId="31830"/>
    <cellStyle name="Normal 5 3 2 3 2 2 5 2 2" xfId="31831"/>
    <cellStyle name="Normal 5 3 2 3 2 2 5 3" xfId="31832"/>
    <cellStyle name="Normal 5 3 2 3 2 2 6" xfId="31833"/>
    <cellStyle name="Normal 5 3 2 3 2 2 6 2" xfId="31834"/>
    <cellStyle name="Normal 5 3 2 3 2 2 7" xfId="31835"/>
    <cellStyle name="Normal 5 3 2 3 2 3" xfId="31836"/>
    <cellStyle name="Normal 5 3 2 3 2 3 2" xfId="31837"/>
    <cellStyle name="Normal 5 3 2 3 2 3 2 2" xfId="31838"/>
    <cellStyle name="Normal 5 3 2 3 2 3 2 2 2" xfId="31839"/>
    <cellStyle name="Normal 5 3 2 3 2 3 2 2 2 2" xfId="31840"/>
    <cellStyle name="Normal 5 3 2 3 2 3 2 2 2 2 2" xfId="31841"/>
    <cellStyle name="Normal 5 3 2 3 2 3 2 2 2 3" xfId="31842"/>
    <cellStyle name="Normal 5 3 2 3 2 3 2 2 3" xfId="31843"/>
    <cellStyle name="Normal 5 3 2 3 2 3 2 2 3 2" xfId="31844"/>
    <cellStyle name="Normal 5 3 2 3 2 3 2 2 4" xfId="31845"/>
    <cellStyle name="Normal 5 3 2 3 2 3 2 3" xfId="31846"/>
    <cellStyle name="Normal 5 3 2 3 2 3 2 3 2" xfId="31847"/>
    <cellStyle name="Normal 5 3 2 3 2 3 2 3 2 2" xfId="31848"/>
    <cellStyle name="Normal 5 3 2 3 2 3 2 3 3" xfId="31849"/>
    <cellStyle name="Normal 5 3 2 3 2 3 2 4" xfId="31850"/>
    <cellStyle name="Normal 5 3 2 3 2 3 2 4 2" xfId="31851"/>
    <cellStyle name="Normal 5 3 2 3 2 3 2 5" xfId="31852"/>
    <cellStyle name="Normal 5 3 2 3 2 3 3" xfId="31853"/>
    <cellStyle name="Normal 5 3 2 3 2 3 3 2" xfId="31854"/>
    <cellStyle name="Normal 5 3 2 3 2 3 3 2 2" xfId="31855"/>
    <cellStyle name="Normal 5 3 2 3 2 3 3 2 2 2" xfId="31856"/>
    <cellStyle name="Normal 5 3 2 3 2 3 3 2 3" xfId="31857"/>
    <cellStyle name="Normal 5 3 2 3 2 3 3 3" xfId="31858"/>
    <cellStyle name="Normal 5 3 2 3 2 3 3 3 2" xfId="31859"/>
    <cellStyle name="Normal 5 3 2 3 2 3 3 4" xfId="31860"/>
    <cellStyle name="Normal 5 3 2 3 2 3 4" xfId="31861"/>
    <cellStyle name="Normal 5 3 2 3 2 3 4 2" xfId="31862"/>
    <cellStyle name="Normal 5 3 2 3 2 3 4 2 2" xfId="31863"/>
    <cellStyle name="Normal 5 3 2 3 2 3 4 3" xfId="31864"/>
    <cellStyle name="Normal 5 3 2 3 2 3 5" xfId="31865"/>
    <cellStyle name="Normal 5 3 2 3 2 3 5 2" xfId="31866"/>
    <cellStyle name="Normal 5 3 2 3 2 3 6" xfId="31867"/>
    <cellStyle name="Normal 5 3 2 3 2 4" xfId="31868"/>
    <cellStyle name="Normal 5 3 2 3 2 4 2" xfId="31869"/>
    <cellStyle name="Normal 5 3 2 3 2 4 2 2" xfId="31870"/>
    <cellStyle name="Normal 5 3 2 3 2 4 2 2 2" xfId="31871"/>
    <cellStyle name="Normal 5 3 2 3 2 4 2 2 2 2" xfId="31872"/>
    <cellStyle name="Normal 5 3 2 3 2 4 2 2 3" xfId="31873"/>
    <cellStyle name="Normal 5 3 2 3 2 4 2 3" xfId="31874"/>
    <cellStyle name="Normal 5 3 2 3 2 4 2 3 2" xfId="31875"/>
    <cellStyle name="Normal 5 3 2 3 2 4 2 4" xfId="31876"/>
    <cellStyle name="Normal 5 3 2 3 2 4 3" xfId="31877"/>
    <cellStyle name="Normal 5 3 2 3 2 4 3 2" xfId="31878"/>
    <cellStyle name="Normal 5 3 2 3 2 4 3 2 2" xfId="31879"/>
    <cellStyle name="Normal 5 3 2 3 2 4 3 3" xfId="31880"/>
    <cellStyle name="Normal 5 3 2 3 2 4 4" xfId="31881"/>
    <cellStyle name="Normal 5 3 2 3 2 4 4 2" xfId="31882"/>
    <cellStyle name="Normal 5 3 2 3 2 4 5" xfId="31883"/>
    <cellStyle name="Normal 5 3 2 3 2 5" xfId="31884"/>
    <cellStyle name="Normal 5 3 2 3 2 5 2" xfId="31885"/>
    <cellStyle name="Normal 5 3 2 3 2 5 2 2" xfId="31886"/>
    <cellStyle name="Normal 5 3 2 3 2 5 2 2 2" xfId="31887"/>
    <cellStyle name="Normal 5 3 2 3 2 5 2 3" xfId="31888"/>
    <cellStyle name="Normal 5 3 2 3 2 5 3" xfId="31889"/>
    <cellStyle name="Normal 5 3 2 3 2 5 3 2" xfId="31890"/>
    <cellStyle name="Normal 5 3 2 3 2 5 4" xfId="31891"/>
    <cellStyle name="Normal 5 3 2 3 2 6" xfId="31892"/>
    <cellStyle name="Normal 5 3 2 3 2 6 2" xfId="31893"/>
    <cellStyle name="Normal 5 3 2 3 2 6 2 2" xfId="31894"/>
    <cellStyle name="Normal 5 3 2 3 2 6 3" xfId="31895"/>
    <cellStyle name="Normal 5 3 2 3 2 7" xfId="31896"/>
    <cellStyle name="Normal 5 3 2 3 2 7 2" xfId="31897"/>
    <cellStyle name="Normal 5 3 2 3 2 8" xfId="31898"/>
    <cellStyle name="Normal 5 3 2 3 3" xfId="31899"/>
    <cellStyle name="Normal 5 3 2 3 3 2" xfId="31900"/>
    <cellStyle name="Normal 5 3 2 3 3 2 2" xfId="31901"/>
    <cellStyle name="Normal 5 3 2 3 3 2 2 2" xfId="31902"/>
    <cellStyle name="Normal 5 3 2 3 3 2 2 2 2" xfId="31903"/>
    <cellStyle name="Normal 5 3 2 3 3 2 2 2 2 2" xfId="31904"/>
    <cellStyle name="Normal 5 3 2 3 3 2 2 2 2 2 2" xfId="31905"/>
    <cellStyle name="Normal 5 3 2 3 3 2 2 2 2 3" xfId="31906"/>
    <cellStyle name="Normal 5 3 2 3 3 2 2 2 3" xfId="31907"/>
    <cellStyle name="Normal 5 3 2 3 3 2 2 2 3 2" xfId="31908"/>
    <cellStyle name="Normal 5 3 2 3 3 2 2 2 4" xfId="31909"/>
    <cellStyle name="Normal 5 3 2 3 3 2 2 3" xfId="31910"/>
    <cellStyle name="Normal 5 3 2 3 3 2 2 3 2" xfId="31911"/>
    <cellStyle name="Normal 5 3 2 3 3 2 2 3 2 2" xfId="31912"/>
    <cellStyle name="Normal 5 3 2 3 3 2 2 3 3" xfId="31913"/>
    <cellStyle name="Normal 5 3 2 3 3 2 2 4" xfId="31914"/>
    <cellStyle name="Normal 5 3 2 3 3 2 2 4 2" xfId="31915"/>
    <cellStyle name="Normal 5 3 2 3 3 2 2 5" xfId="31916"/>
    <cellStyle name="Normal 5 3 2 3 3 2 3" xfId="31917"/>
    <cellStyle name="Normal 5 3 2 3 3 2 3 2" xfId="31918"/>
    <cellStyle name="Normal 5 3 2 3 3 2 3 2 2" xfId="31919"/>
    <cellStyle name="Normal 5 3 2 3 3 2 3 2 2 2" xfId="31920"/>
    <cellStyle name="Normal 5 3 2 3 3 2 3 2 3" xfId="31921"/>
    <cellStyle name="Normal 5 3 2 3 3 2 3 3" xfId="31922"/>
    <cellStyle name="Normal 5 3 2 3 3 2 3 3 2" xfId="31923"/>
    <cellStyle name="Normal 5 3 2 3 3 2 3 4" xfId="31924"/>
    <cellStyle name="Normal 5 3 2 3 3 2 4" xfId="31925"/>
    <cellStyle name="Normal 5 3 2 3 3 2 4 2" xfId="31926"/>
    <cellStyle name="Normal 5 3 2 3 3 2 4 2 2" xfId="31927"/>
    <cellStyle name="Normal 5 3 2 3 3 2 4 3" xfId="31928"/>
    <cellStyle name="Normal 5 3 2 3 3 2 5" xfId="31929"/>
    <cellStyle name="Normal 5 3 2 3 3 2 5 2" xfId="31930"/>
    <cellStyle name="Normal 5 3 2 3 3 2 6" xfId="31931"/>
    <cellStyle name="Normal 5 3 2 3 3 3" xfId="31932"/>
    <cellStyle name="Normal 5 3 2 3 3 3 2" xfId="31933"/>
    <cellStyle name="Normal 5 3 2 3 3 3 2 2" xfId="31934"/>
    <cellStyle name="Normal 5 3 2 3 3 3 2 2 2" xfId="31935"/>
    <cellStyle name="Normal 5 3 2 3 3 3 2 2 2 2" xfId="31936"/>
    <cellStyle name="Normal 5 3 2 3 3 3 2 2 3" xfId="31937"/>
    <cellStyle name="Normal 5 3 2 3 3 3 2 3" xfId="31938"/>
    <cellStyle name="Normal 5 3 2 3 3 3 2 3 2" xfId="31939"/>
    <cellStyle name="Normal 5 3 2 3 3 3 2 4" xfId="31940"/>
    <cellStyle name="Normal 5 3 2 3 3 3 3" xfId="31941"/>
    <cellStyle name="Normal 5 3 2 3 3 3 3 2" xfId="31942"/>
    <cellStyle name="Normal 5 3 2 3 3 3 3 2 2" xfId="31943"/>
    <cellStyle name="Normal 5 3 2 3 3 3 3 3" xfId="31944"/>
    <cellStyle name="Normal 5 3 2 3 3 3 4" xfId="31945"/>
    <cellStyle name="Normal 5 3 2 3 3 3 4 2" xfId="31946"/>
    <cellStyle name="Normal 5 3 2 3 3 3 5" xfId="31947"/>
    <cellStyle name="Normal 5 3 2 3 3 4" xfId="31948"/>
    <cellStyle name="Normal 5 3 2 3 3 4 2" xfId="31949"/>
    <cellStyle name="Normal 5 3 2 3 3 4 2 2" xfId="31950"/>
    <cellStyle name="Normal 5 3 2 3 3 4 2 2 2" xfId="31951"/>
    <cellStyle name="Normal 5 3 2 3 3 4 2 3" xfId="31952"/>
    <cellStyle name="Normal 5 3 2 3 3 4 3" xfId="31953"/>
    <cellStyle name="Normal 5 3 2 3 3 4 3 2" xfId="31954"/>
    <cellStyle name="Normal 5 3 2 3 3 4 4" xfId="31955"/>
    <cellStyle name="Normal 5 3 2 3 3 5" xfId="31956"/>
    <cellStyle name="Normal 5 3 2 3 3 5 2" xfId="31957"/>
    <cellStyle name="Normal 5 3 2 3 3 5 2 2" xfId="31958"/>
    <cellStyle name="Normal 5 3 2 3 3 5 3" xfId="31959"/>
    <cellStyle name="Normal 5 3 2 3 3 6" xfId="31960"/>
    <cellStyle name="Normal 5 3 2 3 3 6 2" xfId="31961"/>
    <cellStyle name="Normal 5 3 2 3 3 7" xfId="31962"/>
    <cellStyle name="Normal 5 3 2 3 4" xfId="31963"/>
    <cellStyle name="Normal 5 3 2 3 4 2" xfId="31964"/>
    <cellStyle name="Normal 5 3 2 3 4 2 2" xfId="31965"/>
    <cellStyle name="Normal 5 3 2 3 4 2 2 2" xfId="31966"/>
    <cellStyle name="Normal 5 3 2 3 4 2 2 2 2" xfId="31967"/>
    <cellStyle name="Normal 5 3 2 3 4 2 2 2 2 2" xfId="31968"/>
    <cellStyle name="Normal 5 3 2 3 4 2 2 2 3" xfId="31969"/>
    <cellStyle name="Normal 5 3 2 3 4 2 2 3" xfId="31970"/>
    <cellStyle name="Normal 5 3 2 3 4 2 2 3 2" xfId="31971"/>
    <cellStyle name="Normal 5 3 2 3 4 2 2 4" xfId="31972"/>
    <cellStyle name="Normal 5 3 2 3 4 2 3" xfId="31973"/>
    <cellStyle name="Normal 5 3 2 3 4 2 3 2" xfId="31974"/>
    <cellStyle name="Normal 5 3 2 3 4 2 3 2 2" xfId="31975"/>
    <cellStyle name="Normal 5 3 2 3 4 2 3 3" xfId="31976"/>
    <cellStyle name="Normal 5 3 2 3 4 2 4" xfId="31977"/>
    <cellStyle name="Normal 5 3 2 3 4 2 4 2" xfId="31978"/>
    <cellStyle name="Normal 5 3 2 3 4 2 5" xfId="31979"/>
    <cellStyle name="Normal 5 3 2 3 4 3" xfId="31980"/>
    <cellStyle name="Normal 5 3 2 3 4 3 2" xfId="31981"/>
    <cellStyle name="Normal 5 3 2 3 4 3 2 2" xfId="31982"/>
    <cellStyle name="Normal 5 3 2 3 4 3 2 2 2" xfId="31983"/>
    <cellStyle name="Normal 5 3 2 3 4 3 2 3" xfId="31984"/>
    <cellStyle name="Normal 5 3 2 3 4 3 3" xfId="31985"/>
    <cellStyle name="Normal 5 3 2 3 4 3 3 2" xfId="31986"/>
    <cellStyle name="Normal 5 3 2 3 4 3 4" xfId="31987"/>
    <cellStyle name="Normal 5 3 2 3 4 4" xfId="31988"/>
    <cellStyle name="Normal 5 3 2 3 4 4 2" xfId="31989"/>
    <cellStyle name="Normal 5 3 2 3 4 4 2 2" xfId="31990"/>
    <cellStyle name="Normal 5 3 2 3 4 4 3" xfId="31991"/>
    <cellStyle name="Normal 5 3 2 3 4 5" xfId="31992"/>
    <cellStyle name="Normal 5 3 2 3 4 5 2" xfId="31993"/>
    <cellStyle name="Normal 5 3 2 3 4 6" xfId="31994"/>
    <cellStyle name="Normal 5 3 2 3 5" xfId="31995"/>
    <cellStyle name="Normal 5 3 2 3 5 2" xfId="31996"/>
    <cellStyle name="Normal 5 3 2 3 5 2 2" xfId="31997"/>
    <cellStyle name="Normal 5 3 2 3 5 2 2 2" xfId="31998"/>
    <cellStyle name="Normal 5 3 2 3 5 2 2 2 2" xfId="31999"/>
    <cellStyle name="Normal 5 3 2 3 5 2 2 3" xfId="32000"/>
    <cellStyle name="Normal 5 3 2 3 5 2 3" xfId="32001"/>
    <cellStyle name="Normal 5 3 2 3 5 2 3 2" xfId="32002"/>
    <cellStyle name="Normal 5 3 2 3 5 2 4" xfId="32003"/>
    <cellStyle name="Normal 5 3 2 3 5 3" xfId="32004"/>
    <cellStyle name="Normal 5 3 2 3 5 3 2" xfId="32005"/>
    <cellStyle name="Normal 5 3 2 3 5 3 2 2" xfId="32006"/>
    <cellStyle name="Normal 5 3 2 3 5 3 3" xfId="32007"/>
    <cellStyle name="Normal 5 3 2 3 5 4" xfId="32008"/>
    <cellStyle name="Normal 5 3 2 3 5 4 2" xfId="32009"/>
    <cellStyle name="Normal 5 3 2 3 5 5" xfId="32010"/>
    <cellStyle name="Normal 5 3 2 3 6" xfId="32011"/>
    <cellStyle name="Normal 5 3 2 3 6 2" xfId="32012"/>
    <cellStyle name="Normal 5 3 2 3 6 2 2" xfId="32013"/>
    <cellStyle name="Normal 5 3 2 3 6 2 2 2" xfId="32014"/>
    <cellStyle name="Normal 5 3 2 3 6 2 3" xfId="32015"/>
    <cellStyle name="Normal 5 3 2 3 6 3" xfId="32016"/>
    <cellStyle name="Normal 5 3 2 3 6 3 2" xfId="32017"/>
    <cellStyle name="Normal 5 3 2 3 6 4" xfId="32018"/>
    <cellStyle name="Normal 5 3 2 3 7" xfId="32019"/>
    <cellStyle name="Normal 5 3 2 3 7 2" xfId="32020"/>
    <cellStyle name="Normal 5 3 2 3 7 2 2" xfId="32021"/>
    <cellStyle name="Normal 5 3 2 3 7 3" xfId="32022"/>
    <cellStyle name="Normal 5 3 2 3 8" xfId="32023"/>
    <cellStyle name="Normal 5 3 2 3 8 2" xfId="32024"/>
    <cellStyle name="Normal 5 3 2 3 9" xfId="32025"/>
    <cellStyle name="Normal 5 3 2 4" xfId="32026"/>
    <cellStyle name="Normal 5 3 2 4 2" xfId="32027"/>
    <cellStyle name="Normal 5 3 2 4 2 2" xfId="32028"/>
    <cellStyle name="Normal 5 3 2 4 2 2 2" xfId="32029"/>
    <cellStyle name="Normal 5 3 2 4 2 2 2 2" xfId="32030"/>
    <cellStyle name="Normal 5 3 2 4 2 2 2 2 2" xfId="32031"/>
    <cellStyle name="Normal 5 3 2 4 2 2 2 2 2 2" xfId="32032"/>
    <cellStyle name="Normal 5 3 2 4 2 2 2 2 2 2 2" xfId="32033"/>
    <cellStyle name="Normal 5 3 2 4 2 2 2 2 2 3" xfId="32034"/>
    <cellStyle name="Normal 5 3 2 4 2 2 2 2 3" xfId="32035"/>
    <cellStyle name="Normal 5 3 2 4 2 2 2 2 3 2" xfId="32036"/>
    <cellStyle name="Normal 5 3 2 4 2 2 2 2 4" xfId="32037"/>
    <cellStyle name="Normal 5 3 2 4 2 2 2 3" xfId="32038"/>
    <cellStyle name="Normal 5 3 2 4 2 2 2 3 2" xfId="32039"/>
    <cellStyle name="Normal 5 3 2 4 2 2 2 3 2 2" xfId="32040"/>
    <cellStyle name="Normal 5 3 2 4 2 2 2 3 3" xfId="32041"/>
    <cellStyle name="Normal 5 3 2 4 2 2 2 4" xfId="32042"/>
    <cellStyle name="Normal 5 3 2 4 2 2 2 4 2" xfId="32043"/>
    <cellStyle name="Normal 5 3 2 4 2 2 2 5" xfId="32044"/>
    <cellStyle name="Normal 5 3 2 4 2 2 3" xfId="32045"/>
    <cellStyle name="Normal 5 3 2 4 2 2 3 2" xfId="32046"/>
    <cellStyle name="Normal 5 3 2 4 2 2 3 2 2" xfId="32047"/>
    <cellStyle name="Normal 5 3 2 4 2 2 3 2 2 2" xfId="32048"/>
    <cellStyle name="Normal 5 3 2 4 2 2 3 2 3" xfId="32049"/>
    <cellStyle name="Normal 5 3 2 4 2 2 3 3" xfId="32050"/>
    <cellStyle name="Normal 5 3 2 4 2 2 3 3 2" xfId="32051"/>
    <cellStyle name="Normal 5 3 2 4 2 2 3 4" xfId="32052"/>
    <cellStyle name="Normal 5 3 2 4 2 2 4" xfId="32053"/>
    <cellStyle name="Normal 5 3 2 4 2 2 4 2" xfId="32054"/>
    <cellStyle name="Normal 5 3 2 4 2 2 4 2 2" xfId="32055"/>
    <cellStyle name="Normal 5 3 2 4 2 2 4 3" xfId="32056"/>
    <cellStyle name="Normal 5 3 2 4 2 2 5" xfId="32057"/>
    <cellStyle name="Normal 5 3 2 4 2 2 5 2" xfId="32058"/>
    <cellStyle name="Normal 5 3 2 4 2 2 6" xfId="32059"/>
    <cellStyle name="Normal 5 3 2 4 2 3" xfId="32060"/>
    <cellStyle name="Normal 5 3 2 4 2 3 2" xfId="32061"/>
    <cellStyle name="Normal 5 3 2 4 2 3 2 2" xfId="32062"/>
    <cellStyle name="Normal 5 3 2 4 2 3 2 2 2" xfId="32063"/>
    <cellStyle name="Normal 5 3 2 4 2 3 2 2 2 2" xfId="32064"/>
    <cellStyle name="Normal 5 3 2 4 2 3 2 2 3" xfId="32065"/>
    <cellStyle name="Normal 5 3 2 4 2 3 2 3" xfId="32066"/>
    <cellStyle name="Normal 5 3 2 4 2 3 2 3 2" xfId="32067"/>
    <cellStyle name="Normal 5 3 2 4 2 3 2 4" xfId="32068"/>
    <cellStyle name="Normal 5 3 2 4 2 3 3" xfId="32069"/>
    <cellStyle name="Normal 5 3 2 4 2 3 3 2" xfId="32070"/>
    <cellStyle name="Normal 5 3 2 4 2 3 3 2 2" xfId="32071"/>
    <cellStyle name="Normal 5 3 2 4 2 3 3 3" xfId="32072"/>
    <cellStyle name="Normal 5 3 2 4 2 3 4" xfId="32073"/>
    <cellStyle name="Normal 5 3 2 4 2 3 4 2" xfId="32074"/>
    <cellStyle name="Normal 5 3 2 4 2 3 5" xfId="32075"/>
    <cellStyle name="Normal 5 3 2 4 2 4" xfId="32076"/>
    <cellStyle name="Normal 5 3 2 4 2 4 2" xfId="32077"/>
    <cellStyle name="Normal 5 3 2 4 2 4 2 2" xfId="32078"/>
    <cellStyle name="Normal 5 3 2 4 2 4 2 2 2" xfId="32079"/>
    <cellStyle name="Normal 5 3 2 4 2 4 2 3" xfId="32080"/>
    <cellStyle name="Normal 5 3 2 4 2 4 3" xfId="32081"/>
    <cellStyle name="Normal 5 3 2 4 2 4 3 2" xfId="32082"/>
    <cellStyle name="Normal 5 3 2 4 2 4 4" xfId="32083"/>
    <cellStyle name="Normal 5 3 2 4 2 5" xfId="32084"/>
    <cellStyle name="Normal 5 3 2 4 2 5 2" xfId="32085"/>
    <cellStyle name="Normal 5 3 2 4 2 5 2 2" xfId="32086"/>
    <cellStyle name="Normal 5 3 2 4 2 5 3" xfId="32087"/>
    <cellStyle name="Normal 5 3 2 4 2 6" xfId="32088"/>
    <cellStyle name="Normal 5 3 2 4 2 6 2" xfId="32089"/>
    <cellStyle name="Normal 5 3 2 4 2 7" xfId="32090"/>
    <cellStyle name="Normal 5 3 2 4 3" xfId="32091"/>
    <cellStyle name="Normal 5 3 2 4 3 2" xfId="32092"/>
    <cellStyle name="Normal 5 3 2 4 3 2 2" xfId="32093"/>
    <cellStyle name="Normal 5 3 2 4 3 2 2 2" xfId="32094"/>
    <cellStyle name="Normal 5 3 2 4 3 2 2 2 2" xfId="32095"/>
    <cellStyle name="Normal 5 3 2 4 3 2 2 2 2 2" xfId="32096"/>
    <cellStyle name="Normal 5 3 2 4 3 2 2 2 3" xfId="32097"/>
    <cellStyle name="Normal 5 3 2 4 3 2 2 3" xfId="32098"/>
    <cellStyle name="Normal 5 3 2 4 3 2 2 3 2" xfId="32099"/>
    <cellStyle name="Normal 5 3 2 4 3 2 2 4" xfId="32100"/>
    <cellStyle name="Normal 5 3 2 4 3 2 3" xfId="32101"/>
    <cellStyle name="Normal 5 3 2 4 3 2 3 2" xfId="32102"/>
    <cellStyle name="Normal 5 3 2 4 3 2 3 2 2" xfId="32103"/>
    <cellStyle name="Normal 5 3 2 4 3 2 3 3" xfId="32104"/>
    <cellStyle name="Normal 5 3 2 4 3 2 4" xfId="32105"/>
    <cellStyle name="Normal 5 3 2 4 3 2 4 2" xfId="32106"/>
    <cellStyle name="Normal 5 3 2 4 3 2 5" xfId="32107"/>
    <cellStyle name="Normal 5 3 2 4 3 3" xfId="32108"/>
    <cellStyle name="Normal 5 3 2 4 3 3 2" xfId="32109"/>
    <cellStyle name="Normal 5 3 2 4 3 3 2 2" xfId="32110"/>
    <cellStyle name="Normal 5 3 2 4 3 3 2 2 2" xfId="32111"/>
    <cellStyle name="Normal 5 3 2 4 3 3 2 3" xfId="32112"/>
    <cellStyle name="Normal 5 3 2 4 3 3 3" xfId="32113"/>
    <cellStyle name="Normal 5 3 2 4 3 3 3 2" xfId="32114"/>
    <cellStyle name="Normal 5 3 2 4 3 3 4" xfId="32115"/>
    <cellStyle name="Normal 5 3 2 4 3 4" xfId="32116"/>
    <cellStyle name="Normal 5 3 2 4 3 4 2" xfId="32117"/>
    <cellStyle name="Normal 5 3 2 4 3 4 2 2" xfId="32118"/>
    <cellStyle name="Normal 5 3 2 4 3 4 3" xfId="32119"/>
    <cellStyle name="Normal 5 3 2 4 3 5" xfId="32120"/>
    <cellStyle name="Normal 5 3 2 4 3 5 2" xfId="32121"/>
    <cellStyle name="Normal 5 3 2 4 3 6" xfId="32122"/>
    <cellStyle name="Normal 5 3 2 4 4" xfId="32123"/>
    <cellStyle name="Normal 5 3 2 4 4 2" xfId="32124"/>
    <cellStyle name="Normal 5 3 2 4 4 2 2" xfId="32125"/>
    <cellStyle name="Normal 5 3 2 4 4 2 2 2" xfId="32126"/>
    <cellStyle name="Normal 5 3 2 4 4 2 2 2 2" xfId="32127"/>
    <cellStyle name="Normal 5 3 2 4 4 2 2 3" xfId="32128"/>
    <cellStyle name="Normal 5 3 2 4 4 2 3" xfId="32129"/>
    <cellStyle name="Normal 5 3 2 4 4 2 3 2" xfId="32130"/>
    <cellStyle name="Normal 5 3 2 4 4 2 4" xfId="32131"/>
    <cellStyle name="Normal 5 3 2 4 4 3" xfId="32132"/>
    <cellStyle name="Normal 5 3 2 4 4 3 2" xfId="32133"/>
    <cellStyle name="Normal 5 3 2 4 4 3 2 2" xfId="32134"/>
    <cellStyle name="Normal 5 3 2 4 4 3 3" xfId="32135"/>
    <cellStyle name="Normal 5 3 2 4 4 4" xfId="32136"/>
    <cellStyle name="Normal 5 3 2 4 4 4 2" xfId="32137"/>
    <cellStyle name="Normal 5 3 2 4 4 5" xfId="32138"/>
    <cellStyle name="Normal 5 3 2 4 5" xfId="32139"/>
    <cellStyle name="Normal 5 3 2 4 5 2" xfId="32140"/>
    <cellStyle name="Normal 5 3 2 4 5 2 2" xfId="32141"/>
    <cellStyle name="Normal 5 3 2 4 5 2 2 2" xfId="32142"/>
    <cellStyle name="Normal 5 3 2 4 5 2 3" xfId="32143"/>
    <cellStyle name="Normal 5 3 2 4 5 3" xfId="32144"/>
    <cellStyle name="Normal 5 3 2 4 5 3 2" xfId="32145"/>
    <cellStyle name="Normal 5 3 2 4 5 4" xfId="32146"/>
    <cellStyle name="Normal 5 3 2 4 6" xfId="32147"/>
    <cellStyle name="Normal 5 3 2 4 6 2" xfId="32148"/>
    <cellStyle name="Normal 5 3 2 4 6 2 2" xfId="32149"/>
    <cellStyle name="Normal 5 3 2 4 6 3" xfId="32150"/>
    <cellStyle name="Normal 5 3 2 4 7" xfId="32151"/>
    <cellStyle name="Normal 5 3 2 4 7 2" xfId="32152"/>
    <cellStyle name="Normal 5 3 2 4 8" xfId="32153"/>
    <cellStyle name="Normal 5 3 2 5" xfId="32154"/>
    <cellStyle name="Normal 5 3 2 5 2" xfId="32155"/>
    <cellStyle name="Normal 5 3 2 5 2 2" xfId="32156"/>
    <cellStyle name="Normal 5 3 2 5 2 2 2" xfId="32157"/>
    <cellStyle name="Normal 5 3 2 5 2 2 2 2" xfId="32158"/>
    <cellStyle name="Normal 5 3 2 5 2 2 2 2 2" xfId="32159"/>
    <cellStyle name="Normal 5 3 2 5 2 2 2 2 2 2" xfId="32160"/>
    <cellStyle name="Normal 5 3 2 5 2 2 2 2 3" xfId="32161"/>
    <cellStyle name="Normal 5 3 2 5 2 2 2 3" xfId="32162"/>
    <cellStyle name="Normal 5 3 2 5 2 2 2 3 2" xfId="32163"/>
    <cellStyle name="Normal 5 3 2 5 2 2 2 4" xfId="32164"/>
    <cellStyle name="Normal 5 3 2 5 2 2 3" xfId="32165"/>
    <cellStyle name="Normal 5 3 2 5 2 2 3 2" xfId="32166"/>
    <cellStyle name="Normal 5 3 2 5 2 2 3 2 2" xfId="32167"/>
    <cellStyle name="Normal 5 3 2 5 2 2 3 3" xfId="32168"/>
    <cellStyle name="Normal 5 3 2 5 2 2 4" xfId="32169"/>
    <cellStyle name="Normal 5 3 2 5 2 2 4 2" xfId="32170"/>
    <cellStyle name="Normal 5 3 2 5 2 2 5" xfId="32171"/>
    <cellStyle name="Normal 5 3 2 5 2 3" xfId="32172"/>
    <cellStyle name="Normal 5 3 2 5 2 3 2" xfId="32173"/>
    <cellStyle name="Normal 5 3 2 5 2 3 2 2" xfId="32174"/>
    <cellStyle name="Normal 5 3 2 5 2 3 2 2 2" xfId="32175"/>
    <cellStyle name="Normal 5 3 2 5 2 3 2 3" xfId="32176"/>
    <cellStyle name="Normal 5 3 2 5 2 3 3" xfId="32177"/>
    <cellStyle name="Normal 5 3 2 5 2 3 3 2" xfId="32178"/>
    <cellStyle name="Normal 5 3 2 5 2 3 4" xfId="32179"/>
    <cellStyle name="Normal 5 3 2 5 2 4" xfId="32180"/>
    <cellStyle name="Normal 5 3 2 5 2 4 2" xfId="32181"/>
    <cellStyle name="Normal 5 3 2 5 2 4 2 2" xfId="32182"/>
    <cellStyle name="Normal 5 3 2 5 2 4 3" xfId="32183"/>
    <cellStyle name="Normal 5 3 2 5 2 5" xfId="32184"/>
    <cellStyle name="Normal 5 3 2 5 2 5 2" xfId="32185"/>
    <cellStyle name="Normal 5 3 2 5 2 6" xfId="32186"/>
    <cellStyle name="Normal 5 3 2 5 3" xfId="32187"/>
    <cellStyle name="Normal 5 3 2 5 3 2" xfId="32188"/>
    <cellStyle name="Normal 5 3 2 5 3 2 2" xfId="32189"/>
    <cellStyle name="Normal 5 3 2 5 3 2 2 2" xfId="32190"/>
    <cellStyle name="Normal 5 3 2 5 3 2 2 2 2" xfId="32191"/>
    <cellStyle name="Normal 5 3 2 5 3 2 2 3" xfId="32192"/>
    <cellStyle name="Normal 5 3 2 5 3 2 3" xfId="32193"/>
    <cellStyle name="Normal 5 3 2 5 3 2 3 2" xfId="32194"/>
    <cellStyle name="Normal 5 3 2 5 3 2 4" xfId="32195"/>
    <cellStyle name="Normal 5 3 2 5 3 3" xfId="32196"/>
    <cellStyle name="Normal 5 3 2 5 3 3 2" xfId="32197"/>
    <cellStyle name="Normal 5 3 2 5 3 3 2 2" xfId="32198"/>
    <cellStyle name="Normal 5 3 2 5 3 3 3" xfId="32199"/>
    <cellStyle name="Normal 5 3 2 5 3 4" xfId="32200"/>
    <cellStyle name="Normal 5 3 2 5 3 4 2" xfId="32201"/>
    <cellStyle name="Normal 5 3 2 5 3 5" xfId="32202"/>
    <cellStyle name="Normal 5 3 2 5 4" xfId="32203"/>
    <cellStyle name="Normal 5 3 2 5 4 2" xfId="32204"/>
    <cellStyle name="Normal 5 3 2 5 4 2 2" xfId="32205"/>
    <cellStyle name="Normal 5 3 2 5 4 2 2 2" xfId="32206"/>
    <cellStyle name="Normal 5 3 2 5 4 2 3" xfId="32207"/>
    <cellStyle name="Normal 5 3 2 5 4 3" xfId="32208"/>
    <cellStyle name="Normal 5 3 2 5 4 3 2" xfId="32209"/>
    <cellStyle name="Normal 5 3 2 5 4 4" xfId="32210"/>
    <cellStyle name="Normal 5 3 2 5 5" xfId="32211"/>
    <cellStyle name="Normal 5 3 2 5 5 2" xfId="32212"/>
    <cellStyle name="Normal 5 3 2 5 5 2 2" xfId="32213"/>
    <cellStyle name="Normal 5 3 2 5 5 3" xfId="32214"/>
    <cellStyle name="Normal 5 3 2 5 6" xfId="32215"/>
    <cellStyle name="Normal 5 3 2 5 6 2" xfId="32216"/>
    <cellStyle name="Normal 5 3 2 5 7" xfId="32217"/>
    <cellStyle name="Normal 5 3 2 6" xfId="32218"/>
    <cellStyle name="Normal 5 3 2 6 2" xfId="32219"/>
    <cellStyle name="Normal 5 3 2 6 2 2" xfId="32220"/>
    <cellStyle name="Normal 5 3 2 6 2 2 2" xfId="32221"/>
    <cellStyle name="Normal 5 3 2 6 2 2 2 2" xfId="32222"/>
    <cellStyle name="Normal 5 3 2 6 2 2 2 2 2" xfId="32223"/>
    <cellStyle name="Normal 5 3 2 6 2 2 2 3" xfId="32224"/>
    <cellStyle name="Normal 5 3 2 6 2 2 3" xfId="32225"/>
    <cellStyle name="Normal 5 3 2 6 2 2 3 2" xfId="32226"/>
    <cellStyle name="Normal 5 3 2 6 2 2 4" xfId="32227"/>
    <cellStyle name="Normal 5 3 2 6 2 3" xfId="32228"/>
    <cellStyle name="Normal 5 3 2 6 2 3 2" xfId="32229"/>
    <cellStyle name="Normal 5 3 2 6 2 3 2 2" xfId="32230"/>
    <cellStyle name="Normal 5 3 2 6 2 3 3" xfId="32231"/>
    <cellStyle name="Normal 5 3 2 6 2 4" xfId="32232"/>
    <cellStyle name="Normal 5 3 2 6 2 4 2" xfId="32233"/>
    <cellStyle name="Normal 5 3 2 6 2 5" xfId="32234"/>
    <cellStyle name="Normal 5 3 2 6 3" xfId="32235"/>
    <cellStyle name="Normal 5 3 2 6 3 2" xfId="32236"/>
    <cellStyle name="Normal 5 3 2 6 3 2 2" xfId="32237"/>
    <cellStyle name="Normal 5 3 2 6 3 2 2 2" xfId="32238"/>
    <cellStyle name="Normal 5 3 2 6 3 2 3" xfId="32239"/>
    <cellStyle name="Normal 5 3 2 6 3 3" xfId="32240"/>
    <cellStyle name="Normal 5 3 2 6 3 3 2" xfId="32241"/>
    <cellStyle name="Normal 5 3 2 6 3 4" xfId="32242"/>
    <cellStyle name="Normal 5 3 2 6 4" xfId="32243"/>
    <cellStyle name="Normal 5 3 2 6 4 2" xfId="32244"/>
    <cellStyle name="Normal 5 3 2 6 4 2 2" xfId="32245"/>
    <cellStyle name="Normal 5 3 2 6 4 3" xfId="32246"/>
    <cellStyle name="Normal 5 3 2 6 5" xfId="32247"/>
    <cellStyle name="Normal 5 3 2 6 5 2" xfId="32248"/>
    <cellStyle name="Normal 5 3 2 6 6" xfId="32249"/>
    <cellStyle name="Normal 5 3 2 7" xfId="32250"/>
    <cellStyle name="Normal 5 3 2 7 2" xfId="32251"/>
    <cellStyle name="Normal 5 3 2 7 2 2" xfId="32252"/>
    <cellStyle name="Normal 5 3 2 7 2 2 2" xfId="32253"/>
    <cellStyle name="Normal 5 3 2 7 2 2 2 2" xfId="32254"/>
    <cellStyle name="Normal 5 3 2 7 2 2 3" xfId="32255"/>
    <cellStyle name="Normal 5 3 2 7 2 3" xfId="32256"/>
    <cellStyle name="Normal 5 3 2 7 2 3 2" xfId="32257"/>
    <cellStyle name="Normal 5 3 2 7 2 4" xfId="32258"/>
    <cellStyle name="Normal 5 3 2 7 3" xfId="32259"/>
    <cellStyle name="Normal 5 3 2 7 3 2" xfId="32260"/>
    <cellStyle name="Normal 5 3 2 7 3 2 2" xfId="32261"/>
    <cellStyle name="Normal 5 3 2 7 3 3" xfId="32262"/>
    <cellStyle name="Normal 5 3 2 7 4" xfId="32263"/>
    <cellStyle name="Normal 5 3 2 7 4 2" xfId="32264"/>
    <cellStyle name="Normal 5 3 2 7 5" xfId="32265"/>
    <cellStyle name="Normal 5 3 2 8" xfId="32266"/>
    <cellStyle name="Normal 5 3 2 8 2" xfId="32267"/>
    <cellStyle name="Normal 5 3 2 8 2 2" xfId="32268"/>
    <cellStyle name="Normal 5 3 2 8 2 2 2" xfId="32269"/>
    <cellStyle name="Normal 5 3 2 8 2 3" xfId="32270"/>
    <cellStyle name="Normal 5 3 2 8 3" xfId="32271"/>
    <cellStyle name="Normal 5 3 2 8 3 2" xfId="32272"/>
    <cellStyle name="Normal 5 3 2 8 4" xfId="32273"/>
    <cellStyle name="Normal 5 3 2 9" xfId="32274"/>
    <cellStyle name="Normal 5 3 2 9 2" xfId="32275"/>
    <cellStyle name="Normal 5 3 2 9 2 2" xfId="32276"/>
    <cellStyle name="Normal 5 3 2 9 3" xfId="32277"/>
    <cellStyle name="Normal 5 3 3" xfId="32278"/>
    <cellStyle name="Normal 5 3 3 10" xfId="32279"/>
    <cellStyle name="Normal 5 3 3 2" xfId="32280"/>
    <cellStyle name="Normal 5 3 3 2 2" xfId="32281"/>
    <cellStyle name="Normal 5 3 3 2 2 2" xfId="32282"/>
    <cellStyle name="Normal 5 3 3 2 2 2 2" xfId="32283"/>
    <cellStyle name="Normal 5 3 3 2 2 2 2 2" xfId="32284"/>
    <cellStyle name="Normal 5 3 3 2 2 2 2 2 2" xfId="32285"/>
    <cellStyle name="Normal 5 3 3 2 2 2 2 2 2 2" xfId="32286"/>
    <cellStyle name="Normal 5 3 3 2 2 2 2 2 2 2 2" xfId="32287"/>
    <cellStyle name="Normal 5 3 3 2 2 2 2 2 2 2 2 2" xfId="32288"/>
    <cellStyle name="Normal 5 3 3 2 2 2 2 2 2 2 3" xfId="32289"/>
    <cellStyle name="Normal 5 3 3 2 2 2 2 2 2 3" xfId="32290"/>
    <cellStyle name="Normal 5 3 3 2 2 2 2 2 2 3 2" xfId="32291"/>
    <cellStyle name="Normal 5 3 3 2 2 2 2 2 2 4" xfId="32292"/>
    <cellStyle name="Normal 5 3 3 2 2 2 2 2 3" xfId="32293"/>
    <cellStyle name="Normal 5 3 3 2 2 2 2 2 3 2" xfId="32294"/>
    <cellStyle name="Normal 5 3 3 2 2 2 2 2 3 2 2" xfId="32295"/>
    <cellStyle name="Normal 5 3 3 2 2 2 2 2 3 3" xfId="32296"/>
    <cellStyle name="Normal 5 3 3 2 2 2 2 2 4" xfId="32297"/>
    <cellStyle name="Normal 5 3 3 2 2 2 2 2 4 2" xfId="32298"/>
    <cellStyle name="Normal 5 3 3 2 2 2 2 2 5" xfId="32299"/>
    <cellStyle name="Normal 5 3 3 2 2 2 2 3" xfId="32300"/>
    <cellStyle name="Normal 5 3 3 2 2 2 2 3 2" xfId="32301"/>
    <cellStyle name="Normal 5 3 3 2 2 2 2 3 2 2" xfId="32302"/>
    <cellStyle name="Normal 5 3 3 2 2 2 2 3 2 2 2" xfId="32303"/>
    <cellStyle name="Normal 5 3 3 2 2 2 2 3 2 3" xfId="32304"/>
    <cellStyle name="Normal 5 3 3 2 2 2 2 3 3" xfId="32305"/>
    <cellStyle name="Normal 5 3 3 2 2 2 2 3 3 2" xfId="32306"/>
    <cellStyle name="Normal 5 3 3 2 2 2 2 3 4" xfId="32307"/>
    <cellStyle name="Normal 5 3 3 2 2 2 2 4" xfId="32308"/>
    <cellStyle name="Normal 5 3 3 2 2 2 2 4 2" xfId="32309"/>
    <cellStyle name="Normal 5 3 3 2 2 2 2 4 2 2" xfId="32310"/>
    <cellStyle name="Normal 5 3 3 2 2 2 2 4 3" xfId="32311"/>
    <cellStyle name="Normal 5 3 3 2 2 2 2 5" xfId="32312"/>
    <cellStyle name="Normal 5 3 3 2 2 2 2 5 2" xfId="32313"/>
    <cellStyle name="Normal 5 3 3 2 2 2 2 6" xfId="32314"/>
    <cellStyle name="Normal 5 3 3 2 2 2 3" xfId="32315"/>
    <cellStyle name="Normal 5 3 3 2 2 2 3 2" xfId="32316"/>
    <cellStyle name="Normal 5 3 3 2 2 2 3 2 2" xfId="32317"/>
    <cellStyle name="Normal 5 3 3 2 2 2 3 2 2 2" xfId="32318"/>
    <cellStyle name="Normal 5 3 3 2 2 2 3 2 2 2 2" xfId="32319"/>
    <cellStyle name="Normal 5 3 3 2 2 2 3 2 2 3" xfId="32320"/>
    <cellStyle name="Normal 5 3 3 2 2 2 3 2 3" xfId="32321"/>
    <cellStyle name="Normal 5 3 3 2 2 2 3 2 3 2" xfId="32322"/>
    <cellStyle name="Normal 5 3 3 2 2 2 3 2 4" xfId="32323"/>
    <cellStyle name="Normal 5 3 3 2 2 2 3 3" xfId="32324"/>
    <cellStyle name="Normal 5 3 3 2 2 2 3 3 2" xfId="32325"/>
    <cellStyle name="Normal 5 3 3 2 2 2 3 3 2 2" xfId="32326"/>
    <cellStyle name="Normal 5 3 3 2 2 2 3 3 3" xfId="32327"/>
    <cellStyle name="Normal 5 3 3 2 2 2 3 4" xfId="32328"/>
    <cellStyle name="Normal 5 3 3 2 2 2 3 4 2" xfId="32329"/>
    <cellStyle name="Normal 5 3 3 2 2 2 3 5" xfId="32330"/>
    <cellStyle name="Normal 5 3 3 2 2 2 4" xfId="32331"/>
    <cellStyle name="Normal 5 3 3 2 2 2 4 2" xfId="32332"/>
    <cellStyle name="Normal 5 3 3 2 2 2 4 2 2" xfId="32333"/>
    <cellStyle name="Normal 5 3 3 2 2 2 4 2 2 2" xfId="32334"/>
    <cellStyle name="Normal 5 3 3 2 2 2 4 2 3" xfId="32335"/>
    <cellStyle name="Normal 5 3 3 2 2 2 4 3" xfId="32336"/>
    <cellStyle name="Normal 5 3 3 2 2 2 4 3 2" xfId="32337"/>
    <cellStyle name="Normal 5 3 3 2 2 2 4 4" xfId="32338"/>
    <cellStyle name="Normal 5 3 3 2 2 2 5" xfId="32339"/>
    <cellStyle name="Normal 5 3 3 2 2 2 5 2" xfId="32340"/>
    <cellStyle name="Normal 5 3 3 2 2 2 5 2 2" xfId="32341"/>
    <cellStyle name="Normal 5 3 3 2 2 2 5 3" xfId="32342"/>
    <cellStyle name="Normal 5 3 3 2 2 2 6" xfId="32343"/>
    <cellStyle name="Normal 5 3 3 2 2 2 6 2" xfId="32344"/>
    <cellStyle name="Normal 5 3 3 2 2 2 7" xfId="32345"/>
    <cellStyle name="Normal 5 3 3 2 2 3" xfId="32346"/>
    <cellStyle name="Normal 5 3 3 2 2 3 2" xfId="32347"/>
    <cellStyle name="Normal 5 3 3 2 2 3 2 2" xfId="32348"/>
    <cellStyle name="Normal 5 3 3 2 2 3 2 2 2" xfId="32349"/>
    <cellStyle name="Normal 5 3 3 2 2 3 2 2 2 2" xfId="32350"/>
    <cellStyle name="Normal 5 3 3 2 2 3 2 2 2 2 2" xfId="32351"/>
    <cellStyle name="Normal 5 3 3 2 2 3 2 2 2 3" xfId="32352"/>
    <cellStyle name="Normal 5 3 3 2 2 3 2 2 3" xfId="32353"/>
    <cellStyle name="Normal 5 3 3 2 2 3 2 2 3 2" xfId="32354"/>
    <cellStyle name="Normal 5 3 3 2 2 3 2 2 4" xfId="32355"/>
    <cellStyle name="Normal 5 3 3 2 2 3 2 3" xfId="32356"/>
    <cellStyle name="Normal 5 3 3 2 2 3 2 3 2" xfId="32357"/>
    <cellStyle name="Normal 5 3 3 2 2 3 2 3 2 2" xfId="32358"/>
    <cellStyle name="Normal 5 3 3 2 2 3 2 3 3" xfId="32359"/>
    <cellStyle name="Normal 5 3 3 2 2 3 2 4" xfId="32360"/>
    <cellStyle name="Normal 5 3 3 2 2 3 2 4 2" xfId="32361"/>
    <cellStyle name="Normal 5 3 3 2 2 3 2 5" xfId="32362"/>
    <cellStyle name="Normal 5 3 3 2 2 3 3" xfId="32363"/>
    <cellStyle name="Normal 5 3 3 2 2 3 3 2" xfId="32364"/>
    <cellStyle name="Normal 5 3 3 2 2 3 3 2 2" xfId="32365"/>
    <cellStyle name="Normal 5 3 3 2 2 3 3 2 2 2" xfId="32366"/>
    <cellStyle name="Normal 5 3 3 2 2 3 3 2 3" xfId="32367"/>
    <cellStyle name="Normal 5 3 3 2 2 3 3 3" xfId="32368"/>
    <cellStyle name="Normal 5 3 3 2 2 3 3 3 2" xfId="32369"/>
    <cellStyle name="Normal 5 3 3 2 2 3 3 4" xfId="32370"/>
    <cellStyle name="Normal 5 3 3 2 2 3 4" xfId="32371"/>
    <cellStyle name="Normal 5 3 3 2 2 3 4 2" xfId="32372"/>
    <cellStyle name="Normal 5 3 3 2 2 3 4 2 2" xfId="32373"/>
    <cellStyle name="Normal 5 3 3 2 2 3 4 3" xfId="32374"/>
    <cellStyle name="Normal 5 3 3 2 2 3 5" xfId="32375"/>
    <cellStyle name="Normal 5 3 3 2 2 3 5 2" xfId="32376"/>
    <cellStyle name="Normal 5 3 3 2 2 3 6" xfId="32377"/>
    <cellStyle name="Normal 5 3 3 2 2 4" xfId="32378"/>
    <cellStyle name="Normal 5 3 3 2 2 4 2" xfId="32379"/>
    <cellStyle name="Normal 5 3 3 2 2 4 2 2" xfId="32380"/>
    <cellStyle name="Normal 5 3 3 2 2 4 2 2 2" xfId="32381"/>
    <cellStyle name="Normal 5 3 3 2 2 4 2 2 2 2" xfId="32382"/>
    <cellStyle name="Normal 5 3 3 2 2 4 2 2 3" xfId="32383"/>
    <cellStyle name="Normal 5 3 3 2 2 4 2 3" xfId="32384"/>
    <cellStyle name="Normal 5 3 3 2 2 4 2 3 2" xfId="32385"/>
    <cellStyle name="Normal 5 3 3 2 2 4 2 4" xfId="32386"/>
    <cellStyle name="Normal 5 3 3 2 2 4 3" xfId="32387"/>
    <cellStyle name="Normal 5 3 3 2 2 4 3 2" xfId="32388"/>
    <cellStyle name="Normal 5 3 3 2 2 4 3 2 2" xfId="32389"/>
    <cellStyle name="Normal 5 3 3 2 2 4 3 3" xfId="32390"/>
    <cellStyle name="Normal 5 3 3 2 2 4 4" xfId="32391"/>
    <cellStyle name="Normal 5 3 3 2 2 4 4 2" xfId="32392"/>
    <cellStyle name="Normal 5 3 3 2 2 4 5" xfId="32393"/>
    <cellStyle name="Normal 5 3 3 2 2 5" xfId="32394"/>
    <cellStyle name="Normal 5 3 3 2 2 5 2" xfId="32395"/>
    <cellStyle name="Normal 5 3 3 2 2 5 2 2" xfId="32396"/>
    <cellStyle name="Normal 5 3 3 2 2 5 2 2 2" xfId="32397"/>
    <cellStyle name="Normal 5 3 3 2 2 5 2 3" xfId="32398"/>
    <cellStyle name="Normal 5 3 3 2 2 5 3" xfId="32399"/>
    <cellStyle name="Normal 5 3 3 2 2 5 3 2" xfId="32400"/>
    <cellStyle name="Normal 5 3 3 2 2 5 4" xfId="32401"/>
    <cellStyle name="Normal 5 3 3 2 2 6" xfId="32402"/>
    <cellStyle name="Normal 5 3 3 2 2 6 2" xfId="32403"/>
    <cellStyle name="Normal 5 3 3 2 2 6 2 2" xfId="32404"/>
    <cellStyle name="Normal 5 3 3 2 2 6 3" xfId="32405"/>
    <cellStyle name="Normal 5 3 3 2 2 7" xfId="32406"/>
    <cellStyle name="Normal 5 3 3 2 2 7 2" xfId="32407"/>
    <cellStyle name="Normal 5 3 3 2 2 8" xfId="32408"/>
    <cellStyle name="Normal 5 3 3 2 3" xfId="32409"/>
    <cellStyle name="Normal 5 3 3 2 3 2" xfId="32410"/>
    <cellStyle name="Normal 5 3 3 2 3 2 2" xfId="32411"/>
    <cellStyle name="Normal 5 3 3 2 3 2 2 2" xfId="32412"/>
    <cellStyle name="Normal 5 3 3 2 3 2 2 2 2" xfId="32413"/>
    <cellStyle name="Normal 5 3 3 2 3 2 2 2 2 2" xfId="32414"/>
    <cellStyle name="Normal 5 3 3 2 3 2 2 2 2 2 2" xfId="32415"/>
    <cellStyle name="Normal 5 3 3 2 3 2 2 2 2 3" xfId="32416"/>
    <cellStyle name="Normal 5 3 3 2 3 2 2 2 3" xfId="32417"/>
    <cellStyle name="Normal 5 3 3 2 3 2 2 2 3 2" xfId="32418"/>
    <cellStyle name="Normal 5 3 3 2 3 2 2 2 4" xfId="32419"/>
    <cellStyle name="Normal 5 3 3 2 3 2 2 3" xfId="32420"/>
    <cellStyle name="Normal 5 3 3 2 3 2 2 3 2" xfId="32421"/>
    <cellStyle name="Normal 5 3 3 2 3 2 2 3 2 2" xfId="32422"/>
    <cellStyle name="Normal 5 3 3 2 3 2 2 3 3" xfId="32423"/>
    <cellStyle name="Normal 5 3 3 2 3 2 2 4" xfId="32424"/>
    <cellStyle name="Normal 5 3 3 2 3 2 2 4 2" xfId="32425"/>
    <cellStyle name="Normal 5 3 3 2 3 2 2 5" xfId="32426"/>
    <cellStyle name="Normal 5 3 3 2 3 2 3" xfId="32427"/>
    <cellStyle name="Normal 5 3 3 2 3 2 3 2" xfId="32428"/>
    <cellStyle name="Normal 5 3 3 2 3 2 3 2 2" xfId="32429"/>
    <cellStyle name="Normal 5 3 3 2 3 2 3 2 2 2" xfId="32430"/>
    <cellStyle name="Normal 5 3 3 2 3 2 3 2 3" xfId="32431"/>
    <cellStyle name="Normal 5 3 3 2 3 2 3 3" xfId="32432"/>
    <cellStyle name="Normal 5 3 3 2 3 2 3 3 2" xfId="32433"/>
    <cellStyle name="Normal 5 3 3 2 3 2 3 4" xfId="32434"/>
    <cellStyle name="Normal 5 3 3 2 3 2 4" xfId="32435"/>
    <cellStyle name="Normal 5 3 3 2 3 2 4 2" xfId="32436"/>
    <cellStyle name="Normal 5 3 3 2 3 2 4 2 2" xfId="32437"/>
    <cellStyle name="Normal 5 3 3 2 3 2 4 3" xfId="32438"/>
    <cellStyle name="Normal 5 3 3 2 3 2 5" xfId="32439"/>
    <cellStyle name="Normal 5 3 3 2 3 2 5 2" xfId="32440"/>
    <cellStyle name="Normal 5 3 3 2 3 2 6" xfId="32441"/>
    <cellStyle name="Normal 5 3 3 2 3 3" xfId="32442"/>
    <cellStyle name="Normal 5 3 3 2 3 3 2" xfId="32443"/>
    <cellStyle name="Normal 5 3 3 2 3 3 2 2" xfId="32444"/>
    <cellStyle name="Normal 5 3 3 2 3 3 2 2 2" xfId="32445"/>
    <cellStyle name="Normal 5 3 3 2 3 3 2 2 2 2" xfId="32446"/>
    <cellStyle name="Normal 5 3 3 2 3 3 2 2 3" xfId="32447"/>
    <cellStyle name="Normal 5 3 3 2 3 3 2 3" xfId="32448"/>
    <cellStyle name="Normal 5 3 3 2 3 3 2 3 2" xfId="32449"/>
    <cellStyle name="Normal 5 3 3 2 3 3 2 4" xfId="32450"/>
    <cellStyle name="Normal 5 3 3 2 3 3 3" xfId="32451"/>
    <cellStyle name="Normal 5 3 3 2 3 3 3 2" xfId="32452"/>
    <cellStyle name="Normal 5 3 3 2 3 3 3 2 2" xfId="32453"/>
    <cellStyle name="Normal 5 3 3 2 3 3 3 3" xfId="32454"/>
    <cellStyle name="Normal 5 3 3 2 3 3 4" xfId="32455"/>
    <cellStyle name="Normal 5 3 3 2 3 3 4 2" xfId="32456"/>
    <cellStyle name="Normal 5 3 3 2 3 3 5" xfId="32457"/>
    <cellStyle name="Normal 5 3 3 2 3 4" xfId="32458"/>
    <cellStyle name="Normal 5 3 3 2 3 4 2" xfId="32459"/>
    <cellStyle name="Normal 5 3 3 2 3 4 2 2" xfId="32460"/>
    <cellStyle name="Normal 5 3 3 2 3 4 2 2 2" xfId="32461"/>
    <cellStyle name="Normal 5 3 3 2 3 4 2 3" xfId="32462"/>
    <cellStyle name="Normal 5 3 3 2 3 4 3" xfId="32463"/>
    <cellStyle name="Normal 5 3 3 2 3 4 3 2" xfId="32464"/>
    <cellStyle name="Normal 5 3 3 2 3 4 4" xfId="32465"/>
    <cellStyle name="Normal 5 3 3 2 3 5" xfId="32466"/>
    <cellStyle name="Normal 5 3 3 2 3 5 2" xfId="32467"/>
    <cellStyle name="Normal 5 3 3 2 3 5 2 2" xfId="32468"/>
    <cellStyle name="Normal 5 3 3 2 3 5 3" xfId="32469"/>
    <cellStyle name="Normal 5 3 3 2 3 6" xfId="32470"/>
    <cellStyle name="Normal 5 3 3 2 3 6 2" xfId="32471"/>
    <cellStyle name="Normal 5 3 3 2 3 7" xfId="32472"/>
    <cellStyle name="Normal 5 3 3 2 4" xfId="32473"/>
    <cellStyle name="Normal 5 3 3 2 4 2" xfId="32474"/>
    <cellStyle name="Normal 5 3 3 2 4 2 2" xfId="32475"/>
    <cellStyle name="Normal 5 3 3 2 4 2 2 2" xfId="32476"/>
    <cellStyle name="Normal 5 3 3 2 4 2 2 2 2" xfId="32477"/>
    <cellStyle name="Normal 5 3 3 2 4 2 2 2 2 2" xfId="32478"/>
    <cellStyle name="Normal 5 3 3 2 4 2 2 2 3" xfId="32479"/>
    <cellStyle name="Normal 5 3 3 2 4 2 2 3" xfId="32480"/>
    <cellStyle name="Normal 5 3 3 2 4 2 2 3 2" xfId="32481"/>
    <cellStyle name="Normal 5 3 3 2 4 2 2 4" xfId="32482"/>
    <cellStyle name="Normal 5 3 3 2 4 2 3" xfId="32483"/>
    <cellStyle name="Normal 5 3 3 2 4 2 3 2" xfId="32484"/>
    <cellStyle name="Normal 5 3 3 2 4 2 3 2 2" xfId="32485"/>
    <cellStyle name="Normal 5 3 3 2 4 2 3 3" xfId="32486"/>
    <cellStyle name="Normal 5 3 3 2 4 2 4" xfId="32487"/>
    <cellStyle name="Normal 5 3 3 2 4 2 4 2" xfId="32488"/>
    <cellStyle name="Normal 5 3 3 2 4 2 5" xfId="32489"/>
    <cellStyle name="Normal 5 3 3 2 4 3" xfId="32490"/>
    <cellStyle name="Normal 5 3 3 2 4 3 2" xfId="32491"/>
    <cellStyle name="Normal 5 3 3 2 4 3 2 2" xfId="32492"/>
    <cellStyle name="Normal 5 3 3 2 4 3 2 2 2" xfId="32493"/>
    <cellStyle name="Normal 5 3 3 2 4 3 2 3" xfId="32494"/>
    <cellStyle name="Normal 5 3 3 2 4 3 3" xfId="32495"/>
    <cellStyle name="Normal 5 3 3 2 4 3 3 2" xfId="32496"/>
    <cellStyle name="Normal 5 3 3 2 4 3 4" xfId="32497"/>
    <cellStyle name="Normal 5 3 3 2 4 4" xfId="32498"/>
    <cellStyle name="Normal 5 3 3 2 4 4 2" xfId="32499"/>
    <cellStyle name="Normal 5 3 3 2 4 4 2 2" xfId="32500"/>
    <cellStyle name="Normal 5 3 3 2 4 4 3" xfId="32501"/>
    <cellStyle name="Normal 5 3 3 2 4 5" xfId="32502"/>
    <cellStyle name="Normal 5 3 3 2 4 5 2" xfId="32503"/>
    <cellStyle name="Normal 5 3 3 2 4 6" xfId="32504"/>
    <cellStyle name="Normal 5 3 3 2 5" xfId="32505"/>
    <cellStyle name="Normal 5 3 3 2 5 2" xfId="32506"/>
    <cellStyle name="Normal 5 3 3 2 5 2 2" xfId="32507"/>
    <cellStyle name="Normal 5 3 3 2 5 2 2 2" xfId="32508"/>
    <cellStyle name="Normal 5 3 3 2 5 2 2 2 2" xfId="32509"/>
    <cellStyle name="Normal 5 3 3 2 5 2 2 3" xfId="32510"/>
    <cellStyle name="Normal 5 3 3 2 5 2 3" xfId="32511"/>
    <cellStyle name="Normal 5 3 3 2 5 2 3 2" xfId="32512"/>
    <cellStyle name="Normal 5 3 3 2 5 2 4" xfId="32513"/>
    <cellStyle name="Normal 5 3 3 2 5 3" xfId="32514"/>
    <cellStyle name="Normal 5 3 3 2 5 3 2" xfId="32515"/>
    <cellStyle name="Normal 5 3 3 2 5 3 2 2" xfId="32516"/>
    <cellStyle name="Normal 5 3 3 2 5 3 3" xfId="32517"/>
    <cellStyle name="Normal 5 3 3 2 5 4" xfId="32518"/>
    <cellStyle name="Normal 5 3 3 2 5 4 2" xfId="32519"/>
    <cellStyle name="Normal 5 3 3 2 5 5" xfId="32520"/>
    <cellStyle name="Normal 5 3 3 2 6" xfId="32521"/>
    <cellStyle name="Normal 5 3 3 2 6 2" xfId="32522"/>
    <cellStyle name="Normal 5 3 3 2 6 2 2" xfId="32523"/>
    <cellStyle name="Normal 5 3 3 2 6 2 2 2" xfId="32524"/>
    <cellStyle name="Normal 5 3 3 2 6 2 3" xfId="32525"/>
    <cellStyle name="Normal 5 3 3 2 6 3" xfId="32526"/>
    <cellStyle name="Normal 5 3 3 2 6 3 2" xfId="32527"/>
    <cellStyle name="Normal 5 3 3 2 6 4" xfId="32528"/>
    <cellStyle name="Normal 5 3 3 2 7" xfId="32529"/>
    <cellStyle name="Normal 5 3 3 2 7 2" xfId="32530"/>
    <cellStyle name="Normal 5 3 3 2 7 2 2" xfId="32531"/>
    <cellStyle name="Normal 5 3 3 2 7 3" xfId="32532"/>
    <cellStyle name="Normal 5 3 3 2 8" xfId="32533"/>
    <cellStyle name="Normal 5 3 3 2 8 2" xfId="32534"/>
    <cellStyle name="Normal 5 3 3 2 9" xfId="32535"/>
    <cellStyle name="Normal 5 3 3 3" xfId="32536"/>
    <cellStyle name="Normal 5 3 3 3 2" xfId="32537"/>
    <cellStyle name="Normal 5 3 3 3 2 2" xfId="32538"/>
    <cellStyle name="Normal 5 3 3 3 2 2 2" xfId="32539"/>
    <cellStyle name="Normal 5 3 3 3 2 2 2 2" xfId="32540"/>
    <cellStyle name="Normal 5 3 3 3 2 2 2 2 2" xfId="32541"/>
    <cellStyle name="Normal 5 3 3 3 2 2 2 2 2 2" xfId="32542"/>
    <cellStyle name="Normal 5 3 3 3 2 2 2 2 2 2 2" xfId="32543"/>
    <cellStyle name="Normal 5 3 3 3 2 2 2 2 2 3" xfId="32544"/>
    <cellStyle name="Normal 5 3 3 3 2 2 2 2 3" xfId="32545"/>
    <cellStyle name="Normal 5 3 3 3 2 2 2 2 3 2" xfId="32546"/>
    <cellStyle name="Normal 5 3 3 3 2 2 2 2 4" xfId="32547"/>
    <cellStyle name="Normal 5 3 3 3 2 2 2 3" xfId="32548"/>
    <cellStyle name="Normal 5 3 3 3 2 2 2 3 2" xfId="32549"/>
    <cellStyle name="Normal 5 3 3 3 2 2 2 3 2 2" xfId="32550"/>
    <cellStyle name="Normal 5 3 3 3 2 2 2 3 3" xfId="32551"/>
    <cellStyle name="Normal 5 3 3 3 2 2 2 4" xfId="32552"/>
    <cellStyle name="Normal 5 3 3 3 2 2 2 4 2" xfId="32553"/>
    <cellStyle name="Normal 5 3 3 3 2 2 2 5" xfId="32554"/>
    <cellStyle name="Normal 5 3 3 3 2 2 3" xfId="32555"/>
    <cellStyle name="Normal 5 3 3 3 2 2 3 2" xfId="32556"/>
    <cellStyle name="Normal 5 3 3 3 2 2 3 2 2" xfId="32557"/>
    <cellStyle name="Normal 5 3 3 3 2 2 3 2 2 2" xfId="32558"/>
    <cellStyle name="Normal 5 3 3 3 2 2 3 2 3" xfId="32559"/>
    <cellStyle name="Normal 5 3 3 3 2 2 3 3" xfId="32560"/>
    <cellStyle name="Normal 5 3 3 3 2 2 3 3 2" xfId="32561"/>
    <cellStyle name="Normal 5 3 3 3 2 2 3 4" xfId="32562"/>
    <cellStyle name="Normal 5 3 3 3 2 2 4" xfId="32563"/>
    <cellStyle name="Normal 5 3 3 3 2 2 4 2" xfId="32564"/>
    <cellStyle name="Normal 5 3 3 3 2 2 4 2 2" xfId="32565"/>
    <cellStyle name="Normal 5 3 3 3 2 2 4 3" xfId="32566"/>
    <cellStyle name="Normal 5 3 3 3 2 2 5" xfId="32567"/>
    <cellStyle name="Normal 5 3 3 3 2 2 5 2" xfId="32568"/>
    <cellStyle name="Normal 5 3 3 3 2 2 6" xfId="32569"/>
    <cellStyle name="Normal 5 3 3 3 2 3" xfId="32570"/>
    <cellStyle name="Normal 5 3 3 3 2 3 2" xfId="32571"/>
    <cellStyle name="Normal 5 3 3 3 2 3 2 2" xfId="32572"/>
    <cellStyle name="Normal 5 3 3 3 2 3 2 2 2" xfId="32573"/>
    <cellStyle name="Normal 5 3 3 3 2 3 2 2 2 2" xfId="32574"/>
    <cellStyle name="Normal 5 3 3 3 2 3 2 2 3" xfId="32575"/>
    <cellStyle name="Normal 5 3 3 3 2 3 2 3" xfId="32576"/>
    <cellStyle name="Normal 5 3 3 3 2 3 2 3 2" xfId="32577"/>
    <cellStyle name="Normal 5 3 3 3 2 3 2 4" xfId="32578"/>
    <cellStyle name="Normal 5 3 3 3 2 3 3" xfId="32579"/>
    <cellStyle name="Normal 5 3 3 3 2 3 3 2" xfId="32580"/>
    <cellStyle name="Normal 5 3 3 3 2 3 3 2 2" xfId="32581"/>
    <cellStyle name="Normal 5 3 3 3 2 3 3 3" xfId="32582"/>
    <cellStyle name="Normal 5 3 3 3 2 3 4" xfId="32583"/>
    <cellStyle name="Normal 5 3 3 3 2 3 4 2" xfId="32584"/>
    <cellStyle name="Normal 5 3 3 3 2 3 5" xfId="32585"/>
    <cellStyle name="Normal 5 3 3 3 2 4" xfId="32586"/>
    <cellStyle name="Normal 5 3 3 3 2 4 2" xfId="32587"/>
    <cellStyle name="Normal 5 3 3 3 2 4 2 2" xfId="32588"/>
    <cellStyle name="Normal 5 3 3 3 2 4 2 2 2" xfId="32589"/>
    <cellStyle name="Normal 5 3 3 3 2 4 2 3" xfId="32590"/>
    <cellStyle name="Normal 5 3 3 3 2 4 3" xfId="32591"/>
    <cellStyle name="Normal 5 3 3 3 2 4 3 2" xfId="32592"/>
    <cellStyle name="Normal 5 3 3 3 2 4 4" xfId="32593"/>
    <cellStyle name="Normal 5 3 3 3 2 5" xfId="32594"/>
    <cellStyle name="Normal 5 3 3 3 2 5 2" xfId="32595"/>
    <cellStyle name="Normal 5 3 3 3 2 5 2 2" xfId="32596"/>
    <cellStyle name="Normal 5 3 3 3 2 5 3" xfId="32597"/>
    <cellStyle name="Normal 5 3 3 3 2 6" xfId="32598"/>
    <cellStyle name="Normal 5 3 3 3 2 6 2" xfId="32599"/>
    <cellStyle name="Normal 5 3 3 3 2 7" xfId="32600"/>
    <cellStyle name="Normal 5 3 3 3 3" xfId="32601"/>
    <cellStyle name="Normal 5 3 3 3 3 2" xfId="32602"/>
    <cellStyle name="Normal 5 3 3 3 3 2 2" xfId="32603"/>
    <cellStyle name="Normal 5 3 3 3 3 2 2 2" xfId="32604"/>
    <cellStyle name="Normal 5 3 3 3 3 2 2 2 2" xfId="32605"/>
    <cellStyle name="Normal 5 3 3 3 3 2 2 2 2 2" xfId="32606"/>
    <cellStyle name="Normal 5 3 3 3 3 2 2 2 3" xfId="32607"/>
    <cellStyle name="Normal 5 3 3 3 3 2 2 3" xfId="32608"/>
    <cellStyle name="Normal 5 3 3 3 3 2 2 3 2" xfId="32609"/>
    <cellStyle name="Normal 5 3 3 3 3 2 2 4" xfId="32610"/>
    <cellStyle name="Normal 5 3 3 3 3 2 3" xfId="32611"/>
    <cellStyle name="Normal 5 3 3 3 3 2 3 2" xfId="32612"/>
    <cellStyle name="Normal 5 3 3 3 3 2 3 2 2" xfId="32613"/>
    <cellStyle name="Normal 5 3 3 3 3 2 3 3" xfId="32614"/>
    <cellStyle name="Normal 5 3 3 3 3 2 4" xfId="32615"/>
    <cellStyle name="Normal 5 3 3 3 3 2 4 2" xfId="32616"/>
    <cellStyle name="Normal 5 3 3 3 3 2 5" xfId="32617"/>
    <cellStyle name="Normal 5 3 3 3 3 3" xfId="32618"/>
    <cellStyle name="Normal 5 3 3 3 3 3 2" xfId="32619"/>
    <cellStyle name="Normal 5 3 3 3 3 3 2 2" xfId="32620"/>
    <cellStyle name="Normal 5 3 3 3 3 3 2 2 2" xfId="32621"/>
    <cellStyle name="Normal 5 3 3 3 3 3 2 3" xfId="32622"/>
    <cellStyle name="Normal 5 3 3 3 3 3 3" xfId="32623"/>
    <cellStyle name="Normal 5 3 3 3 3 3 3 2" xfId="32624"/>
    <cellStyle name="Normal 5 3 3 3 3 3 4" xfId="32625"/>
    <cellStyle name="Normal 5 3 3 3 3 4" xfId="32626"/>
    <cellStyle name="Normal 5 3 3 3 3 4 2" xfId="32627"/>
    <cellStyle name="Normal 5 3 3 3 3 4 2 2" xfId="32628"/>
    <cellStyle name="Normal 5 3 3 3 3 4 3" xfId="32629"/>
    <cellStyle name="Normal 5 3 3 3 3 5" xfId="32630"/>
    <cellStyle name="Normal 5 3 3 3 3 5 2" xfId="32631"/>
    <cellStyle name="Normal 5 3 3 3 3 6" xfId="32632"/>
    <cellStyle name="Normal 5 3 3 3 4" xfId="32633"/>
    <cellStyle name="Normal 5 3 3 3 4 2" xfId="32634"/>
    <cellStyle name="Normal 5 3 3 3 4 2 2" xfId="32635"/>
    <cellStyle name="Normal 5 3 3 3 4 2 2 2" xfId="32636"/>
    <cellStyle name="Normal 5 3 3 3 4 2 2 2 2" xfId="32637"/>
    <cellStyle name="Normal 5 3 3 3 4 2 2 3" xfId="32638"/>
    <cellStyle name="Normal 5 3 3 3 4 2 3" xfId="32639"/>
    <cellStyle name="Normal 5 3 3 3 4 2 3 2" xfId="32640"/>
    <cellStyle name="Normal 5 3 3 3 4 2 4" xfId="32641"/>
    <cellStyle name="Normal 5 3 3 3 4 3" xfId="32642"/>
    <cellStyle name="Normal 5 3 3 3 4 3 2" xfId="32643"/>
    <cellStyle name="Normal 5 3 3 3 4 3 2 2" xfId="32644"/>
    <cellStyle name="Normal 5 3 3 3 4 3 3" xfId="32645"/>
    <cellStyle name="Normal 5 3 3 3 4 4" xfId="32646"/>
    <cellStyle name="Normal 5 3 3 3 4 4 2" xfId="32647"/>
    <cellStyle name="Normal 5 3 3 3 4 5" xfId="32648"/>
    <cellStyle name="Normal 5 3 3 3 5" xfId="32649"/>
    <cellStyle name="Normal 5 3 3 3 5 2" xfId="32650"/>
    <cellStyle name="Normal 5 3 3 3 5 2 2" xfId="32651"/>
    <cellStyle name="Normal 5 3 3 3 5 2 2 2" xfId="32652"/>
    <cellStyle name="Normal 5 3 3 3 5 2 3" xfId="32653"/>
    <cellStyle name="Normal 5 3 3 3 5 3" xfId="32654"/>
    <cellStyle name="Normal 5 3 3 3 5 3 2" xfId="32655"/>
    <cellStyle name="Normal 5 3 3 3 5 4" xfId="32656"/>
    <cellStyle name="Normal 5 3 3 3 6" xfId="32657"/>
    <cellStyle name="Normal 5 3 3 3 6 2" xfId="32658"/>
    <cellStyle name="Normal 5 3 3 3 6 2 2" xfId="32659"/>
    <cellStyle name="Normal 5 3 3 3 6 3" xfId="32660"/>
    <cellStyle name="Normal 5 3 3 3 7" xfId="32661"/>
    <cellStyle name="Normal 5 3 3 3 7 2" xfId="32662"/>
    <cellStyle name="Normal 5 3 3 3 8" xfId="32663"/>
    <cellStyle name="Normal 5 3 3 4" xfId="32664"/>
    <cellStyle name="Normal 5 3 3 4 2" xfId="32665"/>
    <cellStyle name="Normal 5 3 3 4 2 2" xfId="32666"/>
    <cellStyle name="Normal 5 3 3 4 2 2 2" xfId="32667"/>
    <cellStyle name="Normal 5 3 3 4 2 2 2 2" xfId="32668"/>
    <cellStyle name="Normal 5 3 3 4 2 2 2 2 2" xfId="32669"/>
    <cellStyle name="Normal 5 3 3 4 2 2 2 2 2 2" xfId="32670"/>
    <cellStyle name="Normal 5 3 3 4 2 2 2 2 3" xfId="32671"/>
    <cellStyle name="Normal 5 3 3 4 2 2 2 3" xfId="32672"/>
    <cellStyle name="Normal 5 3 3 4 2 2 2 3 2" xfId="32673"/>
    <cellStyle name="Normal 5 3 3 4 2 2 2 4" xfId="32674"/>
    <cellStyle name="Normal 5 3 3 4 2 2 3" xfId="32675"/>
    <cellStyle name="Normal 5 3 3 4 2 2 3 2" xfId="32676"/>
    <cellStyle name="Normal 5 3 3 4 2 2 3 2 2" xfId="32677"/>
    <cellStyle name="Normal 5 3 3 4 2 2 3 3" xfId="32678"/>
    <cellStyle name="Normal 5 3 3 4 2 2 4" xfId="32679"/>
    <cellStyle name="Normal 5 3 3 4 2 2 4 2" xfId="32680"/>
    <cellStyle name="Normal 5 3 3 4 2 2 5" xfId="32681"/>
    <cellStyle name="Normal 5 3 3 4 2 3" xfId="32682"/>
    <cellStyle name="Normal 5 3 3 4 2 3 2" xfId="32683"/>
    <cellStyle name="Normal 5 3 3 4 2 3 2 2" xfId="32684"/>
    <cellStyle name="Normal 5 3 3 4 2 3 2 2 2" xfId="32685"/>
    <cellStyle name="Normal 5 3 3 4 2 3 2 3" xfId="32686"/>
    <cellStyle name="Normal 5 3 3 4 2 3 3" xfId="32687"/>
    <cellStyle name="Normal 5 3 3 4 2 3 3 2" xfId="32688"/>
    <cellStyle name="Normal 5 3 3 4 2 3 4" xfId="32689"/>
    <cellStyle name="Normal 5 3 3 4 2 4" xfId="32690"/>
    <cellStyle name="Normal 5 3 3 4 2 4 2" xfId="32691"/>
    <cellStyle name="Normal 5 3 3 4 2 4 2 2" xfId="32692"/>
    <cellStyle name="Normal 5 3 3 4 2 4 3" xfId="32693"/>
    <cellStyle name="Normal 5 3 3 4 2 5" xfId="32694"/>
    <cellStyle name="Normal 5 3 3 4 2 5 2" xfId="32695"/>
    <cellStyle name="Normal 5 3 3 4 2 6" xfId="32696"/>
    <cellStyle name="Normal 5 3 3 4 3" xfId="32697"/>
    <cellStyle name="Normal 5 3 3 4 3 2" xfId="32698"/>
    <cellStyle name="Normal 5 3 3 4 3 2 2" xfId="32699"/>
    <cellStyle name="Normal 5 3 3 4 3 2 2 2" xfId="32700"/>
    <cellStyle name="Normal 5 3 3 4 3 2 2 2 2" xfId="32701"/>
    <cellStyle name="Normal 5 3 3 4 3 2 2 3" xfId="32702"/>
    <cellStyle name="Normal 5 3 3 4 3 2 3" xfId="32703"/>
    <cellStyle name="Normal 5 3 3 4 3 2 3 2" xfId="32704"/>
    <cellStyle name="Normal 5 3 3 4 3 2 4" xfId="32705"/>
    <cellStyle name="Normal 5 3 3 4 3 3" xfId="32706"/>
    <cellStyle name="Normal 5 3 3 4 3 3 2" xfId="32707"/>
    <cellStyle name="Normal 5 3 3 4 3 3 2 2" xfId="32708"/>
    <cellStyle name="Normal 5 3 3 4 3 3 3" xfId="32709"/>
    <cellStyle name="Normal 5 3 3 4 3 4" xfId="32710"/>
    <cellStyle name="Normal 5 3 3 4 3 4 2" xfId="32711"/>
    <cellStyle name="Normal 5 3 3 4 3 5" xfId="32712"/>
    <cellStyle name="Normal 5 3 3 4 4" xfId="32713"/>
    <cellStyle name="Normal 5 3 3 4 4 2" xfId="32714"/>
    <cellStyle name="Normal 5 3 3 4 4 2 2" xfId="32715"/>
    <cellStyle name="Normal 5 3 3 4 4 2 2 2" xfId="32716"/>
    <cellStyle name="Normal 5 3 3 4 4 2 3" xfId="32717"/>
    <cellStyle name="Normal 5 3 3 4 4 3" xfId="32718"/>
    <cellStyle name="Normal 5 3 3 4 4 3 2" xfId="32719"/>
    <cellStyle name="Normal 5 3 3 4 4 4" xfId="32720"/>
    <cellStyle name="Normal 5 3 3 4 5" xfId="32721"/>
    <cellStyle name="Normal 5 3 3 4 5 2" xfId="32722"/>
    <cellStyle name="Normal 5 3 3 4 5 2 2" xfId="32723"/>
    <cellStyle name="Normal 5 3 3 4 5 3" xfId="32724"/>
    <cellStyle name="Normal 5 3 3 4 6" xfId="32725"/>
    <cellStyle name="Normal 5 3 3 4 6 2" xfId="32726"/>
    <cellStyle name="Normal 5 3 3 4 7" xfId="32727"/>
    <cellStyle name="Normal 5 3 3 5" xfId="32728"/>
    <cellStyle name="Normal 5 3 3 5 2" xfId="32729"/>
    <cellStyle name="Normal 5 3 3 5 2 2" xfId="32730"/>
    <cellStyle name="Normal 5 3 3 5 2 2 2" xfId="32731"/>
    <cellStyle name="Normal 5 3 3 5 2 2 2 2" xfId="32732"/>
    <cellStyle name="Normal 5 3 3 5 2 2 2 2 2" xfId="32733"/>
    <cellStyle name="Normal 5 3 3 5 2 2 2 3" xfId="32734"/>
    <cellStyle name="Normal 5 3 3 5 2 2 3" xfId="32735"/>
    <cellStyle name="Normal 5 3 3 5 2 2 3 2" xfId="32736"/>
    <cellStyle name="Normal 5 3 3 5 2 2 4" xfId="32737"/>
    <cellStyle name="Normal 5 3 3 5 2 3" xfId="32738"/>
    <cellStyle name="Normal 5 3 3 5 2 3 2" xfId="32739"/>
    <cellStyle name="Normal 5 3 3 5 2 3 2 2" xfId="32740"/>
    <cellStyle name="Normal 5 3 3 5 2 3 3" xfId="32741"/>
    <cellStyle name="Normal 5 3 3 5 2 4" xfId="32742"/>
    <cellStyle name="Normal 5 3 3 5 2 4 2" xfId="32743"/>
    <cellStyle name="Normal 5 3 3 5 2 5" xfId="32744"/>
    <cellStyle name="Normal 5 3 3 5 3" xfId="32745"/>
    <cellStyle name="Normal 5 3 3 5 3 2" xfId="32746"/>
    <cellStyle name="Normal 5 3 3 5 3 2 2" xfId="32747"/>
    <cellStyle name="Normal 5 3 3 5 3 2 2 2" xfId="32748"/>
    <cellStyle name="Normal 5 3 3 5 3 2 3" xfId="32749"/>
    <cellStyle name="Normal 5 3 3 5 3 3" xfId="32750"/>
    <cellStyle name="Normal 5 3 3 5 3 3 2" xfId="32751"/>
    <cellStyle name="Normal 5 3 3 5 3 4" xfId="32752"/>
    <cellStyle name="Normal 5 3 3 5 4" xfId="32753"/>
    <cellStyle name="Normal 5 3 3 5 4 2" xfId="32754"/>
    <cellStyle name="Normal 5 3 3 5 4 2 2" xfId="32755"/>
    <cellStyle name="Normal 5 3 3 5 4 3" xfId="32756"/>
    <cellStyle name="Normal 5 3 3 5 5" xfId="32757"/>
    <cellStyle name="Normal 5 3 3 5 5 2" xfId="32758"/>
    <cellStyle name="Normal 5 3 3 5 6" xfId="32759"/>
    <cellStyle name="Normal 5 3 3 6" xfId="32760"/>
    <cellStyle name="Normal 5 3 3 6 2" xfId="32761"/>
    <cellStyle name="Normal 5 3 3 6 2 2" xfId="32762"/>
    <cellStyle name="Normal 5 3 3 6 2 2 2" xfId="32763"/>
    <cellStyle name="Normal 5 3 3 6 2 2 2 2" xfId="32764"/>
    <cellStyle name="Normal 5 3 3 6 2 2 3" xfId="32765"/>
    <cellStyle name="Normal 5 3 3 6 2 3" xfId="32766"/>
    <cellStyle name="Normal 5 3 3 6 2 3 2" xfId="32767"/>
    <cellStyle name="Normal 5 3 3 6 2 4" xfId="32768"/>
    <cellStyle name="Normal 5 3 3 6 3" xfId="32769"/>
    <cellStyle name="Normal 5 3 3 6 3 2" xfId="32770"/>
    <cellStyle name="Normal 5 3 3 6 3 2 2" xfId="32771"/>
    <cellStyle name="Normal 5 3 3 6 3 3" xfId="32772"/>
    <cellStyle name="Normal 5 3 3 6 4" xfId="32773"/>
    <cellStyle name="Normal 5 3 3 6 4 2" xfId="32774"/>
    <cellStyle name="Normal 5 3 3 6 5" xfId="32775"/>
    <cellStyle name="Normal 5 3 3 7" xfId="32776"/>
    <cellStyle name="Normal 5 3 3 7 2" xfId="32777"/>
    <cellStyle name="Normal 5 3 3 7 2 2" xfId="32778"/>
    <cellStyle name="Normal 5 3 3 7 2 2 2" xfId="32779"/>
    <cellStyle name="Normal 5 3 3 7 2 3" xfId="32780"/>
    <cellStyle name="Normal 5 3 3 7 3" xfId="32781"/>
    <cellStyle name="Normal 5 3 3 7 3 2" xfId="32782"/>
    <cellStyle name="Normal 5 3 3 7 4" xfId="32783"/>
    <cellStyle name="Normal 5 3 3 8" xfId="32784"/>
    <cellStyle name="Normal 5 3 3 8 2" xfId="32785"/>
    <cellStyle name="Normal 5 3 3 8 2 2" xfId="32786"/>
    <cellStyle name="Normal 5 3 3 8 3" xfId="32787"/>
    <cellStyle name="Normal 5 3 3 9" xfId="32788"/>
    <cellStyle name="Normal 5 3 3 9 2" xfId="32789"/>
    <cellStyle name="Normal 5 3 4" xfId="32790"/>
    <cellStyle name="Normal 5 3 4 2" xfId="32791"/>
    <cellStyle name="Normal 5 3 4 2 2" xfId="32792"/>
    <cellStyle name="Normal 5 3 4 2 2 2" xfId="32793"/>
    <cellStyle name="Normal 5 3 4 2 2 2 2" xfId="32794"/>
    <cellStyle name="Normal 5 3 4 2 2 2 2 2" xfId="32795"/>
    <cellStyle name="Normal 5 3 4 2 2 2 2 2 2" xfId="32796"/>
    <cellStyle name="Normal 5 3 4 2 2 2 2 2 2 2" xfId="32797"/>
    <cellStyle name="Normal 5 3 4 2 2 2 2 2 2 2 2" xfId="32798"/>
    <cellStyle name="Normal 5 3 4 2 2 2 2 2 2 3" xfId="32799"/>
    <cellStyle name="Normal 5 3 4 2 2 2 2 2 3" xfId="32800"/>
    <cellStyle name="Normal 5 3 4 2 2 2 2 2 3 2" xfId="32801"/>
    <cellStyle name="Normal 5 3 4 2 2 2 2 2 4" xfId="32802"/>
    <cellStyle name="Normal 5 3 4 2 2 2 2 3" xfId="32803"/>
    <cellStyle name="Normal 5 3 4 2 2 2 2 3 2" xfId="32804"/>
    <cellStyle name="Normal 5 3 4 2 2 2 2 3 2 2" xfId="32805"/>
    <cellStyle name="Normal 5 3 4 2 2 2 2 3 3" xfId="32806"/>
    <cellStyle name="Normal 5 3 4 2 2 2 2 4" xfId="32807"/>
    <cellStyle name="Normal 5 3 4 2 2 2 2 4 2" xfId="32808"/>
    <cellStyle name="Normal 5 3 4 2 2 2 2 5" xfId="32809"/>
    <cellStyle name="Normal 5 3 4 2 2 2 3" xfId="32810"/>
    <cellStyle name="Normal 5 3 4 2 2 2 3 2" xfId="32811"/>
    <cellStyle name="Normal 5 3 4 2 2 2 3 2 2" xfId="32812"/>
    <cellStyle name="Normal 5 3 4 2 2 2 3 2 2 2" xfId="32813"/>
    <cellStyle name="Normal 5 3 4 2 2 2 3 2 3" xfId="32814"/>
    <cellStyle name="Normal 5 3 4 2 2 2 3 3" xfId="32815"/>
    <cellStyle name="Normal 5 3 4 2 2 2 3 3 2" xfId="32816"/>
    <cellStyle name="Normal 5 3 4 2 2 2 3 4" xfId="32817"/>
    <cellStyle name="Normal 5 3 4 2 2 2 4" xfId="32818"/>
    <cellStyle name="Normal 5 3 4 2 2 2 4 2" xfId="32819"/>
    <cellStyle name="Normal 5 3 4 2 2 2 4 2 2" xfId="32820"/>
    <cellStyle name="Normal 5 3 4 2 2 2 4 3" xfId="32821"/>
    <cellStyle name="Normal 5 3 4 2 2 2 5" xfId="32822"/>
    <cellStyle name="Normal 5 3 4 2 2 2 5 2" xfId="32823"/>
    <cellStyle name="Normal 5 3 4 2 2 2 6" xfId="32824"/>
    <cellStyle name="Normal 5 3 4 2 2 3" xfId="32825"/>
    <cellStyle name="Normal 5 3 4 2 2 3 2" xfId="32826"/>
    <cellStyle name="Normal 5 3 4 2 2 3 2 2" xfId="32827"/>
    <cellStyle name="Normal 5 3 4 2 2 3 2 2 2" xfId="32828"/>
    <cellStyle name="Normal 5 3 4 2 2 3 2 2 2 2" xfId="32829"/>
    <cellStyle name="Normal 5 3 4 2 2 3 2 2 3" xfId="32830"/>
    <cellStyle name="Normal 5 3 4 2 2 3 2 3" xfId="32831"/>
    <cellStyle name="Normal 5 3 4 2 2 3 2 3 2" xfId="32832"/>
    <cellStyle name="Normal 5 3 4 2 2 3 2 4" xfId="32833"/>
    <cellStyle name="Normal 5 3 4 2 2 3 3" xfId="32834"/>
    <cellStyle name="Normal 5 3 4 2 2 3 3 2" xfId="32835"/>
    <cellStyle name="Normal 5 3 4 2 2 3 3 2 2" xfId="32836"/>
    <cellStyle name="Normal 5 3 4 2 2 3 3 3" xfId="32837"/>
    <cellStyle name="Normal 5 3 4 2 2 3 4" xfId="32838"/>
    <cellStyle name="Normal 5 3 4 2 2 3 4 2" xfId="32839"/>
    <cellStyle name="Normal 5 3 4 2 2 3 5" xfId="32840"/>
    <cellStyle name="Normal 5 3 4 2 2 4" xfId="32841"/>
    <cellStyle name="Normal 5 3 4 2 2 4 2" xfId="32842"/>
    <cellStyle name="Normal 5 3 4 2 2 4 2 2" xfId="32843"/>
    <cellStyle name="Normal 5 3 4 2 2 4 2 2 2" xfId="32844"/>
    <cellStyle name="Normal 5 3 4 2 2 4 2 3" xfId="32845"/>
    <cellStyle name="Normal 5 3 4 2 2 4 3" xfId="32846"/>
    <cellStyle name="Normal 5 3 4 2 2 4 3 2" xfId="32847"/>
    <cellStyle name="Normal 5 3 4 2 2 4 4" xfId="32848"/>
    <cellStyle name="Normal 5 3 4 2 2 5" xfId="32849"/>
    <cellStyle name="Normal 5 3 4 2 2 5 2" xfId="32850"/>
    <cellStyle name="Normal 5 3 4 2 2 5 2 2" xfId="32851"/>
    <cellStyle name="Normal 5 3 4 2 2 5 3" xfId="32852"/>
    <cellStyle name="Normal 5 3 4 2 2 6" xfId="32853"/>
    <cellStyle name="Normal 5 3 4 2 2 6 2" xfId="32854"/>
    <cellStyle name="Normal 5 3 4 2 2 7" xfId="32855"/>
    <cellStyle name="Normal 5 3 4 2 3" xfId="32856"/>
    <cellStyle name="Normal 5 3 4 2 3 2" xfId="32857"/>
    <cellStyle name="Normal 5 3 4 2 3 2 2" xfId="32858"/>
    <cellStyle name="Normal 5 3 4 2 3 2 2 2" xfId="32859"/>
    <cellStyle name="Normal 5 3 4 2 3 2 2 2 2" xfId="32860"/>
    <cellStyle name="Normal 5 3 4 2 3 2 2 2 2 2" xfId="32861"/>
    <cellStyle name="Normal 5 3 4 2 3 2 2 2 3" xfId="32862"/>
    <cellStyle name="Normal 5 3 4 2 3 2 2 3" xfId="32863"/>
    <cellStyle name="Normal 5 3 4 2 3 2 2 3 2" xfId="32864"/>
    <cellStyle name="Normal 5 3 4 2 3 2 2 4" xfId="32865"/>
    <cellStyle name="Normal 5 3 4 2 3 2 3" xfId="32866"/>
    <cellStyle name="Normal 5 3 4 2 3 2 3 2" xfId="32867"/>
    <cellStyle name="Normal 5 3 4 2 3 2 3 2 2" xfId="32868"/>
    <cellStyle name="Normal 5 3 4 2 3 2 3 3" xfId="32869"/>
    <cellStyle name="Normal 5 3 4 2 3 2 4" xfId="32870"/>
    <cellStyle name="Normal 5 3 4 2 3 2 4 2" xfId="32871"/>
    <cellStyle name="Normal 5 3 4 2 3 2 5" xfId="32872"/>
    <cellStyle name="Normal 5 3 4 2 3 3" xfId="32873"/>
    <cellStyle name="Normal 5 3 4 2 3 3 2" xfId="32874"/>
    <cellStyle name="Normal 5 3 4 2 3 3 2 2" xfId="32875"/>
    <cellStyle name="Normal 5 3 4 2 3 3 2 2 2" xfId="32876"/>
    <cellStyle name="Normal 5 3 4 2 3 3 2 3" xfId="32877"/>
    <cellStyle name="Normal 5 3 4 2 3 3 3" xfId="32878"/>
    <cellStyle name="Normal 5 3 4 2 3 3 3 2" xfId="32879"/>
    <cellStyle name="Normal 5 3 4 2 3 3 4" xfId="32880"/>
    <cellStyle name="Normal 5 3 4 2 3 4" xfId="32881"/>
    <cellStyle name="Normal 5 3 4 2 3 4 2" xfId="32882"/>
    <cellStyle name="Normal 5 3 4 2 3 4 2 2" xfId="32883"/>
    <cellStyle name="Normal 5 3 4 2 3 4 3" xfId="32884"/>
    <cellStyle name="Normal 5 3 4 2 3 5" xfId="32885"/>
    <cellStyle name="Normal 5 3 4 2 3 5 2" xfId="32886"/>
    <cellStyle name="Normal 5 3 4 2 3 6" xfId="32887"/>
    <cellStyle name="Normal 5 3 4 2 4" xfId="32888"/>
    <cellStyle name="Normal 5 3 4 2 4 2" xfId="32889"/>
    <cellStyle name="Normal 5 3 4 2 4 2 2" xfId="32890"/>
    <cellStyle name="Normal 5 3 4 2 4 2 2 2" xfId="32891"/>
    <cellStyle name="Normal 5 3 4 2 4 2 2 2 2" xfId="32892"/>
    <cellStyle name="Normal 5 3 4 2 4 2 2 3" xfId="32893"/>
    <cellStyle name="Normal 5 3 4 2 4 2 3" xfId="32894"/>
    <cellStyle name="Normal 5 3 4 2 4 2 3 2" xfId="32895"/>
    <cellStyle name="Normal 5 3 4 2 4 2 4" xfId="32896"/>
    <cellStyle name="Normal 5 3 4 2 4 3" xfId="32897"/>
    <cellStyle name="Normal 5 3 4 2 4 3 2" xfId="32898"/>
    <cellStyle name="Normal 5 3 4 2 4 3 2 2" xfId="32899"/>
    <cellStyle name="Normal 5 3 4 2 4 3 3" xfId="32900"/>
    <cellStyle name="Normal 5 3 4 2 4 4" xfId="32901"/>
    <cellStyle name="Normal 5 3 4 2 4 4 2" xfId="32902"/>
    <cellStyle name="Normal 5 3 4 2 4 5" xfId="32903"/>
    <cellStyle name="Normal 5 3 4 2 5" xfId="32904"/>
    <cellStyle name="Normal 5 3 4 2 5 2" xfId="32905"/>
    <cellStyle name="Normal 5 3 4 2 5 2 2" xfId="32906"/>
    <cellStyle name="Normal 5 3 4 2 5 2 2 2" xfId="32907"/>
    <cellStyle name="Normal 5 3 4 2 5 2 3" xfId="32908"/>
    <cellStyle name="Normal 5 3 4 2 5 3" xfId="32909"/>
    <cellStyle name="Normal 5 3 4 2 5 3 2" xfId="32910"/>
    <cellStyle name="Normal 5 3 4 2 5 4" xfId="32911"/>
    <cellStyle name="Normal 5 3 4 2 6" xfId="32912"/>
    <cellStyle name="Normal 5 3 4 2 6 2" xfId="32913"/>
    <cellStyle name="Normal 5 3 4 2 6 2 2" xfId="32914"/>
    <cellStyle name="Normal 5 3 4 2 6 3" xfId="32915"/>
    <cellStyle name="Normal 5 3 4 2 7" xfId="32916"/>
    <cellStyle name="Normal 5 3 4 2 7 2" xfId="32917"/>
    <cellStyle name="Normal 5 3 4 2 8" xfId="32918"/>
    <cellStyle name="Normal 5 3 4 3" xfId="32919"/>
    <cellStyle name="Normal 5 3 4 3 2" xfId="32920"/>
    <cellStyle name="Normal 5 3 4 3 2 2" xfId="32921"/>
    <cellStyle name="Normal 5 3 4 3 2 2 2" xfId="32922"/>
    <cellStyle name="Normal 5 3 4 3 2 2 2 2" xfId="32923"/>
    <cellStyle name="Normal 5 3 4 3 2 2 2 2 2" xfId="32924"/>
    <cellStyle name="Normal 5 3 4 3 2 2 2 2 2 2" xfId="32925"/>
    <cellStyle name="Normal 5 3 4 3 2 2 2 2 3" xfId="32926"/>
    <cellStyle name="Normal 5 3 4 3 2 2 2 3" xfId="32927"/>
    <cellStyle name="Normal 5 3 4 3 2 2 2 3 2" xfId="32928"/>
    <cellStyle name="Normal 5 3 4 3 2 2 2 4" xfId="32929"/>
    <cellStyle name="Normal 5 3 4 3 2 2 3" xfId="32930"/>
    <cellStyle name="Normal 5 3 4 3 2 2 3 2" xfId="32931"/>
    <cellStyle name="Normal 5 3 4 3 2 2 3 2 2" xfId="32932"/>
    <cellStyle name="Normal 5 3 4 3 2 2 3 3" xfId="32933"/>
    <cellStyle name="Normal 5 3 4 3 2 2 4" xfId="32934"/>
    <cellStyle name="Normal 5 3 4 3 2 2 4 2" xfId="32935"/>
    <cellStyle name="Normal 5 3 4 3 2 2 5" xfId="32936"/>
    <cellStyle name="Normal 5 3 4 3 2 3" xfId="32937"/>
    <cellStyle name="Normal 5 3 4 3 2 3 2" xfId="32938"/>
    <cellStyle name="Normal 5 3 4 3 2 3 2 2" xfId="32939"/>
    <cellStyle name="Normal 5 3 4 3 2 3 2 2 2" xfId="32940"/>
    <cellStyle name="Normal 5 3 4 3 2 3 2 3" xfId="32941"/>
    <cellStyle name="Normal 5 3 4 3 2 3 3" xfId="32942"/>
    <cellStyle name="Normal 5 3 4 3 2 3 3 2" xfId="32943"/>
    <cellStyle name="Normal 5 3 4 3 2 3 4" xfId="32944"/>
    <cellStyle name="Normal 5 3 4 3 2 4" xfId="32945"/>
    <cellStyle name="Normal 5 3 4 3 2 4 2" xfId="32946"/>
    <cellStyle name="Normal 5 3 4 3 2 4 2 2" xfId="32947"/>
    <cellStyle name="Normal 5 3 4 3 2 4 3" xfId="32948"/>
    <cellStyle name="Normal 5 3 4 3 2 5" xfId="32949"/>
    <cellStyle name="Normal 5 3 4 3 2 5 2" xfId="32950"/>
    <cellStyle name="Normal 5 3 4 3 2 6" xfId="32951"/>
    <cellStyle name="Normal 5 3 4 3 3" xfId="32952"/>
    <cellStyle name="Normal 5 3 4 3 3 2" xfId="32953"/>
    <cellStyle name="Normal 5 3 4 3 3 2 2" xfId="32954"/>
    <cellStyle name="Normal 5 3 4 3 3 2 2 2" xfId="32955"/>
    <cellStyle name="Normal 5 3 4 3 3 2 2 2 2" xfId="32956"/>
    <cellStyle name="Normal 5 3 4 3 3 2 2 3" xfId="32957"/>
    <cellStyle name="Normal 5 3 4 3 3 2 3" xfId="32958"/>
    <cellStyle name="Normal 5 3 4 3 3 2 3 2" xfId="32959"/>
    <cellStyle name="Normal 5 3 4 3 3 2 4" xfId="32960"/>
    <cellStyle name="Normal 5 3 4 3 3 3" xfId="32961"/>
    <cellStyle name="Normal 5 3 4 3 3 3 2" xfId="32962"/>
    <cellStyle name="Normal 5 3 4 3 3 3 2 2" xfId="32963"/>
    <cellStyle name="Normal 5 3 4 3 3 3 3" xfId="32964"/>
    <cellStyle name="Normal 5 3 4 3 3 4" xfId="32965"/>
    <cellStyle name="Normal 5 3 4 3 3 4 2" xfId="32966"/>
    <cellStyle name="Normal 5 3 4 3 3 5" xfId="32967"/>
    <cellStyle name="Normal 5 3 4 3 4" xfId="32968"/>
    <cellStyle name="Normal 5 3 4 3 4 2" xfId="32969"/>
    <cellStyle name="Normal 5 3 4 3 4 2 2" xfId="32970"/>
    <cellStyle name="Normal 5 3 4 3 4 2 2 2" xfId="32971"/>
    <cellStyle name="Normal 5 3 4 3 4 2 3" xfId="32972"/>
    <cellStyle name="Normal 5 3 4 3 4 3" xfId="32973"/>
    <cellStyle name="Normal 5 3 4 3 4 3 2" xfId="32974"/>
    <cellStyle name="Normal 5 3 4 3 4 4" xfId="32975"/>
    <cellStyle name="Normal 5 3 4 3 5" xfId="32976"/>
    <cellStyle name="Normal 5 3 4 3 5 2" xfId="32977"/>
    <cellStyle name="Normal 5 3 4 3 5 2 2" xfId="32978"/>
    <cellStyle name="Normal 5 3 4 3 5 3" xfId="32979"/>
    <cellStyle name="Normal 5 3 4 3 6" xfId="32980"/>
    <cellStyle name="Normal 5 3 4 3 6 2" xfId="32981"/>
    <cellStyle name="Normal 5 3 4 3 7" xfId="32982"/>
    <cellStyle name="Normal 5 3 4 4" xfId="32983"/>
    <cellStyle name="Normal 5 3 4 4 2" xfId="32984"/>
    <cellStyle name="Normal 5 3 4 4 2 2" xfId="32985"/>
    <cellStyle name="Normal 5 3 4 4 2 2 2" xfId="32986"/>
    <cellStyle name="Normal 5 3 4 4 2 2 2 2" xfId="32987"/>
    <cellStyle name="Normal 5 3 4 4 2 2 2 2 2" xfId="32988"/>
    <cellStyle name="Normal 5 3 4 4 2 2 2 3" xfId="32989"/>
    <cellStyle name="Normal 5 3 4 4 2 2 3" xfId="32990"/>
    <cellStyle name="Normal 5 3 4 4 2 2 3 2" xfId="32991"/>
    <cellStyle name="Normal 5 3 4 4 2 2 4" xfId="32992"/>
    <cellStyle name="Normal 5 3 4 4 2 3" xfId="32993"/>
    <cellStyle name="Normal 5 3 4 4 2 3 2" xfId="32994"/>
    <cellStyle name="Normal 5 3 4 4 2 3 2 2" xfId="32995"/>
    <cellStyle name="Normal 5 3 4 4 2 3 3" xfId="32996"/>
    <cellStyle name="Normal 5 3 4 4 2 4" xfId="32997"/>
    <cellStyle name="Normal 5 3 4 4 2 4 2" xfId="32998"/>
    <cellStyle name="Normal 5 3 4 4 2 5" xfId="32999"/>
    <cellStyle name="Normal 5 3 4 4 3" xfId="33000"/>
    <cellStyle name="Normal 5 3 4 4 3 2" xfId="33001"/>
    <cellStyle name="Normal 5 3 4 4 3 2 2" xfId="33002"/>
    <cellStyle name="Normal 5 3 4 4 3 2 2 2" xfId="33003"/>
    <cellStyle name="Normal 5 3 4 4 3 2 3" xfId="33004"/>
    <cellStyle name="Normal 5 3 4 4 3 3" xfId="33005"/>
    <cellStyle name="Normal 5 3 4 4 3 3 2" xfId="33006"/>
    <cellStyle name="Normal 5 3 4 4 3 4" xfId="33007"/>
    <cellStyle name="Normal 5 3 4 4 4" xfId="33008"/>
    <cellStyle name="Normal 5 3 4 4 4 2" xfId="33009"/>
    <cellStyle name="Normal 5 3 4 4 4 2 2" xfId="33010"/>
    <cellStyle name="Normal 5 3 4 4 4 3" xfId="33011"/>
    <cellStyle name="Normal 5 3 4 4 5" xfId="33012"/>
    <cellStyle name="Normal 5 3 4 4 5 2" xfId="33013"/>
    <cellStyle name="Normal 5 3 4 4 6" xfId="33014"/>
    <cellStyle name="Normal 5 3 4 5" xfId="33015"/>
    <cellStyle name="Normal 5 3 4 5 2" xfId="33016"/>
    <cellStyle name="Normal 5 3 4 5 2 2" xfId="33017"/>
    <cellStyle name="Normal 5 3 4 5 2 2 2" xfId="33018"/>
    <cellStyle name="Normal 5 3 4 5 2 2 2 2" xfId="33019"/>
    <cellStyle name="Normal 5 3 4 5 2 2 3" xfId="33020"/>
    <cellStyle name="Normal 5 3 4 5 2 3" xfId="33021"/>
    <cellStyle name="Normal 5 3 4 5 2 3 2" xfId="33022"/>
    <cellStyle name="Normal 5 3 4 5 2 4" xfId="33023"/>
    <cellStyle name="Normal 5 3 4 5 3" xfId="33024"/>
    <cellStyle name="Normal 5 3 4 5 3 2" xfId="33025"/>
    <cellStyle name="Normal 5 3 4 5 3 2 2" xfId="33026"/>
    <cellStyle name="Normal 5 3 4 5 3 3" xfId="33027"/>
    <cellStyle name="Normal 5 3 4 5 4" xfId="33028"/>
    <cellStyle name="Normal 5 3 4 5 4 2" xfId="33029"/>
    <cellStyle name="Normal 5 3 4 5 5" xfId="33030"/>
    <cellStyle name="Normal 5 3 4 6" xfId="33031"/>
    <cellStyle name="Normal 5 3 4 6 2" xfId="33032"/>
    <cellStyle name="Normal 5 3 4 6 2 2" xfId="33033"/>
    <cellStyle name="Normal 5 3 4 6 2 2 2" xfId="33034"/>
    <cellStyle name="Normal 5 3 4 6 2 3" xfId="33035"/>
    <cellStyle name="Normal 5 3 4 6 3" xfId="33036"/>
    <cellStyle name="Normal 5 3 4 6 3 2" xfId="33037"/>
    <cellStyle name="Normal 5 3 4 6 4" xfId="33038"/>
    <cellStyle name="Normal 5 3 4 7" xfId="33039"/>
    <cellStyle name="Normal 5 3 4 7 2" xfId="33040"/>
    <cellStyle name="Normal 5 3 4 7 2 2" xfId="33041"/>
    <cellStyle name="Normal 5 3 4 7 3" xfId="33042"/>
    <cellStyle name="Normal 5 3 4 8" xfId="33043"/>
    <cellStyle name="Normal 5 3 4 8 2" xfId="33044"/>
    <cellStyle name="Normal 5 3 4 9" xfId="33045"/>
    <cellStyle name="Normal 5 3 5" xfId="33046"/>
    <cellStyle name="Normal 5 3 5 2" xfId="33047"/>
    <cellStyle name="Normal 5 3 5 2 2" xfId="33048"/>
    <cellStyle name="Normal 5 3 5 2 2 2" xfId="33049"/>
    <cellStyle name="Normal 5 3 5 2 2 2 2" xfId="33050"/>
    <cellStyle name="Normal 5 3 5 2 2 2 2 2" xfId="33051"/>
    <cellStyle name="Normal 5 3 5 2 2 2 2 2 2" xfId="33052"/>
    <cellStyle name="Normal 5 3 5 2 2 2 2 2 2 2" xfId="33053"/>
    <cellStyle name="Normal 5 3 5 2 2 2 2 2 3" xfId="33054"/>
    <cellStyle name="Normal 5 3 5 2 2 2 2 3" xfId="33055"/>
    <cellStyle name="Normal 5 3 5 2 2 2 2 3 2" xfId="33056"/>
    <cellStyle name="Normal 5 3 5 2 2 2 2 4" xfId="33057"/>
    <cellStyle name="Normal 5 3 5 2 2 2 3" xfId="33058"/>
    <cellStyle name="Normal 5 3 5 2 2 2 3 2" xfId="33059"/>
    <cellStyle name="Normal 5 3 5 2 2 2 3 2 2" xfId="33060"/>
    <cellStyle name="Normal 5 3 5 2 2 2 3 3" xfId="33061"/>
    <cellStyle name="Normal 5 3 5 2 2 2 4" xfId="33062"/>
    <cellStyle name="Normal 5 3 5 2 2 2 4 2" xfId="33063"/>
    <cellStyle name="Normal 5 3 5 2 2 2 5" xfId="33064"/>
    <cellStyle name="Normal 5 3 5 2 2 3" xfId="33065"/>
    <cellStyle name="Normal 5 3 5 2 2 3 2" xfId="33066"/>
    <cellStyle name="Normal 5 3 5 2 2 3 2 2" xfId="33067"/>
    <cellStyle name="Normal 5 3 5 2 2 3 2 2 2" xfId="33068"/>
    <cellStyle name="Normal 5 3 5 2 2 3 2 3" xfId="33069"/>
    <cellStyle name="Normal 5 3 5 2 2 3 3" xfId="33070"/>
    <cellStyle name="Normal 5 3 5 2 2 3 3 2" xfId="33071"/>
    <cellStyle name="Normal 5 3 5 2 2 3 4" xfId="33072"/>
    <cellStyle name="Normal 5 3 5 2 2 4" xfId="33073"/>
    <cellStyle name="Normal 5 3 5 2 2 4 2" xfId="33074"/>
    <cellStyle name="Normal 5 3 5 2 2 4 2 2" xfId="33075"/>
    <cellStyle name="Normal 5 3 5 2 2 4 3" xfId="33076"/>
    <cellStyle name="Normal 5 3 5 2 2 5" xfId="33077"/>
    <cellStyle name="Normal 5 3 5 2 2 5 2" xfId="33078"/>
    <cellStyle name="Normal 5 3 5 2 2 6" xfId="33079"/>
    <cellStyle name="Normal 5 3 5 2 3" xfId="33080"/>
    <cellStyle name="Normal 5 3 5 2 3 2" xfId="33081"/>
    <cellStyle name="Normal 5 3 5 2 3 2 2" xfId="33082"/>
    <cellStyle name="Normal 5 3 5 2 3 2 2 2" xfId="33083"/>
    <cellStyle name="Normal 5 3 5 2 3 2 2 2 2" xfId="33084"/>
    <cellStyle name="Normal 5 3 5 2 3 2 2 3" xfId="33085"/>
    <cellStyle name="Normal 5 3 5 2 3 2 3" xfId="33086"/>
    <cellStyle name="Normal 5 3 5 2 3 2 3 2" xfId="33087"/>
    <cellStyle name="Normal 5 3 5 2 3 2 4" xfId="33088"/>
    <cellStyle name="Normal 5 3 5 2 3 3" xfId="33089"/>
    <cellStyle name="Normal 5 3 5 2 3 3 2" xfId="33090"/>
    <cellStyle name="Normal 5 3 5 2 3 3 2 2" xfId="33091"/>
    <cellStyle name="Normal 5 3 5 2 3 3 3" xfId="33092"/>
    <cellStyle name="Normal 5 3 5 2 3 4" xfId="33093"/>
    <cellStyle name="Normal 5 3 5 2 3 4 2" xfId="33094"/>
    <cellStyle name="Normal 5 3 5 2 3 5" xfId="33095"/>
    <cellStyle name="Normal 5 3 5 2 4" xfId="33096"/>
    <cellStyle name="Normal 5 3 5 2 4 2" xfId="33097"/>
    <cellStyle name="Normal 5 3 5 2 4 2 2" xfId="33098"/>
    <cellStyle name="Normal 5 3 5 2 4 2 2 2" xfId="33099"/>
    <cellStyle name="Normal 5 3 5 2 4 2 3" xfId="33100"/>
    <cellStyle name="Normal 5 3 5 2 4 3" xfId="33101"/>
    <cellStyle name="Normal 5 3 5 2 4 3 2" xfId="33102"/>
    <cellStyle name="Normal 5 3 5 2 4 4" xfId="33103"/>
    <cellStyle name="Normal 5 3 5 2 5" xfId="33104"/>
    <cellStyle name="Normal 5 3 5 2 5 2" xfId="33105"/>
    <cellStyle name="Normal 5 3 5 2 5 2 2" xfId="33106"/>
    <cellStyle name="Normal 5 3 5 2 5 3" xfId="33107"/>
    <cellStyle name="Normal 5 3 5 2 6" xfId="33108"/>
    <cellStyle name="Normal 5 3 5 2 6 2" xfId="33109"/>
    <cellStyle name="Normal 5 3 5 2 7" xfId="33110"/>
    <cellStyle name="Normal 5 3 5 3" xfId="33111"/>
    <cellStyle name="Normal 5 3 5 3 2" xfId="33112"/>
    <cellStyle name="Normal 5 3 5 3 2 2" xfId="33113"/>
    <cellStyle name="Normal 5 3 5 3 2 2 2" xfId="33114"/>
    <cellStyle name="Normal 5 3 5 3 2 2 2 2" xfId="33115"/>
    <cellStyle name="Normal 5 3 5 3 2 2 2 2 2" xfId="33116"/>
    <cellStyle name="Normal 5 3 5 3 2 2 2 3" xfId="33117"/>
    <cellStyle name="Normal 5 3 5 3 2 2 3" xfId="33118"/>
    <cellStyle name="Normal 5 3 5 3 2 2 3 2" xfId="33119"/>
    <cellStyle name="Normal 5 3 5 3 2 2 4" xfId="33120"/>
    <cellStyle name="Normal 5 3 5 3 2 3" xfId="33121"/>
    <cellStyle name="Normal 5 3 5 3 2 3 2" xfId="33122"/>
    <cellStyle name="Normal 5 3 5 3 2 3 2 2" xfId="33123"/>
    <cellStyle name="Normal 5 3 5 3 2 3 3" xfId="33124"/>
    <cellStyle name="Normal 5 3 5 3 2 4" xfId="33125"/>
    <cellStyle name="Normal 5 3 5 3 2 4 2" xfId="33126"/>
    <cellStyle name="Normal 5 3 5 3 2 5" xfId="33127"/>
    <cellStyle name="Normal 5 3 5 3 3" xfId="33128"/>
    <cellStyle name="Normal 5 3 5 3 3 2" xfId="33129"/>
    <cellStyle name="Normal 5 3 5 3 3 2 2" xfId="33130"/>
    <cellStyle name="Normal 5 3 5 3 3 2 2 2" xfId="33131"/>
    <cellStyle name="Normal 5 3 5 3 3 2 3" xfId="33132"/>
    <cellStyle name="Normal 5 3 5 3 3 3" xfId="33133"/>
    <cellStyle name="Normal 5 3 5 3 3 3 2" xfId="33134"/>
    <cellStyle name="Normal 5 3 5 3 3 4" xfId="33135"/>
    <cellStyle name="Normal 5 3 5 3 4" xfId="33136"/>
    <cellStyle name="Normal 5 3 5 3 4 2" xfId="33137"/>
    <cellStyle name="Normal 5 3 5 3 4 2 2" xfId="33138"/>
    <cellStyle name="Normal 5 3 5 3 4 3" xfId="33139"/>
    <cellStyle name="Normal 5 3 5 3 5" xfId="33140"/>
    <cellStyle name="Normal 5 3 5 3 5 2" xfId="33141"/>
    <cellStyle name="Normal 5 3 5 3 6" xfId="33142"/>
    <cellStyle name="Normal 5 3 5 4" xfId="33143"/>
    <cellStyle name="Normal 5 3 5 4 2" xfId="33144"/>
    <cellStyle name="Normal 5 3 5 4 2 2" xfId="33145"/>
    <cellStyle name="Normal 5 3 5 4 2 2 2" xfId="33146"/>
    <cellStyle name="Normal 5 3 5 4 2 2 2 2" xfId="33147"/>
    <cellStyle name="Normal 5 3 5 4 2 2 3" xfId="33148"/>
    <cellStyle name="Normal 5 3 5 4 2 3" xfId="33149"/>
    <cellStyle name="Normal 5 3 5 4 2 3 2" xfId="33150"/>
    <cellStyle name="Normal 5 3 5 4 2 4" xfId="33151"/>
    <cellStyle name="Normal 5 3 5 4 3" xfId="33152"/>
    <cellStyle name="Normal 5 3 5 4 3 2" xfId="33153"/>
    <cellStyle name="Normal 5 3 5 4 3 2 2" xfId="33154"/>
    <cellStyle name="Normal 5 3 5 4 3 3" xfId="33155"/>
    <cellStyle name="Normal 5 3 5 4 4" xfId="33156"/>
    <cellStyle name="Normal 5 3 5 4 4 2" xfId="33157"/>
    <cellStyle name="Normal 5 3 5 4 5" xfId="33158"/>
    <cellStyle name="Normal 5 3 5 5" xfId="33159"/>
    <cellStyle name="Normal 5 3 5 5 2" xfId="33160"/>
    <cellStyle name="Normal 5 3 5 5 2 2" xfId="33161"/>
    <cellStyle name="Normal 5 3 5 5 2 2 2" xfId="33162"/>
    <cellStyle name="Normal 5 3 5 5 2 3" xfId="33163"/>
    <cellStyle name="Normal 5 3 5 5 3" xfId="33164"/>
    <cellStyle name="Normal 5 3 5 5 3 2" xfId="33165"/>
    <cellStyle name="Normal 5 3 5 5 4" xfId="33166"/>
    <cellStyle name="Normal 5 3 5 6" xfId="33167"/>
    <cellStyle name="Normal 5 3 5 6 2" xfId="33168"/>
    <cellStyle name="Normal 5 3 5 6 2 2" xfId="33169"/>
    <cellStyle name="Normal 5 3 5 6 3" xfId="33170"/>
    <cellStyle name="Normal 5 3 5 7" xfId="33171"/>
    <cellStyle name="Normal 5 3 5 7 2" xfId="33172"/>
    <cellStyle name="Normal 5 3 5 8" xfId="33173"/>
    <cellStyle name="Normal 5 3 6" xfId="33174"/>
    <cellStyle name="Normal 5 3 6 2" xfId="33175"/>
    <cellStyle name="Normal 5 3 6 2 2" xfId="33176"/>
    <cellStyle name="Normal 5 3 6 2 2 2" xfId="33177"/>
    <cellStyle name="Normal 5 3 6 2 2 2 2" xfId="33178"/>
    <cellStyle name="Normal 5 3 6 2 2 2 2 2" xfId="33179"/>
    <cellStyle name="Normal 5 3 6 2 2 2 2 2 2" xfId="33180"/>
    <cellStyle name="Normal 5 3 6 2 2 2 2 3" xfId="33181"/>
    <cellStyle name="Normal 5 3 6 2 2 2 3" xfId="33182"/>
    <cellStyle name="Normal 5 3 6 2 2 2 3 2" xfId="33183"/>
    <cellStyle name="Normal 5 3 6 2 2 2 4" xfId="33184"/>
    <cellStyle name="Normal 5 3 6 2 2 3" xfId="33185"/>
    <cellStyle name="Normal 5 3 6 2 2 3 2" xfId="33186"/>
    <cellStyle name="Normal 5 3 6 2 2 3 2 2" xfId="33187"/>
    <cellStyle name="Normal 5 3 6 2 2 3 3" xfId="33188"/>
    <cellStyle name="Normal 5 3 6 2 2 4" xfId="33189"/>
    <cellStyle name="Normal 5 3 6 2 2 4 2" xfId="33190"/>
    <cellStyle name="Normal 5 3 6 2 2 5" xfId="33191"/>
    <cellStyle name="Normal 5 3 6 2 3" xfId="33192"/>
    <cellStyle name="Normal 5 3 6 2 3 2" xfId="33193"/>
    <cellStyle name="Normal 5 3 6 2 3 2 2" xfId="33194"/>
    <cellStyle name="Normal 5 3 6 2 3 2 2 2" xfId="33195"/>
    <cellStyle name="Normal 5 3 6 2 3 2 3" xfId="33196"/>
    <cellStyle name="Normal 5 3 6 2 3 3" xfId="33197"/>
    <cellStyle name="Normal 5 3 6 2 3 3 2" xfId="33198"/>
    <cellStyle name="Normal 5 3 6 2 3 4" xfId="33199"/>
    <cellStyle name="Normal 5 3 6 2 4" xfId="33200"/>
    <cellStyle name="Normal 5 3 6 2 4 2" xfId="33201"/>
    <cellStyle name="Normal 5 3 6 2 4 2 2" xfId="33202"/>
    <cellStyle name="Normal 5 3 6 2 4 3" xfId="33203"/>
    <cellStyle name="Normal 5 3 6 2 5" xfId="33204"/>
    <cellStyle name="Normal 5 3 6 2 5 2" xfId="33205"/>
    <cellStyle name="Normal 5 3 6 2 6" xfId="33206"/>
    <cellStyle name="Normal 5 3 6 3" xfId="33207"/>
    <cellStyle name="Normal 5 3 6 3 2" xfId="33208"/>
    <cellStyle name="Normal 5 3 6 3 2 2" xfId="33209"/>
    <cellStyle name="Normal 5 3 6 3 2 2 2" xfId="33210"/>
    <cellStyle name="Normal 5 3 6 3 2 2 2 2" xfId="33211"/>
    <cellStyle name="Normal 5 3 6 3 2 2 3" xfId="33212"/>
    <cellStyle name="Normal 5 3 6 3 2 3" xfId="33213"/>
    <cellStyle name="Normal 5 3 6 3 2 3 2" xfId="33214"/>
    <cellStyle name="Normal 5 3 6 3 2 4" xfId="33215"/>
    <cellStyle name="Normal 5 3 6 3 3" xfId="33216"/>
    <cellStyle name="Normal 5 3 6 3 3 2" xfId="33217"/>
    <cellStyle name="Normal 5 3 6 3 3 2 2" xfId="33218"/>
    <cellStyle name="Normal 5 3 6 3 3 3" xfId="33219"/>
    <cellStyle name="Normal 5 3 6 3 4" xfId="33220"/>
    <cellStyle name="Normal 5 3 6 3 4 2" xfId="33221"/>
    <cellStyle name="Normal 5 3 6 3 5" xfId="33222"/>
    <cellStyle name="Normal 5 3 6 4" xfId="33223"/>
    <cellStyle name="Normal 5 3 6 4 2" xfId="33224"/>
    <cellStyle name="Normal 5 3 6 4 2 2" xfId="33225"/>
    <cellStyle name="Normal 5 3 6 4 2 2 2" xfId="33226"/>
    <cellStyle name="Normal 5 3 6 4 2 3" xfId="33227"/>
    <cellStyle name="Normal 5 3 6 4 3" xfId="33228"/>
    <cellStyle name="Normal 5 3 6 4 3 2" xfId="33229"/>
    <cellStyle name="Normal 5 3 6 4 4" xfId="33230"/>
    <cellStyle name="Normal 5 3 6 5" xfId="33231"/>
    <cellStyle name="Normal 5 3 6 5 2" xfId="33232"/>
    <cellStyle name="Normal 5 3 6 5 2 2" xfId="33233"/>
    <cellStyle name="Normal 5 3 6 5 3" xfId="33234"/>
    <cellStyle name="Normal 5 3 6 6" xfId="33235"/>
    <cellStyle name="Normal 5 3 6 6 2" xfId="33236"/>
    <cellStyle name="Normal 5 3 6 7" xfId="33237"/>
    <cellStyle name="Normal 5 3 7" xfId="33238"/>
    <cellStyle name="Normal 5 3 7 2" xfId="33239"/>
    <cellStyle name="Normal 5 3 7 2 2" xfId="33240"/>
    <cellStyle name="Normal 5 3 7 2 2 2" xfId="33241"/>
    <cellStyle name="Normal 5 3 7 2 2 2 2" xfId="33242"/>
    <cellStyle name="Normal 5 3 7 2 2 2 2 2" xfId="33243"/>
    <cellStyle name="Normal 5 3 7 2 2 2 3" xfId="33244"/>
    <cellStyle name="Normal 5 3 7 2 2 3" xfId="33245"/>
    <cellStyle name="Normal 5 3 7 2 2 3 2" xfId="33246"/>
    <cellStyle name="Normal 5 3 7 2 2 4" xfId="33247"/>
    <cellStyle name="Normal 5 3 7 2 3" xfId="33248"/>
    <cellStyle name="Normal 5 3 7 2 3 2" xfId="33249"/>
    <cellStyle name="Normal 5 3 7 2 3 2 2" xfId="33250"/>
    <cellStyle name="Normal 5 3 7 2 3 3" xfId="33251"/>
    <cellStyle name="Normal 5 3 7 2 4" xfId="33252"/>
    <cellStyle name="Normal 5 3 7 2 4 2" xfId="33253"/>
    <cellStyle name="Normal 5 3 7 2 5" xfId="33254"/>
    <cellStyle name="Normal 5 3 7 3" xfId="33255"/>
    <cellStyle name="Normal 5 3 7 3 2" xfId="33256"/>
    <cellStyle name="Normal 5 3 7 3 2 2" xfId="33257"/>
    <cellStyle name="Normal 5 3 7 3 2 2 2" xfId="33258"/>
    <cellStyle name="Normal 5 3 7 3 2 3" xfId="33259"/>
    <cellStyle name="Normal 5 3 7 3 3" xfId="33260"/>
    <cellStyle name="Normal 5 3 7 3 3 2" xfId="33261"/>
    <cellStyle name="Normal 5 3 7 3 4" xfId="33262"/>
    <cellStyle name="Normal 5 3 7 4" xfId="33263"/>
    <cellStyle name="Normal 5 3 7 4 2" xfId="33264"/>
    <cellStyle name="Normal 5 3 7 4 2 2" xfId="33265"/>
    <cellStyle name="Normal 5 3 7 4 3" xfId="33266"/>
    <cellStyle name="Normal 5 3 7 5" xfId="33267"/>
    <cellStyle name="Normal 5 3 7 5 2" xfId="33268"/>
    <cellStyle name="Normal 5 3 7 6" xfId="33269"/>
    <cellStyle name="Normal 5 3 8" xfId="33270"/>
    <cellStyle name="Normal 5 3 8 2" xfId="33271"/>
    <cellStyle name="Normal 5 3 8 2 2" xfId="33272"/>
    <cellStyle name="Normal 5 3 8 2 2 2" xfId="33273"/>
    <cellStyle name="Normal 5 3 8 2 2 2 2" xfId="33274"/>
    <cellStyle name="Normal 5 3 8 2 2 3" xfId="33275"/>
    <cellStyle name="Normal 5 3 8 2 3" xfId="33276"/>
    <cellStyle name="Normal 5 3 8 2 3 2" xfId="33277"/>
    <cellStyle name="Normal 5 3 8 2 4" xfId="33278"/>
    <cellStyle name="Normal 5 3 8 3" xfId="33279"/>
    <cellStyle name="Normal 5 3 8 3 2" xfId="33280"/>
    <cellStyle name="Normal 5 3 8 3 2 2" xfId="33281"/>
    <cellStyle name="Normal 5 3 8 3 3" xfId="33282"/>
    <cellStyle name="Normal 5 3 8 4" xfId="33283"/>
    <cellStyle name="Normal 5 3 8 4 2" xfId="33284"/>
    <cellStyle name="Normal 5 3 8 5" xfId="33285"/>
    <cellStyle name="Normal 5 3 9" xfId="33286"/>
    <cellStyle name="Normal 5 3 9 2" xfId="33287"/>
    <cellStyle name="Normal 5 3 9 2 2" xfId="33288"/>
    <cellStyle name="Normal 5 3 9 2 2 2" xfId="33289"/>
    <cellStyle name="Normal 5 3 9 2 3" xfId="33290"/>
    <cellStyle name="Normal 5 3 9 3" xfId="33291"/>
    <cellStyle name="Normal 5 3 9 3 2" xfId="33292"/>
    <cellStyle name="Normal 5 3 9 4" xfId="33293"/>
    <cellStyle name="Normal 5 4" xfId="33294"/>
    <cellStyle name="Normal 5 4 10" xfId="33295"/>
    <cellStyle name="Normal 5 4 10 2" xfId="33296"/>
    <cellStyle name="Normal 5 4 11" xfId="33297"/>
    <cellStyle name="Normal 5 4 12" xfId="33298"/>
    <cellStyle name="Normal 5 4 2" xfId="33299"/>
    <cellStyle name="Normal 5 4 2 10" xfId="33300"/>
    <cellStyle name="Normal 5 4 2 2" xfId="33301"/>
    <cellStyle name="Normal 5 4 2 2 2" xfId="33302"/>
    <cellStyle name="Normal 5 4 2 2 2 2" xfId="33303"/>
    <cellStyle name="Normal 5 4 2 2 2 2 2" xfId="33304"/>
    <cellStyle name="Normal 5 4 2 2 2 2 2 2" xfId="33305"/>
    <cellStyle name="Normal 5 4 2 2 2 2 2 2 2" xfId="33306"/>
    <cellStyle name="Normal 5 4 2 2 2 2 2 2 2 2" xfId="33307"/>
    <cellStyle name="Normal 5 4 2 2 2 2 2 2 2 2 2" xfId="33308"/>
    <cellStyle name="Normal 5 4 2 2 2 2 2 2 2 2 2 2" xfId="33309"/>
    <cellStyle name="Normal 5 4 2 2 2 2 2 2 2 2 3" xfId="33310"/>
    <cellStyle name="Normal 5 4 2 2 2 2 2 2 2 3" xfId="33311"/>
    <cellStyle name="Normal 5 4 2 2 2 2 2 2 2 3 2" xfId="33312"/>
    <cellStyle name="Normal 5 4 2 2 2 2 2 2 2 4" xfId="33313"/>
    <cellStyle name="Normal 5 4 2 2 2 2 2 2 3" xfId="33314"/>
    <cellStyle name="Normal 5 4 2 2 2 2 2 2 3 2" xfId="33315"/>
    <cellStyle name="Normal 5 4 2 2 2 2 2 2 3 2 2" xfId="33316"/>
    <cellStyle name="Normal 5 4 2 2 2 2 2 2 3 3" xfId="33317"/>
    <cellStyle name="Normal 5 4 2 2 2 2 2 2 4" xfId="33318"/>
    <cellStyle name="Normal 5 4 2 2 2 2 2 2 4 2" xfId="33319"/>
    <cellStyle name="Normal 5 4 2 2 2 2 2 2 5" xfId="33320"/>
    <cellStyle name="Normal 5 4 2 2 2 2 2 3" xfId="33321"/>
    <cellStyle name="Normal 5 4 2 2 2 2 2 3 2" xfId="33322"/>
    <cellStyle name="Normal 5 4 2 2 2 2 2 3 2 2" xfId="33323"/>
    <cellStyle name="Normal 5 4 2 2 2 2 2 3 2 2 2" xfId="33324"/>
    <cellStyle name="Normal 5 4 2 2 2 2 2 3 2 3" xfId="33325"/>
    <cellStyle name="Normal 5 4 2 2 2 2 2 3 3" xfId="33326"/>
    <cellStyle name="Normal 5 4 2 2 2 2 2 3 3 2" xfId="33327"/>
    <cellStyle name="Normal 5 4 2 2 2 2 2 3 4" xfId="33328"/>
    <cellStyle name="Normal 5 4 2 2 2 2 2 4" xfId="33329"/>
    <cellStyle name="Normal 5 4 2 2 2 2 2 4 2" xfId="33330"/>
    <cellStyle name="Normal 5 4 2 2 2 2 2 4 2 2" xfId="33331"/>
    <cellStyle name="Normal 5 4 2 2 2 2 2 4 3" xfId="33332"/>
    <cellStyle name="Normal 5 4 2 2 2 2 2 5" xfId="33333"/>
    <cellStyle name="Normal 5 4 2 2 2 2 2 5 2" xfId="33334"/>
    <cellStyle name="Normal 5 4 2 2 2 2 2 6" xfId="33335"/>
    <cellStyle name="Normal 5 4 2 2 2 2 3" xfId="33336"/>
    <cellStyle name="Normal 5 4 2 2 2 2 3 2" xfId="33337"/>
    <cellStyle name="Normal 5 4 2 2 2 2 3 2 2" xfId="33338"/>
    <cellStyle name="Normal 5 4 2 2 2 2 3 2 2 2" xfId="33339"/>
    <cellStyle name="Normal 5 4 2 2 2 2 3 2 2 2 2" xfId="33340"/>
    <cellStyle name="Normal 5 4 2 2 2 2 3 2 2 3" xfId="33341"/>
    <cellStyle name="Normal 5 4 2 2 2 2 3 2 3" xfId="33342"/>
    <cellStyle name="Normal 5 4 2 2 2 2 3 2 3 2" xfId="33343"/>
    <cellStyle name="Normal 5 4 2 2 2 2 3 2 4" xfId="33344"/>
    <cellStyle name="Normal 5 4 2 2 2 2 3 3" xfId="33345"/>
    <cellStyle name="Normal 5 4 2 2 2 2 3 3 2" xfId="33346"/>
    <cellStyle name="Normal 5 4 2 2 2 2 3 3 2 2" xfId="33347"/>
    <cellStyle name="Normal 5 4 2 2 2 2 3 3 3" xfId="33348"/>
    <cellStyle name="Normal 5 4 2 2 2 2 3 4" xfId="33349"/>
    <cellStyle name="Normal 5 4 2 2 2 2 3 4 2" xfId="33350"/>
    <cellStyle name="Normal 5 4 2 2 2 2 3 5" xfId="33351"/>
    <cellStyle name="Normal 5 4 2 2 2 2 4" xfId="33352"/>
    <cellStyle name="Normal 5 4 2 2 2 2 4 2" xfId="33353"/>
    <cellStyle name="Normal 5 4 2 2 2 2 4 2 2" xfId="33354"/>
    <cellStyle name="Normal 5 4 2 2 2 2 4 2 2 2" xfId="33355"/>
    <cellStyle name="Normal 5 4 2 2 2 2 4 2 3" xfId="33356"/>
    <cellStyle name="Normal 5 4 2 2 2 2 4 3" xfId="33357"/>
    <cellStyle name="Normal 5 4 2 2 2 2 4 3 2" xfId="33358"/>
    <cellStyle name="Normal 5 4 2 2 2 2 4 4" xfId="33359"/>
    <cellStyle name="Normal 5 4 2 2 2 2 5" xfId="33360"/>
    <cellStyle name="Normal 5 4 2 2 2 2 5 2" xfId="33361"/>
    <cellStyle name="Normal 5 4 2 2 2 2 5 2 2" xfId="33362"/>
    <cellStyle name="Normal 5 4 2 2 2 2 5 3" xfId="33363"/>
    <cellStyle name="Normal 5 4 2 2 2 2 6" xfId="33364"/>
    <cellStyle name="Normal 5 4 2 2 2 2 6 2" xfId="33365"/>
    <cellStyle name="Normal 5 4 2 2 2 2 7" xfId="33366"/>
    <cellStyle name="Normal 5 4 2 2 2 3" xfId="33367"/>
    <cellStyle name="Normal 5 4 2 2 2 3 2" xfId="33368"/>
    <cellStyle name="Normal 5 4 2 2 2 3 2 2" xfId="33369"/>
    <cellStyle name="Normal 5 4 2 2 2 3 2 2 2" xfId="33370"/>
    <cellStyle name="Normal 5 4 2 2 2 3 2 2 2 2" xfId="33371"/>
    <cellStyle name="Normal 5 4 2 2 2 3 2 2 2 2 2" xfId="33372"/>
    <cellStyle name="Normal 5 4 2 2 2 3 2 2 2 3" xfId="33373"/>
    <cellStyle name="Normal 5 4 2 2 2 3 2 2 3" xfId="33374"/>
    <cellStyle name="Normal 5 4 2 2 2 3 2 2 3 2" xfId="33375"/>
    <cellStyle name="Normal 5 4 2 2 2 3 2 2 4" xfId="33376"/>
    <cellStyle name="Normal 5 4 2 2 2 3 2 3" xfId="33377"/>
    <cellStyle name="Normal 5 4 2 2 2 3 2 3 2" xfId="33378"/>
    <cellStyle name="Normal 5 4 2 2 2 3 2 3 2 2" xfId="33379"/>
    <cellStyle name="Normal 5 4 2 2 2 3 2 3 3" xfId="33380"/>
    <cellStyle name="Normal 5 4 2 2 2 3 2 4" xfId="33381"/>
    <cellStyle name="Normal 5 4 2 2 2 3 2 4 2" xfId="33382"/>
    <cellStyle name="Normal 5 4 2 2 2 3 2 5" xfId="33383"/>
    <cellStyle name="Normal 5 4 2 2 2 3 3" xfId="33384"/>
    <cellStyle name="Normal 5 4 2 2 2 3 3 2" xfId="33385"/>
    <cellStyle name="Normal 5 4 2 2 2 3 3 2 2" xfId="33386"/>
    <cellStyle name="Normal 5 4 2 2 2 3 3 2 2 2" xfId="33387"/>
    <cellStyle name="Normal 5 4 2 2 2 3 3 2 3" xfId="33388"/>
    <cellStyle name="Normal 5 4 2 2 2 3 3 3" xfId="33389"/>
    <cellStyle name="Normal 5 4 2 2 2 3 3 3 2" xfId="33390"/>
    <cellStyle name="Normal 5 4 2 2 2 3 3 4" xfId="33391"/>
    <cellStyle name="Normal 5 4 2 2 2 3 4" xfId="33392"/>
    <cellStyle name="Normal 5 4 2 2 2 3 4 2" xfId="33393"/>
    <cellStyle name="Normal 5 4 2 2 2 3 4 2 2" xfId="33394"/>
    <cellStyle name="Normal 5 4 2 2 2 3 4 3" xfId="33395"/>
    <cellStyle name="Normal 5 4 2 2 2 3 5" xfId="33396"/>
    <cellStyle name="Normal 5 4 2 2 2 3 5 2" xfId="33397"/>
    <cellStyle name="Normal 5 4 2 2 2 3 6" xfId="33398"/>
    <cellStyle name="Normal 5 4 2 2 2 4" xfId="33399"/>
    <cellStyle name="Normal 5 4 2 2 2 4 2" xfId="33400"/>
    <cellStyle name="Normal 5 4 2 2 2 4 2 2" xfId="33401"/>
    <cellStyle name="Normal 5 4 2 2 2 4 2 2 2" xfId="33402"/>
    <cellStyle name="Normal 5 4 2 2 2 4 2 2 2 2" xfId="33403"/>
    <cellStyle name="Normal 5 4 2 2 2 4 2 2 3" xfId="33404"/>
    <cellStyle name="Normal 5 4 2 2 2 4 2 3" xfId="33405"/>
    <cellStyle name="Normal 5 4 2 2 2 4 2 3 2" xfId="33406"/>
    <cellStyle name="Normal 5 4 2 2 2 4 2 4" xfId="33407"/>
    <cellStyle name="Normal 5 4 2 2 2 4 3" xfId="33408"/>
    <cellStyle name="Normal 5 4 2 2 2 4 3 2" xfId="33409"/>
    <cellStyle name="Normal 5 4 2 2 2 4 3 2 2" xfId="33410"/>
    <cellStyle name="Normal 5 4 2 2 2 4 3 3" xfId="33411"/>
    <cellStyle name="Normal 5 4 2 2 2 4 4" xfId="33412"/>
    <cellStyle name="Normal 5 4 2 2 2 4 4 2" xfId="33413"/>
    <cellStyle name="Normal 5 4 2 2 2 4 5" xfId="33414"/>
    <cellStyle name="Normal 5 4 2 2 2 5" xfId="33415"/>
    <cellStyle name="Normal 5 4 2 2 2 5 2" xfId="33416"/>
    <cellStyle name="Normal 5 4 2 2 2 5 2 2" xfId="33417"/>
    <cellStyle name="Normal 5 4 2 2 2 5 2 2 2" xfId="33418"/>
    <cellStyle name="Normal 5 4 2 2 2 5 2 3" xfId="33419"/>
    <cellStyle name="Normal 5 4 2 2 2 5 3" xfId="33420"/>
    <cellStyle name="Normal 5 4 2 2 2 5 3 2" xfId="33421"/>
    <cellStyle name="Normal 5 4 2 2 2 5 4" xfId="33422"/>
    <cellStyle name="Normal 5 4 2 2 2 6" xfId="33423"/>
    <cellStyle name="Normal 5 4 2 2 2 6 2" xfId="33424"/>
    <cellStyle name="Normal 5 4 2 2 2 6 2 2" xfId="33425"/>
    <cellStyle name="Normal 5 4 2 2 2 6 3" xfId="33426"/>
    <cellStyle name="Normal 5 4 2 2 2 7" xfId="33427"/>
    <cellStyle name="Normal 5 4 2 2 2 7 2" xfId="33428"/>
    <cellStyle name="Normal 5 4 2 2 2 8" xfId="33429"/>
    <cellStyle name="Normal 5 4 2 2 3" xfId="33430"/>
    <cellStyle name="Normal 5 4 2 2 3 2" xfId="33431"/>
    <cellStyle name="Normal 5 4 2 2 3 2 2" xfId="33432"/>
    <cellStyle name="Normal 5 4 2 2 3 2 2 2" xfId="33433"/>
    <cellStyle name="Normal 5 4 2 2 3 2 2 2 2" xfId="33434"/>
    <cellStyle name="Normal 5 4 2 2 3 2 2 2 2 2" xfId="33435"/>
    <cellStyle name="Normal 5 4 2 2 3 2 2 2 2 2 2" xfId="33436"/>
    <cellStyle name="Normal 5 4 2 2 3 2 2 2 2 3" xfId="33437"/>
    <cellStyle name="Normal 5 4 2 2 3 2 2 2 3" xfId="33438"/>
    <cellStyle name="Normal 5 4 2 2 3 2 2 2 3 2" xfId="33439"/>
    <cellStyle name="Normal 5 4 2 2 3 2 2 2 4" xfId="33440"/>
    <cellStyle name="Normal 5 4 2 2 3 2 2 3" xfId="33441"/>
    <cellStyle name="Normal 5 4 2 2 3 2 2 3 2" xfId="33442"/>
    <cellStyle name="Normal 5 4 2 2 3 2 2 3 2 2" xfId="33443"/>
    <cellStyle name="Normal 5 4 2 2 3 2 2 3 3" xfId="33444"/>
    <cellStyle name="Normal 5 4 2 2 3 2 2 4" xfId="33445"/>
    <cellStyle name="Normal 5 4 2 2 3 2 2 4 2" xfId="33446"/>
    <cellStyle name="Normal 5 4 2 2 3 2 2 5" xfId="33447"/>
    <cellStyle name="Normal 5 4 2 2 3 2 3" xfId="33448"/>
    <cellStyle name="Normal 5 4 2 2 3 2 3 2" xfId="33449"/>
    <cellStyle name="Normal 5 4 2 2 3 2 3 2 2" xfId="33450"/>
    <cellStyle name="Normal 5 4 2 2 3 2 3 2 2 2" xfId="33451"/>
    <cellStyle name="Normal 5 4 2 2 3 2 3 2 3" xfId="33452"/>
    <cellStyle name="Normal 5 4 2 2 3 2 3 3" xfId="33453"/>
    <cellStyle name="Normal 5 4 2 2 3 2 3 3 2" xfId="33454"/>
    <cellStyle name="Normal 5 4 2 2 3 2 3 4" xfId="33455"/>
    <cellStyle name="Normal 5 4 2 2 3 2 4" xfId="33456"/>
    <cellStyle name="Normal 5 4 2 2 3 2 4 2" xfId="33457"/>
    <cellStyle name="Normal 5 4 2 2 3 2 4 2 2" xfId="33458"/>
    <cellStyle name="Normal 5 4 2 2 3 2 4 3" xfId="33459"/>
    <cellStyle name="Normal 5 4 2 2 3 2 5" xfId="33460"/>
    <cellStyle name="Normal 5 4 2 2 3 2 5 2" xfId="33461"/>
    <cellStyle name="Normal 5 4 2 2 3 2 6" xfId="33462"/>
    <cellStyle name="Normal 5 4 2 2 3 3" xfId="33463"/>
    <cellStyle name="Normal 5 4 2 2 3 3 2" xfId="33464"/>
    <cellStyle name="Normal 5 4 2 2 3 3 2 2" xfId="33465"/>
    <cellStyle name="Normal 5 4 2 2 3 3 2 2 2" xfId="33466"/>
    <cellStyle name="Normal 5 4 2 2 3 3 2 2 2 2" xfId="33467"/>
    <cellStyle name="Normal 5 4 2 2 3 3 2 2 3" xfId="33468"/>
    <cellStyle name="Normal 5 4 2 2 3 3 2 3" xfId="33469"/>
    <cellStyle name="Normal 5 4 2 2 3 3 2 3 2" xfId="33470"/>
    <cellStyle name="Normal 5 4 2 2 3 3 2 4" xfId="33471"/>
    <cellStyle name="Normal 5 4 2 2 3 3 3" xfId="33472"/>
    <cellStyle name="Normal 5 4 2 2 3 3 3 2" xfId="33473"/>
    <cellStyle name="Normal 5 4 2 2 3 3 3 2 2" xfId="33474"/>
    <cellStyle name="Normal 5 4 2 2 3 3 3 3" xfId="33475"/>
    <cellStyle name="Normal 5 4 2 2 3 3 4" xfId="33476"/>
    <cellStyle name="Normal 5 4 2 2 3 3 4 2" xfId="33477"/>
    <cellStyle name="Normal 5 4 2 2 3 3 5" xfId="33478"/>
    <cellStyle name="Normal 5 4 2 2 3 4" xfId="33479"/>
    <cellStyle name="Normal 5 4 2 2 3 4 2" xfId="33480"/>
    <cellStyle name="Normal 5 4 2 2 3 4 2 2" xfId="33481"/>
    <cellStyle name="Normal 5 4 2 2 3 4 2 2 2" xfId="33482"/>
    <cellStyle name="Normal 5 4 2 2 3 4 2 3" xfId="33483"/>
    <cellStyle name="Normal 5 4 2 2 3 4 3" xfId="33484"/>
    <cellStyle name="Normal 5 4 2 2 3 4 3 2" xfId="33485"/>
    <cellStyle name="Normal 5 4 2 2 3 4 4" xfId="33486"/>
    <cellStyle name="Normal 5 4 2 2 3 5" xfId="33487"/>
    <cellStyle name="Normal 5 4 2 2 3 5 2" xfId="33488"/>
    <cellStyle name="Normal 5 4 2 2 3 5 2 2" xfId="33489"/>
    <cellStyle name="Normal 5 4 2 2 3 5 3" xfId="33490"/>
    <cellStyle name="Normal 5 4 2 2 3 6" xfId="33491"/>
    <cellStyle name="Normal 5 4 2 2 3 6 2" xfId="33492"/>
    <cellStyle name="Normal 5 4 2 2 3 7" xfId="33493"/>
    <cellStyle name="Normal 5 4 2 2 4" xfId="33494"/>
    <cellStyle name="Normal 5 4 2 2 4 2" xfId="33495"/>
    <cellStyle name="Normal 5 4 2 2 4 2 2" xfId="33496"/>
    <cellStyle name="Normal 5 4 2 2 4 2 2 2" xfId="33497"/>
    <cellStyle name="Normal 5 4 2 2 4 2 2 2 2" xfId="33498"/>
    <cellStyle name="Normal 5 4 2 2 4 2 2 2 2 2" xfId="33499"/>
    <cellStyle name="Normal 5 4 2 2 4 2 2 2 3" xfId="33500"/>
    <cellStyle name="Normal 5 4 2 2 4 2 2 3" xfId="33501"/>
    <cellStyle name="Normal 5 4 2 2 4 2 2 3 2" xfId="33502"/>
    <cellStyle name="Normal 5 4 2 2 4 2 2 4" xfId="33503"/>
    <cellStyle name="Normal 5 4 2 2 4 2 3" xfId="33504"/>
    <cellStyle name="Normal 5 4 2 2 4 2 3 2" xfId="33505"/>
    <cellStyle name="Normal 5 4 2 2 4 2 3 2 2" xfId="33506"/>
    <cellStyle name="Normal 5 4 2 2 4 2 3 3" xfId="33507"/>
    <cellStyle name="Normal 5 4 2 2 4 2 4" xfId="33508"/>
    <cellStyle name="Normal 5 4 2 2 4 2 4 2" xfId="33509"/>
    <cellStyle name="Normal 5 4 2 2 4 2 5" xfId="33510"/>
    <cellStyle name="Normal 5 4 2 2 4 3" xfId="33511"/>
    <cellStyle name="Normal 5 4 2 2 4 3 2" xfId="33512"/>
    <cellStyle name="Normal 5 4 2 2 4 3 2 2" xfId="33513"/>
    <cellStyle name="Normal 5 4 2 2 4 3 2 2 2" xfId="33514"/>
    <cellStyle name="Normal 5 4 2 2 4 3 2 3" xfId="33515"/>
    <cellStyle name="Normal 5 4 2 2 4 3 3" xfId="33516"/>
    <cellStyle name="Normal 5 4 2 2 4 3 3 2" xfId="33517"/>
    <cellStyle name="Normal 5 4 2 2 4 3 4" xfId="33518"/>
    <cellStyle name="Normal 5 4 2 2 4 4" xfId="33519"/>
    <cellStyle name="Normal 5 4 2 2 4 4 2" xfId="33520"/>
    <cellStyle name="Normal 5 4 2 2 4 4 2 2" xfId="33521"/>
    <cellStyle name="Normal 5 4 2 2 4 4 3" xfId="33522"/>
    <cellStyle name="Normal 5 4 2 2 4 5" xfId="33523"/>
    <cellStyle name="Normal 5 4 2 2 4 5 2" xfId="33524"/>
    <cellStyle name="Normal 5 4 2 2 4 6" xfId="33525"/>
    <cellStyle name="Normal 5 4 2 2 5" xfId="33526"/>
    <cellStyle name="Normal 5 4 2 2 5 2" xfId="33527"/>
    <cellStyle name="Normal 5 4 2 2 5 2 2" xfId="33528"/>
    <cellStyle name="Normal 5 4 2 2 5 2 2 2" xfId="33529"/>
    <cellStyle name="Normal 5 4 2 2 5 2 2 2 2" xfId="33530"/>
    <cellStyle name="Normal 5 4 2 2 5 2 2 3" xfId="33531"/>
    <cellStyle name="Normal 5 4 2 2 5 2 3" xfId="33532"/>
    <cellStyle name="Normal 5 4 2 2 5 2 3 2" xfId="33533"/>
    <cellStyle name="Normal 5 4 2 2 5 2 4" xfId="33534"/>
    <cellStyle name="Normal 5 4 2 2 5 3" xfId="33535"/>
    <cellStyle name="Normal 5 4 2 2 5 3 2" xfId="33536"/>
    <cellStyle name="Normal 5 4 2 2 5 3 2 2" xfId="33537"/>
    <cellStyle name="Normal 5 4 2 2 5 3 3" xfId="33538"/>
    <cellStyle name="Normal 5 4 2 2 5 4" xfId="33539"/>
    <cellStyle name="Normal 5 4 2 2 5 4 2" xfId="33540"/>
    <cellStyle name="Normal 5 4 2 2 5 5" xfId="33541"/>
    <cellStyle name="Normal 5 4 2 2 6" xfId="33542"/>
    <cellStyle name="Normal 5 4 2 2 6 2" xfId="33543"/>
    <cellStyle name="Normal 5 4 2 2 6 2 2" xfId="33544"/>
    <cellStyle name="Normal 5 4 2 2 6 2 2 2" xfId="33545"/>
    <cellStyle name="Normal 5 4 2 2 6 2 3" xfId="33546"/>
    <cellStyle name="Normal 5 4 2 2 6 3" xfId="33547"/>
    <cellStyle name="Normal 5 4 2 2 6 3 2" xfId="33548"/>
    <cellStyle name="Normal 5 4 2 2 6 4" xfId="33549"/>
    <cellStyle name="Normal 5 4 2 2 7" xfId="33550"/>
    <cellStyle name="Normal 5 4 2 2 7 2" xfId="33551"/>
    <cellStyle name="Normal 5 4 2 2 7 2 2" xfId="33552"/>
    <cellStyle name="Normal 5 4 2 2 7 3" xfId="33553"/>
    <cellStyle name="Normal 5 4 2 2 8" xfId="33554"/>
    <cellStyle name="Normal 5 4 2 2 8 2" xfId="33555"/>
    <cellStyle name="Normal 5 4 2 2 9" xfId="33556"/>
    <cellStyle name="Normal 5 4 2 3" xfId="33557"/>
    <cellStyle name="Normal 5 4 2 3 2" xfId="33558"/>
    <cellStyle name="Normal 5 4 2 3 2 2" xfId="33559"/>
    <cellStyle name="Normal 5 4 2 3 2 2 2" xfId="33560"/>
    <cellStyle name="Normal 5 4 2 3 2 2 2 2" xfId="33561"/>
    <cellStyle name="Normal 5 4 2 3 2 2 2 2 2" xfId="33562"/>
    <cellStyle name="Normal 5 4 2 3 2 2 2 2 2 2" xfId="33563"/>
    <cellStyle name="Normal 5 4 2 3 2 2 2 2 2 2 2" xfId="33564"/>
    <cellStyle name="Normal 5 4 2 3 2 2 2 2 2 3" xfId="33565"/>
    <cellStyle name="Normal 5 4 2 3 2 2 2 2 3" xfId="33566"/>
    <cellStyle name="Normal 5 4 2 3 2 2 2 2 3 2" xfId="33567"/>
    <cellStyle name="Normal 5 4 2 3 2 2 2 2 4" xfId="33568"/>
    <cellStyle name="Normal 5 4 2 3 2 2 2 3" xfId="33569"/>
    <cellStyle name="Normal 5 4 2 3 2 2 2 3 2" xfId="33570"/>
    <cellStyle name="Normal 5 4 2 3 2 2 2 3 2 2" xfId="33571"/>
    <cellStyle name="Normal 5 4 2 3 2 2 2 3 3" xfId="33572"/>
    <cellStyle name="Normal 5 4 2 3 2 2 2 4" xfId="33573"/>
    <cellStyle name="Normal 5 4 2 3 2 2 2 4 2" xfId="33574"/>
    <cellStyle name="Normal 5 4 2 3 2 2 2 5" xfId="33575"/>
    <cellStyle name="Normal 5 4 2 3 2 2 3" xfId="33576"/>
    <cellStyle name="Normal 5 4 2 3 2 2 3 2" xfId="33577"/>
    <cellStyle name="Normal 5 4 2 3 2 2 3 2 2" xfId="33578"/>
    <cellStyle name="Normal 5 4 2 3 2 2 3 2 2 2" xfId="33579"/>
    <cellStyle name="Normal 5 4 2 3 2 2 3 2 3" xfId="33580"/>
    <cellStyle name="Normal 5 4 2 3 2 2 3 3" xfId="33581"/>
    <cellStyle name="Normal 5 4 2 3 2 2 3 3 2" xfId="33582"/>
    <cellStyle name="Normal 5 4 2 3 2 2 3 4" xfId="33583"/>
    <cellStyle name="Normal 5 4 2 3 2 2 4" xfId="33584"/>
    <cellStyle name="Normal 5 4 2 3 2 2 4 2" xfId="33585"/>
    <cellStyle name="Normal 5 4 2 3 2 2 4 2 2" xfId="33586"/>
    <cellStyle name="Normal 5 4 2 3 2 2 4 3" xfId="33587"/>
    <cellStyle name="Normal 5 4 2 3 2 2 5" xfId="33588"/>
    <cellStyle name="Normal 5 4 2 3 2 2 5 2" xfId="33589"/>
    <cellStyle name="Normal 5 4 2 3 2 2 6" xfId="33590"/>
    <cellStyle name="Normal 5 4 2 3 2 3" xfId="33591"/>
    <cellStyle name="Normal 5 4 2 3 2 3 2" xfId="33592"/>
    <cellStyle name="Normal 5 4 2 3 2 3 2 2" xfId="33593"/>
    <cellStyle name="Normal 5 4 2 3 2 3 2 2 2" xfId="33594"/>
    <cellStyle name="Normal 5 4 2 3 2 3 2 2 2 2" xfId="33595"/>
    <cellStyle name="Normal 5 4 2 3 2 3 2 2 3" xfId="33596"/>
    <cellStyle name="Normal 5 4 2 3 2 3 2 3" xfId="33597"/>
    <cellStyle name="Normal 5 4 2 3 2 3 2 3 2" xfId="33598"/>
    <cellStyle name="Normal 5 4 2 3 2 3 2 4" xfId="33599"/>
    <cellStyle name="Normal 5 4 2 3 2 3 3" xfId="33600"/>
    <cellStyle name="Normal 5 4 2 3 2 3 3 2" xfId="33601"/>
    <cellStyle name="Normal 5 4 2 3 2 3 3 2 2" xfId="33602"/>
    <cellStyle name="Normal 5 4 2 3 2 3 3 3" xfId="33603"/>
    <cellStyle name="Normal 5 4 2 3 2 3 4" xfId="33604"/>
    <cellStyle name="Normal 5 4 2 3 2 3 4 2" xfId="33605"/>
    <cellStyle name="Normal 5 4 2 3 2 3 5" xfId="33606"/>
    <cellStyle name="Normal 5 4 2 3 2 4" xfId="33607"/>
    <cellStyle name="Normal 5 4 2 3 2 4 2" xfId="33608"/>
    <cellStyle name="Normal 5 4 2 3 2 4 2 2" xfId="33609"/>
    <cellStyle name="Normal 5 4 2 3 2 4 2 2 2" xfId="33610"/>
    <cellStyle name="Normal 5 4 2 3 2 4 2 3" xfId="33611"/>
    <cellStyle name="Normal 5 4 2 3 2 4 3" xfId="33612"/>
    <cellStyle name="Normal 5 4 2 3 2 4 3 2" xfId="33613"/>
    <cellStyle name="Normal 5 4 2 3 2 4 4" xfId="33614"/>
    <cellStyle name="Normal 5 4 2 3 2 5" xfId="33615"/>
    <cellStyle name="Normal 5 4 2 3 2 5 2" xfId="33616"/>
    <cellStyle name="Normal 5 4 2 3 2 5 2 2" xfId="33617"/>
    <cellStyle name="Normal 5 4 2 3 2 5 3" xfId="33618"/>
    <cellStyle name="Normal 5 4 2 3 2 6" xfId="33619"/>
    <cellStyle name="Normal 5 4 2 3 2 6 2" xfId="33620"/>
    <cellStyle name="Normal 5 4 2 3 2 7" xfId="33621"/>
    <cellStyle name="Normal 5 4 2 3 3" xfId="33622"/>
    <cellStyle name="Normal 5 4 2 3 3 2" xfId="33623"/>
    <cellStyle name="Normal 5 4 2 3 3 2 2" xfId="33624"/>
    <cellStyle name="Normal 5 4 2 3 3 2 2 2" xfId="33625"/>
    <cellStyle name="Normal 5 4 2 3 3 2 2 2 2" xfId="33626"/>
    <cellStyle name="Normal 5 4 2 3 3 2 2 2 2 2" xfId="33627"/>
    <cellStyle name="Normal 5 4 2 3 3 2 2 2 3" xfId="33628"/>
    <cellStyle name="Normal 5 4 2 3 3 2 2 3" xfId="33629"/>
    <cellStyle name="Normal 5 4 2 3 3 2 2 3 2" xfId="33630"/>
    <cellStyle name="Normal 5 4 2 3 3 2 2 4" xfId="33631"/>
    <cellStyle name="Normal 5 4 2 3 3 2 3" xfId="33632"/>
    <cellStyle name="Normal 5 4 2 3 3 2 3 2" xfId="33633"/>
    <cellStyle name="Normal 5 4 2 3 3 2 3 2 2" xfId="33634"/>
    <cellStyle name="Normal 5 4 2 3 3 2 3 3" xfId="33635"/>
    <cellStyle name="Normal 5 4 2 3 3 2 4" xfId="33636"/>
    <cellStyle name="Normal 5 4 2 3 3 2 4 2" xfId="33637"/>
    <cellStyle name="Normal 5 4 2 3 3 2 5" xfId="33638"/>
    <cellStyle name="Normal 5 4 2 3 3 3" xfId="33639"/>
    <cellStyle name="Normal 5 4 2 3 3 3 2" xfId="33640"/>
    <cellStyle name="Normal 5 4 2 3 3 3 2 2" xfId="33641"/>
    <cellStyle name="Normal 5 4 2 3 3 3 2 2 2" xfId="33642"/>
    <cellStyle name="Normal 5 4 2 3 3 3 2 3" xfId="33643"/>
    <cellStyle name="Normal 5 4 2 3 3 3 3" xfId="33644"/>
    <cellStyle name="Normal 5 4 2 3 3 3 3 2" xfId="33645"/>
    <cellStyle name="Normal 5 4 2 3 3 3 4" xfId="33646"/>
    <cellStyle name="Normal 5 4 2 3 3 4" xfId="33647"/>
    <cellStyle name="Normal 5 4 2 3 3 4 2" xfId="33648"/>
    <cellStyle name="Normal 5 4 2 3 3 4 2 2" xfId="33649"/>
    <cellStyle name="Normal 5 4 2 3 3 4 3" xfId="33650"/>
    <cellStyle name="Normal 5 4 2 3 3 5" xfId="33651"/>
    <cellStyle name="Normal 5 4 2 3 3 5 2" xfId="33652"/>
    <cellStyle name="Normal 5 4 2 3 3 6" xfId="33653"/>
    <cellStyle name="Normal 5 4 2 3 4" xfId="33654"/>
    <cellStyle name="Normal 5 4 2 3 4 2" xfId="33655"/>
    <cellStyle name="Normal 5 4 2 3 4 2 2" xfId="33656"/>
    <cellStyle name="Normal 5 4 2 3 4 2 2 2" xfId="33657"/>
    <cellStyle name="Normal 5 4 2 3 4 2 2 2 2" xfId="33658"/>
    <cellStyle name="Normal 5 4 2 3 4 2 2 3" xfId="33659"/>
    <cellStyle name="Normal 5 4 2 3 4 2 3" xfId="33660"/>
    <cellStyle name="Normal 5 4 2 3 4 2 3 2" xfId="33661"/>
    <cellStyle name="Normal 5 4 2 3 4 2 4" xfId="33662"/>
    <cellStyle name="Normal 5 4 2 3 4 3" xfId="33663"/>
    <cellStyle name="Normal 5 4 2 3 4 3 2" xfId="33664"/>
    <cellStyle name="Normal 5 4 2 3 4 3 2 2" xfId="33665"/>
    <cellStyle name="Normal 5 4 2 3 4 3 3" xfId="33666"/>
    <cellStyle name="Normal 5 4 2 3 4 4" xfId="33667"/>
    <cellStyle name="Normal 5 4 2 3 4 4 2" xfId="33668"/>
    <cellStyle name="Normal 5 4 2 3 4 5" xfId="33669"/>
    <cellStyle name="Normal 5 4 2 3 5" xfId="33670"/>
    <cellStyle name="Normal 5 4 2 3 5 2" xfId="33671"/>
    <cellStyle name="Normal 5 4 2 3 5 2 2" xfId="33672"/>
    <cellStyle name="Normal 5 4 2 3 5 2 2 2" xfId="33673"/>
    <cellStyle name="Normal 5 4 2 3 5 2 3" xfId="33674"/>
    <cellStyle name="Normal 5 4 2 3 5 3" xfId="33675"/>
    <cellStyle name="Normal 5 4 2 3 5 3 2" xfId="33676"/>
    <cellStyle name="Normal 5 4 2 3 5 4" xfId="33677"/>
    <cellStyle name="Normal 5 4 2 3 6" xfId="33678"/>
    <cellStyle name="Normal 5 4 2 3 6 2" xfId="33679"/>
    <cellStyle name="Normal 5 4 2 3 6 2 2" xfId="33680"/>
    <cellStyle name="Normal 5 4 2 3 6 3" xfId="33681"/>
    <cellStyle name="Normal 5 4 2 3 7" xfId="33682"/>
    <cellStyle name="Normal 5 4 2 3 7 2" xfId="33683"/>
    <cellStyle name="Normal 5 4 2 3 8" xfId="33684"/>
    <cellStyle name="Normal 5 4 2 4" xfId="33685"/>
    <cellStyle name="Normal 5 4 2 4 2" xfId="33686"/>
    <cellStyle name="Normal 5 4 2 4 2 2" xfId="33687"/>
    <cellStyle name="Normal 5 4 2 4 2 2 2" xfId="33688"/>
    <cellStyle name="Normal 5 4 2 4 2 2 2 2" xfId="33689"/>
    <cellStyle name="Normal 5 4 2 4 2 2 2 2 2" xfId="33690"/>
    <cellStyle name="Normal 5 4 2 4 2 2 2 2 2 2" xfId="33691"/>
    <cellStyle name="Normal 5 4 2 4 2 2 2 2 3" xfId="33692"/>
    <cellStyle name="Normal 5 4 2 4 2 2 2 3" xfId="33693"/>
    <cellStyle name="Normal 5 4 2 4 2 2 2 3 2" xfId="33694"/>
    <cellStyle name="Normal 5 4 2 4 2 2 2 4" xfId="33695"/>
    <cellStyle name="Normal 5 4 2 4 2 2 3" xfId="33696"/>
    <cellStyle name="Normal 5 4 2 4 2 2 3 2" xfId="33697"/>
    <cellStyle name="Normal 5 4 2 4 2 2 3 2 2" xfId="33698"/>
    <cellStyle name="Normal 5 4 2 4 2 2 3 3" xfId="33699"/>
    <cellStyle name="Normal 5 4 2 4 2 2 4" xfId="33700"/>
    <cellStyle name="Normal 5 4 2 4 2 2 4 2" xfId="33701"/>
    <cellStyle name="Normal 5 4 2 4 2 2 5" xfId="33702"/>
    <cellStyle name="Normal 5 4 2 4 2 3" xfId="33703"/>
    <cellStyle name="Normal 5 4 2 4 2 3 2" xfId="33704"/>
    <cellStyle name="Normal 5 4 2 4 2 3 2 2" xfId="33705"/>
    <cellStyle name="Normal 5 4 2 4 2 3 2 2 2" xfId="33706"/>
    <cellStyle name="Normal 5 4 2 4 2 3 2 3" xfId="33707"/>
    <cellStyle name="Normal 5 4 2 4 2 3 3" xfId="33708"/>
    <cellStyle name="Normal 5 4 2 4 2 3 3 2" xfId="33709"/>
    <cellStyle name="Normal 5 4 2 4 2 3 4" xfId="33710"/>
    <cellStyle name="Normal 5 4 2 4 2 4" xfId="33711"/>
    <cellStyle name="Normal 5 4 2 4 2 4 2" xfId="33712"/>
    <cellStyle name="Normal 5 4 2 4 2 4 2 2" xfId="33713"/>
    <cellStyle name="Normal 5 4 2 4 2 4 3" xfId="33714"/>
    <cellStyle name="Normal 5 4 2 4 2 5" xfId="33715"/>
    <cellStyle name="Normal 5 4 2 4 2 5 2" xfId="33716"/>
    <cellStyle name="Normal 5 4 2 4 2 6" xfId="33717"/>
    <cellStyle name="Normal 5 4 2 4 3" xfId="33718"/>
    <cellStyle name="Normal 5 4 2 4 3 2" xfId="33719"/>
    <cellStyle name="Normal 5 4 2 4 3 2 2" xfId="33720"/>
    <cellStyle name="Normal 5 4 2 4 3 2 2 2" xfId="33721"/>
    <cellStyle name="Normal 5 4 2 4 3 2 2 2 2" xfId="33722"/>
    <cellStyle name="Normal 5 4 2 4 3 2 2 3" xfId="33723"/>
    <cellStyle name="Normal 5 4 2 4 3 2 3" xfId="33724"/>
    <cellStyle name="Normal 5 4 2 4 3 2 3 2" xfId="33725"/>
    <cellStyle name="Normal 5 4 2 4 3 2 4" xfId="33726"/>
    <cellStyle name="Normal 5 4 2 4 3 3" xfId="33727"/>
    <cellStyle name="Normal 5 4 2 4 3 3 2" xfId="33728"/>
    <cellStyle name="Normal 5 4 2 4 3 3 2 2" xfId="33729"/>
    <cellStyle name="Normal 5 4 2 4 3 3 3" xfId="33730"/>
    <cellStyle name="Normal 5 4 2 4 3 4" xfId="33731"/>
    <cellStyle name="Normal 5 4 2 4 3 4 2" xfId="33732"/>
    <cellStyle name="Normal 5 4 2 4 3 5" xfId="33733"/>
    <cellStyle name="Normal 5 4 2 4 4" xfId="33734"/>
    <cellStyle name="Normal 5 4 2 4 4 2" xfId="33735"/>
    <cellStyle name="Normal 5 4 2 4 4 2 2" xfId="33736"/>
    <cellStyle name="Normal 5 4 2 4 4 2 2 2" xfId="33737"/>
    <cellStyle name="Normal 5 4 2 4 4 2 3" xfId="33738"/>
    <cellStyle name="Normal 5 4 2 4 4 3" xfId="33739"/>
    <cellStyle name="Normal 5 4 2 4 4 3 2" xfId="33740"/>
    <cellStyle name="Normal 5 4 2 4 4 4" xfId="33741"/>
    <cellStyle name="Normal 5 4 2 4 5" xfId="33742"/>
    <cellStyle name="Normal 5 4 2 4 5 2" xfId="33743"/>
    <cellStyle name="Normal 5 4 2 4 5 2 2" xfId="33744"/>
    <cellStyle name="Normal 5 4 2 4 5 3" xfId="33745"/>
    <cellStyle name="Normal 5 4 2 4 6" xfId="33746"/>
    <cellStyle name="Normal 5 4 2 4 6 2" xfId="33747"/>
    <cellStyle name="Normal 5 4 2 4 7" xfId="33748"/>
    <cellStyle name="Normal 5 4 2 5" xfId="33749"/>
    <cellStyle name="Normal 5 4 2 5 2" xfId="33750"/>
    <cellStyle name="Normal 5 4 2 5 2 2" xfId="33751"/>
    <cellStyle name="Normal 5 4 2 5 2 2 2" xfId="33752"/>
    <cellStyle name="Normal 5 4 2 5 2 2 2 2" xfId="33753"/>
    <cellStyle name="Normal 5 4 2 5 2 2 2 2 2" xfId="33754"/>
    <cellStyle name="Normal 5 4 2 5 2 2 2 3" xfId="33755"/>
    <cellStyle name="Normal 5 4 2 5 2 2 3" xfId="33756"/>
    <cellStyle name="Normal 5 4 2 5 2 2 3 2" xfId="33757"/>
    <cellStyle name="Normal 5 4 2 5 2 2 4" xfId="33758"/>
    <cellStyle name="Normal 5 4 2 5 2 3" xfId="33759"/>
    <cellStyle name="Normal 5 4 2 5 2 3 2" xfId="33760"/>
    <cellStyle name="Normal 5 4 2 5 2 3 2 2" xfId="33761"/>
    <cellStyle name="Normal 5 4 2 5 2 3 3" xfId="33762"/>
    <cellStyle name="Normal 5 4 2 5 2 4" xfId="33763"/>
    <cellStyle name="Normal 5 4 2 5 2 4 2" xfId="33764"/>
    <cellStyle name="Normal 5 4 2 5 2 5" xfId="33765"/>
    <cellStyle name="Normal 5 4 2 5 3" xfId="33766"/>
    <cellStyle name="Normal 5 4 2 5 3 2" xfId="33767"/>
    <cellStyle name="Normal 5 4 2 5 3 2 2" xfId="33768"/>
    <cellStyle name="Normal 5 4 2 5 3 2 2 2" xfId="33769"/>
    <cellStyle name="Normal 5 4 2 5 3 2 3" xfId="33770"/>
    <cellStyle name="Normal 5 4 2 5 3 3" xfId="33771"/>
    <cellStyle name="Normal 5 4 2 5 3 3 2" xfId="33772"/>
    <cellStyle name="Normal 5 4 2 5 3 4" xfId="33773"/>
    <cellStyle name="Normal 5 4 2 5 4" xfId="33774"/>
    <cellStyle name="Normal 5 4 2 5 4 2" xfId="33775"/>
    <cellStyle name="Normal 5 4 2 5 4 2 2" xfId="33776"/>
    <cellStyle name="Normal 5 4 2 5 4 3" xfId="33777"/>
    <cellStyle name="Normal 5 4 2 5 5" xfId="33778"/>
    <cellStyle name="Normal 5 4 2 5 5 2" xfId="33779"/>
    <cellStyle name="Normal 5 4 2 5 6" xfId="33780"/>
    <cellStyle name="Normal 5 4 2 6" xfId="33781"/>
    <cellStyle name="Normal 5 4 2 6 2" xfId="33782"/>
    <cellStyle name="Normal 5 4 2 6 2 2" xfId="33783"/>
    <cellStyle name="Normal 5 4 2 6 2 2 2" xfId="33784"/>
    <cellStyle name="Normal 5 4 2 6 2 2 2 2" xfId="33785"/>
    <cellStyle name="Normal 5 4 2 6 2 2 3" xfId="33786"/>
    <cellStyle name="Normal 5 4 2 6 2 3" xfId="33787"/>
    <cellStyle name="Normal 5 4 2 6 2 3 2" xfId="33788"/>
    <cellStyle name="Normal 5 4 2 6 2 4" xfId="33789"/>
    <cellStyle name="Normal 5 4 2 6 3" xfId="33790"/>
    <cellStyle name="Normal 5 4 2 6 3 2" xfId="33791"/>
    <cellStyle name="Normal 5 4 2 6 3 2 2" xfId="33792"/>
    <cellStyle name="Normal 5 4 2 6 3 3" xfId="33793"/>
    <cellStyle name="Normal 5 4 2 6 4" xfId="33794"/>
    <cellStyle name="Normal 5 4 2 6 4 2" xfId="33795"/>
    <cellStyle name="Normal 5 4 2 6 5" xfId="33796"/>
    <cellStyle name="Normal 5 4 2 7" xfId="33797"/>
    <cellStyle name="Normal 5 4 2 7 2" xfId="33798"/>
    <cellStyle name="Normal 5 4 2 7 2 2" xfId="33799"/>
    <cellStyle name="Normal 5 4 2 7 2 2 2" xfId="33800"/>
    <cellStyle name="Normal 5 4 2 7 2 3" xfId="33801"/>
    <cellStyle name="Normal 5 4 2 7 3" xfId="33802"/>
    <cellStyle name="Normal 5 4 2 7 3 2" xfId="33803"/>
    <cellStyle name="Normal 5 4 2 7 4" xfId="33804"/>
    <cellStyle name="Normal 5 4 2 8" xfId="33805"/>
    <cellStyle name="Normal 5 4 2 8 2" xfId="33806"/>
    <cellStyle name="Normal 5 4 2 8 2 2" xfId="33807"/>
    <cellStyle name="Normal 5 4 2 8 3" xfId="33808"/>
    <cellStyle name="Normal 5 4 2 9" xfId="33809"/>
    <cellStyle name="Normal 5 4 2 9 2" xfId="33810"/>
    <cellStyle name="Normal 5 4 3" xfId="33811"/>
    <cellStyle name="Normal 5 4 3 2" xfId="33812"/>
    <cellStyle name="Normal 5 4 3 2 2" xfId="33813"/>
    <cellStyle name="Normal 5 4 3 2 2 2" xfId="33814"/>
    <cellStyle name="Normal 5 4 3 2 2 2 2" xfId="33815"/>
    <cellStyle name="Normal 5 4 3 2 2 2 2 2" xfId="33816"/>
    <cellStyle name="Normal 5 4 3 2 2 2 2 2 2" xfId="33817"/>
    <cellStyle name="Normal 5 4 3 2 2 2 2 2 2 2" xfId="33818"/>
    <cellStyle name="Normal 5 4 3 2 2 2 2 2 2 2 2" xfId="33819"/>
    <cellStyle name="Normal 5 4 3 2 2 2 2 2 2 3" xfId="33820"/>
    <cellStyle name="Normal 5 4 3 2 2 2 2 2 3" xfId="33821"/>
    <cellStyle name="Normal 5 4 3 2 2 2 2 2 3 2" xfId="33822"/>
    <cellStyle name="Normal 5 4 3 2 2 2 2 2 4" xfId="33823"/>
    <cellStyle name="Normal 5 4 3 2 2 2 2 3" xfId="33824"/>
    <cellStyle name="Normal 5 4 3 2 2 2 2 3 2" xfId="33825"/>
    <cellStyle name="Normal 5 4 3 2 2 2 2 3 2 2" xfId="33826"/>
    <cellStyle name="Normal 5 4 3 2 2 2 2 3 3" xfId="33827"/>
    <cellStyle name="Normal 5 4 3 2 2 2 2 4" xfId="33828"/>
    <cellStyle name="Normal 5 4 3 2 2 2 2 4 2" xfId="33829"/>
    <cellStyle name="Normal 5 4 3 2 2 2 2 5" xfId="33830"/>
    <cellStyle name="Normal 5 4 3 2 2 2 3" xfId="33831"/>
    <cellStyle name="Normal 5 4 3 2 2 2 3 2" xfId="33832"/>
    <cellStyle name="Normal 5 4 3 2 2 2 3 2 2" xfId="33833"/>
    <cellStyle name="Normal 5 4 3 2 2 2 3 2 2 2" xfId="33834"/>
    <cellStyle name="Normal 5 4 3 2 2 2 3 2 3" xfId="33835"/>
    <cellStyle name="Normal 5 4 3 2 2 2 3 3" xfId="33836"/>
    <cellStyle name="Normal 5 4 3 2 2 2 3 3 2" xfId="33837"/>
    <cellStyle name="Normal 5 4 3 2 2 2 3 4" xfId="33838"/>
    <cellStyle name="Normal 5 4 3 2 2 2 4" xfId="33839"/>
    <cellStyle name="Normal 5 4 3 2 2 2 4 2" xfId="33840"/>
    <cellStyle name="Normal 5 4 3 2 2 2 4 2 2" xfId="33841"/>
    <cellStyle name="Normal 5 4 3 2 2 2 4 3" xfId="33842"/>
    <cellStyle name="Normal 5 4 3 2 2 2 5" xfId="33843"/>
    <cellStyle name="Normal 5 4 3 2 2 2 5 2" xfId="33844"/>
    <cellStyle name="Normal 5 4 3 2 2 2 6" xfId="33845"/>
    <cellStyle name="Normal 5 4 3 2 2 3" xfId="33846"/>
    <cellStyle name="Normal 5 4 3 2 2 3 2" xfId="33847"/>
    <cellStyle name="Normal 5 4 3 2 2 3 2 2" xfId="33848"/>
    <cellStyle name="Normal 5 4 3 2 2 3 2 2 2" xfId="33849"/>
    <cellStyle name="Normal 5 4 3 2 2 3 2 2 2 2" xfId="33850"/>
    <cellStyle name="Normal 5 4 3 2 2 3 2 2 3" xfId="33851"/>
    <cellStyle name="Normal 5 4 3 2 2 3 2 3" xfId="33852"/>
    <cellStyle name="Normal 5 4 3 2 2 3 2 3 2" xfId="33853"/>
    <cellStyle name="Normal 5 4 3 2 2 3 2 4" xfId="33854"/>
    <cellStyle name="Normal 5 4 3 2 2 3 3" xfId="33855"/>
    <cellStyle name="Normal 5 4 3 2 2 3 3 2" xfId="33856"/>
    <cellStyle name="Normal 5 4 3 2 2 3 3 2 2" xfId="33857"/>
    <cellStyle name="Normal 5 4 3 2 2 3 3 3" xfId="33858"/>
    <cellStyle name="Normal 5 4 3 2 2 3 4" xfId="33859"/>
    <cellStyle name="Normal 5 4 3 2 2 3 4 2" xfId="33860"/>
    <cellStyle name="Normal 5 4 3 2 2 3 5" xfId="33861"/>
    <cellStyle name="Normal 5 4 3 2 2 4" xfId="33862"/>
    <cellStyle name="Normal 5 4 3 2 2 4 2" xfId="33863"/>
    <cellStyle name="Normal 5 4 3 2 2 4 2 2" xfId="33864"/>
    <cellStyle name="Normal 5 4 3 2 2 4 2 2 2" xfId="33865"/>
    <cellStyle name="Normal 5 4 3 2 2 4 2 3" xfId="33866"/>
    <cellStyle name="Normal 5 4 3 2 2 4 3" xfId="33867"/>
    <cellStyle name="Normal 5 4 3 2 2 4 3 2" xfId="33868"/>
    <cellStyle name="Normal 5 4 3 2 2 4 4" xfId="33869"/>
    <cellStyle name="Normal 5 4 3 2 2 5" xfId="33870"/>
    <cellStyle name="Normal 5 4 3 2 2 5 2" xfId="33871"/>
    <cellStyle name="Normal 5 4 3 2 2 5 2 2" xfId="33872"/>
    <cellStyle name="Normal 5 4 3 2 2 5 3" xfId="33873"/>
    <cellStyle name="Normal 5 4 3 2 2 6" xfId="33874"/>
    <cellStyle name="Normal 5 4 3 2 2 6 2" xfId="33875"/>
    <cellStyle name="Normal 5 4 3 2 2 7" xfId="33876"/>
    <cellStyle name="Normal 5 4 3 2 3" xfId="33877"/>
    <cellStyle name="Normal 5 4 3 2 3 2" xfId="33878"/>
    <cellStyle name="Normal 5 4 3 2 3 2 2" xfId="33879"/>
    <cellStyle name="Normal 5 4 3 2 3 2 2 2" xfId="33880"/>
    <cellStyle name="Normal 5 4 3 2 3 2 2 2 2" xfId="33881"/>
    <cellStyle name="Normal 5 4 3 2 3 2 2 2 2 2" xfId="33882"/>
    <cellStyle name="Normal 5 4 3 2 3 2 2 2 3" xfId="33883"/>
    <cellStyle name="Normal 5 4 3 2 3 2 2 3" xfId="33884"/>
    <cellStyle name="Normal 5 4 3 2 3 2 2 3 2" xfId="33885"/>
    <cellStyle name="Normal 5 4 3 2 3 2 2 4" xfId="33886"/>
    <cellStyle name="Normal 5 4 3 2 3 2 3" xfId="33887"/>
    <cellStyle name="Normal 5 4 3 2 3 2 3 2" xfId="33888"/>
    <cellStyle name="Normal 5 4 3 2 3 2 3 2 2" xfId="33889"/>
    <cellStyle name="Normal 5 4 3 2 3 2 3 3" xfId="33890"/>
    <cellStyle name="Normal 5 4 3 2 3 2 4" xfId="33891"/>
    <cellStyle name="Normal 5 4 3 2 3 2 4 2" xfId="33892"/>
    <cellStyle name="Normal 5 4 3 2 3 2 5" xfId="33893"/>
    <cellStyle name="Normal 5 4 3 2 3 3" xfId="33894"/>
    <cellStyle name="Normal 5 4 3 2 3 3 2" xfId="33895"/>
    <cellStyle name="Normal 5 4 3 2 3 3 2 2" xfId="33896"/>
    <cellStyle name="Normal 5 4 3 2 3 3 2 2 2" xfId="33897"/>
    <cellStyle name="Normal 5 4 3 2 3 3 2 3" xfId="33898"/>
    <cellStyle name="Normal 5 4 3 2 3 3 3" xfId="33899"/>
    <cellStyle name="Normal 5 4 3 2 3 3 3 2" xfId="33900"/>
    <cellStyle name="Normal 5 4 3 2 3 3 4" xfId="33901"/>
    <cellStyle name="Normal 5 4 3 2 3 4" xfId="33902"/>
    <cellStyle name="Normal 5 4 3 2 3 4 2" xfId="33903"/>
    <cellStyle name="Normal 5 4 3 2 3 4 2 2" xfId="33904"/>
    <cellStyle name="Normal 5 4 3 2 3 4 3" xfId="33905"/>
    <cellStyle name="Normal 5 4 3 2 3 5" xfId="33906"/>
    <cellStyle name="Normal 5 4 3 2 3 5 2" xfId="33907"/>
    <cellStyle name="Normal 5 4 3 2 3 6" xfId="33908"/>
    <cellStyle name="Normal 5 4 3 2 4" xfId="33909"/>
    <cellStyle name="Normal 5 4 3 2 4 2" xfId="33910"/>
    <cellStyle name="Normal 5 4 3 2 4 2 2" xfId="33911"/>
    <cellStyle name="Normal 5 4 3 2 4 2 2 2" xfId="33912"/>
    <cellStyle name="Normal 5 4 3 2 4 2 2 2 2" xfId="33913"/>
    <cellStyle name="Normal 5 4 3 2 4 2 2 3" xfId="33914"/>
    <cellStyle name="Normal 5 4 3 2 4 2 3" xfId="33915"/>
    <cellStyle name="Normal 5 4 3 2 4 2 3 2" xfId="33916"/>
    <cellStyle name="Normal 5 4 3 2 4 2 4" xfId="33917"/>
    <cellStyle name="Normal 5 4 3 2 4 3" xfId="33918"/>
    <cellStyle name="Normal 5 4 3 2 4 3 2" xfId="33919"/>
    <cellStyle name="Normal 5 4 3 2 4 3 2 2" xfId="33920"/>
    <cellStyle name="Normal 5 4 3 2 4 3 3" xfId="33921"/>
    <cellStyle name="Normal 5 4 3 2 4 4" xfId="33922"/>
    <cellStyle name="Normal 5 4 3 2 4 4 2" xfId="33923"/>
    <cellStyle name="Normal 5 4 3 2 4 5" xfId="33924"/>
    <cellStyle name="Normal 5 4 3 2 5" xfId="33925"/>
    <cellStyle name="Normal 5 4 3 2 5 2" xfId="33926"/>
    <cellStyle name="Normal 5 4 3 2 5 2 2" xfId="33927"/>
    <cellStyle name="Normal 5 4 3 2 5 2 2 2" xfId="33928"/>
    <cellStyle name="Normal 5 4 3 2 5 2 3" xfId="33929"/>
    <cellStyle name="Normal 5 4 3 2 5 3" xfId="33930"/>
    <cellStyle name="Normal 5 4 3 2 5 3 2" xfId="33931"/>
    <cellStyle name="Normal 5 4 3 2 5 4" xfId="33932"/>
    <cellStyle name="Normal 5 4 3 2 6" xfId="33933"/>
    <cellStyle name="Normal 5 4 3 2 6 2" xfId="33934"/>
    <cellStyle name="Normal 5 4 3 2 6 2 2" xfId="33935"/>
    <cellStyle name="Normal 5 4 3 2 6 3" xfId="33936"/>
    <cellStyle name="Normal 5 4 3 2 7" xfId="33937"/>
    <cellStyle name="Normal 5 4 3 2 7 2" xfId="33938"/>
    <cellStyle name="Normal 5 4 3 2 8" xfId="33939"/>
    <cellStyle name="Normal 5 4 3 3" xfId="33940"/>
    <cellStyle name="Normal 5 4 3 3 2" xfId="33941"/>
    <cellStyle name="Normal 5 4 3 3 2 2" xfId="33942"/>
    <cellStyle name="Normal 5 4 3 3 2 2 2" xfId="33943"/>
    <cellStyle name="Normal 5 4 3 3 2 2 2 2" xfId="33944"/>
    <cellStyle name="Normal 5 4 3 3 2 2 2 2 2" xfId="33945"/>
    <cellStyle name="Normal 5 4 3 3 2 2 2 2 2 2" xfId="33946"/>
    <cellStyle name="Normal 5 4 3 3 2 2 2 2 3" xfId="33947"/>
    <cellStyle name="Normal 5 4 3 3 2 2 2 3" xfId="33948"/>
    <cellStyle name="Normal 5 4 3 3 2 2 2 3 2" xfId="33949"/>
    <cellStyle name="Normal 5 4 3 3 2 2 2 4" xfId="33950"/>
    <cellStyle name="Normal 5 4 3 3 2 2 3" xfId="33951"/>
    <cellStyle name="Normal 5 4 3 3 2 2 3 2" xfId="33952"/>
    <cellStyle name="Normal 5 4 3 3 2 2 3 2 2" xfId="33953"/>
    <cellStyle name="Normal 5 4 3 3 2 2 3 3" xfId="33954"/>
    <cellStyle name="Normal 5 4 3 3 2 2 4" xfId="33955"/>
    <cellStyle name="Normal 5 4 3 3 2 2 4 2" xfId="33956"/>
    <cellStyle name="Normal 5 4 3 3 2 2 5" xfId="33957"/>
    <cellStyle name="Normal 5 4 3 3 2 3" xfId="33958"/>
    <cellStyle name="Normal 5 4 3 3 2 3 2" xfId="33959"/>
    <cellStyle name="Normal 5 4 3 3 2 3 2 2" xfId="33960"/>
    <cellStyle name="Normal 5 4 3 3 2 3 2 2 2" xfId="33961"/>
    <cellStyle name="Normal 5 4 3 3 2 3 2 3" xfId="33962"/>
    <cellStyle name="Normal 5 4 3 3 2 3 3" xfId="33963"/>
    <cellStyle name="Normal 5 4 3 3 2 3 3 2" xfId="33964"/>
    <cellStyle name="Normal 5 4 3 3 2 3 4" xfId="33965"/>
    <cellStyle name="Normal 5 4 3 3 2 4" xfId="33966"/>
    <cellStyle name="Normal 5 4 3 3 2 4 2" xfId="33967"/>
    <cellStyle name="Normal 5 4 3 3 2 4 2 2" xfId="33968"/>
    <cellStyle name="Normal 5 4 3 3 2 4 3" xfId="33969"/>
    <cellStyle name="Normal 5 4 3 3 2 5" xfId="33970"/>
    <cellStyle name="Normal 5 4 3 3 2 5 2" xfId="33971"/>
    <cellStyle name="Normal 5 4 3 3 2 6" xfId="33972"/>
    <cellStyle name="Normal 5 4 3 3 3" xfId="33973"/>
    <cellStyle name="Normal 5 4 3 3 3 2" xfId="33974"/>
    <cellStyle name="Normal 5 4 3 3 3 2 2" xfId="33975"/>
    <cellStyle name="Normal 5 4 3 3 3 2 2 2" xfId="33976"/>
    <cellStyle name="Normal 5 4 3 3 3 2 2 2 2" xfId="33977"/>
    <cellStyle name="Normal 5 4 3 3 3 2 2 3" xfId="33978"/>
    <cellStyle name="Normal 5 4 3 3 3 2 3" xfId="33979"/>
    <cellStyle name="Normal 5 4 3 3 3 2 3 2" xfId="33980"/>
    <cellStyle name="Normal 5 4 3 3 3 2 4" xfId="33981"/>
    <cellStyle name="Normal 5 4 3 3 3 3" xfId="33982"/>
    <cellStyle name="Normal 5 4 3 3 3 3 2" xfId="33983"/>
    <cellStyle name="Normal 5 4 3 3 3 3 2 2" xfId="33984"/>
    <cellStyle name="Normal 5 4 3 3 3 3 3" xfId="33985"/>
    <cellStyle name="Normal 5 4 3 3 3 4" xfId="33986"/>
    <cellStyle name="Normal 5 4 3 3 3 4 2" xfId="33987"/>
    <cellStyle name="Normal 5 4 3 3 3 5" xfId="33988"/>
    <cellStyle name="Normal 5 4 3 3 4" xfId="33989"/>
    <cellStyle name="Normal 5 4 3 3 4 2" xfId="33990"/>
    <cellStyle name="Normal 5 4 3 3 4 2 2" xfId="33991"/>
    <cellStyle name="Normal 5 4 3 3 4 2 2 2" xfId="33992"/>
    <cellStyle name="Normal 5 4 3 3 4 2 3" xfId="33993"/>
    <cellStyle name="Normal 5 4 3 3 4 3" xfId="33994"/>
    <cellStyle name="Normal 5 4 3 3 4 3 2" xfId="33995"/>
    <cellStyle name="Normal 5 4 3 3 4 4" xfId="33996"/>
    <cellStyle name="Normal 5 4 3 3 5" xfId="33997"/>
    <cellStyle name="Normal 5 4 3 3 5 2" xfId="33998"/>
    <cellStyle name="Normal 5 4 3 3 5 2 2" xfId="33999"/>
    <cellStyle name="Normal 5 4 3 3 5 3" xfId="34000"/>
    <cellStyle name="Normal 5 4 3 3 6" xfId="34001"/>
    <cellStyle name="Normal 5 4 3 3 6 2" xfId="34002"/>
    <cellStyle name="Normal 5 4 3 3 7" xfId="34003"/>
    <cellStyle name="Normal 5 4 3 4" xfId="34004"/>
    <cellStyle name="Normal 5 4 3 4 2" xfId="34005"/>
    <cellStyle name="Normal 5 4 3 4 2 2" xfId="34006"/>
    <cellStyle name="Normal 5 4 3 4 2 2 2" xfId="34007"/>
    <cellStyle name="Normal 5 4 3 4 2 2 2 2" xfId="34008"/>
    <cellStyle name="Normal 5 4 3 4 2 2 2 2 2" xfId="34009"/>
    <cellStyle name="Normal 5 4 3 4 2 2 2 3" xfId="34010"/>
    <cellStyle name="Normal 5 4 3 4 2 2 3" xfId="34011"/>
    <cellStyle name="Normal 5 4 3 4 2 2 3 2" xfId="34012"/>
    <cellStyle name="Normal 5 4 3 4 2 2 4" xfId="34013"/>
    <cellStyle name="Normal 5 4 3 4 2 3" xfId="34014"/>
    <cellStyle name="Normal 5 4 3 4 2 3 2" xfId="34015"/>
    <cellStyle name="Normal 5 4 3 4 2 3 2 2" xfId="34016"/>
    <cellStyle name="Normal 5 4 3 4 2 3 3" xfId="34017"/>
    <cellStyle name="Normal 5 4 3 4 2 4" xfId="34018"/>
    <cellStyle name="Normal 5 4 3 4 2 4 2" xfId="34019"/>
    <cellStyle name="Normal 5 4 3 4 2 5" xfId="34020"/>
    <cellStyle name="Normal 5 4 3 4 3" xfId="34021"/>
    <cellStyle name="Normal 5 4 3 4 3 2" xfId="34022"/>
    <cellStyle name="Normal 5 4 3 4 3 2 2" xfId="34023"/>
    <cellStyle name="Normal 5 4 3 4 3 2 2 2" xfId="34024"/>
    <cellStyle name="Normal 5 4 3 4 3 2 3" xfId="34025"/>
    <cellStyle name="Normal 5 4 3 4 3 3" xfId="34026"/>
    <cellStyle name="Normal 5 4 3 4 3 3 2" xfId="34027"/>
    <cellStyle name="Normal 5 4 3 4 3 4" xfId="34028"/>
    <cellStyle name="Normal 5 4 3 4 4" xfId="34029"/>
    <cellStyle name="Normal 5 4 3 4 4 2" xfId="34030"/>
    <cellStyle name="Normal 5 4 3 4 4 2 2" xfId="34031"/>
    <cellStyle name="Normal 5 4 3 4 4 3" xfId="34032"/>
    <cellStyle name="Normal 5 4 3 4 5" xfId="34033"/>
    <cellStyle name="Normal 5 4 3 4 5 2" xfId="34034"/>
    <cellStyle name="Normal 5 4 3 4 6" xfId="34035"/>
    <cellStyle name="Normal 5 4 3 5" xfId="34036"/>
    <cellStyle name="Normal 5 4 3 5 2" xfId="34037"/>
    <cellStyle name="Normal 5 4 3 5 2 2" xfId="34038"/>
    <cellStyle name="Normal 5 4 3 5 2 2 2" xfId="34039"/>
    <cellStyle name="Normal 5 4 3 5 2 2 2 2" xfId="34040"/>
    <cellStyle name="Normal 5 4 3 5 2 2 3" xfId="34041"/>
    <cellStyle name="Normal 5 4 3 5 2 3" xfId="34042"/>
    <cellStyle name="Normal 5 4 3 5 2 3 2" xfId="34043"/>
    <cellStyle name="Normal 5 4 3 5 2 4" xfId="34044"/>
    <cellStyle name="Normal 5 4 3 5 3" xfId="34045"/>
    <cellStyle name="Normal 5 4 3 5 3 2" xfId="34046"/>
    <cellStyle name="Normal 5 4 3 5 3 2 2" xfId="34047"/>
    <cellStyle name="Normal 5 4 3 5 3 3" xfId="34048"/>
    <cellStyle name="Normal 5 4 3 5 4" xfId="34049"/>
    <cellStyle name="Normal 5 4 3 5 4 2" xfId="34050"/>
    <cellStyle name="Normal 5 4 3 5 5" xfId="34051"/>
    <cellStyle name="Normal 5 4 3 6" xfId="34052"/>
    <cellStyle name="Normal 5 4 3 6 2" xfId="34053"/>
    <cellStyle name="Normal 5 4 3 6 2 2" xfId="34054"/>
    <cellStyle name="Normal 5 4 3 6 2 2 2" xfId="34055"/>
    <cellStyle name="Normal 5 4 3 6 2 3" xfId="34056"/>
    <cellStyle name="Normal 5 4 3 6 3" xfId="34057"/>
    <cellStyle name="Normal 5 4 3 6 3 2" xfId="34058"/>
    <cellStyle name="Normal 5 4 3 6 4" xfId="34059"/>
    <cellStyle name="Normal 5 4 3 7" xfId="34060"/>
    <cellStyle name="Normal 5 4 3 7 2" xfId="34061"/>
    <cellStyle name="Normal 5 4 3 7 2 2" xfId="34062"/>
    <cellStyle name="Normal 5 4 3 7 3" xfId="34063"/>
    <cellStyle name="Normal 5 4 3 8" xfId="34064"/>
    <cellStyle name="Normal 5 4 3 8 2" xfId="34065"/>
    <cellStyle name="Normal 5 4 3 9" xfId="34066"/>
    <cellStyle name="Normal 5 4 4" xfId="34067"/>
    <cellStyle name="Normal 5 4 4 2" xfId="34068"/>
    <cellStyle name="Normal 5 4 4 2 2" xfId="34069"/>
    <cellStyle name="Normal 5 4 4 2 2 2" xfId="34070"/>
    <cellStyle name="Normal 5 4 4 2 2 2 2" xfId="34071"/>
    <cellStyle name="Normal 5 4 4 2 2 2 2 2" xfId="34072"/>
    <cellStyle name="Normal 5 4 4 2 2 2 2 2 2" xfId="34073"/>
    <cellStyle name="Normal 5 4 4 2 2 2 2 2 2 2" xfId="34074"/>
    <cellStyle name="Normal 5 4 4 2 2 2 2 2 3" xfId="34075"/>
    <cellStyle name="Normal 5 4 4 2 2 2 2 3" xfId="34076"/>
    <cellStyle name="Normal 5 4 4 2 2 2 2 3 2" xfId="34077"/>
    <cellStyle name="Normal 5 4 4 2 2 2 2 4" xfId="34078"/>
    <cellStyle name="Normal 5 4 4 2 2 2 3" xfId="34079"/>
    <cellStyle name="Normal 5 4 4 2 2 2 3 2" xfId="34080"/>
    <cellStyle name="Normal 5 4 4 2 2 2 3 2 2" xfId="34081"/>
    <cellStyle name="Normal 5 4 4 2 2 2 3 3" xfId="34082"/>
    <cellStyle name="Normal 5 4 4 2 2 2 4" xfId="34083"/>
    <cellStyle name="Normal 5 4 4 2 2 2 4 2" xfId="34084"/>
    <cellStyle name="Normal 5 4 4 2 2 2 5" xfId="34085"/>
    <cellStyle name="Normal 5 4 4 2 2 3" xfId="34086"/>
    <cellStyle name="Normal 5 4 4 2 2 3 2" xfId="34087"/>
    <cellStyle name="Normal 5 4 4 2 2 3 2 2" xfId="34088"/>
    <cellStyle name="Normal 5 4 4 2 2 3 2 2 2" xfId="34089"/>
    <cellStyle name="Normal 5 4 4 2 2 3 2 3" xfId="34090"/>
    <cellStyle name="Normal 5 4 4 2 2 3 3" xfId="34091"/>
    <cellStyle name="Normal 5 4 4 2 2 3 3 2" xfId="34092"/>
    <cellStyle name="Normal 5 4 4 2 2 3 4" xfId="34093"/>
    <cellStyle name="Normal 5 4 4 2 2 4" xfId="34094"/>
    <cellStyle name="Normal 5 4 4 2 2 4 2" xfId="34095"/>
    <cellStyle name="Normal 5 4 4 2 2 4 2 2" xfId="34096"/>
    <cellStyle name="Normal 5 4 4 2 2 4 3" xfId="34097"/>
    <cellStyle name="Normal 5 4 4 2 2 5" xfId="34098"/>
    <cellStyle name="Normal 5 4 4 2 2 5 2" xfId="34099"/>
    <cellStyle name="Normal 5 4 4 2 2 6" xfId="34100"/>
    <cellStyle name="Normal 5 4 4 2 3" xfId="34101"/>
    <cellStyle name="Normal 5 4 4 2 3 2" xfId="34102"/>
    <cellStyle name="Normal 5 4 4 2 3 2 2" xfId="34103"/>
    <cellStyle name="Normal 5 4 4 2 3 2 2 2" xfId="34104"/>
    <cellStyle name="Normal 5 4 4 2 3 2 2 2 2" xfId="34105"/>
    <cellStyle name="Normal 5 4 4 2 3 2 2 3" xfId="34106"/>
    <cellStyle name="Normal 5 4 4 2 3 2 3" xfId="34107"/>
    <cellStyle name="Normal 5 4 4 2 3 2 3 2" xfId="34108"/>
    <cellStyle name="Normal 5 4 4 2 3 2 4" xfId="34109"/>
    <cellStyle name="Normal 5 4 4 2 3 3" xfId="34110"/>
    <cellStyle name="Normal 5 4 4 2 3 3 2" xfId="34111"/>
    <cellStyle name="Normal 5 4 4 2 3 3 2 2" xfId="34112"/>
    <cellStyle name="Normal 5 4 4 2 3 3 3" xfId="34113"/>
    <cellStyle name="Normal 5 4 4 2 3 4" xfId="34114"/>
    <cellStyle name="Normal 5 4 4 2 3 4 2" xfId="34115"/>
    <cellStyle name="Normal 5 4 4 2 3 5" xfId="34116"/>
    <cellStyle name="Normal 5 4 4 2 4" xfId="34117"/>
    <cellStyle name="Normal 5 4 4 2 4 2" xfId="34118"/>
    <cellStyle name="Normal 5 4 4 2 4 2 2" xfId="34119"/>
    <cellStyle name="Normal 5 4 4 2 4 2 2 2" xfId="34120"/>
    <cellStyle name="Normal 5 4 4 2 4 2 3" xfId="34121"/>
    <cellStyle name="Normal 5 4 4 2 4 3" xfId="34122"/>
    <cellStyle name="Normal 5 4 4 2 4 3 2" xfId="34123"/>
    <cellStyle name="Normal 5 4 4 2 4 4" xfId="34124"/>
    <cellStyle name="Normal 5 4 4 2 5" xfId="34125"/>
    <cellStyle name="Normal 5 4 4 2 5 2" xfId="34126"/>
    <cellStyle name="Normal 5 4 4 2 5 2 2" xfId="34127"/>
    <cellStyle name="Normal 5 4 4 2 5 3" xfId="34128"/>
    <cellStyle name="Normal 5 4 4 2 6" xfId="34129"/>
    <cellStyle name="Normal 5 4 4 2 6 2" xfId="34130"/>
    <cellStyle name="Normal 5 4 4 2 7" xfId="34131"/>
    <cellStyle name="Normal 5 4 4 3" xfId="34132"/>
    <cellStyle name="Normal 5 4 4 3 2" xfId="34133"/>
    <cellStyle name="Normal 5 4 4 3 2 2" xfId="34134"/>
    <cellStyle name="Normal 5 4 4 3 2 2 2" xfId="34135"/>
    <cellStyle name="Normal 5 4 4 3 2 2 2 2" xfId="34136"/>
    <cellStyle name="Normal 5 4 4 3 2 2 2 2 2" xfId="34137"/>
    <cellStyle name="Normal 5 4 4 3 2 2 2 3" xfId="34138"/>
    <cellStyle name="Normal 5 4 4 3 2 2 3" xfId="34139"/>
    <cellStyle name="Normal 5 4 4 3 2 2 3 2" xfId="34140"/>
    <cellStyle name="Normal 5 4 4 3 2 2 4" xfId="34141"/>
    <cellStyle name="Normal 5 4 4 3 2 3" xfId="34142"/>
    <cellStyle name="Normal 5 4 4 3 2 3 2" xfId="34143"/>
    <cellStyle name="Normal 5 4 4 3 2 3 2 2" xfId="34144"/>
    <cellStyle name="Normal 5 4 4 3 2 3 3" xfId="34145"/>
    <cellStyle name="Normal 5 4 4 3 2 4" xfId="34146"/>
    <cellStyle name="Normal 5 4 4 3 2 4 2" xfId="34147"/>
    <cellStyle name="Normal 5 4 4 3 2 5" xfId="34148"/>
    <cellStyle name="Normal 5 4 4 3 3" xfId="34149"/>
    <cellStyle name="Normal 5 4 4 3 3 2" xfId="34150"/>
    <cellStyle name="Normal 5 4 4 3 3 2 2" xfId="34151"/>
    <cellStyle name="Normal 5 4 4 3 3 2 2 2" xfId="34152"/>
    <cellStyle name="Normal 5 4 4 3 3 2 3" xfId="34153"/>
    <cellStyle name="Normal 5 4 4 3 3 3" xfId="34154"/>
    <cellStyle name="Normal 5 4 4 3 3 3 2" xfId="34155"/>
    <cellStyle name="Normal 5 4 4 3 3 4" xfId="34156"/>
    <cellStyle name="Normal 5 4 4 3 4" xfId="34157"/>
    <cellStyle name="Normal 5 4 4 3 4 2" xfId="34158"/>
    <cellStyle name="Normal 5 4 4 3 4 2 2" xfId="34159"/>
    <cellStyle name="Normal 5 4 4 3 4 3" xfId="34160"/>
    <cellStyle name="Normal 5 4 4 3 5" xfId="34161"/>
    <cellStyle name="Normal 5 4 4 3 5 2" xfId="34162"/>
    <cellStyle name="Normal 5 4 4 3 6" xfId="34163"/>
    <cellStyle name="Normal 5 4 4 4" xfId="34164"/>
    <cellStyle name="Normal 5 4 4 4 2" xfId="34165"/>
    <cellStyle name="Normal 5 4 4 4 2 2" xfId="34166"/>
    <cellStyle name="Normal 5 4 4 4 2 2 2" xfId="34167"/>
    <cellStyle name="Normal 5 4 4 4 2 2 2 2" xfId="34168"/>
    <cellStyle name="Normal 5 4 4 4 2 2 3" xfId="34169"/>
    <cellStyle name="Normal 5 4 4 4 2 3" xfId="34170"/>
    <cellStyle name="Normal 5 4 4 4 2 3 2" xfId="34171"/>
    <cellStyle name="Normal 5 4 4 4 2 4" xfId="34172"/>
    <cellStyle name="Normal 5 4 4 4 3" xfId="34173"/>
    <cellStyle name="Normal 5 4 4 4 3 2" xfId="34174"/>
    <cellStyle name="Normal 5 4 4 4 3 2 2" xfId="34175"/>
    <cellStyle name="Normal 5 4 4 4 3 3" xfId="34176"/>
    <cellStyle name="Normal 5 4 4 4 4" xfId="34177"/>
    <cellStyle name="Normal 5 4 4 4 4 2" xfId="34178"/>
    <cellStyle name="Normal 5 4 4 4 5" xfId="34179"/>
    <cellStyle name="Normal 5 4 4 5" xfId="34180"/>
    <cellStyle name="Normal 5 4 4 5 2" xfId="34181"/>
    <cellStyle name="Normal 5 4 4 5 2 2" xfId="34182"/>
    <cellStyle name="Normal 5 4 4 5 2 2 2" xfId="34183"/>
    <cellStyle name="Normal 5 4 4 5 2 3" xfId="34184"/>
    <cellStyle name="Normal 5 4 4 5 3" xfId="34185"/>
    <cellStyle name="Normal 5 4 4 5 3 2" xfId="34186"/>
    <cellStyle name="Normal 5 4 4 5 4" xfId="34187"/>
    <cellStyle name="Normal 5 4 4 6" xfId="34188"/>
    <cellStyle name="Normal 5 4 4 6 2" xfId="34189"/>
    <cellStyle name="Normal 5 4 4 6 2 2" xfId="34190"/>
    <cellStyle name="Normal 5 4 4 6 3" xfId="34191"/>
    <cellStyle name="Normal 5 4 4 7" xfId="34192"/>
    <cellStyle name="Normal 5 4 4 7 2" xfId="34193"/>
    <cellStyle name="Normal 5 4 4 8" xfId="34194"/>
    <cellStyle name="Normal 5 4 5" xfId="34195"/>
    <cellStyle name="Normal 5 4 5 2" xfId="34196"/>
    <cellStyle name="Normal 5 4 5 2 2" xfId="34197"/>
    <cellStyle name="Normal 5 4 5 2 2 2" xfId="34198"/>
    <cellStyle name="Normal 5 4 5 2 2 2 2" xfId="34199"/>
    <cellStyle name="Normal 5 4 5 2 2 2 2 2" xfId="34200"/>
    <cellStyle name="Normal 5 4 5 2 2 2 2 2 2" xfId="34201"/>
    <cellStyle name="Normal 5 4 5 2 2 2 2 3" xfId="34202"/>
    <cellStyle name="Normal 5 4 5 2 2 2 3" xfId="34203"/>
    <cellStyle name="Normal 5 4 5 2 2 2 3 2" xfId="34204"/>
    <cellStyle name="Normal 5 4 5 2 2 2 4" xfId="34205"/>
    <cellStyle name="Normal 5 4 5 2 2 3" xfId="34206"/>
    <cellStyle name="Normal 5 4 5 2 2 3 2" xfId="34207"/>
    <cellStyle name="Normal 5 4 5 2 2 3 2 2" xfId="34208"/>
    <cellStyle name="Normal 5 4 5 2 2 3 3" xfId="34209"/>
    <cellStyle name="Normal 5 4 5 2 2 4" xfId="34210"/>
    <cellStyle name="Normal 5 4 5 2 2 4 2" xfId="34211"/>
    <cellStyle name="Normal 5 4 5 2 2 5" xfId="34212"/>
    <cellStyle name="Normal 5 4 5 2 3" xfId="34213"/>
    <cellStyle name="Normal 5 4 5 2 3 2" xfId="34214"/>
    <cellStyle name="Normal 5 4 5 2 3 2 2" xfId="34215"/>
    <cellStyle name="Normal 5 4 5 2 3 2 2 2" xfId="34216"/>
    <cellStyle name="Normal 5 4 5 2 3 2 3" xfId="34217"/>
    <cellStyle name="Normal 5 4 5 2 3 3" xfId="34218"/>
    <cellStyle name="Normal 5 4 5 2 3 3 2" xfId="34219"/>
    <cellStyle name="Normal 5 4 5 2 3 4" xfId="34220"/>
    <cellStyle name="Normal 5 4 5 2 4" xfId="34221"/>
    <cellStyle name="Normal 5 4 5 2 4 2" xfId="34222"/>
    <cellStyle name="Normal 5 4 5 2 4 2 2" xfId="34223"/>
    <cellStyle name="Normal 5 4 5 2 4 3" xfId="34224"/>
    <cellStyle name="Normal 5 4 5 2 5" xfId="34225"/>
    <cellStyle name="Normal 5 4 5 2 5 2" xfId="34226"/>
    <cellStyle name="Normal 5 4 5 2 6" xfId="34227"/>
    <cellStyle name="Normal 5 4 5 3" xfId="34228"/>
    <cellStyle name="Normal 5 4 5 3 2" xfId="34229"/>
    <cellStyle name="Normal 5 4 5 3 2 2" xfId="34230"/>
    <cellStyle name="Normal 5 4 5 3 2 2 2" xfId="34231"/>
    <cellStyle name="Normal 5 4 5 3 2 2 2 2" xfId="34232"/>
    <cellStyle name="Normal 5 4 5 3 2 2 3" xfId="34233"/>
    <cellStyle name="Normal 5 4 5 3 2 3" xfId="34234"/>
    <cellStyle name="Normal 5 4 5 3 2 3 2" xfId="34235"/>
    <cellStyle name="Normal 5 4 5 3 2 4" xfId="34236"/>
    <cellStyle name="Normal 5 4 5 3 3" xfId="34237"/>
    <cellStyle name="Normal 5 4 5 3 3 2" xfId="34238"/>
    <cellStyle name="Normal 5 4 5 3 3 2 2" xfId="34239"/>
    <cellStyle name="Normal 5 4 5 3 3 3" xfId="34240"/>
    <cellStyle name="Normal 5 4 5 3 4" xfId="34241"/>
    <cellStyle name="Normal 5 4 5 3 4 2" xfId="34242"/>
    <cellStyle name="Normal 5 4 5 3 5" xfId="34243"/>
    <cellStyle name="Normal 5 4 5 4" xfId="34244"/>
    <cellStyle name="Normal 5 4 5 4 2" xfId="34245"/>
    <cellStyle name="Normal 5 4 5 4 2 2" xfId="34246"/>
    <cellStyle name="Normal 5 4 5 4 2 2 2" xfId="34247"/>
    <cellStyle name="Normal 5 4 5 4 2 3" xfId="34248"/>
    <cellStyle name="Normal 5 4 5 4 3" xfId="34249"/>
    <cellStyle name="Normal 5 4 5 4 3 2" xfId="34250"/>
    <cellStyle name="Normal 5 4 5 4 4" xfId="34251"/>
    <cellStyle name="Normal 5 4 5 5" xfId="34252"/>
    <cellStyle name="Normal 5 4 5 5 2" xfId="34253"/>
    <cellStyle name="Normal 5 4 5 5 2 2" xfId="34254"/>
    <cellStyle name="Normal 5 4 5 5 3" xfId="34255"/>
    <cellStyle name="Normal 5 4 5 6" xfId="34256"/>
    <cellStyle name="Normal 5 4 5 6 2" xfId="34257"/>
    <cellStyle name="Normal 5 4 5 7" xfId="34258"/>
    <cellStyle name="Normal 5 4 6" xfId="34259"/>
    <cellStyle name="Normal 5 4 6 2" xfId="34260"/>
    <cellStyle name="Normal 5 4 6 2 2" xfId="34261"/>
    <cellStyle name="Normal 5 4 6 2 2 2" xfId="34262"/>
    <cellStyle name="Normal 5 4 6 2 2 2 2" xfId="34263"/>
    <cellStyle name="Normal 5 4 6 2 2 2 2 2" xfId="34264"/>
    <cellStyle name="Normal 5 4 6 2 2 2 3" xfId="34265"/>
    <cellStyle name="Normal 5 4 6 2 2 3" xfId="34266"/>
    <cellStyle name="Normal 5 4 6 2 2 3 2" xfId="34267"/>
    <cellStyle name="Normal 5 4 6 2 2 4" xfId="34268"/>
    <cellStyle name="Normal 5 4 6 2 3" xfId="34269"/>
    <cellStyle name="Normal 5 4 6 2 3 2" xfId="34270"/>
    <cellStyle name="Normal 5 4 6 2 3 2 2" xfId="34271"/>
    <cellStyle name="Normal 5 4 6 2 3 3" xfId="34272"/>
    <cellStyle name="Normal 5 4 6 2 4" xfId="34273"/>
    <cellStyle name="Normal 5 4 6 2 4 2" xfId="34274"/>
    <cellStyle name="Normal 5 4 6 2 5" xfId="34275"/>
    <cellStyle name="Normal 5 4 6 3" xfId="34276"/>
    <cellStyle name="Normal 5 4 6 3 2" xfId="34277"/>
    <cellStyle name="Normal 5 4 6 3 2 2" xfId="34278"/>
    <cellStyle name="Normal 5 4 6 3 2 2 2" xfId="34279"/>
    <cellStyle name="Normal 5 4 6 3 2 3" xfId="34280"/>
    <cellStyle name="Normal 5 4 6 3 3" xfId="34281"/>
    <cellStyle name="Normal 5 4 6 3 3 2" xfId="34282"/>
    <cellStyle name="Normal 5 4 6 3 4" xfId="34283"/>
    <cellStyle name="Normal 5 4 6 4" xfId="34284"/>
    <cellStyle name="Normal 5 4 6 4 2" xfId="34285"/>
    <cellStyle name="Normal 5 4 6 4 2 2" xfId="34286"/>
    <cellStyle name="Normal 5 4 6 4 3" xfId="34287"/>
    <cellStyle name="Normal 5 4 6 5" xfId="34288"/>
    <cellStyle name="Normal 5 4 6 5 2" xfId="34289"/>
    <cellStyle name="Normal 5 4 6 6" xfId="34290"/>
    <cellStyle name="Normal 5 4 7" xfId="34291"/>
    <cellStyle name="Normal 5 4 7 2" xfId="34292"/>
    <cellStyle name="Normal 5 4 7 2 2" xfId="34293"/>
    <cellStyle name="Normal 5 4 7 2 2 2" xfId="34294"/>
    <cellStyle name="Normal 5 4 7 2 2 2 2" xfId="34295"/>
    <cellStyle name="Normal 5 4 7 2 2 3" xfId="34296"/>
    <cellStyle name="Normal 5 4 7 2 3" xfId="34297"/>
    <cellStyle name="Normal 5 4 7 2 3 2" xfId="34298"/>
    <cellStyle name="Normal 5 4 7 2 4" xfId="34299"/>
    <cellStyle name="Normal 5 4 7 3" xfId="34300"/>
    <cellStyle name="Normal 5 4 7 3 2" xfId="34301"/>
    <cellStyle name="Normal 5 4 7 3 2 2" xfId="34302"/>
    <cellStyle name="Normal 5 4 7 3 3" xfId="34303"/>
    <cellStyle name="Normal 5 4 7 4" xfId="34304"/>
    <cellStyle name="Normal 5 4 7 4 2" xfId="34305"/>
    <cellStyle name="Normal 5 4 7 5" xfId="34306"/>
    <cellStyle name="Normal 5 4 8" xfId="34307"/>
    <cellStyle name="Normal 5 4 8 2" xfId="34308"/>
    <cellStyle name="Normal 5 4 8 2 2" xfId="34309"/>
    <cellStyle name="Normal 5 4 8 2 2 2" xfId="34310"/>
    <cellStyle name="Normal 5 4 8 2 3" xfId="34311"/>
    <cellStyle name="Normal 5 4 8 3" xfId="34312"/>
    <cellStyle name="Normal 5 4 8 3 2" xfId="34313"/>
    <cellStyle name="Normal 5 4 8 4" xfId="34314"/>
    <cellStyle name="Normal 5 4 9" xfId="34315"/>
    <cellStyle name="Normal 5 4 9 2" xfId="34316"/>
    <cellStyle name="Normal 5 4 9 2 2" xfId="34317"/>
    <cellStyle name="Normal 5 4 9 3" xfId="34318"/>
    <cellStyle name="Normal 5 5" xfId="34319"/>
    <cellStyle name="Normal 5 5 10" xfId="34320"/>
    <cellStyle name="Normal 5 5 2" xfId="34321"/>
    <cellStyle name="Normal 5 5 2 2" xfId="34322"/>
    <cellStyle name="Normal 5 5 2 2 2" xfId="34323"/>
    <cellStyle name="Normal 5 5 2 2 2 2" xfId="34324"/>
    <cellStyle name="Normal 5 5 2 2 2 2 2" xfId="34325"/>
    <cellStyle name="Normal 5 5 2 2 2 2 2 2" xfId="34326"/>
    <cellStyle name="Normal 5 5 2 2 2 2 2 2 2" xfId="34327"/>
    <cellStyle name="Normal 5 5 2 2 2 2 2 2 2 2" xfId="34328"/>
    <cellStyle name="Normal 5 5 2 2 2 2 2 2 2 2 2" xfId="34329"/>
    <cellStyle name="Normal 5 5 2 2 2 2 2 2 2 3" xfId="34330"/>
    <cellStyle name="Normal 5 5 2 2 2 2 2 2 3" xfId="34331"/>
    <cellStyle name="Normal 5 5 2 2 2 2 2 2 3 2" xfId="34332"/>
    <cellStyle name="Normal 5 5 2 2 2 2 2 2 4" xfId="34333"/>
    <cellStyle name="Normal 5 5 2 2 2 2 2 3" xfId="34334"/>
    <cellStyle name="Normal 5 5 2 2 2 2 2 3 2" xfId="34335"/>
    <cellStyle name="Normal 5 5 2 2 2 2 2 3 2 2" xfId="34336"/>
    <cellStyle name="Normal 5 5 2 2 2 2 2 3 3" xfId="34337"/>
    <cellStyle name="Normal 5 5 2 2 2 2 2 4" xfId="34338"/>
    <cellStyle name="Normal 5 5 2 2 2 2 2 4 2" xfId="34339"/>
    <cellStyle name="Normal 5 5 2 2 2 2 2 5" xfId="34340"/>
    <cellStyle name="Normal 5 5 2 2 2 2 3" xfId="34341"/>
    <cellStyle name="Normal 5 5 2 2 2 2 3 2" xfId="34342"/>
    <cellStyle name="Normal 5 5 2 2 2 2 3 2 2" xfId="34343"/>
    <cellStyle name="Normal 5 5 2 2 2 2 3 2 2 2" xfId="34344"/>
    <cellStyle name="Normal 5 5 2 2 2 2 3 2 3" xfId="34345"/>
    <cellStyle name="Normal 5 5 2 2 2 2 3 3" xfId="34346"/>
    <cellStyle name="Normal 5 5 2 2 2 2 3 3 2" xfId="34347"/>
    <cellStyle name="Normal 5 5 2 2 2 2 3 4" xfId="34348"/>
    <cellStyle name="Normal 5 5 2 2 2 2 4" xfId="34349"/>
    <cellStyle name="Normal 5 5 2 2 2 2 4 2" xfId="34350"/>
    <cellStyle name="Normal 5 5 2 2 2 2 4 2 2" xfId="34351"/>
    <cellStyle name="Normal 5 5 2 2 2 2 4 3" xfId="34352"/>
    <cellStyle name="Normal 5 5 2 2 2 2 5" xfId="34353"/>
    <cellStyle name="Normal 5 5 2 2 2 2 5 2" xfId="34354"/>
    <cellStyle name="Normal 5 5 2 2 2 2 6" xfId="34355"/>
    <cellStyle name="Normal 5 5 2 2 2 3" xfId="34356"/>
    <cellStyle name="Normal 5 5 2 2 2 3 2" xfId="34357"/>
    <cellStyle name="Normal 5 5 2 2 2 3 2 2" xfId="34358"/>
    <cellStyle name="Normal 5 5 2 2 2 3 2 2 2" xfId="34359"/>
    <cellStyle name="Normal 5 5 2 2 2 3 2 2 2 2" xfId="34360"/>
    <cellStyle name="Normal 5 5 2 2 2 3 2 2 3" xfId="34361"/>
    <cellStyle name="Normal 5 5 2 2 2 3 2 3" xfId="34362"/>
    <cellStyle name="Normal 5 5 2 2 2 3 2 3 2" xfId="34363"/>
    <cellStyle name="Normal 5 5 2 2 2 3 2 4" xfId="34364"/>
    <cellStyle name="Normal 5 5 2 2 2 3 3" xfId="34365"/>
    <cellStyle name="Normal 5 5 2 2 2 3 3 2" xfId="34366"/>
    <cellStyle name="Normal 5 5 2 2 2 3 3 2 2" xfId="34367"/>
    <cellStyle name="Normal 5 5 2 2 2 3 3 3" xfId="34368"/>
    <cellStyle name="Normal 5 5 2 2 2 3 4" xfId="34369"/>
    <cellStyle name="Normal 5 5 2 2 2 3 4 2" xfId="34370"/>
    <cellStyle name="Normal 5 5 2 2 2 3 5" xfId="34371"/>
    <cellStyle name="Normal 5 5 2 2 2 4" xfId="34372"/>
    <cellStyle name="Normal 5 5 2 2 2 4 2" xfId="34373"/>
    <cellStyle name="Normal 5 5 2 2 2 4 2 2" xfId="34374"/>
    <cellStyle name="Normal 5 5 2 2 2 4 2 2 2" xfId="34375"/>
    <cellStyle name="Normal 5 5 2 2 2 4 2 3" xfId="34376"/>
    <cellStyle name="Normal 5 5 2 2 2 4 3" xfId="34377"/>
    <cellStyle name="Normal 5 5 2 2 2 4 3 2" xfId="34378"/>
    <cellStyle name="Normal 5 5 2 2 2 4 4" xfId="34379"/>
    <cellStyle name="Normal 5 5 2 2 2 5" xfId="34380"/>
    <cellStyle name="Normal 5 5 2 2 2 5 2" xfId="34381"/>
    <cellStyle name="Normal 5 5 2 2 2 5 2 2" xfId="34382"/>
    <cellStyle name="Normal 5 5 2 2 2 5 3" xfId="34383"/>
    <cellStyle name="Normal 5 5 2 2 2 6" xfId="34384"/>
    <cellStyle name="Normal 5 5 2 2 2 6 2" xfId="34385"/>
    <cellStyle name="Normal 5 5 2 2 2 7" xfId="34386"/>
    <cellStyle name="Normal 5 5 2 2 3" xfId="34387"/>
    <cellStyle name="Normal 5 5 2 2 3 2" xfId="34388"/>
    <cellStyle name="Normal 5 5 2 2 3 2 2" xfId="34389"/>
    <cellStyle name="Normal 5 5 2 2 3 2 2 2" xfId="34390"/>
    <cellStyle name="Normal 5 5 2 2 3 2 2 2 2" xfId="34391"/>
    <cellStyle name="Normal 5 5 2 2 3 2 2 2 2 2" xfId="34392"/>
    <cellStyle name="Normal 5 5 2 2 3 2 2 2 3" xfId="34393"/>
    <cellStyle name="Normal 5 5 2 2 3 2 2 3" xfId="34394"/>
    <cellStyle name="Normal 5 5 2 2 3 2 2 3 2" xfId="34395"/>
    <cellStyle name="Normal 5 5 2 2 3 2 2 4" xfId="34396"/>
    <cellStyle name="Normal 5 5 2 2 3 2 3" xfId="34397"/>
    <cellStyle name="Normal 5 5 2 2 3 2 3 2" xfId="34398"/>
    <cellStyle name="Normal 5 5 2 2 3 2 3 2 2" xfId="34399"/>
    <cellStyle name="Normal 5 5 2 2 3 2 3 3" xfId="34400"/>
    <cellStyle name="Normal 5 5 2 2 3 2 4" xfId="34401"/>
    <cellStyle name="Normal 5 5 2 2 3 2 4 2" xfId="34402"/>
    <cellStyle name="Normal 5 5 2 2 3 2 5" xfId="34403"/>
    <cellStyle name="Normal 5 5 2 2 3 3" xfId="34404"/>
    <cellStyle name="Normal 5 5 2 2 3 3 2" xfId="34405"/>
    <cellStyle name="Normal 5 5 2 2 3 3 2 2" xfId="34406"/>
    <cellStyle name="Normal 5 5 2 2 3 3 2 2 2" xfId="34407"/>
    <cellStyle name="Normal 5 5 2 2 3 3 2 3" xfId="34408"/>
    <cellStyle name="Normal 5 5 2 2 3 3 3" xfId="34409"/>
    <cellStyle name="Normal 5 5 2 2 3 3 3 2" xfId="34410"/>
    <cellStyle name="Normal 5 5 2 2 3 3 4" xfId="34411"/>
    <cellStyle name="Normal 5 5 2 2 3 4" xfId="34412"/>
    <cellStyle name="Normal 5 5 2 2 3 4 2" xfId="34413"/>
    <cellStyle name="Normal 5 5 2 2 3 4 2 2" xfId="34414"/>
    <cellStyle name="Normal 5 5 2 2 3 4 3" xfId="34415"/>
    <cellStyle name="Normal 5 5 2 2 3 5" xfId="34416"/>
    <cellStyle name="Normal 5 5 2 2 3 5 2" xfId="34417"/>
    <cellStyle name="Normal 5 5 2 2 3 6" xfId="34418"/>
    <cellStyle name="Normal 5 5 2 2 4" xfId="34419"/>
    <cellStyle name="Normal 5 5 2 2 4 2" xfId="34420"/>
    <cellStyle name="Normal 5 5 2 2 4 2 2" xfId="34421"/>
    <cellStyle name="Normal 5 5 2 2 4 2 2 2" xfId="34422"/>
    <cellStyle name="Normal 5 5 2 2 4 2 2 2 2" xfId="34423"/>
    <cellStyle name="Normal 5 5 2 2 4 2 2 3" xfId="34424"/>
    <cellStyle name="Normal 5 5 2 2 4 2 3" xfId="34425"/>
    <cellStyle name="Normal 5 5 2 2 4 2 3 2" xfId="34426"/>
    <cellStyle name="Normal 5 5 2 2 4 2 4" xfId="34427"/>
    <cellStyle name="Normal 5 5 2 2 4 3" xfId="34428"/>
    <cellStyle name="Normal 5 5 2 2 4 3 2" xfId="34429"/>
    <cellStyle name="Normal 5 5 2 2 4 3 2 2" xfId="34430"/>
    <cellStyle name="Normal 5 5 2 2 4 3 3" xfId="34431"/>
    <cellStyle name="Normal 5 5 2 2 4 4" xfId="34432"/>
    <cellStyle name="Normal 5 5 2 2 4 4 2" xfId="34433"/>
    <cellStyle name="Normal 5 5 2 2 4 5" xfId="34434"/>
    <cellStyle name="Normal 5 5 2 2 5" xfId="34435"/>
    <cellStyle name="Normal 5 5 2 2 5 2" xfId="34436"/>
    <cellStyle name="Normal 5 5 2 2 5 2 2" xfId="34437"/>
    <cellStyle name="Normal 5 5 2 2 5 2 2 2" xfId="34438"/>
    <cellStyle name="Normal 5 5 2 2 5 2 3" xfId="34439"/>
    <cellStyle name="Normal 5 5 2 2 5 3" xfId="34440"/>
    <cellStyle name="Normal 5 5 2 2 5 3 2" xfId="34441"/>
    <cellStyle name="Normal 5 5 2 2 5 4" xfId="34442"/>
    <cellStyle name="Normal 5 5 2 2 6" xfId="34443"/>
    <cellStyle name="Normal 5 5 2 2 6 2" xfId="34444"/>
    <cellStyle name="Normal 5 5 2 2 6 2 2" xfId="34445"/>
    <cellStyle name="Normal 5 5 2 2 6 3" xfId="34446"/>
    <cellStyle name="Normal 5 5 2 2 7" xfId="34447"/>
    <cellStyle name="Normal 5 5 2 2 7 2" xfId="34448"/>
    <cellStyle name="Normal 5 5 2 2 8" xfId="34449"/>
    <cellStyle name="Normal 5 5 2 3" xfId="34450"/>
    <cellStyle name="Normal 5 5 2 3 2" xfId="34451"/>
    <cellStyle name="Normal 5 5 2 3 2 2" xfId="34452"/>
    <cellStyle name="Normal 5 5 2 3 2 2 2" xfId="34453"/>
    <cellStyle name="Normal 5 5 2 3 2 2 2 2" xfId="34454"/>
    <cellStyle name="Normal 5 5 2 3 2 2 2 2 2" xfId="34455"/>
    <cellStyle name="Normal 5 5 2 3 2 2 2 2 2 2" xfId="34456"/>
    <cellStyle name="Normal 5 5 2 3 2 2 2 2 3" xfId="34457"/>
    <cellStyle name="Normal 5 5 2 3 2 2 2 3" xfId="34458"/>
    <cellStyle name="Normal 5 5 2 3 2 2 2 3 2" xfId="34459"/>
    <cellStyle name="Normal 5 5 2 3 2 2 2 4" xfId="34460"/>
    <cellStyle name="Normal 5 5 2 3 2 2 3" xfId="34461"/>
    <cellStyle name="Normal 5 5 2 3 2 2 3 2" xfId="34462"/>
    <cellStyle name="Normal 5 5 2 3 2 2 3 2 2" xfId="34463"/>
    <cellStyle name="Normal 5 5 2 3 2 2 3 3" xfId="34464"/>
    <cellStyle name="Normal 5 5 2 3 2 2 4" xfId="34465"/>
    <cellStyle name="Normal 5 5 2 3 2 2 4 2" xfId="34466"/>
    <cellStyle name="Normal 5 5 2 3 2 2 5" xfId="34467"/>
    <cellStyle name="Normal 5 5 2 3 2 3" xfId="34468"/>
    <cellStyle name="Normal 5 5 2 3 2 3 2" xfId="34469"/>
    <cellStyle name="Normal 5 5 2 3 2 3 2 2" xfId="34470"/>
    <cellStyle name="Normal 5 5 2 3 2 3 2 2 2" xfId="34471"/>
    <cellStyle name="Normal 5 5 2 3 2 3 2 3" xfId="34472"/>
    <cellStyle name="Normal 5 5 2 3 2 3 3" xfId="34473"/>
    <cellStyle name="Normal 5 5 2 3 2 3 3 2" xfId="34474"/>
    <cellStyle name="Normal 5 5 2 3 2 3 4" xfId="34475"/>
    <cellStyle name="Normal 5 5 2 3 2 4" xfId="34476"/>
    <cellStyle name="Normal 5 5 2 3 2 4 2" xfId="34477"/>
    <cellStyle name="Normal 5 5 2 3 2 4 2 2" xfId="34478"/>
    <cellStyle name="Normal 5 5 2 3 2 4 3" xfId="34479"/>
    <cellStyle name="Normal 5 5 2 3 2 5" xfId="34480"/>
    <cellStyle name="Normal 5 5 2 3 2 5 2" xfId="34481"/>
    <cellStyle name="Normal 5 5 2 3 2 6" xfId="34482"/>
    <cellStyle name="Normal 5 5 2 3 3" xfId="34483"/>
    <cellStyle name="Normal 5 5 2 3 3 2" xfId="34484"/>
    <cellStyle name="Normal 5 5 2 3 3 2 2" xfId="34485"/>
    <cellStyle name="Normal 5 5 2 3 3 2 2 2" xfId="34486"/>
    <cellStyle name="Normal 5 5 2 3 3 2 2 2 2" xfId="34487"/>
    <cellStyle name="Normal 5 5 2 3 3 2 2 3" xfId="34488"/>
    <cellStyle name="Normal 5 5 2 3 3 2 3" xfId="34489"/>
    <cellStyle name="Normal 5 5 2 3 3 2 3 2" xfId="34490"/>
    <cellStyle name="Normal 5 5 2 3 3 2 4" xfId="34491"/>
    <cellStyle name="Normal 5 5 2 3 3 3" xfId="34492"/>
    <cellStyle name="Normal 5 5 2 3 3 3 2" xfId="34493"/>
    <cellStyle name="Normal 5 5 2 3 3 3 2 2" xfId="34494"/>
    <cellStyle name="Normal 5 5 2 3 3 3 3" xfId="34495"/>
    <cellStyle name="Normal 5 5 2 3 3 4" xfId="34496"/>
    <cellStyle name="Normal 5 5 2 3 3 4 2" xfId="34497"/>
    <cellStyle name="Normal 5 5 2 3 3 5" xfId="34498"/>
    <cellStyle name="Normal 5 5 2 3 4" xfId="34499"/>
    <cellStyle name="Normal 5 5 2 3 4 2" xfId="34500"/>
    <cellStyle name="Normal 5 5 2 3 4 2 2" xfId="34501"/>
    <cellStyle name="Normal 5 5 2 3 4 2 2 2" xfId="34502"/>
    <cellStyle name="Normal 5 5 2 3 4 2 3" xfId="34503"/>
    <cellStyle name="Normal 5 5 2 3 4 3" xfId="34504"/>
    <cellStyle name="Normal 5 5 2 3 4 3 2" xfId="34505"/>
    <cellStyle name="Normal 5 5 2 3 4 4" xfId="34506"/>
    <cellStyle name="Normal 5 5 2 3 5" xfId="34507"/>
    <cellStyle name="Normal 5 5 2 3 5 2" xfId="34508"/>
    <cellStyle name="Normal 5 5 2 3 5 2 2" xfId="34509"/>
    <cellStyle name="Normal 5 5 2 3 5 3" xfId="34510"/>
    <cellStyle name="Normal 5 5 2 3 6" xfId="34511"/>
    <cellStyle name="Normal 5 5 2 3 6 2" xfId="34512"/>
    <cellStyle name="Normal 5 5 2 3 7" xfId="34513"/>
    <cellStyle name="Normal 5 5 2 4" xfId="34514"/>
    <cellStyle name="Normal 5 5 2 4 2" xfId="34515"/>
    <cellStyle name="Normal 5 5 2 4 2 2" xfId="34516"/>
    <cellStyle name="Normal 5 5 2 4 2 2 2" xfId="34517"/>
    <cellStyle name="Normal 5 5 2 4 2 2 2 2" xfId="34518"/>
    <cellStyle name="Normal 5 5 2 4 2 2 2 2 2" xfId="34519"/>
    <cellStyle name="Normal 5 5 2 4 2 2 2 3" xfId="34520"/>
    <cellStyle name="Normal 5 5 2 4 2 2 3" xfId="34521"/>
    <cellStyle name="Normal 5 5 2 4 2 2 3 2" xfId="34522"/>
    <cellStyle name="Normal 5 5 2 4 2 2 4" xfId="34523"/>
    <cellStyle name="Normal 5 5 2 4 2 3" xfId="34524"/>
    <cellStyle name="Normal 5 5 2 4 2 3 2" xfId="34525"/>
    <cellStyle name="Normal 5 5 2 4 2 3 2 2" xfId="34526"/>
    <cellStyle name="Normal 5 5 2 4 2 3 3" xfId="34527"/>
    <cellStyle name="Normal 5 5 2 4 2 4" xfId="34528"/>
    <cellStyle name="Normal 5 5 2 4 2 4 2" xfId="34529"/>
    <cellStyle name="Normal 5 5 2 4 2 5" xfId="34530"/>
    <cellStyle name="Normal 5 5 2 4 3" xfId="34531"/>
    <cellStyle name="Normal 5 5 2 4 3 2" xfId="34532"/>
    <cellStyle name="Normal 5 5 2 4 3 2 2" xfId="34533"/>
    <cellStyle name="Normal 5 5 2 4 3 2 2 2" xfId="34534"/>
    <cellStyle name="Normal 5 5 2 4 3 2 3" xfId="34535"/>
    <cellStyle name="Normal 5 5 2 4 3 3" xfId="34536"/>
    <cellStyle name="Normal 5 5 2 4 3 3 2" xfId="34537"/>
    <cellStyle name="Normal 5 5 2 4 3 4" xfId="34538"/>
    <cellStyle name="Normal 5 5 2 4 4" xfId="34539"/>
    <cellStyle name="Normal 5 5 2 4 4 2" xfId="34540"/>
    <cellStyle name="Normal 5 5 2 4 4 2 2" xfId="34541"/>
    <cellStyle name="Normal 5 5 2 4 4 3" xfId="34542"/>
    <cellStyle name="Normal 5 5 2 4 5" xfId="34543"/>
    <cellStyle name="Normal 5 5 2 4 5 2" xfId="34544"/>
    <cellStyle name="Normal 5 5 2 4 6" xfId="34545"/>
    <cellStyle name="Normal 5 5 2 5" xfId="34546"/>
    <cellStyle name="Normal 5 5 2 5 2" xfId="34547"/>
    <cellStyle name="Normal 5 5 2 5 2 2" xfId="34548"/>
    <cellStyle name="Normal 5 5 2 5 2 2 2" xfId="34549"/>
    <cellStyle name="Normal 5 5 2 5 2 2 2 2" xfId="34550"/>
    <cellStyle name="Normal 5 5 2 5 2 2 3" xfId="34551"/>
    <cellStyle name="Normal 5 5 2 5 2 3" xfId="34552"/>
    <cellStyle name="Normal 5 5 2 5 2 3 2" xfId="34553"/>
    <cellStyle name="Normal 5 5 2 5 2 4" xfId="34554"/>
    <cellStyle name="Normal 5 5 2 5 3" xfId="34555"/>
    <cellStyle name="Normal 5 5 2 5 3 2" xfId="34556"/>
    <cellStyle name="Normal 5 5 2 5 3 2 2" xfId="34557"/>
    <cellStyle name="Normal 5 5 2 5 3 3" xfId="34558"/>
    <cellStyle name="Normal 5 5 2 5 4" xfId="34559"/>
    <cellStyle name="Normal 5 5 2 5 4 2" xfId="34560"/>
    <cellStyle name="Normal 5 5 2 5 5" xfId="34561"/>
    <cellStyle name="Normal 5 5 2 6" xfId="34562"/>
    <cellStyle name="Normal 5 5 2 6 2" xfId="34563"/>
    <cellStyle name="Normal 5 5 2 6 2 2" xfId="34564"/>
    <cellStyle name="Normal 5 5 2 6 2 2 2" xfId="34565"/>
    <cellStyle name="Normal 5 5 2 6 2 3" xfId="34566"/>
    <cellStyle name="Normal 5 5 2 6 3" xfId="34567"/>
    <cellStyle name="Normal 5 5 2 6 3 2" xfId="34568"/>
    <cellStyle name="Normal 5 5 2 6 4" xfId="34569"/>
    <cellStyle name="Normal 5 5 2 7" xfId="34570"/>
    <cellStyle name="Normal 5 5 2 7 2" xfId="34571"/>
    <cellStyle name="Normal 5 5 2 7 2 2" xfId="34572"/>
    <cellStyle name="Normal 5 5 2 7 3" xfId="34573"/>
    <cellStyle name="Normal 5 5 2 8" xfId="34574"/>
    <cellStyle name="Normal 5 5 2 8 2" xfId="34575"/>
    <cellStyle name="Normal 5 5 2 9" xfId="34576"/>
    <cellStyle name="Normal 5 5 3" xfId="34577"/>
    <cellStyle name="Normal 5 5 3 2" xfId="34578"/>
    <cellStyle name="Normal 5 5 3 2 2" xfId="34579"/>
    <cellStyle name="Normal 5 5 3 2 2 2" xfId="34580"/>
    <cellStyle name="Normal 5 5 3 2 2 2 2" xfId="34581"/>
    <cellStyle name="Normal 5 5 3 2 2 2 2 2" xfId="34582"/>
    <cellStyle name="Normal 5 5 3 2 2 2 2 2 2" xfId="34583"/>
    <cellStyle name="Normal 5 5 3 2 2 2 2 2 2 2" xfId="34584"/>
    <cellStyle name="Normal 5 5 3 2 2 2 2 2 3" xfId="34585"/>
    <cellStyle name="Normal 5 5 3 2 2 2 2 3" xfId="34586"/>
    <cellStyle name="Normal 5 5 3 2 2 2 2 3 2" xfId="34587"/>
    <cellStyle name="Normal 5 5 3 2 2 2 2 4" xfId="34588"/>
    <cellStyle name="Normal 5 5 3 2 2 2 3" xfId="34589"/>
    <cellStyle name="Normal 5 5 3 2 2 2 3 2" xfId="34590"/>
    <cellStyle name="Normal 5 5 3 2 2 2 3 2 2" xfId="34591"/>
    <cellStyle name="Normal 5 5 3 2 2 2 3 3" xfId="34592"/>
    <cellStyle name="Normal 5 5 3 2 2 2 4" xfId="34593"/>
    <cellStyle name="Normal 5 5 3 2 2 2 4 2" xfId="34594"/>
    <cellStyle name="Normal 5 5 3 2 2 2 5" xfId="34595"/>
    <cellStyle name="Normal 5 5 3 2 2 3" xfId="34596"/>
    <cellStyle name="Normal 5 5 3 2 2 3 2" xfId="34597"/>
    <cellStyle name="Normal 5 5 3 2 2 3 2 2" xfId="34598"/>
    <cellStyle name="Normal 5 5 3 2 2 3 2 2 2" xfId="34599"/>
    <cellStyle name="Normal 5 5 3 2 2 3 2 3" xfId="34600"/>
    <cellStyle name="Normal 5 5 3 2 2 3 3" xfId="34601"/>
    <cellStyle name="Normal 5 5 3 2 2 3 3 2" xfId="34602"/>
    <cellStyle name="Normal 5 5 3 2 2 3 4" xfId="34603"/>
    <cellStyle name="Normal 5 5 3 2 2 4" xfId="34604"/>
    <cellStyle name="Normal 5 5 3 2 2 4 2" xfId="34605"/>
    <cellStyle name="Normal 5 5 3 2 2 4 2 2" xfId="34606"/>
    <cellStyle name="Normal 5 5 3 2 2 4 3" xfId="34607"/>
    <cellStyle name="Normal 5 5 3 2 2 5" xfId="34608"/>
    <cellStyle name="Normal 5 5 3 2 2 5 2" xfId="34609"/>
    <cellStyle name="Normal 5 5 3 2 2 6" xfId="34610"/>
    <cellStyle name="Normal 5 5 3 2 3" xfId="34611"/>
    <cellStyle name="Normal 5 5 3 2 3 2" xfId="34612"/>
    <cellStyle name="Normal 5 5 3 2 3 2 2" xfId="34613"/>
    <cellStyle name="Normal 5 5 3 2 3 2 2 2" xfId="34614"/>
    <cellStyle name="Normal 5 5 3 2 3 2 2 2 2" xfId="34615"/>
    <cellStyle name="Normal 5 5 3 2 3 2 2 3" xfId="34616"/>
    <cellStyle name="Normal 5 5 3 2 3 2 3" xfId="34617"/>
    <cellStyle name="Normal 5 5 3 2 3 2 3 2" xfId="34618"/>
    <cellStyle name="Normal 5 5 3 2 3 2 4" xfId="34619"/>
    <cellStyle name="Normal 5 5 3 2 3 3" xfId="34620"/>
    <cellStyle name="Normal 5 5 3 2 3 3 2" xfId="34621"/>
    <cellStyle name="Normal 5 5 3 2 3 3 2 2" xfId="34622"/>
    <cellStyle name="Normal 5 5 3 2 3 3 3" xfId="34623"/>
    <cellStyle name="Normal 5 5 3 2 3 4" xfId="34624"/>
    <cellStyle name="Normal 5 5 3 2 3 4 2" xfId="34625"/>
    <cellStyle name="Normal 5 5 3 2 3 5" xfId="34626"/>
    <cellStyle name="Normal 5 5 3 2 4" xfId="34627"/>
    <cellStyle name="Normal 5 5 3 2 4 2" xfId="34628"/>
    <cellStyle name="Normal 5 5 3 2 4 2 2" xfId="34629"/>
    <cellStyle name="Normal 5 5 3 2 4 2 2 2" xfId="34630"/>
    <cellStyle name="Normal 5 5 3 2 4 2 3" xfId="34631"/>
    <cellStyle name="Normal 5 5 3 2 4 3" xfId="34632"/>
    <cellStyle name="Normal 5 5 3 2 4 3 2" xfId="34633"/>
    <cellStyle name="Normal 5 5 3 2 4 4" xfId="34634"/>
    <cellStyle name="Normal 5 5 3 2 5" xfId="34635"/>
    <cellStyle name="Normal 5 5 3 2 5 2" xfId="34636"/>
    <cellStyle name="Normal 5 5 3 2 5 2 2" xfId="34637"/>
    <cellStyle name="Normal 5 5 3 2 5 3" xfId="34638"/>
    <cellStyle name="Normal 5 5 3 2 6" xfId="34639"/>
    <cellStyle name="Normal 5 5 3 2 6 2" xfId="34640"/>
    <cellStyle name="Normal 5 5 3 2 7" xfId="34641"/>
    <cellStyle name="Normal 5 5 3 3" xfId="34642"/>
    <cellStyle name="Normal 5 5 3 3 2" xfId="34643"/>
    <cellStyle name="Normal 5 5 3 3 2 2" xfId="34644"/>
    <cellStyle name="Normal 5 5 3 3 2 2 2" xfId="34645"/>
    <cellStyle name="Normal 5 5 3 3 2 2 2 2" xfId="34646"/>
    <cellStyle name="Normal 5 5 3 3 2 2 2 2 2" xfId="34647"/>
    <cellStyle name="Normal 5 5 3 3 2 2 2 3" xfId="34648"/>
    <cellStyle name="Normal 5 5 3 3 2 2 3" xfId="34649"/>
    <cellStyle name="Normal 5 5 3 3 2 2 3 2" xfId="34650"/>
    <cellStyle name="Normal 5 5 3 3 2 2 4" xfId="34651"/>
    <cellStyle name="Normal 5 5 3 3 2 3" xfId="34652"/>
    <cellStyle name="Normal 5 5 3 3 2 3 2" xfId="34653"/>
    <cellStyle name="Normal 5 5 3 3 2 3 2 2" xfId="34654"/>
    <cellStyle name="Normal 5 5 3 3 2 3 3" xfId="34655"/>
    <cellStyle name="Normal 5 5 3 3 2 4" xfId="34656"/>
    <cellStyle name="Normal 5 5 3 3 2 4 2" xfId="34657"/>
    <cellStyle name="Normal 5 5 3 3 2 5" xfId="34658"/>
    <cellStyle name="Normal 5 5 3 3 3" xfId="34659"/>
    <cellStyle name="Normal 5 5 3 3 3 2" xfId="34660"/>
    <cellStyle name="Normal 5 5 3 3 3 2 2" xfId="34661"/>
    <cellStyle name="Normal 5 5 3 3 3 2 2 2" xfId="34662"/>
    <cellStyle name="Normal 5 5 3 3 3 2 3" xfId="34663"/>
    <cellStyle name="Normal 5 5 3 3 3 3" xfId="34664"/>
    <cellStyle name="Normal 5 5 3 3 3 3 2" xfId="34665"/>
    <cellStyle name="Normal 5 5 3 3 3 4" xfId="34666"/>
    <cellStyle name="Normal 5 5 3 3 4" xfId="34667"/>
    <cellStyle name="Normal 5 5 3 3 4 2" xfId="34668"/>
    <cellStyle name="Normal 5 5 3 3 4 2 2" xfId="34669"/>
    <cellStyle name="Normal 5 5 3 3 4 3" xfId="34670"/>
    <cellStyle name="Normal 5 5 3 3 5" xfId="34671"/>
    <cellStyle name="Normal 5 5 3 3 5 2" xfId="34672"/>
    <cellStyle name="Normal 5 5 3 3 6" xfId="34673"/>
    <cellStyle name="Normal 5 5 3 4" xfId="34674"/>
    <cellStyle name="Normal 5 5 3 4 2" xfId="34675"/>
    <cellStyle name="Normal 5 5 3 4 2 2" xfId="34676"/>
    <cellStyle name="Normal 5 5 3 4 2 2 2" xfId="34677"/>
    <cellStyle name="Normal 5 5 3 4 2 2 2 2" xfId="34678"/>
    <cellStyle name="Normal 5 5 3 4 2 2 3" xfId="34679"/>
    <cellStyle name="Normal 5 5 3 4 2 3" xfId="34680"/>
    <cellStyle name="Normal 5 5 3 4 2 3 2" xfId="34681"/>
    <cellStyle name="Normal 5 5 3 4 2 4" xfId="34682"/>
    <cellStyle name="Normal 5 5 3 4 3" xfId="34683"/>
    <cellStyle name="Normal 5 5 3 4 3 2" xfId="34684"/>
    <cellStyle name="Normal 5 5 3 4 3 2 2" xfId="34685"/>
    <cellStyle name="Normal 5 5 3 4 3 3" xfId="34686"/>
    <cellStyle name="Normal 5 5 3 4 4" xfId="34687"/>
    <cellStyle name="Normal 5 5 3 4 4 2" xfId="34688"/>
    <cellStyle name="Normal 5 5 3 4 5" xfId="34689"/>
    <cellStyle name="Normal 5 5 3 5" xfId="34690"/>
    <cellStyle name="Normal 5 5 3 5 2" xfId="34691"/>
    <cellStyle name="Normal 5 5 3 5 2 2" xfId="34692"/>
    <cellStyle name="Normal 5 5 3 5 2 2 2" xfId="34693"/>
    <cellStyle name="Normal 5 5 3 5 2 3" xfId="34694"/>
    <cellStyle name="Normal 5 5 3 5 3" xfId="34695"/>
    <cellStyle name="Normal 5 5 3 5 3 2" xfId="34696"/>
    <cellStyle name="Normal 5 5 3 5 4" xfId="34697"/>
    <cellStyle name="Normal 5 5 3 6" xfId="34698"/>
    <cellStyle name="Normal 5 5 3 6 2" xfId="34699"/>
    <cellStyle name="Normal 5 5 3 6 2 2" xfId="34700"/>
    <cellStyle name="Normal 5 5 3 6 3" xfId="34701"/>
    <cellStyle name="Normal 5 5 3 7" xfId="34702"/>
    <cellStyle name="Normal 5 5 3 7 2" xfId="34703"/>
    <cellStyle name="Normal 5 5 3 8" xfId="34704"/>
    <cellStyle name="Normal 5 5 4" xfId="34705"/>
    <cellStyle name="Normal 5 5 4 2" xfId="34706"/>
    <cellStyle name="Normal 5 5 4 2 2" xfId="34707"/>
    <cellStyle name="Normal 5 5 4 2 2 2" xfId="34708"/>
    <cellStyle name="Normal 5 5 4 2 2 2 2" xfId="34709"/>
    <cellStyle name="Normal 5 5 4 2 2 2 2 2" xfId="34710"/>
    <cellStyle name="Normal 5 5 4 2 2 2 2 2 2" xfId="34711"/>
    <cellStyle name="Normal 5 5 4 2 2 2 2 3" xfId="34712"/>
    <cellStyle name="Normal 5 5 4 2 2 2 3" xfId="34713"/>
    <cellStyle name="Normal 5 5 4 2 2 2 3 2" xfId="34714"/>
    <cellStyle name="Normal 5 5 4 2 2 2 4" xfId="34715"/>
    <cellStyle name="Normal 5 5 4 2 2 3" xfId="34716"/>
    <cellStyle name="Normal 5 5 4 2 2 3 2" xfId="34717"/>
    <cellStyle name="Normal 5 5 4 2 2 3 2 2" xfId="34718"/>
    <cellStyle name="Normal 5 5 4 2 2 3 3" xfId="34719"/>
    <cellStyle name="Normal 5 5 4 2 2 4" xfId="34720"/>
    <cellStyle name="Normal 5 5 4 2 2 4 2" xfId="34721"/>
    <cellStyle name="Normal 5 5 4 2 2 5" xfId="34722"/>
    <cellStyle name="Normal 5 5 4 2 3" xfId="34723"/>
    <cellStyle name="Normal 5 5 4 2 3 2" xfId="34724"/>
    <cellStyle name="Normal 5 5 4 2 3 2 2" xfId="34725"/>
    <cellStyle name="Normal 5 5 4 2 3 2 2 2" xfId="34726"/>
    <cellStyle name="Normal 5 5 4 2 3 2 3" xfId="34727"/>
    <cellStyle name="Normal 5 5 4 2 3 3" xfId="34728"/>
    <cellStyle name="Normal 5 5 4 2 3 3 2" xfId="34729"/>
    <cellStyle name="Normal 5 5 4 2 3 4" xfId="34730"/>
    <cellStyle name="Normal 5 5 4 2 4" xfId="34731"/>
    <cellStyle name="Normal 5 5 4 2 4 2" xfId="34732"/>
    <cellStyle name="Normal 5 5 4 2 4 2 2" xfId="34733"/>
    <cellStyle name="Normal 5 5 4 2 4 3" xfId="34734"/>
    <cellStyle name="Normal 5 5 4 2 5" xfId="34735"/>
    <cellStyle name="Normal 5 5 4 2 5 2" xfId="34736"/>
    <cellStyle name="Normal 5 5 4 2 6" xfId="34737"/>
    <cellStyle name="Normal 5 5 4 3" xfId="34738"/>
    <cellStyle name="Normal 5 5 4 3 2" xfId="34739"/>
    <cellStyle name="Normal 5 5 4 3 2 2" xfId="34740"/>
    <cellStyle name="Normal 5 5 4 3 2 2 2" xfId="34741"/>
    <cellStyle name="Normal 5 5 4 3 2 2 2 2" xfId="34742"/>
    <cellStyle name="Normal 5 5 4 3 2 2 3" xfId="34743"/>
    <cellStyle name="Normal 5 5 4 3 2 3" xfId="34744"/>
    <cellStyle name="Normal 5 5 4 3 2 3 2" xfId="34745"/>
    <cellStyle name="Normal 5 5 4 3 2 4" xfId="34746"/>
    <cellStyle name="Normal 5 5 4 3 3" xfId="34747"/>
    <cellStyle name="Normal 5 5 4 3 3 2" xfId="34748"/>
    <cellStyle name="Normal 5 5 4 3 3 2 2" xfId="34749"/>
    <cellStyle name="Normal 5 5 4 3 3 3" xfId="34750"/>
    <cellStyle name="Normal 5 5 4 3 4" xfId="34751"/>
    <cellStyle name="Normal 5 5 4 3 4 2" xfId="34752"/>
    <cellStyle name="Normal 5 5 4 3 5" xfId="34753"/>
    <cellStyle name="Normal 5 5 4 4" xfId="34754"/>
    <cellStyle name="Normal 5 5 4 4 2" xfId="34755"/>
    <cellStyle name="Normal 5 5 4 4 2 2" xfId="34756"/>
    <cellStyle name="Normal 5 5 4 4 2 2 2" xfId="34757"/>
    <cellStyle name="Normal 5 5 4 4 2 3" xfId="34758"/>
    <cellStyle name="Normal 5 5 4 4 3" xfId="34759"/>
    <cellStyle name="Normal 5 5 4 4 3 2" xfId="34760"/>
    <cellStyle name="Normal 5 5 4 4 4" xfId="34761"/>
    <cellStyle name="Normal 5 5 4 5" xfId="34762"/>
    <cellStyle name="Normal 5 5 4 5 2" xfId="34763"/>
    <cellStyle name="Normal 5 5 4 5 2 2" xfId="34764"/>
    <cellStyle name="Normal 5 5 4 5 3" xfId="34765"/>
    <cellStyle name="Normal 5 5 4 6" xfId="34766"/>
    <cellStyle name="Normal 5 5 4 6 2" xfId="34767"/>
    <cellStyle name="Normal 5 5 4 7" xfId="34768"/>
    <cellStyle name="Normal 5 5 5" xfId="34769"/>
    <cellStyle name="Normal 5 5 5 2" xfId="34770"/>
    <cellStyle name="Normal 5 5 5 2 2" xfId="34771"/>
    <cellStyle name="Normal 5 5 5 2 2 2" xfId="34772"/>
    <cellStyle name="Normal 5 5 5 2 2 2 2" xfId="34773"/>
    <cellStyle name="Normal 5 5 5 2 2 2 2 2" xfId="34774"/>
    <cellStyle name="Normal 5 5 5 2 2 2 3" xfId="34775"/>
    <cellStyle name="Normal 5 5 5 2 2 3" xfId="34776"/>
    <cellStyle name="Normal 5 5 5 2 2 3 2" xfId="34777"/>
    <cellStyle name="Normal 5 5 5 2 2 4" xfId="34778"/>
    <cellStyle name="Normal 5 5 5 2 3" xfId="34779"/>
    <cellStyle name="Normal 5 5 5 2 3 2" xfId="34780"/>
    <cellStyle name="Normal 5 5 5 2 3 2 2" xfId="34781"/>
    <cellStyle name="Normal 5 5 5 2 3 3" xfId="34782"/>
    <cellStyle name="Normal 5 5 5 2 4" xfId="34783"/>
    <cellStyle name="Normal 5 5 5 2 4 2" xfId="34784"/>
    <cellStyle name="Normal 5 5 5 2 5" xfId="34785"/>
    <cellStyle name="Normal 5 5 5 3" xfId="34786"/>
    <cellStyle name="Normal 5 5 5 3 2" xfId="34787"/>
    <cellStyle name="Normal 5 5 5 3 2 2" xfId="34788"/>
    <cellStyle name="Normal 5 5 5 3 2 2 2" xfId="34789"/>
    <cellStyle name="Normal 5 5 5 3 2 3" xfId="34790"/>
    <cellStyle name="Normal 5 5 5 3 3" xfId="34791"/>
    <cellStyle name="Normal 5 5 5 3 3 2" xfId="34792"/>
    <cellStyle name="Normal 5 5 5 3 4" xfId="34793"/>
    <cellStyle name="Normal 5 5 5 4" xfId="34794"/>
    <cellStyle name="Normal 5 5 5 4 2" xfId="34795"/>
    <cellStyle name="Normal 5 5 5 4 2 2" xfId="34796"/>
    <cellStyle name="Normal 5 5 5 4 3" xfId="34797"/>
    <cellStyle name="Normal 5 5 5 5" xfId="34798"/>
    <cellStyle name="Normal 5 5 5 5 2" xfId="34799"/>
    <cellStyle name="Normal 5 5 5 6" xfId="34800"/>
    <cellStyle name="Normal 5 5 6" xfId="34801"/>
    <cellStyle name="Normal 5 5 6 2" xfId="34802"/>
    <cellStyle name="Normal 5 5 6 2 2" xfId="34803"/>
    <cellStyle name="Normal 5 5 6 2 2 2" xfId="34804"/>
    <cellStyle name="Normal 5 5 6 2 2 2 2" xfId="34805"/>
    <cellStyle name="Normal 5 5 6 2 2 3" xfId="34806"/>
    <cellStyle name="Normal 5 5 6 2 3" xfId="34807"/>
    <cellStyle name="Normal 5 5 6 2 3 2" xfId="34808"/>
    <cellStyle name="Normal 5 5 6 2 4" xfId="34809"/>
    <cellStyle name="Normal 5 5 6 3" xfId="34810"/>
    <cellStyle name="Normal 5 5 6 3 2" xfId="34811"/>
    <cellStyle name="Normal 5 5 6 3 2 2" xfId="34812"/>
    <cellStyle name="Normal 5 5 6 3 3" xfId="34813"/>
    <cellStyle name="Normal 5 5 6 4" xfId="34814"/>
    <cellStyle name="Normal 5 5 6 4 2" xfId="34815"/>
    <cellStyle name="Normal 5 5 6 5" xfId="34816"/>
    <cellStyle name="Normal 5 5 7" xfId="34817"/>
    <cellStyle name="Normal 5 5 7 2" xfId="34818"/>
    <cellStyle name="Normal 5 5 7 2 2" xfId="34819"/>
    <cellStyle name="Normal 5 5 7 2 2 2" xfId="34820"/>
    <cellStyle name="Normal 5 5 7 2 3" xfId="34821"/>
    <cellStyle name="Normal 5 5 7 3" xfId="34822"/>
    <cellStyle name="Normal 5 5 7 3 2" xfId="34823"/>
    <cellStyle name="Normal 5 5 7 4" xfId="34824"/>
    <cellStyle name="Normal 5 5 8" xfId="34825"/>
    <cellStyle name="Normal 5 5 8 2" xfId="34826"/>
    <cellStyle name="Normal 5 5 8 2 2" xfId="34827"/>
    <cellStyle name="Normal 5 5 8 3" xfId="34828"/>
    <cellStyle name="Normal 5 5 9" xfId="34829"/>
    <cellStyle name="Normal 5 5 9 2" xfId="34830"/>
    <cellStyle name="Normal 5 6" xfId="34831"/>
    <cellStyle name="Normal 5 6 2" xfId="34832"/>
    <cellStyle name="Normal 5 6 2 2" xfId="34833"/>
    <cellStyle name="Normal 5 6 2 2 2" xfId="34834"/>
    <cellStyle name="Normal 5 6 2 2 2 2" xfId="34835"/>
    <cellStyle name="Normal 5 6 2 2 2 2 2" xfId="34836"/>
    <cellStyle name="Normal 5 6 2 2 2 2 2 2" xfId="34837"/>
    <cellStyle name="Normal 5 6 2 2 2 2 2 2 2" xfId="34838"/>
    <cellStyle name="Normal 5 6 2 2 2 2 2 2 2 2" xfId="34839"/>
    <cellStyle name="Normal 5 6 2 2 2 2 2 2 3" xfId="34840"/>
    <cellStyle name="Normal 5 6 2 2 2 2 2 3" xfId="34841"/>
    <cellStyle name="Normal 5 6 2 2 2 2 2 3 2" xfId="34842"/>
    <cellStyle name="Normal 5 6 2 2 2 2 2 4" xfId="34843"/>
    <cellStyle name="Normal 5 6 2 2 2 2 3" xfId="34844"/>
    <cellStyle name="Normal 5 6 2 2 2 2 3 2" xfId="34845"/>
    <cellStyle name="Normal 5 6 2 2 2 2 3 2 2" xfId="34846"/>
    <cellStyle name="Normal 5 6 2 2 2 2 3 3" xfId="34847"/>
    <cellStyle name="Normal 5 6 2 2 2 2 4" xfId="34848"/>
    <cellStyle name="Normal 5 6 2 2 2 2 4 2" xfId="34849"/>
    <cellStyle name="Normal 5 6 2 2 2 2 5" xfId="34850"/>
    <cellStyle name="Normal 5 6 2 2 2 3" xfId="34851"/>
    <cellStyle name="Normal 5 6 2 2 2 3 2" xfId="34852"/>
    <cellStyle name="Normal 5 6 2 2 2 3 2 2" xfId="34853"/>
    <cellStyle name="Normal 5 6 2 2 2 3 2 2 2" xfId="34854"/>
    <cellStyle name="Normal 5 6 2 2 2 3 2 3" xfId="34855"/>
    <cellStyle name="Normal 5 6 2 2 2 3 3" xfId="34856"/>
    <cellStyle name="Normal 5 6 2 2 2 3 3 2" xfId="34857"/>
    <cellStyle name="Normal 5 6 2 2 2 3 4" xfId="34858"/>
    <cellStyle name="Normal 5 6 2 2 2 4" xfId="34859"/>
    <cellStyle name="Normal 5 6 2 2 2 4 2" xfId="34860"/>
    <cellStyle name="Normal 5 6 2 2 2 4 2 2" xfId="34861"/>
    <cellStyle name="Normal 5 6 2 2 2 4 3" xfId="34862"/>
    <cellStyle name="Normal 5 6 2 2 2 5" xfId="34863"/>
    <cellStyle name="Normal 5 6 2 2 2 5 2" xfId="34864"/>
    <cellStyle name="Normal 5 6 2 2 2 6" xfId="34865"/>
    <cellStyle name="Normal 5 6 2 2 3" xfId="34866"/>
    <cellStyle name="Normal 5 6 2 2 3 2" xfId="34867"/>
    <cellStyle name="Normal 5 6 2 2 3 2 2" xfId="34868"/>
    <cellStyle name="Normal 5 6 2 2 3 2 2 2" xfId="34869"/>
    <cellStyle name="Normal 5 6 2 2 3 2 2 2 2" xfId="34870"/>
    <cellStyle name="Normal 5 6 2 2 3 2 2 3" xfId="34871"/>
    <cellStyle name="Normal 5 6 2 2 3 2 3" xfId="34872"/>
    <cellStyle name="Normal 5 6 2 2 3 2 3 2" xfId="34873"/>
    <cellStyle name="Normal 5 6 2 2 3 2 4" xfId="34874"/>
    <cellStyle name="Normal 5 6 2 2 3 3" xfId="34875"/>
    <cellStyle name="Normal 5 6 2 2 3 3 2" xfId="34876"/>
    <cellStyle name="Normal 5 6 2 2 3 3 2 2" xfId="34877"/>
    <cellStyle name="Normal 5 6 2 2 3 3 3" xfId="34878"/>
    <cellStyle name="Normal 5 6 2 2 3 4" xfId="34879"/>
    <cellStyle name="Normal 5 6 2 2 3 4 2" xfId="34880"/>
    <cellStyle name="Normal 5 6 2 2 3 5" xfId="34881"/>
    <cellStyle name="Normal 5 6 2 2 4" xfId="34882"/>
    <cellStyle name="Normal 5 6 2 2 4 2" xfId="34883"/>
    <cellStyle name="Normal 5 6 2 2 4 2 2" xfId="34884"/>
    <cellStyle name="Normal 5 6 2 2 4 2 2 2" xfId="34885"/>
    <cellStyle name="Normal 5 6 2 2 4 2 3" xfId="34886"/>
    <cellStyle name="Normal 5 6 2 2 4 3" xfId="34887"/>
    <cellStyle name="Normal 5 6 2 2 4 3 2" xfId="34888"/>
    <cellStyle name="Normal 5 6 2 2 4 4" xfId="34889"/>
    <cellStyle name="Normal 5 6 2 2 5" xfId="34890"/>
    <cellStyle name="Normal 5 6 2 2 5 2" xfId="34891"/>
    <cellStyle name="Normal 5 6 2 2 5 2 2" xfId="34892"/>
    <cellStyle name="Normal 5 6 2 2 5 3" xfId="34893"/>
    <cellStyle name="Normal 5 6 2 2 6" xfId="34894"/>
    <cellStyle name="Normal 5 6 2 2 6 2" xfId="34895"/>
    <cellStyle name="Normal 5 6 2 2 7" xfId="34896"/>
    <cellStyle name="Normal 5 6 2 3" xfId="34897"/>
    <cellStyle name="Normal 5 6 2 3 2" xfId="34898"/>
    <cellStyle name="Normal 5 6 2 3 2 2" xfId="34899"/>
    <cellStyle name="Normal 5 6 2 3 2 2 2" xfId="34900"/>
    <cellStyle name="Normal 5 6 2 3 2 2 2 2" xfId="34901"/>
    <cellStyle name="Normal 5 6 2 3 2 2 2 2 2" xfId="34902"/>
    <cellStyle name="Normal 5 6 2 3 2 2 2 3" xfId="34903"/>
    <cellStyle name="Normal 5 6 2 3 2 2 3" xfId="34904"/>
    <cellStyle name="Normal 5 6 2 3 2 2 3 2" xfId="34905"/>
    <cellStyle name="Normal 5 6 2 3 2 2 4" xfId="34906"/>
    <cellStyle name="Normal 5 6 2 3 2 3" xfId="34907"/>
    <cellStyle name="Normal 5 6 2 3 2 3 2" xfId="34908"/>
    <cellStyle name="Normal 5 6 2 3 2 3 2 2" xfId="34909"/>
    <cellStyle name="Normal 5 6 2 3 2 3 3" xfId="34910"/>
    <cellStyle name="Normal 5 6 2 3 2 4" xfId="34911"/>
    <cellStyle name="Normal 5 6 2 3 2 4 2" xfId="34912"/>
    <cellStyle name="Normal 5 6 2 3 2 5" xfId="34913"/>
    <cellStyle name="Normal 5 6 2 3 3" xfId="34914"/>
    <cellStyle name="Normal 5 6 2 3 3 2" xfId="34915"/>
    <cellStyle name="Normal 5 6 2 3 3 2 2" xfId="34916"/>
    <cellStyle name="Normal 5 6 2 3 3 2 2 2" xfId="34917"/>
    <cellStyle name="Normal 5 6 2 3 3 2 3" xfId="34918"/>
    <cellStyle name="Normal 5 6 2 3 3 3" xfId="34919"/>
    <cellStyle name="Normal 5 6 2 3 3 3 2" xfId="34920"/>
    <cellStyle name="Normal 5 6 2 3 3 4" xfId="34921"/>
    <cellStyle name="Normal 5 6 2 3 4" xfId="34922"/>
    <cellStyle name="Normal 5 6 2 3 4 2" xfId="34923"/>
    <cellStyle name="Normal 5 6 2 3 4 2 2" xfId="34924"/>
    <cellStyle name="Normal 5 6 2 3 4 3" xfId="34925"/>
    <cellStyle name="Normal 5 6 2 3 5" xfId="34926"/>
    <cellStyle name="Normal 5 6 2 3 5 2" xfId="34927"/>
    <cellStyle name="Normal 5 6 2 3 6" xfId="34928"/>
    <cellStyle name="Normal 5 6 2 4" xfId="34929"/>
    <cellStyle name="Normal 5 6 2 4 2" xfId="34930"/>
    <cellStyle name="Normal 5 6 2 4 2 2" xfId="34931"/>
    <cellStyle name="Normal 5 6 2 4 2 2 2" xfId="34932"/>
    <cellStyle name="Normal 5 6 2 4 2 2 2 2" xfId="34933"/>
    <cellStyle name="Normal 5 6 2 4 2 2 3" xfId="34934"/>
    <cellStyle name="Normal 5 6 2 4 2 3" xfId="34935"/>
    <cellStyle name="Normal 5 6 2 4 2 3 2" xfId="34936"/>
    <cellStyle name="Normal 5 6 2 4 2 4" xfId="34937"/>
    <cellStyle name="Normal 5 6 2 4 3" xfId="34938"/>
    <cellStyle name="Normal 5 6 2 4 3 2" xfId="34939"/>
    <cellStyle name="Normal 5 6 2 4 3 2 2" xfId="34940"/>
    <cellStyle name="Normal 5 6 2 4 3 3" xfId="34941"/>
    <cellStyle name="Normal 5 6 2 4 4" xfId="34942"/>
    <cellStyle name="Normal 5 6 2 4 4 2" xfId="34943"/>
    <cellStyle name="Normal 5 6 2 4 5" xfId="34944"/>
    <cellStyle name="Normal 5 6 2 5" xfId="34945"/>
    <cellStyle name="Normal 5 6 2 5 2" xfId="34946"/>
    <cellStyle name="Normal 5 6 2 5 2 2" xfId="34947"/>
    <cellStyle name="Normal 5 6 2 5 2 2 2" xfId="34948"/>
    <cellStyle name="Normal 5 6 2 5 2 3" xfId="34949"/>
    <cellStyle name="Normal 5 6 2 5 3" xfId="34950"/>
    <cellStyle name="Normal 5 6 2 5 3 2" xfId="34951"/>
    <cellStyle name="Normal 5 6 2 5 4" xfId="34952"/>
    <cellStyle name="Normal 5 6 2 6" xfId="34953"/>
    <cellStyle name="Normal 5 6 2 6 2" xfId="34954"/>
    <cellStyle name="Normal 5 6 2 6 2 2" xfId="34955"/>
    <cellStyle name="Normal 5 6 2 6 3" xfId="34956"/>
    <cellStyle name="Normal 5 6 2 7" xfId="34957"/>
    <cellStyle name="Normal 5 6 2 7 2" xfId="34958"/>
    <cellStyle name="Normal 5 6 2 8" xfId="34959"/>
    <cellStyle name="Normal 5 6 3" xfId="34960"/>
    <cellStyle name="Normal 5 6 3 2" xfId="34961"/>
    <cellStyle name="Normal 5 6 3 2 2" xfId="34962"/>
    <cellStyle name="Normal 5 6 3 2 2 2" xfId="34963"/>
    <cellStyle name="Normal 5 6 3 2 2 2 2" xfId="34964"/>
    <cellStyle name="Normal 5 6 3 2 2 2 2 2" xfId="34965"/>
    <cellStyle name="Normal 5 6 3 2 2 2 2 2 2" xfId="34966"/>
    <cellStyle name="Normal 5 6 3 2 2 2 2 3" xfId="34967"/>
    <cellStyle name="Normal 5 6 3 2 2 2 3" xfId="34968"/>
    <cellStyle name="Normal 5 6 3 2 2 2 3 2" xfId="34969"/>
    <cellStyle name="Normal 5 6 3 2 2 2 4" xfId="34970"/>
    <cellStyle name="Normal 5 6 3 2 2 3" xfId="34971"/>
    <cellStyle name="Normal 5 6 3 2 2 3 2" xfId="34972"/>
    <cellStyle name="Normal 5 6 3 2 2 3 2 2" xfId="34973"/>
    <cellStyle name="Normal 5 6 3 2 2 3 3" xfId="34974"/>
    <cellStyle name="Normal 5 6 3 2 2 4" xfId="34975"/>
    <cellStyle name="Normal 5 6 3 2 2 4 2" xfId="34976"/>
    <cellStyle name="Normal 5 6 3 2 2 5" xfId="34977"/>
    <cellStyle name="Normal 5 6 3 2 3" xfId="34978"/>
    <cellStyle name="Normal 5 6 3 2 3 2" xfId="34979"/>
    <cellStyle name="Normal 5 6 3 2 3 2 2" xfId="34980"/>
    <cellStyle name="Normal 5 6 3 2 3 2 2 2" xfId="34981"/>
    <cellStyle name="Normal 5 6 3 2 3 2 3" xfId="34982"/>
    <cellStyle name="Normal 5 6 3 2 3 3" xfId="34983"/>
    <cellStyle name="Normal 5 6 3 2 3 3 2" xfId="34984"/>
    <cellStyle name="Normal 5 6 3 2 3 4" xfId="34985"/>
    <cellStyle name="Normal 5 6 3 2 4" xfId="34986"/>
    <cellStyle name="Normal 5 6 3 2 4 2" xfId="34987"/>
    <cellStyle name="Normal 5 6 3 2 4 2 2" xfId="34988"/>
    <cellStyle name="Normal 5 6 3 2 4 3" xfId="34989"/>
    <cellStyle name="Normal 5 6 3 2 5" xfId="34990"/>
    <cellStyle name="Normal 5 6 3 2 5 2" xfId="34991"/>
    <cellStyle name="Normal 5 6 3 2 6" xfId="34992"/>
    <cellStyle name="Normal 5 6 3 3" xfId="34993"/>
    <cellStyle name="Normal 5 6 3 3 2" xfId="34994"/>
    <cellStyle name="Normal 5 6 3 3 2 2" xfId="34995"/>
    <cellStyle name="Normal 5 6 3 3 2 2 2" xfId="34996"/>
    <cellStyle name="Normal 5 6 3 3 2 2 2 2" xfId="34997"/>
    <cellStyle name="Normal 5 6 3 3 2 2 3" xfId="34998"/>
    <cellStyle name="Normal 5 6 3 3 2 3" xfId="34999"/>
    <cellStyle name="Normal 5 6 3 3 2 3 2" xfId="35000"/>
    <cellStyle name="Normal 5 6 3 3 2 4" xfId="35001"/>
    <cellStyle name="Normal 5 6 3 3 3" xfId="35002"/>
    <cellStyle name="Normal 5 6 3 3 3 2" xfId="35003"/>
    <cellStyle name="Normal 5 6 3 3 3 2 2" xfId="35004"/>
    <cellStyle name="Normal 5 6 3 3 3 3" xfId="35005"/>
    <cellStyle name="Normal 5 6 3 3 4" xfId="35006"/>
    <cellStyle name="Normal 5 6 3 3 4 2" xfId="35007"/>
    <cellStyle name="Normal 5 6 3 3 5" xfId="35008"/>
    <cellStyle name="Normal 5 6 3 4" xfId="35009"/>
    <cellStyle name="Normal 5 6 3 4 2" xfId="35010"/>
    <cellStyle name="Normal 5 6 3 4 2 2" xfId="35011"/>
    <cellStyle name="Normal 5 6 3 4 2 2 2" xfId="35012"/>
    <cellStyle name="Normal 5 6 3 4 2 3" xfId="35013"/>
    <cellStyle name="Normal 5 6 3 4 3" xfId="35014"/>
    <cellStyle name="Normal 5 6 3 4 3 2" xfId="35015"/>
    <cellStyle name="Normal 5 6 3 4 4" xfId="35016"/>
    <cellStyle name="Normal 5 6 3 5" xfId="35017"/>
    <cellStyle name="Normal 5 6 3 5 2" xfId="35018"/>
    <cellStyle name="Normal 5 6 3 5 2 2" xfId="35019"/>
    <cellStyle name="Normal 5 6 3 5 3" xfId="35020"/>
    <cellStyle name="Normal 5 6 3 6" xfId="35021"/>
    <cellStyle name="Normal 5 6 3 6 2" xfId="35022"/>
    <cellStyle name="Normal 5 6 3 7" xfId="35023"/>
    <cellStyle name="Normal 5 6 4" xfId="35024"/>
    <cellStyle name="Normal 5 6 4 2" xfId="35025"/>
    <cellStyle name="Normal 5 6 4 2 2" xfId="35026"/>
    <cellStyle name="Normal 5 6 4 2 2 2" xfId="35027"/>
    <cellStyle name="Normal 5 6 4 2 2 2 2" xfId="35028"/>
    <cellStyle name="Normal 5 6 4 2 2 2 2 2" xfId="35029"/>
    <cellStyle name="Normal 5 6 4 2 2 2 3" xfId="35030"/>
    <cellStyle name="Normal 5 6 4 2 2 3" xfId="35031"/>
    <cellStyle name="Normal 5 6 4 2 2 3 2" xfId="35032"/>
    <cellStyle name="Normal 5 6 4 2 2 4" xfId="35033"/>
    <cellStyle name="Normal 5 6 4 2 3" xfId="35034"/>
    <cellStyle name="Normal 5 6 4 2 3 2" xfId="35035"/>
    <cellStyle name="Normal 5 6 4 2 3 2 2" xfId="35036"/>
    <cellStyle name="Normal 5 6 4 2 3 3" xfId="35037"/>
    <cellStyle name="Normal 5 6 4 2 4" xfId="35038"/>
    <cellStyle name="Normal 5 6 4 2 4 2" xfId="35039"/>
    <cellStyle name="Normal 5 6 4 2 5" xfId="35040"/>
    <cellStyle name="Normal 5 6 4 3" xfId="35041"/>
    <cellStyle name="Normal 5 6 4 3 2" xfId="35042"/>
    <cellStyle name="Normal 5 6 4 3 2 2" xfId="35043"/>
    <cellStyle name="Normal 5 6 4 3 2 2 2" xfId="35044"/>
    <cellStyle name="Normal 5 6 4 3 2 3" xfId="35045"/>
    <cellStyle name="Normal 5 6 4 3 3" xfId="35046"/>
    <cellStyle name="Normal 5 6 4 3 3 2" xfId="35047"/>
    <cellStyle name="Normal 5 6 4 3 4" xfId="35048"/>
    <cellStyle name="Normal 5 6 4 4" xfId="35049"/>
    <cellStyle name="Normal 5 6 4 4 2" xfId="35050"/>
    <cellStyle name="Normal 5 6 4 4 2 2" xfId="35051"/>
    <cellStyle name="Normal 5 6 4 4 3" xfId="35052"/>
    <cellStyle name="Normal 5 6 4 5" xfId="35053"/>
    <cellStyle name="Normal 5 6 4 5 2" xfId="35054"/>
    <cellStyle name="Normal 5 6 4 6" xfId="35055"/>
    <cellStyle name="Normal 5 6 5" xfId="35056"/>
    <cellStyle name="Normal 5 6 5 2" xfId="35057"/>
    <cellStyle name="Normal 5 6 5 2 2" xfId="35058"/>
    <cellStyle name="Normal 5 6 5 2 2 2" xfId="35059"/>
    <cellStyle name="Normal 5 6 5 2 2 2 2" xfId="35060"/>
    <cellStyle name="Normal 5 6 5 2 2 3" xfId="35061"/>
    <cellStyle name="Normal 5 6 5 2 3" xfId="35062"/>
    <cellStyle name="Normal 5 6 5 2 3 2" xfId="35063"/>
    <cellStyle name="Normal 5 6 5 2 4" xfId="35064"/>
    <cellStyle name="Normal 5 6 5 3" xfId="35065"/>
    <cellStyle name="Normal 5 6 5 3 2" xfId="35066"/>
    <cellStyle name="Normal 5 6 5 3 2 2" xfId="35067"/>
    <cellStyle name="Normal 5 6 5 3 3" xfId="35068"/>
    <cellStyle name="Normal 5 6 5 4" xfId="35069"/>
    <cellStyle name="Normal 5 6 5 4 2" xfId="35070"/>
    <cellStyle name="Normal 5 6 5 5" xfId="35071"/>
    <cellStyle name="Normal 5 6 6" xfId="35072"/>
    <cellStyle name="Normal 5 6 6 2" xfId="35073"/>
    <cellStyle name="Normal 5 6 6 2 2" xfId="35074"/>
    <cellStyle name="Normal 5 6 6 2 2 2" xfId="35075"/>
    <cellStyle name="Normal 5 6 6 2 3" xfId="35076"/>
    <cellStyle name="Normal 5 6 6 3" xfId="35077"/>
    <cellStyle name="Normal 5 6 6 3 2" xfId="35078"/>
    <cellStyle name="Normal 5 6 6 4" xfId="35079"/>
    <cellStyle name="Normal 5 6 7" xfId="35080"/>
    <cellStyle name="Normal 5 6 7 2" xfId="35081"/>
    <cellStyle name="Normal 5 6 7 2 2" xfId="35082"/>
    <cellStyle name="Normal 5 6 7 3" xfId="35083"/>
    <cellStyle name="Normal 5 6 8" xfId="35084"/>
    <cellStyle name="Normal 5 6 8 2" xfId="35085"/>
    <cellStyle name="Normal 5 6 9" xfId="35086"/>
    <cellStyle name="Normal 5 7" xfId="35087"/>
    <cellStyle name="Normal 5 7 2" xfId="35088"/>
    <cellStyle name="Normal 5 7 2 2" xfId="35089"/>
    <cellStyle name="Normal 5 7 2 2 2" xfId="35090"/>
    <cellStyle name="Normal 5 7 2 2 2 2" xfId="35091"/>
    <cellStyle name="Normal 5 7 2 2 2 2 2" xfId="35092"/>
    <cellStyle name="Normal 5 7 2 2 2 2 2 2" xfId="35093"/>
    <cellStyle name="Normal 5 7 2 2 2 2 2 2 2" xfId="35094"/>
    <cellStyle name="Normal 5 7 2 2 2 2 2 3" xfId="35095"/>
    <cellStyle name="Normal 5 7 2 2 2 2 3" xfId="35096"/>
    <cellStyle name="Normal 5 7 2 2 2 2 3 2" xfId="35097"/>
    <cellStyle name="Normal 5 7 2 2 2 2 4" xfId="35098"/>
    <cellStyle name="Normal 5 7 2 2 2 3" xfId="35099"/>
    <cellStyle name="Normal 5 7 2 2 2 3 2" xfId="35100"/>
    <cellStyle name="Normal 5 7 2 2 2 3 2 2" xfId="35101"/>
    <cellStyle name="Normal 5 7 2 2 2 3 3" xfId="35102"/>
    <cellStyle name="Normal 5 7 2 2 2 4" xfId="35103"/>
    <cellStyle name="Normal 5 7 2 2 2 4 2" xfId="35104"/>
    <cellStyle name="Normal 5 7 2 2 2 5" xfId="35105"/>
    <cellStyle name="Normal 5 7 2 2 3" xfId="35106"/>
    <cellStyle name="Normal 5 7 2 2 3 2" xfId="35107"/>
    <cellStyle name="Normal 5 7 2 2 3 2 2" xfId="35108"/>
    <cellStyle name="Normal 5 7 2 2 3 2 2 2" xfId="35109"/>
    <cellStyle name="Normal 5 7 2 2 3 2 3" xfId="35110"/>
    <cellStyle name="Normal 5 7 2 2 3 3" xfId="35111"/>
    <cellStyle name="Normal 5 7 2 2 3 3 2" xfId="35112"/>
    <cellStyle name="Normal 5 7 2 2 3 4" xfId="35113"/>
    <cellStyle name="Normal 5 7 2 2 4" xfId="35114"/>
    <cellStyle name="Normal 5 7 2 2 4 2" xfId="35115"/>
    <cellStyle name="Normal 5 7 2 2 4 2 2" xfId="35116"/>
    <cellStyle name="Normal 5 7 2 2 4 3" xfId="35117"/>
    <cellStyle name="Normal 5 7 2 2 5" xfId="35118"/>
    <cellStyle name="Normal 5 7 2 2 5 2" xfId="35119"/>
    <cellStyle name="Normal 5 7 2 2 6" xfId="35120"/>
    <cellStyle name="Normal 5 7 2 3" xfId="35121"/>
    <cellStyle name="Normal 5 7 2 3 2" xfId="35122"/>
    <cellStyle name="Normal 5 7 2 3 2 2" xfId="35123"/>
    <cellStyle name="Normal 5 7 2 3 2 2 2" xfId="35124"/>
    <cellStyle name="Normal 5 7 2 3 2 2 2 2" xfId="35125"/>
    <cellStyle name="Normal 5 7 2 3 2 2 3" xfId="35126"/>
    <cellStyle name="Normal 5 7 2 3 2 3" xfId="35127"/>
    <cellStyle name="Normal 5 7 2 3 2 3 2" xfId="35128"/>
    <cellStyle name="Normal 5 7 2 3 2 4" xfId="35129"/>
    <cellStyle name="Normal 5 7 2 3 3" xfId="35130"/>
    <cellStyle name="Normal 5 7 2 3 3 2" xfId="35131"/>
    <cellStyle name="Normal 5 7 2 3 3 2 2" xfId="35132"/>
    <cellStyle name="Normal 5 7 2 3 3 3" xfId="35133"/>
    <cellStyle name="Normal 5 7 2 3 4" xfId="35134"/>
    <cellStyle name="Normal 5 7 2 3 4 2" xfId="35135"/>
    <cellStyle name="Normal 5 7 2 3 5" xfId="35136"/>
    <cellStyle name="Normal 5 7 2 4" xfId="35137"/>
    <cellStyle name="Normal 5 7 2 4 2" xfId="35138"/>
    <cellStyle name="Normal 5 7 2 4 2 2" xfId="35139"/>
    <cellStyle name="Normal 5 7 2 4 2 2 2" xfId="35140"/>
    <cellStyle name="Normal 5 7 2 4 2 3" xfId="35141"/>
    <cellStyle name="Normal 5 7 2 4 3" xfId="35142"/>
    <cellStyle name="Normal 5 7 2 4 3 2" xfId="35143"/>
    <cellStyle name="Normal 5 7 2 4 4" xfId="35144"/>
    <cellStyle name="Normal 5 7 2 5" xfId="35145"/>
    <cellStyle name="Normal 5 7 2 5 2" xfId="35146"/>
    <cellStyle name="Normal 5 7 2 5 2 2" xfId="35147"/>
    <cellStyle name="Normal 5 7 2 5 3" xfId="35148"/>
    <cellStyle name="Normal 5 7 2 6" xfId="35149"/>
    <cellStyle name="Normal 5 7 2 6 2" xfId="35150"/>
    <cellStyle name="Normal 5 7 2 7" xfId="35151"/>
    <cellStyle name="Normal 5 7 3" xfId="35152"/>
    <cellStyle name="Normal 5 7 3 2" xfId="35153"/>
    <cellStyle name="Normal 5 7 3 2 2" xfId="35154"/>
    <cellStyle name="Normal 5 7 3 2 2 2" xfId="35155"/>
    <cellStyle name="Normal 5 7 3 2 2 2 2" xfId="35156"/>
    <cellStyle name="Normal 5 7 3 2 2 2 2 2" xfId="35157"/>
    <cellStyle name="Normal 5 7 3 2 2 2 3" xfId="35158"/>
    <cellStyle name="Normal 5 7 3 2 2 3" xfId="35159"/>
    <cellStyle name="Normal 5 7 3 2 2 3 2" xfId="35160"/>
    <cellStyle name="Normal 5 7 3 2 2 4" xfId="35161"/>
    <cellStyle name="Normal 5 7 3 2 3" xfId="35162"/>
    <cellStyle name="Normal 5 7 3 2 3 2" xfId="35163"/>
    <cellStyle name="Normal 5 7 3 2 3 2 2" xfId="35164"/>
    <cellStyle name="Normal 5 7 3 2 3 3" xfId="35165"/>
    <cellStyle name="Normal 5 7 3 2 4" xfId="35166"/>
    <cellStyle name="Normal 5 7 3 2 4 2" xfId="35167"/>
    <cellStyle name="Normal 5 7 3 2 5" xfId="35168"/>
    <cellStyle name="Normal 5 7 3 3" xfId="35169"/>
    <cellStyle name="Normal 5 7 3 3 2" xfId="35170"/>
    <cellStyle name="Normal 5 7 3 3 2 2" xfId="35171"/>
    <cellStyle name="Normal 5 7 3 3 2 2 2" xfId="35172"/>
    <cellStyle name="Normal 5 7 3 3 2 3" xfId="35173"/>
    <cellStyle name="Normal 5 7 3 3 3" xfId="35174"/>
    <cellStyle name="Normal 5 7 3 3 3 2" xfId="35175"/>
    <cellStyle name="Normal 5 7 3 3 4" xfId="35176"/>
    <cellStyle name="Normal 5 7 3 4" xfId="35177"/>
    <cellStyle name="Normal 5 7 3 4 2" xfId="35178"/>
    <cellStyle name="Normal 5 7 3 4 2 2" xfId="35179"/>
    <cellStyle name="Normal 5 7 3 4 3" xfId="35180"/>
    <cellStyle name="Normal 5 7 3 5" xfId="35181"/>
    <cellStyle name="Normal 5 7 3 5 2" xfId="35182"/>
    <cellStyle name="Normal 5 7 3 6" xfId="35183"/>
    <cellStyle name="Normal 5 7 4" xfId="35184"/>
    <cellStyle name="Normal 5 7 4 2" xfId="35185"/>
    <cellStyle name="Normal 5 7 4 2 2" xfId="35186"/>
    <cellStyle name="Normal 5 7 4 2 2 2" xfId="35187"/>
    <cellStyle name="Normal 5 7 4 2 2 2 2" xfId="35188"/>
    <cellStyle name="Normal 5 7 4 2 2 3" xfId="35189"/>
    <cellStyle name="Normal 5 7 4 2 3" xfId="35190"/>
    <cellStyle name="Normal 5 7 4 2 3 2" xfId="35191"/>
    <cellStyle name="Normal 5 7 4 2 4" xfId="35192"/>
    <cellStyle name="Normal 5 7 4 3" xfId="35193"/>
    <cellStyle name="Normal 5 7 4 3 2" xfId="35194"/>
    <cellStyle name="Normal 5 7 4 3 2 2" xfId="35195"/>
    <cellStyle name="Normal 5 7 4 3 3" xfId="35196"/>
    <cellStyle name="Normal 5 7 4 4" xfId="35197"/>
    <cellStyle name="Normal 5 7 4 4 2" xfId="35198"/>
    <cellStyle name="Normal 5 7 4 5" xfId="35199"/>
    <cellStyle name="Normal 5 7 5" xfId="35200"/>
    <cellStyle name="Normal 5 7 5 2" xfId="35201"/>
    <cellStyle name="Normal 5 7 5 2 2" xfId="35202"/>
    <cellStyle name="Normal 5 7 5 2 2 2" xfId="35203"/>
    <cellStyle name="Normal 5 7 5 2 3" xfId="35204"/>
    <cellStyle name="Normal 5 7 5 3" xfId="35205"/>
    <cellStyle name="Normal 5 7 5 3 2" xfId="35206"/>
    <cellStyle name="Normal 5 7 5 4" xfId="35207"/>
    <cellStyle name="Normal 5 7 6" xfId="35208"/>
    <cellStyle name="Normal 5 7 6 2" xfId="35209"/>
    <cellStyle name="Normal 5 7 6 2 2" xfId="35210"/>
    <cellStyle name="Normal 5 7 6 3" xfId="35211"/>
    <cellStyle name="Normal 5 7 7" xfId="35212"/>
    <cellStyle name="Normal 5 7 7 2" xfId="35213"/>
    <cellStyle name="Normal 5 7 8" xfId="35214"/>
    <cellStyle name="Normal 5 8" xfId="35215"/>
    <cellStyle name="Normal 5 8 2" xfId="35216"/>
    <cellStyle name="Normal 5 8 2 2" xfId="35217"/>
    <cellStyle name="Normal 5 8 2 2 2" xfId="35218"/>
    <cellStyle name="Normal 5 8 2 2 2 2" xfId="35219"/>
    <cellStyle name="Normal 5 8 2 2 2 2 2" xfId="35220"/>
    <cellStyle name="Normal 5 8 2 2 2 2 2 2" xfId="35221"/>
    <cellStyle name="Normal 5 8 2 2 2 2 3" xfId="35222"/>
    <cellStyle name="Normal 5 8 2 2 2 3" xfId="35223"/>
    <cellStyle name="Normal 5 8 2 2 2 3 2" xfId="35224"/>
    <cellStyle name="Normal 5 8 2 2 2 4" xfId="35225"/>
    <cellStyle name="Normal 5 8 2 2 3" xfId="35226"/>
    <cellStyle name="Normal 5 8 2 2 3 2" xfId="35227"/>
    <cellStyle name="Normal 5 8 2 2 3 2 2" xfId="35228"/>
    <cellStyle name="Normal 5 8 2 2 3 3" xfId="35229"/>
    <cellStyle name="Normal 5 8 2 2 4" xfId="35230"/>
    <cellStyle name="Normal 5 8 2 2 4 2" xfId="35231"/>
    <cellStyle name="Normal 5 8 2 2 5" xfId="35232"/>
    <cellStyle name="Normal 5 8 2 3" xfId="35233"/>
    <cellStyle name="Normal 5 8 2 3 2" xfId="35234"/>
    <cellStyle name="Normal 5 8 2 3 2 2" xfId="35235"/>
    <cellStyle name="Normal 5 8 2 3 2 2 2" xfId="35236"/>
    <cellStyle name="Normal 5 8 2 3 2 3" xfId="35237"/>
    <cellStyle name="Normal 5 8 2 3 3" xfId="35238"/>
    <cellStyle name="Normal 5 8 2 3 3 2" xfId="35239"/>
    <cellStyle name="Normal 5 8 2 3 4" xfId="35240"/>
    <cellStyle name="Normal 5 8 2 4" xfId="35241"/>
    <cellStyle name="Normal 5 8 2 4 2" xfId="35242"/>
    <cellStyle name="Normal 5 8 2 4 2 2" xfId="35243"/>
    <cellStyle name="Normal 5 8 2 4 3" xfId="35244"/>
    <cellStyle name="Normal 5 8 2 5" xfId="35245"/>
    <cellStyle name="Normal 5 8 2 5 2" xfId="35246"/>
    <cellStyle name="Normal 5 8 2 6" xfId="35247"/>
    <cellStyle name="Normal 5 8 3" xfId="35248"/>
    <cellStyle name="Normal 5 8 3 2" xfId="35249"/>
    <cellStyle name="Normal 5 8 3 2 2" xfId="35250"/>
    <cellStyle name="Normal 5 8 3 2 2 2" xfId="35251"/>
    <cellStyle name="Normal 5 8 3 2 2 2 2" xfId="35252"/>
    <cellStyle name="Normal 5 8 3 2 2 3" xfId="35253"/>
    <cellStyle name="Normal 5 8 3 2 3" xfId="35254"/>
    <cellStyle name="Normal 5 8 3 2 3 2" xfId="35255"/>
    <cellStyle name="Normal 5 8 3 2 4" xfId="35256"/>
    <cellStyle name="Normal 5 8 3 3" xfId="35257"/>
    <cellStyle name="Normal 5 8 3 3 2" xfId="35258"/>
    <cellStyle name="Normal 5 8 3 3 2 2" xfId="35259"/>
    <cellStyle name="Normal 5 8 3 3 3" xfId="35260"/>
    <cellStyle name="Normal 5 8 3 4" xfId="35261"/>
    <cellStyle name="Normal 5 8 3 4 2" xfId="35262"/>
    <cellStyle name="Normal 5 8 3 5" xfId="35263"/>
    <cellStyle name="Normal 5 8 4" xfId="35264"/>
    <cellStyle name="Normal 5 8 4 2" xfId="35265"/>
    <cellStyle name="Normal 5 8 4 2 2" xfId="35266"/>
    <cellStyle name="Normal 5 8 4 2 2 2" xfId="35267"/>
    <cellStyle name="Normal 5 8 4 2 3" xfId="35268"/>
    <cellStyle name="Normal 5 8 4 3" xfId="35269"/>
    <cellStyle name="Normal 5 8 4 3 2" xfId="35270"/>
    <cellStyle name="Normal 5 8 4 4" xfId="35271"/>
    <cellStyle name="Normal 5 8 5" xfId="35272"/>
    <cellStyle name="Normal 5 8 5 2" xfId="35273"/>
    <cellStyle name="Normal 5 8 5 2 2" xfId="35274"/>
    <cellStyle name="Normal 5 8 5 3" xfId="35275"/>
    <cellStyle name="Normal 5 8 6" xfId="35276"/>
    <cellStyle name="Normal 5 8 6 2" xfId="35277"/>
    <cellStyle name="Normal 5 8 7" xfId="35278"/>
    <cellStyle name="Normal 5 9" xfId="35279"/>
    <cellStyle name="Normal 5 9 2" xfId="35280"/>
    <cellStyle name="Normal 5 9 2 2" xfId="35281"/>
    <cellStyle name="Normal 5 9 2 2 2" xfId="35282"/>
    <cellStyle name="Normal 5 9 2 2 2 2" xfId="35283"/>
    <cellStyle name="Normal 5 9 2 2 2 2 2" xfId="35284"/>
    <cellStyle name="Normal 5 9 2 2 2 3" xfId="35285"/>
    <cellStyle name="Normal 5 9 2 2 3" xfId="35286"/>
    <cellStyle name="Normal 5 9 2 2 3 2" xfId="35287"/>
    <cellStyle name="Normal 5 9 2 2 4" xfId="35288"/>
    <cellStyle name="Normal 5 9 2 3" xfId="35289"/>
    <cellStyle name="Normal 5 9 2 3 2" xfId="35290"/>
    <cellStyle name="Normal 5 9 2 3 2 2" xfId="35291"/>
    <cellStyle name="Normal 5 9 2 3 3" xfId="35292"/>
    <cellStyle name="Normal 5 9 2 4" xfId="35293"/>
    <cellStyle name="Normal 5 9 2 4 2" xfId="35294"/>
    <cellStyle name="Normal 5 9 2 5" xfId="35295"/>
    <cellStyle name="Normal 5 9 3" xfId="35296"/>
    <cellStyle name="Normal 5 9 3 2" xfId="35297"/>
    <cellStyle name="Normal 5 9 3 2 2" xfId="35298"/>
    <cellStyle name="Normal 5 9 3 2 2 2" xfId="35299"/>
    <cellStyle name="Normal 5 9 3 2 3" xfId="35300"/>
    <cellStyle name="Normal 5 9 3 3" xfId="35301"/>
    <cellStyle name="Normal 5 9 3 3 2" xfId="35302"/>
    <cellStyle name="Normal 5 9 3 4" xfId="35303"/>
    <cellStyle name="Normal 5 9 4" xfId="35304"/>
    <cellStyle name="Normal 5 9 4 2" xfId="35305"/>
    <cellStyle name="Normal 5 9 4 2 2" xfId="35306"/>
    <cellStyle name="Normal 5 9 4 3" xfId="35307"/>
    <cellStyle name="Normal 5 9 5" xfId="35308"/>
    <cellStyle name="Normal 5 9 5 2" xfId="35309"/>
    <cellStyle name="Normal 5 9 6" xfId="35310"/>
    <cellStyle name="Normal 50" xfId="35311"/>
    <cellStyle name="Normal 50 2" xfId="35312"/>
    <cellStyle name="Normal 51" xfId="35313"/>
    <cellStyle name="Normal 51 2" xfId="35314"/>
    <cellStyle name="Normal 51 3" xfId="35315"/>
    <cellStyle name="Normal 52" xfId="35316"/>
    <cellStyle name="Normal 53" xfId="35317"/>
    <cellStyle name="Normal 53 2" xfId="35318"/>
    <cellStyle name="Normal 53 3" xfId="35319"/>
    <cellStyle name="Normal 54" xfId="29"/>
    <cellStyle name="Normal 54 2" xfId="35320"/>
    <cellStyle name="Normal 54 3" xfId="35321"/>
    <cellStyle name="Normal 54 4" xfId="35322"/>
    <cellStyle name="Normal 54 5" xfId="35323"/>
    <cellStyle name="Normal 55" xfId="35324"/>
    <cellStyle name="Normal 55 2" xfId="35325"/>
    <cellStyle name="Normal 55 3" xfId="35326"/>
    <cellStyle name="Normal 56" xfId="35327"/>
    <cellStyle name="Normal 56 2" xfId="35328"/>
    <cellStyle name="Normal 57" xfId="35329"/>
    <cellStyle name="Normal 57 2" xfId="35330"/>
    <cellStyle name="Normal 58" xfId="35331"/>
    <cellStyle name="Normal 58 2" xfId="35332"/>
    <cellStyle name="Normal 59" xfId="33"/>
    <cellStyle name="Normal 59 2" xfId="35333"/>
    <cellStyle name="Normal 59 3" xfId="35334"/>
    <cellStyle name="Normal 6" xfId="22"/>
    <cellStyle name="Normal 6 2" xfId="23"/>
    <cellStyle name="Normal 6 2 2" xfId="35335"/>
    <cellStyle name="Normal 6 2 3" xfId="35336"/>
    <cellStyle name="Normal 6 3" xfId="35337"/>
    <cellStyle name="Normal 6 4" xfId="35338"/>
    <cellStyle name="Normal 6 5" xfId="35339"/>
    <cellStyle name="Normal 6 6" xfId="35340"/>
    <cellStyle name="Normal 6 7" xfId="35341"/>
    <cellStyle name="Normal 60" xfId="35342"/>
    <cellStyle name="Normal 60 2" xfId="35343"/>
    <cellStyle name="Normal 61" xfId="35344"/>
    <cellStyle name="Normal 62" xfId="35345"/>
    <cellStyle name="Normal 63" xfId="35346"/>
    <cellStyle name="Normal 64" xfId="35347"/>
    <cellStyle name="Normal 65" xfId="10"/>
    <cellStyle name="Normal 66" xfId="41534"/>
    <cellStyle name="Normal 67" xfId="35348"/>
    <cellStyle name="Normal 68" xfId="41535"/>
    <cellStyle name="Normal 69" xfId="41536"/>
    <cellStyle name="Normal 7" xfId="35349"/>
    <cellStyle name="Normal 7 10" xfId="35350"/>
    <cellStyle name="Normal 7 10 2" xfId="35351"/>
    <cellStyle name="Normal 7 10 2 2" xfId="35352"/>
    <cellStyle name="Normal 7 10 2 2 2" xfId="35353"/>
    <cellStyle name="Normal 7 10 2 3" xfId="35354"/>
    <cellStyle name="Normal 7 10 3" xfId="35355"/>
    <cellStyle name="Normal 7 10 3 2" xfId="35356"/>
    <cellStyle name="Normal 7 10 4" xfId="35357"/>
    <cellStyle name="Normal 7 11" xfId="35358"/>
    <cellStyle name="Normal 7 11 2" xfId="35359"/>
    <cellStyle name="Normal 7 11 2 2" xfId="35360"/>
    <cellStyle name="Normal 7 11 3" xfId="35361"/>
    <cellStyle name="Normal 7 12" xfId="35362"/>
    <cellStyle name="Normal 7 12 2" xfId="35363"/>
    <cellStyle name="Normal 7 13" xfId="35364"/>
    <cellStyle name="Normal 7 14" xfId="35365"/>
    <cellStyle name="Normal 7 2" xfId="35366"/>
    <cellStyle name="Normal 7 2 10" xfId="35367"/>
    <cellStyle name="Normal 7 2 10 2" xfId="35368"/>
    <cellStyle name="Normal 7 2 10 2 2" xfId="35369"/>
    <cellStyle name="Normal 7 2 10 3" xfId="35370"/>
    <cellStyle name="Normal 7 2 11" xfId="35371"/>
    <cellStyle name="Normal 7 2 11 2" xfId="35372"/>
    <cellStyle name="Normal 7 2 12" xfId="35373"/>
    <cellStyle name="Normal 7 2 13" xfId="35374"/>
    <cellStyle name="Normal 7 2 2" xfId="35375"/>
    <cellStyle name="Normal 7 2 2 10" xfId="35376"/>
    <cellStyle name="Normal 7 2 2 10 2" xfId="35377"/>
    <cellStyle name="Normal 7 2 2 11" xfId="35378"/>
    <cellStyle name="Normal 7 2 2 2" xfId="35379"/>
    <cellStyle name="Normal 7 2 2 2 10" xfId="35380"/>
    <cellStyle name="Normal 7 2 2 2 2" xfId="35381"/>
    <cellStyle name="Normal 7 2 2 2 2 2" xfId="35382"/>
    <cellStyle name="Normal 7 2 2 2 2 2 2" xfId="35383"/>
    <cellStyle name="Normal 7 2 2 2 2 2 2 2" xfId="35384"/>
    <cellStyle name="Normal 7 2 2 2 2 2 2 2 2" xfId="35385"/>
    <cellStyle name="Normal 7 2 2 2 2 2 2 2 2 2" xfId="35386"/>
    <cellStyle name="Normal 7 2 2 2 2 2 2 2 2 2 2" xfId="35387"/>
    <cellStyle name="Normal 7 2 2 2 2 2 2 2 2 2 2 2" xfId="35388"/>
    <cellStyle name="Normal 7 2 2 2 2 2 2 2 2 2 2 2 2" xfId="35389"/>
    <cellStyle name="Normal 7 2 2 2 2 2 2 2 2 2 2 3" xfId="35390"/>
    <cellStyle name="Normal 7 2 2 2 2 2 2 2 2 2 3" xfId="35391"/>
    <cellStyle name="Normal 7 2 2 2 2 2 2 2 2 2 3 2" xfId="35392"/>
    <cellStyle name="Normal 7 2 2 2 2 2 2 2 2 2 4" xfId="35393"/>
    <cellStyle name="Normal 7 2 2 2 2 2 2 2 2 3" xfId="35394"/>
    <cellStyle name="Normal 7 2 2 2 2 2 2 2 2 3 2" xfId="35395"/>
    <cellStyle name="Normal 7 2 2 2 2 2 2 2 2 3 2 2" xfId="35396"/>
    <cellStyle name="Normal 7 2 2 2 2 2 2 2 2 3 3" xfId="35397"/>
    <cellStyle name="Normal 7 2 2 2 2 2 2 2 2 4" xfId="35398"/>
    <cellStyle name="Normal 7 2 2 2 2 2 2 2 2 4 2" xfId="35399"/>
    <cellStyle name="Normal 7 2 2 2 2 2 2 2 2 5" xfId="35400"/>
    <cellStyle name="Normal 7 2 2 2 2 2 2 2 3" xfId="35401"/>
    <cellStyle name="Normal 7 2 2 2 2 2 2 2 3 2" xfId="35402"/>
    <cellStyle name="Normal 7 2 2 2 2 2 2 2 3 2 2" xfId="35403"/>
    <cellStyle name="Normal 7 2 2 2 2 2 2 2 3 2 2 2" xfId="35404"/>
    <cellStyle name="Normal 7 2 2 2 2 2 2 2 3 2 3" xfId="35405"/>
    <cellStyle name="Normal 7 2 2 2 2 2 2 2 3 3" xfId="35406"/>
    <cellStyle name="Normal 7 2 2 2 2 2 2 2 3 3 2" xfId="35407"/>
    <cellStyle name="Normal 7 2 2 2 2 2 2 2 3 4" xfId="35408"/>
    <cellStyle name="Normal 7 2 2 2 2 2 2 2 4" xfId="35409"/>
    <cellStyle name="Normal 7 2 2 2 2 2 2 2 4 2" xfId="35410"/>
    <cellStyle name="Normal 7 2 2 2 2 2 2 2 4 2 2" xfId="35411"/>
    <cellStyle name="Normal 7 2 2 2 2 2 2 2 4 3" xfId="35412"/>
    <cellStyle name="Normal 7 2 2 2 2 2 2 2 5" xfId="35413"/>
    <cellStyle name="Normal 7 2 2 2 2 2 2 2 5 2" xfId="35414"/>
    <cellStyle name="Normal 7 2 2 2 2 2 2 2 6" xfId="35415"/>
    <cellStyle name="Normal 7 2 2 2 2 2 2 3" xfId="35416"/>
    <cellStyle name="Normal 7 2 2 2 2 2 2 3 2" xfId="35417"/>
    <cellStyle name="Normal 7 2 2 2 2 2 2 3 2 2" xfId="35418"/>
    <cellStyle name="Normal 7 2 2 2 2 2 2 3 2 2 2" xfId="35419"/>
    <cellStyle name="Normal 7 2 2 2 2 2 2 3 2 2 2 2" xfId="35420"/>
    <cellStyle name="Normal 7 2 2 2 2 2 2 3 2 2 3" xfId="35421"/>
    <cellStyle name="Normal 7 2 2 2 2 2 2 3 2 3" xfId="35422"/>
    <cellStyle name="Normal 7 2 2 2 2 2 2 3 2 3 2" xfId="35423"/>
    <cellStyle name="Normal 7 2 2 2 2 2 2 3 2 4" xfId="35424"/>
    <cellStyle name="Normal 7 2 2 2 2 2 2 3 3" xfId="35425"/>
    <cellStyle name="Normal 7 2 2 2 2 2 2 3 3 2" xfId="35426"/>
    <cellStyle name="Normal 7 2 2 2 2 2 2 3 3 2 2" xfId="35427"/>
    <cellStyle name="Normal 7 2 2 2 2 2 2 3 3 3" xfId="35428"/>
    <cellStyle name="Normal 7 2 2 2 2 2 2 3 4" xfId="35429"/>
    <cellStyle name="Normal 7 2 2 2 2 2 2 3 4 2" xfId="35430"/>
    <cellStyle name="Normal 7 2 2 2 2 2 2 3 5" xfId="35431"/>
    <cellStyle name="Normal 7 2 2 2 2 2 2 4" xfId="35432"/>
    <cellStyle name="Normal 7 2 2 2 2 2 2 4 2" xfId="35433"/>
    <cellStyle name="Normal 7 2 2 2 2 2 2 4 2 2" xfId="35434"/>
    <cellStyle name="Normal 7 2 2 2 2 2 2 4 2 2 2" xfId="35435"/>
    <cellStyle name="Normal 7 2 2 2 2 2 2 4 2 3" xfId="35436"/>
    <cellStyle name="Normal 7 2 2 2 2 2 2 4 3" xfId="35437"/>
    <cellStyle name="Normal 7 2 2 2 2 2 2 4 3 2" xfId="35438"/>
    <cellStyle name="Normal 7 2 2 2 2 2 2 4 4" xfId="35439"/>
    <cellStyle name="Normal 7 2 2 2 2 2 2 5" xfId="35440"/>
    <cellStyle name="Normal 7 2 2 2 2 2 2 5 2" xfId="35441"/>
    <cellStyle name="Normal 7 2 2 2 2 2 2 5 2 2" xfId="35442"/>
    <cellStyle name="Normal 7 2 2 2 2 2 2 5 3" xfId="35443"/>
    <cellStyle name="Normal 7 2 2 2 2 2 2 6" xfId="35444"/>
    <cellStyle name="Normal 7 2 2 2 2 2 2 6 2" xfId="35445"/>
    <cellStyle name="Normal 7 2 2 2 2 2 2 7" xfId="35446"/>
    <cellStyle name="Normal 7 2 2 2 2 2 3" xfId="35447"/>
    <cellStyle name="Normal 7 2 2 2 2 2 3 2" xfId="35448"/>
    <cellStyle name="Normal 7 2 2 2 2 2 3 2 2" xfId="35449"/>
    <cellStyle name="Normal 7 2 2 2 2 2 3 2 2 2" xfId="35450"/>
    <cellStyle name="Normal 7 2 2 2 2 2 3 2 2 2 2" xfId="35451"/>
    <cellStyle name="Normal 7 2 2 2 2 2 3 2 2 2 2 2" xfId="35452"/>
    <cellStyle name="Normal 7 2 2 2 2 2 3 2 2 2 3" xfId="35453"/>
    <cellStyle name="Normal 7 2 2 2 2 2 3 2 2 3" xfId="35454"/>
    <cellStyle name="Normal 7 2 2 2 2 2 3 2 2 3 2" xfId="35455"/>
    <cellStyle name="Normal 7 2 2 2 2 2 3 2 2 4" xfId="35456"/>
    <cellStyle name="Normal 7 2 2 2 2 2 3 2 3" xfId="35457"/>
    <cellStyle name="Normal 7 2 2 2 2 2 3 2 3 2" xfId="35458"/>
    <cellStyle name="Normal 7 2 2 2 2 2 3 2 3 2 2" xfId="35459"/>
    <cellStyle name="Normal 7 2 2 2 2 2 3 2 3 3" xfId="35460"/>
    <cellStyle name="Normal 7 2 2 2 2 2 3 2 4" xfId="35461"/>
    <cellStyle name="Normal 7 2 2 2 2 2 3 2 4 2" xfId="35462"/>
    <cellStyle name="Normal 7 2 2 2 2 2 3 2 5" xfId="35463"/>
    <cellStyle name="Normal 7 2 2 2 2 2 3 3" xfId="35464"/>
    <cellStyle name="Normal 7 2 2 2 2 2 3 3 2" xfId="35465"/>
    <cellStyle name="Normal 7 2 2 2 2 2 3 3 2 2" xfId="35466"/>
    <cellStyle name="Normal 7 2 2 2 2 2 3 3 2 2 2" xfId="35467"/>
    <cellStyle name="Normal 7 2 2 2 2 2 3 3 2 3" xfId="35468"/>
    <cellStyle name="Normal 7 2 2 2 2 2 3 3 3" xfId="35469"/>
    <cellStyle name="Normal 7 2 2 2 2 2 3 3 3 2" xfId="35470"/>
    <cellStyle name="Normal 7 2 2 2 2 2 3 3 4" xfId="35471"/>
    <cellStyle name="Normal 7 2 2 2 2 2 3 4" xfId="35472"/>
    <cellStyle name="Normal 7 2 2 2 2 2 3 4 2" xfId="35473"/>
    <cellStyle name="Normal 7 2 2 2 2 2 3 4 2 2" xfId="35474"/>
    <cellStyle name="Normal 7 2 2 2 2 2 3 4 3" xfId="35475"/>
    <cellStyle name="Normal 7 2 2 2 2 2 3 5" xfId="35476"/>
    <cellStyle name="Normal 7 2 2 2 2 2 3 5 2" xfId="35477"/>
    <cellStyle name="Normal 7 2 2 2 2 2 3 6" xfId="35478"/>
    <cellStyle name="Normal 7 2 2 2 2 2 4" xfId="35479"/>
    <cellStyle name="Normal 7 2 2 2 2 2 4 2" xfId="35480"/>
    <cellStyle name="Normal 7 2 2 2 2 2 4 2 2" xfId="35481"/>
    <cellStyle name="Normal 7 2 2 2 2 2 4 2 2 2" xfId="35482"/>
    <cellStyle name="Normal 7 2 2 2 2 2 4 2 2 2 2" xfId="35483"/>
    <cellStyle name="Normal 7 2 2 2 2 2 4 2 2 3" xfId="35484"/>
    <cellStyle name="Normal 7 2 2 2 2 2 4 2 3" xfId="35485"/>
    <cellStyle name="Normal 7 2 2 2 2 2 4 2 3 2" xfId="35486"/>
    <cellStyle name="Normal 7 2 2 2 2 2 4 2 4" xfId="35487"/>
    <cellStyle name="Normal 7 2 2 2 2 2 4 3" xfId="35488"/>
    <cellStyle name="Normal 7 2 2 2 2 2 4 3 2" xfId="35489"/>
    <cellStyle name="Normal 7 2 2 2 2 2 4 3 2 2" xfId="35490"/>
    <cellStyle name="Normal 7 2 2 2 2 2 4 3 3" xfId="35491"/>
    <cellStyle name="Normal 7 2 2 2 2 2 4 4" xfId="35492"/>
    <cellStyle name="Normal 7 2 2 2 2 2 4 4 2" xfId="35493"/>
    <cellStyle name="Normal 7 2 2 2 2 2 4 5" xfId="35494"/>
    <cellStyle name="Normal 7 2 2 2 2 2 5" xfId="35495"/>
    <cellStyle name="Normal 7 2 2 2 2 2 5 2" xfId="35496"/>
    <cellStyle name="Normal 7 2 2 2 2 2 5 2 2" xfId="35497"/>
    <cellStyle name="Normal 7 2 2 2 2 2 5 2 2 2" xfId="35498"/>
    <cellStyle name="Normal 7 2 2 2 2 2 5 2 3" xfId="35499"/>
    <cellStyle name="Normal 7 2 2 2 2 2 5 3" xfId="35500"/>
    <cellStyle name="Normal 7 2 2 2 2 2 5 3 2" xfId="35501"/>
    <cellStyle name="Normal 7 2 2 2 2 2 5 4" xfId="35502"/>
    <cellStyle name="Normal 7 2 2 2 2 2 6" xfId="35503"/>
    <cellStyle name="Normal 7 2 2 2 2 2 6 2" xfId="35504"/>
    <cellStyle name="Normal 7 2 2 2 2 2 6 2 2" xfId="35505"/>
    <cellStyle name="Normal 7 2 2 2 2 2 6 3" xfId="35506"/>
    <cellStyle name="Normal 7 2 2 2 2 2 7" xfId="35507"/>
    <cellStyle name="Normal 7 2 2 2 2 2 7 2" xfId="35508"/>
    <cellStyle name="Normal 7 2 2 2 2 2 8" xfId="35509"/>
    <cellStyle name="Normal 7 2 2 2 2 3" xfId="35510"/>
    <cellStyle name="Normal 7 2 2 2 2 3 2" xfId="35511"/>
    <cellStyle name="Normal 7 2 2 2 2 3 2 2" xfId="35512"/>
    <cellStyle name="Normal 7 2 2 2 2 3 2 2 2" xfId="35513"/>
    <cellStyle name="Normal 7 2 2 2 2 3 2 2 2 2" xfId="35514"/>
    <cellStyle name="Normal 7 2 2 2 2 3 2 2 2 2 2" xfId="35515"/>
    <cellStyle name="Normal 7 2 2 2 2 3 2 2 2 2 2 2" xfId="35516"/>
    <cellStyle name="Normal 7 2 2 2 2 3 2 2 2 2 3" xfId="35517"/>
    <cellStyle name="Normal 7 2 2 2 2 3 2 2 2 3" xfId="35518"/>
    <cellStyle name="Normal 7 2 2 2 2 3 2 2 2 3 2" xfId="35519"/>
    <cellStyle name="Normal 7 2 2 2 2 3 2 2 2 4" xfId="35520"/>
    <cellStyle name="Normal 7 2 2 2 2 3 2 2 3" xfId="35521"/>
    <cellStyle name="Normal 7 2 2 2 2 3 2 2 3 2" xfId="35522"/>
    <cellStyle name="Normal 7 2 2 2 2 3 2 2 3 2 2" xfId="35523"/>
    <cellStyle name="Normal 7 2 2 2 2 3 2 2 3 3" xfId="35524"/>
    <cellStyle name="Normal 7 2 2 2 2 3 2 2 4" xfId="35525"/>
    <cellStyle name="Normal 7 2 2 2 2 3 2 2 4 2" xfId="35526"/>
    <cellStyle name="Normal 7 2 2 2 2 3 2 2 5" xfId="35527"/>
    <cellStyle name="Normal 7 2 2 2 2 3 2 3" xfId="35528"/>
    <cellStyle name="Normal 7 2 2 2 2 3 2 3 2" xfId="35529"/>
    <cellStyle name="Normal 7 2 2 2 2 3 2 3 2 2" xfId="35530"/>
    <cellStyle name="Normal 7 2 2 2 2 3 2 3 2 2 2" xfId="35531"/>
    <cellStyle name="Normal 7 2 2 2 2 3 2 3 2 3" xfId="35532"/>
    <cellStyle name="Normal 7 2 2 2 2 3 2 3 3" xfId="35533"/>
    <cellStyle name="Normal 7 2 2 2 2 3 2 3 3 2" xfId="35534"/>
    <cellStyle name="Normal 7 2 2 2 2 3 2 3 4" xfId="35535"/>
    <cellStyle name="Normal 7 2 2 2 2 3 2 4" xfId="35536"/>
    <cellStyle name="Normal 7 2 2 2 2 3 2 4 2" xfId="35537"/>
    <cellStyle name="Normal 7 2 2 2 2 3 2 4 2 2" xfId="35538"/>
    <cellStyle name="Normal 7 2 2 2 2 3 2 4 3" xfId="35539"/>
    <cellStyle name="Normal 7 2 2 2 2 3 2 5" xfId="35540"/>
    <cellStyle name="Normal 7 2 2 2 2 3 2 5 2" xfId="35541"/>
    <cellStyle name="Normal 7 2 2 2 2 3 2 6" xfId="35542"/>
    <cellStyle name="Normal 7 2 2 2 2 3 3" xfId="35543"/>
    <cellStyle name="Normal 7 2 2 2 2 3 3 2" xfId="35544"/>
    <cellStyle name="Normal 7 2 2 2 2 3 3 2 2" xfId="35545"/>
    <cellStyle name="Normal 7 2 2 2 2 3 3 2 2 2" xfId="35546"/>
    <cellStyle name="Normal 7 2 2 2 2 3 3 2 2 2 2" xfId="35547"/>
    <cellStyle name="Normal 7 2 2 2 2 3 3 2 2 3" xfId="35548"/>
    <cellStyle name="Normal 7 2 2 2 2 3 3 2 3" xfId="35549"/>
    <cellStyle name="Normal 7 2 2 2 2 3 3 2 3 2" xfId="35550"/>
    <cellStyle name="Normal 7 2 2 2 2 3 3 2 4" xfId="35551"/>
    <cellStyle name="Normal 7 2 2 2 2 3 3 3" xfId="35552"/>
    <cellStyle name="Normal 7 2 2 2 2 3 3 3 2" xfId="35553"/>
    <cellStyle name="Normal 7 2 2 2 2 3 3 3 2 2" xfId="35554"/>
    <cellStyle name="Normal 7 2 2 2 2 3 3 3 3" xfId="35555"/>
    <cellStyle name="Normal 7 2 2 2 2 3 3 4" xfId="35556"/>
    <cellStyle name="Normal 7 2 2 2 2 3 3 4 2" xfId="35557"/>
    <cellStyle name="Normal 7 2 2 2 2 3 3 5" xfId="35558"/>
    <cellStyle name="Normal 7 2 2 2 2 3 4" xfId="35559"/>
    <cellStyle name="Normal 7 2 2 2 2 3 4 2" xfId="35560"/>
    <cellStyle name="Normal 7 2 2 2 2 3 4 2 2" xfId="35561"/>
    <cellStyle name="Normal 7 2 2 2 2 3 4 2 2 2" xfId="35562"/>
    <cellStyle name="Normal 7 2 2 2 2 3 4 2 3" xfId="35563"/>
    <cellStyle name="Normal 7 2 2 2 2 3 4 3" xfId="35564"/>
    <cellStyle name="Normal 7 2 2 2 2 3 4 3 2" xfId="35565"/>
    <cellStyle name="Normal 7 2 2 2 2 3 4 4" xfId="35566"/>
    <cellStyle name="Normal 7 2 2 2 2 3 5" xfId="35567"/>
    <cellStyle name="Normal 7 2 2 2 2 3 5 2" xfId="35568"/>
    <cellStyle name="Normal 7 2 2 2 2 3 5 2 2" xfId="35569"/>
    <cellStyle name="Normal 7 2 2 2 2 3 5 3" xfId="35570"/>
    <cellStyle name="Normal 7 2 2 2 2 3 6" xfId="35571"/>
    <cellStyle name="Normal 7 2 2 2 2 3 6 2" xfId="35572"/>
    <cellStyle name="Normal 7 2 2 2 2 3 7" xfId="35573"/>
    <cellStyle name="Normal 7 2 2 2 2 4" xfId="35574"/>
    <cellStyle name="Normal 7 2 2 2 2 4 2" xfId="35575"/>
    <cellStyle name="Normal 7 2 2 2 2 4 2 2" xfId="35576"/>
    <cellStyle name="Normal 7 2 2 2 2 4 2 2 2" xfId="35577"/>
    <cellStyle name="Normal 7 2 2 2 2 4 2 2 2 2" xfId="35578"/>
    <cellStyle name="Normal 7 2 2 2 2 4 2 2 2 2 2" xfId="35579"/>
    <cellStyle name="Normal 7 2 2 2 2 4 2 2 2 3" xfId="35580"/>
    <cellStyle name="Normal 7 2 2 2 2 4 2 2 3" xfId="35581"/>
    <cellStyle name="Normal 7 2 2 2 2 4 2 2 3 2" xfId="35582"/>
    <cellStyle name="Normal 7 2 2 2 2 4 2 2 4" xfId="35583"/>
    <cellStyle name="Normal 7 2 2 2 2 4 2 3" xfId="35584"/>
    <cellStyle name="Normal 7 2 2 2 2 4 2 3 2" xfId="35585"/>
    <cellStyle name="Normal 7 2 2 2 2 4 2 3 2 2" xfId="35586"/>
    <cellStyle name="Normal 7 2 2 2 2 4 2 3 3" xfId="35587"/>
    <cellStyle name="Normal 7 2 2 2 2 4 2 4" xfId="35588"/>
    <cellStyle name="Normal 7 2 2 2 2 4 2 4 2" xfId="35589"/>
    <cellStyle name="Normal 7 2 2 2 2 4 2 5" xfId="35590"/>
    <cellStyle name="Normal 7 2 2 2 2 4 3" xfId="35591"/>
    <cellStyle name="Normal 7 2 2 2 2 4 3 2" xfId="35592"/>
    <cellStyle name="Normal 7 2 2 2 2 4 3 2 2" xfId="35593"/>
    <cellStyle name="Normal 7 2 2 2 2 4 3 2 2 2" xfId="35594"/>
    <cellStyle name="Normal 7 2 2 2 2 4 3 2 3" xfId="35595"/>
    <cellStyle name="Normal 7 2 2 2 2 4 3 3" xfId="35596"/>
    <cellStyle name="Normal 7 2 2 2 2 4 3 3 2" xfId="35597"/>
    <cellStyle name="Normal 7 2 2 2 2 4 3 4" xfId="35598"/>
    <cellStyle name="Normal 7 2 2 2 2 4 4" xfId="35599"/>
    <cellStyle name="Normal 7 2 2 2 2 4 4 2" xfId="35600"/>
    <cellStyle name="Normal 7 2 2 2 2 4 4 2 2" xfId="35601"/>
    <cellStyle name="Normal 7 2 2 2 2 4 4 3" xfId="35602"/>
    <cellStyle name="Normal 7 2 2 2 2 4 5" xfId="35603"/>
    <cellStyle name="Normal 7 2 2 2 2 4 5 2" xfId="35604"/>
    <cellStyle name="Normal 7 2 2 2 2 4 6" xfId="35605"/>
    <cellStyle name="Normal 7 2 2 2 2 5" xfId="35606"/>
    <cellStyle name="Normal 7 2 2 2 2 5 2" xfId="35607"/>
    <cellStyle name="Normal 7 2 2 2 2 5 2 2" xfId="35608"/>
    <cellStyle name="Normal 7 2 2 2 2 5 2 2 2" xfId="35609"/>
    <cellStyle name="Normal 7 2 2 2 2 5 2 2 2 2" xfId="35610"/>
    <cellStyle name="Normal 7 2 2 2 2 5 2 2 3" xfId="35611"/>
    <cellStyle name="Normal 7 2 2 2 2 5 2 3" xfId="35612"/>
    <cellStyle name="Normal 7 2 2 2 2 5 2 3 2" xfId="35613"/>
    <cellStyle name="Normal 7 2 2 2 2 5 2 4" xfId="35614"/>
    <cellStyle name="Normal 7 2 2 2 2 5 3" xfId="35615"/>
    <cellStyle name="Normal 7 2 2 2 2 5 3 2" xfId="35616"/>
    <cellStyle name="Normal 7 2 2 2 2 5 3 2 2" xfId="35617"/>
    <cellStyle name="Normal 7 2 2 2 2 5 3 3" xfId="35618"/>
    <cellStyle name="Normal 7 2 2 2 2 5 4" xfId="35619"/>
    <cellStyle name="Normal 7 2 2 2 2 5 4 2" xfId="35620"/>
    <cellStyle name="Normal 7 2 2 2 2 5 5" xfId="35621"/>
    <cellStyle name="Normal 7 2 2 2 2 6" xfId="35622"/>
    <cellStyle name="Normal 7 2 2 2 2 6 2" xfId="35623"/>
    <cellStyle name="Normal 7 2 2 2 2 6 2 2" xfId="35624"/>
    <cellStyle name="Normal 7 2 2 2 2 6 2 2 2" xfId="35625"/>
    <cellStyle name="Normal 7 2 2 2 2 6 2 3" xfId="35626"/>
    <cellStyle name="Normal 7 2 2 2 2 6 3" xfId="35627"/>
    <cellStyle name="Normal 7 2 2 2 2 6 3 2" xfId="35628"/>
    <cellStyle name="Normal 7 2 2 2 2 6 4" xfId="35629"/>
    <cellStyle name="Normal 7 2 2 2 2 7" xfId="35630"/>
    <cellStyle name="Normal 7 2 2 2 2 7 2" xfId="35631"/>
    <cellStyle name="Normal 7 2 2 2 2 7 2 2" xfId="35632"/>
    <cellStyle name="Normal 7 2 2 2 2 7 3" xfId="35633"/>
    <cellStyle name="Normal 7 2 2 2 2 8" xfId="35634"/>
    <cellStyle name="Normal 7 2 2 2 2 8 2" xfId="35635"/>
    <cellStyle name="Normal 7 2 2 2 2 9" xfId="35636"/>
    <cellStyle name="Normal 7 2 2 2 3" xfId="35637"/>
    <cellStyle name="Normal 7 2 2 2 3 2" xfId="35638"/>
    <cellStyle name="Normal 7 2 2 2 3 2 2" xfId="35639"/>
    <cellStyle name="Normal 7 2 2 2 3 2 2 2" xfId="35640"/>
    <cellStyle name="Normal 7 2 2 2 3 2 2 2 2" xfId="35641"/>
    <cellStyle name="Normal 7 2 2 2 3 2 2 2 2 2" xfId="35642"/>
    <cellStyle name="Normal 7 2 2 2 3 2 2 2 2 2 2" xfId="35643"/>
    <cellStyle name="Normal 7 2 2 2 3 2 2 2 2 2 2 2" xfId="35644"/>
    <cellStyle name="Normal 7 2 2 2 3 2 2 2 2 2 3" xfId="35645"/>
    <cellStyle name="Normal 7 2 2 2 3 2 2 2 2 3" xfId="35646"/>
    <cellStyle name="Normal 7 2 2 2 3 2 2 2 2 3 2" xfId="35647"/>
    <cellStyle name="Normal 7 2 2 2 3 2 2 2 2 4" xfId="35648"/>
    <cellStyle name="Normal 7 2 2 2 3 2 2 2 3" xfId="35649"/>
    <cellStyle name="Normal 7 2 2 2 3 2 2 2 3 2" xfId="35650"/>
    <cellStyle name="Normal 7 2 2 2 3 2 2 2 3 2 2" xfId="35651"/>
    <cellStyle name="Normal 7 2 2 2 3 2 2 2 3 3" xfId="35652"/>
    <cellStyle name="Normal 7 2 2 2 3 2 2 2 4" xfId="35653"/>
    <cellStyle name="Normal 7 2 2 2 3 2 2 2 4 2" xfId="35654"/>
    <cellStyle name="Normal 7 2 2 2 3 2 2 2 5" xfId="35655"/>
    <cellStyle name="Normal 7 2 2 2 3 2 2 3" xfId="35656"/>
    <cellStyle name="Normal 7 2 2 2 3 2 2 3 2" xfId="35657"/>
    <cellStyle name="Normal 7 2 2 2 3 2 2 3 2 2" xfId="35658"/>
    <cellStyle name="Normal 7 2 2 2 3 2 2 3 2 2 2" xfId="35659"/>
    <cellStyle name="Normal 7 2 2 2 3 2 2 3 2 3" xfId="35660"/>
    <cellStyle name="Normal 7 2 2 2 3 2 2 3 3" xfId="35661"/>
    <cellStyle name="Normal 7 2 2 2 3 2 2 3 3 2" xfId="35662"/>
    <cellStyle name="Normal 7 2 2 2 3 2 2 3 4" xfId="35663"/>
    <cellStyle name="Normal 7 2 2 2 3 2 2 4" xfId="35664"/>
    <cellStyle name="Normal 7 2 2 2 3 2 2 4 2" xfId="35665"/>
    <cellStyle name="Normal 7 2 2 2 3 2 2 4 2 2" xfId="35666"/>
    <cellStyle name="Normal 7 2 2 2 3 2 2 4 3" xfId="35667"/>
    <cellStyle name="Normal 7 2 2 2 3 2 2 5" xfId="35668"/>
    <cellStyle name="Normal 7 2 2 2 3 2 2 5 2" xfId="35669"/>
    <cellStyle name="Normal 7 2 2 2 3 2 2 6" xfId="35670"/>
    <cellStyle name="Normal 7 2 2 2 3 2 3" xfId="35671"/>
    <cellStyle name="Normal 7 2 2 2 3 2 3 2" xfId="35672"/>
    <cellStyle name="Normal 7 2 2 2 3 2 3 2 2" xfId="35673"/>
    <cellStyle name="Normal 7 2 2 2 3 2 3 2 2 2" xfId="35674"/>
    <cellStyle name="Normal 7 2 2 2 3 2 3 2 2 2 2" xfId="35675"/>
    <cellStyle name="Normal 7 2 2 2 3 2 3 2 2 3" xfId="35676"/>
    <cellStyle name="Normal 7 2 2 2 3 2 3 2 3" xfId="35677"/>
    <cellStyle name="Normal 7 2 2 2 3 2 3 2 3 2" xfId="35678"/>
    <cellStyle name="Normal 7 2 2 2 3 2 3 2 4" xfId="35679"/>
    <cellStyle name="Normal 7 2 2 2 3 2 3 3" xfId="35680"/>
    <cellStyle name="Normal 7 2 2 2 3 2 3 3 2" xfId="35681"/>
    <cellStyle name="Normal 7 2 2 2 3 2 3 3 2 2" xfId="35682"/>
    <cellStyle name="Normal 7 2 2 2 3 2 3 3 3" xfId="35683"/>
    <cellStyle name="Normal 7 2 2 2 3 2 3 4" xfId="35684"/>
    <cellStyle name="Normal 7 2 2 2 3 2 3 4 2" xfId="35685"/>
    <cellStyle name="Normal 7 2 2 2 3 2 3 5" xfId="35686"/>
    <cellStyle name="Normal 7 2 2 2 3 2 4" xfId="35687"/>
    <cellStyle name="Normal 7 2 2 2 3 2 4 2" xfId="35688"/>
    <cellStyle name="Normal 7 2 2 2 3 2 4 2 2" xfId="35689"/>
    <cellStyle name="Normal 7 2 2 2 3 2 4 2 2 2" xfId="35690"/>
    <cellStyle name="Normal 7 2 2 2 3 2 4 2 3" xfId="35691"/>
    <cellStyle name="Normal 7 2 2 2 3 2 4 3" xfId="35692"/>
    <cellStyle name="Normal 7 2 2 2 3 2 4 3 2" xfId="35693"/>
    <cellStyle name="Normal 7 2 2 2 3 2 4 4" xfId="35694"/>
    <cellStyle name="Normal 7 2 2 2 3 2 5" xfId="35695"/>
    <cellStyle name="Normal 7 2 2 2 3 2 5 2" xfId="35696"/>
    <cellStyle name="Normal 7 2 2 2 3 2 5 2 2" xfId="35697"/>
    <cellStyle name="Normal 7 2 2 2 3 2 5 3" xfId="35698"/>
    <cellStyle name="Normal 7 2 2 2 3 2 6" xfId="35699"/>
    <cellStyle name="Normal 7 2 2 2 3 2 6 2" xfId="35700"/>
    <cellStyle name="Normal 7 2 2 2 3 2 7" xfId="35701"/>
    <cellStyle name="Normal 7 2 2 2 3 3" xfId="35702"/>
    <cellStyle name="Normal 7 2 2 2 3 3 2" xfId="35703"/>
    <cellStyle name="Normal 7 2 2 2 3 3 2 2" xfId="35704"/>
    <cellStyle name="Normal 7 2 2 2 3 3 2 2 2" xfId="35705"/>
    <cellStyle name="Normal 7 2 2 2 3 3 2 2 2 2" xfId="35706"/>
    <cellStyle name="Normal 7 2 2 2 3 3 2 2 2 2 2" xfId="35707"/>
    <cellStyle name="Normal 7 2 2 2 3 3 2 2 2 3" xfId="35708"/>
    <cellStyle name="Normal 7 2 2 2 3 3 2 2 3" xfId="35709"/>
    <cellStyle name="Normal 7 2 2 2 3 3 2 2 3 2" xfId="35710"/>
    <cellStyle name="Normal 7 2 2 2 3 3 2 2 4" xfId="35711"/>
    <cellStyle name="Normal 7 2 2 2 3 3 2 3" xfId="35712"/>
    <cellStyle name="Normal 7 2 2 2 3 3 2 3 2" xfId="35713"/>
    <cellStyle name="Normal 7 2 2 2 3 3 2 3 2 2" xfId="35714"/>
    <cellStyle name="Normal 7 2 2 2 3 3 2 3 3" xfId="35715"/>
    <cellStyle name="Normal 7 2 2 2 3 3 2 4" xfId="35716"/>
    <cellStyle name="Normal 7 2 2 2 3 3 2 4 2" xfId="35717"/>
    <cellStyle name="Normal 7 2 2 2 3 3 2 5" xfId="35718"/>
    <cellStyle name="Normal 7 2 2 2 3 3 3" xfId="35719"/>
    <cellStyle name="Normal 7 2 2 2 3 3 3 2" xfId="35720"/>
    <cellStyle name="Normal 7 2 2 2 3 3 3 2 2" xfId="35721"/>
    <cellStyle name="Normal 7 2 2 2 3 3 3 2 2 2" xfId="35722"/>
    <cellStyle name="Normal 7 2 2 2 3 3 3 2 3" xfId="35723"/>
    <cellStyle name="Normal 7 2 2 2 3 3 3 3" xfId="35724"/>
    <cellStyle name="Normal 7 2 2 2 3 3 3 3 2" xfId="35725"/>
    <cellStyle name="Normal 7 2 2 2 3 3 3 4" xfId="35726"/>
    <cellStyle name="Normal 7 2 2 2 3 3 4" xfId="35727"/>
    <cellStyle name="Normal 7 2 2 2 3 3 4 2" xfId="35728"/>
    <cellStyle name="Normal 7 2 2 2 3 3 4 2 2" xfId="35729"/>
    <cellStyle name="Normal 7 2 2 2 3 3 4 3" xfId="35730"/>
    <cellStyle name="Normal 7 2 2 2 3 3 5" xfId="35731"/>
    <cellStyle name="Normal 7 2 2 2 3 3 5 2" xfId="35732"/>
    <cellStyle name="Normal 7 2 2 2 3 3 6" xfId="35733"/>
    <cellStyle name="Normal 7 2 2 2 3 4" xfId="35734"/>
    <cellStyle name="Normal 7 2 2 2 3 4 2" xfId="35735"/>
    <cellStyle name="Normal 7 2 2 2 3 4 2 2" xfId="35736"/>
    <cellStyle name="Normal 7 2 2 2 3 4 2 2 2" xfId="35737"/>
    <cellStyle name="Normal 7 2 2 2 3 4 2 2 2 2" xfId="35738"/>
    <cellStyle name="Normal 7 2 2 2 3 4 2 2 3" xfId="35739"/>
    <cellStyle name="Normal 7 2 2 2 3 4 2 3" xfId="35740"/>
    <cellStyle name="Normal 7 2 2 2 3 4 2 3 2" xfId="35741"/>
    <cellStyle name="Normal 7 2 2 2 3 4 2 4" xfId="35742"/>
    <cellStyle name="Normal 7 2 2 2 3 4 3" xfId="35743"/>
    <cellStyle name="Normal 7 2 2 2 3 4 3 2" xfId="35744"/>
    <cellStyle name="Normal 7 2 2 2 3 4 3 2 2" xfId="35745"/>
    <cellStyle name="Normal 7 2 2 2 3 4 3 3" xfId="35746"/>
    <cellStyle name="Normal 7 2 2 2 3 4 4" xfId="35747"/>
    <cellStyle name="Normal 7 2 2 2 3 4 4 2" xfId="35748"/>
    <cellStyle name="Normal 7 2 2 2 3 4 5" xfId="35749"/>
    <cellStyle name="Normal 7 2 2 2 3 5" xfId="35750"/>
    <cellStyle name="Normal 7 2 2 2 3 5 2" xfId="35751"/>
    <cellStyle name="Normal 7 2 2 2 3 5 2 2" xfId="35752"/>
    <cellStyle name="Normal 7 2 2 2 3 5 2 2 2" xfId="35753"/>
    <cellStyle name="Normal 7 2 2 2 3 5 2 3" xfId="35754"/>
    <cellStyle name="Normal 7 2 2 2 3 5 3" xfId="35755"/>
    <cellStyle name="Normal 7 2 2 2 3 5 3 2" xfId="35756"/>
    <cellStyle name="Normal 7 2 2 2 3 5 4" xfId="35757"/>
    <cellStyle name="Normal 7 2 2 2 3 6" xfId="35758"/>
    <cellStyle name="Normal 7 2 2 2 3 6 2" xfId="35759"/>
    <cellStyle name="Normal 7 2 2 2 3 6 2 2" xfId="35760"/>
    <cellStyle name="Normal 7 2 2 2 3 6 3" xfId="35761"/>
    <cellStyle name="Normal 7 2 2 2 3 7" xfId="35762"/>
    <cellStyle name="Normal 7 2 2 2 3 7 2" xfId="35763"/>
    <cellStyle name="Normal 7 2 2 2 3 8" xfId="35764"/>
    <cellStyle name="Normal 7 2 2 2 4" xfId="35765"/>
    <cellStyle name="Normal 7 2 2 2 4 2" xfId="35766"/>
    <cellStyle name="Normal 7 2 2 2 4 2 2" xfId="35767"/>
    <cellStyle name="Normal 7 2 2 2 4 2 2 2" xfId="35768"/>
    <cellStyle name="Normal 7 2 2 2 4 2 2 2 2" xfId="35769"/>
    <cellStyle name="Normal 7 2 2 2 4 2 2 2 2 2" xfId="35770"/>
    <cellStyle name="Normal 7 2 2 2 4 2 2 2 2 2 2" xfId="35771"/>
    <cellStyle name="Normal 7 2 2 2 4 2 2 2 2 3" xfId="35772"/>
    <cellStyle name="Normal 7 2 2 2 4 2 2 2 3" xfId="35773"/>
    <cellStyle name="Normal 7 2 2 2 4 2 2 2 3 2" xfId="35774"/>
    <cellStyle name="Normal 7 2 2 2 4 2 2 2 4" xfId="35775"/>
    <cellStyle name="Normal 7 2 2 2 4 2 2 3" xfId="35776"/>
    <cellStyle name="Normal 7 2 2 2 4 2 2 3 2" xfId="35777"/>
    <cellStyle name="Normal 7 2 2 2 4 2 2 3 2 2" xfId="35778"/>
    <cellStyle name="Normal 7 2 2 2 4 2 2 3 3" xfId="35779"/>
    <cellStyle name="Normal 7 2 2 2 4 2 2 4" xfId="35780"/>
    <cellStyle name="Normal 7 2 2 2 4 2 2 4 2" xfId="35781"/>
    <cellStyle name="Normal 7 2 2 2 4 2 2 5" xfId="35782"/>
    <cellStyle name="Normal 7 2 2 2 4 2 3" xfId="35783"/>
    <cellStyle name="Normal 7 2 2 2 4 2 3 2" xfId="35784"/>
    <cellStyle name="Normal 7 2 2 2 4 2 3 2 2" xfId="35785"/>
    <cellStyle name="Normal 7 2 2 2 4 2 3 2 2 2" xfId="35786"/>
    <cellStyle name="Normal 7 2 2 2 4 2 3 2 3" xfId="35787"/>
    <cellStyle name="Normal 7 2 2 2 4 2 3 3" xfId="35788"/>
    <cellStyle name="Normal 7 2 2 2 4 2 3 3 2" xfId="35789"/>
    <cellStyle name="Normal 7 2 2 2 4 2 3 4" xfId="35790"/>
    <cellStyle name="Normal 7 2 2 2 4 2 4" xfId="35791"/>
    <cellStyle name="Normal 7 2 2 2 4 2 4 2" xfId="35792"/>
    <cellStyle name="Normal 7 2 2 2 4 2 4 2 2" xfId="35793"/>
    <cellStyle name="Normal 7 2 2 2 4 2 4 3" xfId="35794"/>
    <cellStyle name="Normal 7 2 2 2 4 2 5" xfId="35795"/>
    <cellStyle name="Normal 7 2 2 2 4 2 5 2" xfId="35796"/>
    <cellStyle name="Normal 7 2 2 2 4 2 6" xfId="35797"/>
    <cellStyle name="Normal 7 2 2 2 4 3" xfId="35798"/>
    <cellStyle name="Normal 7 2 2 2 4 3 2" xfId="35799"/>
    <cellStyle name="Normal 7 2 2 2 4 3 2 2" xfId="35800"/>
    <cellStyle name="Normal 7 2 2 2 4 3 2 2 2" xfId="35801"/>
    <cellStyle name="Normal 7 2 2 2 4 3 2 2 2 2" xfId="35802"/>
    <cellStyle name="Normal 7 2 2 2 4 3 2 2 3" xfId="35803"/>
    <cellStyle name="Normal 7 2 2 2 4 3 2 3" xfId="35804"/>
    <cellStyle name="Normal 7 2 2 2 4 3 2 3 2" xfId="35805"/>
    <cellStyle name="Normal 7 2 2 2 4 3 2 4" xfId="35806"/>
    <cellStyle name="Normal 7 2 2 2 4 3 3" xfId="35807"/>
    <cellStyle name="Normal 7 2 2 2 4 3 3 2" xfId="35808"/>
    <cellStyle name="Normal 7 2 2 2 4 3 3 2 2" xfId="35809"/>
    <cellStyle name="Normal 7 2 2 2 4 3 3 3" xfId="35810"/>
    <cellStyle name="Normal 7 2 2 2 4 3 4" xfId="35811"/>
    <cellStyle name="Normal 7 2 2 2 4 3 4 2" xfId="35812"/>
    <cellStyle name="Normal 7 2 2 2 4 3 5" xfId="35813"/>
    <cellStyle name="Normal 7 2 2 2 4 4" xfId="35814"/>
    <cellStyle name="Normal 7 2 2 2 4 4 2" xfId="35815"/>
    <cellStyle name="Normal 7 2 2 2 4 4 2 2" xfId="35816"/>
    <cellStyle name="Normal 7 2 2 2 4 4 2 2 2" xfId="35817"/>
    <cellStyle name="Normal 7 2 2 2 4 4 2 3" xfId="35818"/>
    <cellStyle name="Normal 7 2 2 2 4 4 3" xfId="35819"/>
    <cellStyle name="Normal 7 2 2 2 4 4 3 2" xfId="35820"/>
    <cellStyle name="Normal 7 2 2 2 4 4 4" xfId="35821"/>
    <cellStyle name="Normal 7 2 2 2 4 5" xfId="35822"/>
    <cellStyle name="Normal 7 2 2 2 4 5 2" xfId="35823"/>
    <cellStyle name="Normal 7 2 2 2 4 5 2 2" xfId="35824"/>
    <cellStyle name="Normal 7 2 2 2 4 5 3" xfId="35825"/>
    <cellStyle name="Normal 7 2 2 2 4 6" xfId="35826"/>
    <cellStyle name="Normal 7 2 2 2 4 6 2" xfId="35827"/>
    <cellStyle name="Normal 7 2 2 2 4 7" xfId="35828"/>
    <cellStyle name="Normal 7 2 2 2 5" xfId="35829"/>
    <cellStyle name="Normal 7 2 2 2 5 2" xfId="35830"/>
    <cellStyle name="Normal 7 2 2 2 5 2 2" xfId="35831"/>
    <cellStyle name="Normal 7 2 2 2 5 2 2 2" xfId="35832"/>
    <cellStyle name="Normal 7 2 2 2 5 2 2 2 2" xfId="35833"/>
    <cellStyle name="Normal 7 2 2 2 5 2 2 2 2 2" xfId="35834"/>
    <cellStyle name="Normal 7 2 2 2 5 2 2 2 3" xfId="35835"/>
    <cellStyle name="Normal 7 2 2 2 5 2 2 3" xfId="35836"/>
    <cellStyle name="Normal 7 2 2 2 5 2 2 3 2" xfId="35837"/>
    <cellStyle name="Normal 7 2 2 2 5 2 2 4" xfId="35838"/>
    <cellStyle name="Normal 7 2 2 2 5 2 3" xfId="35839"/>
    <cellStyle name="Normal 7 2 2 2 5 2 3 2" xfId="35840"/>
    <cellStyle name="Normal 7 2 2 2 5 2 3 2 2" xfId="35841"/>
    <cellStyle name="Normal 7 2 2 2 5 2 3 3" xfId="35842"/>
    <cellStyle name="Normal 7 2 2 2 5 2 4" xfId="35843"/>
    <cellStyle name="Normal 7 2 2 2 5 2 4 2" xfId="35844"/>
    <cellStyle name="Normal 7 2 2 2 5 2 5" xfId="35845"/>
    <cellStyle name="Normal 7 2 2 2 5 3" xfId="35846"/>
    <cellStyle name="Normal 7 2 2 2 5 3 2" xfId="35847"/>
    <cellStyle name="Normal 7 2 2 2 5 3 2 2" xfId="35848"/>
    <cellStyle name="Normal 7 2 2 2 5 3 2 2 2" xfId="35849"/>
    <cellStyle name="Normal 7 2 2 2 5 3 2 3" xfId="35850"/>
    <cellStyle name="Normal 7 2 2 2 5 3 3" xfId="35851"/>
    <cellStyle name="Normal 7 2 2 2 5 3 3 2" xfId="35852"/>
    <cellStyle name="Normal 7 2 2 2 5 3 4" xfId="35853"/>
    <cellStyle name="Normal 7 2 2 2 5 4" xfId="35854"/>
    <cellStyle name="Normal 7 2 2 2 5 4 2" xfId="35855"/>
    <cellStyle name="Normal 7 2 2 2 5 4 2 2" xfId="35856"/>
    <cellStyle name="Normal 7 2 2 2 5 4 3" xfId="35857"/>
    <cellStyle name="Normal 7 2 2 2 5 5" xfId="35858"/>
    <cellStyle name="Normal 7 2 2 2 5 5 2" xfId="35859"/>
    <cellStyle name="Normal 7 2 2 2 5 6" xfId="35860"/>
    <cellStyle name="Normal 7 2 2 2 6" xfId="35861"/>
    <cellStyle name="Normal 7 2 2 2 6 2" xfId="35862"/>
    <cellStyle name="Normal 7 2 2 2 6 2 2" xfId="35863"/>
    <cellStyle name="Normal 7 2 2 2 6 2 2 2" xfId="35864"/>
    <cellStyle name="Normal 7 2 2 2 6 2 2 2 2" xfId="35865"/>
    <cellStyle name="Normal 7 2 2 2 6 2 2 3" xfId="35866"/>
    <cellStyle name="Normal 7 2 2 2 6 2 3" xfId="35867"/>
    <cellStyle name="Normal 7 2 2 2 6 2 3 2" xfId="35868"/>
    <cellStyle name="Normal 7 2 2 2 6 2 4" xfId="35869"/>
    <cellStyle name="Normal 7 2 2 2 6 3" xfId="35870"/>
    <cellStyle name="Normal 7 2 2 2 6 3 2" xfId="35871"/>
    <cellStyle name="Normal 7 2 2 2 6 3 2 2" xfId="35872"/>
    <cellStyle name="Normal 7 2 2 2 6 3 3" xfId="35873"/>
    <cellStyle name="Normal 7 2 2 2 6 4" xfId="35874"/>
    <cellStyle name="Normal 7 2 2 2 6 4 2" xfId="35875"/>
    <cellStyle name="Normal 7 2 2 2 6 5" xfId="35876"/>
    <cellStyle name="Normal 7 2 2 2 7" xfId="35877"/>
    <cellStyle name="Normal 7 2 2 2 7 2" xfId="35878"/>
    <cellStyle name="Normal 7 2 2 2 7 2 2" xfId="35879"/>
    <cellStyle name="Normal 7 2 2 2 7 2 2 2" xfId="35880"/>
    <cellStyle name="Normal 7 2 2 2 7 2 3" xfId="35881"/>
    <cellStyle name="Normal 7 2 2 2 7 3" xfId="35882"/>
    <cellStyle name="Normal 7 2 2 2 7 3 2" xfId="35883"/>
    <cellStyle name="Normal 7 2 2 2 7 4" xfId="35884"/>
    <cellStyle name="Normal 7 2 2 2 8" xfId="35885"/>
    <cellStyle name="Normal 7 2 2 2 8 2" xfId="35886"/>
    <cellStyle name="Normal 7 2 2 2 8 2 2" xfId="35887"/>
    <cellStyle name="Normal 7 2 2 2 8 3" xfId="35888"/>
    <cellStyle name="Normal 7 2 2 2 9" xfId="35889"/>
    <cellStyle name="Normal 7 2 2 2 9 2" xfId="35890"/>
    <cellStyle name="Normal 7 2 2 3" xfId="35891"/>
    <cellStyle name="Normal 7 2 2 3 2" xfId="35892"/>
    <cellStyle name="Normal 7 2 2 3 2 2" xfId="35893"/>
    <cellStyle name="Normal 7 2 2 3 2 2 2" xfId="35894"/>
    <cellStyle name="Normal 7 2 2 3 2 2 2 2" xfId="35895"/>
    <cellStyle name="Normal 7 2 2 3 2 2 2 2 2" xfId="35896"/>
    <cellStyle name="Normal 7 2 2 3 2 2 2 2 2 2" xfId="35897"/>
    <cellStyle name="Normal 7 2 2 3 2 2 2 2 2 2 2" xfId="35898"/>
    <cellStyle name="Normal 7 2 2 3 2 2 2 2 2 2 2 2" xfId="35899"/>
    <cellStyle name="Normal 7 2 2 3 2 2 2 2 2 2 3" xfId="35900"/>
    <cellStyle name="Normal 7 2 2 3 2 2 2 2 2 3" xfId="35901"/>
    <cellStyle name="Normal 7 2 2 3 2 2 2 2 2 3 2" xfId="35902"/>
    <cellStyle name="Normal 7 2 2 3 2 2 2 2 2 4" xfId="35903"/>
    <cellStyle name="Normal 7 2 2 3 2 2 2 2 3" xfId="35904"/>
    <cellStyle name="Normal 7 2 2 3 2 2 2 2 3 2" xfId="35905"/>
    <cellStyle name="Normal 7 2 2 3 2 2 2 2 3 2 2" xfId="35906"/>
    <cellStyle name="Normal 7 2 2 3 2 2 2 2 3 3" xfId="35907"/>
    <cellStyle name="Normal 7 2 2 3 2 2 2 2 4" xfId="35908"/>
    <cellStyle name="Normal 7 2 2 3 2 2 2 2 4 2" xfId="35909"/>
    <cellStyle name="Normal 7 2 2 3 2 2 2 2 5" xfId="35910"/>
    <cellStyle name="Normal 7 2 2 3 2 2 2 3" xfId="35911"/>
    <cellStyle name="Normal 7 2 2 3 2 2 2 3 2" xfId="35912"/>
    <cellStyle name="Normal 7 2 2 3 2 2 2 3 2 2" xfId="35913"/>
    <cellStyle name="Normal 7 2 2 3 2 2 2 3 2 2 2" xfId="35914"/>
    <cellStyle name="Normal 7 2 2 3 2 2 2 3 2 3" xfId="35915"/>
    <cellStyle name="Normal 7 2 2 3 2 2 2 3 3" xfId="35916"/>
    <cellStyle name="Normal 7 2 2 3 2 2 2 3 3 2" xfId="35917"/>
    <cellStyle name="Normal 7 2 2 3 2 2 2 3 4" xfId="35918"/>
    <cellStyle name="Normal 7 2 2 3 2 2 2 4" xfId="35919"/>
    <cellStyle name="Normal 7 2 2 3 2 2 2 4 2" xfId="35920"/>
    <cellStyle name="Normal 7 2 2 3 2 2 2 4 2 2" xfId="35921"/>
    <cellStyle name="Normal 7 2 2 3 2 2 2 4 3" xfId="35922"/>
    <cellStyle name="Normal 7 2 2 3 2 2 2 5" xfId="35923"/>
    <cellStyle name="Normal 7 2 2 3 2 2 2 5 2" xfId="35924"/>
    <cellStyle name="Normal 7 2 2 3 2 2 2 6" xfId="35925"/>
    <cellStyle name="Normal 7 2 2 3 2 2 3" xfId="35926"/>
    <cellStyle name="Normal 7 2 2 3 2 2 3 2" xfId="35927"/>
    <cellStyle name="Normal 7 2 2 3 2 2 3 2 2" xfId="35928"/>
    <cellStyle name="Normal 7 2 2 3 2 2 3 2 2 2" xfId="35929"/>
    <cellStyle name="Normal 7 2 2 3 2 2 3 2 2 2 2" xfId="35930"/>
    <cellStyle name="Normal 7 2 2 3 2 2 3 2 2 3" xfId="35931"/>
    <cellStyle name="Normal 7 2 2 3 2 2 3 2 3" xfId="35932"/>
    <cellStyle name="Normal 7 2 2 3 2 2 3 2 3 2" xfId="35933"/>
    <cellStyle name="Normal 7 2 2 3 2 2 3 2 4" xfId="35934"/>
    <cellStyle name="Normal 7 2 2 3 2 2 3 3" xfId="35935"/>
    <cellStyle name="Normal 7 2 2 3 2 2 3 3 2" xfId="35936"/>
    <cellStyle name="Normal 7 2 2 3 2 2 3 3 2 2" xfId="35937"/>
    <cellStyle name="Normal 7 2 2 3 2 2 3 3 3" xfId="35938"/>
    <cellStyle name="Normal 7 2 2 3 2 2 3 4" xfId="35939"/>
    <cellStyle name="Normal 7 2 2 3 2 2 3 4 2" xfId="35940"/>
    <cellStyle name="Normal 7 2 2 3 2 2 3 5" xfId="35941"/>
    <cellStyle name="Normal 7 2 2 3 2 2 4" xfId="35942"/>
    <cellStyle name="Normal 7 2 2 3 2 2 4 2" xfId="35943"/>
    <cellStyle name="Normal 7 2 2 3 2 2 4 2 2" xfId="35944"/>
    <cellStyle name="Normal 7 2 2 3 2 2 4 2 2 2" xfId="35945"/>
    <cellStyle name="Normal 7 2 2 3 2 2 4 2 3" xfId="35946"/>
    <cellStyle name="Normal 7 2 2 3 2 2 4 3" xfId="35947"/>
    <cellStyle name="Normal 7 2 2 3 2 2 4 3 2" xfId="35948"/>
    <cellStyle name="Normal 7 2 2 3 2 2 4 4" xfId="35949"/>
    <cellStyle name="Normal 7 2 2 3 2 2 5" xfId="35950"/>
    <cellStyle name="Normal 7 2 2 3 2 2 5 2" xfId="35951"/>
    <cellStyle name="Normal 7 2 2 3 2 2 5 2 2" xfId="35952"/>
    <cellStyle name="Normal 7 2 2 3 2 2 5 3" xfId="35953"/>
    <cellStyle name="Normal 7 2 2 3 2 2 6" xfId="35954"/>
    <cellStyle name="Normal 7 2 2 3 2 2 6 2" xfId="35955"/>
    <cellStyle name="Normal 7 2 2 3 2 2 7" xfId="35956"/>
    <cellStyle name="Normal 7 2 2 3 2 3" xfId="35957"/>
    <cellStyle name="Normal 7 2 2 3 2 3 2" xfId="35958"/>
    <cellStyle name="Normal 7 2 2 3 2 3 2 2" xfId="35959"/>
    <cellStyle name="Normal 7 2 2 3 2 3 2 2 2" xfId="35960"/>
    <cellStyle name="Normal 7 2 2 3 2 3 2 2 2 2" xfId="35961"/>
    <cellStyle name="Normal 7 2 2 3 2 3 2 2 2 2 2" xfId="35962"/>
    <cellStyle name="Normal 7 2 2 3 2 3 2 2 2 3" xfId="35963"/>
    <cellStyle name="Normal 7 2 2 3 2 3 2 2 3" xfId="35964"/>
    <cellStyle name="Normal 7 2 2 3 2 3 2 2 3 2" xfId="35965"/>
    <cellStyle name="Normal 7 2 2 3 2 3 2 2 4" xfId="35966"/>
    <cellStyle name="Normal 7 2 2 3 2 3 2 3" xfId="35967"/>
    <cellStyle name="Normal 7 2 2 3 2 3 2 3 2" xfId="35968"/>
    <cellStyle name="Normal 7 2 2 3 2 3 2 3 2 2" xfId="35969"/>
    <cellStyle name="Normal 7 2 2 3 2 3 2 3 3" xfId="35970"/>
    <cellStyle name="Normal 7 2 2 3 2 3 2 4" xfId="35971"/>
    <cellStyle name="Normal 7 2 2 3 2 3 2 4 2" xfId="35972"/>
    <cellStyle name="Normal 7 2 2 3 2 3 2 5" xfId="35973"/>
    <cellStyle name="Normal 7 2 2 3 2 3 3" xfId="35974"/>
    <cellStyle name="Normal 7 2 2 3 2 3 3 2" xfId="35975"/>
    <cellStyle name="Normal 7 2 2 3 2 3 3 2 2" xfId="35976"/>
    <cellStyle name="Normal 7 2 2 3 2 3 3 2 2 2" xfId="35977"/>
    <cellStyle name="Normal 7 2 2 3 2 3 3 2 3" xfId="35978"/>
    <cellStyle name="Normal 7 2 2 3 2 3 3 3" xfId="35979"/>
    <cellStyle name="Normal 7 2 2 3 2 3 3 3 2" xfId="35980"/>
    <cellStyle name="Normal 7 2 2 3 2 3 3 4" xfId="35981"/>
    <cellStyle name="Normal 7 2 2 3 2 3 4" xfId="35982"/>
    <cellStyle name="Normal 7 2 2 3 2 3 4 2" xfId="35983"/>
    <cellStyle name="Normal 7 2 2 3 2 3 4 2 2" xfId="35984"/>
    <cellStyle name="Normal 7 2 2 3 2 3 4 3" xfId="35985"/>
    <cellStyle name="Normal 7 2 2 3 2 3 5" xfId="35986"/>
    <cellStyle name="Normal 7 2 2 3 2 3 5 2" xfId="35987"/>
    <cellStyle name="Normal 7 2 2 3 2 3 6" xfId="35988"/>
    <cellStyle name="Normal 7 2 2 3 2 4" xfId="35989"/>
    <cellStyle name="Normal 7 2 2 3 2 4 2" xfId="35990"/>
    <cellStyle name="Normal 7 2 2 3 2 4 2 2" xfId="35991"/>
    <cellStyle name="Normal 7 2 2 3 2 4 2 2 2" xfId="35992"/>
    <cellStyle name="Normal 7 2 2 3 2 4 2 2 2 2" xfId="35993"/>
    <cellStyle name="Normal 7 2 2 3 2 4 2 2 3" xfId="35994"/>
    <cellStyle name="Normal 7 2 2 3 2 4 2 3" xfId="35995"/>
    <cellStyle name="Normal 7 2 2 3 2 4 2 3 2" xfId="35996"/>
    <cellStyle name="Normal 7 2 2 3 2 4 2 4" xfId="35997"/>
    <cellStyle name="Normal 7 2 2 3 2 4 3" xfId="35998"/>
    <cellStyle name="Normal 7 2 2 3 2 4 3 2" xfId="35999"/>
    <cellStyle name="Normal 7 2 2 3 2 4 3 2 2" xfId="36000"/>
    <cellStyle name="Normal 7 2 2 3 2 4 3 3" xfId="36001"/>
    <cellStyle name="Normal 7 2 2 3 2 4 4" xfId="36002"/>
    <cellStyle name="Normal 7 2 2 3 2 4 4 2" xfId="36003"/>
    <cellStyle name="Normal 7 2 2 3 2 4 5" xfId="36004"/>
    <cellStyle name="Normal 7 2 2 3 2 5" xfId="36005"/>
    <cellStyle name="Normal 7 2 2 3 2 5 2" xfId="36006"/>
    <cellStyle name="Normal 7 2 2 3 2 5 2 2" xfId="36007"/>
    <cellStyle name="Normal 7 2 2 3 2 5 2 2 2" xfId="36008"/>
    <cellStyle name="Normal 7 2 2 3 2 5 2 3" xfId="36009"/>
    <cellStyle name="Normal 7 2 2 3 2 5 3" xfId="36010"/>
    <cellStyle name="Normal 7 2 2 3 2 5 3 2" xfId="36011"/>
    <cellStyle name="Normal 7 2 2 3 2 5 4" xfId="36012"/>
    <cellStyle name="Normal 7 2 2 3 2 6" xfId="36013"/>
    <cellStyle name="Normal 7 2 2 3 2 6 2" xfId="36014"/>
    <cellStyle name="Normal 7 2 2 3 2 6 2 2" xfId="36015"/>
    <cellStyle name="Normal 7 2 2 3 2 6 3" xfId="36016"/>
    <cellStyle name="Normal 7 2 2 3 2 7" xfId="36017"/>
    <cellStyle name="Normal 7 2 2 3 2 7 2" xfId="36018"/>
    <cellStyle name="Normal 7 2 2 3 2 8" xfId="36019"/>
    <cellStyle name="Normal 7 2 2 3 3" xfId="36020"/>
    <cellStyle name="Normal 7 2 2 3 3 2" xfId="36021"/>
    <cellStyle name="Normal 7 2 2 3 3 2 2" xfId="36022"/>
    <cellStyle name="Normal 7 2 2 3 3 2 2 2" xfId="36023"/>
    <cellStyle name="Normal 7 2 2 3 3 2 2 2 2" xfId="36024"/>
    <cellStyle name="Normal 7 2 2 3 3 2 2 2 2 2" xfId="36025"/>
    <cellStyle name="Normal 7 2 2 3 3 2 2 2 2 2 2" xfId="36026"/>
    <cellStyle name="Normal 7 2 2 3 3 2 2 2 2 3" xfId="36027"/>
    <cellStyle name="Normal 7 2 2 3 3 2 2 2 3" xfId="36028"/>
    <cellStyle name="Normal 7 2 2 3 3 2 2 2 3 2" xfId="36029"/>
    <cellStyle name="Normal 7 2 2 3 3 2 2 2 4" xfId="36030"/>
    <cellStyle name="Normal 7 2 2 3 3 2 2 3" xfId="36031"/>
    <cellStyle name="Normal 7 2 2 3 3 2 2 3 2" xfId="36032"/>
    <cellStyle name="Normal 7 2 2 3 3 2 2 3 2 2" xfId="36033"/>
    <cellStyle name="Normal 7 2 2 3 3 2 2 3 3" xfId="36034"/>
    <cellStyle name="Normal 7 2 2 3 3 2 2 4" xfId="36035"/>
    <cellStyle name="Normal 7 2 2 3 3 2 2 4 2" xfId="36036"/>
    <cellStyle name="Normal 7 2 2 3 3 2 2 5" xfId="36037"/>
    <cellStyle name="Normal 7 2 2 3 3 2 3" xfId="36038"/>
    <cellStyle name="Normal 7 2 2 3 3 2 3 2" xfId="36039"/>
    <cellStyle name="Normal 7 2 2 3 3 2 3 2 2" xfId="36040"/>
    <cellStyle name="Normal 7 2 2 3 3 2 3 2 2 2" xfId="36041"/>
    <cellStyle name="Normal 7 2 2 3 3 2 3 2 3" xfId="36042"/>
    <cellStyle name="Normal 7 2 2 3 3 2 3 3" xfId="36043"/>
    <cellStyle name="Normal 7 2 2 3 3 2 3 3 2" xfId="36044"/>
    <cellStyle name="Normal 7 2 2 3 3 2 3 4" xfId="36045"/>
    <cellStyle name="Normal 7 2 2 3 3 2 4" xfId="36046"/>
    <cellStyle name="Normal 7 2 2 3 3 2 4 2" xfId="36047"/>
    <cellStyle name="Normal 7 2 2 3 3 2 4 2 2" xfId="36048"/>
    <cellStyle name="Normal 7 2 2 3 3 2 4 3" xfId="36049"/>
    <cellStyle name="Normal 7 2 2 3 3 2 5" xfId="36050"/>
    <cellStyle name="Normal 7 2 2 3 3 2 5 2" xfId="36051"/>
    <cellStyle name="Normal 7 2 2 3 3 2 6" xfId="36052"/>
    <cellStyle name="Normal 7 2 2 3 3 3" xfId="36053"/>
    <cellStyle name="Normal 7 2 2 3 3 3 2" xfId="36054"/>
    <cellStyle name="Normal 7 2 2 3 3 3 2 2" xfId="36055"/>
    <cellStyle name="Normal 7 2 2 3 3 3 2 2 2" xfId="36056"/>
    <cellStyle name="Normal 7 2 2 3 3 3 2 2 2 2" xfId="36057"/>
    <cellStyle name="Normal 7 2 2 3 3 3 2 2 3" xfId="36058"/>
    <cellStyle name="Normal 7 2 2 3 3 3 2 3" xfId="36059"/>
    <cellStyle name="Normal 7 2 2 3 3 3 2 3 2" xfId="36060"/>
    <cellStyle name="Normal 7 2 2 3 3 3 2 4" xfId="36061"/>
    <cellStyle name="Normal 7 2 2 3 3 3 3" xfId="36062"/>
    <cellStyle name="Normal 7 2 2 3 3 3 3 2" xfId="36063"/>
    <cellStyle name="Normal 7 2 2 3 3 3 3 2 2" xfId="36064"/>
    <cellStyle name="Normal 7 2 2 3 3 3 3 3" xfId="36065"/>
    <cellStyle name="Normal 7 2 2 3 3 3 4" xfId="36066"/>
    <cellStyle name="Normal 7 2 2 3 3 3 4 2" xfId="36067"/>
    <cellStyle name="Normal 7 2 2 3 3 3 5" xfId="36068"/>
    <cellStyle name="Normal 7 2 2 3 3 4" xfId="36069"/>
    <cellStyle name="Normal 7 2 2 3 3 4 2" xfId="36070"/>
    <cellStyle name="Normal 7 2 2 3 3 4 2 2" xfId="36071"/>
    <cellStyle name="Normal 7 2 2 3 3 4 2 2 2" xfId="36072"/>
    <cellStyle name="Normal 7 2 2 3 3 4 2 3" xfId="36073"/>
    <cellStyle name="Normal 7 2 2 3 3 4 3" xfId="36074"/>
    <cellStyle name="Normal 7 2 2 3 3 4 3 2" xfId="36075"/>
    <cellStyle name="Normal 7 2 2 3 3 4 4" xfId="36076"/>
    <cellStyle name="Normal 7 2 2 3 3 5" xfId="36077"/>
    <cellStyle name="Normal 7 2 2 3 3 5 2" xfId="36078"/>
    <cellStyle name="Normal 7 2 2 3 3 5 2 2" xfId="36079"/>
    <cellStyle name="Normal 7 2 2 3 3 5 3" xfId="36080"/>
    <cellStyle name="Normal 7 2 2 3 3 6" xfId="36081"/>
    <cellStyle name="Normal 7 2 2 3 3 6 2" xfId="36082"/>
    <cellStyle name="Normal 7 2 2 3 3 7" xfId="36083"/>
    <cellStyle name="Normal 7 2 2 3 4" xfId="36084"/>
    <cellStyle name="Normal 7 2 2 3 4 2" xfId="36085"/>
    <cellStyle name="Normal 7 2 2 3 4 2 2" xfId="36086"/>
    <cellStyle name="Normal 7 2 2 3 4 2 2 2" xfId="36087"/>
    <cellStyle name="Normal 7 2 2 3 4 2 2 2 2" xfId="36088"/>
    <cellStyle name="Normal 7 2 2 3 4 2 2 2 2 2" xfId="36089"/>
    <cellStyle name="Normal 7 2 2 3 4 2 2 2 3" xfId="36090"/>
    <cellStyle name="Normal 7 2 2 3 4 2 2 3" xfId="36091"/>
    <cellStyle name="Normal 7 2 2 3 4 2 2 3 2" xfId="36092"/>
    <cellStyle name="Normal 7 2 2 3 4 2 2 4" xfId="36093"/>
    <cellStyle name="Normal 7 2 2 3 4 2 3" xfId="36094"/>
    <cellStyle name="Normal 7 2 2 3 4 2 3 2" xfId="36095"/>
    <cellStyle name="Normal 7 2 2 3 4 2 3 2 2" xfId="36096"/>
    <cellStyle name="Normal 7 2 2 3 4 2 3 3" xfId="36097"/>
    <cellStyle name="Normal 7 2 2 3 4 2 4" xfId="36098"/>
    <cellStyle name="Normal 7 2 2 3 4 2 4 2" xfId="36099"/>
    <cellStyle name="Normal 7 2 2 3 4 2 5" xfId="36100"/>
    <cellStyle name="Normal 7 2 2 3 4 3" xfId="36101"/>
    <cellStyle name="Normal 7 2 2 3 4 3 2" xfId="36102"/>
    <cellStyle name="Normal 7 2 2 3 4 3 2 2" xfId="36103"/>
    <cellStyle name="Normal 7 2 2 3 4 3 2 2 2" xfId="36104"/>
    <cellStyle name="Normal 7 2 2 3 4 3 2 3" xfId="36105"/>
    <cellStyle name="Normal 7 2 2 3 4 3 3" xfId="36106"/>
    <cellStyle name="Normal 7 2 2 3 4 3 3 2" xfId="36107"/>
    <cellStyle name="Normal 7 2 2 3 4 3 4" xfId="36108"/>
    <cellStyle name="Normal 7 2 2 3 4 4" xfId="36109"/>
    <cellStyle name="Normal 7 2 2 3 4 4 2" xfId="36110"/>
    <cellStyle name="Normal 7 2 2 3 4 4 2 2" xfId="36111"/>
    <cellStyle name="Normal 7 2 2 3 4 4 3" xfId="36112"/>
    <cellStyle name="Normal 7 2 2 3 4 5" xfId="36113"/>
    <cellStyle name="Normal 7 2 2 3 4 5 2" xfId="36114"/>
    <cellStyle name="Normal 7 2 2 3 4 6" xfId="36115"/>
    <cellStyle name="Normal 7 2 2 3 5" xfId="36116"/>
    <cellStyle name="Normal 7 2 2 3 5 2" xfId="36117"/>
    <cellStyle name="Normal 7 2 2 3 5 2 2" xfId="36118"/>
    <cellStyle name="Normal 7 2 2 3 5 2 2 2" xfId="36119"/>
    <cellStyle name="Normal 7 2 2 3 5 2 2 2 2" xfId="36120"/>
    <cellStyle name="Normal 7 2 2 3 5 2 2 3" xfId="36121"/>
    <cellStyle name="Normal 7 2 2 3 5 2 3" xfId="36122"/>
    <cellStyle name="Normal 7 2 2 3 5 2 3 2" xfId="36123"/>
    <cellStyle name="Normal 7 2 2 3 5 2 4" xfId="36124"/>
    <cellStyle name="Normal 7 2 2 3 5 3" xfId="36125"/>
    <cellStyle name="Normal 7 2 2 3 5 3 2" xfId="36126"/>
    <cellStyle name="Normal 7 2 2 3 5 3 2 2" xfId="36127"/>
    <cellStyle name="Normal 7 2 2 3 5 3 3" xfId="36128"/>
    <cellStyle name="Normal 7 2 2 3 5 4" xfId="36129"/>
    <cellStyle name="Normal 7 2 2 3 5 4 2" xfId="36130"/>
    <cellStyle name="Normal 7 2 2 3 5 5" xfId="36131"/>
    <cellStyle name="Normal 7 2 2 3 6" xfId="36132"/>
    <cellStyle name="Normal 7 2 2 3 6 2" xfId="36133"/>
    <cellStyle name="Normal 7 2 2 3 6 2 2" xfId="36134"/>
    <cellStyle name="Normal 7 2 2 3 6 2 2 2" xfId="36135"/>
    <cellStyle name="Normal 7 2 2 3 6 2 3" xfId="36136"/>
    <cellStyle name="Normal 7 2 2 3 6 3" xfId="36137"/>
    <cellStyle name="Normal 7 2 2 3 6 3 2" xfId="36138"/>
    <cellStyle name="Normal 7 2 2 3 6 4" xfId="36139"/>
    <cellStyle name="Normal 7 2 2 3 7" xfId="36140"/>
    <cellStyle name="Normal 7 2 2 3 7 2" xfId="36141"/>
    <cellStyle name="Normal 7 2 2 3 7 2 2" xfId="36142"/>
    <cellStyle name="Normal 7 2 2 3 7 3" xfId="36143"/>
    <cellStyle name="Normal 7 2 2 3 8" xfId="36144"/>
    <cellStyle name="Normal 7 2 2 3 8 2" xfId="36145"/>
    <cellStyle name="Normal 7 2 2 3 9" xfId="36146"/>
    <cellStyle name="Normal 7 2 2 4" xfId="36147"/>
    <cellStyle name="Normal 7 2 2 4 2" xfId="36148"/>
    <cellStyle name="Normal 7 2 2 4 2 2" xfId="36149"/>
    <cellStyle name="Normal 7 2 2 4 2 2 2" xfId="36150"/>
    <cellStyle name="Normal 7 2 2 4 2 2 2 2" xfId="36151"/>
    <cellStyle name="Normal 7 2 2 4 2 2 2 2 2" xfId="36152"/>
    <cellStyle name="Normal 7 2 2 4 2 2 2 2 2 2" xfId="36153"/>
    <cellStyle name="Normal 7 2 2 4 2 2 2 2 2 2 2" xfId="36154"/>
    <cellStyle name="Normal 7 2 2 4 2 2 2 2 2 3" xfId="36155"/>
    <cellStyle name="Normal 7 2 2 4 2 2 2 2 3" xfId="36156"/>
    <cellStyle name="Normal 7 2 2 4 2 2 2 2 3 2" xfId="36157"/>
    <cellStyle name="Normal 7 2 2 4 2 2 2 2 4" xfId="36158"/>
    <cellStyle name="Normal 7 2 2 4 2 2 2 3" xfId="36159"/>
    <cellStyle name="Normal 7 2 2 4 2 2 2 3 2" xfId="36160"/>
    <cellStyle name="Normal 7 2 2 4 2 2 2 3 2 2" xfId="36161"/>
    <cellStyle name="Normal 7 2 2 4 2 2 2 3 3" xfId="36162"/>
    <cellStyle name="Normal 7 2 2 4 2 2 2 4" xfId="36163"/>
    <cellStyle name="Normal 7 2 2 4 2 2 2 4 2" xfId="36164"/>
    <cellStyle name="Normal 7 2 2 4 2 2 2 5" xfId="36165"/>
    <cellStyle name="Normal 7 2 2 4 2 2 3" xfId="36166"/>
    <cellStyle name="Normal 7 2 2 4 2 2 3 2" xfId="36167"/>
    <cellStyle name="Normal 7 2 2 4 2 2 3 2 2" xfId="36168"/>
    <cellStyle name="Normal 7 2 2 4 2 2 3 2 2 2" xfId="36169"/>
    <cellStyle name="Normal 7 2 2 4 2 2 3 2 3" xfId="36170"/>
    <cellStyle name="Normal 7 2 2 4 2 2 3 3" xfId="36171"/>
    <cellStyle name="Normal 7 2 2 4 2 2 3 3 2" xfId="36172"/>
    <cellStyle name="Normal 7 2 2 4 2 2 3 4" xfId="36173"/>
    <cellStyle name="Normal 7 2 2 4 2 2 4" xfId="36174"/>
    <cellStyle name="Normal 7 2 2 4 2 2 4 2" xfId="36175"/>
    <cellStyle name="Normal 7 2 2 4 2 2 4 2 2" xfId="36176"/>
    <cellStyle name="Normal 7 2 2 4 2 2 4 3" xfId="36177"/>
    <cellStyle name="Normal 7 2 2 4 2 2 5" xfId="36178"/>
    <cellStyle name="Normal 7 2 2 4 2 2 5 2" xfId="36179"/>
    <cellStyle name="Normal 7 2 2 4 2 2 6" xfId="36180"/>
    <cellStyle name="Normal 7 2 2 4 2 3" xfId="36181"/>
    <cellStyle name="Normal 7 2 2 4 2 3 2" xfId="36182"/>
    <cellStyle name="Normal 7 2 2 4 2 3 2 2" xfId="36183"/>
    <cellStyle name="Normal 7 2 2 4 2 3 2 2 2" xfId="36184"/>
    <cellStyle name="Normal 7 2 2 4 2 3 2 2 2 2" xfId="36185"/>
    <cellStyle name="Normal 7 2 2 4 2 3 2 2 3" xfId="36186"/>
    <cellStyle name="Normal 7 2 2 4 2 3 2 3" xfId="36187"/>
    <cellStyle name="Normal 7 2 2 4 2 3 2 3 2" xfId="36188"/>
    <cellStyle name="Normal 7 2 2 4 2 3 2 4" xfId="36189"/>
    <cellStyle name="Normal 7 2 2 4 2 3 3" xfId="36190"/>
    <cellStyle name="Normal 7 2 2 4 2 3 3 2" xfId="36191"/>
    <cellStyle name="Normal 7 2 2 4 2 3 3 2 2" xfId="36192"/>
    <cellStyle name="Normal 7 2 2 4 2 3 3 3" xfId="36193"/>
    <cellStyle name="Normal 7 2 2 4 2 3 4" xfId="36194"/>
    <cellStyle name="Normal 7 2 2 4 2 3 4 2" xfId="36195"/>
    <cellStyle name="Normal 7 2 2 4 2 3 5" xfId="36196"/>
    <cellStyle name="Normal 7 2 2 4 2 4" xfId="36197"/>
    <cellStyle name="Normal 7 2 2 4 2 4 2" xfId="36198"/>
    <cellStyle name="Normal 7 2 2 4 2 4 2 2" xfId="36199"/>
    <cellStyle name="Normal 7 2 2 4 2 4 2 2 2" xfId="36200"/>
    <cellStyle name="Normal 7 2 2 4 2 4 2 3" xfId="36201"/>
    <cellStyle name="Normal 7 2 2 4 2 4 3" xfId="36202"/>
    <cellStyle name="Normal 7 2 2 4 2 4 3 2" xfId="36203"/>
    <cellStyle name="Normal 7 2 2 4 2 4 4" xfId="36204"/>
    <cellStyle name="Normal 7 2 2 4 2 5" xfId="36205"/>
    <cellStyle name="Normal 7 2 2 4 2 5 2" xfId="36206"/>
    <cellStyle name="Normal 7 2 2 4 2 5 2 2" xfId="36207"/>
    <cellStyle name="Normal 7 2 2 4 2 5 3" xfId="36208"/>
    <cellStyle name="Normal 7 2 2 4 2 6" xfId="36209"/>
    <cellStyle name="Normal 7 2 2 4 2 6 2" xfId="36210"/>
    <cellStyle name="Normal 7 2 2 4 2 7" xfId="36211"/>
    <cellStyle name="Normal 7 2 2 4 3" xfId="36212"/>
    <cellStyle name="Normal 7 2 2 4 3 2" xfId="36213"/>
    <cellStyle name="Normal 7 2 2 4 3 2 2" xfId="36214"/>
    <cellStyle name="Normal 7 2 2 4 3 2 2 2" xfId="36215"/>
    <cellStyle name="Normal 7 2 2 4 3 2 2 2 2" xfId="36216"/>
    <cellStyle name="Normal 7 2 2 4 3 2 2 2 2 2" xfId="36217"/>
    <cellStyle name="Normal 7 2 2 4 3 2 2 2 3" xfId="36218"/>
    <cellStyle name="Normal 7 2 2 4 3 2 2 3" xfId="36219"/>
    <cellStyle name="Normal 7 2 2 4 3 2 2 3 2" xfId="36220"/>
    <cellStyle name="Normal 7 2 2 4 3 2 2 4" xfId="36221"/>
    <cellStyle name="Normal 7 2 2 4 3 2 3" xfId="36222"/>
    <cellStyle name="Normal 7 2 2 4 3 2 3 2" xfId="36223"/>
    <cellStyle name="Normal 7 2 2 4 3 2 3 2 2" xfId="36224"/>
    <cellStyle name="Normal 7 2 2 4 3 2 3 3" xfId="36225"/>
    <cellStyle name="Normal 7 2 2 4 3 2 4" xfId="36226"/>
    <cellStyle name="Normal 7 2 2 4 3 2 4 2" xfId="36227"/>
    <cellStyle name="Normal 7 2 2 4 3 2 5" xfId="36228"/>
    <cellStyle name="Normal 7 2 2 4 3 3" xfId="36229"/>
    <cellStyle name="Normal 7 2 2 4 3 3 2" xfId="36230"/>
    <cellStyle name="Normal 7 2 2 4 3 3 2 2" xfId="36231"/>
    <cellStyle name="Normal 7 2 2 4 3 3 2 2 2" xfId="36232"/>
    <cellStyle name="Normal 7 2 2 4 3 3 2 3" xfId="36233"/>
    <cellStyle name="Normal 7 2 2 4 3 3 3" xfId="36234"/>
    <cellStyle name="Normal 7 2 2 4 3 3 3 2" xfId="36235"/>
    <cellStyle name="Normal 7 2 2 4 3 3 4" xfId="36236"/>
    <cellStyle name="Normal 7 2 2 4 3 4" xfId="36237"/>
    <cellStyle name="Normal 7 2 2 4 3 4 2" xfId="36238"/>
    <cellStyle name="Normal 7 2 2 4 3 4 2 2" xfId="36239"/>
    <cellStyle name="Normal 7 2 2 4 3 4 3" xfId="36240"/>
    <cellStyle name="Normal 7 2 2 4 3 5" xfId="36241"/>
    <cellStyle name="Normal 7 2 2 4 3 5 2" xfId="36242"/>
    <cellStyle name="Normal 7 2 2 4 3 6" xfId="36243"/>
    <cellStyle name="Normal 7 2 2 4 4" xfId="36244"/>
    <cellStyle name="Normal 7 2 2 4 4 2" xfId="36245"/>
    <cellStyle name="Normal 7 2 2 4 4 2 2" xfId="36246"/>
    <cellStyle name="Normal 7 2 2 4 4 2 2 2" xfId="36247"/>
    <cellStyle name="Normal 7 2 2 4 4 2 2 2 2" xfId="36248"/>
    <cellStyle name="Normal 7 2 2 4 4 2 2 3" xfId="36249"/>
    <cellStyle name="Normal 7 2 2 4 4 2 3" xfId="36250"/>
    <cellStyle name="Normal 7 2 2 4 4 2 3 2" xfId="36251"/>
    <cellStyle name="Normal 7 2 2 4 4 2 4" xfId="36252"/>
    <cellStyle name="Normal 7 2 2 4 4 3" xfId="36253"/>
    <cellStyle name="Normal 7 2 2 4 4 3 2" xfId="36254"/>
    <cellStyle name="Normal 7 2 2 4 4 3 2 2" xfId="36255"/>
    <cellStyle name="Normal 7 2 2 4 4 3 3" xfId="36256"/>
    <cellStyle name="Normal 7 2 2 4 4 4" xfId="36257"/>
    <cellStyle name="Normal 7 2 2 4 4 4 2" xfId="36258"/>
    <cellStyle name="Normal 7 2 2 4 4 5" xfId="36259"/>
    <cellStyle name="Normal 7 2 2 4 5" xfId="36260"/>
    <cellStyle name="Normal 7 2 2 4 5 2" xfId="36261"/>
    <cellStyle name="Normal 7 2 2 4 5 2 2" xfId="36262"/>
    <cellStyle name="Normal 7 2 2 4 5 2 2 2" xfId="36263"/>
    <cellStyle name="Normal 7 2 2 4 5 2 3" xfId="36264"/>
    <cellStyle name="Normal 7 2 2 4 5 3" xfId="36265"/>
    <cellStyle name="Normal 7 2 2 4 5 3 2" xfId="36266"/>
    <cellStyle name="Normal 7 2 2 4 5 4" xfId="36267"/>
    <cellStyle name="Normal 7 2 2 4 6" xfId="36268"/>
    <cellStyle name="Normal 7 2 2 4 6 2" xfId="36269"/>
    <cellStyle name="Normal 7 2 2 4 6 2 2" xfId="36270"/>
    <cellStyle name="Normal 7 2 2 4 6 3" xfId="36271"/>
    <cellStyle name="Normal 7 2 2 4 7" xfId="36272"/>
    <cellStyle name="Normal 7 2 2 4 7 2" xfId="36273"/>
    <cellStyle name="Normal 7 2 2 4 8" xfId="36274"/>
    <cellStyle name="Normal 7 2 2 5" xfId="36275"/>
    <cellStyle name="Normal 7 2 2 5 2" xfId="36276"/>
    <cellStyle name="Normal 7 2 2 5 2 2" xfId="36277"/>
    <cellStyle name="Normal 7 2 2 5 2 2 2" xfId="36278"/>
    <cellStyle name="Normal 7 2 2 5 2 2 2 2" xfId="36279"/>
    <cellStyle name="Normal 7 2 2 5 2 2 2 2 2" xfId="36280"/>
    <cellStyle name="Normal 7 2 2 5 2 2 2 2 2 2" xfId="36281"/>
    <cellStyle name="Normal 7 2 2 5 2 2 2 2 3" xfId="36282"/>
    <cellStyle name="Normal 7 2 2 5 2 2 2 3" xfId="36283"/>
    <cellStyle name="Normal 7 2 2 5 2 2 2 3 2" xfId="36284"/>
    <cellStyle name="Normal 7 2 2 5 2 2 2 4" xfId="36285"/>
    <cellStyle name="Normal 7 2 2 5 2 2 3" xfId="36286"/>
    <cellStyle name="Normal 7 2 2 5 2 2 3 2" xfId="36287"/>
    <cellStyle name="Normal 7 2 2 5 2 2 3 2 2" xfId="36288"/>
    <cellStyle name="Normal 7 2 2 5 2 2 3 3" xfId="36289"/>
    <cellStyle name="Normal 7 2 2 5 2 2 4" xfId="36290"/>
    <cellStyle name="Normal 7 2 2 5 2 2 4 2" xfId="36291"/>
    <cellStyle name="Normal 7 2 2 5 2 2 5" xfId="36292"/>
    <cellStyle name="Normal 7 2 2 5 2 3" xfId="36293"/>
    <cellStyle name="Normal 7 2 2 5 2 3 2" xfId="36294"/>
    <cellStyle name="Normal 7 2 2 5 2 3 2 2" xfId="36295"/>
    <cellStyle name="Normal 7 2 2 5 2 3 2 2 2" xfId="36296"/>
    <cellStyle name="Normal 7 2 2 5 2 3 2 3" xfId="36297"/>
    <cellStyle name="Normal 7 2 2 5 2 3 3" xfId="36298"/>
    <cellStyle name="Normal 7 2 2 5 2 3 3 2" xfId="36299"/>
    <cellStyle name="Normal 7 2 2 5 2 3 4" xfId="36300"/>
    <cellStyle name="Normal 7 2 2 5 2 4" xfId="36301"/>
    <cellStyle name="Normal 7 2 2 5 2 4 2" xfId="36302"/>
    <cellStyle name="Normal 7 2 2 5 2 4 2 2" xfId="36303"/>
    <cellStyle name="Normal 7 2 2 5 2 4 3" xfId="36304"/>
    <cellStyle name="Normal 7 2 2 5 2 5" xfId="36305"/>
    <cellStyle name="Normal 7 2 2 5 2 5 2" xfId="36306"/>
    <cellStyle name="Normal 7 2 2 5 2 6" xfId="36307"/>
    <cellStyle name="Normal 7 2 2 5 3" xfId="36308"/>
    <cellStyle name="Normal 7 2 2 5 3 2" xfId="36309"/>
    <cellStyle name="Normal 7 2 2 5 3 2 2" xfId="36310"/>
    <cellStyle name="Normal 7 2 2 5 3 2 2 2" xfId="36311"/>
    <cellStyle name="Normal 7 2 2 5 3 2 2 2 2" xfId="36312"/>
    <cellStyle name="Normal 7 2 2 5 3 2 2 3" xfId="36313"/>
    <cellStyle name="Normal 7 2 2 5 3 2 3" xfId="36314"/>
    <cellStyle name="Normal 7 2 2 5 3 2 3 2" xfId="36315"/>
    <cellStyle name="Normal 7 2 2 5 3 2 4" xfId="36316"/>
    <cellStyle name="Normal 7 2 2 5 3 3" xfId="36317"/>
    <cellStyle name="Normal 7 2 2 5 3 3 2" xfId="36318"/>
    <cellStyle name="Normal 7 2 2 5 3 3 2 2" xfId="36319"/>
    <cellStyle name="Normal 7 2 2 5 3 3 3" xfId="36320"/>
    <cellStyle name="Normal 7 2 2 5 3 4" xfId="36321"/>
    <cellStyle name="Normal 7 2 2 5 3 4 2" xfId="36322"/>
    <cellStyle name="Normal 7 2 2 5 3 5" xfId="36323"/>
    <cellStyle name="Normal 7 2 2 5 4" xfId="36324"/>
    <cellStyle name="Normal 7 2 2 5 4 2" xfId="36325"/>
    <cellStyle name="Normal 7 2 2 5 4 2 2" xfId="36326"/>
    <cellStyle name="Normal 7 2 2 5 4 2 2 2" xfId="36327"/>
    <cellStyle name="Normal 7 2 2 5 4 2 3" xfId="36328"/>
    <cellStyle name="Normal 7 2 2 5 4 3" xfId="36329"/>
    <cellStyle name="Normal 7 2 2 5 4 3 2" xfId="36330"/>
    <cellStyle name="Normal 7 2 2 5 4 4" xfId="36331"/>
    <cellStyle name="Normal 7 2 2 5 5" xfId="36332"/>
    <cellStyle name="Normal 7 2 2 5 5 2" xfId="36333"/>
    <cellStyle name="Normal 7 2 2 5 5 2 2" xfId="36334"/>
    <cellStyle name="Normal 7 2 2 5 5 3" xfId="36335"/>
    <cellStyle name="Normal 7 2 2 5 6" xfId="36336"/>
    <cellStyle name="Normal 7 2 2 5 6 2" xfId="36337"/>
    <cellStyle name="Normal 7 2 2 5 7" xfId="36338"/>
    <cellStyle name="Normal 7 2 2 6" xfId="36339"/>
    <cellStyle name="Normal 7 2 2 6 2" xfId="36340"/>
    <cellStyle name="Normal 7 2 2 6 2 2" xfId="36341"/>
    <cellStyle name="Normal 7 2 2 6 2 2 2" xfId="36342"/>
    <cellStyle name="Normal 7 2 2 6 2 2 2 2" xfId="36343"/>
    <cellStyle name="Normal 7 2 2 6 2 2 2 2 2" xfId="36344"/>
    <cellStyle name="Normal 7 2 2 6 2 2 2 3" xfId="36345"/>
    <cellStyle name="Normal 7 2 2 6 2 2 3" xfId="36346"/>
    <cellStyle name="Normal 7 2 2 6 2 2 3 2" xfId="36347"/>
    <cellStyle name="Normal 7 2 2 6 2 2 4" xfId="36348"/>
    <cellStyle name="Normal 7 2 2 6 2 3" xfId="36349"/>
    <cellStyle name="Normal 7 2 2 6 2 3 2" xfId="36350"/>
    <cellStyle name="Normal 7 2 2 6 2 3 2 2" xfId="36351"/>
    <cellStyle name="Normal 7 2 2 6 2 3 3" xfId="36352"/>
    <cellStyle name="Normal 7 2 2 6 2 4" xfId="36353"/>
    <cellStyle name="Normal 7 2 2 6 2 4 2" xfId="36354"/>
    <cellStyle name="Normal 7 2 2 6 2 5" xfId="36355"/>
    <cellStyle name="Normal 7 2 2 6 3" xfId="36356"/>
    <cellStyle name="Normal 7 2 2 6 3 2" xfId="36357"/>
    <cellStyle name="Normal 7 2 2 6 3 2 2" xfId="36358"/>
    <cellStyle name="Normal 7 2 2 6 3 2 2 2" xfId="36359"/>
    <cellStyle name="Normal 7 2 2 6 3 2 3" xfId="36360"/>
    <cellStyle name="Normal 7 2 2 6 3 3" xfId="36361"/>
    <cellStyle name="Normal 7 2 2 6 3 3 2" xfId="36362"/>
    <cellStyle name="Normal 7 2 2 6 3 4" xfId="36363"/>
    <cellStyle name="Normal 7 2 2 6 4" xfId="36364"/>
    <cellStyle name="Normal 7 2 2 6 4 2" xfId="36365"/>
    <cellStyle name="Normal 7 2 2 6 4 2 2" xfId="36366"/>
    <cellStyle name="Normal 7 2 2 6 4 3" xfId="36367"/>
    <cellStyle name="Normal 7 2 2 6 5" xfId="36368"/>
    <cellStyle name="Normal 7 2 2 6 5 2" xfId="36369"/>
    <cellStyle name="Normal 7 2 2 6 6" xfId="36370"/>
    <cellStyle name="Normal 7 2 2 7" xfId="36371"/>
    <cellStyle name="Normal 7 2 2 7 2" xfId="36372"/>
    <cellStyle name="Normal 7 2 2 7 2 2" xfId="36373"/>
    <cellStyle name="Normal 7 2 2 7 2 2 2" xfId="36374"/>
    <cellStyle name="Normal 7 2 2 7 2 2 2 2" xfId="36375"/>
    <cellStyle name="Normal 7 2 2 7 2 2 3" xfId="36376"/>
    <cellStyle name="Normal 7 2 2 7 2 3" xfId="36377"/>
    <cellStyle name="Normal 7 2 2 7 2 3 2" xfId="36378"/>
    <cellStyle name="Normal 7 2 2 7 2 4" xfId="36379"/>
    <cellStyle name="Normal 7 2 2 7 3" xfId="36380"/>
    <cellStyle name="Normal 7 2 2 7 3 2" xfId="36381"/>
    <cellStyle name="Normal 7 2 2 7 3 2 2" xfId="36382"/>
    <cellStyle name="Normal 7 2 2 7 3 3" xfId="36383"/>
    <cellStyle name="Normal 7 2 2 7 4" xfId="36384"/>
    <cellStyle name="Normal 7 2 2 7 4 2" xfId="36385"/>
    <cellStyle name="Normal 7 2 2 7 5" xfId="36386"/>
    <cellStyle name="Normal 7 2 2 8" xfId="36387"/>
    <cellStyle name="Normal 7 2 2 8 2" xfId="36388"/>
    <cellStyle name="Normal 7 2 2 8 2 2" xfId="36389"/>
    <cellStyle name="Normal 7 2 2 8 2 2 2" xfId="36390"/>
    <cellStyle name="Normal 7 2 2 8 2 3" xfId="36391"/>
    <cellStyle name="Normal 7 2 2 8 3" xfId="36392"/>
    <cellStyle name="Normal 7 2 2 8 3 2" xfId="36393"/>
    <cellStyle name="Normal 7 2 2 8 4" xfId="36394"/>
    <cellStyle name="Normal 7 2 2 9" xfId="36395"/>
    <cellStyle name="Normal 7 2 2 9 2" xfId="36396"/>
    <cellStyle name="Normal 7 2 2 9 2 2" xfId="36397"/>
    <cellStyle name="Normal 7 2 2 9 3" xfId="36398"/>
    <cellStyle name="Normal 7 2 3" xfId="36399"/>
    <cellStyle name="Normal 7 2 3 10" xfId="36400"/>
    <cellStyle name="Normal 7 2 3 2" xfId="36401"/>
    <cellStyle name="Normal 7 2 3 2 2" xfId="36402"/>
    <cellStyle name="Normal 7 2 3 2 2 2" xfId="36403"/>
    <cellStyle name="Normal 7 2 3 2 2 2 2" xfId="36404"/>
    <cellStyle name="Normal 7 2 3 2 2 2 2 2" xfId="36405"/>
    <cellStyle name="Normal 7 2 3 2 2 2 2 2 2" xfId="36406"/>
    <cellStyle name="Normal 7 2 3 2 2 2 2 2 2 2" xfId="36407"/>
    <cellStyle name="Normal 7 2 3 2 2 2 2 2 2 2 2" xfId="36408"/>
    <cellStyle name="Normal 7 2 3 2 2 2 2 2 2 2 2 2" xfId="36409"/>
    <cellStyle name="Normal 7 2 3 2 2 2 2 2 2 2 3" xfId="36410"/>
    <cellStyle name="Normal 7 2 3 2 2 2 2 2 2 3" xfId="36411"/>
    <cellStyle name="Normal 7 2 3 2 2 2 2 2 2 3 2" xfId="36412"/>
    <cellStyle name="Normal 7 2 3 2 2 2 2 2 2 4" xfId="36413"/>
    <cellStyle name="Normal 7 2 3 2 2 2 2 2 3" xfId="36414"/>
    <cellStyle name="Normal 7 2 3 2 2 2 2 2 3 2" xfId="36415"/>
    <cellStyle name="Normal 7 2 3 2 2 2 2 2 3 2 2" xfId="36416"/>
    <cellStyle name="Normal 7 2 3 2 2 2 2 2 3 3" xfId="36417"/>
    <cellStyle name="Normal 7 2 3 2 2 2 2 2 4" xfId="36418"/>
    <cellStyle name="Normal 7 2 3 2 2 2 2 2 4 2" xfId="36419"/>
    <cellStyle name="Normal 7 2 3 2 2 2 2 2 5" xfId="36420"/>
    <cellStyle name="Normal 7 2 3 2 2 2 2 3" xfId="36421"/>
    <cellStyle name="Normal 7 2 3 2 2 2 2 3 2" xfId="36422"/>
    <cellStyle name="Normal 7 2 3 2 2 2 2 3 2 2" xfId="36423"/>
    <cellStyle name="Normal 7 2 3 2 2 2 2 3 2 2 2" xfId="36424"/>
    <cellStyle name="Normal 7 2 3 2 2 2 2 3 2 3" xfId="36425"/>
    <cellStyle name="Normal 7 2 3 2 2 2 2 3 3" xfId="36426"/>
    <cellStyle name="Normal 7 2 3 2 2 2 2 3 3 2" xfId="36427"/>
    <cellStyle name="Normal 7 2 3 2 2 2 2 3 4" xfId="36428"/>
    <cellStyle name="Normal 7 2 3 2 2 2 2 4" xfId="36429"/>
    <cellStyle name="Normal 7 2 3 2 2 2 2 4 2" xfId="36430"/>
    <cellStyle name="Normal 7 2 3 2 2 2 2 4 2 2" xfId="36431"/>
    <cellStyle name="Normal 7 2 3 2 2 2 2 4 3" xfId="36432"/>
    <cellStyle name="Normal 7 2 3 2 2 2 2 5" xfId="36433"/>
    <cellStyle name="Normal 7 2 3 2 2 2 2 5 2" xfId="36434"/>
    <cellStyle name="Normal 7 2 3 2 2 2 2 6" xfId="36435"/>
    <cellStyle name="Normal 7 2 3 2 2 2 3" xfId="36436"/>
    <cellStyle name="Normal 7 2 3 2 2 2 3 2" xfId="36437"/>
    <cellStyle name="Normal 7 2 3 2 2 2 3 2 2" xfId="36438"/>
    <cellStyle name="Normal 7 2 3 2 2 2 3 2 2 2" xfId="36439"/>
    <cellStyle name="Normal 7 2 3 2 2 2 3 2 2 2 2" xfId="36440"/>
    <cellStyle name="Normal 7 2 3 2 2 2 3 2 2 3" xfId="36441"/>
    <cellStyle name="Normal 7 2 3 2 2 2 3 2 3" xfId="36442"/>
    <cellStyle name="Normal 7 2 3 2 2 2 3 2 3 2" xfId="36443"/>
    <cellStyle name="Normal 7 2 3 2 2 2 3 2 4" xfId="36444"/>
    <cellStyle name="Normal 7 2 3 2 2 2 3 3" xfId="36445"/>
    <cellStyle name="Normal 7 2 3 2 2 2 3 3 2" xfId="36446"/>
    <cellStyle name="Normal 7 2 3 2 2 2 3 3 2 2" xfId="36447"/>
    <cellStyle name="Normal 7 2 3 2 2 2 3 3 3" xfId="36448"/>
    <cellStyle name="Normal 7 2 3 2 2 2 3 4" xfId="36449"/>
    <cellStyle name="Normal 7 2 3 2 2 2 3 4 2" xfId="36450"/>
    <cellStyle name="Normal 7 2 3 2 2 2 3 5" xfId="36451"/>
    <cellStyle name="Normal 7 2 3 2 2 2 4" xfId="36452"/>
    <cellStyle name="Normal 7 2 3 2 2 2 4 2" xfId="36453"/>
    <cellStyle name="Normal 7 2 3 2 2 2 4 2 2" xfId="36454"/>
    <cellStyle name="Normal 7 2 3 2 2 2 4 2 2 2" xfId="36455"/>
    <cellStyle name="Normal 7 2 3 2 2 2 4 2 3" xfId="36456"/>
    <cellStyle name="Normal 7 2 3 2 2 2 4 3" xfId="36457"/>
    <cellStyle name="Normal 7 2 3 2 2 2 4 3 2" xfId="36458"/>
    <cellStyle name="Normal 7 2 3 2 2 2 4 4" xfId="36459"/>
    <cellStyle name="Normal 7 2 3 2 2 2 5" xfId="36460"/>
    <cellStyle name="Normal 7 2 3 2 2 2 5 2" xfId="36461"/>
    <cellStyle name="Normal 7 2 3 2 2 2 5 2 2" xfId="36462"/>
    <cellStyle name="Normal 7 2 3 2 2 2 5 3" xfId="36463"/>
    <cellStyle name="Normal 7 2 3 2 2 2 6" xfId="36464"/>
    <cellStyle name="Normal 7 2 3 2 2 2 6 2" xfId="36465"/>
    <cellStyle name="Normal 7 2 3 2 2 2 7" xfId="36466"/>
    <cellStyle name="Normal 7 2 3 2 2 3" xfId="36467"/>
    <cellStyle name="Normal 7 2 3 2 2 3 2" xfId="36468"/>
    <cellStyle name="Normal 7 2 3 2 2 3 2 2" xfId="36469"/>
    <cellStyle name="Normal 7 2 3 2 2 3 2 2 2" xfId="36470"/>
    <cellStyle name="Normal 7 2 3 2 2 3 2 2 2 2" xfId="36471"/>
    <cellStyle name="Normal 7 2 3 2 2 3 2 2 2 2 2" xfId="36472"/>
    <cellStyle name="Normal 7 2 3 2 2 3 2 2 2 3" xfId="36473"/>
    <cellStyle name="Normal 7 2 3 2 2 3 2 2 3" xfId="36474"/>
    <cellStyle name="Normal 7 2 3 2 2 3 2 2 3 2" xfId="36475"/>
    <cellStyle name="Normal 7 2 3 2 2 3 2 2 4" xfId="36476"/>
    <cellStyle name="Normal 7 2 3 2 2 3 2 3" xfId="36477"/>
    <cellStyle name="Normal 7 2 3 2 2 3 2 3 2" xfId="36478"/>
    <cellStyle name="Normal 7 2 3 2 2 3 2 3 2 2" xfId="36479"/>
    <cellStyle name="Normal 7 2 3 2 2 3 2 3 3" xfId="36480"/>
    <cellStyle name="Normal 7 2 3 2 2 3 2 4" xfId="36481"/>
    <cellStyle name="Normal 7 2 3 2 2 3 2 4 2" xfId="36482"/>
    <cellStyle name="Normal 7 2 3 2 2 3 2 5" xfId="36483"/>
    <cellStyle name="Normal 7 2 3 2 2 3 3" xfId="36484"/>
    <cellStyle name="Normal 7 2 3 2 2 3 3 2" xfId="36485"/>
    <cellStyle name="Normal 7 2 3 2 2 3 3 2 2" xfId="36486"/>
    <cellStyle name="Normal 7 2 3 2 2 3 3 2 2 2" xfId="36487"/>
    <cellStyle name="Normal 7 2 3 2 2 3 3 2 3" xfId="36488"/>
    <cellStyle name="Normal 7 2 3 2 2 3 3 3" xfId="36489"/>
    <cellStyle name="Normal 7 2 3 2 2 3 3 3 2" xfId="36490"/>
    <cellStyle name="Normal 7 2 3 2 2 3 3 4" xfId="36491"/>
    <cellStyle name="Normal 7 2 3 2 2 3 4" xfId="36492"/>
    <cellStyle name="Normal 7 2 3 2 2 3 4 2" xfId="36493"/>
    <cellStyle name="Normal 7 2 3 2 2 3 4 2 2" xfId="36494"/>
    <cellStyle name="Normal 7 2 3 2 2 3 4 3" xfId="36495"/>
    <cellStyle name="Normal 7 2 3 2 2 3 5" xfId="36496"/>
    <cellStyle name="Normal 7 2 3 2 2 3 5 2" xfId="36497"/>
    <cellStyle name="Normal 7 2 3 2 2 3 6" xfId="36498"/>
    <cellStyle name="Normal 7 2 3 2 2 4" xfId="36499"/>
    <cellStyle name="Normal 7 2 3 2 2 4 2" xfId="36500"/>
    <cellStyle name="Normal 7 2 3 2 2 4 2 2" xfId="36501"/>
    <cellStyle name="Normal 7 2 3 2 2 4 2 2 2" xfId="36502"/>
    <cellStyle name="Normal 7 2 3 2 2 4 2 2 2 2" xfId="36503"/>
    <cellStyle name="Normal 7 2 3 2 2 4 2 2 3" xfId="36504"/>
    <cellStyle name="Normal 7 2 3 2 2 4 2 3" xfId="36505"/>
    <cellStyle name="Normal 7 2 3 2 2 4 2 3 2" xfId="36506"/>
    <cellStyle name="Normal 7 2 3 2 2 4 2 4" xfId="36507"/>
    <cellStyle name="Normal 7 2 3 2 2 4 3" xfId="36508"/>
    <cellStyle name="Normal 7 2 3 2 2 4 3 2" xfId="36509"/>
    <cellStyle name="Normal 7 2 3 2 2 4 3 2 2" xfId="36510"/>
    <cellStyle name="Normal 7 2 3 2 2 4 3 3" xfId="36511"/>
    <cellStyle name="Normal 7 2 3 2 2 4 4" xfId="36512"/>
    <cellStyle name="Normal 7 2 3 2 2 4 4 2" xfId="36513"/>
    <cellStyle name="Normal 7 2 3 2 2 4 5" xfId="36514"/>
    <cellStyle name="Normal 7 2 3 2 2 5" xfId="36515"/>
    <cellStyle name="Normal 7 2 3 2 2 5 2" xfId="36516"/>
    <cellStyle name="Normal 7 2 3 2 2 5 2 2" xfId="36517"/>
    <cellStyle name="Normal 7 2 3 2 2 5 2 2 2" xfId="36518"/>
    <cellStyle name="Normal 7 2 3 2 2 5 2 3" xfId="36519"/>
    <cellStyle name="Normal 7 2 3 2 2 5 3" xfId="36520"/>
    <cellStyle name="Normal 7 2 3 2 2 5 3 2" xfId="36521"/>
    <cellStyle name="Normal 7 2 3 2 2 5 4" xfId="36522"/>
    <cellStyle name="Normal 7 2 3 2 2 6" xfId="36523"/>
    <cellStyle name="Normal 7 2 3 2 2 6 2" xfId="36524"/>
    <cellStyle name="Normal 7 2 3 2 2 6 2 2" xfId="36525"/>
    <cellStyle name="Normal 7 2 3 2 2 6 3" xfId="36526"/>
    <cellStyle name="Normal 7 2 3 2 2 7" xfId="36527"/>
    <cellStyle name="Normal 7 2 3 2 2 7 2" xfId="36528"/>
    <cellStyle name="Normal 7 2 3 2 2 8" xfId="36529"/>
    <cellStyle name="Normal 7 2 3 2 3" xfId="36530"/>
    <cellStyle name="Normal 7 2 3 2 3 2" xfId="36531"/>
    <cellStyle name="Normal 7 2 3 2 3 2 2" xfId="36532"/>
    <cellStyle name="Normal 7 2 3 2 3 2 2 2" xfId="36533"/>
    <cellStyle name="Normal 7 2 3 2 3 2 2 2 2" xfId="36534"/>
    <cellStyle name="Normal 7 2 3 2 3 2 2 2 2 2" xfId="36535"/>
    <cellStyle name="Normal 7 2 3 2 3 2 2 2 2 2 2" xfId="36536"/>
    <cellStyle name="Normal 7 2 3 2 3 2 2 2 2 3" xfId="36537"/>
    <cellStyle name="Normal 7 2 3 2 3 2 2 2 3" xfId="36538"/>
    <cellStyle name="Normal 7 2 3 2 3 2 2 2 3 2" xfId="36539"/>
    <cellStyle name="Normal 7 2 3 2 3 2 2 2 4" xfId="36540"/>
    <cellStyle name="Normal 7 2 3 2 3 2 2 3" xfId="36541"/>
    <cellStyle name="Normal 7 2 3 2 3 2 2 3 2" xfId="36542"/>
    <cellStyle name="Normal 7 2 3 2 3 2 2 3 2 2" xfId="36543"/>
    <cellStyle name="Normal 7 2 3 2 3 2 2 3 3" xfId="36544"/>
    <cellStyle name="Normal 7 2 3 2 3 2 2 4" xfId="36545"/>
    <cellStyle name="Normal 7 2 3 2 3 2 2 4 2" xfId="36546"/>
    <cellStyle name="Normal 7 2 3 2 3 2 2 5" xfId="36547"/>
    <cellStyle name="Normal 7 2 3 2 3 2 3" xfId="36548"/>
    <cellStyle name="Normal 7 2 3 2 3 2 3 2" xfId="36549"/>
    <cellStyle name="Normal 7 2 3 2 3 2 3 2 2" xfId="36550"/>
    <cellStyle name="Normal 7 2 3 2 3 2 3 2 2 2" xfId="36551"/>
    <cellStyle name="Normal 7 2 3 2 3 2 3 2 3" xfId="36552"/>
    <cellStyle name="Normal 7 2 3 2 3 2 3 3" xfId="36553"/>
    <cellStyle name="Normal 7 2 3 2 3 2 3 3 2" xfId="36554"/>
    <cellStyle name="Normal 7 2 3 2 3 2 3 4" xfId="36555"/>
    <cellStyle name="Normal 7 2 3 2 3 2 4" xfId="36556"/>
    <cellStyle name="Normal 7 2 3 2 3 2 4 2" xfId="36557"/>
    <cellStyle name="Normal 7 2 3 2 3 2 4 2 2" xfId="36558"/>
    <cellStyle name="Normal 7 2 3 2 3 2 4 3" xfId="36559"/>
    <cellStyle name="Normal 7 2 3 2 3 2 5" xfId="36560"/>
    <cellStyle name="Normal 7 2 3 2 3 2 5 2" xfId="36561"/>
    <cellStyle name="Normal 7 2 3 2 3 2 6" xfId="36562"/>
    <cellStyle name="Normal 7 2 3 2 3 3" xfId="36563"/>
    <cellStyle name="Normal 7 2 3 2 3 3 2" xfId="36564"/>
    <cellStyle name="Normal 7 2 3 2 3 3 2 2" xfId="36565"/>
    <cellStyle name="Normal 7 2 3 2 3 3 2 2 2" xfId="36566"/>
    <cellStyle name="Normal 7 2 3 2 3 3 2 2 2 2" xfId="36567"/>
    <cellStyle name="Normal 7 2 3 2 3 3 2 2 3" xfId="36568"/>
    <cellStyle name="Normal 7 2 3 2 3 3 2 3" xfId="36569"/>
    <cellStyle name="Normal 7 2 3 2 3 3 2 3 2" xfId="36570"/>
    <cellStyle name="Normal 7 2 3 2 3 3 2 4" xfId="36571"/>
    <cellStyle name="Normal 7 2 3 2 3 3 3" xfId="36572"/>
    <cellStyle name="Normal 7 2 3 2 3 3 3 2" xfId="36573"/>
    <cellStyle name="Normal 7 2 3 2 3 3 3 2 2" xfId="36574"/>
    <cellStyle name="Normal 7 2 3 2 3 3 3 3" xfId="36575"/>
    <cellStyle name="Normal 7 2 3 2 3 3 4" xfId="36576"/>
    <cellStyle name="Normal 7 2 3 2 3 3 4 2" xfId="36577"/>
    <cellStyle name="Normal 7 2 3 2 3 3 5" xfId="36578"/>
    <cellStyle name="Normal 7 2 3 2 3 4" xfId="36579"/>
    <cellStyle name="Normal 7 2 3 2 3 4 2" xfId="36580"/>
    <cellStyle name="Normal 7 2 3 2 3 4 2 2" xfId="36581"/>
    <cellStyle name="Normal 7 2 3 2 3 4 2 2 2" xfId="36582"/>
    <cellStyle name="Normal 7 2 3 2 3 4 2 3" xfId="36583"/>
    <cellStyle name="Normal 7 2 3 2 3 4 3" xfId="36584"/>
    <cellStyle name="Normal 7 2 3 2 3 4 3 2" xfId="36585"/>
    <cellStyle name="Normal 7 2 3 2 3 4 4" xfId="36586"/>
    <cellStyle name="Normal 7 2 3 2 3 5" xfId="36587"/>
    <cellStyle name="Normal 7 2 3 2 3 5 2" xfId="36588"/>
    <cellStyle name="Normal 7 2 3 2 3 5 2 2" xfId="36589"/>
    <cellStyle name="Normal 7 2 3 2 3 5 3" xfId="36590"/>
    <cellStyle name="Normal 7 2 3 2 3 6" xfId="36591"/>
    <cellStyle name="Normal 7 2 3 2 3 6 2" xfId="36592"/>
    <cellStyle name="Normal 7 2 3 2 3 7" xfId="36593"/>
    <cellStyle name="Normal 7 2 3 2 4" xfId="36594"/>
    <cellStyle name="Normal 7 2 3 2 4 2" xfId="36595"/>
    <cellStyle name="Normal 7 2 3 2 4 2 2" xfId="36596"/>
    <cellStyle name="Normal 7 2 3 2 4 2 2 2" xfId="36597"/>
    <cellStyle name="Normal 7 2 3 2 4 2 2 2 2" xfId="36598"/>
    <cellStyle name="Normal 7 2 3 2 4 2 2 2 2 2" xfId="36599"/>
    <cellStyle name="Normal 7 2 3 2 4 2 2 2 3" xfId="36600"/>
    <cellStyle name="Normal 7 2 3 2 4 2 2 3" xfId="36601"/>
    <cellStyle name="Normal 7 2 3 2 4 2 2 3 2" xfId="36602"/>
    <cellStyle name="Normal 7 2 3 2 4 2 2 4" xfId="36603"/>
    <cellStyle name="Normal 7 2 3 2 4 2 3" xfId="36604"/>
    <cellStyle name="Normal 7 2 3 2 4 2 3 2" xfId="36605"/>
    <cellStyle name="Normal 7 2 3 2 4 2 3 2 2" xfId="36606"/>
    <cellStyle name="Normal 7 2 3 2 4 2 3 3" xfId="36607"/>
    <cellStyle name="Normal 7 2 3 2 4 2 4" xfId="36608"/>
    <cellStyle name="Normal 7 2 3 2 4 2 4 2" xfId="36609"/>
    <cellStyle name="Normal 7 2 3 2 4 2 5" xfId="36610"/>
    <cellStyle name="Normal 7 2 3 2 4 3" xfId="36611"/>
    <cellStyle name="Normal 7 2 3 2 4 3 2" xfId="36612"/>
    <cellStyle name="Normal 7 2 3 2 4 3 2 2" xfId="36613"/>
    <cellStyle name="Normal 7 2 3 2 4 3 2 2 2" xfId="36614"/>
    <cellStyle name="Normal 7 2 3 2 4 3 2 3" xfId="36615"/>
    <cellStyle name="Normal 7 2 3 2 4 3 3" xfId="36616"/>
    <cellStyle name="Normal 7 2 3 2 4 3 3 2" xfId="36617"/>
    <cellStyle name="Normal 7 2 3 2 4 3 4" xfId="36618"/>
    <cellStyle name="Normal 7 2 3 2 4 4" xfId="36619"/>
    <cellStyle name="Normal 7 2 3 2 4 4 2" xfId="36620"/>
    <cellStyle name="Normal 7 2 3 2 4 4 2 2" xfId="36621"/>
    <cellStyle name="Normal 7 2 3 2 4 4 3" xfId="36622"/>
    <cellStyle name="Normal 7 2 3 2 4 5" xfId="36623"/>
    <cellStyle name="Normal 7 2 3 2 4 5 2" xfId="36624"/>
    <cellStyle name="Normal 7 2 3 2 4 6" xfId="36625"/>
    <cellStyle name="Normal 7 2 3 2 5" xfId="36626"/>
    <cellStyle name="Normal 7 2 3 2 5 2" xfId="36627"/>
    <cellStyle name="Normal 7 2 3 2 5 2 2" xfId="36628"/>
    <cellStyle name="Normal 7 2 3 2 5 2 2 2" xfId="36629"/>
    <cellStyle name="Normal 7 2 3 2 5 2 2 2 2" xfId="36630"/>
    <cellStyle name="Normal 7 2 3 2 5 2 2 3" xfId="36631"/>
    <cellStyle name="Normal 7 2 3 2 5 2 3" xfId="36632"/>
    <cellStyle name="Normal 7 2 3 2 5 2 3 2" xfId="36633"/>
    <cellStyle name="Normal 7 2 3 2 5 2 4" xfId="36634"/>
    <cellStyle name="Normal 7 2 3 2 5 3" xfId="36635"/>
    <cellStyle name="Normal 7 2 3 2 5 3 2" xfId="36636"/>
    <cellStyle name="Normal 7 2 3 2 5 3 2 2" xfId="36637"/>
    <cellStyle name="Normal 7 2 3 2 5 3 3" xfId="36638"/>
    <cellStyle name="Normal 7 2 3 2 5 4" xfId="36639"/>
    <cellStyle name="Normal 7 2 3 2 5 4 2" xfId="36640"/>
    <cellStyle name="Normal 7 2 3 2 5 5" xfId="36641"/>
    <cellStyle name="Normal 7 2 3 2 6" xfId="36642"/>
    <cellStyle name="Normal 7 2 3 2 6 2" xfId="36643"/>
    <cellStyle name="Normal 7 2 3 2 6 2 2" xfId="36644"/>
    <cellStyle name="Normal 7 2 3 2 6 2 2 2" xfId="36645"/>
    <cellStyle name="Normal 7 2 3 2 6 2 3" xfId="36646"/>
    <cellStyle name="Normal 7 2 3 2 6 3" xfId="36647"/>
    <cellStyle name="Normal 7 2 3 2 6 3 2" xfId="36648"/>
    <cellStyle name="Normal 7 2 3 2 6 4" xfId="36649"/>
    <cellStyle name="Normal 7 2 3 2 7" xfId="36650"/>
    <cellStyle name="Normal 7 2 3 2 7 2" xfId="36651"/>
    <cellStyle name="Normal 7 2 3 2 7 2 2" xfId="36652"/>
    <cellStyle name="Normal 7 2 3 2 7 3" xfId="36653"/>
    <cellStyle name="Normal 7 2 3 2 8" xfId="36654"/>
    <cellStyle name="Normal 7 2 3 2 8 2" xfId="36655"/>
    <cellStyle name="Normal 7 2 3 2 9" xfId="36656"/>
    <cellStyle name="Normal 7 2 3 3" xfId="36657"/>
    <cellStyle name="Normal 7 2 3 3 2" xfId="36658"/>
    <cellStyle name="Normal 7 2 3 3 2 2" xfId="36659"/>
    <cellStyle name="Normal 7 2 3 3 2 2 2" xfId="36660"/>
    <cellStyle name="Normal 7 2 3 3 2 2 2 2" xfId="36661"/>
    <cellStyle name="Normal 7 2 3 3 2 2 2 2 2" xfId="36662"/>
    <cellStyle name="Normal 7 2 3 3 2 2 2 2 2 2" xfId="36663"/>
    <cellStyle name="Normal 7 2 3 3 2 2 2 2 2 2 2" xfId="36664"/>
    <cellStyle name="Normal 7 2 3 3 2 2 2 2 2 3" xfId="36665"/>
    <cellStyle name="Normal 7 2 3 3 2 2 2 2 3" xfId="36666"/>
    <cellStyle name="Normal 7 2 3 3 2 2 2 2 3 2" xfId="36667"/>
    <cellStyle name="Normal 7 2 3 3 2 2 2 2 4" xfId="36668"/>
    <cellStyle name="Normal 7 2 3 3 2 2 2 3" xfId="36669"/>
    <cellStyle name="Normal 7 2 3 3 2 2 2 3 2" xfId="36670"/>
    <cellStyle name="Normal 7 2 3 3 2 2 2 3 2 2" xfId="36671"/>
    <cellStyle name="Normal 7 2 3 3 2 2 2 3 3" xfId="36672"/>
    <cellStyle name="Normal 7 2 3 3 2 2 2 4" xfId="36673"/>
    <cellStyle name="Normal 7 2 3 3 2 2 2 4 2" xfId="36674"/>
    <cellStyle name="Normal 7 2 3 3 2 2 2 5" xfId="36675"/>
    <cellStyle name="Normal 7 2 3 3 2 2 3" xfId="36676"/>
    <cellStyle name="Normal 7 2 3 3 2 2 3 2" xfId="36677"/>
    <cellStyle name="Normal 7 2 3 3 2 2 3 2 2" xfId="36678"/>
    <cellStyle name="Normal 7 2 3 3 2 2 3 2 2 2" xfId="36679"/>
    <cellStyle name="Normal 7 2 3 3 2 2 3 2 3" xfId="36680"/>
    <cellStyle name="Normal 7 2 3 3 2 2 3 3" xfId="36681"/>
    <cellStyle name="Normal 7 2 3 3 2 2 3 3 2" xfId="36682"/>
    <cellStyle name="Normal 7 2 3 3 2 2 3 4" xfId="36683"/>
    <cellStyle name="Normal 7 2 3 3 2 2 4" xfId="36684"/>
    <cellStyle name="Normal 7 2 3 3 2 2 4 2" xfId="36685"/>
    <cellStyle name="Normal 7 2 3 3 2 2 4 2 2" xfId="36686"/>
    <cellStyle name="Normal 7 2 3 3 2 2 4 3" xfId="36687"/>
    <cellStyle name="Normal 7 2 3 3 2 2 5" xfId="36688"/>
    <cellStyle name="Normal 7 2 3 3 2 2 5 2" xfId="36689"/>
    <cellStyle name="Normal 7 2 3 3 2 2 6" xfId="36690"/>
    <cellStyle name="Normal 7 2 3 3 2 3" xfId="36691"/>
    <cellStyle name="Normal 7 2 3 3 2 3 2" xfId="36692"/>
    <cellStyle name="Normal 7 2 3 3 2 3 2 2" xfId="36693"/>
    <cellStyle name="Normal 7 2 3 3 2 3 2 2 2" xfId="36694"/>
    <cellStyle name="Normal 7 2 3 3 2 3 2 2 2 2" xfId="36695"/>
    <cellStyle name="Normal 7 2 3 3 2 3 2 2 3" xfId="36696"/>
    <cellStyle name="Normal 7 2 3 3 2 3 2 3" xfId="36697"/>
    <cellStyle name="Normal 7 2 3 3 2 3 2 3 2" xfId="36698"/>
    <cellStyle name="Normal 7 2 3 3 2 3 2 4" xfId="36699"/>
    <cellStyle name="Normal 7 2 3 3 2 3 3" xfId="36700"/>
    <cellStyle name="Normal 7 2 3 3 2 3 3 2" xfId="36701"/>
    <cellStyle name="Normal 7 2 3 3 2 3 3 2 2" xfId="36702"/>
    <cellStyle name="Normal 7 2 3 3 2 3 3 3" xfId="36703"/>
    <cellStyle name="Normal 7 2 3 3 2 3 4" xfId="36704"/>
    <cellStyle name="Normal 7 2 3 3 2 3 4 2" xfId="36705"/>
    <cellStyle name="Normal 7 2 3 3 2 3 5" xfId="36706"/>
    <cellStyle name="Normal 7 2 3 3 2 4" xfId="36707"/>
    <cellStyle name="Normal 7 2 3 3 2 4 2" xfId="36708"/>
    <cellStyle name="Normal 7 2 3 3 2 4 2 2" xfId="36709"/>
    <cellStyle name="Normal 7 2 3 3 2 4 2 2 2" xfId="36710"/>
    <cellStyle name="Normal 7 2 3 3 2 4 2 3" xfId="36711"/>
    <cellStyle name="Normal 7 2 3 3 2 4 3" xfId="36712"/>
    <cellStyle name="Normal 7 2 3 3 2 4 3 2" xfId="36713"/>
    <cellStyle name="Normal 7 2 3 3 2 4 4" xfId="36714"/>
    <cellStyle name="Normal 7 2 3 3 2 5" xfId="36715"/>
    <cellStyle name="Normal 7 2 3 3 2 5 2" xfId="36716"/>
    <cellStyle name="Normal 7 2 3 3 2 5 2 2" xfId="36717"/>
    <cellStyle name="Normal 7 2 3 3 2 5 3" xfId="36718"/>
    <cellStyle name="Normal 7 2 3 3 2 6" xfId="36719"/>
    <cellStyle name="Normal 7 2 3 3 2 6 2" xfId="36720"/>
    <cellStyle name="Normal 7 2 3 3 2 7" xfId="36721"/>
    <cellStyle name="Normal 7 2 3 3 3" xfId="36722"/>
    <cellStyle name="Normal 7 2 3 3 3 2" xfId="36723"/>
    <cellStyle name="Normal 7 2 3 3 3 2 2" xfId="36724"/>
    <cellStyle name="Normal 7 2 3 3 3 2 2 2" xfId="36725"/>
    <cellStyle name="Normal 7 2 3 3 3 2 2 2 2" xfId="36726"/>
    <cellStyle name="Normal 7 2 3 3 3 2 2 2 2 2" xfId="36727"/>
    <cellStyle name="Normal 7 2 3 3 3 2 2 2 3" xfId="36728"/>
    <cellStyle name="Normal 7 2 3 3 3 2 2 3" xfId="36729"/>
    <cellStyle name="Normal 7 2 3 3 3 2 2 3 2" xfId="36730"/>
    <cellStyle name="Normal 7 2 3 3 3 2 2 4" xfId="36731"/>
    <cellStyle name="Normal 7 2 3 3 3 2 3" xfId="36732"/>
    <cellStyle name="Normal 7 2 3 3 3 2 3 2" xfId="36733"/>
    <cellStyle name="Normal 7 2 3 3 3 2 3 2 2" xfId="36734"/>
    <cellStyle name="Normal 7 2 3 3 3 2 3 3" xfId="36735"/>
    <cellStyle name="Normal 7 2 3 3 3 2 4" xfId="36736"/>
    <cellStyle name="Normal 7 2 3 3 3 2 4 2" xfId="36737"/>
    <cellStyle name="Normal 7 2 3 3 3 2 5" xfId="36738"/>
    <cellStyle name="Normal 7 2 3 3 3 3" xfId="36739"/>
    <cellStyle name="Normal 7 2 3 3 3 3 2" xfId="36740"/>
    <cellStyle name="Normal 7 2 3 3 3 3 2 2" xfId="36741"/>
    <cellStyle name="Normal 7 2 3 3 3 3 2 2 2" xfId="36742"/>
    <cellStyle name="Normal 7 2 3 3 3 3 2 3" xfId="36743"/>
    <cellStyle name="Normal 7 2 3 3 3 3 3" xfId="36744"/>
    <cellStyle name="Normal 7 2 3 3 3 3 3 2" xfId="36745"/>
    <cellStyle name="Normal 7 2 3 3 3 3 4" xfId="36746"/>
    <cellStyle name="Normal 7 2 3 3 3 4" xfId="36747"/>
    <cellStyle name="Normal 7 2 3 3 3 4 2" xfId="36748"/>
    <cellStyle name="Normal 7 2 3 3 3 4 2 2" xfId="36749"/>
    <cellStyle name="Normal 7 2 3 3 3 4 3" xfId="36750"/>
    <cellStyle name="Normal 7 2 3 3 3 5" xfId="36751"/>
    <cellStyle name="Normal 7 2 3 3 3 5 2" xfId="36752"/>
    <cellStyle name="Normal 7 2 3 3 3 6" xfId="36753"/>
    <cellStyle name="Normal 7 2 3 3 4" xfId="36754"/>
    <cellStyle name="Normal 7 2 3 3 4 2" xfId="36755"/>
    <cellStyle name="Normal 7 2 3 3 4 2 2" xfId="36756"/>
    <cellStyle name="Normal 7 2 3 3 4 2 2 2" xfId="36757"/>
    <cellStyle name="Normal 7 2 3 3 4 2 2 2 2" xfId="36758"/>
    <cellStyle name="Normal 7 2 3 3 4 2 2 3" xfId="36759"/>
    <cellStyle name="Normal 7 2 3 3 4 2 3" xfId="36760"/>
    <cellStyle name="Normal 7 2 3 3 4 2 3 2" xfId="36761"/>
    <cellStyle name="Normal 7 2 3 3 4 2 4" xfId="36762"/>
    <cellStyle name="Normal 7 2 3 3 4 3" xfId="36763"/>
    <cellStyle name="Normal 7 2 3 3 4 3 2" xfId="36764"/>
    <cellStyle name="Normal 7 2 3 3 4 3 2 2" xfId="36765"/>
    <cellStyle name="Normal 7 2 3 3 4 3 3" xfId="36766"/>
    <cellStyle name="Normal 7 2 3 3 4 4" xfId="36767"/>
    <cellStyle name="Normal 7 2 3 3 4 4 2" xfId="36768"/>
    <cellStyle name="Normal 7 2 3 3 4 5" xfId="36769"/>
    <cellStyle name="Normal 7 2 3 3 5" xfId="36770"/>
    <cellStyle name="Normal 7 2 3 3 5 2" xfId="36771"/>
    <cellStyle name="Normal 7 2 3 3 5 2 2" xfId="36772"/>
    <cellStyle name="Normal 7 2 3 3 5 2 2 2" xfId="36773"/>
    <cellStyle name="Normal 7 2 3 3 5 2 3" xfId="36774"/>
    <cellStyle name="Normal 7 2 3 3 5 3" xfId="36775"/>
    <cellStyle name="Normal 7 2 3 3 5 3 2" xfId="36776"/>
    <cellStyle name="Normal 7 2 3 3 5 4" xfId="36777"/>
    <cellStyle name="Normal 7 2 3 3 6" xfId="36778"/>
    <cellStyle name="Normal 7 2 3 3 6 2" xfId="36779"/>
    <cellStyle name="Normal 7 2 3 3 6 2 2" xfId="36780"/>
    <cellStyle name="Normal 7 2 3 3 6 3" xfId="36781"/>
    <cellStyle name="Normal 7 2 3 3 7" xfId="36782"/>
    <cellStyle name="Normal 7 2 3 3 7 2" xfId="36783"/>
    <cellStyle name="Normal 7 2 3 3 8" xfId="36784"/>
    <cellStyle name="Normal 7 2 3 4" xfId="36785"/>
    <cellStyle name="Normal 7 2 3 4 2" xfId="36786"/>
    <cellStyle name="Normal 7 2 3 4 2 2" xfId="36787"/>
    <cellStyle name="Normal 7 2 3 4 2 2 2" xfId="36788"/>
    <cellStyle name="Normal 7 2 3 4 2 2 2 2" xfId="36789"/>
    <cellStyle name="Normal 7 2 3 4 2 2 2 2 2" xfId="36790"/>
    <cellStyle name="Normal 7 2 3 4 2 2 2 2 2 2" xfId="36791"/>
    <cellStyle name="Normal 7 2 3 4 2 2 2 2 3" xfId="36792"/>
    <cellStyle name="Normal 7 2 3 4 2 2 2 3" xfId="36793"/>
    <cellStyle name="Normal 7 2 3 4 2 2 2 3 2" xfId="36794"/>
    <cellStyle name="Normal 7 2 3 4 2 2 2 4" xfId="36795"/>
    <cellStyle name="Normal 7 2 3 4 2 2 3" xfId="36796"/>
    <cellStyle name="Normal 7 2 3 4 2 2 3 2" xfId="36797"/>
    <cellStyle name="Normal 7 2 3 4 2 2 3 2 2" xfId="36798"/>
    <cellStyle name="Normal 7 2 3 4 2 2 3 3" xfId="36799"/>
    <cellStyle name="Normal 7 2 3 4 2 2 4" xfId="36800"/>
    <cellStyle name="Normal 7 2 3 4 2 2 4 2" xfId="36801"/>
    <cellStyle name="Normal 7 2 3 4 2 2 5" xfId="36802"/>
    <cellStyle name="Normal 7 2 3 4 2 3" xfId="36803"/>
    <cellStyle name="Normal 7 2 3 4 2 3 2" xfId="36804"/>
    <cellStyle name="Normal 7 2 3 4 2 3 2 2" xfId="36805"/>
    <cellStyle name="Normal 7 2 3 4 2 3 2 2 2" xfId="36806"/>
    <cellStyle name="Normal 7 2 3 4 2 3 2 3" xfId="36807"/>
    <cellStyle name="Normal 7 2 3 4 2 3 3" xfId="36808"/>
    <cellStyle name="Normal 7 2 3 4 2 3 3 2" xfId="36809"/>
    <cellStyle name="Normal 7 2 3 4 2 3 4" xfId="36810"/>
    <cellStyle name="Normal 7 2 3 4 2 4" xfId="36811"/>
    <cellStyle name="Normal 7 2 3 4 2 4 2" xfId="36812"/>
    <cellStyle name="Normal 7 2 3 4 2 4 2 2" xfId="36813"/>
    <cellStyle name="Normal 7 2 3 4 2 4 3" xfId="36814"/>
    <cellStyle name="Normal 7 2 3 4 2 5" xfId="36815"/>
    <cellStyle name="Normal 7 2 3 4 2 5 2" xfId="36816"/>
    <cellStyle name="Normal 7 2 3 4 2 6" xfId="36817"/>
    <cellStyle name="Normal 7 2 3 4 3" xfId="36818"/>
    <cellStyle name="Normal 7 2 3 4 3 2" xfId="36819"/>
    <cellStyle name="Normal 7 2 3 4 3 2 2" xfId="36820"/>
    <cellStyle name="Normal 7 2 3 4 3 2 2 2" xfId="36821"/>
    <cellStyle name="Normal 7 2 3 4 3 2 2 2 2" xfId="36822"/>
    <cellStyle name="Normal 7 2 3 4 3 2 2 3" xfId="36823"/>
    <cellStyle name="Normal 7 2 3 4 3 2 3" xfId="36824"/>
    <cellStyle name="Normal 7 2 3 4 3 2 3 2" xfId="36825"/>
    <cellStyle name="Normal 7 2 3 4 3 2 4" xfId="36826"/>
    <cellStyle name="Normal 7 2 3 4 3 3" xfId="36827"/>
    <cellStyle name="Normal 7 2 3 4 3 3 2" xfId="36828"/>
    <cellStyle name="Normal 7 2 3 4 3 3 2 2" xfId="36829"/>
    <cellStyle name="Normal 7 2 3 4 3 3 3" xfId="36830"/>
    <cellStyle name="Normal 7 2 3 4 3 4" xfId="36831"/>
    <cellStyle name="Normal 7 2 3 4 3 4 2" xfId="36832"/>
    <cellStyle name="Normal 7 2 3 4 3 5" xfId="36833"/>
    <cellStyle name="Normal 7 2 3 4 4" xfId="36834"/>
    <cellStyle name="Normal 7 2 3 4 4 2" xfId="36835"/>
    <cellStyle name="Normal 7 2 3 4 4 2 2" xfId="36836"/>
    <cellStyle name="Normal 7 2 3 4 4 2 2 2" xfId="36837"/>
    <cellStyle name="Normal 7 2 3 4 4 2 3" xfId="36838"/>
    <cellStyle name="Normal 7 2 3 4 4 3" xfId="36839"/>
    <cellStyle name="Normal 7 2 3 4 4 3 2" xfId="36840"/>
    <cellStyle name="Normal 7 2 3 4 4 4" xfId="36841"/>
    <cellStyle name="Normal 7 2 3 4 5" xfId="36842"/>
    <cellStyle name="Normal 7 2 3 4 5 2" xfId="36843"/>
    <cellStyle name="Normal 7 2 3 4 5 2 2" xfId="36844"/>
    <cellStyle name="Normal 7 2 3 4 5 3" xfId="36845"/>
    <cellStyle name="Normal 7 2 3 4 6" xfId="36846"/>
    <cellStyle name="Normal 7 2 3 4 6 2" xfId="36847"/>
    <cellStyle name="Normal 7 2 3 4 7" xfId="36848"/>
    <cellStyle name="Normal 7 2 3 5" xfId="36849"/>
    <cellStyle name="Normal 7 2 3 5 2" xfId="36850"/>
    <cellStyle name="Normal 7 2 3 5 2 2" xfId="36851"/>
    <cellStyle name="Normal 7 2 3 5 2 2 2" xfId="36852"/>
    <cellStyle name="Normal 7 2 3 5 2 2 2 2" xfId="36853"/>
    <cellStyle name="Normal 7 2 3 5 2 2 2 2 2" xfId="36854"/>
    <cellStyle name="Normal 7 2 3 5 2 2 2 3" xfId="36855"/>
    <cellStyle name="Normal 7 2 3 5 2 2 3" xfId="36856"/>
    <cellStyle name="Normal 7 2 3 5 2 2 3 2" xfId="36857"/>
    <cellStyle name="Normal 7 2 3 5 2 2 4" xfId="36858"/>
    <cellStyle name="Normal 7 2 3 5 2 3" xfId="36859"/>
    <cellStyle name="Normal 7 2 3 5 2 3 2" xfId="36860"/>
    <cellStyle name="Normal 7 2 3 5 2 3 2 2" xfId="36861"/>
    <cellStyle name="Normal 7 2 3 5 2 3 3" xfId="36862"/>
    <cellStyle name="Normal 7 2 3 5 2 4" xfId="36863"/>
    <cellStyle name="Normal 7 2 3 5 2 4 2" xfId="36864"/>
    <cellStyle name="Normal 7 2 3 5 2 5" xfId="36865"/>
    <cellStyle name="Normal 7 2 3 5 3" xfId="36866"/>
    <cellStyle name="Normal 7 2 3 5 3 2" xfId="36867"/>
    <cellStyle name="Normal 7 2 3 5 3 2 2" xfId="36868"/>
    <cellStyle name="Normal 7 2 3 5 3 2 2 2" xfId="36869"/>
    <cellStyle name="Normal 7 2 3 5 3 2 3" xfId="36870"/>
    <cellStyle name="Normal 7 2 3 5 3 3" xfId="36871"/>
    <cellStyle name="Normal 7 2 3 5 3 3 2" xfId="36872"/>
    <cellStyle name="Normal 7 2 3 5 3 4" xfId="36873"/>
    <cellStyle name="Normal 7 2 3 5 4" xfId="36874"/>
    <cellStyle name="Normal 7 2 3 5 4 2" xfId="36875"/>
    <cellStyle name="Normal 7 2 3 5 4 2 2" xfId="36876"/>
    <cellStyle name="Normal 7 2 3 5 4 3" xfId="36877"/>
    <cellStyle name="Normal 7 2 3 5 5" xfId="36878"/>
    <cellStyle name="Normal 7 2 3 5 5 2" xfId="36879"/>
    <cellStyle name="Normal 7 2 3 5 6" xfId="36880"/>
    <cellStyle name="Normal 7 2 3 6" xfId="36881"/>
    <cellStyle name="Normal 7 2 3 6 2" xfId="36882"/>
    <cellStyle name="Normal 7 2 3 6 2 2" xfId="36883"/>
    <cellStyle name="Normal 7 2 3 6 2 2 2" xfId="36884"/>
    <cellStyle name="Normal 7 2 3 6 2 2 2 2" xfId="36885"/>
    <cellStyle name="Normal 7 2 3 6 2 2 3" xfId="36886"/>
    <cellStyle name="Normal 7 2 3 6 2 3" xfId="36887"/>
    <cellStyle name="Normal 7 2 3 6 2 3 2" xfId="36888"/>
    <cellStyle name="Normal 7 2 3 6 2 4" xfId="36889"/>
    <cellStyle name="Normal 7 2 3 6 3" xfId="36890"/>
    <cellStyle name="Normal 7 2 3 6 3 2" xfId="36891"/>
    <cellStyle name="Normal 7 2 3 6 3 2 2" xfId="36892"/>
    <cellStyle name="Normal 7 2 3 6 3 3" xfId="36893"/>
    <cellStyle name="Normal 7 2 3 6 4" xfId="36894"/>
    <cellStyle name="Normal 7 2 3 6 4 2" xfId="36895"/>
    <cellStyle name="Normal 7 2 3 6 5" xfId="36896"/>
    <cellStyle name="Normal 7 2 3 7" xfId="36897"/>
    <cellStyle name="Normal 7 2 3 7 2" xfId="36898"/>
    <cellStyle name="Normal 7 2 3 7 2 2" xfId="36899"/>
    <cellStyle name="Normal 7 2 3 7 2 2 2" xfId="36900"/>
    <cellStyle name="Normal 7 2 3 7 2 3" xfId="36901"/>
    <cellStyle name="Normal 7 2 3 7 3" xfId="36902"/>
    <cellStyle name="Normal 7 2 3 7 3 2" xfId="36903"/>
    <cellStyle name="Normal 7 2 3 7 4" xfId="36904"/>
    <cellStyle name="Normal 7 2 3 8" xfId="36905"/>
    <cellStyle name="Normal 7 2 3 8 2" xfId="36906"/>
    <cellStyle name="Normal 7 2 3 8 2 2" xfId="36907"/>
    <cellStyle name="Normal 7 2 3 8 3" xfId="36908"/>
    <cellStyle name="Normal 7 2 3 9" xfId="36909"/>
    <cellStyle name="Normal 7 2 3 9 2" xfId="36910"/>
    <cellStyle name="Normal 7 2 4" xfId="36911"/>
    <cellStyle name="Normal 7 2 4 2" xfId="36912"/>
    <cellStyle name="Normal 7 2 4 2 2" xfId="36913"/>
    <cellStyle name="Normal 7 2 4 2 2 2" xfId="36914"/>
    <cellStyle name="Normal 7 2 4 2 2 2 2" xfId="36915"/>
    <cellStyle name="Normal 7 2 4 2 2 2 2 2" xfId="36916"/>
    <cellStyle name="Normal 7 2 4 2 2 2 2 2 2" xfId="36917"/>
    <cellStyle name="Normal 7 2 4 2 2 2 2 2 2 2" xfId="36918"/>
    <cellStyle name="Normal 7 2 4 2 2 2 2 2 2 2 2" xfId="36919"/>
    <cellStyle name="Normal 7 2 4 2 2 2 2 2 2 3" xfId="36920"/>
    <cellStyle name="Normal 7 2 4 2 2 2 2 2 3" xfId="36921"/>
    <cellStyle name="Normal 7 2 4 2 2 2 2 2 3 2" xfId="36922"/>
    <cellStyle name="Normal 7 2 4 2 2 2 2 2 4" xfId="36923"/>
    <cellStyle name="Normal 7 2 4 2 2 2 2 3" xfId="36924"/>
    <cellStyle name="Normal 7 2 4 2 2 2 2 3 2" xfId="36925"/>
    <cellStyle name="Normal 7 2 4 2 2 2 2 3 2 2" xfId="36926"/>
    <cellStyle name="Normal 7 2 4 2 2 2 2 3 3" xfId="36927"/>
    <cellStyle name="Normal 7 2 4 2 2 2 2 4" xfId="36928"/>
    <cellStyle name="Normal 7 2 4 2 2 2 2 4 2" xfId="36929"/>
    <cellStyle name="Normal 7 2 4 2 2 2 2 5" xfId="36930"/>
    <cellStyle name="Normal 7 2 4 2 2 2 3" xfId="36931"/>
    <cellStyle name="Normal 7 2 4 2 2 2 3 2" xfId="36932"/>
    <cellStyle name="Normal 7 2 4 2 2 2 3 2 2" xfId="36933"/>
    <cellStyle name="Normal 7 2 4 2 2 2 3 2 2 2" xfId="36934"/>
    <cellStyle name="Normal 7 2 4 2 2 2 3 2 3" xfId="36935"/>
    <cellStyle name="Normal 7 2 4 2 2 2 3 3" xfId="36936"/>
    <cellStyle name="Normal 7 2 4 2 2 2 3 3 2" xfId="36937"/>
    <cellStyle name="Normal 7 2 4 2 2 2 3 4" xfId="36938"/>
    <cellStyle name="Normal 7 2 4 2 2 2 4" xfId="36939"/>
    <cellStyle name="Normal 7 2 4 2 2 2 4 2" xfId="36940"/>
    <cellStyle name="Normal 7 2 4 2 2 2 4 2 2" xfId="36941"/>
    <cellStyle name="Normal 7 2 4 2 2 2 4 3" xfId="36942"/>
    <cellStyle name="Normal 7 2 4 2 2 2 5" xfId="36943"/>
    <cellStyle name="Normal 7 2 4 2 2 2 5 2" xfId="36944"/>
    <cellStyle name="Normal 7 2 4 2 2 2 6" xfId="36945"/>
    <cellStyle name="Normal 7 2 4 2 2 3" xfId="36946"/>
    <cellStyle name="Normal 7 2 4 2 2 3 2" xfId="36947"/>
    <cellStyle name="Normal 7 2 4 2 2 3 2 2" xfId="36948"/>
    <cellStyle name="Normal 7 2 4 2 2 3 2 2 2" xfId="36949"/>
    <cellStyle name="Normal 7 2 4 2 2 3 2 2 2 2" xfId="36950"/>
    <cellStyle name="Normal 7 2 4 2 2 3 2 2 3" xfId="36951"/>
    <cellStyle name="Normal 7 2 4 2 2 3 2 3" xfId="36952"/>
    <cellStyle name="Normal 7 2 4 2 2 3 2 3 2" xfId="36953"/>
    <cellStyle name="Normal 7 2 4 2 2 3 2 4" xfId="36954"/>
    <cellStyle name="Normal 7 2 4 2 2 3 3" xfId="36955"/>
    <cellStyle name="Normal 7 2 4 2 2 3 3 2" xfId="36956"/>
    <cellStyle name="Normal 7 2 4 2 2 3 3 2 2" xfId="36957"/>
    <cellStyle name="Normal 7 2 4 2 2 3 3 3" xfId="36958"/>
    <cellStyle name="Normal 7 2 4 2 2 3 4" xfId="36959"/>
    <cellStyle name="Normal 7 2 4 2 2 3 4 2" xfId="36960"/>
    <cellStyle name="Normal 7 2 4 2 2 3 5" xfId="36961"/>
    <cellStyle name="Normal 7 2 4 2 2 4" xfId="36962"/>
    <cellStyle name="Normal 7 2 4 2 2 4 2" xfId="36963"/>
    <cellStyle name="Normal 7 2 4 2 2 4 2 2" xfId="36964"/>
    <cellStyle name="Normal 7 2 4 2 2 4 2 2 2" xfId="36965"/>
    <cellStyle name="Normal 7 2 4 2 2 4 2 3" xfId="36966"/>
    <cellStyle name="Normal 7 2 4 2 2 4 3" xfId="36967"/>
    <cellStyle name="Normal 7 2 4 2 2 4 3 2" xfId="36968"/>
    <cellStyle name="Normal 7 2 4 2 2 4 4" xfId="36969"/>
    <cellStyle name="Normal 7 2 4 2 2 5" xfId="36970"/>
    <cellStyle name="Normal 7 2 4 2 2 5 2" xfId="36971"/>
    <cellStyle name="Normal 7 2 4 2 2 5 2 2" xfId="36972"/>
    <cellStyle name="Normal 7 2 4 2 2 5 3" xfId="36973"/>
    <cellStyle name="Normal 7 2 4 2 2 6" xfId="36974"/>
    <cellStyle name="Normal 7 2 4 2 2 6 2" xfId="36975"/>
    <cellStyle name="Normal 7 2 4 2 2 7" xfId="36976"/>
    <cellStyle name="Normal 7 2 4 2 3" xfId="36977"/>
    <cellStyle name="Normal 7 2 4 2 3 2" xfId="36978"/>
    <cellStyle name="Normal 7 2 4 2 3 2 2" xfId="36979"/>
    <cellStyle name="Normal 7 2 4 2 3 2 2 2" xfId="36980"/>
    <cellStyle name="Normal 7 2 4 2 3 2 2 2 2" xfId="36981"/>
    <cellStyle name="Normal 7 2 4 2 3 2 2 2 2 2" xfId="36982"/>
    <cellStyle name="Normal 7 2 4 2 3 2 2 2 3" xfId="36983"/>
    <cellStyle name="Normal 7 2 4 2 3 2 2 3" xfId="36984"/>
    <cellStyle name="Normal 7 2 4 2 3 2 2 3 2" xfId="36985"/>
    <cellStyle name="Normal 7 2 4 2 3 2 2 4" xfId="36986"/>
    <cellStyle name="Normal 7 2 4 2 3 2 3" xfId="36987"/>
    <cellStyle name="Normal 7 2 4 2 3 2 3 2" xfId="36988"/>
    <cellStyle name="Normal 7 2 4 2 3 2 3 2 2" xfId="36989"/>
    <cellStyle name="Normal 7 2 4 2 3 2 3 3" xfId="36990"/>
    <cellStyle name="Normal 7 2 4 2 3 2 4" xfId="36991"/>
    <cellStyle name="Normal 7 2 4 2 3 2 4 2" xfId="36992"/>
    <cellStyle name="Normal 7 2 4 2 3 2 5" xfId="36993"/>
    <cellStyle name="Normal 7 2 4 2 3 3" xfId="36994"/>
    <cellStyle name="Normal 7 2 4 2 3 3 2" xfId="36995"/>
    <cellStyle name="Normal 7 2 4 2 3 3 2 2" xfId="36996"/>
    <cellStyle name="Normal 7 2 4 2 3 3 2 2 2" xfId="36997"/>
    <cellStyle name="Normal 7 2 4 2 3 3 2 3" xfId="36998"/>
    <cellStyle name="Normal 7 2 4 2 3 3 3" xfId="36999"/>
    <cellStyle name="Normal 7 2 4 2 3 3 3 2" xfId="37000"/>
    <cellStyle name="Normal 7 2 4 2 3 3 4" xfId="37001"/>
    <cellStyle name="Normal 7 2 4 2 3 4" xfId="37002"/>
    <cellStyle name="Normal 7 2 4 2 3 4 2" xfId="37003"/>
    <cellStyle name="Normal 7 2 4 2 3 4 2 2" xfId="37004"/>
    <cellStyle name="Normal 7 2 4 2 3 4 3" xfId="37005"/>
    <cellStyle name="Normal 7 2 4 2 3 5" xfId="37006"/>
    <cellStyle name="Normal 7 2 4 2 3 5 2" xfId="37007"/>
    <cellStyle name="Normal 7 2 4 2 3 6" xfId="37008"/>
    <cellStyle name="Normal 7 2 4 2 4" xfId="37009"/>
    <cellStyle name="Normal 7 2 4 2 4 2" xfId="37010"/>
    <cellStyle name="Normal 7 2 4 2 4 2 2" xfId="37011"/>
    <cellStyle name="Normal 7 2 4 2 4 2 2 2" xfId="37012"/>
    <cellStyle name="Normal 7 2 4 2 4 2 2 2 2" xfId="37013"/>
    <cellStyle name="Normal 7 2 4 2 4 2 2 3" xfId="37014"/>
    <cellStyle name="Normal 7 2 4 2 4 2 3" xfId="37015"/>
    <cellStyle name="Normal 7 2 4 2 4 2 3 2" xfId="37016"/>
    <cellStyle name="Normal 7 2 4 2 4 2 4" xfId="37017"/>
    <cellStyle name="Normal 7 2 4 2 4 3" xfId="37018"/>
    <cellStyle name="Normal 7 2 4 2 4 3 2" xfId="37019"/>
    <cellStyle name="Normal 7 2 4 2 4 3 2 2" xfId="37020"/>
    <cellStyle name="Normal 7 2 4 2 4 3 3" xfId="37021"/>
    <cellStyle name="Normal 7 2 4 2 4 4" xfId="37022"/>
    <cellStyle name="Normal 7 2 4 2 4 4 2" xfId="37023"/>
    <cellStyle name="Normal 7 2 4 2 4 5" xfId="37024"/>
    <cellStyle name="Normal 7 2 4 2 5" xfId="37025"/>
    <cellStyle name="Normal 7 2 4 2 5 2" xfId="37026"/>
    <cellStyle name="Normal 7 2 4 2 5 2 2" xfId="37027"/>
    <cellStyle name="Normal 7 2 4 2 5 2 2 2" xfId="37028"/>
    <cellStyle name="Normal 7 2 4 2 5 2 3" xfId="37029"/>
    <cellStyle name="Normal 7 2 4 2 5 3" xfId="37030"/>
    <cellStyle name="Normal 7 2 4 2 5 3 2" xfId="37031"/>
    <cellStyle name="Normal 7 2 4 2 5 4" xfId="37032"/>
    <cellStyle name="Normal 7 2 4 2 6" xfId="37033"/>
    <cellStyle name="Normal 7 2 4 2 6 2" xfId="37034"/>
    <cellStyle name="Normal 7 2 4 2 6 2 2" xfId="37035"/>
    <cellStyle name="Normal 7 2 4 2 6 3" xfId="37036"/>
    <cellStyle name="Normal 7 2 4 2 7" xfId="37037"/>
    <cellStyle name="Normal 7 2 4 2 7 2" xfId="37038"/>
    <cellStyle name="Normal 7 2 4 2 8" xfId="37039"/>
    <cellStyle name="Normal 7 2 4 3" xfId="37040"/>
    <cellStyle name="Normal 7 2 4 3 2" xfId="37041"/>
    <cellStyle name="Normal 7 2 4 3 2 2" xfId="37042"/>
    <cellStyle name="Normal 7 2 4 3 2 2 2" xfId="37043"/>
    <cellStyle name="Normal 7 2 4 3 2 2 2 2" xfId="37044"/>
    <cellStyle name="Normal 7 2 4 3 2 2 2 2 2" xfId="37045"/>
    <cellStyle name="Normal 7 2 4 3 2 2 2 2 2 2" xfId="37046"/>
    <cellStyle name="Normal 7 2 4 3 2 2 2 2 3" xfId="37047"/>
    <cellStyle name="Normal 7 2 4 3 2 2 2 3" xfId="37048"/>
    <cellStyle name="Normal 7 2 4 3 2 2 2 3 2" xfId="37049"/>
    <cellStyle name="Normal 7 2 4 3 2 2 2 4" xfId="37050"/>
    <cellStyle name="Normal 7 2 4 3 2 2 3" xfId="37051"/>
    <cellStyle name="Normal 7 2 4 3 2 2 3 2" xfId="37052"/>
    <cellStyle name="Normal 7 2 4 3 2 2 3 2 2" xfId="37053"/>
    <cellStyle name="Normal 7 2 4 3 2 2 3 3" xfId="37054"/>
    <cellStyle name="Normal 7 2 4 3 2 2 4" xfId="37055"/>
    <cellStyle name="Normal 7 2 4 3 2 2 4 2" xfId="37056"/>
    <cellStyle name="Normal 7 2 4 3 2 2 5" xfId="37057"/>
    <cellStyle name="Normal 7 2 4 3 2 3" xfId="37058"/>
    <cellStyle name="Normal 7 2 4 3 2 3 2" xfId="37059"/>
    <cellStyle name="Normal 7 2 4 3 2 3 2 2" xfId="37060"/>
    <cellStyle name="Normal 7 2 4 3 2 3 2 2 2" xfId="37061"/>
    <cellStyle name="Normal 7 2 4 3 2 3 2 3" xfId="37062"/>
    <cellStyle name="Normal 7 2 4 3 2 3 3" xfId="37063"/>
    <cellStyle name="Normal 7 2 4 3 2 3 3 2" xfId="37064"/>
    <cellStyle name="Normal 7 2 4 3 2 3 4" xfId="37065"/>
    <cellStyle name="Normal 7 2 4 3 2 4" xfId="37066"/>
    <cellStyle name="Normal 7 2 4 3 2 4 2" xfId="37067"/>
    <cellStyle name="Normal 7 2 4 3 2 4 2 2" xfId="37068"/>
    <cellStyle name="Normal 7 2 4 3 2 4 3" xfId="37069"/>
    <cellStyle name="Normal 7 2 4 3 2 5" xfId="37070"/>
    <cellStyle name="Normal 7 2 4 3 2 5 2" xfId="37071"/>
    <cellStyle name="Normal 7 2 4 3 2 6" xfId="37072"/>
    <cellStyle name="Normal 7 2 4 3 3" xfId="37073"/>
    <cellStyle name="Normal 7 2 4 3 3 2" xfId="37074"/>
    <cellStyle name="Normal 7 2 4 3 3 2 2" xfId="37075"/>
    <cellStyle name="Normal 7 2 4 3 3 2 2 2" xfId="37076"/>
    <cellStyle name="Normal 7 2 4 3 3 2 2 2 2" xfId="37077"/>
    <cellStyle name="Normal 7 2 4 3 3 2 2 3" xfId="37078"/>
    <cellStyle name="Normal 7 2 4 3 3 2 3" xfId="37079"/>
    <cellStyle name="Normal 7 2 4 3 3 2 3 2" xfId="37080"/>
    <cellStyle name="Normal 7 2 4 3 3 2 4" xfId="37081"/>
    <cellStyle name="Normal 7 2 4 3 3 3" xfId="37082"/>
    <cellStyle name="Normal 7 2 4 3 3 3 2" xfId="37083"/>
    <cellStyle name="Normal 7 2 4 3 3 3 2 2" xfId="37084"/>
    <cellStyle name="Normal 7 2 4 3 3 3 3" xfId="37085"/>
    <cellStyle name="Normal 7 2 4 3 3 4" xfId="37086"/>
    <cellStyle name="Normal 7 2 4 3 3 4 2" xfId="37087"/>
    <cellStyle name="Normal 7 2 4 3 3 5" xfId="37088"/>
    <cellStyle name="Normal 7 2 4 3 4" xfId="37089"/>
    <cellStyle name="Normal 7 2 4 3 4 2" xfId="37090"/>
    <cellStyle name="Normal 7 2 4 3 4 2 2" xfId="37091"/>
    <cellStyle name="Normal 7 2 4 3 4 2 2 2" xfId="37092"/>
    <cellStyle name="Normal 7 2 4 3 4 2 3" xfId="37093"/>
    <cellStyle name="Normal 7 2 4 3 4 3" xfId="37094"/>
    <cellStyle name="Normal 7 2 4 3 4 3 2" xfId="37095"/>
    <cellStyle name="Normal 7 2 4 3 4 4" xfId="37096"/>
    <cellStyle name="Normal 7 2 4 3 5" xfId="37097"/>
    <cellStyle name="Normal 7 2 4 3 5 2" xfId="37098"/>
    <cellStyle name="Normal 7 2 4 3 5 2 2" xfId="37099"/>
    <cellStyle name="Normal 7 2 4 3 5 3" xfId="37100"/>
    <cellStyle name="Normal 7 2 4 3 6" xfId="37101"/>
    <cellStyle name="Normal 7 2 4 3 6 2" xfId="37102"/>
    <cellStyle name="Normal 7 2 4 3 7" xfId="37103"/>
    <cellStyle name="Normal 7 2 4 4" xfId="37104"/>
    <cellStyle name="Normal 7 2 4 4 2" xfId="37105"/>
    <cellStyle name="Normal 7 2 4 4 2 2" xfId="37106"/>
    <cellStyle name="Normal 7 2 4 4 2 2 2" xfId="37107"/>
    <cellStyle name="Normal 7 2 4 4 2 2 2 2" xfId="37108"/>
    <cellStyle name="Normal 7 2 4 4 2 2 2 2 2" xfId="37109"/>
    <cellStyle name="Normal 7 2 4 4 2 2 2 3" xfId="37110"/>
    <cellStyle name="Normal 7 2 4 4 2 2 3" xfId="37111"/>
    <cellStyle name="Normal 7 2 4 4 2 2 3 2" xfId="37112"/>
    <cellStyle name="Normal 7 2 4 4 2 2 4" xfId="37113"/>
    <cellStyle name="Normal 7 2 4 4 2 3" xfId="37114"/>
    <cellStyle name="Normal 7 2 4 4 2 3 2" xfId="37115"/>
    <cellStyle name="Normal 7 2 4 4 2 3 2 2" xfId="37116"/>
    <cellStyle name="Normal 7 2 4 4 2 3 3" xfId="37117"/>
    <cellStyle name="Normal 7 2 4 4 2 4" xfId="37118"/>
    <cellStyle name="Normal 7 2 4 4 2 4 2" xfId="37119"/>
    <cellStyle name="Normal 7 2 4 4 2 5" xfId="37120"/>
    <cellStyle name="Normal 7 2 4 4 3" xfId="37121"/>
    <cellStyle name="Normal 7 2 4 4 3 2" xfId="37122"/>
    <cellStyle name="Normal 7 2 4 4 3 2 2" xfId="37123"/>
    <cellStyle name="Normal 7 2 4 4 3 2 2 2" xfId="37124"/>
    <cellStyle name="Normal 7 2 4 4 3 2 3" xfId="37125"/>
    <cellStyle name="Normal 7 2 4 4 3 3" xfId="37126"/>
    <cellStyle name="Normal 7 2 4 4 3 3 2" xfId="37127"/>
    <cellStyle name="Normal 7 2 4 4 3 4" xfId="37128"/>
    <cellStyle name="Normal 7 2 4 4 4" xfId="37129"/>
    <cellStyle name="Normal 7 2 4 4 4 2" xfId="37130"/>
    <cellStyle name="Normal 7 2 4 4 4 2 2" xfId="37131"/>
    <cellStyle name="Normal 7 2 4 4 4 3" xfId="37132"/>
    <cellStyle name="Normal 7 2 4 4 5" xfId="37133"/>
    <cellStyle name="Normal 7 2 4 4 5 2" xfId="37134"/>
    <cellStyle name="Normal 7 2 4 4 6" xfId="37135"/>
    <cellStyle name="Normal 7 2 4 5" xfId="37136"/>
    <cellStyle name="Normal 7 2 4 5 2" xfId="37137"/>
    <cellStyle name="Normal 7 2 4 5 2 2" xfId="37138"/>
    <cellStyle name="Normal 7 2 4 5 2 2 2" xfId="37139"/>
    <cellStyle name="Normal 7 2 4 5 2 2 2 2" xfId="37140"/>
    <cellStyle name="Normal 7 2 4 5 2 2 3" xfId="37141"/>
    <cellStyle name="Normal 7 2 4 5 2 3" xfId="37142"/>
    <cellStyle name="Normal 7 2 4 5 2 3 2" xfId="37143"/>
    <cellStyle name="Normal 7 2 4 5 2 4" xfId="37144"/>
    <cellStyle name="Normal 7 2 4 5 3" xfId="37145"/>
    <cellStyle name="Normal 7 2 4 5 3 2" xfId="37146"/>
    <cellStyle name="Normal 7 2 4 5 3 2 2" xfId="37147"/>
    <cellStyle name="Normal 7 2 4 5 3 3" xfId="37148"/>
    <cellStyle name="Normal 7 2 4 5 4" xfId="37149"/>
    <cellStyle name="Normal 7 2 4 5 4 2" xfId="37150"/>
    <cellStyle name="Normal 7 2 4 5 5" xfId="37151"/>
    <cellStyle name="Normal 7 2 4 6" xfId="37152"/>
    <cellStyle name="Normal 7 2 4 6 2" xfId="37153"/>
    <cellStyle name="Normal 7 2 4 6 2 2" xfId="37154"/>
    <cellStyle name="Normal 7 2 4 6 2 2 2" xfId="37155"/>
    <cellStyle name="Normal 7 2 4 6 2 3" xfId="37156"/>
    <cellStyle name="Normal 7 2 4 6 3" xfId="37157"/>
    <cellStyle name="Normal 7 2 4 6 3 2" xfId="37158"/>
    <cellStyle name="Normal 7 2 4 6 4" xfId="37159"/>
    <cellStyle name="Normal 7 2 4 7" xfId="37160"/>
    <cellStyle name="Normal 7 2 4 7 2" xfId="37161"/>
    <cellStyle name="Normal 7 2 4 7 2 2" xfId="37162"/>
    <cellStyle name="Normal 7 2 4 7 3" xfId="37163"/>
    <cellStyle name="Normal 7 2 4 8" xfId="37164"/>
    <cellStyle name="Normal 7 2 4 8 2" xfId="37165"/>
    <cellStyle name="Normal 7 2 4 9" xfId="37166"/>
    <cellStyle name="Normal 7 2 5" xfId="37167"/>
    <cellStyle name="Normal 7 2 5 2" xfId="37168"/>
    <cellStyle name="Normal 7 2 5 2 2" xfId="37169"/>
    <cellStyle name="Normal 7 2 5 2 2 2" xfId="37170"/>
    <cellStyle name="Normal 7 2 5 2 2 2 2" xfId="37171"/>
    <cellStyle name="Normal 7 2 5 2 2 2 2 2" xfId="37172"/>
    <cellStyle name="Normal 7 2 5 2 2 2 2 2 2" xfId="37173"/>
    <cellStyle name="Normal 7 2 5 2 2 2 2 2 2 2" xfId="37174"/>
    <cellStyle name="Normal 7 2 5 2 2 2 2 2 3" xfId="37175"/>
    <cellStyle name="Normal 7 2 5 2 2 2 2 3" xfId="37176"/>
    <cellStyle name="Normal 7 2 5 2 2 2 2 3 2" xfId="37177"/>
    <cellStyle name="Normal 7 2 5 2 2 2 2 4" xfId="37178"/>
    <cellStyle name="Normal 7 2 5 2 2 2 3" xfId="37179"/>
    <cellStyle name="Normal 7 2 5 2 2 2 3 2" xfId="37180"/>
    <cellStyle name="Normal 7 2 5 2 2 2 3 2 2" xfId="37181"/>
    <cellStyle name="Normal 7 2 5 2 2 2 3 3" xfId="37182"/>
    <cellStyle name="Normal 7 2 5 2 2 2 4" xfId="37183"/>
    <cellStyle name="Normal 7 2 5 2 2 2 4 2" xfId="37184"/>
    <cellStyle name="Normal 7 2 5 2 2 2 5" xfId="37185"/>
    <cellStyle name="Normal 7 2 5 2 2 3" xfId="37186"/>
    <cellStyle name="Normal 7 2 5 2 2 3 2" xfId="37187"/>
    <cellStyle name="Normal 7 2 5 2 2 3 2 2" xfId="37188"/>
    <cellStyle name="Normal 7 2 5 2 2 3 2 2 2" xfId="37189"/>
    <cellStyle name="Normal 7 2 5 2 2 3 2 3" xfId="37190"/>
    <cellStyle name="Normal 7 2 5 2 2 3 3" xfId="37191"/>
    <cellStyle name="Normal 7 2 5 2 2 3 3 2" xfId="37192"/>
    <cellStyle name="Normal 7 2 5 2 2 3 4" xfId="37193"/>
    <cellStyle name="Normal 7 2 5 2 2 4" xfId="37194"/>
    <cellStyle name="Normal 7 2 5 2 2 4 2" xfId="37195"/>
    <cellStyle name="Normal 7 2 5 2 2 4 2 2" xfId="37196"/>
    <cellStyle name="Normal 7 2 5 2 2 4 3" xfId="37197"/>
    <cellStyle name="Normal 7 2 5 2 2 5" xfId="37198"/>
    <cellStyle name="Normal 7 2 5 2 2 5 2" xfId="37199"/>
    <cellStyle name="Normal 7 2 5 2 2 6" xfId="37200"/>
    <cellStyle name="Normal 7 2 5 2 3" xfId="37201"/>
    <cellStyle name="Normal 7 2 5 2 3 2" xfId="37202"/>
    <cellStyle name="Normal 7 2 5 2 3 2 2" xfId="37203"/>
    <cellStyle name="Normal 7 2 5 2 3 2 2 2" xfId="37204"/>
    <cellStyle name="Normal 7 2 5 2 3 2 2 2 2" xfId="37205"/>
    <cellStyle name="Normal 7 2 5 2 3 2 2 3" xfId="37206"/>
    <cellStyle name="Normal 7 2 5 2 3 2 3" xfId="37207"/>
    <cellStyle name="Normal 7 2 5 2 3 2 3 2" xfId="37208"/>
    <cellStyle name="Normal 7 2 5 2 3 2 4" xfId="37209"/>
    <cellStyle name="Normal 7 2 5 2 3 3" xfId="37210"/>
    <cellStyle name="Normal 7 2 5 2 3 3 2" xfId="37211"/>
    <cellStyle name="Normal 7 2 5 2 3 3 2 2" xfId="37212"/>
    <cellStyle name="Normal 7 2 5 2 3 3 3" xfId="37213"/>
    <cellStyle name="Normal 7 2 5 2 3 4" xfId="37214"/>
    <cellStyle name="Normal 7 2 5 2 3 4 2" xfId="37215"/>
    <cellStyle name="Normal 7 2 5 2 3 5" xfId="37216"/>
    <cellStyle name="Normal 7 2 5 2 4" xfId="37217"/>
    <cellStyle name="Normal 7 2 5 2 4 2" xfId="37218"/>
    <cellStyle name="Normal 7 2 5 2 4 2 2" xfId="37219"/>
    <cellStyle name="Normal 7 2 5 2 4 2 2 2" xfId="37220"/>
    <cellStyle name="Normal 7 2 5 2 4 2 3" xfId="37221"/>
    <cellStyle name="Normal 7 2 5 2 4 3" xfId="37222"/>
    <cellStyle name="Normal 7 2 5 2 4 3 2" xfId="37223"/>
    <cellStyle name="Normal 7 2 5 2 4 4" xfId="37224"/>
    <cellStyle name="Normal 7 2 5 2 5" xfId="37225"/>
    <cellStyle name="Normal 7 2 5 2 5 2" xfId="37226"/>
    <cellStyle name="Normal 7 2 5 2 5 2 2" xfId="37227"/>
    <cellStyle name="Normal 7 2 5 2 5 3" xfId="37228"/>
    <cellStyle name="Normal 7 2 5 2 6" xfId="37229"/>
    <cellStyle name="Normal 7 2 5 2 6 2" xfId="37230"/>
    <cellStyle name="Normal 7 2 5 2 7" xfId="37231"/>
    <cellStyle name="Normal 7 2 5 3" xfId="37232"/>
    <cellStyle name="Normal 7 2 5 3 2" xfId="37233"/>
    <cellStyle name="Normal 7 2 5 3 2 2" xfId="37234"/>
    <cellStyle name="Normal 7 2 5 3 2 2 2" xfId="37235"/>
    <cellStyle name="Normal 7 2 5 3 2 2 2 2" xfId="37236"/>
    <cellStyle name="Normal 7 2 5 3 2 2 2 2 2" xfId="37237"/>
    <cellStyle name="Normal 7 2 5 3 2 2 2 3" xfId="37238"/>
    <cellStyle name="Normal 7 2 5 3 2 2 3" xfId="37239"/>
    <cellStyle name="Normal 7 2 5 3 2 2 3 2" xfId="37240"/>
    <cellStyle name="Normal 7 2 5 3 2 2 4" xfId="37241"/>
    <cellStyle name="Normal 7 2 5 3 2 3" xfId="37242"/>
    <cellStyle name="Normal 7 2 5 3 2 3 2" xfId="37243"/>
    <cellStyle name="Normal 7 2 5 3 2 3 2 2" xfId="37244"/>
    <cellStyle name="Normal 7 2 5 3 2 3 3" xfId="37245"/>
    <cellStyle name="Normal 7 2 5 3 2 4" xfId="37246"/>
    <cellStyle name="Normal 7 2 5 3 2 4 2" xfId="37247"/>
    <cellStyle name="Normal 7 2 5 3 2 5" xfId="37248"/>
    <cellStyle name="Normal 7 2 5 3 3" xfId="37249"/>
    <cellStyle name="Normal 7 2 5 3 3 2" xfId="37250"/>
    <cellStyle name="Normal 7 2 5 3 3 2 2" xfId="37251"/>
    <cellStyle name="Normal 7 2 5 3 3 2 2 2" xfId="37252"/>
    <cellStyle name="Normal 7 2 5 3 3 2 3" xfId="37253"/>
    <cellStyle name="Normal 7 2 5 3 3 3" xfId="37254"/>
    <cellStyle name="Normal 7 2 5 3 3 3 2" xfId="37255"/>
    <cellStyle name="Normal 7 2 5 3 3 4" xfId="37256"/>
    <cellStyle name="Normal 7 2 5 3 4" xfId="37257"/>
    <cellStyle name="Normal 7 2 5 3 4 2" xfId="37258"/>
    <cellStyle name="Normal 7 2 5 3 4 2 2" xfId="37259"/>
    <cellStyle name="Normal 7 2 5 3 4 3" xfId="37260"/>
    <cellStyle name="Normal 7 2 5 3 5" xfId="37261"/>
    <cellStyle name="Normal 7 2 5 3 5 2" xfId="37262"/>
    <cellStyle name="Normal 7 2 5 3 6" xfId="37263"/>
    <cellStyle name="Normal 7 2 5 4" xfId="37264"/>
    <cellStyle name="Normal 7 2 5 4 2" xfId="37265"/>
    <cellStyle name="Normal 7 2 5 4 2 2" xfId="37266"/>
    <cellStyle name="Normal 7 2 5 4 2 2 2" xfId="37267"/>
    <cellStyle name="Normal 7 2 5 4 2 2 2 2" xfId="37268"/>
    <cellStyle name="Normal 7 2 5 4 2 2 3" xfId="37269"/>
    <cellStyle name="Normal 7 2 5 4 2 3" xfId="37270"/>
    <cellStyle name="Normal 7 2 5 4 2 3 2" xfId="37271"/>
    <cellStyle name="Normal 7 2 5 4 2 4" xfId="37272"/>
    <cellStyle name="Normal 7 2 5 4 3" xfId="37273"/>
    <cellStyle name="Normal 7 2 5 4 3 2" xfId="37274"/>
    <cellStyle name="Normal 7 2 5 4 3 2 2" xfId="37275"/>
    <cellStyle name="Normal 7 2 5 4 3 3" xfId="37276"/>
    <cellStyle name="Normal 7 2 5 4 4" xfId="37277"/>
    <cellStyle name="Normal 7 2 5 4 4 2" xfId="37278"/>
    <cellStyle name="Normal 7 2 5 4 5" xfId="37279"/>
    <cellStyle name="Normal 7 2 5 5" xfId="37280"/>
    <cellStyle name="Normal 7 2 5 5 2" xfId="37281"/>
    <cellStyle name="Normal 7 2 5 5 2 2" xfId="37282"/>
    <cellStyle name="Normal 7 2 5 5 2 2 2" xfId="37283"/>
    <cellStyle name="Normal 7 2 5 5 2 3" xfId="37284"/>
    <cellStyle name="Normal 7 2 5 5 3" xfId="37285"/>
    <cellStyle name="Normal 7 2 5 5 3 2" xfId="37286"/>
    <cellStyle name="Normal 7 2 5 5 4" xfId="37287"/>
    <cellStyle name="Normal 7 2 5 6" xfId="37288"/>
    <cellStyle name="Normal 7 2 5 6 2" xfId="37289"/>
    <cellStyle name="Normal 7 2 5 6 2 2" xfId="37290"/>
    <cellStyle name="Normal 7 2 5 6 3" xfId="37291"/>
    <cellStyle name="Normal 7 2 5 7" xfId="37292"/>
    <cellStyle name="Normal 7 2 5 7 2" xfId="37293"/>
    <cellStyle name="Normal 7 2 5 8" xfId="37294"/>
    <cellStyle name="Normal 7 2 6" xfId="37295"/>
    <cellStyle name="Normal 7 2 6 2" xfId="37296"/>
    <cellStyle name="Normal 7 2 6 2 2" xfId="37297"/>
    <cellStyle name="Normal 7 2 6 2 2 2" xfId="37298"/>
    <cellStyle name="Normal 7 2 6 2 2 2 2" xfId="37299"/>
    <cellStyle name="Normal 7 2 6 2 2 2 2 2" xfId="37300"/>
    <cellStyle name="Normal 7 2 6 2 2 2 2 2 2" xfId="37301"/>
    <cellStyle name="Normal 7 2 6 2 2 2 2 3" xfId="37302"/>
    <cellStyle name="Normal 7 2 6 2 2 2 3" xfId="37303"/>
    <cellStyle name="Normal 7 2 6 2 2 2 3 2" xfId="37304"/>
    <cellStyle name="Normal 7 2 6 2 2 2 4" xfId="37305"/>
    <cellStyle name="Normal 7 2 6 2 2 3" xfId="37306"/>
    <cellStyle name="Normal 7 2 6 2 2 3 2" xfId="37307"/>
    <cellStyle name="Normal 7 2 6 2 2 3 2 2" xfId="37308"/>
    <cellStyle name="Normal 7 2 6 2 2 3 3" xfId="37309"/>
    <cellStyle name="Normal 7 2 6 2 2 4" xfId="37310"/>
    <cellStyle name="Normal 7 2 6 2 2 4 2" xfId="37311"/>
    <cellStyle name="Normal 7 2 6 2 2 5" xfId="37312"/>
    <cellStyle name="Normal 7 2 6 2 3" xfId="37313"/>
    <cellStyle name="Normal 7 2 6 2 3 2" xfId="37314"/>
    <cellStyle name="Normal 7 2 6 2 3 2 2" xfId="37315"/>
    <cellStyle name="Normal 7 2 6 2 3 2 2 2" xfId="37316"/>
    <cellStyle name="Normal 7 2 6 2 3 2 3" xfId="37317"/>
    <cellStyle name="Normal 7 2 6 2 3 3" xfId="37318"/>
    <cellStyle name="Normal 7 2 6 2 3 3 2" xfId="37319"/>
    <cellStyle name="Normal 7 2 6 2 3 4" xfId="37320"/>
    <cellStyle name="Normal 7 2 6 2 4" xfId="37321"/>
    <cellStyle name="Normal 7 2 6 2 4 2" xfId="37322"/>
    <cellStyle name="Normal 7 2 6 2 4 2 2" xfId="37323"/>
    <cellStyle name="Normal 7 2 6 2 4 3" xfId="37324"/>
    <cellStyle name="Normal 7 2 6 2 5" xfId="37325"/>
    <cellStyle name="Normal 7 2 6 2 5 2" xfId="37326"/>
    <cellStyle name="Normal 7 2 6 2 6" xfId="37327"/>
    <cellStyle name="Normal 7 2 6 3" xfId="37328"/>
    <cellStyle name="Normal 7 2 6 3 2" xfId="37329"/>
    <cellStyle name="Normal 7 2 6 3 2 2" xfId="37330"/>
    <cellStyle name="Normal 7 2 6 3 2 2 2" xfId="37331"/>
    <cellStyle name="Normal 7 2 6 3 2 2 2 2" xfId="37332"/>
    <cellStyle name="Normal 7 2 6 3 2 2 3" xfId="37333"/>
    <cellStyle name="Normal 7 2 6 3 2 3" xfId="37334"/>
    <cellStyle name="Normal 7 2 6 3 2 3 2" xfId="37335"/>
    <cellStyle name="Normal 7 2 6 3 2 4" xfId="37336"/>
    <cellStyle name="Normal 7 2 6 3 3" xfId="37337"/>
    <cellStyle name="Normal 7 2 6 3 3 2" xfId="37338"/>
    <cellStyle name="Normal 7 2 6 3 3 2 2" xfId="37339"/>
    <cellStyle name="Normal 7 2 6 3 3 3" xfId="37340"/>
    <cellStyle name="Normal 7 2 6 3 4" xfId="37341"/>
    <cellStyle name="Normal 7 2 6 3 4 2" xfId="37342"/>
    <cellStyle name="Normal 7 2 6 3 5" xfId="37343"/>
    <cellStyle name="Normal 7 2 6 4" xfId="37344"/>
    <cellStyle name="Normal 7 2 6 4 2" xfId="37345"/>
    <cellStyle name="Normal 7 2 6 4 2 2" xfId="37346"/>
    <cellStyle name="Normal 7 2 6 4 2 2 2" xfId="37347"/>
    <cellStyle name="Normal 7 2 6 4 2 3" xfId="37348"/>
    <cellStyle name="Normal 7 2 6 4 3" xfId="37349"/>
    <cellStyle name="Normal 7 2 6 4 3 2" xfId="37350"/>
    <cellStyle name="Normal 7 2 6 4 4" xfId="37351"/>
    <cellStyle name="Normal 7 2 6 5" xfId="37352"/>
    <cellStyle name="Normal 7 2 6 5 2" xfId="37353"/>
    <cellStyle name="Normal 7 2 6 5 2 2" xfId="37354"/>
    <cellStyle name="Normal 7 2 6 5 3" xfId="37355"/>
    <cellStyle name="Normal 7 2 6 6" xfId="37356"/>
    <cellStyle name="Normal 7 2 6 6 2" xfId="37357"/>
    <cellStyle name="Normal 7 2 6 7" xfId="37358"/>
    <cellStyle name="Normal 7 2 7" xfId="37359"/>
    <cellStyle name="Normal 7 2 7 2" xfId="37360"/>
    <cellStyle name="Normal 7 2 7 2 2" xfId="37361"/>
    <cellStyle name="Normal 7 2 7 2 2 2" xfId="37362"/>
    <cellStyle name="Normal 7 2 7 2 2 2 2" xfId="37363"/>
    <cellStyle name="Normal 7 2 7 2 2 2 2 2" xfId="37364"/>
    <cellStyle name="Normal 7 2 7 2 2 2 3" xfId="37365"/>
    <cellStyle name="Normal 7 2 7 2 2 3" xfId="37366"/>
    <cellStyle name="Normal 7 2 7 2 2 3 2" xfId="37367"/>
    <cellStyle name="Normal 7 2 7 2 2 4" xfId="37368"/>
    <cellStyle name="Normal 7 2 7 2 3" xfId="37369"/>
    <cellStyle name="Normal 7 2 7 2 3 2" xfId="37370"/>
    <cellStyle name="Normal 7 2 7 2 3 2 2" xfId="37371"/>
    <cellStyle name="Normal 7 2 7 2 3 3" xfId="37372"/>
    <cellStyle name="Normal 7 2 7 2 4" xfId="37373"/>
    <cellStyle name="Normal 7 2 7 2 4 2" xfId="37374"/>
    <cellStyle name="Normal 7 2 7 2 5" xfId="37375"/>
    <cellStyle name="Normal 7 2 7 3" xfId="37376"/>
    <cellStyle name="Normal 7 2 7 3 2" xfId="37377"/>
    <cellStyle name="Normal 7 2 7 3 2 2" xfId="37378"/>
    <cellStyle name="Normal 7 2 7 3 2 2 2" xfId="37379"/>
    <cellStyle name="Normal 7 2 7 3 2 3" xfId="37380"/>
    <cellStyle name="Normal 7 2 7 3 3" xfId="37381"/>
    <cellStyle name="Normal 7 2 7 3 3 2" xfId="37382"/>
    <cellStyle name="Normal 7 2 7 3 4" xfId="37383"/>
    <cellStyle name="Normal 7 2 7 4" xfId="37384"/>
    <cellStyle name="Normal 7 2 7 4 2" xfId="37385"/>
    <cellStyle name="Normal 7 2 7 4 2 2" xfId="37386"/>
    <cellStyle name="Normal 7 2 7 4 3" xfId="37387"/>
    <cellStyle name="Normal 7 2 7 5" xfId="37388"/>
    <cellStyle name="Normal 7 2 7 5 2" xfId="37389"/>
    <cellStyle name="Normal 7 2 7 6" xfId="37390"/>
    <cellStyle name="Normal 7 2 8" xfId="37391"/>
    <cellStyle name="Normal 7 2 8 2" xfId="37392"/>
    <cellStyle name="Normal 7 2 8 2 2" xfId="37393"/>
    <cellStyle name="Normal 7 2 8 2 2 2" xfId="37394"/>
    <cellStyle name="Normal 7 2 8 2 2 2 2" xfId="37395"/>
    <cellStyle name="Normal 7 2 8 2 2 3" xfId="37396"/>
    <cellStyle name="Normal 7 2 8 2 3" xfId="37397"/>
    <cellStyle name="Normal 7 2 8 2 3 2" xfId="37398"/>
    <cellStyle name="Normal 7 2 8 2 4" xfId="37399"/>
    <cellStyle name="Normal 7 2 8 3" xfId="37400"/>
    <cellStyle name="Normal 7 2 8 3 2" xfId="37401"/>
    <cellStyle name="Normal 7 2 8 3 2 2" xfId="37402"/>
    <cellStyle name="Normal 7 2 8 3 3" xfId="37403"/>
    <cellStyle name="Normal 7 2 8 4" xfId="37404"/>
    <cellStyle name="Normal 7 2 8 4 2" xfId="37405"/>
    <cellStyle name="Normal 7 2 8 5" xfId="37406"/>
    <cellStyle name="Normal 7 2 9" xfId="37407"/>
    <cellStyle name="Normal 7 2 9 2" xfId="37408"/>
    <cellStyle name="Normal 7 2 9 2 2" xfId="37409"/>
    <cellStyle name="Normal 7 2 9 2 2 2" xfId="37410"/>
    <cellStyle name="Normal 7 2 9 2 3" xfId="37411"/>
    <cellStyle name="Normal 7 2 9 3" xfId="37412"/>
    <cellStyle name="Normal 7 2 9 3 2" xfId="37413"/>
    <cellStyle name="Normal 7 2 9 4" xfId="37414"/>
    <cellStyle name="Normal 7 3" xfId="37415"/>
    <cellStyle name="Normal 7 3 10" xfId="37416"/>
    <cellStyle name="Normal 7 3 10 2" xfId="37417"/>
    <cellStyle name="Normal 7 3 11" xfId="37418"/>
    <cellStyle name="Normal 7 3 2" xfId="37419"/>
    <cellStyle name="Normal 7 3 2 10" xfId="37420"/>
    <cellStyle name="Normal 7 3 2 2" xfId="37421"/>
    <cellStyle name="Normal 7 3 2 2 2" xfId="37422"/>
    <cellStyle name="Normal 7 3 2 2 2 2" xfId="37423"/>
    <cellStyle name="Normal 7 3 2 2 2 2 2" xfId="37424"/>
    <cellStyle name="Normal 7 3 2 2 2 2 2 2" xfId="37425"/>
    <cellStyle name="Normal 7 3 2 2 2 2 2 2 2" xfId="37426"/>
    <cellStyle name="Normal 7 3 2 2 2 2 2 2 2 2" xfId="37427"/>
    <cellStyle name="Normal 7 3 2 2 2 2 2 2 2 2 2" xfId="37428"/>
    <cellStyle name="Normal 7 3 2 2 2 2 2 2 2 2 2 2" xfId="37429"/>
    <cellStyle name="Normal 7 3 2 2 2 2 2 2 2 2 3" xfId="37430"/>
    <cellStyle name="Normal 7 3 2 2 2 2 2 2 2 3" xfId="37431"/>
    <cellStyle name="Normal 7 3 2 2 2 2 2 2 2 3 2" xfId="37432"/>
    <cellStyle name="Normal 7 3 2 2 2 2 2 2 2 4" xfId="37433"/>
    <cellStyle name="Normal 7 3 2 2 2 2 2 2 3" xfId="37434"/>
    <cellStyle name="Normal 7 3 2 2 2 2 2 2 3 2" xfId="37435"/>
    <cellStyle name="Normal 7 3 2 2 2 2 2 2 3 2 2" xfId="37436"/>
    <cellStyle name="Normal 7 3 2 2 2 2 2 2 3 3" xfId="37437"/>
    <cellStyle name="Normal 7 3 2 2 2 2 2 2 4" xfId="37438"/>
    <cellStyle name="Normal 7 3 2 2 2 2 2 2 4 2" xfId="37439"/>
    <cellStyle name="Normal 7 3 2 2 2 2 2 2 5" xfId="37440"/>
    <cellStyle name="Normal 7 3 2 2 2 2 2 3" xfId="37441"/>
    <cellStyle name="Normal 7 3 2 2 2 2 2 3 2" xfId="37442"/>
    <cellStyle name="Normal 7 3 2 2 2 2 2 3 2 2" xfId="37443"/>
    <cellStyle name="Normal 7 3 2 2 2 2 2 3 2 2 2" xfId="37444"/>
    <cellStyle name="Normal 7 3 2 2 2 2 2 3 2 3" xfId="37445"/>
    <cellStyle name="Normal 7 3 2 2 2 2 2 3 3" xfId="37446"/>
    <cellStyle name="Normal 7 3 2 2 2 2 2 3 3 2" xfId="37447"/>
    <cellStyle name="Normal 7 3 2 2 2 2 2 3 4" xfId="37448"/>
    <cellStyle name="Normal 7 3 2 2 2 2 2 4" xfId="37449"/>
    <cellStyle name="Normal 7 3 2 2 2 2 2 4 2" xfId="37450"/>
    <cellStyle name="Normal 7 3 2 2 2 2 2 4 2 2" xfId="37451"/>
    <cellStyle name="Normal 7 3 2 2 2 2 2 4 3" xfId="37452"/>
    <cellStyle name="Normal 7 3 2 2 2 2 2 5" xfId="37453"/>
    <cellStyle name="Normal 7 3 2 2 2 2 2 5 2" xfId="37454"/>
    <cellStyle name="Normal 7 3 2 2 2 2 2 6" xfId="37455"/>
    <cellStyle name="Normal 7 3 2 2 2 2 3" xfId="37456"/>
    <cellStyle name="Normal 7 3 2 2 2 2 3 2" xfId="37457"/>
    <cellStyle name="Normal 7 3 2 2 2 2 3 2 2" xfId="37458"/>
    <cellStyle name="Normal 7 3 2 2 2 2 3 2 2 2" xfId="37459"/>
    <cellStyle name="Normal 7 3 2 2 2 2 3 2 2 2 2" xfId="37460"/>
    <cellStyle name="Normal 7 3 2 2 2 2 3 2 2 3" xfId="37461"/>
    <cellStyle name="Normal 7 3 2 2 2 2 3 2 3" xfId="37462"/>
    <cellStyle name="Normal 7 3 2 2 2 2 3 2 3 2" xfId="37463"/>
    <cellStyle name="Normal 7 3 2 2 2 2 3 2 4" xfId="37464"/>
    <cellStyle name="Normal 7 3 2 2 2 2 3 3" xfId="37465"/>
    <cellStyle name="Normal 7 3 2 2 2 2 3 3 2" xfId="37466"/>
    <cellStyle name="Normal 7 3 2 2 2 2 3 3 2 2" xfId="37467"/>
    <cellStyle name="Normal 7 3 2 2 2 2 3 3 3" xfId="37468"/>
    <cellStyle name="Normal 7 3 2 2 2 2 3 4" xfId="37469"/>
    <cellStyle name="Normal 7 3 2 2 2 2 3 4 2" xfId="37470"/>
    <cellStyle name="Normal 7 3 2 2 2 2 3 5" xfId="37471"/>
    <cellStyle name="Normal 7 3 2 2 2 2 4" xfId="37472"/>
    <cellStyle name="Normal 7 3 2 2 2 2 4 2" xfId="37473"/>
    <cellStyle name="Normal 7 3 2 2 2 2 4 2 2" xfId="37474"/>
    <cellStyle name="Normal 7 3 2 2 2 2 4 2 2 2" xfId="37475"/>
    <cellStyle name="Normal 7 3 2 2 2 2 4 2 3" xfId="37476"/>
    <cellStyle name="Normal 7 3 2 2 2 2 4 3" xfId="37477"/>
    <cellStyle name="Normal 7 3 2 2 2 2 4 3 2" xfId="37478"/>
    <cellStyle name="Normal 7 3 2 2 2 2 4 4" xfId="37479"/>
    <cellStyle name="Normal 7 3 2 2 2 2 5" xfId="37480"/>
    <cellStyle name="Normal 7 3 2 2 2 2 5 2" xfId="37481"/>
    <cellStyle name="Normal 7 3 2 2 2 2 5 2 2" xfId="37482"/>
    <cellStyle name="Normal 7 3 2 2 2 2 5 3" xfId="37483"/>
    <cellStyle name="Normal 7 3 2 2 2 2 6" xfId="37484"/>
    <cellStyle name="Normal 7 3 2 2 2 2 6 2" xfId="37485"/>
    <cellStyle name="Normal 7 3 2 2 2 2 7" xfId="37486"/>
    <cellStyle name="Normal 7 3 2 2 2 3" xfId="37487"/>
    <cellStyle name="Normal 7 3 2 2 2 3 2" xfId="37488"/>
    <cellStyle name="Normal 7 3 2 2 2 3 2 2" xfId="37489"/>
    <cellStyle name="Normal 7 3 2 2 2 3 2 2 2" xfId="37490"/>
    <cellStyle name="Normal 7 3 2 2 2 3 2 2 2 2" xfId="37491"/>
    <cellStyle name="Normal 7 3 2 2 2 3 2 2 2 2 2" xfId="37492"/>
    <cellStyle name="Normal 7 3 2 2 2 3 2 2 2 3" xfId="37493"/>
    <cellStyle name="Normal 7 3 2 2 2 3 2 2 3" xfId="37494"/>
    <cellStyle name="Normal 7 3 2 2 2 3 2 2 3 2" xfId="37495"/>
    <cellStyle name="Normal 7 3 2 2 2 3 2 2 4" xfId="37496"/>
    <cellStyle name="Normal 7 3 2 2 2 3 2 3" xfId="37497"/>
    <cellStyle name="Normal 7 3 2 2 2 3 2 3 2" xfId="37498"/>
    <cellStyle name="Normal 7 3 2 2 2 3 2 3 2 2" xfId="37499"/>
    <cellStyle name="Normal 7 3 2 2 2 3 2 3 3" xfId="37500"/>
    <cellStyle name="Normal 7 3 2 2 2 3 2 4" xfId="37501"/>
    <cellStyle name="Normal 7 3 2 2 2 3 2 4 2" xfId="37502"/>
    <cellStyle name="Normal 7 3 2 2 2 3 2 5" xfId="37503"/>
    <cellStyle name="Normal 7 3 2 2 2 3 3" xfId="37504"/>
    <cellStyle name="Normal 7 3 2 2 2 3 3 2" xfId="37505"/>
    <cellStyle name="Normal 7 3 2 2 2 3 3 2 2" xfId="37506"/>
    <cellStyle name="Normal 7 3 2 2 2 3 3 2 2 2" xfId="37507"/>
    <cellStyle name="Normal 7 3 2 2 2 3 3 2 3" xfId="37508"/>
    <cellStyle name="Normal 7 3 2 2 2 3 3 3" xfId="37509"/>
    <cellStyle name="Normal 7 3 2 2 2 3 3 3 2" xfId="37510"/>
    <cellStyle name="Normal 7 3 2 2 2 3 3 4" xfId="37511"/>
    <cellStyle name="Normal 7 3 2 2 2 3 4" xfId="37512"/>
    <cellStyle name="Normal 7 3 2 2 2 3 4 2" xfId="37513"/>
    <cellStyle name="Normal 7 3 2 2 2 3 4 2 2" xfId="37514"/>
    <cellStyle name="Normal 7 3 2 2 2 3 4 3" xfId="37515"/>
    <cellStyle name="Normal 7 3 2 2 2 3 5" xfId="37516"/>
    <cellStyle name="Normal 7 3 2 2 2 3 5 2" xfId="37517"/>
    <cellStyle name="Normal 7 3 2 2 2 3 6" xfId="37518"/>
    <cellStyle name="Normal 7 3 2 2 2 4" xfId="37519"/>
    <cellStyle name="Normal 7 3 2 2 2 4 2" xfId="37520"/>
    <cellStyle name="Normal 7 3 2 2 2 4 2 2" xfId="37521"/>
    <cellStyle name="Normal 7 3 2 2 2 4 2 2 2" xfId="37522"/>
    <cellStyle name="Normal 7 3 2 2 2 4 2 2 2 2" xfId="37523"/>
    <cellStyle name="Normal 7 3 2 2 2 4 2 2 3" xfId="37524"/>
    <cellStyle name="Normal 7 3 2 2 2 4 2 3" xfId="37525"/>
    <cellStyle name="Normal 7 3 2 2 2 4 2 3 2" xfId="37526"/>
    <cellStyle name="Normal 7 3 2 2 2 4 2 4" xfId="37527"/>
    <cellStyle name="Normal 7 3 2 2 2 4 3" xfId="37528"/>
    <cellStyle name="Normal 7 3 2 2 2 4 3 2" xfId="37529"/>
    <cellStyle name="Normal 7 3 2 2 2 4 3 2 2" xfId="37530"/>
    <cellStyle name="Normal 7 3 2 2 2 4 3 3" xfId="37531"/>
    <cellStyle name="Normal 7 3 2 2 2 4 4" xfId="37532"/>
    <cellStyle name="Normal 7 3 2 2 2 4 4 2" xfId="37533"/>
    <cellStyle name="Normal 7 3 2 2 2 4 5" xfId="37534"/>
    <cellStyle name="Normal 7 3 2 2 2 5" xfId="37535"/>
    <cellStyle name="Normal 7 3 2 2 2 5 2" xfId="37536"/>
    <cellStyle name="Normal 7 3 2 2 2 5 2 2" xfId="37537"/>
    <cellStyle name="Normal 7 3 2 2 2 5 2 2 2" xfId="37538"/>
    <cellStyle name="Normal 7 3 2 2 2 5 2 3" xfId="37539"/>
    <cellStyle name="Normal 7 3 2 2 2 5 3" xfId="37540"/>
    <cellStyle name="Normal 7 3 2 2 2 5 3 2" xfId="37541"/>
    <cellStyle name="Normal 7 3 2 2 2 5 4" xfId="37542"/>
    <cellStyle name="Normal 7 3 2 2 2 6" xfId="37543"/>
    <cellStyle name="Normal 7 3 2 2 2 6 2" xfId="37544"/>
    <cellStyle name="Normal 7 3 2 2 2 6 2 2" xfId="37545"/>
    <cellStyle name="Normal 7 3 2 2 2 6 3" xfId="37546"/>
    <cellStyle name="Normal 7 3 2 2 2 7" xfId="37547"/>
    <cellStyle name="Normal 7 3 2 2 2 7 2" xfId="37548"/>
    <cellStyle name="Normal 7 3 2 2 2 8" xfId="37549"/>
    <cellStyle name="Normal 7 3 2 2 3" xfId="37550"/>
    <cellStyle name="Normal 7 3 2 2 3 2" xfId="37551"/>
    <cellStyle name="Normal 7 3 2 2 3 2 2" xfId="37552"/>
    <cellStyle name="Normal 7 3 2 2 3 2 2 2" xfId="37553"/>
    <cellStyle name="Normal 7 3 2 2 3 2 2 2 2" xfId="37554"/>
    <cellStyle name="Normal 7 3 2 2 3 2 2 2 2 2" xfId="37555"/>
    <cellStyle name="Normal 7 3 2 2 3 2 2 2 2 2 2" xfId="37556"/>
    <cellStyle name="Normal 7 3 2 2 3 2 2 2 2 3" xfId="37557"/>
    <cellStyle name="Normal 7 3 2 2 3 2 2 2 3" xfId="37558"/>
    <cellStyle name="Normal 7 3 2 2 3 2 2 2 3 2" xfId="37559"/>
    <cellStyle name="Normal 7 3 2 2 3 2 2 2 4" xfId="37560"/>
    <cellStyle name="Normal 7 3 2 2 3 2 2 3" xfId="37561"/>
    <cellStyle name="Normal 7 3 2 2 3 2 2 3 2" xfId="37562"/>
    <cellStyle name="Normal 7 3 2 2 3 2 2 3 2 2" xfId="37563"/>
    <cellStyle name="Normal 7 3 2 2 3 2 2 3 3" xfId="37564"/>
    <cellStyle name="Normal 7 3 2 2 3 2 2 4" xfId="37565"/>
    <cellStyle name="Normal 7 3 2 2 3 2 2 4 2" xfId="37566"/>
    <cellStyle name="Normal 7 3 2 2 3 2 2 5" xfId="37567"/>
    <cellStyle name="Normal 7 3 2 2 3 2 3" xfId="37568"/>
    <cellStyle name="Normal 7 3 2 2 3 2 3 2" xfId="37569"/>
    <cellStyle name="Normal 7 3 2 2 3 2 3 2 2" xfId="37570"/>
    <cellStyle name="Normal 7 3 2 2 3 2 3 2 2 2" xfId="37571"/>
    <cellStyle name="Normal 7 3 2 2 3 2 3 2 3" xfId="37572"/>
    <cellStyle name="Normal 7 3 2 2 3 2 3 3" xfId="37573"/>
    <cellStyle name="Normal 7 3 2 2 3 2 3 3 2" xfId="37574"/>
    <cellStyle name="Normal 7 3 2 2 3 2 3 4" xfId="37575"/>
    <cellStyle name="Normal 7 3 2 2 3 2 4" xfId="37576"/>
    <cellStyle name="Normal 7 3 2 2 3 2 4 2" xfId="37577"/>
    <cellStyle name="Normal 7 3 2 2 3 2 4 2 2" xfId="37578"/>
    <cellStyle name="Normal 7 3 2 2 3 2 4 3" xfId="37579"/>
    <cellStyle name="Normal 7 3 2 2 3 2 5" xfId="37580"/>
    <cellStyle name="Normal 7 3 2 2 3 2 5 2" xfId="37581"/>
    <cellStyle name="Normal 7 3 2 2 3 2 6" xfId="37582"/>
    <cellStyle name="Normal 7 3 2 2 3 3" xfId="37583"/>
    <cellStyle name="Normal 7 3 2 2 3 3 2" xfId="37584"/>
    <cellStyle name="Normal 7 3 2 2 3 3 2 2" xfId="37585"/>
    <cellStyle name="Normal 7 3 2 2 3 3 2 2 2" xfId="37586"/>
    <cellStyle name="Normal 7 3 2 2 3 3 2 2 2 2" xfId="37587"/>
    <cellStyle name="Normal 7 3 2 2 3 3 2 2 3" xfId="37588"/>
    <cellStyle name="Normal 7 3 2 2 3 3 2 3" xfId="37589"/>
    <cellStyle name="Normal 7 3 2 2 3 3 2 3 2" xfId="37590"/>
    <cellStyle name="Normal 7 3 2 2 3 3 2 4" xfId="37591"/>
    <cellStyle name="Normal 7 3 2 2 3 3 3" xfId="37592"/>
    <cellStyle name="Normal 7 3 2 2 3 3 3 2" xfId="37593"/>
    <cellStyle name="Normal 7 3 2 2 3 3 3 2 2" xfId="37594"/>
    <cellStyle name="Normal 7 3 2 2 3 3 3 3" xfId="37595"/>
    <cellStyle name="Normal 7 3 2 2 3 3 4" xfId="37596"/>
    <cellStyle name="Normal 7 3 2 2 3 3 4 2" xfId="37597"/>
    <cellStyle name="Normal 7 3 2 2 3 3 5" xfId="37598"/>
    <cellStyle name="Normal 7 3 2 2 3 4" xfId="37599"/>
    <cellStyle name="Normal 7 3 2 2 3 4 2" xfId="37600"/>
    <cellStyle name="Normal 7 3 2 2 3 4 2 2" xfId="37601"/>
    <cellStyle name="Normal 7 3 2 2 3 4 2 2 2" xfId="37602"/>
    <cellStyle name="Normal 7 3 2 2 3 4 2 3" xfId="37603"/>
    <cellStyle name="Normal 7 3 2 2 3 4 3" xfId="37604"/>
    <cellStyle name="Normal 7 3 2 2 3 4 3 2" xfId="37605"/>
    <cellStyle name="Normal 7 3 2 2 3 4 4" xfId="37606"/>
    <cellStyle name="Normal 7 3 2 2 3 5" xfId="37607"/>
    <cellStyle name="Normal 7 3 2 2 3 5 2" xfId="37608"/>
    <cellStyle name="Normal 7 3 2 2 3 5 2 2" xfId="37609"/>
    <cellStyle name="Normal 7 3 2 2 3 5 3" xfId="37610"/>
    <cellStyle name="Normal 7 3 2 2 3 6" xfId="37611"/>
    <cellStyle name="Normal 7 3 2 2 3 6 2" xfId="37612"/>
    <cellStyle name="Normal 7 3 2 2 3 7" xfId="37613"/>
    <cellStyle name="Normal 7 3 2 2 4" xfId="37614"/>
    <cellStyle name="Normal 7 3 2 2 4 2" xfId="37615"/>
    <cellStyle name="Normal 7 3 2 2 4 2 2" xfId="37616"/>
    <cellStyle name="Normal 7 3 2 2 4 2 2 2" xfId="37617"/>
    <cellStyle name="Normal 7 3 2 2 4 2 2 2 2" xfId="37618"/>
    <cellStyle name="Normal 7 3 2 2 4 2 2 2 2 2" xfId="37619"/>
    <cellStyle name="Normal 7 3 2 2 4 2 2 2 3" xfId="37620"/>
    <cellStyle name="Normal 7 3 2 2 4 2 2 3" xfId="37621"/>
    <cellStyle name="Normal 7 3 2 2 4 2 2 3 2" xfId="37622"/>
    <cellStyle name="Normal 7 3 2 2 4 2 2 4" xfId="37623"/>
    <cellStyle name="Normal 7 3 2 2 4 2 3" xfId="37624"/>
    <cellStyle name="Normal 7 3 2 2 4 2 3 2" xfId="37625"/>
    <cellStyle name="Normal 7 3 2 2 4 2 3 2 2" xfId="37626"/>
    <cellStyle name="Normal 7 3 2 2 4 2 3 3" xfId="37627"/>
    <cellStyle name="Normal 7 3 2 2 4 2 4" xfId="37628"/>
    <cellStyle name="Normal 7 3 2 2 4 2 4 2" xfId="37629"/>
    <cellStyle name="Normal 7 3 2 2 4 2 5" xfId="37630"/>
    <cellStyle name="Normal 7 3 2 2 4 3" xfId="37631"/>
    <cellStyle name="Normal 7 3 2 2 4 3 2" xfId="37632"/>
    <cellStyle name="Normal 7 3 2 2 4 3 2 2" xfId="37633"/>
    <cellStyle name="Normal 7 3 2 2 4 3 2 2 2" xfId="37634"/>
    <cellStyle name="Normal 7 3 2 2 4 3 2 3" xfId="37635"/>
    <cellStyle name="Normal 7 3 2 2 4 3 3" xfId="37636"/>
    <cellStyle name="Normal 7 3 2 2 4 3 3 2" xfId="37637"/>
    <cellStyle name="Normal 7 3 2 2 4 3 4" xfId="37638"/>
    <cellStyle name="Normal 7 3 2 2 4 4" xfId="37639"/>
    <cellStyle name="Normal 7 3 2 2 4 4 2" xfId="37640"/>
    <cellStyle name="Normal 7 3 2 2 4 4 2 2" xfId="37641"/>
    <cellStyle name="Normal 7 3 2 2 4 4 3" xfId="37642"/>
    <cellStyle name="Normal 7 3 2 2 4 5" xfId="37643"/>
    <cellStyle name="Normal 7 3 2 2 4 5 2" xfId="37644"/>
    <cellStyle name="Normal 7 3 2 2 4 6" xfId="37645"/>
    <cellStyle name="Normal 7 3 2 2 5" xfId="37646"/>
    <cellStyle name="Normal 7 3 2 2 5 2" xfId="37647"/>
    <cellStyle name="Normal 7 3 2 2 5 2 2" xfId="37648"/>
    <cellStyle name="Normal 7 3 2 2 5 2 2 2" xfId="37649"/>
    <cellStyle name="Normal 7 3 2 2 5 2 2 2 2" xfId="37650"/>
    <cellStyle name="Normal 7 3 2 2 5 2 2 3" xfId="37651"/>
    <cellStyle name="Normal 7 3 2 2 5 2 3" xfId="37652"/>
    <cellStyle name="Normal 7 3 2 2 5 2 3 2" xfId="37653"/>
    <cellStyle name="Normal 7 3 2 2 5 2 4" xfId="37654"/>
    <cellStyle name="Normal 7 3 2 2 5 3" xfId="37655"/>
    <cellStyle name="Normal 7 3 2 2 5 3 2" xfId="37656"/>
    <cellStyle name="Normal 7 3 2 2 5 3 2 2" xfId="37657"/>
    <cellStyle name="Normal 7 3 2 2 5 3 3" xfId="37658"/>
    <cellStyle name="Normal 7 3 2 2 5 4" xfId="37659"/>
    <cellStyle name="Normal 7 3 2 2 5 4 2" xfId="37660"/>
    <cellStyle name="Normal 7 3 2 2 5 5" xfId="37661"/>
    <cellStyle name="Normal 7 3 2 2 6" xfId="37662"/>
    <cellStyle name="Normal 7 3 2 2 6 2" xfId="37663"/>
    <cellStyle name="Normal 7 3 2 2 6 2 2" xfId="37664"/>
    <cellStyle name="Normal 7 3 2 2 6 2 2 2" xfId="37665"/>
    <cellStyle name="Normal 7 3 2 2 6 2 3" xfId="37666"/>
    <cellStyle name="Normal 7 3 2 2 6 3" xfId="37667"/>
    <cellStyle name="Normal 7 3 2 2 6 3 2" xfId="37668"/>
    <cellStyle name="Normal 7 3 2 2 6 4" xfId="37669"/>
    <cellStyle name="Normal 7 3 2 2 7" xfId="37670"/>
    <cellStyle name="Normal 7 3 2 2 7 2" xfId="37671"/>
    <cellStyle name="Normal 7 3 2 2 7 2 2" xfId="37672"/>
    <cellStyle name="Normal 7 3 2 2 7 3" xfId="37673"/>
    <cellStyle name="Normal 7 3 2 2 8" xfId="37674"/>
    <cellStyle name="Normal 7 3 2 2 8 2" xfId="37675"/>
    <cellStyle name="Normal 7 3 2 2 9" xfId="37676"/>
    <cellStyle name="Normal 7 3 2 3" xfId="37677"/>
    <cellStyle name="Normal 7 3 2 3 2" xfId="37678"/>
    <cellStyle name="Normal 7 3 2 3 2 2" xfId="37679"/>
    <cellStyle name="Normal 7 3 2 3 2 2 2" xfId="37680"/>
    <cellStyle name="Normal 7 3 2 3 2 2 2 2" xfId="37681"/>
    <cellStyle name="Normal 7 3 2 3 2 2 2 2 2" xfId="37682"/>
    <cellStyle name="Normal 7 3 2 3 2 2 2 2 2 2" xfId="37683"/>
    <cellStyle name="Normal 7 3 2 3 2 2 2 2 2 2 2" xfId="37684"/>
    <cellStyle name="Normal 7 3 2 3 2 2 2 2 2 3" xfId="37685"/>
    <cellStyle name="Normal 7 3 2 3 2 2 2 2 3" xfId="37686"/>
    <cellStyle name="Normal 7 3 2 3 2 2 2 2 3 2" xfId="37687"/>
    <cellStyle name="Normal 7 3 2 3 2 2 2 2 4" xfId="37688"/>
    <cellStyle name="Normal 7 3 2 3 2 2 2 3" xfId="37689"/>
    <cellStyle name="Normal 7 3 2 3 2 2 2 3 2" xfId="37690"/>
    <cellStyle name="Normal 7 3 2 3 2 2 2 3 2 2" xfId="37691"/>
    <cellStyle name="Normal 7 3 2 3 2 2 2 3 3" xfId="37692"/>
    <cellStyle name="Normal 7 3 2 3 2 2 2 4" xfId="37693"/>
    <cellStyle name="Normal 7 3 2 3 2 2 2 4 2" xfId="37694"/>
    <cellStyle name="Normal 7 3 2 3 2 2 2 5" xfId="37695"/>
    <cellStyle name="Normal 7 3 2 3 2 2 3" xfId="37696"/>
    <cellStyle name="Normal 7 3 2 3 2 2 3 2" xfId="37697"/>
    <cellStyle name="Normal 7 3 2 3 2 2 3 2 2" xfId="37698"/>
    <cellStyle name="Normal 7 3 2 3 2 2 3 2 2 2" xfId="37699"/>
    <cellStyle name="Normal 7 3 2 3 2 2 3 2 3" xfId="37700"/>
    <cellStyle name="Normal 7 3 2 3 2 2 3 3" xfId="37701"/>
    <cellStyle name="Normal 7 3 2 3 2 2 3 3 2" xfId="37702"/>
    <cellStyle name="Normal 7 3 2 3 2 2 3 4" xfId="37703"/>
    <cellStyle name="Normal 7 3 2 3 2 2 4" xfId="37704"/>
    <cellStyle name="Normal 7 3 2 3 2 2 4 2" xfId="37705"/>
    <cellStyle name="Normal 7 3 2 3 2 2 4 2 2" xfId="37706"/>
    <cellStyle name="Normal 7 3 2 3 2 2 4 3" xfId="37707"/>
    <cellStyle name="Normal 7 3 2 3 2 2 5" xfId="37708"/>
    <cellStyle name="Normal 7 3 2 3 2 2 5 2" xfId="37709"/>
    <cellStyle name="Normal 7 3 2 3 2 2 6" xfId="37710"/>
    <cellStyle name="Normal 7 3 2 3 2 3" xfId="37711"/>
    <cellStyle name="Normal 7 3 2 3 2 3 2" xfId="37712"/>
    <cellStyle name="Normal 7 3 2 3 2 3 2 2" xfId="37713"/>
    <cellStyle name="Normal 7 3 2 3 2 3 2 2 2" xfId="37714"/>
    <cellStyle name="Normal 7 3 2 3 2 3 2 2 2 2" xfId="37715"/>
    <cellStyle name="Normal 7 3 2 3 2 3 2 2 3" xfId="37716"/>
    <cellStyle name="Normal 7 3 2 3 2 3 2 3" xfId="37717"/>
    <cellStyle name="Normal 7 3 2 3 2 3 2 3 2" xfId="37718"/>
    <cellStyle name="Normal 7 3 2 3 2 3 2 4" xfId="37719"/>
    <cellStyle name="Normal 7 3 2 3 2 3 3" xfId="37720"/>
    <cellStyle name="Normal 7 3 2 3 2 3 3 2" xfId="37721"/>
    <cellStyle name="Normal 7 3 2 3 2 3 3 2 2" xfId="37722"/>
    <cellStyle name="Normal 7 3 2 3 2 3 3 3" xfId="37723"/>
    <cellStyle name="Normal 7 3 2 3 2 3 4" xfId="37724"/>
    <cellStyle name="Normal 7 3 2 3 2 3 4 2" xfId="37725"/>
    <cellStyle name="Normal 7 3 2 3 2 3 5" xfId="37726"/>
    <cellStyle name="Normal 7 3 2 3 2 4" xfId="37727"/>
    <cellStyle name="Normal 7 3 2 3 2 4 2" xfId="37728"/>
    <cellStyle name="Normal 7 3 2 3 2 4 2 2" xfId="37729"/>
    <cellStyle name="Normal 7 3 2 3 2 4 2 2 2" xfId="37730"/>
    <cellStyle name="Normal 7 3 2 3 2 4 2 3" xfId="37731"/>
    <cellStyle name="Normal 7 3 2 3 2 4 3" xfId="37732"/>
    <cellStyle name="Normal 7 3 2 3 2 4 3 2" xfId="37733"/>
    <cellStyle name="Normal 7 3 2 3 2 4 4" xfId="37734"/>
    <cellStyle name="Normal 7 3 2 3 2 5" xfId="37735"/>
    <cellStyle name="Normal 7 3 2 3 2 5 2" xfId="37736"/>
    <cellStyle name="Normal 7 3 2 3 2 5 2 2" xfId="37737"/>
    <cellStyle name="Normal 7 3 2 3 2 5 3" xfId="37738"/>
    <cellStyle name="Normal 7 3 2 3 2 6" xfId="37739"/>
    <cellStyle name="Normal 7 3 2 3 2 6 2" xfId="37740"/>
    <cellStyle name="Normal 7 3 2 3 2 7" xfId="37741"/>
    <cellStyle name="Normal 7 3 2 3 3" xfId="37742"/>
    <cellStyle name="Normal 7 3 2 3 3 2" xfId="37743"/>
    <cellStyle name="Normal 7 3 2 3 3 2 2" xfId="37744"/>
    <cellStyle name="Normal 7 3 2 3 3 2 2 2" xfId="37745"/>
    <cellStyle name="Normal 7 3 2 3 3 2 2 2 2" xfId="37746"/>
    <cellStyle name="Normal 7 3 2 3 3 2 2 2 2 2" xfId="37747"/>
    <cellStyle name="Normal 7 3 2 3 3 2 2 2 3" xfId="37748"/>
    <cellStyle name="Normal 7 3 2 3 3 2 2 3" xfId="37749"/>
    <cellStyle name="Normal 7 3 2 3 3 2 2 3 2" xfId="37750"/>
    <cellStyle name="Normal 7 3 2 3 3 2 2 4" xfId="37751"/>
    <cellStyle name="Normal 7 3 2 3 3 2 3" xfId="37752"/>
    <cellStyle name="Normal 7 3 2 3 3 2 3 2" xfId="37753"/>
    <cellStyle name="Normal 7 3 2 3 3 2 3 2 2" xfId="37754"/>
    <cellStyle name="Normal 7 3 2 3 3 2 3 3" xfId="37755"/>
    <cellStyle name="Normal 7 3 2 3 3 2 4" xfId="37756"/>
    <cellStyle name="Normal 7 3 2 3 3 2 4 2" xfId="37757"/>
    <cellStyle name="Normal 7 3 2 3 3 2 5" xfId="37758"/>
    <cellStyle name="Normal 7 3 2 3 3 3" xfId="37759"/>
    <cellStyle name="Normal 7 3 2 3 3 3 2" xfId="37760"/>
    <cellStyle name="Normal 7 3 2 3 3 3 2 2" xfId="37761"/>
    <cellStyle name="Normal 7 3 2 3 3 3 2 2 2" xfId="37762"/>
    <cellStyle name="Normal 7 3 2 3 3 3 2 3" xfId="37763"/>
    <cellStyle name="Normal 7 3 2 3 3 3 3" xfId="37764"/>
    <cellStyle name="Normal 7 3 2 3 3 3 3 2" xfId="37765"/>
    <cellStyle name="Normal 7 3 2 3 3 3 4" xfId="37766"/>
    <cellStyle name="Normal 7 3 2 3 3 4" xfId="37767"/>
    <cellStyle name="Normal 7 3 2 3 3 4 2" xfId="37768"/>
    <cellStyle name="Normal 7 3 2 3 3 4 2 2" xfId="37769"/>
    <cellStyle name="Normal 7 3 2 3 3 4 3" xfId="37770"/>
    <cellStyle name="Normal 7 3 2 3 3 5" xfId="37771"/>
    <cellStyle name="Normal 7 3 2 3 3 5 2" xfId="37772"/>
    <cellStyle name="Normal 7 3 2 3 3 6" xfId="37773"/>
    <cellStyle name="Normal 7 3 2 3 4" xfId="37774"/>
    <cellStyle name="Normal 7 3 2 3 4 2" xfId="37775"/>
    <cellStyle name="Normal 7 3 2 3 4 2 2" xfId="37776"/>
    <cellStyle name="Normal 7 3 2 3 4 2 2 2" xfId="37777"/>
    <cellStyle name="Normal 7 3 2 3 4 2 2 2 2" xfId="37778"/>
    <cellStyle name="Normal 7 3 2 3 4 2 2 3" xfId="37779"/>
    <cellStyle name="Normal 7 3 2 3 4 2 3" xfId="37780"/>
    <cellStyle name="Normal 7 3 2 3 4 2 3 2" xfId="37781"/>
    <cellStyle name="Normal 7 3 2 3 4 2 4" xfId="37782"/>
    <cellStyle name="Normal 7 3 2 3 4 3" xfId="37783"/>
    <cellStyle name="Normal 7 3 2 3 4 3 2" xfId="37784"/>
    <cellStyle name="Normal 7 3 2 3 4 3 2 2" xfId="37785"/>
    <cellStyle name="Normal 7 3 2 3 4 3 3" xfId="37786"/>
    <cellStyle name="Normal 7 3 2 3 4 4" xfId="37787"/>
    <cellStyle name="Normal 7 3 2 3 4 4 2" xfId="37788"/>
    <cellStyle name="Normal 7 3 2 3 4 5" xfId="37789"/>
    <cellStyle name="Normal 7 3 2 3 5" xfId="37790"/>
    <cellStyle name="Normal 7 3 2 3 5 2" xfId="37791"/>
    <cellStyle name="Normal 7 3 2 3 5 2 2" xfId="37792"/>
    <cellStyle name="Normal 7 3 2 3 5 2 2 2" xfId="37793"/>
    <cellStyle name="Normal 7 3 2 3 5 2 3" xfId="37794"/>
    <cellStyle name="Normal 7 3 2 3 5 3" xfId="37795"/>
    <cellStyle name="Normal 7 3 2 3 5 3 2" xfId="37796"/>
    <cellStyle name="Normal 7 3 2 3 5 4" xfId="37797"/>
    <cellStyle name="Normal 7 3 2 3 6" xfId="37798"/>
    <cellStyle name="Normal 7 3 2 3 6 2" xfId="37799"/>
    <cellStyle name="Normal 7 3 2 3 6 2 2" xfId="37800"/>
    <cellStyle name="Normal 7 3 2 3 6 3" xfId="37801"/>
    <cellStyle name="Normal 7 3 2 3 7" xfId="37802"/>
    <cellStyle name="Normal 7 3 2 3 7 2" xfId="37803"/>
    <cellStyle name="Normal 7 3 2 3 8" xfId="37804"/>
    <cellStyle name="Normal 7 3 2 4" xfId="37805"/>
    <cellStyle name="Normal 7 3 2 4 2" xfId="37806"/>
    <cellStyle name="Normal 7 3 2 4 2 2" xfId="37807"/>
    <cellStyle name="Normal 7 3 2 4 2 2 2" xfId="37808"/>
    <cellStyle name="Normal 7 3 2 4 2 2 2 2" xfId="37809"/>
    <cellStyle name="Normal 7 3 2 4 2 2 2 2 2" xfId="37810"/>
    <cellStyle name="Normal 7 3 2 4 2 2 2 2 2 2" xfId="37811"/>
    <cellStyle name="Normal 7 3 2 4 2 2 2 2 3" xfId="37812"/>
    <cellStyle name="Normal 7 3 2 4 2 2 2 3" xfId="37813"/>
    <cellStyle name="Normal 7 3 2 4 2 2 2 3 2" xfId="37814"/>
    <cellStyle name="Normal 7 3 2 4 2 2 2 4" xfId="37815"/>
    <cellStyle name="Normal 7 3 2 4 2 2 3" xfId="37816"/>
    <cellStyle name="Normal 7 3 2 4 2 2 3 2" xfId="37817"/>
    <cellStyle name="Normal 7 3 2 4 2 2 3 2 2" xfId="37818"/>
    <cellStyle name="Normal 7 3 2 4 2 2 3 3" xfId="37819"/>
    <cellStyle name="Normal 7 3 2 4 2 2 4" xfId="37820"/>
    <cellStyle name="Normal 7 3 2 4 2 2 4 2" xfId="37821"/>
    <cellStyle name="Normal 7 3 2 4 2 2 5" xfId="37822"/>
    <cellStyle name="Normal 7 3 2 4 2 3" xfId="37823"/>
    <cellStyle name="Normal 7 3 2 4 2 3 2" xfId="37824"/>
    <cellStyle name="Normal 7 3 2 4 2 3 2 2" xfId="37825"/>
    <cellStyle name="Normal 7 3 2 4 2 3 2 2 2" xfId="37826"/>
    <cellStyle name="Normal 7 3 2 4 2 3 2 3" xfId="37827"/>
    <cellStyle name="Normal 7 3 2 4 2 3 3" xfId="37828"/>
    <cellStyle name="Normal 7 3 2 4 2 3 3 2" xfId="37829"/>
    <cellStyle name="Normal 7 3 2 4 2 3 4" xfId="37830"/>
    <cellStyle name="Normal 7 3 2 4 2 4" xfId="37831"/>
    <cellStyle name="Normal 7 3 2 4 2 4 2" xfId="37832"/>
    <cellStyle name="Normal 7 3 2 4 2 4 2 2" xfId="37833"/>
    <cellStyle name="Normal 7 3 2 4 2 4 3" xfId="37834"/>
    <cellStyle name="Normal 7 3 2 4 2 5" xfId="37835"/>
    <cellStyle name="Normal 7 3 2 4 2 5 2" xfId="37836"/>
    <cellStyle name="Normal 7 3 2 4 2 6" xfId="37837"/>
    <cellStyle name="Normal 7 3 2 4 3" xfId="37838"/>
    <cellStyle name="Normal 7 3 2 4 3 2" xfId="37839"/>
    <cellStyle name="Normal 7 3 2 4 3 2 2" xfId="37840"/>
    <cellStyle name="Normal 7 3 2 4 3 2 2 2" xfId="37841"/>
    <cellStyle name="Normal 7 3 2 4 3 2 2 2 2" xfId="37842"/>
    <cellStyle name="Normal 7 3 2 4 3 2 2 3" xfId="37843"/>
    <cellStyle name="Normal 7 3 2 4 3 2 3" xfId="37844"/>
    <cellStyle name="Normal 7 3 2 4 3 2 3 2" xfId="37845"/>
    <cellStyle name="Normal 7 3 2 4 3 2 4" xfId="37846"/>
    <cellStyle name="Normal 7 3 2 4 3 3" xfId="37847"/>
    <cellStyle name="Normal 7 3 2 4 3 3 2" xfId="37848"/>
    <cellStyle name="Normal 7 3 2 4 3 3 2 2" xfId="37849"/>
    <cellStyle name="Normal 7 3 2 4 3 3 3" xfId="37850"/>
    <cellStyle name="Normal 7 3 2 4 3 4" xfId="37851"/>
    <cellStyle name="Normal 7 3 2 4 3 4 2" xfId="37852"/>
    <cellStyle name="Normal 7 3 2 4 3 5" xfId="37853"/>
    <cellStyle name="Normal 7 3 2 4 4" xfId="37854"/>
    <cellStyle name="Normal 7 3 2 4 4 2" xfId="37855"/>
    <cellStyle name="Normal 7 3 2 4 4 2 2" xfId="37856"/>
    <cellStyle name="Normal 7 3 2 4 4 2 2 2" xfId="37857"/>
    <cellStyle name="Normal 7 3 2 4 4 2 3" xfId="37858"/>
    <cellStyle name="Normal 7 3 2 4 4 3" xfId="37859"/>
    <cellStyle name="Normal 7 3 2 4 4 3 2" xfId="37860"/>
    <cellStyle name="Normal 7 3 2 4 4 4" xfId="37861"/>
    <cellStyle name="Normal 7 3 2 4 5" xfId="37862"/>
    <cellStyle name="Normal 7 3 2 4 5 2" xfId="37863"/>
    <cellStyle name="Normal 7 3 2 4 5 2 2" xfId="37864"/>
    <cellStyle name="Normal 7 3 2 4 5 3" xfId="37865"/>
    <cellStyle name="Normal 7 3 2 4 6" xfId="37866"/>
    <cellStyle name="Normal 7 3 2 4 6 2" xfId="37867"/>
    <cellStyle name="Normal 7 3 2 4 7" xfId="37868"/>
    <cellStyle name="Normal 7 3 2 5" xfId="37869"/>
    <cellStyle name="Normal 7 3 2 5 2" xfId="37870"/>
    <cellStyle name="Normal 7 3 2 5 2 2" xfId="37871"/>
    <cellStyle name="Normal 7 3 2 5 2 2 2" xfId="37872"/>
    <cellStyle name="Normal 7 3 2 5 2 2 2 2" xfId="37873"/>
    <cellStyle name="Normal 7 3 2 5 2 2 2 2 2" xfId="37874"/>
    <cellStyle name="Normal 7 3 2 5 2 2 2 3" xfId="37875"/>
    <cellStyle name="Normal 7 3 2 5 2 2 3" xfId="37876"/>
    <cellStyle name="Normal 7 3 2 5 2 2 3 2" xfId="37877"/>
    <cellStyle name="Normal 7 3 2 5 2 2 4" xfId="37878"/>
    <cellStyle name="Normal 7 3 2 5 2 3" xfId="37879"/>
    <cellStyle name="Normal 7 3 2 5 2 3 2" xfId="37880"/>
    <cellStyle name="Normal 7 3 2 5 2 3 2 2" xfId="37881"/>
    <cellStyle name="Normal 7 3 2 5 2 3 3" xfId="37882"/>
    <cellStyle name="Normal 7 3 2 5 2 4" xfId="37883"/>
    <cellStyle name="Normal 7 3 2 5 2 4 2" xfId="37884"/>
    <cellStyle name="Normal 7 3 2 5 2 5" xfId="37885"/>
    <cellStyle name="Normal 7 3 2 5 3" xfId="37886"/>
    <cellStyle name="Normal 7 3 2 5 3 2" xfId="37887"/>
    <cellStyle name="Normal 7 3 2 5 3 2 2" xfId="37888"/>
    <cellStyle name="Normal 7 3 2 5 3 2 2 2" xfId="37889"/>
    <cellStyle name="Normal 7 3 2 5 3 2 3" xfId="37890"/>
    <cellStyle name="Normal 7 3 2 5 3 3" xfId="37891"/>
    <cellStyle name="Normal 7 3 2 5 3 3 2" xfId="37892"/>
    <cellStyle name="Normal 7 3 2 5 3 4" xfId="37893"/>
    <cellStyle name="Normal 7 3 2 5 4" xfId="37894"/>
    <cellStyle name="Normal 7 3 2 5 4 2" xfId="37895"/>
    <cellStyle name="Normal 7 3 2 5 4 2 2" xfId="37896"/>
    <cellStyle name="Normal 7 3 2 5 4 3" xfId="37897"/>
    <cellStyle name="Normal 7 3 2 5 5" xfId="37898"/>
    <cellStyle name="Normal 7 3 2 5 5 2" xfId="37899"/>
    <cellStyle name="Normal 7 3 2 5 6" xfId="37900"/>
    <cellStyle name="Normal 7 3 2 6" xfId="37901"/>
    <cellStyle name="Normal 7 3 2 6 2" xfId="37902"/>
    <cellStyle name="Normal 7 3 2 6 2 2" xfId="37903"/>
    <cellStyle name="Normal 7 3 2 6 2 2 2" xfId="37904"/>
    <cellStyle name="Normal 7 3 2 6 2 2 2 2" xfId="37905"/>
    <cellStyle name="Normal 7 3 2 6 2 2 3" xfId="37906"/>
    <cellStyle name="Normal 7 3 2 6 2 3" xfId="37907"/>
    <cellStyle name="Normal 7 3 2 6 2 3 2" xfId="37908"/>
    <cellStyle name="Normal 7 3 2 6 2 4" xfId="37909"/>
    <cellStyle name="Normal 7 3 2 6 3" xfId="37910"/>
    <cellStyle name="Normal 7 3 2 6 3 2" xfId="37911"/>
    <cellStyle name="Normal 7 3 2 6 3 2 2" xfId="37912"/>
    <cellStyle name="Normal 7 3 2 6 3 3" xfId="37913"/>
    <cellStyle name="Normal 7 3 2 6 4" xfId="37914"/>
    <cellStyle name="Normal 7 3 2 6 4 2" xfId="37915"/>
    <cellStyle name="Normal 7 3 2 6 5" xfId="37916"/>
    <cellStyle name="Normal 7 3 2 7" xfId="37917"/>
    <cellStyle name="Normal 7 3 2 7 2" xfId="37918"/>
    <cellStyle name="Normal 7 3 2 7 2 2" xfId="37919"/>
    <cellStyle name="Normal 7 3 2 7 2 2 2" xfId="37920"/>
    <cellStyle name="Normal 7 3 2 7 2 3" xfId="37921"/>
    <cellStyle name="Normal 7 3 2 7 3" xfId="37922"/>
    <cellStyle name="Normal 7 3 2 7 3 2" xfId="37923"/>
    <cellStyle name="Normal 7 3 2 7 4" xfId="37924"/>
    <cellStyle name="Normal 7 3 2 8" xfId="37925"/>
    <cellStyle name="Normal 7 3 2 8 2" xfId="37926"/>
    <cellStyle name="Normal 7 3 2 8 2 2" xfId="37927"/>
    <cellStyle name="Normal 7 3 2 8 3" xfId="37928"/>
    <cellStyle name="Normal 7 3 2 9" xfId="37929"/>
    <cellStyle name="Normal 7 3 2 9 2" xfId="37930"/>
    <cellStyle name="Normal 7 3 3" xfId="37931"/>
    <cellStyle name="Normal 7 3 3 2" xfId="37932"/>
    <cellStyle name="Normal 7 3 3 2 2" xfId="37933"/>
    <cellStyle name="Normal 7 3 3 2 2 2" xfId="37934"/>
    <cellStyle name="Normal 7 3 3 2 2 2 2" xfId="37935"/>
    <cellStyle name="Normal 7 3 3 2 2 2 2 2" xfId="37936"/>
    <cellStyle name="Normal 7 3 3 2 2 2 2 2 2" xfId="37937"/>
    <cellStyle name="Normal 7 3 3 2 2 2 2 2 2 2" xfId="37938"/>
    <cellStyle name="Normal 7 3 3 2 2 2 2 2 2 2 2" xfId="37939"/>
    <cellStyle name="Normal 7 3 3 2 2 2 2 2 2 3" xfId="37940"/>
    <cellStyle name="Normal 7 3 3 2 2 2 2 2 3" xfId="37941"/>
    <cellStyle name="Normal 7 3 3 2 2 2 2 2 3 2" xfId="37942"/>
    <cellStyle name="Normal 7 3 3 2 2 2 2 2 4" xfId="37943"/>
    <cellStyle name="Normal 7 3 3 2 2 2 2 3" xfId="37944"/>
    <cellStyle name="Normal 7 3 3 2 2 2 2 3 2" xfId="37945"/>
    <cellStyle name="Normal 7 3 3 2 2 2 2 3 2 2" xfId="37946"/>
    <cellStyle name="Normal 7 3 3 2 2 2 2 3 3" xfId="37947"/>
    <cellStyle name="Normal 7 3 3 2 2 2 2 4" xfId="37948"/>
    <cellStyle name="Normal 7 3 3 2 2 2 2 4 2" xfId="37949"/>
    <cellStyle name="Normal 7 3 3 2 2 2 2 5" xfId="37950"/>
    <cellStyle name="Normal 7 3 3 2 2 2 3" xfId="37951"/>
    <cellStyle name="Normal 7 3 3 2 2 2 3 2" xfId="37952"/>
    <cellStyle name="Normal 7 3 3 2 2 2 3 2 2" xfId="37953"/>
    <cellStyle name="Normal 7 3 3 2 2 2 3 2 2 2" xfId="37954"/>
    <cellStyle name="Normal 7 3 3 2 2 2 3 2 3" xfId="37955"/>
    <cellStyle name="Normal 7 3 3 2 2 2 3 3" xfId="37956"/>
    <cellStyle name="Normal 7 3 3 2 2 2 3 3 2" xfId="37957"/>
    <cellStyle name="Normal 7 3 3 2 2 2 3 4" xfId="37958"/>
    <cellStyle name="Normal 7 3 3 2 2 2 4" xfId="37959"/>
    <cellStyle name="Normal 7 3 3 2 2 2 4 2" xfId="37960"/>
    <cellStyle name="Normal 7 3 3 2 2 2 4 2 2" xfId="37961"/>
    <cellStyle name="Normal 7 3 3 2 2 2 4 3" xfId="37962"/>
    <cellStyle name="Normal 7 3 3 2 2 2 5" xfId="37963"/>
    <cellStyle name="Normal 7 3 3 2 2 2 5 2" xfId="37964"/>
    <cellStyle name="Normal 7 3 3 2 2 2 6" xfId="37965"/>
    <cellStyle name="Normal 7 3 3 2 2 3" xfId="37966"/>
    <cellStyle name="Normal 7 3 3 2 2 3 2" xfId="37967"/>
    <cellStyle name="Normal 7 3 3 2 2 3 2 2" xfId="37968"/>
    <cellStyle name="Normal 7 3 3 2 2 3 2 2 2" xfId="37969"/>
    <cellStyle name="Normal 7 3 3 2 2 3 2 2 2 2" xfId="37970"/>
    <cellStyle name="Normal 7 3 3 2 2 3 2 2 3" xfId="37971"/>
    <cellStyle name="Normal 7 3 3 2 2 3 2 3" xfId="37972"/>
    <cellStyle name="Normal 7 3 3 2 2 3 2 3 2" xfId="37973"/>
    <cellStyle name="Normal 7 3 3 2 2 3 2 4" xfId="37974"/>
    <cellStyle name="Normal 7 3 3 2 2 3 3" xfId="37975"/>
    <cellStyle name="Normal 7 3 3 2 2 3 3 2" xfId="37976"/>
    <cellStyle name="Normal 7 3 3 2 2 3 3 2 2" xfId="37977"/>
    <cellStyle name="Normal 7 3 3 2 2 3 3 3" xfId="37978"/>
    <cellStyle name="Normal 7 3 3 2 2 3 4" xfId="37979"/>
    <cellStyle name="Normal 7 3 3 2 2 3 4 2" xfId="37980"/>
    <cellStyle name="Normal 7 3 3 2 2 3 5" xfId="37981"/>
    <cellStyle name="Normal 7 3 3 2 2 4" xfId="37982"/>
    <cellStyle name="Normal 7 3 3 2 2 4 2" xfId="37983"/>
    <cellStyle name="Normal 7 3 3 2 2 4 2 2" xfId="37984"/>
    <cellStyle name="Normal 7 3 3 2 2 4 2 2 2" xfId="37985"/>
    <cellStyle name="Normal 7 3 3 2 2 4 2 3" xfId="37986"/>
    <cellStyle name="Normal 7 3 3 2 2 4 3" xfId="37987"/>
    <cellStyle name="Normal 7 3 3 2 2 4 3 2" xfId="37988"/>
    <cellStyle name="Normal 7 3 3 2 2 4 4" xfId="37989"/>
    <cellStyle name="Normal 7 3 3 2 2 5" xfId="37990"/>
    <cellStyle name="Normal 7 3 3 2 2 5 2" xfId="37991"/>
    <cellStyle name="Normal 7 3 3 2 2 5 2 2" xfId="37992"/>
    <cellStyle name="Normal 7 3 3 2 2 5 3" xfId="37993"/>
    <cellStyle name="Normal 7 3 3 2 2 6" xfId="37994"/>
    <cellStyle name="Normal 7 3 3 2 2 6 2" xfId="37995"/>
    <cellStyle name="Normal 7 3 3 2 2 7" xfId="37996"/>
    <cellStyle name="Normal 7 3 3 2 3" xfId="37997"/>
    <cellStyle name="Normal 7 3 3 2 3 2" xfId="37998"/>
    <cellStyle name="Normal 7 3 3 2 3 2 2" xfId="37999"/>
    <cellStyle name="Normal 7 3 3 2 3 2 2 2" xfId="38000"/>
    <cellStyle name="Normal 7 3 3 2 3 2 2 2 2" xfId="38001"/>
    <cellStyle name="Normal 7 3 3 2 3 2 2 2 2 2" xfId="38002"/>
    <cellStyle name="Normal 7 3 3 2 3 2 2 2 3" xfId="38003"/>
    <cellStyle name="Normal 7 3 3 2 3 2 2 3" xfId="38004"/>
    <cellStyle name="Normal 7 3 3 2 3 2 2 3 2" xfId="38005"/>
    <cellStyle name="Normal 7 3 3 2 3 2 2 4" xfId="38006"/>
    <cellStyle name="Normal 7 3 3 2 3 2 3" xfId="38007"/>
    <cellStyle name="Normal 7 3 3 2 3 2 3 2" xfId="38008"/>
    <cellStyle name="Normal 7 3 3 2 3 2 3 2 2" xfId="38009"/>
    <cellStyle name="Normal 7 3 3 2 3 2 3 3" xfId="38010"/>
    <cellStyle name="Normal 7 3 3 2 3 2 4" xfId="38011"/>
    <cellStyle name="Normal 7 3 3 2 3 2 4 2" xfId="38012"/>
    <cellStyle name="Normal 7 3 3 2 3 2 5" xfId="38013"/>
    <cellStyle name="Normal 7 3 3 2 3 3" xfId="38014"/>
    <cellStyle name="Normal 7 3 3 2 3 3 2" xfId="38015"/>
    <cellStyle name="Normal 7 3 3 2 3 3 2 2" xfId="38016"/>
    <cellStyle name="Normal 7 3 3 2 3 3 2 2 2" xfId="38017"/>
    <cellStyle name="Normal 7 3 3 2 3 3 2 3" xfId="38018"/>
    <cellStyle name="Normal 7 3 3 2 3 3 3" xfId="38019"/>
    <cellStyle name="Normal 7 3 3 2 3 3 3 2" xfId="38020"/>
    <cellStyle name="Normal 7 3 3 2 3 3 4" xfId="38021"/>
    <cellStyle name="Normal 7 3 3 2 3 4" xfId="38022"/>
    <cellStyle name="Normal 7 3 3 2 3 4 2" xfId="38023"/>
    <cellStyle name="Normal 7 3 3 2 3 4 2 2" xfId="38024"/>
    <cellStyle name="Normal 7 3 3 2 3 4 3" xfId="38025"/>
    <cellStyle name="Normal 7 3 3 2 3 5" xfId="38026"/>
    <cellStyle name="Normal 7 3 3 2 3 5 2" xfId="38027"/>
    <cellStyle name="Normal 7 3 3 2 3 6" xfId="38028"/>
    <cellStyle name="Normal 7 3 3 2 4" xfId="38029"/>
    <cellStyle name="Normal 7 3 3 2 4 2" xfId="38030"/>
    <cellStyle name="Normal 7 3 3 2 4 2 2" xfId="38031"/>
    <cellStyle name="Normal 7 3 3 2 4 2 2 2" xfId="38032"/>
    <cellStyle name="Normal 7 3 3 2 4 2 2 2 2" xfId="38033"/>
    <cellStyle name="Normal 7 3 3 2 4 2 2 3" xfId="38034"/>
    <cellStyle name="Normal 7 3 3 2 4 2 3" xfId="38035"/>
    <cellStyle name="Normal 7 3 3 2 4 2 3 2" xfId="38036"/>
    <cellStyle name="Normal 7 3 3 2 4 2 4" xfId="38037"/>
    <cellStyle name="Normal 7 3 3 2 4 3" xfId="38038"/>
    <cellStyle name="Normal 7 3 3 2 4 3 2" xfId="38039"/>
    <cellStyle name="Normal 7 3 3 2 4 3 2 2" xfId="38040"/>
    <cellStyle name="Normal 7 3 3 2 4 3 3" xfId="38041"/>
    <cellStyle name="Normal 7 3 3 2 4 4" xfId="38042"/>
    <cellStyle name="Normal 7 3 3 2 4 4 2" xfId="38043"/>
    <cellStyle name="Normal 7 3 3 2 4 5" xfId="38044"/>
    <cellStyle name="Normal 7 3 3 2 5" xfId="38045"/>
    <cellStyle name="Normal 7 3 3 2 5 2" xfId="38046"/>
    <cellStyle name="Normal 7 3 3 2 5 2 2" xfId="38047"/>
    <cellStyle name="Normal 7 3 3 2 5 2 2 2" xfId="38048"/>
    <cellStyle name="Normal 7 3 3 2 5 2 3" xfId="38049"/>
    <cellStyle name="Normal 7 3 3 2 5 3" xfId="38050"/>
    <cellStyle name="Normal 7 3 3 2 5 3 2" xfId="38051"/>
    <cellStyle name="Normal 7 3 3 2 5 4" xfId="38052"/>
    <cellStyle name="Normal 7 3 3 2 6" xfId="38053"/>
    <cellStyle name="Normal 7 3 3 2 6 2" xfId="38054"/>
    <cellStyle name="Normal 7 3 3 2 6 2 2" xfId="38055"/>
    <cellStyle name="Normal 7 3 3 2 6 3" xfId="38056"/>
    <cellStyle name="Normal 7 3 3 2 7" xfId="38057"/>
    <cellStyle name="Normal 7 3 3 2 7 2" xfId="38058"/>
    <cellStyle name="Normal 7 3 3 2 8" xfId="38059"/>
    <cellStyle name="Normal 7 3 3 3" xfId="38060"/>
    <cellStyle name="Normal 7 3 3 3 2" xfId="38061"/>
    <cellStyle name="Normal 7 3 3 3 2 2" xfId="38062"/>
    <cellStyle name="Normal 7 3 3 3 2 2 2" xfId="38063"/>
    <cellStyle name="Normal 7 3 3 3 2 2 2 2" xfId="38064"/>
    <cellStyle name="Normal 7 3 3 3 2 2 2 2 2" xfId="38065"/>
    <cellStyle name="Normal 7 3 3 3 2 2 2 2 2 2" xfId="38066"/>
    <cellStyle name="Normal 7 3 3 3 2 2 2 2 3" xfId="38067"/>
    <cellStyle name="Normal 7 3 3 3 2 2 2 3" xfId="38068"/>
    <cellStyle name="Normal 7 3 3 3 2 2 2 3 2" xfId="38069"/>
    <cellStyle name="Normal 7 3 3 3 2 2 2 4" xfId="38070"/>
    <cellStyle name="Normal 7 3 3 3 2 2 3" xfId="38071"/>
    <cellStyle name="Normal 7 3 3 3 2 2 3 2" xfId="38072"/>
    <cellStyle name="Normal 7 3 3 3 2 2 3 2 2" xfId="38073"/>
    <cellStyle name="Normal 7 3 3 3 2 2 3 3" xfId="38074"/>
    <cellStyle name="Normal 7 3 3 3 2 2 4" xfId="38075"/>
    <cellStyle name="Normal 7 3 3 3 2 2 4 2" xfId="38076"/>
    <cellStyle name="Normal 7 3 3 3 2 2 5" xfId="38077"/>
    <cellStyle name="Normal 7 3 3 3 2 3" xfId="38078"/>
    <cellStyle name="Normal 7 3 3 3 2 3 2" xfId="38079"/>
    <cellStyle name="Normal 7 3 3 3 2 3 2 2" xfId="38080"/>
    <cellStyle name="Normal 7 3 3 3 2 3 2 2 2" xfId="38081"/>
    <cellStyle name="Normal 7 3 3 3 2 3 2 3" xfId="38082"/>
    <cellStyle name="Normal 7 3 3 3 2 3 3" xfId="38083"/>
    <cellStyle name="Normal 7 3 3 3 2 3 3 2" xfId="38084"/>
    <cellStyle name="Normal 7 3 3 3 2 3 4" xfId="38085"/>
    <cellStyle name="Normal 7 3 3 3 2 4" xfId="38086"/>
    <cellStyle name="Normal 7 3 3 3 2 4 2" xfId="38087"/>
    <cellStyle name="Normal 7 3 3 3 2 4 2 2" xfId="38088"/>
    <cellStyle name="Normal 7 3 3 3 2 4 3" xfId="38089"/>
    <cellStyle name="Normal 7 3 3 3 2 5" xfId="38090"/>
    <cellStyle name="Normal 7 3 3 3 2 5 2" xfId="38091"/>
    <cellStyle name="Normal 7 3 3 3 2 6" xfId="38092"/>
    <cellStyle name="Normal 7 3 3 3 3" xfId="38093"/>
    <cellStyle name="Normal 7 3 3 3 3 2" xfId="38094"/>
    <cellStyle name="Normal 7 3 3 3 3 2 2" xfId="38095"/>
    <cellStyle name="Normal 7 3 3 3 3 2 2 2" xfId="38096"/>
    <cellStyle name="Normal 7 3 3 3 3 2 2 2 2" xfId="38097"/>
    <cellStyle name="Normal 7 3 3 3 3 2 2 3" xfId="38098"/>
    <cellStyle name="Normal 7 3 3 3 3 2 3" xfId="38099"/>
    <cellStyle name="Normal 7 3 3 3 3 2 3 2" xfId="38100"/>
    <cellStyle name="Normal 7 3 3 3 3 2 4" xfId="38101"/>
    <cellStyle name="Normal 7 3 3 3 3 3" xfId="38102"/>
    <cellStyle name="Normal 7 3 3 3 3 3 2" xfId="38103"/>
    <cellStyle name="Normal 7 3 3 3 3 3 2 2" xfId="38104"/>
    <cellStyle name="Normal 7 3 3 3 3 3 3" xfId="38105"/>
    <cellStyle name="Normal 7 3 3 3 3 4" xfId="38106"/>
    <cellStyle name="Normal 7 3 3 3 3 4 2" xfId="38107"/>
    <cellStyle name="Normal 7 3 3 3 3 5" xfId="38108"/>
    <cellStyle name="Normal 7 3 3 3 4" xfId="38109"/>
    <cellStyle name="Normal 7 3 3 3 4 2" xfId="38110"/>
    <cellStyle name="Normal 7 3 3 3 4 2 2" xfId="38111"/>
    <cellStyle name="Normal 7 3 3 3 4 2 2 2" xfId="38112"/>
    <cellStyle name="Normal 7 3 3 3 4 2 3" xfId="38113"/>
    <cellStyle name="Normal 7 3 3 3 4 3" xfId="38114"/>
    <cellStyle name="Normal 7 3 3 3 4 3 2" xfId="38115"/>
    <cellStyle name="Normal 7 3 3 3 4 4" xfId="38116"/>
    <cellStyle name="Normal 7 3 3 3 5" xfId="38117"/>
    <cellStyle name="Normal 7 3 3 3 5 2" xfId="38118"/>
    <cellStyle name="Normal 7 3 3 3 5 2 2" xfId="38119"/>
    <cellStyle name="Normal 7 3 3 3 5 3" xfId="38120"/>
    <cellStyle name="Normal 7 3 3 3 6" xfId="38121"/>
    <cellStyle name="Normal 7 3 3 3 6 2" xfId="38122"/>
    <cellStyle name="Normal 7 3 3 3 7" xfId="38123"/>
    <cellStyle name="Normal 7 3 3 4" xfId="38124"/>
    <cellStyle name="Normal 7 3 3 4 2" xfId="38125"/>
    <cellStyle name="Normal 7 3 3 4 2 2" xfId="38126"/>
    <cellStyle name="Normal 7 3 3 4 2 2 2" xfId="38127"/>
    <cellStyle name="Normal 7 3 3 4 2 2 2 2" xfId="38128"/>
    <cellStyle name="Normal 7 3 3 4 2 2 2 2 2" xfId="38129"/>
    <cellStyle name="Normal 7 3 3 4 2 2 2 3" xfId="38130"/>
    <cellStyle name="Normal 7 3 3 4 2 2 3" xfId="38131"/>
    <cellStyle name="Normal 7 3 3 4 2 2 3 2" xfId="38132"/>
    <cellStyle name="Normal 7 3 3 4 2 2 4" xfId="38133"/>
    <cellStyle name="Normal 7 3 3 4 2 3" xfId="38134"/>
    <cellStyle name="Normal 7 3 3 4 2 3 2" xfId="38135"/>
    <cellStyle name="Normal 7 3 3 4 2 3 2 2" xfId="38136"/>
    <cellStyle name="Normal 7 3 3 4 2 3 3" xfId="38137"/>
    <cellStyle name="Normal 7 3 3 4 2 4" xfId="38138"/>
    <cellStyle name="Normal 7 3 3 4 2 4 2" xfId="38139"/>
    <cellStyle name="Normal 7 3 3 4 2 5" xfId="38140"/>
    <cellStyle name="Normal 7 3 3 4 3" xfId="38141"/>
    <cellStyle name="Normal 7 3 3 4 3 2" xfId="38142"/>
    <cellStyle name="Normal 7 3 3 4 3 2 2" xfId="38143"/>
    <cellStyle name="Normal 7 3 3 4 3 2 2 2" xfId="38144"/>
    <cellStyle name="Normal 7 3 3 4 3 2 3" xfId="38145"/>
    <cellStyle name="Normal 7 3 3 4 3 3" xfId="38146"/>
    <cellStyle name="Normal 7 3 3 4 3 3 2" xfId="38147"/>
    <cellStyle name="Normal 7 3 3 4 3 4" xfId="38148"/>
    <cellStyle name="Normal 7 3 3 4 4" xfId="38149"/>
    <cellStyle name="Normal 7 3 3 4 4 2" xfId="38150"/>
    <cellStyle name="Normal 7 3 3 4 4 2 2" xfId="38151"/>
    <cellStyle name="Normal 7 3 3 4 4 3" xfId="38152"/>
    <cellStyle name="Normal 7 3 3 4 5" xfId="38153"/>
    <cellStyle name="Normal 7 3 3 4 5 2" xfId="38154"/>
    <cellStyle name="Normal 7 3 3 4 6" xfId="38155"/>
    <cellStyle name="Normal 7 3 3 5" xfId="38156"/>
    <cellStyle name="Normal 7 3 3 5 2" xfId="38157"/>
    <cellStyle name="Normal 7 3 3 5 2 2" xfId="38158"/>
    <cellStyle name="Normal 7 3 3 5 2 2 2" xfId="38159"/>
    <cellStyle name="Normal 7 3 3 5 2 2 2 2" xfId="38160"/>
    <cellStyle name="Normal 7 3 3 5 2 2 3" xfId="38161"/>
    <cellStyle name="Normal 7 3 3 5 2 3" xfId="38162"/>
    <cellStyle name="Normal 7 3 3 5 2 3 2" xfId="38163"/>
    <cellStyle name="Normal 7 3 3 5 2 4" xfId="38164"/>
    <cellStyle name="Normal 7 3 3 5 3" xfId="38165"/>
    <cellStyle name="Normal 7 3 3 5 3 2" xfId="38166"/>
    <cellStyle name="Normal 7 3 3 5 3 2 2" xfId="38167"/>
    <cellStyle name="Normal 7 3 3 5 3 3" xfId="38168"/>
    <cellStyle name="Normal 7 3 3 5 4" xfId="38169"/>
    <cellStyle name="Normal 7 3 3 5 4 2" xfId="38170"/>
    <cellStyle name="Normal 7 3 3 5 5" xfId="38171"/>
    <cellStyle name="Normal 7 3 3 6" xfId="38172"/>
    <cellStyle name="Normal 7 3 3 6 2" xfId="38173"/>
    <cellStyle name="Normal 7 3 3 6 2 2" xfId="38174"/>
    <cellStyle name="Normal 7 3 3 6 2 2 2" xfId="38175"/>
    <cellStyle name="Normal 7 3 3 6 2 3" xfId="38176"/>
    <cellStyle name="Normal 7 3 3 6 3" xfId="38177"/>
    <cellStyle name="Normal 7 3 3 6 3 2" xfId="38178"/>
    <cellStyle name="Normal 7 3 3 6 4" xfId="38179"/>
    <cellStyle name="Normal 7 3 3 7" xfId="38180"/>
    <cellStyle name="Normal 7 3 3 7 2" xfId="38181"/>
    <cellStyle name="Normal 7 3 3 7 2 2" xfId="38182"/>
    <cellStyle name="Normal 7 3 3 7 3" xfId="38183"/>
    <cellStyle name="Normal 7 3 3 8" xfId="38184"/>
    <cellStyle name="Normal 7 3 3 8 2" xfId="38185"/>
    <cellStyle name="Normal 7 3 3 9" xfId="38186"/>
    <cellStyle name="Normal 7 3 4" xfId="38187"/>
    <cellStyle name="Normal 7 3 4 2" xfId="38188"/>
    <cellStyle name="Normal 7 3 4 2 2" xfId="38189"/>
    <cellStyle name="Normal 7 3 4 2 2 2" xfId="38190"/>
    <cellStyle name="Normal 7 3 4 2 2 2 2" xfId="38191"/>
    <cellStyle name="Normal 7 3 4 2 2 2 2 2" xfId="38192"/>
    <cellStyle name="Normal 7 3 4 2 2 2 2 2 2" xfId="38193"/>
    <cellStyle name="Normal 7 3 4 2 2 2 2 2 2 2" xfId="38194"/>
    <cellStyle name="Normal 7 3 4 2 2 2 2 2 3" xfId="38195"/>
    <cellStyle name="Normal 7 3 4 2 2 2 2 3" xfId="38196"/>
    <cellStyle name="Normal 7 3 4 2 2 2 2 3 2" xfId="38197"/>
    <cellStyle name="Normal 7 3 4 2 2 2 2 4" xfId="38198"/>
    <cellStyle name="Normal 7 3 4 2 2 2 3" xfId="38199"/>
    <cellStyle name="Normal 7 3 4 2 2 2 3 2" xfId="38200"/>
    <cellStyle name="Normal 7 3 4 2 2 2 3 2 2" xfId="38201"/>
    <cellStyle name="Normal 7 3 4 2 2 2 3 3" xfId="38202"/>
    <cellStyle name="Normal 7 3 4 2 2 2 4" xfId="38203"/>
    <cellStyle name="Normal 7 3 4 2 2 2 4 2" xfId="38204"/>
    <cellStyle name="Normal 7 3 4 2 2 2 5" xfId="38205"/>
    <cellStyle name="Normal 7 3 4 2 2 3" xfId="38206"/>
    <cellStyle name="Normal 7 3 4 2 2 3 2" xfId="38207"/>
    <cellStyle name="Normal 7 3 4 2 2 3 2 2" xfId="38208"/>
    <cellStyle name="Normal 7 3 4 2 2 3 2 2 2" xfId="38209"/>
    <cellStyle name="Normal 7 3 4 2 2 3 2 3" xfId="38210"/>
    <cellStyle name="Normal 7 3 4 2 2 3 3" xfId="38211"/>
    <cellStyle name="Normal 7 3 4 2 2 3 3 2" xfId="38212"/>
    <cellStyle name="Normal 7 3 4 2 2 3 4" xfId="38213"/>
    <cellStyle name="Normal 7 3 4 2 2 4" xfId="38214"/>
    <cellStyle name="Normal 7 3 4 2 2 4 2" xfId="38215"/>
    <cellStyle name="Normal 7 3 4 2 2 4 2 2" xfId="38216"/>
    <cellStyle name="Normal 7 3 4 2 2 4 3" xfId="38217"/>
    <cellStyle name="Normal 7 3 4 2 2 5" xfId="38218"/>
    <cellStyle name="Normal 7 3 4 2 2 5 2" xfId="38219"/>
    <cellStyle name="Normal 7 3 4 2 2 6" xfId="38220"/>
    <cellStyle name="Normal 7 3 4 2 3" xfId="38221"/>
    <cellStyle name="Normal 7 3 4 2 3 2" xfId="38222"/>
    <cellStyle name="Normal 7 3 4 2 3 2 2" xfId="38223"/>
    <cellStyle name="Normal 7 3 4 2 3 2 2 2" xfId="38224"/>
    <cellStyle name="Normal 7 3 4 2 3 2 2 2 2" xfId="38225"/>
    <cellStyle name="Normal 7 3 4 2 3 2 2 3" xfId="38226"/>
    <cellStyle name="Normal 7 3 4 2 3 2 3" xfId="38227"/>
    <cellStyle name="Normal 7 3 4 2 3 2 3 2" xfId="38228"/>
    <cellStyle name="Normal 7 3 4 2 3 2 4" xfId="38229"/>
    <cellStyle name="Normal 7 3 4 2 3 3" xfId="38230"/>
    <cellStyle name="Normal 7 3 4 2 3 3 2" xfId="38231"/>
    <cellStyle name="Normal 7 3 4 2 3 3 2 2" xfId="38232"/>
    <cellStyle name="Normal 7 3 4 2 3 3 3" xfId="38233"/>
    <cellStyle name="Normal 7 3 4 2 3 4" xfId="38234"/>
    <cellStyle name="Normal 7 3 4 2 3 4 2" xfId="38235"/>
    <cellStyle name="Normal 7 3 4 2 3 5" xfId="38236"/>
    <cellStyle name="Normal 7 3 4 2 4" xfId="38237"/>
    <cellStyle name="Normal 7 3 4 2 4 2" xfId="38238"/>
    <cellStyle name="Normal 7 3 4 2 4 2 2" xfId="38239"/>
    <cellStyle name="Normal 7 3 4 2 4 2 2 2" xfId="38240"/>
    <cellStyle name="Normal 7 3 4 2 4 2 3" xfId="38241"/>
    <cellStyle name="Normal 7 3 4 2 4 3" xfId="38242"/>
    <cellStyle name="Normal 7 3 4 2 4 3 2" xfId="38243"/>
    <cellStyle name="Normal 7 3 4 2 4 4" xfId="38244"/>
    <cellStyle name="Normal 7 3 4 2 5" xfId="38245"/>
    <cellStyle name="Normal 7 3 4 2 5 2" xfId="38246"/>
    <cellStyle name="Normal 7 3 4 2 5 2 2" xfId="38247"/>
    <cellStyle name="Normal 7 3 4 2 5 3" xfId="38248"/>
    <cellStyle name="Normal 7 3 4 2 6" xfId="38249"/>
    <cellStyle name="Normal 7 3 4 2 6 2" xfId="38250"/>
    <cellStyle name="Normal 7 3 4 2 7" xfId="38251"/>
    <cellStyle name="Normal 7 3 4 3" xfId="38252"/>
    <cellStyle name="Normal 7 3 4 3 2" xfId="38253"/>
    <cellStyle name="Normal 7 3 4 3 2 2" xfId="38254"/>
    <cellStyle name="Normal 7 3 4 3 2 2 2" xfId="38255"/>
    <cellStyle name="Normal 7 3 4 3 2 2 2 2" xfId="38256"/>
    <cellStyle name="Normal 7 3 4 3 2 2 2 2 2" xfId="38257"/>
    <cellStyle name="Normal 7 3 4 3 2 2 2 3" xfId="38258"/>
    <cellStyle name="Normal 7 3 4 3 2 2 3" xfId="38259"/>
    <cellStyle name="Normal 7 3 4 3 2 2 3 2" xfId="38260"/>
    <cellStyle name="Normal 7 3 4 3 2 2 4" xfId="38261"/>
    <cellStyle name="Normal 7 3 4 3 2 3" xfId="38262"/>
    <cellStyle name="Normal 7 3 4 3 2 3 2" xfId="38263"/>
    <cellStyle name="Normal 7 3 4 3 2 3 2 2" xfId="38264"/>
    <cellStyle name="Normal 7 3 4 3 2 3 3" xfId="38265"/>
    <cellStyle name="Normal 7 3 4 3 2 4" xfId="38266"/>
    <cellStyle name="Normal 7 3 4 3 2 4 2" xfId="38267"/>
    <cellStyle name="Normal 7 3 4 3 2 5" xfId="38268"/>
    <cellStyle name="Normal 7 3 4 3 3" xfId="38269"/>
    <cellStyle name="Normal 7 3 4 3 3 2" xfId="38270"/>
    <cellStyle name="Normal 7 3 4 3 3 2 2" xfId="38271"/>
    <cellStyle name="Normal 7 3 4 3 3 2 2 2" xfId="38272"/>
    <cellStyle name="Normal 7 3 4 3 3 2 3" xfId="38273"/>
    <cellStyle name="Normal 7 3 4 3 3 3" xfId="38274"/>
    <cellStyle name="Normal 7 3 4 3 3 3 2" xfId="38275"/>
    <cellStyle name="Normal 7 3 4 3 3 4" xfId="38276"/>
    <cellStyle name="Normal 7 3 4 3 4" xfId="38277"/>
    <cellStyle name="Normal 7 3 4 3 4 2" xfId="38278"/>
    <cellStyle name="Normal 7 3 4 3 4 2 2" xfId="38279"/>
    <cellStyle name="Normal 7 3 4 3 4 3" xfId="38280"/>
    <cellStyle name="Normal 7 3 4 3 5" xfId="38281"/>
    <cellStyle name="Normal 7 3 4 3 5 2" xfId="38282"/>
    <cellStyle name="Normal 7 3 4 3 6" xfId="38283"/>
    <cellStyle name="Normal 7 3 4 4" xfId="38284"/>
    <cellStyle name="Normal 7 3 4 4 2" xfId="38285"/>
    <cellStyle name="Normal 7 3 4 4 2 2" xfId="38286"/>
    <cellStyle name="Normal 7 3 4 4 2 2 2" xfId="38287"/>
    <cellStyle name="Normal 7 3 4 4 2 2 2 2" xfId="38288"/>
    <cellStyle name="Normal 7 3 4 4 2 2 3" xfId="38289"/>
    <cellStyle name="Normal 7 3 4 4 2 3" xfId="38290"/>
    <cellStyle name="Normal 7 3 4 4 2 3 2" xfId="38291"/>
    <cellStyle name="Normal 7 3 4 4 2 4" xfId="38292"/>
    <cellStyle name="Normal 7 3 4 4 3" xfId="38293"/>
    <cellStyle name="Normal 7 3 4 4 3 2" xfId="38294"/>
    <cellStyle name="Normal 7 3 4 4 3 2 2" xfId="38295"/>
    <cellStyle name="Normal 7 3 4 4 3 3" xfId="38296"/>
    <cellStyle name="Normal 7 3 4 4 4" xfId="38297"/>
    <cellStyle name="Normal 7 3 4 4 4 2" xfId="38298"/>
    <cellStyle name="Normal 7 3 4 4 5" xfId="38299"/>
    <cellStyle name="Normal 7 3 4 5" xfId="38300"/>
    <cellStyle name="Normal 7 3 4 5 2" xfId="38301"/>
    <cellStyle name="Normal 7 3 4 5 2 2" xfId="38302"/>
    <cellStyle name="Normal 7 3 4 5 2 2 2" xfId="38303"/>
    <cellStyle name="Normal 7 3 4 5 2 3" xfId="38304"/>
    <cellStyle name="Normal 7 3 4 5 3" xfId="38305"/>
    <cellStyle name="Normal 7 3 4 5 3 2" xfId="38306"/>
    <cellStyle name="Normal 7 3 4 5 4" xfId="38307"/>
    <cellStyle name="Normal 7 3 4 6" xfId="38308"/>
    <cellStyle name="Normal 7 3 4 6 2" xfId="38309"/>
    <cellStyle name="Normal 7 3 4 6 2 2" xfId="38310"/>
    <cellStyle name="Normal 7 3 4 6 3" xfId="38311"/>
    <cellStyle name="Normal 7 3 4 7" xfId="38312"/>
    <cellStyle name="Normal 7 3 4 7 2" xfId="38313"/>
    <cellStyle name="Normal 7 3 4 8" xfId="38314"/>
    <cellStyle name="Normal 7 3 5" xfId="38315"/>
    <cellStyle name="Normal 7 3 5 2" xfId="38316"/>
    <cellStyle name="Normal 7 3 5 2 2" xfId="38317"/>
    <cellStyle name="Normal 7 3 5 2 2 2" xfId="38318"/>
    <cellStyle name="Normal 7 3 5 2 2 2 2" xfId="38319"/>
    <cellStyle name="Normal 7 3 5 2 2 2 2 2" xfId="38320"/>
    <cellStyle name="Normal 7 3 5 2 2 2 2 2 2" xfId="38321"/>
    <cellStyle name="Normal 7 3 5 2 2 2 2 3" xfId="38322"/>
    <cellStyle name="Normal 7 3 5 2 2 2 3" xfId="38323"/>
    <cellStyle name="Normal 7 3 5 2 2 2 3 2" xfId="38324"/>
    <cellStyle name="Normal 7 3 5 2 2 2 4" xfId="38325"/>
    <cellStyle name="Normal 7 3 5 2 2 3" xfId="38326"/>
    <cellStyle name="Normal 7 3 5 2 2 3 2" xfId="38327"/>
    <cellStyle name="Normal 7 3 5 2 2 3 2 2" xfId="38328"/>
    <cellStyle name="Normal 7 3 5 2 2 3 3" xfId="38329"/>
    <cellStyle name="Normal 7 3 5 2 2 4" xfId="38330"/>
    <cellStyle name="Normal 7 3 5 2 2 4 2" xfId="38331"/>
    <cellStyle name="Normal 7 3 5 2 2 5" xfId="38332"/>
    <cellStyle name="Normal 7 3 5 2 3" xfId="38333"/>
    <cellStyle name="Normal 7 3 5 2 3 2" xfId="38334"/>
    <cellStyle name="Normal 7 3 5 2 3 2 2" xfId="38335"/>
    <cellStyle name="Normal 7 3 5 2 3 2 2 2" xfId="38336"/>
    <cellStyle name="Normal 7 3 5 2 3 2 3" xfId="38337"/>
    <cellStyle name="Normal 7 3 5 2 3 3" xfId="38338"/>
    <cellStyle name="Normal 7 3 5 2 3 3 2" xfId="38339"/>
    <cellStyle name="Normal 7 3 5 2 3 4" xfId="38340"/>
    <cellStyle name="Normal 7 3 5 2 4" xfId="38341"/>
    <cellStyle name="Normal 7 3 5 2 4 2" xfId="38342"/>
    <cellStyle name="Normal 7 3 5 2 4 2 2" xfId="38343"/>
    <cellStyle name="Normal 7 3 5 2 4 3" xfId="38344"/>
    <cellStyle name="Normal 7 3 5 2 5" xfId="38345"/>
    <cellStyle name="Normal 7 3 5 2 5 2" xfId="38346"/>
    <cellStyle name="Normal 7 3 5 2 6" xfId="38347"/>
    <cellStyle name="Normal 7 3 5 3" xfId="38348"/>
    <cellStyle name="Normal 7 3 5 3 2" xfId="38349"/>
    <cellStyle name="Normal 7 3 5 3 2 2" xfId="38350"/>
    <cellStyle name="Normal 7 3 5 3 2 2 2" xfId="38351"/>
    <cellStyle name="Normal 7 3 5 3 2 2 2 2" xfId="38352"/>
    <cellStyle name="Normal 7 3 5 3 2 2 3" xfId="38353"/>
    <cellStyle name="Normal 7 3 5 3 2 3" xfId="38354"/>
    <cellStyle name="Normal 7 3 5 3 2 3 2" xfId="38355"/>
    <cellStyle name="Normal 7 3 5 3 2 4" xfId="38356"/>
    <cellStyle name="Normal 7 3 5 3 3" xfId="38357"/>
    <cellStyle name="Normal 7 3 5 3 3 2" xfId="38358"/>
    <cellStyle name="Normal 7 3 5 3 3 2 2" xfId="38359"/>
    <cellStyle name="Normal 7 3 5 3 3 3" xfId="38360"/>
    <cellStyle name="Normal 7 3 5 3 4" xfId="38361"/>
    <cellStyle name="Normal 7 3 5 3 4 2" xfId="38362"/>
    <cellStyle name="Normal 7 3 5 3 5" xfId="38363"/>
    <cellStyle name="Normal 7 3 5 4" xfId="38364"/>
    <cellStyle name="Normal 7 3 5 4 2" xfId="38365"/>
    <cellStyle name="Normal 7 3 5 4 2 2" xfId="38366"/>
    <cellStyle name="Normal 7 3 5 4 2 2 2" xfId="38367"/>
    <cellStyle name="Normal 7 3 5 4 2 3" xfId="38368"/>
    <cellStyle name="Normal 7 3 5 4 3" xfId="38369"/>
    <cellStyle name="Normal 7 3 5 4 3 2" xfId="38370"/>
    <cellStyle name="Normal 7 3 5 4 4" xfId="38371"/>
    <cellStyle name="Normal 7 3 5 5" xfId="38372"/>
    <cellStyle name="Normal 7 3 5 5 2" xfId="38373"/>
    <cellStyle name="Normal 7 3 5 5 2 2" xfId="38374"/>
    <cellStyle name="Normal 7 3 5 5 3" xfId="38375"/>
    <cellStyle name="Normal 7 3 5 6" xfId="38376"/>
    <cellStyle name="Normal 7 3 5 6 2" xfId="38377"/>
    <cellStyle name="Normal 7 3 5 7" xfId="38378"/>
    <cellStyle name="Normal 7 3 6" xfId="38379"/>
    <cellStyle name="Normal 7 3 6 2" xfId="38380"/>
    <cellStyle name="Normal 7 3 6 2 2" xfId="38381"/>
    <cellStyle name="Normal 7 3 6 2 2 2" xfId="38382"/>
    <cellStyle name="Normal 7 3 6 2 2 2 2" xfId="38383"/>
    <cellStyle name="Normal 7 3 6 2 2 2 2 2" xfId="38384"/>
    <cellStyle name="Normal 7 3 6 2 2 2 3" xfId="38385"/>
    <cellStyle name="Normal 7 3 6 2 2 3" xfId="38386"/>
    <cellStyle name="Normal 7 3 6 2 2 3 2" xfId="38387"/>
    <cellStyle name="Normal 7 3 6 2 2 4" xfId="38388"/>
    <cellStyle name="Normal 7 3 6 2 3" xfId="38389"/>
    <cellStyle name="Normal 7 3 6 2 3 2" xfId="38390"/>
    <cellStyle name="Normal 7 3 6 2 3 2 2" xfId="38391"/>
    <cellStyle name="Normal 7 3 6 2 3 3" xfId="38392"/>
    <cellStyle name="Normal 7 3 6 2 4" xfId="38393"/>
    <cellStyle name="Normal 7 3 6 2 4 2" xfId="38394"/>
    <cellStyle name="Normal 7 3 6 2 5" xfId="38395"/>
    <cellStyle name="Normal 7 3 6 3" xfId="38396"/>
    <cellStyle name="Normal 7 3 6 3 2" xfId="38397"/>
    <cellStyle name="Normal 7 3 6 3 2 2" xfId="38398"/>
    <cellStyle name="Normal 7 3 6 3 2 2 2" xfId="38399"/>
    <cellStyle name="Normal 7 3 6 3 2 3" xfId="38400"/>
    <cellStyle name="Normal 7 3 6 3 3" xfId="38401"/>
    <cellStyle name="Normal 7 3 6 3 3 2" xfId="38402"/>
    <cellStyle name="Normal 7 3 6 3 4" xfId="38403"/>
    <cellStyle name="Normal 7 3 6 4" xfId="38404"/>
    <cellStyle name="Normal 7 3 6 4 2" xfId="38405"/>
    <cellStyle name="Normal 7 3 6 4 2 2" xfId="38406"/>
    <cellStyle name="Normal 7 3 6 4 3" xfId="38407"/>
    <cellStyle name="Normal 7 3 6 5" xfId="38408"/>
    <cellStyle name="Normal 7 3 6 5 2" xfId="38409"/>
    <cellStyle name="Normal 7 3 6 6" xfId="38410"/>
    <cellStyle name="Normal 7 3 7" xfId="38411"/>
    <cellStyle name="Normal 7 3 7 2" xfId="38412"/>
    <cellStyle name="Normal 7 3 7 2 2" xfId="38413"/>
    <cellStyle name="Normal 7 3 7 2 2 2" xfId="38414"/>
    <cellStyle name="Normal 7 3 7 2 2 2 2" xfId="38415"/>
    <cellStyle name="Normal 7 3 7 2 2 3" xfId="38416"/>
    <cellStyle name="Normal 7 3 7 2 3" xfId="38417"/>
    <cellStyle name="Normal 7 3 7 2 3 2" xfId="38418"/>
    <cellStyle name="Normal 7 3 7 2 4" xfId="38419"/>
    <cellStyle name="Normal 7 3 7 3" xfId="38420"/>
    <cellStyle name="Normal 7 3 7 3 2" xfId="38421"/>
    <cellStyle name="Normal 7 3 7 3 2 2" xfId="38422"/>
    <cellStyle name="Normal 7 3 7 3 3" xfId="38423"/>
    <cellStyle name="Normal 7 3 7 4" xfId="38424"/>
    <cellStyle name="Normal 7 3 7 4 2" xfId="38425"/>
    <cellStyle name="Normal 7 3 7 5" xfId="38426"/>
    <cellStyle name="Normal 7 3 8" xfId="38427"/>
    <cellStyle name="Normal 7 3 8 2" xfId="38428"/>
    <cellStyle name="Normal 7 3 8 2 2" xfId="38429"/>
    <cellStyle name="Normal 7 3 8 2 2 2" xfId="38430"/>
    <cellStyle name="Normal 7 3 8 2 3" xfId="38431"/>
    <cellStyle name="Normal 7 3 8 3" xfId="38432"/>
    <cellStyle name="Normal 7 3 8 3 2" xfId="38433"/>
    <cellStyle name="Normal 7 3 8 4" xfId="38434"/>
    <cellStyle name="Normal 7 3 9" xfId="38435"/>
    <cellStyle name="Normal 7 3 9 2" xfId="38436"/>
    <cellStyle name="Normal 7 3 9 2 2" xfId="38437"/>
    <cellStyle name="Normal 7 3 9 3" xfId="38438"/>
    <cellStyle name="Normal 7 4" xfId="38439"/>
    <cellStyle name="Normal 7 4 10" xfId="38440"/>
    <cellStyle name="Normal 7 4 2" xfId="38441"/>
    <cellStyle name="Normal 7 4 2 2" xfId="38442"/>
    <cellStyle name="Normal 7 4 2 2 2" xfId="38443"/>
    <cellStyle name="Normal 7 4 2 2 2 2" xfId="38444"/>
    <cellStyle name="Normal 7 4 2 2 2 2 2" xfId="38445"/>
    <cellStyle name="Normal 7 4 2 2 2 2 2 2" xfId="38446"/>
    <cellStyle name="Normal 7 4 2 2 2 2 2 2 2" xfId="38447"/>
    <cellStyle name="Normal 7 4 2 2 2 2 2 2 2 2" xfId="38448"/>
    <cellStyle name="Normal 7 4 2 2 2 2 2 2 2 2 2" xfId="38449"/>
    <cellStyle name="Normal 7 4 2 2 2 2 2 2 2 3" xfId="38450"/>
    <cellStyle name="Normal 7 4 2 2 2 2 2 2 3" xfId="38451"/>
    <cellStyle name="Normal 7 4 2 2 2 2 2 2 3 2" xfId="38452"/>
    <cellStyle name="Normal 7 4 2 2 2 2 2 2 4" xfId="38453"/>
    <cellStyle name="Normal 7 4 2 2 2 2 2 3" xfId="38454"/>
    <cellStyle name="Normal 7 4 2 2 2 2 2 3 2" xfId="38455"/>
    <cellStyle name="Normal 7 4 2 2 2 2 2 3 2 2" xfId="38456"/>
    <cellStyle name="Normal 7 4 2 2 2 2 2 3 3" xfId="38457"/>
    <cellStyle name="Normal 7 4 2 2 2 2 2 4" xfId="38458"/>
    <cellStyle name="Normal 7 4 2 2 2 2 2 4 2" xfId="38459"/>
    <cellStyle name="Normal 7 4 2 2 2 2 2 5" xfId="38460"/>
    <cellStyle name="Normal 7 4 2 2 2 2 3" xfId="38461"/>
    <cellStyle name="Normal 7 4 2 2 2 2 3 2" xfId="38462"/>
    <cellStyle name="Normal 7 4 2 2 2 2 3 2 2" xfId="38463"/>
    <cellStyle name="Normal 7 4 2 2 2 2 3 2 2 2" xfId="38464"/>
    <cellStyle name="Normal 7 4 2 2 2 2 3 2 3" xfId="38465"/>
    <cellStyle name="Normal 7 4 2 2 2 2 3 3" xfId="38466"/>
    <cellStyle name="Normal 7 4 2 2 2 2 3 3 2" xfId="38467"/>
    <cellStyle name="Normal 7 4 2 2 2 2 3 4" xfId="38468"/>
    <cellStyle name="Normal 7 4 2 2 2 2 4" xfId="38469"/>
    <cellStyle name="Normal 7 4 2 2 2 2 4 2" xfId="38470"/>
    <cellStyle name="Normal 7 4 2 2 2 2 4 2 2" xfId="38471"/>
    <cellStyle name="Normal 7 4 2 2 2 2 4 3" xfId="38472"/>
    <cellStyle name="Normal 7 4 2 2 2 2 5" xfId="38473"/>
    <cellStyle name="Normal 7 4 2 2 2 2 5 2" xfId="38474"/>
    <cellStyle name="Normal 7 4 2 2 2 2 6" xfId="38475"/>
    <cellStyle name="Normal 7 4 2 2 2 3" xfId="38476"/>
    <cellStyle name="Normal 7 4 2 2 2 3 2" xfId="38477"/>
    <cellStyle name="Normal 7 4 2 2 2 3 2 2" xfId="38478"/>
    <cellStyle name="Normal 7 4 2 2 2 3 2 2 2" xfId="38479"/>
    <cellStyle name="Normal 7 4 2 2 2 3 2 2 2 2" xfId="38480"/>
    <cellStyle name="Normal 7 4 2 2 2 3 2 2 3" xfId="38481"/>
    <cellStyle name="Normal 7 4 2 2 2 3 2 3" xfId="38482"/>
    <cellStyle name="Normal 7 4 2 2 2 3 2 3 2" xfId="38483"/>
    <cellStyle name="Normal 7 4 2 2 2 3 2 4" xfId="38484"/>
    <cellStyle name="Normal 7 4 2 2 2 3 3" xfId="38485"/>
    <cellStyle name="Normal 7 4 2 2 2 3 3 2" xfId="38486"/>
    <cellStyle name="Normal 7 4 2 2 2 3 3 2 2" xfId="38487"/>
    <cellStyle name="Normal 7 4 2 2 2 3 3 3" xfId="38488"/>
    <cellStyle name="Normal 7 4 2 2 2 3 4" xfId="38489"/>
    <cellStyle name="Normal 7 4 2 2 2 3 4 2" xfId="38490"/>
    <cellStyle name="Normal 7 4 2 2 2 3 5" xfId="38491"/>
    <cellStyle name="Normal 7 4 2 2 2 4" xfId="38492"/>
    <cellStyle name="Normal 7 4 2 2 2 4 2" xfId="38493"/>
    <cellStyle name="Normal 7 4 2 2 2 4 2 2" xfId="38494"/>
    <cellStyle name="Normal 7 4 2 2 2 4 2 2 2" xfId="38495"/>
    <cellStyle name="Normal 7 4 2 2 2 4 2 3" xfId="38496"/>
    <cellStyle name="Normal 7 4 2 2 2 4 3" xfId="38497"/>
    <cellStyle name="Normal 7 4 2 2 2 4 3 2" xfId="38498"/>
    <cellStyle name="Normal 7 4 2 2 2 4 4" xfId="38499"/>
    <cellStyle name="Normal 7 4 2 2 2 5" xfId="38500"/>
    <cellStyle name="Normal 7 4 2 2 2 5 2" xfId="38501"/>
    <cellStyle name="Normal 7 4 2 2 2 5 2 2" xfId="38502"/>
    <cellStyle name="Normal 7 4 2 2 2 5 3" xfId="38503"/>
    <cellStyle name="Normal 7 4 2 2 2 6" xfId="38504"/>
    <cellStyle name="Normal 7 4 2 2 2 6 2" xfId="38505"/>
    <cellStyle name="Normal 7 4 2 2 2 7" xfId="38506"/>
    <cellStyle name="Normal 7 4 2 2 3" xfId="38507"/>
    <cellStyle name="Normal 7 4 2 2 3 2" xfId="38508"/>
    <cellStyle name="Normal 7 4 2 2 3 2 2" xfId="38509"/>
    <cellStyle name="Normal 7 4 2 2 3 2 2 2" xfId="38510"/>
    <cellStyle name="Normal 7 4 2 2 3 2 2 2 2" xfId="38511"/>
    <cellStyle name="Normal 7 4 2 2 3 2 2 2 2 2" xfId="38512"/>
    <cellStyle name="Normal 7 4 2 2 3 2 2 2 3" xfId="38513"/>
    <cellStyle name="Normal 7 4 2 2 3 2 2 3" xfId="38514"/>
    <cellStyle name="Normal 7 4 2 2 3 2 2 3 2" xfId="38515"/>
    <cellStyle name="Normal 7 4 2 2 3 2 2 4" xfId="38516"/>
    <cellStyle name="Normal 7 4 2 2 3 2 3" xfId="38517"/>
    <cellStyle name="Normal 7 4 2 2 3 2 3 2" xfId="38518"/>
    <cellStyle name="Normal 7 4 2 2 3 2 3 2 2" xfId="38519"/>
    <cellStyle name="Normal 7 4 2 2 3 2 3 3" xfId="38520"/>
    <cellStyle name="Normal 7 4 2 2 3 2 4" xfId="38521"/>
    <cellStyle name="Normal 7 4 2 2 3 2 4 2" xfId="38522"/>
    <cellStyle name="Normal 7 4 2 2 3 2 5" xfId="38523"/>
    <cellStyle name="Normal 7 4 2 2 3 3" xfId="38524"/>
    <cellStyle name="Normal 7 4 2 2 3 3 2" xfId="38525"/>
    <cellStyle name="Normal 7 4 2 2 3 3 2 2" xfId="38526"/>
    <cellStyle name="Normal 7 4 2 2 3 3 2 2 2" xfId="38527"/>
    <cellStyle name="Normal 7 4 2 2 3 3 2 3" xfId="38528"/>
    <cellStyle name="Normal 7 4 2 2 3 3 3" xfId="38529"/>
    <cellStyle name="Normal 7 4 2 2 3 3 3 2" xfId="38530"/>
    <cellStyle name="Normal 7 4 2 2 3 3 4" xfId="38531"/>
    <cellStyle name="Normal 7 4 2 2 3 4" xfId="38532"/>
    <cellStyle name="Normal 7 4 2 2 3 4 2" xfId="38533"/>
    <cellStyle name="Normal 7 4 2 2 3 4 2 2" xfId="38534"/>
    <cellStyle name="Normal 7 4 2 2 3 4 3" xfId="38535"/>
    <cellStyle name="Normal 7 4 2 2 3 5" xfId="38536"/>
    <cellStyle name="Normal 7 4 2 2 3 5 2" xfId="38537"/>
    <cellStyle name="Normal 7 4 2 2 3 6" xfId="38538"/>
    <cellStyle name="Normal 7 4 2 2 4" xfId="38539"/>
    <cellStyle name="Normal 7 4 2 2 4 2" xfId="38540"/>
    <cellStyle name="Normal 7 4 2 2 4 2 2" xfId="38541"/>
    <cellStyle name="Normal 7 4 2 2 4 2 2 2" xfId="38542"/>
    <cellStyle name="Normal 7 4 2 2 4 2 2 2 2" xfId="38543"/>
    <cellStyle name="Normal 7 4 2 2 4 2 2 3" xfId="38544"/>
    <cellStyle name="Normal 7 4 2 2 4 2 3" xfId="38545"/>
    <cellStyle name="Normal 7 4 2 2 4 2 3 2" xfId="38546"/>
    <cellStyle name="Normal 7 4 2 2 4 2 4" xfId="38547"/>
    <cellStyle name="Normal 7 4 2 2 4 3" xfId="38548"/>
    <cellStyle name="Normal 7 4 2 2 4 3 2" xfId="38549"/>
    <cellStyle name="Normal 7 4 2 2 4 3 2 2" xfId="38550"/>
    <cellStyle name="Normal 7 4 2 2 4 3 3" xfId="38551"/>
    <cellStyle name="Normal 7 4 2 2 4 4" xfId="38552"/>
    <cellStyle name="Normal 7 4 2 2 4 4 2" xfId="38553"/>
    <cellStyle name="Normal 7 4 2 2 4 5" xfId="38554"/>
    <cellStyle name="Normal 7 4 2 2 5" xfId="38555"/>
    <cellStyle name="Normal 7 4 2 2 5 2" xfId="38556"/>
    <cellStyle name="Normal 7 4 2 2 5 2 2" xfId="38557"/>
    <cellStyle name="Normal 7 4 2 2 5 2 2 2" xfId="38558"/>
    <cellStyle name="Normal 7 4 2 2 5 2 3" xfId="38559"/>
    <cellStyle name="Normal 7 4 2 2 5 3" xfId="38560"/>
    <cellStyle name="Normal 7 4 2 2 5 3 2" xfId="38561"/>
    <cellStyle name="Normal 7 4 2 2 5 4" xfId="38562"/>
    <cellStyle name="Normal 7 4 2 2 6" xfId="38563"/>
    <cellStyle name="Normal 7 4 2 2 6 2" xfId="38564"/>
    <cellStyle name="Normal 7 4 2 2 6 2 2" xfId="38565"/>
    <cellStyle name="Normal 7 4 2 2 6 3" xfId="38566"/>
    <cellStyle name="Normal 7 4 2 2 7" xfId="38567"/>
    <cellStyle name="Normal 7 4 2 2 7 2" xfId="38568"/>
    <cellStyle name="Normal 7 4 2 2 8" xfId="38569"/>
    <cellStyle name="Normal 7 4 2 3" xfId="38570"/>
    <cellStyle name="Normal 7 4 2 3 2" xfId="38571"/>
    <cellStyle name="Normal 7 4 2 3 2 2" xfId="38572"/>
    <cellStyle name="Normal 7 4 2 3 2 2 2" xfId="38573"/>
    <cellStyle name="Normal 7 4 2 3 2 2 2 2" xfId="38574"/>
    <cellStyle name="Normal 7 4 2 3 2 2 2 2 2" xfId="38575"/>
    <cellStyle name="Normal 7 4 2 3 2 2 2 2 2 2" xfId="38576"/>
    <cellStyle name="Normal 7 4 2 3 2 2 2 2 3" xfId="38577"/>
    <cellStyle name="Normal 7 4 2 3 2 2 2 3" xfId="38578"/>
    <cellStyle name="Normal 7 4 2 3 2 2 2 3 2" xfId="38579"/>
    <cellStyle name="Normal 7 4 2 3 2 2 2 4" xfId="38580"/>
    <cellStyle name="Normal 7 4 2 3 2 2 3" xfId="38581"/>
    <cellStyle name="Normal 7 4 2 3 2 2 3 2" xfId="38582"/>
    <cellStyle name="Normal 7 4 2 3 2 2 3 2 2" xfId="38583"/>
    <cellStyle name="Normal 7 4 2 3 2 2 3 3" xfId="38584"/>
    <cellStyle name="Normal 7 4 2 3 2 2 4" xfId="38585"/>
    <cellStyle name="Normal 7 4 2 3 2 2 4 2" xfId="38586"/>
    <cellStyle name="Normal 7 4 2 3 2 2 5" xfId="38587"/>
    <cellStyle name="Normal 7 4 2 3 2 3" xfId="38588"/>
    <cellStyle name="Normal 7 4 2 3 2 3 2" xfId="38589"/>
    <cellStyle name="Normal 7 4 2 3 2 3 2 2" xfId="38590"/>
    <cellStyle name="Normal 7 4 2 3 2 3 2 2 2" xfId="38591"/>
    <cellStyle name="Normal 7 4 2 3 2 3 2 3" xfId="38592"/>
    <cellStyle name="Normal 7 4 2 3 2 3 3" xfId="38593"/>
    <cellStyle name="Normal 7 4 2 3 2 3 3 2" xfId="38594"/>
    <cellStyle name="Normal 7 4 2 3 2 3 4" xfId="38595"/>
    <cellStyle name="Normal 7 4 2 3 2 4" xfId="38596"/>
    <cellStyle name="Normal 7 4 2 3 2 4 2" xfId="38597"/>
    <cellStyle name="Normal 7 4 2 3 2 4 2 2" xfId="38598"/>
    <cellStyle name="Normal 7 4 2 3 2 4 3" xfId="38599"/>
    <cellStyle name="Normal 7 4 2 3 2 5" xfId="38600"/>
    <cellStyle name="Normal 7 4 2 3 2 5 2" xfId="38601"/>
    <cellStyle name="Normal 7 4 2 3 2 6" xfId="38602"/>
    <cellStyle name="Normal 7 4 2 3 3" xfId="38603"/>
    <cellStyle name="Normal 7 4 2 3 3 2" xfId="38604"/>
    <cellStyle name="Normal 7 4 2 3 3 2 2" xfId="38605"/>
    <cellStyle name="Normal 7 4 2 3 3 2 2 2" xfId="38606"/>
    <cellStyle name="Normal 7 4 2 3 3 2 2 2 2" xfId="38607"/>
    <cellStyle name="Normal 7 4 2 3 3 2 2 3" xfId="38608"/>
    <cellStyle name="Normal 7 4 2 3 3 2 3" xfId="38609"/>
    <cellStyle name="Normal 7 4 2 3 3 2 3 2" xfId="38610"/>
    <cellStyle name="Normal 7 4 2 3 3 2 4" xfId="38611"/>
    <cellStyle name="Normal 7 4 2 3 3 3" xfId="38612"/>
    <cellStyle name="Normal 7 4 2 3 3 3 2" xfId="38613"/>
    <cellStyle name="Normal 7 4 2 3 3 3 2 2" xfId="38614"/>
    <cellStyle name="Normal 7 4 2 3 3 3 3" xfId="38615"/>
    <cellStyle name="Normal 7 4 2 3 3 4" xfId="38616"/>
    <cellStyle name="Normal 7 4 2 3 3 4 2" xfId="38617"/>
    <cellStyle name="Normal 7 4 2 3 3 5" xfId="38618"/>
    <cellStyle name="Normal 7 4 2 3 4" xfId="38619"/>
    <cellStyle name="Normal 7 4 2 3 4 2" xfId="38620"/>
    <cellStyle name="Normal 7 4 2 3 4 2 2" xfId="38621"/>
    <cellStyle name="Normal 7 4 2 3 4 2 2 2" xfId="38622"/>
    <cellStyle name="Normal 7 4 2 3 4 2 3" xfId="38623"/>
    <cellStyle name="Normal 7 4 2 3 4 3" xfId="38624"/>
    <cellStyle name="Normal 7 4 2 3 4 3 2" xfId="38625"/>
    <cellStyle name="Normal 7 4 2 3 4 4" xfId="38626"/>
    <cellStyle name="Normal 7 4 2 3 5" xfId="38627"/>
    <cellStyle name="Normal 7 4 2 3 5 2" xfId="38628"/>
    <cellStyle name="Normal 7 4 2 3 5 2 2" xfId="38629"/>
    <cellStyle name="Normal 7 4 2 3 5 3" xfId="38630"/>
    <cellStyle name="Normal 7 4 2 3 6" xfId="38631"/>
    <cellStyle name="Normal 7 4 2 3 6 2" xfId="38632"/>
    <cellStyle name="Normal 7 4 2 3 7" xfId="38633"/>
    <cellStyle name="Normal 7 4 2 4" xfId="38634"/>
    <cellStyle name="Normal 7 4 2 4 2" xfId="38635"/>
    <cellStyle name="Normal 7 4 2 4 2 2" xfId="38636"/>
    <cellStyle name="Normal 7 4 2 4 2 2 2" xfId="38637"/>
    <cellStyle name="Normal 7 4 2 4 2 2 2 2" xfId="38638"/>
    <cellStyle name="Normal 7 4 2 4 2 2 2 2 2" xfId="38639"/>
    <cellStyle name="Normal 7 4 2 4 2 2 2 3" xfId="38640"/>
    <cellStyle name="Normal 7 4 2 4 2 2 3" xfId="38641"/>
    <cellStyle name="Normal 7 4 2 4 2 2 3 2" xfId="38642"/>
    <cellStyle name="Normal 7 4 2 4 2 2 4" xfId="38643"/>
    <cellStyle name="Normal 7 4 2 4 2 3" xfId="38644"/>
    <cellStyle name="Normal 7 4 2 4 2 3 2" xfId="38645"/>
    <cellStyle name="Normal 7 4 2 4 2 3 2 2" xfId="38646"/>
    <cellStyle name="Normal 7 4 2 4 2 3 3" xfId="38647"/>
    <cellStyle name="Normal 7 4 2 4 2 4" xfId="38648"/>
    <cellStyle name="Normal 7 4 2 4 2 4 2" xfId="38649"/>
    <cellStyle name="Normal 7 4 2 4 2 5" xfId="38650"/>
    <cellStyle name="Normal 7 4 2 4 3" xfId="38651"/>
    <cellStyle name="Normal 7 4 2 4 3 2" xfId="38652"/>
    <cellStyle name="Normal 7 4 2 4 3 2 2" xfId="38653"/>
    <cellStyle name="Normal 7 4 2 4 3 2 2 2" xfId="38654"/>
    <cellStyle name="Normal 7 4 2 4 3 2 3" xfId="38655"/>
    <cellStyle name="Normal 7 4 2 4 3 3" xfId="38656"/>
    <cellStyle name="Normal 7 4 2 4 3 3 2" xfId="38657"/>
    <cellStyle name="Normal 7 4 2 4 3 4" xfId="38658"/>
    <cellStyle name="Normal 7 4 2 4 4" xfId="38659"/>
    <cellStyle name="Normal 7 4 2 4 4 2" xfId="38660"/>
    <cellStyle name="Normal 7 4 2 4 4 2 2" xfId="38661"/>
    <cellStyle name="Normal 7 4 2 4 4 3" xfId="38662"/>
    <cellStyle name="Normal 7 4 2 4 5" xfId="38663"/>
    <cellStyle name="Normal 7 4 2 4 5 2" xfId="38664"/>
    <cellStyle name="Normal 7 4 2 4 6" xfId="38665"/>
    <cellStyle name="Normal 7 4 2 5" xfId="38666"/>
    <cellStyle name="Normal 7 4 2 5 2" xfId="38667"/>
    <cellStyle name="Normal 7 4 2 5 2 2" xfId="38668"/>
    <cellStyle name="Normal 7 4 2 5 2 2 2" xfId="38669"/>
    <cellStyle name="Normal 7 4 2 5 2 2 2 2" xfId="38670"/>
    <cellStyle name="Normal 7 4 2 5 2 2 3" xfId="38671"/>
    <cellStyle name="Normal 7 4 2 5 2 3" xfId="38672"/>
    <cellStyle name="Normal 7 4 2 5 2 3 2" xfId="38673"/>
    <cellStyle name="Normal 7 4 2 5 2 4" xfId="38674"/>
    <cellStyle name="Normal 7 4 2 5 3" xfId="38675"/>
    <cellStyle name="Normal 7 4 2 5 3 2" xfId="38676"/>
    <cellStyle name="Normal 7 4 2 5 3 2 2" xfId="38677"/>
    <cellStyle name="Normal 7 4 2 5 3 3" xfId="38678"/>
    <cellStyle name="Normal 7 4 2 5 4" xfId="38679"/>
    <cellStyle name="Normal 7 4 2 5 4 2" xfId="38680"/>
    <cellStyle name="Normal 7 4 2 5 5" xfId="38681"/>
    <cellStyle name="Normal 7 4 2 6" xfId="38682"/>
    <cellStyle name="Normal 7 4 2 6 2" xfId="38683"/>
    <cellStyle name="Normal 7 4 2 6 2 2" xfId="38684"/>
    <cellStyle name="Normal 7 4 2 6 2 2 2" xfId="38685"/>
    <cellStyle name="Normal 7 4 2 6 2 3" xfId="38686"/>
    <cellStyle name="Normal 7 4 2 6 3" xfId="38687"/>
    <cellStyle name="Normal 7 4 2 6 3 2" xfId="38688"/>
    <cellStyle name="Normal 7 4 2 6 4" xfId="38689"/>
    <cellStyle name="Normal 7 4 2 7" xfId="38690"/>
    <cellStyle name="Normal 7 4 2 7 2" xfId="38691"/>
    <cellStyle name="Normal 7 4 2 7 2 2" xfId="38692"/>
    <cellStyle name="Normal 7 4 2 7 3" xfId="38693"/>
    <cellStyle name="Normal 7 4 2 8" xfId="38694"/>
    <cellStyle name="Normal 7 4 2 8 2" xfId="38695"/>
    <cellStyle name="Normal 7 4 2 9" xfId="38696"/>
    <cellStyle name="Normal 7 4 3" xfId="38697"/>
    <cellStyle name="Normal 7 4 3 2" xfId="38698"/>
    <cellStyle name="Normal 7 4 3 2 2" xfId="38699"/>
    <cellStyle name="Normal 7 4 3 2 2 2" xfId="38700"/>
    <cellStyle name="Normal 7 4 3 2 2 2 2" xfId="38701"/>
    <cellStyle name="Normal 7 4 3 2 2 2 2 2" xfId="38702"/>
    <cellStyle name="Normal 7 4 3 2 2 2 2 2 2" xfId="38703"/>
    <cellStyle name="Normal 7 4 3 2 2 2 2 2 2 2" xfId="38704"/>
    <cellStyle name="Normal 7 4 3 2 2 2 2 2 3" xfId="38705"/>
    <cellStyle name="Normal 7 4 3 2 2 2 2 3" xfId="38706"/>
    <cellStyle name="Normal 7 4 3 2 2 2 2 3 2" xfId="38707"/>
    <cellStyle name="Normal 7 4 3 2 2 2 2 4" xfId="38708"/>
    <cellStyle name="Normal 7 4 3 2 2 2 3" xfId="38709"/>
    <cellStyle name="Normal 7 4 3 2 2 2 3 2" xfId="38710"/>
    <cellStyle name="Normal 7 4 3 2 2 2 3 2 2" xfId="38711"/>
    <cellStyle name="Normal 7 4 3 2 2 2 3 3" xfId="38712"/>
    <cellStyle name="Normal 7 4 3 2 2 2 4" xfId="38713"/>
    <cellStyle name="Normal 7 4 3 2 2 2 4 2" xfId="38714"/>
    <cellStyle name="Normal 7 4 3 2 2 2 5" xfId="38715"/>
    <cellStyle name="Normal 7 4 3 2 2 3" xfId="38716"/>
    <cellStyle name="Normal 7 4 3 2 2 3 2" xfId="38717"/>
    <cellStyle name="Normal 7 4 3 2 2 3 2 2" xfId="38718"/>
    <cellStyle name="Normal 7 4 3 2 2 3 2 2 2" xfId="38719"/>
    <cellStyle name="Normal 7 4 3 2 2 3 2 3" xfId="38720"/>
    <cellStyle name="Normal 7 4 3 2 2 3 3" xfId="38721"/>
    <cellStyle name="Normal 7 4 3 2 2 3 3 2" xfId="38722"/>
    <cellStyle name="Normal 7 4 3 2 2 3 4" xfId="38723"/>
    <cellStyle name="Normal 7 4 3 2 2 4" xfId="38724"/>
    <cellStyle name="Normal 7 4 3 2 2 4 2" xfId="38725"/>
    <cellStyle name="Normal 7 4 3 2 2 4 2 2" xfId="38726"/>
    <cellStyle name="Normal 7 4 3 2 2 4 3" xfId="38727"/>
    <cellStyle name="Normal 7 4 3 2 2 5" xfId="38728"/>
    <cellStyle name="Normal 7 4 3 2 2 5 2" xfId="38729"/>
    <cellStyle name="Normal 7 4 3 2 2 6" xfId="38730"/>
    <cellStyle name="Normal 7 4 3 2 3" xfId="38731"/>
    <cellStyle name="Normal 7 4 3 2 3 2" xfId="38732"/>
    <cellStyle name="Normal 7 4 3 2 3 2 2" xfId="38733"/>
    <cellStyle name="Normal 7 4 3 2 3 2 2 2" xfId="38734"/>
    <cellStyle name="Normal 7 4 3 2 3 2 2 2 2" xfId="38735"/>
    <cellStyle name="Normal 7 4 3 2 3 2 2 3" xfId="38736"/>
    <cellStyle name="Normal 7 4 3 2 3 2 3" xfId="38737"/>
    <cellStyle name="Normal 7 4 3 2 3 2 3 2" xfId="38738"/>
    <cellStyle name="Normal 7 4 3 2 3 2 4" xfId="38739"/>
    <cellStyle name="Normal 7 4 3 2 3 3" xfId="38740"/>
    <cellStyle name="Normal 7 4 3 2 3 3 2" xfId="38741"/>
    <cellStyle name="Normal 7 4 3 2 3 3 2 2" xfId="38742"/>
    <cellStyle name="Normal 7 4 3 2 3 3 3" xfId="38743"/>
    <cellStyle name="Normal 7 4 3 2 3 4" xfId="38744"/>
    <cellStyle name="Normal 7 4 3 2 3 4 2" xfId="38745"/>
    <cellStyle name="Normal 7 4 3 2 3 5" xfId="38746"/>
    <cellStyle name="Normal 7 4 3 2 4" xfId="38747"/>
    <cellStyle name="Normal 7 4 3 2 4 2" xfId="38748"/>
    <cellStyle name="Normal 7 4 3 2 4 2 2" xfId="38749"/>
    <cellStyle name="Normal 7 4 3 2 4 2 2 2" xfId="38750"/>
    <cellStyle name="Normal 7 4 3 2 4 2 3" xfId="38751"/>
    <cellStyle name="Normal 7 4 3 2 4 3" xfId="38752"/>
    <cellStyle name="Normal 7 4 3 2 4 3 2" xfId="38753"/>
    <cellStyle name="Normal 7 4 3 2 4 4" xfId="38754"/>
    <cellStyle name="Normal 7 4 3 2 5" xfId="38755"/>
    <cellStyle name="Normal 7 4 3 2 5 2" xfId="38756"/>
    <cellStyle name="Normal 7 4 3 2 5 2 2" xfId="38757"/>
    <cellStyle name="Normal 7 4 3 2 5 3" xfId="38758"/>
    <cellStyle name="Normal 7 4 3 2 6" xfId="38759"/>
    <cellStyle name="Normal 7 4 3 2 6 2" xfId="38760"/>
    <cellStyle name="Normal 7 4 3 2 7" xfId="38761"/>
    <cellStyle name="Normal 7 4 3 3" xfId="38762"/>
    <cellStyle name="Normal 7 4 3 3 2" xfId="38763"/>
    <cellStyle name="Normal 7 4 3 3 2 2" xfId="38764"/>
    <cellStyle name="Normal 7 4 3 3 2 2 2" xfId="38765"/>
    <cellStyle name="Normal 7 4 3 3 2 2 2 2" xfId="38766"/>
    <cellStyle name="Normal 7 4 3 3 2 2 2 2 2" xfId="38767"/>
    <cellStyle name="Normal 7 4 3 3 2 2 2 3" xfId="38768"/>
    <cellStyle name="Normal 7 4 3 3 2 2 3" xfId="38769"/>
    <cellStyle name="Normal 7 4 3 3 2 2 3 2" xfId="38770"/>
    <cellStyle name="Normal 7 4 3 3 2 2 4" xfId="38771"/>
    <cellStyle name="Normal 7 4 3 3 2 3" xfId="38772"/>
    <cellStyle name="Normal 7 4 3 3 2 3 2" xfId="38773"/>
    <cellStyle name="Normal 7 4 3 3 2 3 2 2" xfId="38774"/>
    <cellStyle name="Normal 7 4 3 3 2 3 3" xfId="38775"/>
    <cellStyle name="Normal 7 4 3 3 2 4" xfId="38776"/>
    <cellStyle name="Normal 7 4 3 3 2 4 2" xfId="38777"/>
    <cellStyle name="Normal 7 4 3 3 2 5" xfId="38778"/>
    <cellStyle name="Normal 7 4 3 3 3" xfId="38779"/>
    <cellStyle name="Normal 7 4 3 3 3 2" xfId="38780"/>
    <cellStyle name="Normal 7 4 3 3 3 2 2" xfId="38781"/>
    <cellStyle name="Normal 7 4 3 3 3 2 2 2" xfId="38782"/>
    <cellStyle name="Normal 7 4 3 3 3 2 3" xfId="38783"/>
    <cellStyle name="Normal 7 4 3 3 3 3" xfId="38784"/>
    <cellStyle name="Normal 7 4 3 3 3 3 2" xfId="38785"/>
    <cellStyle name="Normal 7 4 3 3 3 4" xfId="38786"/>
    <cellStyle name="Normal 7 4 3 3 4" xfId="38787"/>
    <cellStyle name="Normal 7 4 3 3 4 2" xfId="38788"/>
    <cellStyle name="Normal 7 4 3 3 4 2 2" xfId="38789"/>
    <cellStyle name="Normal 7 4 3 3 4 3" xfId="38790"/>
    <cellStyle name="Normal 7 4 3 3 5" xfId="38791"/>
    <cellStyle name="Normal 7 4 3 3 5 2" xfId="38792"/>
    <cellStyle name="Normal 7 4 3 3 6" xfId="38793"/>
    <cellStyle name="Normal 7 4 3 4" xfId="38794"/>
    <cellStyle name="Normal 7 4 3 4 2" xfId="38795"/>
    <cellStyle name="Normal 7 4 3 4 2 2" xfId="38796"/>
    <cellStyle name="Normal 7 4 3 4 2 2 2" xfId="38797"/>
    <cellStyle name="Normal 7 4 3 4 2 2 2 2" xfId="38798"/>
    <cellStyle name="Normal 7 4 3 4 2 2 3" xfId="38799"/>
    <cellStyle name="Normal 7 4 3 4 2 3" xfId="38800"/>
    <cellStyle name="Normal 7 4 3 4 2 3 2" xfId="38801"/>
    <cellStyle name="Normal 7 4 3 4 2 4" xfId="38802"/>
    <cellStyle name="Normal 7 4 3 4 3" xfId="38803"/>
    <cellStyle name="Normal 7 4 3 4 3 2" xfId="38804"/>
    <cellStyle name="Normal 7 4 3 4 3 2 2" xfId="38805"/>
    <cellStyle name="Normal 7 4 3 4 3 3" xfId="38806"/>
    <cellStyle name="Normal 7 4 3 4 4" xfId="38807"/>
    <cellStyle name="Normal 7 4 3 4 4 2" xfId="38808"/>
    <cellStyle name="Normal 7 4 3 4 5" xfId="38809"/>
    <cellStyle name="Normal 7 4 3 5" xfId="38810"/>
    <cellStyle name="Normal 7 4 3 5 2" xfId="38811"/>
    <cellStyle name="Normal 7 4 3 5 2 2" xfId="38812"/>
    <cellStyle name="Normal 7 4 3 5 2 2 2" xfId="38813"/>
    <cellStyle name="Normal 7 4 3 5 2 3" xfId="38814"/>
    <cellStyle name="Normal 7 4 3 5 3" xfId="38815"/>
    <cellStyle name="Normal 7 4 3 5 3 2" xfId="38816"/>
    <cellStyle name="Normal 7 4 3 5 4" xfId="38817"/>
    <cellStyle name="Normal 7 4 3 6" xfId="38818"/>
    <cellStyle name="Normal 7 4 3 6 2" xfId="38819"/>
    <cellStyle name="Normal 7 4 3 6 2 2" xfId="38820"/>
    <cellStyle name="Normal 7 4 3 6 3" xfId="38821"/>
    <cellStyle name="Normal 7 4 3 7" xfId="38822"/>
    <cellStyle name="Normal 7 4 3 7 2" xfId="38823"/>
    <cellStyle name="Normal 7 4 3 8" xfId="38824"/>
    <cellStyle name="Normal 7 4 4" xfId="38825"/>
    <cellStyle name="Normal 7 4 4 2" xfId="38826"/>
    <cellStyle name="Normal 7 4 4 2 2" xfId="38827"/>
    <cellStyle name="Normal 7 4 4 2 2 2" xfId="38828"/>
    <cellStyle name="Normal 7 4 4 2 2 2 2" xfId="38829"/>
    <cellStyle name="Normal 7 4 4 2 2 2 2 2" xfId="38830"/>
    <cellStyle name="Normal 7 4 4 2 2 2 2 2 2" xfId="38831"/>
    <cellStyle name="Normal 7 4 4 2 2 2 2 3" xfId="38832"/>
    <cellStyle name="Normal 7 4 4 2 2 2 3" xfId="38833"/>
    <cellStyle name="Normal 7 4 4 2 2 2 3 2" xfId="38834"/>
    <cellStyle name="Normal 7 4 4 2 2 2 4" xfId="38835"/>
    <cellStyle name="Normal 7 4 4 2 2 3" xfId="38836"/>
    <cellStyle name="Normal 7 4 4 2 2 3 2" xfId="38837"/>
    <cellStyle name="Normal 7 4 4 2 2 3 2 2" xfId="38838"/>
    <cellStyle name="Normal 7 4 4 2 2 3 3" xfId="38839"/>
    <cellStyle name="Normal 7 4 4 2 2 4" xfId="38840"/>
    <cellStyle name="Normal 7 4 4 2 2 4 2" xfId="38841"/>
    <cellStyle name="Normal 7 4 4 2 2 5" xfId="38842"/>
    <cellStyle name="Normal 7 4 4 2 3" xfId="38843"/>
    <cellStyle name="Normal 7 4 4 2 3 2" xfId="38844"/>
    <cellStyle name="Normal 7 4 4 2 3 2 2" xfId="38845"/>
    <cellStyle name="Normal 7 4 4 2 3 2 2 2" xfId="38846"/>
    <cellStyle name="Normal 7 4 4 2 3 2 3" xfId="38847"/>
    <cellStyle name="Normal 7 4 4 2 3 3" xfId="38848"/>
    <cellStyle name="Normal 7 4 4 2 3 3 2" xfId="38849"/>
    <cellStyle name="Normal 7 4 4 2 3 4" xfId="38850"/>
    <cellStyle name="Normal 7 4 4 2 4" xfId="38851"/>
    <cellStyle name="Normal 7 4 4 2 4 2" xfId="38852"/>
    <cellStyle name="Normal 7 4 4 2 4 2 2" xfId="38853"/>
    <cellStyle name="Normal 7 4 4 2 4 3" xfId="38854"/>
    <cellStyle name="Normal 7 4 4 2 5" xfId="38855"/>
    <cellStyle name="Normal 7 4 4 2 5 2" xfId="38856"/>
    <cellStyle name="Normal 7 4 4 2 6" xfId="38857"/>
    <cellStyle name="Normal 7 4 4 3" xfId="38858"/>
    <cellStyle name="Normal 7 4 4 3 2" xfId="38859"/>
    <cellStyle name="Normal 7 4 4 3 2 2" xfId="38860"/>
    <cellStyle name="Normal 7 4 4 3 2 2 2" xfId="38861"/>
    <cellStyle name="Normal 7 4 4 3 2 2 2 2" xfId="38862"/>
    <cellStyle name="Normal 7 4 4 3 2 2 3" xfId="38863"/>
    <cellStyle name="Normal 7 4 4 3 2 3" xfId="38864"/>
    <cellStyle name="Normal 7 4 4 3 2 3 2" xfId="38865"/>
    <cellStyle name="Normal 7 4 4 3 2 4" xfId="38866"/>
    <cellStyle name="Normal 7 4 4 3 3" xfId="38867"/>
    <cellStyle name="Normal 7 4 4 3 3 2" xfId="38868"/>
    <cellStyle name="Normal 7 4 4 3 3 2 2" xfId="38869"/>
    <cellStyle name="Normal 7 4 4 3 3 3" xfId="38870"/>
    <cellStyle name="Normal 7 4 4 3 4" xfId="38871"/>
    <cellStyle name="Normal 7 4 4 3 4 2" xfId="38872"/>
    <cellStyle name="Normal 7 4 4 3 5" xfId="38873"/>
    <cellStyle name="Normal 7 4 4 4" xfId="38874"/>
    <cellStyle name="Normal 7 4 4 4 2" xfId="38875"/>
    <cellStyle name="Normal 7 4 4 4 2 2" xfId="38876"/>
    <cellStyle name="Normal 7 4 4 4 2 2 2" xfId="38877"/>
    <cellStyle name="Normal 7 4 4 4 2 3" xfId="38878"/>
    <cellStyle name="Normal 7 4 4 4 3" xfId="38879"/>
    <cellStyle name="Normal 7 4 4 4 3 2" xfId="38880"/>
    <cellStyle name="Normal 7 4 4 4 4" xfId="38881"/>
    <cellStyle name="Normal 7 4 4 5" xfId="38882"/>
    <cellStyle name="Normal 7 4 4 5 2" xfId="38883"/>
    <cellStyle name="Normal 7 4 4 5 2 2" xfId="38884"/>
    <cellStyle name="Normal 7 4 4 5 3" xfId="38885"/>
    <cellStyle name="Normal 7 4 4 6" xfId="38886"/>
    <cellStyle name="Normal 7 4 4 6 2" xfId="38887"/>
    <cellStyle name="Normal 7 4 4 7" xfId="38888"/>
    <cellStyle name="Normal 7 4 5" xfId="38889"/>
    <cellStyle name="Normal 7 4 5 2" xfId="38890"/>
    <cellStyle name="Normal 7 4 5 2 2" xfId="38891"/>
    <cellStyle name="Normal 7 4 5 2 2 2" xfId="38892"/>
    <cellStyle name="Normal 7 4 5 2 2 2 2" xfId="38893"/>
    <cellStyle name="Normal 7 4 5 2 2 2 2 2" xfId="38894"/>
    <cellStyle name="Normal 7 4 5 2 2 2 3" xfId="38895"/>
    <cellStyle name="Normal 7 4 5 2 2 3" xfId="38896"/>
    <cellStyle name="Normal 7 4 5 2 2 3 2" xfId="38897"/>
    <cellStyle name="Normal 7 4 5 2 2 4" xfId="38898"/>
    <cellStyle name="Normal 7 4 5 2 3" xfId="38899"/>
    <cellStyle name="Normal 7 4 5 2 3 2" xfId="38900"/>
    <cellStyle name="Normal 7 4 5 2 3 2 2" xfId="38901"/>
    <cellStyle name="Normal 7 4 5 2 3 3" xfId="38902"/>
    <cellStyle name="Normal 7 4 5 2 4" xfId="38903"/>
    <cellStyle name="Normal 7 4 5 2 4 2" xfId="38904"/>
    <cellStyle name="Normal 7 4 5 2 5" xfId="38905"/>
    <cellStyle name="Normal 7 4 5 3" xfId="38906"/>
    <cellStyle name="Normal 7 4 5 3 2" xfId="38907"/>
    <cellStyle name="Normal 7 4 5 3 2 2" xfId="38908"/>
    <cellStyle name="Normal 7 4 5 3 2 2 2" xfId="38909"/>
    <cellStyle name="Normal 7 4 5 3 2 3" xfId="38910"/>
    <cellStyle name="Normal 7 4 5 3 3" xfId="38911"/>
    <cellStyle name="Normal 7 4 5 3 3 2" xfId="38912"/>
    <cellStyle name="Normal 7 4 5 3 4" xfId="38913"/>
    <cellStyle name="Normal 7 4 5 4" xfId="38914"/>
    <cellStyle name="Normal 7 4 5 4 2" xfId="38915"/>
    <cellStyle name="Normal 7 4 5 4 2 2" xfId="38916"/>
    <cellStyle name="Normal 7 4 5 4 3" xfId="38917"/>
    <cellStyle name="Normal 7 4 5 5" xfId="38918"/>
    <cellStyle name="Normal 7 4 5 5 2" xfId="38919"/>
    <cellStyle name="Normal 7 4 5 6" xfId="38920"/>
    <cellStyle name="Normal 7 4 6" xfId="38921"/>
    <cellStyle name="Normal 7 4 6 2" xfId="38922"/>
    <cellStyle name="Normal 7 4 6 2 2" xfId="38923"/>
    <cellStyle name="Normal 7 4 6 2 2 2" xfId="38924"/>
    <cellStyle name="Normal 7 4 6 2 2 2 2" xfId="38925"/>
    <cellStyle name="Normal 7 4 6 2 2 3" xfId="38926"/>
    <cellStyle name="Normal 7 4 6 2 3" xfId="38927"/>
    <cellStyle name="Normal 7 4 6 2 3 2" xfId="38928"/>
    <cellStyle name="Normal 7 4 6 2 4" xfId="38929"/>
    <cellStyle name="Normal 7 4 6 3" xfId="38930"/>
    <cellStyle name="Normal 7 4 6 3 2" xfId="38931"/>
    <cellStyle name="Normal 7 4 6 3 2 2" xfId="38932"/>
    <cellStyle name="Normal 7 4 6 3 3" xfId="38933"/>
    <cellStyle name="Normal 7 4 6 4" xfId="38934"/>
    <cellStyle name="Normal 7 4 6 4 2" xfId="38935"/>
    <cellStyle name="Normal 7 4 6 5" xfId="38936"/>
    <cellStyle name="Normal 7 4 7" xfId="38937"/>
    <cellStyle name="Normal 7 4 7 2" xfId="38938"/>
    <cellStyle name="Normal 7 4 7 2 2" xfId="38939"/>
    <cellStyle name="Normal 7 4 7 2 2 2" xfId="38940"/>
    <cellStyle name="Normal 7 4 7 2 3" xfId="38941"/>
    <cellStyle name="Normal 7 4 7 3" xfId="38942"/>
    <cellStyle name="Normal 7 4 7 3 2" xfId="38943"/>
    <cellStyle name="Normal 7 4 7 4" xfId="38944"/>
    <cellStyle name="Normal 7 4 8" xfId="38945"/>
    <cellStyle name="Normal 7 4 8 2" xfId="38946"/>
    <cellStyle name="Normal 7 4 8 2 2" xfId="38947"/>
    <cellStyle name="Normal 7 4 8 3" xfId="38948"/>
    <cellStyle name="Normal 7 4 9" xfId="38949"/>
    <cellStyle name="Normal 7 4 9 2" xfId="38950"/>
    <cellStyle name="Normal 7 5" xfId="38951"/>
    <cellStyle name="Normal 7 5 2" xfId="38952"/>
    <cellStyle name="Normal 7 5 2 2" xfId="38953"/>
    <cellStyle name="Normal 7 5 2 2 2" xfId="38954"/>
    <cellStyle name="Normal 7 5 2 2 2 2" xfId="38955"/>
    <cellStyle name="Normal 7 5 2 2 2 2 2" xfId="38956"/>
    <cellStyle name="Normal 7 5 2 2 2 2 2 2" xfId="38957"/>
    <cellStyle name="Normal 7 5 2 2 2 2 2 2 2" xfId="38958"/>
    <cellStyle name="Normal 7 5 2 2 2 2 2 2 2 2" xfId="38959"/>
    <cellStyle name="Normal 7 5 2 2 2 2 2 2 3" xfId="38960"/>
    <cellStyle name="Normal 7 5 2 2 2 2 2 3" xfId="38961"/>
    <cellStyle name="Normal 7 5 2 2 2 2 2 3 2" xfId="38962"/>
    <cellStyle name="Normal 7 5 2 2 2 2 2 4" xfId="38963"/>
    <cellStyle name="Normal 7 5 2 2 2 2 3" xfId="38964"/>
    <cellStyle name="Normal 7 5 2 2 2 2 3 2" xfId="38965"/>
    <cellStyle name="Normal 7 5 2 2 2 2 3 2 2" xfId="38966"/>
    <cellStyle name="Normal 7 5 2 2 2 2 3 3" xfId="38967"/>
    <cellStyle name="Normal 7 5 2 2 2 2 4" xfId="38968"/>
    <cellStyle name="Normal 7 5 2 2 2 2 4 2" xfId="38969"/>
    <cellStyle name="Normal 7 5 2 2 2 2 5" xfId="38970"/>
    <cellStyle name="Normal 7 5 2 2 2 3" xfId="38971"/>
    <cellStyle name="Normal 7 5 2 2 2 3 2" xfId="38972"/>
    <cellStyle name="Normal 7 5 2 2 2 3 2 2" xfId="38973"/>
    <cellStyle name="Normal 7 5 2 2 2 3 2 2 2" xfId="38974"/>
    <cellStyle name="Normal 7 5 2 2 2 3 2 3" xfId="38975"/>
    <cellStyle name="Normal 7 5 2 2 2 3 3" xfId="38976"/>
    <cellStyle name="Normal 7 5 2 2 2 3 3 2" xfId="38977"/>
    <cellStyle name="Normal 7 5 2 2 2 3 4" xfId="38978"/>
    <cellStyle name="Normal 7 5 2 2 2 4" xfId="38979"/>
    <cellStyle name="Normal 7 5 2 2 2 4 2" xfId="38980"/>
    <cellStyle name="Normal 7 5 2 2 2 4 2 2" xfId="38981"/>
    <cellStyle name="Normal 7 5 2 2 2 4 3" xfId="38982"/>
    <cellStyle name="Normal 7 5 2 2 2 5" xfId="38983"/>
    <cellStyle name="Normal 7 5 2 2 2 5 2" xfId="38984"/>
    <cellStyle name="Normal 7 5 2 2 2 6" xfId="38985"/>
    <cellStyle name="Normal 7 5 2 2 3" xfId="38986"/>
    <cellStyle name="Normal 7 5 2 2 3 2" xfId="38987"/>
    <cellStyle name="Normal 7 5 2 2 3 2 2" xfId="38988"/>
    <cellStyle name="Normal 7 5 2 2 3 2 2 2" xfId="38989"/>
    <cellStyle name="Normal 7 5 2 2 3 2 2 2 2" xfId="38990"/>
    <cellStyle name="Normal 7 5 2 2 3 2 2 3" xfId="38991"/>
    <cellStyle name="Normal 7 5 2 2 3 2 3" xfId="38992"/>
    <cellStyle name="Normal 7 5 2 2 3 2 3 2" xfId="38993"/>
    <cellStyle name="Normal 7 5 2 2 3 2 4" xfId="38994"/>
    <cellStyle name="Normal 7 5 2 2 3 3" xfId="38995"/>
    <cellStyle name="Normal 7 5 2 2 3 3 2" xfId="38996"/>
    <cellStyle name="Normal 7 5 2 2 3 3 2 2" xfId="38997"/>
    <cellStyle name="Normal 7 5 2 2 3 3 3" xfId="38998"/>
    <cellStyle name="Normal 7 5 2 2 3 4" xfId="38999"/>
    <cellStyle name="Normal 7 5 2 2 3 4 2" xfId="39000"/>
    <cellStyle name="Normal 7 5 2 2 3 5" xfId="39001"/>
    <cellStyle name="Normal 7 5 2 2 4" xfId="39002"/>
    <cellStyle name="Normal 7 5 2 2 4 2" xfId="39003"/>
    <cellStyle name="Normal 7 5 2 2 4 2 2" xfId="39004"/>
    <cellStyle name="Normal 7 5 2 2 4 2 2 2" xfId="39005"/>
    <cellStyle name="Normal 7 5 2 2 4 2 3" xfId="39006"/>
    <cellStyle name="Normal 7 5 2 2 4 3" xfId="39007"/>
    <cellStyle name="Normal 7 5 2 2 4 3 2" xfId="39008"/>
    <cellStyle name="Normal 7 5 2 2 4 4" xfId="39009"/>
    <cellStyle name="Normal 7 5 2 2 5" xfId="39010"/>
    <cellStyle name="Normal 7 5 2 2 5 2" xfId="39011"/>
    <cellStyle name="Normal 7 5 2 2 5 2 2" xfId="39012"/>
    <cellStyle name="Normal 7 5 2 2 5 3" xfId="39013"/>
    <cellStyle name="Normal 7 5 2 2 6" xfId="39014"/>
    <cellStyle name="Normal 7 5 2 2 6 2" xfId="39015"/>
    <cellStyle name="Normal 7 5 2 2 7" xfId="39016"/>
    <cellStyle name="Normal 7 5 2 3" xfId="39017"/>
    <cellStyle name="Normal 7 5 2 3 2" xfId="39018"/>
    <cellStyle name="Normal 7 5 2 3 2 2" xfId="39019"/>
    <cellStyle name="Normal 7 5 2 3 2 2 2" xfId="39020"/>
    <cellStyle name="Normal 7 5 2 3 2 2 2 2" xfId="39021"/>
    <cellStyle name="Normal 7 5 2 3 2 2 2 2 2" xfId="39022"/>
    <cellStyle name="Normal 7 5 2 3 2 2 2 3" xfId="39023"/>
    <cellStyle name="Normal 7 5 2 3 2 2 3" xfId="39024"/>
    <cellStyle name="Normal 7 5 2 3 2 2 3 2" xfId="39025"/>
    <cellStyle name="Normal 7 5 2 3 2 2 4" xfId="39026"/>
    <cellStyle name="Normal 7 5 2 3 2 3" xfId="39027"/>
    <cellStyle name="Normal 7 5 2 3 2 3 2" xfId="39028"/>
    <cellStyle name="Normal 7 5 2 3 2 3 2 2" xfId="39029"/>
    <cellStyle name="Normal 7 5 2 3 2 3 3" xfId="39030"/>
    <cellStyle name="Normal 7 5 2 3 2 4" xfId="39031"/>
    <cellStyle name="Normal 7 5 2 3 2 4 2" xfId="39032"/>
    <cellStyle name="Normal 7 5 2 3 2 5" xfId="39033"/>
    <cellStyle name="Normal 7 5 2 3 3" xfId="39034"/>
    <cellStyle name="Normal 7 5 2 3 3 2" xfId="39035"/>
    <cellStyle name="Normal 7 5 2 3 3 2 2" xfId="39036"/>
    <cellStyle name="Normal 7 5 2 3 3 2 2 2" xfId="39037"/>
    <cellStyle name="Normal 7 5 2 3 3 2 3" xfId="39038"/>
    <cellStyle name="Normal 7 5 2 3 3 3" xfId="39039"/>
    <cellStyle name="Normal 7 5 2 3 3 3 2" xfId="39040"/>
    <cellStyle name="Normal 7 5 2 3 3 4" xfId="39041"/>
    <cellStyle name="Normal 7 5 2 3 4" xfId="39042"/>
    <cellStyle name="Normal 7 5 2 3 4 2" xfId="39043"/>
    <cellStyle name="Normal 7 5 2 3 4 2 2" xfId="39044"/>
    <cellStyle name="Normal 7 5 2 3 4 3" xfId="39045"/>
    <cellStyle name="Normal 7 5 2 3 5" xfId="39046"/>
    <cellStyle name="Normal 7 5 2 3 5 2" xfId="39047"/>
    <cellStyle name="Normal 7 5 2 3 6" xfId="39048"/>
    <cellStyle name="Normal 7 5 2 4" xfId="39049"/>
    <cellStyle name="Normal 7 5 2 4 2" xfId="39050"/>
    <cellStyle name="Normal 7 5 2 4 2 2" xfId="39051"/>
    <cellStyle name="Normal 7 5 2 4 2 2 2" xfId="39052"/>
    <cellStyle name="Normal 7 5 2 4 2 2 2 2" xfId="39053"/>
    <cellStyle name="Normal 7 5 2 4 2 2 3" xfId="39054"/>
    <cellStyle name="Normal 7 5 2 4 2 3" xfId="39055"/>
    <cellStyle name="Normal 7 5 2 4 2 3 2" xfId="39056"/>
    <cellStyle name="Normal 7 5 2 4 2 4" xfId="39057"/>
    <cellStyle name="Normal 7 5 2 4 3" xfId="39058"/>
    <cellStyle name="Normal 7 5 2 4 3 2" xfId="39059"/>
    <cellStyle name="Normal 7 5 2 4 3 2 2" xfId="39060"/>
    <cellStyle name="Normal 7 5 2 4 3 3" xfId="39061"/>
    <cellStyle name="Normal 7 5 2 4 4" xfId="39062"/>
    <cellStyle name="Normal 7 5 2 4 4 2" xfId="39063"/>
    <cellStyle name="Normal 7 5 2 4 5" xfId="39064"/>
    <cellStyle name="Normal 7 5 2 5" xfId="39065"/>
    <cellStyle name="Normal 7 5 2 5 2" xfId="39066"/>
    <cellStyle name="Normal 7 5 2 5 2 2" xfId="39067"/>
    <cellStyle name="Normal 7 5 2 5 2 2 2" xfId="39068"/>
    <cellStyle name="Normal 7 5 2 5 2 3" xfId="39069"/>
    <cellStyle name="Normal 7 5 2 5 3" xfId="39070"/>
    <cellStyle name="Normal 7 5 2 5 3 2" xfId="39071"/>
    <cellStyle name="Normal 7 5 2 5 4" xfId="39072"/>
    <cellStyle name="Normal 7 5 2 6" xfId="39073"/>
    <cellStyle name="Normal 7 5 2 6 2" xfId="39074"/>
    <cellStyle name="Normal 7 5 2 6 2 2" xfId="39075"/>
    <cellStyle name="Normal 7 5 2 6 3" xfId="39076"/>
    <cellStyle name="Normal 7 5 2 7" xfId="39077"/>
    <cellStyle name="Normal 7 5 2 7 2" xfId="39078"/>
    <cellStyle name="Normal 7 5 2 8" xfId="39079"/>
    <cellStyle name="Normal 7 5 3" xfId="39080"/>
    <cellStyle name="Normal 7 5 3 2" xfId="39081"/>
    <cellStyle name="Normal 7 5 3 2 2" xfId="39082"/>
    <cellStyle name="Normal 7 5 3 2 2 2" xfId="39083"/>
    <cellStyle name="Normal 7 5 3 2 2 2 2" xfId="39084"/>
    <cellStyle name="Normal 7 5 3 2 2 2 2 2" xfId="39085"/>
    <cellStyle name="Normal 7 5 3 2 2 2 2 2 2" xfId="39086"/>
    <cellStyle name="Normal 7 5 3 2 2 2 2 3" xfId="39087"/>
    <cellStyle name="Normal 7 5 3 2 2 2 3" xfId="39088"/>
    <cellStyle name="Normal 7 5 3 2 2 2 3 2" xfId="39089"/>
    <cellStyle name="Normal 7 5 3 2 2 2 4" xfId="39090"/>
    <cellStyle name="Normal 7 5 3 2 2 3" xfId="39091"/>
    <cellStyle name="Normal 7 5 3 2 2 3 2" xfId="39092"/>
    <cellStyle name="Normal 7 5 3 2 2 3 2 2" xfId="39093"/>
    <cellStyle name="Normal 7 5 3 2 2 3 3" xfId="39094"/>
    <cellStyle name="Normal 7 5 3 2 2 4" xfId="39095"/>
    <cellStyle name="Normal 7 5 3 2 2 4 2" xfId="39096"/>
    <cellStyle name="Normal 7 5 3 2 2 5" xfId="39097"/>
    <cellStyle name="Normal 7 5 3 2 3" xfId="39098"/>
    <cellStyle name="Normal 7 5 3 2 3 2" xfId="39099"/>
    <cellStyle name="Normal 7 5 3 2 3 2 2" xfId="39100"/>
    <cellStyle name="Normal 7 5 3 2 3 2 2 2" xfId="39101"/>
    <cellStyle name="Normal 7 5 3 2 3 2 3" xfId="39102"/>
    <cellStyle name="Normal 7 5 3 2 3 3" xfId="39103"/>
    <cellStyle name="Normal 7 5 3 2 3 3 2" xfId="39104"/>
    <cellStyle name="Normal 7 5 3 2 3 4" xfId="39105"/>
    <cellStyle name="Normal 7 5 3 2 4" xfId="39106"/>
    <cellStyle name="Normal 7 5 3 2 4 2" xfId="39107"/>
    <cellStyle name="Normal 7 5 3 2 4 2 2" xfId="39108"/>
    <cellStyle name="Normal 7 5 3 2 4 3" xfId="39109"/>
    <cellStyle name="Normal 7 5 3 2 5" xfId="39110"/>
    <cellStyle name="Normal 7 5 3 2 5 2" xfId="39111"/>
    <cellStyle name="Normal 7 5 3 2 6" xfId="39112"/>
    <cellStyle name="Normal 7 5 3 3" xfId="39113"/>
    <cellStyle name="Normal 7 5 3 3 2" xfId="39114"/>
    <cellStyle name="Normal 7 5 3 3 2 2" xfId="39115"/>
    <cellStyle name="Normal 7 5 3 3 2 2 2" xfId="39116"/>
    <cellStyle name="Normal 7 5 3 3 2 2 2 2" xfId="39117"/>
    <cellStyle name="Normal 7 5 3 3 2 2 3" xfId="39118"/>
    <cellStyle name="Normal 7 5 3 3 2 3" xfId="39119"/>
    <cellStyle name="Normal 7 5 3 3 2 3 2" xfId="39120"/>
    <cellStyle name="Normal 7 5 3 3 2 4" xfId="39121"/>
    <cellStyle name="Normal 7 5 3 3 3" xfId="39122"/>
    <cellStyle name="Normal 7 5 3 3 3 2" xfId="39123"/>
    <cellStyle name="Normal 7 5 3 3 3 2 2" xfId="39124"/>
    <cellStyle name="Normal 7 5 3 3 3 3" xfId="39125"/>
    <cellStyle name="Normal 7 5 3 3 4" xfId="39126"/>
    <cellStyle name="Normal 7 5 3 3 4 2" xfId="39127"/>
    <cellStyle name="Normal 7 5 3 3 5" xfId="39128"/>
    <cellStyle name="Normal 7 5 3 4" xfId="39129"/>
    <cellStyle name="Normal 7 5 3 4 2" xfId="39130"/>
    <cellStyle name="Normal 7 5 3 4 2 2" xfId="39131"/>
    <cellStyle name="Normal 7 5 3 4 2 2 2" xfId="39132"/>
    <cellStyle name="Normal 7 5 3 4 2 3" xfId="39133"/>
    <cellStyle name="Normal 7 5 3 4 3" xfId="39134"/>
    <cellStyle name="Normal 7 5 3 4 3 2" xfId="39135"/>
    <cellStyle name="Normal 7 5 3 4 4" xfId="39136"/>
    <cellStyle name="Normal 7 5 3 5" xfId="39137"/>
    <cellStyle name="Normal 7 5 3 5 2" xfId="39138"/>
    <cellStyle name="Normal 7 5 3 5 2 2" xfId="39139"/>
    <cellStyle name="Normal 7 5 3 5 3" xfId="39140"/>
    <cellStyle name="Normal 7 5 3 6" xfId="39141"/>
    <cellStyle name="Normal 7 5 3 6 2" xfId="39142"/>
    <cellStyle name="Normal 7 5 3 7" xfId="39143"/>
    <cellStyle name="Normal 7 5 4" xfId="39144"/>
    <cellStyle name="Normal 7 5 4 2" xfId="39145"/>
    <cellStyle name="Normal 7 5 4 2 2" xfId="39146"/>
    <cellStyle name="Normal 7 5 4 2 2 2" xfId="39147"/>
    <cellStyle name="Normal 7 5 4 2 2 2 2" xfId="39148"/>
    <cellStyle name="Normal 7 5 4 2 2 2 2 2" xfId="39149"/>
    <cellStyle name="Normal 7 5 4 2 2 2 3" xfId="39150"/>
    <cellStyle name="Normal 7 5 4 2 2 3" xfId="39151"/>
    <cellStyle name="Normal 7 5 4 2 2 3 2" xfId="39152"/>
    <cellStyle name="Normal 7 5 4 2 2 4" xfId="39153"/>
    <cellStyle name="Normal 7 5 4 2 3" xfId="39154"/>
    <cellStyle name="Normal 7 5 4 2 3 2" xfId="39155"/>
    <cellStyle name="Normal 7 5 4 2 3 2 2" xfId="39156"/>
    <cellStyle name="Normal 7 5 4 2 3 3" xfId="39157"/>
    <cellStyle name="Normal 7 5 4 2 4" xfId="39158"/>
    <cellStyle name="Normal 7 5 4 2 4 2" xfId="39159"/>
    <cellStyle name="Normal 7 5 4 2 5" xfId="39160"/>
    <cellStyle name="Normal 7 5 4 3" xfId="39161"/>
    <cellStyle name="Normal 7 5 4 3 2" xfId="39162"/>
    <cellStyle name="Normal 7 5 4 3 2 2" xfId="39163"/>
    <cellStyle name="Normal 7 5 4 3 2 2 2" xfId="39164"/>
    <cellStyle name="Normal 7 5 4 3 2 3" xfId="39165"/>
    <cellStyle name="Normal 7 5 4 3 3" xfId="39166"/>
    <cellStyle name="Normal 7 5 4 3 3 2" xfId="39167"/>
    <cellStyle name="Normal 7 5 4 3 4" xfId="39168"/>
    <cellStyle name="Normal 7 5 4 4" xfId="39169"/>
    <cellStyle name="Normal 7 5 4 4 2" xfId="39170"/>
    <cellStyle name="Normal 7 5 4 4 2 2" xfId="39171"/>
    <cellStyle name="Normal 7 5 4 4 3" xfId="39172"/>
    <cellStyle name="Normal 7 5 4 5" xfId="39173"/>
    <cellStyle name="Normal 7 5 4 5 2" xfId="39174"/>
    <cellStyle name="Normal 7 5 4 6" xfId="39175"/>
    <cellStyle name="Normal 7 5 5" xfId="39176"/>
    <cellStyle name="Normal 7 5 5 2" xfId="39177"/>
    <cellStyle name="Normal 7 5 5 2 2" xfId="39178"/>
    <cellStyle name="Normal 7 5 5 2 2 2" xfId="39179"/>
    <cellStyle name="Normal 7 5 5 2 2 2 2" xfId="39180"/>
    <cellStyle name="Normal 7 5 5 2 2 3" xfId="39181"/>
    <cellStyle name="Normal 7 5 5 2 3" xfId="39182"/>
    <cellStyle name="Normal 7 5 5 2 3 2" xfId="39183"/>
    <cellStyle name="Normal 7 5 5 2 4" xfId="39184"/>
    <cellStyle name="Normal 7 5 5 3" xfId="39185"/>
    <cellStyle name="Normal 7 5 5 3 2" xfId="39186"/>
    <cellStyle name="Normal 7 5 5 3 2 2" xfId="39187"/>
    <cellStyle name="Normal 7 5 5 3 3" xfId="39188"/>
    <cellStyle name="Normal 7 5 5 4" xfId="39189"/>
    <cellStyle name="Normal 7 5 5 4 2" xfId="39190"/>
    <cellStyle name="Normal 7 5 5 5" xfId="39191"/>
    <cellStyle name="Normal 7 5 6" xfId="39192"/>
    <cellStyle name="Normal 7 5 6 2" xfId="39193"/>
    <cellStyle name="Normal 7 5 6 2 2" xfId="39194"/>
    <cellStyle name="Normal 7 5 6 2 2 2" xfId="39195"/>
    <cellStyle name="Normal 7 5 6 2 3" xfId="39196"/>
    <cellStyle name="Normal 7 5 6 3" xfId="39197"/>
    <cellStyle name="Normal 7 5 6 3 2" xfId="39198"/>
    <cellStyle name="Normal 7 5 6 4" xfId="39199"/>
    <cellStyle name="Normal 7 5 7" xfId="39200"/>
    <cellStyle name="Normal 7 5 7 2" xfId="39201"/>
    <cellStyle name="Normal 7 5 7 2 2" xfId="39202"/>
    <cellStyle name="Normal 7 5 7 3" xfId="39203"/>
    <cellStyle name="Normal 7 5 8" xfId="39204"/>
    <cellStyle name="Normal 7 5 8 2" xfId="39205"/>
    <cellStyle name="Normal 7 5 9" xfId="39206"/>
    <cellStyle name="Normal 7 6" xfId="39207"/>
    <cellStyle name="Normal 7 6 2" xfId="39208"/>
    <cellStyle name="Normal 7 6 2 2" xfId="39209"/>
    <cellStyle name="Normal 7 6 2 2 2" xfId="39210"/>
    <cellStyle name="Normal 7 6 2 2 2 2" xfId="39211"/>
    <cellStyle name="Normal 7 6 2 2 2 2 2" xfId="39212"/>
    <cellStyle name="Normal 7 6 2 2 2 2 2 2" xfId="39213"/>
    <cellStyle name="Normal 7 6 2 2 2 2 2 2 2" xfId="39214"/>
    <cellStyle name="Normal 7 6 2 2 2 2 2 3" xfId="39215"/>
    <cellStyle name="Normal 7 6 2 2 2 2 3" xfId="39216"/>
    <cellStyle name="Normal 7 6 2 2 2 2 3 2" xfId="39217"/>
    <cellStyle name="Normal 7 6 2 2 2 2 4" xfId="39218"/>
    <cellStyle name="Normal 7 6 2 2 2 3" xfId="39219"/>
    <cellStyle name="Normal 7 6 2 2 2 3 2" xfId="39220"/>
    <cellStyle name="Normal 7 6 2 2 2 3 2 2" xfId="39221"/>
    <cellStyle name="Normal 7 6 2 2 2 3 3" xfId="39222"/>
    <cellStyle name="Normal 7 6 2 2 2 4" xfId="39223"/>
    <cellStyle name="Normal 7 6 2 2 2 4 2" xfId="39224"/>
    <cellStyle name="Normal 7 6 2 2 2 5" xfId="39225"/>
    <cellStyle name="Normal 7 6 2 2 3" xfId="39226"/>
    <cellStyle name="Normal 7 6 2 2 3 2" xfId="39227"/>
    <cellStyle name="Normal 7 6 2 2 3 2 2" xfId="39228"/>
    <cellStyle name="Normal 7 6 2 2 3 2 2 2" xfId="39229"/>
    <cellStyle name="Normal 7 6 2 2 3 2 3" xfId="39230"/>
    <cellStyle name="Normal 7 6 2 2 3 3" xfId="39231"/>
    <cellStyle name="Normal 7 6 2 2 3 3 2" xfId="39232"/>
    <cellStyle name="Normal 7 6 2 2 3 4" xfId="39233"/>
    <cellStyle name="Normal 7 6 2 2 4" xfId="39234"/>
    <cellStyle name="Normal 7 6 2 2 4 2" xfId="39235"/>
    <cellStyle name="Normal 7 6 2 2 4 2 2" xfId="39236"/>
    <cellStyle name="Normal 7 6 2 2 4 3" xfId="39237"/>
    <cellStyle name="Normal 7 6 2 2 5" xfId="39238"/>
    <cellStyle name="Normal 7 6 2 2 5 2" xfId="39239"/>
    <cellStyle name="Normal 7 6 2 2 6" xfId="39240"/>
    <cellStyle name="Normal 7 6 2 3" xfId="39241"/>
    <cellStyle name="Normal 7 6 2 3 2" xfId="39242"/>
    <cellStyle name="Normal 7 6 2 3 2 2" xfId="39243"/>
    <cellStyle name="Normal 7 6 2 3 2 2 2" xfId="39244"/>
    <cellStyle name="Normal 7 6 2 3 2 2 2 2" xfId="39245"/>
    <cellStyle name="Normal 7 6 2 3 2 2 3" xfId="39246"/>
    <cellStyle name="Normal 7 6 2 3 2 3" xfId="39247"/>
    <cellStyle name="Normal 7 6 2 3 2 3 2" xfId="39248"/>
    <cellStyle name="Normal 7 6 2 3 2 4" xfId="39249"/>
    <cellStyle name="Normal 7 6 2 3 3" xfId="39250"/>
    <cellStyle name="Normal 7 6 2 3 3 2" xfId="39251"/>
    <cellStyle name="Normal 7 6 2 3 3 2 2" xfId="39252"/>
    <cellStyle name="Normal 7 6 2 3 3 3" xfId="39253"/>
    <cellStyle name="Normal 7 6 2 3 4" xfId="39254"/>
    <cellStyle name="Normal 7 6 2 3 4 2" xfId="39255"/>
    <cellStyle name="Normal 7 6 2 3 5" xfId="39256"/>
    <cellStyle name="Normal 7 6 2 4" xfId="39257"/>
    <cellStyle name="Normal 7 6 2 4 2" xfId="39258"/>
    <cellStyle name="Normal 7 6 2 4 2 2" xfId="39259"/>
    <cellStyle name="Normal 7 6 2 4 2 2 2" xfId="39260"/>
    <cellStyle name="Normal 7 6 2 4 2 3" xfId="39261"/>
    <cellStyle name="Normal 7 6 2 4 3" xfId="39262"/>
    <cellStyle name="Normal 7 6 2 4 3 2" xfId="39263"/>
    <cellStyle name="Normal 7 6 2 4 4" xfId="39264"/>
    <cellStyle name="Normal 7 6 2 5" xfId="39265"/>
    <cellStyle name="Normal 7 6 2 5 2" xfId="39266"/>
    <cellStyle name="Normal 7 6 2 5 2 2" xfId="39267"/>
    <cellStyle name="Normal 7 6 2 5 3" xfId="39268"/>
    <cellStyle name="Normal 7 6 2 6" xfId="39269"/>
    <cellStyle name="Normal 7 6 2 6 2" xfId="39270"/>
    <cellStyle name="Normal 7 6 2 7" xfId="39271"/>
    <cellStyle name="Normal 7 6 3" xfId="39272"/>
    <cellStyle name="Normal 7 6 3 2" xfId="39273"/>
    <cellStyle name="Normal 7 6 3 2 2" xfId="39274"/>
    <cellStyle name="Normal 7 6 3 2 2 2" xfId="39275"/>
    <cellStyle name="Normal 7 6 3 2 2 2 2" xfId="39276"/>
    <cellStyle name="Normal 7 6 3 2 2 2 2 2" xfId="39277"/>
    <cellStyle name="Normal 7 6 3 2 2 2 3" xfId="39278"/>
    <cellStyle name="Normal 7 6 3 2 2 3" xfId="39279"/>
    <cellStyle name="Normal 7 6 3 2 2 3 2" xfId="39280"/>
    <cellStyle name="Normal 7 6 3 2 2 4" xfId="39281"/>
    <cellStyle name="Normal 7 6 3 2 3" xfId="39282"/>
    <cellStyle name="Normal 7 6 3 2 3 2" xfId="39283"/>
    <cellStyle name="Normal 7 6 3 2 3 2 2" xfId="39284"/>
    <cellStyle name="Normal 7 6 3 2 3 3" xfId="39285"/>
    <cellStyle name="Normal 7 6 3 2 4" xfId="39286"/>
    <cellStyle name="Normal 7 6 3 2 4 2" xfId="39287"/>
    <cellStyle name="Normal 7 6 3 2 5" xfId="39288"/>
    <cellStyle name="Normal 7 6 3 3" xfId="39289"/>
    <cellStyle name="Normal 7 6 3 3 2" xfId="39290"/>
    <cellStyle name="Normal 7 6 3 3 2 2" xfId="39291"/>
    <cellStyle name="Normal 7 6 3 3 2 2 2" xfId="39292"/>
    <cellStyle name="Normal 7 6 3 3 2 3" xfId="39293"/>
    <cellStyle name="Normal 7 6 3 3 3" xfId="39294"/>
    <cellStyle name="Normal 7 6 3 3 3 2" xfId="39295"/>
    <cellStyle name="Normal 7 6 3 3 4" xfId="39296"/>
    <cellStyle name="Normal 7 6 3 4" xfId="39297"/>
    <cellStyle name="Normal 7 6 3 4 2" xfId="39298"/>
    <cellStyle name="Normal 7 6 3 4 2 2" xfId="39299"/>
    <cellStyle name="Normal 7 6 3 4 3" xfId="39300"/>
    <cellStyle name="Normal 7 6 3 5" xfId="39301"/>
    <cellStyle name="Normal 7 6 3 5 2" xfId="39302"/>
    <cellStyle name="Normal 7 6 3 6" xfId="39303"/>
    <cellStyle name="Normal 7 6 4" xfId="39304"/>
    <cellStyle name="Normal 7 6 4 2" xfId="39305"/>
    <cellStyle name="Normal 7 6 4 2 2" xfId="39306"/>
    <cellStyle name="Normal 7 6 4 2 2 2" xfId="39307"/>
    <cellStyle name="Normal 7 6 4 2 2 2 2" xfId="39308"/>
    <cellStyle name="Normal 7 6 4 2 2 3" xfId="39309"/>
    <cellStyle name="Normal 7 6 4 2 3" xfId="39310"/>
    <cellStyle name="Normal 7 6 4 2 3 2" xfId="39311"/>
    <cellStyle name="Normal 7 6 4 2 4" xfId="39312"/>
    <cellStyle name="Normal 7 6 4 3" xfId="39313"/>
    <cellStyle name="Normal 7 6 4 3 2" xfId="39314"/>
    <cellStyle name="Normal 7 6 4 3 2 2" xfId="39315"/>
    <cellStyle name="Normal 7 6 4 3 3" xfId="39316"/>
    <cellStyle name="Normal 7 6 4 4" xfId="39317"/>
    <cellStyle name="Normal 7 6 4 4 2" xfId="39318"/>
    <cellStyle name="Normal 7 6 4 5" xfId="39319"/>
    <cellStyle name="Normal 7 6 5" xfId="39320"/>
    <cellStyle name="Normal 7 6 5 2" xfId="39321"/>
    <cellStyle name="Normal 7 6 5 2 2" xfId="39322"/>
    <cellStyle name="Normal 7 6 5 2 2 2" xfId="39323"/>
    <cellStyle name="Normal 7 6 5 2 3" xfId="39324"/>
    <cellStyle name="Normal 7 6 5 3" xfId="39325"/>
    <cellStyle name="Normal 7 6 5 3 2" xfId="39326"/>
    <cellStyle name="Normal 7 6 5 4" xfId="39327"/>
    <cellStyle name="Normal 7 6 6" xfId="39328"/>
    <cellStyle name="Normal 7 6 6 2" xfId="39329"/>
    <cellStyle name="Normal 7 6 6 2 2" xfId="39330"/>
    <cellStyle name="Normal 7 6 6 3" xfId="39331"/>
    <cellStyle name="Normal 7 6 7" xfId="39332"/>
    <cellStyle name="Normal 7 6 7 2" xfId="39333"/>
    <cellStyle name="Normal 7 6 8" xfId="39334"/>
    <cellStyle name="Normal 7 7" xfId="39335"/>
    <cellStyle name="Normal 7 7 2" xfId="39336"/>
    <cellStyle name="Normal 7 7 2 2" xfId="39337"/>
    <cellStyle name="Normal 7 7 2 2 2" xfId="39338"/>
    <cellStyle name="Normal 7 7 2 2 2 2" xfId="39339"/>
    <cellStyle name="Normal 7 7 2 2 2 2 2" xfId="39340"/>
    <cellStyle name="Normal 7 7 2 2 2 2 2 2" xfId="39341"/>
    <cellStyle name="Normal 7 7 2 2 2 2 3" xfId="39342"/>
    <cellStyle name="Normal 7 7 2 2 2 3" xfId="39343"/>
    <cellStyle name="Normal 7 7 2 2 2 3 2" xfId="39344"/>
    <cellStyle name="Normal 7 7 2 2 2 4" xfId="39345"/>
    <cellStyle name="Normal 7 7 2 2 3" xfId="39346"/>
    <cellStyle name="Normal 7 7 2 2 3 2" xfId="39347"/>
    <cellStyle name="Normal 7 7 2 2 3 2 2" xfId="39348"/>
    <cellStyle name="Normal 7 7 2 2 3 3" xfId="39349"/>
    <cellStyle name="Normal 7 7 2 2 4" xfId="39350"/>
    <cellStyle name="Normal 7 7 2 2 4 2" xfId="39351"/>
    <cellStyle name="Normal 7 7 2 2 5" xfId="39352"/>
    <cellStyle name="Normal 7 7 2 3" xfId="39353"/>
    <cellStyle name="Normal 7 7 2 3 2" xfId="39354"/>
    <cellStyle name="Normal 7 7 2 3 2 2" xfId="39355"/>
    <cellStyle name="Normal 7 7 2 3 2 2 2" xfId="39356"/>
    <cellStyle name="Normal 7 7 2 3 2 3" xfId="39357"/>
    <cellStyle name="Normal 7 7 2 3 3" xfId="39358"/>
    <cellStyle name="Normal 7 7 2 3 3 2" xfId="39359"/>
    <cellStyle name="Normal 7 7 2 3 4" xfId="39360"/>
    <cellStyle name="Normal 7 7 2 4" xfId="39361"/>
    <cellStyle name="Normal 7 7 2 4 2" xfId="39362"/>
    <cellStyle name="Normal 7 7 2 4 2 2" xfId="39363"/>
    <cellStyle name="Normal 7 7 2 4 3" xfId="39364"/>
    <cellStyle name="Normal 7 7 2 5" xfId="39365"/>
    <cellStyle name="Normal 7 7 2 5 2" xfId="39366"/>
    <cellStyle name="Normal 7 7 2 6" xfId="39367"/>
    <cellStyle name="Normal 7 7 3" xfId="39368"/>
    <cellStyle name="Normal 7 7 3 2" xfId="39369"/>
    <cellStyle name="Normal 7 7 3 2 2" xfId="39370"/>
    <cellStyle name="Normal 7 7 3 2 2 2" xfId="39371"/>
    <cellStyle name="Normal 7 7 3 2 2 2 2" xfId="39372"/>
    <cellStyle name="Normal 7 7 3 2 2 3" xfId="39373"/>
    <cellStyle name="Normal 7 7 3 2 3" xfId="39374"/>
    <cellStyle name="Normal 7 7 3 2 3 2" xfId="39375"/>
    <cellStyle name="Normal 7 7 3 2 4" xfId="39376"/>
    <cellStyle name="Normal 7 7 3 3" xfId="39377"/>
    <cellStyle name="Normal 7 7 3 3 2" xfId="39378"/>
    <cellStyle name="Normal 7 7 3 3 2 2" xfId="39379"/>
    <cellStyle name="Normal 7 7 3 3 3" xfId="39380"/>
    <cellStyle name="Normal 7 7 3 4" xfId="39381"/>
    <cellStyle name="Normal 7 7 3 4 2" xfId="39382"/>
    <cellStyle name="Normal 7 7 3 5" xfId="39383"/>
    <cellStyle name="Normal 7 7 4" xfId="39384"/>
    <cellStyle name="Normal 7 7 4 2" xfId="39385"/>
    <cellStyle name="Normal 7 7 4 2 2" xfId="39386"/>
    <cellStyle name="Normal 7 7 4 2 2 2" xfId="39387"/>
    <cellStyle name="Normal 7 7 4 2 3" xfId="39388"/>
    <cellStyle name="Normal 7 7 4 3" xfId="39389"/>
    <cellStyle name="Normal 7 7 4 3 2" xfId="39390"/>
    <cellStyle name="Normal 7 7 4 4" xfId="39391"/>
    <cellStyle name="Normal 7 7 5" xfId="39392"/>
    <cellStyle name="Normal 7 7 5 2" xfId="39393"/>
    <cellStyle name="Normal 7 7 5 2 2" xfId="39394"/>
    <cellStyle name="Normal 7 7 5 3" xfId="39395"/>
    <cellStyle name="Normal 7 7 6" xfId="39396"/>
    <cellStyle name="Normal 7 7 6 2" xfId="39397"/>
    <cellStyle name="Normal 7 7 7" xfId="39398"/>
    <cellStyle name="Normal 7 8" xfId="39399"/>
    <cellStyle name="Normal 7 8 2" xfId="39400"/>
    <cellStyle name="Normal 7 8 2 2" xfId="39401"/>
    <cellStyle name="Normal 7 8 2 2 2" xfId="39402"/>
    <cellStyle name="Normal 7 8 2 2 2 2" xfId="39403"/>
    <cellStyle name="Normal 7 8 2 2 2 2 2" xfId="39404"/>
    <cellStyle name="Normal 7 8 2 2 2 3" xfId="39405"/>
    <cellStyle name="Normal 7 8 2 2 3" xfId="39406"/>
    <cellStyle name="Normal 7 8 2 2 3 2" xfId="39407"/>
    <cellStyle name="Normal 7 8 2 2 4" xfId="39408"/>
    <cellStyle name="Normal 7 8 2 3" xfId="39409"/>
    <cellStyle name="Normal 7 8 2 3 2" xfId="39410"/>
    <cellStyle name="Normal 7 8 2 3 2 2" xfId="39411"/>
    <cellStyle name="Normal 7 8 2 3 3" xfId="39412"/>
    <cellStyle name="Normal 7 8 2 4" xfId="39413"/>
    <cellStyle name="Normal 7 8 2 4 2" xfId="39414"/>
    <cellStyle name="Normal 7 8 2 5" xfId="39415"/>
    <cellStyle name="Normal 7 8 3" xfId="39416"/>
    <cellStyle name="Normal 7 8 3 2" xfId="39417"/>
    <cellStyle name="Normal 7 8 3 2 2" xfId="39418"/>
    <cellStyle name="Normal 7 8 3 2 2 2" xfId="39419"/>
    <cellStyle name="Normal 7 8 3 2 3" xfId="39420"/>
    <cellStyle name="Normal 7 8 3 3" xfId="39421"/>
    <cellStyle name="Normal 7 8 3 3 2" xfId="39422"/>
    <cellStyle name="Normal 7 8 3 4" xfId="39423"/>
    <cellStyle name="Normal 7 8 4" xfId="39424"/>
    <cellStyle name="Normal 7 8 4 2" xfId="39425"/>
    <cellStyle name="Normal 7 8 4 2 2" xfId="39426"/>
    <cellStyle name="Normal 7 8 4 3" xfId="39427"/>
    <cellStyle name="Normal 7 8 5" xfId="39428"/>
    <cellStyle name="Normal 7 8 5 2" xfId="39429"/>
    <cellStyle name="Normal 7 8 6" xfId="39430"/>
    <cellStyle name="Normal 7 9" xfId="39431"/>
    <cellStyle name="Normal 7 9 2" xfId="39432"/>
    <cellStyle name="Normal 7 9 2 2" xfId="39433"/>
    <cellStyle name="Normal 7 9 2 2 2" xfId="39434"/>
    <cellStyle name="Normal 7 9 2 2 2 2" xfId="39435"/>
    <cellStyle name="Normal 7 9 2 2 3" xfId="39436"/>
    <cellStyle name="Normal 7 9 2 3" xfId="39437"/>
    <cellStyle name="Normal 7 9 2 3 2" xfId="39438"/>
    <cellStyle name="Normal 7 9 2 4" xfId="39439"/>
    <cellStyle name="Normal 7 9 3" xfId="39440"/>
    <cellStyle name="Normal 7 9 3 2" xfId="39441"/>
    <cellStyle name="Normal 7 9 3 2 2" xfId="39442"/>
    <cellStyle name="Normal 7 9 3 3" xfId="39443"/>
    <cellStyle name="Normal 7 9 4" xfId="39444"/>
    <cellStyle name="Normal 7 9 4 2" xfId="39445"/>
    <cellStyle name="Normal 7 9 5" xfId="39446"/>
    <cellStyle name="Normal 70" xfId="41544"/>
    <cellStyle name="Normal 71" xfId="41550"/>
    <cellStyle name="Normal 71 2" xfId="41551"/>
    <cellStyle name="Normal 8" xfId="39447"/>
    <cellStyle name="Normal 8 2" xfId="39448"/>
    <cellStyle name="Normal 8 2 2" xfId="39449"/>
    <cellStyle name="Normal 8 3" xfId="39450"/>
    <cellStyle name="Normal 8 4" xfId="39451"/>
    <cellStyle name="Normal 9" xfId="39452"/>
    <cellStyle name="Normal 9 10" xfId="39453"/>
    <cellStyle name="Normal 9 10 2" xfId="39454"/>
    <cellStyle name="Normal 9 10 2 2" xfId="39455"/>
    <cellStyle name="Normal 9 10 3" xfId="39456"/>
    <cellStyle name="Normal 9 11" xfId="39457"/>
    <cellStyle name="Normal 9 11 2" xfId="39458"/>
    <cellStyle name="Normal 9 12" xfId="39459"/>
    <cellStyle name="Normal 9 13" xfId="39460"/>
    <cellStyle name="Normal 9 2" xfId="39461"/>
    <cellStyle name="Normal 9 2 10" xfId="39462"/>
    <cellStyle name="Normal 9 2 10 2" xfId="39463"/>
    <cellStyle name="Normal 9 2 11" xfId="39464"/>
    <cellStyle name="Normal 9 2 12" xfId="39465"/>
    <cellStyle name="Normal 9 2 2" xfId="39466"/>
    <cellStyle name="Normal 9 2 2 10" xfId="39467"/>
    <cellStyle name="Normal 9 2 2 2" xfId="39468"/>
    <cellStyle name="Normal 9 2 2 2 2" xfId="39469"/>
    <cellStyle name="Normal 9 2 2 2 2 2" xfId="39470"/>
    <cellStyle name="Normal 9 2 2 2 2 2 2" xfId="39471"/>
    <cellStyle name="Normal 9 2 2 2 2 2 2 2" xfId="39472"/>
    <cellStyle name="Normal 9 2 2 2 2 2 2 2 2" xfId="39473"/>
    <cellStyle name="Normal 9 2 2 2 2 2 2 2 2 2" xfId="39474"/>
    <cellStyle name="Normal 9 2 2 2 2 2 2 2 2 2 2" xfId="39475"/>
    <cellStyle name="Normal 9 2 2 2 2 2 2 2 2 2 2 2" xfId="39476"/>
    <cellStyle name="Normal 9 2 2 2 2 2 2 2 2 2 3" xfId="39477"/>
    <cellStyle name="Normal 9 2 2 2 2 2 2 2 2 3" xfId="39478"/>
    <cellStyle name="Normal 9 2 2 2 2 2 2 2 2 3 2" xfId="39479"/>
    <cellStyle name="Normal 9 2 2 2 2 2 2 2 2 4" xfId="39480"/>
    <cellStyle name="Normal 9 2 2 2 2 2 2 2 3" xfId="39481"/>
    <cellStyle name="Normal 9 2 2 2 2 2 2 2 3 2" xfId="39482"/>
    <cellStyle name="Normal 9 2 2 2 2 2 2 2 3 2 2" xfId="39483"/>
    <cellStyle name="Normal 9 2 2 2 2 2 2 2 3 3" xfId="39484"/>
    <cellStyle name="Normal 9 2 2 2 2 2 2 2 4" xfId="39485"/>
    <cellStyle name="Normal 9 2 2 2 2 2 2 2 4 2" xfId="39486"/>
    <cellStyle name="Normal 9 2 2 2 2 2 2 2 5" xfId="39487"/>
    <cellStyle name="Normal 9 2 2 2 2 2 2 3" xfId="39488"/>
    <cellStyle name="Normal 9 2 2 2 2 2 2 3 2" xfId="39489"/>
    <cellStyle name="Normal 9 2 2 2 2 2 2 3 2 2" xfId="39490"/>
    <cellStyle name="Normal 9 2 2 2 2 2 2 3 2 2 2" xfId="39491"/>
    <cellStyle name="Normal 9 2 2 2 2 2 2 3 2 3" xfId="39492"/>
    <cellStyle name="Normal 9 2 2 2 2 2 2 3 3" xfId="39493"/>
    <cellStyle name="Normal 9 2 2 2 2 2 2 3 3 2" xfId="39494"/>
    <cellStyle name="Normal 9 2 2 2 2 2 2 3 4" xfId="39495"/>
    <cellStyle name="Normal 9 2 2 2 2 2 2 4" xfId="39496"/>
    <cellStyle name="Normal 9 2 2 2 2 2 2 4 2" xfId="39497"/>
    <cellStyle name="Normal 9 2 2 2 2 2 2 4 2 2" xfId="39498"/>
    <cellStyle name="Normal 9 2 2 2 2 2 2 4 3" xfId="39499"/>
    <cellStyle name="Normal 9 2 2 2 2 2 2 5" xfId="39500"/>
    <cellStyle name="Normal 9 2 2 2 2 2 2 5 2" xfId="39501"/>
    <cellStyle name="Normal 9 2 2 2 2 2 2 6" xfId="39502"/>
    <cellStyle name="Normal 9 2 2 2 2 2 3" xfId="39503"/>
    <cellStyle name="Normal 9 2 2 2 2 2 3 2" xfId="39504"/>
    <cellStyle name="Normal 9 2 2 2 2 2 3 2 2" xfId="39505"/>
    <cellStyle name="Normal 9 2 2 2 2 2 3 2 2 2" xfId="39506"/>
    <cellStyle name="Normal 9 2 2 2 2 2 3 2 2 2 2" xfId="39507"/>
    <cellStyle name="Normal 9 2 2 2 2 2 3 2 2 3" xfId="39508"/>
    <cellStyle name="Normal 9 2 2 2 2 2 3 2 3" xfId="39509"/>
    <cellStyle name="Normal 9 2 2 2 2 2 3 2 3 2" xfId="39510"/>
    <cellStyle name="Normal 9 2 2 2 2 2 3 2 4" xfId="39511"/>
    <cellStyle name="Normal 9 2 2 2 2 2 3 3" xfId="39512"/>
    <cellStyle name="Normal 9 2 2 2 2 2 3 3 2" xfId="39513"/>
    <cellStyle name="Normal 9 2 2 2 2 2 3 3 2 2" xfId="39514"/>
    <cellStyle name="Normal 9 2 2 2 2 2 3 3 3" xfId="39515"/>
    <cellStyle name="Normal 9 2 2 2 2 2 3 4" xfId="39516"/>
    <cellStyle name="Normal 9 2 2 2 2 2 3 4 2" xfId="39517"/>
    <cellStyle name="Normal 9 2 2 2 2 2 3 5" xfId="39518"/>
    <cellStyle name="Normal 9 2 2 2 2 2 4" xfId="39519"/>
    <cellStyle name="Normal 9 2 2 2 2 2 4 2" xfId="39520"/>
    <cellStyle name="Normal 9 2 2 2 2 2 4 2 2" xfId="39521"/>
    <cellStyle name="Normal 9 2 2 2 2 2 4 2 2 2" xfId="39522"/>
    <cellStyle name="Normal 9 2 2 2 2 2 4 2 3" xfId="39523"/>
    <cellStyle name="Normal 9 2 2 2 2 2 4 3" xfId="39524"/>
    <cellStyle name="Normal 9 2 2 2 2 2 4 3 2" xfId="39525"/>
    <cellStyle name="Normal 9 2 2 2 2 2 4 4" xfId="39526"/>
    <cellStyle name="Normal 9 2 2 2 2 2 5" xfId="39527"/>
    <cellStyle name="Normal 9 2 2 2 2 2 5 2" xfId="39528"/>
    <cellStyle name="Normal 9 2 2 2 2 2 5 2 2" xfId="39529"/>
    <cellStyle name="Normal 9 2 2 2 2 2 5 3" xfId="39530"/>
    <cellStyle name="Normal 9 2 2 2 2 2 6" xfId="39531"/>
    <cellStyle name="Normal 9 2 2 2 2 2 6 2" xfId="39532"/>
    <cellStyle name="Normal 9 2 2 2 2 2 7" xfId="39533"/>
    <cellStyle name="Normal 9 2 2 2 2 3" xfId="39534"/>
    <cellStyle name="Normal 9 2 2 2 2 3 2" xfId="39535"/>
    <cellStyle name="Normal 9 2 2 2 2 3 2 2" xfId="39536"/>
    <cellStyle name="Normal 9 2 2 2 2 3 2 2 2" xfId="39537"/>
    <cellStyle name="Normal 9 2 2 2 2 3 2 2 2 2" xfId="39538"/>
    <cellStyle name="Normal 9 2 2 2 2 3 2 2 2 2 2" xfId="39539"/>
    <cellStyle name="Normal 9 2 2 2 2 3 2 2 2 3" xfId="39540"/>
    <cellStyle name="Normal 9 2 2 2 2 3 2 2 3" xfId="39541"/>
    <cellStyle name="Normal 9 2 2 2 2 3 2 2 3 2" xfId="39542"/>
    <cellStyle name="Normal 9 2 2 2 2 3 2 2 4" xfId="39543"/>
    <cellStyle name="Normal 9 2 2 2 2 3 2 3" xfId="39544"/>
    <cellStyle name="Normal 9 2 2 2 2 3 2 3 2" xfId="39545"/>
    <cellStyle name="Normal 9 2 2 2 2 3 2 3 2 2" xfId="39546"/>
    <cellStyle name="Normal 9 2 2 2 2 3 2 3 3" xfId="39547"/>
    <cellStyle name="Normal 9 2 2 2 2 3 2 4" xfId="39548"/>
    <cellStyle name="Normal 9 2 2 2 2 3 2 4 2" xfId="39549"/>
    <cellStyle name="Normal 9 2 2 2 2 3 2 5" xfId="39550"/>
    <cellStyle name="Normal 9 2 2 2 2 3 3" xfId="39551"/>
    <cellStyle name="Normal 9 2 2 2 2 3 3 2" xfId="39552"/>
    <cellStyle name="Normal 9 2 2 2 2 3 3 2 2" xfId="39553"/>
    <cellStyle name="Normal 9 2 2 2 2 3 3 2 2 2" xfId="39554"/>
    <cellStyle name="Normal 9 2 2 2 2 3 3 2 3" xfId="39555"/>
    <cellStyle name="Normal 9 2 2 2 2 3 3 3" xfId="39556"/>
    <cellStyle name="Normal 9 2 2 2 2 3 3 3 2" xfId="39557"/>
    <cellStyle name="Normal 9 2 2 2 2 3 3 4" xfId="39558"/>
    <cellStyle name="Normal 9 2 2 2 2 3 4" xfId="39559"/>
    <cellStyle name="Normal 9 2 2 2 2 3 4 2" xfId="39560"/>
    <cellStyle name="Normal 9 2 2 2 2 3 4 2 2" xfId="39561"/>
    <cellStyle name="Normal 9 2 2 2 2 3 4 3" xfId="39562"/>
    <cellStyle name="Normal 9 2 2 2 2 3 5" xfId="39563"/>
    <cellStyle name="Normal 9 2 2 2 2 3 5 2" xfId="39564"/>
    <cellStyle name="Normal 9 2 2 2 2 3 6" xfId="39565"/>
    <cellStyle name="Normal 9 2 2 2 2 4" xfId="39566"/>
    <cellStyle name="Normal 9 2 2 2 2 4 2" xfId="39567"/>
    <cellStyle name="Normal 9 2 2 2 2 4 2 2" xfId="39568"/>
    <cellStyle name="Normal 9 2 2 2 2 4 2 2 2" xfId="39569"/>
    <cellStyle name="Normal 9 2 2 2 2 4 2 2 2 2" xfId="39570"/>
    <cellStyle name="Normal 9 2 2 2 2 4 2 2 3" xfId="39571"/>
    <cellStyle name="Normal 9 2 2 2 2 4 2 3" xfId="39572"/>
    <cellStyle name="Normal 9 2 2 2 2 4 2 3 2" xfId="39573"/>
    <cellStyle name="Normal 9 2 2 2 2 4 2 4" xfId="39574"/>
    <cellStyle name="Normal 9 2 2 2 2 4 3" xfId="39575"/>
    <cellStyle name="Normal 9 2 2 2 2 4 3 2" xfId="39576"/>
    <cellStyle name="Normal 9 2 2 2 2 4 3 2 2" xfId="39577"/>
    <cellStyle name="Normal 9 2 2 2 2 4 3 3" xfId="39578"/>
    <cellStyle name="Normal 9 2 2 2 2 4 4" xfId="39579"/>
    <cellStyle name="Normal 9 2 2 2 2 4 4 2" xfId="39580"/>
    <cellStyle name="Normal 9 2 2 2 2 4 5" xfId="39581"/>
    <cellStyle name="Normal 9 2 2 2 2 5" xfId="39582"/>
    <cellStyle name="Normal 9 2 2 2 2 5 2" xfId="39583"/>
    <cellStyle name="Normal 9 2 2 2 2 5 2 2" xfId="39584"/>
    <cellStyle name="Normal 9 2 2 2 2 5 2 2 2" xfId="39585"/>
    <cellStyle name="Normal 9 2 2 2 2 5 2 3" xfId="39586"/>
    <cellStyle name="Normal 9 2 2 2 2 5 3" xfId="39587"/>
    <cellStyle name="Normal 9 2 2 2 2 5 3 2" xfId="39588"/>
    <cellStyle name="Normal 9 2 2 2 2 5 4" xfId="39589"/>
    <cellStyle name="Normal 9 2 2 2 2 6" xfId="39590"/>
    <cellStyle name="Normal 9 2 2 2 2 6 2" xfId="39591"/>
    <cellStyle name="Normal 9 2 2 2 2 6 2 2" xfId="39592"/>
    <cellStyle name="Normal 9 2 2 2 2 6 3" xfId="39593"/>
    <cellStyle name="Normal 9 2 2 2 2 7" xfId="39594"/>
    <cellStyle name="Normal 9 2 2 2 2 7 2" xfId="39595"/>
    <cellStyle name="Normal 9 2 2 2 2 8" xfId="39596"/>
    <cellStyle name="Normal 9 2 2 2 3" xfId="39597"/>
    <cellStyle name="Normal 9 2 2 2 3 2" xfId="39598"/>
    <cellStyle name="Normal 9 2 2 2 3 2 2" xfId="39599"/>
    <cellStyle name="Normal 9 2 2 2 3 2 2 2" xfId="39600"/>
    <cellStyle name="Normal 9 2 2 2 3 2 2 2 2" xfId="39601"/>
    <cellStyle name="Normal 9 2 2 2 3 2 2 2 2 2" xfId="39602"/>
    <cellStyle name="Normal 9 2 2 2 3 2 2 2 2 2 2" xfId="39603"/>
    <cellStyle name="Normal 9 2 2 2 3 2 2 2 2 3" xfId="39604"/>
    <cellStyle name="Normal 9 2 2 2 3 2 2 2 3" xfId="39605"/>
    <cellStyle name="Normal 9 2 2 2 3 2 2 2 3 2" xfId="39606"/>
    <cellStyle name="Normal 9 2 2 2 3 2 2 2 4" xfId="39607"/>
    <cellStyle name="Normal 9 2 2 2 3 2 2 3" xfId="39608"/>
    <cellStyle name="Normal 9 2 2 2 3 2 2 3 2" xfId="39609"/>
    <cellStyle name="Normal 9 2 2 2 3 2 2 3 2 2" xfId="39610"/>
    <cellStyle name="Normal 9 2 2 2 3 2 2 3 3" xfId="39611"/>
    <cellStyle name="Normal 9 2 2 2 3 2 2 4" xfId="39612"/>
    <cellStyle name="Normal 9 2 2 2 3 2 2 4 2" xfId="39613"/>
    <cellStyle name="Normal 9 2 2 2 3 2 2 5" xfId="39614"/>
    <cellStyle name="Normal 9 2 2 2 3 2 3" xfId="39615"/>
    <cellStyle name="Normal 9 2 2 2 3 2 3 2" xfId="39616"/>
    <cellStyle name="Normal 9 2 2 2 3 2 3 2 2" xfId="39617"/>
    <cellStyle name="Normal 9 2 2 2 3 2 3 2 2 2" xfId="39618"/>
    <cellStyle name="Normal 9 2 2 2 3 2 3 2 3" xfId="39619"/>
    <cellStyle name="Normal 9 2 2 2 3 2 3 3" xfId="39620"/>
    <cellStyle name="Normal 9 2 2 2 3 2 3 3 2" xfId="39621"/>
    <cellStyle name="Normal 9 2 2 2 3 2 3 4" xfId="39622"/>
    <cellStyle name="Normal 9 2 2 2 3 2 4" xfId="39623"/>
    <cellStyle name="Normal 9 2 2 2 3 2 4 2" xfId="39624"/>
    <cellStyle name="Normal 9 2 2 2 3 2 4 2 2" xfId="39625"/>
    <cellStyle name="Normal 9 2 2 2 3 2 4 3" xfId="39626"/>
    <cellStyle name="Normal 9 2 2 2 3 2 5" xfId="39627"/>
    <cellStyle name="Normal 9 2 2 2 3 2 5 2" xfId="39628"/>
    <cellStyle name="Normal 9 2 2 2 3 2 6" xfId="39629"/>
    <cellStyle name="Normal 9 2 2 2 3 3" xfId="39630"/>
    <cellStyle name="Normal 9 2 2 2 3 3 2" xfId="39631"/>
    <cellStyle name="Normal 9 2 2 2 3 3 2 2" xfId="39632"/>
    <cellStyle name="Normal 9 2 2 2 3 3 2 2 2" xfId="39633"/>
    <cellStyle name="Normal 9 2 2 2 3 3 2 2 2 2" xfId="39634"/>
    <cellStyle name="Normal 9 2 2 2 3 3 2 2 3" xfId="39635"/>
    <cellStyle name="Normal 9 2 2 2 3 3 2 3" xfId="39636"/>
    <cellStyle name="Normal 9 2 2 2 3 3 2 3 2" xfId="39637"/>
    <cellStyle name="Normal 9 2 2 2 3 3 2 4" xfId="39638"/>
    <cellStyle name="Normal 9 2 2 2 3 3 3" xfId="39639"/>
    <cellStyle name="Normal 9 2 2 2 3 3 3 2" xfId="39640"/>
    <cellStyle name="Normal 9 2 2 2 3 3 3 2 2" xfId="39641"/>
    <cellStyle name="Normal 9 2 2 2 3 3 3 3" xfId="39642"/>
    <cellStyle name="Normal 9 2 2 2 3 3 4" xfId="39643"/>
    <cellStyle name="Normal 9 2 2 2 3 3 4 2" xfId="39644"/>
    <cellStyle name="Normal 9 2 2 2 3 3 5" xfId="39645"/>
    <cellStyle name="Normal 9 2 2 2 3 4" xfId="39646"/>
    <cellStyle name="Normal 9 2 2 2 3 4 2" xfId="39647"/>
    <cellStyle name="Normal 9 2 2 2 3 4 2 2" xfId="39648"/>
    <cellStyle name="Normal 9 2 2 2 3 4 2 2 2" xfId="39649"/>
    <cellStyle name="Normal 9 2 2 2 3 4 2 3" xfId="39650"/>
    <cellStyle name="Normal 9 2 2 2 3 4 3" xfId="39651"/>
    <cellStyle name="Normal 9 2 2 2 3 4 3 2" xfId="39652"/>
    <cellStyle name="Normal 9 2 2 2 3 4 4" xfId="39653"/>
    <cellStyle name="Normal 9 2 2 2 3 5" xfId="39654"/>
    <cellStyle name="Normal 9 2 2 2 3 5 2" xfId="39655"/>
    <cellStyle name="Normal 9 2 2 2 3 5 2 2" xfId="39656"/>
    <cellStyle name="Normal 9 2 2 2 3 5 3" xfId="39657"/>
    <cellStyle name="Normal 9 2 2 2 3 6" xfId="39658"/>
    <cellStyle name="Normal 9 2 2 2 3 6 2" xfId="39659"/>
    <cellStyle name="Normal 9 2 2 2 3 7" xfId="39660"/>
    <cellStyle name="Normal 9 2 2 2 4" xfId="39661"/>
    <cellStyle name="Normal 9 2 2 2 4 2" xfId="39662"/>
    <cellStyle name="Normal 9 2 2 2 4 2 2" xfId="39663"/>
    <cellStyle name="Normal 9 2 2 2 4 2 2 2" xfId="39664"/>
    <cellStyle name="Normal 9 2 2 2 4 2 2 2 2" xfId="39665"/>
    <cellStyle name="Normal 9 2 2 2 4 2 2 2 2 2" xfId="39666"/>
    <cellStyle name="Normal 9 2 2 2 4 2 2 2 3" xfId="39667"/>
    <cellStyle name="Normal 9 2 2 2 4 2 2 3" xfId="39668"/>
    <cellStyle name="Normal 9 2 2 2 4 2 2 3 2" xfId="39669"/>
    <cellStyle name="Normal 9 2 2 2 4 2 2 4" xfId="39670"/>
    <cellStyle name="Normal 9 2 2 2 4 2 3" xfId="39671"/>
    <cellStyle name="Normal 9 2 2 2 4 2 3 2" xfId="39672"/>
    <cellStyle name="Normal 9 2 2 2 4 2 3 2 2" xfId="39673"/>
    <cellStyle name="Normal 9 2 2 2 4 2 3 3" xfId="39674"/>
    <cellStyle name="Normal 9 2 2 2 4 2 4" xfId="39675"/>
    <cellStyle name="Normal 9 2 2 2 4 2 4 2" xfId="39676"/>
    <cellStyle name="Normal 9 2 2 2 4 2 5" xfId="39677"/>
    <cellStyle name="Normal 9 2 2 2 4 3" xfId="39678"/>
    <cellStyle name="Normal 9 2 2 2 4 3 2" xfId="39679"/>
    <cellStyle name="Normal 9 2 2 2 4 3 2 2" xfId="39680"/>
    <cellStyle name="Normal 9 2 2 2 4 3 2 2 2" xfId="39681"/>
    <cellStyle name="Normal 9 2 2 2 4 3 2 3" xfId="39682"/>
    <cellStyle name="Normal 9 2 2 2 4 3 3" xfId="39683"/>
    <cellStyle name="Normal 9 2 2 2 4 3 3 2" xfId="39684"/>
    <cellStyle name="Normal 9 2 2 2 4 3 4" xfId="39685"/>
    <cellStyle name="Normal 9 2 2 2 4 4" xfId="39686"/>
    <cellStyle name="Normal 9 2 2 2 4 4 2" xfId="39687"/>
    <cellStyle name="Normal 9 2 2 2 4 4 2 2" xfId="39688"/>
    <cellStyle name="Normal 9 2 2 2 4 4 3" xfId="39689"/>
    <cellStyle name="Normal 9 2 2 2 4 5" xfId="39690"/>
    <cellStyle name="Normal 9 2 2 2 4 5 2" xfId="39691"/>
    <cellStyle name="Normal 9 2 2 2 4 6" xfId="39692"/>
    <cellStyle name="Normal 9 2 2 2 5" xfId="39693"/>
    <cellStyle name="Normal 9 2 2 2 5 2" xfId="39694"/>
    <cellStyle name="Normal 9 2 2 2 5 2 2" xfId="39695"/>
    <cellStyle name="Normal 9 2 2 2 5 2 2 2" xfId="39696"/>
    <cellStyle name="Normal 9 2 2 2 5 2 2 2 2" xfId="39697"/>
    <cellStyle name="Normal 9 2 2 2 5 2 2 3" xfId="39698"/>
    <cellStyle name="Normal 9 2 2 2 5 2 3" xfId="39699"/>
    <cellStyle name="Normal 9 2 2 2 5 2 3 2" xfId="39700"/>
    <cellStyle name="Normal 9 2 2 2 5 2 4" xfId="39701"/>
    <cellStyle name="Normal 9 2 2 2 5 3" xfId="39702"/>
    <cellStyle name="Normal 9 2 2 2 5 3 2" xfId="39703"/>
    <cellStyle name="Normal 9 2 2 2 5 3 2 2" xfId="39704"/>
    <cellStyle name="Normal 9 2 2 2 5 3 3" xfId="39705"/>
    <cellStyle name="Normal 9 2 2 2 5 4" xfId="39706"/>
    <cellStyle name="Normal 9 2 2 2 5 4 2" xfId="39707"/>
    <cellStyle name="Normal 9 2 2 2 5 5" xfId="39708"/>
    <cellStyle name="Normal 9 2 2 2 6" xfId="39709"/>
    <cellStyle name="Normal 9 2 2 2 6 2" xfId="39710"/>
    <cellStyle name="Normal 9 2 2 2 6 2 2" xfId="39711"/>
    <cellStyle name="Normal 9 2 2 2 6 2 2 2" xfId="39712"/>
    <cellStyle name="Normal 9 2 2 2 6 2 3" xfId="39713"/>
    <cellStyle name="Normal 9 2 2 2 6 3" xfId="39714"/>
    <cellStyle name="Normal 9 2 2 2 6 3 2" xfId="39715"/>
    <cellStyle name="Normal 9 2 2 2 6 4" xfId="39716"/>
    <cellStyle name="Normal 9 2 2 2 7" xfId="39717"/>
    <cellStyle name="Normal 9 2 2 2 7 2" xfId="39718"/>
    <cellStyle name="Normal 9 2 2 2 7 2 2" xfId="39719"/>
    <cellStyle name="Normal 9 2 2 2 7 3" xfId="39720"/>
    <cellStyle name="Normal 9 2 2 2 8" xfId="39721"/>
    <cellStyle name="Normal 9 2 2 2 8 2" xfId="39722"/>
    <cellStyle name="Normal 9 2 2 2 9" xfId="39723"/>
    <cellStyle name="Normal 9 2 2 3" xfId="39724"/>
    <cellStyle name="Normal 9 2 2 3 2" xfId="39725"/>
    <cellStyle name="Normal 9 2 2 3 2 2" xfId="39726"/>
    <cellStyle name="Normal 9 2 2 3 2 2 2" xfId="39727"/>
    <cellStyle name="Normal 9 2 2 3 2 2 2 2" xfId="39728"/>
    <cellStyle name="Normal 9 2 2 3 2 2 2 2 2" xfId="39729"/>
    <cellStyle name="Normal 9 2 2 3 2 2 2 2 2 2" xfId="39730"/>
    <cellStyle name="Normal 9 2 2 3 2 2 2 2 2 2 2" xfId="39731"/>
    <cellStyle name="Normal 9 2 2 3 2 2 2 2 2 3" xfId="39732"/>
    <cellStyle name="Normal 9 2 2 3 2 2 2 2 3" xfId="39733"/>
    <cellStyle name="Normal 9 2 2 3 2 2 2 2 3 2" xfId="39734"/>
    <cellStyle name="Normal 9 2 2 3 2 2 2 2 4" xfId="39735"/>
    <cellStyle name="Normal 9 2 2 3 2 2 2 3" xfId="39736"/>
    <cellStyle name="Normal 9 2 2 3 2 2 2 3 2" xfId="39737"/>
    <cellStyle name="Normal 9 2 2 3 2 2 2 3 2 2" xfId="39738"/>
    <cellStyle name="Normal 9 2 2 3 2 2 2 3 3" xfId="39739"/>
    <cellStyle name="Normal 9 2 2 3 2 2 2 4" xfId="39740"/>
    <cellStyle name="Normal 9 2 2 3 2 2 2 4 2" xfId="39741"/>
    <cellStyle name="Normal 9 2 2 3 2 2 2 5" xfId="39742"/>
    <cellStyle name="Normal 9 2 2 3 2 2 3" xfId="39743"/>
    <cellStyle name="Normal 9 2 2 3 2 2 3 2" xfId="39744"/>
    <cellStyle name="Normal 9 2 2 3 2 2 3 2 2" xfId="39745"/>
    <cellStyle name="Normal 9 2 2 3 2 2 3 2 2 2" xfId="39746"/>
    <cellStyle name="Normal 9 2 2 3 2 2 3 2 3" xfId="39747"/>
    <cellStyle name="Normal 9 2 2 3 2 2 3 3" xfId="39748"/>
    <cellStyle name="Normal 9 2 2 3 2 2 3 3 2" xfId="39749"/>
    <cellStyle name="Normal 9 2 2 3 2 2 3 4" xfId="39750"/>
    <cellStyle name="Normal 9 2 2 3 2 2 4" xfId="39751"/>
    <cellStyle name="Normal 9 2 2 3 2 2 4 2" xfId="39752"/>
    <cellStyle name="Normal 9 2 2 3 2 2 4 2 2" xfId="39753"/>
    <cellStyle name="Normal 9 2 2 3 2 2 4 3" xfId="39754"/>
    <cellStyle name="Normal 9 2 2 3 2 2 5" xfId="39755"/>
    <cellStyle name="Normal 9 2 2 3 2 2 5 2" xfId="39756"/>
    <cellStyle name="Normal 9 2 2 3 2 2 6" xfId="39757"/>
    <cellStyle name="Normal 9 2 2 3 2 3" xfId="39758"/>
    <cellStyle name="Normal 9 2 2 3 2 3 2" xfId="39759"/>
    <cellStyle name="Normal 9 2 2 3 2 3 2 2" xfId="39760"/>
    <cellStyle name="Normal 9 2 2 3 2 3 2 2 2" xfId="39761"/>
    <cellStyle name="Normal 9 2 2 3 2 3 2 2 2 2" xfId="39762"/>
    <cellStyle name="Normal 9 2 2 3 2 3 2 2 3" xfId="39763"/>
    <cellStyle name="Normal 9 2 2 3 2 3 2 3" xfId="39764"/>
    <cellStyle name="Normal 9 2 2 3 2 3 2 3 2" xfId="39765"/>
    <cellStyle name="Normal 9 2 2 3 2 3 2 4" xfId="39766"/>
    <cellStyle name="Normal 9 2 2 3 2 3 3" xfId="39767"/>
    <cellStyle name="Normal 9 2 2 3 2 3 3 2" xfId="39768"/>
    <cellStyle name="Normal 9 2 2 3 2 3 3 2 2" xfId="39769"/>
    <cellStyle name="Normal 9 2 2 3 2 3 3 3" xfId="39770"/>
    <cellStyle name="Normal 9 2 2 3 2 3 4" xfId="39771"/>
    <cellStyle name="Normal 9 2 2 3 2 3 4 2" xfId="39772"/>
    <cellStyle name="Normal 9 2 2 3 2 3 5" xfId="39773"/>
    <cellStyle name="Normal 9 2 2 3 2 4" xfId="39774"/>
    <cellStyle name="Normal 9 2 2 3 2 4 2" xfId="39775"/>
    <cellStyle name="Normal 9 2 2 3 2 4 2 2" xfId="39776"/>
    <cellStyle name="Normal 9 2 2 3 2 4 2 2 2" xfId="39777"/>
    <cellStyle name="Normal 9 2 2 3 2 4 2 3" xfId="39778"/>
    <cellStyle name="Normal 9 2 2 3 2 4 3" xfId="39779"/>
    <cellStyle name="Normal 9 2 2 3 2 4 3 2" xfId="39780"/>
    <cellStyle name="Normal 9 2 2 3 2 4 4" xfId="39781"/>
    <cellStyle name="Normal 9 2 2 3 2 5" xfId="39782"/>
    <cellStyle name="Normal 9 2 2 3 2 5 2" xfId="39783"/>
    <cellStyle name="Normal 9 2 2 3 2 5 2 2" xfId="39784"/>
    <cellStyle name="Normal 9 2 2 3 2 5 3" xfId="39785"/>
    <cellStyle name="Normal 9 2 2 3 2 6" xfId="39786"/>
    <cellStyle name="Normal 9 2 2 3 2 6 2" xfId="39787"/>
    <cellStyle name="Normal 9 2 2 3 2 7" xfId="39788"/>
    <cellStyle name="Normal 9 2 2 3 3" xfId="39789"/>
    <cellStyle name="Normal 9 2 2 3 3 2" xfId="39790"/>
    <cellStyle name="Normal 9 2 2 3 3 2 2" xfId="39791"/>
    <cellStyle name="Normal 9 2 2 3 3 2 2 2" xfId="39792"/>
    <cellStyle name="Normal 9 2 2 3 3 2 2 2 2" xfId="39793"/>
    <cellStyle name="Normal 9 2 2 3 3 2 2 2 2 2" xfId="39794"/>
    <cellStyle name="Normal 9 2 2 3 3 2 2 2 3" xfId="39795"/>
    <cellStyle name="Normal 9 2 2 3 3 2 2 3" xfId="39796"/>
    <cellStyle name="Normal 9 2 2 3 3 2 2 3 2" xfId="39797"/>
    <cellStyle name="Normal 9 2 2 3 3 2 2 4" xfId="39798"/>
    <cellStyle name="Normal 9 2 2 3 3 2 3" xfId="39799"/>
    <cellStyle name="Normal 9 2 2 3 3 2 3 2" xfId="39800"/>
    <cellStyle name="Normal 9 2 2 3 3 2 3 2 2" xfId="39801"/>
    <cellStyle name="Normal 9 2 2 3 3 2 3 3" xfId="39802"/>
    <cellStyle name="Normal 9 2 2 3 3 2 4" xfId="39803"/>
    <cellStyle name="Normal 9 2 2 3 3 2 4 2" xfId="39804"/>
    <cellStyle name="Normal 9 2 2 3 3 2 5" xfId="39805"/>
    <cellStyle name="Normal 9 2 2 3 3 3" xfId="39806"/>
    <cellStyle name="Normal 9 2 2 3 3 3 2" xfId="39807"/>
    <cellStyle name="Normal 9 2 2 3 3 3 2 2" xfId="39808"/>
    <cellStyle name="Normal 9 2 2 3 3 3 2 2 2" xfId="39809"/>
    <cellStyle name="Normal 9 2 2 3 3 3 2 3" xfId="39810"/>
    <cellStyle name="Normal 9 2 2 3 3 3 3" xfId="39811"/>
    <cellStyle name="Normal 9 2 2 3 3 3 3 2" xfId="39812"/>
    <cellStyle name="Normal 9 2 2 3 3 3 4" xfId="39813"/>
    <cellStyle name="Normal 9 2 2 3 3 4" xfId="39814"/>
    <cellStyle name="Normal 9 2 2 3 3 4 2" xfId="39815"/>
    <cellStyle name="Normal 9 2 2 3 3 4 2 2" xfId="39816"/>
    <cellStyle name="Normal 9 2 2 3 3 4 3" xfId="39817"/>
    <cellStyle name="Normal 9 2 2 3 3 5" xfId="39818"/>
    <cellStyle name="Normal 9 2 2 3 3 5 2" xfId="39819"/>
    <cellStyle name="Normal 9 2 2 3 3 6" xfId="39820"/>
    <cellStyle name="Normal 9 2 2 3 4" xfId="39821"/>
    <cellStyle name="Normal 9 2 2 3 4 2" xfId="39822"/>
    <cellStyle name="Normal 9 2 2 3 4 2 2" xfId="39823"/>
    <cellStyle name="Normal 9 2 2 3 4 2 2 2" xfId="39824"/>
    <cellStyle name="Normal 9 2 2 3 4 2 2 2 2" xfId="39825"/>
    <cellStyle name="Normal 9 2 2 3 4 2 2 3" xfId="39826"/>
    <cellStyle name="Normal 9 2 2 3 4 2 3" xfId="39827"/>
    <cellStyle name="Normal 9 2 2 3 4 2 3 2" xfId="39828"/>
    <cellStyle name="Normal 9 2 2 3 4 2 4" xfId="39829"/>
    <cellStyle name="Normal 9 2 2 3 4 3" xfId="39830"/>
    <cellStyle name="Normal 9 2 2 3 4 3 2" xfId="39831"/>
    <cellStyle name="Normal 9 2 2 3 4 3 2 2" xfId="39832"/>
    <cellStyle name="Normal 9 2 2 3 4 3 3" xfId="39833"/>
    <cellStyle name="Normal 9 2 2 3 4 4" xfId="39834"/>
    <cellStyle name="Normal 9 2 2 3 4 4 2" xfId="39835"/>
    <cellStyle name="Normal 9 2 2 3 4 5" xfId="39836"/>
    <cellStyle name="Normal 9 2 2 3 5" xfId="39837"/>
    <cellStyle name="Normal 9 2 2 3 5 2" xfId="39838"/>
    <cellStyle name="Normal 9 2 2 3 5 2 2" xfId="39839"/>
    <cellStyle name="Normal 9 2 2 3 5 2 2 2" xfId="39840"/>
    <cellStyle name="Normal 9 2 2 3 5 2 3" xfId="39841"/>
    <cellStyle name="Normal 9 2 2 3 5 3" xfId="39842"/>
    <cellStyle name="Normal 9 2 2 3 5 3 2" xfId="39843"/>
    <cellStyle name="Normal 9 2 2 3 5 4" xfId="39844"/>
    <cellStyle name="Normal 9 2 2 3 6" xfId="39845"/>
    <cellStyle name="Normal 9 2 2 3 6 2" xfId="39846"/>
    <cellStyle name="Normal 9 2 2 3 6 2 2" xfId="39847"/>
    <cellStyle name="Normal 9 2 2 3 6 3" xfId="39848"/>
    <cellStyle name="Normal 9 2 2 3 7" xfId="39849"/>
    <cellStyle name="Normal 9 2 2 3 7 2" xfId="39850"/>
    <cellStyle name="Normal 9 2 2 3 8" xfId="39851"/>
    <cellStyle name="Normal 9 2 2 4" xfId="39852"/>
    <cellStyle name="Normal 9 2 2 4 2" xfId="39853"/>
    <cellStyle name="Normal 9 2 2 4 2 2" xfId="39854"/>
    <cellStyle name="Normal 9 2 2 4 2 2 2" xfId="39855"/>
    <cellStyle name="Normal 9 2 2 4 2 2 2 2" xfId="39856"/>
    <cellStyle name="Normal 9 2 2 4 2 2 2 2 2" xfId="39857"/>
    <cellStyle name="Normal 9 2 2 4 2 2 2 2 2 2" xfId="39858"/>
    <cellStyle name="Normal 9 2 2 4 2 2 2 2 3" xfId="39859"/>
    <cellStyle name="Normal 9 2 2 4 2 2 2 3" xfId="39860"/>
    <cellStyle name="Normal 9 2 2 4 2 2 2 3 2" xfId="39861"/>
    <cellStyle name="Normal 9 2 2 4 2 2 2 4" xfId="39862"/>
    <cellStyle name="Normal 9 2 2 4 2 2 3" xfId="39863"/>
    <cellStyle name="Normal 9 2 2 4 2 2 3 2" xfId="39864"/>
    <cellStyle name="Normal 9 2 2 4 2 2 3 2 2" xfId="39865"/>
    <cellStyle name="Normal 9 2 2 4 2 2 3 3" xfId="39866"/>
    <cellStyle name="Normal 9 2 2 4 2 2 4" xfId="39867"/>
    <cellStyle name="Normal 9 2 2 4 2 2 4 2" xfId="39868"/>
    <cellStyle name="Normal 9 2 2 4 2 2 5" xfId="39869"/>
    <cellStyle name="Normal 9 2 2 4 2 3" xfId="39870"/>
    <cellStyle name="Normal 9 2 2 4 2 3 2" xfId="39871"/>
    <cellStyle name="Normal 9 2 2 4 2 3 2 2" xfId="39872"/>
    <cellStyle name="Normal 9 2 2 4 2 3 2 2 2" xfId="39873"/>
    <cellStyle name="Normal 9 2 2 4 2 3 2 3" xfId="39874"/>
    <cellStyle name="Normal 9 2 2 4 2 3 3" xfId="39875"/>
    <cellStyle name="Normal 9 2 2 4 2 3 3 2" xfId="39876"/>
    <cellStyle name="Normal 9 2 2 4 2 3 4" xfId="39877"/>
    <cellStyle name="Normal 9 2 2 4 2 4" xfId="39878"/>
    <cellStyle name="Normal 9 2 2 4 2 4 2" xfId="39879"/>
    <cellStyle name="Normal 9 2 2 4 2 4 2 2" xfId="39880"/>
    <cellStyle name="Normal 9 2 2 4 2 4 3" xfId="39881"/>
    <cellStyle name="Normal 9 2 2 4 2 5" xfId="39882"/>
    <cellStyle name="Normal 9 2 2 4 2 5 2" xfId="39883"/>
    <cellStyle name="Normal 9 2 2 4 2 6" xfId="39884"/>
    <cellStyle name="Normal 9 2 2 4 3" xfId="39885"/>
    <cellStyle name="Normal 9 2 2 4 3 2" xfId="39886"/>
    <cellStyle name="Normal 9 2 2 4 3 2 2" xfId="39887"/>
    <cellStyle name="Normal 9 2 2 4 3 2 2 2" xfId="39888"/>
    <cellStyle name="Normal 9 2 2 4 3 2 2 2 2" xfId="39889"/>
    <cellStyle name="Normal 9 2 2 4 3 2 2 3" xfId="39890"/>
    <cellStyle name="Normal 9 2 2 4 3 2 3" xfId="39891"/>
    <cellStyle name="Normal 9 2 2 4 3 2 3 2" xfId="39892"/>
    <cellStyle name="Normal 9 2 2 4 3 2 4" xfId="39893"/>
    <cellStyle name="Normal 9 2 2 4 3 3" xfId="39894"/>
    <cellStyle name="Normal 9 2 2 4 3 3 2" xfId="39895"/>
    <cellStyle name="Normal 9 2 2 4 3 3 2 2" xfId="39896"/>
    <cellStyle name="Normal 9 2 2 4 3 3 3" xfId="39897"/>
    <cellStyle name="Normal 9 2 2 4 3 4" xfId="39898"/>
    <cellStyle name="Normal 9 2 2 4 3 4 2" xfId="39899"/>
    <cellStyle name="Normal 9 2 2 4 3 5" xfId="39900"/>
    <cellStyle name="Normal 9 2 2 4 4" xfId="39901"/>
    <cellStyle name="Normal 9 2 2 4 4 2" xfId="39902"/>
    <cellStyle name="Normal 9 2 2 4 4 2 2" xfId="39903"/>
    <cellStyle name="Normal 9 2 2 4 4 2 2 2" xfId="39904"/>
    <cellStyle name="Normal 9 2 2 4 4 2 3" xfId="39905"/>
    <cellStyle name="Normal 9 2 2 4 4 3" xfId="39906"/>
    <cellStyle name="Normal 9 2 2 4 4 3 2" xfId="39907"/>
    <cellStyle name="Normal 9 2 2 4 4 4" xfId="39908"/>
    <cellStyle name="Normal 9 2 2 4 5" xfId="39909"/>
    <cellStyle name="Normal 9 2 2 4 5 2" xfId="39910"/>
    <cellStyle name="Normal 9 2 2 4 5 2 2" xfId="39911"/>
    <cellStyle name="Normal 9 2 2 4 5 3" xfId="39912"/>
    <cellStyle name="Normal 9 2 2 4 6" xfId="39913"/>
    <cellStyle name="Normal 9 2 2 4 6 2" xfId="39914"/>
    <cellStyle name="Normal 9 2 2 4 7" xfId="39915"/>
    <cellStyle name="Normal 9 2 2 5" xfId="39916"/>
    <cellStyle name="Normal 9 2 2 5 2" xfId="39917"/>
    <cellStyle name="Normal 9 2 2 5 2 2" xfId="39918"/>
    <cellStyle name="Normal 9 2 2 5 2 2 2" xfId="39919"/>
    <cellStyle name="Normal 9 2 2 5 2 2 2 2" xfId="39920"/>
    <cellStyle name="Normal 9 2 2 5 2 2 2 2 2" xfId="39921"/>
    <cellStyle name="Normal 9 2 2 5 2 2 2 3" xfId="39922"/>
    <cellStyle name="Normal 9 2 2 5 2 2 3" xfId="39923"/>
    <cellStyle name="Normal 9 2 2 5 2 2 3 2" xfId="39924"/>
    <cellStyle name="Normal 9 2 2 5 2 2 4" xfId="39925"/>
    <cellStyle name="Normal 9 2 2 5 2 3" xfId="39926"/>
    <cellStyle name="Normal 9 2 2 5 2 3 2" xfId="39927"/>
    <cellStyle name="Normal 9 2 2 5 2 3 2 2" xfId="39928"/>
    <cellStyle name="Normal 9 2 2 5 2 3 3" xfId="39929"/>
    <cellStyle name="Normal 9 2 2 5 2 4" xfId="39930"/>
    <cellStyle name="Normal 9 2 2 5 2 4 2" xfId="39931"/>
    <cellStyle name="Normal 9 2 2 5 2 5" xfId="39932"/>
    <cellStyle name="Normal 9 2 2 5 3" xfId="39933"/>
    <cellStyle name="Normal 9 2 2 5 3 2" xfId="39934"/>
    <cellStyle name="Normal 9 2 2 5 3 2 2" xfId="39935"/>
    <cellStyle name="Normal 9 2 2 5 3 2 2 2" xfId="39936"/>
    <cellStyle name="Normal 9 2 2 5 3 2 3" xfId="39937"/>
    <cellStyle name="Normal 9 2 2 5 3 3" xfId="39938"/>
    <cellStyle name="Normal 9 2 2 5 3 3 2" xfId="39939"/>
    <cellStyle name="Normal 9 2 2 5 3 4" xfId="39940"/>
    <cellStyle name="Normal 9 2 2 5 4" xfId="39941"/>
    <cellStyle name="Normal 9 2 2 5 4 2" xfId="39942"/>
    <cellStyle name="Normal 9 2 2 5 4 2 2" xfId="39943"/>
    <cellStyle name="Normal 9 2 2 5 4 3" xfId="39944"/>
    <cellStyle name="Normal 9 2 2 5 5" xfId="39945"/>
    <cellStyle name="Normal 9 2 2 5 5 2" xfId="39946"/>
    <cellStyle name="Normal 9 2 2 5 6" xfId="39947"/>
    <cellStyle name="Normal 9 2 2 6" xfId="39948"/>
    <cellStyle name="Normal 9 2 2 6 2" xfId="39949"/>
    <cellStyle name="Normal 9 2 2 6 2 2" xfId="39950"/>
    <cellStyle name="Normal 9 2 2 6 2 2 2" xfId="39951"/>
    <cellStyle name="Normal 9 2 2 6 2 2 2 2" xfId="39952"/>
    <cellStyle name="Normal 9 2 2 6 2 2 3" xfId="39953"/>
    <cellStyle name="Normal 9 2 2 6 2 3" xfId="39954"/>
    <cellStyle name="Normal 9 2 2 6 2 3 2" xfId="39955"/>
    <cellStyle name="Normal 9 2 2 6 2 4" xfId="39956"/>
    <cellStyle name="Normal 9 2 2 6 3" xfId="39957"/>
    <cellStyle name="Normal 9 2 2 6 3 2" xfId="39958"/>
    <cellStyle name="Normal 9 2 2 6 3 2 2" xfId="39959"/>
    <cellStyle name="Normal 9 2 2 6 3 3" xfId="39960"/>
    <cellStyle name="Normal 9 2 2 6 4" xfId="39961"/>
    <cellStyle name="Normal 9 2 2 6 4 2" xfId="39962"/>
    <cellStyle name="Normal 9 2 2 6 5" xfId="39963"/>
    <cellStyle name="Normal 9 2 2 7" xfId="39964"/>
    <cellStyle name="Normal 9 2 2 7 2" xfId="39965"/>
    <cellStyle name="Normal 9 2 2 7 2 2" xfId="39966"/>
    <cellStyle name="Normal 9 2 2 7 2 2 2" xfId="39967"/>
    <cellStyle name="Normal 9 2 2 7 2 3" xfId="39968"/>
    <cellStyle name="Normal 9 2 2 7 3" xfId="39969"/>
    <cellStyle name="Normal 9 2 2 7 3 2" xfId="39970"/>
    <cellStyle name="Normal 9 2 2 7 4" xfId="39971"/>
    <cellStyle name="Normal 9 2 2 8" xfId="39972"/>
    <cellStyle name="Normal 9 2 2 8 2" xfId="39973"/>
    <cellStyle name="Normal 9 2 2 8 2 2" xfId="39974"/>
    <cellStyle name="Normal 9 2 2 8 3" xfId="39975"/>
    <cellStyle name="Normal 9 2 2 9" xfId="39976"/>
    <cellStyle name="Normal 9 2 2 9 2" xfId="39977"/>
    <cellStyle name="Normal 9 2 3" xfId="39978"/>
    <cellStyle name="Normal 9 2 3 2" xfId="39979"/>
    <cellStyle name="Normal 9 2 3 2 2" xfId="39980"/>
    <cellStyle name="Normal 9 2 3 2 2 2" xfId="39981"/>
    <cellStyle name="Normal 9 2 3 2 2 2 2" xfId="39982"/>
    <cellStyle name="Normal 9 2 3 2 2 2 2 2" xfId="39983"/>
    <cellStyle name="Normal 9 2 3 2 2 2 2 2 2" xfId="39984"/>
    <cellStyle name="Normal 9 2 3 2 2 2 2 2 2 2" xfId="39985"/>
    <cellStyle name="Normal 9 2 3 2 2 2 2 2 2 2 2" xfId="39986"/>
    <cellStyle name="Normal 9 2 3 2 2 2 2 2 2 3" xfId="39987"/>
    <cellStyle name="Normal 9 2 3 2 2 2 2 2 3" xfId="39988"/>
    <cellStyle name="Normal 9 2 3 2 2 2 2 2 3 2" xfId="39989"/>
    <cellStyle name="Normal 9 2 3 2 2 2 2 2 4" xfId="39990"/>
    <cellStyle name="Normal 9 2 3 2 2 2 2 3" xfId="39991"/>
    <cellStyle name="Normal 9 2 3 2 2 2 2 3 2" xfId="39992"/>
    <cellStyle name="Normal 9 2 3 2 2 2 2 3 2 2" xfId="39993"/>
    <cellStyle name="Normal 9 2 3 2 2 2 2 3 3" xfId="39994"/>
    <cellStyle name="Normal 9 2 3 2 2 2 2 4" xfId="39995"/>
    <cellStyle name="Normal 9 2 3 2 2 2 2 4 2" xfId="39996"/>
    <cellStyle name="Normal 9 2 3 2 2 2 2 5" xfId="39997"/>
    <cellStyle name="Normal 9 2 3 2 2 2 3" xfId="39998"/>
    <cellStyle name="Normal 9 2 3 2 2 2 3 2" xfId="39999"/>
    <cellStyle name="Normal 9 2 3 2 2 2 3 2 2" xfId="40000"/>
    <cellStyle name="Normal 9 2 3 2 2 2 3 2 2 2" xfId="40001"/>
    <cellStyle name="Normal 9 2 3 2 2 2 3 2 3" xfId="40002"/>
    <cellStyle name="Normal 9 2 3 2 2 2 3 3" xfId="40003"/>
    <cellStyle name="Normal 9 2 3 2 2 2 3 3 2" xfId="40004"/>
    <cellStyle name="Normal 9 2 3 2 2 2 3 4" xfId="40005"/>
    <cellStyle name="Normal 9 2 3 2 2 2 4" xfId="40006"/>
    <cellStyle name="Normal 9 2 3 2 2 2 4 2" xfId="40007"/>
    <cellStyle name="Normal 9 2 3 2 2 2 4 2 2" xfId="40008"/>
    <cellStyle name="Normal 9 2 3 2 2 2 4 3" xfId="40009"/>
    <cellStyle name="Normal 9 2 3 2 2 2 5" xfId="40010"/>
    <cellStyle name="Normal 9 2 3 2 2 2 5 2" xfId="40011"/>
    <cellStyle name="Normal 9 2 3 2 2 2 6" xfId="40012"/>
    <cellStyle name="Normal 9 2 3 2 2 3" xfId="40013"/>
    <cellStyle name="Normal 9 2 3 2 2 3 2" xfId="40014"/>
    <cellStyle name="Normal 9 2 3 2 2 3 2 2" xfId="40015"/>
    <cellStyle name="Normal 9 2 3 2 2 3 2 2 2" xfId="40016"/>
    <cellStyle name="Normal 9 2 3 2 2 3 2 2 2 2" xfId="40017"/>
    <cellStyle name="Normal 9 2 3 2 2 3 2 2 3" xfId="40018"/>
    <cellStyle name="Normal 9 2 3 2 2 3 2 3" xfId="40019"/>
    <cellStyle name="Normal 9 2 3 2 2 3 2 3 2" xfId="40020"/>
    <cellStyle name="Normal 9 2 3 2 2 3 2 4" xfId="40021"/>
    <cellStyle name="Normal 9 2 3 2 2 3 3" xfId="40022"/>
    <cellStyle name="Normal 9 2 3 2 2 3 3 2" xfId="40023"/>
    <cellStyle name="Normal 9 2 3 2 2 3 3 2 2" xfId="40024"/>
    <cellStyle name="Normal 9 2 3 2 2 3 3 3" xfId="40025"/>
    <cellStyle name="Normal 9 2 3 2 2 3 4" xfId="40026"/>
    <cellStyle name="Normal 9 2 3 2 2 3 4 2" xfId="40027"/>
    <cellStyle name="Normal 9 2 3 2 2 3 5" xfId="40028"/>
    <cellStyle name="Normal 9 2 3 2 2 4" xfId="40029"/>
    <cellStyle name="Normal 9 2 3 2 2 4 2" xfId="40030"/>
    <cellStyle name="Normal 9 2 3 2 2 4 2 2" xfId="40031"/>
    <cellStyle name="Normal 9 2 3 2 2 4 2 2 2" xfId="40032"/>
    <cellStyle name="Normal 9 2 3 2 2 4 2 3" xfId="40033"/>
    <cellStyle name="Normal 9 2 3 2 2 4 3" xfId="40034"/>
    <cellStyle name="Normal 9 2 3 2 2 4 3 2" xfId="40035"/>
    <cellStyle name="Normal 9 2 3 2 2 4 4" xfId="40036"/>
    <cellStyle name="Normal 9 2 3 2 2 5" xfId="40037"/>
    <cellStyle name="Normal 9 2 3 2 2 5 2" xfId="40038"/>
    <cellStyle name="Normal 9 2 3 2 2 5 2 2" xfId="40039"/>
    <cellStyle name="Normal 9 2 3 2 2 5 3" xfId="40040"/>
    <cellStyle name="Normal 9 2 3 2 2 6" xfId="40041"/>
    <cellStyle name="Normal 9 2 3 2 2 6 2" xfId="40042"/>
    <cellStyle name="Normal 9 2 3 2 2 7" xfId="40043"/>
    <cellStyle name="Normal 9 2 3 2 3" xfId="40044"/>
    <cellStyle name="Normal 9 2 3 2 3 2" xfId="40045"/>
    <cellStyle name="Normal 9 2 3 2 3 2 2" xfId="40046"/>
    <cellStyle name="Normal 9 2 3 2 3 2 2 2" xfId="40047"/>
    <cellStyle name="Normal 9 2 3 2 3 2 2 2 2" xfId="40048"/>
    <cellStyle name="Normal 9 2 3 2 3 2 2 2 2 2" xfId="40049"/>
    <cellStyle name="Normal 9 2 3 2 3 2 2 2 3" xfId="40050"/>
    <cellStyle name="Normal 9 2 3 2 3 2 2 3" xfId="40051"/>
    <cellStyle name="Normal 9 2 3 2 3 2 2 3 2" xfId="40052"/>
    <cellStyle name="Normal 9 2 3 2 3 2 2 4" xfId="40053"/>
    <cellStyle name="Normal 9 2 3 2 3 2 3" xfId="40054"/>
    <cellStyle name="Normal 9 2 3 2 3 2 3 2" xfId="40055"/>
    <cellStyle name="Normal 9 2 3 2 3 2 3 2 2" xfId="40056"/>
    <cellStyle name="Normal 9 2 3 2 3 2 3 3" xfId="40057"/>
    <cellStyle name="Normal 9 2 3 2 3 2 4" xfId="40058"/>
    <cellStyle name="Normal 9 2 3 2 3 2 4 2" xfId="40059"/>
    <cellStyle name="Normal 9 2 3 2 3 2 5" xfId="40060"/>
    <cellStyle name="Normal 9 2 3 2 3 3" xfId="40061"/>
    <cellStyle name="Normal 9 2 3 2 3 3 2" xfId="40062"/>
    <cellStyle name="Normal 9 2 3 2 3 3 2 2" xfId="40063"/>
    <cellStyle name="Normal 9 2 3 2 3 3 2 2 2" xfId="40064"/>
    <cellStyle name="Normal 9 2 3 2 3 3 2 3" xfId="40065"/>
    <cellStyle name="Normal 9 2 3 2 3 3 3" xfId="40066"/>
    <cellStyle name="Normal 9 2 3 2 3 3 3 2" xfId="40067"/>
    <cellStyle name="Normal 9 2 3 2 3 3 4" xfId="40068"/>
    <cellStyle name="Normal 9 2 3 2 3 4" xfId="40069"/>
    <cellStyle name="Normal 9 2 3 2 3 4 2" xfId="40070"/>
    <cellStyle name="Normal 9 2 3 2 3 4 2 2" xfId="40071"/>
    <cellStyle name="Normal 9 2 3 2 3 4 3" xfId="40072"/>
    <cellStyle name="Normal 9 2 3 2 3 5" xfId="40073"/>
    <cellStyle name="Normal 9 2 3 2 3 5 2" xfId="40074"/>
    <cellStyle name="Normal 9 2 3 2 3 6" xfId="40075"/>
    <cellStyle name="Normal 9 2 3 2 4" xfId="40076"/>
    <cellStyle name="Normal 9 2 3 2 4 2" xfId="40077"/>
    <cellStyle name="Normal 9 2 3 2 4 2 2" xfId="40078"/>
    <cellStyle name="Normal 9 2 3 2 4 2 2 2" xfId="40079"/>
    <cellStyle name="Normal 9 2 3 2 4 2 2 2 2" xfId="40080"/>
    <cellStyle name="Normal 9 2 3 2 4 2 2 3" xfId="40081"/>
    <cellStyle name="Normal 9 2 3 2 4 2 3" xfId="40082"/>
    <cellStyle name="Normal 9 2 3 2 4 2 3 2" xfId="40083"/>
    <cellStyle name="Normal 9 2 3 2 4 2 4" xfId="40084"/>
    <cellStyle name="Normal 9 2 3 2 4 3" xfId="40085"/>
    <cellStyle name="Normal 9 2 3 2 4 3 2" xfId="40086"/>
    <cellStyle name="Normal 9 2 3 2 4 3 2 2" xfId="40087"/>
    <cellStyle name="Normal 9 2 3 2 4 3 3" xfId="40088"/>
    <cellStyle name="Normal 9 2 3 2 4 4" xfId="40089"/>
    <cellStyle name="Normal 9 2 3 2 4 4 2" xfId="40090"/>
    <cellStyle name="Normal 9 2 3 2 4 5" xfId="40091"/>
    <cellStyle name="Normal 9 2 3 2 5" xfId="40092"/>
    <cellStyle name="Normal 9 2 3 2 5 2" xfId="40093"/>
    <cellStyle name="Normal 9 2 3 2 5 2 2" xfId="40094"/>
    <cellStyle name="Normal 9 2 3 2 5 2 2 2" xfId="40095"/>
    <cellStyle name="Normal 9 2 3 2 5 2 3" xfId="40096"/>
    <cellStyle name="Normal 9 2 3 2 5 3" xfId="40097"/>
    <cellStyle name="Normal 9 2 3 2 5 3 2" xfId="40098"/>
    <cellStyle name="Normal 9 2 3 2 5 4" xfId="40099"/>
    <cellStyle name="Normal 9 2 3 2 6" xfId="40100"/>
    <cellStyle name="Normal 9 2 3 2 6 2" xfId="40101"/>
    <cellStyle name="Normal 9 2 3 2 6 2 2" xfId="40102"/>
    <cellStyle name="Normal 9 2 3 2 6 3" xfId="40103"/>
    <cellStyle name="Normal 9 2 3 2 7" xfId="40104"/>
    <cellStyle name="Normal 9 2 3 2 7 2" xfId="40105"/>
    <cellStyle name="Normal 9 2 3 2 8" xfId="40106"/>
    <cellStyle name="Normal 9 2 3 3" xfId="40107"/>
    <cellStyle name="Normal 9 2 3 3 2" xfId="40108"/>
    <cellStyle name="Normal 9 2 3 3 2 2" xfId="40109"/>
    <cellStyle name="Normal 9 2 3 3 2 2 2" xfId="40110"/>
    <cellStyle name="Normal 9 2 3 3 2 2 2 2" xfId="40111"/>
    <cellStyle name="Normal 9 2 3 3 2 2 2 2 2" xfId="40112"/>
    <cellStyle name="Normal 9 2 3 3 2 2 2 2 2 2" xfId="40113"/>
    <cellStyle name="Normal 9 2 3 3 2 2 2 2 3" xfId="40114"/>
    <cellStyle name="Normal 9 2 3 3 2 2 2 3" xfId="40115"/>
    <cellStyle name="Normal 9 2 3 3 2 2 2 3 2" xfId="40116"/>
    <cellStyle name="Normal 9 2 3 3 2 2 2 4" xfId="40117"/>
    <cellStyle name="Normal 9 2 3 3 2 2 3" xfId="40118"/>
    <cellStyle name="Normal 9 2 3 3 2 2 3 2" xfId="40119"/>
    <cellStyle name="Normal 9 2 3 3 2 2 3 2 2" xfId="40120"/>
    <cellStyle name="Normal 9 2 3 3 2 2 3 3" xfId="40121"/>
    <cellStyle name="Normal 9 2 3 3 2 2 4" xfId="40122"/>
    <cellStyle name="Normal 9 2 3 3 2 2 4 2" xfId="40123"/>
    <cellStyle name="Normal 9 2 3 3 2 2 5" xfId="40124"/>
    <cellStyle name="Normal 9 2 3 3 2 3" xfId="40125"/>
    <cellStyle name="Normal 9 2 3 3 2 3 2" xfId="40126"/>
    <cellStyle name="Normal 9 2 3 3 2 3 2 2" xfId="40127"/>
    <cellStyle name="Normal 9 2 3 3 2 3 2 2 2" xfId="40128"/>
    <cellStyle name="Normal 9 2 3 3 2 3 2 3" xfId="40129"/>
    <cellStyle name="Normal 9 2 3 3 2 3 3" xfId="40130"/>
    <cellStyle name="Normal 9 2 3 3 2 3 3 2" xfId="40131"/>
    <cellStyle name="Normal 9 2 3 3 2 3 4" xfId="40132"/>
    <cellStyle name="Normal 9 2 3 3 2 4" xfId="40133"/>
    <cellStyle name="Normal 9 2 3 3 2 4 2" xfId="40134"/>
    <cellStyle name="Normal 9 2 3 3 2 4 2 2" xfId="40135"/>
    <cellStyle name="Normal 9 2 3 3 2 4 3" xfId="40136"/>
    <cellStyle name="Normal 9 2 3 3 2 5" xfId="40137"/>
    <cellStyle name="Normal 9 2 3 3 2 5 2" xfId="40138"/>
    <cellStyle name="Normal 9 2 3 3 2 6" xfId="40139"/>
    <cellStyle name="Normal 9 2 3 3 3" xfId="40140"/>
    <cellStyle name="Normal 9 2 3 3 3 2" xfId="40141"/>
    <cellStyle name="Normal 9 2 3 3 3 2 2" xfId="40142"/>
    <cellStyle name="Normal 9 2 3 3 3 2 2 2" xfId="40143"/>
    <cellStyle name="Normal 9 2 3 3 3 2 2 2 2" xfId="40144"/>
    <cellStyle name="Normal 9 2 3 3 3 2 2 3" xfId="40145"/>
    <cellStyle name="Normal 9 2 3 3 3 2 3" xfId="40146"/>
    <cellStyle name="Normal 9 2 3 3 3 2 3 2" xfId="40147"/>
    <cellStyle name="Normal 9 2 3 3 3 2 4" xfId="40148"/>
    <cellStyle name="Normal 9 2 3 3 3 3" xfId="40149"/>
    <cellStyle name="Normal 9 2 3 3 3 3 2" xfId="40150"/>
    <cellStyle name="Normal 9 2 3 3 3 3 2 2" xfId="40151"/>
    <cellStyle name="Normal 9 2 3 3 3 3 3" xfId="40152"/>
    <cellStyle name="Normal 9 2 3 3 3 4" xfId="40153"/>
    <cellStyle name="Normal 9 2 3 3 3 4 2" xfId="40154"/>
    <cellStyle name="Normal 9 2 3 3 3 5" xfId="40155"/>
    <cellStyle name="Normal 9 2 3 3 4" xfId="40156"/>
    <cellStyle name="Normal 9 2 3 3 4 2" xfId="40157"/>
    <cellStyle name="Normal 9 2 3 3 4 2 2" xfId="40158"/>
    <cellStyle name="Normal 9 2 3 3 4 2 2 2" xfId="40159"/>
    <cellStyle name="Normal 9 2 3 3 4 2 3" xfId="40160"/>
    <cellStyle name="Normal 9 2 3 3 4 3" xfId="40161"/>
    <cellStyle name="Normal 9 2 3 3 4 3 2" xfId="40162"/>
    <cellStyle name="Normal 9 2 3 3 4 4" xfId="40163"/>
    <cellStyle name="Normal 9 2 3 3 5" xfId="40164"/>
    <cellStyle name="Normal 9 2 3 3 5 2" xfId="40165"/>
    <cellStyle name="Normal 9 2 3 3 5 2 2" xfId="40166"/>
    <cellStyle name="Normal 9 2 3 3 5 3" xfId="40167"/>
    <cellStyle name="Normal 9 2 3 3 6" xfId="40168"/>
    <cellStyle name="Normal 9 2 3 3 6 2" xfId="40169"/>
    <cellStyle name="Normal 9 2 3 3 7" xfId="40170"/>
    <cellStyle name="Normal 9 2 3 4" xfId="40171"/>
    <cellStyle name="Normal 9 2 3 4 2" xfId="40172"/>
    <cellStyle name="Normal 9 2 3 4 2 2" xfId="40173"/>
    <cellStyle name="Normal 9 2 3 4 2 2 2" xfId="40174"/>
    <cellStyle name="Normal 9 2 3 4 2 2 2 2" xfId="40175"/>
    <cellStyle name="Normal 9 2 3 4 2 2 2 2 2" xfId="40176"/>
    <cellStyle name="Normal 9 2 3 4 2 2 2 3" xfId="40177"/>
    <cellStyle name="Normal 9 2 3 4 2 2 3" xfId="40178"/>
    <cellStyle name="Normal 9 2 3 4 2 2 3 2" xfId="40179"/>
    <cellStyle name="Normal 9 2 3 4 2 2 4" xfId="40180"/>
    <cellStyle name="Normal 9 2 3 4 2 3" xfId="40181"/>
    <cellStyle name="Normal 9 2 3 4 2 3 2" xfId="40182"/>
    <cellStyle name="Normal 9 2 3 4 2 3 2 2" xfId="40183"/>
    <cellStyle name="Normal 9 2 3 4 2 3 3" xfId="40184"/>
    <cellStyle name="Normal 9 2 3 4 2 4" xfId="40185"/>
    <cellStyle name="Normal 9 2 3 4 2 4 2" xfId="40186"/>
    <cellStyle name="Normal 9 2 3 4 2 5" xfId="40187"/>
    <cellStyle name="Normal 9 2 3 4 3" xfId="40188"/>
    <cellStyle name="Normal 9 2 3 4 3 2" xfId="40189"/>
    <cellStyle name="Normal 9 2 3 4 3 2 2" xfId="40190"/>
    <cellStyle name="Normal 9 2 3 4 3 2 2 2" xfId="40191"/>
    <cellStyle name="Normal 9 2 3 4 3 2 3" xfId="40192"/>
    <cellStyle name="Normal 9 2 3 4 3 3" xfId="40193"/>
    <cellStyle name="Normal 9 2 3 4 3 3 2" xfId="40194"/>
    <cellStyle name="Normal 9 2 3 4 3 4" xfId="40195"/>
    <cellStyle name="Normal 9 2 3 4 4" xfId="40196"/>
    <cellStyle name="Normal 9 2 3 4 4 2" xfId="40197"/>
    <cellStyle name="Normal 9 2 3 4 4 2 2" xfId="40198"/>
    <cellStyle name="Normal 9 2 3 4 4 3" xfId="40199"/>
    <cellStyle name="Normal 9 2 3 4 5" xfId="40200"/>
    <cellStyle name="Normal 9 2 3 4 5 2" xfId="40201"/>
    <cellStyle name="Normal 9 2 3 4 6" xfId="40202"/>
    <cellStyle name="Normal 9 2 3 5" xfId="40203"/>
    <cellStyle name="Normal 9 2 3 5 2" xfId="40204"/>
    <cellStyle name="Normal 9 2 3 5 2 2" xfId="40205"/>
    <cellStyle name="Normal 9 2 3 5 2 2 2" xfId="40206"/>
    <cellStyle name="Normal 9 2 3 5 2 2 2 2" xfId="40207"/>
    <cellStyle name="Normal 9 2 3 5 2 2 3" xfId="40208"/>
    <cellStyle name="Normal 9 2 3 5 2 3" xfId="40209"/>
    <cellStyle name="Normal 9 2 3 5 2 3 2" xfId="40210"/>
    <cellStyle name="Normal 9 2 3 5 2 4" xfId="40211"/>
    <cellStyle name="Normal 9 2 3 5 3" xfId="40212"/>
    <cellStyle name="Normal 9 2 3 5 3 2" xfId="40213"/>
    <cellStyle name="Normal 9 2 3 5 3 2 2" xfId="40214"/>
    <cellStyle name="Normal 9 2 3 5 3 3" xfId="40215"/>
    <cellStyle name="Normal 9 2 3 5 4" xfId="40216"/>
    <cellStyle name="Normal 9 2 3 5 4 2" xfId="40217"/>
    <cellStyle name="Normal 9 2 3 5 5" xfId="40218"/>
    <cellStyle name="Normal 9 2 3 6" xfId="40219"/>
    <cellStyle name="Normal 9 2 3 6 2" xfId="40220"/>
    <cellStyle name="Normal 9 2 3 6 2 2" xfId="40221"/>
    <cellStyle name="Normal 9 2 3 6 2 2 2" xfId="40222"/>
    <cellStyle name="Normal 9 2 3 6 2 3" xfId="40223"/>
    <cellStyle name="Normal 9 2 3 6 3" xfId="40224"/>
    <cellStyle name="Normal 9 2 3 6 3 2" xfId="40225"/>
    <cellStyle name="Normal 9 2 3 6 4" xfId="40226"/>
    <cellStyle name="Normal 9 2 3 7" xfId="40227"/>
    <cellStyle name="Normal 9 2 3 7 2" xfId="40228"/>
    <cellStyle name="Normal 9 2 3 7 2 2" xfId="40229"/>
    <cellStyle name="Normal 9 2 3 7 3" xfId="40230"/>
    <cellStyle name="Normal 9 2 3 8" xfId="40231"/>
    <cellStyle name="Normal 9 2 3 8 2" xfId="40232"/>
    <cellStyle name="Normal 9 2 3 9" xfId="40233"/>
    <cellStyle name="Normal 9 2 4" xfId="40234"/>
    <cellStyle name="Normal 9 2 4 2" xfId="40235"/>
    <cellStyle name="Normal 9 2 4 2 2" xfId="40236"/>
    <cellStyle name="Normal 9 2 4 2 2 2" xfId="40237"/>
    <cellStyle name="Normal 9 2 4 2 2 2 2" xfId="40238"/>
    <cellStyle name="Normal 9 2 4 2 2 2 2 2" xfId="40239"/>
    <cellStyle name="Normal 9 2 4 2 2 2 2 2 2" xfId="40240"/>
    <cellStyle name="Normal 9 2 4 2 2 2 2 2 2 2" xfId="40241"/>
    <cellStyle name="Normal 9 2 4 2 2 2 2 2 3" xfId="40242"/>
    <cellStyle name="Normal 9 2 4 2 2 2 2 3" xfId="40243"/>
    <cellStyle name="Normal 9 2 4 2 2 2 2 3 2" xfId="40244"/>
    <cellStyle name="Normal 9 2 4 2 2 2 2 4" xfId="40245"/>
    <cellStyle name="Normal 9 2 4 2 2 2 3" xfId="40246"/>
    <cellStyle name="Normal 9 2 4 2 2 2 3 2" xfId="40247"/>
    <cellStyle name="Normal 9 2 4 2 2 2 3 2 2" xfId="40248"/>
    <cellStyle name="Normal 9 2 4 2 2 2 3 3" xfId="40249"/>
    <cellStyle name="Normal 9 2 4 2 2 2 4" xfId="40250"/>
    <cellStyle name="Normal 9 2 4 2 2 2 4 2" xfId="40251"/>
    <cellStyle name="Normal 9 2 4 2 2 2 5" xfId="40252"/>
    <cellStyle name="Normal 9 2 4 2 2 3" xfId="40253"/>
    <cellStyle name="Normal 9 2 4 2 2 3 2" xfId="40254"/>
    <cellStyle name="Normal 9 2 4 2 2 3 2 2" xfId="40255"/>
    <cellStyle name="Normal 9 2 4 2 2 3 2 2 2" xfId="40256"/>
    <cellStyle name="Normal 9 2 4 2 2 3 2 3" xfId="40257"/>
    <cellStyle name="Normal 9 2 4 2 2 3 3" xfId="40258"/>
    <cellStyle name="Normal 9 2 4 2 2 3 3 2" xfId="40259"/>
    <cellStyle name="Normal 9 2 4 2 2 3 4" xfId="40260"/>
    <cellStyle name="Normal 9 2 4 2 2 4" xfId="40261"/>
    <cellStyle name="Normal 9 2 4 2 2 4 2" xfId="40262"/>
    <cellStyle name="Normal 9 2 4 2 2 4 2 2" xfId="40263"/>
    <cellStyle name="Normal 9 2 4 2 2 4 3" xfId="40264"/>
    <cellStyle name="Normal 9 2 4 2 2 5" xfId="40265"/>
    <cellStyle name="Normal 9 2 4 2 2 5 2" xfId="40266"/>
    <cellStyle name="Normal 9 2 4 2 2 6" xfId="40267"/>
    <cellStyle name="Normal 9 2 4 2 3" xfId="40268"/>
    <cellStyle name="Normal 9 2 4 2 3 2" xfId="40269"/>
    <cellStyle name="Normal 9 2 4 2 3 2 2" xfId="40270"/>
    <cellStyle name="Normal 9 2 4 2 3 2 2 2" xfId="40271"/>
    <cellStyle name="Normal 9 2 4 2 3 2 2 2 2" xfId="40272"/>
    <cellStyle name="Normal 9 2 4 2 3 2 2 3" xfId="40273"/>
    <cellStyle name="Normal 9 2 4 2 3 2 3" xfId="40274"/>
    <cellStyle name="Normal 9 2 4 2 3 2 3 2" xfId="40275"/>
    <cellStyle name="Normal 9 2 4 2 3 2 4" xfId="40276"/>
    <cellStyle name="Normal 9 2 4 2 3 3" xfId="40277"/>
    <cellStyle name="Normal 9 2 4 2 3 3 2" xfId="40278"/>
    <cellStyle name="Normal 9 2 4 2 3 3 2 2" xfId="40279"/>
    <cellStyle name="Normal 9 2 4 2 3 3 3" xfId="40280"/>
    <cellStyle name="Normal 9 2 4 2 3 4" xfId="40281"/>
    <cellStyle name="Normal 9 2 4 2 3 4 2" xfId="40282"/>
    <cellStyle name="Normal 9 2 4 2 3 5" xfId="40283"/>
    <cellStyle name="Normal 9 2 4 2 4" xfId="40284"/>
    <cellStyle name="Normal 9 2 4 2 4 2" xfId="40285"/>
    <cellStyle name="Normal 9 2 4 2 4 2 2" xfId="40286"/>
    <cellStyle name="Normal 9 2 4 2 4 2 2 2" xfId="40287"/>
    <cellStyle name="Normal 9 2 4 2 4 2 3" xfId="40288"/>
    <cellStyle name="Normal 9 2 4 2 4 3" xfId="40289"/>
    <cellStyle name="Normal 9 2 4 2 4 3 2" xfId="40290"/>
    <cellStyle name="Normal 9 2 4 2 4 4" xfId="40291"/>
    <cellStyle name="Normal 9 2 4 2 5" xfId="40292"/>
    <cellStyle name="Normal 9 2 4 2 5 2" xfId="40293"/>
    <cellStyle name="Normal 9 2 4 2 5 2 2" xfId="40294"/>
    <cellStyle name="Normal 9 2 4 2 5 3" xfId="40295"/>
    <cellStyle name="Normal 9 2 4 2 6" xfId="40296"/>
    <cellStyle name="Normal 9 2 4 2 6 2" xfId="40297"/>
    <cellStyle name="Normal 9 2 4 2 7" xfId="40298"/>
    <cellStyle name="Normal 9 2 4 3" xfId="40299"/>
    <cellStyle name="Normal 9 2 4 3 2" xfId="40300"/>
    <cellStyle name="Normal 9 2 4 3 2 2" xfId="40301"/>
    <cellStyle name="Normal 9 2 4 3 2 2 2" xfId="40302"/>
    <cellStyle name="Normal 9 2 4 3 2 2 2 2" xfId="40303"/>
    <cellStyle name="Normal 9 2 4 3 2 2 2 2 2" xfId="40304"/>
    <cellStyle name="Normal 9 2 4 3 2 2 2 3" xfId="40305"/>
    <cellStyle name="Normal 9 2 4 3 2 2 3" xfId="40306"/>
    <cellStyle name="Normal 9 2 4 3 2 2 3 2" xfId="40307"/>
    <cellStyle name="Normal 9 2 4 3 2 2 4" xfId="40308"/>
    <cellStyle name="Normal 9 2 4 3 2 3" xfId="40309"/>
    <cellStyle name="Normal 9 2 4 3 2 3 2" xfId="40310"/>
    <cellStyle name="Normal 9 2 4 3 2 3 2 2" xfId="40311"/>
    <cellStyle name="Normal 9 2 4 3 2 3 3" xfId="40312"/>
    <cellStyle name="Normal 9 2 4 3 2 4" xfId="40313"/>
    <cellStyle name="Normal 9 2 4 3 2 4 2" xfId="40314"/>
    <cellStyle name="Normal 9 2 4 3 2 5" xfId="40315"/>
    <cellStyle name="Normal 9 2 4 3 3" xfId="40316"/>
    <cellStyle name="Normal 9 2 4 3 3 2" xfId="40317"/>
    <cellStyle name="Normal 9 2 4 3 3 2 2" xfId="40318"/>
    <cellStyle name="Normal 9 2 4 3 3 2 2 2" xfId="40319"/>
    <cellStyle name="Normal 9 2 4 3 3 2 3" xfId="40320"/>
    <cellStyle name="Normal 9 2 4 3 3 3" xfId="40321"/>
    <cellStyle name="Normal 9 2 4 3 3 3 2" xfId="40322"/>
    <cellStyle name="Normal 9 2 4 3 3 4" xfId="40323"/>
    <cellStyle name="Normal 9 2 4 3 4" xfId="40324"/>
    <cellStyle name="Normal 9 2 4 3 4 2" xfId="40325"/>
    <cellStyle name="Normal 9 2 4 3 4 2 2" xfId="40326"/>
    <cellStyle name="Normal 9 2 4 3 4 3" xfId="40327"/>
    <cellStyle name="Normal 9 2 4 3 5" xfId="40328"/>
    <cellStyle name="Normal 9 2 4 3 5 2" xfId="40329"/>
    <cellStyle name="Normal 9 2 4 3 6" xfId="40330"/>
    <cellStyle name="Normal 9 2 4 4" xfId="40331"/>
    <cellStyle name="Normal 9 2 4 4 2" xfId="40332"/>
    <cellStyle name="Normal 9 2 4 4 2 2" xfId="40333"/>
    <cellStyle name="Normal 9 2 4 4 2 2 2" xfId="40334"/>
    <cellStyle name="Normal 9 2 4 4 2 2 2 2" xfId="40335"/>
    <cellStyle name="Normal 9 2 4 4 2 2 3" xfId="40336"/>
    <cellStyle name="Normal 9 2 4 4 2 3" xfId="40337"/>
    <cellStyle name="Normal 9 2 4 4 2 3 2" xfId="40338"/>
    <cellStyle name="Normal 9 2 4 4 2 4" xfId="40339"/>
    <cellStyle name="Normal 9 2 4 4 3" xfId="40340"/>
    <cellStyle name="Normal 9 2 4 4 3 2" xfId="40341"/>
    <cellStyle name="Normal 9 2 4 4 3 2 2" xfId="40342"/>
    <cellStyle name="Normal 9 2 4 4 3 3" xfId="40343"/>
    <cellStyle name="Normal 9 2 4 4 4" xfId="40344"/>
    <cellStyle name="Normal 9 2 4 4 4 2" xfId="40345"/>
    <cellStyle name="Normal 9 2 4 4 5" xfId="40346"/>
    <cellStyle name="Normal 9 2 4 5" xfId="40347"/>
    <cellStyle name="Normal 9 2 4 5 2" xfId="40348"/>
    <cellStyle name="Normal 9 2 4 5 2 2" xfId="40349"/>
    <cellStyle name="Normal 9 2 4 5 2 2 2" xfId="40350"/>
    <cellStyle name="Normal 9 2 4 5 2 3" xfId="40351"/>
    <cellStyle name="Normal 9 2 4 5 3" xfId="40352"/>
    <cellStyle name="Normal 9 2 4 5 3 2" xfId="40353"/>
    <cellStyle name="Normal 9 2 4 5 4" xfId="40354"/>
    <cellStyle name="Normal 9 2 4 6" xfId="40355"/>
    <cellStyle name="Normal 9 2 4 6 2" xfId="40356"/>
    <cellStyle name="Normal 9 2 4 6 2 2" xfId="40357"/>
    <cellStyle name="Normal 9 2 4 6 3" xfId="40358"/>
    <cellStyle name="Normal 9 2 4 7" xfId="40359"/>
    <cellStyle name="Normal 9 2 4 7 2" xfId="40360"/>
    <cellStyle name="Normal 9 2 4 8" xfId="40361"/>
    <cellStyle name="Normal 9 2 5" xfId="40362"/>
    <cellStyle name="Normal 9 2 5 2" xfId="40363"/>
    <cellStyle name="Normal 9 2 5 2 2" xfId="40364"/>
    <cellStyle name="Normal 9 2 5 2 2 2" xfId="40365"/>
    <cellStyle name="Normal 9 2 5 2 2 2 2" xfId="40366"/>
    <cellStyle name="Normal 9 2 5 2 2 2 2 2" xfId="40367"/>
    <cellStyle name="Normal 9 2 5 2 2 2 2 2 2" xfId="40368"/>
    <cellStyle name="Normal 9 2 5 2 2 2 2 3" xfId="40369"/>
    <cellStyle name="Normal 9 2 5 2 2 2 3" xfId="40370"/>
    <cellStyle name="Normal 9 2 5 2 2 2 3 2" xfId="40371"/>
    <cellStyle name="Normal 9 2 5 2 2 2 4" xfId="40372"/>
    <cellStyle name="Normal 9 2 5 2 2 3" xfId="40373"/>
    <cellStyle name="Normal 9 2 5 2 2 3 2" xfId="40374"/>
    <cellStyle name="Normal 9 2 5 2 2 3 2 2" xfId="40375"/>
    <cellStyle name="Normal 9 2 5 2 2 3 3" xfId="40376"/>
    <cellStyle name="Normal 9 2 5 2 2 4" xfId="40377"/>
    <cellStyle name="Normal 9 2 5 2 2 4 2" xfId="40378"/>
    <cellStyle name="Normal 9 2 5 2 2 5" xfId="40379"/>
    <cellStyle name="Normal 9 2 5 2 3" xfId="40380"/>
    <cellStyle name="Normal 9 2 5 2 3 2" xfId="40381"/>
    <cellStyle name="Normal 9 2 5 2 3 2 2" xfId="40382"/>
    <cellStyle name="Normal 9 2 5 2 3 2 2 2" xfId="40383"/>
    <cellStyle name="Normal 9 2 5 2 3 2 3" xfId="40384"/>
    <cellStyle name="Normal 9 2 5 2 3 3" xfId="40385"/>
    <cellStyle name="Normal 9 2 5 2 3 3 2" xfId="40386"/>
    <cellStyle name="Normal 9 2 5 2 3 4" xfId="40387"/>
    <cellStyle name="Normal 9 2 5 2 4" xfId="40388"/>
    <cellStyle name="Normal 9 2 5 2 4 2" xfId="40389"/>
    <cellStyle name="Normal 9 2 5 2 4 2 2" xfId="40390"/>
    <cellStyle name="Normal 9 2 5 2 4 3" xfId="40391"/>
    <cellStyle name="Normal 9 2 5 2 5" xfId="40392"/>
    <cellStyle name="Normal 9 2 5 2 5 2" xfId="40393"/>
    <cellStyle name="Normal 9 2 5 2 6" xfId="40394"/>
    <cellStyle name="Normal 9 2 5 3" xfId="40395"/>
    <cellStyle name="Normal 9 2 5 3 2" xfId="40396"/>
    <cellStyle name="Normal 9 2 5 3 2 2" xfId="40397"/>
    <cellStyle name="Normal 9 2 5 3 2 2 2" xfId="40398"/>
    <cellStyle name="Normal 9 2 5 3 2 2 2 2" xfId="40399"/>
    <cellStyle name="Normal 9 2 5 3 2 2 3" xfId="40400"/>
    <cellStyle name="Normal 9 2 5 3 2 3" xfId="40401"/>
    <cellStyle name="Normal 9 2 5 3 2 3 2" xfId="40402"/>
    <cellStyle name="Normal 9 2 5 3 2 4" xfId="40403"/>
    <cellStyle name="Normal 9 2 5 3 3" xfId="40404"/>
    <cellStyle name="Normal 9 2 5 3 3 2" xfId="40405"/>
    <cellStyle name="Normal 9 2 5 3 3 2 2" xfId="40406"/>
    <cellStyle name="Normal 9 2 5 3 3 3" xfId="40407"/>
    <cellStyle name="Normal 9 2 5 3 4" xfId="40408"/>
    <cellStyle name="Normal 9 2 5 3 4 2" xfId="40409"/>
    <cellStyle name="Normal 9 2 5 3 5" xfId="40410"/>
    <cellStyle name="Normal 9 2 5 4" xfId="40411"/>
    <cellStyle name="Normal 9 2 5 4 2" xfId="40412"/>
    <cellStyle name="Normal 9 2 5 4 2 2" xfId="40413"/>
    <cellStyle name="Normal 9 2 5 4 2 2 2" xfId="40414"/>
    <cellStyle name="Normal 9 2 5 4 2 3" xfId="40415"/>
    <cellStyle name="Normal 9 2 5 4 3" xfId="40416"/>
    <cellStyle name="Normal 9 2 5 4 3 2" xfId="40417"/>
    <cellStyle name="Normal 9 2 5 4 4" xfId="40418"/>
    <cellStyle name="Normal 9 2 5 5" xfId="40419"/>
    <cellStyle name="Normal 9 2 5 5 2" xfId="40420"/>
    <cellStyle name="Normal 9 2 5 5 2 2" xfId="40421"/>
    <cellStyle name="Normal 9 2 5 5 3" xfId="40422"/>
    <cellStyle name="Normal 9 2 5 6" xfId="40423"/>
    <cellStyle name="Normal 9 2 5 6 2" xfId="40424"/>
    <cellStyle name="Normal 9 2 5 7" xfId="40425"/>
    <cellStyle name="Normal 9 2 6" xfId="40426"/>
    <cellStyle name="Normal 9 2 6 2" xfId="40427"/>
    <cellStyle name="Normal 9 2 6 2 2" xfId="40428"/>
    <cellStyle name="Normal 9 2 6 2 2 2" xfId="40429"/>
    <cellStyle name="Normal 9 2 6 2 2 2 2" xfId="40430"/>
    <cellStyle name="Normal 9 2 6 2 2 2 2 2" xfId="40431"/>
    <cellStyle name="Normal 9 2 6 2 2 2 3" xfId="40432"/>
    <cellStyle name="Normal 9 2 6 2 2 3" xfId="40433"/>
    <cellStyle name="Normal 9 2 6 2 2 3 2" xfId="40434"/>
    <cellStyle name="Normal 9 2 6 2 2 4" xfId="40435"/>
    <cellStyle name="Normal 9 2 6 2 3" xfId="40436"/>
    <cellStyle name="Normal 9 2 6 2 3 2" xfId="40437"/>
    <cellStyle name="Normal 9 2 6 2 3 2 2" xfId="40438"/>
    <cellStyle name="Normal 9 2 6 2 3 3" xfId="40439"/>
    <cellStyle name="Normal 9 2 6 2 4" xfId="40440"/>
    <cellStyle name="Normal 9 2 6 2 4 2" xfId="40441"/>
    <cellStyle name="Normal 9 2 6 2 5" xfId="40442"/>
    <cellStyle name="Normal 9 2 6 3" xfId="40443"/>
    <cellStyle name="Normal 9 2 6 3 2" xfId="40444"/>
    <cellStyle name="Normal 9 2 6 3 2 2" xfId="40445"/>
    <cellStyle name="Normal 9 2 6 3 2 2 2" xfId="40446"/>
    <cellStyle name="Normal 9 2 6 3 2 3" xfId="40447"/>
    <cellStyle name="Normal 9 2 6 3 3" xfId="40448"/>
    <cellStyle name="Normal 9 2 6 3 3 2" xfId="40449"/>
    <cellStyle name="Normal 9 2 6 3 4" xfId="40450"/>
    <cellStyle name="Normal 9 2 6 4" xfId="40451"/>
    <cellStyle name="Normal 9 2 6 4 2" xfId="40452"/>
    <cellStyle name="Normal 9 2 6 4 2 2" xfId="40453"/>
    <cellStyle name="Normal 9 2 6 4 3" xfId="40454"/>
    <cellStyle name="Normal 9 2 6 5" xfId="40455"/>
    <cellStyle name="Normal 9 2 6 5 2" xfId="40456"/>
    <cellStyle name="Normal 9 2 6 6" xfId="40457"/>
    <cellStyle name="Normal 9 2 7" xfId="40458"/>
    <cellStyle name="Normal 9 2 7 2" xfId="40459"/>
    <cellStyle name="Normal 9 2 7 2 2" xfId="40460"/>
    <cellStyle name="Normal 9 2 7 2 2 2" xfId="40461"/>
    <cellStyle name="Normal 9 2 7 2 2 2 2" xfId="40462"/>
    <cellStyle name="Normal 9 2 7 2 2 3" xfId="40463"/>
    <cellStyle name="Normal 9 2 7 2 3" xfId="40464"/>
    <cellStyle name="Normal 9 2 7 2 3 2" xfId="40465"/>
    <cellStyle name="Normal 9 2 7 2 4" xfId="40466"/>
    <cellStyle name="Normal 9 2 7 3" xfId="40467"/>
    <cellStyle name="Normal 9 2 7 3 2" xfId="40468"/>
    <cellStyle name="Normal 9 2 7 3 2 2" xfId="40469"/>
    <cellStyle name="Normal 9 2 7 3 3" xfId="40470"/>
    <cellStyle name="Normal 9 2 7 4" xfId="40471"/>
    <cellStyle name="Normal 9 2 7 4 2" xfId="40472"/>
    <cellStyle name="Normal 9 2 7 5" xfId="40473"/>
    <cellStyle name="Normal 9 2 8" xfId="40474"/>
    <cellStyle name="Normal 9 2 8 2" xfId="40475"/>
    <cellStyle name="Normal 9 2 8 2 2" xfId="40476"/>
    <cellStyle name="Normal 9 2 8 2 2 2" xfId="40477"/>
    <cellStyle name="Normal 9 2 8 2 3" xfId="40478"/>
    <cellStyle name="Normal 9 2 8 3" xfId="40479"/>
    <cellStyle name="Normal 9 2 8 3 2" xfId="40480"/>
    <cellStyle name="Normal 9 2 8 4" xfId="40481"/>
    <cellStyle name="Normal 9 2 9" xfId="40482"/>
    <cellStyle name="Normal 9 2 9 2" xfId="40483"/>
    <cellStyle name="Normal 9 2 9 2 2" xfId="40484"/>
    <cellStyle name="Normal 9 2 9 3" xfId="40485"/>
    <cellStyle name="Normal 9 3" xfId="40486"/>
    <cellStyle name="Normal 9 3 10" xfId="40487"/>
    <cellStyle name="Normal 9 3 2" xfId="40488"/>
    <cellStyle name="Normal 9 3 2 2" xfId="40489"/>
    <cellStyle name="Normal 9 3 2 2 2" xfId="40490"/>
    <cellStyle name="Normal 9 3 2 2 2 2" xfId="40491"/>
    <cellStyle name="Normal 9 3 2 2 2 2 2" xfId="40492"/>
    <cellStyle name="Normal 9 3 2 2 2 2 2 2" xfId="40493"/>
    <cellStyle name="Normal 9 3 2 2 2 2 2 2 2" xfId="40494"/>
    <cellStyle name="Normal 9 3 2 2 2 2 2 2 2 2" xfId="40495"/>
    <cellStyle name="Normal 9 3 2 2 2 2 2 2 2 2 2" xfId="40496"/>
    <cellStyle name="Normal 9 3 2 2 2 2 2 2 2 3" xfId="40497"/>
    <cellStyle name="Normal 9 3 2 2 2 2 2 2 3" xfId="40498"/>
    <cellStyle name="Normal 9 3 2 2 2 2 2 2 3 2" xfId="40499"/>
    <cellStyle name="Normal 9 3 2 2 2 2 2 2 4" xfId="40500"/>
    <cellStyle name="Normal 9 3 2 2 2 2 2 3" xfId="40501"/>
    <cellStyle name="Normal 9 3 2 2 2 2 2 3 2" xfId="40502"/>
    <cellStyle name="Normal 9 3 2 2 2 2 2 3 2 2" xfId="40503"/>
    <cellStyle name="Normal 9 3 2 2 2 2 2 3 3" xfId="40504"/>
    <cellStyle name="Normal 9 3 2 2 2 2 2 4" xfId="40505"/>
    <cellStyle name="Normal 9 3 2 2 2 2 2 4 2" xfId="40506"/>
    <cellStyle name="Normal 9 3 2 2 2 2 2 5" xfId="40507"/>
    <cellStyle name="Normal 9 3 2 2 2 2 3" xfId="40508"/>
    <cellStyle name="Normal 9 3 2 2 2 2 3 2" xfId="40509"/>
    <cellStyle name="Normal 9 3 2 2 2 2 3 2 2" xfId="40510"/>
    <cellStyle name="Normal 9 3 2 2 2 2 3 2 2 2" xfId="40511"/>
    <cellStyle name="Normal 9 3 2 2 2 2 3 2 3" xfId="40512"/>
    <cellStyle name="Normal 9 3 2 2 2 2 3 3" xfId="40513"/>
    <cellStyle name="Normal 9 3 2 2 2 2 3 3 2" xfId="40514"/>
    <cellStyle name="Normal 9 3 2 2 2 2 3 4" xfId="40515"/>
    <cellStyle name="Normal 9 3 2 2 2 2 4" xfId="40516"/>
    <cellStyle name="Normal 9 3 2 2 2 2 4 2" xfId="40517"/>
    <cellStyle name="Normal 9 3 2 2 2 2 4 2 2" xfId="40518"/>
    <cellStyle name="Normal 9 3 2 2 2 2 4 3" xfId="40519"/>
    <cellStyle name="Normal 9 3 2 2 2 2 5" xfId="40520"/>
    <cellStyle name="Normal 9 3 2 2 2 2 5 2" xfId="40521"/>
    <cellStyle name="Normal 9 3 2 2 2 2 6" xfId="40522"/>
    <cellStyle name="Normal 9 3 2 2 2 3" xfId="40523"/>
    <cellStyle name="Normal 9 3 2 2 2 3 2" xfId="40524"/>
    <cellStyle name="Normal 9 3 2 2 2 3 2 2" xfId="40525"/>
    <cellStyle name="Normal 9 3 2 2 2 3 2 2 2" xfId="40526"/>
    <cellStyle name="Normal 9 3 2 2 2 3 2 2 2 2" xfId="40527"/>
    <cellStyle name="Normal 9 3 2 2 2 3 2 2 3" xfId="40528"/>
    <cellStyle name="Normal 9 3 2 2 2 3 2 3" xfId="40529"/>
    <cellStyle name="Normal 9 3 2 2 2 3 2 3 2" xfId="40530"/>
    <cellStyle name="Normal 9 3 2 2 2 3 2 4" xfId="40531"/>
    <cellStyle name="Normal 9 3 2 2 2 3 3" xfId="40532"/>
    <cellStyle name="Normal 9 3 2 2 2 3 3 2" xfId="40533"/>
    <cellStyle name="Normal 9 3 2 2 2 3 3 2 2" xfId="40534"/>
    <cellStyle name="Normal 9 3 2 2 2 3 3 3" xfId="40535"/>
    <cellStyle name="Normal 9 3 2 2 2 3 4" xfId="40536"/>
    <cellStyle name="Normal 9 3 2 2 2 3 4 2" xfId="40537"/>
    <cellStyle name="Normal 9 3 2 2 2 3 5" xfId="40538"/>
    <cellStyle name="Normal 9 3 2 2 2 4" xfId="40539"/>
    <cellStyle name="Normal 9 3 2 2 2 4 2" xfId="40540"/>
    <cellStyle name="Normal 9 3 2 2 2 4 2 2" xfId="40541"/>
    <cellStyle name="Normal 9 3 2 2 2 4 2 2 2" xfId="40542"/>
    <cellStyle name="Normal 9 3 2 2 2 4 2 3" xfId="40543"/>
    <cellStyle name="Normal 9 3 2 2 2 4 3" xfId="40544"/>
    <cellStyle name="Normal 9 3 2 2 2 4 3 2" xfId="40545"/>
    <cellStyle name="Normal 9 3 2 2 2 4 4" xfId="40546"/>
    <cellStyle name="Normal 9 3 2 2 2 5" xfId="40547"/>
    <cellStyle name="Normal 9 3 2 2 2 5 2" xfId="40548"/>
    <cellStyle name="Normal 9 3 2 2 2 5 2 2" xfId="40549"/>
    <cellStyle name="Normal 9 3 2 2 2 5 3" xfId="40550"/>
    <cellStyle name="Normal 9 3 2 2 2 6" xfId="40551"/>
    <cellStyle name="Normal 9 3 2 2 2 6 2" xfId="40552"/>
    <cellStyle name="Normal 9 3 2 2 2 7" xfId="40553"/>
    <cellStyle name="Normal 9 3 2 2 3" xfId="40554"/>
    <cellStyle name="Normal 9 3 2 2 3 2" xfId="40555"/>
    <cellStyle name="Normal 9 3 2 2 3 2 2" xfId="40556"/>
    <cellStyle name="Normal 9 3 2 2 3 2 2 2" xfId="40557"/>
    <cellStyle name="Normal 9 3 2 2 3 2 2 2 2" xfId="40558"/>
    <cellStyle name="Normal 9 3 2 2 3 2 2 2 2 2" xfId="40559"/>
    <cellStyle name="Normal 9 3 2 2 3 2 2 2 3" xfId="40560"/>
    <cellStyle name="Normal 9 3 2 2 3 2 2 3" xfId="40561"/>
    <cellStyle name="Normal 9 3 2 2 3 2 2 3 2" xfId="40562"/>
    <cellStyle name="Normal 9 3 2 2 3 2 2 4" xfId="40563"/>
    <cellStyle name="Normal 9 3 2 2 3 2 3" xfId="40564"/>
    <cellStyle name="Normal 9 3 2 2 3 2 3 2" xfId="40565"/>
    <cellStyle name="Normal 9 3 2 2 3 2 3 2 2" xfId="40566"/>
    <cellStyle name="Normal 9 3 2 2 3 2 3 3" xfId="40567"/>
    <cellStyle name="Normal 9 3 2 2 3 2 4" xfId="40568"/>
    <cellStyle name="Normal 9 3 2 2 3 2 4 2" xfId="40569"/>
    <cellStyle name="Normal 9 3 2 2 3 2 5" xfId="40570"/>
    <cellStyle name="Normal 9 3 2 2 3 3" xfId="40571"/>
    <cellStyle name="Normal 9 3 2 2 3 3 2" xfId="40572"/>
    <cellStyle name="Normal 9 3 2 2 3 3 2 2" xfId="40573"/>
    <cellStyle name="Normal 9 3 2 2 3 3 2 2 2" xfId="40574"/>
    <cellStyle name="Normal 9 3 2 2 3 3 2 3" xfId="40575"/>
    <cellStyle name="Normal 9 3 2 2 3 3 3" xfId="40576"/>
    <cellStyle name="Normal 9 3 2 2 3 3 3 2" xfId="40577"/>
    <cellStyle name="Normal 9 3 2 2 3 3 4" xfId="40578"/>
    <cellStyle name="Normal 9 3 2 2 3 4" xfId="40579"/>
    <cellStyle name="Normal 9 3 2 2 3 4 2" xfId="40580"/>
    <cellStyle name="Normal 9 3 2 2 3 4 2 2" xfId="40581"/>
    <cellStyle name="Normal 9 3 2 2 3 4 3" xfId="40582"/>
    <cellStyle name="Normal 9 3 2 2 3 5" xfId="40583"/>
    <cellStyle name="Normal 9 3 2 2 3 5 2" xfId="40584"/>
    <cellStyle name="Normal 9 3 2 2 3 6" xfId="40585"/>
    <cellStyle name="Normal 9 3 2 2 4" xfId="40586"/>
    <cellStyle name="Normal 9 3 2 2 4 2" xfId="40587"/>
    <cellStyle name="Normal 9 3 2 2 4 2 2" xfId="40588"/>
    <cellStyle name="Normal 9 3 2 2 4 2 2 2" xfId="40589"/>
    <cellStyle name="Normal 9 3 2 2 4 2 2 2 2" xfId="40590"/>
    <cellStyle name="Normal 9 3 2 2 4 2 2 3" xfId="40591"/>
    <cellStyle name="Normal 9 3 2 2 4 2 3" xfId="40592"/>
    <cellStyle name="Normal 9 3 2 2 4 2 3 2" xfId="40593"/>
    <cellStyle name="Normal 9 3 2 2 4 2 4" xfId="40594"/>
    <cellStyle name="Normal 9 3 2 2 4 3" xfId="40595"/>
    <cellStyle name="Normal 9 3 2 2 4 3 2" xfId="40596"/>
    <cellStyle name="Normal 9 3 2 2 4 3 2 2" xfId="40597"/>
    <cellStyle name="Normal 9 3 2 2 4 3 3" xfId="40598"/>
    <cellStyle name="Normal 9 3 2 2 4 4" xfId="40599"/>
    <cellStyle name="Normal 9 3 2 2 4 4 2" xfId="40600"/>
    <cellStyle name="Normal 9 3 2 2 4 5" xfId="40601"/>
    <cellStyle name="Normal 9 3 2 2 5" xfId="40602"/>
    <cellStyle name="Normal 9 3 2 2 5 2" xfId="40603"/>
    <cellStyle name="Normal 9 3 2 2 5 2 2" xfId="40604"/>
    <cellStyle name="Normal 9 3 2 2 5 2 2 2" xfId="40605"/>
    <cellStyle name="Normal 9 3 2 2 5 2 3" xfId="40606"/>
    <cellStyle name="Normal 9 3 2 2 5 3" xfId="40607"/>
    <cellStyle name="Normal 9 3 2 2 5 3 2" xfId="40608"/>
    <cellStyle name="Normal 9 3 2 2 5 4" xfId="40609"/>
    <cellStyle name="Normal 9 3 2 2 6" xfId="40610"/>
    <cellStyle name="Normal 9 3 2 2 6 2" xfId="40611"/>
    <cellStyle name="Normal 9 3 2 2 6 2 2" xfId="40612"/>
    <cellStyle name="Normal 9 3 2 2 6 3" xfId="40613"/>
    <cellStyle name="Normal 9 3 2 2 7" xfId="40614"/>
    <cellStyle name="Normal 9 3 2 2 7 2" xfId="40615"/>
    <cellStyle name="Normal 9 3 2 2 8" xfId="40616"/>
    <cellStyle name="Normal 9 3 2 3" xfId="40617"/>
    <cellStyle name="Normal 9 3 2 3 2" xfId="40618"/>
    <cellStyle name="Normal 9 3 2 3 2 2" xfId="40619"/>
    <cellStyle name="Normal 9 3 2 3 2 2 2" xfId="40620"/>
    <cellStyle name="Normal 9 3 2 3 2 2 2 2" xfId="40621"/>
    <cellStyle name="Normal 9 3 2 3 2 2 2 2 2" xfId="40622"/>
    <cellStyle name="Normal 9 3 2 3 2 2 2 2 2 2" xfId="40623"/>
    <cellStyle name="Normal 9 3 2 3 2 2 2 2 3" xfId="40624"/>
    <cellStyle name="Normal 9 3 2 3 2 2 2 3" xfId="40625"/>
    <cellStyle name="Normal 9 3 2 3 2 2 2 3 2" xfId="40626"/>
    <cellStyle name="Normal 9 3 2 3 2 2 2 4" xfId="40627"/>
    <cellStyle name="Normal 9 3 2 3 2 2 3" xfId="40628"/>
    <cellStyle name="Normal 9 3 2 3 2 2 3 2" xfId="40629"/>
    <cellStyle name="Normal 9 3 2 3 2 2 3 2 2" xfId="40630"/>
    <cellStyle name="Normal 9 3 2 3 2 2 3 3" xfId="40631"/>
    <cellStyle name="Normal 9 3 2 3 2 2 4" xfId="40632"/>
    <cellStyle name="Normal 9 3 2 3 2 2 4 2" xfId="40633"/>
    <cellStyle name="Normal 9 3 2 3 2 2 5" xfId="40634"/>
    <cellStyle name="Normal 9 3 2 3 2 3" xfId="40635"/>
    <cellStyle name="Normal 9 3 2 3 2 3 2" xfId="40636"/>
    <cellStyle name="Normal 9 3 2 3 2 3 2 2" xfId="40637"/>
    <cellStyle name="Normal 9 3 2 3 2 3 2 2 2" xfId="40638"/>
    <cellStyle name="Normal 9 3 2 3 2 3 2 3" xfId="40639"/>
    <cellStyle name="Normal 9 3 2 3 2 3 3" xfId="40640"/>
    <cellStyle name="Normal 9 3 2 3 2 3 3 2" xfId="40641"/>
    <cellStyle name="Normal 9 3 2 3 2 3 4" xfId="40642"/>
    <cellStyle name="Normal 9 3 2 3 2 4" xfId="40643"/>
    <cellStyle name="Normal 9 3 2 3 2 4 2" xfId="40644"/>
    <cellStyle name="Normal 9 3 2 3 2 4 2 2" xfId="40645"/>
    <cellStyle name="Normal 9 3 2 3 2 4 3" xfId="40646"/>
    <cellStyle name="Normal 9 3 2 3 2 5" xfId="40647"/>
    <cellStyle name="Normal 9 3 2 3 2 5 2" xfId="40648"/>
    <cellStyle name="Normal 9 3 2 3 2 6" xfId="40649"/>
    <cellStyle name="Normal 9 3 2 3 3" xfId="40650"/>
    <cellStyle name="Normal 9 3 2 3 3 2" xfId="40651"/>
    <cellStyle name="Normal 9 3 2 3 3 2 2" xfId="40652"/>
    <cellStyle name="Normal 9 3 2 3 3 2 2 2" xfId="40653"/>
    <cellStyle name="Normal 9 3 2 3 3 2 2 2 2" xfId="40654"/>
    <cellStyle name="Normal 9 3 2 3 3 2 2 3" xfId="40655"/>
    <cellStyle name="Normal 9 3 2 3 3 2 3" xfId="40656"/>
    <cellStyle name="Normal 9 3 2 3 3 2 3 2" xfId="40657"/>
    <cellStyle name="Normal 9 3 2 3 3 2 4" xfId="40658"/>
    <cellStyle name="Normal 9 3 2 3 3 3" xfId="40659"/>
    <cellStyle name="Normal 9 3 2 3 3 3 2" xfId="40660"/>
    <cellStyle name="Normal 9 3 2 3 3 3 2 2" xfId="40661"/>
    <cellStyle name="Normal 9 3 2 3 3 3 3" xfId="40662"/>
    <cellStyle name="Normal 9 3 2 3 3 4" xfId="40663"/>
    <cellStyle name="Normal 9 3 2 3 3 4 2" xfId="40664"/>
    <cellStyle name="Normal 9 3 2 3 3 5" xfId="40665"/>
    <cellStyle name="Normal 9 3 2 3 4" xfId="40666"/>
    <cellStyle name="Normal 9 3 2 3 4 2" xfId="40667"/>
    <cellStyle name="Normal 9 3 2 3 4 2 2" xfId="40668"/>
    <cellStyle name="Normal 9 3 2 3 4 2 2 2" xfId="40669"/>
    <cellStyle name="Normal 9 3 2 3 4 2 3" xfId="40670"/>
    <cellStyle name="Normal 9 3 2 3 4 3" xfId="40671"/>
    <cellStyle name="Normal 9 3 2 3 4 3 2" xfId="40672"/>
    <cellStyle name="Normal 9 3 2 3 4 4" xfId="40673"/>
    <cellStyle name="Normal 9 3 2 3 5" xfId="40674"/>
    <cellStyle name="Normal 9 3 2 3 5 2" xfId="40675"/>
    <cellStyle name="Normal 9 3 2 3 5 2 2" xfId="40676"/>
    <cellStyle name="Normal 9 3 2 3 5 3" xfId="40677"/>
    <cellStyle name="Normal 9 3 2 3 6" xfId="40678"/>
    <cellStyle name="Normal 9 3 2 3 6 2" xfId="40679"/>
    <cellStyle name="Normal 9 3 2 3 7" xfId="40680"/>
    <cellStyle name="Normal 9 3 2 4" xfId="40681"/>
    <cellStyle name="Normal 9 3 2 4 2" xfId="40682"/>
    <cellStyle name="Normal 9 3 2 4 2 2" xfId="40683"/>
    <cellStyle name="Normal 9 3 2 4 2 2 2" xfId="40684"/>
    <cellStyle name="Normal 9 3 2 4 2 2 2 2" xfId="40685"/>
    <cellStyle name="Normal 9 3 2 4 2 2 2 2 2" xfId="40686"/>
    <cellStyle name="Normal 9 3 2 4 2 2 2 3" xfId="40687"/>
    <cellStyle name="Normal 9 3 2 4 2 2 3" xfId="40688"/>
    <cellStyle name="Normal 9 3 2 4 2 2 3 2" xfId="40689"/>
    <cellStyle name="Normal 9 3 2 4 2 2 4" xfId="40690"/>
    <cellStyle name="Normal 9 3 2 4 2 3" xfId="40691"/>
    <cellStyle name="Normal 9 3 2 4 2 3 2" xfId="40692"/>
    <cellStyle name="Normal 9 3 2 4 2 3 2 2" xfId="40693"/>
    <cellStyle name="Normal 9 3 2 4 2 3 3" xfId="40694"/>
    <cellStyle name="Normal 9 3 2 4 2 4" xfId="40695"/>
    <cellStyle name="Normal 9 3 2 4 2 4 2" xfId="40696"/>
    <cellStyle name="Normal 9 3 2 4 2 5" xfId="40697"/>
    <cellStyle name="Normal 9 3 2 4 3" xfId="40698"/>
    <cellStyle name="Normal 9 3 2 4 3 2" xfId="40699"/>
    <cellStyle name="Normal 9 3 2 4 3 2 2" xfId="40700"/>
    <cellStyle name="Normal 9 3 2 4 3 2 2 2" xfId="40701"/>
    <cellStyle name="Normal 9 3 2 4 3 2 3" xfId="40702"/>
    <cellStyle name="Normal 9 3 2 4 3 3" xfId="40703"/>
    <cellStyle name="Normal 9 3 2 4 3 3 2" xfId="40704"/>
    <cellStyle name="Normal 9 3 2 4 3 4" xfId="40705"/>
    <cellStyle name="Normal 9 3 2 4 4" xfId="40706"/>
    <cellStyle name="Normal 9 3 2 4 4 2" xfId="40707"/>
    <cellStyle name="Normal 9 3 2 4 4 2 2" xfId="40708"/>
    <cellStyle name="Normal 9 3 2 4 4 3" xfId="40709"/>
    <cellStyle name="Normal 9 3 2 4 5" xfId="40710"/>
    <cellStyle name="Normal 9 3 2 4 5 2" xfId="40711"/>
    <cellStyle name="Normal 9 3 2 4 6" xfId="40712"/>
    <cellStyle name="Normal 9 3 2 5" xfId="40713"/>
    <cellStyle name="Normal 9 3 2 5 2" xfId="40714"/>
    <cellStyle name="Normal 9 3 2 5 2 2" xfId="40715"/>
    <cellStyle name="Normal 9 3 2 5 2 2 2" xfId="40716"/>
    <cellStyle name="Normal 9 3 2 5 2 2 2 2" xfId="40717"/>
    <cellStyle name="Normal 9 3 2 5 2 2 3" xfId="40718"/>
    <cellStyle name="Normal 9 3 2 5 2 3" xfId="40719"/>
    <cellStyle name="Normal 9 3 2 5 2 3 2" xfId="40720"/>
    <cellStyle name="Normal 9 3 2 5 2 4" xfId="40721"/>
    <cellStyle name="Normal 9 3 2 5 3" xfId="40722"/>
    <cellStyle name="Normal 9 3 2 5 3 2" xfId="40723"/>
    <cellStyle name="Normal 9 3 2 5 3 2 2" xfId="40724"/>
    <cellStyle name="Normal 9 3 2 5 3 3" xfId="40725"/>
    <cellStyle name="Normal 9 3 2 5 4" xfId="40726"/>
    <cellStyle name="Normal 9 3 2 5 4 2" xfId="40727"/>
    <cellStyle name="Normal 9 3 2 5 5" xfId="40728"/>
    <cellStyle name="Normal 9 3 2 6" xfId="40729"/>
    <cellStyle name="Normal 9 3 2 6 2" xfId="40730"/>
    <cellStyle name="Normal 9 3 2 6 2 2" xfId="40731"/>
    <cellStyle name="Normal 9 3 2 6 2 2 2" xfId="40732"/>
    <cellStyle name="Normal 9 3 2 6 2 3" xfId="40733"/>
    <cellStyle name="Normal 9 3 2 6 3" xfId="40734"/>
    <cellStyle name="Normal 9 3 2 6 3 2" xfId="40735"/>
    <cellStyle name="Normal 9 3 2 6 4" xfId="40736"/>
    <cellStyle name="Normal 9 3 2 7" xfId="40737"/>
    <cellStyle name="Normal 9 3 2 7 2" xfId="40738"/>
    <cellStyle name="Normal 9 3 2 7 2 2" xfId="40739"/>
    <cellStyle name="Normal 9 3 2 7 3" xfId="40740"/>
    <cellStyle name="Normal 9 3 2 8" xfId="40741"/>
    <cellStyle name="Normal 9 3 2 8 2" xfId="40742"/>
    <cellStyle name="Normal 9 3 2 9" xfId="40743"/>
    <cellStyle name="Normal 9 3 3" xfId="40744"/>
    <cellStyle name="Normal 9 3 3 2" xfId="40745"/>
    <cellStyle name="Normal 9 3 3 2 2" xfId="40746"/>
    <cellStyle name="Normal 9 3 3 2 2 2" xfId="40747"/>
    <cellStyle name="Normal 9 3 3 2 2 2 2" xfId="40748"/>
    <cellStyle name="Normal 9 3 3 2 2 2 2 2" xfId="40749"/>
    <cellStyle name="Normal 9 3 3 2 2 2 2 2 2" xfId="40750"/>
    <cellStyle name="Normal 9 3 3 2 2 2 2 2 2 2" xfId="40751"/>
    <cellStyle name="Normal 9 3 3 2 2 2 2 2 3" xfId="40752"/>
    <cellStyle name="Normal 9 3 3 2 2 2 2 3" xfId="40753"/>
    <cellStyle name="Normal 9 3 3 2 2 2 2 3 2" xfId="40754"/>
    <cellStyle name="Normal 9 3 3 2 2 2 2 4" xfId="40755"/>
    <cellStyle name="Normal 9 3 3 2 2 2 3" xfId="40756"/>
    <cellStyle name="Normal 9 3 3 2 2 2 3 2" xfId="40757"/>
    <cellStyle name="Normal 9 3 3 2 2 2 3 2 2" xfId="40758"/>
    <cellStyle name="Normal 9 3 3 2 2 2 3 3" xfId="40759"/>
    <cellStyle name="Normal 9 3 3 2 2 2 4" xfId="40760"/>
    <cellStyle name="Normal 9 3 3 2 2 2 4 2" xfId="40761"/>
    <cellStyle name="Normal 9 3 3 2 2 2 5" xfId="40762"/>
    <cellStyle name="Normal 9 3 3 2 2 3" xfId="40763"/>
    <cellStyle name="Normal 9 3 3 2 2 3 2" xfId="40764"/>
    <cellStyle name="Normal 9 3 3 2 2 3 2 2" xfId="40765"/>
    <cellStyle name="Normal 9 3 3 2 2 3 2 2 2" xfId="40766"/>
    <cellStyle name="Normal 9 3 3 2 2 3 2 3" xfId="40767"/>
    <cellStyle name="Normal 9 3 3 2 2 3 3" xfId="40768"/>
    <cellStyle name="Normal 9 3 3 2 2 3 3 2" xfId="40769"/>
    <cellStyle name="Normal 9 3 3 2 2 3 4" xfId="40770"/>
    <cellStyle name="Normal 9 3 3 2 2 4" xfId="40771"/>
    <cellStyle name="Normal 9 3 3 2 2 4 2" xfId="40772"/>
    <cellStyle name="Normal 9 3 3 2 2 4 2 2" xfId="40773"/>
    <cellStyle name="Normal 9 3 3 2 2 4 3" xfId="40774"/>
    <cellStyle name="Normal 9 3 3 2 2 5" xfId="40775"/>
    <cellStyle name="Normal 9 3 3 2 2 5 2" xfId="40776"/>
    <cellStyle name="Normal 9 3 3 2 2 6" xfId="40777"/>
    <cellStyle name="Normal 9 3 3 2 3" xfId="40778"/>
    <cellStyle name="Normal 9 3 3 2 3 2" xfId="40779"/>
    <cellStyle name="Normal 9 3 3 2 3 2 2" xfId="40780"/>
    <cellStyle name="Normal 9 3 3 2 3 2 2 2" xfId="40781"/>
    <cellStyle name="Normal 9 3 3 2 3 2 2 2 2" xfId="40782"/>
    <cellStyle name="Normal 9 3 3 2 3 2 2 3" xfId="40783"/>
    <cellStyle name="Normal 9 3 3 2 3 2 3" xfId="40784"/>
    <cellStyle name="Normal 9 3 3 2 3 2 3 2" xfId="40785"/>
    <cellStyle name="Normal 9 3 3 2 3 2 4" xfId="40786"/>
    <cellStyle name="Normal 9 3 3 2 3 3" xfId="40787"/>
    <cellStyle name="Normal 9 3 3 2 3 3 2" xfId="40788"/>
    <cellStyle name="Normal 9 3 3 2 3 3 2 2" xfId="40789"/>
    <cellStyle name="Normal 9 3 3 2 3 3 3" xfId="40790"/>
    <cellStyle name="Normal 9 3 3 2 3 4" xfId="40791"/>
    <cellStyle name="Normal 9 3 3 2 3 4 2" xfId="40792"/>
    <cellStyle name="Normal 9 3 3 2 3 5" xfId="40793"/>
    <cellStyle name="Normal 9 3 3 2 4" xfId="40794"/>
    <cellStyle name="Normal 9 3 3 2 4 2" xfId="40795"/>
    <cellStyle name="Normal 9 3 3 2 4 2 2" xfId="40796"/>
    <cellStyle name="Normal 9 3 3 2 4 2 2 2" xfId="40797"/>
    <cellStyle name="Normal 9 3 3 2 4 2 3" xfId="40798"/>
    <cellStyle name="Normal 9 3 3 2 4 3" xfId="40799"/>
    <cellStyle name="Normal 9 3 3 2 4 3 2" xfId="40800"/>
    <cellStyle name="Normal 9 3 3 2 4 4" xfId="40801"/>
    <cellStyle name="Normal 9 3 3 2 5" xfId="40802"/>
    <cellStyle name="Normal 9 3 3 2 5 2" xfId="40803"/>
    <cellStyle name="Normal 9 3 3 2 5 2 2" xfId="40804"/>
    <cellStyle name="Normal 9 3 3 2 5 3" xfId="40805"/>
    <cellStyle name="Normal 9 3 3 2 6" xfId="40806"/>
    <cellStyle name="Normal 9 3 3 2 6 2" xfId="40807"/>
    <cellStyle name="Normal 9 3 3 2 7" xfId="40808"/>
    <cellStyle name="Normal 9 3 3 3" xfId="40809"/>
    <cellStyle name="Normal 9 3 3 3 2" xfId="40810"/>
    <cellStyle name="Normal 9 3 3 3 2 2" xfId="40811"/>
    <cellStyle name="Normal 9 3 3 3 2 2 2" xfId="40812"/>
    <cellStyle name="Normal 9 3 3 3 2 2 2 2" xfId="40813"/>
    <cellStyle name="Normal 9 3 3 3 2 2 2 2 2" xfId="40814"/>
    <cellStyle name="Normal 9 3 3 3 2 2 2 3" xfId="40815"/>
    <cellStyle name="Normal 9 3 3 3 2 2 3" xfId="40816"/>
    <cellStyle name="Normal 9 3 3 3 2 2 3 2" xfId="40817"/>
    <cellStyle name="Normal 9 3 3 3 2 2 4" xfId="40818"/>
    <cellStyle name="Normal 9 3 3 3 2 3" xfId="40819"/>
    <cellStyle name="Normal 9 3 3 3 2 3 2" xfId="40820"/>
    <cellStyle name="Normal 9 3 3 3 2 3 2 2" xfId="40821"/>
    <cellStyle name="Normal 9 3 3 3 2 3 3" xfId="40822"/>
    <cellStyle name="Normal 9 3 3 3 2 4" xfId="40823"/>
    <cellStyle name="Normal 9 3 3 3 2 4 2" xfId="40824"/>
    <cellStyle name="Normal 9 3 3 3 2 5" xfId="40825"/>
    <cellStyle name="Normal 9 3 3 3 3" xfId="40826"/>
    <cellStyle name="Normal 9 3 3 3 3 2" xfId="40827"/>
    <cellStyle name="Normal 9 3 3 3 3 2 2" xfId="40828"/>
    <cellStyle name="Normal 9 3 3 3 3 2 2 2" xfId="40829"/>
    <cellStyle name="Normal 9 3 3 3 3 2 3" xfId="40830"/>
    <cellStyle name="Normal 9 3 3 3 3 3" xfId="40831"/>
    <cellStyle name="Normal 9 3 3 3 3 3 2" xfId="40832"/>
    <cellStyle name="Normal 9 3 3 3 3 4" xfId="40833"/>
    <cellStyle name="Normal 9 3 3 3 4" xfId="40834"/>
    <cellStyle name="Normal 9 3 3 3 4 2" xfId="40835"/>
    <cellStyle name="Normal 9 3 3 3 4 2 2" xfId="40836"/>
    <cellStyle name="Normal 9 3 3 3 4 3" xfId="40837"/>
    <cellStyle name="Normal 9 3 3 3 5" xfId="40838"/>
    <cellStyle name="Normal 9 3 3 3 5 2" xfId="40839"/>
    <cellStyle name="Normal 9 3 3 3 6" xfId="40840"/>
    <cellStyle name="Normal 9 3 3 4" xfId="40841"/>
    <cellStyle name="Normal 9 3 3 4 2" xfId="40842"/>
    <cellStyle name="Normal 9 3 3 4 2 2" xfId="40843"/>
    <cellStyle name="Normal 9 3 3 4 2 2 2" xfId="40844"/>
    <cellStyle name="Normal 9 3 3 4 2 2 2 2" xfId="40845"/>
    <cellStyle name="Normal 9 3 3 4 2 2 3" xfId="40846"/>
    <cellStyle name="Normal 9 3 3 4 2 3" xfId="40847"/>
    <cellStyle name="Normal 9 3 3 4 2 3 2" xfId="40848"/>
    <cellStyle name="Normal 9 3 3 4 2 4" xfId="40849"/>
    <cellStyle name="Normal 9 3 3 4 3" xfId="40850"/>
    <cellStyle name="Normal 9 3 3 4 3 2" xfId="40851"/>
    <cellStyle name="Normal 9 3 3 4 3 2 2" xfId="40852"/>
    <cellStyle name="Normal 9 3 3 4 3 3" xfId="40853"/>
    <cellStyle name="Normal 9 3 3 4 4" xfId="40854"/>
    <cellStyle name="Normal 9 3 3 4 4 2" xfId="40855"/>
    <cellStyle name="Normal 9 3 3 4 5" xfId="40856"/>
    <cellStyle name="Normal 9 3 3 5" xfId="40857"/>
    <cellStyle name="Normal 9 3 3 5 2" xfId="40858"/>
    <cellStyle name="Normal 9 3 3 5 2 2" xfId="40859"/>
    <cellStyle name="Normal 9 3 3 5 2 2 2" xfId="40860"/>
    <cellStyle name="Normal 9 3 3 5 2 3" xfId="40861"/>
    <cellStyle name="Normal 9 3 3 5 3" xfId="40862"/>
    <cellStyle name="Normal 9 3 3 5 3 2" xfId="40863"/>
    <cellStyle name="Normal 9 3 3 5 4" xfId="40864"/>
    <cellStyle name="Normal 9 3 3 6" xfId="40865"/>
    <cellStyle name="Normal 9 3 3 6 2" xfId="40866"/>
    <cellStyle name="Normal 9 3 3 6 2 2" xfId="40867"/>
    <cellStyle name="Normal 9 3 3 6 3" xfId="40868"/>
    <cellStyle name="Normal 9 3 3 7" xfId="40869"/>
    <cellStyle name="Normal 9 3 3 7 2" xfId="40870"/>
    <cellStyle name="Normal 9 3 3 8" xfId="40871"/>
    <cellStyle name="Normal 9 3 4" xfId="40872"/>
    <cellStyle name="Normal 9 3 4 2" xfId="40873"/>
    <cellStyle name="Normal 9 3 4 2 2" xfId="40874"/>
    <cellStyle name="Normal 9 3 4 2 2 2" xfId="40875"/>
    <cellStyle name="Normal 9 3 4 2 2 2 2" xfId="40876"/>
    <cellStyle name="Normal 9 3 4 2 2 2 2 2" xfId="40877"/>
    <cellStyle name="Normal 9 3 4 2 2 2 2 2 2" xfId="40878"/>
    <cellStyle name="Normal 9 3 4 2 2 2 2 3" xfId="40879"/>
    <cellStyle name="Normal 9 3 4 2 2 2 3" xfId="40880"/>
    <cellStyle name="Normal 9 3 4 2 2 2 3 2" xfId="40881"/>
    <cellStyle name="Normal 9 3 4 2 2 2 4" xfId="40882"/>
    <cellStyle name="Normal 9 3 4 2 2 3" xfId="40883"/>
    <cellStyle name="Normal 9 3 4 2 2 3 2" xfId="40884"/>
    <cellStyle name="Normal 9 3 4 2 2 3 2 2" xfId="40885"/>
    <cellStyle name="Normal 9 3 4 2 2 3 3" xfId="40886"/>
    <cellStyle name="Normal 9 3 4 2 2 4" xfId="40887"/>
    <cellStyle name="Normal 9 3 4 2 2 4 2" xfId="40888"/>
    <cellStyle name="Normal 9 3 4 2 2 5" xfId="40889"/>
    <cellStyle name="Normal 9 3 4 2 3" xfId="40890"/>
    <cellStyle name="Normal 9 3 4 2 3 2" xfId="40891"/>
    <cellStyle name="Normal 9 3 4 2 3 2 2" xfId="40892"/>
    <cellStyle name="Normal 9 3 4 2 3 2 2 2" xfId="40893"/>
    <cellStyle name="Normal 9 3 4 2 3 2 3" xfId="40894"/>
    <cellStyle name="Normal 9 3 4 2 3 3" xfId="40895"/>
    <cellStyle name="Normal 9 3 4 2 3 3 2" xfId="40896"/>
    <cellStyle name="Normal 9 3 4 2 3 4" xfId="40897"/>
    <cellStyle name="Normal 9 3 4 2 4" xfId="40898"/>
    <cellStyle name="Normal 9 3 4 2 4 2" xfId="40899"/>
    <cellStyle name="Normal 9 3 4 2 4 2 2" xfId="40900"/>
    <cellStyle name="Normal 9 3 4 2 4 3" xfId="40901"/>
    <cellStyle name="Normal 9 3 4 2 5" xfId="40902"/>
    <cellStyle name="Normal 9 3 4 2 5 2" xfId="40903"/>
    <cellStyle name="Normal 9 3 4 2 6" xfId="40904"/>
    <cellStyle name="Normal 9 3 4 3" xfId="40905"/>
    <cellStyle name="Normal 9 3 4 3 2" xfId="40906"/>
    <cellStyle name="Normal 9 3 4 3 2 2" xfId="40907"/>
    <cellStyle name="Normal 9 3 4 3 2 2 2" xfId="40908"/>
    <cellStyle name="Normal 9 3 4 3 2 2 2 2" xfId="40909"/>
    <cellStyle name="Normal 9 3 4 3 2 2 3" xfId="40910"/>
    <cellStyle name="Normal 9 3 4 3 2 3" xfId="40911"/>
    <cellStyle name="Normal 9 3 4 3 2 3 2" xfId="40912"/>
    <cellStyle name="Normal 9 3 4 3 2 4" xfId="40913"/>
    <cellStyle name="Normal 9 3 4 3 3" xfId="40914"/>
    <cellStyle name="Normal 9 3 4 3 3 2" xfId="40915"/>
    <cellStyle name="Normal 9 3 4 3 3 2 2" xfId="40916"/>
    <cellStyle name="Normal 9 3 4 3 3 3" xfId="40917"/>
    <cellStyle name="Normal 9 3 4 3 4" xfId="40918"/>
    <cellStyle name="Normal 9 3 4 3 4 2" xfId="40919"/>
    <cellStyle name="Normal 9 3 4 3 5" xfId="40920"/>
    <cellStyle name="Normal 9 3 4 4" xfId="40921"/>
    <cellStyle name="Normal 9 3 4 4 2" xfId="40922"/>
    <cellStyle name="Normal 9 3 4 4 2 2" xfId="40923"/>
    <cellStyle name="Normal 9 3 4 4 2 2 2" xfId="40924"/>
    <cellStyle name="Normal 9 3 4 4 2 3" xfId="40925"/>
    <cellStyle name="Normal 9 3 4 4 3" xfId="40926"/>
    <cellStyle name="Normal 9 3 4 4 3 2" xfId="40927"/>
    <cellStyle name="Normal 9 3 4 4 4" xfId="40928"/>
    <cellStyle name="Normal 9 3 4 5" xfId="40929"/>
    <cellStyle name="Normal 9 3 4 5 2" xfId="40930"/>
    <cellStyle name="Normal 9 3 4 5 2 2" xfId="40931"/>
    <cellStyle name="Normal 9 3 4 5 3" xfId="40932"/>
    <cellStyle name="Normal 9 3 4 6" xfId="40933"/>
    <cellStyle name="Normal 9 3 4 6 2" xfId="40934"/>
    <cellStyle name="Normal 9 3 4 7" xfId="40935"/>
    <cellStyle name="Normal 9 3 5" xfId="40936"/>
    <cellStyle name="Normal 9 3 5 2" xfId="40937"/>
    <cellStyle name="Normal 9 3 5 2 2" xfId="40938"/>
    <cellStyle name="Normal 9 3 5 2 2 2" xfId="40939"/>
    <cellStyle name="Normal 9 3 5 2 2 2 2" xfId="40940"/>
    <cellStyle name="Normal 9 3 5 2 2 2 2 2" xfId="40941"/>
    <cellStyle name="Normal 9 3 5 2 2 2 3" xfId="40942"/>
    <cellStyle name="Normal 9 3 5 2 2 3" xfId="40943"/>
    <cellStyle name="Normal 9 3 5 2 2 3 2" xfId="40944"/>
    <cellStyle name="Normal 9 3 5 2 2 4" xfId="40945"/>
    <cellStyle name="Normal 9 3 5 2 3" xfId="40946"/>
    <cellStyle name="Normal 9 3 5 2 3 2" xfId="40947"/>
    <cellStyle name="Normal 9 3 5 2 3 2 2" xfId="40948"/>
    <cellStyle name="Normal 9 3 5 2 3 3" xfId="40949"/>
    <cellStyle name="Normal 9 3 5 2 4" xfId="40950"/>
    <cellStyle name="Normal 9 3 5 2 4 2" xfId="40951"/>
    <cellStyle name="Normal 9 3 5 2 5" xfId="40952"/>
    <cellStyle name="Normal 9 3 5 3" xfId="40953"/>
    <cellStyle name="Normal 9 3 5 3 2" xfId="40954"/>
    <cellStyle name="Normal 9 3 5 3 2 2" xfId="40955"/>
    <cellStyle name="Normal 9 3 5 3 2 2 2" xfId="40956"/>
    <cellStyle name="Normal 9 3 5 3 2 3" xfId="40957"/>
    <cellStyle name="Normal 9 3 5 3 3" xfId="40958"/>
    <cellStyle name="Normal 9 3 5 3 3 2" xfId="40959"/>
    <cellStyle name="Normal 9 3 5 3 4" xfId="40960"/>
    <cellStyle name="Normal 9 3 5 4" xfId="40961"/>
    <cellStyle name="Normal 9 3 5 4 2" xfId="40962"/>
    <cellStyle name="Normal 9 3 5 4 2 2" xfId="40963"/>
    <cellStyle name="Normal 9 3 5 4 3" xfId="40964"/>
    <cellStyle name="Normal 9 3 5 5" xfId="40965"/>
    <cellStyle name="Normal 9 3 5 5 2" xfId="40966"/>
    <cellStyle name="Normal 9 3 5 6" xfId="40967"/>
    <cellStyle name="Normal 9 3 6" xfId="40968"/>
    <cellStyle name="Normal 9 3 6 2" xfId="40969"/>
    <cellStyle name="Normal 9 3 6 2 2" xfId="40970"/>
    <cellStyle name="Normal 9 3 6 2 2 2" xfId="40971"/>
    <cellStyle name="Normal 9 3 6 2 2 2 2" xfId="40972"/>
    <cellStyle name="Normal 9 3 6 2 2 3" xfId="40973"/>
    <cellStyle name="Normal 9 3 6 2 3" xfId="40974"/>
    <cellStyle name="Normal 9 3 6 2 3 2" xfId="40975"/>
    <cellStyle name="Normal 9 3 6 2 4" xfId="40976"/>
    <cellStyle name="Normal 9 3 6 3" xfId="40977"/>
    <cellStyle name="Normal 9 3 6 3 2" xfId="40978"/>
    <cellStyle name="Normal 9 3 6 3 2 2" xfId="40979"/>
    <cellStyle name="Normal 9 3 6 3 3" xfId="40980"/>
    <cellStyle name="Normal 9 3 6 4" xfId="40981"/>
    <cellStyle name="Normal 9 3 6 4 2" xfId="40982"/>
    <cellStyle name="Normal 9 3 6 5" xfId="40983"/>
    <cellStyle name="Normal 9 3 7" xfId="40984"/>
    <cellStyle name="Normal 9 3 7 2" xfId="40985"/>
    <cellStyle name="Normal 9 3 7 2 2" xfId="40986"/>
    <cellStyle name="Normal 9 3 7 2 2 2" xfId="40987"/>
    <cellStyle name="Normal 9 3 7 2 3" xfId="40988"/>
    <cellStyle name="Normal 9 3 7 3" xfId="40989"/>
    <cellStyle name="Normal 9 3 7 3 2" xfId="40990"/>
    <cellStyle name="Normal 9 3 7 4" xfId="40991"/>
    <cellStyle name="Normal 9 3 8" xfId="40992"/>
    <cellStyle name="Normal 9 3 8 2" xfId="40993"/>
    <cellStyle name="Normal 9 3 8 2 2" xfId="40994"/>
    <cellStyle name="Normal 9 3 8 3" xfId="40995"/>
    <cellStyle name="Normal 9 3 9" xfId="40996"/>
    <cellStyle name="Normal 9 3 9 2" xfId="40997"/>
    <cellStyle name="Normal 9 4" xfId="40998"/>
    <cellStyle name="Normal 9 4 2" xfId="40999"/>
    <cellStyle name="Normal 9 4 2 2" xfId="41000"/>
    <cellStyle name="Normal 9 4 2 2 2" xfId="41001"/>
    <cellStyle name="Normal 9 4 2 2 2 2" xfId="41002"/>
    <cellStyle name="Normal 9 4 2 2 2 2 2" xfId="41003"/>
    <cellStyle name="Normal 9 4 2 2 2 2 2 2" xfId="41004"/>
    <cellStyle name="Normal 9 4 2 2 2 2 2 2 2" xfId="41005"/>
    <cellStyle name="Normal 9 4 2 2 2 2 2 2 2 2" xfId="41006"/>
    <cellStyle name="Normal 9 4 2 2 2 2 2 2 3" xfId="41007"/>
    <cellStyle name="Normal 9 4 2 2 2 2 2 3" xfId="41008"/>
    <cellStyle name="Normal 9 4 2 2 2 2 2 3 2" xfId="41009"/>
    <cellStyle name="Normal 9 4 2 2 2 2 2 4" xfId="41010"/>
    <cellStyle name="Normal 9 4 2 2 2 2 3" xfId="41011"/>
    <cellStyle name="Normal 9 4 2 2 2 2 3 2" xfId="41012"/>
    <cellStyle name="Normal 9 4 2 2 2 2 3 2 2" xfId="41013"/>
    <cellStyle name="Normal 9 4 2 2 2 2 3 3" xfId="41014"/>
    <cellStyle name="Normal 9 4 2 2 2 2 4" xfId="41015"/>
    <cellStyle name="Normal 9 4 2 2 2 2 4 2" xfId="41016"/>
    <cellStyle name="Normal 9 4 2 2 2 2 5" xfId="41017"/>
    <cellStyle name="Normal 9 4 2 2 2 3" xfId="41018"/>
    <cellStyle name="Normal 9 4 2 2 2 3 2" xfId="41019"/>
    <cellStyle name="Normal 9 4 2 2 2 3 2 2" xfId="41020"/>
    <cellStyle name="Normal 9 4 2 2 2 3 2 2 2" xfId="41021"/>
    <cellStyle name="Normal 9 4 2 2 2 3 2 3" xfId="41022"/>
    <cellStyle name="Normal 9 4 2 2 2 3 3" xfId="41023"/>
    <cellStyle name="Normal 9 4 2 2 2 3 3 2" xfId="41024"/>
    <cellStyle name="Normal 9 4 2 2 2 3 4" xfId="41025"/>
    <cellStyle name="Normal 9 4 2 2 2 4" xfId="41026"/>
    <cellStyle name="Normal 9 4 2 2 2 4 2" xfId="41027"/>
    <cellStyle name="Normal 9 4 2 2 2 4 2 2" xfId="41028"/>
    <cellStyle name="Normal 9 4 2 2 2 4 3" xfId="41029"/>
    <cellStyle name="Normal 9 4 2 2 2 5" xfId="41030"/>
    <cellStyle name="Normal 9 4 2 2 2 5 2" xfId="41031"/>
    <cellStyle name="Normal 9 4 2 2 2 6" xfId="41032"/>
    <cellStyle name="Normal 9 4 2 2 3" xfId="41033"/>
    <cellStyle name="Normal 9 4 2 2 3 2" xfId="41034"/>
    <cellStyle name="Normal 9 4 2 2 3 2 2" xfId="41035"/>
    <cellStyle name="Normal 9 4 2 2 3 2 2 2" xfId="41036"/>
    <cellStyle name="Normal 9 4 2 2 3 2 2 2 2" xfId="41037"/>
    <cellStyle name="Normal 9 4 2 2 3 2 2 3" xfId="41038"/>
    <cellStyle name="Normal 9 4 2 2 3 2 3" xfId="41039"/>
    <cellStyle name="Normal 9 4 2 2 3 2 3 2" xfId="41040"/>
    <cellStyle name="Normal 9 4 2 2 3 2 4" xfId="41041"/>
    <cellStyle name="Normal 9 4 2 2 3 3" xfId="41042"/>
    <cellStyle name="Normal 9 4 2 2 3 3 2" xfId="41043"/>
    <cellStyle name="Normal 9 4 2 2 3 3 2 2" xfId="41044"/>
    <cellStyle name="Normal 9 4 2 2 3 3 3" xfId="41045"/>
    <cellStyle name="Normal 9 4 2 2 3 4" xfId="41046"/>
    <cellStyle name="Normal 9 4 2 2 3 4 2" xfId="41047"/>
    <cellStyle name="Normal 9 4 2 2 3 5" xfId="41048"/>
    <cellStyle name="Normal 9 4 2 2 4" xfId="41049"/>
    <cellStyle name="Normal 9 4 2 2 4 2" xfId="41050"/>
    <cellStyle name="Normal 9 4 2 2 4 2 2" xfId="41051"/>
    <cellStyle name="Normal 9 4 2 2 4 2 2 2" xfId="41052"/>
    <cellStyle name="Normal 9 4 2 2 4 2 3" xfId="41053"/>
    <cellStyle name="Normal 9 4 2 2 4 3" xfId="41054"/>
    <cellStyle name="Normal 9 4 2 2 4 3 2" xfId="41055"/>
    <cellStyle name="Normal 9 4 2 2 4 4" xfId="41056"/>
    <cellStyle name="Normal 9 4 2 2 5" xfId="41057"/>
    <cellStyle name="Normal 9 4 2 2 5 2" xfId="41058"/>
    <cellStyle name="Normal 9 4 2 2 5 2 2" xfId="41059"/>
    <cellStyle name="Normal 9 4 2 2 5 3" xfId="41060"/>
    <cellStyle name="Normal 9 4 2 2 6" xfId="41061"/>
    <cellStyle name="Normal 9 4 2 2 6 2" xfId="41062"/>
    <cellStyle name="Normal 9 4 2 2 7" xfId="41063"/>
    <cellStyle name="Normal 9 4 2 3" xfId="41064"/>
    <cellStyle name="Normal 9 4 2 3 2" xfId="41065"/>
    <cellStyle name="Normal 9 4 2 3 2 2" xfId="41066"/>
    <cellStyle name="Normal 9 4 2 3 2 2 2" xfId="41067"/>
    <cellStyle name="Normal 9 4 2 3 2 2 2 2" xfId="41068"/>
    <cellStyle name="Normal 9 4 2 3 2 2 2 2 2" xfId="41069"/>
    <cellStyle name="Normal 9 4 2 3 2 2 2 3" xfId="41070"/>
    <cellStyle name="Normal 9 4 2 3 2 2 3" xfId="41071"/>
    <cellStyle name="Normal 9 4 2 3 2 2 3 2" xfId="41072"/>
    <cellStyle name="Normal 9 4 2 3 2 2 4" xfId="41073"/>
    <cellStyle name="Normal 9 4 2 3 2 3" xfId="41074"/>
    <cellStyle name="Normal 9 4 2 3 2 3 2" xfId="41075"/>
    <cellStyle name="Normal 9 4 2 3 2 3 2 2" xfId="41076"/>
    <cellStyle name="Normal 9 4 2 3 2 3 3" xfId="41077"/>
    <cellStyle name="Normal 9 4 2 3 2 4" xfId="41078"/>
    <cellStyle name="Normal 9 4 2 3 2 4 2" xfId="41079"/>
    <cellStyle name="Normal 9 4 2 3 2 5" xfId="41080"/>
    <cellStyle name="Normal 9 4 2 3 3" xfId="41081"/>
    <cellStyle name="Normal 9 4 2 3 3 2" xfId="41082"/>
    <cellStyle name="Normal 9 4 2 3 3 2 2" xfId="41083"/>
    <cellStyle name="Normal 9 4 2 3 3 2 2 2" xfId="41084"/>
    <cellStyle name="Normal 9 4 2 3 3 2 3" xfId="41085"/>
    <cellStyle name="Normal 9 4 2 3 3 3" xfId="41086"/>
    <cellStyle name="Normal 9 4 2 3 3 3 2" xfId="41087"/>
    <cellStyle name="Normal 9 4 2 3 3 4" xfId="41088"/>
    <cellStyle name="Normal 9 4 2 3 4" xfId="41089"/>
    <cellStyle name="Normal 9 4 2 3 4 2" xfId="41090"/>
    <cellStyle name="Normal 9 4 2 3 4 2 2" xfId="41091"/>
    <cellStyle name="Normal 9 4 2 3 4 3" xfId="41092"/>
    <cellStyle name="Normal 9 4 2 3 5" xfId="41093"/>
    <cellStyle name="Normal 9 4 2 3 5 2" xfId="41094"/>
    <cellStyle name="Normal 9 4 2 3 6" xfId="41095"/>
    <cellStyle name="Normal 9 4 2 4" xfId="41096"/>
    <cellStyle name="Normal 9 4 2 4 2" xfId="41097"/>
    <cellStyle name="Normal 9 4 2 4 2 2" xfId="41098"/>
    <cellStyle name="Normal 9 4 2 4 2 2 2" xfId="41099"/>
    <cellStyle name="Normal 9 4 2 4 2 2 2 2" xfId="41100"/>
    <cellStyle name="Normal 9 4 2 4 2 2 3" xfId="41101"/>
    <cellStyle name="Normal 9 4 2 4 2 3" xfId="41102"/>
    <cellStyle name="Normal 9 4 2 4 2 3 2" xfId="41103"/>
    <cellStyle name="Normal 9 4 2 4 2 4" xfId="41104"/>
    <cellStyle name="Normal 9 4 2 4 3" xfId="41105"/>
    <cellStyle name="Normal 9 4 2 4 3 2" xfId="41106"/>
    <cellStyle name="Normal 9 4 2 4 3 2 2" xfId="41107"/>
    <cellStyle name="Normal 9 4 2 4 3 3" xfId="41108"/>
    <cellStyle name="Normal 9 4 2 4 4" xfId="41109"/>
    <cellStyle name="Normal 9 4 2 4 4 2" xfId="41110"/>
    <cellStyle name="Normal 9 4 2 4 5" xfId="41111"/>
    <cellStyle name="Normal 9 4 2 5" xfId="41112"/>
    <cellStyle name="Normal 9 4 2 5 2" xfId="41113"/>
    <cellStyle name="Normal 9 4 2 5 2 2" xfId="41114"/>
    <cellStyle name="Normal 9 4 2 5 2 2 2" xfId="41115"/>
    <cellStyle name="Normal 9 4 2 5 2 3" xfId="41116"/>
    <cellStyle name="Normal 9 4 2 5 3" xfId="41117"/>
    <cellStyle name="Normal 9 4 2 5 3 2" xfId="41118"/>
    <cellStyle name="Normal 9 4 2 5 4" xfId="41119"/>
    <cellStyle name="Normal 9 4 2 6" xfId="41120"/>
    <cellStyle name="Normal 9 4 2 6 2" xfId="41121"/>
    <cellStyle name="Normal 9 4 2 6 2 2" xfId="41122"/>
    <cellStyle name="Normal 9 4 2 6 3" xfId="41123"/>
    <cellStyle name="Normal 9 4 2 7" xfId="41124"/>
    <cellStyle name="Normal 9 4 2 7 2" xfId="41125"/>
    <cellStyle name="Normal 9 4 2 8" xfId="41126"/>
    <cellStyle name="Normal 9 4 3" xfId="41127"/>
    <cellStyle name="Normal 9 4 3 2" xfId="41128"/>
    <cellStyle name="Normal 9 4 3 2 2" xfId="41129"/>
    <cellStyle name="Normal 9 4 3 2 2 2" xfId="41130"/>
    <cellStyle name="Normal 9 4 3 2 2 2 2" xfId="41131"/>
    <cellStyle name="Normal 9 4 3 2 2 2 2 2" xfId="41132"/>
    <cellStyle name="Normal 9 4 3 2 2 2 2 2 2" xfId="41133"/>
    <cellStyle name="Normal 9 4 3 2 2 2 2 3" xfId="41134"/>
    <cellStyle name="Normal 9 4 3 2 2 2 3" xfId="41135"/>
    <cellStyle name="Normal 9 4 3 2 2 2 3 2" xfId="41136"/>
    <cellStyle name="Normal 9 4 3 2 2 2 4" xfId="41137"/>
    <cellStyle name="Normal 9 4 3 2 2 3" xfId="41138"/>
    <cellStyle name="Normal 9 4 3 2 2 3 2" xfId="41139"/>
    <cellStyle name="Normal 9 4 3 2 2 3 2 2" xfId="41140"/>
    <cellStyle name="Normal 9 4 3 2 2 3 3" xfId="41141"/>
    <cellStyle name="Normal 9 4 3 2 2 4" xfId="41142"/>
    <cellStyle name="Normal 9 4 3 2 2 4 2" xfId="41143"/>
    <cellStyle name="Normal 9 4 3 2 2 5" xfId="41144"/>
    <cellStyle name="Normal 9 4 3 2 3" xfId="41145"/>
    <cellStyle name="Normal 9 4 3 2 3 2" xfId="41146"/>
    <cellStyle name="Normal 9 4 3 2 3 2 2" xfId="41147"/>
    <cellStyle name="Normal 9 4 3 2 3 2 2 2" xfId="41148"/>
    <cellStyle name="Normal 9 4 3 2 3 2 3" xfId="41149"/>
    <cellStyle name="Normal 9 4 3 2 3 3" xfId="41150"/>
    <cellStyle name="Normal 9 4 3 2 3 3 2" xfId="41151"/>
    <cellStyle name="Normal 9 4 3 2 3 4" xfId="41152"/>
    <cellStyle name="Normal 9 4 3 2 4" xfId="41153"/>
    <cellStyle name="Normal 9 4 3 2 4 2" xfId="41154"/>
    <cellStyle name="Normal 9 4 3 2 4 2 2" xfId="41155"/>
    <cellStyle name="Normal 9 4 3 2 4 3" xfId="41156"/>
    <cellStyle name="Normal 9 4 3 2 5" xfId="41157"/>
    <cellStyle name="Normal 9 4 3 2 5 2" xfId="41158"/>
    <cellStyle name="Normal 9 4 3 2 6" xfId="41159"/>
    <cellStyle name="Normal 9 4 3 3" xfId="41160"/>
    <cellStyle name="Normal 9 4 3 3 2" xfId="41161"/>
    <cellStyle name="Normal 9 4 3 3 2 2" xfId="41162"/>
    <cellStyle name="Normal 9 4 3 3 2 2 2" xfId="41163"/>
    <cellStyle name="Normal 9 4 3 3 2 2 2 2" xfId="41164"/>
    <cellStyle name="Normal 9 4 3 3 2 2 3" xfId="41165"/>
    <cellStyle name="Normal 9 4 3 3 2 3" xfId="41166"/>
    <cellStyle name="Normal 9 4 3 3 2 3 2" xfId="41167"/>
    <cellStyle name="Normal 9 4 3 3 2 4" xfId="41168"/>
    <cellStyle name="Normal 9 4 3 3 3" xfId="41169"/>
    <cellStyle name="Normal 9 4 3 3 3 2" xfId="41170"/>
    <cellStyle name="Normal 9 4 3 3 3 2 2" xfId="41171"/>
    <cellStyle name="Normal 9 4 3 3 3 3" xfId="41172"/>
    <cellStyle name="Normal 9 4 3 3 4" xfId="41173"/>
    <cellStyle name="Normal 9 4 3 3 4 2" xfId="41174"/>
    <cellStyle name="Normal 9 4 3 3 5" xfId="41175"/>
    <cellStyle name="Normal 9 4 3 4" xfId="41176"/>
    <cellStyle name="Normal 9 4 3 4 2" xfId="41177"/>
    <cellStyle name="Normal 9 4 3 4 2 2" xfId="41178"/>
    <cellStyle name="Normal 9 4 3 4 2 2 2" xfId="41179"/>
    <cellStyle name="Normal 9 4 3 4 2 3" xfId="41180"/>
    <cellStyle name="Normal 9 4 3 4 3" xfId="41181"/>
    <cellStyle name="Normal 9 4 3 4 3 2" xfId="41182"/>
    <cellStyle name="Normal 9 4 3 4 4" xfId="41183"/>
    <cellStyle name="Normal 9 4 3 5" xfId="41184"/>
    <cellStyle name="Normal 9 4 3 5 2" xfId="41185"/>
    <cellStyle name="Normal 9 4 3 5 2 2" xfId="41186"/>
    <cellStyle name="Normal 9 4 3 5 3" xfId="41187"/>
    <cellStyle name="Normal 9 4 3 6" xfId="41188"/>
    <cellStyle name="Normal 9 4 3 6 2" xfId="41189"/>
    <cellStyle name="Normal 9 4 3 7" xfId="41190"/>
    <cellStyle name="Normal 9 4 4" xfId="41191"/>
    <cellStyle name="Normal 9 4 4 2" xfId="41192"/>
    <cellStyle name="Normal 9 4 4 2 2" xfId="41193"/>
    <cellStyle name="Normal 9 4 4 2 2 2" xfId="41194"/>
    <cellStyle name="Normal 9 4 4 2 2 2 2" xfId="41195"/>
    <cellStyle name="Normal 9 4 4 2 2 2 2 2" xfId="41196"/>
    <cellStyle name="Normal 9 4 4 2 2 2 3" xfId="41197"/>
    <cellStyle name="Normal 9 4 4 2 2 3" xfId="41198"/>
    <cellStyle name="Normal 9 4 4 2 2 3 2" xfId="41199"/>
    <cellStyle name="Normal 9 4 4 2 2 4" xfId="41200"/>
    <cellStyle name="Normal 9 4 4 2 3" xfId="41201"/>
    <cellStyle name="Normal 9 4 4 2 3 2" xfId="41202"/>
    <cellStyle name="Normal 9 4 4 2 3 2 2" xfId="41203"/>
    <cellStyle name="Normal 9 4 4 2 3 3" xfId="41204"/>
    <cellStyle name="Normal 9 4 4 2 4" xfId="41205"/>
    <cellStyle name="Normal 9 4 4 2 4 2" xfId="41206"/>
    <cellStyle name="Normal 9 4 4 2 5" xfId="41207"/>
    <cellStyle name="Normal 9 4 4 3" xfId="41208"/>
    <cellStyle name="Normal 9 4 4 3 2" xfId="41209"/>
    <cellStyle name="Normal 9 4 4 3 2 2" xfId="41210"/>
    <cellStyle name="Normal 9 4 4 3 2 2 2" xfId="41211"/>
    <cellStyle name="Normal 9 4 4 3 2 3" xfId="41212"/>
    <cellStyle name="Normal 9 4 4 3 3" xfId="41213"/>
    <cellStyle name="Normal 9 4 4 3 3 2" xfId="41214"/>
    <cellStyle name="Normal 9 4 4 3 4" xfId="41215"/>
    <cellStyle name="Normal 9 4 4 4" xfId="41216"/>
    <cellStyle name="Normal 9 4 4 4 2" xfId="41217"/>
    <cellStyle name="Normal 9 4 4 4 2 2" xfId="41218"/>
    <cellStyle name="Normal 9 4 4 4 3" xfId="41219"/>
    <cellStyle name="Normal 9 4 4 5" xfId="41220"/>
    <cellStyle name="Normal 9 4 4 5 2" xfId="41221"/>
    <cellStyle name="Normal 9 4 4 6" xfId="41222"/>
    <cellStyle name="Normal 9 4 5" xfId="41223"/>
    <cellStyle name="Normal 9 4 5 2" xfId="41224"/>
    <cellStyle name="Normal 9 4 5 2 2" xfId="41225"/>
    <cellStyle name="Normal 9 4 5 2 2 2" xfId="41226"/>
    <cellStyle name="Normal 9 4 5 2 2 2 2" xfId="41227"/>
    <cellStyle name="Normal 9 4 5 2 2 3" xfId="41228"/>
    <cellStyle name="Normal 9 4 5 2 3" xfId="41229"/>
    <cellStyle name="Normal 9 4 5 2 3 2" xfId="41230"/>
    <cellStyle name="Normal 9 4 5 2 4" xfId="41231"/>
    <cellStyle name="Normal 9 4 5 3" xfId="41232"/>
    <cellStyle name="Normal 9 4 5 3 2" xfId="41233"/>
    <cellStyle name="Normal 9 4 5 3 2 2" xfId="41234"/>
    <cellStyle name="Normal 9 4 5 3 3" xfId="41235"/>
    <cellStyle name="Normal 9 4 5 4" xfId="41236"/>
    <cellStyle name="Normal 9 4 5 4 2" xfId="41237"/>
    <cellStyle name="Normal 9 4 5 5" xfId="41238"/>
    <cellStyle name="Normal 9 4 6" xfId="41239"/>
    <cellStyle name="Normal 9 4 6 2" xfId="41240"/>
    <cellStyle name="Normal 9 4 6 2 2" xfId="41241"/>
    <cellStyle name="Normal 9 4 6 2 2 2" xfId="41242"/>
    <cellStyle name="Normal 9 4 6 2 3" xfId="41243"/>
    <cellStyle name="Normal 9 4 6 3" xfId="41244"/>
    <cellStyle name="Normal 9 4 6 3 2" xfId="41245"/>
    <cellStyle name="Normal 9 4 6 4" xfId="41246"/>
    <cellStyle name="Normal 9 4 7" xfId="41247"/>
    <cellStyle name="Normal 9 4 7 2" xfId="41248"/>
    <cellStyle name="Normal 9 4 7 2 2" xfId="41249"/>
    <cellStyle name="Normal 9 4 7 3" xfId="41250"/>
    <cellStyle name="Normal 9 4 8" xfId="41251"/>
    <cellStyle name="Normal 9 4 8 2" xfId="41252"/>
    <cellStyle name="Normal 9 4 9" xfId="41253"/>
    <cellStyle name="Normal 9 5" xfId="41254"/>
    <cellStyle name="Normal 9 5 2" xfId="41255"/>
    <cellStyle name="Normal 9 5 2 2" xfId="41256"/>
    <cellStyle name="Normal 9 5 2 2 2" xfId="41257"/>
    <cellStyle name="Normal 9 5 2 2 2 2" xfId="41258"/>
    <cellStyle name="Normal 9 5 2 2 2 2 2" xfId="41259"/>
    <cellStyle name="Normal 9 5 2 2 2 2 2 2" xfId="41260"/>
    <cellStyle name="Normal 9 5 2 2 2 2 2 2 2" xfId="41261"/>
    <cellStyle name="Normal 9 5 2 2 2 2 2 3" xfId="41262"/>
    <cellStyle name="Normal 9 5 2 2 2 2 3" xfId="41263"/>
    <cellStyle name="Normal 9 5 2 2 2 2 3 2" xfId="41264"/>
    <cellStyle name="Normal 9 5 2 2 2 2 4" xfId="41265"/>
    <cellStyle name="Normal 9 5 2 2 2 3" xfId="41266"/>
    <cellStyle name="Normal 9 5 2 2 2 3 2" xfId="41267"/>
    <cellStyle name="Normal 9 5 2 2 2 3 2 2" xfId="41268"/>
    <cellStyle name="Normal 9 5 2 2 2 3 3" xfId="41269"/>
    <cellStyle name="Normal 9 5 2 2 2 4" xfId="41270"/>
    <cellStyle name="Normal 9 5 2 2 2 4 2" xfId="41271"/>
    <cellStyle name="Normal 9 5 2 2 2 5" xfId="41272"/>
    <cellStyle name="Normal 9 5 2 2 3" xfId="41273"/>
    <cellStyle name="Normal 9 5 2 2 3 2" xfId="41274"/>
    <cellStyle name="Normal 9 5 2 2 3 2 2" xfId="41275"/>
    <cellStyle name="Normal 9 5 2 2 3 2 2 2" xfId="41276"/>
    <cellStyle name="Normal 9 5 2 2 3 2 3" xfId="41277"/>
    <cellStyle name="Normal 9 5 2 2 3 3" xfId="41278"/>
    <cellStyle name="Normal 9 5 2 2 3 3 2" xfId="41279"/>
    <cellStyle name="Normal 9 5 2 2 3 4" xfId="41280"/>
    <cellStyle name="Normal 9 5 2 2 4" xfId="41281"/>
    <cellStyle name="Normal 9 5 2 2 4 2" xfId="41282"/>
    <cellStyle name="Normal 9 5 2 2 4 2 2" xfId="41283"/>
    <cellStyle name="Normal 9 5 2 2 4 3" xfId="41284"/>
    <cellStyle name="Normal 9 5 2 2 5" xfId="41285"/>
    <cellStyle name="Normal 9 5 2 2 5 2" xfId="41286"/>
    <cellStyle name="Normal 9 5 2 2 6" xfId="41287"/>
    <cellStyle name="Normal 9 5 2 3" xfId="41288"/>
    <cellStyle name="Normal 9 5 2 3 2" xfId="41289"/>
    <cellStyle name="Normal 9 5 2 3 2 2" xfId="41290"/>
    <cellStyle name="Normal 9 5 2 3 2 2 2" xfId="41291"/>
    <cellStyle name="Normal 9 5 2 3 2 2 2 2" xfId="41292"/>
    <cellStyle name="Normal 9 5 2 3 2 2 3" xfId="41293"/>
    <cellStyle name="Normal 9 5 2 3 2 3" xfId="41294"/>
    <cellStyle name="Normal 9 5 2 3 2 3 2" xfId="41295"/>
    <cellStyle name="Normal 9 5 2 3 2 4" xfId="41296"/>
    <cellStyle name="Normal 9 5 2 3 3" xfId="41297"/>
    <cellStyle name="Normal 9 5 2 3 3 2" xfId="41298"/>
    <cellStyle name="Normal 9 5 2 3 3 2 2" xfId="41299"/>
    <cellStyle name="Normal 9 5 2 3 3 3" xfId="41300"/>
    <cellStyle name="Normal 9 5 2 3 4" xfId="41301"/>
    <cellStyle name="Normal 9 5 2 3 4 2" xfId="41302"/>
    <cellStyle name="Normal 9 5 2 3 5" xfId="41303"/>
    <cellStyle name="Normal 9 5 2 4" xfId="41304"/>
    <cellStyle name="Normal 9 5 2 4 2" xfId="41305"/>
    <cellStyle name="Normal 9 5 2 4 2 2" xfId="41306"/>
    <cellStyle name="Normal 9 5 2 4 2 2 2" xfId="41307"/>
    <cellStyle name="Normal 9 5 2 4 2 3" xfId="41308"/>
    <cellStyle name="Normal 9 5 2 4 3" xfId="41309"/>
    <cellStyle name="Normal 9 5 2 4 3 2" xfId="41310"/>
    <cellStyle name="Normal 9 5 2 4 4" xfId="41311"/>
    <cellStyle name="Normal 9 5 2 5" xfId="41312"/>
    <cellStyle name="Normal 9 5 2 5 2" xfId="41313"/>
    <cellStyle name="Normal 9 5 2 5 2 2" xfId="41314"/>
    <cellStyle name="Normal 9 5 2 5 3" xfId="41315"/>
    <cellStyle name="Normal 9 5 2 6" xfId="41316"/>
    <cellStyle name="Normal 9 5 2 6 2" xfId="41317"/>
    <cellStyle name="Normal 9 5 2 7" xfId="41318"/>
    <cellStyle name="Normal 9 5 3" xfId="41319"/>
    <cellStyle name="Normal 9 5 3 2" xfId="41320"/>
    <cellStyle name="Normal 9 5 3 2 2" xfId="41321"/>
    <cellStyle name="Normal 9 5 3 2 2 2" xfId="41322"/>
    <cellStyle name="Normal 9 5 3 2 2 2 2" xfId="41323"/>
    <cellStyle name="Normal 9 5 3 2 2 2 2 2" xfId="41324"/>
    <cellStyle name="Normal 9 5 3 2 2 2 3" xfId="41325"/>
    <cellStyle name="Normal 9 5 3 2 2 3" xfId="41326"/>
    <cellStyle name="Normal 9 5 3 2 2 3 2" xfId="41327"/>
    <cellStyle name="Normal 9 5 3 2 2 4" xfId="41328"/>
    <cellStyle name="Normal 9 5 3 2 3" xfId="41329"/>
    <cellStyle name="Normal 9 5 3 2 3 2" xfId="41330"/>
    <cellStyle name="Normal 9 5 3 2 3 2 2" xfId="41331"/>
    <cellStyle name="Normal 9 5 3 2 3 3" xfId="41332"/>
    <cellStyle name="Normal 9 5 3 2 4" xfId="41333"/>
    <cellStyle name="Normal 9 5 3 2 4 2" xfId="41334"/>
    <cellStyle name="Normal 9 5 3 2 5" xfId="41335"/>
    <cellStyle name="Normal 9 5 3 3" xfId="41336"/>
    <cellStyle name="Normal 9 5 3 3 2" xfId="41337"/>
    <cellStyle name="Normal 9 5 3 3 2 2" xfId="41338"/>
    <cellStyle name="Normal 9 5 3 3 2 2 2" xfId="41339"/>
    <cellStyle name="Normal 9 5 3 3 2 3" xfId="41340"/>
    <cellStyle name="Normal 9 5 3 3 3" xfId="41341"/>
    <cellStyle name="Normal 9 5 3 3 3 2" xfId="41342"/>
    <cellStyle name="Normal 9 5 3 3 4" xfId="41343"/>
    <cellStyle name="Normal 9 5 3 4" xfId="41344"/>
    <cellStyle name="Normal 9 5 3 4 2" xfId="41345"/>
    <cellStyle name="Normal 9 5 3 4 2 2" xfId="41346"/>
    <cellStyle name="Normal 9 5 3 4 3" xfId="41347"/>
    <cellStyle name="Normal 9 5 3 5" xfId="41348"/>
    <cellStyle name="Normal 9 5 3 5 2" xfId="41349"/>
    <cellStyle name="Normal 9 5 3 6" xfId="41350"/>
    <cellStyle name="Normal 9 5 4" xfId="41351"/>
    <cellStyle name="Normal 9 5 4 2" xfId="41352"/>
    <cellStyle name="Normal 9 5 4 2 2" xfId="41353"/>
    <cellStyle name="Normal 9 5 4 2 2 2" xfId="41354"/>
    <cellStyle name="Normal 9 5 4 2 2 2 2" xfId="41355"/>
    <cellStyle name="Normal 9 5 4 2 2 3" xfId="41356"/>
    <cellStyle name="Normal 9 5 4 2 3" xfId="41357"/>
    <cellStyle name="Normal 9 5 4 2 3 2" xfId="41358"/>
    <cellStyle name="Normal 9 5 4 2 4" xfId="41359"/>
    <cellStyle name="Normal 9 5 4 3" xfId="41360"/>
    <cellStyle name="Normal 9 5 4 3 2" xfId="41361"/>
    <cellStyle name="Normal 9 5 4 3 2 2" xfId="41362"/>
    <cellStyle name="Normal 9 5 4 3 3" xfId="41363"/>
    <cellStyle name="Normal 9 5 4 4" xfId="41364"/>
    <cellStyle name="Normal 9 5 4 4 2" xfId="41365"/>
    <cellStyle name="Normal 9 5 4 5" xfId="41366"/>
    <cellStyle name="Normal 9 5 5" xfId="41367"/>
    <cellStyle name="Normal 9 5 5 2" xfId="41368"/>
    <cellStyle name="Normal 9 5 5 2 2" xfId="41369"/>
    <cellStyle name="Normal 9 5 5 2 2 2" xfId="41370"/>
    <cellStyle name="Normal 9 5 5 2 3" xfId="41371"/>
    <cellStyle name="Normal 9 5 5 3" xfId="41372"/>
    <cellStyle name="Normal 9 5 5 3 2" xfId="41373"/>
    <cellStyle name="Normal 9 5 5 4" xfId="41374"/>
    <cellStyle name="Normal 9 5 6" xfId="41375"/>
    <cellStyle name="Normal 9 5 6 2" xfId="41376"/>
    <cellStyle name="Normal 9 5 6 2 2" xfId="41377"/>
    <cellStyle name="Normal 9 5 6 3" xfId="41378"/>
    <cellStyle name="Normal 9 5 7" xfId="41379"/>
    <cellStyle name="Normal 9 5 7 2" xfId="41380"/>
    <cellStyle name="Normal 9 5 8" xfId="41381"/>
    <cellStyle name="Normal 9 6" xfId="41382"/>
    <cellStyle name="Normal 9 6 2" xfId="41383"/>
    <cellStyle name="Normal 9 6 2 2" xfId="41384"/>
    <cellStyle name="Normal 9 6 2 2 2" xfId="41385"/>
    <cellStyle name="Normal 9 6 2 2 2 2" xfId="41386"/>
    <cellStyle name="Normal 9 6 2 2 2 2 2" xfId="41387"/>
    <cellStyle name="Normal 9 6 2 2 2 2 2 2" xfId="41388"/>
    <cellStyle name="Normal 9 6 2 2 2 2 3" xfId="41389"/>
    <cellStyle name="Normal 9 6 2 2 2 3" xfId="41390"/>
    <cellStyle name="Normal 9 6 2 2 2 3 2" xfId="41391"/>
    <cellStyle name="Normal 9 6 2 2 2 4" xfId="41392"/>
    <cellStyle name="Normal 9 6 2 2 3" xfId="41393"/>
    <cellStyle name="Normal 9 6 2 2 3 2" xfId="41394"/>
    <cellStyle name="Normal 9 6 2 2 3 2 2" xfId="41395"/>
    <cellStyle name="Normal 9 6 2 2 3 3" xfId="41396"/>
    <cellStyle name="Normal 9 6 2 2 4" xfId="41397"/>
    <cellStyle name="Normal 9 6 2 2 4 2" xfId="41398"/>
    <cellStyle name="Normal 9 6 2 2 5" xfId="41399"/>
    <cellStyle name="Normal 9 6 2 3" xfId="41400"/>
    <cellStyle name="Normal 9 6 2 3 2" xfId="41401"/>
    <cellStyle name="Normal 9 6 2 3 2 2" xfId="41402"/>
    <cellStyle name="Normal 9 6 2 3 2 2 2" xfId="41403"/>
    <cellStyle name="Normal 9 6 2 3 2 3" xfId="41404"/>
    <cellStyle name="Normal 9 6 2 3 3" xfId="41405"/>
    <cellStyle name="Normal 9 6 2 3 3 2" xfId="41406"/>
    <cellStyle name="Normal 9 6 2 3 4" xfId="41407"/>
    <cellStyle name="Normal 9 6 2 4" xfId="41408"/>
    <cellStyle name="Normal 9 6 2 4 2" xfId="41409"/>
    <cellStyle name="Normal 9 6 2 4 2 2" xfId="41410"/>
    <cellStyle name="Normal 9 6 2 4 3" xfId="41411"/>
    <cellStyle name="Normal 9 6 2 5" xfId="41412"/>
    <cellStyle name="Normal 9 6 2 5 2" xfId="41413"/>
    <cellStyle name="Normal 9 6 2 6" xfId="41414"/>
    <cellStyle name="Normal 9 6 3" xfId="41415"/>
    <cellStyle name="Normal 9 6 3 2" xfId="41416"/>
    <cellStyle name="Normal 9 6 3 2 2" xfId="41417"/>
    <cellStyle name="Normal 9 6 3 2 2 2" xfId="41418"/>
    <cellStyle name="Normal 9 6 3 2 2 2 2" xfId="41419"/>
    <cellStyle name="Normal 9 6 3 2 2 3" xfId="41420"/>
    <cellStyle name="Normal 9 6 3 2 3" xfId="41421"/>
    <cellStyle name="Normal 9 6 3 2 3 2" xfId="41422"/>
    <cellStyle name="Normal 9 6 3 2 4" xfId="41423"/>
    <cellStyle name="Normal 9 6 3 3" xfId="41424"/>
    <cellStyle name="Normal 9 6 3 3 2" xfId="41425"/>
    <cellStyle name="Normal 9 6 3 3 2 2" xfId="41426"/>
    <cellStyle name="Normal 9 6 3 3 3" xfId="41427"/>
    <cellStyle name="Normal 9 6 3 4" xfId="41428"/>
    <cellStyle name="Normal 9 6 3 4 2" xfId="41429"/>
    <cellStyle name="Normal 9 6 3 5" xfId="41430"/>
    <cellStyle name="Normal 9 6 4" xfId="41431"/>
    <cellStyle name="Normal 9 6 4 2" xfId="41432"/>
    <cellStyle name="Normal 9 6 4 2 2" xfId="41433"/>
    <cellStyle name="Normal 9 6 4 2 2 2" xfId="41434"/>
    <cellStyle name="Normal 9 6 4 2 3" xfId="41435"/>
    <cellStyle name="Normal 9 6 4 3" xfId="41436"/>
    <cellStyle name="Normal 9 6 4 3 2" xfId="41437"/>
    <cellStyle name="Normal 9 6 4 4" xfId="41438"/>
    <cellStyle name="Normal 9 6 5" xfId="41439"/>
    <cellStyle name="Normal 9 6 5 2" xfId="41440"/>
    <cellStyle name="Normal 9 6 5 2 2" xfId="41441"/>
    <cellStyle name="Normal 9 6 5 3" xfId="41442"/>
    <cellStyle name="Normal 9 6 6" xfId="41443"/>
    <cellStyle name="Normal 9 6 6 2" xfId="41444"/>
    <cellStyle name="Normal 9 6 7" xfId="41445"/>
    <cellStyle name="Normal 9 7" xfId="41446"/>
    <cellStyle name="Normal 9 7 2" xfId="41447"/>
    <cellStyle name="Normal 9 7 2 2" xfId="41448"/>
    <cellStyle name="Normal 9 7 2 2 2" xfId="41449"/>
    <cellStyle name="Normal 9 7 2 2 2 2" xfId="41450"/>
    <cellStyle name="Normal 9 7 2 2 2 2 2" xfId="41451"/>
    <cellStyle name="Normal 9 7 2 2 2 3" xfId="41452"/>
    <cellStyle name="Normal 9 7 2 2 3" xfId="41453"/>
    <cellStyle name="Normal 9 7 2 2 3 2" xfId="41454"/>
    <cellStyle name="Normal 9 7 2 2 4" xfId="41455"/>
    <cellStyle name="Normal 9 7 2 3" xfId="41456"/>
    <cellStyle name="Normal 9 7 2 3 2" xfId="41457"/>
    <cellStyle name="Normal 9 7 2 3 2 2" xfId="41458"/>
    <cellStyle name="Normal 9 7 2 3 3" xfId="41459"/>
    <cellStyle name="Normal 9 7 2 4" xfId="41460"/>
    <cellStyle name="Normal 9 7 2 4 2" xfId="41461"/>
    <cellStyle name="Normal 9 7 2 5" xfId="41462"/>
    <cellStyle name="Normal 9 7 3" xfId="41463"/>
    <cellStyle name="Normal 9 7 3 2" xfId="41464"/>
    <cellStyle name="Normal 9 7 3 2 2" xfId="41465"/>
    <cellStyle name="Normal 9 7 3 2 2 2" xfId="41466"/>
    <cellStyle name="Normal 9 7 3 2 3" xfId="41467"/>
    <cellStyle name="Normal 9 7 3 3" xfId="41468"/>
    <cellStyle name="Normal 9 7 3 3 2" xfId="41469"/>
    <cellStyle name="Normal 9 7 3 4" xfId="41470"/>
    <cellStyle name="Normal 9 7 4" xfId="41471"/>
    <cellStyle name="Normal 9 7 4 2" xfId="41472"/>
    <cellStyle name="Normal 9 7 4 2 2" xfId="41473"/>
    <cellStyle name="Normal 9 7 4 3" xfId="41474"/>
    <cellStyle name="Normal 9 7 5" xfId="41475"/>
    <cellStyle name="Normal 9 7 5 2" xfId="41476"/>
    <cellStyle name="Normal 9 7 6" xfId="41477"/>
    <cellStyle name="Normal 9 8" xfId="41478"/>
    <cellStyle name="Normal 9 8 2" xfId="41479"/>
    <cellStyle name="Normal 9 8 2 2" xfId="41480"/>
    <cellStyle name="Normal 9 8 2 2 2" xfId="41481"/>
    <cellStyle name="Normal 9 8 2 2 2 2" xfId="41482"/>
    <cellStyle name="Normal 9 8 2 2 3" xfId="41483"/>
    <cellStyle name="Normal 9 8 2 3" xfId="41484"/>
    <cellStyle name="Normal 9 8 2 3 2" xfId="41485"/>
    <cellStyle name="Normal 9 8 2 4" xfId="41486"/>
    <cellStyle name="Normal 9 8 3" xfId="41487"/>
    <cellStyle name="Normal 9 8 3 2" xfId="41488"/>
    <cellStyle name="Normal 9 8 3 2 2" xfId="41489"/>
    <cellStyle name="Normal 9 8 3 3" xfId="41490"/>
    <cellStyle name="Normal 9 8 4" xfId="41491"/>
    <cellStyle name="Normal 9 8 4 2" xfId="41492"/>
    <cellStyle name="Normal 9 8 5" xfId="41493"/>
    <cellStyle name="Normal 9 9" xfId="41494"/>
    <cellStyle name="Normal 9 9 2" xfId="41495"/>
    <cellStyle name="Normal 9 9 2 2" xfId="41496"/>
    <cellStyle name="Normal 9 9 2 2 2" xfId="41497"/>
    <cellStyle name="Normal 9 9 2 3" xfId="41498"/>
    <cellStyle name="Normal 9 9 3" xfId="41499"/>
    <cellStyle name="Normal 9 9 3 2" xfId="41500"/>
    <cellStyle name="Normal 9 9 4" xfId="41501"/>
    <cellStyle name="Normal_064-03-32" xfId="8"/>
    <cellStyle name="Normal_bartaman point 2 2" xfId="3"/>
    <cellStyle name="Normal_bartaman point 3 2 3" xfId="41556"/>
    <cellStyle name="Normal_bartaman point 3 3" xfId="41553"/>
    <cellStyle name="Normal_bartaman point 3 4" xfId="41554"/>
    <cellStyle name="Normal_Bartamane_Book1" xfId="41552"/>
    <cellStyle name="Normal_Comm_wt" xfId="41557"/>
    <cellStyle name="Normal_CPI" xfId="41555"/>
    <cellStyle name="Normal_IndexSeries" xfId="41548"/>
    <cellStyle name="Normal_MonthlyExchangeRate" xfId="41549"/>
    <cellStyle name="Note 2" xfId="41502"/>
    <cellStyle name="Note 2 2" xfId="41503"/>
    <cellStyle name="Note 2 2 2" xfId="41504"/>
    <cellStyle name="Note 2 3" xfId="41505"/>
    <cellStyle name="Percent" xfId="1" builtinId="5"/>
    <cellStyle name="Percent 2" xfId="41506"/>
    <cellStyle name="Percent 2 2" xfId="41507"/>
    <cellStyle name="Percent 2 2 2" xfId="41508"/>
    <cellStyle name="Percent 2 2 2 2" xfId="41509"/>
    <cellStyle name="Percent 2 2 2 2 2" xfId="41510"/>
    <cellStyle name="Percent 2 2 2 3" xfId="41511"/>
    <cellStyle name="Percent 2 2 3" xfId="41512"/>
    <cellStyle name="Percent 2 2 3 2" xfId="41513"/>
    <cellStyle name="Percent 2 2 4" xfId="41514"/>
    <cellStyle name="Percent 2 3" xfId="41515"/>
    <cellStyle name="Percent 2 3 2" xfId="41516"/>
    <cellStyle name="Percent 2 3 2 2" xfId="41517"/>
    <cellStyle name="Percent 2 3 3" xfId="41518"/>
    <cellStyle name="Percent 2 4" xfId="41519"/>
    <cellStyle name="Percent 2 4 2" xfId="41520"/>
    <cellStyle name="Percent 2 4 2 2" xfId="41521"/>
    <cellStyle name="Percent 2 4 3" xfId="41522"/>
    <cellStyle name="Percent 2 5" xfId="41523"/>
    <cellStyle name="Percent 2 5 2" xfId="41524"/>
    <cellStyle name="Percent 2 6" xfId="41525"/>
    <cellStyle name="Percent 3" xfId="41526"/>
    <cellStyle name="Percent 3 2" xfId="41527"/>
    <cellStyle name="Percent 3 2 2" xfId="41528"/>
    <cellStyle name="Percent 3 3" xfId="41529"/>
    <cellStyle name="Percent 3 4" xfId="41547"/>
    <cellStyle name="Percent 4" xfId="41530"/>
    <cellStyle name="Percent 67 2" xfId="41531"/>
    <cellStyle name="SHEET" xfId="415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3.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6.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externalLink" Target="externalLinks/externalLink7.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7</xdr:row>
          <xdr:rowOff>28575</xdr:rowOff>
        </xdr:from>
        <xdr:to>
          <xdr:col>11</xdr:col>
          <xdr:colOff>200025</xdr:colOff>
          <xdr:row>55</xdr:row>
          <xdr:rowOff>28575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3"/>
  <sheetViews>
    <sheetView showGridLines="0" tabSelected="1" zoomScaleSheetLayoutView="100" zoomScalePageLayoutView="89" workbookViewId="0">
      <selection activeCell="B6" sqref="B6"/>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483" t="s">
        <v>0</v>
      </c>
      <c r="B1" s="2483"/>
      <c r="C1" s="1"/>
      <c r="D1" s="1"/>
      <c r="E1" s="1"/>
      <c r="F1" s="2"/>
      <c r="G1" s="2"/>
      <c r="H1" s="2"/>
      <c r="I1" s="2"/>
    </row>
    <row r="2" spans="1:13" s="6" customFormat="1">
      <c r="A2" s="2484" t="s">
        <v>566</v>
      </c>
      <c r="B2" s="2484"/>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535</v>
      </c>
      <c r="C28" s="9"/>
      <c r="D28" s="9"/>
      <c r="E28" s="9"/>
      <c r="G28" s="10"/>
      <c r="H28" s="9"/>
      <c r="I28" s="9"/>
      <c r="J28" s="9"/>
      <c r="K28" s="9"/>
    </row>
    <row r="29" spans="1:11">
      <c r="A29" s="10"/>
      <c r="B29" s="9" t="s">
        <v>536</v>
      </c>
      <c r="C29" s="9"/>
      <c r="D29" s="9"/>
      <c r="E29" s="9"/>
      <c r="G29" s="10"/>
      <c r="H29" s="9"/>
      <c r="I29" s="9"/>
      <c r="J29" s="9"/>
      <c r="K29" s="9"/>
    </row>
    <row r="30" spans="1:11">
      <c r="A30" s="10">
        <v>24</v>
      </c>
      <c r="B30" s="9" t="s">
        <v>537</v>
      </c>
      <c r="C30" s="9"/>
      <c r="D30" s="9"/>
      <c r="E30" s="9"/>
      <c r="G30" s="10"/>
      <c r="H30" s="9"/>
      <c r="I30" s="9"/>
      <c r="J30" s="9"/>
      <c r="K30" s="9"/>
    </row>
    <row r="31" spans="1:11">
      <c r="A31" s="10"/>
      <c r="B31" s="9" t="s">
        <v>538</v>
      </c>
      <c r="C31" s="9"/>
      <c r="D31" s="9"/>
      <c r="E31" s="9"/>
      <c r="G31" s="10"/>
      <c r="H31" s="9"/>
      <c r="I31" s="9"/>
      <c r="J31" s="9"/>
      <c r="K31" s="9"/>
    </row>
    <row r="32" spans="1:11">
      <c r="A32" s="10">
        <v>25</v>
      </c>
      <c r="B32" s="9" t="s">
        <v>27</v>
      </c>
      <c r="C32" s="9"/>
      <c r="D32" s="9"/>
      <c r="E32" s="9"/>
      <c r="G32" s="10"/>
      <c r="H32" s="9"/>
      <c r="I32" s="9"/>
      <c r="J32" s="9"/>
      <c r="K32" s="9"/>
    </row>
    <row r="33" spans="1:11">
      <c r="A33" s="10">
        <v>26</v>
      </c>
      <c r="B33" s="9" t="s">
        <v>28</v>
      </c>
      <c r="C33" s="9"/>
      <c r="D33" s="9"/>
      <c r="E33" s="9"/>
      <c r="G33" s="10"/>
      <c r="H33" s="9"/>
      <c r="I33" s="9"/>
      <c r="J33" s="9"/>
      <c r="K33" s="9"/>
    </row>
    <row r="34" spans="1:11">
      <c r="A34" s="10">
        <v>27</v>
      </c>
      <c r="B34" s="14" t="s">
        <v>29</v>
      </c>
      <c r="C34" s="9"/>
      <c r="D34" s="9"/>
      <c r="E34" s="9"/>
      <c r="G34" s="10"/>
      <c r="H34" s="14"/>
      <c r="I34" s="9"/>
      <c r="J34" s="9"/>
      <c r="K34" s="9"/>
    </row>
    <row r="35" spans="1:11">
      <c r="A35" s="10">
        <v>28</v>
      </c>
      <c r="B35" s="14" t="s">
        <v>30</v>
      </c>
      <c r="C35" s="9"/>
      <c r="D35" s="9"/>
      <c r="E35" s="9"/>
      <c r="G35" s="10"/>
      <c r="H35" s="14"/>
      <c r="I35" s="9"/>
      <c r="J35" s="9"/>
      <c r="K35" s="9"/>
    </row>
    <row r="36" spans="1:11">
      <c r="A36" s="10"/>
      <c r="B36" s="7" t="s">
        <v>31</v>
      </c>
      <c r="C36" s="9"/>
      <c r="D36" s="9"/>
      <c r="E36" s="9"/>
      <c r="G36" s="10"/>
      <c r="H36" s="14"/>
      <c r="I36" s="9"/>
      <c r="J36" s="9"/>
      <c r="K36" s="9"/>
    </row>
    <row r="37" spans="1:11">
      <c r="A37" s="10">
        <v>29</v>
      </c>
      <c r="B37" s="9" t="s">
        <v>32</v>
      </c>
      <c r="C37" s="9"/>
      <c r="D37" s="9"/>
      <c r="E37" s="9"/>
      <c r="J37" s="8"/>
    </row>
    <row r="38" spans="1:11">
      <c r="A38" s="10">
        <v>30</v>
      </c>
      <c r="B38" s="3" t="s">
        <v>33</v>
      </c>
      <c r="C38" s="9"/>
      <c r="D38" s="9"/>
      <c r="E38" s="9"/>
      <c r="H38" s="9"/>
      <c r="I38" s="9"/>
      <c r="J38" s="9"/>
      <c r="K38" s="9"/>
    </row>
    <row r="39" spans="1:11">
      <c r="A39" s="15">
        <v>31</v>
      </c>
      <c r="B39" s="9" t="s">
        <v>34</v>
      </c>
      <c r="C39" s="9"/>
      <c r="D39" s="9"/>
      <c r="E39" s="9"/>
      <c r="H39" s="9"/>
      <c r="I39" s="9"/>
      <c r="J39" s="9"/>
      <c r="K39" s="9"/>
    </row>
    <row r="40" spans="1:11">
      <c r="A40" s="10"/>
      <c r="B40" s="16" t="s">
        <v>35</v>
      </c>
      <c r="C40" s="9"/>
      <c r="D40" s="9"/>
      <c r="E40" s="9"/>
      <c r="J40" s="9"/>
    </row>
    <row r="41" spans="1:11">
      <c r="A41" s="10">
        <v>32</v>
      </c>
      <c r="B41" s="9" t="s">
        <v>36</v>
      </c>
      <c r="J41" s="9"/>
    </row>
    <row r="42" spans="1:11">
      <c r="A42" s="10">
        <v>33</v>
      </c>
      <c r="B42" s="9" t="s">
        <v>37</v>
      </c>
      <c r="J42" s="9"/>
    </row>
    <row r="43" spans="1:11">
      <c r="A43" s="10">
        <v>34</v>
      </c>
      <c r="B43" s="9" t="s">
        <v>38</v>
      </c>
      <c r="C43" s="9"/>
      <c r="D43" s="9"/>
      <c r="E43" s="9"/>
      <c r="J43" s="9"/>
    </row>
    <row r="44" spans="1:11">
      <c r="A44" s="10">
        <v>35</v>
      </c>
      <c r="B44" s="9" t="s">
        <v>39</v>
      </c>
      <c r="C44" s="9"/>
      <c r="D44" s="9"/>
      <c r="E44" s="9"/>
      <c r="J44" s="9"/>
    </row>
    <row r="45" spans="1:11">
      <c r="A45" s="10">
        <v>36</v>
      </c>
      <c r="B45" s="3" t="s">
        <v>40</v>
      </c>
      <c r="C45" s="9"/>
      <c r="D45" s="9"/>
      <c r="E45" s="9"/>
      <c r="J45" s="7"/>
    </row>
    <row r="46" spans="1:11">
      <c r="A46" s="10">
        <v>37</v>
      </c>
      <c r="B46" s="3" t="s">
        <v>41</v>
      </c>
      <c r="C46" s="9"/>
      <c r="D46" s="9"/>
      <c r="E46" s="9"/>
      <c r="J46" s="7"/>
    </row>
    <row r="47" spans="1:11">
      <c r="A47" s="10">
        <v>38</v>
      </c>
      <c r="B47" s="3" t="s">
        <v>42</v>
      </c>
      <c r="C47" s="9"/>
      <c r="D47" s="9"/>
      <c r="E47" s="9"/>
      <c r="J47" s="9"/>
    </row>
    <row r="48" spans="1:11">
      <c r="A48" s="10">
        <v>39</v>
      </c>
      <c r="B48" s="3" t="s">
        <v>43</v>
      </c>
      <c r="C48" s="9"/>
      <c r="D48" s="9"/>
      <c r="E48" s="9"/>
      <c r="J48" s="9"/>
    </row>
    <row r="49" spans="1:10">
      <c r="A49" s="10">
        <v>40</v>
      </c>
      <c r="B49" s="3" t="s">
        <v>44</v>
      </c>
      <c r="C49" s="9"/>
      <c r="D49" s="9"/>
      <c r="E49" s="9"/>
      <c r="F49" s="3" t="s">
        <v>45</v>
      </c>
      <c r="J49" s="9"/>
    </row>
    <row r="50" spans="1:10">
      <c r="A50" s="10">
        <v>41</v>
      </c>
      <c r="B50" s="3" t="s">
        <v>46</v>
      </c>
      <c r="C50" s="9"/>
      <c r="D50" s="9"/>
      <c r="E50" s="9"/>
      <c r="J50" s="7"/>
    </row>
    <row r="51" spans="1:10">
      <c r="A51" s="10">
        <v>42</v>
      </c>
      <c r="B51" s="3" t="s">
        <v>47</v>
      </c>
      <c r="C51" s="9"/>
      <c r="D51" s="9"/>
      <c r="E51" s="9"/>
      <c r="J51" s="7"/>
    </row>
    <row r="52" spans="1:10">
      <c r="A52" s="10">
        <v>43</v>
      </c>
      <c r="B52" s="3" t="s">
        <v>48</v>
      </c>
      <c r="C52" s="9"/>
      <c r="D52" s="9"/>
      <c r="E52" s="9"/>
      <c r="J52" s="7"/>
    </row>
    <row r="53" spans="1:10">
      <c r="A53" s="10">
        <v>44</v>
      </c>
      <c r="B53" s="9" t="s">
        <v>49</v>
      </c>
      <c r="C53" s="9"/>
      <c r="D53" s="9"/>
      <c r="E53" s="9"/>
      <c r="J53" s="7"/>
    </row>
    <row r="54" spans="1:10">
      <c r="A54" s="10">
        <v>45</v>
      </c>
      <c r="B54" s="3" t="s">
        <v>50</v>
      </c>
      <c r="C54" s="9"/>
      <c r="D54" s="9"/>
      <c r="E54" s="9"/>
      <c r="J54" s="7"/>
    </row>
    <row r="55" spans="1:10">
      <c r="A55" s="10">
        <v>46</v>
      </c>
      <c r="B55" s="3" t="s">
        <v>51</v>
      </c>
      <c r="C55" s="9"/>
      <c r="D55" s="9"/>
      <c r="E55" s="9"/>
      <c r="J55" s="7"/>
    </row>
    <row r="56" spans="1:10">
      <c r="A56" s="10"/>
      <c r="B56" s="8" t="s">
        <v>52</v>
      </c>
      <c r="C56" s="9"/>
      <c r="D56" s="9"/>
      <c r="E56" s="9"/>
      <c r="J56" s="9"/>
    </row>
    <row r="57" spans="1:10">
      <c r="A57" s="10">
        <v>47</v>
      </c>
      <c r="B57" s="3" t="s">
        <v>53</v>
      </c>
      <c r="C57" s="9"/>
      <c r="D57" s="9"/>
      <c r="E57" s="9"/>
      <c r="J57" s="9"/>
    </row>
    <row r="58" spans="1:10">
      <c r="A58" s="10">
        <v>48</v>
      </c>
      <c r="B58" s="3" t="s">
        <v>52</v>
      </c>
      <c r="C58" s="9"/>
      <c r="D58" s="9"/>
      <c r="E58" s="9"/>
      <c r="J58" s="9"/>
    </row>
    <row r="59" spans="1:10">
      <c r="A59" s="10">
        <v>49</v>
      </c>
      <c r="B59" s="3" t="s">
        <v>54</v>
      </c>
      <c r="C59" s="9"/>
      <c r="D59" s="9"/>
      <c r="E59" s="9"/>
    </row>
    <row r="60" spans="1:10">
      <c r="A60" s="10"/>
      <c r="B60" s="8" t="s">
        <v>55</v>
      </c>
      <c r="J60" s="14"/>
    </row>
    <row r="61" spans="1:10">
      <c r="A61" s="10">
        <v>50</v>
      </c>
      <c r="B61" s="3" t="s">
        <v>56</v>
      </c>
    </row>
    <row r="62" spans="1:10">
      <c r="A62" s="10">
        <v>51</v>
      </c>
      <c r="B62" s="3" t="s">
        <v>57</v>
      </c>
      <c r="C62" s="9"/>
      <c r="D62" s="9"/>
      <c r="E62" s="9"/>
      <c r="J62" s="14"/>
    </row>
    <row r="63" spans="1:10">
      <c r="A63" s="10">
        <v>52</v>
      </c>
      <c r="B63" s="3" t="s">
        <v>58</v>
      </c>
    </row>
    <row r="64" spans="1:10">
      <c r="A64" s="9"/>
      <c r="B64" s="8" t="s">
        <v>270</v>
      </c>
      <c r="C64" s="9"/>
      <c r="D64" s="9"/>
      <c r="E64" s="9"/>
    </row>
    <row r="65" spans="1:5">
      <c r="A65" s="10">
        <v>53</v>
      </c>
      <c r="B65" s="3" t="s">
        <v>271</v>
      </c>
      <c r="C65" s="9"/>
      <c r="D65" s="9"/>
      <c r="E65" s="9"/>
    </row>
    <row r="66" spans="1:5">
      <c r="A66" s="10">
        <v>54</v>
      </c>
      <c r="B66" s="9" t="s">
        <v>272</v>
      </c>
      <c r="C66" s="9"/>
      <c r="D66" s="9"/>
      <c r="E66" s="9"/>
    </row>
    <row r="67" spans="1:5">
      <c r="A67" s="10">
        <v>55</v>
      </c>
      <c r="B67" s="9" t="s">
        <v>273</v>
      </c>
      <c r="C67" s="9"/>
      <c r="D67" s="9"/>
      <c r="E67" s="9"/>
    </row>
    <row r="68" spans="1:5">
      <c r="A68" s="10">
        <v>56</v>
      </c>
      <c r="B68" s="9" t="s">
        <v>274</v>
      </c>
      <c r="C68" s="9"/>
      <c r="D68" s="9"/>
      <c r="E68" s="9"/>
    </row>
    <row r="69" spans="1:5">
      <c r="A69" s="10">
        <v>57</v>
      </c>
      <c r="B69" s="9" t="s">
        <v>275</v>
      </c>
      <c r="C69" s="9"/>
      <c r="D69" s="9"/>
      <c r="E69" s="9"/>
    </row>
    <row r="70" spans="1:5">
      <c r="A70" s="10">
        <v>58</v>
      </c>
      <c r="B70" s="9" t="s">
        <v>276</v>
      </c>
      <c r="C70" s="9"/>
      <c r="D70" s="9"/>
      <c r="E70" s="9"/>
    </row>
    <row r="71" spans="1:5">
      <c r="A71" s="10">
        <v>59</v>
      </c>
      <c r="B71" s="9" t="s">
        <v>1976</v>
      </c>
      <c r="C71" s="9"/>
      <c r="D71" s="9"/>
      <c r="E71" s="9"/>
    </row>
    <row r="72" spans="1:5">
      <c r="A72" s="17" t="s">
        <v>59</v>
      </c>
      <c r="B72" s="9"/>
      <c r="C72" s="9"/>
      <c r="D72" s="9"/>
      <c r="E72" s="9"/>
    </row>
    <row r="73" spans="1:5">
      <c r="A73" s="9"/>
      <c r="B73" s="9"/>
      <c r="C73" s="9"/>
      <c r="D73" s="9"/>
      <c r="E73" s="9"/>
    </row>
    <row r="74" spans="1:5">
      <c r="A74" s="9"/>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71"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0"/>
  <sheetViews>
    <sheetView showGridLines="0" zoomScale="90" zoomScaleNormal="90" workbookViewId="0">
      <selection activeCell="F15" sqref="F15"/>
    </sheetView>
  </sheetViews>
  <sheetFormatPr defaultColWidth="14.42578125" defaultRowHeight="15" customHeight="1"/>
  <cols>
    <col min="1" max="1" width="6.42578125" style="890" customWidth="1"/>
    <col min="2" max="2" width="5.5703125" style="890" customWidth="1"/>
    <col min="3" max="3" width="30.140625" style="890" customWidth="1"/>
    <col min="4" max="4" width="21.85546875" style="890" customWidth="1"/>
    <col min="5" max="5" width="19.140625" style="890" customWidth="1"/>
    <col min="6" max="6" width="16.42578125" style="890" customWidth="1"/>
    <col min="7" max="7" width="15.42578125" style="890" customWidth="1"/>
    <col min="8" max="8" width="19" style="890" customWidth="1"/>
    <col min="9" max="9" width="17.85546875" style="890" customWidth="1"/>
    <col min="10" max="10" width="22.42578125" style="890" customWidth="1"/>
    <col min="11" max="23" width="8.42578125" style="890" customWidth="1"/>
    <col min="24" max="16384" width="14.42578125" style="890"/>
  </cols>
  <sheetData>
    <row r="1" spans="1:23" ht="21" customHeight="1">
      <c r="A1" s="892"/>
      <c r="B1" s="2606" t="s">
        <v>761</v>
      </c>
      <c r="C1" s="2605"/>
      <c r="D1" s="2605"/>
      <c r="E1" s="2605"/>
      <c r="F1" s="2605"/>
      <c r="G1" s="2605"/>
      <c r="H1" s="2605"/>
      <c r="I1" s="2605"/>
      <c r="J1" s="892"/>
      <c r="K1" s="892"/>
      <c r="L1" s="892"/>
      <c r="M1" s="892"/>
      <c r="N1" s="892"/>
      <c r="O1" s="892"/>
      <c r="P1" s="892"/>
      <c r="Q1" s="892"/>
      <c r="R1" s="892"/>
      <c r="S1" s="892"/>
      <c r="T1" s="892"/>
      <c r="U1" s="892"/>
      <c r="V1" s="892"/>
      <c r="W1" s="892"/>
    </row>
    <row r="2" spans="1:23" ht="21" customHeight="1">
      <c r="A2" s="892"/>
      <c r="B2" s="2606" t="s">
        <v>760</v>
      </c>
      <c r="C2" s="2605"/>
      <c r="D2" s="2605"/>
      <c r="E2" s="2605"/>
      <c r="F2" s="2605"/>
      <c r="G2" s="2605"/>
      <c r="H2" s="2605"/>
      <c r="I2" s="2605"/>
      <c r="J2" s="892"/>
      <c r="K2" s="892"/>
      <c r="L2" s="892"/>
      <c r="M2" s="892"/>
      <c r="N2" s="892"/>
      <c r="O2" s="892"/>
      <c r="P2" s="892"/>
      <c r="Q2" s="892"/>
      <c r="R2" s="892"/>
      <c r="S2" s="892"/>
      <c r="T2" s="892"/>
      <c r="U2" s="892"/>
      <c r="V2" s="892"/>
      <c r="W2" s="892"/>
    </row>
    <row r="3" spans="1:23" ht="21" customHeight="1">
      <c r="A3" s="892"/>
      <c r="B3" s="2606"/>
      <c r="C3" s="2605"/>
      <c r="D3" s="2605"/>
      <c r="E3" s="2605"/>
      <c r="F3" s="2605"/>
      <c r="G3" s="2605"/>
      <c r="H3" s="891"/>
      <c r="I3" s="892"/>
      <c r="J3" s="892"/>
      <c r="K3" s="892"/>
      <c r="L3" s="892"/>
      <c r="M3" s="892"/>
      <c r="N3" s="892"/>
      <c r="O3" s="892"/>
      <c r="P3" s="892"/>
      <c r="Q3" s="892"/>
      <c r="R3" s="892"/>
      <c r="S3" s="892"/>
      <c r="T3" s="892"/>
      <c r="U3" s="892"/>
      <c r="V3" s="892"/>
      <c r="W3" s="892"/>
    </row>
    <row r="4" spans="1:23" ht="15.75" customHeight="1" thickBot="1">
      <c r="A4" s="892"/>
      <c r="B4" s="2607" t="s">
        <v>184</v>
      </c>
      <c r="C4" s="2608"/>
      <c r="D4" s="2608"/>
      <c r="E4" s="2608"/>
      <c r="F4" s="2608"/>
      <c r="G4" s="2608"/>
      <c r="H4" s="2608"/>
      <c r="I4" s="2608"/>
      <c r="J4" s="892"/>
      <c r="K4" s="892"/>
      <c r="L4" s="892"/>
      <c r="M4" s="892"/>
      <c r="N4" s="892"/>
      <c r="O4" s="892"/>
      <c r="P4" s="892"/>
      <c r="Q4" s="892"/>
      <c r="R4" s="892"/>
      <c r="S4" s="892"/>
      <c r="T4" s="892"/>
      <c r="U4" s="892"/>
      <c r="V4" s="892"/>
      <c r="W4" s="892"/>
    </row>
    <row r="5" spans="1:23" ht="20.25" customHeight="1" thickTop="1">
      <c r="A5" s="892"/>
      <c r="B5" s="2609" t="s">
        <v>141</v>
      </c>
      <c r="C5" s="2611" t="s">
        <v>61</v>
      </c>
      <c r="D5" s="930" t="s">
        <v>66</v>
      </c>
      <c r="E5" s="2598" t="s">
        <v>723</v>
      </c>
      <c r="F5" s="2613"/>
      <c r="G5" s="2598" t="s">
        <v>722</v>
      </c>
      <c r="H5" s="2599"/>
      <c r="I5" s="2600"/>
      <c r="J5" s="892"/>
      <c r="K5" s="892"/>
      <c r="L5" s="892"/>
      <c r="M5" s="892"/>
      <c r="N5" s="892"/>
      <c r="O5" s="892"/>
      <c r="P5" s="892"/>
      <c r="Q5" s="892"/>
      <c r="R5" s="892"/>
      <c r="S5" s="892"/>
      <c r="T5" s="892"/>
      <c r="U5" s="892"/>
      <c r="V5" s="892"/>
      <c r="W5" s="892"/>
    </row>
    <row r="6" spans="1:23" ht="31.5" customHeight="1">
      <c r="A6" s="892"/>
      <c r="B6" s="2610"/>
      <c r="C6" s="2612"/>
      <c r="D6" s="929" t="s">
        <v>62</v>
      </c>
      <c r="E6" s="929" t="s">
        <v>62</v>
      </c>
      <c r="F6" s="929" t="s">
        <v>562</v>
      </c>
      <c r="G6" s="929" t="s">
        <v>562</v>
      </c>
      <c r="H6" s="928" t="s">
        <v>759</v>
      </c>
      <c r="I6" s="927" t="s">
        <v>659</v>
      </c>
      <c r="J6" s="892"/>
      <c r="K6" s="892"/>
      <c r="L6" s="892"/>
      <c r="M6" s="892"/>
      <c r="N6" s="892"/>
      <c r="O6" s="892"/>
      <c r="P6" s="892"/>
      <c r="Q6" s="892"/>
      <c r="R6" s="892"/>
      <c r="S6" s="892"/>
      <c r="T6" s="892"/>
      <c r="U6" s="892"/>
      <c r="V6" s="892"/>
      <c r="W6" s="892"/>
    </row>
    <row r="7" spans="1:23" ht="21.75" customHeight="1">
      <c r="A7" s="892"/>
      <c r="B7" s="926">
        <v>1</v>
      </c>
      <c r="C7" s="892" t="s">
        <v>758</v>
      </c>
      <c r="D7" s="923">
        <v>7359.762898</v>
      </c>
      <c r="E7" s="923">
        <v>6155.0387000000001</v>
      </c>
      <c r="F7" s="923">
        <v>1955.4407099999999</v>
      </c>
      <c r="G7" s="923">
        <v>2039.6170970000001</v>
      </c>
      <c r="H7" s="922">
        <f t="shared" ref="H7:H29" si="0">(G7/$G$29)*100</f>
        <v>6.5696418004611896</v>
      </c>
      <c r="I7" s="925">
        <f t="shared" ref="I7:I29" si="1">G7/F7*100-100</f>
        <v>4.3047271425580789</v>
      </c>
      <c r="J7" s="892"/>
      <c r="K7" s="897"/>
      <c r="L7" s="897"/>
      <c r="M7" s="920"/>
      <c r="N7" s="920"/>
      <c r="O7" s="892"/>
      <c r="P7" s="892"/>
      <c r="Q7" s="892"/>
      <c r="R7" s="892"/>
      <c r="S7" s="892"/>
      <c r="T7" s="892"/>
      <c r="U7" s="892"/>
      <c r="V7" s="892"/>
      <c r="W7" s="892"/>
    </row>
    <row r="8" spans="1:23" ht="23.1" customHeight="1">
      <c r="A8" s="892"/>
      <c r="B8" s="924">
        <v>2</v>
      </c>
      <c r="C8" s="892" t="s">
        <v>757</v>
      </c>
      <c r="D8" s="923">
        <v>6914.3390309999995</v>
      </c>
      <c r="E8" s="923">
        <v>5441.4498160000003</v>
      </c>
      <c r="F8" s="923">
        <v>1629.77963</v>
      </c>
      <c r="G8" s="923">
        <v>1870.302968</v>
      </c>
      <c r="H8" s="922">
        <f t="shared" si="0"/>
        <v>6.0242780746309004</v>
      </c>
      <c r="I8" s="921">
        <f t="shared" si="1"/>
        <v>14.758028237228601</v>
      </c>
      <c r="J8" s="892"/>
      <c r="K8" s="897"/>
      <c r="L8" s="897"/>
      <c r="M8" s="920"/>
      <c r="N8" s="920"/>
      <c r="O8" s="892"/>
      <c r="P8" s="892"/>
      <c r="Q8" s="892"/>
      <c r="R8" s="892"/>
      <c r="S8" s="892"/>
      <c r="T8" s="892"/>
      <c r="U8" s="892"/>
      <c r="V8" s="892"/>
      <c r="W8" s="892"/>
    </row>
    <row r="9" spans="1:23" ht="20.100000000000001" customHeight="1">
      <c r="A9" s="892"/>
      <c r="B9" s="924">
        <v>3</v>
      </c>
      <c r="C9" s="892" t="s">
        <v>756</v>
      </c>
      <c r="D9" s="923">
        <v>5811.4162900000001</v>
      </c>
      <c r="E9" s="923">
        <v>5262.2016330000006</v>
      </c>
      <c r="F9" s="923">
        <v>1293.424491</v>
      </c>
      <c r="G9" s="923">
        <v>1601.4271010000002</v>
      </c>
      <c r="H9" s="922">
        <f t="shared" si="0"/>
        <v>5.1582242758190535</v>
      </c>
      <c r="I9" s="921">
        <f t="shared" si="1"/>
        <v>23.812956391591953</v>
      </c>
      <c r="J9" s="892"/>
      <c r="K9" s="897"/>
      <c r="L9" s="897"/>
      <c r="M9" s="920"/>
      <c r="N9" s="920"/>
      <c r="O9" s="892"/>
      <c r="P9" s="892"/>
      <c r="Q9" s="892"/>
      <c r="R9" s="892"/>
      <c r="S9" s="892"/>
      <c r="T9" s="892"/>
      <c r="U9" s="892"/>
      <c r="V9" s="892"/>
      <c r="W9" s="892"/>
    </row>
    <row r="10" spans="1:23" ht="24.95" customHeight="1">
      <c r="A10" s="892"/>
      <c r="B10" s="924">
        <v>4</v>
      </c>
      <c r="C10" s="892" t="s">
        <v>755</v>
      </c>
      <c r="D10" s="923">
        <v>4283.8808159999999</v>
      </c>
      <c r="E10" s="923">
        <v>4007.2664680000003</v>
      </c>
      <c r="F10" s="923">
        <v>1254.714248</v>
      </c>
      <c r="G10" s="923">
        <v>1468.6471999999999</v>
      </c>
      <c r="H10" s="922">
        <f t="shared" si="0"/>
        <v>4.7305379276541162</v>
      </c>
      <c r="I10" s="921">
        <f t="shared" si="1"/>
        <v>17.050332563052223</v>
      </c>
      <c r="J10" s="892"/>
      <c r="K10" s="897"/>
      <c r="L10" s="897"/>
      <c r="M10" s="920"/>
      <c r="N10" s="920"/>
      <c r="O10" s="892"/>
      <c r="P10" s="892"/>
      <c r="Q10" s="892"/>
      <c r="R10" s="892"/>
      <c r="S10" s="892"/>
      <c r="T10" s="892"/>
      <c r="U10" s="892"/>
      <c r="V10" s="892"/>
      <c r="W10" s="892"/>
    </row>
    <row r="11" spans="1:23" ht="24" customHeight="1">
      <c r="A11" s="892"/>
      <c r="B11" s="924">
        <v>5</v>
      </c>
      <c r="C11" s="892" t="s">
        <v>754</v>
      </c>
      <c r="D11" s="923">
        <v>4186.1019639999995</v>
      </c>
      <c r="E11" s="923">
        <v>2801.5876299999995</v>
      </c>
      <c r="F11" s="923">
        <v>1012.5054260000001</v>
      </c>
      <c r="G11" s="923">
        <v>1025.1994159999999</v>
      </c>
      <c r="H11" s="922">
        <f t="shared" si="0"/>
        <v>3.3021849773021388</v>
      </c>
      <c r="I11" s="921">
        <f t="shared" si="1"/>
        <v>1.2537206887027565</v>
      </c>
      <c r="J11" s="892"/>
      <c r="K11" s="897"/>
      <c r="L11" s="897"/>
      <c r="M11" s="920"/>
      <c r="N11" s="920"/>
      <c r="O11" s="892"/>
      <c r="P11" s="892"/>
      <c r="Q11" s="892"/>
      <c r="R11" s="892"/>
      <c r="S11" s="892"/>
      <c r="T11" s="892"/>
      <c r="U11" s="892"/>
      <c r="V11" s="892"/>
      <c r="W11" s="892"/>
    </row>
    <row r="12" spans="1:23" ht="21.75" customHeight="1">
      <c r="A12" s="892"/>
      <c r="B12" s="924">
        <v>6</v>
      </c>
      <c r="C12" s="892" t="s">
        <v>753</v>
      </c>
      <c r="D12" s="923">
        <v>4549.8538099999996</v>
      </c>
      <c r="E12" s="923">
        <v>3430.2274110000003</v>
      </c>
      <c r="F12" s="923">
        <v>988.62877300000014</v>
      </c>
      <c r="G12" s="923">
        <v>997.54494899999997</v>
      </c>
      <c r="H12" s="922">
        <f t="shared" si="0"/>
        <v>3.2131094627656598</v>
      </c>
      <c r="I12" s="921">
        <f t="shared" si="1"/>
        <v>0.90187300263815473</v>
      </c>
      <c r="J12" s="892"/>
      <c r="K12" s="897"/>
      <c r="L12" s="897"/>
      <c r="M12" s="920"/>
      <c r="N12" s="920"/>
      <c r="O12" s="892"/>
      <c r="P12" s="892"/>
      <c r="Q12" s="892"/>
      <c r="R12" s="892"/>
      <c r="S12" s="892"/>
      <c r="T12" s="892"/>
      <c r="U12" s="892"/>
      <c r="V12" s="892"/>
      <c r="W12" s="892"/>
    </row>
    <row r="13" spans="1:23" ht="21.75" customHeight="1">
      <c r="A13" s="892"/>
      <c r="B13" s="924">
        <v>7</v>
      </c>
      <c r="C13" s="892" t="s">
        <v>649</v>
      </c>
      <c r="D13" s="923">
        <v>3420.4740070000007</v>
      </c>
      <c r="E13" s="923">
        <v>2873.7096059999999</v>
      </c>
      <c r="F13" s="923">
        <v>777.21577300000001</v>
      </c>
      <c r="G13" s="923">
        <v>779.8647840000001</v>
      </c>
      <c r="H13" s="922">
        <f t="shared" si="0"/>
        <v>2.5119579019071332</v>
      </c>
      <c r="I13" s="921">
        <f t="shared" si="1"/>
        <v>0.3408334071470307</v>
      </c>
      <c r="J13" s="892"/>
      <c r="K13" s="897"/>
      <c r="L13" s="897"/>
      <c r="M13" s="920"/>
      <c r="N13" s="920"/>
      <c r="O13" s="892"/>
      <c r="P13" s="892"/>
      <c r="Q13" s="892"/>
      <c r="R13" s="892"/>
      <c r="S13" s="892"/>
      <c r="T13" s="892"/>
      <c r="U13" s="892"/>
      <c r="V13" s="892"/>
      <c r="W13" s="892"/>
    </row>
    <row r="14" spans="1:23" ht="21.75" customHeight="1">
      <c r="A14" s="892"/>
      <c r="B14" s="924">
        <v>8</v>
      </c>
      <c r="C14" s="897" t="s">
        <v>752</v>
      </c>
      <c r="D14" s="923">
        <v>1909.7122440000001</v>
      </c>
      <c r="E14" s="923">
        <v>1763.619119</v>
      </c>
      <c r="F14" s="923">
        <v>567.72206800000004</v>
      </c>
      <c r="G14" s="923">
        <v>771.67912500000011</v>
      </c>
      <c r="H14" s="922">
        <f t="shared" si="0"/>
        <v>2.4855917532756964</v>
      </c>
      <c r="I14" s="921">
        <f t="shared" si="1"/>
        <v>35.925511530406141</v>
      </c>
      <c r="J14" s="892"/>
      <c r="K14" s="897"/>
      <c r="L14" s="897"/>
      <c r="M14" s="920"/>
      <c r="N14" s="920"/>
      <c r="O14" s="892"/>
      <c r="P14" s="892"/>
      <c r="Q14" s="892"/>
      <c r="R14" s="892"/>
      <c r="S14" s="892"/>
      <c r="T14" s="892"/>
      <c r="U14" s="892"/>
      <c r="V14" s="892"/>
      <c r="W14" s="892"/>
    </row>
    <row r="15" spans="1:23" ht="21.75" customHeight="1">
      <c r="A15" s="892"/>
      <c r="B15" s="924">
        <v>9</v>
      </c>
      <c r="C15" s="892" t="s">
        <v>751</v>
      </c>
      <c r="D15" s="923">
        <v>734.03962399999989</v>
      </c>
      <c r="E15" s="923">
        <v>975.80095600000016</v>
      </c>
      <c r="F15" s="923">
        <v>406.25876700000003</v>
      </c>
      <c r="G15" s="923">
        <v>601.50442299999997</v>
      </c>
      <c r="H15" s="922">
        <f t="shared" si="0"/>
        <v>1.9374561069896192</v>
      </c>
      <c r="I15" s="921">
        <f t="shared" si="1"/>
        <v>48.059432031899973</v>
      </c>
      <c r="J15" s="897"/>
      <c r="K15" s="897"/>
      <c r="L15" s="897"/>
      <c r="M15" s="920"/>
      <c r="N15" s="920"/>
      <c r="O15" s="892"/>
      <c r="P15" s="892"/>
      <c r="Q15" s="892"/>
      <c r="R15" s="892"/>
      <c r="S15" s="892"/>
      <c r="T15" s="892"/>
      <c r="U15" s="892"/>
      <c r="V15" s="892"/>
      <c r="W15" s="892"/>
    </row>
    <row r="16" spans="1:23" ht="21.75" customHeight="1">
      <c r="A16" s="892"/>
      <c r="B16" s="924">
        <v>10</v>
      </c>
      <c r="C16" s="892" t="s">
        <v>750</v>
      </c>
      <c r="D16" s="923">
        <v>940.22159099999999</v>
      </c>
      <c r="E16" s="923">
        <v>791.91253099999994</v>
      </c>
      <c r="F16" s="923">
        <v>230.89651999999998</v>
      </c>
      <c r="G16" s="923">
        <v>466.17871700000001</v>
      </c>
      <c r="H16" s="922">
        <f t="shared" si="0"/>
        <v>1.501569677069915</v>
      </c>
      <c r="I16" s="921">
        <f t="shared" si="1"/>
        <v>101.89941234281056</v>
      </c>
      <c r="J16" s="892"/>
      <c r="K16" s="897"/>
      <c r="L16" s="897"/>
      <c r="M16" s="920"/>
      <c r="N16" s="920"/>
      <c r="O16" s="892"/>
      <c r="P16" s="892"/>
      <c r="Q16" s="892"/>
      <c r="R16" s="892"/>
      <c r="S16" s="892"/>
      <c r="T16" s="892"/>
      <c r="U16" s="892"/>
      <c r="V16" s="892"/>
      <c r="W16" s="892"/>
    </row>
    <row r="17" spans="1:23" ht="21.75" customHeight="1">
      <c r="A17" s="892"/>
      <c r="B17" s="924">
        <v>11</v>
      </c>
      <c r="C17" s="892" t="s">
        <v>749</v>
      </c>
      <c r="D17" s="923">
        <v>1608.104673</v>
      </c>
      <c r="E17" s="923">
        <v>1566.4142770000001</v>
      </c>
      <c r="F17" s="923">
        <v>332.21210600000001</v>
      </c>
      <c r="G17" s="923">
        <v>447.083665</v>
      </c>
      <c r="H17" s="922">
        <f t="shared" si="0"/>
        <v>1.4400641856785668</v>
      </c>
      <c r="I17" s="921">
        <f t="shared" si="1"/>
        <v>34.577776343887962</v>
      </c>
      <c r="J17" s="892"/>
      <c r="K17" s="897"/>
      <c r="L17" s="897"/>
      <c r="M17" s="920"/>
      <c r="N17" s="920"/>
      <c r="O17" s="892"/>
      <c r="P17" s="892"/>
      <c r="Q17" s="892"/>
      <c r="R17" s="892"/>
      <c r="S17" s="892"/>
      <c r="T17" s="892"/>
      <c r="U17" s="892"/>
      <c r="V17" s="892"/>
      <c r="W17" s="892"/>
    </row>
    <row r="18" spans="1:23" ht="21.75" customHeight="1">
      <c r="A18" s="892"/>
      <c r="B18" s="924">
        <v>12</v>
      </c>
      <c r="C18" s="892" t="s">
        <v>748</v>
      </c>
      <c r="D18" s="923">
        <v>1316.5536970000001</v>
      </c>
      <c r="E18" s="923">
        <v>1510.2563850000001</v>
      </c>
      <c r="F18" s="923">
        <v>201.85470800000002</v>
      </c>
      <c r="G18" s="923">
        <v>335.05301299999996</v>
      </c>
      <c r="H18" s="922">
        <f t="shared" si="0"/>
        <v>1.0792115259344024</v>
      </c>
      <c r="I18" s="921">
        <f t="shared" si="1"/>
        <v>65.987217399952812</v>
      </c>
      <c r="J18" s="892"/>
      <c r="K18" s="897"/>
      <c r="L18" s="897"/>
      <c r="M18" s="920"/>
      <c r="N18" s="920"/>
      <c r="O18" s="892"/>
      <c r="P18" s="892"/>
      <c r="Q18" s="892"/>
      <c r="R18" s="892"/>
      <c r="S18" s="892"/>
      <c r="T18" s="892"/>
      <c r="U18" s="892"/>
      <c r="V18" s="892"/>
      <c r="W18" s="892"/>
    </row>
    <row r="19" spans="1:23" ht="21.75" customHeight="1">
      <c r="A19" s="892"/>
      <c r="B19" s="924">
        <v>13</v>
      </c>
      <c r="C19" s="892" t="s">
        <v>747</v>
      </c>
      <c r="D19" s="923">
        <v>815.8509210000002</v>
      </c>
      <c r="E19" s="923">
        <v>733.34211300000004</v>
      </c>
      <c r="F19" s="923">
        <v>241.21394200000003</v>
      </c>
      <c r="G19" s="923">
        <v>300.35005000000001</v>
      </c>
      <c r="H19" s="922">
        <f t="shared" si="0"/>
        <v>0.9674326843763501</v>
      </c>
      <c r="I19" s="921">
        <f t="shared" si="1"/>
        <v>24.516040619244123</v>
      </c>
      <c r="J19" s="892"/>
      <c r="K19" s="897"/>
      <c r="L19" s="897"/>
      <c r="M19" s="920"/>
      <c r="N19" s="920"/>
      <c r="O19" s="892"/>
      <c r="P19" s="892"/>
      <c r="Q19" s="892"/>
      <c r="R19" s="892"/>
      <c r="S19" s="892"/>
      <c r="T19" s="892"/>
      <c r="U19" s="892"/>
      <c r="V19" s="892"/>
      <c r="W19" s="892"/>
    </row>
    <row r="20" spans="1:23" ht="21.75" customHeight="1">
      <c r="A20" s="892"/>
      <c r="B20" s="924">
        <v>14</v>
      </c>
      <c r="C20" s="892" t="s">
        <v>746</v>
      </c>
      <c r="D20" s="923">
        <v>2950.9501519999999</v>
      </c>
      <c r="E20" s="923">
        <v>1025.5305529999998</v>
      </c>
      <c r="F20" s="923">
        <v>360.73087799999996</v>
      </c>
      <c r="G20" s="923">
        <v>251.28949900000001</v>
      </c>
      <c r="H20" s="922">
        <f t="shared" si="0"/>
        <v>0.80940780457056072</v>
      </c>
      <c r="I20" s="921">
        <f t="shared" si="1"/>
        <v>-30.338788741007079</v>
      </c>
      <c r="J20" s="892"/>
      <c r="K20" s="897"/>
      <c r="L20" s="897"/>
      <c r="M20" s="920"/>
      <c r="N20" s="920"/>
      <c r="O20" s="892"/>
      <c r="P20" s="892"/>
      <c r="Q20" s="892"/>
      <c r="R20" s="892"/>
      <c r="S20" s="892"/>
      <c r="T20" s="892"/>
      <c r="U20" s="892"/>
      <c r="V20" s="892"/>
      <c r="W20" s="892"/>
    </row>
    <row r="21" spans="1:23" ht="21.75" customHeight="1">
      <c r="A21" s="892"/>
      <c r="B21" s="924">
        <v>15</v>
      </c>
      <c r="C21" s="892" t="s">
        <v>745</v>
      </c>
      <c r="D21" s="923">
        <v>906.50298899999996</v>
      </c>
      <c r="E21" s="923">
        <v>755.21441200000004</v>
      </c>
      <c r="F21" s="923">
        <v>173.86222599999999</v>
      </c>
      <c r="G21" s="923">
        <v>181.19109200000003</v>
      </c>
      <c r="H21" s="922">
        <f t="shared" si="0"/>
        <v>0.58361962822593916</v>
      </c>
      <c r="I21" s="921">
        <f t="shared" si="1"/>
        <v>4.2153296714376722</v>
      </c>
      <c r="J21" s="892"/>
      <c r="K21" s="897"/>
      <c r="L21" s="897"/>
      <c r="M21" s="920"/>
      <c r="N21" s="920"/>
      <c r="O21" s="892"/>
      <c r="P21" s="892"/>
      <c r="Q21" s="892"/>
      <c r="R21" s="892"/>
      <c r="S21" s="892"/>
      <c r="T21" s="892"/>
      <c r="U21" s="892"/>
      <c r="V21" s="892"/>
      <c r="W21" s="892"/>
    </row>
    <row r="22" spans="1:23" ht="21.75" customHeight="1">
      <c r="A22" s="892"/>
      <c r="B22" s="924">
        <v>16</v>
      </c>
      <c r="C22" s="892" t="s">
        <v>744</v>
      </c>
      <c r="D22" s="923">
        <v>2154.3160749999997</v>
      </c>
      <c r="E22" s="923">
        <v>617.58085500000004</v>
      </c>
      <c r="F22" s="923">
        <v>172.12762200000003</v>
      </c>
      <c r="G22" s="923">
        <v>180.19056399999999</v>
      </c>
      <c r="H22" s="922">
        <f t="shared" si="0"/>
        <v>0.58039691030452134</v>
      </c>
      <c r="I22" s="921">
        <f t="shared" si="1"/>
        <v>4.6842812944920382</v>
      </c>
      <c r="J22" s="892"/>
      <c r="K22" s="897"/>
      <c r="L22" s="897"/>
      <c r="M22" s="920"/>
      <c r="N22" s="920"/>
      <c r="O22" s="892"/>
      <c r="P22" s="892"/>
      <c r="Q22" s="892"/>
      <c r="R22" s="892"/>
      <c r="S22" s="892"/>
      <c r="T22" s="892"/>
      <c r="U22" s="892"/>
      <c r="V22" s="892"/>
      <c r="W22" s="892"/>
    </row>
    <row r="23" spans="1:23" ht="21.75" customHeight="1">
      <c r="A23" s="892"/>
      <c r="B23" s="924">
        <v>17</v>
      </c>
      <c r="C23" s="892" t="s">
        <v>743</v>
      </c>
      <c r="D23" s="923">
        <v>510.81462700000003</v>
      </c>
      <c r="E23" s="923">
        <v>385.98202800000001</v>
      </c>
      <c r="F23" s="923">
        <v>151.45314300000001</v>
      </c>
      <c r="G23" s="923">
        <v>176.45903999999999</v>
      </c>
      <c r="H23" s="922">
        <f t="shared" si="0"/>
        <v>0.56837760722754571</v>
      </c>
      <c r="I23" s="921">
        <f t="shared" si="1"/>
        <v>16.510649105512428</v>
      </c>
      <c r="J23" s="892"/>
      <c r="K23" s="897"/>
      <c r="L23" s="897"/>
      <c r="M23" s="920"/>
      <c r="N23" s="920"/>
      <c r="O23" s="892"/>
      <c r="P23" s="892"/>
      <c r="Q23" s="892"/>
      <c r="R23" s="892"/>
      <c r="S23" s="892"/>
      <c r="T23" s="892"/>
      <c r="U23" s="892"/>
      <c r="V23" s="892"/>
      <c r="W23" s="892"/>
    </row>
    <row r="24" spans="1:23" ht="21.75" customHeight="1">
      <c r="A24" s="892"/>
      <c r="B24" s="924">
        <v>18</v>
      </c>
      <c r="C24" s="892" t="s">
        <v>742</v>
      </c>
      <c r="D24" s="923">
        <v>1385.560465</v>
      </c>
      <c r="E24" s="923">
        <v>812.05876999999998</v>
      </c>
      <c r="F24" s="923">
        <v>210.42485299999998</v>
      </c>
      <c r="G24" s="923">
        <v>166.92259999999999</v>
      </c>
      <c r="H24" s="922">
        <f t="shared" si="0"/>
        <v>0.53766056972882037</v>
      </c>
      <c r="I24" s="921">
        <f t="shared" si="1"/>
        <v>-20.673533748411359</v>
      </c>
      <c r="J24" s="892"/>
      <c r="K24" s="897"/>
      <c r="L24" s="897"/>
      <c r="M24" s="920"/>
      <c r="N24" s="920"/>
      <c r="O24" s="892"/>
      <c r="P24" s="892"/>
      <c r="Q24" s="892"/>
      <c r="R24" s="892"/>
      <c r="S24" s="892"/>
      <c r="T24" s="892"/>
      <c r="U24" s="892"/>
      <c r="V24" s="892"/>
      <c r="W24" s="892"/>
    </row>
    <row r="25" spans="1:23" ht="20.100000000000001" customHeight="1">
      <c r="A25" s="892"/>
      <c r="B25" s="924">
        <v>19</v>
      </c>
      <c r="C25" s="892" t="s">
        <v>741</v>
      </c>
      <c r="D25" s="923">
        <v>497.32837600000005</v>
      </c>
      <c r="E25" s="923">
        <v>400.22087999999997</v>
      </c>
      <c r="F25" s="923">
        <v>127.630672</v>
      </c>
      <c r="G25" s="923">
        <v>165.05697599999999</v>
      </c>
      <c r="H25" s="922">
        <f t="shared" si="0"/>
        <v>0.53165136269070956</v>
      </c>
      <c r="I25" s="921">
        <f t="shared" si="1"/>
        <v>29.323910478196012</v>
      </c>
      <c r="J25" s="892"/>
      <c r="K25" s="897"/>
      <c r="L25" s="897"/>
      <c r="M25" s="920"/>
      <c r="N25" s="920"/>
      <c r="O25" s="892"/>
      <c r="P25" s="892"/>
      <c r="Q25" s="892"/>
      <c r="R25" s="892"/>
      <c r="S25" s="892"/>
      <c r="T25" s="892"/>
      <c r="U25" s="892"/>
      <c r="V25" s="892"/>
      <c r="W25" s="892"/>
    </row>
    <row r="26" spans="1:23" ht="15.75">
      <c r="A26" s="892"/>
      <c r="B26" s="924">
        <v>20</v>
      </c>
      <c r="C26" s="892" t="s">
        <v>740</v>
      </c>
      <c r="D26" s="923">
        <v>319.8085529999999</v>
      </c>
      <c r="E26" s="923">
        <v>288.79839800000002</v>
      </c>
      <c r="F26" s="923">
        <v>99.667929000000001</v>
      </c>
      <c r="G26" s="923">
        <v>144.65149300000002</v>
      </c>
      <c r="H26" s="922">
        <f t="shared" si="0"/>
        <v>0.46592495047707444</v>
      </c>
      <c r="I26" s="921">
        <f t="shared" si="1"/>
        <v>45.133439062429005</v>
      </c>
      <c r="J26" s="892"/>
      <c r="K26" s="897"/>
      <c r="L26" s="897"/>
      <c r="M26" s="920"/>
      <c r="N26" s="920"/>
      <c r="O26" s="892"/>
      <c r="P26" s="892"/>
      <c r="Q26" s="892"/>
      <c r="R26" s="892"/>
      <c r="S26" s="892"/>
      <c r="T26" s="892"/>
      <c r="U26" s="892"/>
      <c r="V26" s="892"/>
      <c r="W26" s="892"/>
    </row>
    <row r="27" spans="1:23" ht="21.75" customHeight="1">
      <c r="A27" s="892"/>
      <c r="B27" s="919" t="s">
        <v>739</v>
      </c>
      <c r="C27" s="918" t="s">
        <v>738</v>
      </c>
      <c r="D27" s="917">
        <f>SUM(D7:D26)</f>
        <v>52575.592803000014</v>
      </c>
      <c r="E27" s="917">
        <f>SUM(E7:E26)</f>
        <v>41598.212541000001</v>
      </c>
      <c r="F27" s="917">
        <f>SUM(F7:F26)</f>
        <v>12187.764485000002</v>
      </c>
      <c r="G27" s="917">
        <f>SUM(G7:G26)</f>
        <v>13970.213772000001</v>
      </c>
      <c r="H27" s="917">
        <f t="shared" si="0"/>
        <v>44.998299187089913</v>
      </c>
      <c r="I27" s="916">
        <f t="shared" si="1"/>
        <v>14.624907538980864</v>
      </c>
      <c r="J27" s="892"/>
      <c r="K27" s="897"/>
      <c r="L27" s="897"/>
      <c r="M27" s="892"/>
      <c r="N27" s="892"/>
      <c r="O27" s="892"/>
      <c r="P27" s="892"/>
      <c r="Q27" s="892"/>
      <c r="R27" s="892"/>
      <c r="S27" s="892"/>
      <c r="T27" s="892"/>
      <c r="U27" s="892"/>
      <c r="V27" s="892"/>
      <c r="W27" s="892"/>
    </row>
    <row r="28" spans="1:23" ht="21.75" customHeight="1">
      <c r="A28" s="892"/>
      <c r="B28" s="915" t="s">
        <v>737</v>
      </c>
      <c r="C28" s="914" t="s">
        <v>736</v>
      </c>
      <c r="D28" s="913">
        <f>D29-D27</f>
        <v>44533.928216999986</v>
      </c>
      <c r="E28" s="913">
        <f>E29-E27</f>
        <v>56110.892656809985</v>
      </c>
      <c r="F28" s="913">
        <f>F29-F27</f>
        <v>14979.005604999997</v>
      </c>
      <c r="G28" s="913">
        <f>G29-G27</f>
        <v>17075.879134569404</v>
      </c>
      <c r="H28" s="913">
        <f t="shared" si="0"/>
        <v>55.00170081291008</v>
      </c>
      <c r="I28" s="912">
        <f t="shared" si="1"/>
        <v>13.998749882765722</v>
      </c>
      <c r="J28" s="892"/>
      <c r="K28" s="897"/>
      <c r="L28" s="897"/>
      <c r="M28" s="892"/>
      <c r="N28" s="892"/>
      <c r="O28" s="892"/>
      <c r="P28" s="892"/>
      <c r="Q28" s="892"/>
      <c r="R28" s="892"/>
      <c r="S28" s="892"/>
      <c r="T28" s="892"/>
      <c r="U28" s="892"/>
      <c r="V28" s="892"/>
      <c r="W28" s="892"/>
    </row>
    <row r="29" spans="1:23" ht="21.75" customHeight="1">
      <c r="A29" s="894"/>
      <c r="B29" s="911" t="s">
        <v>735</v>
      </c>
      <c r="C29" s="910" t="s">
        <v>734</v>
      </c>
      <c r="D29" s="909">
        <v>97109.52102</v>
      </c>
      <c r="E29" s="909">
        <v>97709.105197809986</v>
      </c>
      <c r="F29" s="909">
        <v>27166.770089999998</v>
      </c>
      <c r="G29" s="909">
        <v>31046.092906569407</v>
      </c>
      <c r="H29" s="909">
        <f t="shared" si="0"/>
        <v>100</v>
      </c>
      <c r="I29" s="904">
        <f t="shared" si="1"/>
        <v>14.279661526628715</v>
      </c>
      <c r="J29" s="892"/>
      <c r="K29" s="897"/>
      <c r="L29" s="892"/>
      <c r="M29" s="892"/>
      <c r="N29" s="892"/>
      <c r="O29" s="892"/>
      <c r="P29" s="892"/>
      <c r="Q29" s="892"/>
      <c r="R29" s="892"/>
      <c r="S29" s="892"/>
      <c r="T29" s="892"/>
      <c r="U29" s="892"/>
      <c r="V29" s="892"/>
      <c r="W29" s="892"/>
    </row>
    <row r="30" spans="1:23" ht="21" customHeight="1">
      <c r="A30" s="892"/>
      <c r="B30" s="2601" t="s">
        <v>733</v>
      </c>
      <c r="C30" s="910" t="s">
        <v>732</v>
      </c>
      <c r="D30" s="909"/>
      <c r="E30" s="909"/>
      <c r="F30" s="909"/>
      <c r="G30" s="909"/>
      <c r="H30" s="908"/>
      <c r="I30" s="904"/>
      <c r="J30" s="892"/>
      <c r="K30" s="892"/>
      <c r="L30" s="892"/>
      <c r="M30" s="892"/>
      <c r="N30" s="892"/>
      <c r="O30" s="892"/>
      <c r="P30" s="892"/>
      <c r="Q30" s="892"/>
      <c r="R30" s="892"/>
      <c r="S30" s="892"/>
      <c r="T30" s="892"/>
      <c r="U30" s="892"/>
      <c r="V30" s="892"/>
      <c r="W30" s="892"/>
    </row>
    <row r="31" spans="1:23" ht="21" customHeight="1">
      <c r="A31" s="892"/>
      <c r="B31" s="2602"/>
      <c r="C31" s="907" t="s">
        <v>731</v>
      </c>
      <c r="D31" s="906">
        <v>186.4</v>
      </c>
      <c r="E31" s="906">
        <v>949.31644658999994</v>
      </c>
      <c r="F31" s="906">
        <v>599.03511661924995</v>
      </c>
      <c r="G31" s="906" t="s">
        <v>730</v>
      </c>
      <c r="H31" s="905" t="s">
        <v>71</v>
      </c>
      <c r="I31" s="904" t="s">
        <v>71</v>
      </c>
      <c r="J31" s="892"/>
      <c r="K31" s="892"/>
      <c r="L31" s="892"/>
      <c r="M31" s="892"/>
      <c r="N31" s="892"/>
      <c r="O31" s="892"/>
      <c r="P31" s="892"/>
      <c r="Q31" s="892"/>
      <c r="R31" s="892"/>
      <c r="S31" s="892"/>
      <c r="T31" s="892"/>
      <c r="U31" s="892"/>
      <c r="V31" s="892"/>
      <c r="W31" s="892"/>
    </row>
    <row r="32" spans="1:23" ht="21" customHeight="1" thickBot="1">
      <c r="A32" s="892"/>
      <c r="B32" s="2603"/>
      <c r="C32" s="903" t="s">
        <v>729</v>
      </c>
      <c r="D32" s="902">
        <v>15986.126076676604</v>
      </c>
      <c r="E32" s="902">
        <v>9590.2294740262005</v>
      </c>
      <c r="F32" s="902">
        <v>3339.4052229892004</v>
      </c>
      <c r="G32" s="902">
        <v>247.14336198799998</v>
      </c>
      <c r="H32" s="901" t="s">
        <v>71</v>
      </c>
      <c r="I32" s="900" t="s">
        <v>71</v>
      </c>
      <c r="J32" s="892"/>
      <c r="K32" s="892"/>
      <c r="L32" s="892"/>
      <c r="M32" s="892"/>
      <c r="N32" s="892"/>
      <c r="O32" s="892"/>
      <c r="P32" s="892"/>
      <c r="Q32" s="892"/>
      <c r="R32" s="892"/>
      <c r="S32" s="892"/>
      <c r="T32" s="892"/>
      <c r="U32" s="892"/>
      <c r="V32" s="892"/>
      <c r="W32" s="892"/>
    </row>
    <row r="33" spans="1:23" ht="21" customHeight="1" thickTop="1">
      <c r="A33" s="892"/>
      <c r="B33" s="2604" t="s">
        <v>728</v>
      </c>
      <c r="C33" s="2605"/>
      <c r="D33" s="2605"/>
      <c r="E33" s="2605"/>
      <c r="F33" s="2605"/>
      <c r="G33" s="2605"/>
      <c r="H33" s="891"/>
      <c r="I33" s="892"/>
      <c r="J33" s="892"/>
      <c r="K33" s="892"/>
      <c r="L33" s="892"/>
      <c r="M33" s="892"/>
      <c r="N33" s="892"/>
      <c r="O33" s="892"/>
      <c r="P33" s="892"/>
      <c r="Q33" s="892"/>
      <c r="R33" s="892"/>
      <c r="S33" s="892"/>
      <c r="T33" s="892"/>
      <c r="U33" s="892"/>
      <c r="V33" s="892"/>
      <c r="W33" s="892"/>
    </row>
    <row r="34" spans="1:23" ht="12.75" customHeight="1">
      <c r="A34" s="892"/>
      <c r="B34" s="899" t="s">
        <v>727</v>
      </c>
      <c r="H34" s="891"/>
      <c r="I34" s="892"/>
      <c r="J34" s="892"/>
      <c r="K34" s="892"/>
      <c r="L34" s="892"/>
      <c r="M34" s="892"/>
      <c r="N34" s="892"/>
      <c r="O34" s="892"/>
      <c r="P34" s="892"/>
      <c r="Q34" s="892"/>
      <c r="R34" s="892"/>
      <c r="S34" s="892"/>
      <c r="T34" s="892"/>
      <c r="U34" s="892"/>
      <c r="V34" s="892"/>
      <c r="W34" s="892"/>
    </row>
    <row r="35" spans="1:23" ht="13.5" customHeight="1">
      <c r="A35" s="892"/>
      <c r="B35" s="2604" t="s">
        <v>726</v>
      </c>
      <c r="C35" s="2605"/>
      <c r="D35" s="891"/>
      <c r="E35" s="892"/>
      <c r="F35" s="892"/>
      <c r="G35" s="892"/>
      <c r="H35" s="892"/>
      <c r="I35" s="892"/>
      <c r="J35" s="892"/>
      <c r="K35" s="892"/>
      <c r="L35" s="892"/>
      <c r="M35" s="892"/>
      <c r="N35" s="892"/>
      <c r="O35" s="892"/>
      <c r="P35" s="892"/>
      <c r="Q35" s="892"/>
      <c r="R35" s="892"/>
      <c r="S35" s="892"/>
      <c r="T35" s="892"/>
      <c r="U35" s="892"/>
      <c r="V35" s="891"/>
    </row>
    <row r="36" spans="1:23" ht="21" customHeight="1">
      <c r="A36" s="892"/>
      <c r="B36" s="893"/>
      <c r="C36" s="892"/>
      <c r="D36" s="897"/>
      <c r="E36" s="897"/>
      <c r="F36" s="897"/>
      <c r="G36" s="897"/>
      <c r="H36" s="898"/>
      <c r="I36" s="898"/>
      <c r="J36" s="892"/>
      <c r="K36" s="892"/>
      <c r="L36" s="892"/>
      <c r="M36" s="892"/>
      <c r="N36" s="892"/>
      <c r="O36" s="892"/>
      <c r="P36" s="892"/>
      <c r="Q36" s="892"/>
      <c r="R36" s="892"/>
      <c r="S36" s="892"/>
      <c r="T36" s="892"/>
      <c r="U36" s="892"/>
      <c r="V36" s="892"/>
      <c r="W36" s="892"/>
    </row>
    <row r="37" spans="1:23" ht="21" customHeight="1">
      <c r="A37" s="892"/>
      <c r="B37" s="893"/>
      <c r="C37" s="892"/>
      <c r="D37" s="897"/>
      <c r="E37" s="897"/>
      <c r="F37" s="897"/>
      <c r="G37" s="897"/>
      <c r="H37" s="896"/>
      <c r="I37" s="896"/>
      <c r="J37" s="892"/>
      <c r="K37" s="892"/>
      <c r="L37" s="892"/>
      <c r="M37" s="892"/>
      <c r="N37" s="892"/>
      <c r="O37" s="892"/>
      <c r="P37" s="892"/>
      <c r="Q37" s="892"/>
      <c r="R37" s="892"/>
      <c r="S37" s="892"/>
      <c r="T37" s="892"/>
      <c r="U37" s="892"/>
      <c r="V37" s="892"/>
      <c r="W37" s="892"/>
    </row>
    <row r="38" spans="1:23" ht="21" customHeight="1">
      <c r="A38" s="892"/>
      <c r="B38" s="893"/>
      <c r="C38" s="892"/>
      <c r="D38" s="892"/>
      <c r="E38" s="892"/>
      <c r="F38" s="895"/>
      <c r="G38" s="893"/>
      <c r="H38" s="893"/>
      <c r="I38" s="892"/>
      <c r="J38" s="892"/>
      <c r="K38" s="892"/>
      <c r="L38" s="892"/>
      <c r="M38" s="892"/>
      <c r="N38" s="892"/>
      <c r="O38" s="892"/>
      <c r="P38" s="892"/>
      <c r="Q38" s="892"/>
      <c r="R38" s="892"/>
      <c r="S38" s="892"/>
      <c r="T38" s="892"/>
      <c r="U38" s="892"/>
      <c r="V38" s="892"/>
      <c r="W38" s="892"/>
    </row>
    <row r="39" spans="1:23" ht="21" customHeight="1">
      <c r="A39" s="892"/>
      <c r="B39" s="893"/>
      <c r="C39" s="892"/>
      <c r="D39" s="892"/>
      <c r="E39" s="892"/>
      <c r="F39" s="894"/>
      <c r="G39" s="893"/>
      <c r="H39" s="893"/>
      <c r="I39" s="892"/>
      <c r="J39" s="892"/>
      <c r="K39" s="892"/>
      <c r="L39" s="892"/>
      <c r="M39" s="892"/>
      <c r="N39" s="892"/>
      <c r="O39" s="892"/>
      <c r="P39" s="892"/>
      <c r="Q39" s="892"/>
      <c r="R39" s="892"/>
      <c r="S39" s="892"/>
      <c r="T39" s="892"/>
      <c r="U39" s="892"/>
      <c r="V39" s="892"/>
      <c r="W39" s="892"/>
    </row>
    <row r="40" spans="1:23" ht="21" customHeight="1">
      <c r="A40" s="892"/>
      <c r="B40" s="893"/>
      <c r="C40" s="892"/>
      <c r="D40" s="892"/>
      <c r="E40" s="892"/>
      <c r="F40" s="894"/>
      <c r="G40" s="893"/>
      <c r="H40" s="893"/>
      <c r="I40" s="892"/>
      <c r="J40" s="892"/>
      <c r="K40" s="892"/>
      <c r="L40" s="892"/>
      <c r="M40" s="892"/>
      <c r="N40" s="892"/>
      <c r="O40" s="892"/>
      <c r="P40" s="892"/>
      <c r="Q40" s="892"/>
      <c r="R40" s="892"/>
      <c r="S40" s="892"/>
      <c r="T40" s="892"/>
      <c r="U40" s="892"/>
      <c r="V40" s="892"/>
      <c r="W40" s="892"/>
    </row>
    <row r="41" spans="1:23" ht="21" customHeight="1">
      <c r="A41" s="892"/>
      <c r="B41" s="893"/>
      <c r="C41" s="892"/>
      <c r="D41" s="892"/>
      <c r="E41" s="892"/>
      <c r="F41" s="894"/>
      <c r="G41" s="893"/>
      <c r="H41" s="893"/>
      <c r="I41" s="892"/>
      <c r="J41" s="892"/>
      <c r="K41" s="892"/>
      <c r="L41" s="892"/>
      <c r="M41" s="892"/>
      <c r="N41" s="892"/>
      <c r="O41" s="892"/>
      <c r="P41" s="892"/>
      <c r="Q41" s="892"/>
      <c r="R41" s="892"/>
      <c r="S41" s="892"/>
      <c r="T41" s="892"/>
      <c r="U41" s="892"/>
      <c r="V41" s="892"/>
      <c r="W41" s="892"/>
    </row>
    <row r="42" spans="1:23" ht="21" customHeight="1">
      <c r="A42" s="892"/>
      <c r="B42" s="893"/>
      <c r="C42" s="892"/>
      <c r="D42" s="892"/>
      <c r="E42" s="892"/>
      <c r="F42" s="894"/>
      <c r="G42" s="893"/>
      <c r="H42" s="893"/>
      <c r="I42" s="892"/>
      <c r="J42" s="892"/>
      <c r="K42" s="892"/>
      <c r="L42" s="892"/>
      <c r="M42" s="892"/>
      <c r="N42" s="892"/>
      <c r="O42" s="892"/>
      <c r="P42" s="892"/>
      <c r="Q42" s="892"/>
      <c r="R42" s="892"/>
      <c r="S42" s="892"/>
      <c r="T42" s="892"/>
      <c r="U42" s="892"/>
      <c r="V42" s="892"/>
      <c r="W42" s="892"/>
    </row>
    <row r="43" spans="1:23" ht="21" customHeight="1">
      <c r="A43" s="892"/>
      <c r="B43" s="893"/>
      <c r="C43" s="892"/>
      <c r="D43" s="892"/>
      <c r="E43" s="892"/>
      <c r="F43" s="894"/>
      <c r="G43" s="893"/>
      <c r="H43" s="893"/>
      <c r="I43" s="892"/>
      <c r="J43" s="892"/>
      <c r="K43" s="892"/>
      <c r="L43" s="892"/>
      <c r="M43" s="892"/>
      <c r="N43" s="892"/>
      <c r="O43" s="892"/>
      <c r="P43" s="892"/>
      <c r="Q43" s="892"/>
      <c r="R43" s="892"/>
      <c r="S43" s="892"/>
      <c r="T43" s="892"/>
      <c r="U43" s="892"/>
      <c r="V43" s="892"/>
      <c r="W43" s="892"/>
    </row>
    <row r="44" spans="1:23" ht="21" customHeight="1">
      <c r="A44" s="892"/>
      <c r="B44" s="893"/>
      <c r="C44" s="892"/>
      <c r="D44" s="892"/>
      <c r="E44" s="892"/>
      <c r="F44" s="894"/>
      <c r="G44" s="893"/>
      <c r="H44" s="893"/>
      <c r="I44" s="892"/>
      <c r="J44" s="892"/>
      <c r="K44" s="892"/>
      <c r="L44" s="892"/>
      <c r="M44" s="892"/>
      <c r="N44" s="892"/>
      <c r="O44" s="892"/>
      <c r="P44" s="892"/>
      <c r="Q44" s="892"/>
      <c r="R44" s="892"/>
      <c r="S44" s="892"/>
      <c r="T44" s="892"/>
      <c r="U44" s="892"/>
      <c r="V44" s="892"/>
      <c r="W44" s="892"/>
    </row>
    <row r="45" spans="1:23" ht="21" customHeight="1">
      <c r="A45" s="892"/>
      <c r="B45" s="893"/>
      <c r="C45" s="892"/>
      <c r="D45" s="892"/>
      <c r="E45" s="892"/>
      <c r="F45" s="894"/>
      <c r="G45" s="893"/>
      <c r="H45" s="893"/>
      <c r="I45" s="892"/>
      <c r="J45" s="892"/>
      <c r="K45" s="892"/>
      <c r="L45" s="892"/>
      <c r="M45" s="892"/>
      <c r="N45" s="892"/>
      <c r="O45" s="892"/>
      <c r="P45" s="892"/>
      <c r="Q45" s="892"/>
      <c r="R45" s="892"/>
      <c r="S45" s="892"/>
      <c r="T45" s="892"/>
      <c r="U45" s="892"/>
      <c r="V45" s="892"/>
      <c r="W45" s="892"/>
    </row>
    <row r="46" spans="1:23" ht="21" customHeight="1">
      <c r="A46" s="892"/>
      <c r="B46" s="893"/>
      <c r="C46" s="892"/>
      <c r="D46" s="892"/>
      <c r="E46" s="892"/>
      <c r="F46" s="894"/>
      <c r="G46" s="893"/>
      <c r="H46" s="893"/>
      <c r="I46" s="892"/>
      <c r="J46" s="892"/>
      <c r="K46" s="892"/>
      <c r="L46" s="892"/>
      <c r="M46" s="892"/>
      <c r="N46" s="892"/>
      <c r="O46" s="892"/>
      <c r="P46" s="892"/>
      <c r="Q46" s="892"/>
      <c r="R46" s="892"/>
      <c r="S46" s="892"/>
      <c r="T46" s="892"/>
      <c r="U46" s="892"/>
      <c r="V46" s="892"/>
      <c r="W46" s="892"/>
    </row>
    <row r="47" spans="1:23" ht="21" customHeight="1">
      <c r="A47" s="892"/>
      <c r="B47" s="893"/>
      <c r="C47" s="892"/>
      <c r="D47" s="892"/>
      <c r="E47" s="892"/>
      <c r="F47" s="894"/>
      <c r="G47" s="893"/>
      <c r="H47" s="893"/>
      <c r="I47" s="892"/>
      <c r="J47" s="892"/>
      <c r="K47" s="892"/>
      <c r="L47" s="892"/>
      <c r="M47" s="892"/>
      <c r="N47" s="892"/>
      <c r="O47" s="892"/>
      <c r="P47" s="892"/>
      <c r="Q47" s="892"/>
      <c r="R47" s="892"/>
      <c r="S47" s="892"/>
      <c r="T47" s="892"/>
      <c r="U47" s="892"/>
      <c r="V47" s="892"/>
      <c r="W47" s="892"/>
    </row>
    <row r="48" spans="1:23" ht="21" customHeight="1">
      <c r="A48" s="892"/>
      <c r="B48" s="893"/>
      <c r="C48" s="892"/>
      <c r="D48" s="892"/>
      <c r="E48" s="892"/>
      <c r="F48" s="894"/>
      <c r="G48" s="893"/>
      <c r="H48" s="893"/>
      <c r="I48" s="892"/>
      <c r="J48" s="892"/>
      <c r="K48" s="892"/>
      <c r="L48" s="892"/>
      <c r="M48" s="892"/>
      <c r="N48" s="892"/>
      <c r="O48" s="892"/>
      <c r="P48" s="892"/>
      <c r="Q48" s="892"/>
      <c r="R48" s="892"/>
      <c r="S48" s="892"/>
      <c r="T48" s="892"/>
      <c r="U48" s="892"/>
      <c r="V48" s="892"/>
      <c r="W48" s="892"/>
    </row>
    <row r="49" spans="1:23" ht="21" customHeight="1">
      <c r="A49" s="892"/>
      <c r="B49" s="893"/>
      <c r="C49" s="892"/>
      <c r="D49" s="892"/>
      <c r="E49" s="892"/>
      <c r="F49" s="894"/>
      <c r="G49" s="893"/>
      <c r="H49" s="893"/>
      <c r="I49" s="892"/>
      <c r="J49" s="892"/>
      <c r="K49" s="892"/>
      <c r="L49" s="892"/>
      <c r="M49" s="892"/>
      <c r="N49" s="892"/>
      <c r="O49" s="892"/>
      <c r="P49" s="892"/>
      <c r="Q49" s="892"/>
      <c r="R49" s="892"/>
      <c r="S49" s="892"/>
      <c r="T49" s="892"/>
      <c r="U49" s="892"/>
      <c r="V49" s="892"/>
      <c r="W49" s="892"/>
    </row>
    <row r="50" spans="1:23" ht="21" customHeight="1">
      <c r="A50" s="892"/>
      <c r="B50" s="893"/>
      <c r="C50" s="892"/>
      <c r="D50" s="892"/>
      <c r="E50" s="892"/>
      <c r="F50" s="894"/>
      <c r="G50" s="893"/>
      <c r="H50" s="893"/>
      <c r="I50" s="892"/>
      <c r="J50" s="892"/>
      <c r="K50" s="892"/>
      <c r="L50" s="892"/>
      <c r="M50" s="892"/>
      <c r="N50" s="892"/>
      <c r="O50" s="892"/>
      <c r="P50" s="892"/>
      <c r="Q50" s="892"/>
      <c r="R50" s="892"/>
      <c r="S50" s="892"/>
      <c r="T50" s="892"/>
      <c r="U50" s="892"/>
      <c r="V50" s="892"/>
      <c r="W50" s="892"/>
    </row>
    <row r="51" spans="1:23" ht="21" customHeight="1">
      <c r="A51" s="892"/>
      <c r="B51" s="893"/>
      <c r="C51" s="892"/>
      <c r="D51" s="892"/>
      <c r="E51" s="892"/>
      <c r="F51" s="894"/>
      <c r="G51" s="893"/>
      <c r="H51" s="893"/>
      <c r="I51" s="892"/>
      <c r="J51" s="892"/>
      <c r="K51" s="892"/>
      <c r="L51" s="892"/>
      <c r="M51" s="892"/>
      <c r="N51" s="892"/>
      <c r="O51" s="892"/>
      <c r="P51" s="892"/>
      <c r="Q51" s="892"/>
      <c r="R51" s="892"/>
      <c r="S51" s="892"/>
      <c r="T51" s="892"/>
      <c r="U51" s="892"/>
      <c r="V51" s="892"/>
      <c r="W51" s="892"/>
    </row>
    <row r="52" spans="1:23" ht="21" customHeight="1">
      <c r="A52" s="892"/>
      <c r="B52" s="893"/>
      <c r="C52" s="892"/>
      <c r="D52" s="892"/>
      <c r="E52" s="892"/>
      <c r="F52" s="894"/>
      <c r="G52" s="893"/>
      <c r="H52" s="893"/>
      <c r="I52" s="892"/>
      <c r="J52" s="892"/>
      <c r="K52" s="892"/>
      <c r="L52" s="892"/>
      <c r="M52" s="892"/>
      <c r="N52" s="892"/>
      <c r="O52" s="892"/>
      <c r="P52" s="892"/>
      <c r="Q52" s="892"/>
      <c r="R52" s="892"/>
      <c r="S52" s="892"/>
      <c r="T52" s="892"/>
      <c r="U52" s="892"/>
      <c r="V52" s="892"/>
      <c r="W52" s="892"/>
    </row>
    <row r="53" spans="1:23" ht="21" customHeight="1">
      <c r="A53" s="892"/>
      <c r="B53" s="893"/>
      <c r="C53" s="892"/>
      <c r="D53" s="892"/>
      <c r="E53" s="892"/>
      <c r="F53" s="894"/>
      <c r="G53" s="893"/>
      <c r="H53" s="893"/>
      <c r="I53" s="892"/>
      <c r="J53" s="892"/>
      <c r="K53" s="892"/>
      <c r="L53" s="892"/>
      <c r="M53" s="892"/>
      <c r="N53" s="892"/>
      <c r="O53" s="892"/>
      <c r="P53" s="892"/>
      <c r="Q53" s="892"/>
      <c r="R53" s="892"/>
      <c r="S53" s="892"/>
      <c r="T53" s="892"/>
      <c r="U53" s="892"/>
      <c r="V53" s="892"/>
      <c r="W53" s="892"/>
    </row>
    <row r="54" spans="1:23" ht="21" customHeight="1">
      <c r="A54" s="892"/>
      <c r="B54" s="893"/>
      <c r="C54" s="892"/>
      <c r="D54" s="892"/>
      <c r="E54" s="892"/>
      <c r="F54" s="894"/>
      <c r="G54" s="893"/>
      <c r="H54" s="893"/>
      <c r="I54" s="892"/>
      <c r="J54" s="892"/>
      <c r="K54" s="892"/>
      <c r="L54" s="892"/>
      <c r="M54" s="892"/>
      <c r="N54" s="892"/>
      <c r="O54" s="892"/>
      <c r="P54" s="892"/>
      <c r="Q54" s="892"/>
      <c r="R54" s="892"/>
      <c r="S54" s="892"/>
      <c r="T54" s="892"/>
      <c r="U54" s="892"/>
      <c r="V54" s="892"/>
      <c r="W54" s="892"/>
    </row>
    <row r="55" spans="1:23" ht="21" customHeight="1">
      <c r="A55" s="892"/>
      <c r="B55" s="893"/>
      <c r="C55" s="892"/>
      <c r="D55" s="892"/>
      <c r="E55" s="892"/>
      <c r="F55" s="894"/>
      <c r="G55" s="893"/>
      <c r="H55" s="893"/>
      <c r="I55" s="892"/>
      <c r="J55" s="892"/>
      <c r="K55" s="892"/>
      <c r="L55" s="892"/>
      <c r="M55" s="892"/>
      <c r="N55" s="892"/>
      <c r="O55" s="892"/>
      <c r="P55" s="892"/>
      <c r="Q55" s="892"/>
      <c r="R55" s="892"/>
      <c r="S55" s="892"/>
      <c r="T55" s="892"/>
      <c r="U55" s="892"/>
      <c r="V55" s="892"/>
      <c r="W55" s="892"/>
    </row>
    <row r="56" spans="1:23" ht="21" customHeight="1">
      <c r="A56" s="892"/>
      <c r="B56" s="893"/>
      <c r="C56" s="892"/>
      <c r="D56" s="892"/>
      <c r="E56" s="892"/>
      <c r="F56" s="894"/>
      <c r="G56" s="893"/>
      <c r="H56" s="893"/>
      <c r="I56" s="892"/>
      <c r="J56" s="892"/>
      <c r="K56" s="892"/>
      <c r="L56" s="892"/>
      <c r="M56" s="892"/>
      <c r="N56" s="892"/>
      <c r="O56" s="892"/>
      <c r="P56" s="892"/>
      <c r="Q56" s="892"/>
      <c r="R56" s="892"/>
      <c r="S56" s="892"/>
      <c r="T56" s="892"/>
      <c r="U56" s="892"/>
      <c r="V56" s="892"/>
      <c r="W56" s="892"/>
    </row>
    <row r="57" spans="1:23" ht="21" customHeight="1">
      <c r="A57" s="892"/>
      <c r="B57" s="893"/>
      <c r="C57" s="892"/>
      <c r="D57" s="892"/>
      <c r="E57" s="892"/>
      <c r="F57" s="894"/>
      <c r="G57" s="893"/>
      <c r="H57" s="893"/>
      <c r="I57" s="892"/>
      <c r="J57" s="892"/>
      <c r="K57" s="892"/>
      <c r="L57" s="892"/>
      <c r="M57" s="892"/>
      <c r="N57" s="892"/>
      <c r="O57" s="892"/>
      <c r="P57" s="892"/>
      <c r="Q57" s="892"/>
      <c r="R57" s="892"/>
      <c r="S57" s="892"/>
      <c r="T57" s="892"/>
      <c r="U57" s="892"/>
      <c r="V57" s="892"/>
      <c r="W57" s="892"/>
    </row>
    <row r="58" spans="1:23" ht="21" customHeight="1">
      <c r="A58" s="892"/>
      <c r="B58" s="893"/>
      <c r="C58" s="892"/>
      <c r="D58" s="892"/>
      <c r="E58" s="892"/>
      <c r="F58" s="894"/>
      <c r="G58" s="893"/>
      <c r="H58" s="893"/>
      <c r="I58" s="892"/>
      <c r="J58" s="892"/>
      <c r="K58" s="892"/>
      <c r="L58" s="892"/>
      <c r="M58" s="892"/>
      <c r="N58" s="892"/>
      <c r="O58" s="892"/>
      <c r="P58" s="892"/>
      <c r="Q58" s="892"/>
      <c r="R58" s="892"/>
      <c r="S58" s="892"/>
      <c r="T58" s="892"/>
      <c r="U58" s="892"/>
      <c r="V58" s="892"/>
      <c r="W58" s="892"/>
    </row>
    <row r="59" spans="1:23" ht="21" customHeight="1">
      <c r="A59" s="892"/>
      <c r="B59" s="893"/>
      <c r="C59" s="892"/>
      <c r="D59" s="892"/>
      <c r="E59" s="892"/>
      <c r="F59" s="894"/>
      <c r="G59" s="893"/>
      <c r="H59" s="893"/>
      <c r="I59" s="892"/>
      <c r="J59" s="892"/>
      <c r="K59" s="892"/>
      <c r="L59" s="892"/>
      <c r="M59" s="892"/>
      <c r="N59" s="892"/>
      <c r="O59" s="892"/>
      <c r="P59" s="892"/>
      <c r="Q59" s="892"/>
      <c r="R59" s="892"/>
      <c r="S59" s="892"/>
      <c r="T59" s="892"/>
      <c r="U59" s="892"/>
      <c r="V59" s="892"/>
      <c r="W59" s="892"/>
    </row>
    <row r="60" spans="1:23" ht="21" customHeight="1">
      <c r="A60" s="892"/>
      <c r="B60" s="893"/>
      <c r="C60" s="892"/>
      <c r="D60" s="892"/>
      <c r="E60" s="892"/>
      <c r="F60" s="894"/>
      <c r="G60" s="893"/>
      <c r="H60" s="893"/>
      <c r="I60" s="892"/>
      <c r="J60" s="892"/>
      <c r="K60" s="892"/>
      <c r="L60" s="892"/>
      <c r="M60" s="892"/>
      <c r="N60" s="892"/>
      <c r="O60" s="892"/>
      <c r="P60" s="892"/>
      <c r="Q60" s="892"/>
      <c r="R60" s="892"/>
      <c r="S60" s="892"/>
      <c r="T60" s="892"/>
      <c r="U60" s="892"/>
      <c r="V60" s="892"/>
      <c r="W60" s="892"/>
    </row>
    <row r="61" spans="1:23" ht="21" customHeight="1">
      <c r="A61" s="892"/>
      <c r="B61" s="893"/>
      <c r="C61" s="892"/>
      <c r="D61" s="892"/>
      <c r="E61" s="892"/>
      <c r="F61" s="894"/>
      <c r="G61" s="893"/>
      <c r="H61" s="893"/>
      <c r="I61" s="892"/>
      <c r="J61" s="892"/>
      <c r="K61" s="892"/>
      <c r="L61" s="892"/>
      <c r="M61" s="892"/>
      <c r="N61" s="892"/>
      <c r="O61" s="892"/>
      <c r="P61" s="892"/>
      <c r="Q61" s="892"/>
      <c r="R61" s="892"/>
      <c r="S61" s="892"/>
      <c r="T61" s="892"/>
      <c r="U61" s="892"/>
      <c r="V61" s="892"/>
      <c r="W61" s="892"/>
    </row>
    <row r="62" spans="1:23" ht="21" customHeight="1">
      <c r="A62" s="892"/>
      <c r="B62" s="893"/>
      <c r="C62" s="892"/>
      <c r="D62" s="892"/>
      <c r="E62" s="892"/>
      <c r="F62" s="894"/>
      <c r="G62" s="893"/>
      <c r="H62" s="893"/>
      <c r="I62" s="892"/>
      <c r="J62" s="892"/>
      <c r="K62" s="892"/>
      <c r="L62" s="892"/>
      <c r="M62" s="892"/>
      <c r="N62" s="892"/>
      <c r="O62" s="892"/>
      <c r="P62" s="892"/>
      <c r="Q62" s="892"/>
      <c r="R62" s="892"/>
      <c r="S62" s="892"/>
      <c r="T62" s="892"/>
      <c r="U62" s="892"/>
      <c r="V62" s="892"/>
      <c r="W62" s="892"/>
    </row>
    <row r="63" spans="1:23" ht="21" customHeight="1">
      <c r="A63" s="892"/>
      <c r="B63" s="893"/>
      <c r="C63" s="892"/>
      <c r="D63" s="892"/>
      <c r="E63" s="892"/>
      <c r="F63" s="894"/>
      <c r="G63" s="893"/>
      <c r="H63" s="893"/>
      <c r="I63" s="892"/>
      <c r="J63" s="892"/>
      <c r="K63" s="892"/>
      <c r="L63" s="892"/>
      <c r="M63" s="892"/>
      <c r="N63" s="892"/>
      <c r="O63" s="892"/>
      <c r="P63" s="892"/>
      <c r="Q63" s="892"/>
      <c r="R63" s="892"/>
      <c r="S63" s="892"/>
      <c r="T63" s="892"/>
      <c r="U63" s="892"/>
      <c r="V63" s="892"/>
      <c r="W63" s="892"/>
    </row>
    <row r="64" spans="1:23" ht="21" customHeight="1">
      <c r="A64" s="892"/>
      <c r="B64" s="893"/>
      <c r="C64" s="892"/>
      <c r="D64" s="892"/>
      <c r="E64" s="892"/>
      <c r="F64" s="894"/>
      <c r="G64" s="893"/>
      <c r="H64" s="893"/>
      <c r="I64" s="892"/>
      <c r="J64" s="892"/>
      <c r="K64" s="892"/>
      <c r="L64" s="892"/>
      <c r="M64" s="892"/>
      <c r="N64" s="892"/>
      <c r="O64" s="892"/>
      <c r="P64" s="892"/>
      <c r="Q64" s="892"/>
      <c r="R64" s="892"/>
      <c r="S64" s="892"/>
      <c r="T64" s="892"/>
      <c r="U64" s="892"/>
      <c r="V64" s="892"/>
      <c r="W64" s="892"/>
    </row>
    <row r="65" spans="1:23" ht="21" customHeight="1">
      <c r="A65" s="892"/>
      <c r="B65" s="893"/>
      <c r="C65" s="892"/>
      <c r="D65" s="892"/>
      <c r="E65" s="892"/>
      <c r="F65" s="894"/>
      <c r="G65" s="893"/>
      <c r="H65" s="893"/>
      <c r="I65" s="892"/>
      <c r="J65" s="892"/>
      <c r="K65" s="892"/>
      <c r="L65" s="892"/>
      <c r="M65" s="892"/>
      <c r="N65" s="892"/>
      <c r="O65" s="892"/>
      <c r="P65" s="892"/>
      <c r="Q65" s="892"/>
      <c r="R65" s="892"/>
      <c r="S65" s="892"/>
      <c r="T65" s="892"/>
      <c r="U65" s="892"/>
      <c r="V65" s="892"/>
      <c r="W65" s="892"/>
    </row>
    <row r="66" spans="1:23" ht="21" customHeight="1">
      <c r="A66" s="892"/>
      <c r="B66" s="893"/>
      <c r="C66" s="892"/>
      <c r="D66" s="892"/>
      <c r="E66" s="892"/>
      <c r="F66" s="894"/>
      <c r="G66" s="893"/>
      <c r="H66" s="893"/>
      <c r="I66" s="892"/>
      <c r="J66" s="892"/>
      <c r="K66" s="892"/>
      <c r="L66" s="892"/>
      <c r="M66" s="892"/>
      <c r="N66" s="892"/>
      <c r="O66" s="892"/>
      <c r="P66" s="892"/>
      <c r="Q66" s="892"/>
      <c r="R66" s="892"/>
      <c r="S66" s="892"/>
      <c r="T66" s="892"/>
      <c r="U66" s="892"/>
      <c r="V66" s="892"/>
      <c r="W66" s="892"/>
    </row>
    <row r="67" spans="1:23" ht="21" customHeight="1">
      <c r="A67" s="892"/>
      <c r="B67" s="893"/>
      <c r="C67" s="892"/>
      <c r="D67" s="892"/>
      <c r="E67" s="892"/>
      <c r="F67" s="894"/>
      <c r="G67" s="893"/>
      <c r="H67" s="893"/>
      <c r="I67" s="892"/>
      <c r="J67" s="892"/>
      <c r="K67" s="892"/>
      <c r="L67" s="892"/>
      <c r="M67" s="892"/>
      <c r="N67" s="892"/>
      <c r="O67" s="892"/>
      <c r="P67" s="892"/>
      <c r="Q67" s="892"/>
      <c r="R67" s="892"/>
      <c r="S67" s="892"/>
      <c r="T67" s="892"/>
      <c r="U67" s="892"/>
      <c r="V67" s="892"/>
      <c r="W67" s="892"/>
    </row>
    <row r="68" spans="1:23" ht="21" customHeight="1">
      <c r="A68" s="892"/>
      <c r="B68" s="893"/>
      <c r="C68" s="892"/>
      <c r="D68" s="892"/>
      <c r="E68" s="892"/>
      <c r="F68" s="894"/>
      <c r="G68" s="893"/>
      <c r="H68" s="893"/>
      <c r="I68" s="892"/>
      <c r="J68" s="892"/>
      <c r="K68" s="892"/>
      <c r="L68" s="892"/>
      <c r="M68" s="892"/>
      <c r="N68" s="892"/>
      <c r="O68" s="892"/>
      <c r="P68" s="892"/>
      <c r="Q68" s="892"/>
      <c r="R68" s="892"/>
      <c r="S68" s="892"/>
      <c r="T68" s="892"/>
      <c r="U68" s="892"/>
      <c r="V68" s="892"/>
      <c r="W68" s="892"/>
    </row>
    <row r="69" spans="1:23" ht="21" customHeight="1">
      <c r="A69" s="892"/>
      <c r="B69" s="893"/>
      <c r="C69" s="892"/>
      <c r="D69" s="892"/>
      <c r="E69" s="892"/>
      <c r="F69" s="894"/>
      <c r="G69" s="893"/>
      <c r="H69" s="893"/>
      <c r="I69" s="892"/>
      <c r="J69" s="892"/>
      <c r="K69" s="892"/>
      <c r="L69" s="892"/>
      <c r="M69" s="892"/>
      <c r="N69" s="892"/>
      <c r="O69" s="892"/>
      <c r="P69" s="892"/>
      <c r="Q69" s="892"/>
      <c r="R69" s="892"/>
      <c r="S69" s="892"/>
      <c r="T69" s="892"/>
      <c r="U69" s="892"/>
      <c r="V69" s="892"/>
      <c r="W69" s="892"/>
    </row>
    <row r="70" spans="1:23" ht="21" customHeight="1">
      <c r="A70" s="892"/>
      <c r="B70" s="893"/>
      <c r="C70" s="892"/>
      <c r="D70" s="892"/>
      <c r="E70" s="892"/>
      <c r="F70" s="894"/>
      <c r="G70" s="893"/>
      <c r="H70" s="893"/>
      <c r="I70" s="892"/>
      <c r="J70" s="892"/>
      <c r="K70" s="892"/>
      <c r="L70" s="892"/>
      <c r="M70" s="892"/>
      <c r="N70" s="892"/>
      <c r="O70" s="892"/>
      <c r="P70" s="892"/>
      <c r="Q70" s="892"/>
      <c r="R70" s="892"/>
      <c r="S70" s="892"/>
      <c r="T70" s="892"/>
      <c r="U70" s="892"/>
      <c r="V70" s="892"/>
      <c r="W70" s="892"/>
    </row>
    <row r="71" spans="1:23" ht="21" customHeight="1">
      <c r="A71" s="892"/>
      <c r="B71" s="893"/>
      <c r="C71" s="892"/>
      <c r="D71" s="892"/>
      <c r="E71" s="892"/>
      <c r="F71" s="894"/>
      <c r="G71" s="893"/>
      <c r="H71" s="893"/>
      <c r="I71" s="892"/>
      <c r="J71" s="892"/>
      <c r="K71" s="892"/>
      <c r="L71" s="892"/>
      <c r="M71" s="892"/>
      <c r="N71" s="892"/>
      <c r="O71" s="892"/>
      <c r="P71" s="892"/>
      <c r="Q71" s="892"/>
      <c r="R71" s="892"/>
      <c r="S71" s="892"/>
      <c r="T71" s="892"/>
      <c r="U71" s="892"/>
      <c r="V71" s="892"/>
      <c r="W71" s="892"/>
    </row>
    <row r="72" spans="1:23" ht="21" customHeight="1">
      <c r="A72" s="892"/>
      <c r="B72" s="893"/>
      <c r="C72" s="892"/>
      <c r="D72" s="892"/>
      <c r="E72" s="892"/>
      <c r="F72" s="894"/>
      <c r="G72" s="893"/>
      <c r="H72" s="893"/>
      <c r="I72" s="892"/>
      <c r="J72" s="892"/>
      <c r="K72" s="892"/>
      <c r="L72" s="892"/>
      <c r="M72" s="892"/>
      <c r="N72" s="892"/>
      <c r="O72" s="892"/>
      <c r="P72" s="892"/>
      <c r="Q72" s="892"/>
      <c r="R72" s="892"/>
      <c r="S72" s="892"/>
      <c r="T72" s="892"/>
      <c r="U72" s="892"/>
      <c r="V72" s="892"/>
      <c r="W72" s="892"/>
    </row>
    <row r="73" spans="1:23" ht="21" customHeight="1">
      <c r="A73" s="892"/>
      <c r="B73" s="893"/>
      <c r="C73" s="892"/>
      <c r="D73" s="892"/>
      <c r="E73" s="892"/>
      <c r="F73" s="894"/>
      <c r="G73" s="893"/>
      <c r="H73" s="893"/>
      <c r="I73" s="892"/>
      <c r="J73" s="892"/>
      <c r="K73" s="892"/>
      <c r="L73" s="892"/>
      <c r="M73" s="892"/>
      <c r="N73" s="892"/>
      <c r="O73" s="892"/>
      <c r="P73" s="892"/>
      <c r="Q73" s="892"/>
      <c r="R73" s="892"/>
      <c r="S73" s="892"/>
      <c r="T73" s="892"/>
      <c r="U73" s="892"/>
      <c r="V73" s="892"/>
      <c r="W73" s="892"/>
    </row>
    <row r="74" spans="1:23" ht="21" customHeight="1">
      <c r="A74" s="892"/>
      <c r="B74" s="893"/>
      <c r="C74" s="892"/>
      <c r="D74" s="892"/>
      <c r="E74" s="892"/>
      <c r="F74" s="894"/>
      <c r="G74" s="893"/>
      <c r="H74" s="893"/>
      <c r="I74" s="892"/>
      <c r="J74" s="892"/>
      <c r="K74" s="892"/>
      <c r="L74" s="892"/>
      <c r="M74" s="892"/>
      <c r="N74" s="892"/>
      <c r="O74" s="892"/>
      <c r="P74" s="892"/>
      <c r="Q74" s="892"/>
      <c r="R74" s="892"/>
      <c r="S74" s="892"/>
      <c r="T74" s="892"/>
      <c r="U74" s="892"/>
      <c r="V74" s="892"/>
      <c r="W74" s="892"/>
    </row>
    <row r="75" spans="1:23" ht="21" customHeight="1">
      <c r="A75" s="892"/>
      <c r="B75" s="893"/>
      <c r="C75" s="892"/>
      <c r="D75" s="892"/>
      <c r="E75" s="892"/>
      <c r="F75" s="894"/>
      <c r="G75" s="893"/>
      <c r="H75" s="893"/>
      <c r="I75" s="892"/>
      <c r="J75" s="892"/>
      <c r="K75" s="892"/>
      <c r="L75" s="892"/>
      <c r="M75" s="892"/>
      <c r="N75" s="892"/>
      <c r="O75" s="892"/>
      <c r="P75" s="892"/>
      <c r="Q75" s="892"/>
      <c r="R75" s="892"/>
      <c r="S75" s="892"/>
      <c r="T75" s="892"/>
      <c r="U75" s="892"/>
      <c r="V75" s="892"/>
      <c r="W75" s="892"/>
    </row>
    <row r="76" spans="1:23" ht="21" customHeight="1">
      <c r="A76" s="892"/>
      <c r="B76" s="893"/>
      <c r="C76" s="892"/>
      <c r="D76" s="892"/>
      <c r="E76" s="892"/>
      <c r="F76" s="894"/>
      <c r="G76" s="893"/>
      <c r="H76" s="893"/>
      <c r="I76" s="892"/>
      <c r="J76" s="892"/>
      <c r="K76" s="892"/>
      <c r="L76" s="892"/>
      <c r="M76" s="892"/>
      <c r="N76" s="892"/>
      <c r="O76" s="892"/>
      <c r="P76" s="892"/>
      <c r="Q76" s="892"/>
      <c r="R76" s="892"/>
      <c r="S76" s="892"/>
      <c r="T76" s="892"/>
      <c r="U76" s="892"/>
      <c r="V76" s="892"/>
      <c r="W76" s="892"/>
    </row>
    <row r="77" spans="1:23" ht="21" customHeight="1">
      <c r="A77" s="892"/>
      <c r="B77" s="893"/>
      <c r="C77" s="892"/>
      <c r="D77" s="892"/>
      <c r="E77" s="892"/>
      <c r="F77" s="894"/>
      <c r="G77" s="893"/>
      <c r="H77" s="893"/>
      <c r="I77" s="892"/>
      <c r="J77" s="892"/>
      <c r="K77" s="892"/>
      <c r="L77" s="892"/>
      <c r="M77" s="892"/>
      <c r="N77" s="892"/>
      <c r="O77" s="892"/>
      <c r="P77" s="892"/>
      <c r="Q77" s="892"/>
      <c r="R77" s="892"/>
      <c r="S77" s="892"/>
      <c r="T77" s="892"/>
      <c r="U77" s="892"/>
      <c r="V77" s="892"/>
      <c r="W77" s="892"/>
    </row>
    <row r="78" spans="1:23" ht="21" customHeight="1">
      <c r="A78" s="892"/>
      <c r="B78" s="893"/>
      <c r="C78" s="892"/>
      <c r="D78" s="892"/>
      <c r="E78" s="892"/>
      <c r="F78" s="894"/>
      <c r="G78" s="893"/>
      <c r="H78" s="893"/>
      <c r="I78" s="892"/>
      <c r="J78" s="892"/>
      <c r="K78" s="892"/>
      <c r="L78" s="892"/>
      <c r="M78" s="892"/>
      <c r="N78" s="892"/>
      <c r="O78" s="892"/>
      <c r="P78" s="892"/>
      <c r="Q78" s="892"/>
      <c r="R78" s="892"/>
      <c r="S78" s="892"/>
      <c r="T78" s="892"/>
      <c r="U78" s="892"/>
      <c r="V78" s="892"/>
      <c r="W78" s="892"/>
    </row>
    <row r="79" spans="1:23" ht="21" customHeight="1">
      <c r="A79" s="892"/>
      <c r="B79" s="893"/>
      <c r="C79" s="892"/>
      <c r="D79" s="892"/>
      <c r="E79" s="892"/>
      <c r="F79" s="894"/>
      <c r="G79" s="893"/>
      <c r="H79" s="893"/>
      <c r="I79" s="892"/>
      <c r="J79" s="892"/>
      <c r="K79" s="892"/>
      <c r="L79" s="892"/>
      <c r="M79" s="892"/>
      <c r="N79" s="892"/>
      <c r="O79" s="892"/>
      <c r="P79" s="892"/>
      <c r="Q79" s="892"/>
      <c r="R79" s="892"/>
      <c r="S79" s="892"/>
      <c r="T79" s="892"/>
      <c r="U79" s="892"/>
      <c r="V79" s="892"/>
      <c r="W79" s="892"/>
    </row>
    <row r="80" spans="1:23" ht="21" customHeight="1">
      <c r="A80" s="892"/>
      <c r="B80" s="893"/>
      <c r="C80" s="892"/>
      <c r="D80" s="892"/>
      <c r="E80" s="892"/>
      <c r="F80" s="894"/>
      <c r="G80" s="893"/>
      <c r="H80" s="893"/>
      <c r="I80" s="892"/>
      <c r="J80" s="892"/>
      <c r="K80" s="892"/>
      <c r="L80" s="892"/>
      <c r="M80" s="892"/>
      <c r="N80" s="892"/>
      <c r="O80" s="892"/>
      <c r="P80" s="892"/>
      <c r="Q80" s="892"/>
      <c r="R80" s="892"/>
      <c r="S80" s="892"/>
      <c r="T80" s="892"/>
      <c r="U80" s="892"/>
      <c r="V80" s="892"/>
      <c r="W80" s="892"/>
    </row>
    <row r="81" spans="1:23" ht="21" customHeight="1">
      <c r="A81" s="892"/>
      <c r="B81" s="893"/>
      <c r="C81" s="892"/>
      <c r="D81" s="892"/>
      <c r="E81" s="892"/>
      <c r="F81" s="894"/>
      <c r="G81" s="893"/>
      <c r="H81" s="893"/>
      <c r="I81" s="892"/>
      <c r="J81" s="892"/>
      <c r="K81" s="892"/>
      <c r="L81" s="892"/>
      <c r="M81" s="892"/>
      <c r="N81" s="892"/>
      <c r="O81" s="892"/>
      <c r="P81" s="892"/>
      <c r="Q81" s="892"/>
      <c r="R81" s="892"/>
      <c r="S81" s="892"/>
      <c r="T81" s="892"/>
      <c r="U81" s="892"/>
      <c r="V81" s="892"/>
      <c r="W81" s="892"/>
    </row>
    <row r="82" spans="1:23" ht="21" customHeight="1">
      <c r="A82" s="892"/>
      <c r="B82" s="893"/>
      <c r="C82" s="892"/>
      <c r="D82" s="892"/>
      <c r="E82" s="892"/>
      <c r="F82" s="894"/>
      <c r="G82" s="893"/>
      <c r="H82" s="893"/>
      <c r="I82" s="892"/>
      <c r="J82" s="892"/>
      <c r="K82" s="892"/>
      <c r="L82" s="892"/>
      <c r="M82" s="892"/>
      <c r="N82" s="892"/>
      <c r="O82" s="892"/>
      <c r="P82" s="892"/>
      <c r="Q82" s="892"/>
      <c r="R82" s="892"/>
      <c r="S82" s="892"/>
      <c r="T82" s="892"/>
      <c r="U82" s="892"/>
      <c r="V82" s="892"/>
      <c r="W82" s="892"/>
    </row>
    <row r="83" spans="1:23" ht="21" customHeight="1">
      <c r="A83" s="892"/>
      <c r="B83" s="893"/>
      <c r="C83" s="892"/>
      <c r="D83" s="892"/>
      <c r="E83" s="892"/>
      <c r="F83" s="894"/>
      <c r="G83" s="893"/>
      <c r="H83" s="893"/>
      <c r="I83" s="892"/>
      <c r="J83" s="892"/>
      <c r="K83" s="892"/>
      <c r="L83" s="892"/>
      <c r="M83" s="892"/>
      <c r="N83" s="892"/>
      <c r="O83" s="892"/>
      <c r="P83" s="892"/>
      <c r="Q83" s="892"/>
      <c r="R83" s="892"/>
      <c r="S83" s="892"/>
      <c r="T83" s="892"/>
      <c r="U83" s="892"/>
      <c r="V83" s="892"/>
      <c r="W83" s="892"/>
    </row>
    <row r="84" spans="1:23" ht="21" customHeight="1">
      <c r="A84" s="892"/>
      <c r="B84" s="893"/>
      <c r="C84" s="892"/>
      <c r="D84" s="892"/>
      <c r="E84" s="892"/>
      <c r="F84" s="894"/>
      <c r="G84" s="893"/>
      <c r="H84" s="893"/>
      <c r="I84" s="892"/>
      <c r="J84" s="892"/>
      <c r="K84" s="892"/>
      <c r="L84" s="892"/>
      <c r="M84" s="892"/>
      <c r="N84" s="892"/>
      <c r="O84" s="892"/>
      <c r="P84" s="892"/>
      <c r="Q84" s="892"/>
      <c r="R84" s="892"/>
      <c r="S84" s="892"/>
      <c r="T84" s="892"/>
      <c r="U84" s="892"/>
      <c r="V84" s="892"/>
      <c r="W84" s="892"/>
    </row>
    <row r="85" spans="1:23" ht="21" customHeight="1">
      <c r="A85" s="892"/>
      <c r="B85" s="893"/>
      <c r="C85" s="892"/>
      <c r="D85" s="892"/>
      <c r="E85" s="892"/>
      <c r="F85" s="894"/>
      <c r="G85" s="893"/>
      <c r="H85" s="893"/>
      <c r="I85" s="892"/>
      <c r="J85" s="892"/>
      <c r="K85" s="892"/>
      <c r="L85" s="892"/>
      <c r="M85" s="892"/>
      <c r="N85" s="892"/>
      <c r="O85" s="892"/>
      <c r="P85" s="892"/>
      <c r="Q85" s="892"/>
      <c r="R85" s="892"/>
      <c r="S85" s="892"/>
      <c r="T85" s="892"/>
      <c r="U85" s="892"/>
      <c r="V85" s="892"/>
      <c r="W85" s="892"/>
    </row>
    <row r="86" spans="1:23" ht="21" customHeight="1">
      <c r="A86" s="892"/>
      <c r="B86" s="893"/>
      <c r="C86" s="892"/>
      <c r="D86" s="892"/>
      <c r="E86" s="892"/>
      <c r="F86" s="894"/>
      <c r="G86" s="893"/>
      <c r="H86" s="893"/>
      <c r="I86" s="892"/>
      <c r="J86" s="892"/>
      <c r="K86" s="892"/>
      <c r="L86" s="892"/>
      <c r="M86" s="892"/>
      <c r="N86" s="892"/>
      <c r="O86" s="892"/>
      <c r="P86" s="892"/>
      <c r="Q86" s="892"/>
      <c r="R86" s="892"/>
      <c r="S86" s="892"/>
      <c r="T86" s="892"/>
      <c r="U86" s="892"/>
      <c r="V86" s="892"/>
      <c r="W86" s="892"/>
    </row>
    <row r="87" spans="1:23" ht="21" customHeight="1">
      <c r="A87" s="892"/>
      <c r="B87" s="893"/>
      <c r="C87" s="892"/>
      <c r="D87" s="892"/>
      <c r="E87" s="892"/>
      <c r="F87" s="894"/>
      <c r="G87" s="893"/>
      <c r="H87" s="893"/>
      <c r="I87" s="892"/>
      <c r="J87" s="892"/>
      <c r="K87" s="892"/>
      <c r="L87" s="892"/>
      <c r="M87" s="892"/>
      <c r="N87" s="892"/>
      <c r="O87" s="892"/>
      <c r="P87" s="892"/>
      <c r="Q87" s="892"/>
      <c r="R87" s="892"/>
      <c r="S87" s="892"/>
      <c r="T87" s="892"/>
      <c r="U87" s="892"/>
      <c r="V87" s="892"/>
      <c r="W87" s="892"/>
    </row>
    <row r="88" spans="1:23" ht="21" customHeight="1">
      <c r="A88" s="892"/>
      <c r="B88" s="893"/>
      <c r="C88" s="892"/>
      <c r="D88" s="892"/>
      <c r="E88" s="892"/>
      <c r="F88" s="894"/>
      <c r="G88" s="893"/>
      <c r="H88" s="893"/>
      <c r="I88" s="892"/>
      <c r="J88" s="892"/>
      <c r="K88" s="892"/>
      <c r="L88" s="892"/>
      <c r="M88" s="892"/>
      <c r="N88" s="892"/>
      <c r="O88" s="892"/>
      <c r="P88" s="892"/>
      <c r="Q88" s="892"/>
      <c r="R88" s="892"/>
      <c r="S88" s="892"/>
      <c r="T88" s="892"/>
      <c r="U88" s="892"/>
      <c r="V88" s="892"/>
      <c r="W88" s="892"/>
    </row>
    <row r="89" spans="1:23" ht="21" customHeight="1">
      <c r="A89" s="892"/>
      <c r="B89" s="893"/>
      <c r="C89" s="892"/>
      <c r="D89" s="892"/>
      <c r="E89" s="892"/>
      <c r="F89" s="894"/>
      <c r="G89" s="893"/>
      <c r="H89" s="893"/>
      <c r="I89" s="892"/>
      <c r="J89" s="892"/>
      <c r="K89" s="892"/>
      <c r="L89" s="892"/>
      <c r="M89" s="892"/>
      <c r="N89" s="892"/>
      <c r="O89" s="892"/>
      <c r="P89" s="892"/>
      <c r="Q89" s="892"/>
      <c r="R89" s="892"/>
      <c r="S89" s="892"/>
      <c r="T89" s="892"/>
      <c r="U89" s="892"/>
      <c r="V89" s="892"/>
      <c r="W89" s="892"/>
    </row>
    <row r="90" spans="1:23" ht="21" customHeight="1">
      <c r="A90" s="892"/>
      <c r="B90" s="893"/>
      <c r="C90" s="892"/>
      <c r="D90" s="892"/>
      <c r="E90" s="892"/>
      <c r="F90" s="894"/>
      <c r="G90" s="893"/>
      <c r="H90" s="893"/>
      <c r="I90" s="892"/>
      <c r="J90" s="892"/>
      <c r="K90" s="892"/>
      <c r="L90" s="892"/>
      <c r="M90" s="892"/>
      <c r="N90" s="892"/>
      <c r="O90" s="892"/>
      <c r="P90" s="892"/>
      <c r="Q90" s="892"/>
      <c r="R90" s="892"/>
      <c r="S90" s="892"/>
      <c r="T90" s="892"/>
      <c r="U90" s="892"/>
      <c r="V90" s="892"/>
      <c r="W90" s="892"/>
    </row>
    <row r="91" spans="1:23" ht="21" customHeight="1">
      <c r="A91" s="892"/>
      <c r="B91" s="893"/>
      <c r="C91" s="892"/>
      <c r="D91" s="892"/>
      <c r="E91" s="892"/>
      <c r="F91" s="894"/>
      <c r="G91" s="893"/>
      <c r="H91" s="893"/>
      <c r="I91" s="892"/>
      <c r="J91" s="892"/>
      <c r="K91" s="892"/>
      <c r="L91" s="892"/>
      <c r="M91" s="892"/>
      <c r="N91" s="892"/>
      <c r="O91" s="892"/>
      <c r="P91" s="892"/>
      <c r="Q91" s="892"/>
      <c r="R91" s="892"/>
      <c r="S91" s="892"/>
      <c r="T91" s="892"/>
      <c r="U91" s="892"/>
      <c r="V91" s="892"/>
      <c r="W91" s="892"/>
    </row>
    <row r="92" spans="1:23" ht="21" customHeight="1">
      <c r="A92" s="892"/>
      <c r="B92" s="893"/>
      <c r="C92" s="892"/>
      <c r="D92" s="892"/>
      <c r="E92" s="892"/>
      <c r="F92" s="894"/>
      <c r="G92" s="893"/>
      <c r="H92" s="893"/>
      <c r="I92" s="892"/>
      <c r="J92" s="892"/>
      <c r="K92" s="892"/>
      <c r="L92" s="892"/>
      <c r="M92" s="892"/>
      <c r="N92" s="892"/>
      <c r="O92" s="892"/>
      <c r="P92" s="892"/>
      <c r="Q92" s="892"/>
      <c r="R92" s="892"/>
      <c r="S92" s="892"/>
      <c r="T92" s="892"/>
      <c r="U92" s="892"/>
      <c r="V92" s="892"/>
      <c r="W92" s="892"/>
    </row>
    <row r="93" spans="1:23" ht="21" customHeight="1">
      <c r="A93" s="892"/>
      <c r="B93" s="893"/>
      <c r="C93" s="892"/>
      <c r="D93" s="892"/>
      <c r="E93" s="892"/>
      <c r="F93" s="894"/>
      <c r="G93" s="893"/>
      <c r="H93" s="893"/>
      <c r="I93" s="892"/>
      <c r="J93" s="892"/>
      <c r="K93" s="892"/>
      <c r="L93" s="892"/>
      <c r="M93" s="892"/>
      <c r="N93" s="892"/>
      <c r="O93" s="892"/>
      <c r="P93" s="892"/>
      <c r="Q93" s="892"/>
      <c r="R93" s="892"/>
      <c r="S93" s="892"/>
      <c r="T93" s="892"/>
      <c r="U93" s="892"/>
      <c r="V93" s="892"/>
      <c r="W93" s="892"/>
    </row>
    <row r="94" spans="1:23" ht="21" customHeight="1">
      <c r="A94" s="892"/>
      <c r="B94" s="893"/>
      <c r="C94" s="892"/>
      <c r="D94" s="892"/>
      <c r="E94" s="892"/>
      <c r="F94" s="894"/>
      <c r="G94" s="893"/>
      <c r="H94" s="893"/>
      <c r="I94" s="892"/>
      <c r="J94" s="892"/>
      <c r="K94" s="892"/>
      <c r="L94" s="892"/>
      <c r="M94" s="892"/>
      <c r="N94" s="892"/>
      <c r="O94" s="892"/>
      <c r="P94" s="892"/>
      <c r="Q94" s="892"/>
      <c r="R94" s="892"/>
      <c r="S94" s="892"/>
      <c r="T94" s="892"/>
      <c r="U94" s="892"/>
      <c r="V94" s="892"/>
      <c r="W94" s="892"/>
    </row>
    <row r="95" spans="1:23" ht="21" customHeight="1">
      <c r="A95" s="892"/>
      <c r="B95" s="893"/>
      <c r="C95" s="892"/>
      <c r="D95" s="892"/>
      <c r="E95" s="892"/>
      <c r="F95" s="894"/>
      <c r="G95" s="893"/>
      <c r="H95" s="893"/>
      <c r="I95" s="892"/>
      <c r="J95" s="892"/>
      <c r="K95" s="892"/>
      <c r="L95" s="892"/>
      <c r="M95" s="892"/>
      <c r="N95" s="892"/>
      <c r="O95" s="892"/>
      <c r="P95" s="892"/>
      <c r="Q95" s="892"/>
      <c r="R95" s="892"/>
      <c r="S95" s="892"/>
      <c r="T95" s="892"/>
      <c r="U95" s="892"/>
      <c r="V95" s="892"/>
      <c r="W95" s="892"/>
    </row>
    <row r="96" spans="1:23" ht="21" customHeight="1">
      <c r="A96" s="892"/>
      <c r="B96" s="893"/>
      <c r="C96" s="892"/>
      <c r="D96" s="892"/>
      <c r="E96" s="892"/>
      <c r="F96" s="894"/>
      <c r="G96" s="893"/>
      <c r="H96" s="893"/>
      <c r="I96" s="892"/>
      <c r="J96" s="892"/>
      <c r="K96" s="892"/>
      <c r="L96" s="892"/>
      <c r="M96" s="892"/>
      <c r="N96" s="892"/>
      <c r="O96" s="892"/>
      <c r="P96" s="892"/>
      <c r="Q96" s="892"/>
      <c r="R96" s="892"/>
      <c r="S96" s="892"/>
      <c r="T96" s="892"/>
      <c r="U96" s="892"/>
      <c r="V96" s="892"/>
      <c r="W96" s="892"/>
    </row>
    <row r="97" spans="1:23" ht="21" customHeight="1">
      <c r="A97" s="892"/>
      <c r="B97" s="893"/>
      <c r="C97" s="892"/>
      <c r="D97" s="892"/>
      <c r="E97" s="892"/>
      <c r="F97" s="894"/>
      <c r="G97" s="893"/>
      <c r="H97" s="893"/>
      <c r="I97" s="892"/>
      <c r="J97" s="892"/>
      <c r="K97" s="892"/>
      <c r="L97" s="892"/>
      <c r="M97" s="892"/>
      <c r="N97" s="892"/>
      <c r="O97" s="892"/>
      <c r="P97" s="892"/>
      <c r="Q97" s="892"/>
      <c r="R97" s="892"/>
      <c r="S97" s="892"/>
      <c r="T97" s="892"/>
      <c r="U97" s="892"/>
      <c r="V97" s="892"/>
      <c r="W97" s="892"/>
    </row>
    <row r="98" spans="1:23" ht="21" customHeight="1">
      <c r="A98" s="892"/>
      <c r="B98" s="893"/>
      <c r="C98" s="892"/>
      <c r="D98" s="892"/>
      <c r="E98" s="892"/>
      <c r="F98" s="894"/>
      <c r="G98" s="893"/>
      <c r="H98" s="893"/>
      <c r="I98" s="892"/>
      <c r="J98" s="892"/>
      <c r="K98" s="892"/>
      <c r="L98" s="892"/>
      <c r="M98" s="892"/>
      <c r="N98" s="892"/>
      <c r="O98" s="892"/>
      <c r="P98" s="892"/>
      <c r="Q98" s="892"/>
      <c r="R98" s="892"/>
      <c r="S98" s="892"/>
      <c r="T98" s="892"/>
      <c r="U98" s="892"/>
      <c r="V98" s="892"/>
      <c r="W98" s="892"/>
    </row>
    <row r="99" spans="1:23" ht="21" customHeight="1">
      <c r="A99" s="892"/>
      <c r="B99" s="893"/>
      <c r="C99" s="892"/>
      <c r="D99" s="892"/>
      <c r="E99" s="892"/>
      <c r="F99" s="894"/>
      <c r="G99" s="893"/>
      <c r="H99" s="893"/>
      <c r="I99" s="892"/>
      <c r="J99" s="892"/>
      <c r="K99" s="892"/>
      <c r="L99" s="892"/>
      <c r="M99" s="892"/>
      <c r="N99" s="892"/>
      <c r="O99" s="892"/>
      <c r="P99" s="892"/>
      <c r="Q99" s="892"/>
      <c r="R99" s="892"/>
      <c r="S99" s="892"/>
      <c r="T99" s="892"/>
      <c r="U99" s="892"/>
      <c r="V99" s="892"/>
      <c r="W99" s="892"/>
    </row>
    <row r="100" spans="1:23" ht="21" customHeight="1">
      <c r="A100" s="892"/>
      <c r="B100" s="893"/>
      <c r="C100" s="892"/>
      <c r="D100" s="892"/>
      <c r="E100" s="892"/>
      <c r="F100" s="894"/>
      <c r="G100" s="893"/>
      <c r="H100" s="893"/>
      <c r="I100" s="892"/>
      <c r="J100" s="892"/>
      <c r="K100" s="892"/>
      <c r="L100" s="892"/>
      <c r="M100" s="892"/>
      <c r="N100" s="892"/>
      <c r="O100" s="892"/>
      <c r="P100" s="892"/>
      <c r="Q100" s="892"/>
      <c r="R100" s="892"/>
      <c r="S100" s="892"/>
      <c r="T100" s="892"/>
      <c r="U100" s="892"/>
      <c r="V100" s="892"/>
      <c r="W100" s="892"/>
    </row>
    <row r="101" spans="1:23" ht="21" customHeight="1">
      <c r="A101" s="892"/>
      <c r="B101" s="893"/>
      <c r="C101" s="892"/>
      <c r="D101" s="892"/>
      <c r="E101" s="892"/>
      <c r="F101" s="894"/>
      <c r="G101" s="893"/>
      <c r="H101" s="893"/>
      <c r="I101" s="892"/>
      <c r="J101" s="892"/>
      <c r="K101" s="892"/>
      <c r="L101" s="892"/>
      <c r="M101" s="892"/>
      <c r="N101" s="892"/>
      <c r="O101" s="892"/>
      <c r="P101" s="892"/>
      <c r="Q101" s="892"/>
      <c r="R101" s="892"/>
      <c r="S101" s="892"/>
      <c r="T101" s="892"/>
      <c r="U101" s="892"/>
      <c r="V101" s="892"/>
      <c r="W101" s="892"/>
    </row>
    <row r="102" spans="1:23" ht="21" customHeight="1">
      <c r="A102" s="892"/>
      <c r="B102" s="893"/>
      <c r="C102" s="892"/>
      <c r="D102" s="892"/>
      <c r="E102" s="892"/>
      <c r="F102" s="894"/>
      <c r="G102" s="893"/>
      <c r="H102" s="893"/>
      <c r="I102" s="892"/>
      <c r="J102" s="892"/>
      <c r="K102" s="892"/>
      <c r="L102" s="892"/>
      <c r="M102" s="892"/>
      <c r="N102" s="892"/>
      <c r="O102" s="892"/>
      <c r="P102" s="892"/>
      <c r="Q102" s="892"/>
      <c r="R102" s="892"/>
      <c r="S102" s="892"/>
      <c r="T102" s="892"/>
      <c r="U102" s="892"/>
      <c r="V102" s="892"/>
      <c r="W102" s="892"/>
    </row>
    <row r="103" spans="1:23" ht="21" customHeight="1">
      <c r="A103" s="892"/>
      <c r="B103" s="893"/>
      <c r="C103" s="892"/>
      <c r="D103" s="892"/>
      <c r="E103" s="892"/>
      <c r="F103" s="894"/>
      <c r="G103" s="893"/>
      <c r="H103" s="893"/>
      <c r="I103" s="892"/>
      <c r="J103" s="892"/>
      <c r="K103" s="892"/>
      <c r="L103" s="892"/>
      <c r="M103" s="892"/>
      <c r="N103" s="892"/>
      <c r="O103" s="892"/>
      <c r="P103" s="892"/>
      <c r="Q103" s="892"/>
      <c r="R103" s="892"/>
      <c r="S103" s="892"/>
      <c r="T103" s="892"/>
      <c r="U103" s="892"/>
      <c r="V103" s="892"/>
      <c r="W103" s="892"/>
    </row>
    <row r="104" spans="1:23" ht="21" customHeight="1">
      <c r="A104" s="892"/>
      <c r="B104" s="893"/>
      <c r="C104" s="892"/>
      <c r="D104" s="892"/>
      <c r="E104" s="892"/>
      <c r="F104" s="894"/>
      <c r="G104" s="893"/>
      <c r="H104" s="893"/>
      <c r="I104" s="892"/>
      <c r="J104" s="892"/>
      <c r="K104" s="892"/>
      <c r="L104" s="892"/>
      <c r="M104" s="892"/>
      <c r="N104" s="892"/>
      <c r="O104" s="892"/>
      <c r="P104" s="892"/>
      <c r="Q104" s="892"/>
      <c r="R104" s="892"/>
      <c r="S104" s="892"/>
      <c r="T104" s="892"/>
      <c r="U104" s="892"/>
      <c r="V104" s="892"/>
      <c r="W104" s="892"/>
    </row>
    <row r="105" spans="1:23" ht="21" customHeight="1">
      <c r="A105" s="892"/>
      <c r="B105" s="893"/>
      <c r="C105" s="892"/>
      <c r="D105" s="892"/>
      <c r="E105" s="892"/>
      <c r="F105" s="894"/>
      <c r="G105" s="893"/>
      <c r="H105" s="893"/>
      <c r="I105" s="892"/>
      <c r="J105" s="892"/>
      <c r="K105" s="892"/>
      <c r="L105" s="892"/>
      <c r="M105" s="892"/>
      <c r="N105" s="892"/>
      <c r="O105" s="892"/>
      <c r="P105" s="892"/>
      <c r="Q105" s="892"/>
      <c r="R105" s="892"/>
      <c r="S105" s="892"/>
      <c r="T105" s="892"/>
      <c r="U105" s="892"/>
      <c r="V105" s="892"/>
      <c r="W105" s="892"/>
    </row>
    <row r="106" spans="1:23" ht="21" customHeight="1">
      <c r="A106" s="892"/>
      <c r="B106" s="893"/>
      <c r="C106" s="892"/>
      <c r="D106" s="892"/>
      <c r="E106" s="892"/>
      <c r="F106" s="894"/>
      <c r="G106" s="893"/>
      <c r="H106" s="893"/>
      <c r="I106" s="892"/>
      <c r="J106" s="892"/>
      <c r="K106" s="892"/>
      <c r="L106" s="892"/>
      <c r="M106" s="892"/>
      <c r="N106" s="892"/>
      <c r="O106" s="892"/>
      <c r="P106" s="892"/>
      <c r="Q106" s="892"/>
      <c r="R106" s="892"/>
      <c r="S106" s="892"/>
      <c r="T106" s="892"/>
      <c r="U106" s="892"/>
      <c r="V106" s="892"/>
      <c r="W106" s="892"/>
    </row>
    <row r="107" spans="1:23" ht="21" customHeight="1">
      <c r="A107" s="892"/>
      <c r="B107" s="893"/>
      <c r="C107" s="892"/>
      <c r="D107" s="892"/>
      <c r="E107" s="892"/>
      <c r="F107" s="894"/>
      <c r="G107" s="893"/>
      <c r="H107" s="893"/>
      <c r="I107" s="892"/>
      <c r="J107" s="892"/>
      <c r="K107" s="892"/>
      <c r="L107" s="892"/>
      <c r="M107" s="892"/>
      <c r="N107" s="892"/>
      <c r="O107" s="892"/>
      <c r="P107" s="892"/>
      <c r="Q107" s="892"/>
      <c r="R107" s="892"/>
      <c r="S107" s="892"/>
      <c r="T107" s="892"/>
      <c r="U107" s="892"/>
      <c r="V107" s="892"/>
      <c r="W107" s="892"/>
    </row>
    <row r="108" spans="1:23" ht="21" customHeight="1">
      <c r="A108" s="892"/>
      <c r="B108" s="893"/>
      <c r="C108" s="892"/>
      <c r="D108" s="892"/>
      <c r="E108" s="892"/>
      <c r="F108" s="894"/>
      <c r="G108" s="893"/>
      <c r="H108" s="893"/>
      <c r="I108" s="892"/>
      <c r="J108" s="892"/>
      <c r="K108" s="892"/>
      <c r="L108" s="892"/>
      <c r="M108" s="892"/>
      <c r="N108" s="892"/>
      <c r="O108" s="892"/>
      <c r="P108" s="892"/>
      <c r="Q108" s="892"/>
      <c r="R108" s="892"/>
      <c r="S108" s="892"/>
      <c r="T108" s="892"/>
      <c r="U108" s="892"/>
      <c r="V108" s="892"/>
      <c r="W108" s="892"/>
    </row>
    <row r="109" spans="1:23" ht="21" customHeight="1">
      <c r="A109" s="892"/>
      <c r="B109" s="893"/>
      <c r="C109" s="892"/>
      <c r="D109" s="892"/>
      <c r="E109" s="892"/>
      <c r="F109" s="894"/>
      <c r="G109" s="893"/>
      <c r="H109" s="893"/>
      <c r="I109" s="892"/>
      <c r="J109" s="892"/>
      <c r="K109" s="892"/>
      <c r="L109" s="892"/>
      <c r="M109" s="892"/>
      <c r="N109" s="892"/>
      <c r="O109" s="892"/>
      <c r="P109" s="892"/>
      <c r="Q109" s="892"/>
      <c r="R109" s="892"/>
      <c r="S109" s="892"/>
      <c r="T109" s="892"/>
      <c r="U109" s="892"/>
      <c r="V109" s="892"/>
      <c r="W109" s="892"/>
    </row>
    <row r="110" spans="1:23" ht="21" customHeight="1">
      <c r="A110" s="892"/>
      <c r="B110" s="893"/>
      <c r="C110" s="892"/>
      <c r="D110" s="892"/>
      <c r="E110" s="892"/>
      <c r="F110" s="894"/>
      <c r="G110" s="893"/>
      <c r="H110" s="893"/>
      <c r="I110" s="892"/>
      <c r="J110" s="892"/>
      <c r="K110" s="892"/>
      <c r="L110" s="892"/>
      <c r="M110" s="892"/>
      <c r="N110" s="892"/>
      <c r="O110" s="892"/>
      <c r="P110" s="892"/>
      <c r="Q110" s="892"/>
      <c r="R110" s="892"/>
      <c r="S110" s="892"/>
      <c r="T110" s="892"/>
      <c r="U110" s="892"/>
      <c r="V110" s="892"/>
      <c r="W110" s="892"/>
    </row>
    <row r="111" spans="1:23" ht="21" customHeight="1">
      <c r="A111" s="892"/>
      <c r="B111" s="893"/>
      <c r="C111" s="892"/>
      <c r="D111" s="892"/>
      <c r="E111" s="892"/>
      <c r="F111" s="894"/>
      <c r="G111" s="893"/>
      <c r="H111" s="893"/>
      <c r="I111" s="892"/>
      <c r="J111" s="892"/>
      <c r="K111" s="892"/>
      <c r="L111" s="892"/>
      <c r="M111" s="892"/>
      <c r="N111" s="892"/>
      <c r="O111" s="892"/>
      <c r="P111" s="892"/>
      <c r="Q111" s="892"/>
      <c r="R111" s="892"/>
      <c r="S111" s="892"/>
      <c r="T111" s="892"/>
      <c r="U111" s="892"/>
      <c r="V111" s="892"/>
      <c r="W111" s="892"/>
    </row>
    <row r="112" spans="1:23" ht="21" customHeight="1">
      <c r="A112" s="892"/>
      <c r="B112" s="893"/>
      <c r="C112" s="892"/>
      <c r="D112" s="892"/>
      <c r="E112" s="892"/>
      <c r="F112" s="894"/>
      <c r="G112" s="893"/>
      <c r="H112" s="893"/>
      <c r="I112" s="892"/>
      <c r="J112" s="892"/>
      <c r="K112" s="892"/>
      <c r="L112" s="892"/>
      <c r="M112" s="892"/>
      <c r="N112" s="892"/>
      <c r="O112" s="892"/>
      <c r="P112" s="892"/>
      <c r="Q112" s="892"/>
      <c r="R112" s="892"/>
      <c r="S112" s="892"/>
      <c r="T112" s="892"/>
      <c r="U112" s="892"/>
      <c r="V112" s="892"/>
      <c r="W112" s="892"/>
    </row>
    <row r="113" spans="1:23" ht="21" customHeight="1">
      <c r="A113" s="892"/>
      <c r="B113" s="893"/>
      <c r="C113" s="892"/>
      <c r="D113" s="892"/>
      <c r="E113" s="892"/>
      <c r="F113" s="894"/>
      <c r="G113" s="893"/>
      <c r="H113" s="893"/>
      <c r="I113" s="892"/>
      <c r="J113" s="892"/>
      <c r="K113" s="892"/>
      <c r="L113" s="892"/>
      <c r="M113" s="892"/>
      <c r="N113" s="892"/>
      <c r="O113" s="892"/>
      <c r="P113" s="892"/>
      <c r="Q113" s="892"/>
      <c r="R113" s="892"/>
      <c r="S113" s="892"/>
      <c r="T113" s="892"/>
      <c r="U113" s="892"/>
      <c r="V113" s="892"/>
      <c r="W113" s="892"/>
    </row>
    <row r="114" spans="1:23" ht="21" customHeight="1">
      <c r="A114" s="892"/>
      <c r="B114" s="893"/>
      <c r="C114" s="892"/>
      <c r="D114" s="892"/>
      <c r="E114" s="892"/>
      <c r="F114" s="894"/>
      <c r="G114" s="893"/>
      <c r="H114" s="893"/>
      <c r="I114" s="892"/>
      <c r="J114" s="892"/>
      <c r="K114" s="892"/>
      <c r="L114" s="892"/>
      <c r="M114" s="892"/>
      <c r="N114" s="892"/>
      <c r="O114" s="892"/>
      <c r="P114" s="892"/>
      <c r="Q114" s="892"/>
      <c r="R114" s="892"/>
      <c r="S114" s="892"/>
      <c r="T114" s="892"/>
      <c r="U114" s="892"/>
      <c r="V114" s="892"/>
      <c r="W114" s="892"/>
    </row>
    <row r="115" spans="1:23" ht="21" customHeight="1">
      <c r="A115" s="892"/>
      <c r="B115" s="893"/>
      <c r="C115" s="892"/>
      <c r="D115" s="892"/>
      <c r="E115" s="892"/>
      <c r="F115" s="894"/>
      <c r="G115" s="893"/>
      <c r="H115" s="893"/>
      <c r="I115" s="892"/>
      <c r="J115" s="892"/>
      <c r="K115" s="892"/>
      <c r="L115" s="892"/>
      <c r="M115" s="892"/>
      <c r="N115" s="892"/>
      <c r="O115" s="892"/>
      <c r="P115" s="892"/>
      <c r="Q115" s="892"/>
      <c r="R115" s="892"/>
      <c r="S115" s="892"/>
      <c r="T115" s="892"/>
      <c r="U115" s="892"/>
      <c r="V115" s="892"/>
      <c r="W115" s="892"/>
    </row>
    <row r="116" spans="1:23" ht="21" customHeight="1">
      <c r="A116" s="892"/>
      <c r="B116" s="893"/>
      <c r="C116" s="892"/>
      <c r="D116" s="892"/>
      <c r="E116" s="892"/>
      <c r="F116" s="894"/>
      <c r="G116" s="893"/>
      <c r="H116" s="893"/>
      <c r="I116" s="892"/>
      <c r="J116" s="892"/>
      <c r="K116" s="892"/>
      <c r="L116" s="892"/>
      <c r="M116" s="892"/>
      <c r="N116" s="892"/>
      <c r="O116" s="892"/>
      <c r="P116" s="892"/>
      <c r="Q116" s="892"/>
      <c r="R116" s="892"/>
      <c r="S116" s="892"/>
      <c r="T116" s="892"/>
      <c r="U116" s="892"/>
      <c r="V116" s="892"/>
      <c r="W116" s="892"/>
    </row>
    <row r="117" spans="1:23" ht="21" customHeight="1">
      <c r="A117" s="892"/>
      <c r="B117" s="893"/>
      <c r="C117" s="892"/>
      <c r="D117" s="892"/>
      <c r="E117" s="892"/>
      <c r="F117" s="894"/>
      <c r="G117" s="893"/>
      <c r="H117" s="893"/>
      <c r="I117" s="892"/>
      <c r="J117" s="892"/>
      <c r="K117" s="892"/>
      <c r="L117" s="892"/>
      <c r="M117" s="892"/>
      <c r="N117" s="892"/>
      <c r="O117" s="892"/>
      <c r="P117" s="892"/>
      <c r="Q117" s="892"/>
      <c r="R117" s="892"/>
      <c r="S117" s="892"/>
      <c r="T117" s="892"/>
      <c r="U117" s="892"/>
      <c r="V117" s="892"/>
      <c r="W117" s="892"/>
    </row>
    <row r="118" spans="1:23" ht="21" customHeight="1">
      <c r="A118" s="892"/>
      <c r="B118" s="893"/>
      <c r="C118" s="892"/>
      <c r="D118" s="892"/>
      <c r="E118" s="892"/>
      <c r="F118" s="894"/>
      <c r="G118" s="893"/>
      <c r="H118" s="893"/>
      <c r="I118" s="892"/>
      <c r="J118" s="892"/>
      <c r="K118" s="892"/>
      <c r="L118" s="892"/>
      <c r="M118" s="892"/>
      <c r="N118" s="892"/>
      <c r="O118" s="892"/>
      <c r="P118" s="892"/>
      <c r="Q118" s="892"/>
      <c r="R118" s="892"/>
      <c r="S118" s="892"/>
      <c r="T118" s="892"/>
      <c r="U118" s="892"/>
      <c r="V118" s="892"/>
      <c r="W118" s="892"/>
    </row>
    <row r="119" spans="1:23" ht="21" customHeight="1">
      <c r="A119" s="892"/>
      <c r="B119" s="893"/>
      <c r="C119" s="892"/>
      <c r="D119" s="892"/>
      <c r="E119" s="892"/>
      <c r="F119" s="894"/>
      <c r="G119" s="893"/>
      <c r="H119" s="893"/>
      <c r="I119" s="892"/>
      <c r="J119" s="892"/>
      <c r="K119" s="892"/>
      <c r="L119" s="892"/>
      <c r="M119" s="892"/>
      <c r="N119" s="892"/>
      <c r="O119" s="892"/>
      <c r="P119" s="892"/>
      <c r="Q119" s="892"/>
      <c r="R119" s="892"/>
      <c r="S119" s="892"/>
      <c r="T119" s="892"/>
      <c r="U119" s="892"/>
      <c r="V119" s="892"/>
      <c r="W119" s="892"/>
    </row>
    <row r="120" spans="1:23" ht="21" customHeight="1">
      <c r="A120" s="892"/>
      <c r="B120" s="893"/>
      <c r="C120" s="892"/>
      <c r="D120" s="892"/>
      <c r="E120" s="892"/>
      <c r="F120" s="894"/>
      <c r="G120" s="893"/>
      <c r="H120" s="893"/>
      <c r="I120" s="892"/>
      <c r="J120" s="892"/>
      <c r="K120" s="892"/>
      <c r="L120" s="892"/>
      <c r="M120" s="892"/>
      <c r="N120" s="892"/>
      <c r="O120" s="892"/>
      <c r="P120" s="892"/>
      <c r="Q120" s="892"/>
      <c r="R120" s="892"/>
      <c r="S120" s="892"/>
      <c r="T120" s="892"/>
      <c r="U120" s="892"/>
      <c r="V120" s="892"/>
      <c r="W120" s="892"/>
    </row>
    <row r="121" spans="1:23" ht="21" customHeight="1">
      <c r="A121" s="892"/>
      <c r="B121" s="893"/>
      <c r="C121" s="892"/>
      <c r="D121" s="892"/>
      <c r="E121" s="892"/>
      <c r="F121" s="894"/>
      <c r="G121" s="893"/>
      <c r="H121" s="893"/>
      <c r="I121" s="892"/>
      <c r="J121" s="892"/>
      <c r="K121" s="892"/>
      <c r="L121" s="892"/>
      <c r="M121" s="892"/>
      <c r="N121" s="892"/>
      <c r="O121" s="892"/>
      <c r="P121" s="892"/>
      <c r="Q121" s="892"/>
      <c r="R121" s="892"/>
      <c r="S121" s="892"/>
      <c r="T121" s="892"/>
      <c r="U121" s="892"/>
      <c r="V121" s="892"/>
      <c r="W121" s="892"/>
    </row>
    <row r="122" spans="1:23" ht="21" customHeight="1">
      <c r="A122" s="892"/>
      <c r="B122" s="893"/>
      <c r="C122" s="892"/>
      <c r="D122" s="892"/>
      <c r="E122" s="892"/>
      <c r="F122" s="894"/>
      <c r="G122" s="893"/>
      <c r="H122" s="893"/>
      <c r="I122" s="892"/>
      <c r="J122" s="892"/>
      <c r="K122" s="892"/>
      <c r="L122" s="892"/>
      <c r="M122" s="892"/>
      <c r="N122" s="892"/>
      <c r="O122" s="892"/>
      <c r="P122" s="892"/>
      <c r="Q122" s="892"/>
      <c r="R122" s="892"/>
      <c r="S122" s="892"/>
      <c r="T122" s="892"/>
      <c r="U122" s="892"/>
      <c r="V122" s="892"/>
      <c r="W122" s="892"/>
    </row>
    <row r="123" spans="1:23" ht="21" customHeight="1">
      <c r="A123" s="892"/>
      <c r="B123" s="893"/>
      <c r="C123" s="892"/>
      <c r="D123" s="892"/>
      <c r="E123" s="892"/>
      <c r="F123" s="894"/>
      <c r="G123" s="893"/>
      <c r="H123" s="893"/>
      <c r="I123" s="892"/>
      <c r="J123" s="892"/>
      <c r="K123" s="892"/>
      <c r="L123" s="892"/>
      <c r="M123" s="892"/>
      <c r="N123" s="892"/>
      <c r="O123" s="892"/>
      <c r="P123" s="892"/>
      <c r="Q123" s="892"/>
      <c r="R123" s="892"/>
      <c r="S123" s="892"/>
      <c r="T123" s="892"/>
      <c r="U123" s="892"/>
      <c r="V123" s="892"/>
      <c r="W123" s="892"/>
    </row>
    <row r="124" spans="1:23" ht="21" customHeight="1">
      <c r="A124" s="892"/>
      <c r="B124" s="893"/>
      <c r="C124" s="892"/>
      <c r="D124" s="892"/>
      <c r="E124" s="892"/>
      <c r="F124" s="894"/>
      <c r="G124" s="893"/>
      <c r="H124" s="893"/>
      <c r="I124" s="892"/>
      <c r="J124" s="892"/>
      <c r="K124" s="892"/>
      <c r="L124" s="892"/>
      <c r="M124" s="892"/>
      <c r="N124" s="892"/>
      <c r="O124" s="892"/>
      <c r="P124" s="892"/>
      <c r="Q124" s="892"/>
      <c r="R124" s="892"/>
      <c r="S124" s="892"/>
      <c r="T124" s="892"/>
      <c r="U124" s="892"/>
      <c r="V124" s="892"/>
      <c r="W124" s="892"/>
    </row>
    <row r="125" spans="1:23" ht="21" customHeight="1">
      <c r="A125" s="892"/>
      <c r="B125" s="893"/>
      <c r="C125" s="892"/>
      <c r="D125" s="892"/>
      <c r="E125" s="892"/>
      <c r="F125" s="894"/>
      <c r="G125" s="893"/>
      <c r="H125" s="893"/>
      <c r="I125" s="892"/>
      <c r="J125" s="892"/>
      <c r="K125" s="892"/>
      <c r="L125" s="892"/>
      <c r="M125" s="892"/>
      <c r="N125" s="892"/>
      <c r="O125" s="892"/>
      <c r="P125" s="892"/>
      <c r="Q125" s="892"/>
      <c r="R125" s="892"/>
      <c r="S125" s="892"/>
      <c r="T125" s="892"/>
      <c r="U125" s="892"/>
      <c r="V125" s="892"/>
      <c r="W125" s="892"/>
    </row>
    <row r="126" spans="1:23" ht="21" customHeight="1">
      <c r="A126" s="892"/>
      <c r="B126" s="893"/>
      <c r="C126" s="892"/>
      <c r="D126" s="892"/>
      <c r="E126" s="892"/>
      <c r="F126" s="894"/>
      <c r="G126" s="893"/>
      <c r="H126" s="893"/>
      <c r="I126" s="892"/>
      <c r="J126" s="892"/>
      <c r="K126" s="892"/>
      <c r="L126" s="892"/>
      <c r="M126" s="892"/>
      <c r="N126" s="892"/>
      <c r="O126" s="892"/>
      <c r="P126" s="892"/>
      <c r="Q126" s="892"/>
      <c r="R126" s="892"/>
      <c r="S126" s="892"/>
      <c r="T126" s="892"/>
      <c r="U126" s="892"/>
      <c r="V126" s="892"/>
      <c r="W126" s="892"/>
    </row>
    <row r="127" spans="1:23" ht="21" customHeight="1">
      <c r="A127" s="892"/>
      <c r="B127" s="893"/>
      <c r="C127" s="892"/>
      <c r="D127" s="892"/>
      <c r="E127" s="892"/>
      <c r="F127" s="894"/>
      <c r="G127" s="893"/>
      <c r="H127" s="893"/>
      <c r="I127" s="892"/>
      <c r="J127" s="892"/>
      <c r="K127" s="892"/>
      <c r="L127" s="892"/>
      <c r="M127" s="892"/>
      <c r="N127" s="892"/>
      <c r="O127" s="892"/>
      <c r="P127" s="892"/>
      <c r="Q127" s="892"/>
      <c r="R127" s="892"/>
      <c r="S127" s="892"/>
      <c r="T127" s="892"/>
      <c r="U127" s="892"/>
      <c r="V127" s="892"/>
      <c r="W127" s="892"/>
    </row>
    <row r="128" spans="1:23" ht="21" customHeight="1">
      <c r="A128" s="892"/>
      <c r="B128" s="893"/>
      <c r="C128" s="892"/>
      <c r="D128" s="892"/>
      <c r="E128" s="892"/>
      <c r="F128" s="894"/>
      <c r="G128" s="893"/>
      <c r="H128" s="893"/>
      <c r="I128" s="892"/>
      <c r="J128" s="892"/>
      <c r="K128" s="892"/>
      <c r="L128" s="892"/>
      <c r="M128" s="892"/>
      <c r="N128" s="892"/>
      <c r="O128" s="892"/>
      <c r="P128" s="892"/>
      <c r="Q128" s="892"/>
      <c r="R128" s="892"/>
      <c r="S128" s="892"/>
      <c r="T128" s="892"/>
      <c r="U128" s="892"/>
      <c r="V128" s="892"/>
      <c r="W128" s="892"/>
    </row>
    <row r="129" spans="1:23" ht="21" customHeight="1">
      <c r="A129" s="892"/>
      <c r="B129" s="893"/>
      <c r="C129" s="892"/>
      <c r="D129" s="892"/>
      <c r="E129" s="892"/>
      <c r="F129" s="894"/>
      <c r="G129" s="893"/>
      <c r="H129" s="893"/>
      <c r="I129" s="892"/>
      <c r="J129" s="892"/>
      <c r="K129" s="892"/>
      <c r="L129" s="892"/>
      <c r="M129" s="892"/>
      <c r="N129" s="892"/>
      <c r="O129" s="892"/>
      <c r="P129" s="892"/>
      <c r="Q129" s="892"/>
      <c r="R129" s="892"/>
      <c r="S129" s="892"/>
      <c r="T129" s="892"/>
      <c r="U129" s="892"/>
      <c r="V129" s="892"/>
      <c r="W129" s="892"/>
    </row>
    <row r="130" spans="1:23" ht="21" customHeight="1">
      <c r="A130" s="892"/>
      <c r="B130" s="893"/>
      <c r="C130" s="892"/>
      <c r="D130" s="892"/>
      <c r="E130" s="892"/>
      <c r="F130" s="894"/>
      <c r="G130" s="893"/>
      <c r="H130" s="893"/>
      <c r="I130" s="892"/>
      <c r="J130" s="892"/>
      <c r="K130" s="892"/>
      <c r="L130" s="892"/>
      <c r="M130" s="892"/>
      <c r="N130" s="892"/>
      <c r="O130" s="892"/>
      <c r="P130" s="892"/>
      <c r="Q130" s="892"/>
      <c r="R130" s="892"/>
      <c r="S130" s="892"/>
      <c r="T130" s="892"/>
      <c r="U130" s="892"/>
      <c r="V130" s="892"/>
      <c r="W130" s="892"/>
    </row>
    <row r="131" spans="1:23" ht="21" customHeight="1">
      <c r="A131" s="892"/>
      <c r="B131" s="893"/>
      <c r="C131" s="892"/>
      <c r="D131" s="892"/>
      <c r="E131" s="892"/>
      <c r="F131" s="894"/>
      <c r="G131" s="893"/>
      <c r="H131" s="893"/>
      <c r="I131" s="892"/>
      <c r="J131" s="892"/>
      <c r="K131" s="892"/>
      <c r="L131" s="892"/>
      <c r="M131" s="892"/>
      <c r="N131" s="892"/>
      <c r="O131" s="892"/>
      <c r="P131" s="892"/>
      <c r="Q131" s="892"/>
      <c r="R131" s="892"/>
      <c r="S131" s="892"/>
      <c r="T131" s="892"/>
      <c r="U131" s="892"/>
      <c r="V131" s="892"/>
      <c r="W131" s="892"/>
    </row>
    <row r="132" spans="1:23" ht="21" customHeight="1">
      <c r="A132" s="892"/>
      <c r="B132" s="893"/>
      <c r="C132" s="892"/>
      <c r="D132" s="892"/>
      <c r="E132" s="892"/>
      <c r="F132" s="894"/>
      <c r="G132" s="893"/>
      <c r="H132" s="893"/>
      <c r="I132" s="892"/>
      <c r="J132" s="892"/>
      <c r="K132" s="892"/>
      <c r="L132" s="892"/>
      <c r="M132" s="892"/>
      <c r="N132" s="892"/>
      <c r="O132" s="892"/>
      <c r="P132" s="892"/>
      <c r="Q132" s="892"/>
      <c r="R132" s="892"/>
      <c r="S132" s="892"/>
      <c r="T132" s="892"/>
      <c r="U132" s="892"/>
      <c r="V132" s="892"/>
      <c r="W132" s="892"/>
    </row>
    <row r="133" spans="1:23" ht="21" customHeight="1">
      <c r="A133" s="892"/>
      <c r="B133" s="893"/>
      <c r="C133" s="892"/>
      <c r="D133" s="892"/>
      <c r="E133" s="892"/>
      <c r="F133" s="894"/>
      <c r="G133" s="893"/>
      <c r="H133" s="893"/>
      <c r="I133" s="892"/>
      <c r="J133" s="892"/>
      <c r="K133" s="892"/>
      <c r="L133" s="892"/>
      <c r="M133" s="892"/>
      <c r="N133" s="892"/>
      <c r="O133" s="892"/>
      <c r="P133" s="892"/>
      <c r="Q133" s="892"/>
      <c r="R133" s="892"/>
      <c r="S133" s="892"/>
      <c r="T133" s="892"/>
      <c r="U133" s="892"/>
      <c r="V133" s="892"/>
      <c r="W133" s="892"/>
    </row>
    <row r="134" spans="1:23" ht="21" customHeight="1">
      <c r="A134" s="892"/>
      <c r="B134" s="893"/>
      <c r="C134" s="892"/>
      <c r="D134" s="892"/>
      <c r="E134" s="892"/>
      <c r="F134" s="894"/>
      <c r="G134" s="893"/>
      <c r="H134" s="893"/>
      <c r="I134" s="892"/>
      <c r="J134" s="892"/>
      <c r="K134" s="892"/>
      <c r="L134" s="892"/>
      <c r="M134" s="892"/>
      <c r="N134" s="892"/>
      <c r="O134" s="892"/>
      <c r="P134" s="892"/>
      <c r="Q134" s="892"/>
      <c r="R134" s="892"/>
      <c r="S134" s="892"/>
      <c r="T134" s="892"/>
      <c r="U134" s="892"/>
      <c r="V134" s="892"/>
      <c r="W134" s="892"/>
    </row>
    <row r="135" spans="1:23" ht="21" customHeight="1">
      <c r="A135" s="892"/>
      <c r="B135" s="893"/>
      <c r="C135" s="892"/>
      <c r="D135" s="892"/>
      <c r="E135" s="892"/>
      <c r="F135" s="894"/>
      <c r="G135" s="893"/>
      <c r="H135" s="893"/>
      <c r="I135" s="892"/>
      <c r="J135" s="892"/>
      <c r="K135" s="892"/>
      <c r="L135" s="892"/>
      <c r="M135" s="892"/>
      <c r="N135" s="892"/>
      <c r="O135" s="892"/>
      <c r="P135" s="892"/>
      <c r="Q135" s="892"/>
      <c r="R135" s="892"/>
      <c r="S135" s="892"/>
      <c r="T135" s="892"/>
      <c r="U135" s="892"/>
      <c r="V135" s="892"/>
      <c r="W135" s="892"/>
    </row>
    <row r="136" spans="1:23" ht="21" customHeight="1">
      <c r="A136" s="892"/>
      <c r="B136" s="893"/>
      <c r="C136" s="892"/>
      <c r="D136" s="892"/>
      <c r="E136" s="892"/>
      <c r="F136" s="894"/>
      <c r="G136" s="893"/>
      <c r="H136" s="893"/>
      <c r="I136" s="892"/>
      <c r="J136" s="892"/>
      <c r="K136" s="892"/>
      <c r="L136" s="892"/>
      <c r="M136" s="892"/>
      <c r="N136" s="892"/>
      <c r="O136" s="892"/>
      <c r="P136" s="892"/>
      <c r="Q136" s="892"/>
      <c r="R136" s="892"/>
      <c r="S136" s="892"/>
      <c r="T136" s="892"/>
      <c r="U136" s="892"/>
      <c r="V136" s="892"/>
      <c r="W136" s="892"/>
    </row>
    <row r="137" spans="1:23" ht="21" customHeight="1">
      <c r="A137" s="892"/>
      <c r="B137" s="893"/>
      <c r="C137" s="892"/>
      <c r="D137" s="892"/>
      <c r="E137" s="892"/>
      <c r="F137" s="894"/>
      <c r="G137" s="893"/>
      <c r="H137" s="893"/>
      <c r="I137" s="892"/>
      <c r="J137" s="892"/>
      <c r="K137" s="892"/>
      <c r="L137" s="892"/>
      <c r="M137" s="892"/>
      <c r="N137" s="892"/>
      <c r="O137" s="892"/>
      <c r="P137" s="892"/>
      <c r="Q137" s="892"/>
      <c r="R137" s="892"/>
      <c r="S137" s="892"/>
      <c r="T137" s="892"/>
      <c r="U137" s="892"/>
      <c r="V137" s="892"/>
      <c r="W137" s="892"/>
    </row>
    <row r="138" spans="1:23" ht="21" customHeight="1">
      <c r="A138" s="892"/>
      <c r="B138" s="893"/>
      <c r="C138" s="892"/>
      <c r="D138" s="892"/>
      <c r="E138" s="892"/>
      <c r="F138" s="894"/>
      <c r="G138" s="893"/>
      <c r="H138" s="893"/>
      <c r="I138" s="892"/>
      <c r="J138" s="892"/>
      <c r="K138" s="892"/>
      <c r="L138" s="892"/>
      <c r="M138" s="892"/>
      <c r="N138" s="892"/>
      <c r="O138" s="892"/>
      <c r="P138" s="892"/>
      <c r="Q138" s="892"/>
      <c r="R138" s="892"/>
      <c r="S138" s="892"/>
      <c r="T138" s="892"/>
      <c r="U138" s="892"/>
      <c r="V138" s="892"/>
      <c r="W138" s="892"/>
    </row>
    <row r="139" spans="1:23" ht="21" customHeight="1">
      <c r="A139" s="892"/>
      <c r="B139" s="893"/>
      <c r="C139" s="892"/>
      <c r="D139" s="892"/>
      <c r="E139" s="892"/>
      <c r="F139" s="894"/>
      <c r="G139" s="893"/>
      <c r="H139" s="893"/>
      <c r="I139" s="892"/>
      <c r="J139" s="892"/>
      <c r="K139" s="892"/>
      <c r="L139" s="892"/>
      <c r="M139" s="892"/>
      <c r="N139" s="892"/>
      <c r="O139" s="892"/>
      <c r="P139" s="892"/>
      <c r="Q139" s="892"/>
      <c r="R139" s="892"/>
      <c r="S139" s="892"/>
      <c r="T139" s="892"/>
      <c r="U139" s="892"/>
      <c r="V139" s="892"/>
      <c r="W139" s="892"/>
    </row>
    <row r="140" spans="1:23" ht="21" customHeight="1">
      <c r="A140" s="892"/>
      <c r="B140" s="893"/>
      <c r="C140" s="892"/>
      <c r="D140" s="892"/>
      <c r="E140" s="892"/>
      <c r="F140" s="894"/>
      <c r="G140" s="893"/>
      <c r="H140" s="893"/>
      <c r="I140" s="892"/>
      <c r="J140" s="892"/>
      <c r="K140" s="892"/>
      <c r="L140" s="892"/>
      <c r="M140" s="892"/>
      <c r="N140" s="892"/>
      <c r="O140" s="892"/>
      <c r="P140" s="892"/>
      <c r="Q140" s="892"/>
      <c r="R140" s="892"/>
      <c r="S140" s="892"/>
      <c r="T140" s="892"/>
      <c r="U140" s="892"/>
      <c r="V140" s="892"/>
      <c r="W140" s="892"/>
    </row>
    <row r="141" spans="1:23" ht="21" customHeight="1">
      <c r="A141" s="892"/>
      <c r="B141" s="893"/>
      <c r="C141" s="892"/>
      <c r="D141" s="892"/>
      <c r="E141" s="892"/>
      <c r="F141" s="894"/>
      <c r="G141" s="893"/>
      <c r="H141" s="893"/>
      <c r="I141" s="892"/>
      <c r="J141" s="892"/>
      <c r="K141" s="892"/>
      <c r="L141" s="892"/>
      <c r="M141" s="892"/>
      <c r="N141" s="892"/>
      <c r="O141" s="892"/>
      <c r="P141" s="892"/>
      <c r="Q141" s="892"/>
      <c r="R141" s="892"/>
      <c r="S141" s="892"/>
      <c r="T141" s="892"/>
      <c r="U141" s="892"/>
      <c r="V141" s="892"/>
      <c r="W141" s="892"/>
    </row>
    <row r="142" spans="1:23" ht="21" customHeight="1">
      <c r="A142" s="892"/>
      <c r="B142" s="893"/>
      <c r="C142" s="892"/>
      <c r="D142" s="892"/>
      <c r="E142" s="892"/>
      <c r="F142" s="894"/>
      <c r="G142" s="893"/>
      <c r="H142" s="893"/>
      <c r="I142" s="892"/>
      <c r="J142" s="892"/>
      <c r="K142" s="892"/>
      <c r="L142" s="892"/>
      <c r="M142" s="892"/>
      <c r="N142" s="892"/>
      <c r="O142" s="892"/>
      <c r="P142" s="892"/>
      <c r="Q142" s="892"/>
      <c r="R142" s="892"/>
      <c r="S142" s="892"/>
      <c r="T142" s="892"/>
      <c r="U142" s="892"/>
      <c r="V142" s="892"/>
      <c r="W142" s="892"/>
    </row>
    <row r="143" spans="1:23" ht="21" customHeight="1">
      <c r="A143" s="892"/>
      <c r="B143" s="893"/>
      <c r="C143" s="892"/>
      <c r="D143" s="892"/>
      <c r="E143" s="892"/>
      <c r="F143" s="894"/>
      <c r="G143" s="893"/>
      <c r="H143" s="893"/>
      <c r="I143" s="892"/>
      <c r="J143" s="892"/>
      <c r="K143" s="892"/>
      <c r="L143" s="892"/>
      <c r="M143" s="892"/>
      <c r="N143" s="892"/>
      <c r="O143" s="892"/>
      <c r="P143" s="892"/>
      <c r="Q143" s="892"/>
      <c r="R143" s="892"/>
      <c r="S143" s="892"/>
      <c r="T143" s="892"/>
      <c r="U143" s="892"/>
      <c r="V143" s="892"/>
      <c r="W143" s="892"/>
    </row>
    <row r="144" spans="1:23" ht="21" customHeight="1">
      <c r="A144" s="892"/>
      <c r="B144" s="893"/>
      <c r="C144" s="892"/>
      <c r="D144" s="892"/>
      <c r="E144" s="892"/>
      <c r="F144" s="894"/>
      <c r="G144" s="893"/>
      <c r="H144" s="893"/>
      <c r="I144" s="892"/>
      <c r="J144" s="892"/>
      <c r="K144" s="892"/>
      <c r="L144" s="892"/>
      <c r="M144" s="892"/>
      <c r="N144" s="892"/>
      <c r="O144" s="892"/>
      <c r="P144" s="892"/>
      <c r="Q144" s="892"/>
      <c r="R144" s="892"/>
      <c r="S144" s="892"/>
      <c r="T144" s="892"/>
      <c r="U144" s="892"/>
      <c r="V144" s="892"/>
      <c r="W144" s="892"/>
    </row>
    <row r="145" spans="1:23" ht="21" customHeight="1">
      <c r="A145" s="892"/>
      <c r="B145" s="893"/>
      <c r="C145" s="892"/>
      <c r="D145" s="892"/>
      <c r="E145" s="892"/>
      <c r="F145" s="894"/>
      <c r="G145" s="893"/>
      <c r="H145" s="893"/>
      <c r="I145" s="892"/>
      <c r="J145" s="892"/>
      <c r="K145" s="892"/>
      <c r="L145" s="892"/>
      <c r="M145" s="892"/>
      <c r="N145" s="892"/>
      <c r="O145" s="892"/>
      <c r="P145" s="892"/>
      <c r="Q145" s="892"/>
      <c r="R145" s="892"/>
      <c r="S145" s="892"/>
      <c r="T145" s="892"/>
      <c r="U145" s="892"/>
      <c r="V145" s="892"/>
      <c r="W145" s="892"/>
    </row>
    <row r="146" spans="1:23" ht="21" customHeight="1">
      <c r="A146" s="892"/>
      <c r="B146" s="893"/>
      <c r="C146" s="892"/>
      <c r="D146" s="892"/>
      <c r="E146" s="892"/>
      <c r="F146" s="894"/>
      <c r="G146" s="893"/>
      <c r="H146" s="893"/>
      <c r="I146" s="892"/>
      <c r="J146" s="892"/>
      <c r="K146" s="892"/>
      <c r="L146" s="892"/>
      <c r="M146" s="892"/>
      <c r="N146" s="892"/>
      <c r="O146" s="892"/>
      <c r="P146" s="892"/>
      <c r="Q146" s="892"/>
      <c r="R146" s="892"/>
      <c r="S146" s="892"/>
      <c r="T146" s="892"/>
      <c r="U146" s="892"/>
      <c r="V146" s="892"/>
      <c r="W146" s="892"/>
    </row>
    <row r="147" spans="1:23" ht="21" customHeight="1">
      <c r="A147" s="892"/>
      <c r="B147" s="893"/>
      <c r="C147" s="892"/>
      <c r="D147" s="892"/>
      <c r="E147" s="892"/>
      <c r="F147" s="894"/>
      <c r="G147" s="893"/>
      <c r="H147" s="893"/>
      <c r="I147" s="892"/>
      <c r="J147" s="892"/>
      <c r="K147" s="892"/>
      <c r="L147" s="892"/>
      <c r="M147" s="892"/>
      <c r="N147" s="892"/>
      <c r="O147" s="892"/>
      <c r="P147" s="892"/>
      <c r="Q147" s="892"/>
      <c r="R147" s="892"/>
      <c r="S147" s="892"/>
      <c r="T147" s="892"/>
      <c r="U147" s="892"/>
      <c r="V147" s="892"/>
      <c r="W147" s="892"/>
    </row>
    <row r="148" spans="1:23" ht="21" customHeight="1">
      <c r="A148" s="892"/>
      <c r="B148" s="893"/>
      <c r="C148" s="892"/>
      <c r="D148" s="892"/>
      <c r="E148" s="892"/>
      <c r="F148" s="894"/>
      <c r="G148" s="893"/>
      <c r="H148" s="893"/>
      <c r="I148" s="892"/>
      <c r="J148" s="892"/>
      <c r="K148" s="892"/>
      <c r="L148" s="892"/>
      <c r="M148" s="892"/>
      <c r="N148" s="892"/>
      <c r="O148" s="892"/>
      <c r="P148" s="892"/>
      <c r="Q148" s="892"/>
      <c r="R148" s="892"/>
      <c r="S148" s="892"/>
      <c r="T148" s="892"/>
      <c r="U148" s="892"/>
      <c r="V148" s="892"/>
      <c r="W148" s="892"/>
    </row>
    <row r="149" spans="1:23" ht="21" customHeight="1">
      <c r="A149" s="892"/>
      <c r="B149" s="893"/>
      <c r="C149" s="892"/>
      <c r="D149" s="892"/>
      <c r="E149" s="892"/>
      <c r="F149" s="894"/>
      <c r="G149" s="893"/>
      <c r="H149" s="893"/>
      <c r="I149" s="892"/>
      <c r="J149" s="892"/>
      <c r="K149" s="892"/>
      <c r="L149" s="892"/>
      <c r="M149" s="892"/>
      <c r="N149" s="892"/>
      <c r="O149" s="892"/>
      <c r="P149" s="892"/>
      <c r="Q149" s="892"/>
      <c r="R149" s="892"/>
      <c r="S149" s="892"/>
      <c r="T149" s="892"/>
      <c r="U149" s="892"/>
      <c r="V149" s="892"/>
      <c r="W149" s="892"/>
    </row>
    <row r="150" spans="1:23" ht="21" customHeight="1">
      <c r="A150" s="892"/>
      <c r="B150" s="893"/>
      <c r="C150" s="892"/>
      <c r="D150" s="892"/>
      <c r="E150" s="892"/>
      <c r="F150" s="894"/>
      <c r="G150" s="893"/>
      <c r="H150" s="893"/>
      <c r="I150" s="892"/>
      <c r="J150" s="892"/>
      <c r="K150" s="892"/>
      <c r="L150" s="892"/>
      <c r="M150" s="892"/>
      <c r="N150" s="892"/>
      <c r="O150" s="892"/>
      <c r="P150" s="892"/>
      <c r="Q150" s="892"/>
      <c r="R150" s="892"/>
      <c r="S150" s="892"/>
      <c r="T150" s="892"/>
      <c r="U150" s="892"/>
      <c r="V150" s="892"/>
      <c r="W150" s="892"/>
    </row>
    <row r="151" spans="1:23" ht="21" customHeight="1">
      <c r="A151" s="892"/>
      <c r="B151" s="893"/>
      <c r="C151" s="892"/>
      <c r="D151" s="892"/>
      <c r="E151" s="892"/>
      <c r="F151" s="894"/>
      <c r="G151" s="893"/>
      <c r="H151" s="893"/>
      <c r="I151" s="892"/>
      <c r="J151" s="892"/>
      <c r="K151" s="892"/>
      <c r="L151" s="892"/>
      <c r="M151" s="892"/>
      <c r="N151" s="892"/>
      <c r="O151" s="892"/>
      <c r="P151" s="892"/>
      <c r="Q151" s="892"/>
      <c r="R151" s="892"/>
      <c r="S151" s="892"/>
      <c r="T151" s="892"/>
      <c r="U151" s="892"/>
      <c r="V151" s="892"/>
      <c r="W151" s="892"/>
    </row>
    <row r="152" spans="1:23" ht="21" customHeight="1">
      <c r="A152" s="892"/>
      <c r="B152" s="893"/>
      <c r="C152" s="892"/>
      <c r="D152" s="892"/>
      <c r="E152" s="892"/>
      <c r="F152" s="894"/>
      <c r="G152" s="893"/>
      <c r="H152" s="893"/>
      <c r="I152" s="892"/>
      <c r="J152" s="892"/>
      <c r="K152" s="892"/>
      <c r="L152" s="892"/>
      <c r="M152" s="892"/>
      <c r="N152" s="892"/>
      <c r="O152" s="892"/>
      <c r="P152" s="892"/>
      <c r="Q152" s="892"/>
      <c r="R152" s="892"/>
      <c r="S152" s="892"/>
      <c r="T152" s="892"/>
      <c r="U152" s="892"/>
      <c r="V152" s="892"/>
      <c r="W152" s="892"/>
    </row>
    <row r="153" spans="1:23" ht="21" customHeight="1">
      <c r="A153" s="892"/>
      <c r="B153" s="893"/>
      <c r="C153" s="892"/>
      <c r="D153" s="892"/>
      <c r="E153" s="892"/>
      <c r="F153" s="894"/>
      <c r="G153" s="893"/>
      <c r="H153" s="893"/>
      <c r="I153" s="892"/>
      <c r="J153" s="892"/>
      <c r="K153" s="892"/>
      <c r="L153" s="892"/>
      <c r="M153" s="892"/>
      <c r="N153" s="892"/>
      <c r="O153" s="892"/>
      <c r="P153" s="892"/>
      <c r="Q153" s="892"/>
      <c r="R153" s="892"/>
      <c r="S153" s="892"/>
      <c r="T153" s="892"/>
      <c r="U153" s="892"/>
      <c r="V153" s="892"/>
      <c r="W153" s="892"/>
    </row>
    <row r="154" spans="1:23" ht="21" customHeight="1">
      <c r="A154" s="892"/>
      <c r="B154" s="893"/>
      <c r="C154" s="892"/>
      <c r="D154" s="892"/>
      <c r="E154" s="892"/>
      <c r="F154" s="894"/>
      <c r="G154" s="893"/>
      <c r="H154" s="893"/>
      <c r="I154" s="892"/>
      <c r="J154" s="892"/>
      <c r="K154" s="892"/>
      <c r="L154" s="892"/>
      <c r="M154" s="892"/>
      <c r="N154" s="892"/>
      <c r="O154" s="892"/>
      <c r="P154" s="892"/>
      <c r="Q154" s="892"/>
      <c r="R154" s="892"/>
      <c r="S154" s="892"/>
      <c r="T154" s="892"/>
      <c r="U154" s="892"/>
      <c r="V154" s="892"/>
      <c r="W154" s="892"/>
    </row>
    <row r="155" spans="1:23" ht="21" customHeight="1">
      <c r="A155" s="892"/>
      <c r="B155" s="893"/>
      <c r="C155" s="892"/>
      <c r="D155" s="892"/>
      <c r="E155" s="892"/>
      <c r="F155" s="894"/>
      <c r="G155" s="893"/>
      <c r="H155" s="893"/>
      <c r="I155" s="892"/>
      <c r="J155" s="892"/>
      <c r="K155" s="892"/>
      <c r="L155" s="892"/>
      <c r="M155" s="892"/>
      <c r="N155" s="892"/>
      <c r="O155" s="892"/>
      <c r="P155" s="892"/>
      <c r="Q155" s="892"/>
      <c r="R155" s="892"/>
      <c r="S155" s="892"/>
      <c r="T155" s="892"/>
      <c r="U155" s="892"/>
      <c r="V155" s="892"/>
      <c r="W155" s="892"/>
    </row>
    <row r="156" spans="1:23" ht="21" customHeight="1">
      <c r="A156" s="892"/>
      <c r="B156" s="893"/>
      <c r="C156" s="892"/>
      <c r="D156" s="892"/>
      <c r="E156" s="892"/>
      <c r="F156" s="894"/>
      <c r="G156" s="893"/>
      <c r="H156" s="893"/>
      <c r="I156" s="892"/>
      <c r="J156" s="892"/>
      <c r="K156" s="892"/>
      <c r="L156" s="892"/>
      <c r="M156" s="892"/>
      <c r="N156" s="892"/>
      <c r="O156" s="892"/>
      <c r="P156" s="892"/>
      <c r="Q156" s="892"/>
      <c r="R156" s="892"/>
      <c r="S156" s="892"/>
      <c r="T156" s="892"/>
      <c r="U156" s="892"/>
      <c r="V156" s="892"/>
      <c r="W156" s="892"/>
    </row>
    <row r="157" spans="1:23" ht="21" customHeight="1">
      <c r="A157" s="892"/>
      <c r="B157" s="893"/>
      <c r="C157" s="892"/>
      <c r="D157" s="892"/>
      <c r="E157" s="892"/>
      <c r="F157" s="894"/>
      <c r="G157" s="893"/>
      <c r="H157" s="893"/>
      <c r="I157" s="892"/>
      <c r="J157" s="892"/>
      <c r="K157" s="892"/>
      <c r="L157" s="892"/>
      <c r="M157" s="892"/>
      <c r="N157" s="892"/>
      <c r="O157" s="892"/>
      <c r="P157" s="892"/>
      <c r="Q157" s="892"/>
      <c r="R157" s="892"/>
      <c r="S157" s="892"/>
      <c r="T157" s="892"/>
      <c r="U157" s="892"/>
      <c r="V157" s="892"/>
      <c r="W157" s="892"/>
    </row>
    <row r="158" spans="1:23" ht="21" customHeight="1">
      <c r="A158" s="892"/>
      <c r="B158" s="893"/>
      <c r="C158" s="892"/>
      <c r="D158" s="892"/>
      <c r="E158" s="892"/>
      <c r="F158" s="894"/>
      <c r="G158" s="893"/>
      <c r="H158" s="893"/>
      <c r="I158" s="892"/>
      <c r="J158" s="892"/>
      <c r="K158" s="892"/>
      <c r="L158" s="892"/>
      <c r="M158" s="892"/>
      <c r="N158" s="892"/>
      <c r="O158" s="892"/>
      <c r="P158" s="892"/>
      <c r="Q158" s="892"/>
      <c r="R158" s="892"/>
      <c r="S158" s="892"/>
      <c r="T158" s="892"/>
      <c r="U158" s="892"/>
      <c r="V158" s="892"/>
      <c r="W158" s="892"/>
    </row>
    <row r="159" spans="1:23" ht="21" customHeight="1">
      <c r="A159" s="892"/>
      <c r="B159" s="893"/>
      <c r="C159" s="892"/>
      <c r="D159" s="892"/>
      <c r="E159" s="892"/>
      <c r="F159" s="894"/>
      <c r="G159" s="893"/>
      <c r="H159" s="893"/>
      <c r="I159" s="892"/>
      <c r="J159" s="892"/>
      <c r="K159" s="892"/>
      <c r="L159" s="892"/>
      <c r="M159" s="892"/>
      <c r="N159" s="892"/>
      <c r="O159" s="892"/>
      <c r="P159" s="892"/>
      <c r="Q159" s="892"/>
      <c r="R159" s="892"/>
      <c r="S159" s="892"/>
      <c r="T159" s="892"/>
      <c r="U159" s="892"/>
      <c r="V159" s="892"/>
      <c r="W159" s="892"/>
    </row>
    <row r="160" spans="1:23" ht="21" customHeight="1">
      <c r="A160" s="892"/>
      <c r="B160" s="893"/>
      <c r="C160" s="892"/>
      <c r="D160" s="892"/>
      <c r="E160" s="892"/>
      <c r="F160" s="894"/>
      <c r="G160" s="893"/>
      <c r="H160" s="893"/>
      <c r="I160" s="892"/>
      <c r="J160" s="892"/>
      <c r="K160" s="892"/>
      <c r="L160" s="892"/>
      <c r="M160" s="892"/>
      <c r="N160" s="892"/>
      <c r="O160" s="892"/>
      <c r="P160" s="892"/>
      <c r="Q160" s="892"/>
      <c r="R160" s="892"/>
      <c r="S160" s="892"/>
      <c r="T160" s="892"/>
      <c r="U160" s="892"/>
      <c r="V160" s="892"/>
      <c r="W160" s="892"/>
    </row>
    <row r="161" spans="1:23" ht="21" customHeight="1">
      <c r="A161" s="892"/>
      <c r="B161" s="893"/>
      <c r="C161" s="892"/>
      <c r="D161" s="892"/>
      <c r="E161" s="892"/>
      <c r="F161" s="894"/>
      <c r="G161" s="893"/>
      <c r="H161" s="893"/>
      <c r="I161" s="892"/>
      <c r="J161" s="892"/>
      <c r="K161" s="892"/>
      <c r="L161" s="892"/>
      <c r="M161" s="892"/>
      <c r="N161" s="892"/>
      <c r="O161" s="892"/>
      <c r="P161" s="892"/>
      <c r="Q161" s="892"/>
      <c r="R161" s="892"/>
      <c r="S161" s="892"/>
      <c r="T161" s="892"/>
      <c r="U161" s="892"/>
      <c r="V161" s="892"/>
      <c r="W161" s="892"/>
    </row>
    <row r="162" spans="1:23" ht="21" customHeight="1">
      <c r="A162" s="892"/>
      <c r="B162" s="893"/>
      <c r="C162" s="892"/>
      <c r="D162" s="892"/>
      <c r="E162" s="892"/>
      <c r="F162" s="894"/>
      <c r="G162" s="893"/>
      <c r="H162" s="893"/>
      <c r="I162" s="892"/>
      <c r="J162" s="892"/>
      <c r="K162" s="892"/>
      <c r="L162" s="892"/>
      <c r="M162" s="892"/>
      <c r="N162" s="892"/>
      <c r="O162" s="892"/>
      <c r="P162" s="892"/>
      <c r="Q162" s="892"/>
      <c r="R162" s="892"/>
      <c r="S162" s="892"/>
      <c r="T162" s="892"/>
      <c r="U162" s="892"/>
      <c r="V162" s="892"/>
      <c r="W162" s="892"/>
    </row>
    <row r="163" spans="1:23" ht="21" customHeight="1">
      <c r="A163" s="892"/>
      <c r="B163" s="893"/>
      <c r="C163" s="892"/>
      <c r="D163" s="892"/>
      <c r="E163" s="892"/>
      <c r="F163" s="894"/>
      <c r="G163" s="893"/>
      <c r="H163" s="893"/>
      <c r="I163" s="892"/>
      <c r="J163" s="892"/>
      <c r="K163" s="892"/>
      <c r="L163" s="892"/>
      <c r="M163" s="892"/>
      <c r="N163" s="892"/>
      <c r="O163" s="892"/>
      <c r="P163" s="892"/>
      <c r="Q163" s="892"/>
      <c r="R163" s="892"/>
      <c r="S163" s="892"/>
      <c r="T163" s="892"/>
      <c r="U163" s="892"/>
      <c r="V163" s="892"/>
      <c r="W163" s="892"/>
    </row>
    <row r="164" spans="1:23" ht="21" customHeight="1">
      <c r="A164" s="892"/>
      <c r="B164" s="893"/>
      <c r="C164" s="892"/>
      <c r="D164" s="892"/>
      <c r="E164" s="892"/>
      <c r="F164" s="894"/>
      <c r="G164" s="893"/>
      <c r="H164" s="893"/>
      <c r="I164" s="892"/>
      <c r="J164" s="892"/>
      <c r="K164" s="892"/>
      <c r="L164" s="892"/>
      <c r="M164" s="892"/>
      <c r="N164" s="892"/>
      <c r="O164" s="892"/>
      <c r="P164" s="892"/>
      <c r="Q164" s="892"/>
      <c r="R164" s="892"/>
      <c r="S164" s="892"/>
      <c r="T164" s="892"/>
      <c r="U164" s="892"/>
      <c r="V164" s="892"/>
      <c r="W164" s="892"/>
    </row>
    <row r="165" spans="1:23" ht="21" customHeight="1">
      <c r="A165" s="892"/>
      <c r="B165" s="893"/>
      <c r="C165" s="892"/>
      <c r="D165" s="892"/>
      <c r="E165" s="892"/>
      <c r="F165" s="894"/>
      <c r="G165" s="893"/>
      <c r="H165" s="893"/>
      <c r="I165" s="892"/>
      <c r="J165" s="892"/>
      <c r="K165" s="892"/>
      <c r="L165" s="892"/>
      <c r="M165" s="892"/>
      <c r="N165" s="892"/>
      <c r="O165" s="892"/>
      <c r="P165" s="892"/>
      <c r="Q165" s="892"/>
      <c r="R165" s="892"/>
      <c r="S165" s="892"/>
      <c r="T165" s="892"/>
      <c r="U165" s="892"/>
      <c r="V165" s="892"/>
      <c r="W165" s="892"/>
    </row>
    <row r="166" spans="1:23" ht="21" customHeight="1">
      <c r="A166" s="892"/>
      <c r="B166" s="893"/>
      <c r="C166" s="892"/>
      <c r="D166" s="892"/>
      <c r="E166" s="892"/>
      <c r="F166" s="894"/>
      <c r="G166" s="893"/>
      <c r="H166" s="893"/>
      <c r="I166" s="892"/>
      <c r="J166" s="892"/>
      <c r="K166" s="892"/>
      <c r="L166" s="892"/>
      <c r="M166" s="892"/>
      <c r="N166" s="892"/>
      <c r="O166" s="892"/>
      <c r="P166" s="892"/>
      <c r="Q166" s="892"/>
      <c r="R166" s="892"/>
      <c r="S166" s="892"/>
      <c r="T166" s="892"/>
      <c r="U166" s="892"/>
      <c r="V166" s="892"/>
      <c r="W166" s="892"/>
    </row>
    <row r="167" spans="1:23" ht="21" customHeight="1">
      <c r="A167" s="892"/>
      <c r="B167" s="893"/>
      <c r="C167" s="892"/>
      <c r="D167" s="892"/>
      <c r="E167" s="892"/>
      <c r="F167" s="894"/>
      <c r="G167" s="893"/>
      <c r="H167" s="893"/>
      <c r="I167" s="892"/>
      <c r="J167" s="892"/>
      <c r="K167" s="892"/>
      <c r="L167" s="892"/>
      <c r="M167" s="892"/>
      <c r="N167" s="892"/>
      <c r="O167" s="892"/>
      <c r="P167" s="892"/>
      <c r="Q167" s="892"/>
      <c r="R167" s="892"/>
      <c r="S167" s="892"/>
      <c r="T167" s="892"/>
      <c r="U167" s="892"/>
      <c r="V167" s="892"/>
      <c r="W167" s="892"/>
    </row>
    <row r="168" spans="1:23" ht="21" customHeight="1">
      <c r="A168" s="892"/>
      <c r="B168" s="893"/>
      <c r="C168" s="892"/>
      <c r="D168" s="892"/>
      <c r="E168" s="892"/>
      <c r="F168" s="894"/>
      <c r="G168" s="893"/>
      <c r="H168" s="893"/>
      <c r="I168" s="892"/>
      <c r="J168" s="892"/>
      <c r="K168" s="892"/>
      <c r="L168" s="892"/>
      <c r="M168" s="892"/>
      <c r="N168" s="892"/>
      <c r="O168" s="892"/>
      <c r="P168" s="892"/>
      <c r="Q168" s="892"/>
      <c r="R168" s="892"/>
      <c r="S168" s="892"/>
      <c r="T168" s="892"/>
      <c r="U168" s="892"/>
      <c r="V168" s="892"/>
      <c r="W168" s="892"/>
    </row>
    <row r="169" spans="1:23" ht="21" customHeight="1">
      <c r="A169" s="892"/>
      <c r="B169" s="893"/>
      <c r="C169" s="892"/>
      <c r="D169" s="892"/>
      <c r="E169" s="892"/>
      <c r="F169" s="894"/>
      <c r="G169" s="893"/>
      <c r="H169" s="893"/>
      <c r="I169" s="892"/>
      <c r="J169" s="892"/>
      <c r="K169" s="892"/>
      <c r="L169" s="892"/>
      <c r="M169" s="892"/>
      <c r="N169" s="892"/>
      <c r="O169" s="892"/>
      <c r="P169" s="892"/>
      <c r="Q169" s="892"/>
      <c r="R169" s="892"/>
      <c r="S169" s="892"/>
      <c r="T169" s="892"/>
      <c r="U169" s="892"/>
      <c r="V169" s="892"/>
      <c r="W169" s="892"/>
    </row>
    <row r="170" spans="1:23" ht="21" customHeight="1">
      <c r="A170" s="892"/>
      <c r="B170" s="893"/>
      <c r="C170" s="892"/>
      <c r="D170" s="892"/>
      <c r="E170" s="892"/>
      <c r="F170" s="894"/>
      <c r="G170" s="893"/>
      <c r="H170" s="893"/>
      <c r="I170" s="892"/>
      <c r="J170" s="892"/>
      <c r="K170" s="892"/>
      <c r="L170" s="892"/>
      <c r="M170" s="892"/>
      <c r="N170" s="892"/>
      <c r="O170" s="892"/>
      <c r="P170" s="892"/>
      <c r="Q170" s="892"/>
      <c r="R170" s="892"/>
      <c r="S170" s="892"/>
      <c r="T170" s="892"/>
      <c r="U170" s="892"/>
      <c r="V170" s="892"/>
      <c r="W170" s="892"/>
    </row>
    <row r="171" spans="1:23" ht="21" customHeight="1">
      <c r="A171" s="892"/>
      <c r="B171" s="893"/>
      <c r="C171" s="892"/>
      <c r="D171" s="892"/>
      <c r="E171" s="892"/>
      <c r="F171" s="894"/>
      <c r="G171" s="893"/>
      <c r="H171" s="893"/>
      <c r="I171" s="892"/>
      <c r="J171" s="892"/>
      <c r="K171" s="892"/>
      <c r="L171" s="892"/>
      <c r="M171" s="892"/>
      <c r="N171" s="892"/>
      <c r="O171" s="892"/>
      <c r="P171" s="892"/>
      <c r="Q171" s="892"/>
      <c r="R171" s="892"/>
      <c r="S171" s="892"/>
      <c r="T171" s="892"/>
      <c r="U171" s="892"/>
      <c r="V171" s="892"/>
      <c r="W171" s="892"/>
    </row>
    <row r="172" spans="1:23" ht="21" customHeight="1">
      <c r="A172" s="892"/>
      <c r="B172" s="893"/>
      <c r="C172" s="892"/>
      <c r="D172" s="892"/>
      <c r="E172" s="892"/>
      <c r="F172" s="894"/>
      <c r="G172" s="893"/>
      <c r="H172" s="893"/>
      <c r="I172" s="892"/>
      <c r="J172" s="892"/>
      <c r="K172" s="892"/>
      <c r="L172" s="892"/>
      <c r="M172" s="892"/>
      <c r="N172" s="892"/>
      <c r="O172" s="892"/>
      <c r="P172" s="892"/>
      <c r="Q172" s="892"/>
      <c r="R172" s="892"/>
      <c r="S172" s="892"/>
      <c r="T172" s="892"/>
      <c r="U172" s="892"/>
      <c r="V172" s="892"/>
      <c r="W172" s="892"/>
    </row>
    <row r="173" spans="1:23" ht="21" customHeight="1">
      <c r="A173" s="892"/>
      <c r="B173" s="893"/>
      <c r="C173" s="892"/>
      <c r="D173" s="892"/>
      <c r="E173" s="892"/>
      <c r="F173" s="894"/>
      <c r="G173" s="893"/>
      <c r="H173" s="893"/>
      <c r="I173" s="892"/>
      <c r="J173" s="892"/>
      <c r="K173" s="892"/>
      <c r="L173" s="892"/>
      <c r="M173" s="892"/>
      <c r="N173" s="892"/>
      <c r="O173" s="892"/>
      <c r="P173" s="892"/>
      <c r="Q173" s="892"/>
      <c r="R173" s="892"/>
      <c r="S173" s="892"/>
      <c r="T173" s="892"/>
      <c r="U173" s="892"/>
      <c r="V173" s="892"/>
      <c r="W173" s="892"/>
    </row>
    <row r="174" spans="1:23" ht="21" customHeight="1">
      <c r="A174" s="892"/>
      <c r="B174" s="893"/>
      <c r="C174" s="892"/>
      <c r="D174" s="892"/>
      <c r="E174" s="892"/>
      <c r="F174" s="894"/>
      <c r="G174" s="893"/>
      <c r="H174" s="893"/>
      <c r="I174" s="892"/>
      <c r="J174" s="892"/>
      <c r="K174" s="892"/>
      <c r="L174" s="892"/>
      <c r="M174" s="892"/>
      <c r="N174" s="892"/>
      <c r="O174" s="892"/>
      <c r="P174" s="892"/>
      <c r="Q174" s="892"/>
      <c r="R174" s="892"/>
      <c r="S174" s="892"/>
      <c r="T174" s="892"/>
      <c r="U174" s="892"/>
      <c r="V174" s="892"/>
      <c r="W174" s="892"/>
    </row>
    <row r="175" spans="1:23" ht="21" customHeight="1">
      <c r="A175" s="892"/>
      <c r="B175" s="893"/>
      <c r="C175" s="892"/>
      <c r="D175" s="892"/>
      <c r="E175" s="892"/>
      <c r="F175" s="894"/>
      <c r="G175" s="893"/>
      <c r="H175" s="893"/>
      <c r="I175" s="892"/>
      <c r="J175" s="892"/>
      <c r="K175" s="892"/>
      <c r="L175" s="892"/>
      <c r="M175" s="892"/>
      <c r="N175" s="892"/>
      <c r="O175" s="892"/>
      <c r="P175" s="892"/>
      <c r="Q175" s="892"/>
      <c r="R175" s="892"/>
      <c r="S175" s="892"/>
      <c r="T175" s="892"/>
      <c r="U175" s="892"/>
      <c r="V175" s="892"/>
      <c r="W175" s="892"/>
    </row>
    <row r="176" spans="1:23" ht="21" customHeight="1">
      <c r="A176" s="892"/>
      <c r="B176" s="893"/>
      <c r="C176" s="892"/>
      <c r="D176" s="892"/>
      <c r="E176" s="892"/>
      <c r="F176" s="894"/>
      <c r="G176" s="893"/>
      <c r="H176" s="893"/>
      <c r="I176" s="892"/>
      <c r="J176" s="892"/>
      <c r="K176" s="892"/>
      <c r="L176" s="892"/>
      <c r="M176" s="892"/>
      <c r="N176" s="892"/>
      <c r="O176" s="892"/>
      <c r="P176" s="892"/>
      <c r="Q176" s="892"/>
      <c r="R176" s="892"/>
      <c r="S176" s="892"/>
      <c r="T176" s="892"/>
      <c r="U176" s="892"/>
      <c r="V176" s="892"/>
      <c r="W176" s="892"/>
    </row>
    <row r="177" spans="1:23" ht="21" customHeight="1">
      <c r="A177" s="892"/>
      <c r="B177" s="893"/>
      <c r="C177" s="892"/>
      <c r="D177" s="892"/>
      <c r="E177" s="892"/>
      <c r="F177" s="894"/>
      <c r="G177" s="893"/>
      <c r="H177" s="893"/>
      <c r="I177" s="892"/>
      <c r="J177" s="892"/>
      <c r="K177" s="892"/>
      <c r="L177" s="892"/>
      <c r="M177" s="892"/>
      <c r="N177" s="892"/>
      <c r="O177" s="892"/>
      <c r="P177" s="892"/>
      <c r="Q177" s="892"/>
      <c r="R177" s="892"/>
      <c r="S177" s="892"/>
      <c r="T177" s="892"/>
      <c r="U177" s="892"/>
      <c r="V177" s="892"/>
      <c r="W177" s="892"/>
    </row>
    <row r="178" spans="1:23" ht="21" customHeight="1">
      <c r="A178" s="892"/>
      <c r="B178" s="893"/>
      <c r="C178" s="892"/>
      <c r="D178" s="892"/>
      <c r="E178" s="892"/>
      <c r="F178" s="894"/>
      <c r="G178" s="893"/>
      <c r="H178" s="893"/>
      <c r="I178" s="892"/>
      <c r="J178" s="892"/>
      <c r="K178" s="892"/>
      <c r="L178" s="892"/>
      <c r="M178" s="892"/>
      <c r="N178" s="892"/>
      <c r="O178" s="892"/>
      <c r="P178" s="892"/>
      <c r="Q178" s="892"/>
      <c r="R178" s="892"/>
      <c r="S178" s="892"/>
      <c r="T178" s="892"/>
      <c r="U178" s="892"/>
      <c r="V178" s="892"/>
      <c r="W178" s="892"/>
    </row>
    <row r="179" spans="1:23" ht="21" customHeight="1">
      <c r="A179" s="892"/>
      <c r="B179" s="893"/>
      <c r="C179" s="892"/>
      <c r="D179" s="892"/>
      <c r="E179" s="892"/>
      <c r="F179" s="894"/>
      <c r="G179" s="893"/>
      <c r="H179" s="893"/>
      <c r="I179" s="892"/>
      <c r="J179" s="892"/>
      <c r="K179" s="892"/>
      <c r="L179" s="892"/>
      <c r="M179" s="892"/>
      <c r="N179" s="892"/>
      <c r="O179" s="892"/>
      <c r="P179" s="892"/>
      <c r="Q179" s="892"/>
      <c r="R179" s="892"/>
      <c r="S179" s="892"/>
      <c r="T179" s="892"/>
      <c r="U179" s="892"/>
      <c r="V179" s="892"/>
      <c r="W179" s="892"/>
    </row>
    <row r="180" spans="1:23" ht="21" customHeight="1">
      <c r="A180" s="892"/>
      <c r="B180" s="893"/>
      <c r="C180" s="892"/>
      <c r="D180" s="892"/>
      <c r="E180" s="892"/>
      <c r="F180" s="894"/>
      <c r="G180" s="893"/>
      <c r="H180" s="893"/>
      <c r="I180" s="892"/>
      <c r="J180" s="892"/>
      <c r="K180" s="892"/>
      <c r="L180" s="892"/>
      <c r="M180" s="892"/>
      <c r="N180" s="892"/>
      <c r="O180" s="892"/>
      <c r="P180" s="892"/>
      <c r="Q180" s="892"/>
      <c r="R180" s="892"/>
      <c r="S180" s="892"/>
      <c r="T180" s="892"/>
      <c r="U180" s="892"/>
      <c r="V180" s="892"/>
      <c r="W180" s="892"/>
    </row>
    <row r="181" spans="1:23" ht="21" customHeight="1">
      <c r="A181" s="892"/>
      <c r="B181" s="893"/>
      <c r="C181" s="892"/>
      <c r="D181" s="892"/>
      <c r="E181" s="892"/>
      <c r="F181" s="894"/>
      <c r="G181" s="893"/>
      <c r="H181" s="893"/>
      <c r="I181" s="892"/>
      <c r="J181" s="892"/>
      <c r="K181" s="892"/>
      <c r="L181" s="892"/>
      <c r="M181" s="892"/>
      <c r="N181" s="892"/>
      <c r="O181" s="892"/>
      <c r="P181" s="892"/>
      <c r="Q181" s="892"/>
      <c r="R181" s="892"/>
      <c r="S181" s="892"/>
      <c r="T181" s="892"/>
      <c r="U181" s="892"/>
      <c r="V181" s="892"/>
      <c r="W181" s="892"/>
    </row>
    <row r="182" spans="1:23" ht="21" customHeight="1">
      <c r="A182" s="892"/>
      <c r="B182" s="893"/>
      <c r="C182" s="892"/>
      <c r="D182" s="892"/>
      <c r="E182" s="892"/>
      <c r="F182" s="894"/>
      <c r="G182" s="893"/>
      <c r="H182" s="893"/>
      <c r="I182" s="892"/>
      <c r="J182" s="892"/>
      <c r="K182" s="892"/>
      <c r="L182" s="892"/>
      <c r="M182" s="892"/>
      <c r="N182" s="892"/>
      <c r="O182" s="892"/>
      <c r="P182" s="892"/>
      <c r="Q182" s="892"/>
      <c r="R182" s="892"/>
      <c r="S182" s="892"/>
      <c r="T182" s="892"/>
      <c r="U182" s="892"/>
      <c r="V182" s="892"/>
      <c r="W182" s="892"/>
    </row>
    <row r="183" spans="1:23" ht="21" customHeight="1">
      <c r="A183" s="892"/>
      <c r="B183" s="893"/>
      <c r="C183" s="892"/>
      <c r="D183" s="892"/>
      <c r="E183" s="892"/>
      <c r="F183" s="894"/>
      <c r="G183" s="893"/>
      <c r="H183" s="893"/>
      <c r="I183" s="892"/>
      <c r="J183" s="892"/>
      <c r="K183" s="892"/>
      <c r="L183" s="892"/>
      <c r="M183" s="892"/>
      <c r="N183" s="892"/>
      <c r="O183" s="892"/>
      <c r="P183" s="892"/>
      <c r="Q183" s="892"/>
      <c r="R183" s="892"/>
      <c r="S183" s="892"/>
      <c r="T183" s="892"/>
      <c r="U183" s="892"/>
      <c r="V183" s="892"/>
      <c r="W183" s="892"/>
    </row>
    <row r="184" spans="1:23" ht="21" customHeight="1">
      <c r="A184" s="892"/>
      <c r="B184" s="893"/>
      <c r="C184" s="892"/>
      <c r="D184" s="892"/>
      <c r="E184" s="892"/>
      <c r="F184" s="894"/>
      <c r="G184" s="893"/>
      <c r="H184" s="893"/>
      <c r="I184" s="892"/>
      <c r="J184" s="892"/>
      <c r="K184" s="892"/>
      <c r="L184" s="892"/>
      <c r="M184" s="892"/>
      <c r="N184" s="892"/>
      <c r="O184" s="892"/>
      <c r="P184" s="892"/>
      <c r="Q184" s="892"/>
      <c r="R184" s="892"/>
      <c r="S184" s="892"/>
      <c r="T184" s="892"/>
      <c r="U184" s="892"/>
      <c r="V184" s="892"/>
      <c r="W184" s="892"/>
    </row>
    <row r="185" spans="1:23" ht="21" customHeight="1">
      <c r="A185" s="892"/>
      <c r="B185" s="893"/>
      <c r="C185" s="892"/>
      <c r="D185" s="892"/>
      <c r="E185" s="892"/>
      <c r="F185" s="894"/>
      <c r="G185" s="893"/>
      <c r="H185" s="893"/>
      <c r="I185" s="892"/>
      <c r="J185" s="892"/>
      <c r="K185" s="892"/>
      <c r="L185" s="892"/>
      <c r="M185" s="892"/>
      <c r="N185" s="892"/>
      <c r="O185" s="892"/>
      <c r="P185" s="892"/>
      <c r="Q185" s="892"/>
      <c r="R185" s="892"/>
      <c r="S185" s="892"/>
      <c r="T185" s="892"/>
      <c r="U185" s="892"/>
      <c r="V185" s="892"/>
      <c r="W185" s="892"/>
    </row>
    <row r="186" spans="1:23" ht="21" customHeight="1">
      <c r="A186" s="892"/>
      <c r="B186" s="893"/>
      <c r="C186" s="892"/>
      <c r="D186" s="892"/>
      <c r="E186" s="892"/>
      <c r="F186" s="894"/>
      <c r="G186" s="893"/>
      <c r="H186" s="893"/>
      <c r="I186" s="892"/>
      <c r="J186" s="892"/>
      <c r="K186" s="892"/>
      <c r="L186" s="892"/>
      <c r="M186" s="892"/>
      <c r="N186" s="892"/>
      <c r="O186" s="892"/>
      <c r="P186" s="892"/>
      <c r="Q186" s="892"/>
      <c r="R186" s="892"/>
      <c r="S186" s="892"/>
      <c r="T186" s="892"/>
      <c r="U186" s="892"/>
      <c r="V186" s="892"/>
      <c r="W186" s="892"/>
    </row>
    <row r="187" spans="1:23" ht="21" customHeight="1">
      <c r="A187" s="892"/>
      <c r="B187" s="893"/>
      <c r="C187" s="892"/>
      <c r="D187" s="892"/>
      <c r="E187" s="892"/>
      <c r="F187" s="894"/>
      <c r="G187" s="893"/>
      <c r="H187" s="893"/>
      <c r="I187" s="892"/>
      <c r="J187" s="892"/>
      <c r="K187" s="892"/>
      <c r="L187" s="892"/>
      <c r="M187" s="892"/>
      <c r="N187" s="892"/>
      <c r="O187" s="892"/>
      <c r="P187" s="892"/>
      <c r="Q187" s="892"/>
      <c r="R187" s="892"/>
      <c r="S187" s="892"/>
      <c r="T187" s="892"/>
      <c r="U187" s="892"/>
      <c r="V187" s="892"/>
      <c r="W187" s="892"/>
    </row>
    <row r="188" spans="1:23" ht="21" customHeight="1">
      <c r="A188" s="892"/>
      <c r="B188" s="893"/>
      <c r="C188" s="892"/>
      <c r="D188" s="892"/>
      <c r="E188" s="892"/>
      <c r="F188" s="894"/>
      <c r="G188" s="893"/>
      <c r="H188" s="893"/>
      <c r="I188" s="892"/>
      <c r="J188" s="892"/>
      <c r="K188" s="892"/>
      <c r="L188" s="892"/>
      <c r="M188" s="892"/>
      <c r="N188" s="892"/>
      <c r="O188" s="892"/>
      <c r="P188" s="892"/>
      <c r="Q188" s="892"/>
      <c r="R188" s="892"/>
      <c r="S188" s="892"/>
      <c r="T188" s="892"/>
      <c r="U188" s="892"/>
      <c r="V188" s="892"/>
      <c r="W188" s="892"/>
    </row>
    <row r="189" spans="1:23" ht="21" customHeight="1">
      <c r="A189" s="892"/>
      <c r="B189" s="893"/>
      <c r="C189" s="892"/>
      <c r="D189" s="892"/>
      <c r="E189" s="892"/>
      <c r="F189" s="894"/>
      <c r="G189" s="893"/>
      <c r="H189" s="893"/>
      <c r="I189" s="892"/>
      <c r="J189" s="892"/>
      <c r="K189" s="892"/>
      <c r="L189" s="892"/>
      <c r="M189" s="892"/>
      <c r="N189" s="892"/>
      <c r="O189" s="892"/>
      <c r="P189" s="892"/>
      <c r="Q189" s="892"/>
      <c r="R189" s="892"/>
      <c r="S189" s="892"/>
      <c r="T189" s="892"/>
      <c r="U189" s="892"/>
      <c r="V189" s="892"/>
      <c r="W189" s="892"/>
    </row>
    <row r="190" spans="1:23" ht="21" customHeight="1">
      <c r="A190" s="892"/>
      <c r="B190" s="893"/>
      <c r="C190" s="892"/>
      <c r="D190" s="892"/>
      <c r="E190" s="892"/>
      <c r="F190" s="894"/>
      <c r="G190" s="893"/>
      <c r="H190" s="893"/>
      <c r="I190" s="892"/>
      <c r="J190" s="892"/>
      <c r="K190" s="892"/>
      <c r="L190" s="892"/>
      <c r="M190" s="892"/>
      <c r="N190" s="892"/>
      <c r="O190" s="892"/>
      <c r="P190" s="892"/>
      <c r="Q190" s="892"/>
      <c r="R190" s="892"/>
      <c r="S190" s="892"/>
      <c r="T190" s="892"/>
      <c r="U190" s="892"/>
      <c r="V190" s="892"/>
      <c r="W190" s="892"/>
    </row>
    <row r="191" spans="1:23" ht="21" customHeight="1">
      <c r="A191" s="892"/>
      <c r="B191" s="893"/>
      <c r="C191" s="892"/>
      <c r="D191" s="892"/>
      <c r="E191" s="892"/>
      <c r="F191" s="894"/>
      <c r="G191" s="893"/>
      <c r="H191" s="893"/>
      <c r="I191" s="892"/>
      <c r="J191" s="892"/>
      <c r="K191" s="892"/>
      <c r="L191" s="892"/>
      <c r="M191" s="892"/>
      <c r="N191" s="892"/>
      <c r="O191" s="892"/>
      <c r="P191" s="892"/>
      <c r="Q191" s="892"/>
      <c r="R191" s="892"/>
      <c r="S191" s="892"/>
      <c r="T191" s="892"/>
      <c r="U191" s="892"/>
      <c r="V191" s="892"/>
      <c r="W191" s="892"/>
    </row>
    <row r="192" spans="1:23" ht="21" customHeight="1">
      <c r="A192" s="892"/>
      <c r="B192" s="893"/>
      <c r="C192" s="892"/>
      <c r="D192" s="892"/>
      <c r="E192" s="892"/>
      <c r="F192" s="894"/>
      <c r="G192" s="893"/>
      <c r="H192" s="893"/>
      <c r="I192" s="892"/>
      <c r="J192" s="892"/>
      <c r="K192" s="892"/>
      <c r="L192" s="892"/>
      <c r="M192" s="892"/>
      <c r="N192" s="892"/>
      <c r="O192" s="892"/>
      <c r="P192" s="892"/>
      <c r="Q192" s="892"/>
      <c r="R192" s="892"/>
      <c r="S192" s="892"/>
      <c r="T192" s="892"/>
      <c r="U192" s="892"/>
      <c r="V192" s="892"/>
      <c r="W192" s="892"/>
    </row>
    <row r="193" spans="1:23" ht="21" customHeight="1">
      <c r="A193" s="892"/>
      <c r="B193" s="893"/>
      <c r="C193" s="892"/>
      <c r="D193" s="892"/>
      <c r="E193" s="892"/>
      <c r="F193" s="894"/>
      <c r="G193" s="893"/>
      <c r="H193" s="893"/>
      <c r="I193" s="892"/>
      <c r="J193" s="892"/>
      <c r="K193" s="892"/>
      <c r="L193" s="892"/>
      <c r="M193" s="892"/>
      <c r="N193" s="892"/>
      <c r="O193" s="892"/>
      <c r="P193" s="892"/>
      <c r="Q193" s="892"/>
      <c r="R193" s="892"/>
      <c r="S193" s="892"/>
      <c r="T193" s="892"/>
      <c r="U193" s="892"/>
      <c r="V193" s="892"/>
      <c r="W193" s="892"/>
    </row>
    <row r="194" spans="1:23" ht="21" customHeight="1">
      <c r="A194" s="892"/>
      <c r="B194" s="893"/>
      <c r="C194" s="892"/>
      <c r="D194" s="892"/>
      <c r="E194" s="892"/>
      <c r="F194" s="894"/>
      <c r="G194" s="893"/>
      <c r="H194" s="893"/>
      <c r="I194" s="892"/>
      <c r="J194" s="892"/>
      <c r="K194" s="892"/>
      <c r="L194" s="892"/>
      <c r="M194" s="892"/>
      <c r="N194" s="892"/>
      <c r="O194" s="892"/>
      <c r="P194" s="892"/>
      <c r="Q194" s="892"/>
      <c r="R194" s="892"/>
      <c r="S194" s="892"/>
      <c r="T194" s="892"/>
      <c r="U194" s="892"/>
      <c r="V194" s="892"/>
      <c r="W194" s="892"/>
    </row>
    <row r="195" spans="1:23" ht="21" customHeight="1">
      <c r="A195" s="892"/>
      <c r="B195" s="893"/>
      <c r="C195" s="892"/>
      <c r="D195" s="892"/>
      <c r="E195" s="892"/>
      <c r="F195" s="894"/>
      <c r="G195" s="893"/>
      <c r="H195" s="893"/>
      <c r="I195" s="892"/>
      <c r="J195" s="892"/>
      <c r="K195" s="892"/>
      <c r="L195" s="892"/>
      <c r="M195" s="892"/>
      <c r="N195" s="892"/>
      <c r="O195" s="892"/>
      <c r="P195" s="892"/>
      <c r="Q195" s="892"/>
      <c r="R195" s="892"/>
      <c r="S195" s="892"/>
      <c r="T195" s="892"/>
      <c r="U195" s="892"/>
      <c r="V195" s="892"/>
      <c r="W195" s="892"/>
    </row>
    <row r="196" spans="1:23" ht="21" customHeight="1">
      <c r="A196" s="892"/>
      <c r="B196" s="893"/>
      <c r="C196" s="892"/>
      <c r="D196" s="892"/>
      <c r="E196" s="892"/>
      <c r="F196" s="894"/>
      <c r="G196" s="893"/>
      <c r="H196" s="893"/>
      <c r="I196" s="892"/>
      <c r="J196" s="892"/>
      <c r="K196" s="892"/>
      <c r="L196" s="892"/>
      <c r="M196" s="892"/>
      <c r="N196" s="892"/>
      <c r="O196" s="892"/>
      <c r="P196" s="892"/>
      <c r="Q196" s="892"/>
      <c r="R196" s="892"/>
      <c r="S196" s="892"/>
      <c r="T196" s="892"/>
      <c r="U196" s="892"/>
      <c r="V196" s="892"/>
      <c r="W196" s="892"/>
    </row>
    <row r="197" spans="1:23" ht="21" customHeight="1">
      <c r="A197" s="892"/>
      <c r="B197" s="893"/>
      <c r="C197" s="892"/>
      <c r="D197" s="892"/>
      <c r="E197" s="892"/>
      <c r="F197" s="894"/>
      <c r="G197" s="893"/>
      <c r="H197" s="893"/>
      <c r="I197" s="892"/>
      <c r="J197" s="892"/>
      <c r="K197" s="892"/>
      <c r="L197" s="892"/>
      <c r="M197" s="892"/>
      <c r="N197" s="892"/>
      <c r="O197" s="892"/>
      <c r="P197" s="892"/>
      <c r="Q197" s="892"/>
      <c r="R197" s="892"/>
      <c r="S197" s="892"/>
      <c r="T197" s="892"/>
      <c r="U197" s="892"/>
      <c r="V197" s="892"/>
      <c r="W197" s="892"/>
    </row>
    <row r="198" spans="1:23" ht="21" customHeight="1">
      <c r="A198" s="892"/>
      <c r="B198" s="893"/>
      <c r="C198" s="892"/>
      <c r="D198" s="892"/>
      <c r="E198" s="892"/>
      <c r="F198" s="894"/>
      <c r="G198" s="893"/>
      <c r="H198" s="893"/>
      <c r="I198" s="892"/>
      <c r="J198" s="892"/>
      <c r="K198" s="892"/>
      <c r="L198" s="892"/>
      <c r="M198" s="892"/>
      <c r="N198" s="892"/>
      <c r="O198" s="892"/>
      <c r="P198" s="892"/>
      <c r="Q198" s="892"/>
      <c r="R198" s="892"/>
      <c r="S198" s="892"/>
      <c r="T198" s="892"/>
      <c r="U198" s="892"/>
      <c r="V198" s="892"/>
      <c r="W198" s="892"/>
    </row>
    <row r="199" spans="1:23" ht="21" customHeight="1">
      <c r="A199" s="892"/>
      <c r="B199" s="893"/>
      <c r="C199" s="892"/>
      <c r="D199" s="892"/>
      <c r="E199" s="892"/>
      <c r="F199" s="894"/>
      <c r="G199" s="893"/>
      <c r="H199" s="893"/>
      <c r="I199" s="892"/>
      <c r="J199" s="892"/>
      <c r="K199" s="892"/>
      <c r="L199" s="892"/>
      <c r="M199" s="892"/>
      <c r="N199" s="892"/>
      <c r="O199" s="892"/>
      <c r="P199" s="892"/>
      <c r="Q199" s="892"/>
      <c r="R199" s="892"/>
      <c r="S199" s="892"/>
      <c r="T199" s="892"/>
      <c r="U199" s="892"/>
      <c r="V199" s="892"/>
      <c r="W199" s="892"/>
    </row>
    <row r="200" spans="1:23" ht="21" customHeight="1">
      <c r="A200" s="892"/>
      <c r="B200" s="893"/>
      <c r="C200" s="892"/>
      <c r="D200" s="892"/>
      <c r="E200" s="892"/>
      <c r="F200" s="894"/>
      <c r="G200" s="893"/>
      <c r="H200" s="893"/>
      <c r="I200" s="892"/>
      <c r="J200" s="892"/>
      <c r="K200" s="892"/>
      <c r="L200" s="892"/>
      <c r="M200" s="892"/>
      <c r="N200" s="892"/>
      <c r="O200" s="892"/>
      <c r="P200" s="892"/>
      <c r="Q200" s="892"/>
      <c r="R200" s="892"/>
      <c r="S200" s="892"/>
      <c r="T200" s="892"/>
      <c r="U200" s="892"/>
      <c r="V200" s="892"/>
      <c r="W200" s="892"/>
    </row>
    <row r="201" spans="1:23" ht="21" customHeight="1">
      <c r="A201" s="892"/>
      <c r="B201" s="893"/>
      <c r="C201" s="892"/>
      <c r="D201" s="892"/>
      <c r="E201" s="892"/>
      <c r="F201" s="894"/>
      <c r="G201" s="893"/>
      <c r="H201" s="893"/>
      <c r="I201" s="892"/>
      <c r="J201" s="892"/>
      <c r="K201" s="892"/>
      <c r="L201" s="892"/>
      <c r="M201" s="892"/>
      <c r="N201" s="892"/>
      <c r="O201" s="892"/>
      <c r="P201" s="892"/>
      <c r="Q201" s="892"/>
      <c r="R201" s="892"/>
      <c r="S201" s="892"/>
      <c r="T201" s="892"/>
      <c r="U201" s="892"/>
      <c r="V201" s="892"/>
      <c r="W201" s="892"/>
    </row>
    <row r="202" spans="1:23" ht="21" customHeight="1">
      <c r="A202" s="892"/>
      <c r="B202" s="893"/>
      <c r="C202" s="892"/>
      <c r="D202" s="892"/>
      <c r="E202" s="892"/>
      <c r="F202" s="894"/>
      <c r="G202" s="893"/>
      <c r="H202" s="893"/>
      <c r="I202" s="892"/>
      <c r="J202" s="892"/>
      <c r="K202" s="892"/>
      <c r="L202" s="892"/>
      <c r="M202" s="892"/>
      <c r="N202" s="892"/>
      <c r="O202" s="892"/>
      <c r="P202" s="892"/>
      <c r="Q202" s="892"/>
      <c r="R202" s="892"/>
      <c r="S202" s="892"/>
      <c r="T202" s="892"/>
      <c r="U202" s="892"/>
      <c r="V202" s="892"/>
      <c r="W202" s="892"/>
    </row>
    <row r="203" spans="1:23" ht="21" customHeight="1">
      <c r="A203" s="892"/>
      <c r="B203" s="893"/>
      <c r="C203" s="892"/>
      <c r="D203" s="892"/>
      <c r="E203" s="892"/>
      <c r="F203" s="894"/>
      <c r="G203" s="893"/>
      <c r="H203" s="893"/>
      <c r="I203" s="892"/>
      <c r="J203" s="892"/>
      <c r="K203" s="892"/>
      <c r="L203" s="892"/>
      <c r="M203" s="892"/>
      <c r="N203" s="892"/>
      <c r="O203" s="892"/>
      <c r="P203" s="892"/>
      <c r="Q203" s="892"/>
      <c r="R203" s="892"/>
      <c r="S203" s="892"/>
      <c r="T203" s="892"/>
      <c r="U203" s="892"/>
      <c r="V203" s="892"/>
      <c r="W203" s="892"/>
    </row>
    <row r="204" spans="1:23" ht="21" customHeight="1">
      <c r="A204" s="892"/>
      <c r="B204" s="893"/>
      <c r="C204" s="892"/>
      <c r="D204" s="892"/>
      <c r="E204" s="892"/>
      <c r="F204" s="894"/>
      <c r="G204" s="893"/>
      <c r="H204" s="893"/>
      <c r="I204" s="892"/>
      <c r="J204" s="892"/>
      <c r="K204" s="892"/>
      <c r="L204" s="892"/>
      <c r="M204" s="892"/>
      <c r="N204" s="892"/>
      <c r="O204" s="892"/>
      <c r="P204" s="892"/>
      <c r="Q204" s="892"/>
      <c r="R204" s="892"/>
      <c r="S204" s="892"/>
      <c r="T204" s="892"/>
      <c r="U204" s="892"/>
      <c r="V204" s="892"/>
      <c r="W204" s="892"/>
    </row>
    <row r="205" spans="1:23" ht="21" customHeight="1">
      <c r="A205" s="892"/>
      <c r="B205" s="893"/>
      <c r="C205" s="892"/>
      <c r="D205" s="892"/>
      <c r="E205" s="892"/>
      <c r="F205" s="894"/>
      <c r="G205" s="893"/>
      <c r="H205" s="893"/>
      <c r="I205" s="892"/>
      <c r="J205" s="892"/>
      <c r="K205" s="892"/>
      <c r="L205" s="892"/>
      <c r="M205" s="892"/>
      <c r="N205" s="892"/>
      <c r="O205" s="892"/>
      <c r="P205" s="892"/>
      <c r="Q205" s="892"/>
      <c r="R205" s="892"/>
      <c r="S205" s="892"/>
      <c r="T205" s="892"/>
      <c r="U205" s="892"/>
      <c r="V205" s="892"/>
      <c r="W205" s="892"/>
    </row>
    <row r="206" spans="1:23" ht="21" customHeight="1">
      <c r="A206" s="892"/>
      <c r="B206" s="893"/>
      <c r="C206" s="892"/>
      <c r="D206" s="892"/>
      <c r="E206" s="892"/>
      <c r="F206" s="894"/>
      <c r="G206" s="893"/>
      <c r="H206" s="893"/>
      <c r="I206" s="892"/>
      <c r="J206" s="892"/>
      <c r="K206" s="892"/>
      <c r="L206" s="892"/>
      <c r="M206" s="892"/>
      <c r="N206" s="892"/>
      <c r="O206" s="892"/>
      <c r="P206" s="892"/>
      <c r="Q206" s="892"/>
      <c r="R206" s="892"/>
      <c r="S206" s="892"/>
      <c r="T206" s="892"/>
      <c r="U206" s="892"/>
      <c r="V206" s="892"/>
      <c r="W206" s="892"/>
    </row>
    <row r="207" spans="1:23" ht="21" customHeight="1">
      <c r="A207" s="892"/>
      <c r="B207" s="893"/>
      <c r="C207" s="892"/>
      <c r="D207" s="892"/>
      <c r="E207" s="892"/>
      <c r="F207" s="894"/>
      <c r="G207" s="893"/>
      <c r="H207" s="893"/>
      <c r="I207" s="892"/>
      <c r="J207" s="892"/>
      <c r="K207" s="892"/>
      <c r="L207" s="892"/>
      <c r="M207" s="892"/>
      <c r="N207" s="892"/>
      <c r="O207" s="892"/>
      <c r="P207" s="892"/>
      <c r="Q207" s="892"/>
      <c r="R207" s="892"/>
      <c r="S207" s="892"/>
      <c r="T207" s="892"/>
      <c r="U207" s="892"/>
      <c r="V207" s="892"/>
      <c r="W207" s="892"/>
    </row>
    <row r="208" spans="1:23" ht="21" customHeight="1">
      <c r="A208" s="892"/>
      <c r="B208" s="893"/>
      <c r="C208" s="892"/>
      <c r="D208" s="892"/>
      <c r="E208" s="892"/>
      <c r="F208" s="894"/>
      <c r="G208" s="893"/>
      <c r="H208" s="893"/>
      <c r="I208" s="892"/>
      <c r="J208" s="892"/>
      <c r="K208" s="892"/>
      <c r="L208" s="892"/>
      <c r="M208" s="892"/>
      <c r="N208" s="892"/>
      <c r="O208" s="892"/>
      <c r="P208" s="892"/>
      <c r="Q208" s="892"/>
      <c r="R208" s="892"/>
      <c r="S208" s="892"/>
      <c r="T208" s="892"/>
      <c r="U208" s="892"/>
      <c r="V208" s="892"/>
      <c r="W208" s="892"/>
    </row>
    <row r="209" spans="1:23" ht="21" customHeight="1">
      <c r="A209" s="892"/>
      <c r="B209" s="893"/>
      <c r="C209" s="892"/>
      <c r="D209" s="892"/>
      <c r="E209" s="892"/>
      <c r="F209" s="894"/>
      <c r="G209" s="893"/>
      <c r="H209" s="893"/>
      <c r="I209" s="892"/>
      <c r="J209" s="892"/>
      <c r="K209" s="892"/>
      <c r="L209" s="892"/>
      <c r="M209" s="892"/>
      <c r="N209" s="892"/>
      <c r="O209" s="892"/>
      <c r="P209" s="892"/>
      <c r="Q209" s="892"/>
      <c r="R209" s="892"/>
      <c r="S209" s="892"/>
      <c r="T209" s="892"/>
      <c r="U209" s="892"/>
      <c r="V209" s="892"/>
      <c r="W209" s="892"/>
    </row>
    <row r="210" spans="1:23" ht="21" customHeight="1">
      <c r="A210" s="892"/>
      <c r="B210" s="893"/>
      <c r="C210" s="892"/>
      <c r="D210" s="892"/>
      <c r="E210" s="892"/>
      <c r="F210" s="894"/>
      <c r="G210" s="893"/>
      <c r="H210" s="893"/>
      <c r="I210" s="892"/>
      <c r="J210" s="892"/>
      <c r="K210" s="892"/>
      <c r="L210" s="892"/>
      <c r="M210" s="892"/>
      <c r="N210" s="892"/>
      <c r="O210" s="892"/>
      <c r="P210" s="892"/>
      <c r="Q210" s="892"/>
      <c r="R210" s="892"/>
      <c r="S210" s="892"/>
      <c r="T210" s="892"/>
      <c r="U210" s="892"/>
      <c r="V210" s="892"/>
      <c r="W210" s="892"/>
    </row>
    <row r="211" spans="1:23" ht="21" customHeight="1">
      <c r="A211" s="892"/>
      <c r="B211" s="893"/>
      <c r="C211" s="892"/>
      <c r="D211" s="892"/>
      <c r="E211" s="892"/>
      <c r="F211" s="894"/>
      <c r="G211" s="893"/>
      <c r="H211" s="893"/>
      <c r="I211" s="892"/>
      <c r="J211" s="892"/>
      <c r="K211" s="892"/>
      <c r="L211" s="892"/>
      <c r="M211" s="892"/>
      <c r="N211" s="892"/>
      <c r="O211" s="892"/>
      <c r="P211" s="892"/>
      <c r="Q211" s="892"/>
      <c r="R211" s="892"/>
      <c r="S211" s="892"/>
      <c r="T211" s="892"/>
      <c r="U211" s="892"/>
      <c r="V211" s="892"/>
      <c r="W211" s="892"/>
    </row>
    <row r="212" spans="1:23" ht="21" customHeight="1">
      <c r="A212" s="892"/>
      <c r="B212" s="893"/>
      <c r="C212" s="892"/>
      <c r="D212" s="892"/>
      <c r="E212" s="892"/>
      <c r="F212" s="894"/>
      <c r="G212" s="893"/>
      <c r="H212" s="893"/>
      <c r="I212" s="892"/>
      <c r="J212" s="892"/>
      <c r="K212" s="892"/>
      <c r="L212" s="892"/>
      <c r="M212" s="892"/>
      <c r="N212" s="892"/>
      <c r="O212" s="892"/>
      <c r="P212" s="892"/>
      <c r="Q212" s="892"/>
      <c r="R212" s="892"/>
      <c r="S212" s="892"/>
      <c r="T212" s="892"/>
      <c r="U212" s="892"/>
      <c r="V212" s="892"/>
      <c r="W212" s="892"/>
    </row>
    <row r="213" spans="1:23" ht="21" customHeight="1">
      <c r="A213" s="892"/>
      <c r="B213" s="893"/>
      <c r="C213" s="892"/>
      <c r="D213" s="892"/>
      <c r="E213" s="892"/>
      <c r="F213" s="894"/>
      <c r="G213" s="893"/>
      <c r="H213" s="893"/>
      <c r="I213" s="892"/>
      <c r="J213" s="892"/>
      <c r="K213" s="892"/>
      <c r="L213" s="892"/>
      <c r="M213" s="892"/>
      <c r="N213" s="892"/>
      <c r="O213" s="892"/>
      <c r="P213" s="892"/>
      <c r="Q213" s="892"/>
      <c r="R213" s="892"/>
      <c r="S213" s="892"/>
      <c r="T213" s="892"/>
      <c r="U213" s="892"/>
      <c r="V213" s="892"/>
      <c r="W213" s="892"/>
    </row>
    <row r="214" spans="1:23" ht="21" customHeight="1">
      <c r="A214" s="892"/>
      <c r="B214" s="893"/>
      <c r="C214" s="892"/>
      <c r="D214" s="892"/>
      <c r="E214" s="892"/>
      <c r="F214" s="894"/>
      <c r="G214" s="893"/>
      <c r="H214" s="893"/>
      <c r="I214" s="892"/>
      <c r="J214" s="892"/>
      <c r="K214" s="892"/>
      <c r="L214" s="892"/>
      <c r="M214" s="892"/>
      <c r="N214" s="892"/>
      <c r="O214" s="892"/>
      <c r="P214" s="892"/>
      <c r="Q214" s="892"/>
      <c r="R214" s="892"/>
      <c r="S214" s="892"/>
      <c r="T214" s="892"/>
      <c r="U214" s="892"/>
      <c r="V214" s="892"/>
      <c r="W214" s="892"/>
    </row>
    <row r="215" spans="1:23" ht="21" customHeight="1">
      <c r="A215" s="892"/>
      <c r="B215" s="893"/>
      <c r="C215" s="892"/>
      <c r="D215" s="892"/>
      <c r="E215" s="892"/>
      <c r="F215" s="894"/>
      <c r="G215" s="893"/>
      <c r="H215" s="893"/>
      <c r="I215" s="892"/>
      <c r="J215" s="892"/>
      <c r="K215" s="892"/>
      <c r="L215" s="892"/>
      <c r="M215" s="892"/>
      <c r="N215" s="892"/>
      <c r="O215" s="892"/>
      <c r="P215" s="892"/>
      <c r="Q215" s="892"/>
      <c r="R215" s="892"/>
      <c r="S215" s="892"/>
      <c r="T215" s="892"/>
      <c r="U215" s="892"/>
      <c r="V215" s="892"/>
      <c r="W215" s="892"/>
    </row>
    <row r="216" spans="1:23" ht="21" customHeight="1">
      <c r="A216" s="892"/>
      <c r="B216" s="893"/>
      <c r="C216" s="892"/>
      <c r="D216" s="892"/>
      <c r="E216" s="892"/>
      <c r="F216" s="894"/>
      <c r="G216" s="893"/>
      <c r="H216" s="893"/>
      <c r="I216" s="892"/>
      <c r="J216" s="892"/>
      <c r="K216" s="892"/>
      <c r="L216" s="892"/>
      <c r="M216" s="892"/>
      <c r="N216" s="892"/>
      <c r="O216" s="892"/>
      <c r="P216" s="892"/>
      <c r="Q216" s="892"/>
      <c r="R216" s="892"/>
      <c r="S216" s="892"/>
      <c r="T216" s="892"/>
      <c r="U216" s="892"/>
      <c r="V216" s="892"/>
      <c r="W216" s="892"/>
    </row>
    <row r="217" spans="1:23" ht="21" customHeight="1">
      <c r="A217" s="892"/>
      <c r="B217" s="893"/>
      <c r="C217" s="892"/>
      <c r="D217" s="892"/>
      <c r="E217" s="892"/>
      <c r="F217" s="894"/>
      <c r="G217" s="893"/>
      <c r="H217" s="893"/>
      <c r="I217" s="892"/>
      <c r="J217" s="892"/>
      <c r="K217" s="892"/>
      <c r="L217" s="892"/>
      <c r="M217" s="892"/>
      <c r="N217" s="892"/>
      <c r="O217" s="892"/>
      <c r="P217" s="892"/>
      <c r="Q217" s="892"/>
      <c r="R217" s="892"/>
      <c r="S217" s="892"/>
      <c r="T217" s="892"/>
      <c r="U217" s="892"/>
      <c r="V217" s="892"/>
      <c r="W217" s="892"/>
    </row>
    <row r="218" spans="1:23" ht="21" customHeight="1">
      <c r="A218" s="892"/>
      <c r="B218" s="893"/>
      <c r="C218" s="892"/>
      <c r="D218" s="892"/>
      <c r="E218" s="892"/>
      <c r="F218" s="894"/>
      <c r="G218" s="893"/>
      <c r="H218" s="893"/>
      <c r="I218" s="892"/>
      <c r="J218" s="892"/>
      <c r="K218" s="892"/>
      <c r="L218" s="892"/>
      <c r="M218" s="892"/>
      <c r="N218" s="892"/>
      <c r="O218" s="892"/>
      <c r="P218" s="892"/>
      <c r="Q218" s="892"/>
      <c r="R218" s="892"/>
      <c r="S218" s="892"/>
      <c r="T218" s="892"/>
      <c r="U218" s="892"/>
      <c r="V218" s="892"/>
      <c r="W218" s="892"/>
    </row>
    <row r="219" spans="1:23" ht="21" customHeight="1">
      <c r="A219" s="892"/>
      <c r="B219" s="893"/>
      <c r="C219" s="892"/>
      <c r="D219" s="892"/>
      <c r="E219" s="892"/>
      <c r="F219" s="894"/>
      <c r="G219" s="893"/>
      <c r="H219" s="893"/>
      <c r="I219" s="892"/>
      <c r="J219" s="892"/>
      <c r="K219" s="892"/>
      <c r="L219" s="892"/>
      <c r="M219" s="892"/>
      <c r="N219" s="892"/>
      <c r="O219" s="892"/>
      <c r="P219" s="892"/>
      <c r="Q219" s="892"/>
      <c r="R219" s="892"/>
      <c r="S219" s="892"/>
      <c r="T219" s="892"/>
      <c r="U219" s="892"/>
      <c r="V219" s="892"/>
      <c r="W219" s="892"/>
    </row>
    <row r="220" spans="1:23" ht="21" customHeight="1">
      <c r="A220" s="892"/>
      <c r="B220" s="893"/>
      <c r="C220" s="892"/>
      <c r="D220" s="892"/>
      <c r="E220" s="892"/>
      <c r="F220" s="894"/>
      <c r="G220" s="893"/>
      <c r="H220" s="893"/>
      <c r="I220" s="892"/>
      <c r="J220" s="892"/>
      <c r="K220" s="892"/>
      <c r="L220" s="892"/>
      <c r="M220" s="892"/>
      <c r="N220" s="892"/>
      <c r="O220" s="892"/>
      <c r="P220" s="892"/>
      <c r="Q220" s="892"/>
      <c r="R220" s="892"/>
      <c r="S220" s="892"/>
      <c r="T220" s="892"/>
      <c r="U220" s="892"/>
      <c r="V220" s="892"/>
      <c r="W220" s="892"/>
    </row>
    <row r="221" spans="1:23" ht="21" customHeight="1">
      <c r="A221" s="892"/>
      <c r="B221" s="893"/>
      <c r="C221" s="892"/>
      <c r="D221" s="892"/>
      <c r="E221" s="892"/>
      <c r="F221" s="894"/>
      <c r="G221" s="893"/>
      <c r="H221" s="893"/>
      <c r="I221" s="892"/>
      <c r="J221" s="892"/>
      <c r="K221" s="892"/>
      <c r="L221" s="892"/>
      <c r="M221" s="892"/>
      <c r="N221" s="892"/>
      <c r="O221" s="892"/>
      <c r="P221" s="892"/>
      <c r="Q221" s="892"/>
      <c r="R221" s="892"/>
      <c r="S221" s="892"/>
      <c r="T221" s="892"/>
      <c r="U221" s="892"/>
      <c r="V221" s="892"/>
      <c r="W221" s="892"/>
    </row>
    <row r="222" spans="1:23" ht="21" customHeight="1">
      <c r="A222" s="892"/>
      <c r="B222" s="893"/>
      <c r="C222" s="892"/>
      <c r="D222" s="892"/>
      <c r="E222" s="892"/>
      <c r="F222" s="894"/>
      <c r="G222" s="893"/>
      <c r="H222" s="893"/>
      <c r="I222" s="892"/>
      <c r="J222" s="892"/>
      <c r="K222" s="892"/>
      <c r="L222" s="892"/>
      <c r="M222" s="892"/>
      <c r="N222" s="892"/>
      <c r="O222" s="892"/>
      <c r="P222" s="892"/>
      <c r="Q222" s="892"/>
      <c r="R222" s="892"/>
      <c r="S222" s="892"/>
      <c r="T222" s="892"/>
      <c r="U222" s="892"/>
      <c r="V222" s="892"/>
      <c r="W222" s="892"/>
    </row>
    <row r="223" spans="1:23" ht="21" customHeight="1">
      <c r="A223" s="892"/>
      <c r="B223" s="893"/>
      <c r="C223" s="892"/>
      <c r="D223" s="892"/>
      <c r="E223" s="892"/>
      <c r="F223" s="894"/>
      <c r="G223" s="893"/>
      <c r="H223" s="893"/>
      <c r="I223" s="892"/>
      <c r="J223" s="892"/>
      <c r="K223" s="892"/>
      <c r="L223" s="892"/>
      <c r="M223" s="892"/>
      <c r="N223" s="892"/>
      <c r="O223" s="892"/>
      <c r="P223" s="892"/>
      <c r="Q223" s="892"/>
      <c r="R223" s="892"/>
      <c r="S223" s="892"/>
      <c r="T223" s="892"/>
      <c r="U223" s="892"/>
      <c r="V223" s="892"/>
      <c r="W223" s="892"/>
    </row>
    <row r="224" spans="1:23" ht="21" customHeight="1">
      <c r="A224" s="892"/>
      <c r="B224" s="893"/>
      <c r="C224" s="892"/>
      <c r="D224" s="892"/>
      <c r="E224" s="892"/>
      <c r="F224" s="894"/>
      <c r="G224" s="893"/>
      <c r="H224" s="893"/>
      <c r="I224" s="892"/>
      <c r="J224" s="892"/>
      <c r="K224" s="892"/>
      <c r="L224" s="892"/>
      <c r="M224" s="892"/>
      <c r="N224" s="892"/>
      <c r="O224" s="892"/>
      <c r="P224" s="892"/>
      <c r="Q224" s="892"/>
      <c r="R224" s="892"/>
      <c r="S224" s="892"/>
      <c r="T224" s="892"/>
      <c r="U224" s="892"/>
      <c r="V224" s="892"/>
      <c r="W224" s="892"/>
    </row>
    <row r="225" spans="1:23" ht="21" customHeight="1">
      <c r="A225" s="892"/>
      <c r="B225" s="893"/>
      <c r="C225" s="892"/>
      <c r="D225" s="892"/>
      <c r="E225" s="892"/>
      <c r="F225" s="894"/>
      <c r="G225" s="893"/>
      <c r="H225" s="893"/>
      <c r="I225" s="892"/>
      <c r="J225" s="892"/>
      <c r="K225" s="892"/>
      <c r="L225" s="892"/>
      <c r="M225" s="892"/>
      <c r="N225" s="892"/>
      <c r="O225" s="892"/>
      <c r="P225" s="892"/>
      <c r="Q225" s="892"/>
      <c r="R225" s="892"/>
      <c r="S225" s="892"/>
      <c r="T225" s="892"/>
      <c r="U225" s="892"/>
      <c r="V225" s="892"/>
      <c r="W225" s="892"/>
    </row>
    <row r="226" spans="1:23" ht="21" customHeight="1">
      <c r="A226" s="892"/>
      <c r="B226" s="893"/>
      <c r="C226" s="892"/>
      <c r="D226" s="892"/>
      <c r="E226" s="892"/>
      <c r="F226" s="894"/>
      <c r="G226" s="893"/>
      <c r="H226" s="893"/>
      <c r="I226" s="892"/>
      <c r="J226" s="892"/>
      <c r="K226" s="892"/>
      <c r="L226" s="892"/>
      <c r="M226" s="892"/>
      <c r="N226" s="892"/>
      <c r="O226" s="892"/>
      <c r="P226" s="892"/>
      <c r="Q226" s="892"/>
      <c r="R226" s="892"/>
      <c r="S226" s="892"/>
      <c r="T226" s="892"/>
      <c r="U226" s="892"/>
      <c r="V226" s="892"/>
      <c r="W226" s="892"/>
    </row>
    <row r="227" spans="1:23" ht="21" customHeight="1">
      <c r="A227" s="892"/>
      <c r="B227" s="893"/>
      <c r="C227" s="892"/>
      <c r="D227" s="892"/>
      <c r="E227" s="892"/>
      <c r="F227" s="894"/>
      <c r="G227" s="893"/>
      <c r="H227" s="893"/>
      <c r="I227" s="892"/>
      <c r="J227" s="892"/>
      <c r="K227" s="892"/>
      <c r="L227" s="892"/>
      <c r="M227" s="892"/>
      <c r="N227" s="892"/>
      <c r="O227" s="892"/>
      <c r="P227" s="892"/>
      <c r="Q227" s="892"/>
      <c r="R227" s="892"/>
      <c r="S227" s="892"/>
      <c r="T227" s="892"/>
      <c r="U227" s="892"/>
      <c r="V227" s="892"/>
      <c r="W227" s="892"/>
    </row>
    <row r="228" spans="1:23" ht="21" customHeight="1">
      <c r="A228" s="892"/>
      <c r="B228" s="893"/>
      <c r="C228" s="892"/>
      <c r="D228" s="892"/>
      <c r="E228" s="892"/>
      <c r="F228" s="894"/>
      <c r="G228" s="893"/>
      <c r="H228" s="893"/>
      <c r="I228" s="892"/>
      <c r="J228" s="892"/>
      <c r="K228" s="892"/>
      <c r="L228" s="892"/>
      <c r="M228" s="892"/>
      <c r="N228" s="892"/>
      <c r="O228" s="892"/>
      <c r="P228" s="892"/>
      <c r="Q228" s="892"/>
      <c r="R228" s="892"/>
      <c r="S228" s="892"/>
      <c r="T228" s="892"/>
      <c r="U228" s="892"/>
      <c r="V228" s="892"/>
      <c r="W228" s="892"/>
    </row>
    <row r="229" spans="1:23" ht="21" customHeight="1">
      <c r="A229" s="892"/>
      <c r="B229" s="893"/>
      <c r="C229" s="892"/>
      <c r="D229" s="892"/>
      <c r="E229" s="892"/>
      <c r="F229" s="894"/>
      <c r="G229" s="893"/>
      <c r="H229" s="893"/>
      <c r="I229" s="892"/>
      <c r="J229" s="892"/>
      <c r="K229" s="892"/>
      <c r="L229" s="892"/>
      <c r="M229" s="892"/>
      <c r="N229" s="892"/>
      <c r="O229" s="892"/>
      <c r="P229" s="892"/>
      <c r="Q229" s="892"/>
      <c r="R229" s="892"/>
      <c r="S229" s="892"/>
      <c r="T229" s="892"/>
      <c r="U229" s="892"/>
      <c r="V229" s="892"/>
      <c r="W229" s="892"/>
    </row>
    <row r="230" spans="1:23" ht="21" customHeight="1">
      <c r="A230" s="892"/>
      <c r="B230" s="893"/>
      <c r="C230" s="892"/>
      <c r="D230" s="892"/>
      <c r="E230" s="892"/>
      <c r="F230" s="894"/>
      <c r="G230" s="893"/>
      <c r="H230" s="893"/>
      <c r="I230" s="892"/>
      <c r="J230" s="891"/>
      <c r="K230" s="892"/>
      <c r="L230" s="892"/>
      <c r="M230" s="892"/>
      <c r="N230" s="892"/>
      <c r="O230" s="892"/>
      <c r="P230" s="892"/>
      <c r="Q230" s="892"/>
      <c r="R230" s="892"/>
      <c r="S230" s="892"/>
      <c r="T230" s="892"/>
      <c r="U230" s="892"/>
      <c r="V230" s="892"/>
      <c r="W230" s="892"/>
    </row>
    <row r="231" spans="1:23" ht="21" customHeight="1">
      <c r="A231" s="892"/>
      <c r="B231" s="893"/>
      <c r="C231" s="892"/>
      <c r="D231" s="892"/>
      <c r="E231" s="892"/>
      <c r="F231" s="894"/>
      <c r="G231" s="893"/>
      <c r="H231" s="893"/>
      <c r="I231" s="892"/>
      <c r="J231" s="891"/>
      <c r="K231" s="892"/>
      <c r="L231" s="892"/>
      <c r="M231" s="892"/>
      <c r="N231" s="892"/>
      <c r="O231" s="892"/>
      <c r="P231" s="892"/>
      <c r="Q231" s="892"/>
      <c r="R231" s="892"/>
      <c r="S231" s="892"/>
      <c r="T231" s="892"/>
      <c r="U231" s="892"/>
      <c r="V231" s="892"/>
      <c r="W231" s="892"/>
    </row>
    <row r="232" spans="1:23" ht="21" customHeight="1">
      <c r="A232" s="892"/>
      <c r="B232" s="893"/>
      <c r="C232" s="892"/>
      <c r="D232" s="892"/>
      <c r="E232" s="892"/>
      <c r="F232" s="894"/>
      <c r="G232" s="893"/>
      <c r="H232" s="893"/>
      <c r="I232" s="892"/>
      <c r="J232" s="891"/>
      <c r="K232" s="892"/>
      <c r="L232" s="892"/>
      <c r="M232" s="892"/>
      <c r="N232" s="892"/>
      <c r="O232" s="892"/>
      <c r="P232" s="892"/>
      <c r="Q232" s="892"/>
      <c r="R232" s="892"/>
      <c r="S232" s="892"/>
      <c r="T232" s="892"/>
      <c r="U232" s="892"/>
      <c r="V232" s="892"/>
      <c r="W232" s="892"/>
    </row>
    <row r="233" spans="1:23" ht="21" customHeight="1">
      <c r="A233" s="892"/>
      <c r="B233" s="893"/>
      <c r="C233" s="892"/>
      <c r="D233" s="892"/>
      <c r="E233" s="892"/>
      <c r="F233" s="894"/>
      <c r="G233" s="893"/>
      <c r="H233" s="893"/>
      <c r="I233" s="892"/>
      <c r="J233" s="891"/>
      <c r="K233" s="892"/>
      <c r="L233" s="892"/>
      <c r="M233" s="892"/>
      <c r="N233" s="892"/>
      <c r="O233" s="892"/>
      <c r="P233" s="892"/>
      <c r="Q233" s="892"/>
      <c r="R233" s="892"/>
      <c r="S233" s="892"/>
      <c r="T233" s="892"/>
      <c r="U233" s="892"/>
      <c r="V233" s="892"/>
      <c r="W233" s="892"/>
    </row>
    <row r="234" spans="1:23" ht="21" customHeight="1">
      <c r="A234" s="892"/>
      <c r="B234" s="893"/>
      <c r="C234" s="892"/>
      <c r="D234" s="892"/>
      <c r="E234" s="892"/>
      <c r="F234" s="894"/>
      <c r="G234" s="893"/>
      <c r="H234" s="893"/>
      <c r="I234" s="892"/>
      <c r="J234" s="891"/>
      <c r="K234" s="891"/>
      <c r="L234" s="892"/>
      <c r="M234" s="892"/>
      <c r="N234" s="892"/>
      <c r="O234" s="892"/>
      <c r="P234" s="892"/>
      <c r="Q234" s="892"/>
      <c r="R234" s="892"/>
      <c r="S234" s="892"/>
      <c r="T234" s="892"/>
      <c r="U234" s="892"/>
      <c r="V234" s="892"/>
      <c r="W234" s="892"/>
    </row>
    <row r="235" spans="1:23" ht="21" customHeight="1">
      <c r="A235" s="892"/>
      <c r="B235" s="893"/>
      <c r="C235" s="892"/>
      <c r="D235" s="892"/>
      <c r="E235" s="892"/>
      <c r="F235" s="894"/>
      <c r="G235" s="893"/>
      <c r="H235" s="893"/>
      <c r="I235" s="892"/>
      <c r="J235" s="891"/>
      <c r="K235" s="891"/>
      <c r="L235" s="891"/>
      <c r="M235" s="892"/>
      <c r="N235" s="892"/>
      <c r="O235" s="892"/>
      <c r="P235" s="892"/>
      <c r="Q235" s="892"/>
      <c r="R235" s="892"/>
      <c r="S235" s="892"/>
      <c r="T235" s="892"/>
      <c r="U235" s="892"/>
      <c r="V235" s="892"/>
      <c r="W235" s="892"/>
    </row>
    <row r="236" spans="1:23"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c r="U236" s="891"/>
      <c r="V236" s="891"/>
      <c r="W236" s="891"/>
    </row>
    <row r="237" spans="1:23"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c r="U237" s="891"/>
      <c r="V237" s="891"/>
      <c r="W237" s="891"/>
    </row>
    <row r="238" spans="1:23"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c r="U238" s="891"/>
      <c r="V238" s="891"/>
      <c r="W238" s="891"/>
    </row>
    <row r="239" spans="1:23"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c r="U239" s="891"/>
      <c r="V239" s="891"/>
      <c r="W239" s="891"/>
    </row>
    <row r="240" spans="1:23"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c r="U240" s="891"/>
      <c r="V240" s="891"/>
      <c r="W240" s="891"/>
    </row>
    <row r="241" spans="1:23"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c r="U241" s="891"/>
      <c r="V241" s="891"/>
      <c r="W241" s="891"/>
    </row>
    <row r="242" spans="1:23"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c r="U242" s="891"/>
      <c r="V242" s="891"/>
      <c r="W242" s="891"/>
    </row>
    <row r="243" spans="1:23"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c r="U243" s="891"/>
      <c r="V243" s="891"/>
      <c r="W243" s="891"/>
    </row>
    <row r="244" spans="1:23"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c r="U244" s="891"/>
      <c r="V244" s="891"/>
      <c r="W244" s="891"/>
    </row>
    <row r="245" spans="1:23"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c r="U245" s="891"/>
      <c r="V245" s="891"/>
      <c r="W245" s="891"/>
    </row>
    <row r="246" spans="1:23"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c r="U246" s="891"/>
      <c r="V246" s="891"/>
      <c r="W246" s="891"/>
    </row>
    <row r="247" spans="1:23"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c r="U247" s="891"/>
      <c r="V247" s="891"/>
      <c r="W247" s="891"/>
    </row>
    <row r="248" spans="1:23"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c r="U248" s="891"/>
      <c r="V248" s="891"/>
      <c r="W248" s="891"/>
    </row>
    <row r="249" spans="1:23"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c r="U249" s="891"/>
      <c r="V249" s="891"/>
      <c r="W249" s="891"/>
    </row>
    <row r="250" spans="1:23"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c r="U250" s="891"/>
      <c r="V250" s="891"/>
      <c r="W250" s="891"/>
    </row>
    <row r="251" spans="1:23"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c r="W251" s="891"/>
    </row>
    <row r="252" spans="1:23"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c r="W252" s="891"/>
    </row>
    <row r="253" spans="1:23"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c r="W253" s="891"/>
    </row>
    <row r="254" spans="1:23"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c r="W254" s="891"/>
    </row>
    <row r="255" spans="1:23"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c r="W255" s="891"/>
    </row>
    <row r="256" spans="1:23"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c r="W256" s="891"/>
    </row>
    <row r="257" spans="1:23"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c r="W257" s="891"/>
    </row>
    <row r="258" spans="1:23"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c r="W258" s="891"/>
    </row>
    <row r="259" spans="1:23"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c r="W259" s="891"/>
    </row>
    <row r="260" spans="1:23"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c r="W260" s="891"/>
    </row>
    <row r="261" spans="1:23"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c r="W261" s="891"/>
    </row>
    <row r="262" spans="1:23"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c r="W262" s="891"/>
    </row>
    <row r="263" spans="1:23"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c r="W263" s="891"/>
    </row>
    <row r="264" spans="1:23"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c r="W264" s="891"/>
    </row>
    <row r="265" spans="1:23"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c r="W265" s="891"/>
    </row>
    <row r="266" spans="1:23"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c r="W266" s="891"/>
    </row>
    <row r="267" spans="1:23"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c r="W267" s="891"/>
    </row>
    <row r="268" spans="1:23"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c r="W268" s="891"/>
    </row>
    <row r="269" spans="1:23"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c r="W269" s="891"/>
    </row>
    <row r="270" spans="1:23"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c r="W270" s="891"/>
    </row>
    <row r="271" spans="1:23"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c r="W271" s="891"/>
    </row>
    <row r="272" spans="1:23"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c r="W272" s="891"/>
    </row>
    <row r="273" spans="1:23"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c r="W273" s="891"/>
    </row>
    <row r="274" spans="1:23"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c r="W274" s="891"/>
    </row>
    <row r="275" spans="1:23"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c r="W275" s="891"/>
    </row>
    <row r="276" spans="1:23"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c r="W276" s="891"/>
    </row>
    <row r="277" spans="1:23"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c r="W277" s="891"/>
    </row>
    <row r="278" spans="1:23"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c r="W278" s="891"/>
    </row>
    <row r="279" spans="1:23"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c r="W279" s="891"/>
    </row>
    <row r="280" spans="1:23"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c r="W280" s="891"/>
    </row>
    <row r="281" spans="1:23"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c r="W281" s="891"/>
    </row>
    <row r="282" spans="1:23"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c r="W282" s="891"/>
    </row>
    <row r="283" spans="1:23"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c r="W283" s="891"/>
    </row>
    <row r="284" spans="1:23"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c r="W284" s="891"/>
    </row>
    <row r="285" spans="1:23"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c r="W285" s="891"/>
    </row>
    <row r="286" spans="1:23"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c r="W286" s="891"/>
    </row>
    <row r="287" spans="1:23"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c r="W287" s="891"/>
    </row>
    <row r="288" spans="1:23"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c r="W288" s="891"/>
    </row>
    <row r="289" spans="1:23"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c r="W289" s="891"/>
    </row>
    <row r="290" spans="1:23"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c r="W290" s="891"/>
    </row>
    <row r="291" spans="1:23"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c r="W291" s="891"/>
    </row>
    <row r="292" spans="1:23"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c r="W292" s="891"/>
    </row>
    <row r="293" spans="1:23"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c r="W293" s="891"/>
    </row>
    <row r="294" spans="1:23"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c r="W294" s="891"/>
    </row>
    <row r="295" spans="1:23"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c r="W295" s="891"/>
    </row>
    <row r="296" spans="1:23"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c r="W296" s="891"/>
    </row>
    <row r="297" spans="1:23"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c r="W297" s="891"/>
    </row>
    <row r="298" spans="1:23"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c r="W298" s="891"/>
    </row>
    <row r="299" spans="1:23"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c r="W299" s="891"/>
    </row>
    <row r="300" spans="1:23"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c r="W300" s="891"/>
    </row>
    <row r="301" spans="1:23"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c r="W301" s="891"/>
    </row>
    <row r="302" spans="1:23"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c r="W302" s="891"/>
    </row>
    <row r="303" spans="1:23"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c r="W303" s="891"/>
    </row>
    <row r="304" spans="1:23"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c r="W304" s="891"/>
    </row>
    <row r="305" spans="1:23"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c r="W305" s="891"/>
    </row>
    <row r="306" spans="1:23"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c r="W306" s="891"/>
    </row>
    <row r="307" spans="1:23"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c r="W307" s="891"/>
    </row>
    <row r="308" spans="1:23"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c r="W308" s="891"/>
    </row>
    <row r="309" spans="1:23"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c r="W309" s="891"/>
    </row>
    <row r="310" spans="1:23"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c r="W310" s="891"/>
    </row>
    <row r="311" spans="1:23"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c r="W311" s="891"/>
    </row>
    <row r="312" spans="1:23"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c r="W312" s="891"/>
    </row>
    <row r="313" spans="1:23"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c r="W313" s="891"/>
    </row>
    <row r="314" spans="1:23"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c r="W314" s="891"/>
    </row>
    <row r="315" spans="1:23"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c r="W315" s="891"/>
    </row>
    <row r="316" spans="1:23"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c r="W316" s="891"/>
    </row>
    <row r="317" spans="1:23"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c r="W317" s="891"/>
    </row>
    <row r="318" spans="1:23"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c r="W318" s="891"/>
    </row>
    <row r="319" spans="1:23"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c r="W319" s="891"/>
    </row>
    <row r="320" spans="1:23"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c r="W320" s="891"/>
    </row>
    <row r="321" spans="1:23"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c r="W321" s="891"/>
    </row>
    <row r="322" spans="1:23"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c r="W322" s="891"/>
    </row>
    <row r="323" spans="1:23"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c r="W323" s="891"/>
    </row>
    <row r="324" spans="1:23"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c r="W324" s="891"/>
    </row>
    <row r="325" spans="1:23"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c r="W325" s="891"/>
    </row>
    <row r="326" spans="1:23"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c r="W326" s="891"/>
    </row>
    <row r="327" spans="1:23"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c r="W327" s="891"/>
    </row>
    <row r="328" spans="1:23"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c r="W328" s="891"/>
    </row>
    <row r="329" spans="1:23"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c r="W329" s="891"/>
    </row>
    <row r="330" spans="1:23"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c r="W330" s="891"/>
    </row>
    <row r="331" spans="1:23"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c r="W331" s="891"/>
    </row>
    <row r="332" spans="1:23"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c r="W332" s="891"/>
    </row>
    <row r="333" spans="1:23"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c r="W333" s="891"/>
    </row>
    <row r="334" spans="1:23"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c r="W334" s="891"/>
    </row>
    <row r="335" spans="1:23"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c r="W335" s="891"/>
    </row>
    <row r="336" spans="1:23"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c r="W336" s="891"/>
    </row>
    <row r="337" spans="1:23"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c r="W337" s="891"/>
    </row>
    <row r="338" spans="1:23"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c r="W338" s="891"/>
    </row>
    <row r="339" spans="1:23"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c r="W339" s="891"/>
    </row>
    <row r="340" spans="1:23"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c r="W340" s="891"/>
    </row>
    <row r="341" spans="1:23"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c r="W341" s="891"/>
    </row>
    <row r="342" spans="1:23"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c r="W342" s="891"/>
    </row>
    <row r="343" spans="1:23"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c r="W343" s="891"/>
    </row>
    <row r="344" spans="1:23"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c r="W344" s="891"/>
    </row>
    <row r="345" spans="1:23"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c r="W345" s="891"/>
    </row>
    <row r="346" spans="1:23"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c r="W346" s="891"/>
    </row>
    <row r="347" spans="1:23"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c r="W347" s="891"/>
    </row>
    <row r="348" spans="1:23"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c r="W348" s="891"/>
    </row>
    <row r="349" spans="1:23"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c r="W349" s="891"/>
    </row>
    <row r="350" spans="1:23"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c r="W350" s="891"/>
    </row>
    <row r="351" spans="1:23"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c r="W351" s="891"/>
    </row>
    <row r="352" spans="1:23"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c r="W352" s="891"/>
    </row>
    <row r="353" spans="1:23"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c r="W353" s="891"/>
    </row>
    <row r="354" spans="1:23"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c r="W354" s="891"/>
    </row>
    <row r="355" spans="1:23"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c r="W355" s="891"/>
    </row>
    <row r="356" spans="1:23"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c r="W356" s="891"/>
    </row>
    <row r="357" spans="1:23"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c r="W357" s="891"/>
    </row>
    <row r="358" spans="1:23"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c r="W358" s="891"/>
    </row>
    <row r="359" spans="1:23"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c r="W359" s="891"/>
    </row>
    <row r="360" spans="1:23"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c r="W360" s="891"/>
    </row>
    <row r="361" spans="1:23"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c r="W361" s="891"/>
    </row>
    <row r="362" spans="1:23"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c r="W362" s="891"/>
    </row>
    <row r="363" spans="1:23"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c r="W363" s="891"/>
    </row>
    <row r="364" spans="1:23"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c r="W364" s="891"/>
    </row>
    <row r="365" spans="1:23"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c r="W365" s="891"/>
    </row>
    <row r="366" spans="1:23"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c r="W366" s="891"/>
    </row>
    <row r="367" spans="1:23"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c r="W367" s="891"/>
    </row>
    <row r="368" spans="1:23"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c r="W368" s="891"/>
    </row>
    <row r="369" spans="1:23"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c r="W369" s="891"/>
    </row>
    <row r="370" spans="1:23"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c r="W370" s="891"/>
    </row>
    <row r="371" spans="1:23"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c r="W371" s="891"/>
    </row>
    <row r="372" spans="1:23"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c r="W372" s="891"/>
    </row>
    <row r="373" spans="1:23"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c r="W373" s="891"/>
    </row>
    <row r="374" spans="1:23"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c r="W374" s="891"/>
    </row>
    <row r="375" spans="1:23"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c r="W375" s="891"/>
    </row>
    <row r="376" spans="1:23"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c r="W376" s="891"/>
    </row>
    <row r="377" spans="1:23"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c r="W377" s="891"/>
    </row>
    <row r="378" spans="1:23"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c r="W378" s="891"/>
    </row>
    <row r="379" spans="1:23"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c r="W379" s="891"/>
    </row>
    <row r="380" spans="1:23"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c r="W380" s="891"/>
    </row>
    <row r="381" spans="1:23"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c r="W381" s="891"/>
    </row>
    <row r="382" spans="1:23"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c r="W382" s="891"/>
    </row>
    <row r="383" spans="1:23"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c r="W383" s="891"/>
    </row>
    <row r="384" spans="1:23"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c r="W384" s="891"/>
    </row>
    <row r="385" spans="1:23"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c r="W385" s="891"/>
    </row>
    <row r="386" spans="1:23"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c r="W386" s="891"/>
    </row>
    <row r="387" spans="1:23"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c r="W387" s="891"/>
    </row>
    <row r="388" spans="1:23"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c r="W388" s="891"/>
    </row>
    <row r="389" spans="1:23"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c r="W389" s="891"/>
    </row>
    <row r="390" spans="1:23"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c r="W390" s="891"/>
    </row>
    <row r="391" spans="1:23"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c r="W391" s="891"/>
    </row>
    <row r="392" spans="1:23"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c r="W392" s="891"/>
    </row>
    <row r="393" spans="1:23"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c r="W393" s="891"/>
    </row>
    <row r="394" spans="1:23"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c r="W394" s="891"/>
    </row>
    <row r="395" spans="1:23"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c r="W395" s="891"/>
    </row>
    <row r="396" spans="1:23"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c r="W396" s="891"/>
    </row>
    <row r="397" spans="1:23"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c r="W397" s="891"/>
    </row>
    <row r="398" spans="1:23"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c r="W398" s="891"/>
    </row>
    <row r="399" spans="1:23"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c r="W399" s="891"/>
    </row>
    <row r="400" spans="1:23"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c r="W400" s="891"/>
    </row>
    <row r="401" spans="1:23"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c r="W401" s="891"/>
    </row>
    <row r="402" spans="1:23"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c r="W402" s="891"/>
    </row>
    <row r="403" spans="1:23"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c r="W403" s="891"/>
    </row>
    <row r="404" spans="1:23"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c r="W404" s="891"/>
    </row>
    <row r="405" spans="1:23"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c r="W405" s="891"/>
    </row>
    <row r="406" spans="1:23"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c r="W406" s="891"/>
    </row>
    <row r="407" spans="1:23"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c r="W407" s="891"/>
    </row>
    <row r="408" spans="1:23"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c r="W408" s="891"/>
    </row>
    <row r="409" spans="1:23"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c r="W409" s="891"/>
    </row>
    <row r="410" spans="1:23"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c r="W410" s="891"/>
    </row>
    <row r="411" spans="1:23"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c r="W411" s="891"/>
    </row>
    <row r="412" spans="1:23"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c r="W412" s="891"/>
    </row>
    <row r="413" spans="1:23"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c r="W413" s="891"/>
    </row>
    <row r="414" spans="1:23"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c r="W414" s="891"/>
    </row>
    <row r="415" spans="1:23"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c r="W415" s="891"/>
    </row>
    <row r="416" spans="1:23"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c r="W416" s="891"/>
    </row>
    <row r="417" spans="1:23"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c r="W417" s="891"/>
    </row>
    <row r="418" spans="1:23"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c r="W418" s="891"/>
    </row>
    <row r="419" spans="1:23"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c r="W419" s="891"/>
    </row>
    <row r="420" spans="1:23"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c r="W420" s="891"/>
    </row>
    <row r="421" spans="1:23"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c r="W421" s="891"/>
    </row>
    <row r="422" spans="1:23"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c r="W422" s="891"/>
    </row>
    <row r="423" spans="1:23"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c r="W423" s="891"/>
    </row>
    <row r="424" spans="1:23"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c r="W424" s="891"/>
    </row>
    <row r="425" spans="1:23"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c r="W425" s="891"/>
    </row>
    <row r="426" spans="1:23"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c r="W426" s="891"/>
    </row>
    <row r="427" spans="1:23"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c r="W427" s="891"/>
    </row>
    <row r="428" spans="1:23"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c r="W428" s="891"/>
    </row>
    <row r="429" spans="1:23"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c r="W429" s="891"/>
    </row>
    <row r="430" spans="1:23"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c r="W430" s="891"/>
    </row>
    <row r="431" spans="1:23"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c r="W431" s="891"/>
    </row>
    <row r="432" spans="1:23"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c r="W432" s="891"/>
    </row>
    <row r="433" spans="1:23"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c r="W433" s="891"/>
    </row>
    <row r="434" spans="1:23"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c r="W434" s="891"/>
    </row>
    <row r="435" spans="1:23"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c r="W435" s="891"/>
    </row>
    <row r="436" spans="1:23"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c r="W436" s="891"/>
    </row>
    <row r="437" spans="1:23"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c r="W437" s="891"/>
    </row>
    <row r="438" spans="1:23"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c r="W438" s="891"/>
    </row>
    <row r="439" spans="1:23"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c r="W439" s="891"/>
    </row>
    <row r="440" spans="1:23"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c r="W440" s="891"/>
    </row>
    <row r="441" spans="1:23"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c r="W441" s="891"/>
    </row>
    <row r="442" spans="1:23"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c r="W442" s="891"/>
    </row>
    <row r="443" spans="1:23"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c r="W443" s="891"/>
    </row>
    <row r="444" spans="1:23"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c r="W444" s="891"/>
    </row>
    <row r="445" spans="1:23"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c r="W445" s="891"/>
    </row>
    <row r="446" spans="1:23"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c r="W446" s="891"/>
    </row>
    <row r="447" spans="1:23"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c r="W447" s="891"/>
    </row>
    <row r="448" spans="1:23"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c r="W448" s="891"/>
    </row>
    <row r="449" spans="1:23"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c r="W449" s="891"/>
    </row>
    <row r="450" spans="1:23"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c r="W450" s="891"/>
    </row>
    <row r="451" spans="1:23"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c r="W451" s="891"/>
    </row>
    <row r="452" spans="1:23"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c r="W452" s="891"/>
    </row>
    <row r="453" spans="1:23"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c r="W453" s="891"/>
    </row>
    <row r="454" spans="1:23"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c r="W454" s="891"/>
    </row>
    <row r="455" spans="1:23"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c r="W455" s="891"/>
    </row>
    <row r="456" spans="1:23"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c r="W456" s="891"/>
    </row>
    <row r="457" spans="1:23"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c r="W457" s="891"/>
    </row>
    <row r="458" spans="1:23"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c r="W458" s="891"/>
    </row>
    <row r="459" spans="1:23"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c r="W459" s="891"/>
    </row>
    <row r="460" spans="1:23"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c r="W460" s="891"/>
    </row>
    <row r="461" spans="1:23"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c r="W461" s="891"/>
    </row>
    <row r="462" spans="1:23"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c r="W462" s="891"/>
    </row>
    <row r="463" spans="1:23"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c r="W463" s="891"/>
    </row>
    <row r="464" spans="1:23"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c r="W464" s="891"/>
    </row>
    <row r="465" spans="1:23"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c r="W465" s="891"/>
    </row>
    <row r="466" spans="1:23"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c r="W466" s="891"/>
    </row>
    <row r="467" spans="1:23"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c r="W467" s="891"/>
    </row>
    <row r="468" spans="1:23"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c r="W468" s="891"/>
    </row>
    <row r="469" spans="1:23"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c r="W469" s="891"/>
    </row>
    <row r="470" spans="1:23"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c r="W470" s="891"/>
    </row>
    <row r="471" spans="1:23"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c r="W471" s="891"/>
    </row>
    <row r="472" spans="1:23"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c r="W472" s="891"/>
    </row>
    <row r="473" spans="1:23"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c r="W473" s="891"/>
    </row>
    <row r="474" spans="1:23"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c r="W474" s="891"/>
    </row>
    <row r="475" spans="1:23"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c r="W475" s="891"/>
    </row>
    <row r="476" spans="1:23"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c r="W476" s="891"/>
    </row>
    <row r="477" spans="1:23"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c r="W477" s="891"/>
    </row>
    <row r="478" spans="1:23"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c r="W478" s="891"/>
    </row>
    <row r="479" spans="1:23"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c r="W479" s="891"/>
    </row>
    <row r="480" spans="1:23"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c r="W480" s="891"/>
    </row>
    <row r="481" spans="1:23"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c r="W481" s="891"/>
    </row>
    <row r="482" spans="1:23"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c r="W482" s="891"/>
    </row>
    <row r="483" spans="1:23"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c r="W483" s="891"/>
    </row>
    <row r="484" spans="1:23"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c r="W484" s="891"/>
    </row>
    <row r="485" spans="1:23"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c r="W485" s="891"/>
    </row>
    <row r="486" spans="1:23"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c r="W486" s="891"/>
    </row>
    <row r="487" spans="1:23"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c r="W487" s="891"/>
    </row>
    <row r="488" spans="1:23"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c r="W488" s="891"/>
    </row>
    <row r="489" spans="1:23"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c r="W489" s="891"/>
    </row>
    <row r="490" spans="1:23"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c r="W490" s="891"/>
    </row>
    <row r="491" spans="1:23"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c r="W491" s="891"/>
    </row>
    <row r="492" spans="1:23"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c r="W492" s="891"/>
    </row>
    <row r="493" spans="1:23"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c r="W493" s="891"/>
    </row>
    <row r="494" spans="1:23"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c r="W494" s="891"/>
    </row>
    <row r="495" spans="1:23"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c r="W495" s="891"/>
    </row>
    <row r="496" spans="1:23"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c r="W496" s="891"/>
    </row>
    <row r="497" spans="1:23"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c r="W497" s="891"/>
    </row>
    <row r="498" spans="1:23"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c r="W498" s="891"/>
    </row>
    <row r="499" spans="1:23"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c r="W499" s="891"/>
    </row>
    <row r="500" spans="1:23"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c r="W500" s="891"/>
    </row>
    <row r="501" spans="1:23"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c r="W501" s="891"/>
    </row>
    <row r="502" spans="1:23"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c r="W502" s="891"/>
    </row>
    <row r="503" spans="1:23"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c r="W503" s="891"/>
    </row>
    <row r="504" spans="1:23"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c r="W504" s="891"/>
    </row>
    <row r="505" spans="1:23"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c r="W505" s="891"/>
    </row>
    <row r="506" spans="1:23"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c r="W506" s="891"/>
    </row>
    <row r="507" spans="1:23"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c r="W507" s="891"/>
    </row>
    <row r="508" spans="1:23"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c r="W508" s="891"/>
    </row>
    <row r="509" spans="1:23"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c r="W509" s="891"/>
    </row>
    <row r="510" spans="1:23"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c r="W510" s="891"/>
    </row>
    <row r="511" spans="1:23"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c r="W511" s="891"/>
    </row>
    <row r="512" spans="1:23"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c r="W512" s="891"/>
    </row>
    <row r="513" spans="1:23"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c r="W513" s="891"/>
    </row>
    <row r="514" spans="1:23"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c r="W514" s="891"/>
    </row>
    <row r="515" spans="1:23"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c r="W515" s="891"/>
    </row>
    <row r="516" spans="1:23"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c r="W516" s="891"/>
    </row>
    <row r="517" spans="1:23"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c r="W517" s="891"/>
    </row>
    <row r="518" spans="1:23"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c r="W518" s="891"/>
    </row>
    <row r="519" spans="1:23"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c r="W519" s="891"/>
    </row>
    <row r="520" spans="1:23"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c r="W520" s="891"/>
    </row>
    <row r="521" spans="1:23"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c r="W521" s="891"/>
    </row>
    <row r="522" spans="1:23"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c r="W522" s="891"/>
    </row>
    <row r="523" spans="1:23"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c r="W523" s="891"/>
    </row>
    <row r="524" spans="1:23"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c r="W524" s="891"/>
    </row>
    <row r="525" spans="1:23"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c r="W525" s="891"/>
    </row>
    <row r="526" spans="1:23"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c r="W526" s="891"/>
    </row>
    <row r="527" spans="1:23"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c r="W527" s="891"/>
    </row>
    <row r="528" spans="1:23"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c r="W528" s="891"/>
    </row>
    <row r="529" spans="1:23"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c r="W529" s="891"/>
    </row>
    <row r="530" spans="1:23"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c r="W530" s="891"/>
    </row>
    <row r="531" spans="1:23"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c r="W531" s="891"/>
    </row>
    <row r="532" spans="1:23"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c r="W532" s="891"/>
    </row>
    <row r="533" spans="1:23"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c r="W533" s="891"/>
    </row>
    <row r="534" spans="1:23"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c r="W534" s="891"/>
    </row>
    <row r="535" spans="1:23"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c r="W535" s="891"/>
    </row>
    <row r="536" spans="1:23"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c r="W536" s="891"/>
    </row>
    <row r="537" spans="1:23"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c r="W537" s="891"/>
    </row>
    <row r="538" spans="1:23"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c r="W538" s="891"/>
    </row>
    <row r="539" spans="1:23"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c r="W539" s="891"/>
    </row>
    <row r="540" spans="1:23"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c r="W540" s="891"/>
    </row>
    <row r="541" spans="1:23"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c r="W541" s="891"/>
    </row>
    <row r="542" spans="1:23"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c r="W542" s="891"/>
    </row>
    <row r="543" spans="1:23"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c r="W543" s="891"/>
    </row>
    <row r="544" spans="1:23"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c r="W544" s="891"/>
    </row>
    <row r="545" spans="1:23"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c r="W545" s="891"/>
    </row>
    <row r="546" spans="1:23"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c r="W546" s="891"/>
    </row>
    <row r="547" spans="1:23"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c r="W547" s="891"/>
    </row>
    <row r="548" spans="1:23"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c r="W548" s="891"/>
    </row>
    <row r="549" spans="1:23"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c r="W549" s="891"/>
    </row>
    <row r="550" spans="1:23"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c r="W550" s="891"/>
    </row>
    <row r="551" spans="1:23"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c r="W551" s="891"/>
    </row>
    <row r="552" spans="1:23"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c r="W552" s="891"/>
    </row>
    <row r="553" spans="1:23"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c r="W553" s="891"/>
    </row>
    <row r="554" spans="1:23"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c r="W554" s="891"/>
    </row>
    <row r="555" spans="1:23"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c r="W555" s="891"/>
    </row>
    <row r="556" spans="1:23"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c r="W556" s="891"/>
    </row>
    <row r="557" spans="1:23"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c r="W557" s="891"/>
    </row>
    <row r="558" spans="1:23"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c r="W558" s="891"/>
    </row>
    <row r="559" spans="1:23"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c r="W559" s="891"/>
    </row>
    <row r="560" spans="1:23"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c r="W560" s="891"/>
    </row>
    <row r="561" spans="1:23"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c r="W561" s="891"/>
    </row>
    <row r="562" spans="1:23"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c r="W562" s="891"/>
    </row>
    <row r="563" spans="1:23"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c r="W563" s="891"/>
    </row>
    <row r="564" spans="1:23"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c r="W564" s="891"/>
    </row>
    <row r="565" spans="1:23"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c r="W565" s="891"/>
    </row>
    <row r="566" spans="1:23"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c r="W566" s="891"/>
    </row>
    <row r="567" spans="1:23"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c r="W567" s="891"/>
    </row>
    <row r="568" spans="1:23"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c r="W568" s="891"/>
    </row>
    <row r="569" spans="1:23"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c r="W569" s="891"/>
    </row>
    <row r="570" spans="1:23"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c r="W570" s="891"/>
    </row>
    <row r="571" spans="1:23"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c r="W571" s="891"/>
    </row>
    <row r="572" spans="1:23"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c r="W572" s="891"/>
    </row>
    <row r="573" spans="1:23"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c r="W573" s="891"/>
    </row>
    <row r="574" spans="1:23"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c r="W574" s="891"/>
    </row>
    <row r="575" spans="1:23"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c r="W575" s="891"/>
    </row>
    <row r="576" spans="1:23"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c r="W576" s="891"/>
    </row>
    <row r="577" spans="1:23"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c r="W577" s="891"/>
    </row>
    <row r="578" spans="1:23"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c r="W578" s="891"/>
    </row>
    <row r="579" spans="1:23"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c r="W579" s="891"/>
    </row>
    <row r="580" spans="1:23"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c r="W580" s="891"/>
    </row>
    <row r="581" spans="1:23"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c r="W581" s="891"/>
    </row>
    <row r="582" spans="1:23"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c r="W582" s="891"/>
    </row>
    <row r="583" spans="1:23"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c r="W583" s="891"/>
    </row>
    <row r="584" spans="1:23"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c r="W584" s="891"/>
    </row>
    <row r="585" spans="1:23"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c r="W585" s="891"/>
    </row>
    <row r="586" spans="1:23"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c r="W586" s="891"/>
    </row>
    <row r="587" spans="1:23"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c r="W587" s="891"/>
    </row>
    <row r="588" spans="1:23"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c r="W588" s="891"/>
    </row>
    <row r="589" spans="1:23"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c r="W589" s="891"/>
    </row>
    <row r="590" spans="1:23"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c r="W590" s="891"/>
    </row>
    <row r="591" spans="1:23"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c r="W591" s="891"/>
    </row>
    <row r="592" spans="1:23"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c r="W592" s="891"/>
    </row>
    <row r="593" spans="1:23"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c r="W593" s="891"/>
    </row>
    <row r="594" spans="1:23"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c r="W594" s="891"/>
    </row>
    <row r="595" spans="1:23"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c r="W595" s="891"/>
    </row>
    <row r="596" spans="1:23"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c r="W596" s="891"/>
    </row>
    <row r="597" spans="1:23"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c r="W597" s="891"/>
    </row>
    <row r="598" spans="1:23"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c r="W598" s="891"/>
    </row>
    <row r="599" spans="1:23"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c r="W599" s="891"/>
    </row>
    <row r="600" spans="1:23"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c r="W600" s="891"/>
    </row>
    <row r="601" spans="1:23"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c r="W601" s="891"/>
    </row>
    <row r="602" spans="1:23"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c r="W602" s="891"/>
    </row>
    <row r="603" spans="1:23"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c r="W603" s="891"/>
    </row>
    <row r="604" spans="1:23"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c r="W604" s="891"/>
    </row>
    <row r="605" spans="1:23"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c r="W605" s="891"/>
    </row>
    <row r="606" spans="1:23"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c r="W606" s="891"/>
    </row>
    <row r="607" spans="1:23"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c r="W607" s="891"/>
    </row>
    <row r="608" spans="1:23"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c r="W608" s="891"/>
    </row>
    <row r="609" spans="1:23"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c r="W609" s="891"/>
    </row>
    <row r="610" spans="1:23"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c r="W610" s="891"/>
    </row>
    <row r="611" spans="1:23"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c r="W611" s="891"/>
    </row>
    <row r="612" spans="1:23"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c r="W612" s="891"/>
    </row>
    <row r="613" spans="1:23"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row>
    <row r="614" spans="1:23"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c r="W614" s="891"/>
    </row>
    <row r="615" spans="1:23"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c r="W615" s="891"/>
    </row>
    <row r="616" spans="1:23"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c r="W616" s="891"/>
    </row>
    <row r="617" spans="1:23"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c r="W617" s="891"/>
    </row>
    <row r="618" spans="1:23"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c r="W618" s="891"/>
    </row>
    <row r="619" spans="1:23"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c r="W619" s="891"/>
    </row>
    <row r="620" spans="1:23"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c r="W620" s="891"/>
    </row>
    <row r="621" spans="1:23"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c r="W621" s="891"/>
    </row>
    <row r="622" spans="1:23"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c r="W622" s="891"/>
    </row>
    <row r="623" spans="1:23"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c r="W623" s="891"/>
    </row>
    <row r="624" spans="1:23"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c r="W624" s="891"/>
    </row>
    <row r="625" spans="1:23"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c r="W625" s="891"/>
    </row>
    <row r="626" spans="1:23"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c r="W626" s="891"/>
    </row>
    <row r="627" spans="1:23"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c r="W627" s="891"/>
    </row>
    <row r="628" spans="1:23"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c r="W628" s="891"/>
    </row>
    <row r="629" spans="1:23"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c r="W629" s="891"/>
    </row>
    <row r="630" spans="1:23"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c r="W630" s="891"/>
    </row>
    <row r="631" spans="1:23"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c r="W631" s="891"/>
    </row>
    <row r="632" spans="1:23"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c r="W632" s="891"/>
    </row>
    <row r="633" spans="1:23"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c r="W633" s="891"/>
    </row>
    <row r="634" spans="1:23"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c r="W634" s="891"/>
    </row>
    <row r="635" spans="1:23"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c r="W635" s="891"/>
    </row>
    <row r="636" spans="1:23"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c r="W636" s="891"/>
    </row>
    <row r="637" spans="1:23"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c r="W637" s="891"/>
    </row>
    <row r="638" spans="1:23"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c r="W638" s="891"/>
    </row>
    <row r="639" spans="1:23"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c r="W639" s="891"/>
    </row>
    <row r="640" spans="1:23"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c r="W640" s="891"/>
    </row>
    <row r="641" spans="1:23"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c r="W641" s="891"/>
    </row>
    <row r="642" spans="1:23"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c r="W642" s="891"/>
    </row>
    <row r="643" spans="1:23"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c r="W643" s="891"/>
    </row>
    <row r="644" spans="1:23"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c r="W644" s="891"/>
    </row>
    <row r="645" spans="1:23"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c r="W645" s="891"/>
    </row>
    <row r="646" spans="1:23"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c r="W646" s="891"/>
    </row>
    <row r="647" spans="1:23"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c r="W647" s="891"/>
    </row>
    <row r="648" spans="1:23"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c r="W648" s="891"/>
    </row>
    <row r="649" spans="1:23"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c r="W649" s="891"/>
    </row>
    <row r="650" spans="1:23"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c r="W650" s="891"/>
    </row>
    <row r="651" spans="1:23"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c r="W651" s="891"/>
    </row>
    <row r="652" spans="1:23"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c r="W652" s="891"/>
    </row>
    <row r="653" spans="1:23"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c r="W653" s="891"/>
    </row>
    <row r="654" spans="1:23"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c r="W654" s="891"/>
    </row>
    <row r="655" spans="1:23"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c r="W655" s="891"/>
    </row>
    <row r="656" spans="1:23"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c r="W656" s="891"/>
    </row>
    <row r="657" spans="1:23"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c r="W657" s="891"/>
    </row>
    <row r="658" spans="1:23"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c r="W658" s="891"/>
    </row>
    <row r="659" spans="1:23"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c r="W659" s="891"/>
    </row>
    <row r="660" spans="1:23"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c r="W660" s="891"/>
    </row>
    <row r="661" spans="1:23"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c r="W661" s="891"/>
    </row>
    <row r="662" spans="1:23"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c r="W662" s="891"/>
    </row>
    <row r="663" spans="1:23"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c r="W663" s="891"/>
    </row>
    <row r="664" spans="1:23"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c r="W664" s="891"/>
    </row>
    <row r="665" spans="1:23"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c r="W665" s="891"/>
    </row>
    <row r="666" spans="1:23"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c r="W666" s="891"/>
    </row>
    <row r="667" spans="1:23"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c r="W667" s="891"/>
    </row>
    <row r="668" spans="1:23"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c r="W668" s="891"/>
    </row>
    <row r="669" spans="1:23"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c r="W669" s="891"/>
    </row>
    <row r="670" spans="1:23"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c r="W670" s="891"/>
    </row>
    <row r="671" spans="1:23"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c r="W671" s="891"/>
    </row>
    <row r="672" spans="1:23"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c r="W672" s="891"/>
    </row>
    <row r="673" spans="1:23"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c r="W673" s="891"/>
    </row>
    <row r="674" spans="1:23"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c r="W674" s="891"/>
    </row>
    <row r="675" spans="1:23"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c r="W675" s="891"/>
    </row>
    <row r="676" spans="1:23"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c r="W676" s="891"/>
    </row>
    <row r="677" spans="1:23"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c r="W677" s="891"/>
    </row>
    <row r="678" spans="1:23"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c r="W678" s="891"/>
    </row>
    <row r="679" spans="1:23"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c r="W679" s="891"/>
    </row>
    <row r="680" spans="1:23"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c r="W680" s="891"/>
    </row>
    <row r="681" spans="1:23"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c r="W681" s="891"/>
    </row>
    <row r="682" spans="1:23"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c r="W682" s="891"/>
    </row>
    <row r="683" spans="1:23"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c r="W683" s="891"/>
    </row>
    <row r="684" spans="1:23"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c r="W684" s="891"/>
    </row>
    <row r="685" spans="1:23"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c r="W685" s="891"/>
    </row>
    <row r="686" spans="1:23"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c r="W686" s="891"/>
    </row>
    <row r="687" spans="1:23"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c r="W687" s="891"/>
    </row>
    <row r="688" spans="1:23"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c r="W688" s="891"/>
    </row>
    <row r="689" spans="1:23"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c r="W689" s="891"/>
    </row>
    <row r="690" spans="1:23"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c r="W690" s="891"/>
    </row>
    <row r="691" spans="1:23"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c r="W691" s="891"/>
    </row>
    <row r="692" spans="1:23"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c r="W692" s="891"/>
    </row>
    <row r="693" spans="1:23"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c r="W693" s="891"/>
    </row>
    <row r="694" spans="1:23"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c r="W694" s="891"/>
    </row>
    <row r="695" spans="1:23"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c r="W695" s="891"/>
    </row>
    <row r="696" spans="1:23"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c r="W696" s="891"/>
    </row>
    <row r="697" spans="1:23"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c r="W697" s="891"/>
    </row>
    <row r="698" spans="1:23"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c r="W698" s="891"/>
    </row>
    <row r="699" spans="1:23"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c r="W699" s="891"/>
    </row>
    <row r="700" spans="1:23"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c r="W700" s="891"/>
    </row>
    <row r="701" spans="1:23"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c r="W701" s="891"/>
    </row>
    <row r="702" spans="1:23"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c r="W702" s="891"/>
    </row>
    <row r="703" spans="1:23"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c r="W703" s="891"/>
    </row>
    <row r="704" spans="1:23"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c r="W704" s="891"/>
    </row>
    <row r="705" spans="1:23"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c r="W705" s="891"/>
    </row>
    <row r="706" spans="1:23"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c r="W706" s="891"/>
    </row>
    <row r="707" spans="1:23"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c r="W707" s="891"/>
    </row>
    <row r="708" spans="1:23"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c r="W708" s="891"/>
    </row>
    <row r="709" spans="1:23"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c r="W709" s="891"/>
    </row>
    <row r="710" spans="1:23"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c r="W710" s="891"/>
    </row>
    <row r="711" spans="1:23"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c r="W711" s="891"/>
    </row>
    <row r="712" spans="1:23"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c r="W712" s="891"/>
    </row>
    <row r="713" spans="1:23"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c r="W713" s="891"/>
    </row>
    <row r="714" spans="1:23"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c r="W714" s="891"/>
    </row>
    <row r="715" spans="1:23"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c r="W715" s="891"/>
    </row>
    <row r="716" spans="1:23"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c r="W716" s="891"/>
    </row>
    <row r="717" spans="1:23"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c r="W717" s="891"/>
    </row>
    <row r="718" spans="1:23"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c r="W718" s="891"/>
    </row>
    <row r="719" spans="1:23"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c r="W719" s="891"/>
    </row>
    <row r="720" spans="1:23"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c r="W720" s="891"/>
    </row>
    <row r="721" spans="1:23"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c r="W721" s="891"/>
    </row>
    <row r="722" spans="1:23"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c r="W722" s="891"/>
    </row>
    <row r="723" spans="1:23"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c r="W723" s="891"/>
    </row>
    <row r="724" spans="1:23"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c r="W724" s="891"/>
    </row>
    <row r="725" spans="1:23"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c r="W725" s="891"/>
    </row>
    <row r="726" spans="1:23"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c r="W726" s="891"/>
    </row>
    <row r="727" spans="1:23"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c r="W727" s="891"/>
    </row>
    <row r="728" spans="1:23"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c r="W728" s="891"/>
    </row>
    <row r="729" spans="1:23"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c r="W729" s="891"/>
    </row>
    <row r="730" spans="1:23"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c r="W730" s="891"/>
    </row>
    <row r="731" spans="1:23"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c r="W731" s="891"/>
    </row>
    <row r="732" spans="1:23"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c r="W732" s="891"/>
    </row>
    <row r="733" spans="1:23"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c r="W733" s="891"/>
    </row>
    <row r="734" spans="1:23"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c r="W734" s="891"/>
    </row>
    <row r="735" spans="1:23"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c r="W735" s="891"/>
    </row>
    <row r="736" spans="1:23"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c r="W736" s="891"/>
    </row>
    <row r="737" spans="1:23"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c r="W737" s="891"/>
    </row>
    <row r="738" spans="1:23"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c r="W738" s="891"/>
    </row>
    <row r="739" spans="1:23"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c r="W739" s="891"/>
    </row>
    <row r="740" spans="1:23"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c r="W740" s="891"/>
    </row>
    <row r="741" spans="1:23"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c r="W741" s="891"/>
    </row>
    <row r="742" spans="1:23"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c r="W742" s="891"/>
    </row>
    <row r="743" spans="1:23"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c r="W743" s="891"/>
    </row>
    <row r="744" spans="1:23"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c r="W744" s="891"/>
    </row>
    <row r="745" spans="1:23"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c r="W745" s="891"/>
    </row>
    <row r="746" spans="1:23"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c r="W746" s="891"/>
    </row>
    <row r="747" spans="1:23"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c r="W747" s="891"/>
    </row>
    <row r="748" spans="1:23"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c r="W748" s="891"/>
    </row>
    <row r="749" spans="1:23"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c r="W749" s="891"/>
    </row>
    <row r="750" spans="1:23"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c r="W750" s="891"/>
    </row>
    <row r="751" spans="1:23"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c r="W751" s="891"/>
    </row>
    <row r="752" spans="1:23"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c r="W752" s="891"/>
    </row>
    <row r="753" spans="1:23"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c r="W753" s="891"/>
    </row>
    <row r="754" spans="1:23"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c r="W754" s="891"/>
    </row>
    <row r="755" spans="1:23"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c r="W755" s="891"/>
    </row>
    <row r="756" spans="1:23"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c r="W756" s="891"/>
    </row>
    <row r="757" spans="1:23"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c r="W757" s="891"/>
    </row>
    <row r="758" spans="1:23"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c r="W758" s="891"/>
    </row>
    <row r="759" spans="1:23"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c r="W759" s="891"/>
    </row>
    <row r="760" spans="1:23"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c r="W760" s="891"/>
    </row>
    <row r="761" spans="1:23"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c r="W761" s="891"/>
    </row>
    <row r="762" spans="1:23"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c r="W762" s="891"/>
    </row>
    <row r="763" spans="1:23"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c r="W763" s="891"/>
    </row>
    <row r="764" spans="1:23"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c r="W764" s="891"/>
    </row>
    <row r="765" spans="1:23"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c r="W765" s="891"/>
    </row>
    <row r="766" spans="1:23"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c r="W766" s="891"/>
    </row>
    <row r="767" spans="1:23"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c r="W767" s="891"/>
    </row>
    <row r="768" spans="1:23"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c r="W768" s="891"/>
    </row>
    <row r="769" spans="1:23"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c r="W769" s="891"/>
    </row>
    <row r="770" spans="1:23"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c r="W770" s="891"/>
    </row>
    <row r="771" spans="1:23"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c r="W771" s="891"/>
    </row>
    <row r="772" spans="1:23"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c r="W772" s="891"/>
    </row>
    <row r="773" spans="1:23"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c r="W773" s="891"/>
    </row>
    <row r="774" spans="1:23"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c r="W774" s="891"/>
    </row>
    <row r="775" spans="1:23"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c r="W775" s="891"/>
    </row>
    <row r="776" spans="1:23"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c r="W776" s="891"/>
    </row>
    <row r="777" spans="1:23"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c r="W777" s="891"/>
    </row>
    <row r="778" spans="1:23"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c r="W778" s="891"/>
    </row>
    <row r="779" spans="1:23"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c r="W779" s="891"/>
    </row>
    <row r="780" spans="1:23"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c r="W780" s="891"/>
    </row>
    <row r="781" spans="1:23"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c r="W781" s="891"/>
    </row>
    <row r="782" spans="1:23"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c r="W782" s="891"/>
    </row>
    <row r="783" spans="1:23"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c r="W783" s="891"/>
    </row>
    <row r="784" spans="1:23"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c r="W784" s="891"/>
    </row>
    <row r="785" spans="1:23"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c r="W785" s="891"/>
    </row>
    <row r="786" spans="1:23"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c r="W786" s="891"/>
    </row>
    <row r="787" spans="1:23"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c r="W787" s="891"/>
    </row>
    <row r="788" spans="1:23"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c r="W788" s="891"/>
    </row>
    <row r="789" spans="1:23"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c r="W789" s="891"/>
    </row>
    <row r="790" spans="1:23"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c r="W790" s="891"/>
    </row>
    <row r="791" spans="1:23"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c r="W791" s="891"/>
    </row>
    <row r="792" spans="1:23"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c r="W792" s="891"/>
    </row>
    <row r="793" spans="1:23"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c r="W793" s="891"/>
    </row>
    <row r="794" spans="1:23"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c r="W794" s="891"/>
    </row>
    <row r="795" spans="1:23"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c r="W795" s="891"/>
    </row>
    <row r="796" spans="1:23"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c r="W796" s="891"/>
    </row>
    <row r="797" spans="1:23"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c r="W797" s="891"/>
    </row>
    <row r="798" spans="1:23"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c r="W798" s="891"/>
    </row>
    <row r="799" spans="1:23"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c r="W799" s="891"/>
    </row>
    <row r="800" spans="1:23"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c r="W800" s="891"/>
    </row>
    <row r="801" spans="1:23"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c r="W801" s="891"/>
    </row>
    <row r="802" spans="1:23"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c r="W802" s="891"/>
    </row>
    <row r="803" spans="1:23"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c r="W803" s="891"/>
    </row>
    <row r="804" spans="1:23"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c r="W804" s="891"/>
    </row>
    <row r="805" spans="1:23"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c r="W805" s="891"/>
    </row>
    <row r="806" spans="1:23"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c r="W806" s="891"/>
    </row>
    <row r="807" spans="1:23"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c r="W807" s="891"/>
    </row>
    <row r="808" spans="1:23"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c r="W808" s="891"/>
    </row>
    <row r="809" spans="1:23"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c r="W809" s="891"/>
    </row>
    <row r="810" spans="1:23"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c r="W810" s="891"/>
    </row>
    <row r="811" spans="1:23"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c r="W811" s="891"/>
    </row>
    <row r="812" spans="1:23"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c r="W812" s="891"/>
    </row>
    <row r="813" spans="1:23"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c r="W813" s="891"/>
    </row>
    <row r="814" spans="1:23"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c r="W814" s="891"/>
    </row>
    <row r="815" spans="1:23"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c r="W815" s="891"/>
    </row>
    <row r="816" spans="1:23"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c r="W816" s="891"/>
    </row>
    <row r="817" spans="1:23"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c r="W817" s="891"/>
    </row>
    <row r="818" spans="1:23"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c r="W818" s="891"/>
    </row>
    <row r="819" spans="1:23"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c r="W819" s="891"/>
    </row>
    <row r="820" spans="1:23"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c r="W820" s="891"/>
    </row>
    <row r="821" spans="1:23"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c r="W821" s="891"/>
    </row>
    <row r="822" spans="1:23"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c r="W822" s="891"/>
    </row>
    <row r="823" spans="1:23"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c r="W823" s="891"/>
    </row>
    <row r="824" spans="1:23"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c r="W824" s="891"/>
    </row>
    <row r="825" spans="1:23"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c r="W825" s="891"/>
    </row>
    <row r="826" spans="1:23"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c r="W826" s="891"/>
    </row>
    <row r="827" spans="1:23"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c r="W827" s="891"/>
    </row>
    <row r="828" spans="1:23"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c r="W828" s="891"/>
    </row>
    <row r="829" spans="1:23"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c r="W829" s="891"/>
    </row>
    <row r="830" spans="1:23"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c r="W830" s="891"/>
    </row>
    <row r="831" spans="1:23"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c r="W831" s="891"/>
    </row>
    <row r="832" spans="1:23"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c r="W832" s="891"/>
    </row>
    <row r="833" spans="1:23"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c r="W833" s="891"/>
    </row>
    <row r="834" spans="1:23"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c r="W834" s="891"/>
    </row>
    <row r="835" spans="1:23"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c r="W835" s="891"/>
    </row>
    <row r="836" spans="1:23"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c r="W836" s="891"/>
    </row>
    <row r="837" spans="1:23"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c r="W837" s="891"/>
    </row>
    <row r="838" spans="1:23"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c r="W838" s="891"/>
    </row>
    <row r="839" spans="1:23"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c r="W839" s="891"/>
    </row>
    <row r="840" spans="1:23"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c r="W840" s="891"/>
    </row>
    <row r="841" spans="1:23"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c r="W841" s="891"/>
    </row>
    <row r="842" spans="1:23"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c r="W842" s="891"/>
    </row>
    <row r="843" spans="1:23"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c r="W843" s="891"/>
    </row>
    <row r="844" spans="1:23"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c r="W844" s="891"/>
    </row>
    <row r="845" spans="1:23"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c r="W845" s="891"/>
    </row>
    <row r="846" spans="1:23"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c r="W846" s="891"/>
    </row>
    <row r="847" spans="1:23"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c r="W847" s="891"/>
    </row>
    <row r="848" spans="1:23"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c r="W848" s="891"/>
    </row>
    <row r="849" spans="1:23"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c r="W849" s="891"/>
    </row>
    <row r="850" spans="1:23"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c r="W850" s="891"/>
    </row>
    <row r="851" spans="1:23"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c r="W851" s="891"/>
    </row>
    <row r="852" spans="1:23"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c r="W852" s="891"/>
    </row>
    <row r="853" spans="1:23"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c r="W853" s="891"/>
    </row>
    <row r="854" spans="1:23"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c r="W854" s="891"/>
    </row>
    <row r="855" spans="1:23"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c r="W855" s="891"/>
    </row>
    <row r="856" spans="1:23"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c r="W856" s="891"/>
    </row>
    <row r="857" spans="1:23"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c r="W857" s="891"/>
    </row>
    <row r="858" spans="1:23"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c r="W858" s="891"/>
    </row>
    <row r="859" spans="1:23"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c r="W859" s="891"/>
    </row>
    <row r="860" spans="1:23"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c r="W860" s="891"/>
    </row>
    <row r="861" spans="1:23"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c r="W861" s="891"/>
    </row>
    <row r="862" spans="1:23"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c r="W862" s="891"/>
    </row>
    <row r="863" spans="1:23"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c r="W863" s="891"/>
    </row>
    <row r="864" spans="1:23"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c r="W864" s="891"/>
    </row>
    <row r="865" spans="1:23"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c r="W865" s="891"/>
    </row>
    <row r="866" spans="1:23"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c r="W866" s="891"/>
    </row>
    <row r="867" spans="1:23"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c r="W867" s="891"/>
    </row>
    <row r="868" spans="1:23"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c r="W868" s="891"/>
    </row>
    <row r="869" spans="1:23"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c r="W869" s="891"/>
    </row>
    <row r="870" spans="1:23"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c r="W870" s="891"/>
    </row>
    <row r="871" spans="1:23"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c r="W871" s="891"/>
    </row>
    <row r="872" spans="1:23"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c r="W872" s="891"/>
    </row>
    <row r="873" spans="1:23"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c r="W873" s="891"/>
    </row>
    <row r="874" spans="1:23"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c r="W874" s="891"/>
    </row>
    <row r="875" spans="1:23"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c r="W875" s="891"/>
    </row>
    <row r="876" spans="1:23"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c r="W876" s="891"/>
    </row>
    <row r="877" spans="1:23"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c r="W877" s="891"/>
    </row>
    <row r="878" spans="1:23"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c r="W878" s="891"/>
    </row>
    <row r="879" spans="1:23"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c r="W879" s="891"/>
    </row>
    <row r="880" spans="1:23"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c r="W880" s="891"/>
    </row>
    <row r="881" spans="1:23"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c r="W881" s="891"/>
    </row>
    <row r="882" spans="1:23"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c r="W882" s="891"/>
    </row>
    <row r="883" spans="1:23"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c r="W883" s="891"/>
    </row>
    <row r="884" spans="1:23"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c r="W884" s="891"/>
    </row>
    <row r="885" spans="1:23"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c r="W885" s="891"/>
    </row>
    <row r="886" spans="1:23"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c r="W886" s="891"/>
    </row>
    <row r="887" spans="1:23"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c r="W887" s="891"/>
    </row>
    <row r="888" spans="1:23"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c r="W888" s="891"/>
    </row>
    <row r="889" spans="1:23"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c r="W889" s="891"/>
    </row>
    <row r="890" spans="1:23"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c r="W890" s="891"/>
    </row>
    <row r="891" spans="1:23"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c r="W891" s="891"/>
    </row>
    <row r="892" spans="1:23"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c r="W892" s="891"/>
    </row>
    <row r="893" spans="1:23"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c r="W893" s="891"/>
    </row>
    <row r="894" spans="1:23"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c r="W894" s="891"/>
    </row>
    <row r="895" spans="1:23"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c r="W895" s="891"/>
    </row>
    <row r="896" spans="1:23"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c r="W896" s="891"/>
    </row>
    <row r="897" spans="1:23"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c r="W897" s="891"/>
    </row>
    <row r="898" spans="1:23"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c r="W898" s="891"/>
    </row>
    <row r="899" spans="1:23"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c r="W899" s="891"/>
    </row>
    <row r="900" spans="1:23"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c r="W900" s="891"/>
    </row>
    <row r="901" spans="1:23"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c r="W901" s="891"/>
    </row>
    <row r="902" spans="1:23"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c r="W902" s="891"/>
    </row>
    <row r="903" spans="1:23"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c r="W903" s="891"/>
    </row>
    <row r="904" spans="1:23"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c r="W904" s="891"/>
    </row>
    <row r="905" spans="1:23"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c r="W905" s="891"/>
    </row>
    <row r="906" spans="1:23"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c r="W906" s="891"/>
    </row>
    <row r="907" spans="1:23"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c r="W907" s="891"/>
    </row>
    <row r="908" spans="1:23"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c r="W908" s="891"/>
    </row>
    <row r="909" spans="1:23"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c r="W909" s="891"/>
    </row>
    <row r="910" spans="1:23"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c r="W910" s="891"/>
    </row>
    <row r="911" spans="1:23"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c r="W911" s="891"/>
    </row>
    <row r="912" spans="1:23"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c r="W912" s="891"/>
    </row>
    <row r="913" spans="1:23"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c r="W913" s="891"/>
    </row>
    <row r="914" spans="1:23"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c r="W914" s="891"/>
    </row>
    <row r="915" spans="1:23"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c r="W915" s="891"/>
    </row>
    <row r="916" spans="1:23"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c r="W916" s="891"/>
    </row>
    <row r="917" spans="1:23"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c r="W917" s="891"/>
    </row>
    <row r="918" spans="1:23"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c r="W918" s="891"/>
    </row>
    <row r="919" spans="1:23"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c r="W919" s="891"/>
    </row>
    <row r="920" spans="1:23"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c r="W920" s="891"/>
    </row>
    <row r="921" spans="1:23"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c r="W921" s="891"/>
    </row>
    <row r="922" spans="1:23"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c r="W922" s="891"/>
    </row>
    <row r="923" spans="1:23"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c r="W923" s="891"/>
    </row>
    <row r="924" spans="1:23"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c r="W924" s="891"/>
    </row>
    <row r="925" spans="1:23"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c r="W925" s="891"/>
    </row>
    <row r="926" spans="1:23"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c r="W926" s="891"/>
    </row>
    <row r="927" spans="1:23"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c r="W927" s="891"/>
    </row>
    <row r="928" spans="1:23"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c r="W928" s="891"/>
    </row>
    <row r="929" spans="1:23"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c r="W929" s="891"/>
    </row>
    <row r="930" spans="1:23"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c r="W930" s="891"/>
    </row>
    <row r="931" spans="1:23"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c r="W931" s="891"/>
    </row>
    <row r="932" spans="1:23"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c r="W932" s="891"/>
    </row>
    <row r="933" spans="1:23"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c r="W933" s="891"/>
    </row>
    <row r="934" spans="1:23"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c r="W934" s="891"/>
    </row>
    <row r="935" spans="1:23"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c r="W935" s="891"/>
    </row>
    <row r="936" spans="1:23"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c r="W936" s="891"/>
    </row>
    <row r="937" spans="1:23"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c r="W937" s="891"/>
    </row>
    <row r="938" spans="1:23"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c r="W938" s="891"/>
    </row>
    <row r="939" spans="1:23"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c r="W939" s="891"/>
    </row>
    <row r="940" spans="1:23"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c r="W940" s="891"/>
    </row>
    <row r="941" spans="1:23"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c r="W941" s="891"/>
    </row>
    <row r="942" spans="1:23"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c r="W942" s="891"/>
    </row>
    <row r="943" spans="1:23"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c r="W943" s="891"/>
    </row>
    <row r="944" spans="1:23"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c r="W944" s="891"/>
    </row>
    <row r="945" spans="1:23"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c r="W945" s="891"/>
    </row>
    <row r="946" spans="1:23"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c r="W946" s="891"/>
    </row>
    <row r="947" spans="1:23"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c r="W947" s="891"/>
    </row>
    <row r="948" spans="1:23"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c r="W948" s="891"/>
    </row>
    <row r="949" spans="1:23"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c r="W949" s="891"/>
    </row>
    <row r="950" spans="1:23"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c r="W950" s="891"/>
    </row>
    <row r="951" spans="1:23"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c r="W951" s="891"/>
    </row>
    <row r="952" spans="1:23"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c r="W952" s="891"/>
    </row>
    <row r="953" spans="1:23"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c r="W953" s="891"/>
    </row>
    <row r="954" spans="1:23"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c r="W954" s="891"/>
    </row>
    <row r="955" spans="1:23"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c r="W955" s="891"/>
    </row>
    <row r="956" spans="1:23"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c r="W956" s="891"/>
    </row>
    <row r="957" spans="1:23"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c r="W957" s="891"/>
    </row>
    <row r="958" spans="1:23"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c r="W958" s="891"/>
    </row>
    <row r="959" spans="1:23"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c r="W959" s="891"/>
    </row>
    <row r="960" spans="1:23"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c r="W960" s="891"/>
    </row>
    <row r="961" spans="1:23"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c r="W961" s="891"/>
    </row>
    <row r="962" spans="1:23"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c r="W962" s="891"/>
    </row>
    <row r="963" spans="1:23"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c r="W963" s="891"/>
    </row>
    <row r="964" spans="1:23"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c r="W964" s="891"/>
    </row>
    <row r="965" spans="1:23"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c r="W965" s="891"/>
    </row>
    <row r="966" spans="1:23"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c r="W966" s="891"/>
    </row>
    <row r="967" spans="1:23"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c r="W967" s="891"/>
    </row>
    <row r="968" spans="1:23"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c r="W968" s="891"/>
    </row>
    <row r="969" spans="1:23"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c r="W969" s="891"/>
    </row>
    <row r="970" spans="1:23"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c r="W970" s="891"/>
    </row>
    <row r="971" spans="1:23"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c r="W971" s="891"/>
    </row>
    <row r="972" spans="1:23"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c r="W972" s="891"/>
    </row>
    <row r="973" spans="1:23"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c r="W973" s="891"/>
    </row>
    <row r="974" spans="1:23"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c r="W974" s="891"/>
    </row>
    <row r="975" spans="1:23"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c r="W975" s="891"/>
    </row>
    <row r="976" spans="1:23"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c r="W976" s="891"/>
    </row>
    <row r="977" spans="1:23"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c r="W977" s="891"/>
    </row>
    <row r="978" spans="1:23"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c r="W978" s="891"/>
    </row>
    <row r="979" spans="1:23"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c r="W979" s="891"/>
    </row>
    <row r="980" spans="1:23"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c r="W980" s="891"/>
    </row>
    <row r="981" spans="1:23"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c r="W981" s="891"/>
    </row>
    <row r="982" spans="1:23"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c r="W982" s="891"/>
    </row>
    <row r="983" spans="1:23"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c r="W983" s="891"/>
    </row>
    <row r="984" spans="1:23"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c r="W984" s="891"/>
    </row>
    <row r="985" spans="1:23"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c r="W985" s="891"/>
    </row>
    <row r="986" spans="1:23"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c r="W986" s="891"/>
    </row>
    <row r="987" spans="1:23"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c r="W987" s="891"/>
    </row>
    <row r="988" spans="1:23"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c r="W988" s="891"/>
    </row>
    <row r="989" spans="1:23"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c r="W989" s="891"/>
    </row>
    <row r="990" spans="1:23"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c r="W990" s="891"/>
    </row>
    <row r="991" spans="1:23"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c r="W991" s="891"/>
    </row>
    <row r="992" spans="1:23"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c r="W992" s="891"/>
    </row>
    <row r="993" spans="1:23"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c r="W993" s="891"/>
    </row>
    <row r="994" spans="1:23"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c r="W994" s="891"/>
    </row>
    <row r="995" spans="1:23"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c r="W995" s="891"/>
    </row>
    <row r="996" spans="1:23"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c r="W996" s="891"/>
    </row>
    <row r="997" spans="1:23" ht="15.75" customHeight="1">
      <c r="A997" s="891"/>
      <c r="B997" s="891"/>
      <c r="C997" s="891"/>
      <c r="D997" s="891"/>
      <c r="E997" s="891"/>
      <c r="F997" s="891"/>
      <c r="G997" s="891"/>
      <c r="H997" s="891"/>
      <c r="I997" s="891"/>
      <c r="K997" s="891"/>
      <c r="L997" s="891"/>
      <c r="M997" s="891"/>
      <c r="N997" s="891"/>
      <c r="O997" s="891"/>
      <c r="P997" s="891"/>
      <c r="Q997" s="891"/>
      <c r="R997" s="891"/>
      <c r="S997" s="891"/>
      <c r="T997" s="891"/>
      <c r="U997" s="891"/>
      <c r="V997" s="891"/>
      <c r="W997" s="891"/>
    </row>
    <row r="998" spans="1:23" ht="15.75" customHeight="1">
      <c r="A998" s="891"/>
      <c r="B998" s="891"/>
      <c r="C998" s="891"/>
      <c r="D998" s="891"/>
      <c r="E998" s="891"/>
      <c r="F998" s="891"/>
      <c r="G998" s="891"/>
      <c r="H998" s="891"/>
      <c r="I998" s="891"/>
      <c r="K998" s="891"/>
      <c r="L998" s="891"/>
      <c r="M998" s="891"/>
      <c r="N998" s="891"/>
      <c r="O998" s="891"/>
      <c r="P998" s="891"/>
      <c r="Q998" s="891"/>
      <c r="R998" s="891"/>
      <c r="S998" s="891"/>
      <c r="T998" s="891"/>
      <c r="U998" s="891"/>
      <c r="V998" s="891"/>
      <c r="W998" s="891"/>
    </row>
    <row r="999" spans="1:23" ht="15.75" customHeight="1">
      <c r="A999" s="891"/>
      <c r="B999" s="891"/>
      <c r="C999" s="891"/>
      <c r="D999" s="891"/>
      <c r="E999" s="891"/>
      <c r="F999" s="891"/>
      <c r="G999" s="891"/>
      <c r="H999" s="891"/>
      <c r="I999" s="891"/>
      <c r="L999" s="891"/>
      <c r="M999" s="891"/>
      <c r="N999" s="891"/>
      <c r="O999" s="891"/>
      <c r="P999" s="891"/>
      <c r="Q999" s="891"/>
      <c r="R999" s="891"/>
      <c r="S999" s="891"/>
      <c r="T999" s="891"/>
      <c r="U999" s="891"/>
      <c r="V999" s="891"/>
      <c r="W999" s="891"/>
    </row>
    <row r="1000" spans="1:23" ht="15.75" customHeight="1">
      <c r="A1000" s="891"/>
      <c r="B1000" s="891"/>
      <c r="C1000" s="891"/>
      <c r="D1000" s="891"/>
      <c r="E1000" s="891"/>
      <c r="F1000" s="891"/>
      <c r="G1000" s="891"/>
      <c r="H1000" s="891"/>
      <c r="I1000" s="891"/>
      <c r="M1000" s="891"/>
      <c r="N1000" s="891"/>
      <c r="O1000" s="891"/>
      <c r="P1000" s="891"/>
      <c r="Q1000" s="891"/>
      <c r="R1000" s="891"/>
      <c r="S1000" s="891"/>
      <c r="T1000" s="891"/>
      <c r="U1000" s="891"/>
      <c r="V1000" s="891"/>
      <c r="W1000" s="891"/>
    </row>
  </sheetData>
  <mergeCells count="11">
    <mergeCell ref="G5:I5"/>
    <mergeCell ref="B30:B32"/>
    <mergeCell ref="B33:G33"/>
    <mergeCell ref="B35:C35"/>
    <mergeCell ref="B1:I1"/>
    <mergeCell ref="B2:I2"/>
    <mergeCell ref="B3:G3"/>
    <mergeCell ref="B4:I4"/>
    <mergeCell ref="B5:B6"/>
    <mergeCell ref="C5:C6"/>
    <mergeCell ref="E5:F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F15" sqref="F15"/>
    </sheetView>
  </sheetViews>
  <sheetFormatPr defaultColWidth="14.42578125" defaultRowHeight="15" customHeight="1"/>
  <cols>
    <col min="1" max="1" width="6.42578125" style="890" customWidth="1"/>
    <col min="2" max="2" width="5.140625" style="890" customWidth="1"/>
    <col min="3" max="3" width="26.42578125" style="890" customWidth="1"/>
    <col min="4" max="4" width="12.5703125" style="890" customWidth="1"/>
    <col min="5" max="5" width="16.28515625" style="890" bestFit="1" customWidth="1"/>
    <col min="6" max="6" width="12.5703125" style="890" customWidth="1"/>
    <col min="7" max="7" width="16.140625" style="890" customWidth="1"/>
    <col min="8" max="8" width="16.28515625" style="890" bestFit="1" customWidth="1"/>
    <col min="9" max="9" width="11.85546875" style="890" customWidth="1"/>
    <col min="10" max="10" width="10.42578125" style="890" customWidth="1"/>
    <col min="11" max="22" width="8.42578125" style="890" customWidth="1"/>
    <col min="23" max="16384" width="14.42578125" style="890"/>
  </cols>
  <sheetData>
    <row r="1" spans="1:22" ht="15" customHeight="1">
      <c r="A1" s="892"/>
      <c r="B1" s="2606" t="s">
        <v>805</v>
      </c>
      <c r="C1" s="2605"/>
      <c r="D1" s="2605"/>
      <c r="E1" s="2605"/>
      <c r="F1" s="2605"/>
      <c r="G1" s="2605"/>
      <c r="H1" s="2605"/>
      <c r="I1" s="2605"/>
      <c r="J1" s="2605"/>
      <c r="K1" s="892"/>
      <c r="L1" s="892"/>
      <c r="M1" s="892"/>
      <c r="N1" s="892"/>
      <c r="O1" s="892"/>
      <c r="P1" s="892"/>
      <c r="Q1" s="892"/>
      <c r="R1" s="892"/>
      <c r="S1" s="892"/>
      <c r="T1" s="892"/>
      <c r="U1" s="892"/>
      <c r="V1" s="892"/>
    </row>
    <row r="2" spans="1:22" ht="15" customHeight="1">
      <c r="A2" s="892"/>
      <c r="B2" s="2617" t="s">
        <v>804</v>
      </c>
      <c r="C2" s="2605"/>
      <c r="D2" s="2605"/>
      <c r="E2" s="2605"/>
      <c r="F2" s="2605"/>
      <c r="G2" s="2605"/>
      <c r="H2" s="2605"/>
      <c r="I2" s="2605"/>
      <c r="J2" s="2605"/>
      <c r="K2" s="892"/>
      <c r="L2" s="892"/>
      <c r="M2" s="892"/>
      <c r="N2" s="892"/>
      <c r="O2" s="892"/>
      <c r="P2" s="892"/>
      <c r="Q2" s="892"/>
      <c r="R2" s="892"/>
      <c r="S2" s="892"/>
      <c r="T2" s="892"/>
      <c r="U2" s="892"/>
      <c r="V2" s="892"/>
    </row>
    <row r="3" spans="1:22" ht="15" customHeight="1">
      <c r="A3" s="892"/>
      <c r="B3" s="2617"/>
      <c r="C3" s="2605"/>
      <c r="D3" s="2605"/>
      <c r="E3" s="2605"/>
      <c r="F3" s="2605"/>
      <c r="G3" s="2605"/>
      <c r="H3" s="2605"/>
      <c r="I3" s="2605"/>
      <c r="J3" s="2605"/>
      <c r="K3" s="892"/>
      <c r="L3" s="892"/>
      <c r="M3" s="892"/>
      <c r="N3" s="892"/>
      <c r="O3" s="892"/>
      <c r="P3" s="892"/>
      <c r="Q3" s="892"/>
      <c r="R3" s="892"/>
      <c r="S3" s="892"/>
      <c r="T3" s="892"/>
      <c r="U3" s="892"/>
      <c r="V3" s="892"/>
    </row>
    <row r="4" spans="1:22" ht="15" customHeight="1" thickBot="1">
      <c r="A4" s="892"/>
      <c r="B4" s="2607" t="s">
        <v>184</v>
      </c>
      <c r="C4" s="2608"/>
      <c r="D4" s="2608"/>
      <c r="E4" s="2608"/>
      <c r="F4" s="2608"/>
      <c r="G4" s="2608"/>
      <c r="H4" s="2608"/>
      <c r="I4" s="2608"/>
      <c r="J4" s="2608"/>
      <c r="K4" s="892"/>
      <c r="L4" s="892"/>
      <c r="M4" s="892"/>
      <c r="N4" s="892"/>
      <c r="O4" s="892"/>
      <c r="P4" s="892"/>
      <c r="Q4" s="892"/>
      <c r="R4" s="892"/>
      <c r="S4" s="892"/>
      <c r="T4" s="892"/>
      <c r="U4" s="892"/>
      <c r="V4" s="892"/>
    </row>
    <row r="5" spans="1:22" ht="21" customHeight="1" thickTop="1">
      <c r="A5" s="892"/>
      <c r="B5" s="2609" t="s">
        <v>141</v>
      </c>
      <c r="C5" s="2618" t="s">
        <v>61</v>
      </c>
      <c r="D5" s="2620" t="s">
        <v>66</v>
      </c>
      <c r="E5" s="2613"/>
      <c r="F5" s="2621" t="s">
        <v>723</v>
      </c>
      <c r="G5" s="2613"/>
      <c r="H5" s="955" t="s">
        <v>722</v>
      </c>
      <c r="I5" s="2598" t="s">
        <v>659</v>
      </c>
      <c r="J5" s="2600"/>
      <c r="K5" s="892"/>
      <c r="L5" s="892"/>
      <c r="M5" s="892"/>
      <c r="N5" s="892"/>
      <c r="O5" s="892"/>
      <c r="P5" s="892"/>
      <c r="Q5" s="892"/>
      <c r="R5" s="892"/>
      <c r="S5" s="892"/>
      <c r="T5" s="892"/>
      <c r="U5" s="892"/>
      <c r="V5" s="892"/>
    </row>
    <row r="6" spans="1:22" ht="17.100000000000001" customHeight="1">
      <c r="A6" s="892"/>
      <c r="B6" s="2610"/>
      <c r="C6" s="2619"/>
      <c r="D6" s="954" t="s">
        <v>167</v>
      </c>
      <c r="E6" s="929" t="s">
        <v>562</v>
      </c>
      <c r="F6" s="954" t="s">
        <v>62</v>
      </c>
      <c r="G6" s="929" t="s">
        <v>562</v>
      </c>
      <c r="H6" s="929" t="s">
        <v>562</v>
      </c>
      <c r="I6" s="953" t="s">
        <v>67</v>
      </c>
      <c r="J6" s="952" t="s">
        <v>280</v>
      </c>
      <c r="K6" s="892"/>
      <c r="L6" s="892"/>
      <c r="M6" s="892"/>
      <c r="N6" s="892"/>
      <c r="O6" s="892"/>
      <c r="P6" s="892"/>
      <c r="Q6" s="892"/>
      <c r="R6" s="892"/>
      <c r="S6" s="892"/>
      <c r="T6" s="892"/>
      <c r="U6" s="892"/>
      <c r="V6" s="892"/>
    </row>
    <row r="7" spans="1:22" ht="15" customHeight="1">
      <c r="A7" s="892"/>
      <c r="B7" s="951"/>
      <c r="C7" s="942" t="s">
        <v>803</v>
      </c>
      <c r="D7" s="942">
        <v>51129.945438000002</v>
      </c>
      <c r="E7" s="942">
        <v>10423.819769</v>
      </c>
      <c r="F7" s="942">
        <v>49790.228813499998</v>
      </c>
      <c r="G7" s="942">
        <v>14521.360201000003</v>
      </c>
      <c r="H7" s="942">
        <v>10206.375689</v>
      </c>
      <c r="I7" s="941">
        <v>39.309394471553659</v>
      </c>
      <c r="J7" s="950">
        <v>-29.714740577145481</v>
      </c>
      <c r="K7" s="892"/>
      <c r="L7" s="892"/>
      <c r="M7" s="892"/>
      <c r="N7" s="892"/>
      <c r="O7" s="892"/>
      <c r="P7" s="892"/>
      <c r="Q7" s="892"/>
      <c r="R7" s="892"/>
      <c r="S7" s="892"/>
      <c r="T7" s="892"/>
      <c r="U7" s="892"/>
      <c r="V7" s="892"/>
    </row>
    <row r="8" spans="1:22" ht="15" customHeight="1">
      <c r="A8" s="892"/>
      <c r="B8" s="948">
        <v>1</v>
      </c>
      <c r="C8" s="947" t="s">
        <v>802</v>
      </c>
      <c r="D8" s="947">
        <v>6.5208000000000004</v>
      </c>
      <c r="E8" s="946">
        <v>0.65599999999999992</v>
      </c>
      <c r="F8" s="946">
        <v>0</v>
      </c>
      <c r="G8" s="946">
        <v>0</v>
      </c>
      <c r="H8" s="946">
        <v>0</v>
      </c>
      <c r="I8" s="945">
        <v>-100</v>
      </c>
      <c r="J8" s="944" t="s">
        <v>71</v>
      </c>
      <c r="K8" s="892"/>
      <c r="L8" s="897"/>
      <c r="M8" s="897"/>
      <c r="N8" s="892"/>
      <c r="O8" s="932"/>
      <c r="P8" s="892"/>
      <c r="Q8" s="932"/>
      <c r="R8" s="892"/>
      <c r="S8" s="892"/>
      <c r="T8" s="892"/>
      <c r="U8" s="892"/>
      <c r="V8" s="892"/>
    </row>
    <row r="9" spans="1:22" ht="15" customHeight="1">
      <c r="A9" s="892"/>
      <c r="B9" s="948">
        <v>2</v>
      </c>
      <c r="C9" s="947" t="s">
        <v>801</v>
      </c>
      <c r="D9" s="947">
        <v>0</v>
      </c>
      <c r="E9" s="946">
        <v>0</v>
      </c>
      <c r="F9" s="946">
        <v>0</v>
      </c>
      <c r="G9" s="946">
        <v>0</v>
      </c>
      <c r="H9" s="946">
        <v>0</v>
      </c>
      <c r="I9" s="945" t="s">
        <v>71</v>
      </c>
      <c r="J9" s="944" t="s">
        <v>71</v>
      </c>
      <c r="K9" s="892"/>
      <c r="L9" s="897"/>
      <c r="M9" s="897"/>
      <c r="N9" s="892"/>
      <c r="O9" s="932"/>
      <c r="P9" s="892"/>
      <c r="Q9" s="932"/>
      <c r="R9" s="892"/>
      <c r="S9" s="892"/>
      <c r="T9" s="892"/>
      <c r="U9" s="892"/>
      <c r="V9" s="892"/>
    </row>
    <row r="10" spans="1:22" ht="15" customHeight="1">
      <c r="A10" s="892"/>
      <c r="B10" s="948">
        <v>3</v>
      </c>
      <c r="C10" s="947" t="s">
        <v>800</v>
      </c>
      <c r="D10" s="947">
        <v>286.47884399999998</v>
      </c>
      <c r="E10" s="946">
        <v>69.134653999999998</v>
      </c>
      <c r="F10" s="946">
        <v>204.54895400000004</v>
      </c>
      <c r="G10" s="946">
        <v>19.946200000000001</v>
      </c>
      <c r="H10" s="946">
        <v>98.522175000000004</v>
      </c>
      <c r="I10" s="945">
        <v>-71.148767158073866</v>
      </c>
      <c r="J10" s="944">
        <v>393.93957244989019</v>
      </c>
      <c r="K10" s="892"/>
      <c r="L10" s="897"/>
      <c r="M10" s="897"/>
      <c r="N10" s="892"/>
      <c r="O10" s="932"/>
      <c r="P10" s="892"/>
      <c r="Q10" s="932"/>
      <c r="R10" s="892"/>
      <c r="S10" s="892"/>
      <c r="T10" s="892"/>
      <c r="U10" s="892"/>
      <c r="V10" s="892"/>
    </row>
    <row r="11" spans="1:22" ht="15" customHeight="1">
      <c r="A11" s="892"/>
      <c r="B11" s="948">
        <v>4</v>
      </c>
      <c r="C11" s="947" t="s">
        <v>799</v>
      </c>
      <c r="D11" s="947">
        <v>0.35630000000000001</v>
      </c>
      <c r="E11" s="946">
        <v>0.15629999999999999</v>
      </c>
      <c r="F11" s="946">
        <v>0</v>
      </c>
      <c r="G11" s="946">
        <v>0</v>
      </c>
      <c r="H11" s="946">
        <v>0</v>
      </c>
      <c r="I11" s="945">
        <v>-100</v>
      </c>
      <c r="J11" s="944" t="s">
        <v>71</v>
      </c>
      <c r="K11" s="892"/>
      <c r="L11" s="897"/>
      <c r="M11" s="897"/>
      <c r="N11" s="892"/>
      <c r="O11" s="932"/>
      <c r="P11" s="892"/>
      <c r="Q11" s="932"/>
      <c r="R11" s="892"/>
      <c r="S11" s="892"/>
      <c r="T11" s="892"/>
      <c r="U11" s="892"/>
      <c r="V11" s="892"/>
    </row>
    <row r="12" spans="1:22" ht="15" customHeight="1">
      <c r="A12" s="892"/>
      <c r="B12" s="948">
        <v>5</v>
      </c>
      <c r="C12" s="947" t="s">
        <v>755</v>
      </c>
      <c r="D12" s="947">
        <v>4283.8808159999999</v>
      </c>
      <c r="E12" s="946">
        <v>767.80300799999986</v>
      </c>
      <c r="F12" s="946">
        <v>4007.2664680000003</v>
      </c>
      <c r="G12" s="946">
        <v>1254.714248</v>
      </c>
      <c r="H12" s="946">
        <v>1468.6471999999999</v>
      </c>
      <c r="I12" s="945">
        <v>63.416167288576219</v>
      </c>
      <c r="J12" s="944">
        <v>17.050332563052223</v>
      </c>
      <c r="K12" s="892"/>
      <c r="L12" s="897"/>
      <c r="M12" s="897"/>
      <c r="N12" s="892"/>
      <c r="O12" s="932"/>
      <c r="P12" s="892"/>
      <c r="Q12" s="932"/>
      <c r="R12" s="892"/>
      <c r="S12" s="892"/>
      <c r="T12" s="892"/>
      <c r="U12" s="892"/>
      <c r="V12" s="892"/>
    </row>
    <row r="13" spans="1:22" ht="15" customHeight="1">
      <c r="A13" s="892"/>
      <c r="B13" s="948">
        <v>6</v>
      </c>
      <c r="C13" s="947" t="s">
        <v>798</v>
      </c>
      <c r="D13" s="947">
        <v>0</v>
      </c>
      <c r="E13" s="946">
        <v>0</v>
      </c>
      <c r="F13" s="946">
        <v>0</v>
      </c>
      <c r="G13" s="946">
        <v>0</v>
      </c>
      <c r="H13" s="946">
        <v>0</v>
      </c>
      <c r="I13" s="945" t="s">
        <v>71</v>
      </c>
      <c r="J13" s="944" t="s">
        <v>71</v>
      </c>
      <c r="K13" s="892"/>
      <c r="L13" s="897"/>
      <c r="M13" s="897"/>
      <c r="N13" s="892"/>
      <c r="O13" s="932"/>
      <c r="P13" s="892"/>
      <c r="Q13" s="932"/>
      <c r="R13" s="892"/>
      <c r="S13" s="892"/>
      <c r="T13" s="892"/>
      <c r="U13" s="892"/>
      <c r="V13" s="892"/>
    </row>
    <row r="14" spans="1:22" ht="15" customHeight="1">
      <c r="A14" s="892"/>
      <c r="B14" s="948">
        <v>7</v>
      </c>
      <c r="C14" s="947" t="s">
        <v>797</v>
      </c>
      <c r="D14" s="947">
        <v>492.70035499999994</v>
      </c>
      <c r="E14" s="946">
        <v>141.08435499999999</v>
      </c>
      <c r="F14" s="946">
        <v>195.40499300000002</v>
      </c>
      <c r="G14" s="946">
        <v>55.884609000000005</v>
      </c>
      <c r="H14" s="946">
        <v>25.088000000000001</v>
      </c>
      <c r="I14" s="945">
        <v>-60.389223170776084</v>
      </c>
      <c r="J14" s="944">
        <v>-55.107496591771806</v>
      </c>
      <c r="K14" s="892"/>
      <c r="L14" s="897"/>
      <c r="M14" s="897"/>
      <c r="N14" s="892"/>
      <c r="O14" s="932"/>
      <c r="P14" s="892"/>
      <c r="Q14" s="932"/>
      <c r="R14" s="892"/>
      <c r="S14" s="892"/>
      <c r="T14" s="892"/>
      <c r="U14" s="892"/>
      <c r="V14" s="892"/>
    </row>
    <row r="15" spans="1:22" ht="15" customHeight="1">
      <c r="A15" s="892"/>
      <c r="B15" s="948">
        <v>8</v>
      </c>
      <c r="C15" s="947" t="s">
        <v>796</v>
      </c>
      <c r="D15" s="947">
        <v>4.5511800000000004</v>
      </c>
      <c r="E15" s="946">
        <v>0.82410000000000005</v>
      </c>
      <c r="F15" s="946">
        <v>0.24559999999999998</v>
      </c>
      <c r="G15" s="946">
        <v>0</v>
      </c>
      <c r="H15" s="946">
        <v>0.26</v>
      </c>
      <c r="I15" s="945">
        <v>-100</v>
      </c>
      <c r="J15" s="944" t="s">
        <v>71</v>
      </c>
      <c r="K15" s="892"/>
      <c r="L15" s="897"/>
      <c r="M15" s="897"/>
      <c r="N15" s="892"/>
      <c r="O15" s="932"/>
      <c r="P15" s="892"/>
      <c r="Q15" s="932"/>
      <c r="R15" s="892"/>
      <c r="S15" s="892"/>
      <c r="T15" s="892"/>
      <c r="U15" s="892"/>
      <c r="V15" s="892"/>
    </row>
    <row r="16" spans="1:22" ht="15" customHeight="1">
      <c r="A16" s="892"/>
      <c r="B16" s="948">
        <v>9</v>
      </c>
      <c r="C16" s="947" t="s">
        <v>795</v>
      </c>
      <c r="D16" s="947">
        <v>82.080905000000001</v>
      </c>
      <c r="E16" s="946">
        <v>5.4680720000000003</v>
      </c>
      <c r="F16" s="946">
        <v>61.883760000000009</v>
      </c>
      <c r="G16" s="946">
        <v>6.3994960000000001</v>
      </c>
      <c r="H16" s="946">
        <v>21.495911999999997</v>
      </c>
      <c r="I16" s="945">
        <v>17.033864952765796</v>
      </c>
      <c r="J16" s="944">
        <v>235.900077131074</v>
      </c>
      <c r="K16" s="892"/>
      <c r="L16" s="897"/>
      <c r="M16" s="897"/>
      <c r="N16" s="892"/>
      <c r="O16" s="932"/>
      <c r="P16" s="892"/>
      <c r="Q16" s="932"/>
      <c r="R16" s="892"/>
      <c r="S16" s="892"/>
      <c r="T16" s="892"/>
      <c r="U16" s="892"/>
      <c r="V16" s="892"/>
    </row>
    <row r="17" spans="1:22" ht="15" customHeight="1">
      <c r="A17" s="892"/>
      <c r="B17" s="948">
        <v>10</v>
      </c>
      <c r="C17" s="947" t="s">
        <v>794</v>
      </c>
      <c r="D17" s="947">
        <v>971.19859899999994</v>
      </c>
      <c r="E17" s="946">
        <v>234.83173099999999</v>
      </c>
      <c r="F17" s="946">
        <v>487.91181899999998</v>
      </c>
      <c r="G17" s="946">
        <v>153.63149200000001</v>
      </c>
      <c r="H17" s="946">
        <v>125.501662</v>
      </c>
      <c r="I17" s="945">
        <v>-34.578052401274505</v>
      </c>
      <c r="J17" s="944">
        <v>-18.309937392263308</v>
      </c>
      <c r="K17" s="892"/>
      <c r="L17" s="897"/>
      <c r="M17" s="897"/>
      <c r="N17" s="892"/>
      <c r="O17" s="932"/>
      <c r="P17" s="892"/>
      <c r="Q17" s="932"/>
      <c r="R17" s="892"/>
      <c r="S17" s="892"/>
      <c r="T17" s="892"/>
      <c r="U17" s="892"/>
      <c r="V17" s="892"/>
    </row>
    <row r="18" spans="1:22" ht="15" customHeight="1">
      <c r="A18" s="892"/>
      <c r="B18" s="948">
        <v>11</v>
      </c>
      <c r="C18" s="947" t="s">
        <v>793</v>
      </c>
      <c r="D18" s="947">
        <v>2.5525500000000001</v>
      </c>
      <c r="E18" s="946">
        <v>2.52555</v>
      </c>
      <c r="F18" s="946">
        <v>4.4212999999999996</v>
      </c>
      <c r="G18" s="946">
        <v>3.7347999999999999</v>
      </c>
      <c r="H18" s="946">
        <v>7.8041599999999995</v>
      </c>
      <c r="I18" s="945">
        <v>47.880659658292245</v>
      </c>
      <c r="J18" s="944">
        <v>108.95790939273854</v>
      </c>
      <c r="K18" s="892"/>
      <c r="L18" s="897"/>
      <c r="M18" s="897"/>
      <c r="N18" s="892"/>
      <c r="O18" s="932"/>
      <c r="P18" s="892"/>
      <c r="Q18" s="932"/>
      <c r="R18" s="892"/>
      <c r="S18" s="892"/>
      <c r="T18" s="892"/>
      <c r="U18" s="892"/>
      <c r="V18" s="892"/>
    </row>
    <row r="19" spans="1:22" ht="15" customHeight="1">
      <c r="A19" s="892"/>
      <c r="B19" s="948">
        <v>12</v>
      </c>
      <c r="C19" s="947" t="s">
        <v>792</v>
      </c>
      <c r="D19" s="947">
        <v>209.93287999999998</v>
      </c>
      <c r="E19" s="946">
        <v>53.85098</v>
      </c>
      <c r="F19" s="946">
        <v>94.240591000000009</v>
      </c>
      <c r="G19" s="946">
        <v>20.378291999999998</v>
      </c>
      <c r="H19" s="946">
        <v>18.017325</v>
      </c>
      <c r="I19" s="945">
        <v>-62.157992296519026</v>
      </c>
      <c r="J19" s="944">
        <v>-11.585696190828941</v>
      </c>
      <c r="K19" s="892"/>
      <c r="L19" s="897"/>
      <c r="M19" s="897"/>
      <c r="N19" s="892"/>
      <c r="O19" s="932"/>
      <c r="P19" s="892"/>
      <c r="Q19" s="932"/>
      <c r="R19" s="892"/>
      <c r="S19" s="892"/>
      <c r="T19" s="892"/>
      <c r="U19" s="892"/>
      <c r="V19" s="892"/>
    </row>
    <row r="20" spans="1:22" ht="15" customHeight="1">
      <c r="A20" s="892"/>
      <c r="B20" s="948">
        <v>13</v>
      </c>
      <c r="C20" s="947" t="s">
        <v>791</v>
      </c>
      <c r="D20" s="947">
        <v>0</v>
      </c>
      <c r="E20" s="946">
        <v>0</v>
      </c>
      <c r="F20" s="946">
        <v>0</v>
      </c>
      <c r="G20" s="946">
        <v>0</v>
      </c>
      <c r="H20" s="946">
        <v>0</v>
      </c>
      <c r="I20" s="945" t="s">
        <v>71</v>
      </c>
      <c r="J20" s="944" t="s">
        <v>71</v>
      </c>
      <c r="K20" s="892"/>
      <c r="L20" s="897"/>
      <c r="M20" s="897"/>
      <c r="N20" s="892"/>
      <c r="O20" s="932"/>
      <c r="P20" s="892"/>
      <c r="Q20" s="932"/>
      <c r="R20" s="892"/>
      <c r="S20" s="892"/>
      <c r="T20" s="892"/>
      <c r="U20" s="892"/>
      <c r="V20" s="892"/>
    </row>
    <row r="21" spans="1:22" ht="15" customHeight="1">
      <c r="A21" s="892"/>
      <c r="B21" s="948">
        <v>14</v>
      </c>
      <c r="C21" s="947" t="s">
        <v>790</v>
      </c>
      <c r="D21" s="947">
        <v>82.715326000000005</v>
      </c>
      <c r="E21" s="946">
        <v>16.206910000000001</v>
      </c>
      <c r="F21" s="946">
        <v>1.7199999999999998</v>
      </c>
      <c r="G21" s="946">
        <v>0.6399999999999999</v>
      </c>
      <c r="H21" s="946">
        <v>0</v>
      </c>
      <c r="I21" s="945">
        <v>-96.051067106561334</v>
      </c>
      <c r="J21" s="944">
        <v>-100</v>
      </c>
      <c r="K21" s="892"/>
      <c r="L21" s="897"/>
      <c r="M21" s="897"/>
      <c r="N21" s="892"/>
      <c r="O21" s="932"/>
      <c r="P21" s="892"/>
      <c r="Q21" s="932"/>
      <c r="R21" s="892"/>
      <c r="S21" s="892"/>
      <c r="T21" s="892"/>
      <c r="U21" s="892"/>
      <c r="V21" s="892"/>
    </row>
    <row r="22" spans="1:22" ht="15" customHeight="1">
      <c r="A22" s="892"/>
      <c r="B22" s="948">
        <v>15</v>
      </c>
      <c r="C22" s="947" t="s">
        <v>741</v>
      </c>
      <c r="D22" s="947">
        <v>497.32837600000005</v>
      </c>
      <c r="E22" s="946">
        <v>119.92279600000001</v>
      </c>
      <c r="F22" s="946">
        <v>400.22087999999997</v>
      </c>
      <c r="G22" s="946">
        <v>127.630672</v>
      </c>
      <c r="H22" s="946">
        <v>165.05697599999999</v>
      </c>
      <c r="I22" s="945">
        <v>6.4273651524936071</v>
      </c>
      <c r="J22" s="944">
        <v>29.323910478196012</v>
      </c>
      <c r="K22" s="892"/>
      <c r="L22" s="897"/>
      <c r="M22" s="897"/>
      <c r="N22" s="892"/>
      <c r="O22" s="932"/>
      <c r="P22" s="892"/>
      <c r="Q22" s="932"/>
      <c r="R22" s="892"/>
      <c r="S22" s="892"/>
      <c r="T22" s="892"/>
      <c r="U22" s="892"/>
      <c r="V22" s="892"/>
    </row>
    <row r="23" spans="1:22" ht="15" customHeight="1">
      <c r="A23" s="892"/>
      <c r="B23" s="948">
        <v>16</v>
      </c>
      <c r="C23" s="947" t="s">
        <v>789</v>
      </c>
      <c r="D23" s="947">
        <v>50.949212000000003</v>
      </c>
      <c r="E23" s="946">
        <v>10.767045</v>
      </c>
      <c r="F23" s="946">
        <v>53.928938000000002</v>
      </c>
      <c r="G23" s="946">
        <v>21.400644</v>
      </c>
      <c r="H23" s="946">
        <v>0.748027</v>
      </c>
      <c r="I23" s="945">
        <v>98.760607018917455</v>
      </c>
      <c r="J23" s="944">
        <v>-96.504651916082523</v>
      </c>
      <c r="K23" s="892"/>
      <c r="L23" s="897"/>
      <c r="M23" s="897"/>
      <c r="N23" s="892"/>
      <c r="O23" s="932"/>
      <c r="P23" s="892"/>
      <c r="Q23" s="932"/>
      <c r="R23" s="892"/>
      <c r="S23" s="892"/>
      <c r="T23" s="892"/>
      <c r="U23" s="892"/>
      <c r="V23" s="892"/>
    </row>
    <row r="24" spans="1:22" ht="15" customHeight="1">
      <c r="A24" s="892"/>
      <c r="B24" s="948">
        <v>17</v>
      </c>
      <c r="C24" s="947" t="s">
        <v>748</v>
      </c>
      <c r="D24" s="947">
        <v>723.425884</v>
      </c>
      <c r="E24" s="946">
        <v>89.871848999999997</v>
      </c>
      <c r="F24" s="946">
        <v>926.88951100000008</v>
      </c>
      <c r="G24" s="946">
        <v>40.790238000000002</v>
      </c>
      <c r="H24" s="946">
        <v>265.09960699999999</v>
      </c>
      <c r="I24" s="945">
        <v>-54.612886622595241</v>
      </c>
      <c r="J24" s="944">
        <v>549.9094391162904</v>
      </c>
      <c r="K24" s="892"/>
      <c r="L24" s="897"/>
      <c r="M24" s="897"/>
      <c r="N24" s="892"/>
      <c r="O24" s="932"/>
      <c r="P24" s="892"/>
      <c r="Q24" s="932"/>
      <c r="R24" s="892"/>
      <c r="S24" s="892"/>
      <c r="T24" s="892"/>
      <c r="U24" s="892"/>
      <c r="V24" s="892"/>
    </row>
    <row r="25" spans="1:22" ht="15" customHeight="1">
      <c r="A25" s="892"/>
      <c r="B25" s="948">
        <v>18</v>
      </c>
      <c r="C25" s="947" t="s">
        <v>753</v>
      </c>
      <c r="D25" s="947">
        <v>4549.8538099999996</v>
      </c>
      <c r="E25" s="946">
        <v>1404.089348</v>
      </c>
      <c r="F25" s="946">
        <v>3430.2274110000003</v>
      </c>
      <c r="G25" s="946">
        <v>988.62877300000014</v>
      </c>
      <c r="H25" s="946">
        <v>997.54494899999997</v>
      </c>
      <c r="I25" s="945">
        <v>-29.589326034827224</v>
      </c>
      <c r="J25" s="944">
        <v>0.90187300263815473</v>
      </c>
      <c r="K25" s="892"/>
      <c r="L25" s="897"/>
      <c r="M25" s="897"/>
      <c r="N25" s="892"/>
      <c r="O25" s="932"/>
      <c r="P25" s="892"/>
      <c r="Q25" s="932"/>
      <c r="R25" s="892"/>
      <c r="S25" s="892"/>
      <c r="T25" s="892"/>
      <c r="U25" s="892"/>
      <c r="V25" s="892"/>
    </row>
    <row r="26" spans="1:22" ht="15" customHeight="1">
      <c r="A26" s="892"/>
      <c r="B26" s="948">
        <v>19</v>
      </c>
      <c r="C26" s="947" t="s">
        <v>756</v>
      </c>
      <c r="D26" s="947">
        <v>5811.4162900000001</v>
      </c>
      <c r="E26" s="946">
        <v>1210.2861790000002</v>
      </c>
      <c r="F26" s="946">
        <v>5262.2016330000006</v>
      </c>
      <c r="G26" s="946">
        <v>1293.424491</v>
      </c>
      <c r="H26" s="946">
        <v>1601.4271010000002</v>
      </c>
      <c r="I26" s="945">
        <v>6.8693102046900094</v>
      </c>
      <c r="J26" s="944">
        <v>23.812956391591953</v>
      </c>
      <c r="K26" s="892"/>
      <c r="L26" s="897"/>
      <c r="M26" s="897"/>
      <c r="N26" s="892"/>
      <c r="O26" s="932"/>
      <c r="P26" s="892"/>
      <c r="Q26" s="932"/>
      <c r="R26" s="892"/>
      <c r="S26" s="892"/>
      <c r="T26" s="892"/>
      <c r="U26" s="892"/>
      <c r="V26" s="892"/>
    </row>
    <row r="27" spans="1:22" ht="15" customHeight="1">
      <c r="A27" s="892"/>
      <c r="B27" s="948"/>
      <c r="C27" s="947" t="s">
        <v>788</v>
      </c>
      <c r="D27" s="947">
        <v>318.42295600000006</v>
      </c>
      <c r="E27" s="946">
        <v>63.599792000000001</v>
      </c>
      <c r="F27" s="946">
        <v>312.76492499999995</v>
      </c>
      <c r="G27" s="946">
        <v>80.833428999999995</v>
      </c>
      <c r="H27" s="946">
        <v>96.588117999999994</v>
      </c>
      <c r="I27" s="945">
        <v>27.097002141139058</v>
      </c>
      <c r="J27" s="944">
        <v>19.490313840329605</v>
      </c>
      <c r="K27" s="892"/>
      <c r="L27" s="897"/>
      <c r="M27" s="897"/>
      <c r="N27" s="892"/>
      <c r="O27" s="932"/>
      <c r="P27" s="892"/>
      <c r="Q27" s="932"/>
      <c r="R27" s="892"/>
      <c r="S27" s="892"/>
      <c r="T27" s="892"/>
      <c r="U27" s="892"/>
      <c r="V27" s="892"/>
    </row>
    <row r="28" spans="1:22" ht="15" customHeight="1">
      <c r="A28" s="892"/>
      <c r="B28" s="948"/>
      <c r="C28" s="947" t="s">
        <v>787</v>
      </c>
      <c r="D28" s="947">
        <v>5492.9933339999998</v>
      </c>
      <c r="E28" s="946">
        <v>1146.6863870000002</v>
      </c>
      <c r="F28" s="946">
        <v>4949.4367080000002</v>
      </c>
      <c r="G28" s="946">
        <v>1212.591062</v>
      </c>
      <c r="H28" s="946">
        <v>1504.8389830000001</v>
      </c>
      <c r="I28" s="945">
        <v>5.7474018831270826</v>
      </c>
      <c r="J28" s="944">
        <v>24.101111261530988</v>
      </c>
      <c r="K28" s="892"/>
      <c r="L28" s="897"/>
      <c r="M28" s="897"/>
      <c r="N28" s="892"/>
      <c r="O28" s="932"/>
      <c r="P28" s="892"/>
      <c r="Q28" s="932"/>
      <c r="R28" s="892"/>
      <c r="S28" s="892"/>
      <c r="T28" s="892"/>
      <c r="U28" s="892"/>
      <c r="V28" s="892"/>
    </row>
    <row r="29" spans="1:22" ht="15" customHeight="1">
      <c r="A29" s="892"/>
      <c r="B29" s="948"/>
      <c r="C29" s="947" t="s">
        <v>786</v>
      </c>
      <c r="D29" s="947">
        <v>0</v>
      </c>
      <c r="E29" s="946">
        <v>0</v>
      </c>
      <c r="F29" s="946">
        <v>0</v>
      </c>
      <c r="G29" s="946">
        <v>0</v>
      </c>
      <c r="H29" s="946">
        <v>0</v>
      </c>
      <c r="I29" s="945" t="s">
        <v>71</v>
      </c>
      <c r="J29" s="944" t="s">
        <v>71</v>
      </c>
      <c r="K29" s="892"/>
      <c r="L29" s="897"/>
      <c r="M29" s="897"/>
      <c r="N29" s="892"/>
      <c r="O29" s="932"/>
      <c r="P29" s="892"/>
      <c r="Q29" s="932"/>
      <c r="R29" s="892"/>
      <c r="S29" s="892"/>
      <c r="T29" s="892"/>
      <c r="U29" s="892"/>
      <c r="V29" s="892"/>
    </row>
    <row r="30" spans="1:22" ht="15" customHeight="1">
      <c r="A30" s="892"/>
      <c r="B30" s="948">
        <v>20</v>
      </c>
      <c r="C30" s="947" t="s">
        <v>785</v>
      </c>
      <c r="D30" s="947">
        <v>10.060434000000001</v>
      </c>
      <c r="E30" s="946">
        <v>0</v>
      </c>
      <c r="F30" s="946">
        <v>9.2059039999999985</v>
      </c>
      <c r="G30" s="946">
        <v>1.4577979999999999</v>
      </c>
      <c r="H30" s="946">
        <v>0</v>
      </c>
      <c r="I30" s="945" t="s">
        <v>71</v>
      </c>
      <c r="J30" s="944" t="s">
        <v>71</v>
      </c>
      <c r="K30" s="892"/>
      <c r="L30" s="897"/>
      <c r="M30" s="897"/>
      <c r="N30" s="892"/>
      <c r="O30" s="932"/>
      <c r="P30" s="892"/>
      <c r="Q30" s="932"/>
      <c r="R30" s="892"/>
      <c r="S30" s="892"/>
      <c r="T30" s="892"/>
      <c r="U30" s="892"/>
      <c r="V30" s="892"/>
    </row>
    <row r="31" spans="1:22" ht="15" customHeight="1">
      <c r="A31" s="892"/>
      <c r="B31" s="948">
        <v>21</v>
      </c>
      <c r="C31" s="947" t="s">
        <v>784</v>
      </c>
      <c r="D31" s="947">
        <v>0</v>
      </c>
      <c r="E31" s="946">
        <v>0</v>
      </c>
      <c r="F31" s="946">
        <v>1.556</v>
      </c>
      <c r="G31" s="946">
        <v>0</v>
      </c>
      <c r="H31" s="946">
        <v>0</v>
      </c>
      <c r="I31" s="945" t="s">
        <v>71</v>
      </c>
      <c r="J31" s="944" t="s">
        <v>71</v>
      </c>
      <c r="K31" s="892"/>
      <c r="L31" s="897"/>
      <c r="M31" s="897"/>
      <c r="N31" s="892"/>
      <c r="O31" s="932"/>
      <c r="P31" s="892"/>
      <c r="Q31" s="932"/>
      <c r="R31" s="892"/>
      <c r="S31" s="892"/>
      <c r="T31" s="892"/>
      <c r="U31" s="892"/>
      <c r="V31" s="892"/>
    </row>
    <row r="32" spans="1:22" ht="15" customHeight="1">
      <c r="A32" s="892"/>
      <c r="B32" s="948">
        <v>22</v>
      </c>
      <c r="C32" s="947" t="s">
        <v>783</v>
      </c>
      <c r="D32" s="947">
        <v>51.560067000000004</v>
      </c>
      <c r="E32" s="946">
        <v>15.639806</v>
      </c>
      <c r="F32" s="946">
        <v>40.003810999999999</v>
      </c>
      <c r="G32" s="946">
        <v>22.067342</v>
      </c>
      <c r="H32" s="946">
        <v>9.5334690000000002</v>
      </c>
      <c r="I32" s="945">
        <v>41.097287268141315</v>
      </c>
      <c r="J32" s="944">
        <v>-56.798290432984629</v>
      </c>
      <c r="K32" s="892"/>
      <c r="L32" s="897"/>
      <c r="M32" s="897"/>
      <c r="N32" s="892"/>
      <c r="O32" s="932"/>
      <c r="P32" s="892"/>
      <c r="Q32" s="932"/>
      <c r="R32" s="892"/>
      <c r="S32" s="892"/>
      <c r="T32" s="892"/>
      <c r="U32" s="892"/>
      <c r="V32" s="892"/>
    </row>
    <row r="33" spans="1:22" ht="15" customHeight="1">
      <c r="A33" s="892"/>
      <c r="B33" s="948">
        <v>23</v>
      </c>
      <c r="C33" s="947" t="s">
        <v>751</v>
      </c>
      <c r="D33" s="947">
        <v>734.03962399999989</v>
      </c>
      <c r="E33" s="946">
        <v>304.48403400000001</v>
      </c>
      <c r="F33" s="946">
        <v>975.80095600000016</v>
      </c>
      <c r="G33" s="946">
        <v>406.25876700000003</v>
      </c>
      <c r="H33" s="946">
        <v>601.50442299999997</v>
      </c>
      <c r="I33" s="945">
        <v>33.425310241390207</v>
      </c>
      <c r="J33" s="944">
        <v>48.059432031899973</v>
      </c>
      <c r="K33" s="892"/>
      <c r="L33" s="897"/>
      <c r="M33" s="897"/>
      <c r="N33" s="892"/>
      <c r="O33" s="932"/>
      <c r="P33" s="892"/>
      <c r="Q33" s="932"/>
      <c r="R33" s="892"/>
      <c r="S33" s="892"/>
      <c r="T33" s="892"/>
      <c r="U33" s="892"/>
      <c r="V33" s="892"/>
    </row>
    <row r="34" spans="1:22" ht="15" customHeight="1">
      <c r="A34" s="892"/>
      <c r="B34" s="948">
        <v>24</v>
      </c>
      <c r="C34" s="947" t="s">
        <v>782</v>
      </c>
      <c r="D34" s="947">
        <v>29.837589999999999</v>
      </c>
      <c r="E34" s="946">
        <v>8.0240000000000009</v>
      </c>
      <c r="F34" s="946">
        <v>26.084728000000002</v>
      </c>
      <c r="G34" s="946">
        <v>3.4496000000000002</v>
      </c>
      <c r="H34" s="946">
        <v>5.3247999999999998</v>
      </c>
      <c r="I34" s="945">
        <v>-57.008973080757727</v>
      </c>
      <c r="J34" s="944">
        <v>54.359925788497208</v>
      </c>
      <c r="K34" s="892"/>
      <c r="L34" s="897"/>
      <c r="M34" s="897"/>
      <c r="N34" s="892"/>
      <c r="O34" s="932"/>
      <c r="P34" s="892"/>
      <c r="Q34" s="932"/>
      <c r="R34" s="892"/>
      <c r="S34" s="892"/>
      <c r="T34" s="892"/>
      <c r="U34" s="892"/>
      <c r="V34" s="892"/>
    </row>
    <row r="35" spans="1:22" ht="15" customHeight="1">
      <c r="A35" s="892"/>
      <c r="B35" s="948">
        <v>25</v>
      </c>
      <c r="C35" s="947" t="s">
        <v>750</v>
      </c>
      <c r="D35" s="947">
        <v>791.50769500000001</v>
      </c>
      <c r="E35" s="946">
        <v>213.44825800000001</v>
      </c>
      <c r="F35" s="946">
        <v>789.136573</v>
      </c>
      <c r="G35" s="946">
        <v>228.37977999999998</v>
      </c>
      <c r="H35" s="946">
        <v>466.17871700000001</v>
      </c>
      <c r="I35" s="945">
        <v>6.9953824593874003</v>
      </c>
      <c r="J35" s="944">
        <v>104.12433929133309</v>
      </c>
      <c r="K35" s="892"/>
      <c r="L35" s="897"/>
      <c r="M35" s="897"/>
      <c r="N35" s="892"/>
      <c r="O35" s="932"/>
      <c r="P35" s="892"/>
      <c r="Q35" s="932"/>
      <c r="R35" s="892"/>
      <c r="S35" s="892"/>
      <c r="T35" s="892"/>
      <c r="U35" s="892"/>
      <c r="V35" s="892"/>
    </row>
    <row r="36" spans="1:22" ht="15" customHeight="1">
      <c r="A36" s="892"/>
      <c r="B36" s="948">
        <v>26</v>
      </c>
      <c r="C36" s="947" t="s">
        <v>749</v>
      </c>
      <c r="D36" s="947">
        <v>1608.104673</v>
      </c>
      <c r="E36" s="946">
        <v>424.01331800000003</v>
      </c>
      <c r="F36" s="946">
        <v>1566.4142770000001</v>
      </c>
      <c r="G36" s="946">
        <v>332.21210600000001</v>
      </c>
      <c r="H36" s="946">
        <v>447.083665</v>
      </c>
      <c r="I36" s="945">
        <v>-21.650549193362849</v>
      </c>
      <c r="J36" s="944">
        <v>34.577776343887962</v>
      </c>
      <c r="K36" s="892"/>
      <c r="L36" s="897"/>
      <c r="M36" s="897"/>
      <c r="N36" s="892"/>
      <c r="O36" s="932"/>
      <c r="P36" s="892"/>
      <c r="Q36" s="932"/>
      <c r="R36" s="892"/>
      <c r="S36" s="892"/>
      <c r="T36" s="892"/>
      <c r="U36" s="892"/>
      <c r="V36" s="892"/>
    </row>
    <row r="37" spans="1:22" ht="15" customHeight="1">
      <c r="A37" s="892"/>
      <c r="B37" s="948">
        <v>27</v>
      </c>
      <c r="C37" s="947" t="s">
        <v>781</v>
      </c>
      <c r="D37" s="947">
        <v>42.312079000000011</v>
      </c>
      <c r="E37" s="946">
        <v>1.818624</v>
      </c>
      <c r="F37" s="946">
        <v>4.4166919999999994</v>
      </c>
      <c r="G37" s="946">
        <v>0.99624999999999997</v>
      </c>
      <c r="H37" s="946">
        <v>0.59</v>
      </c>
      <c r="I37" s="945">
        <v>-45.219572599943689</v>
      </c>
      <c r="J37" s="944">
        <v>-40.777917189460474</v>
      </c>
      <c r="K37" s="892"/>
      <c r="L37" s="897"/>
      <c r="M37" s="897"/>
      <c r="N37" s="892"/>
      <c r="O37" s="932"/>
      <c r="P37" s="892"/>
      <c r="Q37" s="932"/>
      <c r="R37" s="892"/>
      <c r="S37" s="892"/>
      <c r="T37" s="892"/>
      <c r="U37" s="892"/>
      <c r="V37" s="892"/>
    </row>
    <row r="38" spans="1:22" ht="15" customHeight="1">
      <c r="A38" s="892"/>
      <c r="B38" s="948">
        <v>28</v>
      </c>
      <c r="C38" s="947" t="s">
        <v>780</v>
      </c>
      <c r="D38" s="947">
        <v>7.8628440000000008</v>
      </c>
      <c r="E38" s="946">
        <v>0</v>
      </c>
      <c r="F38" s="946">
        <v>12.110659999999999</v>
      </c>
      <c r="G38" s="946">
        <v>2.157375</v>
      </c>
      <c r="H38" s="946">
        <v>0.834928</v>
      </c>
      <c r="I38" s="945" t="s">
        <v>71</v>
      </c>
      <c r="J38" s="944">
        <v>-61.298893331015705</v>
      </c>
      <c r="K38" s="892"/>
      <c r="L38" s="897"/>
      <c r="M38" s="897"/>
      <c r="N38" s="892"/>
      <c r="O38" s="932"/>
      <c r="P38" s="892"/>
      <c r="Q38" s="932"/>
      <c r="R38" s="892"/>
      <c r="S38" s="892"/>
      <c r="T38" s="892"/>
      <c r="U38" s="892"/>
      <c r="V38" s="892"/>
    </row>
    <row r="39" spans="1:22" ht="15" customHeight="1">
      <c r="A39" s="892"/>
      <c r="B39" s="948">
        <v>29</v>
      </c>
      <c r="C39" s="947" t="s">
        <v>752</v>
      </c>
      <c r="D39" s="947">
        <v>113.464872</v>
      </c>
      <c r="E39" s="946">
        <v>37.542704000000001</v>
      </c>
      <c r="F39" s="946">
        <v>87.793511000000009</v>
      </c>
      <c r="G39" s="946">
        <v>22.672136000000002</v>
      </c>
      <c r="H39" s="946">
        <v>20.131701</v>
      </c>
      <c r="I39" s="945">
        <v>-39.609741482659309</v>
      </c>
      <c r="J39" s="944">
        <v>-11.205097746414367</v>
      </c>
      <c r="K39" s="892"/>
      <c r="L39" s="897"/>
      <c r="M39" s="897"/>
      <c r="N39" s="892"/>
      <c r="O39" s="932"/>
      <c r="P39" s="892"/>
      <c r="Q39" s="932"/>
      <c r="R39" s="892"/>
      <c r="S39" s="892"/>
      <c r="T39" s="892"/>
      <c r="U39" s="892"/>
      <c r="V39" s="892"/>
    </row>
    <row r="40" spans="1:22" ht="15" customHeight="1">
      <c r="A40" s="892"/>
      <c r="B40" s="948">
        <v>30</v>
      </c>
      <c r="C40" s="947" t="s">
        <v>779</v>
      </c>
      <c r="D40" s="947">
        <v>2.5923400000000001</v>
      </c>
      <c r="E40" s="946">
        <v>1.4038999999999999</v>
      </c>
      <c r="F40" s="946">
        <v>22.917394999999999</v>
      </c>
      <c r="G40" s="946">
        <v>0</v>
      </c>
      <c r="H40" s="946">
        <v>11.981769999999999</v>
      </c>
      <c r="I40" s="945">
        <v>-100</v>
      </c>
      <c r="J40" s="944" t="s">
        <v>71</v>
      </c>
      <c r="K40" s="892"/>
      <c r="L40" s="897"/>
      <c r="M40" s="897"/>
      <c r="N40" s="892"/>
      <c r="O40" s="932"/>
      <c r="P40" s="892"/>
      <c r="Q40" s="932"/>
      <c r="R40" s="892"/>
      <c r="S40" s="892"/>
      <c r="T40" s="892"/>
      <c r="U40" s="892"/>
      <c r="V40" s="892"/>
    </row>
    <row r="41" spans="1:22" ht="15" customHeight="1">
      <c r="A41" s="892"/>
      <c r="B41" s="948">
        <v>31</v>
      </c>
      <c r="C41" s="947" t="s">
        <v>778</v>
      </c>
      <c r="D41" s="947">
        <v>6159.6351059999997</v>
      </c>
      <c r="E41" s="946">
        <v>1453.422669</v>
      </c>
      <c r="F41" s="946">
        <v>4426.0298130000001</v>
      </c>
      <c r="G41" s="946">
        <v>1361.5377169999999</v>
      </c>
      <c r="H41" s="946">
        <v>1510.043138</v>
      </c>
      <c r="I41" s="945">
        <v>-6.3219704742337512</v>
      </c>
      <c r="J41" s="944">
        <v>10.907183778001794</v>
      </c>
      <c r="K41" s="892"/>
      <c r="L41" s="897"/>
      <c r="M41" s="897"/>
      <c r="N41" s="892"/>
      <c r="O41" s="932"/>
      <c r="P41" s="892"/>
      <c r="Q41" s="932"/>
      <c r="R41" s="892"/>
      <c r="S41" s="892"/>
      <c r="T41" s="892"/>
      <c r="U41" s="892"/>
      <c r="V41" s="892"/>
    </row>
    <row r="42" spans="1:22" ht="15" customHeight="1">
      <c r="A42" s="892"/>
      <c r="B42" s="948">
        <v>32</v>
      </c>
      <c r="C42" s="947" t="s">
        <v>777</v>
      </c>
      <c r="D42" s="947">
        <v>0.23600000000000002</v>
      </c>
      <c r="E42" s="946">
        <v>1.6500000000000001E-2</v>
      </c>
      <c r="F42" s="946">
        <v>0.30500000000000005</v>
      </c>
      <c r="G42" s="946">
        <v>0</v>
      </c>
      <c r="H42" s="946">
        <v>0</v>
      </c>
      <c r="I42" s="945">
        <v>-100</v>
      </c>
      <c r="J42" s="944" t="s">
        <v>71</v>
      </c>
      <c r="K42" s="892"/>
      <c r="L42" s="897"/>
      <c r="M42" s="897"/>
      <c r="N42" s="892"/>
      <c r="O42" s="932"/>
      <c r="P42" s="892"/>
      <c r="Q42" s="932"/>
      <c r="R42" s="892"/>
      <c r="S42" s="892"/>
      <c r="T42" s="892"/>
      <c r="U42" s="892"/>
      <c r="V42" s="892"/>
    </row>
    <row r="43" spans="1:22" ht="15" customHeight="1">
      <c r="A43" s="892"/>
      <c r="B43" s="948">
        <v>33</v>
      </c>
      <c r="C43" s="947" t="s">
        <v>776</v>
      </c>
      <c r="D43" s="947">
        <v>0.83199999999999996</v>
      </c>
      <c r="E43" s="946">
        <v>0</v>
      </c>
      <c r="F43" s="946">
        <v>0.36</v>
      </c>
      <c r="G43" s="946">
        <v>0</v>
      </c>
      <c r="H43" s="946">
        <v>0</v>
      </c>
      <c r="I43" s="945" t="s">
        <v>71</v>
      </c>
      <c r="J43" s="944" t="s">
        <v>71</v>
      </c>
      <c r="K43" s="892"/>
      <c r="L43" s="897"/>
      <c r="M43" s="897"/>
      <c r="N43" s="892"/>
      <c r="O43" s="932"/>
      <c r="P43" s="892"/>
      <c r="Q43" s="932"/>
      <c r="R43" s="892"/>
      <c r="S43" s="892"/>
      <c r="T43" s="892"/>
      <c r="U43" s="892"/>
      <c r="V43" s="892"/>
    </row>
    <row r="44" spans="1:22" ht="15" customHeight="1">
      <c r="A44" s="892"/>
      <c r="B44" s="948">
        <v>34</v>
      </c>
      <c r="C44" s="947" t="s">
        <v>775</v>
      </c>
      <c r="D44" s="947">
        <v>174.36774700000001</v>
      </c>
      <c r="E44" s="946">
        <v>55.811131000000003</v>
      </c>
      <c r="F44" s="946">
        <v>171.23894199999998</v>
      </c>
      <c r="G44" s="946">
        <v>40.709187</v>
      </c>
      <c r="H44" s="946">
        <v>25.353175999999998</v>
      </c>
      <c r="I44" s="945">
        <v>-27.059018029933853</v>
      </c>
      <c r="J44" s="944">
        <v>-37.72124213632663</v>
      </c>
      <c r="K44" s="892"/>
      <c r="L44" s="897"/>
      <c r="M44" s="897"/>
      <c r="N44" s="892"/>
      <c r="O44" s="932"/>
      <c r="P44" s="892"/>
      <c r="Q44" s="932"/>
      <c r="R44" s="892"/>
      <c r="S44" s="892"/>
      <c r="T44" s="892"/>
      <c r="U44" s="892"/>
      <c r="V44" s="892"/>
    </row>
    <row r="45" spans="1:22" ht="15" customHeight="1">
      <c r="A45" s="892"/>
      <c r="B45" s="948">
        <v>35</v>
      </c>
      <c r="C45" s="947" t="s">
        <v>774</v>
      </c>
      <c r="D45" s="947">
        <v>0</v>
      </c>
      <c r="E45" s="946">
        <v>0</v>
      </c>
      <c r="F45" s="946">
        <v>0</v>
      </c>
      <c r="G45" s="946">
        <v>0</v>
      </c>
      <c r="H45" s="946">
        <v>0</v>
      </c>
      <c r="I45" s="945" t="s">
        <v>71</v>
      </c>
      <c r="J45" s="949" t="s">
        <v>71</v>
      </c>
      <c r="K45" s="892"/>
      <c r="L45" s="897"/>
      <c r="M45" s="897"/>
      <c r="N45" s="892"/>
      <c r="O45" s="932"/>
      <c r="P45" s="892"/>
      <c r="Q45" s="932"/>
      <c r="R45" s="892"/>
      <c r="S45" s="892"/>
      <c r="T45" s="892"/>
      <c r="U45" s="892"/>
      <c r="V45" s="892"/>
    </row>
    <row r="46" spans="1:22" ht="15" customHeight="1">
      <c r="A46" s="892"/>
      <c r="B46" s="948">
        <v>36</v>
      </c>
      <c r="C46" s="947" t="s">
        <v>742</v>
      </c>
      <c r="D46" s="947">
        <v>1385.560465</v>
      </c>
      <c r="E46" s="946">
        <v>287.46391</v>
      </c>
      <c r="F46" s="946">
        <v>812.05876999999998</v>
      </c>
      <c r="G46" s="946">
        <v>210.42485299999998</v>
      </c>
      <c r="H46" s="946">
        <v>166.92259999999999</v>
      </c>
      <c r="I46" s="945">
        <v>-26.799557899285517</v>
      </c>
      <c r="J46" s="944">
        <v>-20.673533748411359</v>
      </c>
      <c r="K46" s="892"/>
      <c r="L46" s="897"/>
      <c r="M46" s="897"/>
      <c r="N46" s="892"/>
      <c r="O46" s="932"/>
      <c r="P46" s="892"/>
      <c r="Q46" s="932"/>
      <c r="R46" s="892"/>
      <c r="S46" s="892"/>
      <c r="T46" s="892"/>
      <c r="U46" s="892"/>
      <c r="V46" s="892"/>
    </row>
    <row r="47" spans="1:22" ht="15" customHeight="1">
      <c r="A47" s="892"/>
      <c r="B47" s="948">
        <v>37</v>
      </c>
      <c r="C47" s="947" t="s">
        <v>773</v>
      </c>
      <c r="D47" s="947">
        <v>0</v>
      </c>
      <c r="E47" s="946">
        <v>0</v>
      </c>
      <c r="F47" s="946">
        <v>0</v>
      </c>
      <c r="G47" s="946">
        <v>0</v>
      </c>
      <c r="H47" s="946">
        <v>0</v>
      </c>
      <c r="I47" s="945" t="s">
        <v>71</v>
      </c>
      <c r="J47" s="944" t="s">
        <v>71</v>
      </c>
      <c r="K47" s="892"/>
      <c r="L47" s="897"/>
      <c r="M47" s="897"/>
      <c r="N47" s="892"/>
      <c r="O47" s="932"/>
      <c r="P47" s="892"/>
      <c r="Q47" s="932"/>
      <c r="R47" s="892"/>
      <c r="S47" s="892"/>
      <c r="T47" s="892"/>
      <c r="U47" s="892"/>
      <c r="V47" s="892"/>
    </row>
    <row r="48" spans="1:22" ht="15" customHeight="1">
      <c r="A48" s="892"/>
      <c r="B48" s="948">
        <v>38</v>
      </c>
      <c r="C48" s="947" t="s">
        <v>745</v>
      </c>
      <c r="D48" s="947">
        <v>906.50298899999996</v>
      </c>
      <c r="E48" s="946">
        <v>243.49428499999999</v>
      </c>
      <c r="F48" s="946">
        <v>755.21441200000004</v>
      </c>
      <c r="G48" s="946">
        <v>173.86222599999999</v>
      </c>
      <c r="H48" s="946">
        <v>181.19109200000003</v>
      </c>
      <c r="I48" s="945">
        <v>-28.596999309449913</v>
      </c>
      <c r="J48" s="944">
        <v>4.2153296714376722</v>
      </c>
      <c r="K48" s="892"/>
      <c r="L48" s="897"/>
      <c r="M48" s="897"/>
      <c r="N48" s="892"/>
      <c r="O48" s="932"/>
      <c r="P48" s="892"/>
      <c r="Q48" s="932"/>
      <c r="R48" s="892"/>
      <c r="S48" s="892"/>
      <c r="T48" s="892"/>
      <c r="U48" s="892"/>
      <c r="V48" s="892"/>
    </row>
    <row r="49" spans="1:22" ht="15" customHeight="1">
      <c r="A49" s="892"/>
      <c r="B49" s="948">
        <v>39</v>
      </c>
      <c r="C49" s="947" t="s">
        <v>772</v>
      </c>
      <c r="D49" s="947">
        <v>189.89267999999998</v>
      </c>
      <c r="E49" s="946">
        <v>34.448987000000002</v>
      </c>
      <c r="F49" s="946">
        <v>70.846008999999995</v>
      </c>
      <c r="G49" s="946">
        <v>33.332678999999999</v>
      </c>
      <c r="H49" s="946">
        <v>2.4</v>
      </c>
      <c r="I49" s="945">
        <v>-3.2404668386910913</v>
      </c>
      <c r="J49" s="944">
        <v>-92.799858661225528</v>
      </c>
      <c r="K49" s="892"/>
      <c r="L49" s="897"/>
      <c r="M49" s="897"/>
      <c r="N49" s="892"/>
      <c r="O49" s="932"/>
      <c r="P49" s="892"/>
      <c r="Q49" s="932"/>
      <c r="R49" s="892"/>
      <c r="S49" s="892"/>
      <c r="T49" s="892"/>
      <c r="U49" s="892"/>
      <c r="V49" s="892"/>
    </row>
    <row r="50" spans="1:22" ht="15" customHeight="1">
      <c r="A50" s="892"/>
      <c r="B50" s="948">
        <v>40</v>
      </c>
      <c r="C50" s="947" t="s">
        <v>771</v>
      </c>
      <c r="D50" s="947">
        <v>0.71428899999999995</v>
      </c>
      <c r="E50" s="946">
        <v>0.29312700000000003</v>
      </c>
      <c r="F50" s="946">
        <v>0.82210099999999997</v>
      </c>
      <c r="G50" s="946">
        <v>0</v>
      </c>
      <c r="H50" s="946">
        <v>0</v>
      </c>
      <c r="I50" s="945">
        <v>-100</v>
      </c>
      <c r="J50" s="944" t="s">
        <v>71</v>
      </c>
      <c r="K50" s="892"/>
      <c r="L50" s="897"/>
      <c r="M50" s="897"/>
      <c r="N50" s="892"/>
      <c r="O50" s="932"/>
      <c r="P50" s="892"/>
      <c r="Q50" s="932"/>
      <c r="R50" s="892"/>
      <c r="S50" s="892"/>
      <c r="T50" s="892"/>
      <c r="U50" s="892"/>
      <c r="V50" s="892"/>
    </row>
    <row r="51" spans="1:22" ht="15" customHeight="1">
      <c r="A51" s="892"/>
      <c r="B51" s="948">
        <v>41</v>
      </c>
      <c r="C51" s="947" t="s">
        <v>770</v>
      </c>
      <c r="D51" s="947">
        <v>0</v>
      </c>
      <c r="E51" s="946">
        <v>0</v>
      </c>
      <c r="F51" s="946">
        <v>0</v>
      </c>
      <c r="G51" s="946">
        <v>0</v>
      </c>
      <c r="H51" s="946">
        <v>0</v>
      </c>
      <c r="I51" s="945" t="s">
        <v>71</v>
      </c>
      <c r="J51" s="944" t="s">
        <v>71</v>
      </c>
      <c r="K51" s="892"/>
      <c r="L51" s="897"/>
      <c r="M51" s="897"/>
      <c r="N51" s="892"/>
      <c r="O51" s="932"/>
      <c r="P51" s="892"/>
      <c r="Q51" s="932"/>
      <c r="R51" s="892"/>
      <c r="S51" s="892"/>
      <c r="T51" s="892"/>
      <c r="U51" s="892"/>
      <c r="V51" s="892"/>
    </row>
    <row r="52" spans="1:22" ht="15" customHeight="1">
      <c r="A52" s="892"/>
      <c r="B52" s="948">
        <v>42</v>
      </c>
      <c r="C52" s="947" t="s">
        <v>769</v>
      </c>
      <c r="D52" s="947">
        <v>312.442387</v>
      </c>
      <c r="E52" s="946">
        <v>45.426447999999993</v>
      </c>
      <c r="F52" s="946">
        <v>186.84685899999999</v>
      </c>
      <c r="G52" s="946">
        <v>34.157507000000003</v>
      </c>
      <c r="H52" s="946">
        <v>24.64</v>
      </c>
      <c r="I52" s="945">
        <v>-24.807004500990246</v>
      </c>
      <c r="J52" s="944">
        <v>-27.863587936906526</v>
      </c>
      <c r="K52" s="892"/>
      <c r="L52" s="897"/>
      <c r="M52" s="897"/>
      <c r="N52" s="892"/>
      <c r="O52" s="932"/>
      <c r="P52" s="892"/>
      <c r="Q52" s="932"/>
      <c r="R52" s="892"/>
      <c r="S52" s="892"/>
      <c r="T52" s="892"/>
      <c r="U52" s="892"/>
      <c r="V52" s="892"/>
    </row>
    <row r="53" spans="1:22" ht="15" customHeight="1">
      <c r="A53" s="892"/>
      <c r="B53" s="948">
        <v>43</v>
      </c>
      <c r="C53" s="947" t="s">
        <v>768</v>
      </c>
      <c r="D53" s="947">
        <v>3420.4740070000007</v>
      </c>
      <c r="E53" s="946">
        <v>856.71499500000004</v>
      </c>
      <c r="F53" s="946">
        <v>2873.7096059999999</v>
      </c>
      <c r="G53" s="946">
        <v>777.21577300000001</v>
      </c>
      <c r="H53" s="946">
        <v>779.8647840000001</v>
      </c>
      <c r="I53" s="945">
        <v>-9.2795413251754724</v>
      </c>
      <c r="J53" s="944">
        <v>0.3408334071470307</v>
      </c>
      <c r="K53" s="892"/>
      <c r="L53" s="897"/>
      <c r="M53" s="897"/>
      <c r="N53" s="892"/>
      <c r="O53" s="932"/>
      <c r="P53" s="892"/>
      <c r="Q53" s="932"/>
      <c r="R53" s="892"/>
      <c r="S53" s="892"/>
      <c r="T53" s="892"/>
      <c r="U53" s="892"/>
      <c r="V53" s="892"/>
    </row>
    <row r="54" spans="1:22" ht="15" customHeight="1">
      <c r="A54" s="892"/>
      <c r="B54" s="948">
        <v>44</v>
      </c>
      <c r="C54" s="947" t="s">
        <v>767</v>
      </c>
      <c r="D54" s="947">
        <v>754.70392499999991</v>
      </c>
      <c r="E54" s="946">
        <v>142.55513099999999</v>
      </c>
      <c r="F54" s="946">
        <v>1015.420003</v>
      </c>
      <c r="G54" s="946">
        <v>268.24191300000001</v>
      </c>
      <c r="H54" s="946">
        <v>360.25983000000002</v>
      </c>
      <c r="I54" s="945">
        <v>88.167140051942454</v>
      </c>
      <c r="J54" s="944">
        <v>34.304078721657504</v>
      </c>
      <c r="K54" s="892"/>
      <c r="L54" s="897"/>
      <c r="M54" s="897"/>
      <c r="N54" s="892"/>
      <c r="O54" s="932"/>
      <c r="P54" s="892"/>
      <c r="Q54" s="932"/>
      <c r="R54" s="892"/>
      <c r="S54" s="892"/>
      <c r="T54" s="892"/>
      <c r="U54" s="892"/>
      <c r="V54" s="892"/>
    </row>
    <row r="55" spans="1:22" ht="15" customHeight="1">
      <c r="A55" s="892"/>
      <c r="B55" s="948">
        <v>45</v>
      </c>
      <c r="C55" s="947" t="s">
        <v>747</v>
      </c>
      <c r="D55" s="947">
        <v>815.8509210000002</v>
      </c>
      <c r="E55" s="946">
        <v>299.34390900000005</v>
      </c>
      <c r="F55" s="946">
        <v>733.34211300000004</v>
      </c>
      <c r="G55" s="946">
        <v>241.21394200000003</v>
      </c>
      <c r="H55" s="946">
        <v>300.35005000000001</v>
      </c>
      <c r="I55" s="945">
        <v>-19.419124709833341</v>
      </c>
      <c r="J55" s="944">
        <v>24.516040619244123</v>
      </c>
      <c r="K55" s="892"/>
      <c r="L55" s="897"/>
      <c r="M55" s="897"/>
      <c r="N55" s="892"/>
      <c r="O55" s="932"/>
      <c r="P55" s="892"/>
      <c r="Q55" s="932"/>
      <c r="R55" s="892"/>
      <c r="S55" s="892"/>
      <c r="T55" s="892"/>
      <c r="U55" s="892"/>
      <c r="V55" s="892"/>
    </row>
    <row r="56" spans="1:22" ht="15" customHeight="1">
      <c r="A56" s="892"/>
      <c r="B56" s="948">
        <v>46</v>
      </c>
      <c r="C56" s="947" t="s">
        <v>766</v>
      </c>
      <c r="D56" s="947">
        <v>0.56000000000000005</v>
      </c>
      <c r="E56" s="946">
        <v>0</v>
      </c>
      <c r="F56" s="946">
        <v>2.955E-2</v>
      </c>
      <c r="G56" s="946">
        <v>2.955E-2</v>
      </c>
      <c r="H56" s="946">
        <v>0</v>
      </c>
      <c r="I56" s="945" t="s">
        <v>71</v>
      </c>
      <c r="J56" s="944" t="s">
        <v>71</v>
      </c>
      <c r="K56" s="892"/>
      <c r="L56" s="897"/>
      <c r="M56" s="897"/>
      <c r="N56" s="892"/>
      <c r="O56" s="932"/>
      <c r="P56" s="892"/>
      <c r="Q56" s="932"/>
      <c r="R56" s="892"/>
      <c r="S56" s="892"/>
      <c r="T56" s="892"/>
      <c r="U56" s="892"/>
      <c r="V56" s="892"/>
    </row>
    <row r="57" spans="1:22" ht="15" customHeight="1">
      <c r="A57" s="892"/>
      <c r="B57" s="948">
        <v>47</v>
      </c>
      <c r="C57" s="947" t="s">
        <v>594</v>
      </c>
      <c r="D57" s="947">
        <v>122.47136</v>
      </c>
      <c r="E57" s="946">
        <v>84.308210000000003</v>
      </c>
      <c r="F57" s="946">
        <v>116.362319</v>
      </c>
      <c r="G57" s="946">
        <v>87.990244999999987</v>
      </c>
      <c r="H57" s="946">
        <v>65.051588999999993</v>
      </c>
      <c r="I57" s="945">
        <v>4.367350463258532</v>
      </c>
      <c r="J57" s="944">
        <v>-26.069544413701763</v>
      </c>
      <c r="K57" s="892"/>
      <c r="L57" s="897"/>
      <c r="M57" s="897"/>
      <c r="N57" s="892"/>
      <c r="O57" s="932"/>
      <c r="P57" s="892"/>
      <c r="Q57" s="932"/>
      <c r="R57" s="892"/>
      <c r="S57" s="892"/>
      <c r="T57" s="892"/>
      <c r="U57" s="892"/>
      <c r="V57" s="892"/>
    </row>
    <row r="58" spans="1:22" ht="15" customHeight="1">
      <c r="A58" s="892"/>
      <c r="B58" s="948">
        <v>48</v>
      </c>
      <c r="C58" s="947" t="s">
        <v>744</v>
      </c>
      <c r="D58" s="947">
        <v>2154.3160749999997</v>
      </c>
      <c r="E58" s="946">
        <v>436.87605600000001</v>
      </c>
      <c r="F58" s="946">
        <v>617.58085500000004</v>
      </c>
      <c r="G58" s="946">
        <v>172.12762200000003</v>
      </c>
      <c r="H58" s="946">
        <v>180.19056399999999</v>
      </c>
      <c r="I58" s="945">
        <v>-60.600353432965434</v>
      </c>
      <c r="J58" s="944">
        <v>4.6842812944920382</v>
      </c>
      <c r="K58" s="892"/>
      <c r="L58" s="897"/>
      <c r="M58" s="897"/>
      <c r="N58" s="892"/>
      <c r="O58" s="932"/>
      <c r="P58" s="892"/>
      <c r="Q58" s="932"/>
      <c r="R58" s="892"/>
      <c r="S58" s="892"/>
      <c r="T58" s="892"/>
      <c r="U58" s="892"/>
      <c r="V58" s="892"/>
    </row>
    <row r="59" spans="1:22" ht="15" customHeight="1">
      <c r="A59" s="892"/>
      <c r="B59" s="948">
        <v>49</v>
      </c>
      <c r="C59" s="947" t="s">
        <v>746</v>
      </c>
      <c r="D59" s="947">
        <v>2950.9501519999999</v>
      </c>
      <c r="E59" s="946">
        <v>975.62751000000003</v>
      </c>
      <c r="F59" s="946">
        <v>1025.5305529999998</v>
      </c>
      <c r="G59" s="946">
        <v>360.73087799999996</v>
      </c>
      <c r="H59" s="946">
        <v>251.28949900000001</v>
      </c>
      <c r="I59" s="945">
        <v>-63.025757853015037</v>
      </c>
      <c r="J59" s="944">
        <v>-30.338788741007079</v>
      </c>
      <c r="K59" s="892"/>
      <c r="L59" s="897"/>
      <c r="M59" s="897"/>
      <c r="N59" s="892"/>
      <c r="O59" s="932"/>
      <c r="P59" s="892"/>
      <c r="Q59" s="932"/>
      <c r="R59" s="892"/>
      <c r="S59" s="892"/>
      <c r="T59" s="892"/>
      <c r="U59" s="892"/>
      <c r="V59" s="892"/>
    </row>
    <row r="60" spans="1:22" ht="15" customHeight="1">
      <c r="A60" s="892"/>
      <c r="B60" s="948">
        <v>50</v>
      </c>
      <c r="C60" s="947" t="s">
        <v>765</v>
      </c>
      <c r="D60" s="947">
        <v>10333.150989999998</v>
      </c>
      <c r="E60" s="946">
        <v>374.16337999999996</v>
      </c>
      <c r="F60" s="946">
        <v>18317.979543499998</v>
      </c>
      <c r="G60" s="946">
        <v>5752.9310000000005</v>
      </c>
      <c r="H60" s="946">
        <v>0.44280000000000003</v>
      </c>
      <c r="I60" s="945" t="s">
        <v>71</v>
      </c>
      <c r="J60" s="944">
        <v>-99.992303053869406</v>
      </c>
      <c r="K60" s="892"/>
      <c r="L60" s="897"/>
      <c r="M60" s="897"/>
      <c r="N60" s="892"/>
      <c r="O60" s="932"/>
      <c r="P60" s="892"/>
      <c r="Q60" s="932"/>
      <c r="R60" s="892"/>
      <c r="S60" s="892"/>
      <c r="T60" s="892"/>
      <c r="U60" s="892"/>
      <c r="V60" s="892"/>
    </row>
    <row r="61" spans="1:22" ht="15" customHeight="1">
      <c r="A61" s="892"/>
      <c r="B61" s="943"/>
      <c r="C61" s="942" t="s">
        <v>764</v>
      </c>
      <c r="D61" s="942">
        <v>11601.894261999985</v>
      </c>
      <c r="E61" s="942">
        <v>2740.3939689999984</v>
      </c>
      <c r="F61" s="942">
        <v>20318.656708500002</v>
      </c>
      <c r="G61" s="942">
        <v>3349.5209479999994</v>
      </c>
      <c r="H61" s="942">
        <v>11127.376692000002</v>
      </c>
      <c r="I61" s="941">
        <v>22.227715645655081</v>
      </c>
      <c r="J61" s="940">
        <v>232.2080042115922</v>
      </c>
      <c r="K61" s="892"/>
      <c r="L61" s="897"/>
      <c r="M61" s="897"/>
      <c r="N61" s="892"/>
      <c r="O61" s="932"/>
      <c r="P61" s="892"/>
      <c r="Q61" s="932"/>
      <c r="R61" s="892"/>
      <c r="S61" s="892"/>
      <c r="T61" s="892"/>
      <c r="U61" s="892"/>
      <c r="V61" s="892"/>
    </row>
    <row r="62" spans="1:22" ht="15" customHeight="1" thickBot="1">
      <c r="A62" s="892"/>
      <c r="B62" s="939"/>
      <c r="C62" s="938" t="s">
        <v>763</v>
      </c>
      <c r="D62" s="938">
        <v>62731.83969999999</v>
      </c>
      <c r="E62" s="937">
        <v>13164.213737999999</v>
      </c>
      <c r="F62" s="937">
        <v>70108.885521999997</v>
      </c>
      <c r="G62" s="937">
        <v>17870.881149000001</v>
      </c>
      <c r="H62" s="937">
        <v>21333.752381000002</v>
      </c>
      <c r="I62" s="936">
        <v>35.75350191567972</v>
      </c>
      <c r="J62" s="935">
        <v>19.377171182148302</v>
      </c>
      <c r="K62" s="892"/>
      <c r="L62" s="897"/>
      <c r="M62" s="897"/>
      <c r="N62" s="892"/>
      <c r="O62" s="932"/>
      <c r="P62" s="892"/>
      <c r="Q62" s="932"/>
      <c r="R62" s="892"/>
      <c r="S62" s="892"/>
      <c r="T62" s="892"/>
      <c r="U62" s="892"/>
      <c r="V62" s="892"/>
    </row>
    <row r="63" spans="1:22" ht="15.75" customHeight="1" thickTop="1">
      <c r="A63" s="892"/>
      <c r="B63" s="2614" t="s">
        <v>762</v>
      </c>
      <c r="C63" s="2615"/>
      <c r="D63" s="2615"/>
      <c r="E63" s="2615"/>
      <c r="F63" s="2615"/>
      <c r="G63" s="2615"/>
      <c r="H63" s="2615"/>
      <c r="I63" s="2615"/>
      <c r="J63" s="2615"/>
      <c r="K63" s="892"/>
      <c r="L63" s="892"/>
      <c r="M63" s="892"/>
      <c r="N63" s="892"/>
      <c r="O63" s="892"/>
      <c r="P63" s="892"/>
      <c r="Q63" s="892"/>
      <c r="R63" s="892"/>
      <c r="S63" s="892"/>
      <c r="T63" s="892"/>
      <c r="U63" s="892"/>
      <c r="V63" s="892"/>
    </row>
    <row r="64" spans="1:22" ht="15" customHeight="1">
      <c r="A64" s="892"/>
      <c r="B64" s="2616" t="s">
        <v>726</v>
      </c>
      <c r="C64" s="2605"/>
      <c r="D64" s="2605"/>
      <c r="E64" s="2605"/>
      <c r="F64" s="2605"/>
      <c r="G64" s="2605"/>
      <c r="H64" s="2605"/>
      <c r="I64" s="2605"/>
      <c r="J64" s="2605"/>
      <c r="K64" s="892"/>
      <c r="L64" s="892"/>
      <c r="M64" s="892"/>
      <c r="N64" s="892"/>
      <c r="O64" s="892"/>
      <c r="P64" s="892"/>
      <c r="Q64" s="892"/>
      <c r="R64" s="892"/>
      <c r="S64" s="892"/>
      <c r="T64" s="892"/>
      <c r="U64" s="892"/>
      <c r="V64" s="892"/>
    </row>
    <row r="65" spans="1:22" ht="15" customHeight="1">
      <c r="A65" s="892"/>
      <c r="B65" s="892"/>
      <c r="C65" s="892"/>
      <c r="D65" s="898"/>
      <c r="E65" s="898"/>
      <c r="F65" s="898"/>
      <c r="G65" s="898"/>
      <c r="H65" s="898"/>
      <c r="I65" s="932"/>
      <c r="J65" s="932"/>
      <c r="K65" s="892"/>
      <c r="L65" s="892"/>
      <c r="M65" s="892"/>
      <c r="N65" s="892"/>
      <c r="O65" s="892"/>
      <c r="P65" s="892"/>
      <c r="Q65" s="892"/>
      <c r="R65" s="892"/>
      <c r="S65" s="892"/>
      <c r="T65" s="892"/>
      <c r="U65" s="892"/>
      <c r="V65" s="892"/>
    </row>
    <row r="66" spans="1:22" ht="15.75" customHeight="1">
      <c r="A66" s="892"/>
      <c r="B66" s="892"/>
      <c r="C66" s="892"/>
      <c r="D66" s="934"/>
      <c r="E66" s="934"/>
      <c r="F66" s="934"/>
      <c r="G66" s="934"/>
      <c r="H66" s="934"/>
      <c r="I66" s="934"/>
      <c r="J66" s="934"/>
      <c r="K66" s="892"/>
      <c r="L66" s="892"/>
      <c r="M66" s="892"/>
      <c r="N66" s="892"/>
      <c r="O66" s="892"/>
      <c r="P66" s="892"/>
      <c r="Q66" s="892"/>
      <c r="R66" s="892"/>
      <c r="S66" s="892"/>
      <c r="T66" s="892"/>
      <c r="U66" s="892"/>
      <c r="V66" s="892"/>
    </row>
    <row r="67" spans="1:22" ht="15.75" customHeight="1">
      <c r="A67" s="892"/>
      <c r="B67" s="892"/>
      <c r="C67" s="892"/>
      <c r="D67" s="933"/>
      <c r="E67" s="933"/>
      <c r="F67" s="933"/>
      <c r="G67" s="933"/>
      <c r="H67" s="933"/>
      <c r="I67" s="933"/>
      <c r="J67" s="933"/>
      <c r="K67" s="892"/>
      <c r="L67" s="892"/>
      <c r="M67" s="892"/>
      <c r="N67" s="892"/>
      <c r="O67" s="892"/>
      <c r="P67" s="892"/>
      <c r="Q67" s="892"/>
      <c r="R67" s="892"/>
      <c r="S67" s="892"/>
      <c r="T67" s="892"/>
      <c r="U67" s="892"/>
      <c r="V67" s="892"/>
    </row>
    <row r="68" spans="1:22" ht="15.75" customHeight="1">
      <c r="A68" s="892"/>
      <c r="B68" s="892"/>
      <c r="C68" s="892"/>
      <c r="D68" s="932"/>
      <c r="E68" s="932"/>
      <c r="F68" s="932"/>
      <c r="G68" s="932"/>
      <c r="H68" s="932"/>
      <c r="I68" s="932"/>
      <c r="J68" s="932"/>
      <c r="K68" s="892"/>
      <c r="L68" s="892"/>
      <c r="M68" s="892"/>
      <c r="N68" s="892"/>
      <c r="O68" s="892"/>
      <c r="P68" s="892"/>
      <c r="Q68" s="892"/>
      <c r="R68" s="892"/>
      <c r="S68" s="892"/>
      <c r="T68" s="892"/>
      <c r="U68" s="892"/>
      <c r="V68" s="892"/>
    </row>
    <row r="69" spans="1:22" ht="15.75" customHeight="1">
      <c r="A69" s="892"/>
      <c r="B69" s="892"/>
      <c r="C69" s="892"/>
      <c r="D69" s="892"/>
      <c r="E69" s="892"/>
      <c r="F69" s="892"/>
      <c r="G69" s="892"/>
      <c r="H69" s="892"/>
      <c r="I69" s="892"/>
      <c r="J69" s="892"/>
      <c r="K69" s="892"/>
      <c r="L69" s="892"/>
      <c r="M69" s="892"/>
      <c r="N69" s="892"/>
      <c r="O69" s="892"/>
      <c r="P69" s="892"/>
      <c r="Q69" s="892"/>
      <c r="R69" s="892"/>
      <c r="S69" s="892"/>
      <c r="T69" s="892"/>
      <c r="U69" s="892"/>
      <c r="V69" s="892"/>
    </row>
    <row r="70" spans="1:22" ht="15.75" customHeight="1">
      <c r="A70" s="892"/>
      <c r="B70" s="892"/>
      <c r="C70" s="892"/>
      <c r="D70" s="931"/>
      <c r="E70" s="931"/>
      <c r="F70" s="931"/>
      <c r="G70" s="931"/>
      <c r="H70" s="931"/>
      <c r="I70" s="931"/>
      <c r="J70" s="931"/>
      <c r="K70" s="892"/>
      <c r="L70" s="892"/>
      <c r="M70" s="892"/>
      <c r="N70" s="892"/>
      <c r="O70" s="892"/>
      <c r="P70" s="892"/>
      <c r="Q70" s="892"/>
      <c r="R70" s="892"/>
      <c r="S70" s="892"/>
      <c r="T70" s="892"/>
      <c r="U70" s="892"/>
      <c r="V70" s="892"/>
    </row>
    <row r="71" spans="1:22" ht="15.75" customHeight="1">
      <c r="A71" s="892"/>
      <c r="B71" s="892"/>
      <c r="C71" s="892"/>
      <c r="D71" s="892"/>
      <c r="E71" s="892"/>
      <c r="F71" s="892"/>
      <c r="G71" s="892"/>
      <c r="H71" s="892"/>
      <c r="I71" s="892"/>
      <c r="J71" s="892"/>
      <c r="K71" s="892"/>
      <c r="L71" s="892"/>
      <c r="M71" s="892"/>
      <c r="N71" s="892"/>
      <c r="O71" s="892"/>
      <c r="P71" s="892"/>
      <c r="Q71" s="892"/>
      <c r="R71" s="892"/>
      <c r="S71" s="892"/>
      <c r="T71" s="892"/>
      <c r="U71" s="892"/>
      <c r="V71" s="892"/>
    </row>
    <row r="72" spans="1:22" ht="15.75" customHeight="1">
      <c r="A72" s="892"/>
      <c r="B72" s="892"/>
      <c r="C72" s="892"/>
      <c r="D72" s="892"/>
      <c r="E72" s="892"/>
      <c r="F72" s="892"/>
      <c r="G72" s="892"/>
      <c r="H72" s="892"/>
      <c r="I72" s="892"/>
      <c r="J72" s="892"/>
      <c r="K72" s="892"/>
      <c r="L72" s="892"/>
      <c r="M72" s="892"/>
      <c r="N72" s="892"/>
      <c r="O72" s="892"/>
      <c r="P72" s="892"/>
      <c r="Q72" s="892"/>
      <c r="R72" s="892"/>
      <c r="S72" s="892"/>
      <c r="T72" s="892"/>
      <c r="U72" s="892"/>
      <c r="V72" s="892"/>
    </row>
    <row r="73" spans="1:22" ht="15.75" customHeight="1">
      <c r="A73" s="892"/>
      <c r="B73" s="892"/>
      <c r="C73" s="892"/>
      <c r="D73" s="892"/>
      <c r="E73" s="892"/>
      <c r="F73" s="892"/>
      <c r="G73" s="892"/>
      <c r="H73" s="892"/>
      <c r="I73" s="892"/>
      <c r="J73" s="892"/>
      <c r="K73" s="892"/>
      <c r="L73" s="892"/>
      <c r="M73" s="892"/>
      <c r="N73" s="892"/>
      <c r="O73" s="892"/>
      <c r="P73" s="892"/>
      <c r="Q73" s="892"/>
      <c r="R73" s="892"/>
      <c r="S73" s="892"/>
      <c r="T73" s="892"/>
      <c r="U73" s="892"/>
      <c r="V73" s="892"/>
    </row>
    <row r="74" spans="1:22" ht="15.75" customHeight="1">
      <c r="A74" s="892"/>
      <c r="B74" s="892"/>
      <c r="C74" s="892"/>
      <c r="D74" s="892"/>
      <c r="E74" s="892"/>
      <c r="F74" s="892"/>
      <c r="G74" s="892"/>
      <c r="H74" s="892"/>
      <c r="I74" s="892"/>
      <c r="J74" s="892"/>
      <c r="K74" s="892"/>
      <c r="L74" s="892"/>
      <c r="M74" s="892"/>
      <c r="N74" s="892"/>
      <c r="O74" s="892"/>
      <c r="P74" s="892"/>
      <c r="Q74" s="892"/>
      <c r="R74" s="892"/>
      <c r="S74" s="892"/>
      <c r="T74" s="892"/>
      <c r="U74" s="892"/>
      <c r="V74" s="892"/>
    </row>
    <row r="75" spans="1:22" ht="15.75" customHeight="1">
      <c r="A75" s="892"/>
      <c r="B75" s="892"/>
      <c r="C75" s="892"/>
      <c r="D75" s="892"/>
      <c r="E75" s="892"/>
      <c r="F75" s="892"/>
      <c r="G75" s="892"/>
      <c r="H75" s="892"/>
      <c r="I75" s="892"/>
      <c r="J75" s="892"/>
      <c r="K75" s="892"/>
      <c r="L75" s="892"/>
      <c r="M75" s="892"/>
      <c r="N75" s="892"/>
      <c r="O75" s="892"/>
      <c r="P75" s="892"/>
      <c r="Q75" s="892"/>
      <c r="R75" s="892"/>
      <c r="S75" s="892"/>
      <c r="T75" s="892"/>
      <c r="U75" s="892"/>
      <c r="V75" s="892"/>
    </row>
    <row r="76" spans="1:22" ht="15.75" customHeight="1">
      <c r="A76" s="892"/>
      <c r="B76" s="892"/>
      <c r="C76" s="892"/>
      <c r="D76" s="892"/>
      <c r="E76" s="892"/>
      <c r="F76" s="892"/>
      <c r="G76" s="892"/>
      <c r="H76" s="892"/>
      <c r="I76" s="892"/>
      <c r="J76" s="892"/>
      <c r="K76" s="892"/>
      <c r="L76" s="892"/>
      <c r="M76" s="892"/>
      <c r="N76" s="892"/>
      <c r="O76" s="892"/>
      <c r="P76" s="892"/>
      <c r="Q76" s="892"/>
      <c r="R76" s="892"/>
      <c r="S76" s="892"/>
      <c r="T76" s="892"/>
      <c r="U76" s="892"/>
      <c r="V76" s="892"/>
    </row>
    <row r="77" spans="1:22" ht="15.75" customHeight="1">
      <c r="A77" s="892"/>
      <c r="B77" s="892"/>
      <c r="C77" s="892"/>
      <c r="D77" s="892"/>
      <c r="E77" s="892"/>
      <c r="F77" s="892"/>
      <c r="G77" s="892"/>
      <c r="H77" s="892"/>
      <c r="I77" s="892"/>
      <c r="J77" s="892"/>
      <c r="K77" s="892"/>
      <c r="L77" s="892"/>
      <c r="M77" s="892"/>
      <c r="N77" s="892"/>
      <c r="O77" s="892"/>
      <c r="P77" s="892"/>
      <c r="Q77" s="892"/>
      <c r="R77" s="892"/>
      <c r="S77" s="892"/>
      <c r="T77" s="892"/>
      <c r="U77" s="892"/>
      <c r="V77" s="892"/>
    </row>
    <row r="78" spans="1:22" ht="15.75" customHeight="1">
      <c r="A78" s="892"/>
      <c r="B78" s="892"/>
      <c r="C78" s="892"/>
      <c r="D78" s="892"/>
      <c r="E78" s="892"/>
      <c r="F78" s="892"/>
      <c r="G78" s="892"/>
      <c r="H78" s="892"/>
      <c r="I78" s="892"/>
      <c r="J78" s="892"/>
      <c r="K78" s="892"/>
      <c r="L78" s="892"/>
      <c r="M78" s="892"/>
      <c r="N78" s="892"/>
      <c r="O78" s="892"/>
      <c r="P78" s="892"/>
      <c r="Q78" s="892"/>
      <c r="R78" s="892"/>
      <c r="S78" s="892"/>
      <c r="T78" s="892"/>
      <c r="U78" s="892"/>
      <c r="V78" s="892"/>
    </row>
    <row r="79" spans="1:22" ht="15.75" customHeight="1">
      <c r="A79" s="892"/>
      <c r="B79" s="892"/>
      <c r="C79" s="892"/>
      <c r="D79" s="892"/>
      <c r="E79" s="892"/>
      <c r="F79" s="892"/>
      <c r="G79" s="892"/>
      <c r="H79" s="892"/>
      <c r="I79" s="892"/>
      <c r="J79" s="892"/>
      <c r="K79" s="892"/>
      <c r="L79" s="892"/>
      <c r="M79" s="892"/>
      <c r="N79" s="892"/>
      <c r="O79" s="892"/>
      <c r="P79" s="892"/>
      <c r="Q79" s="892"/>
      <c r="R79" s="892"/>
      <c r="S79" s="892"/>
      <c r="T79" s="892"/>
      <c r="U79" s="892"/>
      <c r="V79" s="892"/>
    </row>
    <row r="80" spans="1:22" ht="15.75" customHeight="1">
      <c r="A80" s="892"/>
      <c r="B80" s="892"/>
      <c r="C80" s="892"/>
      <c r="D80" s="892"/>
      <c r="E80" s="892"/>
      <c r="F80" s="892"/>
      <c r="G80" s="892"/>
      <c r="H80" s="892"/>
      <c r="I80" s="892"/>
      <c r="J80" s="892"/>
      <c r="K80" s="892"/>
      <c r="L80" s="892"/>
      <c r="M80" s="892"/>
      <c r="N80" s="892"/>
      <c r="O80" s="892"/>
      <c r="P80" s="892"/>
      <c r="Q80" s="892"/>
      <c r="R80" s="892"/>
      <c r="S80" s="892"/>
      <c r="T80" s="892"/>
      <c r="U80" s="892"/>
      <c r="V80" s="892"/>
    </row>
    <row r="81" spans="1:22" ht="15.75" customHeight="1">
      <c r="A81" s="892"/>
      <c r="B81" s="892"/>
      <c r="C81" s="892"/>
      <c r="D81" s="892"/>
      <c r="E81" s="892"/>
      <c r="F81" s="892"/>
      <c r="G81" s="892"/>
      <c r="H81" s="892"/>
      <c r="I81" s="892"/>
      <c r="J81" s="892"/>
      <c r="K81" s="892"/>
      <c r="L81" s="892"/>
      <c r="M81" s="892"/>
      <c r="N81" s="892"/>
      <c r="O81" s="892"/>
      <c r="P81" s="892"/>
      <c r="Q81" s="892"/>
      <c r="R81" s="892"/>
      <c r="S81" s="892"/>
      <c r="T81" s="892"/>
      <c r="U81" s="892"/>
      <c r="V81" s="892"/>
    </row>
    <row r="82" spans="1:22" ht="15.75" customHeight="1">
      <c r="A82" s="892"/>
      <c r="B82" s="892"/>
      <c r="C82" s="892"/>
      <c r="D82" s="892"/>
      <c r="E82" s="892"/>
      <c r="F82" s="892"/>
      <c r="G82" s="892"/>
      <c r="H82" s="892"/>
      <c r="I82" s="892"/>
      <c r="J82" s="892"/>
      <c r="K82" s="892"/>
      <c r="L82" s="892"/>
      <c r="M82" s="892"/>
      <c r="N82" s="892"/>
      <c r="O82" s="892"/>
      <c r="P82" s="892"/>
      <c r="Q82" s="892"/>
      <c r="R82" s="892"/>
      <c r="S82" s="892"/>
      <c r="T82" s="892"/>
      <c r="U82" s="892"/>
      <c r="V82" s="892"/>
    </row>
    <row r="83" spans="1:22" ht="15.75" customHeight="1">
      <c r="A83" s="892"/>
      <c r="B83" s="892"/>
      <c r="C83" s="892"/>
      <c r="D83" s="892"/>
      <c r="E83" s="892"/>
      <c r="F83" s="892"/>
      <c r="G83" s="892"/>
      <c r="H83" s="892"/>
      <c r="I83" s="892"/>
      <c r="J83" s="892"/>
      <c r="K83" s="892"/>
      <c r="L83" s="892"/>
      <c r="M83" s="892"/>
      <c r="N83" s="892"/>
      <c r="O83" s="892"/>
      <c r="P83" s="892"/>
      <c r="Q83" s="892"/>
      <c r="R83" s="892"/>
      <c r="S83" s="892"/>
      <c r="T83" s="892"/>
      <c r="U83" s="892"/>
      <c r="V83" s="892"/>
    </row>
    <row r="84" spans="1:22" ht="15.75" customHeight="1">
      <c r="A84" s="892"/>
      <c r="B84" s="892"/>
      <c r="C84" s="892"/>
      <c r="D84" s="892"/>
      <c r="E84" s="892"/>
      <c r="F84" s="892"/>
      <c r="G84" s="892"/>
      <c r="H84" s="892"/>
      <c r="I84" s="892"/>
      <c r="J84" s="892"/>
      <c r="K84" s="892"/>
      <c r="L84" s="892"/>
      <c r="M84" s="892"/>
      <c r="N84" s="892"/>
      <c r="O84" s="892"/>
      <c r="P84" s="892"/>
      <c r="Q84" s="892"/>
      <c r="R84" s="892"/>
      <c r="S84" s="892"/>
      <c r="T84" s="892"/>
      <c r="U84" s="892"/>
      <c r="V84" s="892"/>
    </row>
    <row r="85" spans="1:22" ht="15.75" customHeight="1">
      <c r="A85" s="892"/>
      <c r="B85" s="892"/>
      <c r="C85" s="892"/>
      <c r="D85" s="892"/>
      <c r="E85" s="892"/>
      <c r="F85" s="892"/>
      <c r="G85" s="892"/>
      <c r="H85" s="892"/>
      <c r="I85" s="892"/>
      <c r="J85" s="892"/>
      <c r="K85" s="892"/>
      <c r="L85" s="892"/>
      <c r="M85" s="892"/>
      <c r="N85" s="892"/>
      <c r="O85" s="892"/>
      <c r="P85" s="892"/>
      <c r="Q85" s="892"/>
      <c r="R85" s="892"/>
      <c r="S85" s="892"/>
      <c r="T85" s="892"/>
      <c r="U85" s="892"/>
      <c r="V85" s="892"/>
    </row>
    <row r="86" spans="1:22" ht="15.75" customHeight="1">
      <c r="A86" s="892"/>
      <c r="B86" s="892"/>
      <c r="C86" s="892"/>
      <c r="D86" s="892"/>
      <c r="E86" s="892"/>
      <c r="F86" s="892"/>
      <c r="G86" s="892"/>
      <c r="H86" s="892"/>
      <c r="I86" s="892"/>
      <c r="J86" s="892"/>
      <c r="K86" s="892"/>
      <c r="L86" s="892"/>
      <c r="M86" s="892"/>
      <c r="N86" s="892"/>
      <c r="O86" s="892"/>
      <c r="P86" s="892"/>
      <c r="Q86" s="892"/>
      <c r="R86" s="892"/>
      <c r="S86" s="892"/>
      <c r="T86" s="892"/>
      <c r="U86" s="892"/>
      <c r="V86" s="892"/>
    </row>
    <row r="87" spans="1:22" ht="15.75" customHeight="1">
      <c r="A87" s="892"/>
      <c r="B87" s="892"/>
      <c r="C87" s="892"/>
      <c r="D87" s="892"/>
      <c r="E87" s="892"/>
      <c r="F87" s="892"/>
      <c r="G87" s="892"/>
      <c r="H87" s="892"/>
      <c r="I87" s="892"/>
      <c r="J87" s="892"/>
      <c r="K87" s="892"/>
      <c r="L87" s="892"/>
      <c r="M87" s="892"/>
      <c r="N87" s="892"/>
      <c r="O87" s="892"/>
      <c r="P87" s="892"/>
      <c r="Q87" s="892"/>
      <c r="R87" s="892"/>
      <c r="S87" s="892"/>
      <c r="T87" s="892"/>
      <c r="U87" s="892"/>
      <c r="V87" s="892"/>
    </row>
    <row r="88" spans="1:22" ht="15.75" customHeight="1">
      <c r="A88" s="892"/>
      <c r="B88" s="892"/>
      <c r="C88" s="892"/>
      <c r="D88" s="892"/>
      <c r="E88" s="892"/>
      <c r="F88" s="892"/>
      <c r="G88" s="892"/>
      <c r="H88" s="892"/>
      <c r="I88" s="892"/>
      <c r="J88" s="892"/>
      <c r="K88" s="892"/>
      <c r="L88" s="892"/>
      <c r="M88" s="892"/>
      <c r="N88" s="892"/>
      <c r="O88" s="892"/>
      <c r="P88" s="892"/>
      <c r="Q88" s="892"/>
      <c r="R88" s="892"/>
      <c r="S88" s="892"/>
      <c r="T88" s="892"/>
      <c r="U88" s="892"/>
      <c r="V88" s="892"/>
    </row>
    <row r="89" spans="1:22" ht="15.75" customHeight="1">
      <c r="A89" s="892"/>
      <c r="B89" s="892"/>
      <c r="C89" s="892"/>
      <c r="D89" s="892"/>
      <c r="E89" s="892"/>
      <c r="F89" s="892"/>
      <c r="G89" s="892"/>
      <c r="H89" s="892"/>
      <c r="I89" s="892"/>
      <c r="J89" s="892"/>
      <c r="K89" s="892"/>
      <c r="L89" s="892"/>
      <c r="M89" s="892"/>
      <c r="N89" s="892"/>
      <c r="O89" s="892"/>
      <c r="P89" s="892"/>
      <c r="Q89" s="892"/>
      <c r="R89" s="892"/>
      <c r="S89" s="892"/>
      <c r="T89" s="892"/>
      <c r="U89" s="892"/>
      <c r="V89" s="892"/>
    </row>
    <row r="90" spans="1:22" ht="15.75" customHeight="1">
      <c r="A90" s="892"/>
      <c r="B90" s="892"/>
      <c r="C90" s="892"/>
      <c r="D90" s="892"/>
      <c r="E90" s="892"/>
      <c r="F90" s="892"/>
      <c r="G90" s="892"/>
      <c r="H90" s="892"/>
      <c r="I90" s="892"/>
      <c r="J90" s="892"/>
      <c r="K90" s="892"/>
      <c r="L90" s="892"/>
      <c r="M90" s="892"/>
      <c r="N90" s="892"/>
      <c r="O90" s="892"/>
      <c r="P90" s="892"/>
      <c r="Q90" s="892"/>
      <c r="R90" s="892"/>
      <c r="S90" s="892"/>
      <c r="T90" s="892"/>
      <c r="U90" s="892"/>
      <c r="V90" s="892"/>
    </row>
    <row r="91" spans="1:22" ht="15.75" customHeight="1">
      <c r="A91" s="892"/>
      <c r="B91" s="892"/>
      <c r="C91" s="892"/>
      <c r="D91" s="892"/>
      <c r="E91" s="892"/>
      <c r="F91" s="892"/>
      <c r="G91" s="892"/>
      <c r="H91" s="892"/>
      <c r="I91" s="892"/>
      <c r="J91" s="892"/>
      <c r="K91" s="892"/>
      <c r="L91" s="892"/>
      <c r="M91" s="892"/>
      <c r="N91" s="892"/>
      <c r="O91" s="892"/>
      <c r="P91" s="892"/>
      <c r="Q91" s="892"/>
      <c r="R91" s="892"/>
      <c r="S91" s="892"/>
      <c r="T91" s="892"/>
      <c r="U91" s="892"/>
      <c r="V91" s="892"/>
    </row>
    <row r="92" spans="1:22" ht="15.75" customHeight="1">
      <c r="A92" s="892"/>
      <c r="B92" s="892"/>
      <c r="C92" s="892"/>
      <c r="D92" s="892"/>
      <c r="E92" s="892"/>
      <c r="F92" s="892"/>
      <c r="G92" s="892"/>
      <c r="H92" s="892"/>
      <c r="I92" s="892"/>
      <c r="J92" s="892"/>
      <c r="K92" s="892"/>
      <c r="L92" s="892"/>
      <c r="M92" s="892"/>
      <c r="N92" s="892"/>
      <c r="O92" s="892"/>
      <c r="P92" s="892"/>
      <c r="Q92" s="892"/>
      <c r="R92" s="892"/>
      <c r="S92" s="892"/>
      <c r="T92" s="892"/>
      <c r="U92" s="892"/>
      <c r="V92" s="892"/>
    </row>
    <row r="93" spans="1:22" ht="15.75" customHeight="1">
      <c r="A93" s="892"/>
      <c r="B93" s="892"/>
      <c r="C93" s="892"/>
      <c r="D93" s="892"/>
      <c r="E93" s="892"/>
      <c r="F93" s="892"/>
      <c r="G93" s="892"/>
      <c r="H93" s="892"/>
      <c r="I93" s="892"/>
      <c r="J93" s="892"/>
      <c r="K93" s="892"/>
      <c r="L93" s="892"/>
      <c r="M93" s="892"/>
      <c r="N93" s="892"/>
      <c r="O93" s="892"/>
      <c r="P93" s="892"/>
      <c r="Q93" s="892"/>
      <c r="R93" s="892"/>
      <c r="S93" s="892"/>
      <c r="T93" s="892"/>
      <c r="U93" s="892"/>
      <c r="V93" s="892"/>
    </row>
    <row r="94" spans="1:22" ht="15.75" customHeight="1">
      <c r="A94" s="892"/>
      <c r="B94" s="892"/>
      <c r="C94" s="892"/>
      <c r="D94" s="892"/>
      <c r="E94" s="892"/>
      <c r="F94" s="892"/>
      <c r="G94" s="892"/>
      <c r="H94" s="892"/>
      <c r="I94" s="892"/>
      <c r="J94" s="892"/>
      <c r="K94" s="892"/>
      <c r="L94" s="892"/>
      <c r="M94" s="892"/>
      <c r="N94" s="892"/>
      <c r="O94" s="892"/>
      <c r="P94" s="892"/>
      <c r="Q94" s="892"/>
      <c r="R94" s="892"/>
      <c r="S94" s="892"/>
      <c r="T94" s="892"/>
      <c r="U94" s="892"/>
      <c r="V94" s="892"/>
    </row>
    <row r="95" spans="1:22" ht="15.75" customHeight="1">
      <c r="A95" s="892"/>
      <c r="B95" s="892"/>
      <c r="C95" s="892"/>
      <c r="D95" s="892"/>
      <c r="E95" s="892"/>
      <c r="F95" s="892"/>
      <c r="G95" s="892"/>
      <c r="H95" s="892"/>
      <c r="I95" s="892"/>
      <c r="J95" s="892"/>
      <c r="K95" s="892"/>
      <c r="L95" s="892"/>
      <c r="M95" s="892"/>
      <c r="N95" s="892"/>
      <c r="O95" s="892"/>
      <c r="P95" s="892"/>
      <c r="Q95" s="892"/>
      <c r="R95" s="892"/>
      <c r="S95" s="892"/>
      <c r="T95" s="892"/>
      <c r="U95" s="892"/>
      <c r="V95" s="892"/>
    </row>
    <row r="96" spans="1:22" ht="15.75" customHeight="1">
      <c r="A96" s="892"/>
      <c r="B96" s="892"/>
      <c r="C96" s="892"/>
      <c r="D96" s="892"/>
      <c r="E96" s="892"/>
      <c r="F96" s="892"/>
      <c r="G96" s="892"/>
      <c r="H96" s="892"/>
      <c r="I96" s="892"/>
      <c r="J96" s="892"/>
      <c r="K96" s="892"/>
      <c r="L96" s="892"/>
      <c r="M96" s="892"/>
      <c r="N96" s="892"/>
      <c r="O96" s="892"/>
      <c r="P96" s="892"/>
      <c r="Q96" s="892"/>
      <c r="R96" s="892"/>
      <c r="S96" s="892"/>
      <c r="T96" s="892"/>
      <c r="U96" s="892"/>
      <c r="V96" s="892"/>
    </row>
    <row r="97" spans="1:22" ht="15.75" customHeight="1">
      <c r="A97" s="892"/>
      <c r="B97" s="892"/>
      <c r="C97" s="892"/>
      <c r="D97" s="892"/>
      <c r="E97" s="892"/>
      <c r="F97" s="892"/>
      <c r="G97" s="892"/>
      <c r="H97" s="892"/>
      <c r="I97" s="892"/>
      <c r="J97" s="892"/>
      <c r="K97" s="892"/>
      <c r="L97" s="892"/>
      <c r="M97" s="892"/>
      <c r="N97" s="892"/>
      <c r="O97" s="892"/>
      <c r="P97" s="892"/>
      <c r="Q97" s="892"/>
      <c r="R97" s="892"/>
      <c r="S97" s="892"/>
      <c r="T97" s="892"/>
      <c r="U97" s="892"/>
      <c r="V97" s="892"/>
    </row>
    <row r="98" spans="1:22" ht="15.75" customHeight="1">
      <c r="A98" s="892"/>
      <c r="B98" s="892"/>
      <c r="C98" s="892"/>
      <c r="D98" s="892"/>
      <c r="E98" s="892"/>
      <c r="F98" s="892"/>
      <c r="G98" s="892"/>
      <c r="H98" s="892"/>
      <c r="I98" s="892"/>
      <c r="J98" s="892"/>
      <c r="K98" s="892"/>
      <c r="L98" s="892"/>
      <c r="M98" s="892"/>
      <c r="N98" s="892"/>
      <c r="O98" s="892"/>
      <c r="P98" s="892"/>
      <c r="Q98" s="892"/>
      <c r="R98" s="892"/>
      <c r="S98" s="892"/>
      <c r="T98" s="892"/>
      <c r="U98" s="892"/>
      <c r="V98" s="892"/>
    </row>
    <row r="99" spans="1:22" ht="15.75" customHeight="1">
      <c r="A99" s="892"/>
      <c r="B99" s="892"/>
      <c r="C99" s="892"/>
      <c r="D99" s="892"/>
      <c r="E99" s="892"/>
      <c r="F99" s="892"/>
      <c r="G99" s="892"/>
      <c r="H99" s="892"/>
      <c r="I99" s="892"/>
      <c r="J99" s="892"/>
      <c r="K99" s="892"/>
      <c r="L99" s="892"/>
      <c r="M99" s="892"/>
      <c r="N99" s="892"/>
      <c r="O99" s="892"/>
      <c r="P99" s="892"/>
      <c r="Q99" s="892"/>
      <c r="R99" s="892"/>
      <c r="S99" s="892"/>
      <c r="T99" s="892"/>
      <c r="U99" s="892"/>
      <c r="V99" s="892"/>
    </row>
    <row r="100" spans="1:22"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c r="U100" s="892"/>
      <c r="V100" s="892"/>
    </row>
    <row r="101" spans="1:22"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c r="U101" s="892"/>
      <c r="V101" s="892"/>
    </row>
    <row r="102" spans="1:22"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c r="U102" s="892"/>
      <c r="V102" s="892"/>
    </row>
    <row r="103" spans="1:22"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c r="U103" s="892"/>
      <c r="V103" s="892"/>
    </row>
    <row r="104" spans="1:22"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c r="U104" s="892"/>
      <c r="V104" s="892"/>
    </row>
    <row r="105" spans="1:22"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c r="U105" s="892"/>
      <c r="V105" s="892"/>
    </row>
    <row r="106" spans="1:22"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c r="U106" s="892"/>
      <c r="V106" s="892"/>
    </row>
    <row r="107" spans="1:22"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c r="U107" s="892"/>
      <c r="V107" s="892"/>
    </row>
    <row r="108" spans="1:22"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c r="U108" s="892"/>
      <c r="V108" s="892"/>
    </row>
    <row r="109" spans="1:22"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c r="U109" s="892"/>
      <c r="V109" s="892"/>
    </row>
    <row r="110" spans="1:22"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c r="U110" s="892"/>
      <c r="V110" s="892"/>
    </row>
    <row r="111" spans="1:22"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c r="U111" s="892"/>
      <c r="V111" s="892"/>
    </row>
    <row r="112" spans="1:22"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c r="U112" s="892"/>
      <c r="V112" s="892"/>
    </row>
    <row r="113" spans="1:22"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c r="U113" s="892"/>
      <c r="V113" s="892"/>
    </row>
    <row r="114" spans="1:22"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c r="U114" s="892"/>
      <c r="V114" s="892"/>
    </row>
    <row r="115" spans="1:22"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c r="U115" s="892"/>
      <c r="V115" s="892"/>
    </row>
    <row r="116" spans="1:22"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c r="U116" s="892"/>
      <c r="V116" s="892"/>
    </row>
    <row r="117" spans="1:22"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c r="U117" s="892"/>
      <c r="V117" s="892"/>
    </row>
    <row r="118" spans="1:22"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c r="U118" s="892"/>
      <c r="V118" s="892"/>
    </row>
    <row r="119" spans="1:22"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c r="U119" s="892"/>
      <c r="V119" s="892"/>
    </row>
    <row r="120" spans="1:22"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c r="U120" s="892"/>
      <c r="V120" s="892"/>
    </row>
    <row r="121" spans="1:22"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c r="U121" s="892"/>
      <c r="V121" s="892"/>
    </row>
    <row r="122" spans="1:22"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c r="U122" s="892"/>
      <c r="V122" s="892"/>
    </row>
    <row r="123" spans="1:22"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c r="U123" s="892"/>
      <c r="V123" s="892"/>
    </row>
    <row r="124" spans="1:22"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c r="U124" s="892"/>
      <c r="V124" s="892"/>
    </row>
    <row r="125" spans="1:22"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c r="U125" s="892"/>
      <c r="V125" s="892"/>
    </row>
    <row r="126" spans="1:22"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c r="U126" s="892"/>
      <c r="V126" s="892"/>
    </row>
    <row r="127" spans="1:22"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c r="U127" s="892"/>
      <c r="V127" s="892"/>
    </row>
    <row r="128" spans="1:22"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c r="U128" s="892"/>
      <c r="V128" s="892"/>
    </row>
    <row r="129" spans="1:22"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row>
    <row r="130" spans="1:22"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c r="U130" s="892"/>
      <c r="V130" s="892"/>
    </row>
    <row r="131" spans="1:22"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c r="U131" s="892"/>
      <c r="V131" s="892"/>
    </row>
    <row r="132" spans="1:22"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c r="U132" s="892"/>
      <c r="V132" s="892"/>
    </row>
    <row r="133" spans="1:22"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c r="U133" s="892"/>
      <c r="V133" s="892"/>
    </row>
    <row r="134" spans="1:22"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c r="U134" s="892"/>
      <c r="V134" s="892"/>
    </row>
    <row r="135" spans="1:22"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c r="U135" s="892"/>
      <c r="V135" s="892"/>
    </row>
    <row r="136" spans="1:22"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c r="U136" s="892"/>
      <c r="V136" s="892"/>
    </row>
    <row r="137" spans="1:22"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c r="U137" s="892"/>
      <c r="V137" s="892"/>
    </row>
    <row r="138" spans="1:22"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c r="U138" s="892"/>
      <c r="V138" s="892"/>
    </row>
    <row r="139" spans="1:22"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c r="U139" s="892"/>
      <c r="V139" s="892"/>
    </row>
    <row r="140" spans="1:22"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c r="U140" s="892"/>
      <c r="V140" s="892"/>
    </row>
    <row r="141" spans="1:22"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c r="U141" s="892"/>
      <c r="V141" s="892"/>
    </row>
    <row r="142" spans="1:22"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c r="U142" s="892"/>
      <c r="V142" s="892"/>
    </row>
    <row r="143" spans="1:22"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c r="U143" s="892"/>
      <c r="V143" s="892"/>
    </row>
    <row r="144" spans="1:22"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c r="U144" s="892"/>
      <c r="V144" s="892"/>
    </row>
    <row r="145" spans="1:22"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c r="U145" s="892"/>
      <c r="V145" s="892"/>
    </row>
    <row r="146" spans="1:22"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c r="U146" s="892"/>
      <c r="V146" s="892"/>
    </row>
    <row r="147" spans="1:22"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c r="U147" s="892"/>
      <c r="V147" s="892"/>
    </row>
    <row r="148" spans="1:22"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c r="U148" s="892"/>
      <c r="V148" s="892"/>
    </row>
    <row r="149" spans="1:22"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c r="U149" s="892"/>
      <c r="V149" s="892"/>
    </row>
    <row r="150" spans="1:22"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c r="U150" s="892"/>
      <c r="V150" s="892"/>
    </row>
    <row r="151" spans="1:22"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c r="U151" s="892"/>
      <c r="V151" s="892"/>
    </row>
    <row r="152" spans="1:22"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c r="U152" s="892"/>
      <c r="V152" s="892"/>
    </row>
    <row r="153" spans="1:22"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c r="U153" s="892"/>
      <c r="V153" s="892"/>
    </row>
    <row r="154" spans="1:22"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c r="U154" s="892"/>
      <c r="V154" s="892"/>
    </row>
    <row r="155" spans="1:22"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c r="U155" s="892"/>
      <c r="V155" s="892"/>
    </row>
    <row r="156" spans="1:22"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c r="U156" s="892"/>
      <c r="V156" s="892"/>
    </row>
    <row r="157" spans="1:22"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c r="U157" s="892"/>
      <c r="V157" s="892"/>
    </row>
    <row r="158" spans="1:22"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c r="U158" s="892"/>
      <c r="V158" s="892"/>
    </row>
    <row r="159" spans="1:22"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c r="U159" s="892"/>
      <c r="V159" s="892"/>
    </row>
    <row r="160" spans="1:22"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c r="U160" s="892"/>
      <c r="V160" s="892"/>
    </row>
    <row r="161" spans="1:22"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c r="U161" s="892"/>
      <c r="V161" s="892"/>
    </row>
    <row r="162" spans="1:22"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c r="U162" s="892"/>
      <c r="V162" s="892"/>
    </row>
    <row r="163" spans="1:22"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c r="U163" s="892"/>
      <c r="V163" s="892"/>
    </row>
    <row r="164" spans="1:22"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c r="U164" s="892"/>
      <c r="V164" s="892"/>
    </row>
    <row r="165" spans="1:22"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c r="U165" s="892"/>
      <c r="V165" s="892"/>
    </row>
    <row r="166" spans="1:22"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c r="U166" s="892"/>
      <c r="V166" s="892"/>
    </row>
    <row r="167" spans="1:22"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c r="U167" s="892"/>
      <c r="V167" s="892"/>
    </row>
    <row r="168" spans="1:22"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c r="U168" s="892"/>
      <c r="V168" s="892"/>
    </row>
    <row r="169" spans="1:22"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c r="U169" s="892"/>
      <c r="V169" s="892"/>
    </row>
    <row r="170" spans="1:22"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c r="U170" s="892"/>
      <c r="V170" s="892"/>
    </row>
    <row r="171" spans="1:22"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c r="U171" s="892"/>
      <c r="V171" s="892"/>
    </row>
    <row r="172" spans="1:22"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c r="U172" s="892"/>
      <c r="V172" s="892"/>
    </row>
    <row r="173" spans="1:22"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c r="U173" s="892"/>
      <c r="V173" s="892"/>
    </row>
    <row r="174" spans="1:22"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c r="U174" s="892"/>
      <c r="V174" s="892"/>
    </row>
    <row r="175" spans="1:22"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c r="U175" s="892"/>
      <c r="V175" s="892"/>
    </row>
    <row r="176" spans="1:22"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c r="U176" s="892"/>
      <c r="V176" s="892"/>
    </row>
    <row r="177" spans="1:22"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c r="U177" s="892"/>
      <c r="V177" s="892"/>
    </row>
    <row r="178" spans="1:22"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c r="U178" s="892"/>
      <c r="V178" s="892"/>
    </row>
    <row r="179" spans="1:22"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c r="U179" s="892"/>
      <c r="V179" s="892"/>
    </row>
    <row r="180" spans="1:22"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c r="U180" s="892"/>
      <c r="V180" s="892"/>
    </row>
    <row r="181" spans="1:22"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c r="U181" s="892"/>
      <c r="V181" s="892"/>
    </row>
    <row r="182" spans="1:22"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c r="U182" s="892"/>
      <c r="V182" s="892"/>
    </row>
    <row r="183" spans="1:22"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c r="U183" s="892"/>
      <c r="V183" s="892"/>
    </row>
    <row r="184" spans="1:22"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c r="U184" s="892"/>
      <c r="V184" s="892"/>
    </row>
    <row r="185" spans="1:22"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c r="U185" s="892"/>
      <c r="V185" s="892"/>
    </row>
    <row r="186" spans="1:22"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c r="U186" s="892"/>
      <c r="V186" s="892"/>
    </row>
    <row r="187" spans="1:22"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c r="U187" s="892"/>
      <c r="V187" s="892"/>
    </row>
    <row r="188" spans="1:22"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c r="U188" s="892"/>
      <c r="V188" s="892"/>
    </row>
    <row r="189" spans="1:22"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c r="U189" s="892"/>
      <c r="V189" s="892"/>
    </row>
    <row r="190" spans="1:22"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c r="U190" s="892"/>
      <c r="V190" s="892"/>
    </row>
    <row r="191" spans="1:22"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c r="U191" s="892"/>
      <c r="V191" s="892"/>
    </row>
    <row r="192" spans="1:22"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c r="U192" s="892"/>
      <c r="V192" s="892"/>
    </row>
    <row r="193" spans="1:22"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c r="U193" s="892"/>
      <c r="V193" s="892"/>
    </row>
    <row r="194" spans="1:22"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c r="U194" s="892"/>
      <c r="V194" s="892"/>
    </row>
    <row r="195" spans="1:22"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c r="U195" s="892"/>
      <c r="V195" s="892"/>
    </row>
    <row r="196" spans="1:22"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c r="U196" s="892"/>
      <c r="V196" s="892"/>
    </row>
    <row r="197" spans="1:22"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c r="U197" s="892"/>
      <c r="V197" s="892"/>
    </row>
    <row r="198" spans="1:22"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c r="U198" s="892"/>
      <c r="V198" s="892"/>
    </row>
    <row r="199" spans="1:22"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c r="U199" s="892"/>
      <c r="V199" s="892"/>
    </row>
    <row r="200" spans="1:22"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c r="U200" s="892"/>
      <c r="V200" s="892"/>
    </row>
    <row r="201" spans="1:22"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c r="U201" s="892"/>
      <c r="V201" s="892"/>
    </row>
    <row r="202" spans="1:22"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c r="U202" s="892"/>
      <c r="V202" s="892"/>
    </row>
    <row r="203" spans="1:22"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c r="U203" s="892"/>
      <c r="V203" s="892"/>
    </row>
    <row r="204" spans="1:22"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c r="U204" s="892"/>
      <c r="V204" s="892"/>
    </row>
    <row r="205" spans="1:22"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c r="U205" s="892"/>
      <c r="V205" s="892"/>
    </row>
    <row r="206" spans="1:22"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c r="U206" s="892"/>
      <c r="V206" s="892"/>
    </row>
    <row r="207" spans="1:22"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c r="U207" s="892"/>
      <c r="V207" s="892"/>
    </row>
    <row r="208" spans="1:22"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row>
    <row r="209" spans="1:22"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row>
    <row r="210" spans="1:22"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row>
    <row r="211" spans="1:22"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row>
    <row r="212" spans="1:22"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row>
    <row r="213" spans="1:22"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row>
    <row r="214" spans="1:22"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row>
    <row r="215" spans="1:22"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2"/>
      <c r="U215" s="892"/>
      <c r="V215" s="892"/>
    </row>
    <row r="216" spans="1:22" ht="15.75" customHeight="1">
      <c r="A216" s="892"/>
      <c r="B216" s="892"/>
      <c r="C216" s="892"/>
      <c r="D216" s="892"/>
      <c r="E216" s="892"/>
      <c r="F216" s="892"/>
      <c r="G216" s="892"/>
      <c r="H216" s="892"/>
      <c r="I216" s="892"/>
      <c r="J216" s="892"/>
      <c r="K216" s="892"/>
      <c r="L216" s="892"/>
      <c r="M216" s="892"/>
      <c r="N216" s="892"/>
      <c r="O216" s="892"/>
      <c r="P216" s="892"/>
      <c r="Q216" s="892"/>
      <c r="R216" s="892"/>
      <c r="S216" s="892"/>
      <c r="T216" s="892"/>
      <c r="U216" s="892"/>
      <c r="V216" s="892"/>
    </row>
    <row r="217" spans="1:22" ht="15.75" customHeight="1">
      <c r="A217" s="892"/>
      <c r="B217" s="892"/>
      <c r="C217" s="892"/>
      <c r="D217" s="892"/>
      <c r="E217" s="892"/>
      <c r="F217" s="892"/>
      <c r="G217" s="892"/>
      <c r="H217" s="892"/>
      <c r="I217" s="892"/>
      <c r="J217" s="892"/>
      <c r="K217" s="892"/>
      <c r="L217" s="892"/>
      <c r="M217" s="892"/>
      <c r="N217" s="892"/>
      <c r="O217" s="892"/>
      <c r="P217" s="892"/>
      <c r="Q217" s="892"/>
      <c r="R217" s="892"/>
      <c r="S217" s="892"/>
      <c r="T217" s="892"/>
      <c r="U217" s="892"/>
      <c r="V217" s="892"/>
    </row>
    <row r="218" spans="1:22" ht="15.75" customHeight="1">
      <c r="A218" s="892"/>
      <c r="B218" s="892"/>
      <c r="C218" s="892"/>
      <c r="D218" s="892"/>
      <c r="E218" s="892"/>
      <c r="F218" s="892"/>
      <c r="G218" s="892"/>
      <c r="H218" s="892"/>
      <c r="I218" s="892"/>
      <c r="J218" s="892"/>
      <c r="K218" s="892"/>
      <c r="L218" s="892"/>
      <c r="M218" s="892"/>
      <c r="N218" s="892"/>
      <c r="O218" s="892"/>
      <c r="P218" s="892"/>
      <c r="Q218" s="892"/>
      <c r="R218" s="892"/>
      <c r="S218" s="892"/>
      <c r="T218" s="892"/>
      <c r="U218" s="892"/>
      <c r="V218" s="892"/>
    </row>
    <row r="219" spans="1:22" ht="15.75" customHeight="1">
      <c r="A219" s="892"/>
      <c r="B219" s="892"/>
      <c r="C219" s="892"/>
      <c r="D219" s="892"/>
      <c r="E219" s="892"/>
      <c r="F219" s="892"/>
      <c r="G219" s="892"/>
      <c r="H219" s="892"/>
      <c r="I219" s="892"/>
      <c r="J219" s="892"/>
      <c r="K219" s="892"/>
      <c r="L219" s="892"/>
      <c r="M219" s="892"/>
      <c r="N219" s="892"/>
      <c r="O219" s="892"/>
      <c r="P219" s="892"/>
      <c r="Q219" s="892"/>
      <c r="R219" s="892"/>
      <c r="S219" s="892"/>
      <c r="T219" s="892"/>
      <c r="U219" s="892"/>
      <c r="V219" s="892"/>
    </row>
    <row r="220" spans="1:22" ht="15.75" customHeight="1">
      <c r="A220" s="892"/>
      <c r="B220" s="892"/>
      <c r="C220" s="892"/>
      <c r="D220" s="892"/>
      <c r="E220" s="892"/>
      <c r="F220" s="892"/>
      <c r="G220" s="892"/>
      <c r="H220" s="892"/>
      <c r="I220" s="892"/>
      <c r="J220" s="892"/>
      <c r="K220" s="892"/>
      <c r="L220" s="892"/>
      <c r="M220" s="892"/>
      <c r="N220" s="892"/>
      <c r="O220" s="892"/>
      <c r="P220" s="892"/>
      <c r="Q220" s="892"/>
      <c r="R220" s="892"/>
      <c r="S220" s="892"/>
      <c r="T220" s="892"/>
      <c r="U220" s="892"/>
      <c r="V220" s="892"/>
    </row>
    <row r="221" spans="1:22" ht="15.75" customHeight="1">
      <c r="A221" s="892"/>
      <c r="B221" s="892"/>
      <c r="C221" s="892"/>
      <c r="D221" s="892"/>
      <c r="E221" s="892"/>
      <c r="F221" s="892"/>
      <c r="G221" s="892"/>
      <c r="H221" s="892"/>
      <c r="I221" s="892"/>
      <c r="J221" s="892"/>
      <c r="K221" s="892"/>
      <c r="L221" s="892"/>
      <c r="M221" s="892"/>
      <c r="N221" s="892"/>
      <c r="O221" s="892"/>
      <c r="P221" s="892"/>
      <c r="Q221" s="892"/>
      <c r="R221" s="892"/>
      <c r="S221" s="892"/>
      <c r="T221" s="892"/>
      <c r="U221" s="892"/>
      <c r="V221" s="892"/>
    </row>
    <row r="222" spans="1:22" ht="15.75" customHeight="1">
      <c r="A222" s="892"/>
      <c r="B222" s="892"/>
      <c r="C222" s="892"/>
      <c r="D222" s="892"/>
      <c r="E222" s="892"/>
      <c r="F222" s="892"/>
      <c r="G222" s="892"/>
      <c r="H222" s="892"/>
      <c r="I222" s="892"/>
      <c r="J222" s="892"/>
      <c r="K222" s="892"/>
      <c r="L222" s="892"/>
      <c r="M222" s="892"/>
      <c r="N222" s="892"/>
      <c r="O222" s="892"/>
      <c r="P222" s="892"/>
      <c r="Q222" s="892"/>
      <c r="R222" s="892"/>
      <c r="S222" s="892"/>
      <c r="T222" s="892"/>
      <c r="U222" s="892"/>
      <c r="V222" s="892"/>
    </row>
    <row r="223" spans="1:22" ht="15.75" customHeight="1">
      <c r="A223" s="892"/>
      <c r="B223" s="892"/>
      <c r="C223" s="892"/>
      <c r="D223" s="892"/>
      <c r="E223" s="892"/>
      <c r="F223" s="892"/>
      <c r="G223" s="892"/>
      <c r="H223" s="892"/>
      <c r="I223" s="892"/>
      <c r="J223" s="892"/>
      <c r="K223" s="892"/>
      <c r="L223" s="892"/>
      <c r="M223" s="892"/>
      <c r="N223" s="892"/>
      <c r="O223" s="892"/>
      <c r="P223" s="892"/>
      <c r="Q223" s="892"/>
      <c r="R223" s="892"/>
      <c r="S223" s="892"/>
      <c r="T223" s="892"/>
      <c r="U223" s="892"/>
      <c r="V223" s="892"/>
    </row>
    <row r="224" spans="1:22" ht="15.75" customHeight="1">
      <c r="A224" s="892"/>
      <c r="B224" s="892"/>
      <c r="C224" s="892"/>
      <c r="D224" s="892"/>
      <c r="E224" s="892"/>
      <c r="F224" s="892"/>
      <c r="G224" s="892"/>
      <c r="H224" s="892"/>
      <c r="I224" s="892"/>
      <c r="J224" s="892"/>
      <c r="K224" s="892"/>
      <c r="L224" s="892"/>
      <c r="M224" s="892"/>
      <c r="N224" s="892"/>
      <c r="O224" s="892"/>
      <c r="P224" s="892"/>
      <c r="Q224" s="892"/>
      <c r="R224" s="892"/>
      <c r="S224" s="892"/>
      <c r="T224" s="892"/>
      <c r="U224" s="892"/>
      <c r="V224" s="892"/>
    </row>
    <row r="225" spans="1:22" ht="15.75" customHeight="1">
      <c r="A225" s="892"/>
      <c r="B225" s="892"/>
      <c r="C225" s="892"/>
      <c r="D225" s="892"/>
      <c r="E225" s="892"/>
      <c r="F225" s="892"/>
      <c r="G225" s="892"/>
      <c r="H225" s="892"/>
      <c r="I225" s="892"/>
      <c r="J225" s="892"/>
      <c r="K225" s="892"/>
      <c r="L225" s="892"/>
      <c r="M225" s="892"/>
      <c r="N225" s="892"/>
      <c r="O225" s="892"/>
      <c r="P225" s="892"/>
      <c r="Q225" s="892"/>
      <c r="R225" s="892"/>
      <c r="S225" s="892"/>
      <c r="T225" s="892"/>
      <c r="U225" s="892"/>
      <c r="V225" s="892"/>
    </row>
    <row r="226" spans="1:22" ht="15.75" customHeight="1">
      <c r="A226" s="892"/>
      <c r="B226" s="892"/>
      <c r="C226" s="892"/>
      <c r="D226" s="892"/>
      <c r="E226" s="892"/>
      <c r="F226" s="892"/>
      <c r="G226" s="892"/>
      <c r="H226" s="892"/>
      <c r="I226" s="892"/>
      <c r="J226" s="892"/>
      <c r="K226" s="892"/>
      <c r="L226" s="892"/>
      <c r="M226" s="892"/>
      <c r="N226" s="892"/>
      <c r="O226" s="892"/>
      <c r="P226" s="892"/>
      <c r="Q226" s="892"/>
      <c r="R226" s="892"/>
      <c r="S226" s="892"/>
      <c r="T226" s="892"/>
      <c r="U226" s="892"/>
      <c r="V226" s="892"/>
    </row>
    <row r="227" spans="1:22" ht="15.75" customHeight="1">
      <c r="A227" s="892"/>
      <c r="B227" s="892"/>
      <c r="C227" s="892"/>
      <c r="D227" s="892"/>
      <c r="E227" s="892"/>
      <c r="F227" s="892"/>
      <c r="G227" s="892"/>
      <c r="H227" s="892"/>
      <c r="I227" s="892"/>
      <c r="J227" s="892"/>
      <c r="K227" s="892"/>
      <c r="L227" s="892"/>
      <c r="M227" s="892"/>
      <c r="N227" s="892"/>
      <c r="O227" s="892"/>
      <c r="P227" s="892"/>
      <c r="Q227" s="892"/>
      <c r="R227" s="892"/>
      <c r="S227" s="892"/>
      <c r="T227" s="892"/>
      <c r="U227" s="892"/>
      <c r="V227" s="892"/>
    </row>
    <row r="228" spans="1:22" ht="15.75" customHeight="1">
      <c r="A228" s="892"/>
      <c r="B228" s="892"/>
      <c r="C228" s="892"/>
      <c r="D228" s="892"/>
      <c r="E228" s="892"/>
      <c r="F228" s="892"/>
      <c r="G228" s="892"/>
      <c r="H228" s="892"/>
      <c r="I228" s="892"/>
      <c r="J228" s="892"/>
      <c r="K228" s="892"/>
      <c r="L228" s="892"/>
      <c r="M228" s="892"/>
      <c r="N228" s="892"/>
      <c r="O228" s="892"/>
      <c r="P228" s="892"/>
      <c r="Q228" s="892"/>
      <c r="R228" s="892"/>
      <c r="S228" s="892"/>
      <c r="T228" s="892"/>
      <c r="U228" s="892"/>
      <c r="V228" s="892"/>
    </row>
    <row r="229" spans="1:22" ht="15.75" customHeight="1">
      <c r="A229" s="892"/>
      <c r="B229" s="892"/>
      <c r="C229" s="892"/>
      <c r="D229" s="892"/>
      <c r="E229" s="892"/>
      <c r="F229" s="892"/>
      <c r="G229" s="892"/>
      <c r="H229" s="892"/>
      <c r="I229" s="892"/>
      <c r="J229" s="892"/>
      <c r="K229" s="892"/>
      <c r="L229" s="892"/>
      <c r="M229" s="892"/>
      <c r="N229" s="892"/>
      <c r="O229" s="892"/>
      <c r="P229" s="892"/>
      <c r="Q229" s="892"/>
      <c r="R229" s="892"/>
      <c r="S229" s="892"/>
      <c r="T229" s="892"/>
      <c r="U229" s="892"/>
      <c r="V229" s="892"/>
    </row>
    <row r="230" spans="1:22" ht="15.75" customHeight="1">
      <c r="A230" s="892"/>
      <c r="B230" s="892"/>
      <c r="C230" s="892"/>
      <c r="D230" s="892"/>
      <c r="E230" s="892"/>
      <c r="F230" s="892"/>
      <c r="G230" s="892"/>
      <c r="H230" s="892"/>
      <c r="I230" s="892"/>
      <c r="J230" s="892"/>
      <c r="K230" s="892"/>
      <c r="L230" s="892"/>
      <c r="M230" s="892"/>
      <c r="N230" s="892"/>
      <c r="O230" s="892"/>
      <c r="P230" s="892"/>
      <c r="Q230" s="892"/>
      <c r="R230" s="892"/>
      <c r="S230" s="892"/>
      <c r="T230" s="892"/>
      <c r="U230" s="892"/>
      <c r="V230" s="892"/>
    </row>
    <row r="231" spans="1:22" ht="15.75" customHeight="1">
      <c r="A231" s="892"/>
      <c r="B231" s="892"/>
      <c r="C231" s="892"/>
      <c r="D231" s="892"/>
      <c r="E231" s="892"/>
      <c r="F231" s="892"/>
      <c r="G231" s="892"/>
      <c r="H231" s="892"/>
      <c r="I231" s="892"/>
      <c r="J231" s="892"/>
      <c r="K231" s="892"/>
      <c r="L231" s="892"/>
      <c r="M231" s="892"/>
      <c r="N231" s="892"/>
      <c r="O231" s="892"/>
      <c r="P231" s="892"/>
      <c r="Q231" s="892"/>
      <c r="R231" s="892"/>
      <c r="S231" s="892"/>
      <c r="T231" s="892"/>
      <c r="U231" s="892"/>
      <c r="V231" s="892"/>
    </row>
    <row r="232" spans="1:22" ht="15.75" customHeight="1">
      <c r="A232" s="892"/>
      <c r="B232" s="892"/>
      <c r="C232" s="892"/>
      <c r="D232" s="892"/>
      <c r="E232" s="892"/>
      <c r="F232" s="892"/>
      <c r="G232" s="892"/>
      <c r="H232" s="892"/>
      <c r="I232" s="892"/>
      <c r="J232" s="892"/>
      <c r="K232" s="892"/>
      <c r="L232" s="892"/>
      <c r="M232" s="892"/>
      <c r="N232" s="892"/>
      <c r="O232" s="892"/>
      <c r="P232" s="892"/>
      <c r="Q232" s="892"/>
      <c r="R232" s="892"/>
      <c r="S232" s="892"/>
      <c r="T232" s="892"/>
      <c r="U232" s="892"/>
      <c r="V232" s="892"/>
    </row>
    <row r="233" spans="1:22" ht="15.75" customHeight="1">
      <c r="A233" s="892"/>
      <c r="B233" s="892"/>
      <c r="C233" s="892"/>
      <c r="D233" s="892"/>
      <c r="E233" s="892"/>
      <c r="F233" s="892"/>
      <c r="G233" s="892"/>
      <c r="H233" s="892"/>
      <c r="I233" s="892"/>
      <c r="J233" s="892"/>
      <c r="K233" s="892"/>
      <c r="L233" s="892"/>
      <c r="M233" s="892"/>
      <c r="N233" s="892"/>
      <c r="O233" s="892"/>
      <c r="P233" s="892"/>
      <c r="Q233" s="892"/>
      <c r="R233" s="892"/>
      <c r="S233" s="892"/>
      <c r="T233" s="892"/>
      <c r="U233" s="892"/>
      <c r="V233" s="892"/>
    </row>
    <row r="234" spans="1:22" ht="15.75" customHeight="1">
      <c r="A234" s="892"/>
      <c r="B234" s="892"/>
      <c r="C234" s="892"/>
      <c r="D234" s="892"/>
      <c r="E234" s="892"/>
      <c r="F234" s="892"/>
      <c r="G234" s="892"/>
      <c r="H234" s="892"/>
      <c r="I234" s="892"/>
      <c r="J234" s="892"/>
      <c r="K234" s="892"/>
      <c r="L234" s="892"/>
      <c r="M234" s="892"/>
      <c r="N234" s="892"/>
      <c r="O234" s="892"/>
      <c r="P234" s="892"/>
      <c r="Q234" s="892"/>
      <c r="R234" s="892"/>
      <c r="S234" s="892"/>
      <c r="T234" s="892"/>
      <c r="U234" s="892"/>
      <c r="V234" s="892"/>
    </row>
    <row r="235" spans="1:22" ht="15.75" customHeight="1">
      <c r="A235" s="892"/>
      <c r="B235" s="892"/>
      <c r="C235" s="892"/>
      <c r="D235" s="892"/>
      <c r="E235" s="892"/>
      <c r="F235" s="892"/>
      <c r="G235" s="892"/>
      <c r="H235" s="892"/>
      <c r="I235" s="892"/>
      <c r="J235" s="892"/>
      <c r="K235" s="892"/>
      <c r="L235" s="892"/>
      <c r="M235" s="892"/>
      <c r="N235" s="892"/>
      <c r="O235" s="892"/>
      <c r="P235" s="892"/>
      <c r="Q235" s="892"/>
      <c r="R235" s="892"/>
      <c r="S235" s="892"/>
      <c r="T235" s="892"/>
      <c r="U235" s="892"/>
      <c r="V235" s="892"/>
    </row>
    <row r="236" spans="1:22" ht="15.75" customHeight="1">
      <c r="A236" s="892"/>
      <c r="B236" s="892"/>
      <c r="C236" s="892"/>
      <c r="D236" s="892"/>
      <c r="E236" s="892"/>
      <c r="F236" s="892"/>
      <c r="G236" s="892"/>
      <c r="H236" s="892"/>
      <c r="I236" s="892"/>
      <c r="J236" s="892"/>
      <c r="K236" s="892"/>
      <c r="L236" s="892"/>
      <c r="M236" s="892"/>
      <c r="N236" s="892"/>
      <c r="O236" s="892"/>
      <c r="P236" s="892"/>
      <c r="Q236" s="892"/>
      <c r="R236" s="892"/>
      <c r="S236" s="892"/>
      <c r="T236" s="892"/>
      <c r="U236" s="892"/>
      <c r="V236" s="892"/>
    </row>
    <row r="237" spans="1:22" ht="15.75" customHeight="1">
      <c r="A237" s="892"/>
      <c r="B237" s="892"/>
      <c r="C237" s="892"/>
      <c r="D237" s="892"/>
      <c r="E237" s="892"/>
      <c r="F237" s="892"/>
      <c r="G237" s="892"/>
      <c r="H237" s="892"/>
      <c r="I237" s="892"/>
      <c r="J237" s="892"/>
      <c r="K237" s="892"/>
      <c r="L237" s="892"/>
      <c r="M237" s="892"/>
      <c r="N237" s="892"/>
      <c r="O237" s="892"/>
      <c r="P237" s="892"/>
      <c r="Q237" s="892"/>
      <c r="R237" s="892"/>
      <c r="S237" s="892"/>
      <c r="T237" s="892"/>
      <c r="U237" s="892"/>
      <c r="V237" s="892"/>
    </row>
    <row r="238" spans="1:22" ht="15.75" customHeight="1">
      <c r="A238" s="892"/>
      <c r="B238" s="892"/>
      <c r="C238" s="892"/>
      <c r="D238" s="892"/>
      <c r="E238" s="892"/>
      <c r="F238" s="892"/>
      <c r="G238" s="892"/>
      <c r="H238" s="892"/>
      <c r="I238" s="892"/>
      <c r="J238" s="892"/>
      <c r="K238" s="892"/>
      <c r="L238" s="892"/>
      <c r="M238" s="892"/>
      <c r="N238" s="892"/>
      <c r="O238" s="892"/>
      <c r="P238" s="892"/>
      <c r="Q238" s="892"/>
      <c r="R238" s="892"/>
      <c r="S238" s="892"/>
      <c r="T238" s="892"/>
      <c r="U238" s="892"/>
      <c r="V238" s="892"/>
    </row>
    <row r="239" spans="1:22" ht="15.75" customHeight="1">
      <c r="A239" s="892"/>
      <c r="B239" s="892"/>
      <c r="C239" s="892"/>
      <c r="D239" s="892"/>
      <c r="E239" s="892"/>
      <c r="F239" s="892"/>
      <c r="G239" s="892"/>
      <c r="H239" s="892"/>
      <c r="I239" s="892"/>
      <c r="J239" s="892"/>
      <c r="K239" s="892"/>
      <c r="L239" s="892"/>
      <c r="M239" s="892"/>
      <c r="N239" s="892"/>
      <c r="O239" s="892"/>
      <c r="P239" s="892"/>
      <c r="Q239" s="892"/>
      <c r="R239" s="892"/>
      <c r="S239" s="892"/>
      <c r="T239" s="892"/>
      <c r="U239" s="892"/>
      <c r="V239" s="892"/>
    </row>
    <row r="240" spans="1:22" ht="15.75" customHeight="1">
      <c r="A240" s="892"/>
      <c r="B240" s="892"/>
      <c r="C240" s="892"/>
      <c r="D240" s="892"/>
      <c r="E240" s="892"/>
      <c r="F240" s="892"/>
      <c r="G240" s="892"/>
      <c r="H240" s="892"/>
      <c r="I240" s="892"/>
      <c r="J240" s="892"/>
      <c r="K240" s="892"/>
      <c r="L240" s="892"/>
      <c r="M240" s="892"/>
      <c r="N240" s="892"/>
      <c r="O240" s="892"/>
      <c r="P240" s="892"/>
      <c r="Q240" s="892"/>
      <c r="R240" s="892"/>
      <c r="S240" s="892"/>
      <c r="T240" s="892"/>
      <c r="U240" s="892"/>
      <c r="V240" s="892"/>
    </row>
    <row r="241" spans="1:22" ht="15.75" customHeight="1">
      <c r="A241" s="892"/>
      <c r="B241" s="892"/>
      <c r="C241" s="892"/>
      <c r="D241" s="892"/>
      <c r="E241" s="892"/>
      <c r="F241" s="892"/>
      <c r="G241" s="892"/>
      <c r="H241" s="892"/>
      <c r="I241" s="892"/>
      <c r="J241" s="892"/>
      <c r="K241" s="892"/>
      <c r="L241" s="892"/>
      <c r="M241" s="892"/>
      <c r="N241" s="892"/>
      <c r="O241" s="892"/>
      <c r="P241" s="892"/>
      <c r="Q241" s="892"/>
      <c r="R241" s="892"/>
      <c r="S241" s="892"/>
      <c r="T241" s="892"/>
      <c r="U241" s="892"/>
      <c r="V241" s="892"/>
    </row>
    <row r="242" spans="1:22" ht="15.75" customHeight="1">
      <c r="A242" s="892"/>
      <c r="B242" s="892"/>
      <c r="C242" s="892"/>
      <c r="D242" s="892"/>
      <c r="E242" s="892"/>
      <c r="F242" s="892"/>
      <c r="G242" s="892"/>
      <c r="H242" s="892"/>
      <c r="I242" s="892"/>
      <c r="J242" s="892"/>
      <c r="K242" s="892"/>
      <c r="L242" s="892"/>
      <c r="M242" s="892"/>
      <c r="N242" s="892"/>
      <c r="O242" s="892"/>
      <c r="P242" s="892"/>
      <c r="Q242" s="892"/>
      <c r="R242" s="892"/>
      <c r="S242" s="892"/>
      <c r="T242" s="892"/>
      <c r="U242" s="892"/>
      <c r="V242" s="892"/>
    </row>
    <row r="243" spans="1:22" ht="15.75" customHeight="1">
      <c r="A243" s="892"/>
      <c r="B243" s="892"/>
      <c r="C243" s="892"/>
      <c r="D243" s="892"/>
      <c r="E243" s="892"/>
      <c r="F243" s="892"/>
      <c r="G243" s="892"/>
      <c r="H243" s="892"/>
      <c r="I243" s="892"/>
      <c r="J243" s="892"/>
      <c r="K243" s="892"/>
      <c r="L243" s="892"/>
      <c r="M243" s="892"/>
      <c r="N243" s="892"/>
      <c r="O243" s="892"/>
      <c r="P243" s="892"/>
      <c r="Q243" s="892"/>
      <c r="R243" s="892"/>
      <c r="S243" s="892"/>
      <c r="T243" s="892"/>
      <c r="U243" s="892"/>
      <c r="V243" s="892"/>
    </row>
    <row r="244" spans="1:22" ht="15.75" customHeight="1">
      <c r="A244" s="892"/>
      <c r="B244" s="892"/>
      <c r="C244" s="892"/>
      <c r="D244" s="892"/>
      <c r="E244" s="892"/>
      <c r="F244" s="892"/>
      <c r="G244" s="892"/>
      <c r="H244" s="892"/>
      <c r="I244" s="892"/>
      <c r="J244" s="892"/>
      <c r="K244" s="892"/>
      <c r="L244" s="892"/>
      <c r="M244" s="892"/>
      <c r="N244" s="892"/>
      <c r="O244" s="892"/>
      <c r="P244" s="892"/>
      <c r="Q244" s="892"/>
      <c r="R244" s="892"/>
      <c r="S244" s="892"/>
      <c r="T244" s="892"/>
      <c r="U244" s="892"/>
      <c r="V244" s="892"/>
    </row>
    <row r="245" spans="1:22" ht="15.75" customHeight="1">
      <c r="A245" s="892"/>
      <c r="B245" s="892"/>
      <c r="C245" s="892"/>
      <c r="D245" s="892"/>
      <c r="E245" s="892"/>
      <c r="F245" s="892"/>
      <c r="G245" s="892"/>
      <c r="H245" s="892"/>
      <c r="I245" s="892"/>
      <c r="J245" s="892"/>
      <c r="K245" s="892"/>
      <c r="L245" s="892"/>
      <c r="M245" s="892"/>
      <c r="N245" s="892"/>
      <c r="O245" s="892"/>
      <c r="P245" s="892"/>
      <c r="Q245" s="892"/>
      <c r="R245" s="892"/>
      <c r="S245" s="892"/>
      <c r="T245" s="892"/>
      <c r="U245" s="892"/>
      <c r="V245" s="892"/>
    </row>
    <row r="246" spans="1:22" ht="15.75" customHeight="1">
      <c r="A246" s="892"/>
      <c r="B246" s="892"/>
      <c r="C246" s="892"/>
      <c r="D246" s="892"/>
      <c r="E246" s="892"/>
      <c r="F246" s="892"/>
      <c r="G246" s="892"/>
      <c r="H246" s="892"/>
      <c r="I246" s="892"/>
      <c r="J246" s="892"/>
      <c r="K246" s="892"/>
      <c r="L246" s="892"/>
      <c r="M246" s="892"/>
      <c r="N246" s="892"/>
      <c r="O246" s="892"/>
      <c r="P246" s="892"/>
      <c r="Q246" s="892"/>
      <c r="R246" s="892"/>
      <c r="S246" s="892"/>
      <c r="T246" s="892"/>
      <c r="U246" s="892"/>
      <c r="V246" s="892"/>
    </row>
    <row r="247" spans="1:22" ht="15.75" customHeight="1">
      <c r="A247" s="892"/>
      <c r="B247" s="892"/>
      <c r="C247" s="892"/>
      <c r="D247" s="892"/>
      <c r="E247" s="892"/>
      <c r="F247" s="892"/>
      <c r="G247" s="892"/>
      <c r="H247" s="892"/>
      <c r="I247" s="892"/>
      <c r="J247" s="892"/>
      <c r="K247" s="892"/>
      <c r="L247" s="892"/>
      <c r="M247" s="892"/>
      <c r="N247" s="892"/>
      <c r="O247" s="892"/>
      <c r="P247" s="892"/>
      <c r="Q247" s="892"/>
      <c r="R247" s="892"/>
      <c r="S247" s="892"/>
      <c r="T247" s="892"/>
      <c r="U247" s="892"/>
      <c r="V247" s="892"/>
    </row>
    <row r="248" spans="1:22" ht="15.75" customHeight="1">
      <c r="A248" s="892"/>
      <c r="B248" s="892"/>
      <c r="C248" s="892"/>
      <c r="D248" s="892"/>
      <c r="E248" s="892"/>
      <c r="F248" s="892"/>
      <c r="G248" s="892"/>
      <c r="H248" s="892"/>
      <c r="I248" s="892"/>
      <c r="J248" s="892"/>
      <c r="K248" s="892"/>
      <c r="L248" s="892"/>
      <c r="M248" s="892"/>
      <c r="N248" s="892"/>
      <c r="O248" s="892"/>
      <c r="P248" s="892"/>
      <c r="Q248" s="892"/>
      <c r="R248" s="892"/>
      <c r="S248" s="892"/>
      <c r="T248" s="892"/>
      <c r="U248" s="892"/>
      <c r="V248" s="892"/>
    </row>
    <row r="249" spans="1:22" ht="15.75" customHeight="1">
      <c r="A249" s="892"/>
      <c r="B249" s="892"/>
      <c r="C249" s="892"/>
      <c r="D249" s="892"/>
      <c r="E249" s="892"/>
      <c r="F249" s="892"/>
      <c r="G249" s="892"/>
      <c r="H249" s="892"/>
      <c r="I249" s="892"/>
      <c r="J249" s="892"/>
      <c r="K249" s="892"/>
      <c r="L249" s="892"/>
      <c r="M249" s="892"/>
      <c r="N249" s="892"/>
      <c r="O249" s="892"/>
      <c r="P249" s="892"/>
      <c r="Q249" s="892"/>
      <c r="R249" s="892"/>
      <c r="S249" s="892"/>
      <c r="T249" s="892"/>
      <c r="U249" s="892"/>
      <c r="V249" s="892"/>
    </row>
    <row r="250" spans="1:22" ht="15.75" customHeight="1">
      <c r="A250" s="892"/>
      <c r="B250" s="892"/>
      <c r="C250" s="892"/>
      <c r="D250" s="892"/>
      <c r="E250" s="892"/>
      <c r="F250" s="892"/>
      <c r="G250" s="892"/>
      <c r="H250" s="892"/>
      <c r="I250" s="892"/>
      <c r="J250" s="892"/>
      <c r="K250" s="892"/>
      <c r="L250" s="892"/>
      <c r="M250" s="892"/>
      <c r="N250" s="892"/>
      <c r="O250" s="892"/>
      <c r="P250" s="892"/>
      <c r="Q250" s="892"/>
      <c r="R250" s="892"/>
      <c r="S250" s="892"/>
      <c r="T250" s="892"/>
      <c r="U250" s="892"/>
      <c r="V250" s="892"/>
    </row>
    <row r="251" spans="1:22" ht="15.75" customHeight="1">
      <c r="A251" s="892"/>
      <c r="B251" s="892"/>
      <c r="C251" s="892"/>
      <c r="D251" s="892"/>
      <c r="E251" s="892"/>
      <c r="F251" s="892"/>
      <c r="G251" s="892"/>
      <c r="H251" s="892"/>
      <c r="I251" s="892"/>
      <c r="J251" s="892"/>
      <c r="K251" s="892"/>
      <c r="L251" s="892"/>
      <c r="M251" s="892"/>
      <c r="N251" s="892"/>
      <c r="O251" s="892"/>
      <c r="P251" s="892"/>
      <c r="Q251" s="892"/>
      <c r="R251" s="892"/>
      <c r="S251" s="892"/>
      <c r="T251" s="892"/>
      <c r="U251" s="892"/>
      <c r="V251" s="892"/>
    </row>
    <row r="252" spans="1:22" ht="15.75" customHeight="1">
      <c r="A252" s="892"/>
      <c r="B252" s="892"/>
      <c r="C252" s="892"/>
      <c r="D252" s="892"/>
      <c r="E252" s="892"/>
      <c r="F252" s="892"/>
      <c r="G252" s="892"/>
      <c r="H252" s="892"/>
      <c r="I252" s="892"/>
      <c r="J252" s="892"/>
      <c r="K252" s="892"/>
      <c r="L252" s="892"/>
      <c r="M252" s="892"/>
      <c r="N252" s="892"/>
      <c r="O252" s="892"/>
      <c r="P252" s="892"/>
      <c r="Q252" s="892"/>
      <c r="R252" s="892"/>
      <c r="S252" s="892"/>
      <c r="T252" s="892"/>
      <c r="U252" s="892"/>
      <c r="V252" s="892"/>
    </row>
    <row r="253" spans="1:22" ht="15.75" customHeight="1">
      <c r="A253" s="892"/>
      <c r="B253" s="892"/>
      <c r="C253" s="892"/>
      <c r="D253" s="892"/>
      <c r="E253" s="892"/>
      <c r="F253" s="892"/>
      <c r="G253" s="892"/>
      <c r="H253" s="892"/>
      <c r="I253" s="892"/>
      <c r="J253" s="892"/>
      <c r="K253" s="892"/>
      <c r="L253" s="892"/>
      <c r="M253" s="892"/>
      <c r="N253" s="892"/>
      <c r="O253" s="892"/>
      <c r="P253" s="892"/>
      <c r="Q253" s="892"/>
      <c r="R253" s="892"/>
      <c r="S253" s="892"/>
      <c r="T253" s="892"/>
      <c r="U253" s="892"/>
      <c r="V253" s="892"/>
    </row>
    <row r="254" spans="1:22" ht="15.75" customHeight="1">
      <c r="A254" s="892"/>
      <c r="B254" s="892"/>
      <c r="C254" s="892"/>
      <c r="D254" s="892"/>
      <c r="E254" s="892"/>
      <c r="F254" s="892"/>
      <c r="G254" s="892"/>
      <c r="H254" s="892"/>
      <c r="I254" s="892"/>
      <c r="J254" s="892"/>
      <c r="K254" s="892"/>
      <c r="L254" s="892"/>
      <c r="M254" s="892"/>
      <c r="N254" s="892"/>
      <c r="O254" s="892"/>
      <c r="P254" s="892"/>
      <c r="Q254" s="892"/>
      <c r="R254" s="892"/>
      <c r="S254" s="892"/>
      <c r="T254" s="892"/>
      <c r="U254" s="892"/>
      <c r="V254" s="892"/>
    </row>
    <row r="255" spans="1:22" ht="15.75" customHeight="1">
      <c r="A255" s="892"/>
      <c r="B255" s="892"/>
      <c r="C255" s="892"/>
      <c r="D255" s="892"/>
      <c r="E255" s="892"/>
      <c r="F255" s="892"/>
      <c r="G255" s="892"/>
      <c r="H255" s="892"/>
      <c r="I255" s="892"/>
      <c r="J255" s="892"/>
      <c r="K255" s="892"/>
      <c r="L255" s="892"/>
      <c r="M255" s="892"/>
      <c r="N255" s="892"/>
      <c r="O255" s="892"/>
      <c r="P255" s="892"/>
      <c r="Q255" s="892"/>
      <c r="R255" s="892"/>
      <c r="S255" s="892"/>
      <c r="T255" s="892"/>
      <c r="U255" s="892"/>
      <c r="V255" s="892"/>
    </row>
    <row r="256" spans="1:22" ht="15.75" customHeight="1">
      <c r="A256" s="892"/>
      <c r="B256" s="892"/>
      <c r="C256" s="892"/>
      <c r="D256" s="892"/>
      <c r="E256" s="892"/>
      <c r="F256" s="892"/>
      <c r="G256" s="892"/>
      <c r="H256" s="892"/>
      <c r="I256" s="892"/>
      <c r="J256" s="892"/>
      <c r="K256" s="892"/>
      <c r="L256" s="892"/>
      <c r="M256" s="892"/>
      <c r="N256" s="892"/>
      <c r="O256" s="892"/>
      <c r="P256" s="892"/>
      <c r="Q256" s="892"/>
      <c r="R256" s="892"/>
      <c r="S256" s="892"/>
      <c r="T256" s="892"/>
      <c r="U256" s="892"/>
      <c r="V256" s="892"/>
    </row>
    <row r="257" spans="1:22" ht="15.75" customHeight="1">
      <c r="A257" s="892"/>
      <c r="B257" s="892"/>
      <c r="C257" s="892"/>
      <c r="D257" s="892"/>
      <c r="E257" s="892"/>
      <c r="F257" s="892"/>
      <c r="G257" s="892"/>
      <c r="H257" s="892"/>
      <c r="I257" s="892"/>
      <c r="J257" s="892"/>
      <c r="K257" s="892"/>
      <c r="L257" s="892"/>
      <c r="M257" s="892"/>
      <c r="N257" s="892"/>
      <c r="O257" s="892"/>
      <c r="P257" s="892"/>
      <c r="Q257" s="892"/>
      <c r="R257" s="892"/>
      <c r="S257" s="892"/>
      <c r="T257" s="892"/>
      <c r="U257" s="892"/>
      <c r="V257" s="892"/>
    </row>
    <row r="258" spans="1:22" ht="15.75" customHeight="1">
      <c r="A258" s="892"/>
      <c r="B258" s="892"/>
      <c r="C258" s="892"/>
      <c r="D258" s="892"/>
      <c r="E258" s="892"/>
      <c r="F258" s="892"/>
      <c r="G258" s="892"/>
      <c r="H258" s="892"/>
      <c r="I258" s="892"/>
      <c r="J258" s="892"/>
      <c r="K258" s="892"/>
      <c r="L258" s="892"/>
      <c r="M258" s="892"/>
      <c r="N258" s="892"/>
      <c r="O258" s="892"/>
      <c r="P258" s="892"/>
      <c r="Q258" s="892"/>
      <c r="R258" s="892"/>
      <c r="S258" s="892"/>
      <c r="T258" s="892"/>
      <c r="U258" s="892"/>
      <c r="V258" s="892"/>
    </row>
    <row r="259" spans="1:22" ht="15.75" customHeight="1">
      <c r="A259" s="892"/>
      <c r="B259" s="892"/>
      <c r="C259" s="892"/>
      <c r="D259" s="892"/>
      <c r="E259" s="892"/>
      <c r="F259" s="892"/>
      <c r="G259" s="892"/>
      <c r="H259" s="892"/>
      <c r="I259" s="892"/>
      <c r="J259" s="892"/>
      <c r="K259" s="892"/>
      <c r="L259" s="892"/>
      <c r="M259" s="892"/>
      <c r="N259" s="892"/>
      <c r="O259" s="892"/>
      <c r="P259" s="892"/>
      <c r="Q259" s="892"/>
      <c r="R259" s="892"/>
      <c r="S259" s="892"/>
      <c r="T259" s="892"/>
      <c r="U259" s="892"/>
      <c r="V259" s="892"/>
    </row>
    <row r="260" spans="1:22" ht="15.75" customHeight="1">
      <c r="A260" s="892"/>
      <c r="B260" s="892"/>
      <c r="C260" s="892"/>
      <c r="D260" s="892"/>
      <c r="E260" s="892"/>
      <c r="F260" s="892"/>
      <c r="G260" s="892"/>
      <c r="H260" s="892"/>
      <c r="I260" s="892"/>
      <c r="J260" s="892"/>
      <c r="K260" s="892"/>
      <c r="L260" s="892"/>
      <c r="M260" s="892"/>
      <c r="N260" s="892"/>
      <c r="O260" s="892"/>
      <c r="P260" s="892"/>
      <c r="Q260" s="892"/>
      <c r="R260" s="892"/>
      <c r="S260" s="892"/>
      <c r="T260" s="892"/>
      <c r="U260" s="892"/>
      <c r="V260" s="892"/>
    </row>
    <row r="261" spans="1:22" ht="15.75" customHeight="1">
      <c r="A261" s="892"/>
      <c r="B261" s="892"/>
      <c r="C261" s="892"/>
      <c r="D261" s="892"/>
      <c r="E261" s="892"/>
      <c r="F261" s="892"/>
      <c r="G261" s="892"/>
      <c r="H261" s="892"/>
      <c r="I261" s="892"/>
      <c r="J261" s="892"/>
      <c r="K261" s="892"/>
      <c r="L261" s="892"/>
      <c r="M261" s="892"/>
      <c r="N261" s="892"/>
      <c r="O261" s="892"/>
      <c r="P261" s="892"/>
      <c r="Q261" s="892"/>
      <c r="R261" s="892"/>
      <c r="S261" s="892"/>
      <c r="T261" s="892"/>
      <c r="U261" s="892"/>
      <c r="V261" s="892"/>
    </row>
    <row r="262" spans="1:22" ht="15.75" customHeight="1">
      <c r="A262" s="892"/>
      <c r="B262" s="892"/>
      <c r="C262" s="892"/>
      <c r="D262" s="892"/>
      <c r="E262" s="892"/>
      <c r="F262" s="892"/>
      <c r="G262" s="892"/>
      <c r="H262" s="892"/>
      <c r="I262" s="892"/>
      <c r="J262" s="892"/>
      <c r="K262" s="892"/>
      <c r="L262" s="892"/>
      <c r="M262" s="892"/>
      <c r="N262" s="892"/>
      <c r="O262" s="892"/>
      <c r="P262" s="892"/>
      <c r="Q262" s="892"/>
      <c r="R262" s="892"/>
      <c r="S262" s="892"/>
      <c r="T262" s="892"/>
      <c r="U262" s="892"/>
      <c r="V262" s="892"/>
    </row>
    <row r="263" spans="1:22" ht="15.75" customHeight="1">
      <c r="A263" s="892"/>
      <c r="B263" s="892"/>
      <c r="C263" s="892"/>
      <c r="D263" s="892"/>
      <c r="E263" s="892"/>
      <c r="F263" s="892"/>
      <c r="G263" s="892"/>
      <c r="H263" s="892"/>
      <c r="I263" s="892"/>
      <c r="J263" s="892"/>
      <c r="K263" s="892"/>
      <c r="L263" s="892"/>
      <c r="M263" s="892"/>
      <c r="N263" s="892"/>
      <c r="O263" s="892"/>
      <c r="P263" s="892"/>
      <c r="Q263" s="892"/>
      <c r="R263" s="892"/>
      <c r="S263" s="892"/>
      <c r="T263" s="892"/>
      <c r="U263" s="892"/>
      <c r="V263" s="892"/>
    </row>
    <row r="264" spans="1:22" ht="15.75" customHeight="1">
      <c r="A264" s="892"/>
      <c r="B264" s="892"/>
      <c r="C264" s="892"/>
      <c r="D264" s="892"/>
      <c r="E264" s="892"/>
      <c r="F264" s="892"/>
      <c r="G264" s="892"/>
      <c r="H264" s="892"/>
      <c r="I264" s="892"/>
      <c r="J264" s="892"/>
      <c r="K264" s="892"/>
      <c r="L264" s="892"/>
      <c r="M264" s="892"/>
      <c r="N264" s="892"/>
      <c r="O264" s="892"/>
      <c r="P264" s="892"/>
      <c r="Q264" s="892"/>
      <c r="R264" s="892"/>
      <c r="S264" s="892"/>
      <c r="T264" s="892"/>
      <c r="U264" s="892"/>
      <c r="V264" s="892"/>
    </row>
    <row r="265" spans="1:22"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row>
    <row r="266" spans="1:22"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row>
    <row r="267" spans="1:22"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row>
    <row r="268" spans="1:22"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row>
    <row r="269" spans="1:22"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row>
    <row r="270" spans="1:22"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row>
    <row r="271" spans="1:22"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row>
    <row r="272" spans="1:22"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row>
    <row r="273" spans="1:22"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row>
    <row r="274" spans="1:22"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row>
    <row r="275" spans="1:22"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row>
    <row r="276" spans="1:22"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row>
    <row r="277" spans="1:22"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row>
    <row r="278" spans="1:22"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row>
    <row r="279" spans="1:22"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row>
    <row r="280" spans="1:22"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row>
    <row r="281" spans="1:22"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row>
    <row r="282" spans="1:22"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row>
    <row r="283" spans="1:22"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row>
    <row r="284" spans="1:22"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row>
    <row r="285" spans="1:22"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row>
    <row r="286" spans="1:22"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row>
    <row r="287" spans="1:22"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row>
    <row r="288" spans="1:22"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row>
    <row r="289" spans="1:22"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row>
    <row r="290" spans="1:22"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row>
    <row r="291" spans="1:22"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row>
    <row r="292" spans="1:22"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row>
    <row r="293" spans="1:22"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row>
    <row r="294" spans="1:22"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row>
    <row r="295" spans="1:22"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row>
    <row r="296" spans="1:22"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row>
    <row r="297" spans="1:22"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row>
    <row r="298" spans="1:22"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row>
    <row r="299" spans="1:22"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row>
    <row r="300" spans="1:22"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row>
    <row r="301" spans="1:22"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row>
    <row r="302" spans="1:22"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row>
    <row r="303" spans="1:22"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row>
    <row r="304" spans="1:22"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row>
    <row r="305" spans="1:22"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row>
    <row r="306" spans="1:22"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row>
    <row r="307" spans="1:22"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row>
    <row r="308" spans="1:22"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row>
    <row r="309" spans="1:22"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row>
    <row r="310" spans="1:22"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row>
    <row r="311" spans="1:22"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row>
    <row r="312" spans="1:22"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row>
    <row r="313" spans="1:22"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row>
    <row r="314" spans="1:22"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row>
    <row r="315" spans="1:22"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row>
    <row r="316" spans="1:22"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row>
    <row r="317" spans="1:22"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row>
    <row r="318" spans="1:22"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row>
    <row r="319" spans="1:22"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row>
    <row r="320" spans="1:22"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row>
    <row r="321" spans="1:22"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row>
    <row r="322" spans="1:22"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row>
    <row r="323" spans="1:22"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row>
    <row r="324" spans="1:22"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row>
    <row r="325" spans="1:22"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row>
    <row r="326" spans="1:22"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row>
    <row r="327" spans="1:22"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row>
    <row r="328" spans="1:22"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row>
    <row r="329" spans="1:22"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row>
    <row r="330" spans="1:22"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row>
    <row r="331" spans="1:22"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row>
    <row r="332" spans="1:22"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row>
    <row r="333" spans="1:22"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row>
    <row r="334" spans="1:22"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row>
    <row r="335" spans="1:22"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row>
    <row r="336" spans="1:22"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row>
    <row r="337" spans="1:22"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row>
    <row r="338" spans="1:22"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row>
    <row r="339" spans="1:22"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row>
    <row r="340" spans="1:22"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row>
    <row r="341" spans="1:22"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row>
    <row r="342" spans="1:22"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row>
    <row r="343" spans="1:22"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row>
    <row r="344" spans="1:22"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row>
    <row r="345" spans="1:22"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row>
    <row r="346" spans="1:22"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row>
    <row r="347" spans="1:22"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row>
    <row r="348" spans="1:22"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row>
    <row r="349" spans="1:22"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row>
    <row r="350" spans="1:22"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row>
    <row r="351" spans="1:22"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row>
    <row r="352" spans="1:22"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row>
    <row r="353" spans="1:22"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row>
    <row r="354" spans="1:22"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row>
    <row r="355" spans="1:22"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row>
    <row r="356" spans="1:22"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row>
    <row r="357" spans="1:22"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row>
    <row r="358" spans="1:22"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row>
    <row r="359" spans="1:22"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row>
    <row r="360" spans="1:22"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row>
    <row r="361" spans="1:22"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row>
    <row r="362" spans="1:22"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row>
    <row r="363" spans="1:22"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row>
    <row r="364" spans="1:22"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row>
    <row r="365" spans="1:22"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row>
    <row r="366" spans="1:22"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row>
    <row r="367" spans="1:22"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row>
    <row r="368" spans="1:22"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row>
    <row r="369" spans="1:22"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row>
    <row r="370" spans="1:22"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row>
    <row r="371" spans="1:22"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row>
    <row r="372" spans="1:22"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row>
    <row r="373" spans="1:22"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row>
    <row r="374" spans="1:22"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row>
    <row r="375" spans="1:22"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row>
    <row r="376" spans="1:22"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row>
    <row r="377" spans="1:22"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row>
    <row r="378" spans="1:22"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row>
    <row r="379" spans="1:22"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row>
    <row r="380" spans="1:22"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row>
    <row r="381" spans="1:22"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row>
    <row r="382" spans="1:22"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row>
    <row r="383" spans="1:22"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row>
    <row r="384" spans="1:22"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row>
    <row r="385" spans="1:22"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row>
    <row r="386" spans="1:22"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row>
    <row r="387" spans="1:22"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row>
    <row r="388" spans="1:22"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row>
    <row r="389" spans="1:22"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row>
    <row r="390" spans="1:22"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row>
    <row r="391" spans="1:22"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row>
    <row r="392" spans="1:22"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row>
    <row r="393" spans="1:22"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row>
    <row r="394" spans="1:22"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row>
    <row r="395" spans="1:22"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row>
    <row r="396" spans="1:22"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row>
    <row r="397" spans="1:22"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row>
    <row r="398" spans="1:22"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row>
    <row r="399" spans="1:22"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row>
    <row r="400" spans="1:22"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row>
    <row r="401" spans="1:22"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row>
    <row r="402" spans="1:22"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row>
    <row r="403" spans="1:22"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row>
    <row r="404" spans="1:22"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row>
    <row r="405" spans="1:22"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row>
    <row r="406" spans="1:22"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row>
    <row r="407" spans="1:22"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row>
    <row r="408" spans="1:22"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row>
    <row r="409" spans="1:22"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row>
    <row r="410" spans="1:22"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row>
    <row r="411" spans="1:22"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row>
    <row r="412" spans="1:22"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row>
    <row r="413" spans="1:22"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row>
    <row r="414" spans="1:22"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row>
    <row r="415" spans="1:22"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row>
    <row r="416" spans="1:22"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row>
    <row r="417" spans="1:22"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row>
    <row r="418" spans="1:22"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row>
    <row r="419" spans="1:22"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row>
    <row r="420" spans="1:22"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row>
    <row r="421" spans="1:22"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row>
    <row r="422" spans="1:22"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row>
    <row r="423" spans="1:22"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row>
    <row r="424" spans="1:22"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row>
    <row r="425" spans="1:22"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row>
    <row r="426" spans="1:22"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row>
    <row r="427" spans="1:22"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row>
    <row r="428" spans="1:22"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row>
    <row r="429" spans="1:22"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row>
    <row r="430" spans="1:22"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row>
    <row r="431" spans="1:22"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row>
    <row r="432" spans="1:22"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row>
    <row r="433" spans="1:22"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row>
    <row r="434" spans="1:22"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row>
    <row r="435" spans="1:22"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row>
    <row r="436" spans="1:22"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row>
    <row r="437" spans="1:22"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row>
    <row r="438" spans="1:22"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row>
    <row r="439" spans="1:22"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row>
    <row r="440" spans="1:22"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row>
    <row r="441" spans="1:22"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row>
    <row r="442" spans="1:22"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row>
    <row r="443" spans="1:22"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row>
    <row r="444" spans="1:22"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row>
    <row r="445" spans="1:22"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row>
    <row r="446" spans="1:22"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row>
    <row r="447" spans="1:22"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row>
    <row r="448" spans="1:22"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row>
    <row r="449" spans="1:22"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row>
    <row r="450" spans="1:22"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row>
    <row r="451" spans="1:22"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row>
    <row r="452" spans="1:22"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row>
    <row r="453" spans="1:22"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row>
    <row r="454" spans="1:22"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row>
    <row r="455" spans="1:22"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row>
    <row r="456" spans="1:22"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row>
    <row r="457" spans="1:22"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row>
    <row r="458" spans="1:22"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row>
    <row r="459" spans="1:22"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row>
    <row r="460" spans="1:22"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row>
    <row r="461" spans="1:22"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row>
    <row r="462" spans="1:22"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row>
    <row r="463" spans="1:22"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row>
    <row r="464" spans="1:22"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row>
    <row r="465" spans="1:22"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row>
    <row r="466" spans="1:22"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row>
    <row r="467" spans="1:22"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row>
    <row r="468" spans="1:22"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row>
    <row r="469" spans="1:22"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row>
    <row r="470" spans="1:22"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row>
    <row r="471" spans="1:22"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row>
    <row r="472" spans="1:22"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row>
    <row r="473" spans="1:22"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row>
    <row r="474" spans="1:22"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row>
    <row r="475" spans="1:22"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row>
    <row r="476" spans="1:22"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row>
    <row r="477" spans="1:22"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row>
    <row r="478" spans="1:22"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row>
    <row r="479" spans="1:22"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row>
    <row r="480" spans="1:22"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row>
    <row r="481" spans="1:22"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row>
    <row r="482" spans="1:22"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row>
    <row r="483" spans="1:22"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row>
    <row r="484" spans="1:22"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row>
    <row r="485" spans="1:22"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row>
    <row r="486" spans="1:22"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row>
    <row r="487" spans="1:22"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row>
    <row r="488" spans="1:22"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row>
    <row r="489" spans="1:22"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row>
    <row r="490" spans="1:22"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row>
    <row r="491" spans="1:22"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row>
    <row r="492" spans="1:22"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row>
    <row r="493" spans="1:22"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row>
    <row r="494" spans="1:22"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row>
    <row r="495" spans="1:22"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row>
    <row r="496" spans="1:22"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row>
    <row r="497" spans="1:22"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row>
    <row r="498" spans="1:22"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row>
    <row r="499" spans="1:22"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row>
    <row r="500" spans="1:22"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row>
    <row r="501" spans="1:22"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row>
    <row r="502" spans="1:22"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row>
    <row r="503" spans="1:22"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row>
    <row r="504" spans="1:22"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row>
    <row r="505" spans="1:22"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row>
    <row r="506" spans="1:22"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row>
    <row r="507" spans="1:22"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row>
    <row r="508" spans="1:22"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row>
    <row r="509" spans="1:22"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row>
    <row r="510" spans="1:22"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row>
    <row r="511" spans="1:22"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row>
    <row r="512" spans="1:22"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row>
    <row r="513" spans="1:22"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row>
    <row r="514" spans="1:22"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row>
    <row r="515" spans="1:22"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row>
    <row r="516" spans="1:22"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row>
    <row r="517" spans="1:22"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row>
    <row r="518" spans="1:22"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row>
    <row r="519" spans="1:22"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row>
    <row r="520" spans="1:22"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row>
    <row r="521" spans="1:22"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row>
    <row r="522" spans="1:22"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row>
    <row r="523" spans="1:22"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row>
    <row r="524" spans="1:22"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row>
    <row r="525" spans="1:22"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row>
    <row r="526" spans="1:22"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row>
    <row r="527" spans="1:22"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row>
    <row r="528" spans="1:22"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row>
    <row r="529" spans="1:22"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row>
    <row r="530" spans="1:22"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row>
    <row r="531" spans="1:22"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row>
    <row r="532" spans="1:22"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row>
    <row r="533" spans="1:22"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row>
    <row r="534" spans="1:22"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row>
    <row r="535" spans="1:22"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row>
    <row r="536" spans="1:22"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row>
    <row r="537" spans="1:22"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row>
    <row r="538" spans="1:22"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row>
    <row r="539" spans="1:22"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row>
    <row r="540" spans="1:22"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row>
    <row r="541" spans="1:22"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row>
    <row r="542" spans="1:22"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row>
    <row r="543" spans="1:22"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row>
    <row r="544" spans="1:22"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row>
    <row r="545" spans="1:22"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row>
    <row r="546" spans="1:22"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row>
    <row r="547" spans="1:22"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row>
    <row r="548" spans="1:22"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row>
    <row r="549" spans="1:22"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row>
    <row r="550" spans="1:22"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row>
    <row r="551" spans="1:22"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row>
    <row r="552" spans="1:22"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row>
    <row r="553" spans="1:22"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row>
    <row r="554" spans="1:22"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row>
    <row r="555" spans="1:22"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row>
    <row r="556" spans="1:22"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row>
    <row r="557" spans="1:22"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row>
    <row r="558" spans="1:22"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row>
    <row r="559" spans="1:22"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row>
    <row r="560" spans="1:22"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row>
    <row r="561" spans="1:22"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row>
    <row r="562" spans="1:22"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row>
    <row r="563" spans="1:22"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row>
    <row r="564" spans="1:22"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row>
    <row r="565" spans="1:22"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row>
    <row r="566" spans="1:22"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row>
    <row r="567" spans="1:22"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row>
    <row r="568" spans="1:22"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row>
    <row r="569" spans="1:22"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row>
    <row r="570" spans="1:22"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row>
    <row r="571" spans="1:22"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row>
    <row r="572" spans="1:22"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row>
    <row r="573" spans="1:22"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row>
    <row r="574" spans="1:22"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row>
    <row r="575" spans="1:22"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row>
    <row r="576" spans="1:22"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row>
    <row r="577" spans="1:22"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row>
    <row r="578" spans="1:22"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row>
    <row r="579" spans="1:22"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row>
    <row r="580" spans="1:22"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row>
    <row r="581" spans="1:22"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row>
    <row r="582" spans="1:22"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row>
    <row r="583" spans="1:22"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row>
    <row r="584" spans="1:22"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row>
    <row r="585" spans="1:22"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row>
    <row r="586" spans="1:22"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row>
    <row r="587" spans="1:22"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row>
    <row r="588" spans="1:22"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row>
    <row r="589" spans="1:22"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row>
    <row r="590" spans="1:22"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row>
    <row r="591" spans="1:22"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row>
    <row r="592" spans="1:22"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row>
    <row r="593" spans="1:22"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row>
    <row r="594" spans="1:22"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row>
    <row r="595" spans="1:22"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row>
    <row r="596" spans="1:22"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row>
    <row r="597" spans="1:22"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row>
    <row r="598" spans="1:22"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row>
    <row r="599" spans="1:22"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row>
    <row r="600" spans="1:22"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row>
    <row r="601" spans="1:22"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row>
    <row r="602" spans="1:22"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row>
    <row r="603" spans="1:22"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row>
    <row r="604" spans="1:22"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row>
    <row r="605" spans="1:22"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row>
    <row r="606" spans="1:22"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row>
    <row r="607" spans="1:22"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row>
    <row r="608" spans="1:22"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row>
    <row r="609" spans="1:22"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row>
    <row r="610" spans="1:22"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row>
    <row r="611" spans="1:22"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row>
    <row r="612" spans="1:22"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row>
    <row r="613" spans="1:22"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row>
    <row r="614" spans="1:22"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row>
    <row r="615" spans="1:22"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row>
    <row r="616" spans="1:22"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row>
    <row r="617" spans="1:22"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row>
    <row r="618" spans="1:22"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row>
    <row r="619" spans="1:22"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row>
    <row r="620" spans="1:22"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row>
    <row r="621" spans="1:22"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row>
    <row r="622" spans="1:22"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row>
    <row r="623" spans="1:22"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row>
    <row r="624" spans="1:22"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row>
    <row r="625" spans="1:22"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row>
    <row r="626" spans="1:22"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row>
    <row r="627" spans="1:22"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row>
    <row r="628" spans="1:22"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row>
    <row r="629" spans="1:22"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row>
    <row r="630" spans="1:22"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row>
    <row r="631" spans="1:22"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row>
    <row r="632" spans="1:22"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row>
    <row r="633" spans="1:22"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row>
    <row r="634" spans="1:22"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row>
    <row r="635" spans="1:22"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row>
    <row r="636" spans="1:22"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row>
    <row r="637" spans="1:22"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row>
    <row r="638" spans="1:22"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row>
    <row r="639" spans="1:22"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row>
    <row r="640" spans="1:22"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row>
    <row r="641" spans="1:22"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row>
    <row r="642" spans="1:22"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row>
    <row r="643" spans="1:22"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row>
    <row r="644" spans="1:22"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row>
    <row r="645" spans="1:22"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row>
    <row r="646" spans="1:22"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row>
    <row r="647" spans="1:22"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row>
    <row r="648" spans="1:22"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row>
    <row r="649" spans="1:22"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row>
    <row r="650" spans="1:22"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row>
    <row r="651" spans="1:22"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row>
    <row r="652" spans="1:22"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row>
    <row r="653" spans="1:22"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row>
    <row r="654" spans="1:22"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row>
    <row r="655" spans="1:22"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row>
    <row r="656" spans="1:22"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row>
    <row r="657" spans="1:22"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row>
    <row r="658" spans="1:22"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row>
    <row r="659" spans="1:22"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row>
    <row r="660" spans="1:22"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row>
    <row r="661" spans="1:22"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row>
    <row r="662" spans="1:22"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row>
    <row r="663" spans="1:22"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row>
    <row r="664" spans="1:22"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row>
    <row r="665" spans="1:22"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row>
    <row r="666" spans="1:22"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row>
    <row r="667" spans="1:22"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row>
    <row r="668" spans="1:22"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row>
    <row r="669" spans="1:22"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row>
    <row r="670" spans="1:22"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row>
    <row r="671" spans="1:22"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row>
    <row r="672" spans="1:22"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row>
    <row r="673" spans="1:22"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row>
    <row r="674" spans="1:22"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row>
    <row r="675" spans="1:22"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row>
    <row r="676" spans="1:22"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row>
    <row r="677" spans="1:22"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row>
    <row r="678" spans="1:22"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row>
    <row r="679" spans="1:22"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row>
    <row r="680" spans="1:22"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row>
    <row r="681" spans="1:22"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row>
    <row r="682" spans="1:22"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row>
    <row r="683" spans="1:22"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row>
    <row r="684" spans="1:22"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row>
    <row r="685" spans="1:22"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row>
    <row r="686" spans="1:22"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row>
    <row r="687" spans="1:22"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row>
    <row r="688" spans="1:22"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row>
    <row r="689" spans="1:22"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row>
    <row r="690" spans="1:22"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row>
    <row r="691" spans="1:22"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row>
    <row r="692" spans="1:22"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row>
    <row r="693" spans="1:22"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row>
    <row r="694" spans="1:22"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row>
    <row r="695" spans="1:22"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row>
    <row r="696" spans="1:22"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row>
    <row r="697" spans="1:22"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row>
    <row r="698" spans="1:22"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row>
    <row r="699" spans="1:22"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row>
    <row r="700" spans="1:22"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row>
    <row r="701" spans="1:22"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row>
    <row r="702" spans="1:22"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row>
    <row r="703" spans="1:22"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row>
    <row r="704" spans="1:22"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row>
    <row r="705" spans="1:22"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row>
    <row r="706" spans="1:22"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row>
    <row r="707" spans="1:22"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row>
    <row r="708" spans="1:22"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row>
    <row r="709" spans="1:22"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row>
    <row r="710" spans="1:22"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row>
    <row r="711" spans="1:22"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row>
    <row r="712" spans="1:22"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row>
    <row r="713" spans="1:22"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row>
    <row r="714" spans="1:22"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row>
    <row r="715" spans="1:22"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row>
    <row r="716" spans="1:22"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row>
    <row r="717" spans="1:22"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row>
    <row r="718" spans="1:22"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row>
    <row r="719" spans="1:22"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row>
    <row r="720" spans="1:22"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row>
    <row r="721" spans="1:22"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row>
    <row r="722" spans="1:22"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row>
    <row r="723" spans="1:22"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row>
    <row r="724" spans="1:22"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row>
    <row r="725" spans="1:22"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row>
    <row r="726" spans="1:22"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row>
    <row r="727" spans="1:22"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row>
    <row r="728" spans="1:22"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row>
    <row r="729" spans="1:22"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row>
    <row r="730" spans="1:22"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row>
    <row r="731" spans="1:22"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row>
    <row r="732" spans="1:22"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row>
    <row r="733" spans="1:22"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row>
    <row r="734" spans="1:22"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row>
    <row r="735" spans="1:22"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row>
    <row r="736" spans="1:22"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row>
    <row r="737" spans="1:22"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row>
    <row r="738" spans="1:22"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row>
    <row r="739" spans="1:22"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row>
    <row r="740" spans="1:22"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row>
    <row r="741" spans="1:22"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row>
    <row r="742" spans="1:22"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row>
    <row r="743" spans="1:22"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row>
    <row r="744" spans="1:22"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row>
    <row r="745" spans="1:22"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row>
    <row r="746" spans="1:22"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row>
    <row r="747" spans="1:22"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row>
    <row r="748" spans="1:22"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row>
    <row r="749" spans="1:22"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row>
    <row r="750" spans="1:22"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row>
    <row r="751" spans="1:22"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row>
    <row r="752" spans="1:22"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row>
    <row r="753" spans="1:22"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row>
    <row r="754" spans="1:22"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row>
    <row r="755" spans="1:22"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row>
    <row r="756" spans="1:22"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row>
    <row r="757" spans="1:22"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row>
    <row r="758" spans="1:22"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row>
    <row r="759" spans="1:22"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row>
    <row r="760" spans="1:22"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row>
    <row r="761" spans="1:22"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row>
    <row r="762" spans="1:22"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row>
    <row r="763" spans="1:22"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row>
    <row r="764" spans="1:22"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row>
    <row r="765" spans="1:22"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row>
    <row r="766" spans="1:22"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row>
    <row r="767" spans="1:22"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row>
    <row r="768" spans="1:22"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row>
    <row r="769" spans="1:22"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row>
    <row r="770" spans="1:22"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row>
    <row r="771" spans="1:22"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row>
    <row r="772" spans="1:22"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row>
    <row r="773" spans="1:22"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row>
    <row r="774" spans="1:22"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row>
    <row r="775" spans="1:22"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row>
    <row r="776" spans="1:22"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row>
    <row r="777" spans="1:22"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row>
    <row r="778" spans="1:22"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row>
    <row r="779" spans="1:22"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row>
    <row r="780" spans="1:22"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row>
    <row r="781" spans="1:22"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row>
    <row r="782" spans="1:22"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row>
    <row r="783" spans="1:22"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row>
    <row r="784" spans="1:22"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row>
    <row r="785" spans="1:22"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row>
    <row r="786" spans="1:22"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row>
    <row r="787" spans="1:22"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row>
    <row r="788" spans="1:22"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row>
    <row r="789" spans="1:22"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row>
    <row r="790" spans="1:22"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row>
    <row r="791" spans="1:22"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row>
    <row r="792" spans="1:22"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row>
    <row r="793" spans="1:22"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row>
    <row r="794" spans="1:22"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row>
    <row r="795" spans="1:22"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row>
    <row r="796" spans="1:22"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row>
    <row r="797" spans="1:22"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row>
    <row r="798" spans="1:22"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row>
    <row r="799" spans="1:22"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row>
    <row r="800" spans="1:22"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row>
    <row r="801" spans="1:22"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row>
    <row r="802" spans="1:22"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row>
    <row r="803" spans="1:22"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row>
    <row r="804" spans="1:22"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row>
    <row r="805" spans="1:22"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row>
    <row r="806" spans="1:22"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row>
    <row r="807" spans="1:22"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row>
    <row r="808" spans="1:22"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row>
    <row r="809" spans="1:22"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row>
    <row r="810" spans="1:22"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row>
    <row r="811" spans="1:22"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row>
    <row r="812" spans="1:22"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row>
    <row r="813" spans="1:22"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row>
    <row r="814" spans="1:22"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row>
    <row r="815" spans="1:22"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row>
    <row r="816" spans="1:22"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row>
    <row r="817" spans="1:22"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row>
    <row r="818" spans="1:22"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row>
    <row r="819" spans="1:22"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row>
    <row r="820" spans="1:22"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row>
    <row r="821" spans="1:22"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row>
    <row r="822" spans="1:22"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row>
    <row r="823" spans="1:22"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row>
    <row r="824" spans="1:22"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row>
    <row r="825" spans="1:22"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row>
    <row r="826" spans="1:22"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row>
    <row r="827" spans="1:22"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row>
    <row r="828" spans="1:22"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row>
    <row r="829" spans="1:22"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row>
    <row r="830" spans="1:22"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row>
    <row r="831" spans="1:22"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row>
    <row r="832" spans="1:22"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row>
    <row r="833" spans="1:22"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row>
    <row r="834" spans="1:22"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row>
    <row r="835" spans="1:22"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row>
    <row r="836" spans="1:22"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row>
    <row r="837" spans="1:22"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row>
    <row r="838" spans="1:22"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row>
    <row r="839" spans="1:22"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row>
    <row r="840" spans="1:22"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row>
    <row r="841" spans="1:22"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row>
    <row r="842" spans="1:22"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row>
    <row r="843" spans="1:22"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row>
    <row r="844" spans="1:22"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row>
    <row r="845" spans="1:22"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row>
    <row r="846" spans="1:22"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row>
    <row r="847" spans="1:22"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row>
    <row r="848" spans="1:22"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row>
    <row r="849" spans="1:22"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row>
    <row r="850" spans="1:22"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row>
    <row r="851" spans="1:22"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row>
    <row r="852" spans="1:22"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row>
    <row r="853" spans="1:22"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row>
    <row r="854" spans="1:22"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row>
    <row r="855" spans="1:22"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row>
    <row r="856" spans="1:22"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row>
    <row r="857" spans="1:22"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row>
    <row r="858" spans="1:22"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row>
    <row r="859" spans="1:22"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row>
    <row r="860" spans="1:22"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row>
    <row r="861" spans="1:22"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row>
    <row r="862" spans="1:22"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row>
    <row r="863" spans="1:22"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row>
    <row r="864" spans="1:22"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row>
    <row r="865" spans="1:22"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row>
    <row r="866" spans="1:22"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row>
    <row r="867" spans="1:22"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row>
    <row r="868" spans="1:22"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row>
    <row r="869" spans="1:22"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row>
    <row r="870" spans="1:22"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row>
    <row r="871" spans="1:22"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row>
    <row r="872" spans="1:22"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row>
    <row r="873" spans="1:22"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row>
    <row r="874" spans="1:22"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row>
    <row r="875" spans="1:22"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row>
    <row r="876" spans="1:22"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row>
    <row r="877" spans="1:22"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row>
    <row r="878" spans="1:22"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row>
    <row r="879" spans="1:22"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row>
    <row r="880" spans="1:22"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row>
    <row r="881" spans="1:22"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row>
    <row r="882" spans="1:22"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row>
    <row r="883" spans="1:22"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row>
    <row r="884" spans="1:22"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row>
    <row r="885" spans="1:22"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row>
    <row r="886" spans="1:22"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row>
    <row r="887" spans="1:22"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row>
    <row r="888" spans="1:22"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row>
    <row r="889" spans="1:22"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row>
    <row r="890" spans="1:22"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row>
    <row r="891" spans="1:22"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row>
    <row r="892" spans="1:22"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row>
    <row r="893" spans="1:22"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row>
    <row r="894" spans="1:22"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row>
    <row r="895" spans="1:22"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row>
    <row r="896" spans="1:22"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row>
    <row r="897" spans="1:22"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row>
    <row r="898" spans="1:22"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row>
    <row r="899" spans="1:22"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row>
    <row r="900" spans="1:22"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row>
    <row r="901" spans="1:22"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row>
    <row r="902" spans="1:22"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row>
    <row r="903" spans="1:22"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row>
    <row r="904" spans="1:22"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row>
    <row r="905" spans="1:22"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row>
    <row r="906" spans="1:22"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row>
    <row r="907" spans="1:22"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row>
    <row r="908" spans="1:22"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row>
    <row r="909" spans="1:22"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row>
    <row r="910" spans="1:22"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row>
    <row r="911" spans="1:22"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row>
    <row r="912" spans="1:22"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row>
    <row r="913" spans="1:22"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row>
    <row r="914" spans="1:22"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row>
    <row r="915" spans="1:22"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row>
    <row r="916" spans="1:22"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row>
    <row r="917" spans="1:22"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row>
    <row r="918" spans="1:22"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row>
    <row r="919" spans="1:22"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row>
    <row r="920" spans="1:22"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row>
    <row r="921" spans="1:22"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row>
    <row r="922" spans="1:22"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row>
    <row r="923" spans="1:22"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row>
    <row r="924" spans="1:22"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row>
    <row r="925" spans="1:22"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row>
    <row r="926" spans="1:22"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row>
    <row r="927" spans="1:22"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row>
    <row r="928" spans="1:22"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row>
    <row r="929" spans="1:22"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row>
    <row r="930" spans="1:22"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row>
    <row r="931" spans="1:22"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row>
    <row r="932" spans="1:22"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row>
    <row r="933" spans="1:22"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row>
    <row r="934" spans="1:22"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row>
    <row r="935" spans="1:22"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row>
    <row r="936" spans="1:22"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row>
    <row r="937" spans="1:22"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row>
    <row r="938" spans="1:22"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row>
    <row r="939" spans="1:22"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row>
    <row r="940" spans="1:22"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row>
    <row r="941" spans="1:22"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row>
    <row r="942" spans="1:22"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row>
    <row r="943" spans="1:22"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row>
    <row r="944" spans="1:22"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row>
    <row r="945" spans="1:22"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row>
    <row r="946" spans="1:22"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row>
    <row r="947" spans="1:22"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row>
    <row r="948" spans="1:22"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row>
    <row r="949" spans="1:22"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row>
    <row r="950" spans="1:22"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row>
    <row r="951" spans="1:22"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row>
    <row r="952" spans="1:22"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row>
    <row r="953" spans="1:22"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row>
    <row r="954" spans="1:22"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row>
    <row r="955" spans="1:22"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row>
    <row r="956" spans="1:22"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row>
    <row r="957" spans="1:22"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row>
    <row r="958" spans="1:22"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row>
    <row r="959" spans="1:22"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row>
    <row r="960" spans="1:22"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row>
    <row r="961" spans="1:22"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row>
    <row r="962" spans="1:22"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row>
    <row r="963" spans="1:22"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row>
    <row r="964" spans="1:22"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row>
    <row r="965" spans="1:22"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row>
    <row r="966" spans="1:22"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row>
    <row r="967" spans="1:22"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row>
    <row r="968" spans="1:22"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row>
    <row r="969" spans="1:22"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row>
    <row r="970" spans="1:22"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row>
    <row r="971" spans="1:22"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row>
    <row r="972" spans="1:22"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row>
    <row r="973" spans="1:22"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row>
    <row r="974" spans="1:22"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row>
    <row r="975" spans="1:22"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row>
    <row r="976" spans="1:22"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row>
    <row r="977" spans="1:22"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row>
    <row r="978" spans="1:22"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row>
    <row r="979" spans="1:22"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row>
    <row r="980" spans="1:22"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row>
    <row r="981" spans="1:22"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row>
    <row r="982" spans="1:22"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row>
    <row r="983" spans="1:22"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row>
    <row r="984" spans="1:22"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row>
    <row r="985" spans="1:22"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row>
    <row r="986" spans="1:22"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row>
    <row r="987" spans="1:22"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row>
    <row r="988" spans="1:22"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row>
    <row r="989" spans="1:22"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row>
    <row r="990" spans="1:22"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row>
    <row r="991" spans="1:22"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row>
    <row r="992" spans="1:22"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row>
    <row r="993" spans="1:22"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row>
    <row r="994" spans="1:22"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row>
    <row r="995" spans="1:22"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row>
    <row r="996" spans="1:22"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row>
    <row r="997" spans="1:22"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c r="U997" s="891"/>
      <c r="V997" s="891"/>
    </row>
    <row r="998" spans="1:22"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c r="U998" s="891"/>
      <c r="V998" s="891"/>
    </row>
    <row r="999" spans="1:22"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c r="U999" s="891"/>
      <c r="V999" s="891"/>
    </row>
    <row r="1000" spans="1:22"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c r="U1000" s="891"/>
      <c r="V1000" s="891"/>
    </row>
  </sheetData>
  <mergeCells count="11">
    <mergeCell ref="I5:J5"/>
    <mergeCell ref="B63:J63"/>
    <mergeCell ref="B64:J64"/>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zoomScale="74" zoomScaleNormal="74" workbookViewId="0">
      <selection activeCell="F15" sqref="F15"/>
    </sheetView>
  </sheetViews>
  <sheetFormatPr defaultColWidth="14.42578125" defaultRowHeight="15" customHeight="1"/>
  <cols>
    <col min="1" max="1" width="4.42578125" style="956" customWidth="1"/>
    <col min="2" max="2" width="5.140625" style="956" customWidth="1"/>
    <col min="3" max="3" width="39" style="956" customWidth="1"/>
    <col min="4" max="4" width="15.42578125" style="956" customWidth="1"/>
    <col min="5" max="5" width="15.85546875" style="956" customWidth="1"/>
    <col min="6" max="6" width="14.42578125" style="956" customWidth="1"/>
    <col min="7" max="7" width="16.28515625" style="956" bestFit="1" customWidth="1"/>
    <col min="8" max="8" width="17" style="956" customWidth="1"/>
    <col min="9" max="9" width="11.85546875" style="956" customWidth="1"/>
    <col min="10" max="10" width="12.42578125" style="956" customWidth="1"/>
    <col min="11" max="20" width="8.42578125" style="956" customWidth="1"/>
    <col min="21" max="16384" width="14.42578125" style="956"/>
  </cols>
  <sheetData>
    <row r="1" spans="1:20" ht="15" customHeight="1">
      <c r="A1" s="892"/>
      <c r="B1" s="2606" t="s">
        <v>822</v>
      </c>
      <c r="C1" s="2623"/>
      <c r="D1" s="2623"/>
      <c r="E1" s="2623"/>
      <c r="F1" s="2623"/>
      <c r="G1" s="2623"/>
      <c r="H1" s="2623"/>
      <c r="I1" s="2623"/>
      <c r="J1" s="2623"/>
      <c r="K1" s="892"/>
      <c r="L1" s="892"/>
      <c r="M1" s="892"/>
      <c r="N1" s="892"/>
      <c r="O1" s="892"/>
      <c r="P1" s="892"/>
      <c r="Q1" s="892"/>
      <c r="R1" s="892"/>
      <c r="S1" s="892"/>
      <c r="T1" s="892"/>
    </row>
    <row r="2" spans="1:20" ht="15" customHeight="1">
      <c r="A2" s="892"/>
      <c r="B2" s="2617" t="s">
        <v>821</v>
      </c>
      <c r="C2" s="2623"/>
      <c r="D2" s="2623"/>
      <c r="E2" s="2623"/>
      <c r="F2" s="2623"/>
      <c r="G2" s="2623"/>
      <c r="H2" s="2623"/>
      <c r="I2" s="2623"/>
      <c r="J2" s="2623"/>
      <c r="K2" s="892"/>
      <c r="L2" s="892"/>
      <c r="M2" s="892"/>
      <c r="N2" s="892"/>
      <c r="O2" s="892"/>
      <c r="P2" s="892"/>
      <c r="Q2" s="892"/>
      <c r="R2" s="892"/>
      <c r="S2" s="892"/>
      <c r="T2" s="892"/>
    </row>
    <row r="3" spans="1:20" ht="15" customHeight="1">
      <c r="A3" s="892"/>
      <c r="B3" s="2617"/>
      <c r="C3" s="2623"/>
      <c r="D3" s="2623"/>
      <c r="E3" s="2623"/>
      <c r="F3" s="2623"/>
      <c r="G3" s="2623"/>
      <c r="H3" s="2623"/>
      <c r="I3" s="2623"/>
      <c r="J3" s="2623"/>
      <c r="K3" s="892"/>
      <c r="L3" s="892"/>
      <c r="M3" s="892"/>
      <c r="N3" s="892"/>
      <c r="O3" s="892"/>
      <c r="P3" s="892"/>
      <c r="Q3" s="892"/>
      <c r="R3" s="892"/>
      <c r="S3" s="892"/>
      <c r="T3" s="892"/>
    </row>
    <row r="4" spans="1:20" ht="15" customHeight="1" thickBot="1">
      <c r="A4" s="892"/>
      <c r="B4" s="2607" t="s">
        <v>184</v>
      </c>
      <c r="C4" s="2608"/>
      <c r="D4" s="2608"/>
      <c r="E4" s="2608"/>
      <c r="F4" s="2608"/>
      <c r="G4" s="2608"/>
      <c r="H4" s="2608"/>
      <c r="I4" s="2608"/>
      <c r="J4" s="2608"/>
      <c r="K4" s="892"/>
      <c r="L4" s="892"/>
      <c r="M4" s="892"/>
      <c r="N4" s="892"/>
      <c r="O4" s="892"/>
      <c r="P4" s="892"/>
      <c r="Q4" s="892"/>
      <c r="R4" s="892"/>
      <c r="S4" s="892"/>
      <c r="T4" s="892"/>
    </row>
    <row r="5" spans="1:20" ht="32.25" customHeight="1" thickTop="1">
      <c r="A5" s="892"/>
      <c r="B5" s="2609" t="s">
        <v>141</v>
      </c>
      <c r="C5" s="2618" t="s">
        <v>61</v>
      </c>
      <c r="D5" s="2620" t="s">
        <v>66</v>
      </c>
      <c r="E5" s="2613"/>
      <c r="F5" s="2621" t="s">
        <v>723</v>
      </c>
      <c r="G5" s="2613"/>
      <c r="H5" s="955" t="s">
        <v>722</v>
      </c>
      <c r="I5" s="2598" t="s">
        <v>659</v>
      </c>
      <c r="J5" s="2600"/>
      <c r="K5" s="892"/>
      <c r="L5" s="892"/>
      <c r="M5" s="892"/>
      <c r="N5" s="892"/>
      <c r="O5" s="892"/>
      <c r="P5" s="892"/>
      <c r="Q5" s="892"/>
      <c r="R5" s="892"/>
      <c r="S5" s="892"/>
      <c r="T5" s="892"/>
    </row>
    <row r="6" spans="1:20" ht="15.75">
      <c r="A6" s="892"/>
      <c r="B6" s="2610"/>
      <c r="C6" s="2619"/>
      <c r="D6" s="954" t="s">
        <v>62</v>
      </c>
      <c r="E6" s="929" t="s">
        <v>562</v>
      </c>
      <c r="F6" s="954" t="s">
        <v>62</v>
      </c>
      <c r="G6" s="929" t="s">
        <v>562</v>
      </c>
      <c r="H6" s="929" t="s">
        <v>562</v>
      </c>
      <c r="I6" s="962" t="s">
        <v>67</v>
      </c>
      <c r="J6" s="961" t="s">
        <v>280</v>
      </c>
      <c r="K6" s="892"/>
      <c r="L6" s="892"/>
      <c r="M6" s="892"/>
      <c r="N6" s="892"/>
      <c r="O6" s="892"/>
      <c r="P6" s="892"/>
      <c r="Q6" s="892"/>
      <c r="R6" s="892"/>
      <c r="S6" s="892"/>
      <c r="T6" s="892"/>
    </row>
    <row r="7" spans="1:20" ht="32.25" customHeight="1">
      <c r="A7" s="892"/>
      <c r="B7" s="951"/>
      <c r="C7" s="942" t="s">
        <v>820</v>
      </c>
      <c r="D7" s="941">
        <v>1103.1352449999999</v>
      </c>
      <c r="E7" s="941">
        <v>318.51437099999998</v>
      </c>
      <c r="F7" s="941">
        <v>426.51487599999996</v>
      </c>
      <c r="G7" s="941">
        <v>185.81793300000001</v>
      </c>
      <c r="H7" s="941">
        <v>137.95375899999999</v>
      </c>
      <c r="I7" s="941">
        <v>-41.66105208483669</v>
      </c>
      <c r="J7" s="950">
        <v>-25.758640851956955</v>
      </c>
      <c r="K7" s="892"/>
      <c r="L7" s="892"/>
      <c r="M7" s="892"/>
      <c r="N7" s="932"/>
      <c r="O7" s="892"/>
      <c r="P7" s="892"/>
      <c r="Q7" s="892"/>
      <c r="R7" s="892"/>
      <c r="S7" s="892"/>
      <c r="T7" s="892"/>
    </row>
    <row r="8" spans="1:20" ht="32.25" customHeight="1">
      <c r="A8" s="892"/>
      <c r="B8" s="948">
        <v>1</v>
      </c>
      <c r="C8" s="947" t="s">
        <v>819</v>
      </c>
      <c r="D8" s="945">
        <v>7.4222970000000004</v>
      </c>
      <c r="E8" s="945">
        <v>1.060257</v>
      </c>
      <c r="F8" s="945">
        <v>5.5189240000000002</v>
      </c>
      <c r="G8" s="945">
        <v>4.2839900000000002</v>
      </c>
      <c r="H8" s="945">
        <v>0.59520300000000004</v>
      </c>
      <c r="I8" s="945">
        <v>304.05203644022157</v>
      </c>
      <c r="J8" s="944">
        <v>-86.106340117507273</v>
      </c>
      <c r="K8" s="892"/>
      <c r="L8" s="892"/>
      <c r="M8" s="892"/>
      <c r="N8" s="932"/>
      <c r="O8" s="892"/>
      <c r="P8" s="892"/>
      <c r="Q8" s="892"/>
      <c r="R8" s="892"/>
      <c r="S8" s="892"/>
      <c r="T8" s="892"/>
    </row>
    <row r="9" spans="1:20" ht="32.25" customHeight="1">
      <c r="A9" s="892"/>
      <c r="B9" s="948">
        <v>2</v>
      </c>
      <c r="C9" s="947" t="s">
        <v>818</v>
      </c>
      <c r="D9" s="945">
        <v>0</v>
      </c>
      <c r="E9" s="945">
        <v>0</v>
      </c>
      <c r="F9" s="945">
        <v>0</v>
      </c>
      <c r="G9" s="945">
        <v>0</v>
      </c>
      <c r="H9" s="945">
        <v>0</v>
      </c>
      <c r="I9" s="945" t="s">
        <v>71</v>
      </c>
      <c r="J9" s="944" t="s">
        <v>71</v>
      </c>
      <c r="K9" s="892"/>
      <c r="L9" s="892"/>
      <c r="M9" s="892"/>
      <c r="N9" s="932"/>
      <c r="O9" s="892"/>
      <c r="P9" s="892"/>
      <c r="Q9" s="892"/>
      <c r="R9" s="892"/>
      <c r="S9" s="892"/>
      <c r="T9" s="892"/>
    </row>
    <row r="10" spans="1:20" ht="32.25" customHeight="1">
      <c r="A10" s="892"/>
      <c r="B10" s="948">
        <v>3</v>
      </c>
      <c r="C10" s="947" t="s">
        <v>817</v>
      </c>
      <c r="D10" s="945">
        <v>292.66342300000002</v>
      </c>
      <c r="E10" s="945">
        <v>122.25623300000001</v>
      </c>
      <c r="F10" s="945">
        <v>87.484851000000006</v>
      </c>
      <c r="G10" s="945">
        <v>31.838463000000001</v>
      </c>
      <c r="H10" s="945">
        <v>38.430408</v>
      </c>
      <c r="I10" s="945">
        <v>-73.957595274508421</v>
      </c>
      <c r="J10" s="944">
        <v>20.704344302047488</v>
      </c>
      <c r="K10" s="892"/>
      <c r="L10" s="892"/>
      <c r="M10" s="892"/>
      <c r="N10" s="932"/>
      <c r="O10" s="892"/>
      <c r="P10" s="892"/>
      <c r="Q10" s="892"/>
      <c r="R10" s="892"/>
      <c r="S10" s="892"/>
      <c r="T10" s="892"/>
    </row>
    <row r="11" spans="1:20" ht="32.25" customHeight="1">
      <c r="A11" s="892"/>
      <c r="B11" s="948">
        <v>4</v>
      </c>
      <c r="C11" s="947" t="s">
        <v>750</v>
      </c>
      <c r="D11" s="945">
        <v>148.71389600000001</v>
      </c>
      <c r="E11" s="945">
        <v>17.790655999999998</v>
      </c>
      <c r="F11" s="945">
        <v>2.7759579999999993</v>
      </c>
      <c r="G11" s="945">
        <v>2.5167399999999995</v>
      </c>
      <c r="H11" s="945">
        <v>0</v>
      </c>
      <c r="I11" s="945">
        <v>-85.85358516290799</v>
      </c>
      <c r="J11" s="944">
        <v>-100</v>
      </c>
      <c r="K11" s="892"/>
      <c r="L11" s="892"/>
      <c r="M11" s="892"/>
      <c r="N11" s="932"/>
      <c r="O11" s="892"/>
      <c r="P11" s="892"/>
      <c r="Q11" s="892"/>
      <c r="R11" s="892"/>
      <c r="S11" s="892"/>
      <c r="T11" s="892"/>
    </row>
    <row r="12" spans="1:20" ht="32.25" customHeight="1">
      <c r="A12" s="892"/>
      <c r="B12" s="948">
        <v>5</v>
      </c>
      <c r="C12" s="947" t="s">
        <v>816</v>
      </c>
      <c r="D12" s="945">
        <v>199.98489599999999</v>
      </c>
      <c r="E12" s="945">
        <v>38.716042999999999</v>
      </c>
      <c r="F12" s="945">
        <v>151.82456199999999</v>
      </c>
      <c r="G12" s="945">
        <v>70.057696000000007</v>
      </c>
      <c r="H12" s="945">
        <v>26.525872</v>
      </c>
      <c r="I12" s="945">
        <v>80.952624729753524</v>
      </c>
      <c r="J12" s="944">
        <v>-62.13710482285915</v>
      </c>
      <c r="K12" s="892"/>
      <c r="L12" s="892"/>
      <c r="M12" s="892"/>
      <c r="N12" s="932"/>
      <c r="O12" s="892"/>
      <c r="P12" s="892"/>
      <c r="Q12" s="892"/>
      <c r="R12" s="892"/>
      <c r="S12" s="892"/>
      <c r="T12" s="892"/>
    </row>
    <row r="13" spans="1:20" ht="32.25" customHeight="1">
      <c r="A13" s="892"/>
      <c r="B13" s="948">
        <v>6</v>
      </c>
      <c r="C13" s="947" t="s">
        <v>752</v>
      </c>
      <c r="D13" s="945">
        <v>41.957992000000012</v>
      </c>
      <c r="E13" s="945">
        <v>16.423000000000002</v>
      </c>
      <c r="F13" s="945">
        <v>13.426906000000002</v>
      </c>
      <c r="G13" s="945">
        <v>5.9397949999999993</v>
      </c>
      <c r="H13" s="945">
        <v>4.6271899999999997</v>
      </c>
      <c r="I13" s="945">
        <v>-63.832460573585834</v>
      </c>
      <c r="J13" s="944">
        <v>-22.098489931049798</v>
      </c>
      <c r="K13" s="892"/>
      <c r="L13" s="892"/>
      <c r="M13" s="892"/>
      <c r="N13" s="932"/>
      <c r="O13" s="892"/>
      <c r="P13" s="892"/>
      <c r="Q13" s="892"/>
      <c r="R13" s="892"/>
      <c r="S13" s="892"/>
      <c r="T13" s="892"/>
    </row>
    <row r="14" spans="1:20" ht="32.25" customHeight="1">
      <c r="A14" s="892"/>
      <c r="B14" s="948">
        <v>7</v>
      </c>
      <c r="C14" s="947" t="s">
        <v>815</v>
      </c>
      <c r="D14" s="945">
        <v>100.33806199999999</v>
      </c>
      <c r="E14" s="945">
        <v>31.872234999999996</v>
      </c>
      <c r="F14" s="945">
        <v>19.256852000000002</v>
      </c>
      <c r="G14" s="945">
        <v>7.6830309999999997</v>
      </c>
      <c r="H14" s="945">
        <v>12.197358999999999</v>
      </c>
      <c r="I14" s="945">
        <v>-75.894282280486451</v>
      </c>
      <c r="J14" s="944">
        <v>58.757123328019873</v>
      </c>
      <c r="K14" s="892"/>
      <c r="L14" s="892"/>
      <c r="M14" s="892"/>
      <c r="N14" s="932"/>
      <c r="O14" s="892"/>
      <c r="P14" s="892"/>
      <c r="Q14" s="892"/>
      <c r="R14" s="892"/>
      <c r="S14" s="892"/>
      <c r="T14" s="892"/>
    </row>
    <row r="15" spans="1:20" ht="32.25" customHeight="1">
      <c r="A15" s="892"/>
      <c r="B15" s="948">
        <v>8</v>
      </c>
      <c r="C15" s="947" t="s">
        <v>814</v>
      </c>
      <c r="D15" s="945">
        <v>0.7349969999999999</v>
      </c>
      <c r="E15" s="945">
        <v>0.54012899999999997</v>
      </c>
      <c r="F15" s="945">
        <v>0.87912800000000002</v>
      </c>
      <c r="G15" s="945">
        <v>0.35136600000000007</v>
      </c>
      <c r="H15" s="945">
        <v>0</v>
      </c>
      <c r="I15" s="945">
        <v>-34.947762478963341</v>
      </c>
      <c r="J15" s="944">
        <v>-100</v>
      </c>
      <c r="K15" s="892"/>
      <c r="L15" s="892"/>
      <c r="M15" s="892"/>
      <c r="N15" s="932"/>
      <c r="O15" s="892"/>
      <c r="P15" s="892"/>
      <c r="Q15" s="892"/>
      <c r="R15" s="892"/>
      <c r="S15" s="892"/>
      <c r="T15" s="892"/>
    </row>
    <row r="16" spans="1:20" ht="32.25" customHeight="1">
      <c r="A16" s="892"/>
      <c r="B16" s="948">
        <v>9</v>
      </c>
      <c r="C16" s="947" t="s">
        <v>813</v>
      </c>
      <c r="D16" s="945">
        <v>0</v>
      </c>
      <c r="E16" s="945">
        <v>0</v>
      </c>
      <c r="F16" s="945">
        <v>0</v>
      </c>
      <c r="G16" s="945">
        <v>0</v>
      </c>
      <c r="H16" s="945">
        <v>0</v>
      </c>
      <c r="I16" s="945" t="s">
        <v>71</v>
      </c>
      <c r="J16" s="944" t="s">
        <v>71</v>
      </c>
      <c r="K16" s="892"/>
      <c r="L16" s="892"/>
      <c r="M16" s="892"/>
      <c r="N16" s="932"/>
      <c r="O16" s="892"/>
      <c r="P16" s="892"/>
      <c r="Q16" s="892"/>
      <c r="R16" s="892"/>
      <c r="S16" s="892"/>
      <c r="T16" s="892"/>
    </row>
    <row r="17" spans="1:20" ht="32.25" customHeight="1">
      <c r="A17" s="892"/>
      <c r="B17" s="948">
        <v>10</v>
      </c>
      <c r="C17" s="947" t="s">
        <v>812</v>
      </c>
      <c r="D17" s="945">
        <v>0.56695699999999993</v>
      </c>
      <c r="E17" s="945">
        <v>5.1102000000000002E-2</v>
      </c>
      <c r="F17" s="945">
        <v>1.319E-2</v>
      </c>
      <c r="G17" s="945">
        <v>1.319E-2</v>
      </c>
      <c r="H17" s="945">
        <v>0</v>
      </c>
      <c r="I17" s="945">
        <v>-74.188877147665451</v>
      </c>
      <c r="J17" s="944">
        <v>-100</v>
      </c>
      <c r="K17" s="892"/>
      <c r="L17" s="892"/>
      <c r="M17" s="892"/>
      <c r="N17" s="932"/>
      <c r="O17" s="892"/>
      <c r="P17" s="892"/>
      <c r="Q17" s="892"/>
      <c r="R17" s="892"/>
      <c r="S17" s="892"/>
      <c r="T17" s="892"/>
    </row>
    <row r="18" spans="1:20" ht="32.25" customHeight="1">
      <c r="A18" s="892"/>
      <c r="B18" s="948">
        <v>11</v>
      </c>
      <c r="C18" s="947" t="s">
        <v>811</v>
      </c>
      <c r="D18" s="945">
        <v>85.675398000000001</v>
      </c>
      <c r="E18" s="945">
        <v>18.536214999999999</v>
      </c>
      <c r="F18" s="945">
        <v>0.57229200000000002</v>
      </c>
      <c r="G18" s="945">
        <v>0.57229200000000002</v>
      </c>
      <c r="H18" s="945">
        <v>0</v>
      </c>
      <c r="I18" s="945">
        <v>-96.91257357556546</v>
      </c>
      <c r="J18" s="944">
        <v>-100</v>
      </c>
      <c r="K18" s="892"/>
      <c r="L18" s="892"/>
      <c r="M18" s="892"/>
      <c r="N18" s="932"/>
      <c r="O18" s="892"/>
      <c r="P18" s="892"/>
      <c r="Q18" s="892"/>
      <c r="R18" s="892"/>
      <c r="S18" s="892"/>
      <c r="T18" s="892"/>
    </row>
    <row r="19" spans="1:20" ht="32.25" customHeight="1">
      <c r="A19" s="892"/>
      <c r="B19" s="948">
        <v>12</v>
      </c>
      <c r="C19" s="947" t="s">
        <v>740</v>
      </c>
      <c r="D19" s="945">
        <v>15.846483999999998</v>
      </c>
      <c r="E19" s="945">
        <v>2.68764</v>
      </c>
      <c r="F19" s="945">
        <v>4.1825669999999997</v>
      </c>
      <c r="G19" s="945">
        <v>0.97473499999999991</v>
      </c>
      <c r="H19" s="945">
        <v>0</v>
      </c>
      <c r="I19" s="945">
        <v>-63.732679972020065</v>
      </c>
      <c r="J19" s="944">
        <v>-100</v>
      </c>
      <c r="K19" s="892"/>
      <c r="L19" s="892"/>
      <c r="M19" s="892"/>
      <c r="N19" s="932"/>
      <c r="O19" s="892"/>
      <c r="P19" s="892"/>
      <c r="Q19" s="892"/>
      <c r="R19" s="892"/>
      <c r="S19" s="892"/>
      <c r="T19" s="892"/>
    </row>
    <row r="20" spans="1:20" ht="32.25" customHeight="1">
      <c r="A20" s="892"/>
      <c r="B20" s="948">
        <v>13</v>
      </c>
      <c r="C20" s="947" t="s">
        <v>810</v>
      </c>
      <c r="D20" s="945">
        <v>0</v>
      </c>
      <c r="E20" s="945">
        <v>0</v>
      </c>
      <c r="F20" s="945">
        <v>0</v>
      </c>
      <c r="G20" s="945">
        <v>0</v>
      </c>
      <c r="H20" s="945">
        <v>0</v>
      </c>
      <c r="I20" s="945" t="s">
        <v>71</v>
      </c>
      <c r="J20" s="944" t="s">
        <v>71</v>
      </c>
      <c r="K20" s="892"/>
      <c r="L20" s="892"/>
      <c r="M20" s="892"/>
      <c r="N20" s="932"/>
      <c r="O20" s="892"/>
      <c r="P20" s="892"/>
      <c r="Q20" s="892"/>
      <c r="R20" s="892"/>
      <c r="S20" s="892"/>
      <c r="T20" s="892"/>
    </row>
    <row r="21" spans="1:20" ht="32.25" customHeight="1">
      <c r="A21" s="892"/>
      <c r="B21" s="948">
        <v>14</v>
      </c>
      <c r="C21" s="947" t="s">
        <v>809</v>
      </c>
      <c r="D21" s="945">
        <v>13.872651999999999</v>
      </c>
      <c r="E21" s="945">
        <v>0.81753000000000009</v>
      </c>
      <c r="F21" s="945">
        <v>3.190887</v>
      </c>
      <c r="G21" s="945">
        <v>1.6851</v>
      </c>
      <c r="H21" s="945">
        <v>0</v>
      </c>
      <c r="I21" s="945">
        <v>106.12087629811748</v>
      </c>
      <c r="J21" s="944">
        <v>-100</v>
      </c>
      <c r="K21" s="892"/>
      <c r="L21" s="892"/>
      <c r="M21" s="892"/>
      <c r="N21" s="932"/>
      <c r="O21" s="892"/>
      <c r="P21" s="892"/>
      <c r="Q21" s="892"/>
      <c r="R21" s="892"/>
      <c r="S21" s="892"/>
      <c r="T21" s="892"/>
    </row>
    <row r="22" spans="1:20" ht="32.25" customHeight="1">
      <c r="A22" s="892"/>
      <c r="B22" s="948">
        <v>15</v>
      </c>
      <c r="C22" s="947" t="s">
        <v>808</v>
      </c>
      <c r="D22" s="945">
        <v>195.35819100000003</v>
      </c>
      <c r="E22" s="945">
        <v>67.763331000000008</v>
      </c>
      <c r="F22" s="945">
        <v>137.38475899999997</v>
      </c>
      <c r="G22" s="945">
        <v>59.897535000000005</v>
      </c>
      <c r="H22" s="945">
        <v>55.577727000000003</v>
      </c>
      <c r="I22" s="945">
        <v>-11.607746968637073</v>
      </c>
      <c r="J22" s="944">
        <v>-7.2119962866585468</v>
      </c>
      <c r="K22" s="892"/>
      <c r="L22" s="892"/>
      <c r="M22" s="892"/>
      <c r="N22" s="932"/>
      <c r="O22" s="892"/>
      <c r="P22" s="892"/>
      <c r="Q22" s="892"/>
      <c r="R22" s="892"/>
      <c r="S22" s="892"/>
      <c r="T22" s="892"/>
    </row>
    <row r="23" spans="1:20" ht="32.25" customHeight="1">
      <c r="A23" s="892"/>
      <c r="B23" s="960"/>
      <c r="C23" s="942" t="s">
        <v>807</v>
      </c>
      <c r="D23" s="941">
        <v>1006.6638650000014</v>
      </c>
      <c r="E23" s="941">
        <v>245.582122</v>
      </c>
      <c r="F23" s="941">
        <v>764.66601757000024</v>
      </c>
      <c r="G23" s="941">
        <v>266.045748</v>
      </c>
      <c r="H23" s="941">
        <v>73.614374999999995</v>
      </c>
      <c r="I23" s="941">
        <v>8.3327018405680207</v>
      </c>
      <c r="J23" s="940">
        <v>-72.33018172498663</v>
      </c>
      <c r="K23" s="892"/>
      <c r="L23" s="892"/>
      <c r="M23" s="892"/>
      <c r="N23" s="932"/>
      <c r="O23" s="892"/>
      <c r="P23" s="892"/>
      <c r="Q23" s="892"/>
      <c r="R23" s="892"/>
      <c r="S23" s="892"/>
      <c r="T23" s="892"/>
    </row>
    <row r="24" spans="1:20" ht="32.25" customHeight="1" thickBot="1">
      <c r="A24" s="892"/>
      <c r="B24" s="959"/>
      <c r="C24" s="958" t="s">
        <v>806</v>
      </c>
      <c r="D24" s="936">
        <v>2109.7991100000013</v>
      </c>
      <c r="E24" s="936">
        <v>564.09649300000001</v>
      </c>
      <c r="F24" s="936">
        <v>1191.1808935700001</v>
      </c>
      <c r="G24" s="936">
        <v>451.86368099999993</v>
      </c>
      <c r="H24" s="936">
        <v>211.56813399999999</v>
      </c>
      <c r="I24" s="936">
        <v>-19.896030801950062</v>
      </c>
      <c r="J24" s="935">
        <v>-53.17876986001891</v>
      </c>
      <c r="K24" s="892"/>
      <c r="L24" s="892"/>
      <c r="M24" s="892"/>
      <c r="N24" s="932"/>
      <c r="O24" s="892"/>
      <c r="P24" s="892"/>
      <c r="Q24" s="892"/>
      <c r="R24" s="892"/>
      <c r="S24" s="892"/>
      <c r="T24" s="892"/>
    </row>
    <row r="25" spans="1:20" ht="21.75" customHeight="1" thickTop="1">
      <c r="A25" s="892"/>
      <c r="B25" s="2622" t="s">
        <v>726</v>
      </c>
      <c r="C25" s="2615"/>
      <c r="D25" s="2615"/>
      <c r="E25" s="2615"/>
      <c r="F25" s="2615"/>
      <c r="G25" s="957"/>
      <c r="H25" s="957"/>
      <c r="I25" s="957"/>
      <c r="J25" s="892"/>
      <c r="K25" s="892"/>
      <c r="L25" s="892"/>
      <c r="M25" s="892"/>
      <c r="N25" s="892"/>
      <c r="O25" s="892"/>
      <c r="P25" s="892"/>
      <c r="Q25" s="892"/>
      <c r="R25" s="892"/>
      <c r="S25" s="892"/>
      <c r="T25" s="892"/>
    </row>
    <row r="26" spans="1:20" ht="15" customHeight="1">
      <c r="A26" s="892"/>
      <c r="B26" s="892"/>
      <c r="C26" s="897"/>
      <c r="D26" s="932"/>
      <c r="E26" s="932"/>
      <c r="F26" s="932"/>
      <c r="G26" s="932"/>
      <c r="H26" s="932"/>
      <c r="I26" s="932"/>
      <c r="J26" s="932"/>
      <c r="K26" s="892"/>
      <c r="L26" s="892"/>
      <c r="M26" s="892"/>
      <c r="N26" s="892"/>
      <c r="O26" s="892"/>
      <c r="P26" s="892"/>
      <c r="Q26" s="892"/>
      <c r="R26" s="892"/>
      <c r="S26" s="892"/>
      <c r="T26" s="892"/>
    </row>
    <row r="27" spans="1:20" ht="15.75" customHeight="1">
      <c r="A27" s="892"/>
      <c r="B27" s="892"/>
      <c r="C27" s="892"/>
      <c r="D27" s="934"/>
      <c r="E27" s="934"/>
      <c r="F27" s="934"/>
      <c r="G27" s="934"/>
      <c r="H27" s="934"/>
      <c r="I27" s="934"/>
      <c r="J27" s="934"/>
      <c r="K27" s="892"/>
      <c r="L27" s="892"/>
      <c r="M27" s="892"/>
      <c r="N27" s="892"/>
      <c r="O27" s="892"/>
      <c r="P27" s="892"/>
      <c r="Q27" s="892"/>
      <c r="R27" s="892"/>
      <c r="S27" s="892"/>
      <c r="T27" s="892"/>
    </row>
    <row r="28" spans="1:20" ht="15.75" customHeight="1">
      <c r="A28" s="892"/>
      <c r="B28" s="892"/>
      <c r="C28" s="892"/>
      <c r="D28" s="934"/>
      <c r="E28" s="934"/>
      <c r="F28" s="934"/>
      <c r="G28" s="934"/>
      <c r="H28" s="934"/>
      <c r="I28" s="934"/>
      <c r="J28" s="934"/>
      <c r="K28" s="892"/>
      <c r="L28" s="892"/>
      <c r="M28" s="892"/>
      <c r="N28" s="892"/>
      <c r="O28" s="892"/>
      <c r="P28" s="892"/>
      <c r="Q28" s="892"/>
      <c r="R28" s="892"/>
      <c r="S28" s="892"/>
      <c r="T28" s="892"/>
    </row>
    <row r="29" spans="1:20" ht="15.75" customHeight="1">
      <c r="A29" s="892"/>
      <c r="B29" s="892"/>
      <c r="C29" s="892"/>
      <c r="D29" s="934"/>
      <c r="E29" s="934"/>
      <c r="F29" s="934"/>
      <c r="G29" s="934"/>
      <c r="H29" s="934"/>
      <c r="I29" s="892"/>
      <c r="J29" s="892"/>
      <c r="K29" s="892"/>
      <c r="L29" s="892"/>
      <c r="M29" s="892"/>
      <c r="N29" s="892"/>
      <c r="O29" s="892"/>
      <c r="P29" s="892"/>
      <c r="Q29" s="892"/>
      <c r="R29" s="892"/>
      <c r="S29" s="892"/>
      <c r="T29" s="892"/>
    </row>
    <row r="30" spans="1:20" ht="15.75" customHeight="1">
      <c r="A30" s="892"/>
      <c r="B30" s="892"/>
      <c r="C30" s="892"/>
      <c r="D30" s="892"/>
      <c r="E30" s="892"/>
      <c r="F30" s="892"/>
      <c r="G30" s="892"/>
      <c r="H30" s="892"/>
      <c r="I30" s="892"/>
      <c r="J30" s="892"/>
      <c r="K30" s="892"/>
      <c r="L30" s="892"/>
      <c r="M30" s="892"/>
      <c r="N30" s="892"/>
      <c r="O30" s="892"/>
      <c r="P30" s="892"/>
      <c r="Q30" s="892"/>
      <c r="R30" s="892"/>
      <c r="S30" s="892"/>
      <c r="T30" s="892"/>
    </row>
    <row r="31" spans="1:20" ht="15.75" customHeight="1">
      <c r="A31" s="892"/>
      <c r="B31" s="892"/>
      <c r="C31" s="892"/>
      <c r="D31" s="892"/>
      <c r="E31" s="892"/>
      <c r="F31" s="892"/>
      <c r="G31" s="892"/>
      <c r="H31" s="892"/>
      <c r="I31" s="892"/>
      <c r="J31" s="892"/>
      <c r="K31" s="892"/>
      <c r="L31" s="892"/>
      <c r="M31" s="892"/>
      <c r="N31" s="892"/>
      <c r="O31" s="892"/>
      <c r="P31" s="892"/>
      <c r="Q31" s="892"/>
      <c r="R31" s="892"/>
      <c r="S31" s="892"/>
      <c r="T31" s="892"/>
    </row>
    <row r="32" spans="1:20" ht="15.75" customHeight="1">
      <c r="A32" s="892"/>
      <c r="B32" s="892"/>
      <c r="C32" s="892"/>
      <c r="D32" s="892"/>
      <c r="E32" s="892"/>
      <c r="F32" s="892"/>
      <c r="G32" s="892"/>
      <c r="H32" s="892"/>
      <c r="I32" s="892"/>
      <c r="J32" s="892"/>
      <c r="K32" s="892"/>
      <c r="L32" s="892"/>
      <c r="M32" s="892"/>
      <c r="N32" s="892"/>
      <c r="O32" s="892"/>
      <c r="P32" s="892"/>
      <c r="Q32" s="892"/>
      <c r="R32" s="892"/>
      <c r="S32" s="892"/>
      <c r="T32" s="892"/>
    </row>
    <row r="33" spans="1:20" ht="15.75" customHeight="1">
      <c r="A33" s="892"/>
      <c r="B33" s="892"/>
      <c r="C33" s="892"/>
      <c r="D33" s="892"/>
      <c r="E33" s="892"/>
      <c r="F33" s="892"/>
      <c r="G33" s="892"/>
      <c r="H33" s="892"/>
      <c r="I33" s="892"/>
      <c r="J33" s="892"/>
      <c r="K33" s="892"/>
      <c r="L33" s="892"/>
      <c r="M33" s="892"/>
      <c r="N33" s="892"/>
      <c r="O33" s="892"/>
      <c r="P33" s="892"/>
      <c r="Q33" s="892"/>
      <c r="R33" s="892"/>
      <c r="S33" s="892"/>
      <c r="T33" s="892"/>
    </row>
    <row r="34" spans="1:20" ht="15.75" customHeight="1">
      <c r="A34" s="892"/>
      <c r="B34" s="892"/>
      <c r="C34" s="892"/>
      <c r="D34" s="892"/>
      <c r="E34" s="892"/>
      <c r="F34" s="892"/>
      <c r="G34" s="892"/>
      <c r="H34" s="892"/>
      <c r="I34" s="892"/>
      <c r="J34" s="892"/>
      <c r="K34" s="892"/>
      <c r="L34" s="892"/>
      <c r="M34" s="892"/>
      <c r="N34" s="892"/>
      <c r="O34" s="892"/>
      <c r="P34" s="892"/>
      <c r="Q34" s="892"/>
      <c r="R34" s="892"/>
      <c r="S34" s="892"/>
      <c r="T34" s="892"/>
    </row>
    <row r="35" spans="1:20" ht="15.75" customHeight="1">
      <c r="A35" s="892"/>
      <c r="B35" s="892"/>
      <c r="C35" s="892"/>
      <c r="D35" s="892"/>
      <c r="E35" s="892"/>
      <c r="F35" s="892"/>
      <c r="G35" s="892"/>
      <c r="H35" s="892"/>
      <c r="I35" s="892"/>
      <c r="J35" s="892"/>
      <c r="K35" s="892"/>
      <c r="L35" s="892"/>
      <c r="M35" s="892"/>
      <c r="N35" s="892"/>
      <c r="O35" s="892"/>
      <c r="P35" s="892"/>
      <c r="Q35" s="892"/>
      <c r="R35" s="892"/>
      <c r="S35" s="892"/>
      <c r="T35" s="892"/>
    </row>
    <row r="36" spans="1:20" ht="15.75" customHeight="1">
      <c r="A36" s="892"/>
      <c r="B36" s="892"/>
      <c r="C36" s="892"/>
      <c r="D36" s="892"/>
      <c r="E36" s="892"/>
      <c r="F36" s="892"/>
      <c r="G36" s="892"/>
      <c r="H36" s="892"/>
      <c r="I36" s="892"/>
      <c r="J36" s="892"/>
      <c r="K36" s="892"/>
      <c r="L36" s="892"/>
      <c r="M36" s="892"/>
      <c r="N36" s="892"/>
      <c r="O36" s="892"/>
      <c r="P36" s="892"/>
      <c r="Q36" s="892"/>
      <c r="R36" s="892"/>
      <c r="S36" s="892"/>
      <c r="T36" s="892"/>
    </row>
    <row r="37" spans="1:20" ht="15.75" customHeight="1">
      <c r="A37" s="892"/>
      <c r="B37" s="892"/>
      <c r="C37" s="892"/>
      <c r="D37" s="892"/>
      <c r="E37" s="892"/>
      <c r="F37" s="892"/>
      <c r="G37" s="892"/>
      <c r="H37" s="892"/>
      <c r="I37" s="892"/>
      <c r="J37" s="892"/>
      <c r="K37" s="892"/>
      <c r="L37" s="892"/>
      <c r="M37" s="892"/>
      <c r="N37" s="892"/>
      <c r="O37" s="892"/>
      <c r="P37" s="892"/>
      <c r="Q37" s="892"/>
      <c r="R37" s="892"/>
      <c r="S37" s="892"/>
      <c r="T37" s="892"/>
    </row>
    <row r="38" spans="1:20" ht="15.75" customHeight="1">
      <c r="A38" s="892"/>
      <c r="B38" s="892"/>
      <c r="C38" s="892"/>
      <c r="D38" s="892"/>
      <c r="E38" s="892"/>
      <c r="F38" s="892"/>
      <c r="G38" s="892"/>
      <c r="H38" s="892"/>
      <c r="I38" s="892"/>
      <c r="J38" s="892"/>
      <c r="K38" s="892"/>
      <c r="L38" s="892"/>
      <c r="M38" s="892"/>
      <c r="N38" s="892"/>
      <c r="O38" s="892"/>
      <c r="P38" s="892"/>
      <c r="Q38" s="892"/>
      <c r="R38" s="892"/>
      <c r="S38" s="892"/>
      <c r="T38" s="892"/>
    </row>
    <row r="39" spans="1:20" ht="15.75" customHeight="1">
      <c r="A39" s="892"/>
      <c r="B39" s="892"/>
      <c r="C39" s="892"/>
      <c r="D39" s="892"/>
      <c r="E39" s="892"/>
      <c r="F39" s="892"/>
      <c r="G39" s="892"/>
      <c r="H39" s="892"/>
      <c r="I39" s="892"/>
      <c r="J39" s="892"/>
      <c r="K39" s="892"/>
      <c r="L39" s="892"/>
      <c r="M39" s="892"/>
      <c r="N39" s="892"/>
      <c r="O39" s="892"/>
      <c r="P39" s="892"/>
      <c r="Q39" s="892"/>
      <c r="R39" s="892"/>
      <c r="S39" s="892"/>
      <c r="T39" s="892"/>
    </row>
    <row r="40" spans="1:20" ht="15.75" customHeight="1">
      <c r="A40" s="892"/>
      <c r="B40" s="892"/>
      <c r="C40" s="892"/>
      <c r="D40" s="892"/>
      <c r="E40" s="892"/>
      <c r="F40" s="892"/>
      <c r="G40" s="892"/>
      <c r="H40" s="892"/>
      <c r="I40" s="892"/>
      <c r="J40" s="892"/>
      <c r="K40" s="892"/>
      <c r="L40" s="892"/>
      <c r="M40" s="892"/>
      <c r="N40" s="892"/>
      <c r="O40" s="892"/>
      <c r="P40" s="892"/>
      <c r="Q40" s="892"/>
      <c r="R40" s="892"/>
      <c r="S40" s="892"/>
      <c r="T40" s="892"/>
    </row>
    <row r="41" spans="1:20" ht="15.75" customHeight="1">
      <c r="A41" s="892"/>
      <c r="B41" s="892"/>
      <c r="C41" s="892"/>
      <c r="D41" s="892"/>
      <c r="E41" s="892"/>
      <c r="F41" s="892"/>
      <c r="G41" s="892"/>
      <c r="H41" s="892"/>
      <c r="I41" s="892"/>
      <c r="J41" s="892"/>
      <c r="K41" s="892"/>
      <c r="L41" s="892"/>
      <c r="M41" s="892"/>
      <c r="N41" s="892"/>
      <c r="O41" s="892"/>
      <c r="P41" s="892"/>
      <c r="Q41" s="892"/>
      <c r="R41" s="892"/>
      <c r="S41" s="892"/>
      <c r="T41" s="892"/>
    </row>
    <row r="42" spans="1:20" ht="15.75" customHeight="1">
      <c r="A42" s="892"/>
      <c r="B42" s="892"/>
      <c r="C42" s="892"/>
      <c r="D42" s="892"/>
      <c r="E42" s="892"/>
      <c r="F42" s="892"/>
      <c r="G42" s="892"/>
      <c r="H42" s="892"/>
      <c r="I42" s="892"/>
      <c r="J42" s="892"/>
      <c r="K42" s="892"/>
      <c r="L42" s="892"/>
      <c r="M42" s="892"/>
      <c r="N42" s="892"/>
      <c r="O42" s="892"/>
      <c r="P42" s="892"/>
      <c r="Q42" s="892"/>
      <c r="R42" s="892"/>
      <c r="S42" s="892"/>
      <c r="T42" s="892"/>
    </row>
    <row r="43" spans="1:20" ht="15.75" customHeight="1">
      <c r="A43" s="892"/>
      <c r="B43" s="892"/>
      <c r="C43" s="892"/>
      <c r="D43" s="892"/>
      <c r="E43" s="892"/>
      <c r="F43" s="892"/>
      <c r="G43" s="892"/>
      <c r="H43" s="892"/>
      <c r="I43" s="892"/>
      <c r="J43" s="892"/>
      <c r="K43" s="892"/>
      <c r="L43" s="892"/>
      <c r="M43" s="892"/>
      <c r="N43" s="892"/>
      <c r="O43" s="892"/>
      <c r="P43" s="892"/>
      <c r="Q43" s="892"/>
      <c r="R43" s="892"/>
      <c r="S43" s="892"/>
      <c r="T43" s="892"/>
    </row>
    <row r="44" spans="1:20" ht="15.75" customHeight="1">
      <c r="A44" s="892"/>
      <c r="B44" s="892"/>
      <c r="C44" s="892"/>
      <c r="D44" s="892"/>
      <c r="E44" s="892"/>
      <c r="F44" s="892"/>
      <c r="G44" s="892"/>
      <c r="H44" s="892"/>
      <c r="I44" s="892"/>
      <c r="J44" s="892"/>
      <c r="K44" s="892"/>
      <c r="L44" s="892"/>
      <c r="M44" s="892"/>
      <c r="N44" s="892"/>
      <c r="O44" s="892"/>
      <c r="P44" s="892"/>
      <c r="Q44" s="892"/>
      <c r="R44" s="892"/>
      <c r="S44" s="892"/>
      <c r="T44" s="892"/>
    </row>
    <row r="45" spans="1:20" ht="15.75" customHeight="1">
      <c r="A45" s="892"/>
      <c r="B45" s="892"/>
      <c r="C45" s="892"/>
      <c r="D45" s="892"/>
      <c r="E45" s="892"/>
      <c r="F45" s="892"/>
      <c r="G45" s="892"/>
      <c r="H45" s="892"/>
      <c r="I45" s="892"/>
      <c r="J45" s="892"/>
      <c r="K45" s="892"/>
      <c r="L45" s="892"/>
      <c r="M45" s="892"/>
      <c r="N45" s="892"/>
      <c r="O45" s="892"/>
      <c r="P45" s="892"/>
      <c r="Q45" s="892"/>
      <c r="R45" s="892"/>
      <c r="S45" s="892"/>
      <c r="T45" s="892"/>
    </row>
    <row r="46" spans="1:20" ht="15.75" customHeight="1">
      <c r="A46" s="892"/>
      <c r="B46" s="892"/>
      <c r="C46" s="892"/>
      <c r="D46" s="892"/>
      <c r="E46" s="892"/>
      <c r="F46" s="892"/>
      <c r="G46" s="892"/>
      <c r="H46" s="892"/>
      <c r="I46" s="892"/>
      <c r="J46" s="892"/>
      <c r="K46" s="892"/>
      <c r="L46" s="892"/>
      <c r="M46" s="892"/>
      <c r="N46" s="892"/>
      <c r="O46" s="892"/>
      <c r="P46" s="892"/>
      <c r="Q46" s="892"/>
      <c r="R46" s="892"/>
      <c r="S46" s="892"/>
      <c r="T46" s="892"/>
    </row>
    <row r="47" spans="1:20" ht="15.75" customHeight="1">
      <c r="A47" s="892"/>
      <c r="B47" s="892"/>
      <c r="C47" s="892"/>
      <c r="D47" s="892"/>
      <c r="E47" s="892"/>
      <c r="F47" s="892"/>
      <c r="G47" s="892"/>
      <c r="H47" s="892"/>
      <c r="I47" s="892"/>
      <c r="J47" s="892"/>
      <c r="K47" s="892"/>
      <c r="L47" s="892"/>
      <c r="M47" s="892"/>
      <c r="N47" s="892"/>
      <c r="O47" s="892"/>
      <c r="P47" s="892"/>
      <c r="Q47" s="892"/>
      <c r="R47" s="892"/>
      <c r="S47" s="892"/>
      <c r="T47" s="892"/>
    </row>
    <row r="48" spans="1:20" ht="15.75" customHeight="1">
      <c r="A48" s="892"/>
      <c r="B48" s="892"/>
      <c r="C48" s="892"/>
      <c r="D48" s="892"/>
      <c r="E48" s="892"/>
      <c r="F48" s="892"/>
      <c r="G48" s="892"/>
      <c r="H48" s="892"/>
      <c r="I48" s="892"/>
      <c r="J48" s="892"/>
      <c r="K48" s="892"/>
      <c r="L48" s="892"/>
      <c r="M48" s="892"/>
      <c r="N48" s="892"/>
      <c r="O48" s="892"/>
      <c r="P48" s="892"/>
      <c r="Q48" s="892"/>
      <c r="R48" s="892"/>
      <c r="S48" s="892"/>
      <c r="T48" s="892"/>
    </row>
    <row r="49" spans="1:20" ht="15.75" customHeight="1">
      <c r="A49" s="892"/>
      <c r="B49" s="892"/>
      <c r="C49" s="892"/>
      <c r="D49" s="892"/>
      <c r="E49" s="892"/>
      <c r="F49" s="892"/>
      <c r="G49" s="892"/>
      <c r="H49" s="892"/>
      <c r="I49" s="892"/>
      <c r="J49" s="892"/>
      <c r="K49" s="892"/>
      <c r="L49" s="892"/>
      <c r="M49" s="892"/>
      <c r="N49" s="892"/>
      <c r="O49" s="892"/>
      <c r="P49" s="892"/>
      <c r="Q49" s="892"/>
      <c r="R49" s="892"/>
      <c r="S49" s="892"/>
      <c r="T49" s="892"/>
    </row>
    <row r="50" spans="1:20" ht="15.75" customHeight="1">
      <c r="A50" s="892"/>
      <c r="B50" s="892"/>
      <c r="C50" s="892"/>
      <c r="D50" s="892"/>
      <c r="E50" s="892"/>
      <c r="F50" s="892"/>
      <c r="G50" s="892"/>
      <c r="H50" s="892"/>
      <c r="I50" s="892"/>
      <c r="J50" s="892"/>
      <c r="K50" s="892"/>
      <c r="L50" s="892"/>
      <c r="M50" s="892"/>
      <c r="N50" s="892"/>
      <c r="O50" s="892"/>
      <c r="P50" s="892"/>
      <c r="Q50" s="892"/>
      <c r="R50" s="892"/>
      <c r="S50" s="892"/>
      <c r="T50" s="892"/>
    </row>
    <row r="51" spans="1:20" ht="15.75" customHeight="1">
      <c r="A51" s="892"/>
      <c r="B51" s="892"/>
      <c r="C51" s="892"/>
      <c r="D51" s="892"/>
      <c r="E51" s="892"/>
      <c r="F51" s="892"/>
      <c r="G51" s="892"/>
      <c r="H51" s="892"/>
      <c r="I51" s="892"/>
      <c r="J51" s="892"/>
      <c r="K51" s="892"/>
      <c r="L51" s="892"/>
      <c r="M51" s="892"/>
      <c r="N51" s="892"/>
      <c r="O51" s="892"/>
      <c r="P51" s="892"/>
      <c r="Q51" s="892"/>
      <c r="R51" s="892"/>
      <c r="S51" s="892"/>
      <c r="T51" s="892"/>
    </row>
    <row r="52" spans="1:20" ht="15.75" customHeight="1">
      <c r="A52" s="892"/>
      <c r="B52" s="892"/>
      <c r="C52" s="892"/>
      <c r="D52" s="892"/>
      <c r="E52" s="892"/>
      <c r="F52" s="892"/>
      <c r="G52" s="892"/>
      <c r="H52" s="892"/>
      <c r="I52" s="892"/>
      <c r="J52" s="892"/>
      <c r="K52" s="892"/>
      <c r="L52" s="892"/>
      <c r="M52" s="892"/>
      <c r="N52" s="892"/>
      <c r="O52" s="892"/>
      <c r="P52" s="892"/>
      <c r="Q52" s="892"/>
      <c r="R52" s="892"/>
      <c r="S52" s="892"/>
      <c r="T52" s="892"/>
    </row>
    <row r="53" spans="1:20" ht="15.75" customHeight="1">
      <c r="A53" s="892"/>
      <c r="B53" s="892"/>
      <c r="C53" s="892"/>
      <c r="D53" s="892"/>
      <c r="E53" s="892"/>
      <c r="F53" s="892"/>
      <c r="G53" s="892"/>
      <c r="H53" s="892"/>
      <c r="I53" s="892"/>
      <c r="J53" s="892"/>
      <c r="K53" s="892"/>
      <c r="L53" s="892"/>
      <c r="M53" s="892"/>
      <c r="N53" s="892"/>
      <c r="O53" s="892"/>
      <c r="P53" s="892"/>
      <c r="Q53" s="892"/>
      <c r="R53" s="892"/>
      <c r="S53" s="892"/>
      <c r="T53" s="892"/>
    </row>
    <row r="54" spans="1:20" ht="15.75" customHeight="1">
      <c r="A54" s="892"/>
      <c r="B54" s="892"/>
      <c r="C54" s="892"/>
      <c r="D54" s="892"/>
      <c r="E54" s="892"/>
      <c r="F54" s="892"/>
      <c r="G54" s="892"/>
      <c r="H54" s="892"/>
      <c r="I54" s="892"/>
      <c r="J54" s="892"/>
      <c r="K54" s="892"/>
      <c r="L54" s="892"/>
      <c r="M54" s="892"/>
      <c r="N54" s="892"/>
      <c r="O54" s="892"/>
      <c r="P54" s="892"/>
      <c r="Q54" s="892"/>
      <c r="R54" s="892"/>
      <c r="S54" s="892"/>
      <c r="T54" s="892"/>
    </row>
    <row r="55" spans="1:20" ht="15.75" customHeight="1">
      <c r="A55" s="892"/>
      <c r="B55" s="892"/>
      <c r="C55" s="892"/>
      <c r="D55" s="892"/>
      <c r="E55" s="892"/>
      <c r="F55" s="892"/>
      <c r="G55" s="892"/>
      <c r="H55" s="892"/>
      <c r="I55" s="892"/>
      <c r="J55" s="892"/>
      <c r="K55" s="892"/>
      <c r="L55" s="892"/>
      <c r="M55" s="892"/>
      <c r="N55" s="892"/>
      <c r="O55" s="892"/>
      <c r="P55" s="892"/>
      <c r="Q55" s="892"/>
      <c r="R55" s="892"/>
      <c r="S55" s="892"/>
      <c r="T55" s="892"/>
    </row>
    <row r="56" spans="1:20" ht="15.75" customHeight="1">
      <c r="A56" s="892"/>
      <c r="B56" s="892"/>
      <c r="C56" s="892"/>
      <c r="D56" s="892"/>
      <c r="E56" s="892"/>
      <c r="F56" s="892"/>
      <c r="G56" s="892"/>
      <c r="H56" s="892"/>
      <c r="I56" s="892"/>
      <c r="J56" s="892"/>
      <c r="K56" s="892"/>
      <c r="L56" s="892"/>
      <c r="M56" s="892"/>
      <c r="N56" s="892"/>
      <c r="O56" s="892"/>
      <c r="P56" s="892"/>
      <c r="Q56" s="892"/>
      <c r="R56" s="892"/>
      <c r="S56" s="892"/>
      <c r="T56" s="892"/>
    </row>
    <row r="57" spans="1:20" ht="15.75" customHeight="1">
      <c r="A57" s="892"/>
      <c r="B57" s="892"/>
      <c r="C57" s="892"/>
      <c r="D57" s="892"/>
      <c r="E57" s="892"/>
      <c r="F57" s="892"/>
      <c r="G57" s="892"/>
      <c r="H57" s="892"/>
      <c r="I57" s="892"/>
      <c r="J57" s="892"/>
      <c r="K57" s="892"/>
      <c r="L57" s="892"/>
      <c r="M57" s="892"/>
      <c r="N57" s="892"/>
      <c r="O57" s="892"/>
      <c r="P57" s="892"/>
      <c r="Q57" s="892"/>
      <c r="R57" s="892"/>
      <c r="S57" s="892"/>
      <c r="T57" s="892"/>
    </row>
    <row r="58" spans="1:20" ht="15.75" customHeight="1">
      <c r="A58" s="892"/>
      <c r="B58" s="892"/>
      <c r="C58" s="892"/>
      <c r="D58" s="892"/>
      <c r="E58" s="892"/>
      <c r="F58" s="892"/>
      <c r="G58" s="892"/>
      <c r="H58" s="892"/>
      <c r="I58" s="892"/>
      <c r="J58" s="892"/>
      <c r="K58" s="892"/>
      <c r="L58" s="892"/>
      <c r="M58" s="892"/>
      <c r="N58" s="892"/>
      <c r="O58" s="892"/>
      <c r="P58" s="892"/>
      <c r="Q58" s="892"/>
      <c r="R58" s="892"/>
      <c r="S58" s="892"/>
      <c r="T58" s="892"/>
    </row>
    <row r="59" spans="1:20" ht="15.75" customHeight="1">
      <c r="A59" s="892"/>
      <c r="B59" s="892"/>
      <c r="C59" s="892"/>
      <c r="D59" s="892"/>
      <c r="E59" s="892"/>
      <c r="F59" s="892"/>
      <c r="G59" s="892"/>
      <c r="H59" s="892"/>
      <c r="I59" s="892"/>
      <c r="J59" s="892"/>
      <c r="K59" s="892"/>
      <c r="L59" s="892"/>
      <c r="M59" s="892"/>
      <c r="N59" s="892"/>
      <c r="O59" s="892"/>
      <c r="P59" s="892"/>
      <c r="Q59" s="892"/>
      <c r="R59" s="892"/>
      <c r="S59" s="892"/>
      <c r="T59" s="892"/>
    </row>
    <row r="60" spans="1:20" ht="15.75" customHeight="1">
      <c r="A60" s="892"/>
      <c r="B60" s="892"/>
      <c r="C60" s="892"/>
      <c r="D60" s="892"/>
      <c r="E60" s="892"/>
      <c r="F60" s="892"/>
      <c r="G60" s="892"/>
      <c r="H60" s="892"/>
      <c r="I60" s="892"/>
      <c r="J60" s="892"/>
      <c r="K60" s="892"/>
      <c r="L60" s="892"/>
      <c r="M60" s="892"/>
      <c r="N60" s="892"/>
      <c r="O60" s="892"/>
      <c r="P60" s="892"/>
      <c r="Q60" s="892"/>
      <c r="R60" s="892"/>
      <c r="S60" s="892"/>
      <c r="T60" s="892"/>
    </row>
    <row r="61" spans="1:20" ht="15.75" customHeight="1">
      <c r="A61" s="892"/>
      <c r="B61" s="892"/>
      <c r="C61" s="892"/>
      <c r="D61" s="892"/>
      <c r="E61" s="892"/>
      <c r="F61" s="892"/>
      <c r="G61" s="892"/>
      <c r="H61" s="892"/>
      <c r="I61" s="892"/>
      <c r="J61" s="892"/>
      <c r="K61" s="892"/>
      <c r="L61" s="892"/>
      <c r="M61" s="892"/>
      <c r="N61" s="892"/>
      <c r="O61" s="892"/>
      <c r="P61" s="892"/>
      <c r="Q61" s="892"/>
      <c r="R61" s="892"/>
      <c r="S61" s="892"/>
      <c r="T61" s="892"/>
    </row>
    <row r="62" spans="1:20" ht="15.75" customHeight="1">
      <c r="A62" s="892"/>
      <c r="B62" s="892"/>
      <c r="C62" s="892"/>
      <c r="D62" s="892"/>
      <c r="E62" s="892"/>
      <c r="F62" s="892"/>
      <c r="G62" s="892"/>
      <c r="H62" s="892"/>
      <c r="I62" s="892"/>
      <c r="J62" s="892"/>
      <c r="K62" s="892"/>
      <c r="L62" s="892"/>
      <c r="M62" s="892"/>
      <c r="N62" s="892"/>
      <c r="O62" s="892"/>
      <c r="P62" s="892"/>
      <c r="Q62" s="892"/>
      <c r="R62" s="892"/>
      <c r="S62" s="892"/>
      <c r="T62" s="892"/>
    </row>
    <row r="63" spans="1:20" ht="15.75" customHeight="1">
      <c r="A63" s="892"/>
      <c r="B63" s="892"/>
      <c r="C63" s="892"/>
      <c r="D63" s="892"/>
      <c r="E63" s="892"/>
      <c r="F63" s="892"/>
      <c r="G63" s="892"/>
      <c r="H63" s="892"/>
      <c r="I63" s="892"/>
      <c r="J63" s="892"/>
      <c r="K63" s="892"/>
      <c r="L63" s="892"/>
      <c r="M63" s="892"/>
      <c r="N63" s="892"/>
      <c r="O63" s="892"/>
      <c r="P63" s="892"/>
      <c r="Q63" s="892"/>
      <c r="R63" s="892"/>
      <c r="S63" s="892"/>
      <c r="T63" s="892"/>
    </row>
    <row r="64" spans="1:20" ht="15.75" customHeight="1">
      <c r="A64" s="892"/>
      <c r="B64" s="892"/>
      <c r="C64" s="892"/>
      <c r="D64" s="892"/>
      <c r="E64" s="892"/>
      <c r="F64" s="892"/>
      <c r="G64" s="892"/>
      <c r="H64" s="892"/>
      <c r="I64" s="892"/>
      <c r="J64" s="892"/>
      <c r="K64" s="892"/>
      <c r="L64" s="892"/>
      <c r="M64" s="892"/>
      <c r="N64" s="892"/>
      <c r="O64" s="892"/>
      <c r="P64" s="892"/>
      <c r="Q64" s="892"/>
      <c r="R64" s="892"/>
      <c r="S64" s="892"/>
      <c r="T64" s="892"/>
    </row>
    <row r="65" spans="1:20" ht="15.75" customHeight="1">
      <c r="A65" s="892"/>
      <c r="B65" s="892"/>
      <c r="C65" s="892"/>
      <c r="D65" s="892"/>
      <c r="E65" s="892"/>
      <c r="F65" s="892"/>
      <c r="G65" s="892"/>
      <c r="H65" s="892"/>
      <c r="I65" s="892"/>
      <c r="J65" s="892"/>
      <c r="K65" s="892"/>
      <c r="L65" s="892"/>
      <c r="M65" s="892"/>
      <c r="N65" s="892"/>
      <c r="O65" s="892"/>
      <c r="P65" s="892"/>
      <c r="Q65" s="892"/>
      <c r="R65" s="892"/>
      <c r="S65" s="892"/>
      <c r="T65" s="892"/>
    </row>
    <row r="66" spans="1:20" ht="15.75" customHeight="1">
      <c r="A66" s="892"/>
      <c r="B66" s="892"/>
      <c r="C66" s="892"/>
      <c r="D66" s="892"/>
      <c r="E66" s="892"/>
      <c r="F66" s="892"/>
      <c r="G66" s="892"/>
      <c r="H66" s="892"/>
      <c r="I66" s="892"/>
      <c r="J66" s="892"/>
      <c r="K66" s="892"/>
      <c r="L66" s="892"/>
      <c r="M66" s="892"/>
      <c r="N66" s="892"/>
      <c r="O66" s="892"/>
      <c r="P66" s="892"/>
      <c r="Q66" s="892"/>
      <c r="R66" s="892"/>
      <c r="S66" s="892"/>
      <c r="T66" s="892"/>
    </row>
    <row r="67" spans="1:20" ht="15.75" customHeight="1">
      <c r="A67" s="892"/>
      <c r="B67" s="892"/>
      <c r="C67" s="892"/>
      <c r="D67" s="892"/>
      <c r="E67" s="892"/>
      <c r="F67" s="892"/>
      <c r="G67" s="892"/>
      <c r="H67" s="892"/>
      <c r="I67" s="892"/>
      <c r="J67" s="892"/>
      <c r="K67" s="892"/>
      <c r="L67" s="892"/>
      <c r="M67" s="892"/>
      <c r="N67" s="892"/>
      <c r="O67" s="892"/>
      <c r="P67" s="892"/>
      <c r="Q67" s="892"/>
      <c r="R67" s="892"/>
      <c r="S67" s="892"/>
      <c r="T67" s="892"/>
    </row>
    <row r="68" spans="1:20" ht="15.75" customHeight="1">
      <c r="A68" s="892"/>
      <c r="B68" s="892"/>
      <c r="C68" s="892"/>
      <c r="D68" s="892"/>
      <c r="E68" s="892"/>
      <c r="F68" s="892"/>
      <c r="G68" s="892"/>
      <c r="H68" s="892"/>
      <c r="I68" s="892"/>
      <c r="J68" s="892"/>
      <c r="K68" s="892"/>
      <c r="L68" s="892"/>
      <c r="M68" s="892"/>
      <c r="N68" s="892"/>
      <c r="O68" s="892"/>
      <c r="P68" s="892"/>
      <c r="Q68" s="892"/>
      <c r="R68" s="892"/>
      <c r="S68" s="892"/>
      <c r="T68" s="892"/>
    </row>
    <row r="69" spans="1:20" ht="15.75" customHeight="1">
      <c r="A69" s="892"/>
      <c r="B69" s="892"/>
      <c r="C69" s="892"/>
      <c r="D69" s="892"/>
      <c r="E69" s="892"/>
      <c r="F69" s="892"/>
      <c r="G69" s="892"/>
      <c r="H69" s="892"/>
      <c r="I69" s="892"/>
      <c r="J69" s="892"/>
      <c r="K69" s="892"/>
      <c r="L69" s="892"/>
      <c r="M69" s="892"/>
      <c r="N69" s="892"/>
      <c r="O69" s="892"/>
      <c r="P69" s="892"/>
      <c r="Q69" s="892"/>
      <c r="R69" s="892"/>
      <c r="S69" s="892"/>
      <c r="T69" s="892"/>
    </row>
    <row r="70" spans="1:20" ht="15.75" customHeight="1">
      <c r="A70" s="892"/>
      <c r="B70" s="892"/>
      <c r="C70" s="892"/>
      <c r="D70" s="892"/>
      <c r="E70" s="892"/>
      <c r="F70" s="892"/>
      <c r="G70" s="892"/>
      <c r="H70" s="892"/>
      <c r="I70" s="892"/>
      <c r="J70" s="892"/>
      <c r="K70" s="892"/>
      <c r="L70" s="892"/>
      <c r="M70" s="892"/>
      <c r="N70" s="892"/>
      <c r="O70" s="892"/>
      <c r="P70" s="892"/>
      <c r="Q70" s="892"/>
      <c r="R70" s="892"/>
      <c r="S70" s="892"/>
      <c r="T70" s="892"/>
    </row>
    <row r="71" spans="1:20" ht="15.75" customHeight="1">
      <c r="A71" s="892"/>
      <c r="B71" s="892"/>
      <c r="C71" s="892"/>
      <c r="D71" s="892"/>
      <c r="E71" s="892"/>
      <c r="F71" s="892"/>
      <c r="G71" s="892"/>
      <c r="H71" s="892"/>
      <c r="I71" s="892"/>
      <c r="J71" s="892"/>
      <c r="K71" s="892"/>
      <c r="L71" s="892"/>
      <c r="M71" s="892"/>
      <c r="N71" s="892"/>
      <c r="O71" s="892"/>
      <c r="P71" s="892"/>
      <c r="Q71" s="892"/>
      <c r="R71" s="892"/>
      <c r="S71" s="892"/>
      <c r="T71" s="892"/>
    </row>
    <row r="72" spans="1:20" ht="15.75" customHeight="1">
      <c r="A72" s="892"/>
      <c r="B72" s="892"/>
      <c r="C72" s="892"/>
      <c r="D72" s="892"/>
      <c r="E72" s="892"/>
      <c r="F72" s="892"/>
      <c r="G72" s="892"/>
      <c r="H72" s="892"/>
      <c r="I72" s="892"/>
      <c r="J72" s="892"/>
      <c r="K72" s="892"/>
      <c r="L72" s="892"/>
      <c r="M72" s="892"/>
      <c r="N72" s="892"/>
      <c r="O72" s="892"/>
      <c r="P72" s="892"/>
      <c r="Q72" s="892"/>
      <c r="R72" s="892"/>
      <c r="S72" s="892"/>
      <c r="T72" s="892"/>
    </row>
    <row r="73" spans="1:20" ht="15.75" customHeight="1">
      <c r="A73" s="892"/>
      <c r="B73" s="892"/>
      <c r="C73" s="892"/>
      <c r="D73" s="892"/>
      <c r="E73" s="892"/>
      <c r="F73" s="892"/>
      <c r="G73" s="892"/>
      <c r="H73" s="892"/>
      <c r="I73" s="892"/>
      <c r="J73" s="892"/>
      <c r="K73" s="892"/>
      <c r="L73" s="892"/>
      <c r="M73" s="892"/>
      <c r="N73" s="892"/>
      <c r="O73" s="892"/>
      <c r="P73" s="892"/>
      <c r="Q73" s="892"/>
      <c r="R73" s="892"/>
      <c r="S73" s="892"/>
      <c r="T73" s="892"/>
    </row>
    <row r="74" spans="1:20" ht="15.75" customHeight="1">
      <c r="A74" s="892"/>
      <c r="B74" s="892"/>
      <c r="C74" s="892"/>
      <c r="D74" s="892"/>
      <c r="E74" s="892"/>
      <c r="F74" s="892"/>
      <c r="G74" s="892"/>
      <c r="H74" s="892"/>
      <c r="I74" s="892"/>
      <c r="J74" s="892"/>
      <c r="K74" s="892"/>
      <c r="L74" s="892"/>
      <c r="M74" s="892"/>
      <c r="N74" s="892"/>
      <c r="O74" s="892"/>
      <c r="P74" s="892"/>
      <c r="Q74" s="892"/>
      <c r="R74" s="892"/>
      <c r="S74" s="892"/>
      <c r="T74" s="892"/>
    </row>
    <row r="75" spans="1:20" ht="15.75" customHeight="1">
      <c r="A75" s="892"/>
      <c r="B75" s="892"/>
      <c r="C75" s="892"/>
      <c r="D75" s="892"/>
      <c r="E75" s="892"/>
      <c r="F75" s="892"/>
      <c r="G75" s="892"/>
      <c r="H75" s="892"/>
      <c r="I75" s="892"/>
      <c r="J75" s="892"/>
      <c r="K75" s="892"/>
      <c r="L75" s="892"/>
      <c r="M75" s="892"/>
      <c r="N75" s="892"/>
      <c r="O75" s="892"/>
      <c r="P75" s="892"/>
      <c r="Q75" s="892"/>
      <c r="R75" s="892"/>
      <c r="S75" s="892"/>
      <c r="T75" s="892"/>
    </row>
    <row r="76" spans="1:20" ht="15.75" customHeight="1">
      <c r="A76" s="892"/>
      <c r="B76" s="892"/>
      <c r="C76" s="892"/>
      <c r="D76" s="892"/>
      <c r="E76" s="892"/>
      <c r="F76" s="892"/>
      <c r="G76" s="892"/>
      <c r="H76" s="892"/>
      <c r="I76" s="892"/>
      <c r="J76" s="892"/>
      <c r="K76" s="892"/>
      <c r="L76" s="892"/>
      <c r="M76" s="892"/>
      <c r="N76" s="892"/>
      <c r="O76" s="892"/>
      <c r="P76" s="892"/>
      <c r="Q76" s="892"/>
      <c r="R76" s="892"/>
      <c r="S76" s="892"/>
      <c r="T76" s="892"/>
    </row>
    <row r="77" spans="1:20" ht="15.75" customHeight="1">
      <c r="A77" s="892"/>
      <c r="B77" s="892"/>
      <c r="C77" s="892"/>
      <c r="D77" s="892"/>
      <c r="E77" s="892"/>
      <c r="F77" s="892"/>
      <c r="G77" s="892"/>
      <c r="H77" s="892"/>
      <c r="I77" s="892"/>
      <c r="J77" s="892"/>
      <c r="K77" s="892"/>
      <c r="L77" s="892"/>
      <c r="M77" s="892"/>
      <c r="N77" s="892"/>
      <c r="O77" s="892"/>
      <c r="P77" s="892"/>
      <c r="Q77" s="892"/>
      <c r="R77" s="892"/>
      <c r="S77" s="892"/>
      <c r="T77" s="892"/>
    </row>
    <row r="78" spans="1:20" ht="15.75" customHeight="1">
      <c r="A78" s="892"/>
      <c r="B78" s="892"/>
      <c r="C78" s="892"/>
      <c r="D78" s="892"/>
      <c r="E78" s="892"/>
      <c r="F78" s="892"/>
      <c r="G78" s="892"/>
      <c r="H78" s="892"/>
      <c r="I78" s="892"/>
      <c r="J78" s="892"/>
      <c r="K78" s="892"/>
      <c r="L78" s="892"/>
      <c r="M78" s="892"/>
      <c r="N78" s="892"/>
      <c r="O78" s="892"/>
      <c r="P78" s="892"/>
      <c r="Q78" s="892"/>
      <c r="R78" s="892"/>
      <c r="S78" s="892"/>
      <c r="T78" s="892"/>
    </row>
    <row r="79" spans="1:20" ht="15.75" customHeight="1">
      <c r="A79" s="892"/>
      <c r="B79" s="892"/>
      <c r="C79" s="892"/>
      <c r="D79" s="892"/>
      <c r="E79" s="892"/>
      <c r="F79" s="892"/>
      <c r="G79" s="892"/>
      <c r="H79" s="892"/>
      <c r="I79" s="892"/>
      <c r="J79" s="892"/>
      <c r="K79" s="892"/>
      <c r="L79" s="892"/>
      <c r="M79" s="892"/>
      <c r="N79" s="892"/>
      <c r="O79" s="892"/>
      <c r="P79" s="892"/>
      <c r="Q79" s="892"/>
      <c r="R79" s="892"/>
      <c r="S79" s="892"/>
      <c r="T79" s="892"/>
    </row>
    <row r="80" spans="1:20" ht="15.75" customHeight="1">
      <c r="A80" s="892"/>
      <c r="B80" s="892"/>
      <c r="C80" s="892"/>
      <c r="D80" s="892"/>
      <c r="E80" s="892"/>
      <c r="F80" s="892"/>
      <c r="G80" s="892"/>
      <c r="H80" s="892"/>
      <c r="I80" s="892"/>
      <c r="J80" s="892"/>
      <c r="K80" s="892"/>
      <c r="L80" s="892"/>
      <c r="M80" s="892"/>
      <c r="N80" s="892"/>
      <c r="O80" s="892"/>
      <c r="P80" s="892"/>
      <c r="Q80" s="892"/>
      <c r="R80" s="892"/>
      <c r="S80" s="892"/>
      <c r="T80" s="892"/>
    </row>
    <row r="81" spans="1:20" ht="15.75" customHeight="1">
      <c r="A81" s="892"/>
      <c r="B81" s="892"/>
      <c r="C81" s="892"/>
      <c r="D81" s="892"/>
      <c r="E81" s="892"/>
      <c r="F81" s="892"/>
      <c r="G81" s="892"/>
      <c r="H81" s="892"/>
      <c r="I81" s="892"/>
      <c r="J81" s="892"/>
      <c r="K81" s="892"/>
      <c r="L81" s="892"/>
      <c r="M81" s="892"/>
      <c r="N81" s="892"/>
      <c r="O81" s="892"/>
      <c r="P81" s="892"/>
      <c r="Q81" s="892"/>
      <c r="R81" s="892"/>
      <c r="S81" s="892"/>
      <c r="T81" s="892"/>
    </row>
    <row r="82" spans="1:20" ht="15.75" customHeight="1">
      <c r="A82" s="892"/>
      <c r="B82" s="892"/>
      <c r="C82" s="892"/>
      <c r="D82" s="892"/>
      <c r="E82" s="892"/>
      <c r="F82" s="892"/>
      <c r="G82" s="892"/>
      <c r="H82" s="892"/>
      <c r="I82" s="892"/>
      <c r="J82" s="892"/>
      <c r="K82" s="892"/>
      <c r="L82" s="892"/>
      <c r="M82" s="892"/>
      <c r="N82" s="892"/>
      <c r="O82" s="892"/>
      <c r="P82" s="892"/>
      <c r="Q82" s="892"/>
      <c r="R82" s="892"/>
      <c r="S82" s="892"/>
      <c r="T82" s="892"/>
    </row>
    <row r="83" spans="1:20" ht="15.75" customHeight="1">
      <c r="A83" s="892"/>
      <c r="B83" s="892"/>
      <c r="C83" s="892"/>
      <c r="D83" s="892"/>
      <c r="E83" s="892"/>
      <c r="F83" s="892"/>
      <c r="G83" s="892"/>
      <c r="H83" s="892"/>
      <c r="I83" s="892"/>
      <c r="J83" s="892"/>
      <c r="K83" s="892"/>
      <c r="L83" s="892"/>
      <c r="M83" s="892"/>
      <c r="N83" s="892"/>
      <c r="O83" s="892"/>
      <c r="P83" s="892"/>
      <c r="Q83" s="892"/>
      <c r="R83" s="892"/>
      <c r="S83" s="892"/>
      <c r="T83" s="892"/>
    </row>
    <row r="84" spans="1:20" ht="15.75" customHeight="1">
      <c r="A84" s="892"/>
      <c r="B84" s="892"/>
      <c r="C84" s="892"/>
      <c r="D84" s="892"/>
      <c r="E84" s="892"/>
      <c r="F84" s="892"/>
      <c r="G84" s="892"/>
      <c r="H84" s="892"/>
      <c r="I84" s="892"/>
      <c r="J84" s="892"/>
      <c r="K84" s="892"/>
      <c r="L84" s="892"/>
      <c r="M84" s="892"/>
      <c r="N84" s="892"/>
      <c r="O84" s="892"/>
      <c r="P84" s="892"/>
      <c r="Q84" s="892"/>
      <c r="R84" s="892"/>
      <c r="S84" s="892"/>
      <c r="T84" s="892"/>
    </row>
    <row r="85" spans="1:20" ht="15.75" customHeight="1">
      <c r="A85" s="892"/>
      <c r="B85" s="892"/>
      <c r="C85" s="892"/>
      <c r="D85" s="892"/>
      <c r="E85" s="892"/>
      <c r="F85" s="892"/>
      <c r="G85" s="892"/>
      <c r="H85" s="892"/>
      <c r="I85" s="892"/>
      <c r="J85" s="892"/>
      <c r="K85" s="892"/>
      <c r="L85" s="892"/>
      <c r="M85" s="892"/>
      <c r="N85" s="892"/>
      <c r="O85" s="892"/>
      <c r="P85" s="892"/>
      <c r="Q85" s="892"/>
      <c r="R85" s="892"/>
      <c r="S85" s="892"/>
      <c r="T85" s="892"/>
    </row>
    <row r="86" spans="1:20" ht="15.75" customHeight="1">
      <c r="A86" s="892"/>
      <c r="B86" s="892"/>
      <c r="C86" s="892"/>
      <c r="D86" s="892"/>
      <c r="E86" s="892"/>
      <c r="F86" s="892"/>
      <c r="G86" s="892"/>
      <c r="H86" s="892"/>
      <c r="I86" s="892"/>
      <c r="J86" s="892"/>
      <c r="K86" s="892"/>
      <c r="L86" s="892"/>
      <c r="M86" s="892"/>
      <c r="N86" s="892"/>
      <c r="O86" s="892"/>
      <c r="P86" s="892"/>
      <c r="Q86" s="892"/>
      <c r="R86" s="892"/>
      <c r="S86" s="892"/>
      <c r="T86" s="892"/>
    </row>
    <row r="87" spans="1:20" ht="15.75" customHeight="1">
      <c r="A87" s="892"/>
      <c r="B87" s="892"/>
      <c r="C87" s="892"/>
      <c r="D87" s="892"/>
      <c r="E87" s="892"/>
      <c r="F87" s="892"/>
      <c r="G87" s="892"/>
      <c r="H87" s="892"/>
      <c r="I87" s="892"/>
      <c r="J87" s="892"/>
      <c r="K87" s="892"/>
      <c r="L87" s="892"/>
      <c r="M87" s="892"/>
      <c r="N87" s="892"/>
      <c r="O87" s="892"/>
      <c r="P87" s="892"/>
      <c r="Q87" s="892"/>
      <c r="R87" s="892"/>
      <c r="S87" s="892"/>
      <c r="T87" s="892"/>
    </row>
    <row r="88" spans="1:20" ht="15.75" customHeight="1">
      <c r="A88" s="892"/>
      <c r="B88" s="892"/>
      <c r="C88" s="892"/>
      <c r="D88" s="892"/>
      <c r="E88" s="892"/>
      <c r="F88" s="892"/>
      <c r="G88" s="892"/>
      <c r="H88" s="892"/>
      <c r="I88" s="892"/>
      <c r="J88" s="892"/>
      <c r="K88" s="892"/>
      <c r="L88" s="892"/>
      <c r="M88" s="892"/>
      <c r="N88" s="892"/>
      <c r="O88" s="892"/>
      <c r="P88" s="892"/>
      <c r="Q88" s="892"/>
      <c r="R88" s="892"/>
      <c r="S88" s="892"/>
      <c r="T88" s="892"/>
    </row>
    <row r="89" spans="1:20" ht="15.75" customHeight="1">
      <c r="A89" s="892"/>
      <c r="B89" s="892"/>
      <c r="C89" s="892"/>
      <c r="D89" s="892"/>
      <c r="E89" s="892"/>
      <c r="F89" s="892"/>
      <c r="G89" s="892"/>
      <c r="H89" s="892"/>
      <c r="I89" s="892"/>
      <c r="J89" s="892"/>
      <c r="K89" s="892"/>
      <c r="L89" s="892"/>
      <c r="M89" s="892"/>
      <c r="N89" s="892"/>
      <c r="O89" s="892"/>
      <c r="P89" s="892"/>
      <c r="Q89" s="892"/>
      <c r="R89" s="892"/>
      <c r="S89" s="892"/>
      <c r="T89" s="892"/>
    </row>
    <row r="90" spans="1:20" ht="15.75" customHeight="1">
      <c r="A90" s="892"/>
      <c r="B90" s="892"/>
      <c r="C90" s="892"/>
      <c r="D90" s="892"/>
      <c r="E90" s="892"/>
      <c r="F90" s="892"/>
      <c r="G90" s="892"/>
      <c r="H90" s="892"/>
      <c r="I90" s="892"/>
      <c r="J90" s="892"/>
      <c r="K90" s="892"/>
      <c r="L90" s="892"/>
      <c r="M90" s="892"/>
      <c r="N90" s="892"/>
      <c r="O90" s="892"/>
      <c r="P90" s="892"/>
      <c r="Q90" s="892"/>
      <c r="R90" s="892"/>
      <c r="S90" s="892"/>
      <c r="T90" s="892"/>
    </row>
    <row r="91" spans="1:20" ht="15.75" customHeight="1">
      <c r="A91" s="892"/>
      <c r="B91" s="892"/>
      <c r="C91" s="892"/>
      <c r="D91" s="892"/>
      <c r="E91" s="892"/>
      <c r="F91" s="892"/>
      <c r="G91" s="892"/>
      <c r="H91" s="892"/>
      <c r="I91" s="892"/>
      <c r="J91" s="892"/>
      <c r="K91" s="892"/>
      <c r="L91" s="892"/>
      <c r="M91" s="892"/>
      <c r="N91" s="892"/>
      <c r="O91" s="892"/>
      <c r="P91" s="892"/>
      <c r="Q91" s="892"/>
      <c r="R91" s="892"/>
      <c r="S91" s="892"/>
      <c r="T91" s="892"/>
    </row>
    <row r="92" spans="1:20" ht="15.75" customHeight="1">
      <c r="A92" s="892"/>
      <c r="B92" s="892"/>
      <c r="C92" s="892"/>
      <c r="D92" s="892"/>
      <c r="E92" s="892"/>
      <c r="F92" s="892"/>
      <c r="G92" s="892"/>
      <c r="H92" s="892"/>
      <c r="I92" s="892"/>
      <c r="J92" s="892"/>
      <c r="K92" s="892"/>
      <c r="L92" s="892"/>
      <c r="M92" s="892"/>
      <c r="N92" s="892"/>
      <c r="O92" s="892"/>
      <c r="P92" s="892"/>
      <c r="Q92" s="892"/>
      <c r="R92" s="892"/>
      <c r="S92" s="892"/>
      <c r="T92" s="892"/>
    </row>
    <row r="93" spans="1:20" ht="15.75" customHeight="1">
      <c r="A93" s="892"/>
      <c r="B93" s="892"/>
      <c r="C93" s="892"/>
      <c r="D93" s="892"/>
      <c r="E93" s="892"/>
      <c r="F93" s="892"/>
      <c r="G93" s="892"/>
      <c r="H93" s="892"/>
      <c r="I93" s="892"/>
      <c r="J93" s="892"/>
      <c r="K93" s="892"/>
      <c r="L93" s="892"/>
      <c r="M93" s="892"/>
      <c r="N93" s="892"/>
      <c r="O93" s="892"/>
      <c r="P93" s="892"/>
      <c r="Q93" s="892"/>
      <c r="R93" s="892"/>
      <c r="S93" s="892"/>
      <c r="T93" s="892"/>
    </row>
    <row r="94" spans="1:20" ht="15.75" customHeight="1">
      <c r="A94" s="892"/>
      <c r="B94" s="892"/>
      <c r="C94" s="892"/>
      <c r="D94" s="892"/>
      <c r="E94" s="892"/>
      <c r="F94" s="892"/>
      <c r="G94" s="892"/>
      <c r="H94" s="892"/>
      <c r="I94" s="892"/>
      <c r="J94" s="892"/>
      <c r="K94" s="892"/>
      <c r="L94" s="892"/>
      <c r="M94" s="892"/>
      <c r="N94" s="892"/>
      <c r="O94" s="892"/>
      <c r="P94" s="892"/>
      <c r="Q94" s="892"/>
      <c r="R94" s="892"/>
      <c r="S94" s="892"/>
      <c r="T94" s="892"/>
    </row>
    <row r="95" spans="1:20" ht="15.75" customHeight="1">
      <c r="A95" s="892"/>
      <c r="B95" s="892"/>
      <c r="C95" s="892"/>
      <c r="D95" s="892"/>
      <c r="E95" s="892"/>
      <c r="F95" s="892"/>
      <c r="G95" s="892"/>
      <c r="H95" s="892"/>
      <c r="I95" s="892"/>
      <c r="J95" s="892"/>
      <c r="K95" s="892"/>
      <c r="L95" s="892"/>
      <c r="M95" s="892"/>
      <c r="N95" s="892"/>
      <c r="O95" s="892"/>
      <c r="P95" s="892"/>
      <c r="Q95" s="892"/>
      <c r="R95" s="892"/>
      <c r="S95" s="892"/>
      <c r="T95" s="892"/>
    </row>
    <row r="96" spans="1:20" ht="15.75" customHeight="1">
      <c r="A96" s="892"/>
      <c r="B96" s="892"/>
      <c r="C96" s="892"/>
      <c r="D96" s="892"/>
      <c r="E96" s="892"/>
      <c r="F96" s="892"/>
      <c r="G96" s="892"/>
      <c r="H96" s="892"/>
      <c r="I96" s="892"/>
      <c r="J96" s="892"/>
      <c r="K96" s="892"/>
      <c r="L96" s="892"/>
      <c r="M96" s="892"/>
      <c r="N96" s="892"/>
      <c r="O96" s="892"/>
      <c r="P96" s="892"/>
      <c r="Q96" s="892"/>
      <c r="R96" s="892"/>
      <c r="S96" s="892"/>
      <c r="T96" s="892"/>
    </row>
    <row r="97" spans="1:20" ht="15.75" customHeight="1">
      <c r="A97" s="892"/>
      <c r="B97" s="892"/>
      <c r="C97" s="892"/>
      <c r="D97" s="892"/>
      <c r="E97" s="892"/>
      <c r="F97" s="892"/>
      <c r="G97" s="892"/>
      <c r="H97" s="892"/>
      <c r="I97" s="892"/>
      <c r="J97" s="892"/>
      <c r="K97" s="892"/>
      <c r="L97" s="892"/>
      <c r="M97" s="892"/>
      <c r="N97" s="892"/>
      <c r="O97" s="892"/>
      <c r="P97" s="892"/>
      <c r="Q97" s="892"/>
      <c r="R97" s="892"/>
      <c r="S97" s="892"/>
      <c r="T97" s="892"/>
    </row>
    <row r="98" spans="1:20" ht="15.75" customHeight="1">
      <c r="A98" s="892"/>
      <c r="B98" s="892"/>
      <c r="C98" s="892"/>
      <c r="D98" s="892"/>
      <c r="E98" s="892"/>
      <c r="F98" s="892"/>
      <c r="G98" s="892"/>
      <c r="H98" s="892"/>
      <c r="I98" s="892"/>
      <c r="J98" s="892"/>
      <c r="K98" s="892"/>
      <c r="L98" s="892"/>
      <c r="M98" s="892"/>
      <c r="N98" s="892"/>
      <c r="O98" s="892"/>
      <c r="P98" s="892"/>
      <c r="Q98" s="892"/>
      <c r="R98" s="892"/>
      <c r="S98" s="892"/>
      <c r="T98" s="892"/>
    </row>
    <row r="99" spans="1:20" ht="15.75" customHeight="1">
      <c r="A99" s="892"/>
      <c r="B99" s="892"/>
      <c r="C99" s="892"/>
      <c r="D99" s="892"/>
      <c r="E99" s="892"/>
      <c r="F99" s="892"/>
      <c r="G99" s="892"/>
      <c r="H99" s="892"/>
      <c r="I99" s="892"/>
      <c r="J99" s="892"/>
      <c r="K99" s="892"/>
      <c r="L99" s="892"/>
      <c r="M99" s="892"/>
      <c r="N99" s="892"/>
      <c r="O99" s="892"/>
      <c r="P99" s="892"/>
      <c r="Q99" s="892"/>
      <c r="R99" s="892"/>
      <c r="S99" s="892"/>
      <c r="T99" s="892"/>
    </row>
    <row r="100" spans="1:20"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row>
    <row r="101" spans="1:20"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row>
    <row r="102" spans="1:20"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row>
    <row r="103" spans="1:20"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row>
    <row r="104" spans="1:20"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row>
    <row r="105" spans="1:20"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row>
    <row r="106" spans="1:20"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row>
    <row r="107" spans="1:20"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row>
    <row r="108" spans="1:20"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row>
    <row r="109" spans="1:20"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row>
    <row r="110" spans="1:20"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row>
    <row r="111" spans="1:20"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row>
    <row r="112" spans="1:20"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row>
    <row r="113" spans="1:20"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row>
    <row r="114" spans="1:20"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row>
    <row r="115" spans="1:20"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row>
    <row r="116" spans="1:20"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row>
    <row r="117" spans="1:20"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row>
    <row r="118" spans="1:20"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row>
    <row r="119" spans="1:20"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row>
    <row r="120" spans="1:20"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row>
    <row r="121" spans="1:20"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row>
    <row r="122" spans="1:20"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row>
    <row r="123" spans="1:20"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row>
    <row r="124" spans="1:20"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row>
    <row r="125" spans="1:20"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row>
    <row r="126" spans="1:20"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row>
    <row r="127" spans="1:20"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row>
    <row r="128" spans="1:20"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row>
    <row r="129" spans="1:20"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row>
    <row r="130" spans="1:20"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row>
    <row r="131" spans="1:20"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row>
    <row r="132" spans="1:20"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row>
    <row r="133" spans="1:20"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row>
    <row r="134" spans="1:20"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row>
    <row r="135" spans="1:20"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row>
    <row r="136" spans="1:20"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row>
    <row r="137" spans="1:20"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row>
    <row r="138" spans="1:20"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row>
    <row r="139" spans="1:20"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row>
    <row r="140" spans="1:20"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row>
    <row r="141" spans="1:20"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row>
    <row r="142" spans="1:20"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row>
    <row r="143" spans="1:20"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row>
    <row r="144" spans="1:20"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row>
    <row r="145" spans="1:20"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row>
    <row r="146" spans="1:20"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row>
    <row r="147" spans="1:20"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row>
    <row r="148" spans="1:20"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row>
    <row r="149" spans="1:20"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row>
    <row r="150" spans="1:20"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row>
    <row r="151" spans="1:20"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row>
    <row r="152" spans="1:20"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row>
    <row r="153" spans="1:20"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row>
    <row r="154" spans="1:20"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row>
    <row r="155" spans="1:20"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row>
    <row r="156" spans="1:20"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row>
    <row r="157" spans="1:20"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row>
    <row r="158" spans="1:20"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row>
    <row r="159" spans="1:20"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row>
    <row r="160" spans="1:20"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row>
    <row r="161" spans="1:20"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row>
    <row r="162" spans="1:20"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row>
    <row r="163" spans="1:20"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row>
    <row r="164" spans="1:20"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row>
    <row r="165" spans="1:20"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row>
    <row r="166" spans="1:20"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row>
    <row r="167" spans="1:20"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row>
    <row r="168" spans="1:20"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row>
    <row r="169" spans="1:20"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row>
    <row r="170" spans="1:20"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row>
    <row r="171" spans="1:20"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row>
    <row r="172" spans="1:20"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row>
    <row r="173" spans="1:20"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row>
    <row r="174" spans="1:20"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row>
    <row r="175" spans="1:20"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row>
    <row r="176" spans="1:20"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row>
    <row r="177" spans="1:20"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row>
    <row r="178" spans="1:20"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row>
    <row r="179" spans="1:20"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row>
    <row r="180" spans="1:20"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row>
    <row r="181" spans="1:20"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row>
    <row r="182" spans="1:20"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row>
    <row r="183" spans="1:20"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row>
    <row r="184" spans="1:20"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row>
    <row r="185" spans="1:20"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row>
    <row r="186" spans="1:20"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row>
    <row r="187" spans="1:20"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row>
    <row r="188" spans="1:20"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row>
    <row r="189" spans="1:20"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row>
    <row r="190" spans="1:20"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row>
    <row r="191" spans="1:20"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row>
    <row r="192" spans="1:20"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row>
    <row r="193" spans="1:20"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row>
    <row r="194" spans="1:20"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row>
    <row r="195" spans="1:20"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row>
    <row r="196" spans="1:20"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row>
    <row r="197" spans="1:20"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row>
    <row r="198" spans="1:20"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row>
    <row r="199" spans="1:20"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row>
    <row r="200" spans="1:20"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row>
    <row r="201" spans="1:20"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row>
    <row r="202" spans="1:20"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row>
    <row r="203" spans="1:20"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row>
    <row r="204" spans="1:20"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row>
    <row r="205" spans="1:20"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row>
    <row r="206" spans="1:20"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row>
    <row r="207" spans="1:20"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row>
    <row r="208" spans="1:20"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row>
    <row r="209" spans="1:20"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row>
    <row r="210" spans="1:20" ht="15.75" customHeight="1">
      <c r="A210" s="892"/>
      <c r="B210" s="892"/>
      <c r="C210" s="892"/>
      <c r="D210" s="892"/>
      <c r="E210" s="892"/>
      <c r="F210" s="892"/>
      <c r="G210" s="892"/>
      <c r="H210" s="892"/>
      <c r="I210" s="892"/>
      <c r="J210" s="892"/>
      <c r="K210" s="891"/>
      <c r="L210" s="891"/>
      <c r="M210" s="892"/>
      <c r="N210" s="892"/>
      <c r="O210" s="892"/>
      <c r="P210" s="892"/>
      <c r="Q210" s="892"/>
      <c r="R210" s="892"/>
      <c r="S210" s="892"/>
      <c r="T210" s="892"/>
    </row>
    <row r="211" spans="1:20" ht="15.75" customHeight="1">
      <c r="A211" s="892"/>
      <c r="B211" s="892"/>
      <c r="C211" s="892"/>
      <c r="D211" s="892"/>
      <c r="E211" s="892"/>
      <c r="F211" s="892"/>
      <c r="G211" s="892"/>
      <c r="H211" s="892"/>
      <c r="I211" s="892"/>
      <c r="J211" s="892"/>
      <c r="K211" s="891"/>
      <c r="L211" s="891"/>
      <c r="M211" s="892"/>
      <c r="N211" s="892"/>
      <c r="O211" s="892"/>
      <c r="P211" s="892"/>
      <c r="Q211" s="892"/>
      <c r="R211" s="892"/>
      <c r="S211" s="892"/>
      <c r="T211" s="892"/>
    </row>
    <row r="212" spans="1:20" ht="15.75" customHeight="1">
      <c r="A212" s="892"/>
      <c r="B212" s="892"/>
      <c r="C212" s="892"/>
      <c r="D212" s="892"/>
      <c r="E212" s="892"/>
      <c r="F212" s="892"/>
      <c r="G212" s="892"/>
      <c r="H212" s="892"/>
      <c r="I212" s="892"/>
      <c r="J212" s="892"/>
      <c r="K212" s="891"/>
      <c r="L212" s="891"/>
      <c r="M212" s="892"/>
      <c r="N212" s="892"/>
      <c r="O212" s="892"/>
      <c r="P212" s="892"/>
      <c r="Q212" s="892"/>
      <c r="R212" s="892"/>
      <c r="S212" s="892"/>
      <c r="T212" s="892"/>
    </row>
    <row r="213" spans="1:20" ht="15.75" customHeight="1">
      <c r="A213" s="892"/>
      <c r="B213" s="892"/>
      <c r="C213" s="892"/>
      <c r="D213" s="892"/>
      <c r="E213" s="892"/>
      <c r="F213" s="892"/>
      <c r="G213" s="892"/>
      <c r="H213" s="892"/>
      <c r="I213" s="892"/>
      <c r="J213" s="892"/>
      <c r="K213" s="891"/>
      <c r="L213" s="891"/>
      <c r="M213" s="892"/>
      <c r="N213" s="892"/>
      <c r="O213" s="892"/>
      <c r="P213" s="892"/>
      <c r="Q213" s="892"/>
      <c r="R213" s="892"/>
      <c r="S213" s="892"/>
      <c r="T213" s="892"/>
    </row>
    <row r="214" spans="1:20" ht="15.75" customHeight="1">
      <c r="A214" s="892"/>
      <c r="B214" s="892"/>
      <c r="C214" s="892"/>
      <c r="D214" s="892"/>
      <c r="E214" s="892"/>
      <c r="F214" s="892"/>
      <c r="G214" s="892"/>
      <c r="H214" s="892"/>
      <c r="I214" s="892"/>
      <c r="J214" s="892"/>
      <c r="K214" s="891"/>
      <c r="L214" s="891"/>
      <c r="M214" s="892"/>
      <c r="N214" s="892"/>
      <c r="O214" s="892"/>
      <c r="P214" s="892"/>
      <c r="Q214" s="892"/>
      <c r="R214" s="892"/>
      <c r="S214" s="892"/>
      <c r="T214" s="892"/>
    </row>
    <row r="215" spans="1:20" ht="15.75" customHeight="1">
      <c r="A215" s="892"/>
      <c r="B215" s="892"/>
      <c r="C215" s="892"/>
      <c r="D215" s="892"/>
      <c r="E215" s="892"/>
      <c r="F215" s="892"/>
      <c r="G215" s="892"/>
      <c r="H215" s="892"/>
      <c r="I215" s="892"/>
      <c r="J215" s="892"/>
      <c r="K215" s="891"/>
      <c r="L215" s="891"/>
      <c r="M215" s="892"/>
      <c r="N215" s="892"/>
      <c r="O215" s="892"/>
      <c r="P215" s="892"/>
      <c r="Q215" s="892"/>
      <c r="R215" s="892"/>
      <c r="S215" s="892"/>
      <c r="T215" s="892"/>
    </row>
    <row r="216" spans="1:20" ht="15.75" customHeight="1">
      <c r="A216" s="892"/>
      <c r="B216" s="892"/>
      <c r="C216" s="892"/>
      <c r="D216" s="892"/>
      <c r="E216" s="892"/>
      <c r="F216" s="892"/>
      <c r="G216" s="892"/>
      <c r="H216" s="892"/>
      <c r="I216" s="892"/>
      <c r="J216" s="892"/>
      <c r="K216" s="891"/>
      <c r="L216" s="891"/>
      <c r="M216" s="892"/>
      <c r="N216" s="892"/>
      <c r="O216" s="892"/>
      <c r="P216" s="892"/>
      <c r="Q216" s="892"/>
      <c r="R216" s="892"/>
      <c r="S216" s="892"/>
      <c r="T216" s="892"/>
    </row>
    <row r="217" spans="1:20" ht="15.75" customHeight="1">
      <c r="A217" s="892"/>
      <c r="B217" s="892"/>
      <c r="C217" s="892"/>
      <c r="D217" s="892"/>
      <c r="E217" s="892"/>
      <c r="F217" s="892"/>
      <c r="G217" s="892"/>
      <c r="H217" s="892"/>
      <c r="I217" s="892"/>
      <c r="J217" s="892"/>
      <c r="K217" s="891"/>
      <c r="L217" s="891"/>
      <c r="M217" s="892"/>
      <c r="N217" s="892"/>
      <c r="O217" s="892"/>
      <c r="P217" s="892"/>
      <c r="Q217" s="892"/>
      <c r="R217" s="892"/>
      <c r="S217" s="892"/>
      <c r="T217" s="892"/>
    </row>
    <row r="218" spans="1:20" ht="15.75" customHeight="1">
      <c r="A218" s="892"/>
      <c r="B218" s="892"/>
      <c r="C218" s="892"/>
      <c r="D218" s="892"/>
      <c r="E218" s="892"/>
      <c r="F218" s="892"/>
      <c r="G218" s="892"/>
      <c r="H218" s="892"/>
      <c r="I218" s="892"/>
      <c r="J218" s="892"/>
      <c r="K218" s="891"/>
      <c r="L218" s="891"/>
      <c r="M218" s="892"/>
      <c r="N218" s="892"/>
      <c r="O218" s="892"/>
      <c r="P218" s="892"/>
      <c r="Q218" s="892"/>
      <c r="R218" s="892"/>
      <c r="S218" s="892"/>
      <c r="T218" s="892"/>
    </row>
    <row r="219" spans="1:20" ht="15.75" customHeight="1">
      <c r="A219" s="892"/>
      <c r="B219" s="892"/>
      <c r="C219" s="892"/>
      <c r="D219" s="892"/>
      <c r="E219" s="892"/>
      <c r="F219" s="892"/>
      <c r="G219" s="892"/>
      <c r="H219" s="892"/>
      <c r="I219" s="892"/>
      <c r="J219" s="892"/>
      <c r="K219" s="891"/>
      <c r="L219" s="891"/>
      <c r="M219" s="892"/>
      <c r="N219" s="892"/>
      <c r="O219" s="892"/>
      <c r="P219" s="892"/>
      <c r="Q219" s="892"/>
      <c r="R219" s="892"/>
      <c r="S219" s="892"/>
      <c r="T219" s="892"/>
    </row>
    <row r="220" spans="1:20" ht="15.75" customHeight="1">
      <c r="A220" s="892"/>
      <c r="B220" s="892"/>
      <c r="C220" s="892"/>
      <c r="D220" s="892"/>
      <c r="E220" s="892"/>
      <c r="F220" s="892"/>
      <c r="G220" s="892"/>
      <c r="H220" s="892"/>
      <c r="I220" s="892"/>
      <c r="J220" s="892"/>
      <c r="K220" s="891"/>
      <c r="L220" s="891"/>
      <c r="M220" s="892"/>
      <c r="N220" s="892"/>
      <c r="O220" s="892"/>
      <c r="P220" s="892"/>
      <c r="Q220" s="892"/>
      <c r="R220" s="892"/>
      <c r="S220" s="892"/>
      <c r="T220" s="892"/>
    </row>
    <row r="221" spans="1:20" ht="15.75" customHeight="1">
      <c r="A221" s="892"/>
      <c r="B221" s="892"/>
      <c r="C221" s="892"/>
      <c r="D221" s="892"/>
      <c r="E221" s="892"/>
      <c r="F221" s="892"/>
      <c r="G221" s="892"/>
      <c r="H221" s="892"/>
      <c r="I221" s="892"/>
      <c r="J221" s="892"/>
      <c r="K221" s="891"/>
      <c r="L221" s="891"/>
      <c r="M221" s="892"/>
      <c r="N221" s="892"/>
      <c r="O221" s="892"/>
      <c r="P221" s="892"/>
      <c r="Q221" s="892"/>
      <c r="R221" s="892"/>
      <c r="S221" s="892"/>
      <c r="T221" s="892"/>
    </row>
    <row r="222" spans="1:20" ht="15.75" customHeight="1">
      <c r="A222" s="892"/>
      <c r="B222" s="892"/>
      <c r="C222" s="892"/>
      <c r="D222" s="892"/>
      <c r="E222" s="892"/>
      <c r="F222" s="892"/>
      <c r="G222" s="892"/>
      <c r="H222" s="892"/>
      <c r="I222" s="892"/>
      <c r="J222" s="892"/>
      <c r="K222" s="891"/>
      <c r="L222" s="891"/>
      <c r="M222" s="891"/>
      <c r="N222" s="891"/>
      <c r="O222" s="891"/>
      <c r="P222" s="891"/>
      <c r="Q222" s="891"/>
      <c r="R222" s="891"/>
      <c r="S222" s="891"/>
      <c r="T222" s="891"/>
    </row>
    <row r="223" spans="1:20" ht="15.75" customHeight="1">
      <c r="A223" s="892"/>
      <c r="B223" s="892"/>
      <c r="C223" s="892"/>
      <c r="D223" s="892"/>
      <c r="E223" s="892"/>
      <c r="F223" s="892"/>
      <c r="G223" s="892"/>
      <c r="H223" s="892"/>
      <c r="I223" s="892"/>
      <c r="J223" s="892"/>
      <c r="K223" s="891"/>
      <c r="L223" s="891"/>
      <c r="M223" s="891"/>
      <c r="N223" s="891"/>
      <c r="O223" s="891"/>
      <c r="P223" s="891"/>
      <c r="Q223" s="891"/>
      <c r="R223" s="891"/>
      <c r="S223" s="891"/>
      <c r="T223" s="891"/>
    </row>
    <row r="224" spans="1:20" ht="15.75" customHeight="1">
      <c r="A224" s="892"/>
      <c r="B224" s="892"/>
      <c r="C224" s="892"/>
      <c r="D224" s="892"/>
      <c r="E224" s="892"/>
      <c r="F224" s="892"/>
      <c r="G224" s="892"/>
      <c r="H224" s="892"/>
      <c r="I224" s="892"/>
      <c r="J224" s="892"/>
      <c r="K224" s="891"/>
      <c r="L224" s="891"/>
      <c r="M224" s="891"/>
      <c r="N224" s="891"/>
      <c r="O224" s="891"/>
      <c r="P224" s="891"/>
      <c r="Q224" s="891"/>
      <c r="R224" s="891"/>
      <c r="S224" s="891"/>
      <c r="T224" s="891"/>
    </row>
    <row r="225" spans="1:20" ht="15.75" customHeight="1">
      <c r="A225" s="892"/>
      <c r="B225" s="892"/>
      <c r="C225" s="892"/>
      <c r="D225" s="892"/>
      <c r="E225" s="892"/>
      <c r="F225" s="892"/>
      <c r="G225" s="892"/>
      <c r="H225" s="892"/>
      <c r="I225" s="892"/>
      <c r="J225" s="892"/>
      <c r="K225" s="891"/>
      <c r="L225" s="891"/>
      <c r="M225" s="891"/>
      <c r="N225" s="891"/>
      <c r="O225" s="891"/>
      <c r="P225" s="891"/>
      <c r="Q225" s="891"/>
      <c r="R225" s="891"/>
      <c r="S225" s="891"/>
      <c r="T225" s="891"/>
    </row>
    <row r="226" spans="1:20" ht="15.75" customHeight="1">
      <c r="A226" s="891"/>
      <c r="B226" s="891"/>
      <c r="C226" s="891"/>
      <c r="D226" s="891"/>
      <c r="E226" s="891"/>
      <c r="F226" s="891"/>
      <c r="G226" s="891"/>
      <c r="H226" s="891"/>
      <c r="I226" s="891"/>
      <c r="J226" s="891"/>
      <c r="K226" s="891"/>
      <c r="L226" s="891"/>
      <c r="M226" s="891"/>
      <c r="N226" s="891"/>
      <c r="O226" s="891"/>
      <c r="P226" s="891"/>
      <c r="Q226" s="891"/>
      <c r="R226" s="891"/>
      <c r="S226" s="891"/>
      <c r="T226" s="891"/>
    </row>
    <row r="227" spans="1:20" ht="15.75" customHeight="1">
      <c r="A227" s="891"/>
      <c r="B227" s="891"/>
      <c r="C227" s="891"/>
      <c r="D227" s="891"/>
      <c r="E227" s="891"/>
      <c r="F227" s="891"/>
      <c r="G227" s="891"/>
      <c r="H227" s="891"/>
      <c r="I227" s="891"/>
      <c r="J227" s="891"/>
      <c r="K227" s="891"/>
      <c r="L227" s="891"/>
      <c r="M227" s="891"/>
      <c r="N227" s="891"/>
      <c r="O227" s="891"/>
      <c r="P227" s="891"/>
      <c r="Q227" s="891"/>
      <c r="R227" s="891"/>
      <c r="S227" s="891"/>
      <c r="T227" s="891"/>
    </row>
    <row r="228" spans="1:20" ht="15.75" customHeight="1">
      <c r="A228" s="891"/>
      <c r="B228" s="891"/>
      <c r="C228" s="891"/>
      <c r="D228" s="891"/>
      <c r="E228" s="891"/>
      <c r="F228" s="891"/>
      <c r="G228" s="891"/>
      <c r="H228" s="891"/>
      <c r="I228" s="891"/>
      <c r="J228" s="891"/>
      <c r="K228" s="891"/>
      <c r="L228" s="891"/>
      <c r="M228" s="891"/>
      <c r="N228" s="891"/>
      <c r="O228" s="891"/>
      <c r="P228" s="891"/>
      <c r="Q228" s="891"/>
      <c r="R228" s="891"/>
      <c r="S228" s="891"/>
      <c r="T228" s="891"/>
    </row>
    <row r="229" spans="1:20" ht="15.75" customHeight="1">
      <c r="A229" s="891"/>
      <c r="B229" s="891"/>
      <c r="C229" s="891"/>
      <c r="D229" s="891"/>
      <c r="E229" s="891"/>
      <c r="F229" s="891"/>
      <c r="G229" s="891"/>
      <c r="H229" s="891"/>
      <c r="I229" s="891"/>
      <c r="J229" s="891"/>
      <c r="K229" s="891"/>
      <c r="L229" s="891"/>
      <c r="M229" s="891"/>
      <c r="N229" s="891"/>
      <c r="O229" s="891"/>
      <c r="P229" s="891"/>
      <c r="Q229" s="891"/>
      <c r="R229" s="891"/>
      <c r="S229" s="891"/>
      <c r="T229" s="891"/>
    </row>
    <row r="230" spans="1:20" ht="15.75" customHeight="1">
      <c r="A230" s="891"/>
      <c r="B230" s="891"/>
      <c r="C230" s="891"/>
      <c r="D230" s="891"/>
      <c r="E230" s="891"/>
      <c r="F230" s="891"/>
      <c r="G230" s="891"/>
      <c r="H230" s="891"/>
      <c r="I230" s="891"/>
      <c r="J230" s="891"/>
      <c r="K230" s="891"/>
      <c r="L230" s="891"/>
      <c r="M230" s="891"/>
      <c r="N230" s="891"/>
      <c r="O230" s="891"/>
      <c r="P230" s="891"/>
      <c r="Q230" s="891"/>
      <c r="R230" s="891"/>
      <c r="S230" s="891"/>
      <c r="T230" s="891"/>
    </row>
    <row r="231" spans="1:20" ht="15.75" customHeight="1">
      <c r="A231" s="891"/>
      <c r="B231" s="891"/>
      <c r="C231" s="891"/>
      <c r="D231" s="891"/>
      <c r="E231" s="891"/>
      <c r="F231" s="891"/>
      <c r="G231" s="891"/>
      <c r="H231" s="891"/>
      <c r="I231" s="891"/>
      <c r="J231" s="891"/>
      <c r="K231" s="891"/>
      <c r="L231" s="891"/>
      <c r="M231" s="891"/>
      <c r="N231" s="891"/>
      <c r="O231" s="891"/>
      <c r="P231" s="891"/>
      <c r="Q231" s="891"/>
      <c r="R231" s="891"/>
      <c r="S231" s="891"/>
      <c r="T231" s="891"/>
    </row>
    <row r="232" spans="1:20" ht="15.75" customHeight="1">
      <c r="A232" s="891"/>
      <c r="B232" s="891"/>
      <c r="C232" s="891"/>
      <c r="D232" s="891"/>
      <c r="E232" s="891"/>
      <c r="F232" s="891"/>
      <c r="G232" s="891"/>
      <c r="H232" s="891"/>
      <c r="I232" s="891"/>
      <c r="J232" s="891"/>
      <c r="K232" s="891"/>
      <c r="L232" s="891"/>
      <c r="M232" s="891"/>
      <c r="N232" s="891"/>
      <c r="O232" s="891"/>
      <c r="P232" s="891"/>
      <c r="Q232" s="891"/>
      <c r="R232" s="891"/>
      <c r="S232" s="891"/>
      <c r="T232" s="891"/>
    </row>
    <row r="233" spans="1:20" ht="15.75" customHeight="1">
      <c r="A233" s="891"/>
      <c r="B233" s="891"/>
      <c r="C233" s="891"/>
      <c r="D233" s="891"/>
      <c r="E233" s="891"/>
      <c r="F233" s="891"/>
      <c r="G233" s="891"/>
      <c r="H233" s="891"/>
      <c r="I233" s="891"/>
      <c r="J233" s="891"/>
      <c r="K233" s="891"/>
      <c r="L233" s="891"/>
      <c r="M233" s="891"/>
      <c r="N233" s="891"/>
      <c r="O233" s="891"/>
      <c r="P233" s="891"/>
      <c r="Q233" s="891"/>
      <c r="R233" s="891"/>
      <c r="S233" s="891"/>
      <c r="T233" s="891"/>
    </row>
    <row r="234" spans="1:20" ht="15.75" customHeight="1">
      <c r="A234" s="891"/>
      <c r="B234" s="891"/>
      <c r="C234" s="891"/>
      <c r="D234" s="891"/>
      <c r="E234" s="891"/>
      <c r="F234" s="891"/>
      <c r="G234" s="891"/>
      <c r="H234" s="891"/>
      <c r="I234" s="891"/>
      <c r="J234" s="891"/>
      <c r="K234" s="891"/>
      <c r="L234" s="891"/>
      <c r="M234" s="891"/>
      <c r="N234" s="891"/>
      <c r="O234" s="891"/>
      <c r="P234" s="891"/>
      <c r="Q234" s="891"/>
      <c r="R234" s="891"/>
      <c r="S234" s="891"/>
      <c r="T234" s="891"/>
    </row>
    <row r="235" spans="1:20" ht="15.75" customHeight="1">
      <c r="A235" s="891"/>
      <c r="B235" s="891"/>
      <c r="C235" s="891"/>
      <c r="D235" s="891"/>
      <c r="E235" s="891"/>
      <c r="F235" s="891"/>
      <c r="G235" s="891"/>
      <c r="H235" s="891"/>
      <c r="I235" s="891"/>
      <c r="J235" s="891"/>
      <c r="K235" s="891"/>
      <c r="L235" s="891"/>
      <c r="M235" s="891"/>
      <c r="N235" s="891"/>
      <c r="O235" s="891"/>
      <c r="P235" s="891"/>
      <c r="Q235" s="891"/>
      <c r="R235" s="891"/>
      <c r="S235" s="891"/>
      <c r="T235" s="891"/>
    </row>
    <row r="236" spans="1:20"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row>
    <row r="237" spans="1:20"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row>
    <row r="238" spans="1:20"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row>
    <row r="239" spans="1:20"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row>
    <row r="240" spans="1:20"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row>
    <row r="241" spans="1:20"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row>
    <row r="242" spans="1:20"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row>
    <row r="243" spans="1:20"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row>
    <row r="244" spans="1:20"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row>
    <row r="245" spans="1:20"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row>
    <row r="246" spans="1:20"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row>
    <row r="247" spans="1:20"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row>
    <row r="248" spans="1:20"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row>
    <row r="249" spans="1:20"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row>
    <row r="250" spans="1:20"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row>
    <row r="251" spans="1:20"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row>
    <row r="252" spans="1:20"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row>
    <row r="253" spans="1:20"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row>
    <row r="254" spans="1:20"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row>
    <row r="255" spans="1:20"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row>
    <row r="256" spans="1:20"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row>
    <row r="257" spans="1:20"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row>
    <row r="258" spans="1:20"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row>
    <row r="259" spans="1:20"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row>
    <row r="260" spans="1:20"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row>
    <row r="261" spans="1:20"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row>
    <row r="262" spans="1:20"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row>
    <row r="263" spans="1:20"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row>
    <row r="264" spans="1:20"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row>
    <row r="265" spans="1:20"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row>
    <row r="266" spans="1:20"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row>
    <row r="267" spans="1:20"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row>
    <row r="268" spans="1:20"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row>
    <row r="269" spans="1:20"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row>
    <row r="270" spans="1:20"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row>
    <row r="271" spans="1:20"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row>
    <row r="272" spans="1:20"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row>
    <row r="273" spans="1:20"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row>
    <row r="274" spans="1:20"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row>
    <row r="275" spans="1:20"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row>
    <row r="276" spans="1:20"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row>
    <row r="277" spans="1:20"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row>
    <row r="278" spans="1:20"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row>
    <row r="279" spans="1:20"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row>
    <row r="280" spans="1:20"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row>
    <row r="281" spans="1:20"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row>
    <row r="282" spans="1:20"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row>
    <row r="283" spans="1:20"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row>
    <row r="284" spans="1:20"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row>
    <row r="285" spans="1:20"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row>
    <row r="286" spans="1:20"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row>
    <row r="287" spans="1:20"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row>
    <row r="288" spans="1:20"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row>
    <row r="289" spans="1:20"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row>
    <row r="290" spans="1:20"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row>
    <row r="291" spans="1:20"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row>
    <row r="292" spans="1:20"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row>
    <row r="293" spans="1:20"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row>
    <row r="294" spans="1:20"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row>
    <row r="295" spans="1:20"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row>
    <row r="296" spans="1:20"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row>
    <row r="297" spans="1:20"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row>
    <row r="298" spans="1:20"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row>
    <row r="299" spans="1:20"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row>
    <row r="300" spans="1:20"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row>
    <row r="301" spans="1:20"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row>
    <row r="302" spans="1:20"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row>
    <row r="303" spans="1:20"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row>
    <row r="304" spans="1:20"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row>
    <row r="305" spans="1:20"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row>
    <row r="306" spans="1:20"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row>
    <row r="307" spans="1:20"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row>
    <row r="308" spans="1:20"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row>
    <row r="309" spans="1:20"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row>
    <row r="310" spans="1:20"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row>
    <row r="311" spans="1:20"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row>
    <row r="312" spans="1:20"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row>
    <row r="313" spans="1:20"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row>
    <row r="314" spans="1:20"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row>
    <row r="315" spans="1:20"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row>
    <row r="316" spans="1:20"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row>
    <row r="317" spans="1:20"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row>
    <row r="318" spans="1:20"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row>
    <row r="319" spans="1:20"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row>
    <row r="320" spans="1:20"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row>
    <row r="321" spans="1:20"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row>
    <row r="322" spans="1:20"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row>
    <row r="323" spans="1:20"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row>
    <row r="324" spans="1:20"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row>
    <row r="325" spans="1:20"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row>
    <row r="326" spans="1:20"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row>
    <row r="327" spans="1:20"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row>
    <row r="328" spans="1:20"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row>
    <row r="329" spans="1:20"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row>
    <row r="330" spans="1:20"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row>
    <row r="331" spans="1:20"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row>
    <row r="332" spans="1:20"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row>
    <row r="333" spans="1:20"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row>
    <row r="334" spans="1:20"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row>
    <row r="335" spans="1:20"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row>
    <row r="336" spans="1:20"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row>
    <row r="337" spans="1:20"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row>
    <row r="338" spans="1:20"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row>
    <row r="339" spans="1:20"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row>
    <row r="340" spans="1:20"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row>
    <row r="341" spans="1:20"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row>
    <row r="342" spans="1:20"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row>
    <row r="343" spans="1:20"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row>
    <row r="344" spans="1:20"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row>
    <row r="345" spans="1:20"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row>
    <row r="346" spans="1:20"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row>
    <row r="347" spans="1:20"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row>
    <row r="348" spans="1:20"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row>
    <row r="349" spans="1:20"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row>
    <row r="350" spans="1:20"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row>
    <row r="351" spans="1:20"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row>
    <row r="352" spans="1:20"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row>
    <row r="353" spans="1:20"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row>
    <row r="354" spans="1:20"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row>
    <row r="355" spans="1:20"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row>
    <row r="356" spans="1:20"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row>
    <row r="357" spans="1:20"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row>
    <row r="358" spans="1:20"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row>
    <row r="359" spans="1:20"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row>
    <row r="360" spans="1:20"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row>
    <row r="361" spans="1:20"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row>
    <row r="362" spans="1:20"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row>
    <row r="363" spans="1:20"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row>
    <row r="364" spans="1:20"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row>
    <row r="365" spans="1:20"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row>
    <row r="366" spans="1:20"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row>
    <row r="367" spans="1:20"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row>
    <row r="368" spans="1:20"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row>
    <row r="369" spans="1:20"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row>
    <row r="370" spans="1:20"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row>
    <row r="371" spans="1:20"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row>
    <row r="372" spans="1:20"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row>
    <row r="373" spans="1:20"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row>
    <row r="374" spans="1:20"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row>
    <row r="375" spans="1:20"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row>
    <row r="376" spans="1:20"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row>
    <row r="377" spans="1:20"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row>
    <row r="378" spans="1:20"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row>
    <row r="379" spans="1:20"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row>
    <row r="380" spans="1:20"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row>
    <row r="381" spans="1:20"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row>
    <row r="382" spans="1:20"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row>
    <row r="383" spans="1:20"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row>
    <row r="384" spans="1:20"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row>
    <row r="385" spans="1:20"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row>
    <row r="386" spans="1:20"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row>
    <row r="387" spans="1:20"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row>
    <row r="388" spans="1:20"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row>
    <row r="389" spans="1:20"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row>
    <row r="390" spans="1:20"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row>
    <row r="391" spans="1:20"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row>
    <row r="392" spans="1:20"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row>
    <row r="393" spans="1:20"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row>
    <row r="394" spans="1:20"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row>
    <row r="395" spans="1:20"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row>
    <row r="396" spans="1:20"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row>
    <row r="397" spans="1:20"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row>
    <row r="398" spans="1:20"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row>
    <row r="399" spans="1:20"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row>
    <row r="400" spans="1:20"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row>
    <row r="401" spans="1:20"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row>
    <row r="402" spans="1:20"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row>
    <row r="403" spans="1:20"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row>
    <row r="404" spans="1:20"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row>
    <row r="405" spans="1:20"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row>
    <row r="406" spans="1:20"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row>
    <row r="407" spans="1:20"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row>
    <row r="408" spans="1:20"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row>
    <row r="409" spans="1:20"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row>
    <row r="410" spans="1:20"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row>
    <row r="411" spans="1:20"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row>
    <row r="412" spans="1:20"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row>
    <row r="413" spans="1:20"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row>
    <row r="414" spans="1:20"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row>
    <row r="415" spans="1:20"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row>
    <row r="416" spans="1:20"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row>
    <row r="417" spans="1:20"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row>
    <row r="418" spans="1:20"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row>
    <row r="419" spans="1:20"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row>
    <row r="420" spans="1:20"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row>
    <row r="421" spans="1:20"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row>
    <row r="422" spans="1:20"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row>
    <row r="423" spans="1:20"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row>
    <row r="424" spans="1:20"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row>
    <row r="425" spans="1:20"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row>
    <row r="426" spans="1:20"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row>
    <row r="427" spans="1:20"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row>
    <row r="428" spans="1:20"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row>
    <row r="429" spans="1:20"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row>
    <row r="430" spans="1:20"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row>
    <row r="431" spans="1:20"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row>
    <row r="432" spans="1:20"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row>
    <row r="433" spans="1:20"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row>
    <row r="434" spans="1:20"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row>
    <row r="435" spans="1:20"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row>
    <row r="436" spans="1:20"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row>
    <row r="437" spans="1:20"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row>
    <row r="438" spans="1:20"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row>
    <row r="439" spans="1:20"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row>
    <row r="440" spans="1:20"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row>
    <row r="441" spans="1:20"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row>
    <row r="442" spans="1:20"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row>
    <row r="443" spans="1:20"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row>
    <row r="444" spans="1:20"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row>
    <row r="445" spans="1:20"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row>
    <row r="446" spans="1:20"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row>
    <row r="447" spans="1:20"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row>
    <row r="448" spans="1:20"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row>
    <row r="449" spans="1:20"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row>
    <row r="450" spans="1:20"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row>
    <row r="451" spans="1:20"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row>
    <row r="452" spans="1:20"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row>
    <row r="453" spans="1:20"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row>
    <row r="454" spans="1:20"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row>
    <row r="455" spans="1:20"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row>
    <row r="456" spans="1:20"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row>
    <row r="457" spans="1:20"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row>
    <row r="458" spans="1:20"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row>
    <row r="459" spans="1:20"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row>
    <row r="460" spans="1:20"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row>
    <row r="461" spans="1:20"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row>
    <row r="462" spans="1:20"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row>
    <row r="463" spans="1:20"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row>
    <row r="464" spans="1:20"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row>
    <row r="465" spans="1:20"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row>
    <row r="466" spans="1:20"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row>
    <row r="467" spans="1:20"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row>
    <row r="468" spans="1:20"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row>
    <row r="469" spans="1:20"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row>
    <row r="470" spans="1:20"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row>
    <row r="471" spans="1:20"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row>
    <row r="472" spans="1:20"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row>
    <row r="473" spans="1:20"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row>
    <row r="474" spans="1:20"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row>
    <row r="475" spans="1:20"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row>
    <row r="476" spans="1:20"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row>
    <row r="477" spans="1:20"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row>
    <row r="478" spans="1:20"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row>
    <row r="479" spans="1:20"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row>
    <row r="480" spans="1:20"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row>
    <row r="481" spans="1:20"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row>
    <row r="482" spans="1:20"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row>
    <row r="483" spans="1:20"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row>
    <row r="484" spans="1:20"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row>
    <row r="485" spans="1:20"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row>
    <row r="486" spans="1:20"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row>
    <row r="487" spans="1:20"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row>
    <row r="488" spans="1:20"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row>
    <row r="489" spans="1:20"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row>
    <row r="490" spans="1:20"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row>
    <row r="491" spans="1:20"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row>
    <row r="492" spans="1:20"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row>
    <row r="493" spans="1:20"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row>
    <row r="494" spans="1:20"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row>
    <row r="495" spans="1:20"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row>
    <row r="496" spans="1:20"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row>
    <row r="497" spans="1:20"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row>
    <row r="498" spans="1:20"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row>
    <row r="499" spans="1:20"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row>
    <row r="500" spans="1:20"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row>
    <row r="501" spans="1:20"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row>
    <row r="502" spans="1:20"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row>
    <row r="503" spans="1:20"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row>
    <row r="504" spans="1:20"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row>
    <row r="505" spans="1:20"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row>
    <row r="506" spans="1:20"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row>
    <row r="507" spans="1:20"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row>
    <row r="508" spans="1:20"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row>
    <row r="509" spans="1:20"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row>
    <row r="510" spans="1:20"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row>
    <row r="511" spans="1:20"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row>
    <row r="512" spans="1:20"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row>
    <row r="513" spans="1:20"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row>
    <row r="514" spans="1:20"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row>
    <row r="515" spans="1:20"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row>
    <row r="516" spans="1:20"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row>
    <row r="517" spans="1:20"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row>
    <row r="518" spans="1:20"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row>
    <row r="519" spans="1:20"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row>
    <row r="520" spans="1:20"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row>
    <row r="521" spans="1:20"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row>
    <row r="522" spans="1:20"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row>
    <row r="523" spans="1:20"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row>
    <row r="524" spans="1:20"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row>
    <row r="525" spans="1:20"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row>
    <row r="526" spans="1:20"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row>
    <row r="527" spans="1:20"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row>
    <row r="528" spans="1:20"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row>
    <row r="529" spans="1:20"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row>
    <row r="530" spans="1:20"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row>
    <row r="531" spans="1:20"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row>
    <row r="532" spans="1:20"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row>
    <row r="533" spans="1:20"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row>
    <row r="534" spans="1:20"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row>
    <row r="535" spans="1:20"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row>
    <row r="536" spans="1:20"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row>
    <row r="537" spans="1:20"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row>
    <row r="538" spans="1:20"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row>
    <row r="539" spans="1:20"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row>
    <row r="540" spans="1:20"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row>
    <row r="541" spans="1:20"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row>
    <row r="542" spans="1:20"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row>
    <row r="543" spans="1:20"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row>
    <row r="544" spans="1:20"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row>
    <row r="545" spans="1:20"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row>
    <row r="546" spans="1:20"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row>
    <row r="547" spans="1:20"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row>
    <row r="548" spans="1:20"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row>
    <row r="549" spans="1:20"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row>
    <row r="550" spans="1:20"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row>
    <row r="551" spans="1:20"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row>
    <row r="552" spans="1:20"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row>
    <row r="553" spans="1:20"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row>
    <row r="554" spans="1:20"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row>
    <row r="555" spans="1:20"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row>
    <row r="556" spans="1:20"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row>
    <row r="557" spans="1:20"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row>
    <row r="558" spans="1:20"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row>
    <row r="559" spans="1:20"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row>
    <row r="560" spans="1:20"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row>
    <row r="561" spans="1:20"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row>
    <row r="562" spans="1:20"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row>
    <row r="563" spans="1:20"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row>
    <row r="564" spans="1:20"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row>
    <row r="565" spans="1:20"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row>
    <row r="566" spans="1:20"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row>
    <row r="567" spans="1:20"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row>
    <row r="568" spans="1:20"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row>
    <row r="569" spans="1:20"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row>
    <row r="570" spans="1:20"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row>
    <row r="571" spans="1:20"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row>
    <row r="572" spans="1:20"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row>
    <row r="573" spans="1:20"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row>
    <row r="574" spans="1:20"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row>
    <row r="575" spans="1:20"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row>
    <row r="576" spans="1:20"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row>
    <row r="577" spans="1:20"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row>
    <row r="578" spans="1:20"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row>
    <row r="579" spans="1:20"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row>
    <row r="580" spans="1:20"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row>
    <row r="581" spans="1:20"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row>
    <row r="582" spans="1:20"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row>
    <row r="583" spans="1:20"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row>
    <row r="584" spans="1:20"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row>
    <row r="585" spans="1:20"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row>
    <row r="586" spans="1:20"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row>
    <row r="587" spans="1:20"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row>
    <row r="588" spans="1:20"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row>
    <row r="589" spans="1:20"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row>
    <row r="590" spans="1:20"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row>
    <row r="591" spans="1:20"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row>
    <row r="592" spans="1:20"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row>
    <row r="593" spans="1:20"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row>
    <row r="594" spans="1:20"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row>
    <row r="595" spans="1:20"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row>
    <row r="596" spans="1:20"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row>
    <row r="597" spans="1:20"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row>
    <row r="598" spans="1:20"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row>
    <row r="599" spans="1:20"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row>
    <row r="600" spans="1:20"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row>
    <row r="601" spans="1:20"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row>
    <row r="602" spans="1:20"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row>
    <row r="603" spans="1:20"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row>
    <row r="604" spans="1:20"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row>
    <row r="605" spans="1:20"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row>
    <row r="606" spans="1:20"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row>
    <row r="607" spans="1:20"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row>
    <row r="608" spans="1:20"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row>
    <row r="609" spans="1:20"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row>
    <row r="610" spans="1:20"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row>
    <row r="611" spans="1:20"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row>
    <row r="612" spans="1:20"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row>
    <row r="613" spans="1:20"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row>
    <row r="614" spans="1:20"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row>
    <row r="615" spans="1:20"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row>
    <row r="616" spans="1:20"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row>
    <row r="617" spans="1:20"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row>
    <row r="618" spans="1:20"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row>
    <row r="619" spans="1:20"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row>
    <row r="620" spans="1:20"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row>
    <row r="621" spans="1:20"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row>
    <row r="622" spans="1:20"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row>
    <row r="623" spans="1:20"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row>
    <row r="624" spans="1:20"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row>
    <row r="625" spans="1:20"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row>
    <row r="626" spans="1:20"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row>
    <row r="627" spans="1:20"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row>
    <row r="628" spans="1:20"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row>
    <row r="629" spans="1:20"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row>
    <row r="630" spans="1:20"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row>
    <row r="631" spans="1:20"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row>
    <row r="632" spans="1:20"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row>
    <row r="633" spans="1:20"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row>
    <row r="634" spans="1:20"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row>
    <row r="635" spans="1:20"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row>
    <row r="636" spans="1:20"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row>
    <row r="637" spans="1:20"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row>
    <row r="638" spans="1:20"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row>
    <row r="639" spans="1:20"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row>
    <row r="640" spans="1:20"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row>
    <row r="641" spans="1:20"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row>
    <row r="642" spans="1:20"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row>
    <row r="643" spans="1:20"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row>
    <row r="644" spans="1:20"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row>
    <row r="645" spans="1:20"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row>
    <row r="646" spans="1:20"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row>
    <row r="647" spans="1:20"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row>
    <row r="648" spans="1:20"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row>
    <row r="649" spans="1:20"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row>
    <row r="650" spans="1:20"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row>
    <row r="651" spans="1:20"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row>
    <row r="652" spans="1:20"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row>
    <row r="653" spans="1:20"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row>
    <row r="654" spans="1:20"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row>
    <row r="655" spans="1:20"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row>
    <row r="656" spans="1:20"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row>
    <row r="657" spans="1:20"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row>
    <row r="658" spans="1:20"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row>
    <row r="659" spans="1:20"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row>
    <row r="660" spans="1:20"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row>
    <row r="661" spans="1:20"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row>
    <row r="662" spans="1:20"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row>
    <row r="663" spans="1:20"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row>
    <row r="664" spans="1:20"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row>
    <row r="665" spans="1:20"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row>
    <row r="666" spans="1:20"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row>
    <row r="667" spans="1:20"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row>
    <row r="668" spans="1:20"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row>
    <row r="669" spans="1:20"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row>
    <row r="670" spans="1:20"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row>
    <row r="671" spans="1:20"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row>
    <row r="672" spans="1:20"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row>
    <row r="673" spans="1:20"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row>
    <row r="674" spans="1:20"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row>
    <row r="675" spans="1:20"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row>
    <row r="676" spans="1:20"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row>
    <row r="677" spans="1:20"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row>
    <row r="678" spans="1:20"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row>
    <row r="679" spans="1:20"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row>
    <row r="680" spans="1:20"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row>
    <row r="681" spans="1:20"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row>
    <row r="682" spans="1:20"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row>
    <row r="683" spans="1:20"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row>
    <row r="684" spans="1:20"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row>
    <row r="685" spans="1:20"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row>
    <row r="686" spans="1:20"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row>
    <row r="687" spans="1:20"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row>
    <row r="688" spans="1:20"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row>
    <row r="689" spans="1:20"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row>
    <row r="690" spans="1:20"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row>
    <row r="691" spans="1:20"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row>
    <row r="692" spans="1:20"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row>
    <row r="693" spans="1:20"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row>
    <row r="694" spans="1:20"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row>
    <row r="695" spans="1:20"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row>
    <row r="696" spans="1:20"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row>
    <row r="697" spans="1:20"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row>
    <row r="698" spans="1:20"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row>
    <row r="699" spans="1:20"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row>
    <row r="700" spans="1:20"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row>
    <row r="701" spans="1:20"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row>
    <row r="702" spans="1:20"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row>
    <row r="703" spans="1:20"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row>
    <row r="704" spans="1:20"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row>
    <row r="705" spans="1:20"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row>
    <row r="706" spans="1:20"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row>
    <row r="707" spans="1:20"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row>
    <row r="708" spans="1:20"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row>
    <row r="709" spans="1:20"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row>
    <row r="710" spans="1:20"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row>
    <row r="711" spans="1:20"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row>
    <row r="712" spans="1:20"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row>
    <row r="713" spans="1:20"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row>
    <row r="714" spans="1:20"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row>
    <row r="715" spans="1:20"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row>
    <row r="716" spans="1:20"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row>
    <row r="717" spans="1:20"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row>
    <row r="718" spans="1:20"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row>
    <row r="719" spans="1:20"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row>
    <row r="720" spans="1:20"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row>
    <row r="721" spans="1:20"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row>
    <row r="722" spans="1:20"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row>
    <row r="723" spans="1:20"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row>
    <row r="724" spans="1:20"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row>
    <row r="725" spans="1:20"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row>
    <row r="726" spans="1:20"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row>
    <row r="727" spans="1:20"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row>
    <row r="728" spans="1:20"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row>
    <row r="729" spans="1:20"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row>
    <row r="730" spans="1:20"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row>
    <row r="731" spans="1:20"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row>
    <row r="732" spans="1:20"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row>
    <row r="733" spans="1:20"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row>
    <row r="734" spans="1:20"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row>
    <row r="735" spans="1:20"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row>
    <row r="736" spans="1:20"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row>
    <row r="737" spans="1:20"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row>
    <row r="738" spans="1:20"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row>
    <row r="739" spans="1:20"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row>
    <row r="740" spans="1:20"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row>
    <row r="741" spans="1:20"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row>
    <row r="742" spans="1:20"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row>
    <row r="743" spans="1:20"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row>
    <row r="744" spans="1:20"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row>
    <row r="745" spans="1:20"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row>
    <row r="746" spans="1:20"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row>
    <row r="747" spans="1:20"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row>
    <row r="748" spans="1:20"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row>
    <row r="749" spans="1:20"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row>
    <row r="750" spans="1:20"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row>
    <row r="751" spans="1:20"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row>
    <row r="752" spans="1:20"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row>
    <row r="753" spans="1:20"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row>
    <row r="754" spans="1:20"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row>
    <row r="755" spans="1:20"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row>
    <row r="756" spans="1:20"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row>
    <row r="757" spans="1:20"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row>
    <row r="758" spans="1:20"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row>
    <row r="759" spans="1:20"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row>
    <row r="760" spans="1:20"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row>
    <row r="761" spans="1:20"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row>
    <row r="762" spans="1:20"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row>
    <row r="763" spans="1:20"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row>
    <row r="764" spans="1:20"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row>
    <row r="765" spans="1:20"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row>
    <row r="766" spans="1:20"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row>
    <row r="767" spans="1:20"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row>
    <row r="768" spans="1:20"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row>
    <row r="769" spans="1:20"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row>
    <row r="770" spans="1:20"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row>
    <row r="771" spans="1:20"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row>
    <row r="772" spans="1:20"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row>
    <row r="773" spans="1:20"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row>
    <row r="774" spans="1:20"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row>
    <row r="775" spans="1:20"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row>
    <row r="776" spans="1:20"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row>
    <row r="777" spans="1:20"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row>
    <row r="778" spans="1:20"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row>
    <row r="779" spans="1:20"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row>
    <row r="780" spans="1:20"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row>
    <row r="781" spans="1:20"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row>
    <row r="782" spans="1:20"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row>
    <row r="783" spans="1:20"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row>
    <row r="784" spans="1:20"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row>
    <row r="785" spans="1:20"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row>
    <row r="786" spans="1:20"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row>
    <row r="787" spans="1:20"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row>
    <row r="788" spans="1:20"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row>
    <row r="789" spans="1:20"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row>
    <row r="790" spans="1:20"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row>
    <row r="791" spans="1:20"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row>
    <row r="792" spans="1:20"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row>
    <row r="793" spans="1:20"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row>
    <row r="794" spans="1:20"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row>
    <row r="795" spans="1:20"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row>
    <row r="796" spans="1:20"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row>
    <row r="797" spans="1:20"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row>
    <row r="798" spans="1:20"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row>
    <row r="799" spans="1:20"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row>
    <row r="800" spans="1:20"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row>
    <row r="801" spans="1:20"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row>
    <row r="802" spans="1:20"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row>
    <row r="803" spans="1:20"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row>
    <row r="804" spans="1:20"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row>
    <row r="805" spans="1:20"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row>
    <row r="806" spans="1:20"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row>
    <row r="807" spans="1:20"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row>
    <row r="808" spans="1:20"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row>
    <row r="809" spans="1:20"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row>
    <row r="810" spans="1:20"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row>
    <row r="811" spans="1:20"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row>
    <row r="812" spans="1:20"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row>
    <row r="813" spans="1:20"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row>
    <row r="814" spans="1:20"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row>
    <row r="815" spans="1:20"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row>
    <row r="816" spans="1:20"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row>
    <row r="817" spans="1:20"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row>
    <row r="818" spans="1:20"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row>
    <row r="819" spans="1:20"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row>
    <row r="820" spans="1:20"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row>
    <row r="821" spans="1:20"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row>
    <row r="822" spans="1:20"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row>
    <row r="823" spans="1:20"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row>
    <row r="824" spans="1:20"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row>
    <row r="825" spans="1:20"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row>
    <row r="826" spans="1:20"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row>
    <row r="827" spans="1:20"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row>
    <row r="828" spans="1:20"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row>
    <row r="829" spans="1:20"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row>
    <row r="830" spans="1:20"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row>
    <row r="831" spans="1:20"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row>
    <row r="832" spans="1:20"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row>
    <row r="833" spans="1:20"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row>
    <row r="834" spans="1:20"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row>
    <row r="835" spans="1:20"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row>
    <row r="836" spans="1:20"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row>
    <row r="837" spans="1:20"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row>
    <row r="838" spans="1:20"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row>
    <row r="839" spans="1:20"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row>
    <row r="840" spans="1:20"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row>
    <row r="841" spans="1:20"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row>
    <row r="842" spans="1:20"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row>
    <row r="843" spans="1:20"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row>
    <row r="844" spans="1:20"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row>
    <row r="845" spans="1:20"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row>
    <row r="846" spans="1:20"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row>
    <row r="847" spans="1:20"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row>
    <row r="848" spans="1:20"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row>
    <row r="849" spans="1:20"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row>
    <row r="850" spans="1:20"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row>
    <row r="851" spans="1:20"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row>
    <row r="852" spans="1:20"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row>
    <row r="853" spans="1:20"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row>
    <row r="854" spans="1:20"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row>
    <row r="855" spans="1:20"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row>
    <row r="856" spans="1:20"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row>
    <row r="857" spans="1:20"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row>
    <row r="858" spans="1:20"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row>
    <row r="859" spans="1:20"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row>
    <row r="860" spans="1:20"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row>
    <row r="861" spans="1:20"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row>
    <row r="862" spans="1:20"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row>
    <row r="863" spans="1:20"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row>
    <row r="864" spans="1:20"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row>
    <row r="865" spans="1:20"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row>
    <row r="866" spans="1:20"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row>
    <row r="867" spans="1:20"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row>
    <row r="868" spans="1:20"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row>
    <row r="869" spans="1:20"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row>
    <row r="870" spans="1:20"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row>
    <row r="871" spans="1:20"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row>
    <row r="872" spans="1:20"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row>
    <row r="873" spans="1:20"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row>
    <row r="874" spans="1:20"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row>
    <row r="875" spans="1:20"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row>
    <row r="876" spans="1:20"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row>
    <row r="877" spans="1:20"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row>
    <row r="878" spans="1:20"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row>
    <row r="879" spans="1:20"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row>
    <row r="880" spans="1:20"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row>
    <row r="881" spans="1:20"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row>
    <row r="882" spans="1:20"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row>
    <row r="883" spans="1:20"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row>
    <row r="884" spans="1:20"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row>
    <row r="885" spans="1:20"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row>
    <row r="886" spans="1:20"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row>
    <row r="887" spans="1:20"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row>
    <row r="888" spans="1:20"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row>
    <row r="889" spans="1:20"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row>
    <row r="890" spans="1:20"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row>
    <row r="891" spans="1:20"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row>
    <row r="892" spans="1:20"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row>
    <row r="893" spans="1:20"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row>
    <row r="894" spans="1:20"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row>
    <row r="895" spans="1:20"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row>
    <row r="896" spans="1:20"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row>
    <row r="897" spans="1:20"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row>
    <row r="898" spans="1:20"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row>
    <row r="899" spans="1:20"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row>
    <row r="900" spans="1:20"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row>
    <row r="901" spans="1:20"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row>
    <row r="902" spans="1:20"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row>
    <row r="903" spans="1:20"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row>
    <row r="904" spans="1:20"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row>
    <row r="905" spans="1:20"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row>
    <row r="906" spans="1:20"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row>
    <row r="907" spans="1:20"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row>
    <row r="908" spans="1:20"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row>
    <row r="909" spans="1:20"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row>
    <row r="910" spans="1:20"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row>
    <row r="911" spans="1:20"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row>
    <row r="912" spans="1:20"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row>
    <row r="913" spans="1:20"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row>
    <row r="914" spans="1:20"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row>
    <row r="915" spans="1:20"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row>
    <row r="916" spans="1:20"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row>
    <row r="917" spans="1:20"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row>
    <row r="918" spans="1:20"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row>
    <row r="919" spans="1:20"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row>
    <row r="920" spans="1:20"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row>
    <row r="921" spans="1:20"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row>
    <row r="922" spans="1:20"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row>
    <row r="923" spans="1:20"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row>
    <row r="924" spans="1:20"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row>
    <row r="925" spans="1:20"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row>
    <row r="926" spans="1:20"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row>
    <row r="927" spans="1:20"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row>
    <row r="928" spans="1:20"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row>
    <row r="929" spans="1:20"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row>
    <row r="930" spans="1:20"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row>
    <row r="931" spans="1:20"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row>
    <row r="932" spans="1:20"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row>
    <row r="933" spans="1:20"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row>
    <row r="934" spans="1:20"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row>
    <row r="935" spans="1:20"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row>
    <row r="936" spans="1:20"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row>
    <row r="937" spans="1:20"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row>
    <row r="938" spans="1:20"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row>
    <row r="939" spans="1:20"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row>
    <row r="940" spans="1:20"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row>
    <row r="941" spans="1:20"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row>
    <row r="942" spans="1:20"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row>
    <row r="943" spans="1:20"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row>
    <row r="944" spans="1:20"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row>
    <row r="945" spans="1:20"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row>
    <row r="946" spans="1:20"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row>
    <row r="947" spans="1:20"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row>
    <row r="948" spans="1:20"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row>
    <row r="949" spans="1:20"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row>
    <row r="950" spans="1:20"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row>
    <row r="951" spans="1:20"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row>
    <row r="952" spans="1:20"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row>
    <row r="953" spans="1:20"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row>
    <row r="954" spans="1:20"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row>
    <row r="955" spans="1:20"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row>
    <row r="956" spans="1:20"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row>
    <row r="957" spans="1:20"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row>
    <row r="958" spans="1:20"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row>
    <row r="959" spans="1:20"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row>
    <row r="960" spans="1:20"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row>
    <row r="961" spans="1:20"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row>
    <row r="962" spans="1:20"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row>
    <row r="963" spans="1:20"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row>
    <row r="964" spans="1:20"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row>
    <row r="965" spans="1:20"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row>
    <row r="966" spans="1:20"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row>
    <row r="967" spans="1:20"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row>
    <row r="968" spans="1:20"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row>
    <row r="969" spans="1:20"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row>
    <row r="970" spans="1:20"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row>
    <row r="971" spans="1:20"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row>
    <row r="972" spans="1:20"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row>
    <row r="973" spans="1:20"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row>
    <row r="974" spans="1:20"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row>
    <row r="975" spans="1:20"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row>
    <row r="976" spans="1:20"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row>
    <row r="977" spans="1:20"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row>
    <row r="978" spans="1:20"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row>
    <row r="979" spans="1:20"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row>
    <row r="980" spans="1:20"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row>
    <row r="981" spans="1:20"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row>
    <row r="982" spans="1:20"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row>
    <row r="983" spans="1:20"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row>
    <row r="984" spans="1:20"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row>
    <row r="985" spans="1:20"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row>
    <row r="986" spans="1:20"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row>
    <row r="987" spans="1:20"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row>
    <row r="988" spans="1:20"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row>
    <row r="989" spans="1:20"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row>
    <row r="990" spans="1:20"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row>
    <row r="991" spans="1:20"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row>
    <row r="992" spans="1:20"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row>
    <row r="993" spans="1:20" ht="15.75" customHeight="1">
      <c r="A993" s="891"/>
      <c r="B993" s="891"/>
      <c r="C993" s="891"/>
      <c r="D993" s="891"/>
      <c r="E993" s="891"/>
      <c r="F993" s="891"/>
      <c r="G993" s="891"/>
      <c r="H993" s="891"/>
      <c r="I993" s="891"/>
      <c r="J993" s="891"/>
      <c r="M993" s="891"/>
      <c r="N993" s="891"/>
      <c r="O993" s="891"/>
      <c r="P993" s="891"/>
      <c r="Q993" s="891"/>
      <c r="R993" s="891"/>
      <c r="S993" s="891"/>
      <c r="T993" s="891"/>
    </row>
    <row r="994" spans="1:20" ht="15.75" customHeight="1">
      <c r="A994" s="891"/>
      <c r="B994" s="891"/>
      <c r="C994" s="891"/>
      <c r="D994" s="891"/>
      <c r="E994" s="891"/>
      <c r="F994" s="891"/>
      <c r="G994" s="891"/>
      <c r="H994" s="891"/>
      <c r="I994" s="891"/>
      <c r="J994" s="891"/>
      <c r="M994" s="891"/>
      <c r="N994" s="891"/>
      <c r="O994" s="891"/>
      <c r="P994" s="891"/>
      <c r="Q994" s="891"/>
      <c r="R994" s="891"/>
      <c r="S994" s="891"/>
      <c r="T994" s="891"/>
    </row>
    <row r="995" spans="1:20" ht="15.75" customHeight="1">
      <c r="A995" s="891"/>
      <c r="B995" s="891"/>
      <c r="C995" s="891"/>
      <c r="D995" s="891"/>
      <c r="E995" s="891"/>
      <c r="F995" s="891"/>
      <c r="G995" s="891"/>
      <c r="H995" s="891"/>
      <c r="I995" s="891"/>
      <c r="J995" s="891"/>
      <c r="M995" s="891"/>
      <c r="N995" s="891"/>
      <c r="O995" s="891"/>
      <c r="P995" s="891"/>
      <c r="Q995" s="891"/>
      <c r="R995" s="891"/>
      <c r="S995" s="891"/>
      <c r="T995" s="891"/>
    </row>
    <row r="996" spans="1:20" ht="15.75" customHeight="1">
      <c r="A996" s="891"/>
      <c r="B996" s="891"/>
      <c r="C996" s="891"/>
      <c r="D996" s="891"/>
      <c r="E996" s="891"/>
      <c r="F996" s="891"/>
      <c r="G996" s="891"/>
      <c r="H996" s="891"/>
      <c r="I996" s="891"/>
      <c r="J996" s="891"/>
      <c r="M996" s="891"/>
      <c r="N996" s="891"/>
      <c r="O996" s="891"/>
      <c r="P996" s="891"/>
      <c r="Q996" s="891"/>
      <c r="R996" s="891"/>
      <c r="S996" s="891"/>
      <c r="T996" s="891"/>
    </row>
    <row r="997" spans="1:20" ht="15.75" customHeight="1">
      <c r="A997" s="891"/>
      <c r="B997" s="891"/>
      <c r="C997" s="891"/>
      <c r="D997" s="891"/>
      <c r="E997" s="891"/>
      <c r="F997" s="891"/>
      <c r="G997" s="891"/>
      <c r="H997" s="891"/>
      <c r="I997" s="891"/>
      <c r="J997" s="891"/>
      <c r="M997" s="891"/>
      <c r="N997" s="891"/>
      <c r="O997" s="891"/>
      <c r="P997" s="891"/>
      <c r="Q997" s="891"/>
      <c r="R997" s="891"/>
      <c r="S997" s="891"/>
      <c r="T997" s="891"/>
    </row>
    <row r="998" spans="1:20" ht="15.75" customHeight="1">
      <c r="A998" s="891"/>
      <c r="B998" s="891"/>
      <c r="C998" s="891"/>
      <c r="D998" s="891"/>
      <c r="E998" s="891"/>
      <c r="F998" s="891"/>
      <c r="G998" s="891"/>
      <c r="H998" s="891"/>
      <c r="I998" s="891"/>
      <c r="J998" s="891"/>
      <c r="M998" s="891"/>
      <c r="N998" s="891"/>
      <c r="O998" s="891"/>
      <c r="P998" s="891"/>
      <c r="Q998" s="891"/>
      <c r="R998" s="891"/>
      <c r="S998" s="891"/>
      <c r="T998" s="891"/>
    </row>
    <row r="999" spans="1:20" ht="15.75" customHeight="1">
      <c r="A999" s="891"/>
      <c r="B999" s="891"/>
      <c r="C999" s="891"/>
      <c r="D999" s="891"/>
      <c r="E999" s="891"/>
      <c r="F999" s="891"/>
      <c r="G999" s="891"/>
      <c r="H999" s="891"/>
      <c r="I999" s="891"/>
      <c r="J999" s="891"/>
      <c r="M999" s="891"/>
      <c r="N999" s="891"/>
      <c r="O999" s="891"/>
      <c r="P999" s="891"/>
      <c r="Q999" s="891"/>
      <c r="R999" s="891"/>
      <c r="S999" s="891"/>
      <c r="T999" s="891"/>
    </row>
    <row r="1000" spans="1:20" ht="15.75" customHeight="1">
      <c r="A1000" s="891"/>
      <c r="B1000" s="891"/>
      <c r="C1000" s="891"/>
      <c r="D1000" s="891"/>
      <c r="E1000" s="891"/>
      <c r="F1000" s="891"/>
      <c r="G1000" s="891"/>
      <c r="H1000" s="891"/>
      <c r="I1000" s="891"/>
      <c r="J1000" s="891"/>
      <c r="M1000" s="891"/>
      <c r="N1000" s="891"/>
      <c r="O1000" s="891"/>
      <c r="P1000" s="891"/>
      <c r="Q1000" s="891"/>
      <c r="R1000" s="891"/>
      <c r="S1000" s="891"/>
      <c r="T1000" s="891"/>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F15" sqref="F15"/>
    </sheetView>
  </sheetViews>
  <sheetFormatPr defaultColWidth="14.42578125" defaultRowHeight="15" customHeight="1"/>
  <cols>
    <col min="1" max="1" width="12" style="890" customWidth="1"/>
    <col min="2" max="2" width="5.140625" style="890" customWidth="1"/>
    <col min="3" max="3" width="34.42578125" style="890" customWidth="1"/>
    <col min="4" max="4" width="15.42578125" style="890" customWidth="1"/>
    <col min="5" max="5" width="16.5703125" style="890" customWidth="1"/>
    <col min="6" max="6" width="15" style="890" customWidth="1"/>
    <col min="7" max="7" width="15.42578125" style="890" customWidth="1"/>
    <col min="8" max="8" width="16.42578125" style="890" customWidth="1"/>
    <col min="9" max="9" width="12.140625" style="890" customWidth="1"/>
    <col min="10" max="10" width="14.5703125" style="890" customWidth="1"/>
    <col min="11" max="22" width="8.42578125" style="890" customWidth="1"/>
    <col min="23" max="16384" width="14.42578125" style="890"/>
  </cols>
  <sheetData>
    <row r="1" spans="1:22" ht="15" customHeight="1">
      <c r="A1" s="892"/>
      <c r="B1" s="2606" t="s">
        <v>827</v>
      </c>
      <c r="C1" s="2605"/>
      <c r="D1" s="2605"/>
      <c r="E1" s="2605"/>
      <c r="F1" s="2605"/>
      <c r="G1" s="2605"/>
      <c r="H1" s="2605"/>
      <c r="I1" s="2605"/>
      <c r="J1" s="2605"/>
      <c r="K1" s="892"/>
      <c r="L1" s="892"/>
      <c r="M1" s="892"/>
      <c r="N1" s="892"/>
      <c r="O1" s="892"/>
      <c r="P1" s="892"/>
      <c r="Q1" s="892"/>
      <c r="R1" s="892"/>
      <c r="S1" s="892"/>
      <c r="T1" s="892"/>
      <c r="U1" s="892"/>
      <c r="V1" s="892"/>
    </row>
    <row r="2" spans="1:22" ht="15" customHeight="1">
      <c r="A2" s="892"/>
      <c r="B2" s="2617" t="s">
        <v>826</v>
      </c>
      <c r="C2" s="2605"/>
      <c r="D2" s="2605"/>
      <c r="E2" s="2605"/>
      <c r="F2" s="2605"/>
      <c r="G2" s="2605"/>
      <c r="H2" s="2605"/>
      <c r="I2" s="2605"/>
      <c r="J2" s="2605"/>
      <c r="K2" s="892"/>
      <c r="L2" s="892"/>
      <c r="M2" s="892"/>
      <c r="N2" s="892"/>
      <c r="O2" s="892"/>
      <c r="P2" s="892"/>
      <c r="Q2" s="892"/>
      <c r="R2" s="892"/>
      <c r="S2" s="892"/>
      <c r="T2" s="892"/>
      <c r="U2" s="892"/>
      <c r="V2" s="892"/>
    </row>
    <row r="3" spans="1:22" ht="15" customHeight="1">
      <c r="A3" s="892"/>
      <c r="B3" s="2617"/>
      <c r="C3" s="2605"/>
      <c r="D3" s="2605"/>
      <c r="E3" s="2605"/>
      <c r="F3" s="2605"/>
      <c r="G3" s="2605"/>
      <c r="H3" s="2605"/>
      <c r="I3" s="2605"/>
      <c r="J3" s="2605"/>
      <c r="K3" s="892"/>
      <c r="L3" s="892"/>
      <c r="M3" s="892"/>
      <c r="N3" s="892"/>
      <c r="O3" s="892"/>
      <c r="P3" s="892"/>
      <c r="Q3" s="892"/>
      <c r="R3" s="892"/>
      <c r="S3" s="892"/>
      <c r="T3" s="892"/>
      <c r="U3" s="892"/>
      <c r="V3" s="892"/>
    </row>
    <row r="4" spans="1:22" ht="15" customHeight="1" thickBot="1">
      <c r="A4" s="892"/>
      <c r="B4" s="2625" t="s">
        <v>184</v>
      </c>
      <c r="C4" s="2605"/>
      <c r="D4" s="2605"/>
      <c r="E4" s="2605"/>
      <c r="F4" s="2605"/>
      <c r="G4" s="2605"/>
      <c r="H4" s="2605"/>
      <c r="I4" s="2605"/>
      <c r="J4" s="2605"/>
      <c r="K4" s="892"/>
      <c r="L4" s="892"/>
      <c r="M4" s="892"/>
      <c r="N4" s="892"/>
      <c r="O4" s="892"/>
      <c r="P4" s="892"/>
      <c r="Q4" s="892"/>
      <c r="R4" s="892"/>
      <c r="S4" s="892"/>
      <c r="T4" s="892"/>
      <c r="U4" s="892"/>
      <c r="V4" s="892"/>
    </row>
    <row r="5" spans="1:22" ht="27.75" customHeight="1" thickTop="1">
      <c r="A5" s="892"/>
      <c r="B5" s="2609" t="s">
        <v>141</v>
      </c>
      <c r="C5" s="2618" t="s">
        <v>61</v>
      </c>
      <c r="D5" s="2620" t="s">
        <v>66</v>
      </c>
      <c r="E5" s="2613"/>
      <c r="F5" s="2621" t="s">
        <v>723</v>
      </c>
      <c r="G5" s="2613"/>
      <c r="H5" s="955" t="s">
        <v>722</v>
      </c>
      <c r="I5" s="2598" t="s">
        <v>659</v>
      </c>
      <c r="J5" s="2600"/>
      <c r="K5" s="892"/>
      <c r="L5" s="892"/>
      <c r="M5" s="892"/>
      <c r="N5" s="892"/>
      <c r="O5" s="892"/>
      <c r="P5" s="892"/>
      <c r="Q5" s="892"/>
      <c r="R5" s="892"/>
      <c r="S5" s="892"/>
      <c r="T5" s="892"/>
      <c r="U5" s="892"/>
      <c r="V5" s="892"/>
    </row>
    <row r="6" spans="1:22" ht="15.75">
      <c r="A6" s="892"/>
      <c r="B6" s="2610"/>
      <c r="C6" s="2619"/>
      <c r="D6" s="954" t="s">
        <v>62</v>
      </c>
      <c r="E6" s="929" t="s">
        <v>562</v>
      </c>
      <c r="F6" s="954" t="s">
        <v>62</v>
      </c>
      <c r="G6" s="929" t="s">
        <v>562</v>
      </c>
      <c r="H6" s="929" t="s">
        <v>562</v>
      </c>
      <c r="I6" s="962" t="s">
        <v>67</v>
      </c>
      <c r="J6" s="961" t="s">
        <v>280</v>
      </c>
      <c r="K6" s="892"/>
      <c r="L6" s="892"/>
      <c r="M6" s="892"/>
      <c r="N6" s="892"/>
      <c r="O6" s="892"/>
      <c r="P6" s="892"/>
      <c r="Q6" s="892"/>
      <c r="R6" s="892"/>
      <c r="S6" s="892"/>
      <c r="T6" s="892"/>
      <c r="U6" s="892"/>
      <c r="V6" s="892"/>
    </row>
    <row r="7" spans="1:22" ht="27.75" customHeight="1">
      <c r="A7" s="892"/>
      <c r="B7" s="965"/>
      <c r="C7" s="942" t="s">
        <v>803</v>
      </c>
      <c r="D7" s="942">
        <v>16469.416472999997</v>
      </c>
      <c r="E7" s="964">
        <v>5329.1359620000003</v>
      </c>
      <c r="F7" s="964">
        <v>13159.020796000001</v>
      </c>
      <c r="G7" s="964">
        <v>4425.4494880000002</v>
      </c>
      <c r="H7" s="964">
        <v>4499.483851</v>
      </c>
      <c r="I7" s="941">
        <v>-16.957467034878405</v>
      </c>
      <c r="J7" s="950">
        <v>1.6729230149558987</v>
      </c>
      <c r="K7" s="892"/>
      <c r="L7" s="892"/>
      <c r="M7" s="932"/>
      <c r="N7" s="892"/>
      <c r="O7" s="892"/>
      <c r="P7" s="892"/>
      <c r="Q7" s="892"/>
      <c r="R7" s="892"/>
      <c r="S7" s="892"/>
      <c r="T7" s="892"/>
      <c r="U7" s="892"/>
      <c r="V7" s="892"/>
    </row>
    <row r="8" spans="1:22" ht="27.75" customHeight="1">
      <c r="A8" s="892"/>
      <c r="B8" s="948">
        <v>1</v>
      </c>
      <c r="C8" s="947" t="s">
        <v>825</v>
      </c>
      <c r="D8" s="947">
        <v>146.400554</v>
      </c>
      <c r="E8" s="946">
        <v>28.197978999999997</v>
      </c>
      <c r="F8" s="946">
        <v>115.06965099999999</v>
      </c>
      <c r="G8" s="946">
        <v>34.528303000000001</v>
      </c>
      <c r="H8" s="946">
        <v>38.940709999999996</v>
      </c>
      <c r="I8" s="945">
        <v>22.449566332395676</v>
      </c>
      <c r="J8" s="944">
        <v>12.779101828433312</v>
      </c>
      <c r="K8" s="892"/>
      <c r="L8" s="892"/>
      <c r="M8" s="932"/>
      <c r="N8" s="892"/>
      <c r="O8" s="892"/>
      <c r="P8" s="892"/>
      <c r="Q8" s="892"/>
      <c r="R8" s="892"/>
      <c r="S8" s="892"/>
      <c r="T8" s="892"/>
      <c r="U8" s="892"/>
      <c r="V8" s="892"/>
    </row>
    <row r="9" spans="1:22" ht="27.75" customHeight="1">
      <c r="A9" s="892"/>
      <c r="B9" s="948">
        <v>2</v>
      </c>
      <c r="C9" s="947" t="s">
        <v>748</v>
      </c>
      <c r="D9" s="947">
        <v>593.12781300000006</v>
      </c>
      <c r="E9" s="946">
        <v>149.92302100000001</v>
      </c>
      <c r="F9" s="946">
        <v>583.36687399999994</v>
      </c>
      <c r="G9" s="946">
        <v>161.06447</v>
      </c>
      <c r="H9" s="946">
        <v>69.953406000000001</v>
      </c>
      <c r="I9" s="945">
        <v>7.4314464354343386</v>
      </c>
      <c r="J9" s="944">
        <v>-56.56807115808968</v>
      </c>
      <c r="K9" s="892"/>
      <c r="L9" s="892"/>
      <c r="M9" s="932"/>
      <c r="N9" s="892"/>
      <c r="O9" s="892"/>
      <c r="P9" s="892"/>
      <c r="Q9" s="892"/>
      <c r="R9" s="892"/>
      <c r="S9" s="892"/>
      <c r="T9" s="892"/>
      <c r="U9" s="892"/>
      <c r="V9" s="892"/>
    </row>
    <row r="10" spans="1:22" ht="27.75" customHeight="1">
      <c r="A10" s="892"/>
      <c r="B10" s="948">
        <v>3</v>
      </c>
      <c r="C10" s="947" t="s">
        <v>824</v>
      </c>
      <c r="D10" s="947">
        <v>281.739285</v>
      </c>
      <c r="E10" s="946">
        <v>66.088998000000004</v>
      </c>
      <c r="F10" s="946">
        <v>312.76011699999992</v>
      </c>
      <c r="G10" s="946">
        <v>81.71910299999999</v>
      </c>
      <c r="H10" s="946">
        <v>131.421291</v>
      </c>
      <c r="I10" s="945">
        <v>23.650086206481717</v>
      </c>
      <c r="J10" s="944">
        <v>60.820770389513484</v>
      </c>
      <c r="K10" s="892"/>
      <c r="L10" s="892"/>
      <c r="M10" s="932"/>
      <c r="N10" s="892"/>
      <c r="O10" s="892"/>
      <c r="P10" s="892"/>
      <c r="Q10" s="892"/>
      <c r="R10" s="892"/>
      <c r="S10" s="892"/>
      <c r="T10" s="892"/>
      <c r="U10" s="892"/>
      <c r="V10" s="892"/>
    </row>
    <row r="11" spans="1:22" ht="27.75" customHeight="1">
      <c r="A11" s="892"/>
      <c r="B11" s="948">
        <v>4</v>
      </c>
      <c r="C11" s="947" t="s">
        <v>752</v>
      </c>
      <c r="D11" s="947">
        <v>1754.2893799999999</v>
      </c>
      <c r="E11" s="946">
        <v>733.85729100000003</v>
      </c>
      <c r="F11" s="946">
        <v>1662.398702</v>
      </c>
      <c r="G11" s="946">
        <v>539.11013700000001</v>
      </c>
      <c r="H11" s="946">
        <v>746.92023400000005</v>
      </c>
      <c r="I11" s="945">
        <v>-26.537469394713696</v>
      </c>
      <c r="J11" s="944">
        <v>38.546872473295764</v>
      </c>
      <c r="K11" s="892"/>
      <c r="L11" s="892"/>
      <c r="M11" s="932"/>
      <c r="N11" s="892"/>
      <c r="O11" s="892"/>
      <c r="P11" s="892"/>
      <c r="Q11" s="892"/>
      <c r="R11" s="892"/>
      <c r="S11" s="892"/>
      <c r="T11" s="892"/>
      <c r="U11" s="892"/>
      <c r="V11" s="892"/>
    </row>
    <row r="12" spans="1:22" ht="27.75" customHeight="1">
      <c r="A12" s="892"/>
      <c r="B12" s="948">
        <v>5</v>
      </c>
      <c r="C12" s="947" t="s">
        <v>777</v>
      </c>
      <c r="D12" s="947">
        <v>1274.101627</v>
      </c>
      <c r="E12" s="946">
        <v>414.20613800000001</v>
      </c>
      <c r="F12" s="946">
        <v>949.03460500000006</v>
      </c>
      <c r="G12" s="946">
        <v>405.35198400000002</v>
      </c>
      <c r="H12" s="946">
        <v>131.41128599999999</v>
      </c>
      <c r="I12" s="945">
        <v>-2.1376201817656266</v>
      </c>
      <c r="J12" s="944">
        <v>-67.58094417023996</v>
      </c>
      <c r="K12" s="892"/>
      <c r="L12" s="892"/>
      <c r="M12" s="932"/>
      <c r="N12" s="892"/>
      <c r="O12" s="892"/>
      <c r="P12" s="892"/>
      <c r="Q12" s="892"/>
      <c r="R12" s="892"/>
      <c r="S12" s="892"/>
      <c r="T12" s="892"/>
      <c r="U12" s="892"/>
      <c r="V12" s="892"/>
    </row>
    <row r="13" spans="1:22" ht="27.75" customHeight="1">
      <c r="A13" s="892"/>
      <c r="B13" s="948">
        <v>6</v>
      </c>
      <c r="C13" s="947" t="s">
        <v>815</v>
      </c>
      <c r="D13" s="947">
        <v>3911.3961549999999</v>
      </c>
      <c r="E13" s="946">
        <v>1309.074918</v>
      </c>
      <c r="F13" s="946">
        <v>2611.0918359999996</v>
      </c>
      <c r="G13" s="946">
        <v>964.11320799999999</v>
      </c>
      <c r="H13" s="946">
        <v>987.64888099999996</v>
      </c>
      <c r="I13" s="945">
        <v>-26.351563631440683</v>
      </c>
      <c r="J13" s="944">
        <v>2.4411731739287603</v>
      </c>
      <c r="K13" s="892"/>
      <c r="L13" s="892"/>
      <c r="M13" s="932"/>
      <c r="N13" s="892"/>
      <c r="O13" s="892"/>
      <c r="P13" s="892"/>
      <c r="Q13" s="892"/>
      <c r="R13" s="892"/>
      <c r="S13" s="892"/>
      <c r="T13" s="892"/>
      <c r="U13" s="892"/>
      <c r="V13" s="892"/>
    </row>
    <row r="14" spans="1:22" ht="27.75" customHeight="1">
      <c r="A14" s="892"/>
      <c r="B14" s="948">
        <v>7</v>
      </c>
      <c r="C14" s="947" t="s">
        <v>814</v>
      </c>
      <c r="D14" s="947">
        <v>285.37263699999994</v>
      </c>
      <c r="E14" s="946">
        <v>105.96373199999999</v>
      </c>
      <c r="F14" s="946">
        <v>137.57085799999999</v>
      </c>
      <c r="G14" s="946">
        <v>54.841798999999995</v>
      </c>
      <c r="H14" s="946">
        <v>65.190177000000006</v>
      </c>
      <c r="I14" s="945">
        <v>-48.244745664488299</v>
      </c>
      <c r="J14" s="944">
        <v>18.869508638839534</v>
      </c>
      <c r="K14" s="892"/>
      <c r="L14" s="892"/>
      <c r="M14" s="932"/>
      <c r="N14" s="892"/>
      <c r="O14" s="892"/>
      <c r="P14" s="892"/>
      <c r="Q14" s="892"/>
      <c r="R14" s="892"/>
      <c r="S14" s="892"/>
      <c r="T14" s="892"/>
      <c r="U14" s="892"/>
      <c r="V14" s="892"/>
    </row>
    <row r="15" spans="1:22" ht="27.75" customHeight="1">
      <c r="A15" s="892"/>
      <c r="B15" s="948">
        <v>8</v>
      </c>
      <c r="C15" s="947" t="s">
        <v>743</v>
      </c>
      <c r="D15" s="947">
        <v>510.24767000000003</v>
      </c>
      <c r="E15" s="946">
        <v>140.409706</v>
      </c>
      <c r="F15" s="946">
        <v>385.96883800000001</v>
      </c>
      <c r="G15" s="946">
        <v>151.439953</v>
      </c>
      <c r="H15" s="946">
        <v>176.45903999999999</v>
      </c>
      <c r="I15" s="945">
        <v>7.8557582052055608</v>
      </c>
      <c r="J15" s="944">
        <v>16.520796859993723</v>
      </c>
      <c r="K15" s="892"/>
      <c r="L15" s="892"/>
      <c r="M15" s="932"/>
      <c r="N15" s="892"/>
      <c r="O15" s="892"/>
      <c r="P15" s="892"/>
      <c r="Q15" s="892"/>
      <c r="R15" s="892"/>
      <c r="S15" s="892"/>
      <c r="T15" s="892"/>
      <c r="U15" s="892"/>
      <c r="V15" s="892"/>
    </row>
    <row r="16" spans="1:22" ht="27.75" customHeight="1">
      <c r="A16" s="892"/>
      <c r="B16" s="948">
        <v>9</v>
      </c>
      <c r="C16" s="947" t="s">
        <v>811</v>
      </c>
      <c r="D16" s="947">
        <v>244.37457599999999</v>
      </c>
      <c r="E16" s="946">
        <v>66.496220999999991</v>
      </c>
      <c r="F16" s="946">
        <v>99.489543000000012</v>
      </c>
      <c r="G16" s="946">
        <v>39.044162</v>
      </c>
      <c r="H16" s="946">
        <v>22.847963</v>
      </c>
      <c r="I16" s="945">
        <v>-41.283637757399774</v>
      </c>
      <c r="J16" s="944">
        <v>-41.481743160475574</v>
      </c>
      <c r="K16" s="892"/>
      <c r="L16" s="892"/>
      <c r="M16" s="932"/>
      <c r="N16" s="892"/>
      <c r="O16" s="892"/>
      <c r="P16" s="892"/>
      <c r="Q16" s="892"/>
      <c r="R16" s="892"/>
      <c r="S16" s="892"/>
      <c r="T16" s="892"/>
      <c r="U16" s="892"/>
      <c r="V16" s="892"/>
    </row>
    <row r="17" spans="1:22" ht="27.75" customHeight="1">
      <c r="A17" s="892"/>
      <c r="B17" s="948">
        <v>10</v>
      </c>
      <c r="C17" s="947" t="s">
        <v>740</v>
      </c>
      <c r="D17" s="947">
        <v>303.96206899999993</v>
      </c>
      <c r="E17" s="946">
        <v>90.535017999999994</v>
      </c>
      <c r="F17" s="946">
        <v>284.61583100000001</v>
      </c>
      <c r="G17" s="946">
        <v>98.693194000000005</v>
      </c>
      <c r="H17" s="946">
        <v>144.65149300000002</v>
      </c>
      <c r="I17" s="945">
        <v>9.0110723786458067</v>
      </c>
      <c r="J17" s="944">
        <v>46.566837222838302</v>
      </c>
      <c r="K17" s="892"/>
      <c r="L17" s="892"/>
      <c r="M17" s="932"/>
      <c r="N17" s="892"/>
      <c r="O17" s="892"/>
      <c r="P17" s="892"/>
      <c r="Q17" s="892"/>
      <c r="R17" s="892"/>
      <c r="S17" s="892"/>
      <c r="T17" s="892"/>
      <c r="U17" s="892"/>
      <c r="V17" s="892"/>
    </row>
    <row r="18" spans="1:22" ht="27.75" customHeight="1">
      <c r="A18" s="892"/>
      <c r="B18" s="948">
        <v>11</v>
      </c>
      <c r="C18" s="947" t="s">
        <v>758</v>
      </c>
      <c r="D18" s="947">
        <v>7164.4047069999997</v>
      </c>
      <c r="E18" s="946">
        <v>2224.38294</v>
      </c>
      <c r="F18" s="946">
        <v>6017.6539410000005</v>
      </c>
      <c r="G18" s="946">
        <v>1895.5431749999998</v>
      </c>
      <c r="H18" s="946">
        <v>1984.03937</v>
      </c>
      <c r="I18" s="945">
        <v>-14.78341517041126</v>
      </c>
      <c r="J18" s="944">
        <v>4.6686457036253017</v>
      </c>
      <c r="K18" s="892"/>
      <c r="L18" s="892"/>
      <c r="M18" s="932"/>
      <c r="N18" s="892"/>
      <c r="O18" s="892"/>
      <c r="P18" s="892"/>
      <c r="Q18" s="892"/>
      <c r="R18" s="892"/>
      <c r="S18" s="892"/>
      <c r="T18" s="892"/>
      <c r="U18" s="892"/>
      <c r="V18" s="892"/>
    </row>
    <row r="19" spans="1:22" ht="27.75" customHeight="1">
      <c r="A19" s="892"/>
      <c r="B19" s="965"/>
      <c r="C19" s="942" t="s">
        <v>764</v>
      </c>
      <c r="D19" s="942">
        <v>15798.465737000013</v>
      </c>
      <c r="E19" s="964">
        <v>4687.4838960000006</v>
      </c>
      <c r="F19" s="964">
        <v>13250.01798624</v>
      </c>
      <c r="G19" s="964">
        <v>4418.5757720000001</v>
      </c>
      <c r="H19" s="964">
        <v>5001.2885405694014</v>
      </c>
      <c r="I19" s="941">
        <v>-5.7367263539714628</v>
      </c>
      <c r="J19" s="940">
        <v>13.187796218455389</v>
      </c>
      <c r="K19" s="892"/>
      <c r="L19" s="892"/>
      <c r="M19" s="932"/>
      <c r="N19" s="892"/>
      <c r="O19" s="892"/>
      <c r="P19" s="892"/>
      <c r="Q19" s="892"/>
      <c r="R19" s="892"/>
      <c r="S19" s="892"/>
      <c r="T19" s="892"/>
      <c r="U19" s="892"/>
      <c r="V19" s="892"/>
    </row>
    <row r="20" spans="1:22" ht="27.75" customHeight="1" thickBot="1">
      <c r="A20" s="892"/>
      <c r="B20" s="939"/>
      <c r="C20" s="958" t="s">
        <v>823</v>
      </c>
      <c r="D20" s="958">
        <v>32267.882210000014</v>
      </c>
      <c r="E20" s="958">
        <v>10016.619858000002</v>
      </c>
      <c r="F20" s="958">
        <v>26409.038782240001</v>
      </c>
      <c r="G20" s="958">
        <v>8844.0252599999985</v>
      </c>
      <c r="H20" s="958">
        <v>9500.7723915694023</v>
      </c>
      <c r="I20" s="936">
        <v>-11.706489959918812</v>
      </c>
      <c r="J20" s="935">
        <v>7.4258848461204394</v>
      </c>
      <c r="K20" s="892"/>
      <c r="L20" s="892"/>
      <c r="M20" s="932"/>
      <c r="N20" s="892"/>
      <c r="O20" s="892"/>
      <c r="P20" s="892"/>
      <c r="Q20" s="892"/>
      <c r="R20" s="892"/>
      <c r="S20" s="892"/>
      <c r="T20" s="892"/>
      <c r="U20" s="892"/>
      <c r="V20" s="892"/>
    </row>
    <row r="21" spans="1:22" ht="27.75" customHeight="1" thickTop="1">
      <c r="A21" s="892"/>
      <c r="B21" s="2624" t="s">
        <v>726</v>
      </c>
      <c r="C21" s="2615"/>
      <c r="D21" s="2615"/>
      <c r="E21" s="2615"/>
      <c r="F21" s="2615"/>
      <c r="G21" s="2615"/>
      <c r="H21" s="2615"/>
      <c r="I21" s="2615"/>
      <c r="J21" s="2615"/>
      <c r="K21" s="892"/>
      <c r="L21" s="892"/>
      <c r="M21" s="892"/>
      <c r="N21" s="892"/>
      <c r="O21" s="892"/>
      <c r="P21" s="892"/>
      <c r="Q21" s="892"/>
      <c r="R21" s="892"/>
      <c r="S21" s="892"/>
      <c r="T21" s="892"/>
      <c r="U21" s="892"/>
      <c r="V21" s="892"/>
    </row>
    <row r="22" spans="1:22" ht="15.75" customHeight="1">
      <c r="A22" s="892"/>
      <c r="B22" s="892"/>
      <c r="C22" s="892"/>
      <c r="D22" s="897"/>
      <c r="E22" s="897"/>
      <c r="F22" s="897"/>
      <c r="G22" s="897"/>
      <c r="H22" s="897"/>
      <c r="I22" s="892"/>
      <c r="J22" s="892"/>
      <c r="K22" s="892"/>
      <c r="L22" s="892"/>
      <c r="M22" s="892"/>
      <c r="N22" s="892"/>
      <c r="O22" s="892"/>
      <c r="P22" s="892"/>
      <c r="Q22" s="892"/>
      <c r="R22" s="892"/>
      <c r="S22" s="892"/>
      <c r="T22" s="892"/>
      <c r="U22" s="892"/>
      <c r="V22" s="892"/>
    </row>
    <row r="23" spans="1:22" ht="15.75" customHeight="1">
      <c r="A23" s="892"/>
      <c r="B23" s="892"/>
      <c r="C23" s="892"/>
      <c r="D23" s="963"/>
      <c r="E23" s="963"/>
      <c r="F23" s="963"/>
      <c r="G23" s="963"/>
      <c r="H23" s="963"/>
      <c r="I23" s="963"/>
      <c r="J23" s="963"/>
      <c r="K23" s="892"/>
      <c r="L23" s="892"/>
      <c r="M23" s="892"/>
      <c r="N23" s="892"/>
      <c r="O23" s="892"/>
      <c r="P23" s="892"/>
      <c r="Q23" s="892"/>
      <c r="R23" s="892"/>
      <c r="S23" s="892"/>
      <c r="T23" s="892"/>
      <c r="U23" s="892"/>
      <c r="V23" s="892"/>
    </row>
    <row r="24" spans="1:22" ht="15.75" customHeight="1">
      <c r="A24" s="892"/>
      <c r="B24" s="892"/>
      <c r="C24" s="892"/>
      <c r="D24" s="931"/>
      <c r="E24" s="931"/>
      <c r="F24" s="931"/>
      <c r="G24" s="931"/>
      <c r="H24" s="931"/>
      <c r="I24" s="931"/>
      <c r="J24" s="931"/>
      <c r="K24" s="892"/>
      <c r="L24" s="892"/>
      <c r="M24" s="892"/>
      <c r="N24" s="892"/>
      <c r="O24" s="892"/>
      <c r="P24" s="892"/>
      <c r="Q24" s="892"/>
      <c r="R24" s="892"/>
      <c r="S24" s="892"/>
      <c r="T24" s="892"/>
      <c r="U24" s="892"/>
      <c r="V24" s="892"/>
    </row>
    <row r="25" spans="1:22" ht="15.75" customHeight="1">
      <c r="A25" s="892"/>
      <c r="B25" s="892"/>
      <c r="C25" s="892"/>
      <c r="D25" s="933"/>
      <c r="E25" s="933"/>
      <c r="F25" s="933"/>
      <c r="G25" s="933"/>
      <c r="H25" s="933"/>
      <c r="I25" s="933"/>
      <c r="J25" s="933"/>
      <c r="K25" s="892"/>
      <c r="L25" s="892"/>
      <c r="M25" s="892"/>
      <c r="N25" s="892"/>
      <c r="O25" s="892"/>
      <c r="P25" s="892"/>
      <c r="Q25" s="892"/>
      <c r="R25" s="892"/>
      <c r="S25" s="892"/>
      <c r="T25" s="892"/>
      <c r="U25" s="892"/>
      <c r="V25" s="892"/>
    </row>
    <row r="26" spans="1:22" ht="15.75" customHeight="1">
      <c r="A26" s="892"/>
      <c r="B26" s="892"/>
      <c r="C26" s="892"/>
      <c r="D26" s="892"/>
      <c r="E26" s="892"/>
      <c r="F26" s="892"/>
      <c r="G26" s="892"/>
      <c r="H26" s="892"/>
      <c r="I26" s="892"/>
      <c r="J26" s="892"/>
      <c r="K26" s="892"/>
      <c r="L26" s="892"/>
      <c r="M26" s="892"/>
      <c r="N26" s="892"/>
      <c r="O26" s="892"/>
      <c r="P26" s="892"/>
      <c r="Q26" s="892"/>
      <c r="R26" s="892"/>
      <c r="S26" s="892"/>
      <c r="T26" s="892"/>
      <c r="U26" s="892"/>
      <c r="V26" s="892"/>
    </row>
    <row r="27" spans="1:22" ht="15.75" customHeight="1">
      <c r="A27" s="892"/>
      <c r="B27" s="892"/>
      <c r="C27" s="892"/>
      <c r="D27" s="892"/>
      <c r="E27" s="892"/>
      <c r="F27" s="892"/>
      <c r="G27" s="892"/>
      <c r="H27" s="892"/>
      <c r="I27" s="892"/>
      <c r="J27" s="892"/>
      <c r="K27" s="892"/>
      <c r="L27" s="892"/>
      <c r="M27" s="892"/>
      <c r="N27" s="892"/>
      <c r="O27" s="892"/>
      <c r="P27" s="892"/>
      <c r="Q27" s="892"/>
      <c r="R27" s="892"/>
      <c r="S27" s="892"/>
      <c r="T27" s="892"/>
      <c r="U27" s="892"/>
      <c r="V27" s="892"/>
    </row>
    <row r="28" spans="1:22" ht="15.75" customHeight="1">
      <c r="A28" s="892"/>
      <c r="B28" s="892"/>
      <c r="C28" s="892"/>
      <c r="D28" s="892"/>
      <c r="E28" s="892"/>
      <c r="F28" s="892"/>
      <c r="G28" s="892"/>
      <c r="H28" s="892"/>
      <c r="I28" s="892"/>
      <c r="J28" s="892"/>
      <c r="K28" s="892"/>
      <c r="L28" s="892"/>
      <c r="M28" s="892"/>
      <c r="N28" s="892"/>
      <c r="O28" s="892"/>
      <c r="P28" s="892"/>
      <c r="Q28" s="892"/>
      <c r="R28" s="892"/>
      <c r="S28" s="892"/>
      <c r="T28" s="892"/>
      <c r="U28" s="892"/>
      <c r="V28" s="892"/>
    </row>
    <row r="29" spans="1:22" ht="15.75" customHeight="1">
      <c r="A29" s="892"/>
      <c r="B29" s="892"/>
      <c r="C29" s="892"/>
      <c r="D29" s="892"/>
      <c r="E29" s="892"/>
      <c r="F29" s="892"/>
      <c r="G29" s="892"/>
      <c r="H29" s="892"/>
      <c r="I29" s="892"/>
      <c r="J29" s="892"/>
      <c r="K29" s="892"/>
      <c r="L29" s="892"/>
      <c r="M29" s="892"/>
      <c r="N29" s="892"/>
      <c r="O29" s="892"/>
      <c r="P29" s="892"/>
      <c r="Q29" s="892"/>
      <c r="R29" s="892"/>
      <c r="S29" s="892"/>
      <c r="T29" s="892"/>
      <c r="U29" s="892"/>
      <c r="V29" s="892"/>
    </row>
    <row r="30" spans="1:22" ht="15.75" customHeight="1">
      <c r="A30" s="892"/>
      <c r="B30" s="892"/>
      <c r="C30" s="892"/>
      <c r="D30" s="892"/>
      <c r="E30" s="892"/>
      <c r="F30" s="892"/>
      <c r="G30" s="892"/>
      <c r="H30" s="892"/>
      <c r="I30" s="892"/>
      <c r="J30" s="892"/>
      <c r="K30" s="892"/>
      <c r="L30" s="892"/>
      <c r="M30" s="892"/>
      <c r="N30" s="892"/>
      <c r="O30" s="892"/>
      <c r="P30" s="892"/>
      <c r="Q30" s="892"/>
      <c r="R30" s="892"/>
      <c r="S30" s="892"/>
      <c r="T30" s="892"/>
      <c r="U30" s="892"/>
      <c r="V30" s="892"/>
    </row>
    <row r="31" spans="1:22" ht="15.75" customHeight="1">
      <c r="A31" s="892"/>
      <c r="B31" s="892"/>
      <c r="C31" s="892"/>
      <c r="D31" s="892"/>
      <c r="E31" s="892"/>
      <c r="F31" s="892"/>
      <c r="G31" s="892"/>
      <c r="H31" s="892"/>
      <c r="I31" s="892"/>
      <c r="J31" s="892"/>
      <c r="K31" s="892"/>
      <c r="L31" s="892"/>
      <c r="M31" s="892"/>
      <c r="N31" s="892"/>
      <c r="O31" s="892"/>
      <c r="P31" s="892"/>
      <c r="Q31" s="892"/>
      <c r="R31" s="892"/>
      <c r="S31" s="892"/>
      <c r="T31" s="892"/>
      <c r="U31" s="892"/>
      <c r="V31" s="892"/>
    </row>
    <row r="32" spans="1:22" ht="15.75" customHeight="1">
      <c r="A32" s="892"/>
      <c r="B32" s="892"/>
      <c r="C32" s="892"/>
      <c r="D32" s="892"/>
      <c r="E32" s="892"/>
      <c r="F32" s="892"/>
      <c r="G32" s="892"/>
      <c r="H32" s="892"/>
      <c r="I32" s="892"/>
      <c r="J32" s="892"/>
      <c r="K32" s="892"/>
      <c r="L32" s="892"/>
      <c r="M32" s="892"/>
      <c r="N32" s="892"/>
      <c r="O32" s="892"/>
      <c r="P32" s="892"/>
      <c r="Q32" s="892"/>
      <c r="R32" s="892"/>
      <c r="S32" s="892"/>
      <c r="T32" s="892"/>
      <c r="U32" s="892"/>
      <c r="V32" s="892"/>
    </row>
    <row r="33" spans="1:22" ht="15.75" customHeight="1">
      <c r="A33" s="892"/>
      <c r="B33" s="892"/>
      <c r="C33" s="892"/>
      <c r="D33" s="892"/>
      <c r="E33" s="892"/>
      <c r="F33" s="892"/>
      <c r="G33" s="892"/>
      <c r="H33" s="892"/>
      <c r="I33" s="892"/>
      <c r="J33" s="892"/>
      <c r="K33" s="892"/>
      <c r="L33" s="892"/>
      <c r="M33" s="892"/>
      <c r="N33" s="892"/>
      <c r="O33" s="892"/>
      <c r="P33" s="892"/>
      <c r="Q33" s="892"/>
      <c r="R33" s="892"/>
      <c r="S33" s="892"/>
      <c r="T33" s="892"/>
      <c r="U33" s="892"/>
      <c r="V33" s="892"/>
    </row>
    <row r="34" spans="1:22" ht="15.75" customHeight="1">
      <c r="A34" s="892"/>
      <c r="B34" s="892"/>
      <c r="C34" s="892"/>
      <c r="D34" s="892"/>
      <c r="E34" s="892"/>
      <c r="F34" s="892"/>
      <c r="G34" s="892"/>
      <c r="H34" s="892"/>
      <c r="I34" s="892"/>
      <c r="J34" s="892"/>
      <c r="K34" s="892"/>
      <c r="L34" s="892"/>
      <c r="M34" s="892"/>
      <c r="N34" s="892"/>
      <c r="O34" s="892"/>
      <c r="P34" s="892"/>
      <c r="Q34" s="892"/>
      <c r="R34" s="892"/>
      <c r="S34" s="892"/>
      <c r="T34" s="892"/>
      <c r="U34" s="892"/>
      <c r="V34" s="892"/>
    </row>
    <row r="35" spans="1:22" ht="15.75" customHeight="1">
      <c r="A35" s="892"/>
      <c r="B35" s="892"/>
      <c r="C35" s="892"/>
      <c r="D35" s="892"/>
      <c r="E35" s="892"/>
      <c r="F35" s="892"/>
      <c r="G35" s="892"/>
      <c r="H35" s="892"/>
      <c r="I35" s="892"/>
      <c r="J35" s="892"/>
      <c r="K35" s="892"/>
      <c r="L35" s="892"/>
      <c r="M35" s="892"/>
      <c r="N35" s="892"/>
      <c r="O35" s="892"/>
      <c r="P35" s="892"/>
      <c r="Q35" s="892"/>
      <c r="R35" s="892"/>
      <c r="S35" s="892"/>
      <c r="T35" s="892"/>
      <c r="U35" s="892"/>
      <c r="V35" s="892"/>
    </row>
    <row r="36" spans="1:22" ht="15.75" customHeight="1">
      <c r="A36" s="892"/>
      <c r="B36" s="892"/>
      <c r="C36" s="892"/>
      <c r="D36" s="892"/>
      <c r="E36" s="892"/>
      <c r="F36" s="892"/>
      <c r="G36" s="892"/>
      <c r="H36" s="892"/>
      <c r="I36" s="892"/>
      <c r="J36" s="892"/>
      <c r="K36" s="892"/>
      <c r="L36" s="892"/>
      <c r="M36" s="892"/>
      <c r="N36" s="892"/>
      <c r="O36" s="892"/>
      <c r="P36" s="892"/>
      <c r="Q36" s="892"/>
      <c r="R36" s="892"/>
      <c r="S36" s="892"/>
      <c r="T36" s="892"/>
      <c r="U36" s="892"/>
      <c r="V36" s="892"/>
    </row>
    <row r="37" spans="1:22" ht="15.75" customHeight="1">
      <c r="A37" s="892"/>
      <c r="B37" s="892"/>
      <c r="C37" s="892"/>
      <c r="D37" s="892"/>
      <c r="E37" s="892"/>
      <c r="F37" s="892"/>
      <c r="G37" s="892"/>
      <c r="H37" s="892"/>
      <c r="I37" s="892"/>
      <c r="J37" s="892"/>
      <c r="K37" s="892"/>
      <c r="L37" s="892"/>
      <c r="M37" s="892"/>
      <c r="N37" s="892"/>
      <c r="O37" s="892"/>
      <c r="P37" s="892"/>
      <c r="Q37" s="892"/>
      <c r="R37" s="892"/>
      <c r="S37" s="892"/>
      <c r="T37" s="892"/>
      <c r="U37" s="892"/>
      <c r="V37" s="892"/>
    </row>
    <row r="38" spans="1:22" ht="15.75" customHeight="1">
      <c r="A38" s="892"/>
      <c r="B38" s="892"/>
      <c r="C38" s="892"/>
      <c r="D38" s="892"/>
      <c r="E38" s="892"/>
      <c r="F38" s="892"/>
      <c r="G38" s="892"/>
      <c r="H38" s="892"/>
      <c r="I38" s="892"/>
      <c r="J38" s="892"/>
      <c r="K38" s="892"/>
      <c r="L38" s="892"/>
      <c r="M38" s="892"/>
      <c r="N38" s="892"/>
      <c r="O38" s="892"/>
      <c r="P38" s="892"/>
      <c r="Q38" s="892"/>
      <c r="R38" s="892"/>
      <c r="S38" s="892"/>
      <c r="T38" s="892"/>
      <c r="U38" s="892"/>
      <c r="V38" s="892"/>
    </row>
    <row r="39" spans="1:22" ht="15.75" customHeight="1">
      <c r="A39" s="892"/>
      <c r="B39" s="892"/>
      <c r="C39" s="892"/>
      <c r="D39" s="892"/>
      <c r="E39" s="892"/>
      <c r="F39" s="892"/>
      <c r="G39" s="892"/>
      <c r="H39" s="892"/>
      <c r="I39" s="892"/>
      <c r="J39" s="892"/>
      <c r="K39" s="892"/>
      <c r="L39" s="892"/>
      <c r="M39" s="892"/>
      <c r="N39" s="892"/>
      <c r="O39" s="892"/>
      <c r="P39" s="892"/>
      <c r="Q39" s="892"/>
      <c r="R39" s="892"/>
      <c r="S39" s="892"/>
      <c r="T39" s="892"/>
      <c r="U39" s="892"/>
      <c r="V39" s="892"/>
    </row>
    <row r="40" spans="1:22" ht="15.75" customHeight="1">
      <c r="A40" s="892"/>
      <c r="B40" s="892"/>
      <c r="C40" s="892"/>
      <c r="D40" s="892"/>
      <c r="E40" s="892"/>
      <c r="F40" s="892"/>
      <c r="G40" s="892"/>
      <c r="H40" s="892"/>
      <c r="I40" s="892"/>
      <c r="J40" s="892"/>
      <c r="K40" s="892"/>
      <c r="L40" s="892"/>
      <c r="M40" s="892"/>
      <c r="N40" s="892"/>
      <c r="O40" s="892"/>
      <c r="P40" s="892"/>
      <c r="Q40" s="892"/>
      <c r="R40" s="892"/>
      <c r="S40" s="892"/>
      <c r="T40" s="892"/>
      <c r="U40" s="892"/>
      <c r="V40" s="892"/>
    </row>
    <row r="41" spans="1:22" ht="15.75" customHeight="1">
      <c r="A41" s="892"/>
      <c r="B41" s="892"/>
      <c r="C41" s="892"/>
      <c r="D41" s="892"/>
      <c r="E41" s="892"/>
      <c r="F41" s="892"/>
      <c r="G41" s="892"/>
      <c r="H41" s="892"/>
      <c r="I41" s="892"/>
      <c r="J41" s="892"/>
      <c r="K41" s="892"/>
      <c r="L41" s="892"/>
      <c r="M41" s="892"/>
      <c r="N41" s="892"/>
      <c r="O41" s="892"/>
      <c r="P41" s="892"/>
      <c r="Q41" s="892"/>
      <c r="R41" s="892"/>
      <c r="S41" s="892"/>
      <c r="T41" s="892"/>
      <c r="U41" s="892"/>
      <c r="V41" s="892"/>
    </row>
    <row r="42" spans="1:22" ht="15.75" customHeight="1">
      <c r="A42" s="892"/>
      <c r="B42" s="892"/>
      <c r="C42" s="892"/>
      <c r="D42" s="892"/>
      <c r="E42" s="892"/>
      <c r="F42" s="892"/>
      <c r="G42" s="892"/>
      <c r="H42" s="892"/>
      <c r="I42" s="892"/>
      <c r="J42" s="892"/>
      <c r="K42" s="892"/>
      <c r="L42" s="892"/>
      <c r="M42" s="892"/>
      <c r="N42" s="892"/>
      <c r="O42" s="892"/>
      <c r="P42" s="892"/>
      <c r="Q42" s="892"/>
      <c r="R42" s="892"/>
      <c r="S42" s="892"/>
      <c r="T42" s="892"/>
      <c r="U42" s="892"/>
      <c r="V42" s="892"/>
    </row>
    <row r="43" spans="1:22" ht="15.75" customHeight="1">
      <c r="A43" s="892"/>
      <c r="B43" s="892"/>
      <c r="C43" s="892"/>
      <c r="D43" s="892"/>
      <c r="E43" s="892"/>
      <c r="F43" s="892"/>
      <c r="G43" s="892"/>
      <c r="H43" s="892"/>
      <c r="I43" s="892"/>
      <c r="J43" s="892"/>
      <c r="K43" s="892"/>
      <c r="L43" s="892"/>
      <c r="M43" s="892"/>
      <c r="N43" s="892"/>
      <c r="O43" s="892"/>
      <c r="P43" s="892"/>
      <c r="Q43" s="892"/>
      <c r="R43" s="892"/>
      <c r="S43" s="892"/>
      <c r="T43" s="892"/>
      <c r="U43" s="892"/>
      <c r="V43" s="892"/>
    </row>
    <row r="44" spans="1:22" ht="15.75" customHeight="1">
      <c r="A44" s="892"/>
      <c r="B44" s="892"/>
      <c r="C44" s="892"/>
      <c r="D44" s="892"/>
      <c r="E44" s="892"/>
      <c r="F44" s="892"/>
      <c r="G44" s="892"/>
      <c r="H44" s="892"/>
      <c r="I44" s="892"/>
      <c r="J44" s="892"/>
      <c r="K44" s="892"/>
      <c r="L44" s="892"/>
      <c r="M44" s="892"/>
      <c r="N44" s="892"/>
      <c r="O44" s="892"/>
      <c r="P44" s="892"/>
      <c r="Q44" s="892"/>
      <c r="R44" s="892"/>
      <c r="S44" s="892"/>
      <c r="T44" s="892"/>
      <c r="U44" s="892"/>
      <c r="V44" s="892"/>
    </row>
    <row r="45" spans="1:22" ht="15.75" customHeight="1">
      <c r="A45" s="892"/>
      <c r="B45" s="892"/>
      <c r="C45" s="892"/>
      <c r="D45" s="892"/>
      <c r="E45" s="892"/>
      <c r="F45" s="892"/>
      <c r="G45" s="892"/>
      <c r="H45" s="892"/>
      <c r="I45" s="892"/>
      <c r="J45" s="892"/>
      <c r="K45" s="892"/>
      <c r="L45" s="892"/>
      <c r="M45" s="892"/>
      <c r="N45" s="892"/>
      <c r="O45" s="892"/>
      <c r="P45" s="892"/>
      <c r="Q45" s="892"/>
      <c r="R45" s="892"/>
      <c r="S45" s="892"/>
      <c r="T45" s="892"/>
      <c r="U45" s="892"/>
      <c r="V45" s="892"/>
    </row>
    <row r="46" spans="1:22" ht="15.75" customHeight="1">
      <c r="A46" s="892"/>
      <c r="B46" s="892"/>
      <c r="C46" s="892"/>
      <c r="D46" s="892"/>
      <c r="E46" s="892"/>
      <c r="F46" s="892"/>
      <c r="G46" s="892"/>
      <c r="H46" s="892"/>
      <c r="I46" s="892"/>
      <c r="J46" s="892"/>
      <c r="K46" s="892"/>
      <c r="L46" s="892"/>
      <c r="M46" s="892"/>
      <c r="N46" s="892"/>
      <c r="O46" s="892"/>
      <c r="P46" s="892"/>
      <c r="Q46" s="892"/>
      <c r="R46" s="892"/>
      <c r="S46" s="892"/>
      <c r="T46" s="892"/>
      <c r="U46" s="892"/>
      <c r="V46" s="892"/>
    </row>
    <row r="47" spans="1:22" ht="15.75" customHeight="1">
      <c r="A47" s="892"/>
      <c r="B47" s="892"/>
      <c r="C47" s="892"/>
      <c r="D47" s="892"/>
      <c r="E47" s="892"/>
      <c r="F47" s="892"/>
      <c r="G47" s="892"/>
      <c r="H47" s="892"/>
      <c r="I47" s="892"/>
      <c r="J47" s="892"/>
      <c r="K47" s="892"/>
      <c r="L47" s="892"/>
      <c r="M47" s="892"/>
      <c r="N47" s="892"/>
      <c r="O47" s="892"/>
      <c r="P47" s="892"/>
      <c r="Q47" s="892"/>
      <c r="R47" s="892"/>
      <c r="S47" s="892"/>
      <c r="T47" s="892"/>
      <c r="U47" s="892"/>
      <c r="V47" s="892"/>
    </row>
    <row r="48" spans="1:22" ht="15.75" customHeight="1">
      <c r="A48" s="892"/>
      <c r="B48" s="892"/>
      <c r="C48" s="892"/>
      <c r="D48" s="892"/>
      <c r="E48" s="892"/>
      <c r="F48" s="892"/>
      <c r="G48" s="892"/>
      <c r="H48" s="892"/>
      <c r="I48" s="892"/>
      <c r="J48" s="892"/>
      <c r="K48" s="892"/>
      <c r="L48" s="892"/>
      <c r="M48" s="892"/>
      <c r="N48" s="892"/>
      <c r="O48" s="892"/>
      <c r="P48" s="892"/>
      <c r="Q48" s="892"/>
      <c r="R48" s="892"/>
      <c r="S48" s="892"/>
      <c r="T48" s="892"/>
      <c r="U48" s="892"/>
      <c r="V48" s="892"/>
    </row>
    <row r="49" spans="1:22" ht="15.75" customHeight="1">
      <c r="A49" s="892"/>
      <c r="B49" s="892"/>
      <c r="C49" s="892"/>
      <c r="D49" s="892"/>
      <c r="E49" s="892"/>
      <c r="F49" s="892"/>
      <c r="G49" s="892"/>
      <c r="H49" s="892"/>
      <c r="I49" s="892"/>
      <c r="J49" s="892"/>
      <c r="K49" s="892"/>
      <c r="L49" s="892"/>
      <c r="M49" s="892"/>
      <c r="N49" s="892"/>
      <c r="O49" s="892"/>
      <c r="P49" s="892"/>
      <c r="Q49" s="892"/>
      <c r="R49" s="892"/>
      <c r="S49" s="892"/>
      <c r="T49" s="892"/>
      <c r="U49" s="892"/>
      <c r="V49" s="892"/>
    </row>
    <row r="50" spans="1:22" ht="15.75" customHeight="1">
      <c r="A50" s="892"/>
      <c r="B50" s="892"/>
      <c r="C50" s="892"/>
      <c r="D50" s="892"/>
      <c r="E50" s="892"/>
      <c r="F50" s="892"/>
      <c r="G50" s="892"/>
      <c r="H50" s="892"/>
      <c r="I50" s="892"/>
      <c r="J50" s="892"/>
      <c r="K50" s="892"/>
      <c r="L50" s="892"/>
      <c r="M50" s="892"/>
      <c r="N50" s="892"/>
      <c r="O50" s="892"/>
      <c r="P50" s="892"/>
      <c r="Q50" s="892"/>
      <c r="R50" s="892"/>
      <c r="S50" s="892"/>
      <c r="T50" s="892"/>
      <c r="U50" s="892"/>
      <c r="V50" s="892"/>
    </row>
    <row r="51" spans="1:22" ht="15.75" customHeight="1">
      <c r="A51" s="892"/>
      <c r="B51" s="892"/>
      <c r="C51" s="892"/>
      <c r="D51" s="892"/>
      <c r="E51" s="892"/>
      <c r="F51" s="892"/>
      <c r="G51" s="892"/>
      <c r="H51" s="892"/>
      <c r="I51" s="892"/>
      <c r="J51" s="892"/>
      <c r="K51" s="892"/>
      <c r="L51" s="892"/>
      <c r="M51" s="892"/>
      <c r="N51" s="892"/>
      <c r="O51" s="892"/>
      <c r="P51" s="892"/>
      <c r="Q51" s="892"/>
      <c r="R51" s="892"/>
      <c r="S51" s="892"/>
      <c r="T51" s="892"/>
      <c r="U51" s="892"/>
      <c r="V51" s="892"/>
    </row>
    <row r="52" spans="1:22" ht="15.75" customHeight="1">
      <c r="A52" s="892"/>
      <c r="B52" s="892"/>
      <c r="C52" s="892"/>
      <c r="D52" s="892"/>
      <c r="E52" s="892"/>
      <c r="F52" s="892"/>
      <c r="G52" s="892"/>
      <c r="H52" s="892"/>
      <c r="I52" s="892"/>
      <c r="J52" s="892"/>
      <c r="K52" s="892"/>
      <c r="L52" s="892"/>
      <c r="M52" s="892"/>
      <c r="N52" s="892"/>
      <c r="O52" s="892"/>
      <c r="P52" s="892"/>
      <c r="Q52" s="892"/>
      <c r="R52" s="892"/>
      <c r="S52" s="892"/>
      <c r="T52" s="892"/>
      <c r="U52" s="892"/>
      <c r="V52" s="892"/>
    </row>
    <row r="53" spans="1:22" ht="15.75" customHeight="1">
      <c r="A53" s="892"/>
      <c r="B53" s="892"/>
      <c r="C53" s="892"/>
      <c r="D53" s="892"/>
      <c r="E53" s="892"/>
      <c r="F53" s="892"/>
      <c r="G53" s="892"/>
      <c r="H53" s="892"/>
      <c r="I53" s="892"/>
      <c r="J53" s="892"/>
      <c r="K53" s="892"/>
      <c r="L53" s="892"/>
      <c r="M53" s="892"/>
      <c r="N53" s="892"/>
      <c r="O53" s="892"/>
      <c r="P53" s="892"/>
      <c r="Q53" s="892"/>
      <c r="R53" s="892"/>
      <c r="S53" s="892"/>
      <c r="T53" s="892"/>
      <c r="U53" s="892"/>
      <c r="V53" s="892"/>
    </row>
    <row r="54" spans="1:22" ht="15.75" customHeight="1">
      <c r="A54" s="892"/>
      <c r="B54" s="892"/>
      <c r="C54" s="892"/>
      <c r="D54" s="892"/>
      <c r="E54" s="892"/>
      <c r="F54" s="892"/>
      <c r="G54" s="892"/>
      <c r="H54" s="892"/>
      <c r="I54" s="892"/>
      <c r="J54" s="892"/>
      <c r="K54" s="892"/>
      <c r="L54" s="892"/>
      <c r="M54" s="892"/>
      <c r="N54" s="892"/>
      <c r="O54" s="892"/>
      <c r="P54" s="892"/>
      <c r="Q54" s="892"/>
      <c r="R54" s="892"/>
      <c r="S54" s="892"/>
      <c r="T54" s="892"/>
      <c r="U54" s="892"/>
      <c r="V54" s="892"/>
    </row>
    <row r="55" spans="1:22" ht="15.75" customHeight="1">
      <c r="A55" s="892"/>
      <c r="B55" s="892"/>
      <c r="C55" s="892"/>
      <c r="D55" s="892"/>
      <c r="E55" s="892"/>
      <c r="F55" s="892"/>
      <c r="G55" s="892"/>
      <c r="H55" s="892"/>
      <c r="I55" s="892"/>
      <c r="J55" s="892"/>
      <c r="K55" s="892"/>
      <c r="L55" s="892"/>
      <c r="M55" s="892"/>
      <c r="N55" s="892"/>
      <c r="O55" s="892"/>
      <c r="P55" s="892"/>
      <c r="Q55" s="892"/>
      <c r="R55" s="892"/>
      <c r="S55" s="892"/>
      <c r="T55" s="892"/>
      <c r="U55" s="892"/>
      <c r="V55" s="892"/>
    </row>
    <row r="56" spans="1:22" ht="15.75" customHeight="1">
      <c r="A56" s="892"/>
      <c r="B56" s="892"/>
      <c r="C56" s="892"/>
      <c r="D56" s="892"/>
      <c r="E56" s="892"/>
      <c r="F56" s="892"/>
      <c r="G56" s="892"/>
      <c r="H56" s="892"/>
      <c r="I56" s="892"/>
      <c r="J56" s="892"/>
      <c r="K56" s="892"/>
      <c r="L56" s="892"/>
      <c r="M56" s="892"/>
      <c r="N56" s="892"/>
      <c r="O56" s="892"/>
      <c r="P56" s="892"/>
      <c r="Q56" s="892"/>
      <c r="R56" s="892"/>
      <c r="S56" s="892"/>
      <c r="T56" s="892"/>
      <c r="U56" s="892"/>
      <c r="V56" s="892"/>
    </row>
    <row r="57" spans="1:22" ht="15.75" customHeight="1">
      <c r="A57" s="892"/>
      <c r="B57" s="892"/>
      <c r="C57" s="892"/>
      <c r="D57" s="892"/>
      <c r="E57" s="892"/>
      <c r="F57" s="892"/>
      <c r="G57" s="892"/>
      <c r="H57" s="892"/>
      <c r="I57" s="892"/>
      <c r="J57" s="892"/>
      <c r="K57" s="892"/>
      <c r="L57" s="892"/>
      <c r="M57" s="892"/>
      <c r="N57" s="892"/>
      <c r="O57" s="892"/>
      <c r="P57" s="892"/>
      <c r="Q57" s="892"/>
      <c r="R57" s="892"/>
      <c r="S57" s="892"/>
      <c r="T57" s="892"/>
      <c r="U57" s="892"/>
      <c r="V57" s="892"/>
    </row>
    <row r="58" spans="1:22" ht="15.75" customHeight="1">
      <c r="A58" s="892"/>
      <c r="B58" s="892"/>
      <c r="C58" s="892"/>
      <c r="D58" s="892"/>
      <c r="E58" s="892"/>
      <c r="F58" s="892"/>
      <c r="G58" s="892"/>
      <c r="H58" s="892"/>
      <c r="I58" s="892"/>
      <c r="J58" s="892"/>
      <c r="K58" s="892"/>
      <c r="L58" s="892"/>
      <c r="M58" s="892"/>
      <c r="N58" s="892"/>
      <c r="O58" s="892"/>
      <c r="P58" s="892"/>
      <c r="Q58" s="892"/>
      <c r="R58" s="892"/>
      <c r="S58" s="892"/>
      <c r="T58" s="892"/>
      <c r="U58" s="892"/>
      <c r="V58" s="892"/>
    </row>
    <row r="59" spans="1:22" ht="15.75" customHeight="1">
      <c r="A59" s="892"/>
      <c r="B59" s="892"/>
      <c r="C59" s="892"/>
      <c r="D59" s="892"/>
      <c r="E59" s="892"/>
      <c r="F59" s="892"/>
      <c r="G59" s="892"/>
      <c r="H59" s="892"/>
      <c r="I59" s="892"/>
      <c r="J59" s="892"/>
      <c r="K59" s="892"/>
      <c r="L59" s="892"/>
      <c r="M59" s="892"/>
      <c r="N59" s="892"/>
      <c r="O59" s="892"/>
      <c r="P59" s="892"/>
      <c r="Q59" s="892"/>
      <c r="R59" s="892"/>
      <c r="S59" s="892"/>
      <c r="T59" s="892"/>
      <c r="U59" s="892"/>
      <c r="V59" s="892"/>
    </row>
    <row r="60" spans="1:22" ht="15.75" customHeight="1">
      <c r="A60" s="892"/>
      <c r="B60" s="892"/>
      <c r="C60" s="892"/>
      <c r="D60" s="892"/>
      <c r="E60" s="892"/>
      <c r="F60" s="892"/>
      <c r="G60" s="892"/>
      <c r="H60" s="892"/>
      <c r="I60" s="892"/>
      <c r="J60" s="892"/>
      <c r="K60" s="892"/>
      <c r="L60" s="892"/>
      <c r="M60" s="892"/>
      <c r="N60" s="892"/>
      <c r="O60" s="892"/>
      <c r="P60" s="892"/>
      <c r="Q60" s="892"/>
      <c r="R60" s="892"/>
      <c r="S60" s="892"/>
      <c r="T60" s="892"/>
      <c r="U60" s="892"/>
      <c r="V60" s="892"/>
    </row>
    <row r="61" spans="1:22" ht="15.75" customHeight="1">
      <c r="A61" s="892"/>
      <c r="B61" s="892"/>
      <c r="C61" s="892"/>
      <c r="D61" s="892"/>
      <c r="E61" s="892"/>
      <c r="F61" s="892"/>
      <c r="G61" s="892"/>
      <c r="H61" s="892"/>
      <c r="I61" s="892"/>
      <c r="J61" s="892"/>
      <c r="K61" s="892"/>
      <c r="L61" s="892"/>
      <c r="M61" s="892"/>
      <c r="N61" s="892"/>
      <c r="O61" s="892"/>
      <c r="P61" s="892"/>
      <c r="Q61" s="892"/>
      <c r="R61" s="892"/>
      <c r="S61" s="892"/>
      <c r="T61" s="892"/>
      <c r="U61" s="892"/>
      <c r="V61" s="892"/>
    </row>
    <row r="62" spans="1:22" ht="15.75" customHeight="1">
      <c r="A62" s="892"/>
      <c r="B62" s="892"/>
      <c r="C62" s="892"/>
      <c r="D62" s="892"/>
      <c r="E62" s="892"/>
      <c r="F62" s="892"/>
      <c r="G62" s="892"/>
      <c r="H62" s="892"/>
      <c r="I62" s="892"/>
      <c r="J62" s="892"/>
      <c r="K62" s="892"/>
      <c r="L62" s="892"/>
      <c r="M62" s="892"/>
      <c r="N62" s="892"/>
      <c r="O62" s="892"/>
      <c r="P62" s="892"/>
      <c r="Q62" s="892"/>
      <c r="R62" s="892"/>
      <c r="S62" s="892"/>
      <c r="T62" s="892"/>
      <c r="U62" s="892"/>
      <c r="V62" s="892"/>
    </row>
    <row r="63" spans="1:22" ht="15.75" customHeight="1">
      <c r="A63" s="892"/>
      <c r="B63" s="892"/>
      <c r="C63" s="892"/>
      <c r="D63" s="892"/>
      <c r="E63" s="892"/>
      <c r="F63" s="892"/>
      <c r="G63" s="892"/>
      <c r="H63" s="892"/>
      <c r="I63" s="892"/>
      <c r="J63" s="892"/>
      <c r="K63" s="892"/>
      <c r="L63" s="892"/>
      <c r="M63" s="892"/>
      <c r="N63" s="892"/>
      <c r="O63" s="892"/>
      <c r="P63" s="892"/>
      <c r="Q63" s="892"/>
      <c r="R63" s="892"/>
      <c r="S63" s="892"/>
      <c r="T63" s="892"/>
      <c r="U63" s="892"/>
      <c r="V63" s="892"/>
    </row>
    <row r="64" spans="1:22" ht="15.75" customHeight="1">
      <c r="A64" s="892"/>
      <c r="B64" s="892"/>
      <c r="C64" s="892"/>
      <c r="D64" s="892"/>
      <c r="E64" s="892"/>
      <c r="F64" s="892"/>
      <c r="G64" s="892"/>
      <c r="H64" s="892"/>
      <c r="I64" s="892"/>
      <c r="J64" s="892"/>
      <c r="K64" s="892"/>
      <c r="L64" s="892"/>
      <c r="M64" s="892"/>
      <c r="N64" s="892"/>
      <c r="O64" s="892"/>
      <c r="P64" s="892"/>
      <c r="Q64" s="892"/>
      <c r="R64" s="892"/>
      <c r="S64" s="892"/>
      <c r="T64" s="892"/>
      <c r="U64" s="892"/>
      <c r="V64" s="892"/>
    </row>
    <row r="65" spans="1:22" ht="15.75" customHeight="1">
      <c r="A65" s="892"/>
      <c r="B65" s="892"/>
      <c r="C65" s="892"/>
      <c r="D65" s="892"/>
      <c r="E65" s="892"/>
      <c r="F65" s="892"/>
      <c r="G65" s="892"/>
      <c r="H65" s="892"/>
      <c r="I65" s="892"/>
      <c r="J65" s="892"/>
      <c r="K65" s="892"/>
      <c r="L65" s="892"/>
      <c r="M65" s="892"/>
      <c r="N65" s="892"/>
      <c r="O65" s="892"/>
      <c r="P65" s="892"/>
      <c r="Q65" s="892"/>
      <c r="R65" s="892"/>
      <c r="S65" s="892"/>
      <c r="T65" s="892"/>
      <c r="U65" s="892"/>
      <c r="V65" s="892"/>
    </row>
    <row r="66" spans="1:22" ht="15.75" customHeight="1">
      <c r="A66" s="892"/>
      <c r="B66" s="892"/>
      <c r="C66" s="892"/>
      <c r="D66" s="892"/>
      <c r="E66" s="892"/>
      <c r="F66" s="892"/>
      <c r="G66" s="892"/>
      <c r="H66" s="892"/>
      <c r="I66" s="892"/>
      <c r="J66" s="892"/>
      <c r="K66" s="892"/>
      <c r="L66" s="892"/>
      <c r="M66" s="892"/>
      <c r="N66" s="892"/>
      <c r="O66" s="892"/>
      <c r="P66" s="892"/>
      <c r="Q66" s="892"/>
      <c r="R66" s="892"/>
      <c r="S66" s="892"/>
      <c r="T66" s="892"/>
      <c r="U66" s="892"/>
      <c r="V66" s="892"/>
    </row>
    <row r="67" spans="1:22" ht="15.75" customHeight="1">
      <c r="A67" s="892"/>
      <c r="B67" s="892"/>
      <c r="C67" s="892"/>
      <c r="D67" s="892"/>
      <c r="E67" s="892"/>
      <c r="F67" s="892"/>
      <c r="G67" s="892"/>
      <c r="H67" s="892"/>
      <c r="I67" s="892"/>
      <c r="J67" s="892"/>
      <c r="K67" s="892"/>
      <c r="L67" s="892"/>
      <c r="M67" s="892"/>
      <c r="N67" s="892"/>
      <c r="O67" s="892"/>
      <c r="P67" s="892"/>
      <c r="Q67" s="892"/>
      <c r="R67" s="892"/>
      <c r="S67" s="892"/>
      <c r="T67" s="892"/>
      <c r="U67" s="892"/>
      <c r="V67" s="892"/>
    </row>
    <row r="68" spans="1:22" ht="15.75" customHeight="1">
      <c r="A68" s="892"/>
      <c r="B68" s="892"/>
      <c r="C68" s="892"/>
      <c r="D68" s="892"/>
      <c r="E68" s="892"/>
      <c r="F68" s="892"/>
      <c r="G68" s="892"/>
      <c r="H68" s="892"/>
      <c r="I68" s="892"/>
      <c r="J68" s="892"/>
      <c r="K68" s="892"/>
      <c r="L68" s="892"/>
      <c r="M68" s="892"/>
      <c r="N68" s="892"/>
      <c r="O68" s="892"/>
      <c r="P68" s="892"/>
      <c r="Q68" s="892"/>
      <c r="R68" s="892"/>
      <c r="S68" s="892"/>
      <c r="T68" s="892"/>
      <c r="U68" s="892"/>
      <c r="V68" s="892"/>
    </row>
    <row r="69" spans="1:22" ht="15.75" customHeight="1">
      <c r="A69" s="892"/>
      <c r="B69" s="892"/>
      <c r="C69" s="892"/>
      <c r="D69" s="892"/>
      <c r="E69" s="892"/>
      <c r="F69" s="892"/>
      <c r="G69" s="892"/>
      <c r="H69" s="892"/>
      <c r="I69" s="892"/>
      <c r="J69" s="892"/>
      <c r="K69" s="892"/>
      <c r="L69" s="892"/>
      <c r="M69" s="892"/>
      <c r="N69" s="892"/>
      <c r="O69" s="892"/>
      <c r="P69" s="892"/>
      <c r="Q69" s="892"/>
      <c r="R69" s="892"/>
      <c r="S69" s="892"/>
      <c r="T69" s="892"/>
      <c r="U69" s="892"/>
      <c r="V69" s="892"/>
    </row>
    <row r="70" spans="1:22" ht="15.75" customHeight="1">
      <c r="A70" s="892"/>
      <c r="B70" s="892"/>
      <c r="C70" s="892"/>
      <c r="D70" s="892"/>
      <c r="E70" s="892"/>
      <c r="F70" s="892"/>
      <c r="G70" s="892"/>
      <c r="H70" s="892"/>
      <c r="I70" s="892"/>
      <c r="J70" s="892"/>
      <c r="K70" s="892"/>
      <c r="L70" s="892"/>
      <c r="M70" s="892"/>
      <c r="N70" s="892"/>
      <c r="O70" s="892"/>
      <c r="P70" s="892"/>
      <c r="Q70" s="892"/>
      <c r="R70" s="892"/>
      <c r="S70" s="892"/>
      <c r="T70" s="892"/>
      <c r="U70" s="892"/>
      <c r="V70" s="892"/>
    </row>
    <row r="71" spans="1:22" ht="15.75" customHeight="1">
      <c r="A71" s="892"/>
      <c r="B71" s="892"/>
      <c r="C71" s="892"/>
      <c r="D71" s="892"/>
      <c r="E71" s="892"/>
      <c r="F71" s="892"/>
      <c r="G71" s="892"/>
      <c r="H71" s="892"/>
      <c r="I71" s="892"/>
      <c r="J71" s="892"/>
      <c r="K71" s="892"/>
      <c r="L71" s="892"/>
      <c r="M71" s="892"/>
      <c r="N71" s="892"/>
      <c r="O71" s="892"/>
      <c r="P71" s="892"/>
      <c r="Q71" s="892"/>
      <c r="R71" s="892"/>
      <c r="S71" s="892"/>
      <c r="T71" s="892"/>
      <c r="U71" s="892"/>
      <c r="V71" s="892"/>
    </row>
    <row r="72" spans="1:22" ht="15.75" customHeight="1">
      <c r="A72" s="892"/>
      <c r="B72" s="892"/>
      <c r="C72" s="892"/>
      <c r="D72" s="892"/>
      <c r="E72" s="892"/>
      <c r="F72" s="892"/>
      <c r="G72" s="892"/>
      <c r="H72" s="892"/>
      <c r="I72" s="892"/>
      <c r="J72" s="892"/>
      <c r="K72" s="892"/>
      <c r="L72" s="892"/>
      <c r="M72" s="892"/>
      <c r="N72" s="892"/>
      <c r="O72" s="892"/>
      <c r="P72" s="892"/>
      <c r="Q72" s="892"/>
      <c r="R72" s="892"/>
      <c r="S72" s="892"/>
      <c r="T72" s="892"/>
      <c r="U72" s="892"/>
      <c r="V72" s="892"/>
    </row>
    <row r="73" spans="1:22" ht="15.75" customHeight="1">
      <c r="A73" s="892"/>
      <c r="B73" s="892"/>
      <c r="C73" s="892"/>
      <c r="D73" s="892"/>
      <c r="E73" s="892"/>
      <c r="F73" s="892"/>
      <c r="G73" s="892"/>
      <c r="H73" s="892"/>
      <c r="I73" s="892"/>
      <c r="J73" s="892"/>
      <c r="K73" s="892"/>
      <c r="L73" s="892"/>
      <c r="M73" s="892"/>
      <c r="N73" s="892"/>
      <c r="O73" s="892"/>
      <c r="P73" s="892"/>
      <c r="Q73" s="892"/>
      <c r="R73" s="892"/>
      <c r="S73" s="892"/>
      <c r="T73" s="892"/>
      <c r="U73" s="892"/>
      <c r="V73" s="892"/>
    </row>
    <row r="74" spans="1:22" ht="15.75" customHeight="1">
      <c r="A74" s="892"/>
      <c r="B74" s="892"/>
      <c r="C74" s="892"/>
      <c r="D74" s="892"/>
      <c r="E74" s="892"/>
      <c r="F74" s="892"/>
      <c r="G74" s="892"/>
      <c r="H74" s="892"/>
      <c r="I74" s="892"/>
      <c r="J74" s="892"/>
      <c r="K74" s="892"/>
      <c r="L74" s="892"/>
      <c r="M74" s="892"/>
      <c r="N74" s="892"/>
      <c r="O74" s="892"/>
      <c r="P74" s="892"/>
      <c r="Q74" s="892"/>
      <c r="R74" s="892"/>
      <c r="S74" s="892"/>
      <c r="T74" s="892"/>
      <c r="U74" s="892"/>
      <c r="V74" s="892"/>
    </row>
    <row r="75" spans="1:22" ht="15.75" customHeight="1">
      <c r="A75" s="892"/>
      <c r="B75" s="892"/>
      <c r="C75" s="892"/>
      <c r="D75" s="892"/>
      <c r="E75" s="892"/>
      <c r="F75" s="892"/>
      <c r="G75" s="892"/>
      <c r="H75" s="892"/>
      <c r="I75" s="892"/>
      <c r="J75" s="892"/>
      <c r="K75" s="892"/>
      <c r="L75" s="892"/>
      <c r="M75" s="892"/>
      <c r="N75" s="892"/>
      <c r="O75" s="892"/>
      <c r="P75" s="892"/>
      <c r="Q75" s="892"/>
      <c r="R75" s="892"/>
      <c r="S75" s="892"/>
      <c r="T75" s="892"/>
      <c r="U75" s="892"/>
      <c r="V75" s="892"/>
    </row>
    <row r="76" spans="1:22" ht="15.75" customHeight="1">
      <c r="A76" s="892"/>
      <c r="B76" s="892"/>
      <c r="C76" s="892"/>
      <c r="D76" s="892"/>
      <c r="E76" s="892"/>
      <c r="F76" s="892"/>
      <c r="G76" s="892"/>
      <c r="H76" s="892"/>
      <c r="I76" s="892"/>
      <c r="J76" s="892"/>
      <c r="K76" s="892"/>
      <c r="L76" s="892"/>
      <c r="M76" s="892"/>
      <c r="N76" s="892"/>
      <c r="O76" s="892"/>
      <c r="P76" s="892"/>
      <c r="Q76" s="892"/>
      <c r="R76" s="892"/>
      <c r="S76" s="892"/>
      <c r="T76" s="892"/>
      <c r="U76" s="892"/>
      <c r="V76" s="892"/>
    </row>
    <row r="77" spans="1:22" ht="15.75" customHeight="1">
      <c r="A77" s="892"/>
      <c r="B77" s="892"/>
      <c r="C77" s="892"/>
      <c r="D77" s="892"/>
      <c r="E77" s="892"/>
      <c r="F77" s="892"/>
      <c r="G77" s="892"/>
      <c r="H77" s="892"/>
      <c r="I77" s="892"/>
      <c r="J77" s="892"/>
      <c r="K77" s="892"/>
      <c r="L77" s="892"/>
      <c r="M77" s="892"/>
      <c r="N77" s="892"/>
      <c r="O77" s="892"/>
      <c r="P77" s="892"/>
      <c r="Q77" s="892"/>
      <c r="R77" s="892"/>
      <c r="S77" s="892"/>
      <c r="T77" s="892"/>
      <c r="U77" s="892"/>
      <c r="V77" s="892"/>
    </row>
    <row r="78" spans="1:22" ht="15.75" customHeight="1">
      <c r="A78" s="892"/>
      <c r="B78" s="892"/>
      <c r="C78" s="892"/>
      <c r="D78" s="892"/>
      <c r="E78" s="892"/>
      <c r="F78" s="892"/>
      <c r="G78" s="892"/>
      <c r="H78" s="892"/>
      <c r="I78" s="892"/>
      <c r="J78" s="892"/>
      <c r="K78" s="892"/>
      <c r="L78" s="892"/>
      <c r="M78" s="892"/>
      <c r="N78" s="892"/>
      <c r="O78" s="892"/>
      <c r="P78" s="892"/>
      <c r="Q78" s="892"/>
      <c r="R78" s="892"/>
      <c r="S78" s="892"/>
      <c r="T78" s="892"/>
      <c r="U78" s="892"/>
      <c r="V78" s="892"/>
    </row>
    <row r="79" spans="1:22" ht="15.75" customHeight="1">
      <c r="A79" s="892"/>
      <c r="B79" s="892"/>
      <c r="C79" s="892"/>
      <c r="D79" s="892"/>
      <c r="E79" s="892"/>
      <c r="F79" s="892"/>
      <c r="G79" s="892"/>
      <c r="H79" s="892"/>
      <c r="I79" s="892"/>
      <c r="J79" s="892"/>
      <c r="K79" s="892"/>
      <c r="L79" s="892"/>
      <c r="M79" s="892"/>
      <c r="N79" s="892"/>
      <c r="O79" s="892"/>
      <c r="P79" s="892"/>
      <c r="Q79" s="892"/>
      <c r="R79" s="892"/>
      <c r="S79" s="892"/>
      <c r="T79" s="892"/>
      <c r="U79" s="892"/>
      <c r="V79" s="892"/>
    </row>
    <row r="80" spans="1:22" ht="15.75" customHeight="1">
      <c r="A80" s="892"/>
      <c r="B80" s="892"/>
      <c r="C80" s="892"/>
      <c r="D80" s="892"/>
      <c r="E80" s="892"/>
      <c r="F80" s="892"/>
      <c r="G80" s="892"/>
      <c r="H80" s="892"/>
      <c r="I80" s="892"/>
      <c r="J80" s="892"/>
      <c r="K80" s="892"/>
      <c r="L80" s="892"/>
      <c r="M80" s="892"/>
      <c r="N80" s="892"/>
      <c r="O80" s="892"/>
      <c r="P80" s="892"/>
      <c r="Q80" s="892"/>
      <c r="R80" s="892"/>
      <c r="S80" s="892"/>
      <c r="T80" s="892"/>
      <c r="U80" s="892"/>
      <c r="V80" s="892"/>
    </row>
    <row r="81" spans="1:22" ht="15.75" customHeight="1">
      <c r="A81" s="892"/>
      <c r="B81" s="892"/>
      <c r="C81" s="892"/>
      <c r="D81" s="892"/>
      <c r="E81" s="892"/>
      <c r="F81" s="892"/>
      <c r="G81" s="892"/>
      <c r="H81" s="892"/>
      <c r="I81" s="892"/>
      <c r="J81" s="892"/>
      <c r="K81" s="892"/>
      <c r="L81" s="892"/>
      <c r="M81" s="892"/>
      <c r="N81" s="892"/>
      <c r="O81" s="892"/>
      <c r="P81" s="892"/>
      <c r="Q81" s="892"/>
      <c r="R81" s="892"/>
      <c r="S81" s="892"/>
      <c r="T81" s="892"/>
      <c r="U81" s="892"/>
      <c r="V81" s="892"/>
    </row>
    <row r="82" spans="1:22" ht="15.75" customHeight="1">
      <c r="A82" s="892"/>
      <c r="B82" s="892"/>
      <c r="C82" s="892"/>
      <c r="D82" s="892"/>
      <c r="E82" s="892"/>
      <c r="F82" s="892"/>
      <c r="G82" s="892"/>
      <c r="H82" s="892"/>
      <c r="I82" s="892"/>
      <c r="J82" s="892"/>
      <c r="K82" s="892"/>
      <c r="L82" s="892"/>
      <c r="M82" s="892"/>
      <c r="N82" s="892"/>
      <c r="O82" s="892"/>
      <c r="P82" s="892"/>
      <c r="Q82" s="892"/>
      <c r="R82" s="892"/>
      <c r="S82" s="892"/>
      <c r="T82" s="892"/>
      <c r="U82" s="892"/>
      <c r="V82" s="892"/>
    </row>
    <row r="83" spans="1:22" ht="15.75" customHeight="1">
      <c r="A83" s="892"/>
      <c r="B83" s="892"/>
      <c r="C83" s="892"/>
      <c r="D83" s="892"/>
      <c r="E83" s="892"/>
      <c r="F83" s="892"/>
      <c r="G83" s="892"/>
      <c r="H83" s="892"/>
      <c r="I83" s="892"/>
      <c r="J83" s="892"/>
      <c r="K83" s="892"/>
      <c r="L83" s="892"/>
      <c r="M83" s="892"/>
      <c r="N83" s="892"/>
      <c r="O83" s="892"/>
      <c r="P83" s="892"/>
      <c r="Q83" s="892"/>
      <c r="R83" s="892"/>
      <c r="S83" s="892"/>
      <c r="T83" s="892"/>
      <c r="U83" s="892"/>
      <c r="V83" s="892"/>
    </row>
    <row r="84" spans="1:22" ht="15.75" customHeight="1">
      <c r="A84" s="892"/>
      <c r="B84" s="892"/>
      <c r="C84" s="892"/>
      <c r="D84" s="892"/>
      <c r="E84" s="892"/>
      <c r="F84" s="892"/>
      <c r="G84" s="892"/>
      <c r="H84" s="892"/>
      <c r="I84" s="892"/>
      <c r="J84" s="892"/>
      <c r="K84" s="892"/>
      <c r="L84" s="892"/>
      <c r="M84" s="892"/>
      <c r="N84" s="892"/>
      <c r="O84" s="892"/>
      <c r="P84" s="892"/>
      <c r="Q84" s="892"/>
      <c r="R84" s="892"/>
      <c r="S84" s="892"/>
      <c r="T84" s="892"/>
      <c r="U84" s="892"/>
      <c r="V84" s="892"/>
    </row>
    <row r="85" spans="1:22" ht="15.75" customHeight="1">
      <c r="A85" s="892"/>
      <c r="B85" s="892"/>
      <c r="C85" s="892"/>
      <c r="D85" s="892"/>
      <c r="E85" s="892"/>
      <c r="F85" s="892"/>
      <c r="G85" s="892"/>
      <c r="H85" s="892"/>
      <c r="I85" s="892"/>
      <c r="J85" s="892"/>
      <c r="K85" s="892"/>
      <c r="L85" s="892"/>
      <c r="M85" s="892"/>
      <c r="N85" s="892"/>
      <c r="O85" s="892"/>
      <c r="P85" s="892"/>
      <c r="Q85" s="892"/>
      <c r="R85" s="892"/>
      <c r="S85" s="892"/>
      <c r="T85" s="892"/>
      <c r="U85" s="892"/>
      <c r="V85" s="892"/>
    </row>
    <row r="86" spans="1:22" ht="15.75" customHeight="1">
      <c r="A86" s="892"/>
      <c r="B86" s="892"/>
      <c r="C86" s="892"/>
      <c r="D86" s="892"/>
      <c r="E86" s="892"/>
      <c r="F86" s="892"/>
      <c r="G86" s="892"/>
      <c r="H86" s="892"/>
      <c r="I86" s="892"/>
      <c r="J86" s="892"/>
      <c r="K86" s="892"/>
      <c r="L86" s="892"/>
      <c r="M86" s="892"/>
      <c r="N86" s="892"/>
      <c r="O86" s="892"/>
      <c r="P86" s="892"/>
      <c r="Q86" s="892"/>
      <c r="R86" s="892"/>
      <c r="S86" s="892"/>
      <c r="T86" s="892"/>
      <c r="U86" s="892"/>
      <c r="V86" s="892"/>
    </row>
    <row r="87" spans="1:22" ht="15.75" customHeight="1">
      <c r="A87" s="892"/>
      <c r="B87" s="892"/>
      <c r="C87" s="892"/>
      <c r="D87" s="892"/>
      <c r="E87" s="892"/>
      <c r="F87" s="892"/>
      <c r="G87" s="892"/>
      <c r="H87" s="892"/>
      <c r="I87" s="892"/>
      <c r="J87" s="892"/>
      <c r="K87" s="892"/>
      <c r="L87" s="892"/>
      <c r="M87" s="892"/>
      <c r="N87" s="892"/>
      <c r="O87" s="892"/>
      <c r="P87" s="892"/>
      <c r="Q87" s="892"/>
      <c r="R87" s="892"/>
      <c r="S87" s="892"/>
      <c r="T87" s="892"/>
      <c r="U87" s="892"/>
      <c r="V87" s="892"/>
    </row>
    <row r="88" spans="1:22" ht="15.75" customHeight="1">
      <c r="A88" s="892"/>
      <c r="B88" s="892"/>
      <c r="C88" s="892"/>
      <c r="D88" s="892"/>
      <c r="E88" s="892"/>
      <c r="F88" s="892"/>
      <c r="G88" s="892"/>
      <c r="H88" s="892"/>
      <c r="I88" s="892"/>
      <c r="J88" s="892"/>
      <c r="K88" s="892"/>
      <c r="L88" s="892"/>
      <c r="M88" s="892"/>
      <c r="N88" s="892"/>
      <c r="O88" s="892"/>
      <c r="P88" s="892"/>
      <c r="Q88" s="892"/>
      <c r="R88" s="892"/>
      <c r="S88" s="892"/>
      <c r="T88" s="892"/>
      <c r="U88" s="892"/>
      <c r="V88" s="892"/>
    </row>
    <row r="89" spans="1:22" ht="15.75" customHeight="1">
      <c r="A89" s="892"/>
      <c r="B89" s="892"/>
      <c r="C89" s="892"/>
      <c r="D89" s="892"/>
      <c r="E89" s="892"/>
      <c r="F89" s="892"/>
      <c r="G89" s="892"/>
      <c r="H89" s="892"/>
      <c r="I89" s="892"/>
      <c r="J89" s="892"/>
      <c r="K89" s="892"/>
      <c r="L89" s="892"/>
      <c r="M89" s="892"/>
      <c r="N89" s="892"/>
      <c r="O89" s="892"/>
      <c r="P89" s="892"/>
      <c r="Q89" s="892"/>
      <c r="R89" s="892"/>
      <c r="S89" s="892"/>
      <c r="T89" s="892"/>
      <c r="U89" s="892"/>
      <c r="V89" s="892"/>
    </row>
    <row r="90" spans="1:22" ht="15.75" customHeight="1">
      <c r="A90" s="892"/>
      <c r="B90" s="892"/>
      <c r="C90" s="892"/>
      <c r="D90" s="892"/>
      <c r="E90" s="892"/>
      <c r="F90" s="892"/>
      <c r="G90" s="892"/>
      <c r="H90" s="892"/>
      <c r="I90" s="892"/>
      <c r="J90" s="892"/>
      <c r="K90" s="892"/>
      <c r="L90" s="892"/>
      <c r="M90" s="892"/>
      <c r="N90" s="892"/>
      <c r="O90" s="892"/>
      <c r="P90" s="892"/>
      <c r="Q90" s="892"/>
      <c r="R90" s="892"/>
      <c r="S90" s="892"/>
      <c r="T90" s="892"/>
      <c r="U90" s="892"/>
      <c r="V90" s="892"/>
    </row>
    <row r="91" spans="1:22" ht="15.75" customHeight="1">
      <c r="A91" s="892"/>
      <c r="B91" s="892"/>
      <c r="C91" s="892"/>
      <c r="D91" s="892"/>
      <c r="E91" s="892"/>
      <c r="F91" s="892"/>
      <c r="G91" s="892"/>
      <c r="H91" s="892"/>
      <c r="I91" s="892"/>
      <c r="J91" s="892"/>
      <c r="K91" s="892"/>
      <c r="L91" s="892"/>
      <c r="M91" s="892"/>
      <c r="N91" s="892"/>
      <c r="O91" s="892"/>
      <c r="P91" s="892"/>
      <c r="Q91" s="892"/>
      <c r="R91" s="892"/>
      <c r="S91" s="892"/>
      <c r="T91" s="892"/>
      <c r="U91" s="892"/>
      <c r="V91" s="892"/>
    </row>
    <row r="92" spans="1:22" ht="15.75" customHeight="1">
      <c r="A92" s="892"/>
      <c r="B92" s="892"/>
      <c r="C92" s="892"/>
      <c r="D92" s="892"/>
      <c r="E92" s="892"/>
      <c r="F92" s="892"/>
      <c r="G92" s="892"/>
      <c r="H92" s="892"/>
      <c r="I92" s="892"/>
      <c r="J92" s="892"/>
      <c r="K92" s="892"/>
      <c r="L92" s="892"/>
      <c r="M92" s="892"/>
      <c r="N92" s="892"/>
      <c r="O92" s="892"/>
      <c r="P92" s="892"/>
      <c r="Q92" s="892"/>
      <c r="R92" s="892"/>
      <c r="S92" s="892"/>
      <c r="T92" s="892"/>
      <c r="U92" s="892"/>
      <c r="V92" s="892"/>
    </row>
    <row r="93" spans="1:22" ht="15.75" customHeight="1">
      <c r="A93" s="892"/>
      <c r="B93" s="892"/>
      <c r="C93" s="892"/>
      <c r="D93" s="892"/>
      <c r="E93" s="892"/>
      <c r="F93" s="892"/>
      <c r="G93" s="892"/>
      <c r="H93" s="892"/>
      <c r="I93" s="892"/>
      <c r="J93" s="892"/>
      <c r="K93" s="892"/>
      <c r="L93" s="892"/>
      <c r="M93" s="892"/>
      <c r="N93" s="892"/>
      <c r="O93" s="892"/>
      <c r="P93" s="892"/>
      <c r="Q93" s="892"/>
      <c r="R93" s="892"/>
      <c r="S93" s="892"/>
      <c r="T93" s="892"/>
      <c r="U93" s="892"/>
      <c r="V93" s="892"/>
    </row>
    <row r="94" spans="1:22" ht="15.75" customHeight="1">
      <c r="A94" s="892"/>
      <c r="B94" s="892"/>
      <c r="C94" s="892"/>
      <c r="D94" s="892"/>
      <c r="E94" s="892"/>
      <c r="F94" s="892"/>
      <c r="G94" s="892"/>
      <c r="H94" s="892"/>
      <c r="I94" s="892"/>
      <c r="J94" s="892"/>
      <c r="K94" s="892"/>
      <c r="L94" s="892"/>
      <c r="M94" s="892"/>
      <c r="N94" s="892"/>
      <c r="O94" s="892"/>
      <c r="P94" s="892"/>
      <c r="Q94" s="892"/>
      <c r="R94" s="892"/>
      <c r="S94" s="892"/>
      <c r="T94" s="892"/>
      <c r="U94" s="892"/>
      <c r="V94" s="892"/>
    </row>
    <row r="95" spans="1:22" ht="15.75" customHeight="1">
      <c r="A95" s="892"/>
      <c r="B95" s="892"/>
      <c r="C95" s="892"/>
      <c r="D95" s="892"/>
      <c r="E95" s="892"/>
      <c r="F95" s="892"/>
      <c r="G95" s="892"/>
      <c r="H95" s="892"/>
      <c r="I95" s="892"/>
      <c r="J95" s="892"/>
      <c r="K95" s="892"/>
      <c r="L95" s="892"/>
      <c r="M95" s="892"/>
      <c r="N95" s="892"/>
      <c r="O95" s="892"/>
      <c r="P95" s="892"/>
      <c r="Q95" s="892"/>
      <c r="R95" s="892"/>
      <c r="S95" s="892"/>
      <c r="T95" s="892"/>
      <c r="U95" s="892"/>
      <c r="V95" s="892"/>
    </row>
    <row r="96" spans="1:22" ht="15.75" customHeight="1">
      <c r="A96" s="892"/>
      <c r="B96" s="892"/>
      <c r="C96" s="892"/>
      <c r="D96" s="892"/>
      <c r="E96" s="892"/>
      <c r="F96" s="892"/>
      <c r="G96" s="892"/>
      <c r="H96" s="892"/>
      <c r="I96" s="892"/>
      <c r="J96" s="892"/>
      <c r="K96" s="892"/>
      <c r="L96" s="892"/>
      <c r="M96" s="892"/>
      <c r="N96" s="892"/>
      <c r="O96" s="892"/>
      <c r="P96" s="892"/>
      <c r="Q96" s="892"/>
      <c r="R96" s="892"/>
      <c r="S96" s="892"/>
      <c r="T96" s="892"/>
      <c r="U96" s="892"/>
      <c r="V96" s="892"/>
    </row>
    <row r="97" spans="1:22" ht="15.75" customHeight="1">
      <c r="A97" s="892"/>
      <c r="B97" s="892"/>
      <c r="C97" s="892"/>
      <c r="D97" s="892"/>
      <c r="E97" s="892"/>
      <c r="F97" s="892"/>
      <c r="G97" s="892"/>
      <c r="H97" s="892"/>
      <c r="I97" s="892"/>
      <c r="J97" s="892"/>
      <c r="K97" s="892"/>
      <c r="L97" s="892"/>
      <c r="M97" s="892"/>
      <c r="N97" s="892"/>
      <c r="O97" s="892"/>
      <c r="P97" s="892"/>
      <c r="Q97" s="892"/>
      <c r="R97" s="892"/>
      <c r="S97" s="892"/>
      <c r="T97" s="892"/>
      <c r="U97" s="892"/>
      <c r="V97" s="892"/>
    </row>
    <row r="98" spans="1:22" ht="15.75" customHeight="1">
      <c r="A98" s="892"/>
      <c r="B98" s="892"/>
      <c r="C98" s="892"/>
      <c r="D98" s="892"/>
      <c r="E98" s="892"/>
      <c r="F98" s="892"/>
      <c r="G98" s="892"/>
      <c r="H98" s="892"/>
      <c r="I98" s="892"/>
      <c r="J98" s="892"/>
      <c r="K98" s="892"/>
      <c r="L98" s="892"/>
      <c r="M98" s="892"/>
      <c r="N98" s="892"/>
      <c r="O98" s="892"/>
      <c r="P98" s="892"/>
      <c r="Q98" s="892"/>
      <c r="R98" s="892"/>
      <c r="S98" s="892"/>
      <c r="T98" s="892"/>
      <c r="U98" s="892"/>
      <c r="V98" s="892"/>
    </row>
    <row r="99" spans="1:22" ht="15.75" customHeight="1">
      <c r="A99" s="892"/>
      <c r="B99" s="892"/>
      <c r="C99" s="892"/>
      <c r="D99" s="892"/>
      <c r="E99" s="892"/>
      <c r="F99" s="892"/>
      <c r="G99" s="892"/>
      <c r="H99" s="892"/>
      <c r="I99" s="892"/>
      <c r="J99" s="892"/>
      <c r="K99" s="892"/>
      <c r="L99" s="892"/>
      <c r="M99" s="892"/>
      <c r="N99" s="892"/>
      <c r="O99" s="892"/>
      <c r="P99" s="892"/>
      <c r="Q99" s="892"/>
      <c r="R99" s="892"/>
      <c r="S99" s="892"/>
      <c r="T99" s="892"/>
      <c r="U99" s="892"/>
      <c r="V99" s="892"/>
    </row>
    <row r="100" spans="1:22"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c r="U100" s="892"/>
      <c r="V100" s="892"/>
    </row>
    <row r="101" spans="1:22"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c r="U101" s="892"/>
      <c r="V101" s="892"/>
    </row>
    <row r="102" spans="1:22"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c r="U102" s="892"/>
      <c r="V102" s="892"/>
    </row>
    <row r="103" spans="1:22"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c r="U103" s="892"/>
      <c r="V103" s="892"/>
    </row>
    <row r="104" spans="1:22"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c r="U104" s="892"/>
      <c r="V104" s="892"/>
    </row>
    <row r="105" spans="1:22"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c r="U105" s="892"/>
      <c r="V105" s="892"/>
    </row>
    <row r="106" spans="1:22"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c r="U106" s="892"/>
      <c r="V106" s="892"/>
    </row>
    <row r="107" spans="1:22"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c r="U107" s="892"/>
      <c r="V107" s="892"/>
    </row>
    <row r="108" spans="1:22"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c r="U108" s="892"/>
      <c r="V108" s="892"/>
    </row>
    <row r="109" spans="1:22"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c r="U109" s="892"/>
      <c r="V109" s="892"/>
    </row>
    <row r="110" spans="1:22"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c r="U110" s="892"/>
      <c r="V110" s="892"/>
    </row>
    <row r="111" spans="1:22"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c r="U111" s="892"/>
      <c r="V111" s="892"/>
    </row>
    <row r="112" spans="1:22"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c r="U112" s="892"/>
      <c r="V112" s="892"/>
    </row>
    <row r="113" spans="1:22"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c r="U113" s="892"/>
      <c r="V113" s="892"/>
    </row>
    <row r="114" spans="1:22"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c r="U114" s="892"/>
      <c r="V114" s="892"/>
    </row>
    <row r="115" spans="1:22"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c r="U115" s="892"/>
      <c r="V115" s="892"/>
    </row>
    <row r="116" spans="1:22"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c r="U116" s="892"/>
      <c r="V116" s="892"/>
    </row>
    <row r="117" spans="1:22"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c r="U117" s="892"/>
      <c r="V117" s="892"/>
    </row>
    <row r="118" spans="1:22"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c r="U118" s="892"/>
      <c r="V118" s="892"/>
    </row>
    <row r="119" spans="1:22"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c r="U119" s="892"/>
      <c r="V119" s="892"/>
    </row>
    <row r="120" spans="1:22"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c r="U120" s="892"/>
      <c r="V120" s="892"/>
    </row>
    <row r="121" spans="1:22"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c r="U121" s="892"/>
      <c r="V121" s="892"/>
    </row>
    <row r="122" spans="1:22"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c r="U122" s="892"/>
      <c r="V122" s="892"/>
    </row>
    <row r="123" spans="1:22"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c r="U123" s="892"/>
      <c r="V123" s="892"/>
    </row>
    <row r="124" spans="1:22"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c r="U124" s="892"/>
      <c r="V124" s="892"/>
    </row>
    <row r="125" spans="1:22"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c r="U125" s="892"/>
      <c r="V125" s="892"/>
    </row>
    <row r="126" spans="1:22"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c r="U126" s="892"/>
      <c r="V126" s="892"/>
    </row>
    <row r="127" spans="1:22"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c r="U127" s="892"/>
      <c r="V127" s="892"/>
    </row>
    <row r="128" spans="1:22"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c r="U128" s="892"/>
      <c r="V128" s="892"/>
    </row>
    <row r="129" spans="1:22"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row>
    <row r="130" spans="1:22"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c r="U130" s="892"/>
      <c r="V130" s="892"/>
    </row>
    <row r="131" spans="1:22"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c r="U131" s="892"/>
      <c r="V131" s="892"/>
    </row>
    <row r="132" spans="1:22"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c r="U132" s="892"/>
      <c r="V132" s="892"/>
    </row>
    <row r="133" spans="1:22"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c r="U133" s="892"/>
      <c r="V133" s="892"/>
    </row>
    <row r="134" spans="1:22"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c r="U134" s="892"/>
      <c r="V134" s="892"/>
    </row>
    <row r="135" spans="1:22"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c r="U135" s="892"/>
      <c r="V135" s="892"/>
    </row>
    <row r="136" spans="1:22"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c r="U136" s="892"/>
      <c r="V136" s="892"/>
    </row>
    <row r="137" spans="1:22"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c r="U137" s="892"/>
      <c r="V137" s="892"/>
    </row>
    <row r="138" spans="1:22"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c r="U138" s="892"/>
      <c r="V138" s="892"/>
    </row>
    <row r="139" spans="1:22"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c r="U139" s="892"/>
      <c r="V139" s="892"/>
    </row>
    <row r="140" spans="1:22"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c r="U140" s="892"/>
      <c r="V140" s="892"/>
    </row>
    <row r="141" spans="1:22"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c r="U141" s="892"/>
      <c r="V141" s="892"/>
    </row>
    <row r="142" spans="1:22"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c r="U142" s="892"/>
      <c r="V142" s="892"/>
    </row>
    <row r="143" spans="1:22"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c r="U143" s="892"/>
      <c r="V143" s="892"/>
    </row>
    <row r="144" spans="1:22"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c r="U144" s="892"/>
      <c r="V144" s="892"/>
    </row>
    <row r="145" spans="1:22"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c r="U145" s="892"/>
      <c r="V145" s="892"/>
    </row>
    <row r="146" spans="1:22"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c r="U146" s="892"/>
      <c r="V146" s="892"/>
    </row>
    <row r="147" spans="1:22"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c r="U147" s="892"/>
      <c r="V147" s="892"/>
    </row>
    <row r="148" spans="1:22"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c r="U148" s="892"/>
      <c r="V148" s="892"/>
    </row>
    <row r="149" spans="1:22"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c r="U149" s="892"/>
      <c r="V149" s="892"/>
    </row>
    <row r="150" spans="1:22"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c r="U150" s="892"/>
      <c r="V150" s="892"/>
    </row>
    <row r="151" spans="1:22"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c r="U151" s="892"/>
      <c r="V151" s="892"/>
    </row>
    <row r="152" spans="1:22"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c r="U152" s="892"/>
      <c r="V152" s="892"/>
    </row>
    <row r="153" spans="1:22"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c r="U153" s="892"/>
      <c r="V153" s="892"/>
    </row>
    <row r="154" spans="1:22"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c r="U154" s="892"/>
      <c r="V154" s="892"/>
    </row>
    <row r="155" spans="1:22"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c r="U155" s="892"/>
      <c r="V155" s="892"/>
    </row>
    <row r="156" spans="1:22"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c r="U156" s="892"/>
      <c r="V156" s="892"/>
    </row>
    <row r="157" spans="1:22"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c r="U157" s="892"/>
      <c r="V157" s="892"/>
    </row>
    <row r="158" spans="1:22"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c r="U158" s="892"/>
      <c r="V158" s="892"/>
    </row>
    <row r="159" spans="1:22"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c r="U159" s="892"/>
      <c r="V159" s="892"/>
    </row>
    <row r="160" spans="1:22"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c r="U160" s="892"/>
      <c r="V160" s="892"/>
    </row>
    <row r="161" spans="1:22"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c r="U161" s="892"/>
      <c r="V161" s="892"/>
    </row>
    <row r="162" spans="1:22"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c r="U162" s="892"/>
      <c r="V162" s="892"/>
    </row>
    <row r="163" spans="1:22"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c r="U163" s="892"/>
      <c r="V163" s="892"/>
    </row>
    <row r="164" spans="1:22"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c r="U164" s="892"/>
      <c r="V164" s="892"/>
    </row>
    <row r="165" spans="1:22"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c r="U165" s="892"/>
      <c r="V165" s="892"/>
    </row>
    <row r="166" spans="1:22"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c r="U166" s="892"/>
      <c r="V166" s="892"/>
    </row>
    <row r="167" spans="1:22"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c r="U167" s="892"/>
      <c r="V167" s="892"/>
    </row>
    <row r="168" spans="1:22"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c r="U168" s="892"/>
      <c r="V168" s="892"/>
    </row>
    <row r="169" spans="1:22"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c r="U169" s="892"/>
      <c r="V169" s="892"/>
    </row>
    <row r="170" spans="1:22"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c r="U170" s="892"/>
      <c r="V170" s="892"/>
    </row>
    <row r="171" spans="1:22"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c r="U171" s="892"/>
      <c r="V171" s="892"/>
    </row>
    <row r="172" spans="1:22"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c r="U172" s="892"/>
      <c r="V172" s="892"/>
    </row>
    <row r="173" spans="1:22"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c r="U173" s="892"/>
      <c r="V173" s="892"/>
    </row>
    <row r="174" spans="1:22"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c r="U174" s="892"/>
      <c r="V174" s="892"/>
    </row>
    <row r="175" spans="1:22"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c r="U175" s="892"/>
      <c r="V175" s="892"/>
    </row>
    <row r="176" spans="1:22"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c r="U176" s="892"/>
      <c r="V176" s="892"/>
    </row>
    <row r="177" spans="1:22"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c r="U177" s="892"/>
      <c r="V177" s="892"/>
    </row>
    <row r="178" spans="1:22"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c r="U178" s="892"/>
      <c r="V178" s="892"/>
    </row>
    <row r="179" spans="1:22"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c r="U179" s="892"/>
      <c r="V179" s="892"/>
    </row>
    <row r="180" spans="1:22"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c r="U180" s="892"/>
      <c r="V180" s="892"/>
    </row>
    <row r="181" spans="1:22"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c r="U181" s="892"/>
      <c r="V181" s="892"/>
    </row>
    <row r="182" spans="1:22"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c r="U182" s="892"/>
      <c r="V182" s="892"/>
    </row>
    <row r="183" spans="1:22"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c r="U183" s="892"/>
      <c r="V183" s="892"/>
    </row>
    <row r="184" spans="1:22"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c r="U184" s="892"/>
      <c r="V184" s="892"/>
    </row>
    <row r="185" spans="1:22"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c r="U185" s="892"/>
      <c r="V185" s="892"/>
    </row>
    <row r="186" spans="1:22"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c r="U186" s="892"/>
      <c r="V186" s="892"/>
    </row>
    <row r="187" spans="1:22"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c r="U187" s="892"/>
      <c r="V187" s="892"/>
    </row>
    <row r="188" spans="1:22"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c r="U188" s="892"/>
      <c r="V188" s="892"/>
    </row>
    <row r="189" spans="1:22"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c r="U189" s="892"/>
      <c r="V189" s="892"/>
    </row>
    <row r="190" spans="1:22"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c r="U190" s="892"/>
      <c r="V190" s="892"/>
    </row>
    <row r="191" spans="1:22"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c r="U191" s="892"/>
      <c r="V191" s="892"/>
    </row>
    <row r="192" spans="1:22"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c r="U192" s="892"/>
      <c r="V192" s="892"/>
    </row>
    <row r="193" spans="1:22"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c r="U193" s="892"/>
      <c r="V193" s="892"/>
    </row>
    <row r="194" spans="1:22"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c r="U194" s="892"/>
      <c r="V194" s="892"/>
    </row>
    <row r="195" spans="1:22"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c r="U195" s="892"/>
      <c r="V195" s="892"/>
    </row>
    <row r="196" spans="1:22"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c r="U196" s="892"/>
      <c r="V196" s="892"/>
    </row>
    <row r="197" spans="1:22"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c r="U197" s="892"/>
      <c r="V197" s="892"/>
    </row>
    <row r="198" spans="1:22"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c r="U198" s="892"/>
      <c r="V198" s="892"/>
    </row>
    <row r="199" spans="1:22"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c r="U199" s="892"/>
      <c r="V199" s="892"/>
    </row>
    <row r="200" spans="1:22"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c r="U200" s="892"/>
      <c r="V200" s="892"/>
    </row>
    <row r="201" spans="1:22"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c r="U201" s="892"/>
      <c r="V201" s="892"/>
    </row>
    <row r="202" spans="1:22"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c r="U202" s="892"/>
      <c r="V202" s="892"/>
    </row>
    <row r="203" spans="1:22"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c r="U203" s="892"/>
      <c r="V203" s="892"/>
    </row>
    <row r="204" spans="1:22"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c r="U204" s="892"/>
      <c r="V204" s="892"/>
    </row>
    <row r="205" spans="1:22"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c r="U205" s="892"/>
      <c r="V205" s="892"/>
    </row>
    <row r="206" spans="1:22"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c r="U206" s="892"/>
      <c r="V206" s="892"/>
    </row>
    <row r="207" spans="1:22"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c r="U207" s="892"/>
      <c r="V207" s="892"/>
    </row>
    <row r="208" spans="1:22"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row>
    <row r="209" spans="1:22"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row>
    <row r="210" spans="1:22"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row>
    <row r="211" spans="1:22"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row>
    <row r="212" spans="1:22"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row>
    <row r="213" spans="1:22"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row>
    <row r="214" spans="1:22"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row>
    <row r="215" spans="1:22"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2"/>
      <c r="U215" s="892"/>
      <c r="V215" s="892"/>
    </row>
    <row r="216" spans="1:22" ht="15.75" customHeight="1">
      <c r="A216" s="892"/>
      <c r="B216" s="892"/>
      <c r="C216" s="892"/>
      <c r="D216" s="892"/>
      <c r="E216" s="892"/>
      <c r="F216" s="892"/>
      <c r="G216" s="892"/>
      <c r="H216" s="892"/>
      <c r="I216" s="892"/>
      <c r="J216" s="892"/>
      <c r="K216" s="891"/>
      <c r="L216" s="892"/>
      <c r="M216" s="892"/>
      <c r="N216" s="892"/>
      <c r="O216" s="892"/>
      <c r="P216" s="892"/>
      <c r="Q216" s="892"/>
      <c r="R216" s="892"/>
      <c r="S216" s="892"/>
      <c r="T216" s="892"/>
      <c r="U216" s="892"/>
      <c r="V216" s="892"/>
    </row>
    <row r="217" spans="1:22" ht="15.75" customHeight="1">
      <c r="A217" s="892"/>
      <c r="B217" s="892"/>
      <c r="C217" s="892"/>
      <c r="D217" s="892"/>
      <c r="E217" s="892"/>
      <c r="F217" s="892"/>
      <c r="G217" s="892"/>
      <c r="H217" s="892"/>
      <c r="I217" s="892"/>
      <c r="J217" s="892"/>
      <c r="K217" s="891"/>
      <c r="L217" s="892"/>
      <c r="M217" s="892"/>
      <c r="N217" s="892"/>
      <c r="O217" s="892"/>
      <c r="P217" s="892"/>
      <c r="Q217" s="892"/>
      <c r="R217" s="892"/>
      <c r="S217" s="892"/>
      <c r="T217" s="892"/>
      <c r="U217" s="892"/>
      <c r="V217" s="892"/>
    </row>
    <row r="218" spans="1:22" ht="15.75" customHeight="1">
      <c r="A218" s="892"/>
      <c r="B218" s="892"/>
      <c r="C218" s="892"/>
      <c r="D218" s="892"/>
      <c r="E218" s="892"/>
      <c r="F218" s="892"/>
      <c r="G218" s="892"/>
      <c r="H218" s="892"/>
      <c r="I218" s="892"/>
      <c r="J218" s="892"/>
      <c r="K218" s="891"/>
      <c r="L218" s="892"/>
      <c r="M218" s="892"/>
      <c r="N218" s="892"/>
      <c r="O218" s="892"/>
      <c r="P218" s="892"/>
      <c r="Q218" s="892"/>
      <c r="R218" s="892"/>
      <c r="S218" s="892"/>
      <c r="T218" s="892"/>
      <c r="U218" s="892"/>
      <c r="V218" s="892"/>
    </row>
    <row r="219" spans="1:22" ht="15.75" customHeight="1">
      <c r="A219" s="892"/>
      <c r="B219" s="892"/>
      <c r="C219" s="892"/>
      <c r="D219" s="892"/>
      <c r="E219" s="892"/>
      <c r="F219" s="892"/>
      <c r="G219" s="892"/>
      <c r="H219" s="892"/>
      <c r="I219" s="892"/>
      <c r="J219" s="892"/>
      <c r="K219" s="891"/>
      <c r="L219" s="892"/>
      <c r="M219" s="892"/>
      <c r="N219" s="892"/>
      <c r="O219" s="892"/>
      <c r="P219" s="892"/>
      <c r="Q219" s="892"/>
      <c r="R219" s="892"/>
      <c r="S219" s="892"/>
      <c r="T219" s="892"/>
      <c r="U219" s="892"/>
      <c r="V219" s="892"/>
    </row>
    <row r="220" spans="1:22" ht="15.75" customHeight="1">
      <c r="A220" s="892"/>
      <c r="B220" s="892"/>
      <c r="C220" s="892"/>
      <c r="D220" s="892"/>
      <c r="E220" s="892"/>
      <c r="F220" s="892"/>
      <c r="G220" s="892"/>
      <c r="H220" s="892"/>
      <c r="I220" s="892"/>
      <c r="J220" s="892"/>
      <c r="K220" s="891"/>
      <c r="L220" s="892"/>
      <c r="M220" s="892"/>
      <c r="N220" s="892"/>
      <c r="O220" s="892"/>
      <c r="P220" s="892"/>
      <c r="Q220" s="892"/>
      <c r="R220" s="892"/>
      <c r="S220" s="892"/>
      <c r="T220" s="892"/>
      <c r="U220" s="892"/>
      <c r="V220" s="892"/>
    </row>
    <row r="221" spans="1:22" ht="15.75" customHeight="1">
      <c r="A221" s="892"/>
      <c r="B221" s="892"/>
      <c r="C221" s="892"/>
      <c r="D221" s="892"/>
      <c r="E221" s="892"/>
      <c r="F221" s="892"/>
      <c r="G221" s="892"/>
      <c r="H221" s="892"/>
      <c r="I221" s="892"/>
      <c r="J221" s="892"/>
      <c r="K221" s="891"/>
      <c r="L221" s="891"/>
      <c r="M221" s="892"/>
      <c r="N221" s="892"/>
      <c r="O221" s="892"/>
      <c r="P221" s="892"/>
      <c r="Q221" s="892"/>
      <c r="R221" s="892"/>
      <c r="S221" s="892"/>
      <c r="T221" s="892"/>
      <c r="U221" s="892"/>
      <c r="V221" s="892"/>
    </row>
    <row r="222" spans="1:22" ht="15.75" customHeight="1">
      <c r="A222" s="891"/>
      <c r="B222" s="891"/>
      <c r="C222" s="891"/>
      <c r="D222" s="891"/>
      <c r="E222" s="891"/>
      <c r="F222" s="891"/>
      <c r="G222" s="891"/>
      <c r="H222" s="891"/>
      <c r="I222" s="891"/>
      <c r="J222" s="891"/>
      <c r="K222" s="891"/>
      <c r="L222" s="891"/>
      <c r="M222" s="891"/>
      <c r="N222" s="891"/>
      <c r="O222" s="891"/>
      <c r="P222" s="891"/>
      <c r="Q222" s="891"/>
      <c r="R222" s="891"/>
      <c r="S222" s="891"/>
      <c r="T222" s="891"/>
      <c r="U222" s="891"/>
      <c r="V222" s="891"/>
    </row>
    <row r="223" spans="1:22" ht="15.75" customHeight="1">
      <c r="A223" s="891"/>
      <c r="B223" s="891"/>
      <c r="C223" s="891"/>
      <c r="D223" s="891"/>
      <c r="E223" s="891"/>
      <c r="F223" s="891"/>
      <c r="G223" s="891"/>
      <c r="H223" s="891"/>
      <c r="I223" s="891"/>
      <c r="J223" s="891"/>
      <c r="K223" s="891"/>
      <c r="L223" s="891"/>
      <c r="M223" s="891"/>
      <c r="N223" s="891"/>
      <c r="O223" s="891"/>
      <c r="P223" s="891"/>
      <c r="Q223" s="891"/>
      <c r="R223" s="891"/>
      <c r="S223" s="891"/>
      <c r="T223" s="891"/>
      <c r="U223" s="891"/>
      <c r="V223" s="891"/>
    </row>
    <row r="224" spans="1:22" ht="15.75" customHeight="1">
      <c r="A224" s="891"/>
      <c r="B224" s="891"/>
      <c r="C224" s="891"/>
      <c r="D224" s="891"/>
      <c r="E224" s="891"/>
      <c r="F224" s="891"/>
      <c r="G224" s="891"/>
      <c r="H224" s="891"/>
      <c r="I224" s="891"/>
      <c r="J224" s="891"/>
      <c r="K224" s="891"/>
      <c r="L224" s="891"/>
      <c r="M224" s="891"/>
      <c r="N224" s="891"/>
      <c r="O224" s="891"/>
      <c r="P224" s="891"/>
      <c r="Q224" s="891"/>
      <c r="R224" s="891"/>
      <c r="S224" s="891"/>
      <c r="T224" s="891"/>
      <c r="U224" s="891"/>
      <c r="V224" s="891"/>
    </row>
    <row r="225" spans="1:22" ht="15.75" customHeight="1">
      <c r="A225" s="891"/>
      <c r="B225" s="891"/>
      <c r="C225" s="891"/>
      <c r="D225" s="891"/>
      <c r="E225" s="891"/>
      <c r="F225" s="891"/>
      <c r="G225" s="891"/>
      <c r="H225" s="891"/>
      <c r="I225" s="891"/>
      <c r="J225" s="891"/>
      <c r="K225" s="891"/>
      <c r="L225" s="891"/>
      <c r="M225" s="891"/>
      <c r="N225" s="891"/>
      <c r="O225" s="891"/>
      <c r="P225" s="891"/>
      <c r="Q225" s="891"/>
      <c r="R225" s="891"/>
      <c r="S225" s="891"/>
      <c r="T225" s="891"/>
      <c r="U225" s="891"/>
      <c r="V225" s="891"/>
    </row>
    <row r="226" spans="1:22" ht="15.75" customHeight="1">
      <c r="A226" s="891"/>
      <c r="B226" s="891"/>
      <c r="C226" s="891"/>
      <c r="D226" s="891"/>
      <c r="E226" s="891"/>
      <c r="F226" s="891"/>
      <c r="G226" s="891"/>
      <c r="H226" s="891"/>
      <c r="I226" s="891"/>
      <c r="J226" s="891"/>
      <c r="K226" s="891"/>
      <c r="L226" s="891"/>
      <c r="M226" s="891"/>
      <c r="N226" s="891"/>
      <c r="O226" s="891"/>
      <c r="P226" s="891"/>
      <c r="Q226" s="891"/>
      <c r="R226" s="891"/>
      <c r="S226" s="891"/>
      <c r="T226" s="891"/>
      <c r="U226" s="891"/>
      <c r="V226" s="891"/>
    </row>
    <row r="227" spans="1:22" ht="15.75" customHeight="1">
      <c r="A227" s="891"/>
      <c r="B227" s="891"/>
      <c r="C227" s="891"/>
      <c r="D227" s="891"/>
      <c r="E227" s="891"/>
      <c r="F227" s="891"/>
      <c r="G227" s="891"/>
      <c r="H227" s="891"/>
      <c r="I227" s="891"/>
      <c r="J227" s="891"/>
      <c r="K227" s="891"/>
      <c r="L227" s="891"/>
      <c r="M227" s="891"/>
      <c r="N227" s="891"/>
      <c r="O227" s="891"/>
      <c r="P227" s="891"/>
      <c r="Q227" s="891"/>
      <c r="R227" s="891"/>
      <c r="S227" s="891"/>
      <c r="T227" s="891"/>
      <c r="U227" s="891"/>
      <c r="V227" s="891"/>
    </row>
    <row r="228" spans="1:22" ht="15.75" customHeight="1">
      <c r="A228" s="891"/>
      <c r="B228" s="891"/>
      <c r="C228" s="891"/>
      <c r="D228" s="891"/>
      <c r="E228" s="891"/>
      <c r="F228" s="891"/>
      <c r="G228" s="891"/>
      <c r="H228" s="891"/>
      <c r="I228" s="891"/>
      <c r="J228" s="891"/>
      <c r="K228" s="891"/>
      <c r="L228" s="891"/>
      <c r="M228" s="891"/>
      <c r="N228" s="891"/>
      <c r="O228" s="891"/>
      <c r="P228" s="891"/>
      <c r="Q228" s="891"/>
      <c r="R228" s="891"/>
      <c r="S228" s="891"/>
      <c r="T228" s="891"/>
      <c r="U228" s="891"/>
      <c r="V228" s="891"/>
    </row>
    <row r="229" spans="1:22" ht="15.75" customHeight="1">
      <c r="A229" s="891"/>
      <c r="B229" s="891"/>
      <c r="C229" s="891"/>
      <c r="D229" s="891"/>
      <c r="E229" s="891"/>
      <c r="F229" s="891"/>
      <c r="G229" s="891"/>
      <c r="H229" s="891"/>
      <c r="I229" s="891"/>
      <c r="J229" s="891"/>
      <c r="K229" s="891"/>
      <c r="L229" s="891"/>
      <c r="M229" s="891"/>
      <c r="N229" s="891"/>
      <c r="O229" s="891"/>
      <c r="P229" s="891"/>
      <c r="Q229" s="891"/>
      <c r="R229" s="891"/>
      <c r="S229" s="891"/>
      <c r="T229" s="891"/>
      <c r="U229" s="891"/>
      <c r="V229" s="891"/>
    </row>
    <row r="230" spans="1:22" ht="15.75" customHeight="1">
      <c r="A230" s="891"/>
      <c r="B230" s="891"/>
      <c r="C230" s="891"/>
      <c r="D230" s="891"/>
      <c r="E230" s="891"/>
      <c r="F230" s="891"/>
      <c r="G230" s="891"/>
      <c r="H230" s="891"/>
      <c r="I230" s="891"/>
      <c r="J230" s="891"/>
      <c r="K230" s="891"/>
      <c r="L230" s="891"/>
      <c r="M230" s="891"/>
      <c r="N230" s="891"/>
      <c r="O230" s="891"/>
      <c r="P230" s="891"/>
      <c r="Q230" s="891"/>
      <c r="R230" s="891"/>
      <c r="S230" s="891"/>
      <c r="T230" s="891"/>
      <c r="U230" s="891"/>
      <c r="V230" s="891"/>
    </row>
    <row r="231" spans="1:22" ht="15.75" customHeight="1">
      <c r="A231" s="891"/>
      <c r="B231" s="891"/>
      <c r="C231" s="891"/>
      <c r="D231" s="891"/>
      <c r="E231" s="891"/>
      <c r="F231" s="891"/>
      <c r="G231" s="891"/>
      <c r="H231" s="891"/>
      <c r="I231" s="891"/>
      <c r="J231" s="891"/>
      <c r="K231" s="891"/>
      <c r="L231" s="891"/>
      <c r="M231" s="891"/>
      <c r="N231" s="891"/>
      <c r="O231" s="891"/>
      <c r="P231" s="891"/>
      <c r="Q231" s="891"/>
      <c r="R231" s="891"/>
      <c r="S231" s="891"/>
      <c r="T231" s="891"/>
      <c r="U231" s="891"/>
      <c r="V231" s="891"/>
    </row>
    <row r="232" spans="1:22" ht="15.75" customHeight="1">
      <c r="A232" s="891"/>
      <c r="B232" s="891"/>
      <c r="C232" s="891"/>
      <c r="D232" s="891"/>
      <c r="E232" s="891"/>
      <c r="F232" s="891"/>
      <c r="G232" s="891"/>
      <c r="H232" s="891"/>
      <c r="I232" s="891"/>
      <c r="J232" s="891"/>
      <c r="K232" s="891"/>
      <c r="L232" s="891"/>
      <c r="M232" s="891"/>
      <c r="N232" s="891"/>
      <c r="O232" s="891"/>
      <c r="P232" s="891"/>
      <c r="Q232" s="891"/>
      <c r="R232" s="891"/>
      <c r="S232" s="891"/>
      <c r="T232" s="891"/>
      <c r="U232" s="891"/>
      <c r="V232" s="891"/>
    </row>
    <row r="233" spans="1:22" ht="15.75" customHeight="1">
      <c r="A233" s="891"/>
      <c r="B233" s="891"/>
      <c r="C233" s="891"/>
      <c r="D233" s="891"/>
      <c r="E233" s="891"/>
      <c r="F233" s="891"/>
      <c r="G233" s="891"/>
      <c r="H233" s="891"/>
      <c r="I233" s="891"/>
      <c r="J233" s="891"/>
      <c r="K233" s="891"/>
      <c r="L233" s="891"/>
      <c r="M233" s="891"/>
      <c r="N233" s="891"/>
      <c r="O233" s="891"/>
      <c r="P233" s="891"/>
      <c r="Q233" s="891"/>
      <c r="R233" s="891"/>
      <c r="S233" s="891"/>
      <c r="T233" s="891"/>
      <c r="U233" s="891"/>
      <c r="V233" s="891"/>
    </row>
    <row r="234" spans="1:22" ht="15.75" customHeight="1">
      <c r="A234" s="891"/>
      <c r="B234" s="891"/>
      <c r="C234" s="891"/>
      <c r="D234" s="891"/>
      <c r="E234" s="891"/>
      <c r="F234" s="891"/>
      <c r="G234" s="891"/>
      <c r="H234" s="891"/>
      <c r="I234" s="891"/>
      <c r="J234" s="891"/>
      <c r="K234" s="891"/>
      <c r="L234" s="891"/>
      <c r="M234" s="891"/>
      <c r="N234" s="891"/>
      <c r="O234" s="891"/>
      <c r="P234" s="891"/>
      <c r="Q234" s="891"/>
      <c r="R234" s="891"/>
      <c r="S234" s="891"/>
      <c r="T234" s="891"/>
      <c r="U234" s="891"/>
      <c r="V234" s="891"/>
    </row>
    <row r="235" spans="1:22" ht="15.75" customHeight="1">
      <c r="A235" s="891"/>
      <c r="B235" s="891"/>
      <c r="C235" s="891"/>
      <c r="D235" s="891"/>
      <c r="E235" s="891"/>
      <c r="F235" s="891"/>
      <c r="G235" s="891"/>
      <c r="H235" s="891"/>
      <c r="I235" s="891"/>
      <c r="J235" s="891"/>
      <c r="K235" s="891"/>
      <c r="L235" s="891"/>
      <c r="M235" s="891"/>
      <c r="N235" s="891"/>
      <c r="O235" s="891"/>
      <c r="P235" s="891"/>
      <c r="Q235" s="891"/>
      <c r="R235" s="891"/>
      <c r="S235" s="891"/>
      <c r="T235" s="891"/>
      <c r="U235" s="891"/>
      <c r="V235" s="891"/>
    </row>
    <row r="236" spans="1:22"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c r="U236" s="891"/>
      <c r="V236" s="891"/>
    </row>
    <row r="237" spans="1:22"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c r="U237" s="891"/>
      <c r="V237" s="891"/>
    </row>
    <row r="238" spans="1:22"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c r="U238" s="891"/>
      <c r="V238" s="891"/>
    </row>
    <row r="239" spans="1:22"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c r="U239" s="891"/>
      <c r="V239" s="891"/>
    </row>
    <row r="240" spans="1:22"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c r="U240" s="891"/>
      <c r="V240" s="891"/>
    </row>
    <row r="241" spans="1:22"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c r="U241" s="891"/>
      <c r="V241" s="891"/>
    </row>
    <row r="242" spans="1:22"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c r="U242" s="891"/>
      <c r="V242" s="891"/>
    </row>
    <row r="243" spans="1:22"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c r="U243" s="891"/>
      <c r="V243" s="891"/>
    </row>
    <row r="244" spans="1:22"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c r="U244" s="891"/>
      <c r="V244" s="891"/>
    </row>
    <row r="245" spans="1:22"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c r="U245" s="891"/>
      <c r="V245" s="891"/>
    </row>
    <row r="246" spans="1:22"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c r="U246" s="891"/>
      <c r="V246" s="891"/>
    </row>
    <row r="247" spans="1:22"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c r="U247" s="891"/>
      <c r="V247" s="891"/>
    </row>
    <row r="248" spans="1:22"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c r="U248" s="891"/>
      <c r="V248" s="891"/>
    </row>
    <row r="249" spans="1:22"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c r="U249" s="891"/>
      <c r="V249" s="891"/>
    </row>
    <row r="250" spans="1:22"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c r="U250" s="891"/>
      <c r="V250" s="891"/>
    </row>
    <row r="251" spans="1:22"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row>
    <row r="252" spans="1:22"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row>
    <row r="253" spans="1:22"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row>
    <row r="254" spans="1:22"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row>
    <row r="255" spans="1:22"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row>
    <row r="256" spans="1:22"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row>
    <row r="257" spans="1:22"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row>
    <row r="258" spans="1:22"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row>
    <row r="259" spans="1:22"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row>
    <row r="260" spans="1:22"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row>
    <row r="261" spans="1:22"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row>
    <row r="262" spans="1:22"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row>
    <row r="263" spans="1:22"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row>
    <row r="264" spans="1:22"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row>
    <row r="265" spans="1:22"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row>
    <row r="266" spans="1:22"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row>
    <row r="267" spans="1:22"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row>
    <row r="268" spans="1:22"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row>
    <row r="269" spans="1:22"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row>
    <row r="270" spans="1:22"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row>
    <row r="271" spans="1:22"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row>
    <row r="272" spans="1:22"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row>
    <row r="273" spans="1:22"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row>
    <row r="274" spans="1:22"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row>
    <row r="275" spans="1:22"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row>
    <row r="276" spans="1:22"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row>
    <row r="277" spans="1:22"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row>
    <row r="278" spans="1:22"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row>
    <row r="279" spans="1:22"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row>
    <row r="280" spans="1:22"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row>
    <row r="281" spans="1:22"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row>
    <row r="282" spans="1:22"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row>
    <row r="283" spans="1:22"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row>
    <row r="284" spans="1:22"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row>
    <row r="285" spans="1:22"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row>
    <row r="286" spans="1:22"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row>
    <row r="287" spans="1:22"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row>
    <row r="288" spans="1:22"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row>
    <row r="289" spans="1:22"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row>
    <row r="290" spans="1:22"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row>
    <row r="291" spans="1:22"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row>
    <row r="292" spans="1:22"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row>
    <row r="293" spans="1:22"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row>
    <row r="294" spans="1:22"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row>
    <row r="295" spans="1:22"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row>
    <row r="296" spans="1:22"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row>
    <row r="297" spans="1:22"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row>
    <row r="298" spans="1:22"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row>
    <row r="299" spans="1:22"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row>
    <row r="300" spans="1:22"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row>
    <row r="301" spans="1:22"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row>
    <row r="302" spans="1:22"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row>
    <row r="303" spans="1:22"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row>
    <row r="304" spans="1:22"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row>
    <row r="305" spans="1:22"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row>
    <row r="306" spans="1:22"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row>
    <row r="307" spans="1:22"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row>
    <row r="308" spans="1:22"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row>
    <row r="309" spans="1:22"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row>
    <row r="310" spans="1:22"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row>
    <row r="311" spans="1:22"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row>
    <row r="312" spans="1:22"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row>
    <row r="313" spans="1:22"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row>
    <row r="314" spans="1:22"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row>
    <row r="315" spans="1:22"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row>
    <row r="316" spans="1:22"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row>
    <row r="317" spans="1:22"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row>
    <row r="318" spans="1:22"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row>
    <row r="319" spans="1:22"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row>
    <row r="320" spans="1:22"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row>
    <row r="321" spans="1:22"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row>
    <row r="322" spans="1:22"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row>
    <row r="323" spans="1:22"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row>
    <row r="324" spans="1:22"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row>
    <row r="325" spans="1:22"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row>
    <row r="326" spans="1:22"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row>
    <row r="327" spans="1:22"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row>
    <row r="328" spans="1:22"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row>
    <row r="329" spans="1:22"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row>
    <row r="330" spans="1:22"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row>
    <row r="331" spans="1:22"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row>
    <row r="332" spans="1:22"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row>
    <row r="333" spans="1:22"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row>
    <row r="334" spans="1:22"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row>
    <row r="335" spans="1:22"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row>
    <row r="336" spans="1:22"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row>
    <row r="337" spans="1:22"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row>
    <row r="338" spans="1:22"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row>
    <row r="339" spans="1:22"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row>
    <row r="340" spans="1:22"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row>
    <row r="341" spans="1:22"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row>
    <row r="342" spans="1:22"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row>
    <row r="343" spans="1:22"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row>
    <row r="344" spans="1:22"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row>
    <row r="345" spans="1:22"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row>
    <row r="346" spans="1:22"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row>
    <row r="347" spans="1:22"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row>
    <row r="348" spans="1:22"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row>
    <row r="349" spans="1:22"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row>
    <row r="350" spans="1:22"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row>
    <row r="351" spans="1:22"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row>
    <row r="352" spans="1:22"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row>
    <row r="353" spans="1:22"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row>
    <row r="354" spans="1:22"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row>
    <row r="355" spans="1:22"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row>
    <row r="356" spans="1:22"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row>
    <row r="357" spans="1:22"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row>
    <row r="358" spans="1:22"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row>
    <row r="359" spans="1:22"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row>
    <row r="360" spans="1:22"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row>
    <row r="361" spans="1:22"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row>
    <row r="362" spans="1:22"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row>
    <row r="363" spans="1:22"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row>
    <row r="364" spans="1:22"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row>
    <row r="365" spans="1:22"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row>
    <row r="366" spans="1:22"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row>
    <row r="367" spans="1:22"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row>
    <row r="368" spans="1:22"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row>
    <row r="369" spans="1:22"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row>
    <row r="370" spans="1:22"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row>
    <row r="371" spans="1:22"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row>
    <row r="372" spans="1:22"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row>
    <row r="373" spans="1:22"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row>
    <row r="374" spans="1:22"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row>
    <row r="375" spans="1:22"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row>
    <row r="376" spans="1:22"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row>
    <row r="377" spans="1:22"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row>
    <row r="378" spans="1:22"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row>
    <row r="379" spans="1:22"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row>
    <row r="380" spans="1:22"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row>
    <row r="381" spans="1:22"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row>
    <row r="382" spans="1:22"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row>
    <row r="383" spans="1:22"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row>
    <row r="384" spans="1:22"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row>
    <row r="385" spans="1:22"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row>
    <row r="386" spans="1:22"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row>
    <row r="387" spans="1:22"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row>
    <row r="388" spans="1:22"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row>
    <row r="389" spans="1:22"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row>
    <row r="390" spans="1:22"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row>
    <row r="391" spans="1:22"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row>
    <row r="392" spans="1:22"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row>
    <row r="393" spans="1:22"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row>
    <row r="394" spans="1:22"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row>
    <row r="395" spans="1:22"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row>
    <row r="396" spans="1:22"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row>
    <row r="397" spans="1:22"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row>
    <row r="398" spans="1:22"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row>
    <row r="399" spans="1:22"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row>
    <row r="400" spans="1:22"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row>
    <row r="401" spans="1:22"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row>
    <row r="402" spans="1:22"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row>
    <row r="403" spans="1:22"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row>
    <row r="404" spans="1:22"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row>
    <row r="405" spans="1:22"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row>
    <row r="406" spans="1:22"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row>
    <row r="407" spans="1:22"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row>
    <row r="408" spans="1:22"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row>
    <row r="409" spans="1:22"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row>
    <row r="410" spans="1:22"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row>
    <row r="411" spans="1:22"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row>
    <row r="412" spans="1:22"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row>
    <row r="413" spans="1:22"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row>
    <row r="414" spans="1:22"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row>
    <row r="415" spans="1:22"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row>
    <row r="416" spans="1:22"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row>
    <row r="417" spans="1:22"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row>
    <row r="418" spans="1:22"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row>
    <row r="419" spans="1:22"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row>
    <row r="420" spans="1:22"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row>
    <row r="421" spans="1:22"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row>
    <row r="422" spans="1:22"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row>
    <row r="423" spans="1:22"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row>
    <row r="424" spans="1:22"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row>
    <row r="425" spans="1:22"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row>
    <row r="426" spans="1:22"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row>
    <row r="427" spans="1:22"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row>
    <row r="428" spans="1:22"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row>
    <row r="429" spans="1:22"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row>
    <row r="430" spans="1:22"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row>
    <row r="431" spans="1:22"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row>
    <row r="432" spans="1:22"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row>
    <row r="433" spans="1:22"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row>
    <row r="434" spans="1:22"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row>
    <row r="435" spans="1:22"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row>
    <row r="436" spans="1:22"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row>
    <row r="437" spans="1:22"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row>
    <row r="438" spans="1:22"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row>
    <row r="439" spans="1:22"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row>
    <row r="440" spans="1:22"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row>
    <row r="441" spans="1:22"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row>
    <row r="442" spans="1:22"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row>
    <row r="443" spans="1:22"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row>
    <row r="444" spans="1:22"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row>
    <row r="445" spans="1:22"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row>
    <row r="446" spans="1:22"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row>
    <row r="447" spans="1:22"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row>
    <row r="448" spans="1:22"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row>
    <row r="449" spans="1:22"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row>
    <row r="450" spans="1:22"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row>
    <row r="451" spans="1:22"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row>
    <row r="452" spans="1:22"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row>
    <row r="453" spans="1:22"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row>
    <row r="454" spans="1:22"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row>
    <row r="455" spans="1:22"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row>
    <row r="456" spans="1:22"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row>
    <row r="457" spans="1:22"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row>
    <row r="458" spans="1:22"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row>
    <row r="459" spans="1:22"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row>
    <row r="460" spans="1:22"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row>
    <row r="461" spans="1:22"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row>
    <row r="462" spans="1:22"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row>
    <row r="463" spans="1:22"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row>
    <row r="464" spans="1:22"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row>
    <row r="465" spans="1:22"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row>
    <row r="466" spans="1:22"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row>
    <row r="467" spans="1:22"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row>
    <row r="468" spans="1:22"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row>
    <row r="469" spans="1:22"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row>
    <row r="470" spans="1:22"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row>
    <row r="471" spans="1:22"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row>
    <row r="472" spans="1:22"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row>
    <row r="473" spans="1:22"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row>
    <row r="474" spans="1:22"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row>
    <row r="475" spans="1:22"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row>
    <row r="476" spans="1:22"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row>
    <row r="477" spans="1:22"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row>
    <row r="478" spans="1:22"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row>
    <row r="479" spans="1:22"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row>
    <row r="480" spans="1:22"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row>
    <row r="481" spans="1:22"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row>
    <row r="482" spans="1:22"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row>
    <row r="483" spans="1:22"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row>
    <row r="484" spans="1:22"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row>
    <row r="485" spans="1:22"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row>
    <row r="486" spans="1:22"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row>
    <row r="487" spans="1:22"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row>
    <row r="488" spans="1:22"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row>
    <row r="489" spans="1:22"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row>
    <row r="490" spans="1:22"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row>
    <row r="491" spans="1:22"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row>
    <row r="492" spans="1:22"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row>
    <row r="493" spans="1:22"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row>
    <row r="494" spans="1:22"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row>
    <row r="495" spans="1:22"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row>
    <row r="496" spans="1:22"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row>
    <row r="497" spans="1:22"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row>
    <row r="498" spans="1:22"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row>
    <row r="499" spans="1:22"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row>
    <row r="500" spans="1:22"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row>
    <row r="501" spans="1:22"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row>
    <row r="502" spans="1:22"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row>
    <row r="503" spans="1:22"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row>
    <row r="504" spans="1:22"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row>
    <row r="505" spans="1:22"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row>
    <row r="506" spans="1:22"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row>
    <row r="507" spans="1:22"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row>
    <row r="508" spans="1:22"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row>
    <row r="509" spans="1:22"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row>
    <row r="510" spans="1:22"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row>
    <row r="511" spans="1:22"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row>
    <row r="512" spans="1:22"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row>
    <row r="513" spans="1:22"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row>
    <row r="514" spans="1:22"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row>
    <row r="515" spans="1:22"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row>
    <row r="516" spans="1:22"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row>
    <row r="517" spans="1:22"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row>
    <row r="518" spans="1:22"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row>
    <row r="519" spans="1:22"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row>
    <row r="520" spans="1:22"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row>
    <row r="521" spans="1:22"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row>
    <row r="522" spans="1:22"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row>
    <row r="523" spans="1:22"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row>
    <row r="524" spans="1:22"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row>
    <row r="525" spans="1:22"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row>
    <row r="526" spans="1:22"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row>
    <row r="527" spans="1:22"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row>
    <row r="528" spans="1:22"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row>
    <row r="529" spans="1:22"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row>
    <row r="530" spans="1:22"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row>
    <row r="531" spans="1:22"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row>
    <row r="532" spans="1:22"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row>
    <row r="533" spans="1:22"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row>
    <row r="534" spans="1:22"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row>
    <row r="535" spans="1:22"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row>
    <row r="536" spans="1:22"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row>
    <row r="537" spans="1:22"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row>
    <row r="538" spans="1:22"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row>
    <row r="539" spans="1:22"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row>
    <row r="540" spans="1:22"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row>
    <row r="541" spans="1:22"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row>
    <row r="542" spans="1:22"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row>
    <row r="543" spans="1:22"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row>
    <row r="544" spans="1:22"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row>
    <row r="545" spans="1:22"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row>
    <row r="546" spans="1:22"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row>
    <row r="547" spans="1:22"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row>
    <row r="548" spans="1:22"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row>
    <row r="549" spans="1:22"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row>
    <row r="550" spans="1:22"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row>
    <row r="551" spans="1:22"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row>
    <row r="552" spans="1:22"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row>
    <row r="553" spans="1:22"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row>
    <row r="554" spans="1:22"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row>
    <row r="555" spans="1:22"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row>
    <row r="556" spans="1:22"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row>
    <row r="557" spans="1:22"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row>
    <row r="558" spans="1:22"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row>
    <row r="559" spans="1:22"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row>
    <row r="560" spans="1:22"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row>
    <row r="561" spans="1:22"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row>
    <row r="562" spans="1:22"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row>
    <row r="563" spans="1:22"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row>
    <row r="564" spans="1:22"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row>
    <row r="565" spans="1:22"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row>
    <row r="566" spans="1:22"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row>
    <row r="567" spans="1:22"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row>
    <row r="568" spans="1:22"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row>
    <row r="569" spans="1:22"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row>
    <row r="570" spans="1:22"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row>
    <row r="571" spans="1:22"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row>
    <row r="572" spans="1:22"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row>
    <row r="573" spans="1:22"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row>
    <row r="574" spans="1:22"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row>
    <row r="575" spans="1:22"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row>
    <row r="576" spans="1:22"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row>
    <row r="577" spans="1:22"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row>
    <row r="578" spans="1:22"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row>
    <row r="579" spans="1:22"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row>
    <row r="580" spans="1:22"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row>
    <row r="581" spans="1:22"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row>
    <row r="582" spans="1:22"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row>
    <row r="583" spans="1:22"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row>
    <row r="584" spans="1:22"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row>
    <row r="585" spans="1:22"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row>
    <row r="586" spans="1:22"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row>
    <row r="587" spans="1:22"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row>
    <row r="588" spans="1:22"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row>
    <row r="589" spans="1:22"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row>
    <row r="590" spans="1:22"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row>
    <row r="591" spans="1:22"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row>
    <row r="592" spans="1:22"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row>
    <row r="593" spans="1:22"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row>
    <row r="594" spans="1:22"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row>
    <row r="595" spans="1:22"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row>
    <row r="596" spans="1:22"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row>
    <row r="597" spans="1:22"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row>
    <row r="598" spans="1:22"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row>
    <row r="599" spans="1:22"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row>
    <row r="600" spans="1:22"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row>
    <row r="601" spans="1:22"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row>
    <row r="602" spans="1:22"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row>
    <row r="603" spans="1:22"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row>
    <row r="604" spans="1:22"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row>
    <row r="605" spans="1:22"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row>
    <row r="606" spans="1:22"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row>
    <row r="607" spans="1:22"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row>
    <row r="608" spans="1:22"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row>
    <row r="609" spans="1:22"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row>
    <row r="610" spans="1:22"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row>
    <row r="611" spans="1:22"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row>
    <row r="612" spans="1:22"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row>
    <row r="613" spans="1:22"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row>
    <row r="614" spans="1:22"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row>
    <row r="615" spans="1:22"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row>
    <row r="616" spans="1:22"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row>
    <row r="617" spans="1:22"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row>
    <row r="618" spans="1:22"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row>
    <row r="619" spans="1:22"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row>
    <row r="620" spans="1:22"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row>
    <row r="621" spans="1:22"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row>
    <row r="622" spans="1:22"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row>
    <row r="623" spans="1:22"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row>
    <row r="624" spans="1:22"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row>
    <row r="625" spans="1:22"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row>
    <row r="626" spans="1:22"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row>
    <row r="627" spans="1:22"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row>
    <row r="628" spans="1:22"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row>
    <row r="629" spans="1:22"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row>
    <row r="630" spans="1:22"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row>
    <row r="631" spans="1:22"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row>
    <row r="632" spans="1:22"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row>
    <row r="633" spans="1:22"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row>
    <row r="634" spans="1:22"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row>
    <row r="635" spans="1:22"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row>
    <row r="636" spans="1:22"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row>
    <row r="637" spans="1:22"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row>
    <row r="638" spans="1:22"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row>
    <row r="639" spans="1:22"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row>
    <row r="640" spans="1:22"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row>
    <row r="641" spans="1:22"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row>
    <row r="642" spans="1:22"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row>
    <row r="643" spans="1:22"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row>
    <row r="644" spans="1:22"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row>
    <row r="645" spans="1:22"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row>
    <row r="646" spans="1:22"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row>
    <row r="647" spans="1:22"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row>
    <row r="648" spans="1:22"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row>
    <row r="649" spans="1:22"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row>
    <row r="650" spans="1:22"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row>
    <row r="651" spans="1:22"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row>
    <row r="652" spans="1:22"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row>
    <row r="653" spans="1:22"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row>
    <row r="654" spans="1:22"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row>
    <row r="655" spans="1:22"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row>
    <row r="656" spans="1:22"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row>
    <row r="657" spans="1:22"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row>
    <row r="658" spans="1:22"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row>
    <row r="659" spans="1:22"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row>
    <row r="660" spans="1:22"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row>
    <row r="661" spans="1:22"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row>
    <row r="662" spans="1:22"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row>
    <row r="663" spans="1:22"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row>
    <row r="664" spans="1:22"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row>
    <row r="665" spans="1:22"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row>
    <row r="666" spans="1:22"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row>
    <row r="667" spans="1:22"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row>
    <row r="668" spans="1:22"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row>
    <row r="669" spans="1:22"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row>
    <row r="670" spans="1:22"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row>
    <row r="671" spans="1:22"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row>
    <row r="672" spans="1:22"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row>
    <row r="673" spans="1:22"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row>
    <row r="674" spans="1:22"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row>
    <row r="675" spans="1:22"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row>
    <row r="676" spans="1:22"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row>
    <row r="677" spans="1:22"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row>
    <row r="678" spans="1:22"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row>
    <row r="679" spans="1:22"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row>
    <row r="680" spans="1:22"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row>
    <row r="681" spans="1:22"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row>
    <row r="682" spans="1:22"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row>
    <row r="683" spans="1:22"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row>
    <row r="684" spans="1:22"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row>
    <row r="685" spans="1:22"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row>
    <row r="686" spans="1:22"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row>
    <row r="687" spans="1:22"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row>
    <row r="688" spans="1:22"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row>
    <row r="689" spans="1:22"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row>
    <row r="690" spans="1:22"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row>
    <row r="691" spans="1:22"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row>
    <row r="692" spans="1:22"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row>
    <row r="693" spans="1:22"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row>
    <row r="694" spans="1:22"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row>
    <row r="695" spans="1:22"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row>
    <row r="696" spans="1:22"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row>
    <row r="697" spans="1:22"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row>
    <row r="698" spans="1:22"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row>
    <row r="699" spans="1:22"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row>
    <row r="700" spans="1:22"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row>
    <row r="701" spans="1:22"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row>
    <row r="702" spans="1:22"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row>
    <row r="703" spans="1:22"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row>
    <row r="704" spans="1:22"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row>
    <row r="705" spans="1:22"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row>
    <row r="706" spans="1:22"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row>
    <row r="707" spans="1:22"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row>
    <row r="708" spans="1:22"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row>
    <row r="709" spans="1:22"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row>
    <row r="710" spans="1:22"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row>
    <row r="711" spans="1:22"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row>
    <row r="712" spans="1:22"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row>
    <row r="713" spans="1:22"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row>
    <row r="714" spans="1:22"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row>
    <row r="715" spans="1:22"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row>
    <row r="716" spans="1:22"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row>
    <row r="717" spans="1:22"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row>
    <row r="718" spans="1:22"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row>
    <row r="719" spans="1:22"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row>
    <row r="720" spans="1:22"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row>
    <row r="721" spans="1:22"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row>
    <row r="722" spans="1:22"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row>
    <row r="723" spans="1:22"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row>
    <row r="724" spans="1:22"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row>
    <row r="725" spans="1:22"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row>
    <row r="726" spans="1:22"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row>
    <row r="727" spans="1:22"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row>
    <row r="728" spans="1:22"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row>
    <row r="729" spans="1:22"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row>
    <row r="730" spans="1:22"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row>
    <row r="731" spans="1:22"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row>
    <row r="732" spans="1:22"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row>
    <row r="733" spans="1:22"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row>
    <row r="734" spans="1:22"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row>
    <row r="735" spans="1:22"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row>
    <row r="736" spans="1:22"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row>
    <row r="737" spans="1:22"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row>
    <row r="738" spans="1:22"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row>
    <row r="739" spans="1:22"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row>
    <row r="740" spans="1:22"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row>
    <row r="741" spans="1:22"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row>
    <row r="742" spans="1:22"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row>
    <row r="743" spans="1:22"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row>
    <row r="744" spans="1:22"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row>
    <row r="745" spans="1:22"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row>
    <row r="746" spans="1:22"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row>
    <row r="747" spans="1:22"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row>
    <row r="748" spans="1:22"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row>
    <row r="749" spans="1:22"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row>
    <row r="750" spans="1:22"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row>
    <row r="751" spans="1:22"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row>
    <row r="752" spans="1:22"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row>
    <row r="753" spans="1:22"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row>
    <row r="754" spans="1:22"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row>
    <row r="755" spans="1:22"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row>
    <row r="756" spans="1:22"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row>
    <row r="757" spans="1:22"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row>
    <row r="758" spans="1:22"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row>
    <row r="759" spans="1:22"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row>
    <row r="760" spans="1:22"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row>
    <row r="761" spans="1:22"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row>
    <row r="762" spans="1:22"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row>
    <row r="763" spans="1:22"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row>
    <row r="764" spans="1:22"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row>
    <row r="765" spans="1:22"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row>
    <row r="766" spans="1:22"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row>
    <row r="767" spans="1:22"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row>
    <row r="768" spans="1:22"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row>
    <row r="769" spans="1:22"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row>
    <row r="770" spans="1:22"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row>
    <row r="771" spans="1:22"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row>
    <row r="772" spans="1:22"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row>
    <row r="773" spans="1:22"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row>
    <row r="774" spans="1:22"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row>
    <row r="775" spans="1:22"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row>
    <row r="776" spans="1:22"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row>
    <row r="777" spans="1:22"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row>
    <row r="778" spans="1:22"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row>
    <row r="779" spans="1:22"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row>
    <row r="780" spans="1:22"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row>
    <row r="781" spans="1:22"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row>
    <row r="782" spans="1:22"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row>
    <row r="783" spans="1:22"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row>
    <row r="784" spans="1:22"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row>
    <row r="785" spans="1:22"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row>
    <row r="786" spans="1:22"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row>
    <row r="787" spans="1:22"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row>
    <row r="788" spans="1:22"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row>
    <row r="789" spans="1:22"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row>
    <row r="790" spans="1:22"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row>
    <row r="791" spans="1:22"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row>
    <row r="792" spans="1:22"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row>
    <row r="793" spans="1:22"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row>
    <row r="794" spans="1:22"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row>
    <row r="795" spans="1:22"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row>
    <row r="796" spans="1:22"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row>
    <row r="797" spans="1:22"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row>
    <row r="798" spans="1:22"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row>
    <row r="799" spans="1:22"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row>
    <row r="800" spans="1:22"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row>
    <row r="801" spans="1:22"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row>
    <row r="802" spans="1:22"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row>
    <row r="803" spans="1:22"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row>
    <row r="804" spans="1:22"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row>
    <row r="805" spans="1:22"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row>
    <row r="806" spans="1:22"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row>
    <row r="807" spans="1:22"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row>
    <row r="808" spans="1:22"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row>
    <row r="809" spans="1:22"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row>
    <row r="810" spans="1:22"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row>
    <row r="811" spans="1:22"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row>
    <row r="812" spans="1:22"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row>
    <row r="813" spans="1:22"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row>
    <row r="814" spans="1:22"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row>
    <row r="815" spans="1:22"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row>
    <row r="816" spans="1:22"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row>
    <row r="817" spans="1:22"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row>
    <row r="818" spans="1:22"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row>
    <row r="819" spans="1:22"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row>
    <row r="820" spans="1:22"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row>
    <row r="821" spans="1:22"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row>
    <row r="822" spans="1:22"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row>
    <row r="823" spans="1:22"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row>
    <row r="824" spans="1:22"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row>
    <row r="825" spans="1:22"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row>
    <row r="826" spans="1:22"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row>
    <row r="827" spans="1:22"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row>
    <row r="828" spans="1:22"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row>
    <row r="829" spans="1:22"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row>
    <row r="830" spans="1:22"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row>
    <row r="831" spans="1:22"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row>
    <row r="832" spans="1:22"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row>
    <row r="833" spans="1:22"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row>
    <row r="834" spans="1:22"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row>
    <row r="835" spans="1:22"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row>
    <row r="836" spans="1:22"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row>
    <row r="837" spans="1:22"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row>
    <row r="838" spans="1:22"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row>
    <row r="839" spans="1:22"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row>
    <row r="840" spans="1:22"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row>
    <row r="841" spans="1:22"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row>
    <row r="842" spans="1:22"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row>
    <row r="843" spans="1:22"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row>
    <row r="844" spans="1:22"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row>
    <row r="845" spans="1:22"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row>
    <row r="846" spans="1:22"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row>
    <row r="847" spans="1:22"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row>
    <row r="848" spans="1:22"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row>
    <row r="849" spans="1:22"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row>
    <row r="850" spans="1:22"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row>
    <row r="851" spans="1:22"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row>
    <row r="852" spans="1:22"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row>
    <row r="853" spans="1:22"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row>
    <row r="854" spans="1:22"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row>
    <row r="855" spans="1:22"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row>
    <row r="856" spans="1:22"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row>
    <row r="857" spans="1:22"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row>
    <row r="858" spans="1:22"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row>
    <row r="859" spans="1:22"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row>
    <row r="860" spans="1:22"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row>
    <row r="861" spans="1:22"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row>
    <row r="862" spans="1:22"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row>
    <row r="863" spans="1:22"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row>
    <row r="864" spans="1:22"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row>
    <row r="865" spans="1:22"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row>
    <row r="866" spans="1:22"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row>
    <row r="867" spans="1:22"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row>
    <row r="868" spans="1:22"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row>
    <row r="869" spans="1:22"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row>
    <row r="870" spans="1:22"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row>
    <row r="871" spans="1:22"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row>
    <row r="872" spans="1:22"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row>
    <row r="873" spans="1:22"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row>
    <row r="874" spans="1:22"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row>
    <row r="875" spans="1:22"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row>
    <row r="876" spans="1:22"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row>
    <row r="877" spans="1:22"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row>
    <row r="878" spans="1:22"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row>
    <row r="879" spans="1:22"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row>
    <row r="880" spans="1:22"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row>
    <row r="881" spans="1:22"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row>
    <row r="882" spans="1:22"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row>
    <row r="883" spans="1:22"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row>
    <row r="884" spans="1:22"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row>
    <row r="885" spans="1:22"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row>
    <row r="886" spans="1:22"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row>
    <row r="887" spans="1:22"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row>
    <row r="888" spans="1:22"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row>
    <row r="889" spans="1:22"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row>
    <row r="890" spans="1:22"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row>
    <row r="891" spans="1:22"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row>
    <row r="892" spans="1:22"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row>
    <row r="893" spans="1:22"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row>
    <row r="894" spans="1:22"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row>
    <row r="895" spans="1:22"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row>
    <row r="896" spans="1:22"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row>
    <row r="897" spans="1:22"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row>
    <row r="898" spans="1:22"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row>
    <row r="899" spans="1:22"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row>
    <row r="900" spans="1:22"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row>
    <row r="901" spans="1:22"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row>
    <row r="902" spans="1:22"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row>
    <row r="903" spans="1:22"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row>
    <row r="904" spans="1:22"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row>
    <row r="905" spans="1:22"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row>
    <row r="906" spans="1:22"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row>
    <row r="907" spans="1:22"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row>
    <row r="908" spans="1:22"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row>
    <row r="909" spans="1:22"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row>
    <row r="910" spans="1:22"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row>
    <row r="911" spans="1:22"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row>
    <row r="912" spans="1:22"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row>
    <row r="913" spans="1:22"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row>
    <row r="914" spans="1:22"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row>
    <row r="915" spans="1:22"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row>
    <row r="916" spans="1:22"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row>
    <row r="917" spans="1:22"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row>
    <row r="918" spans="1:22"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row>
    <row r="919" spans="1:22"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row>
    <row r="920" spans="1:22"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row>
    <row r="921" spans="1:22"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row>
    <row r="922" spans="1:22"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row>
    <row r="923" spans="1:22"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row>
    <row r="924" spans="1:22"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row>
    <row r="925" spans="1:22"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row>
    <row r="926" spans="1:22"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row>
    <row r="927" spans="1:22"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row>
    <row r="928" spans="1:22"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row>
    <row r="929" spans="1:22"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row>
    <row r="930" spans="1:22"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row>
    <row r="931" spans="1:22"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row>
    <row r="932" spans="1:22"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row>
    <row r="933" spans="1:22"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row>
    <row r="934" spans="1:22"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row>
    <row r="935" spans="1:22"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row>
    <row r="936" spans="1:22"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row>
    <row r="937" spans="1:22"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row>
    <row r="938" spans="1:22"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row>
    <row r="939" spans="1:22"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row>
    <row r="940" spans="1:22"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row>
    <row r="941" spans="1:22"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row>
    <row r="942" spans="1:22"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row>
    <row r="943" spans="1:22"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row>
    <row r="944" spans="1:22"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row>
    <row r="945" spans="1:22"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row>
    <row r="946" spans="1:22"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row>
    <row r="947" spans="1:22"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row>
    <row r="948" spans="1:22"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row>
    <row r="949" spans="1:22"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row>
    <row r="950" spans="1:22"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row>
    <row r="951" spans="1:22"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row>
    <row r="952" spans="1:22"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row>
    <row r="953" spans="1:22"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row>
    <row r="954" spans="1:22"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row>
    <row r="955" spans="1:22"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row>
    <row r="956" spans="1:22"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row>
    <row r="957" spans="1:22"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row>
    <row r="958" spans="1:22"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row>
    <row r="959" spans="1:22"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row>
    <row r="960" spans="1:22"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row>
    <row r="961" spans="1:22"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row>
    <row r="962" spans="1:22"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row>
    <row r="963" spans="1:22"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row>
    <row r="964" spans="1:22"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row>
    <row r="965" spans="1:22"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row>
    <row r="966" spans="1:22"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row>
    <row r="967" spans="1:22"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row>
    <row r="968" spans="1:22"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row>
    <row r="969" spans="1:22"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row>
    <row r="970" spans="1:22"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row>
    <row r="971" spans="1:22"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row>
    <row r="972" spans="1:22"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row>
    <row r="973" spans="1:22"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row>
    <row r="974" spans="1:22"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row>
    <row r="975" spans="1:22"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row>
    <row r="976" spans="1:22"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row>
    <row r="977" spans="1:22"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row>
    <row r="978" spans="1:22"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row>
    <row r="979" spans="1:22"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row>
    <row r="980" spans="1:22"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row>
    <row r="981" spans="1:22"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row>
    <row r="982" spans="1:22"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row>
    <row r="983" spans="1:22"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row>
    <row r="984" spans="1:22"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row>
    <row r="985" spans="1:22"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row>
    <row r="986" spans="1:22"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row>
    <row r="987" spans="1:22"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row>
    <row r="988" spans="1:22"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row>
    <row r="989" spans="1:22"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row>
    <row r="990" spans="1:22"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row>
    <row r="991" spans="1:22"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row>
    <row r="992" spans="1:22"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row>
    <row r="993" spans="1:22"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row>
    <row r="994" spans="1:22"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row>
    <row r="995" spans="1:22"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row>
    <row r="996" spans="1:22"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row>
    <row r="997" spans="1:22" ht="15.75" customHeight="1">
      <c r="A997" s="891"/>
      <c r="B997" s="891"/>
      <c r="C997" s="891"/>
      <c r="D997" s="891"/>
      <c r="E997" s="891"/>
      <c r="F997" s="891"/>
      <c r="G997" s="891"/>
      <c r="H997" s="891"/>
      <c r="I997" s="891"/>
      <c r="J997" s="891"/>
      <c r="L997" s="891"/>
      <c r="M997" s="891"/>
      <c r="N997" s="891"/>
      <c r="O997" s="891"/>
      <c r="P997" s="891"/>
      <c r="Q997" s="891"/>
      <c r="R997" s="891"/>
      <c r="S997" s="891"/>
      <c r="T997" s="891"/>
      <c r="U997" s="891"/>
      <c r="V997" s="891"/>
    </row>
    <row r="998" spans="1:22" ht="15.75" customHeight="1">
      <c r="A998" s="891"/>
      <c r="B998" s="891"/>
      <c r="C998" s="891"/>
      <c r="D998" s="891"/>
      <c r="E998" s="891"/>
      <c r="F998" s="891"/>
      <c r="G998" s="891"/>
      <c r="H998" s="891"/>
      <c r="I998" s="891"/>
      <c r="J998" s="891"/>
      <c r="L998" s="891"/>
      <c r="M998" s="891"/>
      <c r="N998" s="891"/>
      <c r="O998" s="891"/>
      <c r="P998" s="891"/>
      <c r="Q998" s="891"/>
      <c r="R998" s="891"/>
      <c r="S998" s="891"/>
      <c r="T998" s="891"/>
      <c r="U998" s="891"/>
      <c r="V998" s="891"/>
    </row>
    <row r="999" spans="1:22" ht="15.75" customHeight="1">
      <c r="A999" s="891"/>
      <c r="B999" s="891"/>
      <c r="C999" s="891"/>
      <c r="D999" s="891"/>
      <c r="E999" s="891"/>
      <c r="F999" s="891"/>
      <c r="G999" s="891"/>
      <c r="H999" s="891"/>
      <c r="I999" s="891"/>
      <c r="J999" s="891"/>
      <c r="L999" s="891"/>
      <c r="M999" s="891"/>
      <c r="N999" s="891"/>
      <c r="O999" s="891"/>
      <c r="P999" s="891"/>
      <c r="Q999" s="891"/>
      <c r="R999" s="891"/>
      <c r="S999" s="891"/>
      <c r="T999" s="891"/>
      <c r="U999" s="891"/>
      <c r="V999" s="891"/>
    </row>
    <row r="1000" spans="1:22" ht="15.75" customHeight="1">
      <c r="A1000" s="891"/>
      <c r="B1000" s="891"/>
      <c r="C1000" s="891"/>
      <c r="D1000" s="891"/>
      <c r="E1000" s="891"/>
      <c r="F1000" s="891"/>
      <c r="G1000" s="891"/>
      <c r="H1000" s="891"/>
      <c r="I1000" s="891"/>
      <c r="J1000" s="891"/>
      <c r="L1000" s="891"/>
      <c r="M1000" s="891"/>
      <c r="N1000" s="891"/>
      <c r="O1000" s="891"/>
      <c r="P1000" s="891"/>
      <c r="Q1000" s="891"/>
      <c r="R1000" s="891"/>
      <c r="S1000" s="891"/>
      <c r="T1000" s="891"/>
      <c r="U1000" s="891"/>
      <c r="V1000" s="891"/>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showGridLines="0" zoomScale="70" zoomScaleNormal="70" workbookViewId="0">
      <selection activeCell="F15" sqref="F15"/>
    </sheetView>
  </sheetViews>
  <sheetFormatPr defaultColWidth="14.42578125" defaultRowHeight="15" customHeight="1"/>
  <cols>
    <col min="1" max="1" width="6.42578125" style="890" customWidth="1"/>
    <col min="2" max="2" width="5.140625" style="890" customWidth="1"/>
    <col min="3" max="3" width="44.42578125" style="890" customWidth="1"/>
    <col min="4" max="4" width="17.5703125" style="890" customWidth="1"/>
    <col min="5" max="5" width="16" style="890" customWidth="1"/>
    <col min="6" max="6" width="16.42578125" style="890" customWidth="1"/>
    <col min="7" max="7" width="17.42578125" style="890" customWidth="1"/>
    <col min="8" max="8" width="20.42578125" style="890" customWidth="1"/>
    <col min="9" max="9" width="21" style="890" customWidth="1"/>
    <col min="10" max="10" width="26.85546875" style="890" customWidth="1"/>
    <col min="11" max="14" width="8.42578125" style="890" customWidth="1"/>
    <col min="15" max="16384" width="14.42578125" style="890"/>
  </cols>
  <sheetData>
    <row r="1" spans="1:15" ht="15.75" customHeight="1">
      <c r="A1" s="892"/>
      <c r="B1" s="2606" t="s">
        <v>850</v>
      </c>
      <c r="C1" s="2605"/>
      <c r="D1" s="2605"/>
      <c r="E1" s="2605"/>
      <c r="F1" s="2605"/>
      <c r="G1" s="2605"/>
      <c r="H1" s="2605"/>
      <c r="I1" s="2605"/>
      <c r="J1" s="892"/>
      <c r="K1" s="892"/>
      <c r="L1" s="892"/>
      <c r="M1" s="892"/>
      <c r="N1" s="892"/>
      <c r="O1" s="891"/>
    </row>
    <row r="2" spans="1:15" ht="15.75" customHeight="1">
      <c r="A2" s="892"/>
      <c r="B2" s="2606" t="s">
        <v>849</v>
      </c>
      <c r="C2" s="2605"/>
      <c r="D2" s="2605"/>
      <c r="E2" s="2605"/>
      <c r="F2" s="2605"/>
      <c r="G2" s="2605"/>
      <c r="H2" s="2605"/>
      <c r="I2" s="2605"/>
      <c r="J2" s="892"/>
      <c r="K2" s="892"/>
      <c r="L2" s="892"/>
      <c r="M2" s="892"/>
      <c r="N2" s="892"/>
      <c r="O2" s="891"/>
    </row>
    <row r="3" spans="1:15" ht="4.5" customHeight="1">
      <c r="A3" s="892"/>
      <c r="B3" s="2606"/>
      <c r="C3" s="2605"/>
      <c r="D3" s="2605"/>
      <c r="E3" s="2605"/>
      <c r="F3" s="2605"/>
      <c r="G3" s="2605"/>
      <c r="H3" s="993"/>
      <c r="I3" s="892"/>
      <c r="J3" s="892"/>
      <c r="K3" s="892"/>
      <c r="L3" s="892"/>
      <c r="M3" s="892"/>
      <c r="N3" s="892"/>
      <c r="O3" s="891"/>
    </row>
    <row r="4" spans="1:15" ht="21" customHeight="1" thickBot="1">
      <c r="A4" s="892"/>
      <c r="B4" s="2607" t="s">
        <v>184</v>
      </c>
      <c r="C4" s="2608"/>
      <c r="D4" s="2608"/>
      <c r="E4" s="2608"/>
      <c r="F4" s="2608"/>
      <c r="G4" s="2608"/>
      <c r="H4" s="2608"/>
      <c r="I4" s="2608"/>
      <c r="J4" s="892"/>
      <c r="K4" s="892"/>
      <c r="L4" s="892"/>
      <c r="M4" s="892"/>
      <c r="N4" s="892"/>
      <c r="O4" s="891"/>
    </row>
    <row r="5" spans="1:15" ht="18.75" customHeight="1" thickTop="1">
      <c r="A5" s="892"/>
      <c r="B5" s="2609" t="s">
        <v>141</v>
      </c>
      <c r="C5" s="2618" t="s">
        <v>61</v>
      </c>
      <c r="D5" s="930" t="s">
        <v>66</v>
      </c>
      <c r="E5" s="2598" t="s">
        <v>723</v>
      </c>
      <c r="F5" s="2613"/>
      <c r="G5" s="2598" t="s">
        <v>722</v>
      </c>
      <c r="H5" s="2599"/>
      <c r="I5" s="2600"/>
      <c r="J5" s="892"/>
      <c r="K5" s="892"/>
      <c r="L5" s="892"/>
      <c r="M5" s="892"/>
      <c r="N5" s="892"/>
      <c r="O5" s="891"/>
    </row>
    <row r="6" spans="1:15" ht="31.5">
      <c r="A6" s="892"/>
      <c r="B6" s="2610"/>
      <c r="C6" s="2619"/>
      <c r="D6" s="929" t="s">
        <v>62</v>
      </c>
      <c r="E6" s="929" t="s">
        <v>62</v>
      </c>
      <c r="F6" s="929" t="s">
        <v>562</v>
      </c>
      <c r="G6" s="929" t="s">
        <v>562</v>
      </c>
      <c r="H6" s="992" t="s">
        <v>848</v>
      </c>
      <c r="I6" s="991" t="s">
        <v>603</v>
      </c>
      <c r="J6" s="892"/>
      <c r="K6" s="892"/>
      <c r="L6" s="892"/>
      <c r="M6" s="892"/>
      <c r="N6" s="892"/>
      <c r="O6" s="891"/>
    </row>
    <row r="7" spans="1:15" ht="21" customHeight="1">
      <c r="A7" s="892"/>
      <c r="B7" s="926">
        <v>1</v>
      </c>
      <c r="C7" s="892" t="s">
        <v>847</v>
      </c>
      <c r="D7" s="990">
        <v>120073.097104</v>
      </c>
      <c r="E7" s="990">
        <v>83827.474307000011</v>
      </c>
      <c r="F7" s="990">
        <v>32236.862198999999</v>
      </c>
      <c r="G7" s="989">
        <v>24744.636087000003</v>
      </c>
      <c r="H7" s="989">
        <f t="shared" ref="H7:H29" si="0">(G7/$G$29)*100</f>
        <v>8.4663659943982346</v>
      </c>
      <c r="I7" s="988">
        <f t="shared" ref="I7:I29" si="1">G7/F7*100-100</f>
        <v>-23.241176717976003</v>
      </c>
      <c r="J7" s="892"/>
      <c r="K7" s="892"/>
      <c r="L7" s="892"/>
      <c r="M7" s="892"/>
      <c r="N7" s="892"/>
      <c r="O7" s="891"/>
    </row>
    <row r="8" spans="1:15" ht="21" customHeight="1">
      <c r="A8" s="892"/>
      <c r="B8" s="924">
        <v>2</v>
      </c>
      <c r="C8" s="892" t="s">
        <v>846</v>
      </c>
      <c r="D8" s="986">
        <v>215760.58374100001</v>
      </c>
      <c r="E8" s="986">
        <v>163701.941788</v>
      </c>
      <c r="F8" s="986">
        <v>42000.549348</v>
      </c>
      <c r="G8" s="923">
        <v>23176.165778000002</v>
      </c>
      <c r="H8" s="923">
        <f t="shared" si="0"/>
        <v>7.9297145908111224</v>
      </c>
      <c r="I8" s="985">
        <f t="shared" si="1"/>
        <v>-44.819374656337409</v>
      </c>
      <c r="J8" s="892"/>
      <c r="K8" s="892"/>
      <c r="L8" s="892"/>
      <c r="M8" s="892"/>
      <c r="N8" s="892"/>
      <c r="O8" s="891"/>
    </row>
    <row r="9" spans="1:15" ht="21" customHeight="1">
      <c r="A9" s="892"/>
      <c r="B9" s="924">
        <v>3</v>
      </c>
      <c r="C9" s="892" t="s">
        <v>845</v>
      </c>
      <c r="D9" s="986">
        <v>78424.09079799999</v>
      </c>
      <c r="E9" s="986">
        <v>67094.942713000011</v>
      </c>
      <c r="F9" s="986">
        <v>19797.830367000002</v>
      </c>
      <c r="G9" s="923">
        <v>15029.292489000001</v>
      </c>
      <c r="H9" s="923">
        <f t="shared" si="0"/>
        <v>5.1422655965259425</v>
      </c>
      <c r="I9" s="985">
        <f t="shared" si="1"/>
        <v>-24.086163936167651</v>
      </c>
      <c r="J9" s="892"/>
      <c r="K9" s="892"/>
      <c r="L9" s="892"/>
      <c r="M9" s="892"/>
      <c r="N9" s="892"/>
      <c r="O9" s="891"/>
    </row>
    <row r="10" spans="1:15" ht="21" customHeight="1">
      <c r="A10" s="892"/>
      <c r="B10" s="924">
        <v>4</v>
      </c>
      <c r="C10" s="892" t="s">
        <v>844</v>
      </c>
      <c r="D10" s="986">
        <v>32215.027093000001</v>
      </c>
      <c r="E10" s="986">
        <v>33350.458185000003</v>
      </c>
      <c r="F10" s="986">
        <v>5059.8671749999994</v>
      </c>
      <c r="G10" s="923">
        <v>10609.985654</v>
      </c>
      <c r="H10" s="923">
        <f t="shared" si="0"/>
        <v>3.6302017708505052</v>
      </c>
      <c r="I10" s="985">
        <f t="shared" si="1"/>
        <v>109.68901528526786</v>
      </c>
      <c r="J10" s="892"/>
      <c r="K10" s="892"/>
      <c r="L10" s="892"/>
      <c r="M10" s="892"/>
      <c r="N10" s="892"/>
      <c r="O10" s="891"/>
    </row>
    <row r="11" spans="1:15" ht="21" customHeight="1">
      <c r="A11" s="892"/>
      <c r="B11" s="924">
        <v>5</v>
      </c>
      <c r="C11" s="892" t="s">
        <v>843</v>
      </c>
      <c r="D11" s="986">
        <v>66963.204738</v>
      </c>
      <c r="E11" s="986">
        <v>42236.664445999995</v>
      </c>
      <c r="F11" s="986">
        <v>10046.054512999999</v>
      </c>
      <c r="G11" s="923">
        <v>9858.2254540000013</v>
      </c>
      <c r="H11" s="923">
        <f t="shared" si="0"/>
        <v>3.3729873599840712</v>
      </c>
      <c r="I11" s="985">
        <f t="shared" si="1"/>
        <v>-1.8696798704102093</v>
      </c>
      <c r="J11" s="892"/>
      <c r="K11" s="892"/>
      <c r="L11" s="892"/>
      <c r="M11" s="892"/>
      <c r="N11" s="892"/>
      <c r="O11" s="891"/>
    </row>
    <row r="12" spans="1:15" ht="21" customHeight="1">
      <c r="A12" s="892"/>
      <c r="B12" s="924">
        <v>6</v>
      </c>
      <c r="C12" s="892" t="s">
        <v>842</v>
      </c>
      <c r="D12" s="986">
        <v>26080.386784999999</v>
      </c>
      <c r="E12" s="986">
        <v>21840.054985999999</v>
      </c>
      <c r="F12" s="986">
        <v>7591.9588600000006</v>
      </c>
      <c r="G12" s="923">
        <v>9737.2880249999998</v>
      </c>
      <c r="H12" s="923">
        <f t="shared" si="0"/>
        <v>3.3316086735998534</v>
      </c>
      <c r="I12" s="985">
        <f t="shared" si="1"/>
        <v>28.257913465563746</v>
      </c>
      <c r="J12" s="892"/>
      <c r="K12" s="892"/>
      <c r="L12" s="892"/>
      <c r="M12" s="892"/>
      <c r="N12" s="892"/>
      <c r="O12" s="891"/>
    </row>
    <row r="13" spans="1:15" ht="21" customHeight="1">
      <c r="A13" s="892"/>
      <c r="B13" s="924">
        <v>7</v>
      </c>
      <c r="C13" s="892" t="s">
        <v>841</v>
      </c>
      <c r="D13" s="986">
        <v>13450.833573999998</v>
      </c>
      <c r="E13" s="986">
        <v>18741.126716999999</v>
      </c>
      <c r="F13" s="986">
        <v>3999.8034849999999</v>
      </c>
      <c r="G13" s="923">
        <v>8139.5260420000004</v>
      </c>
      <c r="H13" s="923">
        <f t="shared" si="0"/>
        <v>2.7849351370623636</v>
      </c>
      <c r="I13" s="985">
        <f t="shared" si="1"/>
        <v>103.49814865967096</v>
      </c>
      <c r="J13" s="892"/>
      <c r="K13" s="892"/>
      <c r="L13" s="892"/>
      <c r="M13" s="892"/>
      <c r="N13" s="892"/>
      <c r="O13" s="891"/>
    </row>
    <row r="14" spans="1:15" ht="21" customHeight="1">
      <c r="A14" s="892"/>
      <c r="B14" s="924">
        <v>8</v>
      </c>
      <c r="C14" s="892" t="s">
        <v>840</v>
      </c>
      <c r="D14" s="986">
        <v>33070.203995999997</v>
      </c>
      <c r="E14" s="986">
        <v>30662.750890999996</v>
      </c>
      <c r="F14" s="986">
        <v>9108.328970999999</v>
      </c>
      <c r="G14" s="923">
        <v>7418.7993149999984</v>
      </c>
      <c r="H14" s="923">
        <f t="shared" si="0"/>
        <v>2.5383388148827657</v>
      </c>
      <c r="I14" s="985">
        <f t="shared" si="1"/>
        <v>-18.549282325872213</v>
      </c>
      <c r="J14" s="892"/>
      <c r="K14" s="892"/>
      <c r="L14" s="892"/>
      <c r="M14" s="892"/>
      <c r="N14" s="892"/>
      <c r="O14" s="891"/>
    </row>
    <row r="15" spans="1:15" ht="21" customHeight="1">
      <c r="A15" s="892"/>
      <c r="B15" s="924">
        <v>9</v>
      </c>
      <c r="C15" s="892" t="s">
        <v>815</v>
      </c>
      <c r="D15" s="986">
        <v>30258.337742999996</v>
      </c>
      <c r="E15" s="986">
        <v>22372.135116999998</v>
      </c>
      <c r="F15" s="986">
        <v>10320.512220000001</v>
      </c>
      <c r="G15" s="923">
        <v>6672.872856</v>
      </c>
      <c r="H15" s="923">
        <f t="shared" si="0"/>
        <v>2.283120415848912</v>
      </c>
      <c r="I15" s="985">
        <f t="shared" si="1"/>
        <v>-35.343588440613274</v>
      </c>
      <c r="J15" s="892"/>
      <c r="K15" s="892"/>
      <c r="L15" s="892"/>
      <c r="M15" s="892"/>
      <c r="N15" s="892"/>
      <c r="O15" s="891"/>
    </row>
    <row r="16" spans="1:15" ht="21" customHeight="1">
      <c r="A16" s="892"/>
      <c r="B16" s="924">
        <v>10</v>
      </c>
      <c r="C16" s="892" t="s">
        <v>839</v>
      </c>
      <c r="D16" s="986">
        <v>21236.288027999999</v>
      </c>
      <c r="E16" s="986">
        <v>18909.934304999999</v>
      </c>
      <c r="F16" s="986">
        <v>5934.1294709999993</v>
      </c>
      <c r="G16" s="923">
        <v>6601.1790730000002</v>
      </c>
      <c r="H16" s="923">
        <f t="shared" si="0"/>
        <v>2.2585904205696576</v>
      </c>
      <c r="I16" s="985">
        <f t="shared" si="1"/>
        <v>11.240900712730692</v>
      </c>
      <c r="J16" s="892"/>
      <c r="K16" s="892"/>
      <c r="L16" s="892"/>
      <c r="M16" s="892"/>
      <c r="N16" s="892"/>
      <c r="O16" s="891"/>
    </row>
    <row r="17" spans="1:15" ht="21" customHeight="1">
      <c r="A17" s="892"/>
      <c r="B17" s="924">
        <v>11</v>
      </c>
      <c r="C17" s="892" t="s">
        <v>838</v>
      </c>
      <c r="D17" s="986">
        <v>23354.445427999999</v>
      </c>
      <c r="E17" s="986">
        <v>23906.278193999999</v>
      </c>
      <c r="F17" s="986">
        <v>8007.7959810000002</v>
      </c>
      <c r="G17" s="923">
        <v>5814.5229040000004</v>
      </c>
      <c r="H17" s="923">
        <f t="shared" si="0"/>
        <v>1.9894363697649182</v>
      </c>
      <c r="I17" s="985">
        <f t="shared" si="1"/>
        <v>-27.38922272999902</v>
      </c>
      <c r="J17" s="892"/>
      <c r="K17" s="892"/>
      <c r="L17" s="892"/>
      <c r="M17" s="892"/>
      <c r="N17" s="892"/>
      <c r="O17" s="891"/>
    </row>
    <row r="18" spans="1:15" ht="21" customHeight="1">
      <c r="A18" s="892"/>
      <c r="B18" s="924">
        <v>12</v>
      </c>
      <c r="C18" s="892" t="s">
        <v>837</v>
      </c>
      <c r="D18" s="986">
        <v>22518.067914000003</v>
      </c>
      <c r="E18" s="986">
        <v>17992.283080999998</v>
      </c>
      <c r="F18" s="986">
        <v>5154.073187</v>
      </c>
      <c r="G18" s="923">
        <v>4765.8262530000002</v>
      </c>
      <c r="H18" s="923">
        <f t="shared" si="0"/>
        <v>1.6306252871024316</v>
      </c>
      <c r="I18" s="985">
        <f t="shared" si="1"/>
        <v>-7.5328176359479357</v>
      </c>
      <c r="J18" s="892"/>
      <c r="K18" s="892"/>
      <c r="L18" s="892"/>
      <c r="M18" s="892"/>
      <c r="N18" s="892"/>
      <c r="O18" s="891"/>
    </row>
    <row r="19" spans="1:15" ht="21" customHeight="1">
      <c r="A19" s="892"/>
      <c r="B19" s="924">
        <v>13</v>
      </c>
      <c r="C19" s="892" t="s">
        <v>810</v>
      </c>
      <c r="D19" s="986">
        <v>14609.387533000001</v>
      </c>
      <c r="E19" s="986">
        <v>13581.764480999998</v>
      </c>
      <c r="F19" s="986">
        <v>4326.3821769999995</v>
      </c>
      <c r="G19" s="923">
        <v>4339.0670140000002</v>
      </c>
      <c r="H19" s="923">
        <f t="shared" si="0"/>
        <v>1.4846098073773901</v>
      </c>
      <c r="I19" s="985">
        <f t="shared" si="1"/>
        <v>0.29319732933987552</v>
      </c>
      <c r="J19" s="892"/>
      <c r="K19" s="892"/>
      <c r="L19" s="892"/>
      <c r="M19" s="892"/>
      <c r="N19" s="892"/>
      <c r="O19" s="891"/>
    </row>
    <row r="20" spans="1:15" ht="21" customHeight="1">
      <c r="A20" s="892"/>
      <c r="B20" s="924">
        <v>14</v>
      </c>
      <c r="C20" s="892" t="s">
        <v>836</v>
      </c>
      <c r="D20" s="986">
        <v>29524.1086</v>
      </c>
      <c r="E20" s="986">
        <v>21388.927307827551</v>
      </c>
      <c r="F20" s="986">
        <v>3073.8802167565182</v>
      </c>
      <c r="G20" s="923">
        <v>3975.1824908125</v>
      </c>
      <c r="H20" s="923">
        <f t="shared" si="0"/>
        <v>1.3601068831003587</v>
      </c>
      <c r="I20" s="985">
        <f t="shared" si="1"/>
        <v>29.32132062735397</v>
      </c>
      <c r="J20" s="892"/>
      <c r="K20" s="892"/>
      <c r="L20" s="892"/>
      <c r="M20" s="892"/>
      <c r="N20" s="892"/>
      <c r="O20" s="891"/>
    </row>
    <row r="21" spans="1:15" ht="21" customHeight="1">
      <c r="A21" s="892"/>
      <c r="B21" s="924">
        <v>15</v>
      </c>
      <c r="C21" s="892" t="s">
        <v>835</v>
      </c>
      <c r="D21" s="986">
        <v>8142.2706209999997</v>
      </c>
      <c r="E21" s="986">
        <v>10425.242726</v>
      </c>
      <c r="F21" s="986">
        <v>1949.304016</v>
      </c>
      <c r="G21" s="923">
        <v>3859.5484580000002</v>
      </c>
      <c r="H21" s="923">
        <f t="shared" si="0"/>
        <v>1.3205427513120875</v>
      </c>
      <c r="I21" s="985">
        <f t="shared" si="1"/>
        <v>97.996229747674221</v>
      </c>
      <c r="J21" s="892"/>
      <c r="K21" s="892"/>
      <c r="L21" s="892"/>
      <c r="M21" s="892"/>
      <c r="N21" s="892"/>
      <c r="O21" s="891"/>
    </row>
    <row r="22" spans="1:15" ht="21" customHeight="1">
      <c r="A22" s="892"/>
      <c r="B22" s="924">
        <v>16</v>
      </c>
      <c r="C22" s="892" t="s">
        <v>767</v>
      </c>
      <c r="D22" s="986">
        <v>16621.027577000001</v>
      </c>
      <c r="E22" s="986">
        <v>11642.576439999999</v>
      </c>
      <c r="F22" s="986">
        <v>3828.4801269999998</v>
      </c>
      <c r="G22" s="923">
        <v>3723.924031</v>
      </c>
      <c r="H22" s="923">
        <f t="shared" si="0"/>
        <v>1.2741389152352336</v>
      </c>
      <c r="I22" s="985">
        <f t="shared" si="1"/>
        <v>-2.7310079334780397</v>
      </c>
      <c r="J22" s="892"/>
      <c r="K22" s="892"/>
      <c r="L22" s="892"/>
      <c r="M22" s="892"/>
      <c r="N22" s="892"/>
      <c r="O22" s="891"/>
    </row>
    <row r="23" spans="1:15" ht="21" customHeight="1">
      <c r="A23" s="892"/>
      <c r="B23" s="924">
        <v>17</v>
      </c>
      <c r="C23" s="892" t="s">
        <v>649</v>
      </c>
      <c r="D23" s="986">
        <v>8606.1617999999999</v>
      </c>
      <c r="E23" s="986">
        <v>7323.0032090000004</v>
      </c>
      <c r="F23" s="986">
        <v>2500.8173769999999</v>
      </c>
      <c r="G23" s="923">
        <v>3290.4978489999999</v>
      </c>
      <c r="H23" s="923">
        <f t="shared" si="0"/>
        <v>1.1258423439918797</v>
      </c>
      <c r="I23" s="985">
        <f t="shared" si="1"/>
        <v>31.576894788987232</v>
      </c>
      <c r="J23" s="892"/>
      <c r="K23" s="892"/>
      <c r="L23" s="892"/>
      <c r="M23" s="892"/>
      <c r="N23" s="892"/>
      <c r="O23" s="891"/>
    </row>
    <row r="24" spans="1:15" ht="21" customHeight="1">
      <c r="A24" s="892"/>
      <c r="B24" s="924">
        <v>18</v>
      </c>
      <c r="C24" s="892" t="s">
        <v>834</v>
      </c>
      <c r="D24" s="986">
        <v>16152.163712</v>
      </c>
      <c r="E24" s="986">
        <v>18902.999830000001</v>
      </c>
      <c r="F24" s="986">
        <v>4281.6058220000004</v>
      </c>
      <c r="G24" s="923">
        <v>3102.6683280000002</v>
      </c>
      <c r="H24" s="923">
        <f t="shared" si="0"/>
        <v>1.0615765587224022</v>
      </c>
      <c r="I24" s="985">
        <f t="shared" si="1"/>
        <v>-27.534937661526754</v>
      </c>
      <c r="J24" s="892"/>
      <c r="K24" s="892"/>
      <c r="L24" s="892"/>
      <c r="M24" s="892"/>
      <c r="N24" s="892"/>
      <c r="O24" s="891"/>
    </row>
    <row r="25" spans="1:15" ht="21" customHeight="1">
      <c r="A25" s="892"/>
      <c r="B25" s="924">
        <v>19</v>
      </c>
      <c r="C25" s="892" t="s">
        <v>833</v>
      </c>
      <c r="D25" s="986">
        <v>17179.489590000001</v>
      </c>
      <c r="E25" s="986">
        <v>11139.44421</v>
      </c>
      <c r="F25" s="986">
        <v>3256.7135560000002</v>
      </c>
      <c r="G25" s="923">
        <v>2969.7367680000002</v>
      </c>
      <c r="H25" s="923">
        <f t="shared" si="0"/>
        <v>1.0160940858660898</v>
      </c>
      <c r="I25" s="985">
        <f t="shared" si="1"/>
        <v>-8.8118522880616439</v>
      </c>
      <c r="J25" s="892"/>
      <c r="K25" s="892"/>
      <c r="L25" s="892"/>
      <c r="M25" s="892"/>
      <c r="N25" s="892"/>
      <c r="O25" s="891"/>
    </row>
    <row r="26" spans="1:15" ht="21" customHeight="1">
      <c r="A26" s="971"/>
      <c r="B26" s="987">
        <v>20</v>
      </c>
      <c r="C26" s="892" t="s">
        <v>796</v>
      </c>
      <c r="D26" s="986">
        <v>8855.0344299999997</v>
      </c>
      <c r="E26" s="986">
        <v>7878.7708739999998</v>
      </c>
      <c r="F26" s="986">
        <v>2209.3196370000001</v>
      </c>
      <c r="G26" s="923">
        <v>2467.1133980000004</v>
      </c>
      <c r="H26" s="923">
        <f t="shared" si="0"/>
        <v>0.84412172818839981</v>
      </c>
      <c r="I26" s="985">
        <f t="shared" si="1"/>
        <v>11.6684682778656</v>
      </c>
      <c r="J26" s="892"/>
      <c r="K26" s="892"/>
      <c r="L26" s="892"/>
      <c r="M26" s="892"/>
      <c r="N26" s="892"/>
      <c r="O26" s="891"/>
    </row>
    <row r="27" spans="1:15" ht="21" customHeight="1">
      <c r="A27" s="971"/>
      <c r="B27" s="984" t="s">
        <v>739</v>
      </c>
      <c r="C27" s="918" t="s">
        <v>738</v>
      </c>
      <c r="D27" s="981">
        <f>SUM(D7:D26)</f>
        <v>803094.21080500004</v>
      </c>
      <c r="E27" s="981">
        <f>SUM(E7:E26)</f>
        <v>646918.7738078275</v>
      </c>
      <c r="F27" s="981">
        <f>SUM(F7:F26)</f>
        <v>184684.26870575652</v>
      </c>
      <c r="G27" s="917">
        <f>SUM(G7:G26)</f>
        <v>160296.0582668125</v>
      </c>
      <c r="H27" s="917">
        <f t="shared" si="0"/>
        <v>54.845223505194618</v>
      </c>
      <c r="I27" s="980">
        <f t="shared" si="1"/>
        <v>-13.20535344447768</v>
      </c>
      <c r="J27" s="892"/>
      <c r="K27" s="892"/>
      <c r="L27" s="892"/>
      <c r="M27" s="892"/>
      <c r="N27" s="892"/>
      <c r="O27" s="891"/>
    </row>
    <row r="28" spans="1:15" ht="21" customHeight="1">
      <c r="A28" s="971"/>
      <c r="B28" s="983" t="s">
        <v>737</v>
      </c>
      <c r="C28" s="982" t="s">
        <v>736</v>
      </c>
      <c r="D28" s="981">
        <f>D29-D27</f>
        <v>615441.13215499977</v>
      </c>
      <c r="E28" s="981">
        <f>E29-E27</f>
        <v>549880.27905042225</v>
      </c>
      <c r="F28" s="981">
        <f>F29-F27</f>
        <v>150265.09459024348</v>
      </c>
      <c r="G28" s="917">
        <f>G29-G27</f>
        <v>131973.80230113686</v>
      </c>
      <c r="H28" s="917">
        <f t="shared" si="0"/>
        <v>45.154776494805382</v>
      </c>
      <c r="I28" s="980">
        <f t="shared" si="1"/>
        <v>-12.172682111560889</v>
      </c>
      <c r="J28" s="892"/>
      <c r="K28" s="892"/>
      <c r="L28" s="892"/>
      <c r="M28" s="892"/>
      <c r="N28" s="892"/>
      <c r="O28" s="891"/>
    </row>
    <row r="29" spans="1:15" ht="21" customHeight="1">
      <c r="A29" s="971"/>
      <c r="B29" s="979" t="s">
        <v>735</v>
      </c>
      <c r="C29" s="978" t="s">
        <v>832</v>
      </c>
      <c r="D29" s="977">
        <v>1418535.3429599998</v>
      </c>
      <c r="E29" s="977">
        <v>1196799.0528582497</v>
      </c>
      <c r="F29" s="977">
        <v>334949.363296</v>
      </c>
      <c r="G29" s="909">
        <v>292269.86056794936</v>
      </c>
      <c r="H29" s="909">
        <f t="shared" si="0"/>
        <v>100</v>
      </c>
      <c r="I29" s="976">
        <f t="shared" si="1"/>
        <v>-12.742076088179957</v>
      </c>
      <c r="J29" s="892"/>
      <c r="K29" s="892"/>
      <c r="L29" s="892"/>
      <c r="M29" s="892"/>
      <c r="N29" s="892"/>
      <c r="O29" s="891"/>
    </row>
    <row r="30" spans="1:15" ht="21" customHeight="1">
      <c r="A30" s="971"/>
      <c r="B30" s="2626" t="s">
        <v>733</v>
      </c>
      <c r="C30" s="975" t="s">
        <v>831</v>
      </c>
      <c r="D30" s="974"/>
      <c r="E30" s="974"/>
      <c r="F30" s="974"/>
      <c r="G30" s="973"/>
      <c r="H30" s="973"/>
      <c r="I30" s="972"/>
      <c r="J30" s="892"/>
      <c r="K30" s="892"/>
      <c r="L30" s="892"/>
      <c r="M30" s="892"/>
      <c r="N30" s="892"/>
      <c r="O30" s="891"/>
    </row>
    <row r="31" spans="1:15" ht="21" customHeight="1" thickBot="1">
      <c r="A31" s="971"/>
      <c r="B31" s="2627"/>
      <c r="C31" s="903" t="s">
        <v>830</v>
      </c>
      <c r="D31" s="970">
        <v>21311.491826683559</v>
      </c>
      <c r="E31" s="970">
        <v>12105.488534730002</v>
      </c>
      <c r="F31" s="970">
        <v>3051.0173866700002</v>
      </c>
      <c r="G31" s="902" t="s">
        <v>829</v>
      </c>
      <c r="H31" s="901" t="s">
        <v>71</v>
      </c>
      <c r="I31" s="969" t="s">
        <v>71</v>
      </c>
      <c r="J31" s="892"/>
      <c r="K31" s="892"/>
      <c r="L31" s="892"/>
      <c r="M31" s="892"/>
      <c r="N31" s="892"/>
      <c r="O31" s="891"/>
    </row>
    <row r="32" spans="1:15" ht="21" customHeight="1" thickTop="1">
      <c r="A32" s="892"/>
      <c r="B32" s="899" t="s">
        <v>828</v>
      </c>
      <c r="C32" s="899"/>
      <c r="D32" s="899"/>
      <c r="E32" s="899"/>
      <c r="F32" s="894"/>
      <c r="G32" s="891"/>
      <c r="I32" s="891"/>
      <c r="J32" s="892"/>
      <c r="K32" s="892"/>
      <c r="L32" s="892"/>
      <c r="M32" s="892"/>
      <c r="N32" s="892"/>
      <c r="O32" s="891"/>
    </row>
    <row r="33" spans="1:15" ht="13.5" customHeight="1">
      <c r="A33" s="892"/>
      <c r="B33" s="899" t="s">
        <v>727</v>
      </c>
      <c r="C33" s="899"/>
      <c r="D33" s="899"/>
      <c r="E33" s="899"/>
      <c r="F33" s="894"/>
      <c r="G33" s="891"/>
      <c r="I33" s="891"/>
      <c r="J33" s="892"/>
      <c r="K33" s="892"/>
      <c r="L33" s="892"/>
      <c r="M33" s="892"/>
      <c r="N33" s="892"/>
      <c r="O33" s="891"/>
    </row>
    <row r="34" spans="1:15" ht="15" customHeight="1">
      <c r="A34" s="892"/>
      <c r="B34" s="2604" t="s">
        <v>726</v>
      </c>
      <c r="C34" s="2605"/>
      <c r="D34" s="968"/>
      <c r="E34" s="968"/>
      <c r="F34" s="968"/>
      <c r="G34" s="968"/>
      <c r="H34" s="968"/>
      <c r="I34" s="968"/>
      <c r="J34" s="892"/>
      <c r="K34" s="892"/>
      <c r="L34" s="892"/>
      <c r="M34" s="892"/>
      <c r="N34" s="892"/>
      <c r="O34" s="891"/>
    </row>
    <row r="35" spans="1:15" ht="21" customHeight="1">
      <c r="A35" s="892"/>
      <c r="B35" s="892"/>
      <c r="C35" s="892"/>
      <c r="D35" s="892"/>
      <c r="E35" s="895"/>
      <c r="F35" s="895"/>
      <c r="G35" s="892"/>
      <c r="H35" s="892"/>
      <c r="I35" s="892"/>
      <c r="J35" s="892"/>
      <c r="K35" s="892"/>
      <c r="L35" s="892"/>
      <c r="M35" s="891"/>
      <c r="N35" s="891"/>
    </row>
    <row r="36" spans="1:15" ht="21" customHeight="1">
      <c r="A36" s="892"/>
      <c r="B36" s="893"/>
      <c r="C36" s="892"/>
      <c r="D36" s="892"/>
      <c r="E36" s="892"/>
      <c r="F36" s="967"/>
      <c r="G36" s="967"/>
      <c r="H36" s="967"/>
      <c r="I36" s="892"/>
      <c r="J36" s="892"/>
      <c r="K36" s="892"/>
      <c r="L36" s="892"/>
      <c r="M36" s="892"/>
      <c r="N36" s="892"/>
      <c r="O36" s="891"/>
    </row>
    <row r="37" spans="1:15" ht="21" customHeight="1">
      <c r="A37" s="892"/>
      <c r="B37" s="893"/>
      <c r="C37" s="892"/>
      <c r="D37" s="966"/>
      <c r="E37" s="966"/>
      <c r="F37" s="966"/>
      <c r="G37" s="966"/>
      <c r="H37" s="966"/>
      <c r="I37" s="966"/>
      <c r="J37" s="892"/>
      <c r="K37" s="892"/>
      <c r="L37" s="892"/>
      <c r="M37" s="892"/>
      <c r="N37" s="892"/>
      <c r="O37" s="891"/>
    </row>
    <row r="38" spans="1:15" ht="21" customHeight="1">
      <c r="A38" s="892"/>
      <c r="B38" s="893"/>
      <c r="C38" s="892"/>
      <c r="D38" s="892"/>
      <c r="E38" s="892"/>
      <c r="F38" s="894"/>
      <c r="G38" s="893"/>
      <c r="H38" s="893"/>
      <c r="I38" s="892"/>
      <c r="J38" s="892"/>
      <c r="K38" s="892"/>
      <c r="L38" s="892"/>
      <c r="M38" s="892"/>
      <c r="N38" s="892"/>
      <c r="O38" s="891"/>
    </row>
    <row r="39" spans="1:15" ht="21" customHeight="1">
      <c r="A39" s="892"/>
      <c r="B39" s="893"/>
      <c r="C39" s="892"/>
      <c r="D39" s="892"/>
      <c r="E39" s="892"/>
      <c r="F39" s="894"/>
      <c r="G39" s="893"/>
      <c r="H39" s="893"/>
      <c r="I39" s="892"/>
      <c r="J39" s="892"/>
      <c r="K39" s="892"/>
      <c r="L39" s="892"/>
      <c r="M39" s="892"/>
      <c r="N39" s="892"/>
      <c r="O39" s="891"/>
    </row>
    <row r="40" spans="1:15" ht="21" customHeight="1">
      <c r="A40" s="892"/>
      <c r="B40" s="893"/>
      <c r="C40" s="892"/>
      <c r="D40" s="892"/>
      <c r="E40" s="892"/>
      <c r="F40" s="894"/>
      <c r="G40" s="893"/>
      <c r="H40" s="893"/>
      <c r="I40" s="892"/>
      <c r="J40" s="892"/>
      <c r="K40" s="892"/>
      <c r="L40" s="892"/>
      <c r="M40" s="892"/>
      <c r="N40" s="892"/>
      <c r="O40" s="891"/>
    </row>
    <row r="41" spans="1:15" ht="21" customHeight="1">
      <c r="A41" s="892"/>
      <c r="B41" s="893"/>
      <c r="C41" s="892"/>
      <c r="D41" s="892"/>
      <c r="E41" s="892"/>
      <c r="F41" s="894"/>
      <c r="G41" s="893"/>
      <c r="H41" s="893"/>
      <c r="I41" s="892"/>
      <c r="J41" s="892"/>
      <c r="K41" s="892"/>
      <c r="L41" s="892"/>
      <c r="M41" s="892"/>
      <c r="N41" s="892"/>
      <c r="O41" s="891"/>
    </row>
    <row r="42" spans="1:15" ht="21" customHeight="1">
      <c r="A42" s="892"/>
      <c r="B42" s="893"/>
      <c r="C42" s="892"/>
      <c r="D42" s="892"/>
      <c r="E42" s="892"/>
      <c r="F42" s="894"/>
      <c r="G42" s="893"/>
      <c r="H42" s="893"/>
      <c r="I42" s="892"/>
      <c r="J42" s="892"/>
      <c r="K42" s="892"/>
      <c r="L42" s="892"/>
      <c r="M42" s="892"/>
      <c r="N42" s="892"/>
      <c r="O42" s="891"/>
    </row>
    <row r="43" spans="1:15" ht="21" customHeight="1">
      <c r="A43" s="892"/>
      <c r="B43" s="893"/>
      <c r="C43" s="892"/>
      <c r="D43" s="892"/>
      <c r="E43" s="892"/>
      <c r="F43" s="894"/>
      <c r="G43" s="893"/>
      <c r="H43" s="893"/>
      <c r="I43" s="892"/>
      <c r="J43" s="892"/>
      <c r="K43" s="892"/>
      <c r="L43" s="892"/>
      <c r="M43" s="892"/>
      <c r="N43" s="892"/>
      <c r="O43" s="891"/>
    </row>
    <row r="44" spans="1:15" ht="21" customHeight="1">
      <c r="A44" s="892"/>
      <c r="B44" s="893"/>
      <c r="C44" s="892"/>
      <c r="D44" s="892"/>
      <c r="E44" s="892"/>
      <c r="F44" s="894"/>
      <c r="G44" s="893"/>
      <c r="H44" s="893"/>
      <c r="I44" s="892"/>
      <c r="J44" s="892"/>
      <c r="K44" s="892"/>
      <c r="L44" s="892"/>
      <c r="M44" s="892"/>
      <c r="N44" s="892"/>
      <c r="O44" s="891"/>
    </row>
    <row r="45" spans="1:15" ht="21" customHeight="1">
      <c r="A45" s="892"/>
      <c r="B45" s="893"/>
      <c r="C45" s="892"/>
      <c r="D45" s="892"/>
      <c r="E45" s="892"/>
      <c r="F45" s="894"/>
      <c r="G45" s="893"/>
      <c r="H45" s="893"/>
      <c r="I45" s="892"/>
      <c r="J45" s="892"/>
      <c r="K45" s="892"/>
      <c r="L45" s="892"/>
      <c r="M45" s="892"/>
      <c r="N45" s="892"/>
      <c r="O45" s="891"/>
    </row>
    <row r="46" spans="1:15" ht="21" customHeight="1">
      <c r="A46" s="892"/>
      <c r="B46" s="893"/>
      <c r="C46" s="892"/>
      <c r="D46" s="892"/>
      <c r="E46" s="892"/>
      <c r="F46" s="894"/>
      <c r="G46" s="893"/>
      <c r="H46" s="893"/>
      <c r="I46" s="892"/>
      <c r="J46" s="892"/>
      <c r="K46" s="892"/>
      <c r="L46" s="892"/>
      <c r="M46" s="892"/>
      <c r="N46" s="892"/>
      <c r="O46" s="891"/>
    </row>
    <row r="47" spans="1:15" ht="21" customHeight="1">
      <c r="A47" s="892"/>
      <c r="B47" s="893"/>
      <c r="C47" s="892"/>
      <c r="D47" s="892"/>
      <c r="E47" s="892"/>
      <c r="F47" s="894"/>
      <c r="G47" s="893"/>
      <c r="H47" s="893"/>
      <c r="I47" s="892"/>
      <c r="J47" s="892"/>
      <c r="K47" s="892"/>
      <c r="L47" s="892"/>
      <c r="M47" s="892"/>
      <c r="N47" s="892"/>
      <c r="O47" s="891"/>
    </row>
    <row r="48" spans="1:15" ht="21" customHeight="1">
      <c r="A48" s="892"/>
      <c r="B48" s="893"/>
      <c r="C48" s="892"/>
      <c r="D48" s="892"/>
      <c r="E48" s="892"/>
      <c r="F48" s="894"/>
      <c r="G48" s="893"/>
      <c r="H48" s="893"/>
      <c r="I48" s="892"/>
      <c r="J48" s="892"/>
      <c r="K48" s="892"/>
      <c r="L48" s="892"/>
      <c r="M48" s="892"/>
      <c r="N48" s="892"/>
      <c r="O48" s="891"/>
    </row>
    <row r="49" spans="1:15" ht="21" customHeight="1">
      <c r="A49" s="892"/>
      <c r="B49" s="893"/>
      <c r="C49" s="892"/>
      <c r="D49" s="892"/>
      <c r="E49" s="892"/>
      <c r="F49" s="894"/>
      <c r="G49" s="893"/>
      <c r="H49" s="893"/>
      <c r="I49" s="892"/>
      <c r="J49" s="892"/>
      <c r="K49" s="892"/>
      <c r="L49" s="892"/>
      <c r="M49" s="892"/>
      <c r="N49" s="892"/>
      <c r="O49" s="891"/>
    </row>
    <row r="50" spans="1:15" ht="21" customHeight="1">
      <c r="A50" s="892"/>
      <c r="B50" s="893"/>
      <c r="C50" s="892"/>
      <c r="D50" s="892"/>
      <c r="E50" s="892"/>
      <c r="F50" s="894"/>
      <c r="G50" s="893"/>
      <c r="H50" s="893"/>
      <c r="I50" s="892"/>
      <c r="J50" s="892"/>
      <c r="K50" s="892"/>
      <c r="L50" s="892"/>
      <c r="M50" s="892"/>
      <c r="N50" s="892"/>
      <c r="O50" s="891"/>
    </row>
    <row r="51" spans="1:15" ht="21" customHeight="1">
      <c r="A51" s="892"/>
      <c r="B51" s="893"/>
      <c r="C51" s="892"/>
      <c r="D51" s="892"/>
      <c r="E51" s="892"/>
      <c r="F51" s="894"/>
      <c r="G51" s="893"/>
      <c r="H51" s="893"/>
      <c r="I51" s="892"/>
      <c r="J51" s="892"/>
      <c r="K51" s="892"/>
      <c r="L51" s="892"/>
      <c r="M51" s="892"/>
      <c r="N51" s="892"/>
      <c r="O51" s="891"/>
    </row>
    <row r="52" spans="1:15" ht="21" customHeight="1">
      <c r="A52" s="892"/>
      <c r="B52" s="893"/>
      <c r="C52" s="892"/>
      <c r="D52" s="892"/>
      <c r="E52" s="892"/>
      <c r="F52" s="894"/>
      <c r="G52" s="893"/>
      <c r="H52" s="893"/>
      <c r="I52" s="892"/>
      <c r="J52" s="892"/>
      <c r="K52" s="892"/>
      <c r="L52" s="892"/>
      <c r="M52" s="892"/>
      <c r="N52" s="892"/>
      <c r="O52" s="891"/>
    </row>
    <row r="53" spans="1:15" ht="21" customHeight="1">
      <c r="A53" s="892"/>
      <c r="B53" s="893"/>
      <c r="C53" s="892"/>
      <c r="D53" s="892"/>
      <c r="E53" s="892"/>
      <c r="F53" s="894"/>
      <c r="G53" s="893"/>
      <c r="H53" s="893"/>
      <c r="I53" s="892"/>
      <c r="J53" s="892"/>
      <c r="K53" s="892"/>
      <c r="L53" s="892"/>
      <c r="M53" s="892"/>
      <c r="N53" s="892"/>
      <c r="O53" s="891"/>
    </row>
    <row r="54" spans="1:15" ht="21" customHeight="1">
      <c r="A54" s="892"/>
      <c r="B54" s="893"/>
      <c r="C54" s="892"/>
      <c r="D54" s="892"/>
      <c r="E54" s="892"/>
      <c r="F54" s="894"/>
      <c r="G54" s="893"/>
      <c r="H54" s="893"/>
      <c r="I54" s="892"/>
      <c r="J54" s="892"/>
      <c r="K54" s="892"/>
      <c r="L54" s="892"/>
      <c r="M54" s="892"/>
      <c r="N54" s="892"/>
      <c r="O54" s="891"/>
    </row>
    <row r="55" spans="1:15" ht="21" customHeight="1">
      <c r="A55" s="892"/>
      <c r="B55" s="893"/>
      <c r="C55" s="892"/>
      <c r="D55" s="892"/>
      <c r="E55" s="892"/>
      <c r="F55" s="894"/>
      <c r="G55" s="893"/>
      <c r="H55" s="893"/>
      <c r="I55" s="892"/>
      <c r="J55" s="892"/>
      <c r="K55" s="892"/>
      <c r="L55" s="892"/>
      <c r="M55" s="892"/>
      <c r="N55" s="892"/>
      <c r="O55" s="891"/>
    </row>
    <row r="56" spans="1:15" ht="21" customHeight="1">
      <c r="A56" s="892"/>
      <c r="B56" s="893"/>
      <c r="C56" s="892"/>
      <c r="D56" s="892"/>
      <c r="E56" s="892"/>
      <c r="F56" s="894"/>
      <c r="G56" s="893"/>
      <c r="H56" s="893"/>
      <c r="I56" s="892"/>
      <c r="J56" s="892"/>
      <c r="K56" s="892"/>
      <c r="L56" s="892"/>
      <c r="M56" s="892"/>
      <c r="N56" s="892"/>
      <c r="O56" s="891"/>
    </row>
    <row r="57" spans="1:15" ht="21" customHeight="1">
      <c r="A57" s="892"/>
      <c r="B57" s="893"/>
      <c r="C57" s="892"/>
      <c r="D57" s="892"/>
      <c r="E57" s="892"/>
      <c r="F57" s="894"/>
      <c r="G57" s="893"/>
      <c r="H57" s="893"/>
      <c r="I57" s="892"/>
      <c r="J57" s="892"/>
      <c r="K57" s="892"/>
      <c r="L57" s="892"/>
      <c r="M57" s="892"/>
      <c r="N57" s="892"/>
      <c r="O57" s="891"/>
    </row>
    <row r="58" spans="1:15" ht="21" customHeight="1">
      <c r="A58" s="892"/>
      <c r="B58" s="893"/>
      <c r="C58" s="892"/>
      <c r="D58" s="892"/>
      <c r="E58" s="892"/>
      <c r="F58" s="894"/>
      <c r="G58" s="893"/>
      <c r="H58" s="893"/>
      <c r="I58" s="892"/>
      <c r="J58" s="892"/>
      <c r="K58" s="892"/>
      <c r="L58" s="892"/>
      <c r="M58" s="892"/>
      <c r="N58" s="892"/>
      <c r="O58" s="891"/>
    </row>
    <row r="59" spans="1:15" ht="21" customHeight="1">
      <c r="A59" s="892"/>
      <c r="B59" s="893"/>
      <c r="C59" s="892"/>
      <c r="D59" s="892"/>
      <c r="E59" s="892"/>
      <c r="F59" s="894"/>
      <c r="G59" s="893"/>
      <c r="H59" s="893"/>
      <c r="I59" s="892"/>
      <c r="J59" s="892"/>
      <c r="K59" s="892"/>
      <c r="L59" s="892"/>
      <c r="M59" s="892"/>
      <c r="N59" s="892"/>
      <c r="O59" s="891"/>
    </row>
    <row r="60" spans="1:15" ht="21" customHeight="1">
      <c r="A60" s="892"/>
      <c r="B60" s="893"/>
      <c r="C60" s="892"/>
      <c r="D60" s="892"/>
      <c r="E60" s="892"/>
      <c r="F60" s="894"/>
      <c r="G60" s="893"/>
      <c r="H60" s="893"/>
      <c r="I60" s="892"/>
      <c r="J60" s="892"/>
      <c r="K60" s="892"/>
      <c r="L60" s="892"/>
      <c r="M60" s="892"/>
      <c r="N60" s="892"/>
      <c r="O60" s="891"/>
    </row>
    <row r="61" spans="1:15" ht="21" customHeight="1">
      <c r="A61" s="892"/>
      <c r="B61" s="893"/>
      <c r="C61" s="892"/>
      <c r="D61" s="892"/>
      <c r="E61" s="892"/>
      <c r="F61" s="894"/>
      <c r="G61" s="893"/>
      <c r="H61" s="893"/>
      <c r="I61" s="892"/>
      <c r="J61" s="892"/>
      <c r="K61" s="892"/>
      <c r="L61" s="892"/>
      <c r="M61" s="892"/>
      <c r="N61" s="892"/>
      <c r="O61" s="891"/>
    </row>
    <row r="62" spans="1:15" ht="21" customHeight="1">
      <c r="A62" s="892"/>
      <c r="B62" s="893"/>
      <c r="C62" s="892"/>
      <c r="D62" s="892"/>
      <c r="E62" s="892"/>
      <c r="F62" s="894"/>
      <c r="G62" s="893"/>
      <c r="H62" s="893"/>
      <c r="I62" s="892"/>
      <c r="J62" s="892"/>
      <c r="K62" s="892"/>
      <c r="L62" s="892"/>
      <c r="M62" s="892"/>
      <c r="N62" s="892"/>
      <c r="O62" s="891"/>
    </row>
    <row r="63" spans="1:15" ht="21" customHeight="1">
      <c r="A63" s="892"/>
      <c r="B63" s="893"/>
      <c r="C63" s="892"/>
      <c r="D63" s="892"/>
      <c r="E63" s="892"/>
      <c r="F63" s="894"/>
      <c r="G63" s="893"/>
      <c r="H63" s="893"/>
      <c r="I63" s="892"/>
      <c r="J63" s="892"/>
      <c r="K63" s="892"/>
      <c r="L63" s="892"/>
      <c r="M63" s="892"/>
      <c r="N63" s="892"/>
      <c r="O63" s="891"/>
    </row>
    <row r="64" spans="1:15" ht="21" customHeight="1">
      <c r="A64" s="892"/>
      <c r="B64" s="893"/>
      <c r="C64" s="892"/>
      <c r="D64" s="892"/>
      <c r="E64" s="892"/>
      <c r="F64" s="894"/>
      <c r="G64" s="893"/>
      <c r="H64" s="893"/>
      <c r="I64" s="892"/>
      <c r="J64" s="892"/>
      <c r="K64" s="892"/>
      <c r="L64" s="892"/>
      <c r="M64" s="892"/>
      <c r="N64" s="892"/>
      <c r="O64" s="891"/>
    </row>
    <row r="65" spans="1:15" ht="21" customHeight="1">
      <c r="A65" s="892"/>
      <c r="B65" s="893"/>
      <c r="C65" s="892"/>
      <c r="D65" s="892"/>
      <c r="E65" s="892"/>
      <c r="F65" s="894"/>
      <c r="G65" s="893"/>
      <c r="H65" s="893"/>
      <c r="I65" s="892"/>
      <c r="J65" s="892"/>
      <c r="K65" s="892"/>
      <c r="L65" s="892"/>
      <c r="M65" s="892"/>
      <c r="N65" s="892"/>
      <c r="O65" s="891"/>
    </row>
    <row r="66" spans="1:15" ht="21" customHeight="1">
      <c r="A66" s="892"/>
      <c r="B66" s="893"/>
      <c r="C66" s="892"/>
      <c r="D66" s="892"/>
      <c r="E66" s="892"/>
      <c r="F66" s="894"/>
      <c r="G66" s="893"/>
      <c r="H66" s="893"/>
      <c r="I66" s="892"/>
      <c r="J66" s="892"/>
      <c r="K66" s="892"/>
      <c r="L66" s="892"/>
      <c r="M66" s="892"/>
      <c r="N66" s="892"/>
      <c r="O66" s="891"/>
    </row>
    <row r="67" spans="1:15" ht="21" customHeight="1">
      <c r="A67" s="892"/>
      <c r="B67" s="893"/>
      <c r="C67" s="892"/>
      <c r="D67" s="892"/>
      <c r="E67" s="892"/>
      <c r="F67" s="894"/>
      <c r="G67" s="893"/>
      <c r="H67" s="893"/>
      <c r="I67" s="892"/>
      <c r="J67" s="892"/>
      <c r="K67" s="892"/>
      <c r="L67" s="892"/>
      <c r="M67" s="892"/>
      <c r="N67" s="892"/>
      <c r="O67" s="891"/>
    </row>
    <row r="68" spans="1:15" ht="21" customHeight="1">
      <c r="A68" s="892"/>
      <c r="B68" s="893"/>
      <c r="C68" s="892"/>
      <c r="D68" s="892"/>
      <c r="E68" s="892"/>
      <c r="F68" s="894"/>
      <c r="G68" s="893"/>
      <c r="H68" s="893"/>
      <c r="I68" s="892"/>
      <c r="J68" s="892"/>
      <c r="K68" s="892"/>
      <c r="L68" s="892"/>
      <c r="M68" s="892"/>
      <c r="N68" s="892"/>
      <c r="O68" s="891"/>
    </row>
    <row r="69" spans="1:15" ht="21" customHeight="1">
      <c r="A69" s="892"/>
      <c r="B69" s="893"/>
      <c r="C69" s="892"/>
      <c r="D69" s="892"/>
      <c r="E69" s="892"/>
      <c r="F69" s="894"/>
      <c r="G69" s="893"/>
      <c r="H69" s="893"/>
      <c r="I69" s="892"/>
      <c r="J69" s="892"/>
      <c r="K69" s="892"/>
      <c r="L69" s="892"/>
      <c r="M69" s="892"/>
      <c r="N69" s="892"/>
      <c r="O69" s="891"/>
    </row>
    <row r="70" spans="1:15" ht="21" customHeight="1">
      <c r="A70" s="892"/>
      <c r="B70" s="893"/>
      <c r="C70" s="892"/>
      <c r="D70" s="892"/>
      <c r="E70" s="892"/>
      <c r="F70" s="894"/>
      <c r="G70" s="893"/>
      <c r="H70" s="893"/>
      <c r="I70" s="892"/>
      <c r="J70" s="892"/>
      <c r="K70" s="892"/>
      <c r="L70" s="892"/>
      <c r="M70" s="892"/>
      <c r="N70" s="892"/>
      <c r="O70" s="891"/>
    </row>
    <row r="71" spans="1:15" ht="21" customHeight="1">
      <c r="A71" s="892"/>
      <c r="B71" s="893"/>
      <c r="C71" s="892"/>
      <c r="D71" s="892"/>
      <c r="E71" s="892"/>
      <c r="F71" s="894"/>
      <c r="G71" s="893"/>
      <c r="H71" s="893"/>
      <c r="I71" s="892"/>
      <c r="J71" s="892"/>
      <c r="K71" s="892"/>
      <c r="L71" s="892"/>
      <c r="M71" s="892"/>
      <c r="N71" s="892"/>
      <c r="O71" s="891"/>
    </row>
    <row r="72" spans="1:15" ht="21" customHeight="1">
      <c r="A72" s="892"/>
      <c r="B72" s="893"/>
      <c r="C72" s="892"/>
      <c r="D72" s="892"/>
      <c r="E72" s="892"/>
      <c r="F72" s="894"/>
      <c r="G72" s="893"/>
      <c r="H72" s="893"/>
      <c r="I72" s="892"/>
      <c r="J72" s="892"/>
      <c r="K72" s="892"/>
      <c r="L72" s="892"/>
      <c r="M72" s="892"/>
      <c r="N72" s="892"/>
      <c r="O72" s="891"/>
    </row>
    <row r="73" spans="1:15" ht="21" customHeight="1">
      <c r="A73" s="892"/>
      <c r="B73" s="893"/>
      <c r="C73" s="892"/>
      <c r="D73" s="892"/>
      <c r="E73" s="892"/>
      <c r="F73" s="894"/>
      <c r="G73" s="893"/>
      <c r="H73" s="893"/>
      <c r="I73" s="892"/>
      <c r="J73" s="892"/>
      <c r="K73" s="892"/>
      <c r="L73" s="892"/>
      <c r="M73" s="892"/>
      <c r="N73" s="892"/>
      <c r="O73" s="891"/>
    </row>
    <row r="74" spans="1:15" ht="21" customHeight="1">
      <c r="A74" s="892"/>
      <c r="B74" s="893"/>
      <c r="C74" s="892"/>
      <c r="D74" s="892"/>
      <c r="E74" s="892"/>
      <c r="F74" s="894"/>
      <c r="G74" s="893"/>
      <c r="H74" s="893"/>
      <c r="I74" s="892"/>
      <c r="J74" s="892"/>
      <c r="K74" s="892"/>
      <c r="L74" s="892"/>
      <c r="M74" s="892"/>
      <c r="N74" s="892"/>
      <c r="O74" s="891"/>
    </row>
    <row r="75" spans="1:15" ht="21" customHeight="1">
      <c r="A75" s="892"/>
      <c r="B75" s="893"/>
      <c r="C75" s="892"/>
      <c r="D75" s="892"/>
      <c r="E75" s="892"/>
      <c r="F75" s="894"/>
      <c r="G75" s="893"/>
      <c r="H75" s="893"/>
      <c r="I75" s="892"/>
      <c r="J75" s="892"/>
      <c r="K75" s="892"/>
      <c r="L75" s="892"/>
      <c r="M75" s="892"/>
      <c r="N75" s="892"/>
      <c r="O75" s="891"/>
    </row>
    <row r="76" spans="1:15" ht="21" customHeight="1">
      <c r="A76" s="892"/>
      <c r="B76" s="893"/>
      <c r="C76" s="892"/>
      <c r="D76" s="892"/>
      <c r="E76" s="892"/>
      <c r="F76" s="894"/>
      <c r="G76" s="893"/>
      <c r="H76" s="893"/>
      <c r="I76" s="892"/>
      <c r="J76" s="892"/>
      <c r="K76" s="892"/>
      <c r="L76" s="892"/>
      <c r="M76" s="892"/>
      <c r="N76" s="892"/>
      <c r="O76" s="891"/>
    </row>
    <row r="77" spans="1:15" ht="21" customHeight="1">
      <c r="A77" s="892"/>
      <c r="B77" s="893"/>
      <c r="C77" s="892"/>
      <c r="D77" s="892"/>
      <c r="E77" s="892"/>
      <c r="F77" s="894"/>
      <c r="G77" s="893"/>
      <c r="H77" s="893"/>
      <c r="I77" s="892"/>
      <c r="J77" s="892"/>
      <c r="K77" s="892"/>
      <c r="L77" s="892"/>
      <c r="M77" s="892"/>
      <c r="N77" s="892"/>
      <c r="O77" s="891"/>
    </row>
    <row r="78" spans="1:15" ht="21" customHeight="1">
      <c r="A78" s="892"/>
      <c r="B78" s="893"/>
      <c r="C78" s="892"/>
      <c r="D78" s="892"/>
      <c r="E78" s="892"/>
      <c r="F78" s="894"/>
      <c r="G78" s="893"/>
      <c r="H78" s="893"/>
      <c r="I78" s="892"/>
      <c r="J78" s="892"/>
      <c r="K78" s="892"/>
      <c r="L78" s="892"/>
      <c r="M78" s="892"/>
      <c r="N78" s="892"/>
      <c r="O78" s="891"/>
    </row>
    <row r="79" spans="1:15" ht="21" customHeight="1">
      <c r="A79" s="892"/>
      <c r="B79" s="893"/>
      <c r="C79" s="892"/>
      <c r="D79" s="892"/>
      <c r="E79" s="892"/>
      <c r="F79" s="894"/>
      <c r="G79" s="893"/>
      <c r="H79" s="893"/>
      <c r="I79" s="892"/>
      <c r="J79" s="892"/>
      <c r="K79" s="892"/>
      <c r="L79" s="892"/>
      <c r="M79" s="892"/>
      <c r="N79" s="892"/>
      <c r="O79" s="891"/>
    </row>
    <row r="80" spans="1:15" ht="21" customHeight="1">
      <c r="A80" s="892"/>
      <c r="B80" s="893"/>
      <c r="C80" s="892"/>
      <c r="D80" s="892"/>
      <c r="E80" s="892"/>
      <c r="F80" s="894"/>
      <c r="G80" s="893"/>
      <c r="H80" s="893"/>
      <c r="I80" s="892"/>
      <c r="J80" s="892"/>
      <c r="K80" s="892"/>
      <c r="L80" s="892"/>
      <c r="M80" s="892"/>
      <c r="N80" s="892"/>
      <c r="O80" s="891"/>
    </row>
    <row r="81" spans="1:15" ht="21" customHeight="1">
      <c r="A81" s="892"/>
      <c r="B81" s="893"/>
      <c r="C81" s="892"/>
      <c r="D81" s="892"/>
      <c r="E81" s="892"/>
      <c r="F81" s="894"/>
      <c r="G81" s="893"/>
      <c r="H81" s="893"/>
      <c r="I81" s="892"/>
      <c r="J81" s="892"/>
      <c r="K81" s="892"/>
      <c r="L81" s="892"/>
      <c r="M81" s="892"/>
      <c r="N81" s="892"/>
      <c r="O81" s="891"/>
    </row>
    <row r="82" spans="1:15" ht="21" customHeight="1">
      <c r="A82" s="892"/>
      <c r="B82" s="893"/>
      <c r="C82" s="892"/>
      <c r="D82" s="892"/>
      <c r="E82" s="892"/>
      <c r="F82" s="894"/>
      <c r="G82" s="893"/>
      <c r="H82" s="893"/>
      <c r="I82" s="892"/>
      <c r="J82" s="892"/>
      <c r="K82" s="892"/>
      <c r="L82" s="892"/>
      <c r="M82" s="892"/>
      <c r="N82" s="892"/>
      <c r="O82" s="891"/>
    </row>
    <row r="83" spans="1:15" ht="21" customHeight="1">
      <c r="A83" s="892"/>
      <c r="B83" s="893"/>
      <c r="C83" s="892"/>
      <c r="D83" s="892"/>
      <c r="E83" s="892"/>
      <c r="F83" s="894"/>
      <c r="G83" s="893"/>
      <c r="H83" s="893"/>
      <c r="I83" s="892"/>
      <c r="J83" s="892"/>
      <c r="K83" s="892"/>
      <c r="L83" s="892"/>
      <c r="M83" s="892"/>
      <c r="N83" s="892"/>
      <c r="O83" s="891"/>
    </row>
    <row r="84" spans="1:15" ht="21" customHeight="1">
      <c r="A84" s="892"/>
      <c r="B84" s="893"/>
      <c r="C84" s="892"/>
      <c r="D84" s="892"/>
      <c r="E84" s="892"/>
      <c r="F84" s="894"/>
      <c r="G84" s="893"/>
      <c r="H84" s="893"/>
      <c r="I84" s="892"/>
      <c r="J84" s="892"/>
      <c r="K84" s="892"/>
      <c r="L84" s="892"/>
      <c r="M84" s="892"/>
      <c r="N84" s="892"/>
      <c r="O84" s="891"/>
    </row>
    <row r="85" spans="1:15" ht="21" customHeight="1">
      <c r="A85" s="892"/>
      <c r="B85" s="893"/>
      <c r="C85" s="892"/>
      <c r="D85" s="892"/>
      <c r="E85" s="892"/>
      <c r="F85" s="894"/>
      <c r="G85" s="893"/>
      <c r="H85" s="893"/>
      <c r="I85" s="892"/>
      <c r="J85" s="892"/>
      <c r="K85" s="892"/>
      <c r="L85" s="892"/>
      <c r="M85" s="892"/>
      <c r="N85" s="892"/>
      <c r="O85" s="891"/>
    </row>
    <row r="86" spans="1:15" ht="21" customHeight="1">
      <c r="A86" s="892"/>
      <c r="B86" s="893"/>
      <c r="C86" s="892"/>
      <c r="D86" s="892"/>
      <c r="E86" s="892"/>
      <c r="F86" s="894"/>
      <c r="G86" s="893"/>
      <c r="H86" s="893"/>
      <c r="I86" s="892"/>
      <c r="J86" s="892"/>
      <c r="K86" s="892"/>
      <c r="L86" s="892"/>
      <c r="M86" s="892"/>
      <c r="N86" s="892"/>
      <c r="O86" s="891"/>
    </row>
    <row r="87" spans="1:15" ht="21" customHeight="1">
      <c r="A87" s="892"/>
      <c r="B87" s="893"/>
      <c r="C87" s="892"/>
      <c r="D87" s="892"/>
      <c r="E87" s="892"/>
      <c r="F87" s="894"/>
      <c r="G87" s="893"/>
      <c r="H87" s="893"/>
      <c r="I87" s="892"/>
      <c r="J87" s="892"/>
      <c r="K87" s="892"/>
      <c r="L87" s="892"/>
      <c r="M87" s="892"/>
      <c r="N87" s="892"/>
      <c r="O87" s="891"/>
    </row>
    <row r="88" spans="1:15" ht="21" customHeight="1">
      <c r="A88" s="892"/>
      <c r="B88" s="893"/>
      <c r="C88" s="892"/>
      <c r="D88" s="892"/>
      <c r="E88" s="892"/>
      <c r="F88" s="894"/>
      <c r="G88" s="893"/>
      <c r="H88" s="893"/>
      <c r="I88" s="892"/>
      <c r="J88" s="892"/>
      <c r="K88" s="892"/>
      <c r="L88" s="892"/>
      <c r="M88" s="892"/>
      <c r="N88" s="892"/>
      <c r="O88" s="891"/>
    </row>
    <row r="89" spans="1:15" ht="21" customHeight="1">
      <c r="A89" s="892"/>
      <c r="B89" s="893"/>
      <c r="C89" s="892"/>
      <c r="D89" s="892"/>
      <c r="E89" s="892"/>
      <c r="F89" s="894"/>
      <c r="G89" s="893"/>
      <c r="H89" s="893"/>
      <c r="I89" s="892"/>
      <c r="J89" s="892"/>
      <c r="K89" s="892"/>
      <c r="L89" s="892"/>
      <c r="M89" s="892"/>
      <c r="N89" s="892"/>
      <c r="O89" s="891"/>
    </row>
    <row r="90" spans="1:15" ht="21" customHeight="1">
      <c r="A90" s="892"/>
      <c r="B90" s="893"/>
      <c r="C90" s="892"/>
      <c r="D90" s="892"/>
      <c r="E90" s="892"/>
      <c r="F90" s="894"/>
      <c r="G90" s="893"/>
      <c r="H90" s="893"/>
      <c r="I90" s="892"/>
      <c r="J90" s="892"/>
      <c r="K90" s="892"/>
      <c r="L90" s="892"/>
      <c r="M90" s="892"/>
      <c r="N90" s="892"/>
      <c r="O90" s="891"/>
    </row>
    <row r="91" spans="1:15" ht="21" customHeight="1">
      <c r="A91" s="892"/>
      <c r="B91" s="893"/>
      <c r="C91" s="892"/>
      <c r="D91" s="892"/>
      <c r="E91" s="892"/>
      <c r="F91" s="894"/>
      <c r="G91" s="893"/>
      <c r="H91" s="893"/>
      <c r="I91" s="892"/>
      <c r="J91" s="892"/>
      <c r="K91" s="892"/>
      <c r="L91" s="892"/>
      <c r="M91" s="892"/>
      <c r="N91" s="892"/>
      <c r="O91" s="891"/>
    </row>
    <row r="92" spans="1:15" ht="21" customHeight="1">
      <c r="A92" s="892"/>
      <c r="B92" s="893"/>
      <c r="C92" s="892"/>
      <c r="D92" s="892"/>
      <c r="E92" s="892"/>
      <c r="F92" s="894"/>
      <c r="G92" s="893"/>
      <c r="H92" s="893"/>
      <c r="I92" s="892"/>
      <c r="J92" s="892"/>
      <c r="K92" s="892"/>
      <c r="L92" s="892"/>
      <c r="M92" s="892"/>
      <c r="N92" s="892"/>
      <c r="O92" s="891"/>
    </row>
    <row r="93" spans="1:15" ht="21" customHeight="1">
      <c r="A93" s="892"/>
      <c r="B93" s="893"/>
      <c r="C93" s="892"/>
      <c r="D93" s="892"/>
      <c r="E93" s="892"/>
      <c r="F93" s="894"/>
      <c r="G93" s="893"/>
      <c r="H93" s="893"/>
      <c r="I93" s="892"/>
      <c r="J93" s="892"/>
      <c r="K93" s="892"/>
      <c r="L93" s="892"/>
      <c r="M93" s="892"/>
      <c r="N93" s="892"/>
      <c r="O93" s="891"/>
    </row>
    <row r="94" spans="1:15" ht="21" customHeight="1">
      <c r="A94" s="892"/>
      <c r="B94" s="893"/>
      <c r="C94" s="892"/>
      <c r="D94" s="892"/>
      <c r="E94" s="892"/>
      <c r="F94" s="894"/>
      <c r="G94" s="893"/>
      <c r="H94" s="893"/>
      <c r="I94" s="892"/>
      <c r="J94" s="892"/>
      <c r="K94" s="892"/>
      <c r="L94" s="892"/>
      <c r="M94" s="892"/>
      <c r="N94" s="892"/>
      <c r="O94" s="891"/>
    </row>
    <row r="95" spans="1:15" ht="21" customHeight="1">
      <c r="A95" s="892"/>
      <c r="B95" s="893"/>
      <c r="C95" s="892"/>
      <c r="D95" s="892"/>
      <c r="E95" s="892"/>
      <c r="F95" s="894"/>
      <c r="G95" s="893"/>
      <c r="H95" s="893"/>
      <c r="I95" s="892"/>
      <c r="J95" s="892"/>
      <c r="K95" s="892"/>
      <c r="L95" s="892"/>
      <c r="M95" s="892"/>
      <c r="N95" s="892"/>
      <c r="O95" s="891"/>
    </row>
    <row r="96" spans="1:15" ht="21" customHeight="1">
      <c r="A96" s="892"/>
      <c r="B96" s="893"/>
      <c r="C96" s="892"/>
      <c r="D96" s="892"/>
      <c r="E96" s="892"/>
      <c r="F96" s="894"/>
      <c r="G96" s="893"/>
      <c r="H96" s="893"/>
      <c r="I96" s="892"/>
      <c r="J96" s="892"/>
      <c r="K96" s="892"/>
      <c r="L96" s="892"/>
      <c r="M96" s="892"/>
      <c r="N96" s="892"/>
      <c r="O96" s="891"/>
    </row>
    <row r="97" spans="1:15" ht="21" customHeight="1">
      <c r="A97" s="892"/>
      <c r="B97" s="893"/>
      <c r="C97" s="892"/>
      <c r="D97" s="892"/>
      <c r="E97" s="892"/>
      <c r="F97" s="894"/>
      <c r="G97" s="893"/>
      <c r="H97" s="893"/>
      <c r="I97" s="892"/>
      <c r="J97" s="892"/>
      <c r="K97" s="892"/>
      <c r="L97" s="892"/>
      <c r="M97" s="892"/>
      <c r="N97" s="892"/>
      <c r="O97" s="891"/>
    </row>
    <row r="98" spans="1:15" ht="21" customHeight="1">
      <c r="A98" s="892"/>
      <c r="B98" s="893"/>
      <c r="C98" s="892"/>
      <c r="D98" s="892"/>
      <c r="E98" s="892"/>
      <c r="F98" s="894"/>
      <c r="G98" s="893"/>
      <c r="H98" s="893"/>
      <c r="I98" s="892"/>
      <c r="J98" s="892"/>
      <c r="K98" s="892"/>
      <c r="L98" s="892"/>
      <c r="M98" s="892"/>
      <c r="N98" s="892"/>
      <c r="O98" s="891"/>
    </row>
    <row r="99" spans="1:15" ht="21" customHeight="1">
      <c r="A99" s="892"/>
      <c r="B99" s="893"/>
      <c r="C99" s="892"/>
      <c r="D99" s="892"/>
      <c r="E99" s="892"/>
      <c r="F99" s="894"/>
      <c r="G99" s="893"/>
      <c r="H99" s="893"/>
      <c r="I99" s="892"/>
      <c r="J99" s="892"/>
      <c r="K99" s="892"/>
      <c r="L99" s="892"/>
      <c r="M99" s="892"/>
      <c r="N99" s="892"/>
      <c r="O99" s="891"/>
    </row>
    <row r="100" spans="1:15" ht="21" customHeight="1">
      <c r="A100" s="892"/>
      <c r="B100" s="893"/>
      <c r="C100" s="892"/>
      <c r="D100" s="892"/>
      <c r="E100" s="892"/>
      <c r="F100" s="894"/>
      <c r="G100" s="893"/>
      <c r="H100" s="893"/>
      <c r="I100" s="892"/>
      <c r="J100" s="892"/>
      <c r="K100" s="892"/>
      <c r="L100" s="892"/>
      <c r="M100" s="892"/>
      <c r="N100" s="892"/>
      <c r="O100" s="891"/>
    </row>
    <row r="101" spans="1:15" ht="21" customHeight="1">
      <c r="A101" s="892"/>
      <c r="B101" s="893"/>
      <c r="C101" s="892"/>
      <c r="D101" s="892"/>
      <c r="E101" s="892"/>
      <c r="F101" s="894"/>
      <c r="G101" s="893"/>
      <c r="H101" s="893"/>
      <c r="I101" s="892"/>
      <c r="J101" s="892"/>
      <c r="K101" s="892"/>
      <c r="L101" s="892"/>
      <c r="M101" s="892"/>
      <c r="N101" s="892"/>
      <c r="O101" s="891"/>
    </row>
    <row r="102" spans="1:15" ht="21" customHeight="1">
      <c r="A102" s="892"/>
      <c r="B102" s="893"/>
      <c r="C102" s="892"/>
      <c r="D102" s="892"/>
      <c r="E102" s="892"/>
      <c r="F102" s="894"/>
      <c r="G102" s="893"/>
      <c r="H102" s="893"/>
      <c r="I102" s="892"/>
      <c r="J102" s="892"/>
      <c r="K102" s="892"/>
      <c r="L102" s="892"/>
      <c r="M102" s="892"/>
      <c r="N102" s="892"/>
      <c r="O102" s="891"/>
    </row>
    <row r="103" spans="1:15" ht="21" customHeight="1">
      <c r="A103" s="892"/>
      <c r="B103" s="893"/>
      <c r="C103" s="892"/>
      <c r="D103" s="892"/>
      <c r="E103" s="892"/>
      <c r="F103" s="894"/>
      <c r="G103" s="893"/>
      <c r="H103" s="893"/>
      <c r="I103" s="892"/>
      <c r="J103" s="892"/>
      <c r="K103" s="892"/>
      <c r="L103" s="892"/>
      <c r="M103" s="892"/>
      <c r="N103" s="892"/>
      <c r="O103" s="891"/>
    </row>
    <row r="104" spans="1:15" ht="21" customHeight="1">
      <c r="A104" s="892"/>
      <c r="B104" s="893"/>
      <c r="C104" s="892"/>
      <c r="D104" s="892"/>
      <c r="E104" s="892"/>
      <c r="F104" s="894"/>
      <c r="G104" s="893"/>
      <c r="H104" s="893"/>
      <c r="I104" s="892"/>
      <c r="J104" s="892"/>
      <c r="K104" s="892"/>
      <c r="L104" s="892"/>
      <c r="M104" s="892"/>
      <c r="N104" s="892"/>
      <c r="O104" s="891"/>
    </row>
    <row r="105" spans="1:15" ht="21" customHeight="1">
      <c r="A105" s="892"/>
      <c r="B105" s="893"/>
      <c r="C105" s="892"/>
      <c r="D105" s="892"/>
      <c r="E105" s="892"/>
      <c r="F105" s="894"/>
      <c r="G105" s="893"/>
      <c r="H105" s="893"/>
      <c r="I105" s="892"/>
      <c r="J105" s="892"/>
      <c r="K105" s="892"/>
      <c r="L105" s="892"/>
      <c r="M105" s="892"/>
      <c r="N105" s="892"/>
      <c r="O105" s="891"/>
    </row>
    <row r="106" spans="1:15" ht="21" customHeight="1">
      <c r="A106" s="892"/>
      <c r="B106" s="893"/>
      <c r="C106" s="892"/>
      <c r="D106" s="892"/>
      <c r="E106" s="892"/>
      <c r="F106" s="894"/>
      <c r="G106" s="893"/>
      <c r="H106" s="893"/>
      <c r="I106" s="892"/>
      <c r="J106" s="892"/>
      <c r="K106" s="892"/>
      <c r="L106" s="892"/>
      <c r="M106" s="892"/>
      <c r="N106" s="892"/>
      <c r="O106" s="891"/>
    </row>
    <row r="107" spans="1:15" ht="21" customHeight="1">
      <c r="A107" s="892"/>
      <c r="B107" s="893"/>
      <c r="C107" s="892"/>
      <c r="D107" s="892"/>
      <c r="E107" s="892"/>
      <c r="F107" s="894"/>
      <c r="G107" s="893"/>
      <c r="H107" s="893"/>
      <c r="I107" s="892"/>
      <c r="J107" s="892"/>
      <c r="K107" s="892"/>
      <c r="L107" s="892"/>
      <c r="M107" s="892"/>
      <c r="N107" s="892"/>
      <c r="O107" s="891"/>
    </row>
    <row r="108" spans="1:15" ht="21" customHeight="1">
      <c r="A108" s="892"/>
      <c r="B108" s="893"/>
      <c r="C108" s="892"/>
      <c r="D108" s="892"/>
      <c r="E108" s="892"/>
      <c r="F108" s="894"/>
      <c r="G108" s="893"/>
      <c r="H108" s="893"/>
      <c r="I108" s="892"/>
      <c r="J108" s="892"/>
      <c r="K108" s="892"/>
      <c r="L108" s="892"/>
      <c r="M108" s="892"/>
      <c r="N108" s="892"/>
      <c r="O108" s="891"/>
    </row>
    <row r="109" spans="1:15" ht="21" customHeight="1">
      <c r="A109" s="892"/>
      <c r="B109" s="893"/>
      <c r="C109" s="892"/>
      <c r="D109" s="892"/>
      <c r="E109" s="892"/>
      <c r="F109" s="894"/>
      <c r="G109" s="893"/>
      <c r="H109" s="893"/>
      <c r="I109" s="892"/>
      <c r="J109" s="892"/>
      <c r="K109" s="892"/>
      <c r="L109" s="892"/>
      <c r="M109" s="892"/>
      <c r="N109" s="892"/>
      <c r="O109" s="891"/>
    </row>
    <row r="110" spans="1:15" ht="21" customHeight="1">
      <c r="A110" s="892"/>
      <c r="B110" s="893"/>
      <c r="C110" s="892"/>
      <c r="D110" s="892"/>
      <c r="E110" s="892"/>
      <c r="F110" s="894"/>
      <c r="G110" s="893"/>
      <c r="H110" s="893"/>
      <c r="I110" s="892"/>
      <c r="J110" s="892"/>
      <c r="K110" s="892"/>
      <c r="L110" s="892"/>
      <c r="M110" s="892"/>
      <c r="N110" s="892"/>
      <c r="O110" s="891"/>
    </row>
    <row r="111" spans="1:15" ht="21" customHeight="1">
      <c r="A111" s="892"/>
      <c r="B111" s="893"/>
      <c r="C111" s="892"/>
      <c r="D111" s="892"/>
      <c r="E111" s="892"/>
      <c r="F111" s="894"/>
      <c r="G111" s="893"/>
      <c r="H111" s="893"/>
      <c r="I111" s="892"/>
      <c r="J111" s="892"/>
      <c r="K111" s="892"/>
      <c r="L111" s="892"/>
      <c r="M111" s="892"/>
      <c r="N111" s="892"/>
      <c r="O111" s="891"/>
    </row>
    <row r="112" spans="1:15" ht="21" customHeight="1">
      <c r="A112" s="892"/>
      <c r="B112" s="893"/>
      <c r="C112" s="892"/>
      <c r="D112" s="892"/>
      <c r="E112" s="892"/>
      <c r="F112" s="894"/>
      <c r="G112" s="893"/>
      <c r="H112" s="893"/>
      <c r="I112" s="892"/>
      <c r="J112" s="892"/>
      <c r="K112" s="892"/>
      <c r="L112" s="892"/>
      <c r="M112" s="892"/>
      <c r="N112" s="892"/>
      <c r="O112" s="891"/>
    </row>
    <row r="113" spans="1:15" ht="21" customHeight="1">
      <c r="A113" s="892"/>
      <c r="B113" s="893"/>
      <c r="C113" s="892"/>
      <c r="D113" s="892"/>
      <c r="E113" s="892"/>
      <c r="F113" s="894"/>
      <c r="G113" s="893"/>
      <c r="H113" s="893"/>
      <c r="I113" s="892"/>
      <c r="J113" s="892"/>
      <c r="K113" s="892"/>
      <c r="L113" s="892"/>
      <c r="M113" s="892"/>
      <c r="N113" s="892"/>
      <c r="O113" s="891"/>
    </row>
    <row r="114" spans="1:15" ht="21" customHeight="1">
      <c r="A114" s="892"/>
      <c r="B114" s="893"/>
      <c r="C114" s="892"/>
      <c r="D114" s="892"/>
      <c r="E114" s="892"/>
      <c r="F114" s="894"/>
      <c r="G114" s="893"/>
      <c r="H114" s="893"/>
      <c r="I114" s="892"/>
      <c r="J114" s="892"/>
      <c r="K114" s="892"/>
      <c r="L114" s="892"/>
      <c r="M114" s="892"/>
      <c r="N114" s="892"/>
      <c r="O114" s="891"/>
    </row>
    <row r="115" spans="1:15" ht="21" customHeight="1">
      <c r="A115" s="892"/>
      <c r="B115" s="893"/>
      <c r="C115" s="892"/>
      <c r="D115" s="892"/>
      <c r="E115" s="892"/>
      <c r="F115" s="894"/>
      <c r="G115" s="893"/>
      <c r="H115" s="893"/>
      <c r="I115" s="892"/>
      <c r="J115" s="892"/>
      <c r="K115" s="892"/>
      <c r="L115" s="892"/>
      <c r="M115" s="892"/>
      <c r="N115" s="892"/>
      <c r="O115" s="891"/>
    </row>
    <row r="116" spans="1:15" ht="21" customHeight="1">
      <c r="A116" s="892"/>
      <c r="B116" s="893"/>
      <c r="C116" s="892"/>
      <c r="D116" s="892"/>
      <c r="E116" s="892"/>
      <c r="F116" s="894"/>
      <c r="G116" s="893"/>
      <c r="H116" s="893"/>
      <c r="I116" s="892"/>
      <c r="J116" s="892"/>
      <c r="K116" s="892"/>
      <c r="L116" s="892"/>
      <c r="M116" s="892"/>
      <c r="N116" s="892"/>
      <c r="O116" s="891"/>
    </row>
    <row r="117" spans="1:15" ht="21" customHeight="1">
      <c r="A117" s="892"/>
      <c r="B117" s="893"/>
      <c r="C117" s="892"/>
      <c r="D117" s="892"/>
      <c r="E117" s="892"/>
      <c r="F117" s="894"/>
      <c r="G117" s="893"/>
      <c r="H117" s="893"/>
      <c r="I117" s="892"/>
      <c r="J117" s="892"/>
      <c r="K117" s="892"/>
      <c r="L117" s="892"/>
      <c r="M117" s="892"/>
      <c r="N117" s="892"/>
      <c r="O117" s="891"/>
    </row>
    <row r="118" spans="1:15" ht="21" customHeight="1">
      <c r="A118" s="892"/>
      <c r="B118" s="893"/>
      <c r="C118" s="892"/>
      <c r="D118" s="892"/>
      <c r="E118" s="892"/>
      <c r="F118" s="894"/>
      <c r="G118" s="893"/>
      <c r="H118" s="893"/>
      <c r="I118" s="892"/>
      <c r="J118" s="892"/>
      <c r="K118" s="892"/>
      <c r="L118" s="892"/>
      <c r="M118" s="892"/>
      <c r="N118" s="892"/>
      <c r="O118" s="891"/>
    </row>
    <row r="119" spans="1:15" ht="21" customHeight="1">
      <c r="A119" s="892"/>
      <c r="B119" s="893"/>
      <c r="C119" s="892"/>
      <c r="D119" s="892"/>
      <c r="E119" s="892"/>
      <c r="F119" s="894"/>
      <c r="G119" s="893"/>
      <c r="H119" s="893"/>
      <c r="I119" s="892"/>
      <c r="J119" s="892"/>
      <c r="K119" s="892"/>
      <c r="L119" s="892"/>
      <c r="M119" s="892"/>
      <c r="N119" s="892"/>
      <c r="O119" s="891"/>
    </row>
    <row r="120" spans="1:15" ht="21" customHeight="1">
      <c r="A120" s="892"/>
      <c r="B120" s="893"/>
      <c r="C120" s="892"/>
      <c r="D120" s="892"/>
      <c r="E120" s="892"/>
      <c r="F120" s="894"/>
      <c r="G120" s="893"/>
      <c r="H120" s="893"/>
      <c r="I120" s="892"/>
      <c r="J120" s="892"/>
      <c r="K120" s="892"/>
      <c r="L120" s="892"/>
      <c r="M120" s="892"/>
      <c r="N120" s="892"/>
      <c r="O120" s="891"/>
    </row>
    <row r="121" spans="1:15" ht="21" customHeight="1">
      <c r="A121" s="892"/>
      <c r="B121" s="893"/>
      <c r="C121" s="892"/>
      <c r="D121" s="892"/>
      <c r="E121" s="892"/>
      <c r="F121" s="894"/>
      <c r="G121" s="893"/>
      <c r="H121" s="893"/>
      <c r="I121" s="892"/>
      <c r="J121" s="892"/>
      <c r="K121" s="892"/>
      <c r="L121" s="892"/>
      <c r="M121" s="892"/>
      <c r="N121" s="892"/>
      <c r="O121" s="891"/>
    </row>
    <row r="122" spans="1:15" ht="21" customHeight="1">
      <c r="A122" s="892"/>
      <c r="B122" s="893"/>
      <c r="C122" s="892"/>
      <c r="D122" s="892"/>
      <c r="E122" s="892"/>
      <c r="F122" s="894"/>
      <c r="G122" s="893"/>
      <c r="H122" s="893"/>
      <c r="I122" s="892"/>
      <c r="J122" s="892"/>
      <c r="K122" s="892"/>
      <c r="L122" s="892"/>
      <c r="M122" s="892"/>
      <c r="N122" s="892"/>
      <c r="O122" s="891"/>
    </row>
    <row r="123" spans="1:15" ht="21" customHeight="1">
      <c r="A123" s="892"/>
      <c r="B123" s="893"/>
      <c r="C123" s="892"/>
      <c r="D123" s="892"/>
      <c r="E123" s="892"/>
      <c r="F123" s="894"/>
      <c r="G123" s="893"/>
      <c r="H123" s="893"/>
      <c r="I123" s="892"/>
      <c r="J123" s="892"/>
      <c r="K123" s="892"/>
      <c r="L123" s="892"/>
      <c r="M123" s="892"/>
      <c r="N123" s="892"/>
      <c r="O123" s="891"/>
    </row>
    <row r="124" spans="1:15" ht="21" customHeight="1">
      <c r="A124" s="892"/>
      <c r="B124" s="893"/>
      <c r="C124" s="892"/>
      <c r="D124" s="892"/>
      <c r="E124" s="892"/>
      <c r="F124" s="894"/>
      <c r="G124" s="893"/>
      <c r="H124" s="893"/>
      <c r="I124" s="892"/>
      <c r="J124" s="892"/>
      <c r="K124" s="892"/>
      <c r="L124" s="892"/>
      <c r="M124" s="892"/>
      <c r="N124" s="892"/>
      <c r="O124" s="891"/>
    </row>
    <row r="125" spans="1:15" ht="21" customHeight="1">
      <c r="A125" s="892"/>
      <c r="B125" s="893"/>
      <c r="C125" s="892"/>
      <c r="D125" s="892"/>
      <c r="E125" s="892"/>
      <c r="F125" s="894"/>
      <c r="G125" s="893"/>
      <c r="H125" s="893"/>
      <c r="I125" s="892"/>
      <c r="J125" s="892"/>
      <c r="K125" s="892"/>
      <c r="L125" s="892"/>
      <c r="M125" s="892"/>
      <c r="N125" s="892"/>
      <c r="O125" s="891"/>
    </row>
    <row r="126" spans="1:15" ht="21" customHeight="1">
      <c r="A126" s="892"/>
      <c r="B126" s="893"/>
      <c r="C126" s="892"/>
      <c r="D126" s="892"/>
      <c r="E126" s="892"/>
      <c r="F126" s="894"/>
      <c r="G126" s="893"/>
      <c r="H126" s="893"/>
      <c r="I126" s="892"/>
      <c r="J126" s="892"/>
      <c r="K126" s="892"/>
      <c r="L126" s="892"/>
      <c r="M126" s="892"/>
      <c r="N126" s="892"/>
      <c r="O126" s="891"/>
    </row>
    <row r="127" spans="1:15" ht="21" customHeight="1">
      <c r="A127" s="892"/>
      <c r="B127" s="893"/>
      <c r="C127" s="892"/>
      <c r="D127" s="892"/>
      <c r="E127" s="892"/>
      <c r="F127" s="894"/>
      <c r="G127" s="893"/>
      <c r="H127" s="893"/>
      <c r="I127" s="892"/>
      <c r="J127" s="892"/>
      <c r="K127" s="892"/>
      <c r="L127" s="892"/>
      <c r="M127" s="892"/>
      <c r="N127" s="892"/>
      <c r="O127" s="891"/>
    </row>
    <row r="128" spans="1:15" ht="21" customHeight="1">
      <c r="A128" s="892"/>
      <c r="B128" s="893"/>
      <c r="C128" s="892"/>
      <c r="D128" s="892"/>
      <c r="E128" s="892"/>
      <c r="F128" s="894"/>
      <c r="G128" s="893"/>
      <c r="H128" s="893"/>
      <c r="I128" s="892"/>
      <c r="J128" s="892"/>
      <c r="K128" s="892"/>
      <c r="L128" s="892"/>
      <c r="M128" s="892"/>
      <c r="N128" s="892"/>
      <c r="O128" s="891"/>
    </row>
    <row r="129" spans="1:15" ht="21" customHeight="1">
      <c r="A129" s="892"/>
      <c r="B129" s="893"/>
      <c r="C129" s="892"/>
      <c r="D129" s="892"/>
      <c r="E129" s="892"/>
      <c r="F129" s="894"/>
      <c r="G129" s="893"/>
      <c r="H129" s="893"/>
      <c r="I129" s="892"/>
      <c r="J129" s="892"/>
      <c r="K129" s="892"/>
      <c r="L129" s="892"/>
      <c r="M129" s="892"/>
      <c r="N129" s="892"/>
      <c r="O129" s="891"/>
    </row>
    <row r="130" spans="1:15" ht="21" customHeight="1">
      <c r="A130" s="892"/>
      <c r="B130" s="893"/>
      <c r="C130" s="892"/>
      <c r="D130" s="892"/>
      <c r="E130" s="892"/>
      <c r="F130" s="894"/>
      <c r="G130" s="893"/>
      <c r="H130" s="893"/>
      <c r="I130" s="892"/>
      <c r="J130" s="892"/>
      <c r="K130" s="892"/>
      <c r="L130" s="892"/>
      <c r="M130" s="892"/>
      <c r="N130" s="892"/>
      <c r="O130" s="891"/>
    </row>
    <row r="131" spans="1:15" ht="21" customHeight="1">
      <c r="A131" s="892"/>
      <c r="B131" s="893"/>
      <c r="C131" s="892"/>
      <c r="D131" s="892"/>
      <c r="E131" s="892"/>
      <c r="F131" s="894"/>
      <c r="G131" s="893"/>
      <c r="H131" s="893"/>
      <c r="I131" s="892"/>
      <c r="J131" s="892"/>
      <c r="K131" s="892"/>
      <c r="L131" s="892"/>
      <c r="M131" s="892"/>
      <c r="N131" s="892"/>
      <c r="O131" s="891"/>
    </row>
    <row r="132" spans="1:15" ht="21" customHeight="1">
      <c r="A132" s="892"/>
      <c r="B132" s="893"/>
      <c r="C132" s="892"/>
      <c r="D132" s="892"/>
      <c r="E132" s="892"/>
      <c r="F132" s="894"/>
      <c r="G132" s="893"/>
      <c r="H132" s="893"/>
      <c r="I132" s="892"/>
      <c r="J132" s="892"/>
      <c r="K132" s="892"/>
      <c r="L132" s="892"/>
      <c r="M132" s="892"/>
      <c r="N132" s="892"/>
      <c r="O132" s="891"/>
    </row>
    <row r="133" spans="1:15" ht="21" customHeight="1">
      <c r="A133" s="892"/>
      <c r="B133" s="893"/>
      <c r="C133" s="892"/>
      <c r="D133" s="892"/>
      <c r="E133" s="892"/>
      <c r="F133" s="894"/>
      <c r="G133" s="893"/>
      <c r="H133" s="893"/>
      <c r="I133" s="892"/>
      <c r="J133" s="892"/>
      <c r="K133" s="892"/>
      <c r="L133" s="892"/>
      <c r="M133" s="892"/>
      <c r="N133" s="892"/>
      <c r="O133" s="891"/>
    </row>
    <row r="134" spans="1:15" ht="21" customHeight="1">
      <c r="A134" s="892"/>
      <c r="B134" s="893"/>
      <c r="C134" s="892"/>
      <c r="D134" s="892"/>
      <c r="E134" s="892"/>
      <c r="F134" s="894"/>
      <c r="G134" s="893"/>
      <c r="H134" s="893"/>
      <c r="I134" s="892"/>
      <c r="J134" s="892"/>
      <c r="K134" s="892"/>
      <c r="L134" s="892"/>
      <c r="M134" s="892"/>
      <c r="N134" s="892"/>
      <c r="O134" s="891"/>
    </row>
    <row r="135" spans="1:15" ht="21" customHeight="1">
      <c r="A135" s="892"/>
      <c r="B135" s="893"/>
      <c r="C135" s="892"/>
      <c r="D135" s="892"/>
      <c r="E135" s="892"/>
      <c r="F135" s="894"/>
      <c r="G135" s="893"/>
      <c r="H135" s="893"/>
      <c r="I135" s="892"/>
      <c r="J135" s="892"/>
      <c r="K135" s="892"/>
      <c r="L135" s="892"/>
      <c r="M135" s="892"/>
      <c r="N135" s="892"/>
      <c r="O135" s="891"/>
    </row>
    <row r="136" spans="1:15" ht="21" customHeight="1">
      <c r="A136" s="892"/>
      <c r="B136" s="893"/>
      <c r="C136" s="892"/>
      <c r="D136" s="892"/>
      <c r="E136" s="892"/>
      <c r="F136" s="894"/>
      <c r="G136" s="893"/>
      <c r="H136" s="893"/>
      <c r="I136" s="892"/>
      <c r="J136" s="892"/>
      <c r="K136" s="892"/>
      <c r="L136" s="892"/>
      <c r="M136" s="892"/>
      <c r="N136" s="892"/>
      <c r="O136" s="891"/>
    </row>
    <row r="137" spans="1:15" ht="21" customHeight="1">
      <c r="A137" s="892"/>
      <c r="B137" s="893"/>
      <c r="C137" s="892"/>
      <c r="D137" s="892"/>
      <c r="E137" s="892"/>
      <c r="F137" s="894"/>
      <c r="G137" s="893"/>
      <c r="H137" s="893"/>
      <c r="I137" s="892"/>
      <c r="J137" s="892"/>
      <c r="K137" s="892"/>
      <c r="L137" s="892"/>
      <c r="M137" s="892"/>
      <c r="N137" s="892"/>
      <c r="O137" s="891"/>
    </row>
    <row r="138" spans="1:15" ht="21" customHeight="1">
      <c r="A138" s="892"/>
      <c r="B138" s="893"/>
      <c r="C138" s="892"/>
      <c r="D138" s="892"/>
      <c r="E138" s="892"/>
      <c r="F138" s="894"/>
      <c r="G138" s="893"/>
      <c r="H138" s="893"/>
      <c r="I138" s="892"/>
      <c r="J138" s="892"/>
      <c r="K138" s="892"/>
      <c r="L138" s="892"/>
      <c r="M138" s="892"/>
      <c r="N138" s="892"/>
      <c r="O138" s="891"/>
    </row>
    <row r="139" spans="1:15" ht="21" customHeight="1">
      <c r="A139" s="892"/>
      <c r="B139" s="893"/>
      <c r="C139" s="892"/>
      <c r="D139" s="892"/>
      <c r="E139" s="892"/>
      <c r="F139" s="894"/>
      <c r="G139" s="893"/>
      <c r="H139" s="893"/>
      <c r="I139" s="892"/>
      <c r="J139" s="892"/>
      <c r="K139" s="892"/>
      <c r="L139" s="892"/>
      <c r="M139" s="892"/>
      <c r="N139" s="892"/>
      <c r="O139" s="891"/>
    </row>
    <row r="140" spans="1:15" ht="21" customHeight="1">
      <c r="A140" s="892"/>
      <c r="B140" s="893"/>
      <c r="C140" s="892"/>
      <c r="D140" s="892"/>
      <c r="E140" s="892"/>
      <c r="F140" s="894"/>
      <c r="G140" s="893"/>
      <c r="H140" s="893"/>
      <c r="I140" s="892"/>
      <c r="J140" s="892"/>
      <c r="K140" s="892"/>
      <c r="L140" s="892"/>
      <c r="M140" s="892"/>
      <c r="N140" s="892"/>
      <c r="O140" s="891"/>
    </row>
    <row r="141" spans="1:15" ht="21" customHeight="1">
      <c r="A141" s="892"/>
      <c r="B141" s="893"/>
      <c r="C141" s="892"/>
      <c r="D141" s="892"/>
      <c r="E141" s="892"/>
      <c r="F141" s="894"/>
      <c r="G141" s="893"/>
      <c r="H141" s="893"/>
      <c r="I141" s="892"/>
      <c r="J141" s="892"/>
      <c r="K141" s="892"/>
      <c r="L141" s="892"/>
      <c r="M141" s="892"/>
      <c r="N141" s="892"/>
      <c r="O141" s="891"/>
    </row>
    <row r="142" spans="1:15" ht="21" customHeight="1">
      <c r="A142" s="892"/>
      <c r="B142" s="893"/>
      <c r="C142" s="892"/>
      <c r="D142" s="892"/>
      <c r="E142" s="892"/>
      <c r="F142" s="894"/>
      <c r="G142" s="893"/>
      <c r="H142" s="893"/>
      <c r="I142" s="892"/>
      <c r="J142" s="892"/>
      <c r="K142" s="892"/>
      <c r="L142" s="892"/>
      <c r="M142" s="892"/>
      <c r="N142" s="892"/>
      <c r="O142" s="891"/>
    </row>
    <row r="143" spans="1:15" ht="21" customHeight="1">
      <c r="A143" s="892"/>
      <c r="B143" s="893"/>
      <c r="C143" s="892"/>
      <c r="D143" s="892"/>
      <c r="E143" s="892"/>
      <c r="F143" s="894"/>
      <c r="G143" s="893"/>
      <c r="H143" s="893"/>
      <c r="I143" s="892"/>
      <c r="J143" s="892"/>
      <c r="K143" s="892"/>
      <c r="L143" s="892"/>
      <c r="M143" s="892"/>
      <c r="N143" s="892"/>
      <c r="O143" s="891"/>
    </row>
    <row r="144" spans="1:15" ht="21" customHeight="1">
      <c r="A144" s="892"/>
      <c r="B144" s="893"/>
      <c r="C144" s="892"/>
      <c r="D144" s="892"/>
      <c r="E144" s="892"/>
      <c r="F144" s="894"/>
      <c r="G144" s="893"/>
      <c r="H144" s="893"/>
      <c r="I144" s="892"/>
      <c r="J144" s="892"/>
      <c r="K144" s="892"/>
      <c r="L144" s="892"/>
      <c r="M144" s="892"/>
      <c r="N144" s="892"/>
      <c r="O144" s="891"/>
    </row>
    <row r="145" spans="1:15" ht="21" customHeight="1">
      <c r="A145" s="892"/>
      <c r="B145" s="893"/>
      <c r="C145" s="892"/>
      <c r="D145" s="892"/>
      <c r="E145" s="892"/>
      <c r="F145" s="894"/>
      <c r="G145" s="893"/>
      <c r="H145" s="893"/>
      <c r="I145" s="892"/>
      <c r="J145" s="892"/>
      <c r="K145" s="892"/>
      <c r="L145" s="892"/>
      <c r="M145" s="892"/>
      <c r="N145" s="892"/>
      <c r="O145" s="891"/>
    </row>
    <row r="146" spans="1:15" ht="21" customHeight="1">
      <c r="A146" s="892"/>
      <c r="B146" s="893"/>
      <c r="C146" s="892"/>
      <c r="D146" s="892"/>
      <c r="E146" s="892"/>
      <c r="F146" s="894"/>
      <c r="G146" s="893"/>
      <c r="H146" s="893"/>
      <c r="I146" s="892"/>
      <c r="J146" s="892"/>
      <c r="K146" s="892"/>
      <c r="L146" s="892"/>
      <c r="M146" s="892"/>
      <c r="N146" s="892"/>
      <c r="O146" s="891"/>
    </row>
    <row r="147" spans="1:15" ht="21" customHeight="1">
      <c r="A147" s="892"/>
      <c r="B147" s="893"/>
      <c r="C147" s="892"/>
      <c r="D147" s="892"/>
      <c r="E147" s="892"/>
      <c r="F147" s="894"/>
      <c r="G147" s="893"/>
      <c r="H147" s="893"/>
      <c r="I147" s="892"/>
      <c r="J147" s="892"/>
      <c r="K147" s="892"/>
      <c r="L147" s="892"/>
      <c r="M147" s="892"/>
      <c r="N147" s="892"/>
      <c r="O147" s="891"/>
    </row>
    <row r="148" spans="1:15" ht="21" customHeight="1">
      <c r="A148" s="892"/>
      <c r="B148" s="893"/>
      <c r="C148" s="892"/>
      <c r="D148" s="892"/>
      <c r="E148" s="892"/>
      <c r="F148" s="894"/>
      <c r="G148" s="893"/>
      <c r="H148" s="893"/>
      <c r="I148" s="892"/>
      <c r="J148" s="892"/>
      <c r="K148" s="892"/>
      <c r="L148" s="892"/>
      <c r="M148" s="892"/>
      <c r="N148" s="892"/>
      <c r="O148" s="891"/>
    </row>
    <row r="149" spans="1:15" ht="21" customHeight="1">
      <c r="A149" s="892"/>
      <c r="B149" s="893"/>
      <c r="C149" s="892"/>
      <c r="D149" s="892"/>
      <c r="E149" s="892"/>
      <c r="F149" s="894"/>
      <c r="G149" s="893"/>
      <c r="H149" s="893"/>
      <c r="I149" s="892"/>
      <c r="J149" s="892"/>
      <c r="K149" s="892"/>
      <c r="L149" s="892"/>
      <c r="M149" s="892"/>
      <c r="N149" s="892"/>
      <c r="O149" s="891"/>
    </row>
    <row r="150" spans="1:15" ht="21" customHeight="1">
      <c r="A150" s="892"/>
      <c r="B150" s="893"/>
      <c r="C150" s="892"/>
      <c r="D150" s="892"/>
      <c r="E150" s="892"/>
      <c r="F150" s="894"/>
      <c r="G150" s="893"/>
      <c r="H150" s="893"/>
      <c r="I150" s="892"/>
      <c r="J150" s="892"/>
      <c r="K150" s="892"/>
      <c r="L150" s="892"/>
      <c r="M150" s="892"/>
      <c r="N150" s="892"/>
      <c r="O150" s="891"/>
    </row>
    <row r="151" spans="1:15" ht="21" customHeight="1">
      <c r="A151" s="892"/>
      <c r="B151" s="893"/>
      <c r="C151" s="892"/>
      <c r="D151" s="892"/>
      <c r="E151" s="892"/>
      <c r="F151" s="894"/>
      <c r="G151" s="893"/>
      <c r="H151" s="893"/>
      <c r="I151" s="892"/>
      <c r="J151" s="892"/>
      <c r="K151" s="892"/>
      <c r="L151" s="892"/>
      <c r="M151" s="892"/>
      <c r="N151" s="892"/>
      <c r="O151" s="891"/>
    </row>
    <row r="152" spans="1:15" ht="21" customHeight="1">
      <c r="A152" s="892"/>
      <c r="B152" s="893"/>
      <c r="C152" s="892"/>
      <c r="D152" s="892"/>
      <c r="E152" s="892"/>
      <c r="F152" s="894"/>
      <c r="G152" s="893"/>
      <c r="H152" s="893"/>
      <c r="I152" s="892"/>
      <c r="J152" s="892"/>
      <c r="K152" s="892"/>
      <c r="L152" s="892"/>
      <c r="M152" s="892"/>
      <c r="N152" s="892"/>
      <c r="O152" s="891"/>
    </row>
    <row r="153" spans="1:15" ht="21" customHeight="1">
      <c r="A153" s="892"/>
      <c r="B153" s="893"/>
      <c r="C153" s="892"/>
      <c r="D153" s="892"/>
      <c r="E153" s="892"/>
      <c r="F153" s="894"/>
      <c r="G153" s="893"/>
      <c r="H153" s="893"/>
      <c r="I153" s="892"/>
      <c r="J153" s="892"/>
      <c r="K153" s="892"/>
      <c r="L153" s="892"/>
      <c r="M153" s="892"/>
      <c r="N153" s="892"/>
      <c r="O153" s="891"/>
    </row>
    <row r="154" spans="1:15" ht="21" customHeight="1">
      <c r="A154" s="892"/>
      <c r="B154" s="893"/>
      <c r="C154" s="892"/>
      <c r="D154" s="892"/>
      <c r="E154" s="892"/>
      <c r="F154" s="894"/>
      <c r="G154" s="893"/>
      <c r="H154" s="893"/>
      <c r="I154" s="892"/>
      <c r="J154" s="892"/>
      <c r="K154" s="892"/>
      <c r="L154" s="892"/>
      <c r="M154" s="892"/>
      <c r="N154" s="892"/>
      <c r="O154" s="891"/>
    </row>
    <row r="155" spans="1:15" ht="21" customHeight="1">
      <c r="A155" s="892"/>
      <c r="B155" s="893"/>
      <c r="C155" s="892"/>
      <c r="D155" s="892"/>
      <c r="E155" s="892"/>
      <c r="F155" s="894"/>
      <c r="G155" s="893"/>
      <c r="H155" s="893"/>
      <c r="I155" s="892"/>
      <c r="J155" s="892"/>
      <c r="K155" s="892"/>
      <c r="L155" s="892"/>
      <c r="M155" s="892"/>
      <c r="N155" s="892"/>
      <c r="O155" s="891"/>
    </row>
    <row r="156" spans="1:15" ht="21" customHeight="1">
      <c r="A156" s="892"/>
      <c r="B156" s="893"/>
      <c r="C156" s="892"/>
      <c r="D156" s="892"/>
      <c r="E156" s="892"/>
      <c r="F156" s="894"/>
      <c r="G156" s="893"/>
      <c r="H156" s="893"/>
      <c r="I156" s="892"/>
      <c r="J156" s="892"/>
      <c r="K156" s="892"/>
      <c r="L156" s="892"/>
      <c r="M156" s="892"/>
      <c r="N156" s="892"/>
      <c r="O156" s="891"/>
    </row>
    <row r="157" spans="1:15" ht="21" customHeight="1">
      <c r="A157" s="892"/>
      <c r="B157" s="893"/>
      <c r="C157" s="892"/>
      <c r="D157" s="892"/>
      <c r="E157" s="892"/>
      <c r="F157" s="894"/>
      <c r="G157" s="893"/>
      <c r="H157" s="893"/>
      <c r="I157" s="892"/>
      <c r="J157" s="892"/>
      <c r="K157" s="892"/>
      <c r="L157" s="892"/>
      <c r="M157" s="892"/>
      <c r="N157" s="892"/>
      <c r="O157" s="891"/>
    </row>
    <row r="158" spans="1:15" ht="21" customHeight="1">
      <c r="A158" s="892"/>
      <c r="B158" s="893"/>
      <c r="C158" s="892"/>
      <c r="D158" s="892"/>
      <c r="E158" s="892"/>
      <c r="F158" s="894"/>
      <c r="G158" s="893"/>
      <c r="H158" s="893"/>
      <c r="I158" s="892"/>
      <c r="J158" s="892"/>
      <c r="K158" s="892"/>
      <c r="L158" s="892"/>
      <c r="M158" s="892"/>
      <c r="N158" s="892"/>
      <c r="O158" s="891"/>
    </row>
    <row r="159" spans="1:15" ht="21" customHeight="1">
      <c r="A159" s="892"/>
      <c r="B159" s="893"/>
      <c r="C159" s="892"/>
      <c r="D159" s="892"/>
      <c r="E159" s="892"/>
      <c r="F159" s="894"/>
      <c r="G159" s="893"/>
      <c r="H159" s="893"/>
      <c r="I159" s="892"/>
      <c r="J159" s="892"/>
      <c r="K159" s="892"/>
      <c r="L159" s="892"/>
      <c r="M159" s="892"/>
      <c r="N159" s="892"/>
      <c r="O159" s="891"/>
    </row>
    <row r="160" spans="1:15" ht="21" customHeight="1">
      <c r="A160" s="892"/>
      <c r="B160" s="893"/>
      <c r="C160" s="892"/>
      <c r="D160" s="892"/>
      <c r="E160" s="892"/>
      <c r="F160" s="894"/>
      <c r="G160" s="893"/>
      <c r="H160" s="893"/>
      <c r="I160" s="892"/>
      <c r="J160" s="892"/>
      <c r="K160" s="892"/>
      <c r="L160" s="892"/>
      <c r="M160" s="892"/>
      <c r="N160" s="892"/>
      <c r="O160" s="891"/>
    </row>
    <row r="161" spans="1:15" ht="21" customHeight="1">
      <c r="A161" s="892"/>
      <c r="B161" s="893"/>
      <c r="C161" s="892"/>
      <c r="D161" s="892"/>
      <c r="E161" s="892"/>
      <c r="F161" s="894"/>
      <c r="G161" s="893"/>
      <c r="H161" s="893"/>
      <c r="I161" s="892"/>
      <c r="J161" s="892"/>
      <c r="K161" s="892"/>
      <c r="L161" s="892"/>
      <c r="M161" s="892"/>
      <c r="N161" s="892"/>
      <c r="O161" s="891"/>
    </row>
    <row r="162" spans="1:15" ht="21" customHeight="1">
      <c r="A162" s="892"/>
      <c r="B162" s="893"/>
      <c r="C162" s="892"/>
      <c r="D162" s="892"/>
      <c r="E162" s="892"/>
      <c r="F162" s="894"/>
      <c r="G162" s="893"/>
      <c r="H162" s="893"/>
      <c r="I162" s="892"/>
      <c r="J162" s="892"/>
      <c r="K162" s="892"/>
      <c r="L162" s="892"/>
      <c r="M162" s="892"/>
      <c r="N162" s="892"/>
      <c r="O162" s="891"/>
    </row>
    <row r="163" spans="1:15" ht="21" customHeight="1">
      <c r="A163" s="892"/>
      <c r="B163" s="893"/>
      <c r="C163" s="892"/>
      <c r="D163" s="892"/>
      <c r="E163" s="892"/>
      <c r="F163" s="894"/>
      <c r="G163" s="893"/>
      <c r="H163" s="893"/>
      <c r="I163" s="892"/>
      <c r="J163" s="892"/>
      <c r="K163" s="892"/>
      <c r="L163" s="892"/>
      <c r="M163" s="892"/>
      <c r="N163" s="892"/>
      <c r="O163" s="891"/>
    </row>
    <row r="164" spans="1:15" ht="21" customHeight="1">
      <c r="A164" s="892"/>
      <c r="B164" s="893"/>
      <c r="C164" s="892"/>
      <c r="D164" s="892"/>
      <c r="E164" s="892"/>
      <c r="F164" s="894"/>
      <c r="G164" s="893"/>
      <c r="H164" s="893"/>
      <c r="I164" s="892"/>
      <c r="J164" s="892"/>
      <c r="K164" s="892"/>
      <c r="L164" s="892"/>
      <c r="M164" s="892"/>
      <c r="N164" s="892"/>
      <c r="O164" s="891"/>
    </row>
    <row r="165" spans="1:15" ht="21" customHeight="1">
      <c r="A165" s="892"/>
      <c r="B165" s="893"/>
      <c r="C165" s="892"/>
      <c r="D165" s="892"/>
      <c r="E165" s="892"/>
      <c r="F165" s="894"/>
      <c r="G165" s="893"/>
      <c r="H165" s="893"/>
      <c r="I165" s="892"/>
      <c r="J165" s="892"/>
      <c r="K165" s="892"/>
      <c r="L165" s="892"/>
      <c r="M165" s="892"/>
      <c r="N165" s="892"/>
      <c r="O165" s="891"/>
    </row>
    <row r="166" spans="1:15" ht="21" customHeight="1">
      <c r="A166" s="892"/>
      <c r="B166" s="893"/>
      <c r="C166" s="892"/>
      <c r="D166" s="892"/>
      <c r="E166" s="892"/>
      <c r="F166" s="894"/>
      <c r="G166" s="893"/>
      <c r="H166" s="893"/>
      <c r="I166" s="892"/>
      <c r="J166" s="892"/>
      <c r="K166" s="892"/>
      <c r="L166" s="892"/>
      <c r="M166" s="892"/>
      <c r="N166" s="892"/>
      <c r="O166" s="891"/>
    </row>
    <row r="167" spans="1:15" ht="21" customHeight="1">
      <c r="A167" s="892"/>
      <c r="B167" s="893"/>
      <c r="C167" s="892"/>
      <c r="D167" s="892"/>
      <c r="E167" s="892"/>
      <c r="F167" s="894"/>
      <c r="G167" s="893"/>
      <c r="H167" s="893"/>
      <c r="I167" s="892"/>
      <c r="J167" s="892"/>
      <c r="K167" s="892"/>
      <c r="L167" s="892"/>
      <c r="M167" s="892"/>
      <c r="N167" s="892"/>
      <c r="O167" s="891"/>
    </row>
    <row r="168" spans="1:15" ht="21" customHeight="1">
      <c r="A168" s="892"/>
      <c r="B168" s="893"/>
      <c r="C168" s="892"/>
      <c r="D168" s="892"/>
      <c r="E168" s="892"/>
      <c r="F168" s="894"/>
      <c r="G168" s="893"/>
      <c r="H168" s="893"/>
      <c r="I168" s="892"/>
      <c r="J168" s="892"/>
      <c r="K168" s="892"/>
      <c r="L168" s="892"/>
      <c r="M168" s="892"/>
      <c r="N168" s="892"/>
      <c r="O168" s="891"/>
    </row>
    <row r="169" spans="1:15" ht="21" customHeight="1">
      <c r="A169" s="892"/>
      <c r="B169" s="893"/>
      <c r="C169" s="892"/>
      <c r="D169" s="892"/>
      <c r="E169" s="892"/>
      <c r="F169" s="894"/>
      <c r="G169" s="893"/>
      <c r="H169" s="893"/>
      <c r="I169" s="892"/>
      <c r="J169" s="892"/>
      <c r="K169" s="892"/>
      <c r="L169" s="892"/>
      <c r="M169" s="892"/>
      <c r="N169" s="892"/>
      <c r="O169" s="891"/>
    </row>
    <row r="170" spans="1:15" ht="21" customHeight="1">
      <c r="A170" s="892"/>
      <c r="B170" s="893"/>
      <c r="C170" s="892"/>
      <c r="D170" s="892"/>
      <c r="E170" s="892"/>
      <c r="F170" s="894"/>
      <c r="G170" s="893"/>
      <c r="H170" s="893"/>
      <c r="I170" s="892"/>
      <c r="J170" s="892"/>
      <c r="K170" s="892"/>
      <c r="L170" s="892"/>
      <c r="M170" s="892"/>
      <c r="N170" s="892"/>
      <c r="O170" s="891"/>
    </row>
    <row r="171" spans="1:15" ht="21" customHeight="1">
      <c r="A171" s="892"/>
      <c r="B171" s="893"/>
      <c r="C171" s="892"/>
      <c r="D171" s="892"/>
      <c r="E171" s="892"/>
      <c r="F171" s="894"/>
      <c r="G171" s="893"/>
      <c r="H171" s="893"/>
      <c r="I171" s="892"/>
      <c r="J171" s="892"/>
      <c r="K171" s="892"/>
      <c r="L171" s="892"/>
      <c r="M171" s="892"/>
      <c r="N171" s="892"/>
      <c r="O171" s="891"/>
    </row>
    <row r="172" spans="1:15" ht="21" customHeight="1">
      <c r="A172" s="892"/>
      <c r="B172" s="893"/>
      <c r="C172" s="892"/>
      <c r="D172" s="892"/>
      <c r="E172" s="892"/>
      <c r="F172" s="894"/>
      <c r="G172" s="893"/>
      <c r="H172" s="893"/>
      <c r="I172" s="892"/>
      <c r="J172" s="892"/>
      <c r="K172" s="892"/>
      <c r="L172" s="892"/>
      <c r="M172" s="892"/>
      <c r="N172" s="892"/>
      <c r="O172" s="891"/>
    </row>
    <row r="173" spans="1:15" ht="21" customHeight="1">
      <c r="A173" s="892"/>
      <c r="B173" s="893"/>
      <c r="C173" s="892"/>
      <c r="D173" s="892"/>
      <c r="E173" s="892"/>
      <c r="F173" s="894"/>
      <c r="G173" s="893"/>
      <c r="H173" s="893"/>
      <c r="I173" s="892"/>
      <c r="J173" s="892"/>
      <c r="K173" s="892"/>
      <c r="L173" s="892"/>
      <c r="M173" s="892"/>
      <c r="N173" s="892"/>
      <c r="O173" s="891"/>
    </row>
    <row r="174" spans="1:15" ht="21" customHeight="1">
      <c r="A174" s="892"/>
      <c r="B174" s="893"/>
      <c r="C174" s="892"/>
      <c r="D174" s="892"/>
      <c r="E174" s="892"/>
      <c r="F174" s="894"/>
      <c r="G174" s="893"/>
      <c r="H174" s="893"/>
      <c r="I174" s="892"/>
      <c r="J174" s="892"/>
      <c r="K174" s="892"/>
      <c r="L174" s="892"/>
      <c r="M174" s="892"/>
      <c r="N174" s="892"/>
      <c r="O174" s="891"/>
    </row>
    <row r="175" spans="1:15" ht="21" customHeight="1">
      <c r="A175" s="892"/>
      <c r="B175" s="893"/>
      <c r="C175" s="892"/>
      <c r="D175" s="892"/>
      <c r="E175" s="892"/>
      <c r="F175" s="894"/>
      <c r="G175" s="893"/>
      <c r="H175" s="893"/>
      <c r="I175" s="892"/>
      <c r="J175" s="892"/>
      <c r="K175" s="892"/>
      <c r="L175" s="892"/>
      <c r="M175" s="892"/>
      <c r="N175" s="892"/>
      <c r="O175" s="891"/>
    </row>
    <row r="176" spans="1:15" ht="21" customHeight="1">
      <c r="A176" s="892"/>
      <c r="B176" s="893"/>
      <c r="C176" s="892"/>
      <c r="D176" s="892"/>
      <c r="E176" s="892"/>
      <c r="F176" s="894"/>
      <c r="G176" s="893"/>
      <c r="H176" s="893"/>
      <c r="I176" s="892"/>
      <c r="J176" s="892"/>
      <c r="K176" s="892"/>
      <c r="L176" s="892"/>
      <c r="M176" s="892"/>
      <c r="N176" s="892"/>
      <c r="O176" s="891"/>
    </row>
    <row r="177" spans="1:15" ht="21" customHeight="1">
      <c r="A177" s="892"/>
      <c r="B177" s="893"/>
      <c r="C177" s="892"/>
      <c r="D177" s="892"/>
      <c r="E177" s="892"/>
      <c r="F177" s="894"/>
      <c r="G177" s="893"/>
      <c r="H177" s="893"/>
      <c r="I177" s="892"/>
      <c r="J177" s="892"/>
      <c r="K177" s="892"/>
      <c r="L177" s="892"/>
      <c r="M177" s="892"/>
      <c r="N177" s="892"/>
      <c r="O177" s="891"/>
    </row>
    <row r="178" spans="1:15" ht="21" customHeight="1">
      <c r="A178" s="892"/>
      <c r="B178" s="893"/>
      <c r="C178" s="892"/>
      <c r="D178" s="892"/>
      <c r="E178" s="892"/>
      <c r="F178" s="894"/>
      <c r="G178" s="893"/>
      <c r="H178" s="893"/>
      <c r="I178" s="892"/>
      <c r="J178" s="892"/>
      <c r="K178" s="892"/>
      <c r="L178" s="892"/>
      <c r="M178" s="892"/>
      <c r="N178" s="892"/>
      <c r="O178" s="891"/>
    </row>
    <row r="179" spans="1:15" ht="21" customHeight="1">
      <c r="A179" s="892"/>
      <c r="B179" s="893"/>
      <c r="C179" s="892"/>
      <c r="D179" s="892"/>
      <c r="E179" s="892"/>
      <c r="F179" s="894"/>
      <c r="G179" s="893"/>
      <c r="H179" s="893"/>
      <c r="I179" s="892"/>
      <c r="J179" s="892"/>
      <c r="K179" s="892"/>
      <c r="L179" s="892"/>
      <c r="M179" s="892"/>
      <c r="N179" s="892"/>
      <c r="O179" s="891"/>
    </row>
    <row r="180" spans="1:15" ht="21" customHeight="1">
      <c r="A180" s="892"/>
      <c r="B180" s="893"/>
      <c r="C180" s="892"/>
      <c r="D180" s="892"/>
      <c r="E180" s="892"/>
      <c r="F180" s="894"/>
      <c r="G180" s="893"/>
      <c r="H180" s="893"/>
      <c r="I180" s="892"/>
      <c r="J180" s="892"/>
      <c r="K180" s="892"/>
      <c r="L180" s="892"/>
      <c r="M180" s="892"/>
      <c r="N180" s="892"/>
      <c r="O180" s="891"/>
    </row>
    <row r="181" spans="1:15" ht="21" customHeight="1">
      <c r="A181" s="892"/>
      <c r="B181" s="893"/>
      <c r="C181" s="892"/>
      <c r="D181" s="892"/>
      <c r="E181" s="892"/>
      <c r="F181" s="894"/>
      <c r="G181" s="893"/>
      <c r="H181" s="893"/>
      <c r="I181" s="892"/>
      <c r="J181" s="892"/>
      <c r="K181" s="892"/>
      <c r="L181" s="892"/>
      <c r="M181" s="892"/>
      <c r="N181" s="892"/>
      <c r="O181" s="891"/>
    </row>
    <row r="182" spans="1:15" ht="21" customHeight="1">
      <c r="A182" s="892"/>
      <c r="B182" s="893"/>
      <c r="C182" s="892"/>
      <c r="D182" s="892"/>
      <c r="E182" s="892"/>
      <c r="F182" s="894"/>
      <c r="G182" s="893"/>
      <c r="H182" s="893"/>
      <c r="I182" s="892"/>
      <c r="J182" s="892"/>
      <c r="K182" s="892"/>
      <c r="L182" s="892"/>
      <c r="M182" s="892"/>
      <c r="N182" s="892"/>
      <c r="O182" s="891"/>
    </row>
    <row r="183" spans="1:15" ht="21" customHeight="1">
      <c r="A183" s="892"/>
      <c r="B183" s="893"/>
      <c r="C183" s="892"/>
      <c r="D183" s="892"/>
      <c r="E183" s="892"/>
      <c r="F183" s="894"/>
      <c r="G183" s="893"/>
      <c r="H183" s="893"/>
      <c r="I183" s="892"/>
      <c r="J183" s="892"/>
      <c r="K183" s="892"/>
      <c r="L183" s="892"/>
      <c r="M183" s="892"/>
      <c r="N183" s="892"/>
      <c r="O183" s="891"/>
    </row>
    <row r="184" spans="1:15" ht="21" customHeight="1">
      <c r="A184" s="892"/>
      <c r="B184" s="893"/>
      <c r="C184" s="892"/>
      <c r="D184" s="892"/>
      <c r="E184" s="892"/>
      <c r="F184" s="894"/>
      <c r="G184" s="893"/>
      <c r="H184" s="893"/>
      <c r="I184" s="892"/>
      <c r="J184" s="892"/>
      <c r="K184" s="892"/>
      <c r="L184" s="892"/>
      <c r="M184" s="892"/>
      <c r="N184" s="892"/>
      <c r="O184" s="891"/>
    </row>
    <row r="185" spans="1:15" ht="21" customHeight="1">
      <c r="A185" s="892"/>
      <c r="B185" s="893"/>
      <c r="C185" s="892"/>
      <c r="D185" s="892"/>
      <c r="E185" s="892"/>
      <c r="F185" s="894"/>
      <c r="G185" s="893"/>
      <c r="H185" s="893"/>
      <c r="I185" s="892"/>
      <c r="J185" s="892"/>
      <c r="K185" s="892"/>
      <c r="L185" s="892"/>
      <c r="M185" s="892"/>
      <c r="N185" s="892"/>
      <c r="O185" s="891"/>
    </row>
    <row r="186" spans="1:15" ht="21" customHeight="1">
      <c r="A186" s="892"/>
      <c r="B186" s="893"/>
      <c r="C186" s="892"/>
      <c r="D186" s="892"/>
      <c r="E186" s="892"/>
      <c r="F186" s="894"/>
      <c r="G186" s="893"/>
      <c r="H186" s="893"/>
      <c r="I186" s="892"/>
      <c r="J186" s="892"/>
      <c r="K186" s="892"/>
      <c r="L186" s="892"/>
      <c r="M186" s="892"/>
      <c r="N186" s="892"/>
      <c r="O186" s="891"/>
    </row>
    <row r="187" spans="1:15" ht="21" customHeight="1">
      <c r="A187" s="892"/>
      <c r="B187" s="893"/>
      <c r="C187" s="892"/>
      <c r="D187" s="892"/>
      <c r="E187" s="892"/>
      <c r="F187" s="894"/>
      <c r="G187" s="893"/>
      <c r="H187" s="893"/>
      <c r="I187" s="892"/>
      <c r="J187" s="892"/>
      <c r="K187" s="892"/>
      <c r="L187" s="892"/>
      <c r="M187" s="892"/>
      <c r="N187" s="892"/>
      <c r="O187" s="891"/>
    </row>
    <row r="188" spans="1:15" ht="21" customHeight="1">
      <c r="A188" s="892"/>
      <c r="B188" s="893"/>
      <c r="C188" s="892"/>
      <c r="D188" s="892"/>
      <c r="E188" s="892"/>
      <c r="F188" s="894"/>
      <c r="G188" s="893"/>
      <c r="H188" s="893"/>
      <c r="I188" s="892"/>
      <c r="J188" s="892"/>
      <c r="K188" s="892"/>
      <c r="L188" s="892"/>
      <c r="M188" s="892"/>
      <c r="N188" s="892"/>
      <c r="O188" s="891"/>
    </row>
    <row r="189" spans="1:15" ht="21" customHeight="1">
      <c r="A189" s="892"/>
      <c r="B189" s="893"/>
      <c r="C189" s="892"/>
      <c r="D189" s="892"/>
      <c r="E189" s="892"/>
      <c r="F189" s="894"/>
      <c r="G189" s="893"/>
      <c r="H189" s="893"/>
      <c r="I189" s="892"/>
      <c r="J189" s="892"/>
      <c r="K189" s="892"/>
      <c r="L189" s="892"/>
      <c r="M189" s="892"/>
      <c r="N189" s="892"/>
      <c r="O189" s="891"/>
    </row>
    <row r="190" spans="1:15" ht="21" customHeight="1">
      <c r="A190" s="892"/>
      <c r="B190" s="893"/>
      <c r="C190" s="892"/>
      <c r="D190" s="892"/>
      <c r="E190" s="892"/>
      <c r="F190" s="894"/>
      <c r="G190" s="893"/>
      <c r="H190" s="893"/>
      <c r="I190" s="892"/>
      <c r="J190" s="892"/>
      <c r="K190" s="892"/>
      <c r="L190" s="892"/>
      <c r="M190" s="892"/>
      <c r="N190" s="892"/>
      <c r="O190" s="891"/>
    </row>
    <row r="191" spans="1:15" ht="21" customHeight="1">
      <c r="A191" s="892"/>
      <c r="B191" s="893"/>
      <c r="C191" s="892"/>
      <c r="D191" s="892"/>
      <c r="E191" s="892"/>
      <c r="F191" s="894"/>
      <c r="G191" s="893"/>
      <c r="H191" s="893"/>
      <c r="I191" s="892"/>
      <c r="J191" s="892"/>
      <c r="K191" s="892"/>
      <c r="L191" s="892"/>
      <c r="M191" s="892"/>
      <c r="N191" s="892"/>
      <c r="O191" s="891"/>
    </row>
    <row r="192" spans="1:15" ht="21" customHeight="1">
      <c r="A192" s="892"/>
      <c r="B192" s="893"/>
      <c r="C192" s="892"/>
      <c r="D192" s="892"/>
      <c r="E192" s="892"/>
      <c r="F192" s="894"/>
      <c r="G192" s="893"/>
      <c r="H192" s="893"/>
      <c r="I192" s="892"/>
      <c r="J192" s="892"/>
      <c r="K192" s="892"/>
      <c r="L192" s="892"/>
      <c r="M192" s="892"/>
      <c r="N192" s="892"/>
      <c r="O192" s="891"/>
    </row>
    <row r="193" spans="1:15" ht="21" customHeight="1">
      <c r="A193" s="892"/>
      <c r="B193" s="893"/>
      <c r="C193" s="892"/>
      <c r="D193" s="892"/>
      <c r="E193" s="892"/>
      <c r="F193" s="894"/>
      <c r="G193" s="893"/>
      <c r="H193" s="893"/>
      <c r="I193" s="892"/>
      <c r="J193" s="892"/>
      <c r="K193" s="892"/>
      <c r="L193" s="892"/>
      <c r="M193" s="892"/>
      <c r="N193" s="892"/>
      <c r="O193" s="891"/>
    </row>
    <row r="194" spans="1:15" ht="21" customHeight="1">
      <c r="A194" s="892"/>
      <c r="B194" s="893"/>
      <c r="C194" s="892"/>
      <c r="D194" s="892"/>
      <c r="E194" s="892"/>
      <c r="F194" s="894"/>
      <c r="G194" s="893"/>
      <c r="H194" s="893"/>
      <c r="I194" s="892"/>
      <c r="J194" s="892"/>
      <c r="K194" s="892"/>
      <c r="L194" s="892"/>
      <c r="M194" s="892"/>
      <c r="N194" s="892"/>
      <c r="O194" s="891"/>
    </row>
    <row r="195" spans="1:15" ht="21" customHeight="1">
      <c r="A195" s="892"/>
      <c r="B195" s="893"/>
      <c r="C195" s="892"/>
      <c r="D195" s="892"/>
      <c r="E195" s="892"/>
      <c r="F195" s="894"/>
      <c r="G195" s="893"/>
      <c r="H195" s="893"/>
      <c r="I195" s="892"/>
      <c r="J195" s="892"/>
      <c r="K195" s="892"/>
      <c r="L195" s="892"/>
      <c r="M195" s="892"/>
      <c r="N195" s="892"/>
      <c r="O195" s="891"/>
    </row>
    <row r="196" spans="1:15" ht="21" customHeight="1">
      <c r="A196" s="892"/>
      <c r="B196" s="893"/>
      <c r="C196" s="892"/>
      <c r="D196" s="892"/>
      <c r="E196" s="892"/>
      <c r="F196" s="894"/>
      <c r="G196" s="893"/>
      <c r="H196" s="893"/>
      <c r="I196" s="892"/>
      <c r="J196" s="892"/>
      <c r="K196" s="892"/>
      <c r="L196" s="892"/>
      <c r="M196" s="892"/>
      <c r="N196" s="892"/>
      <c r="O196" s="891"/>
    </row>
    <row r="197" spans="1:15" ht="21" customHeight="1">
      <c r="A197" s="892"/>
      <c r="B197" s="893"/>
      <c r="C197" s="892"/>
      <c r="D197" s="892"/>
      <c r="E197" s="892"/>
      <c r="F197" s="894"/>
      <c r="G197" s="893"/>
      <c r="H197" s="893"/>
      <c r="I197" s="892"/>
      <c r="J197" s="892"/>
      <c r="K197" s="892"/>
      <c r="L197" s="892"/>
      <c r="M197" s="892"/>
      <c r="N197" s="892"/>
      <c r="O197" s="891"/>
    </row>
    <row r="198" spans="1:15" ht="21" customHeight="1">
      <c r="A198" s="892"/>
      <c r="B198" s="893"/>
      <c r="C198" s="892"/>
      <c r="D198" s="892"/>
      <c r="E198" s="892"/>
      <c r="F198" s="894"/>
      <c r="G198" s="893"/>
      <c r="H198" s="893"/>
      <c r="I198" s="892"/>
      <c r="J198" s="892"/>
      <c r="K198" s="892"/>
      <c r="L198" s="892"/>
      <c r="M198" s="892"/>
      <c r="N198" s="892"/>
      <c r="O198" s="891"/>
    </row>
    <row r="199" spans="1:15" ht="21" customHeight="1">
      <c r="A199" s="892"/>
      <c r="B199" s="893"/>
      <c r="C199" s="892"/>
      <c r="D199" s="892"/>
      <c r="E199" s="892"/>
      <c r="F199" s="894"/>
      <c r="G199" s="893"/>
      <c r="H199" s="893"/>
      <c r="I199" s="892"/>
      <c r="J199" s="892"/>
      <c r="K199" s="892"/>
      <c r="L199" s="892"/>
      <c r="M199" s="892"/>
      <c r="N199" s="892"/>
      <c r="O199" s="891"/>
    </row>
    <row r="200" spans="1:15" ht="21" customHeight="1">
      <c r="A200" s="892"/>
      <c r="B200" s="893"/>
      <c r="C200" s="892"/>
      <c r="D200" s="892"/>
      <c r="E200" s="892"/>
      <c r="F200" s="894"/>
      <c r="G200" s="893"/>
      <c r="H200" s="893"/>
      <c r="I200" s="892"/>
      <c r="J200" s="892"/>
      <c r="K200" s="892"/>
      <c r="L200" s="892"/>
      <c r="M200" s="892"/>
      <c r="N200" s="892"/>
      <c r="O200" s="891"/>
    </row>
    <row r="201" spans="1:15" ht="21" customHeight="1">
      <c r="A201" s="892"/>
      <c r="B201" s="893"/>
      <c r="C201" s="892"/>
      <c r="D201" s="892"/>
      <c r="E201" s="892"/>
      <c r="F201" s="894"/>
      <c r="G201" s="893"/>
      <c r="H201" s="893"/>
      <c r="I201" s="892"/>
      <c r="J201" s="892"/>
      <c r="K201" s="892"/>
      <c r="L201" s="892"/>
      <c r="M201" s="892"/>
      <c r="N201" s="892"/>
      <c r="O201" s="891"/>
    </row>
    <row r="202" spans="1:15" ht="21" customHeight="1">
      <c r="A202" s="892"/>
      <c r="B202" s="893"/>
      <c r="C202" s="892"/>
      <c r="D202" s="892"/>
      <c r="E202" s="892"/>
      <c r="F202" s="894"/>
      <c r="G202" s="893"/>
      <c r="H202" s="893"/>
      <c r="I202" s="892"/>
      <c r="J202" s="892"/>
      <c r="K202" s="892"/>
      <c r="L202" s="892"/>
      <c r="M202" s="892"/>
      <c r="N202" s="892"/>
      <c r="O202" s="891"/>
    </row>
    <row r="203" spans="1:15" ht="21" customHeight="1">
      <c r="A203" s="892"/>
      <c r="B203" s="893"/>
      <c r="C203" s="892"/>
      <c r="D203" s="892"/>
      <c r="E203" s="892"/>
      <c r="F203" s="894"/>
      <c r="G203" s="893"/>
      <c r="H203" s="893"/>
      <c r="I203" s="892"/>
      <c r="J203" s="892"/>
      <c r="K203" s="892"/>
      <c r="L203" s="892"/>
      <c r="M203" s="892"/>
      <c r="N203" s="892"/>
      <c r="O203" s="891"/>
    </row>
    <row r="204" spans="1:15" ht="21" customHeight="1">
      <c r="A204" s="892"/>
      <c r="B204" s="893"/>
      <c r="C204" s="892"/>
      <c r="D204" s="892"/>
      <c r="E204" s="892"/>
      <c r="F204" s="894"/>
      <c r="G204" s="893"/>
      <c r="H204" s="893"/>
      <c r="I204" s="892"/>
      <c r="J204" s="892"/>
      <c r="K204" s="892"/>
      <c r="L204" s="892"/>
      <c r="M204" s="892"/>
      <c r="N204" s="892"/>
      <c r="O204" s="891"/>
    </row>
    <row r="205" spans="1:15" ht="21" customHeight="1">
      <c r="A205" s="892"/>
      <c r="B205" s="893"/>
      <c r="C205" s="892"/>
      <c r="D205" s="892"/>
      <c r="E205" s="892"/>
      <c r="F205" s="894"/>
      <c r="G205" s="893"/>
      <c r="H205" s="893"/>
      <c r="I205" s="892"/>
      <c r="J205" s="892"/>
      <c r="K205" s="892"/>
      <c r="L205" s="892"/>
      <c r="M205" s="892"/>
      <c r="N205" s="892"/>
      <c r="O205" s="891"/>
    </row>
    <row r="206" spans="1:15" ht="21" customHeight="1">
      <c r="A206" s="892"/>
      <c r="B206" s="893"/>
      <c r="C206" s="892"/>
      <c r="D206" s="892"/>
      <c r="E206" s="892"/>
      <c r="F206" s="894"/>
      <c r="G206" s="893"/>
      <c r="H206" s="893"/>
      <c r="I206" s="892"/>
      <c r="J206" s="892"/>
      <c r="K206" s="892"/>
      <c r="L206" s="892"/>
      <c r="M206" s="892"/>
      <c r="N206" s="892"/>
      <c r="O206" s="891"/>
    </row>
    <row r="207" spans="1:15" ht="21" customHeight="1">
      <c r="A207" s="892"/>
      <c r="B207" s="893"/>
      <c r="C207" s="892"/>
      <c r="D207" s="892"/>
      <c r="E207" s="892"/>
      <c r="F207" s="894"/>
      <c r="G207" s="893"/>
      <c r="H207" s="893"/>
      <c r="I207" s="892"/>
      <c r="J207" s="892"/>
      <c r="K207" s="892"/>
      <c r="L207" s="892"/>
      <c r="M207" s="892"/>
      <c r="N207" s="892"/>
      <c r="O207" s="891"/>
    </row>
    <row r="208" spans="1:15" ht="21" customHeight="1">
      <c r="A208" s="892"/>
      <c r="B208" s="893"/>
      <c r="C208" s="892"/>
      <c r="D208" s="892"/>
      <c r="E208" s="892"/>
      <c r="F208" s="894"/>
      <c r="G208" s="893"/>
      <c r="H208" s="893"/>
      <c r="I208" s="892"/>
      <c r="J208" s="892"/>
      <c r="K208" s="892"/>
      <c r="L208" s="892"/>
      <c r="M208" s="892"/>
      <c r="N208" s="892"/>
      <c r="O208" s="891"/>
    </row>
    <row r="209" spans="1:15" ht="21" customHeight="1">
      <c r="A209" s="892"/>
      <c r="B209" s="893"/>
      <c r="C209" s="892"/>
      <c r="D209" s="892"/>
      <c r="E209" s="892"/>
      <c r="F209" s="894"/>
      <c r="G209" s="893"/>
      <c r="H209" s="893"/>
      <c r="I209" s="892"/>
      <c r="J209" s="892"/>
      <c r="K209" s="892"/>
      <c r="L209" s="892"/>
      <c r="M209" s="892"/>
      <c r="N209" s="892"/>
      <c r="O209" s="891"/>
    </row>
    <row r="210" spans="1:15" ht="21" customHeight="1">
      <c r="A210" s="892"/>
      <c r="B210" s="893"/>
      <c r="C210" s="892"/>
      <c r="D210" s="892"/>
      <c r="E210" s="892"/>
      <c r="F210" s="894"/>
      <c r="G210" s="893"/>
      <c r="H210" s="893"/>
      <c r="I210" s="892"/>
      <c r="J210" s="892"/>
      <c r="K210" s="892"/>
      <c r="L210" s="892"/>
      <c r="M210" s="892"/>
      <c r="N210" s="892"/>
      <c r="O210" s="891"/>
    </row>
    <row r="211" spans="1:15" ht="21" customHeight="1">
      <c r="A211" s="892"/>
      <c r="B211" s="893"/>
      <c r="C211" s="892"/>
      <c r="D211" s="892"/>
      <c r="E211" s="892"/>
      <c r="F211" s="894"/>
      <c r="G211" s="893"/>
      <c r="H211" s="893"/>
      <c r="I211" s="892"/>
      <c r="J211" s="892"/>
      <c r="K211" s="892"/>
      <c r="L211" s="892"/>
      <c r="M211" s="892"/>
      <c r="N211" s="892"/>
      <c r="O211" s="891"/>
    </row>
    <row r="212" spans="1:15" ht="21" customHeight="1">
      <c r="A212" s="892"/>
      <c r="B212" s="893"/>
      <c r="C212" s="892"/>
      <c r="D212" s="892"/>
      <c r="E212" s="892"/>
      <c r="F212" s="894"/>
      <c r="G212" s="893"/>
      <c r="H212" s="893"/>
      <c r="I212" s="892"/>
      <c r="J212" s="892"/>
      <c r="K212" s="892"/>
      <c r="L212" s="892"/>
      <c r="M212" s="892"/>
      <c r="N212" s="892"/>
      <c r="O212" s="891"/>
    </row>
    <row r="213" spans="1:15" ht="21" customHeight="1">
      <c r="A213" s="892"/>
      <c r="B213" s="893"/>
      <c r="C213" s="892"/>
      <c r="D213" s="892"/>
      <c r="E213" s="892"/>
      <c r="F213" s="894"/>
      <c r="G213" s="893"/>
      <c r="H213" s="893"/>
      <c r="I213" s="892"/>
      <c r="J213" s="892"/>
      <c r="K213" s="892"/>
      <c r="L213" s="892"/>
      <c r="M213" s="892"/>
      <c r="N213" s="892"/>
      <c r="O213" s="891"/>
    </row>
    <row r="214" spans="1:15" ht="21" customHeight="1">
      <c r="A214" s="892"/>
      <c r="B214" s="893"/>
      <c r="C214" s="892"/>
      <c r="D214" s="892"/>
      <c r="E214" s="892"/>
      <c r="F214" s="894"/>
      <c r="G214" s="893"/>
      <c r="H214" s="893"/>
      <c r="I214" s="892"/>
      <c r="J214" s="892"/>
      <c r="K214" s="892"/>
      <c r="L214" s="892"/>
      <c r="M214" s="892"/>
      <c r="N214" s="892"/>
      <c r="O214" s="891"/>
    </row>
    <row r="215" spans="1:15" ht="21" customHeight="1">
      <c r="A215" s="892"/>
      <c r="B215" s="893"/>
      <c r="C215" s="892"/>
      <c r="D215" s="892"/>
      <c r="E215" s="892"/>
      <c r="F215" s="894"/>
      <c r="G215" s="893"/>
      <c r="H215" s="893"/>
      <c r="I215" s="892"/>
      <c r="J215" s="892"/>
      <c r="K215" s="892"/>
      <c r="L215" s="892"/>
      <c r="M215" s="892"/>
      <c r="N215" s="892"/>
      <c r="O215" s="891"/>
    </row>
    <row r="216" spans="1:15" ht="21" customHeight="1">
      <c r="A216" s="892"/>
      <c r="B216" s="893"/>
      <c r="C216" s="892"/>
      <c r="D216" s="892"/>
      <c r="E216" s="892"/>
      <c r="F216" s="894"/>
      <c r="G216" s="893"/>
      <c r="H216" s="893"/>
      <c r="I216" s="892"/>
      <c r="J216" s="892"/>
      <c r="K216" s="892"/>
      <c r="L216" s="892"/>
      <c r="M216" s="892"/>
      <c r="N216" s="892"/>
      <c r="O216" s="891"/>
    </row>
    <row r="217" spans="1:15" ht="21" customHeight="1">
      <c r="A217" s="892"/>
      <c r="B217" s="893"/>
      <c r="C217" s="892"/>
      <c r="D217" s="892"/>
      <c r="E217" s="892"/>
      <c r="F217" s="894"/>
      <c r="G217" s="893"/>
      <c r="H217" s="893"/>
      <c r="I217" s="892"/>
      <c r="J217" s="892"/>
      <c r="K217" s="892"/>
      <c r="L217" s="892"/>
      <c r="M217" s="892"/>
      <c r="N217" s="892"/>
      <c r="O217" s="891"/>
    </row>
    <row r="218" spans="1:15" ht="21" customHeight="1">
      <c r="A218" s="892"/>
      <c r="B218" s="893"/>
      <c r="C218" s="892"/>
      <c r="D218" s="892"/>
      <c r="E218" s="892"/>
      <c r="F218" s="894"/>
      <c r="G218" s="893"/>
      <c r="H218" s="893"/>
      <c r="I218" s="892"/>
      <c r="J218" s="892"/>
      <c r="K218" s="892"/>
      <c r="L218" s="892"/>
      <c r="M218" s="892"/>
      <c r="N218" s="892"/>
      <c r="O218" s="891"/>
    </row>
    <row r="219" spans="1:15" ht="21" customHeight="1">
      <c r="A219" s="892"/>
      <c r="B219" s="893"/>
      <c r="C219" s="892"/>
      <c r="D219" s="892"/>
      <c r="E219" s="892"/>
      <c r="F219" s="894"/>
      <c r="G219" s="893"/>
      <c r="H219" s="893"/>
      <c r="I219" s="892"/>
      <c r="J219" s="892"/>
      <c r="K219" s="892"/>
      <c r="L219" s="892"/>
      <c r="M219" s="892"/>
      <c r="N219" s="892"/>
      <c r="O219" s="891"/>
    </row>
    <row r="220" spans="1:15" ht="21" customHeight="1">
      <c r="A220" s="892"/>
      <c r="B220" s="893"/>
      <c r="C220" s="892"/>
      <c r="D220" s="892"/>
      <c r="E220" s="892"/>
      <c r="F220" s="894"/>
      <c r="G220" s="893"/>
      <c r="H220" s="893"/>
      <c r="I220" s="892"/>
      <c r="J220" s="892"/>
      <c r="K220" s="892"/>
      <c r="L220" s="892"/>
      <c r="M220" s="892"/>
      <c r="N220" s="892"/>
      <c r="O220" s="891"/>
    </row>
    <row r="221" spans="1:15" ht="21" customHeight="1">
      <c r="A221" s="892"/>
      <c r="B221" s="893"/>
      <c r="C221" s="892"/>
      <c r="D221" s="892"/>
      <c r="E221" s="892"/>
      <c r="F221" s="894"/>
      <c r="G221" s="893"/>
      <c r="H221" s="893"/>
      <c r="I221" s="892"/>
      <c r="J221" s="892"/>
      <c r="K221" s="892"/>
      <c r="L221" s="892"/>
      <c r="M221" s="892"/>
      <c r="N221" s="892"/>
      <c r="O221" s="891"/>
    </row>
    <row r="222" spans="1:15" ht="21" customHeight="1">
      <c r="A222" s="892"/>
      <c r="B222" s="893"/>
      <c r="C222" s="892"/>
      <c r="D222" s="892"/>
      <c r="E222" s="892"/>
      <c r="F222" s="894"/>
      <c r="G222" s="893"/>
      <c r="H222" s="893"/>
      <c r="I222" s="892"/>
      <c r="J222" s="892"/>
      <c r="K222" s="892"/>
      <c r="L222" s="892"/>
      <c r="M222" s="892"/>
      <c r="N222" s="892"/>
      <c r="O222" s="891"/>
    </row>
    <row r="223" spans="1:15" ht="21" customHeight="1">
      <c r="A223" s="892"/>
      <c r="B223" s="893"/>
      <c r="C223" s="892"/>
      <c r="D223" s="892"/>
      <c r="E223" s="892"/>
      <c r="F223" s="894"/>
      <c r="G223" s="893"/>
      <c r="H223" s="893"/>
      <c r="I223" s="892"/>
      <c r="J223" s="892"/>
      <c r="K223" s="892"/>
      <c r="L223" s="892"/>
      <c r="M223" s="892"/>
      <c r="N223" s="892"/>
      <c r="O223" s="891"/>
    </row>
    <row r="224" spans="1:15" ht="21" customHeight="1">
      <c r="A224" s="892"/>
      <c r="B224" s="893"/>
      <c r="C224" s="892"/>
      <c r="D224" s="892"/>
      <c r="E224" s="892"/>
      <c r="F224" s="894"/>
      <c r="G224" s="893"/>
      <c r="H224" s="893"/>
      <c r="I224" s="892"/>
      <c r="J224" s="892"/>
      <c r="K224" s="892"/>
      <c r="L224" s="892"/>
      <c r="M224" s="892"/>
      <c r="N224" s="892"/>
      <c r="O224" s="891"/>
    </row>
    <row r="225" spans="1:15" ht="21" customHeight="1">
      <c r="A225" s="892"/>
      <c r="B225" s="893"/>
      <c r="C225" s="892"/>
      <c r="D225" s="892"/>
      <c r="E225" s="892"/>
      <c r="F225" s="894"/>
      <c r="G225" s="893"/>
      <c r="H225" s="893"/>
      <c r="I225" s="892"/>
      <c r="J225" s="892"/>
      <c r="K225" s="892"/>
      <c r="L225" s="892"/>
      <c r="M225" s="892"/>
      <c r="N225" s="892"/>
      <c r="O225" s="891"/>
    </row>
    <row r="226" spans="1:15" ht="21" customHeight="1">
      <c r="A226" s="892"/>
      <c r="B226" s="893"/>
      <c r="C226" s="892"/>
      <c r="D226" s="892"/>
      <c r="E226" s="892"/>
      <c r="F226" s="894"/>
      <c r="G226" s="893"/>
      <c r="H226" s="893"/>
      <c r="I226" s="892"/>
      <c r="J226" s="892"/>
      <c r="K226" s="892"/>
      <c r="L226" s="892"/>
      <c r="M226" s="892"/>
      <c r="N226" s="892"/>
      <c r="O226" s="891"/>
    </row>
    <row r="227" spans="1:15" ht="21" customHeight="1">
      <c r="A227" s="892"/>
      <c r="B227" s="893"/>
      <c r="C227" s="892"/>
      <c r="D227" s="892"/>
      <c r="E227" s="892"/>
      <c r="F227" s="894"/>
      <c r="G227" s="893"/>
      <c r="H227" s="893"/>
      <c r="I227" s="892"/>
      <c r="J227" s="892"/>
      <c r="K227" s="892"/>
      <c r="L227" s="892"/>
      <c r="M227" s="892"/>
      <c r="N227" s="892"/>
      <c r="O227" s="891"/>
    </row>
    <row r="228" spans="1:15" ht="21" customHeight="1">
      <c r="A228" s="892"/>
      <c r="B228" s="893"/>
      <c r="C228" s="892"/>
      <c r="D228" s="892"/>
      <c r="E228" s="892"/>
      <c r="F228" s="894"/>
      <c r="G228" s="893"/>
      <c r="H228" s="893"/>
      <c r="I228" s="892"/>
      <c r="J228" s="892"/>
      <c r="K228" s="892"/>
      <c r="L228" s="892"/>
      <c r="M228" s="892"/>
      <c r="N228" s="892"/>
      <c r="O228" s="891"/>
    </row>
    <row r="229" spans="1:15" ht="21" customHeight="1">
      <c r="A229" s="892"/>
      <c r="B229" s="893"/>
      <c r="C229" s="892"/>
      <c r="D229" s="892"/>
      <c r="E229" s="892"/>
      <c r="F229" s="894"/>
      <c r="G229" s="893"/>
      <c r="H229" s="893"/>
      <c r="I229" s="892"/>
      <c r="J229" s="892"/>
      <c r="K229" s="892"/>
      <c r="L229" s="892"/>
      <c r="M229" s="892"/>
      <c r="N229" s="892"/>
      <c r="O229" s="891"/>
    </row>
    <row r="230" spans="1:15" ht="21" customHeight="1">
      <c r="A230" s="892"/>
      <c r="B230" s="893"/>
      <c r="C230" s="892"/>
      <c r="D230" s="892"/>
      <c r="E230" s="892"/>
      <c r="F230" s="894"/>
      <c r="G230" s="893"/>
      <c r="H230" s="893"/>
      <c r="I230" s="892"/>
      <c r="J230" s="892"/>
      <c r="K230" s="892"/>
      <c r="L230" s="892"/>
      <c r="M230" s="892"/>
      <c r="N230" s="892"/>
      <c r="O230" s="891"/>
    </row>
    <row r="231" spans="1:15" ht="21" customHeight="1">
      <c r="A231" s="892"/>
      <c r="B231" s="893"/>
      <c r="C231" s="892"/>
      <c r="D231" s="892"/>
      <c r="E231" s="892"/>
      <c r="F231" s="894"/>
      <c r="G231" s="893"/>
      <c r="H231" s="893"/>
      <c r="I231" s="892"/>
      <c r="J231" s="892"/>
      <c r="K231" s="892"/>
      <c r="L231" s="892"/>
      <c r="M231" s="892"/>
      <c r="N231" s="892"/>
      <c r="O231" s="891"/>
    </row>
    <row r="232" spans="1:15" ht="21" customHeight="1">
      <c r="A232" s="892"/>
      <c r="B232" s="893"/>
      <c r="C232" s="892"/>
      <c r="D232" s="892"/>
      <c r="E232" s="892"/>
      <c r="F232" s="894"/>
      <c r="G232" s="893"/>
      <c r="H232" s="893"/>
      <c r="I232" s="892"/>
      <c r="J232" s="892"/>
      <c r="K232" s="892"/>
      <c r="L232" s="892"/>
      <c r="M232" s="892"/>
      <c r="N232" s="892"/>
      <c r="O232" s="891"/>
    </row>
    <row r="233" spans="1:15" ht="21" customHeight="1">
      <c r="A233" s="892"/>
      <c r="B233" s="893"/>
      <c r="C233" s="892"/>
      <c r="D233" s="892"/>
      <c r="E233" s="892"/>
      <c r="F233" s="894"/>
      <c r="G233" s="893"/>
      <c r="H233" s="893"/>
      <c r="I233" s="892"/>
      <c r="J233" s="892"/>
      <c r="K233" s="892"/>
      <c r="L233" s="892"/>
      <c r="M233" s="892"/>
      <c r="N233" s="892"/>
      <c r="O233" s="891"/>
    </row>
    <row r="234" spans="1:15" ht="21" customHeight="1">
      <c r="A234" s="892"/>
      <c r="B234" s="893"/>
      <c r="C234" s="892"/>
      <c r="D234" s="892"/>
      <c r="E234" s="892"/>
      <c r="F234" s="894"/>
      <c r="G234" s="893"/>
      <c r="H234" s="893"/>
      <c r="I234" s="892"/>
      <c r="J234" s="892"/>
      <c r="K234" s="892"/>
      <c r="L234" s="892"/>
      <c r="M234" s="892"/>
      <c r="N234" s="892"/>
      <c r="O234" s="891"/>
    </row>
    <row r="235" spans="1:15" ht="15.75" customHeight="1">
      <c r="A235" s="891"/>
      <c r="B235" s="891"/>
      <c r="C235" s="891"/>
      <c r="D235" s="891"/>
      <c r="E235" s="891"/>
      <c r="F235" s="891"/>
      <c r="G235" s="891"/>
      <c r="H235" s="891"/>
      <c r="I235" s="891"/>
      <c r="J235" s="891"/>
      <c r="K235" s="891"/>
      <c r="L235" s="891"/>
      <c r="M235" s="891"/>
      <c r="N235" s="891"/>
      <c r="O235" s="891"/>
    </row>
    <row r="236" spans="1:15" ht="15.75" customHeight="1">
      <c r="A236" s="891"/>
      <c r="B236" s="891"/>
      <c r="C236" s="891"/>
      <c r="D236" s="891"/>
      <c r="E236" s="891"/>
      <c r="F236" s="891"/>
      <c r="G236" s="891"/>
      <c r="H236" s="891"/>
      <c r="I236" s="891"/>
      <c r="J236" s="891"/>
      <c r="K236" s="891"/>
      <c r="L236" s="891"/>
      <c r="M236" s="891"/>
      <c r="N236" s="891"/>
      <c r="O236" s="891"/>
    </row>
    <row r="237" spans="1:15" ht="15.75" customHeight="1">
      <c r="A237" s="891"/>
      <c r="B237" s="891"/>
      <c r="C237" s="891"/>
      <c r="D237" s="891"/>
      <c r="E237" s="891"/>
      <c r="F237" s="891"/>
      <c r="G237" s="891"/>
      <c r="H237" s="891"/>
      <c r="I237" s="891"/>
      <c r="J237" s="891"/>
      <c r="K237" s="891"/>
      <c r="L237" s="891"/>
      <c r="M237" s="891"/>
      <c r="N237" s="891"/>
      <c r="O237" s="891"/>
    </row>
    <row r="238" spans="1:15" ht="15.75" customHeight="1">
      <c r="A238" s="891"/>
      <c r="B238" s="891"/>
      <c r="C238" s="891"/>
      <c r="D238" s="891"/>
      <c r="E238" s="891"/>
      <c r="F238" s="891"/>
      <c r="G238" s="891"/>
      <c r="H238" s="891"/>
      <c r="I238" s="891"/>
      <c r="J238" s="891"/>
      <c r="K238" s="891"/>
      <c r="L238" s="891"/>
      <c r="M238" s="891"/>
      <c r="N238" s="891"/>
      <c r="O238" s="891"/>
    </row>
    <row r="239" spans="1:15" ht="15.75" customHeight="1">
      <c r="A239" s="891"/>
      <c r="B239" s="891"/>
      <c r="C239" s="891"/>
      <c r="D239" s="891"/>
      <c r="E239" s="891"/>
      <c r="F239" s="891"/>
      <c r="G239" s="891"/>
      <c r="H239" s="891"/>
      <c r="I239" s="891"/>
      <c r="J239" s="891"/>
      <c r="K239" s="891"/>
      <c r="L239" s="891"/>
      <c r="M239" s="891"/>
      <c r="N239" s="891"/>
      <c r="O239" s="891"/>
    </row>
    <row r="240" spans="1:15" ht="15.75" customHeight="1">
      <c r="A240" s="891"/>
      <c r="B240" s="891"/>
      <c r="C240" s="891"/>
      <c r="D240" s="891"/>
      <c r="E240" s="891"/>
      <c r="F240" s="891"/>
      <c r="G240" s="891"/>
      <c r="H240" s="891"/>
      <c r="I240" s="891"/>
      <c r="J240" s="891"/>
      <c r="K240" s="891"/>
      <c r="L240" s="891"/>
      <c r="M240" s="891"/>
      <c r="N240" s="891"/>
      <c r="O240" s="891"/>
    </row>
    <row r="241" spans="1:15" ht="15.75" customHeight="1">
      <c r="A241" s="891"/>
      <c r="B241" s="891"/>
      <c r="C241" s="891"/>
      <c r="D241" s="891"/>
      <c r="E241" s="891"/>
      <c r="F241" s="891"/>
      <c r="G241" s="891"/>
      <c r="H241" s="891"/>
      <c r="I241" s="891"/>
      <c r="J241" s="891"/>
      <c r="K241" s="891"/>
      <c r="L241" s="891"/>
      <c r="M241" s="891"/>
      <c r="N241" s="891"/>
      <c r="O241" s="891"/>
    </row>
    <row r="242" spans="1:15" ht="15.75" customHeight="1">
      <c r="A242" s="891"/>
      <c r="B242" s="891"/>
      <c r="C242" s="891"/>
      <c r="D242" s="891"/>
      <c r="E242" s="891"/>
      <c r="F242" s="891"/>
      <c r="G242" s="891"/>
      <c r="H242" s="891"/>
      <c r="I242" s="891"/>
      <c r="J242" s="891"/>
      <c r="K242" s="891"/>
      <c r="L242" s="891"/>
      <c r="M242" s="891"/>
      <c r="N242" s="891"/>
      <c r="O242" s="891"/>
    </row>
    <row r="243" spans="1:15" ht="15.75" customHeight="1">
      <c r="A243" s="891"/>
      <c r="B243" s="891"/>
      <c r="C243" s="891"/>
      <c r="D243" s="891"/>
      <c r="E243" s="891"/>
      <c r="F243" s="891"/>
      <c r="G243" s="891"/>
      <c r="H243" s="891"/>
      <c r="I243" s="891"/>
      <c r="J243" s="891"/>
      <c r="K243" s="891"/>
      <c r="L243" s="891"/>
      <c r="M243" s="891"/>
      <c r="N243" s="891"/>
      <c r="O243" s="891"/>
    </row>
    <row r="244" spans="1:15" ht="15.75" customHeight="1">
      <c r="A244" s="891"/>
      <c r="B244" s="891"/>
      <c r="C244" s="891"/>
      <c r="D244" s="891"/>
      <c r="E244" s="891"/>
      <c r="F244" s="891"/>
      <c r="G244" s="891"/>
      <c r="H244" s="891"/>
      <c r="I244" s="891"/>
      <c r="J244" s="891"/>
      <c r="K244" s="891"/>
      <c r="L244" s="891"/>
      <c r="M244" s="891"/>
      <c r="N244" s="891"/>
      <c r="O244" s="891"/>
    </row>
    <row r="245" spans="1:15" ht="15.75" customHeight="1">
      <c r="A245" s="891"/>
      <c r="B245" s="891"/>
      <c r="C245" s="891"/>
      <c r="D245" s="891"/>
      <c r="E245" s="891"/>
      <c r="F245" s="891"/>
      <c r="G245" s="891"/>
      <c r="H245" s="891"/>
      <c r="I245" s="891"/>
      <c r="J245" s="891"/>
      <c r="K245" s="891"/>
      <c r="L245" s="891"/>
      <c r="M245" s="891"/>
      <c r="N245" s="891"/>
      <c r="O245" s="891"/>
    </row>
    <row r="246" spans="1:15" ht="15.75" customHeight="1">
      <c r="A246" s="891"/>
      <c r="B246" s="891"/>
      <c r="C246" s="891"/>
      <c r="D246" s="891"/>
      <c r="E246" s="891"/>
      <c r="F246" s="891"/>
      <c r="G246" s="891"/>
      <c r="H246" s="891"/>
      <c r="I246" s="891"/>
      <c r="J246" s="891"/>
      <c r="K246" s="891"/>
      <c r="L246" s="891"/>
      <c r="M246" s="891"/>
      <c r="N246" s="891"/>
      <c r="O246" s="891"/>
    </row>
    <row r="247" spans="1:15" ht="15.75" customHeight="1">
      <c r="A247" s="891"/>
      <c r="B247" s="891"/>
      <c r="C247" s="891"/>
      <c r="D247" s="891"/>
      <c r="E247" s="891"/>
      <c r="F247" s="891"/>
      <c r="G247" s="891"/>
      <c r="H247" s="891"/>
      <c r="I247" s="891"/>
      <c r="J247" s="891"/>
      <c r="K247" s="891"/>
      <c r="L247" s="891"/>
      <c r="M247" s="891"/>
      <c r="N247" s="891"/>
      <c r="O247" s="891"/>
    </row>
    <row r="248" spans="1:15" ht="15.75" customHeight="1">
      <c r="A248" s="891"/>
      <c r="B248" s="891"/>
      <c r="C248" s="891"/>
      <c r="D248" s="891"/>
      <c r="E248" s="891"/>
      <c r="F248" s="891"/>
      <c r="G248" s="891"/>
      <c r="H248" s="891"/>
      <c r="I248" s="891"/>
      <c r="J248" s="891"/>
      <c r="K248" s="891"/>
      <c r="L248" s="891"/>
      <c r="M248" s="891"/>
      <c r="N248" s="891"/>
      <c r="O248" s="891"/>
    </row>
    <row r="249" spans="1:15" ht="15.75" customHeight="1">
      <c r="A249" s="891"/>
      <c r="B249" s="891"/>
      <c r="C249" s="891"/>
      <c r="D249" s="891"/>
      <c r="E249" s="891"/>
      <c r="F249" s="891"/>
      <c r="G249" s="891"/>
      <c r="H249" s="891"/>
      <c r="I249" s="891"/>
      <c r="J249" s="891"/>
      <c r="K249" s="891"/>
      <c r="L249" s="891"/>
      <c r="M249" s="891"/>
      <c r="N249" s="891"/>
      <c r="O249" s="891"/>
    </row>
    <row r="250" spans="1:15" ht="15.75" customHeight="1">
      <c r="A250" s="891"/>
      <c r="B250" s="891"/>
      <c r="C250" s="891"/>
      <c r="D250" s="891"/>
      <c r="E250" s="891"/>
      <c r="F250" s="891"/>
      <c r="G250" s="891"/>
      <c r="H250" s="891"/>
      <c r="I250" s="891"/>
      <c r="J250" s="891"/>
      <c r="K250" s="891"/>
      <c r="L250" s="891"/>
      <c r="M250" s="891"/>
      <c r="N250" s="891"/>
      <c r="O250" s="891"/>
    </row>
    <row r="251" spans="1:15" ht="15.75" customHeight="1">
      <c r="A251" s="891"/>
      <c r="B251" s="891"/>
      <c r="C251" s="891"/>
      <c r="D251" s="891"/>
      <c r="E251" s="891"/>
      <c r="F251" s="891"/>
      <c r="G251" s="891"/>
      <c r="H251" s="891"/>
      <c r="I251" s="891"/>
      <c r="J251" s="891"/>
      <c r="K251" s="891"/>
      <c r="L251" s="891"/>
      <c r="M251" s="891"/>
      <c r="N251" s="891"/>
      <c r="O251" s="891"/>
    </row>
    <row r="252" spans="1:15" ht="15.75" customHeight="1">
      <c r="A252" s="891"/>
      <c r="B252" s="891"/>
      <c r="C252" s="891"/>
      <c r="D252" s="891"/>
      <c r="E252" s="891"/>
      <c r="F252" s="891"/>
      <c r="G252" s="891"/>
      <c r="H252" s="891"/>
      <c r="I252" s="891"/>
      <c r="J252" s="891"/>
      <c r="K252" s="891"/>
      <c r="L252" s="891"/>
      <c r="M252" s="891"/>
      <c r="N252" s="891"/>
      <c r="O252" s="891"/>
    </row>
    <row r="253" spans="1:15" ht="15.75" customHeight="1">
      <c r="A253" s="891"/>
      <c r="B253" s="891"/>
      <c r="C253" s="891"/>
      <c r="D253" s="891"/>
      <c r="E253" s="891"/>
      <c r="F253" s="891"/>
      <c r="G253" s="891"/>
      <c r="H253" s="891"/>
      <c r="I253" s="891"/>
      <c r="J253" s="891"/>
      <c r="K253" s="891"/>
      <c r="L253" s="891"/>
      <c r="M253" s="891"/>
      <c r="N253" s="891"/>
      <c r="O253" s="891"/>
    </row>
    <row r="254" spans="1:15" ht="15.75" customHeight="1">
      <c r="A254" s="891"/>
      <c r="B254" s="891"/>
      <c r="C254" s="891"/>
      <c r="D254" s="891"/>
      <c r="E254" s="891"/>
      <c r="F254" s="891"/>
      <c r="G254" s="891"/>
      <c r="H254" s="891"/>
      <c r="I254" s="891"/>
      <c r="J254" s="891"/>
      <c r="K254" s="891"/>
      <c r="L254" s="891"/>
      <c r="M254" s="891"/>
      <c r="N254" s="891"/>
      <c r="O254" s="891"/>
    </row>
    <row r="255" spans="1:15" ht="15.75" customHeight="1">
      <c r="A255" s="891"/>
      <c r="B255" s="891"/>
      <c r="C255" s="891"/>
      <c r="D255" s="891"/>
      <c r="E255" s="891"/>
      <c r="F255" s="891"/>
      <c r="G255" s="891"/>
      <c r="H255" s="891"/>
      <c r="I255" s="891"/>
      <c r="J255" s="891"/>
      <c r="K255" s="891"/>
      <c r="L255" s="891"/>
      <c r="M255" s="891"/>
      <c r="N255" s="891"/>
      <c r="O255" s="891"/>
    </row>
    <row r="256" spans="1:15" ht="15.75" customHeight="1">
      <c r="A256" s="891"/>
      <c r="B256" s="891"/>
      <c r="C256" s="891"/>
      <c r="D256" s="891"/>
      <c r="E256" s="891"/>
      <c r="F256" s="891"/>
      <c r="G256" s="891"/>
      <c r="H256" s="891"/>
      <c r="I256" s="891"/>
      <c r="J256" s="891"/>
      <c r="K256" s="891"/>
      <c r="L256" s="891"/>
      <c r="M256" s="891"/>
      <c r="N256" s="891"/>
      <c r="O256" s="891"/>
    </row>
    <row r="257" spans="1:15" ht="15.75" customHeight="1">
      <c r="A257" s="891"/>
      <c r="B257" s="891"/>
      <c r="C257" s="891"/>
      <c r="D257" s="891"/>
      <c r="E257" s="891"/>
      <c r="F257" s="891"/>
      <c r="G257" s="891"/>
      <c r="H257" s="891"/>
      <c r="I257" s="891"/>
      <c r="J257" s="891"/>
      <c r="K257" s="891"/>
      <c r="L257" s="891"/>
      <c r="M257" s="891"/>
      <c r="N257" s="891"/>
      <c r="O257" s="891"/>
    </row>
    <row r="258" spans="1:15" ht="15.75" customHeight="1">
      <c r="A258" s="891"/>
      <c r="B258" s="891"/>
      <c r="C258" s="891"/>
      <c r="D258" s="891"/>
      <c r="E258" s="891"/>
      <c r="F258" s="891"/>
      <c r="G258" s="891"/>
      <c r="H258" s="891"/>
      <c r="I258" s="891"/>
      <c r="J258" s="891"/>
      <c r="K258" s="891"/>
      <c r="L258" s="891"/>
      <c r="M258" s="891"/>
      <c r="N258" s="891"/>
      <c r="O258" s="891"/>
    </row>
    <row r="259" spans="1:15" ht="15.75" customHeight="1">
      <c r="A259" s="891"/>
      <c r="B259" s="891"/>
      <c r="C259" s="891"/>
      <c r="D259" s="891"/>
      <c r="E259" s="891"/>
      <c r="F259" s="891"/>
      <c r="G259" s="891"/>
      <c r="H259" s="891"/>
      <c r="I259" s="891"/>
      <c r="J259" s="891"/>
      <c r="K259" s="891"/>
      <c r="L259" s="891"/>
      <c r="M259" s="891"/>
      <c r="N259" s="891"/>
      <c r="O259" s="891"/>
    </row>
    <row r="260" spans="1:15" ht="15.75" customHeight="1">
      <c r="A260" s="891"/>
      <c r="B260" s="891"/>
      <c r="C260" s="891"/>
      <c r="D260" s="891"/>
      <c r="E260" s="891"/>
      <c r="F260" s="891"/>
      <c r="G260" s="891"/>
      <c r="H260" s="891"/>
      <c r="I260" s="891"/>
      <c r="J260" s="891"/>
      <c r="K260" s="891"/>
      <c r="L260" s="891"/>
      <c r="M260" s="891"/>
      <c r="N260" s="891"/>
      <c r="O260" s="891"/>
    </row>
    <row r="261" spans="1:15" ht="15.75" customHeight="1">
      <c r="A261" s="891"/>
      <c r="B261" s="891"/>
      <c r="C261" s="891"/>
      <c r="D261" s="891"/>
      <c r="E261" s="891"/>
      <c r="F261" s="891"/>
      <c r="G261" s="891"/>
      <c r="H261" s="891"/>
      <c r="I261" s="891"/>
      <c r="J261" s="891"/>
      <c r="K261" s="891"/>
      <c r="L261" s="891"/>
      <c r="M261" s="891"/>
      <c r="N261" s="891"/>
      <c r="O261" s="891"/>
    </row>
    <row r="262" spans="1:15" ht="15.75" customHeight="1">
      <c r="A262" s="891"/>
      <c r="B262" s="891"/>
      <c r="C262" s="891"/>
      <c r="D262" s="891"/>
      <c r="E262" s="891"/>
      <c r="F262" s="891"/>
      <c r="G262" s="891"/>
      <c r="H262" s="891"/>
      <c r="I262" s="891"/>
      <c r="J262" s="891"/>
      <c r="K262" s="891"/>
      <c r="L262" s="891"/>
      <c r="M262" s="891"/>
      <c r="N262" s="891"/>
      <c r="O262" s="891"/>
    </row>
    <row r="263" spans="1:15" ht="15.75" customHeight="1">
      <c r="A263" s="891"/>
      <c r="B263" s="891"/>
      <c r="C263" s="891"/>
      <c r="D263" s="891"/>
      <c r="E263" s="891"/>
      <c r="F263" s="891"/>
      <c r="G263" s="891"/>
      <c r="H263" s="891"/>
      <c r="I263" s="891"/>
      <c r="J263" s="891"/>
      <c r="K263" s="891"/>
      <c r="L263" s="891"/>
      <c r="M263" s="891"/>
      <c r="N263" s="891"/>
      <c r="O263" s="891"/>
    </row>
    <row r="264" spans="1:15" ht="15.75" customHeight="1">
      <c r="A264" s="891"/>
      <c r="B264" s="891"/>
      <c r="C264" s="891"/>
      <c r="D264" s="891"/>
      <c r="E264" s="891"/>
      <c r="F264" s="891"/>
      <c r="G264" s="891"/>
      <c r="H264" s="891"/>
      <c r="I264" s="891"/>
      <c r="J264" s="891"/>
      <c r="K264" s="891"/>
      <c r="L264" s="891"/>
      <c r="M264" s="891"/>
      <c r="N264" s="891"/>
      <c r="O264" s="891"/>
    </row>
    <row r="265" spans="1:15" ht="15.75" customHeight="1">
      <c r="A265" s="891"/>
      <c r="B265" s="891"/>
      <c r="C265" s="891"/>
      <c r="D265" s="891"/>
      <c r="E265" s="891"/>
      <c r="F265" s="891"/>
      <c r="G265" s="891"/>
      <c r="H265" s="891"/>
      <c r="I265" s="891"/>
      <c r="J265" s="891"/>
      <c r="K265" s="891"/>
      <c r="L265" s="891"/>
      <c r="M265" s="891"/>
      <c r="N265" s="891"/>
      <c r="O265" s="891"/>
    </row>
    <row r="266" spans="1:15" ht="15.75" customHeight="1">
      <c r="A266" s="891"/>
      <c r="B266" s="891"/>
      <c r="C266" s="891"/>
      <c r="D266" s="891"/>
      <c r="E266" s="891"/>
      <c r="F266" s="891"/>
      <c r="G266" s="891"/>
      <c r="H266" s="891"/>
      <c r="I266" s="891"/>
      <c r="J266" s="891"/>
      <c r="K266" s="891"/>
      <c r="L266" s="891"/>
      <c r="M266" s="891"/>
      <c r="N266" s="891"/>
      <c r="O266" s="891"/>
    </row>
    <row r="267" spans="1:15" ht="15.75" customHeight="1">
      <c r="A267" s="891"/>
      <c r="B267" s="891"/>
      <c r="C267" s="891"/>
      <c r="D267" s="891"/>
      <c r="E267" s="891"/>
      <c r="F267" s="891"/>
      <c r="G267" s="891"/>
      <c r="H267" s="891"/>
      <c r="I267" s="891"/>
      <c r="J267" s="891"/>
      <c r="K267" s="891"/>
      <c r="L267" s="891"/>
      <c r="M267" s="891"/>
      <c r="N267" s="891"/>
      <c r="O267" s="891"/>
    </row>
    <row r="268" spans="1:15" ht="15.75" customHeight="1">
      <c r="A268" s="891"/>
      <c r="B268" s="891"/>
      <c r="C268" s="891"/>
      <c r="D268" s="891"/>
      <c r="E268" s="891"/>
      <c r="F268" s="891"/>
      <c r="G268" s="891"/>
      <c r="H268" s="891"/>
      <c r="I268" s="891"/>
      <c r="J268" s="891"/>
      <c r="K268" s="891"/>
      <c r="L268" s="891"/>
      <c r="M268" s="891"/>
      <c r="N268" s="891"/>
      <c r="O268" s="891"/>
    </row>
    <row r="269" spans="1:15" ht="15.75" customHeight="1">
      <c r="A269" s="891"/>
      <c r="B269" s="891"/>
      <c r="C269" s="891"/>
      <c r="D269" s="891"/>
      <c r="E269" s="891"/>
      <c r="F269" s="891"/>
      <c r="G269" s="891"/>
      <c r="H269" s="891"/>
      <c r="I269" s="891"/>
      <c r="J269" s="891"/>
      <c r="K269" s="891"/>
      <c r="L269" s="891"/>
      <c r="M269" s="891"/>
      <c r="N269" s="891"/>
      <c r="O269" s="891"/>
    </row>
    <row r="270" spans="1:15" ht="15.75" customHeight="1">
      <c r="A270" s="891"/>
      <c r="B270" s="891"/>
      <c r="C270" s="891"/>
      <c r="D270" s="891"/>
      <c r="E270" s="891"/>
      <c r="F270" s="891"/>
      <c r="G270" s="891"/>
      <c r="H270" s="891"/>
      <c r="I270" s="891"/>
      <c r="J270" s="891"/>
      <c r="K270" s="891"/>
      <c r="L270" s="891"/>
      <c r="M270" s="891"/>
      <c r="N270" s="891"/>
      <c r="O270" s="891"/>
    </row>
    <row r="271" spans="1:15" ht="15.75" customHeight="1">
      <c r="A271" s="891"/>
      <c r="B271" s="891"/>
      <c r="C271" s="891"/>
      <c r="D271" s="891"/>
      <c r="E271" s="891"/>
      <c r="F271" s="891"/>
      <c r="G271" s="891"/>
      <c r="H271" s="891"/>
      <c r="I271" s="891"/>
      <c r="J271" s="891"/>
      <c r="K271" s="891"/>
      <c r="L271" s="891"/>
      <c r="M271" s="891"/>
      <c r="N271" s="891"/>
      <c r="O271" s="891"/>
    </row>
    <row r="272" spans="1:15" ht="15.75" customHeight="1">
      <c r="A272" s="891"/>
      <c r="B272" s="891"/>
      <c r="C272" s="891"/>
      <c r="D272" s="891"/>
      <c r="E272" s="891"/>
      <c r="F272" s="891"/>
      <c r="G272" s="891"/>
      <c r="H272" s="891"/>
      <c r="I272" s="891"/>
      <c r="J272" s="891"/>
      <c r="K272" s="891"/>
      <c r="L272" s="891"/>
      <c r="M272" s="891"/>
      <c r="N272" s="891"/>
      <c r="O272" s="891"/>
    </row>
    <row r="273" spans="1:15" ht="15.75" customHeight="1">
      <c r="A273" s="891"/>
      <c r="B273" s="891"/>
      <c r="C273" s="891"/>
      <c r="D273" s="891"/>
      <c r="E273" s="891"/>
      <c r="F273" s="891"/>
      <c r="G273" s="891"/>
      <c r="H273" s="891"/>
      <c r="I273" s="891"/>
      <c r="J273" s="891"/>
      <c r="K273" s="891"/>
      <c r="L273" s="891"/>
      <c r="M273" s="891"/>
      <c r="N273" s="891"/>
      <c r="O273" s="891"/>
    </row>
    <row r="274" spans="1:15" ht="15.75" customHeight="1">
      <c r="A274" s="891"/>
      <c r="B274" s="891"/>
      <c r="C274" s="891"/>
      <c r="D274" s="891"/>
      <c r="E274" s="891"/>
      <c r="F274" s="891"/>
      <c r="G274" s="891"/>
      <c r="H274" s="891"/>
      <c r="I274" s="891"/>
      <c r="J274" s="891"/>
      <c r="K274" s="891"/>
      <c r="L274" s="891"/>
      <c r="M274" s="891"/>
      <c r="N274" s="891"/>
      <c r="O274" s="891"/>
    </row>
    <row r="275" spans="1:15" ht="15.75" customHeight="1">
      <c r="A275" s="891"/>
      <c r="B275" s="891"/>
      <c r="C275" s="891"/>
      <c r="D275" s="891"/>
      <c r="E275" s="891"/>
      <c r="F275" s="891"/>
      <c r="G275" s="891"/>
      <c r="H275" s="891"/>
      <c r="I275" s="891"/>
      <c r="J275" s="891"/>
      <c r="K275" s="891"/>
      <c r="L275" s="891"/>
      <c r="M275" s="891"/>
      <c r="N275" s="891"/>
      <c r="O275" s="891"/>
    </row>
    <row r="276" spans="1:15" ht="15.75" customHeight="1">
      <c r="A276" s="891"/>
      <c r="B276" s="891"/>
      <c r="C276" s="891"/>
      <c r="D276" s="891"/>
      <c r="E276" s="891"/>
      <c r="F276" s="891"/>
      <c r="G276" s="891"/>
      <c r="H276" s="891"/>
      <c r="I276" s="891"/>
      <c r="J276" s="891"/>
      <c r="K276" s="891"/>
      <c r="L276" s="891"/>
      <c r="M276" s="891"/>
      <c r="N276" s="891"/>
      <c r="O276" s="891"/>
    </row>
    <row r="277" spans="1:15" ht="15.75" customHeight="1">
      <c r="A277" s="891"/>
      <c r="B277" s="891"/>
      <c r="C277" s="891"/>
      <c r="D277" s="891"/>
      <c r="E277" s="891"/>
      <c r="F277" s="891"/>
      <c r="G277" s="891"/>
      <c r="H277" s="891"/>
      <c r="I277" s="891"/>
      <c r="J277" s="891"/>
      <c r="K277" s="891"/>
      <c r="L277" s="891"/>
      <c r="M277" s="891"/>
      <c r="N277" s="891"/>
      <c r="O277" s="891"/>
    </row>
    <row r="278" spans="1:15" ht="15.75" customHeight="1">
      <c r="A278" s="891"/>
      <c r="B278" s="891"/>
      <c r="C278" s="891"/>
      <c r="D278" s="891"/>
      <c r="E278" s="891"/>
      <c r="F278" s="891"/>
      <c r="G278" s="891"/>
      <c r="H278" s="891"/>
      <c r="I278" s="891"/>
      <c r="J278" s="891"/>
      <c r="K278" s="891"/>
      <c r="L278" s="891"/>
      <c r="M278" s="891"/>
      <c r="N278" s="891"/>
      <c r="O278" s="891"/>
    </row>
    <row r="279" spans="1:15" ht="15.75" customHeight="1">
      <c r="A279" s="891"/>
      <c r="B279" s="891"/>
      <c r="C279" s="891"/>
      <c r="D279" s="891"/>
      <c r="E279" s="891"/>
      <c r="F279" s="891"/>
      <c r="G279" s="891"/>
      <c r="H279" s="891"/>
      <c r="I279" s="891"/>
      <c r="J279" s="891"/>
      <c r="K279" s="891"/>
      <c r="L279" s="891"/>
      <c r="M279" s="891"/>
      <c r="N279" s="891"/>
      <c r="O279" s="891"/>
    </row>
    <row r="280" spans="1:15" ht="15.75" customHeight="1">
      <c r="A280" s="891"/>
      <c r="B280" s="891"/>
      <c r="C280" s="891"/>
      <c r="D280" s="891"/>
      <c r="E280" s="891"/>
      <c r="F280" s="891"/>
      <c r="G280" s="891"/>
      <c r="H280" s="891"/>
      <c r="I280" s="891"/>
      <c r="J280" s="891"/>
      <c r="K280" s="891"/>
      <c r="L280" s="891"/>
      <c r="M280" s="891"/>
      <c r="N280" s="891"/>
      <c r="O280" s="891"/>
    </row>
    <row r="281" spans="1:15" ht="15.75" customHeight="1">
      <c r="A281" s="891"/>
      <c r="B281" s="891"/>
      <c r="C281" s="891"/>
      <c r="D281" s="891"/>
      <c r="E281" s="891"/>
      <c r="F281" s="891"/>
      <c r="G281" s="891"/>
      <c r="H281" s="891"/>
      <c r="I281" s="891"/>
      <c r="J281" s="891"/>
      <c r="K281" s="891"/>
      <c r="L281" s="891"/>
      <c r="M281" s="891"/>
      <c r="N281" s="891"/>
      <c r="O281" s="891"/>
    </row>
    <row r="282" spans="1:15" ht="15.75" customHeight="1">
      <c r="A282" s="891"/>
      <c r="B282" s="891"/>
      <c r="C282" s="891"/>
      <c r="D282" s="891"/>
      <c r="E282" s="891"/>
      <c r="F282" s="891"/>
      <c r="G282" s="891"/>
      <c r="H282" s="891"/>
      <c r="I282" s="891"/>
      <c r="J282" s="891"/>
      <c r="K282" s="891"/>
      <c r="L282" s="891"/>
      <c r="M282" s="891"/>
      <c r="N282" s="891"/>
      <c r="O282" s="891"/>
    </row>
    <row r="283" spans="1:15" ht="15.75" customHeight="1">
      <c r="A283" s="891"/>
      <c r="B283" s="891"/>
      <c r="C283" s="891"/>
      <c r="D283" s="891"/>
      <c r="E283" s="891"/>
      <c r="F283" s="891"/>
      <c r="G283" s="891"/>
      <c r="H283" s="891"/>
      <c r="I283" s="891"/>
      <c r="J283" s="891"/>
      <c r="K283" s="891"/>
      <c r="L283" s="891"/>
      <c r="M283" s="891"/>
      <c r="N283" s="891"/>
      <c r="O283" s="891"/>
    </row>
    <row r="284" spans="1:15" ht="15.75" customHeight="1">
      <c r="A284" s="891"/>
      <c r="B284" s="891"/>
      <c r="C284" s="891"/>
      <c r="D284" s="891"/>
      <c r="E284" s="891"/>
      <c r="F284" s="891"/>
      <c r="G284" s="891"/>
      <c r="H284" s="891"/>
      <c r="I284" s="891"/>
      <c r="J284" s="891"/>
      <c r="K284" s="891"/>
      <c r="L284" s="891"/>
      <c r="M284" s="891"/>
      <c r="N284" s="891"/>
      <c r="O284" s="891"/>
    </row>
    <row r="285" spans="1:15" ht="15.75" customHeight="1">
      <c r="A285" s="891"/>
      <c r="B285" s="891"/>
      <c r="C285" s="891"/>
      <c r="D285" s="891"/>
      <c r="E285" s="891"/>
      <c r="F285" s="891"/>
      <c r="G285" s="891"/>
      <c r="H285" s="891"/>
      <c r="I285" s="891"/>
      <c r="J285" s="891"/>
      <c r="K285" s="891"/>
      <c r="L285" s="891"/>
      <c r="M285" s="891"/>
      <c r="N285" s="891"/>
      <c r="O285" s="891"/>
    </row>
    <row r="286" spans="1:15" ht="15.75" customHeight="1">
      <c r="A286" s="891"/>
      <c r="B286" s="891"/>
      <c r="C286" s="891"/>
      <c r="D286" s="891"/>
      <c r="E286" s="891"/>
      <c r="F286" s="891"/>
      <c r="G286" s="891"/>
      <c r="H286" s="891"/>
      <c r="I286" s="891"/>
      <c r="J286" s="891"/>
      <c r="K286" s="891"/>
      <c r="L286" s="891"/>
      <c r="M286" s="891"/>
      <c r="N286" s="891"/>
      <c r="O286" s="891"/>
    </row>
    <row r="287" spans="1:15" ht="15.75" customHeight="1">
      <c r="A287" s="891"/>
      <c r="B287" s="891"/>
      <c r="C287" s="891"/>
      <c r="D287" s="891"/>
      <c r="E287" s="891"/>
      <c r="F287" s="891"/>
      <c r="G287" s="891"/>
      <c r="H287" s="891"/>
      <c r="I287" s="891"/>
      <c r="J287" s="891"/>
      <c r="K287" s="891"/>
      <c r="L287" s="891"/>
      <c r="M287" s="891"/>
      <c r="N287" s="891"/>
      <c r="O287" s="891"/>
    </row>
    <row r="288" spans="1:15" ht="15.75" customHeight="1">
      <c r="A288" s="891"/>
      <c r="B288" s="891"/>
      <c r="C288" s="891"/>
      <c r="D288" s="891"/>
      <c r="E288" s="891"/>
      <c r="F288" s="891"/>
      <c r="G288" s="891"/>
      <c r="H288" s="891"/>
      <c r="I288" s="891"/>
      <c r="J288" s="891"/>
      <c r="K288" s="891"/>
      <c r="L288" s="891"/>
      <c r="M288" s="891"/>
      <c r="N288" s="891"/>
      <c r="O288" s="891"/>
    </row>
    <row r="289" spans="1:15" ht="15.75" customHeight="1">
      <c r="A289" s="891"/>
      <c r="B289" s="891"/>
      <c r="C289" s="891"/>
      <c r="D289" s="891"/>
      <c r="E289" s="891"/>
      <c r="F289" s="891"/>
      <c r="G289" s="891"/>
      <c r="H289" s="891"/>
      <c r="I289" s="891"/>
      <c r="J289" s="891"/>
      <c r="K289" s="891"/>
      <c r="L289" s="891"/>
      <c r="M289" s="891"/>
      <c r="N289" s="891"/>
      <c r="O289" s="891"/>
    </row>
    <row r="290" spans="1:15" ht="15.75" customHeight="1">
      <c r="A290" s="891"/>
      <c r="B290" s="891"/>
      <c r="C290" s="891"/>
      <c r="D290" s="891"/>
      <c r="E290" s="891"/>
      <c r="F290" s="891"/>
      <c r="G290" s="891"/>
      <c r="H290" s="891"/>
      <c r="I290" s="891"/>
      <c r="J290" s="891"/>
      <c r="K290" s="891"/>
      <c r="L290" s="891"/>
      <c r="M290" s="891"/>
      <c r="N290" s="891"/>
      <c r="O290" s="891"/>
    </row>
    <row r="291" spans="1:15" ht="15.75" customHeight="1">
      <c r="A291" s="891"/>
      <c r="B291" s="891"/>
      <c r="C291" s="891"/>
      <c r="D291" s="891"/>
      <c r="E291" s="891"/>
      <c r="F291" s="891"/>
      <c r="G291" s="891"/>
      <c r="H291" s="891"/>
      <c r="I291" s="891"/>
      <c r="J291" s="891"/>
      <c r="K291" s="891"/>
      <c r="L291" s="891"/>
      <c r="M291" s="891"/>
      <c r="N291" s="891"/>
      <c r="O291" s="891"/>
    </row>
    <row r="292" spans="1:15" ht="15.75" customHeight="1">
      <c r="A292" s="891"/>
      <c r="B292" s="891"/>
      <c r="C292" s="891"/>
      <c r="D292" s="891"/>
      <c r="E292" s="891"/>
      <c r="F292" s="891"/>
      <c r="G292" s="891"/>
      <c r="H292" s="891"/>
      <c r="I292" s="891"/>
      <c r="J292" s="891"/>
      <c r="K292" s="891"/>
      <c r="L292" s="891"/>
      <c r="M292" s="891"/>
      <c r="N292" s="891"/>
      <c r="O292" s="891"/>
    </row>
    <row r="293" spans="1:15" ht="15.75" customHeight="1">
      <c r="A293" s="891"/>
      <c r="B293" s="891"/>
      <c r="C293" s="891"/>
      <c r="D293" s="891"/>
      <c r="E293" s="891"/>
      <c r="F293" s="891"/>
      <c r="G293" s="891"/>
      <c r="H293" s="891"/>
      <c r="I293" s="891"/>
      <c r="J293" s="891"/>
      <c r="K293" s="891"/>
      <c r="L293" s="891"/>
      <c r="M293" s="891"/>
      <c r="N293" s="891"/>
      <c r="O293" s="891"/>
    </row>
    <row r="294" spans="1:15" ht="15.75" customHeight="1">
      <c r="A294" s="891"/>
      <c r="B294" s="891"/>
      <c r="C294" s="891"/>
      <c r="D294" s="891"/>
      <c r="E294" s="891"/>
      <c r="F294" s="891"/>
      <c r="G294" s="891"/>
      <c r="H294" s="891"/>
      <c r="I294" s="891"/>
      <c r="J294" s="891"/>
      <c r="K294" s="891"/>
      <c r="L294" s="891"/>
      <c r="M294" s="891"/>
      <c r="N294" s="891"/>
      <c r="O294" s="891"/>
    </row>
    <row r="295" spans="1:15" ht="15.75" customHeight="1">
      <c r="A295" s="891"/>
      <c r="B295" s="891"/>
      <c r="C295" s="891"/>
      <c r="D295" s="891"/>
      <c r="E295" s="891"/>
      <c r="F295" s="891"/>
      <c r="G295" s="891"/>
      <c r="H295" s="891"/>
      <c r="I295" s="891"/>
      <c r="J295" s="891"/>
      <c r="K295" s="891"/>
      <c r="L295" s="891"/>
      <c r="M295" s="891"/>
      <c r="N295" s="891"/>
      <c r="O295" s="891"/>
    </row>
    <row r="296" spans="1:15" ht="15.75" customHeight="1">
      <c r="A296" s="891"/>
      <c r="B296" s="891"/>
      <c r="C296" s="891"/>
      <c r="D296" s="891"/>
      <c r="E296" s="891"/>
      <c r="F296" s="891"/>
      <c r="G296" s="891"/>
      <c r="H296" s="891"/>
      <c r="I296" s="891"/>
      <c r="J296" s="891"/>
      <c r="K296" s="891"/>
      <c r="L296" s="891"/>
      <c r="M296" s="891"/>
      <c r="N296" s="891"/>
      <c r="O296" s="891"/>
    </row>
    <row r="297" spans="1:15" ht="15.75" customHeight="1">
      <c r="A297" s="891"/>
      <c r="B297" s="891"/>
      <c r="C297" s="891"/>
      <c r="D297" s="891"/>
      <c r="E297" s="891"/>
      <c r="F297" s="891"/>
      <c r="G297" s="891"/>
      <c r="H297" s="891"/>
      <c r="I297" s="891"/>
      <c r="J297" s="891"/>
      <c r="K297" s="891"/>
      <c r="L297" s="891"/>
      <c r="M297" s="891"/>
      <c r="N297" s="891"/>
      <c r="O297" s="891"/>
    </row>
    <row r="298" spans="1:15" ht="15.75" customHeight="1">
      <c r="A298" s="891"/>
      <c r="B298" s="891"/>
      <c r="C298" s="891"/>
      <c r="D298" s="891"/>
      <c r="E298" s="891"/>
      <c r="F298" s="891"/>
      <c r="G298" s="891"/>
      <c r="H298" s="891"/>
      <c r="I298" s="891"/>
      <c r="J298" s="891"/>
      <c r="K298" s="891"/>
      <c r="L298" s="891"/>
      <c r="M298" s="891"/>
      <c r="N298" s="891"/>
      <c r="O298" s="891"/>
    </row>
    <row r="299" spans="1:15" ht="15.75" customHeight="1">
      <c r="A299" s="891"/>
      <c r="B299" s="891"/>
      <c r="C299" s="891"/>
      <c r="D299" s="891"/>
      <c r="E299" s="891"/>
      <c r="F299" s="891"/>
      <c r="G299" s="891"/>
      <c r="H299" s="891"/>
      <c r="I299" s="891"/>
      <c r="J299" s="891"/>
      <c r="K299" s="891"/>
      <c r="L299" s="891"/>
      <c r="M299" s="891"/>
      <c r="N299" s="891"/>
      <c r="O299" s="891"/>
    </row>
    <row r="300" spans="1:15" ht="15.75" customHeight="1">
      <c r="A300" s="891"/>
      <c r="B300" s="891"/>
      <c r="C300" s="891"/>
      <c r="D300" s="891"/>
      <c r="E300" s="891"/>
      <c r="F300" s="891"/>
      <c r="G300" s="891"/>
      <c r="H300" s="891"/>
      <c r="I300" s="891"/>
      <c r="J300" s="891"/>
      <c r="K300" s="891"/>
      <c r="L300" s="891"/>
      <c r="M300" s="891"/>
      <c r="N300" s="891"/>
      <c r="O300" s="891"/>
    </row>
    <row r="301" spans="1:15" ht="15.75" customHeight="1">
      <c r="A301" s="891"/>
      <c r="B301" s="891"/>
      <c r="C301" s="891"/>
      <c r="D301" s="891"/>
      <c r="E301" s="891"/>
      <c r="F301" s="891"/>
      <c r="G301" s="891"/>
      <c r="H301" s="891"/>
      <c r="I301" s="891"/>
      <c r="J301" s="891"/>
      <c r="K301" s="891"/>
      <c r="L301" s="891"/>
      <c r="M301" s="891"/>
      <c r="N301" s="891"/>
      <c r="O301" s="891"/>
    </row>
    <row r="302" spans="1:15" ht="15.75" customHeight="1">
      <c r="A302" s="891"/>
      <c r="B302" s="891"/>
      <c r="C302" s="891"/>
      <c r="D302" s="891"/>
      <c r="E302" s="891"/>
      <c r="F302" s="891"/>
      <c r="G302" s="891"/>
      <c r="H302" s="891"/>
      <c r="I302" s="891"/>
      <c r="J302" s="891"/>
      <c r="K302" s="891"/>
      <c r="L302" s="891"/>
      <c r="M302" s="891"/>
      <c r="N302" s="891"/>
      <c r="O302" s="891"/>
    </row>
    <row r="303" spans="1:15" ht="15.75" customHeight="1">
      <c r="A303" s="891"/>
      <c r="B303" s="891"/>
      <c r="C303" s="891"/>
      <c r="D303" s="891"/>
      <c r="E303" s="891"/>
      <c r="F303" s="891"/>
      <c r="G303" s="891"/>
      <c r="H303" s="891"/>
      <c r="I303" s="891"/>
      <c r="J303" s="891"/>
      <c r="K303" s="891"/>
      <c r="L303" s="891"/>
      <c r="M303" s="891"/>
      <c r="N303" s="891"/>
      <c r="O303" s="891"/>
    </row>
    <row r="304" spans="1:15" ht="15.75" customHeight="1">
      <c r="A304" s="891"/>
      <c r="B304" s="891"/>
      <c r="C304" s="891"/>
      <c r="D304" s="891"/>
      <c r="E304" s="891"/>
      <c r="F304" s="891"/>
      <c r="G304" s="891"/>
      <c r="H304" s="891"/>
      <c r="I304" s="891"/>
      <c r="J304" s="891"/>
      <c r="K304" s="891"/>
      <c r="L304" s="891"/>
      <c r="M304" s="891"/>
      <c r="N304" s="891"/>
      <c r="O304" s="891"/>
    </row>
    <row r="305" spans="1:15" ht="15.75" customHeight="1">
      <c r="A305" s="891"/>
      <c r="B305" s="891"/>
      <c r="C305" s="891"/>
      <c r="D305" s="891"/>
      <c r="E305" s="891"/>
      <c r="F305" s="891"/>
      <c r="G305" s="891"/>
      <c r="H305" s="891"/>
      <c r="I305" s="891"/>
      <c r="J305" s="891"/>
      <c r="K305" s="891"/>
      <c r="L305" s="891"/>
      <c r="M305" s="891"/>
      <c r="N305" s="891"/>
      <c r="O305" s="891"/>
    </row>
    <row r="306" spans="1:15" ht="15.75" customHeight="1">
      <c r="A306" s="891"/>
      <c r="B306" s="891"/>
      <c r="C306" s="891"/>
      <c r="D306" s="891"/>
      <c r="E306" s="891"/>
      <c r="F306" s="891"/>
      <c r="G306" s="891"/>
      <c r="H306" s="891"/>
      <c r="I306" s="891"/>
      <c r="J306" s="891"/>
      <c r="K306" s="891"/>
      <c r="L306" s="891"/>
      <c r="M306" s="891"/>
      <c r="N306" s="891"/>
      <c r="O306" s="891"/>
    </row>
    <row r="307" spans="1:15" ht="15.75" customHeight="1">
      <c r="A307" s="891"/>
      <c r="B307" s="891"/>
      <c r="C307" s="891"/>
      <c r="D307" s="891"/>
      <c r="E307" s="891"/>
      <c r="F307" s="891"/>
      <c r="G307" s="891"/>
      <c r="H307" s="891"/>
      <c r="I307" s="891"/>
      <c r="J307" s="891"/>
      <c r="K307" s="891"/>
      <c r="L307" s="891"/>
      <c r="M307" s="891"/>
      <c r="N307" s="891"/>
      <c r="O307" s="891"/>
    </row>
    <row r="308" spans="1:15" ht="15.75" customHeight="1">
      <c r="A308" s="891"/>
      <c r="B308" s="891"/>
      <c r="C308" s="891"/>
      <c r="D308" s="891"/>
      <c r="E308" s="891"/>
      <c r="F308" s="891"/>
      <c r="G308" s="891"/>
      <c r="H308" s="891"/>
      <c r="I308" s="891"/>
      <c r="J308" s="891"/>
      <c r="K308" s="891"/>
      <c r="L308" s="891"/>
      <c r="M308" s="891"/>
      <c r="N308" s="891"/>
      <c r="O308" s="891"/>
    </row>
    <row r="309" spans="1:15" ht="15.75" customHeight="1">
      <c r="A309" s="891"/>
      <c r="B309" s="891"/>
      <c r="C309" s="891"/>
      <c r="D309" s="891"/>
      <c r="E309" s="891"/>
      <c r="F309" s="891"/>
      <c r="G309" s="891"/>
      <c r="H309" s="891"/>
      <c r="I309" s="891"/>
      <c r="J309" s="891"/>
      <c r="K309" s="891"/>
      <c r="L309" s="891"/>
      <c r="M309" s="891"/>
      <c r="N309" s="891"/>
      <c r="O309" s="891"/>
    </row>
    <row r="310" spans="1:15" ht="15.75" customHeight="1">
      <c r="A310" s="891"/>
      <c r="B310" s="891"/>
      <c r="C310" s="891"/>
      <c r="D310" s="891"/>
      <c r="E310" s="891"/>
      <c r="F310" s="891"/>
      <c r="G310" s="891"/>
      <c r="H310" s="891"/>
      <c r="I310" s="891"/>
      <c r="J310" s="891"/>
      <c r="K310" s="891"/>
      <c r="L310" s="891"/>
      <c r="M310" s="891"/>
      <c r="N310" s="891"/>
      <c r="O310" s="891"/>
    </row>
    <row r="311" spans="1:15" ht="15.75" customHeight="1">
      <c r="A311" s="891"/>
      <c r="B311" s="891"/>
      <c r="C311" s="891"/>
      <c r="D311" s="891"/>
      <c r="E311" s="891"/>
      <c r="F311" s="891"/>
      <c r="G311" s="891"/>
      <c r="H311" s="891"/>
      <c r="I311" s="891"/>
      <c r="J311" s="891"/>
      <c r="K311" s="891"/>
      <c r="L311" s="891"/>
      <c r="M311" s="891"/>
      <c r="N311" s="891"/>
      <c r="O311" s="891"/>
    </row>
    <row r="312" spans="1:15" ht="15.75" customHeight="1">
      <c r="A312" s="891"/>
      <c r="B312" s="891"/>
      <c r="C312" s="891"/>
      <c r="D312" s="891"/>
      <c r="E312" s="891"/>
      <c r="F312" s="891"/>
      <c r="G312" s="891"/>
      <c r="H312" s="891"/>
      <c r="I312" s="891"/>
      <c r="J312" s="891"/>
      <c r="K312" s="891"/>
      <c r="L312" s="891"/>
      <c r="M312" s="891"/>
      <c r="N312" s="891"/>
      <c r="O312" s="891"/>
    </row>
    <row r="313" spans="1:15" ht="15.75" customHeight="1">
      <c r="A313" s="891"/>
      <c r="B313" s="891"/>
      <c r="C313" s="891"/>
      <c r="D313" s="891"/>
      <c r="E313" s="891"/>
      <c r="F313" s="891"/>
      <c r="G313" s="891"/>
      <c r="H313" s="891"/>
      <c r="I313" s="891"/>
      <c r="J313" s="891"/>
      <c r="K313" s="891"/>
      <c r="L313" s="891"/>
      <c r="M313" s="891"/>
      <c r="N313" s="891"/>
      <c r="O313" s="891"/>
    </row>
    <row r="314" spans="1:15" ht="15.75" customHeight="1">
      <c r="A314" s="891"/>
      <c r="B314" s="891"/>
      <c r="C314" s="891"/>
      <c r="D314" s="891"/>
      <c r="E314" s="891"/>
      <c r="F314" s="891"/>
      <c r="G314" s="891"/>
      <c r="H314" s="891"/>
      <c r="I314" s="891"/>
      <c r="J314" s="891"/>
      <c r="K314" s="891"/>
      <c r="L314" s="891"/>
      <c r="M314" s="891"/>
      <c r="N314" s="891"/>
      <c r="O314" s="891"/>
    </row>
    <row r="315" spans="1:15" ht="15.75" customHeight="1">
      <c r="A315" s="891"/>
      <c r="B315" s="891"/>
      <c r="C315" s="891"/>
      <c r="D315" s="891"/>
      <c r="E315" s="891"/>
      <c r="F315" s="891"/>
      <c r="G315" s="891"/>
      <c r="H315" s="891"/>
      <c r="I315" s="891"/>
      <c r="J315" s="891"/>
      <c r="K315" s="891"/>
      <c r="L315" s="891"/>
      <c r="M315" s="891"/>
      <c r="N315" s="891"/>
      <c r="O315" s="891"/>
    </row>
    <row r="316" spans="1:15" ht="15.75" customHeight="1">
      <c r="A316" s="891"/>
      <c r="B316" s="891"/>
      <c r="C316" s="891"/>
      <c r="D316" s="891"/>
      <c r="E316" s="891"/>
      <c r="F316" s="891"/>
      <c r="G316" s="891"/>
      <c r="H316" s="891"/>
      <c r="I316" s="891"/>
      <c r="J316" s="891"/>
      <c r="K316" s="891"/>
      <c r="L316" s="891"/>
      <c r="M316" s="891"/>
      <c r="N316" s="891"/>
      <c r="O316" s="891"/>
    </row>
    <row r="317" spans="1:15" ht="15.75" customHeight="1">
      <c r="A317" s="891"/>
      <c r="B317" s="891"/>
      <c r="C317" s="891"/>
      <c r="D317" s="891"/>
      <c r="E317" s="891"/>
      <c r="F317" s="891"/>
      <c r="G317" s="891"/>
      <c r="H317" s="891"/>
      <c r="I317" s="891"/>
      <c r="J317" s="891"/>
      <c r="K317" s="891"/>
      <c r="L317" s="891"/>
      <c r="M317" s="891"/>
      <c r="N317" s="891"/>
      <c r="O317" s="891"/>
    </row>
    <row r="318" spans="1:15" ht="15.75" customHeight="1">
      <c r="A318" s="891"/>
      <c r="B318" s="891"/>
      <c r="C318" s="891"/>
      <c r="D318" s="891"/>
      <c r="E318" s="891"/>
      <c r="F318" s="891"/>
      <c r="G318" s="891"/>
      <c r="H318" s="891"/>
      <c r="I318" s="891"/>
      <c r="J318" s="891"/>
      <c r="K318" s="891"/>
      <c r="L318" s="891"/>
      <c r="M318" s="891"/>
      <c r="N318" s="891"/>
      <c r="O318" s="891"/>
    </row>
    <row r="319" spans="1:15" ht="15.75" customHeight="1">
      <c r="A319" s="891"/>
      <c r="B319" s="891"/>
      <c r="C319" s="891"/>
      <c r="D319" s="891"/>
      <c r="E319" s="891"/>
      <c r="F319" s="891"/>
      <c r="G319" s="891"/>
      <c r="H319" s="891"/>
      <c r="I319" s="891"/>
      <c r="J319" s="891"/>
      <c r="K319" s="891"/>
      <c r="L319" s="891"/>
      <c r="M319" s="891"/>
      <c r="N319" s="891"/>
      <c r="O319" s="891"/>
    </row>
    <row r="320" spans="1:15" ht="15.75" customHeight="1">
      <c r="A320" s="891"/>
      <c r="B320" s="891"/>
      <c r="C320" s="891"/>
      <c r="D320" s="891"/>
      <c r="E320" s="891"/>
      <c r="F320" s="891"/>
      <c r="G320" s="891"/>
      <c r="H320" s="891"/>
      <c r="I320" s="891"/>
      <c r="J320" s="891"/>
      <c r="K320" s="891"/>
      <c r="L320" s="891"/>
      <c r="M320" s="891"/>
      <c r="N320" s="891"/>
      <c r="O320" s="891"/>
    </row>
    <row r="321" spans="1:15" ht="15.75" customHeight="1">
      <c r="A321" s="891"/>
      <c r="B321" s="891"/>
      <c r="C321" s="891"/>
      <c r="D321" s="891"/>
      <c r="E321" s="891"/>
      <c r="F321" s="891"/>
      <c r="G321" s="891"/>
      <c r="H321" s="891"/>
      <c r="I321" s="891"/>
      <c r="J321" s="891"/>
      <c r="K321" s="891"/>
      <c r="L321" s="891"/>
      <c r="M321" s="891"/>
      <c r="N321" s="891"/>
      <c r="O321" s="891"/>
    </row>
    <row r="322" spans="1:15" ht="15.75" customHeight="1">
      <c r="A322" s="891"/>
      <c r="B322" s="891"/>
      <c r="C322" s="891"/>
      <c r="D322" s="891"/>
      <c r="E322" s="891"/>
      <c r="F322" s="891"/>
      <c r="G322" s="891"/>
      <c r="H322" s="891"/>
      <c r="I322" s="891"/>
      <c r="J322" s="891"/>
      <c r="K322" s="891"/>
      <c r="L322" s="891"/>
      <c r="M322" s="891"/>
      <c r="N322" s="891"/>
      <c r="O322" s="891"/>
    </row>
    <row r="323" spans="1:15" ht="15.75" customHeight="1">
      <c r="A323" s="891"/>
      <c r="B323" s="891"/>
      <c r="C323" s="891"/>
      <c r="D323" s="891"/>
      <c r="E323" s="891"/>
      <c r="F323" s="891"/>
      <c r="G323" s="891"/>
      <c r="H323" s="891"/>
      <c r="I323" s="891"/>
      <c r="J323" s="891"/>
      <c r="K323" s="891"/>
      <c r="L323" s="891"/>
      <c r="M323" s="891"/>
      <c r="N323" s="891"/>
      <c r="O323" s="891"/>
    </row>
    <row r="324" spans="1:15" ht="15.75" customHeight="1">
      <c r="A324" s="891"/>
      <c r="B324" s="891"/>
      <c r="C324" s="891"/>
      <c r="D324" s="891"/>
      <c r="E324" s="891"/>
      <c r="F324" s="891"/>
      <c r="G324" s="891"/>
      <c r="H324" s="891"/>
      <c r="I324" s="891"/>
      <c r="J324" s="891"/>
      <c r="K324" s="891"/>
      <c r="L324" s="891"/>
      <c r="M324" s="891"/>
      <c r="N324" s="891"/>
      <c r="O324" s="891"/>
    </row>
    <row r="325" spans="1:15" ht="15.75" customHeight="1">
      <c r="A325" s="891"/>
      <c r="B325" s="891"/>
      <c r="C325" s="891"/>
      <c r="D325" s="891"/>
      <c r="E325" s="891"/>
      <c r="F325" s="891"/>
      <c r="G325" s="891"/>
      <c r="H325" s="891"/>
      <c r="I325" s="891"/>
      <c r="J325" s="891"/>
      <c r="K325" s="891"/>
      <c r="L325" s="891"/>
      <c r="M325" s="891"/>
      <c r="N325" s="891"/>
      <c r="O325" s="891"/>
    </row>
    <row r="326" spans="1:15" ht="15.75" customHeight="1">
      <c r="A326" s="891"/>
      <c r="B326" s="891"/>
      <c r="C326" s="891"/>
      <c r="D326" s="891"/>
      <c r="E326" s="891"/>
      <c r="F326" s="891"/>
      <c r="G326" s="891"/>
      <c r="H326" s="891"/>
      <c r="I326" s="891"/>
      <c r="J326" s="891"/>
      <c r="K326" s="891"/>
      <c r="L326" s="891"/>
      <c r="M326" s="891"/>
      <c r="N326" s="891"/>
      <c r="O326" s="891"/>
    </row>
    <row r="327" spans="1:15" ht="15.75" customHeight="1">
      <c r="A327" s="891"/>
      <c r="B327" s="891"/>
      <c r="C327" s="891"/>
      <c r="D327" s="891"/>
      <c r="E327" s="891"/>
      <c r="F327" s="891"/>
      <c r="G327" s="891"/>
      <c r="H327" s="891"/>
      <c r="I327" s="891"/>
      <c r="J327" s="891"/>
      <c r="K327" s="891"/>
      <c r="L327" s="891"/>
      <c r="M327" s="891"/>
      <c r="N327" s="891"/>
      <c r="O327" s="891"/>
    </row>
    <row r="328" spans="1:15" ht="15.75" customHeight="1">
      <c r="A328" s="891"/>
      <c r="B328" s="891"/>
      <c r="C328" s="891"/>
      <c r="D328" s="891"/>
      <c r="E328" s="891"/>
      <c r="F328" s="891"/>
      <c r="G328" s="891"/>
      <c r="H328" s="891"/>
      <c r="I328" s="891"/>
      <c r="J328" s="891"/>
      <c r="K328" s="891"/>
      <c r="L328" s="891"/>
      <c r="M328" s="891"/>
      <c r="N328" s="891"/>
      <c r="O328" s="891"/>
    </row>
    <row r="329" spans="1:15" ht="15.75" customHeight="1">
      <c r="A329" s="891"/>
      <c r="B329" s="891"/>
      <c r="C329" s="891"/>
      <c r="D329" s="891"/>
      <c r="E329" s="891"/>
      <c r="F329" s="891"/>
      <c r="G329" s="891"/>
      <c r="H329" s="891"/>
      <c r="I329" s="891"/>
      <c r="J329" s="891"/>
      <c r="K329" s="891"/>
      <c r="L329" s="891"/>
      <c r="M329" s="891"/>
      <c r="N329" s="891"/>
      <c r="O329" s="891"/>
    </row>
    <row r="330" spans="1:15" ht="15.75" customHeight="1">
      <c r="A330" s="891"/>
      <c r="B330" s="891"/>
      <c r="C330" s="891"/>
      <c r="D330" s="891"/>
      <c r="E330" s="891"/>
      <c r="F330" s="891"/>
      <c r="G330" s="891"/>
      <c r="H330" s="891"/>
      <c r="I330" s="891"/>
      <c r="J330" s="891"/>
      <c r="K330" s="891"/>
      <c r="L330" s="891"/>
      <c r="M330" s="891"/>
      <c r="N330" s="891"/>
      <c r="O330" s="891"/>
    </row>
    <row r="331" spans="1:15" ht="15.75" customHeight="1">
      <c r="A331" s="891"/>
      <c r="B331" s="891"/>
      <c r="C331" s="891"/>
      <c r="D331" s="891"/>
      <c r="E331" s="891"/>
      <c r="F331" s="891"/>
      <c r="G331" s="891"/>
      <c r="H331" s="891"/>
      <c r="I331" s="891"/>
      <c r="J331" s="891"/>
      <c r="K331" s="891"/>
      <c r="L331" s="891"/>
      <c r="M331" s="891"/>
      <c r="N331" s="891"/>
      <c r="O331" s="891"/>
    </row>
    <row r="332" spans="1:15" ht="15.75" customHeight="1">
      <c r="A332" s="891"/>
      <c r="B332" s="891"/>
      <c r="C332" s="891"/>
      <c r="D332" s="891"/>
      <c r="E332" s="891"/>
      <c r="F332" s="891"/>
      <c r="G332" s="891"/>
      <c r="H332" s="891"/>
      <c r="I332" s="891"/>
      <c r="J332" s="891"/>
      <c r="K332" s="891"/>
      <c r="L332" s="891"/>
      <c r="M332" s="891"/>
      <c r="N332" s="891"/>
      <c r="O332" s="891"/>
    </row>
    <row r="333" spans="1:15" ht="15.75" customHeight="1">
      <c r="A333" s="891"/>
      <c r="B333" s="891"/>
      <c r="C333" s="891"/>
      <c r="D333" s="891"/>
      <c r="E333" s="891"/>
      <c r="F333" s="891"/>
      <c r="G333" s="891"/>
      <c r="H333" s="891"/>
      <c r="I333" s="891"/>
      <c r="J333" s="891"/>
      <c r="K333" s="891"/>
      <c r="L333" s="891"/>
      <c r="M333" s="891"/>
      <c r="N333" s="891"/>
      <c r="O333" s="891"/>
    </row>
    <row r="334" spans="1:15" ht="15.75" customHeight="1">
      <c r="A334" s="891"/>
      <c r="B334" s="891"/>
      <c r="C334" s="891"/>
      <c r="D334" s="891"/>
      <c r="E334" s="891"/>
      <c r="F334" s="891"/>
      <c r="G334" s="891"/>
      <c r="H334" s="891"/>
      <c r="I334" s="891"/>
      <c r="J334" s="891"/>
      <c r="K334" s="891"/>
      <c r="L334" s="891"/>
      <c r="M334" s="891"/>
      <c r="N334" s="891"/>
      <c r="O334" s="891"/>
    </row>
    <row r="335" spans="1:15" ht="15.75" customHeight="1">
      <c r="A335" s="891"/>
      <c r="B335" s="891"/>
      <c r="C335" s="891"/>
      <c r="D335" s="891"/>
      <c r="E335" s="891"/>
      <c r="F335" s="891"/>
      <c r="G335" s="891"/>
      <c r="H335" s="891"/>
      <c r="I335" s="891"/>
      <c r="J335" s="891"/>
      <c r="K335" s="891"/>
      <c r="L335" s="891"/>
      <c r="M335" s="891"/>
      <c r="N335" s="891"/>
      <c r="O335" s="891"/>
    </row>
    <row r="336" spans="1:15" ht="15.75" customHeight="1">
      <c r="A336" s="891"/>
      <c r="B336" s="891"/>
      <c r="C336" s="891"/>
      <c r="D336" s="891"/>
      <c r="E336" s="891"/>
      <c r="F336" s="891"/>
      <c r="G336" s="891"/>
      <c r="H336" s="891"/>
      <c r="I336" s="891"/>
      <c r="J336" s="891"/>
      <c r="K336" s="891"/>
      <c r="L336" s="891"/>
      <c r="M336" s="891"/>
      <c r="N336" s="891"/>
      <c r="O336" s="891"/>
    </row>
    <row r="337" spans="1:15" ht="15.75" customHeight="1">
      <c r="A337" s="891"/>
      <c r="B337" s="891"/>
      <c r="C337" s="891"/>
      <c r="D337" s="891"/>
      <c r="E337" s="891"/>
      <c r="F337" s="891"/>
      <c r="G337" s="891"/>
      <c r="H337" s="891"/>
      <c r="I337" s="891"/>
      <c r="J337" s="891"/>
      <c r="K337" s="891"/>
      <c r="L337" s="891"/>
      <c r="M337" s="891"/>
      <c r="N337" s="891"/>
      <c r="O337" s="891"/>
    </row>
    <row r="338" spans="1:15" ht="15.75" customHeight="1">
      <c r="A338" s="891"/>
      <c r="B338" s="891"/>
      <c r="C338" s="891"/>
      <c r="D338" s="891"/>
      <c r="E338" s="891"/>
      <c r="F338" s="891"/>
      <c r="G338" s="891"/>
      <c r="H338" s="891"/>
      <c r="I338" s="891"/>
      <c r="J338" s="891"/>
      <c r="K338" s="891"/>
      <c r="L338" s="891"/>
      <c r="M338" s="891"/>
      <c r="N338" s="891"/>
      <c r="O338" s="891"/>
    </row>
    <row r="339" spans="1:15" ht="15.75" customHeight="1">
      <c r="A339" s="891"/>
      <c r="B339" s="891"/>
      <c r="C339" s="891"/>
      <c r="D339" s="891"/>
      <c r="E339" s="891"/>
      <c r="F339" s="891"/>
      <c r="G339" s="891"/>
      <c r="H339" s="891"/>
      <c r="I339" s="891"/>
      <c r="J339" s="891"/>
      <c r="K339" s="891"/>
      <c r="L339" s="891"/>
      <c r="M339" s="891"/>
      <c r="N339" s="891"/>
      <c r="O339" s="891"/>
    </row>
    <row r="340" spans="1:15" ht="15.75" customHeight="1">
      <c r="A340" s="891"/>
      <c r="B340" s="891"/>
      <c r="C340" s="891"/>
      <c r="D340" s="891"/>
      <c r="E340" s="891"/>
      <c r="F340" s="891"/>
      <c r="G340" s="891"/>
      <c r="H340" s="891"/>
      <c r="I340" s="891"/>
      <c r="J340" s="891"/>
      <c r="K340" s="891"/>
      <c r="L340" s="891"/>
      <c r="M340" s="891"/>
      <c r="N340" s="891"/>
      <c r="O340" s="891"/>
    </row>
    <row r="341" spans="1:15" ht="15.75" customHeight="1">
      <c r="A341" s="891"/>
      <c r="B341" s="891"/>
      <c r="C341" s="891"/>
      <c r="D341" s="891"/>
      <c r="E341" s="891"/>
      <c r="F341" s="891"/>
      <c r="G341" s="891"/>
      <c r="H341" s="891"/>
      <c r="I341" s="891"/>
      <c r="J341" s="891"/>
      <c r="K341" s="891"/>
      <c r="L341" s="891"/>
      <c r="M341" s="891"/>
      <c r="N341" s="891"/>
      <c r="O341" s="891"/>
    </row>
    <row r="342" spans="1:15" ht="15.75" customHeight="1">
      <c r="A342" s="891"/>
      <c r="B342" s="891"/>
      <c r="C342" s="891"/>
      <c r="D342" s="891"/>
      <c r="E342" s="891"/>
      <c r="F342" s="891"/>
      <c r="G342" s="891"/>
      <c r="H342" s="891"/>
      <c r="I342" s="891"/>
      <c r="J342" s="891"/>
      <c r="K342" s="891"/>
      <c r="L342" s="891"/>
      <c r="M342" s="891"/>
      <c r="N342" s="891"/>
      <c r="O342" s="891"/>
    </row>
    <row r="343" spans="1:15" ht="15.75" customHeight="1">
      <c r="A343" s="891"/>
      <c r="B343" s="891"/>
      <c r="C343" s="891"/>
      <c r="D343" s="891"/>
      <c r="E343" s="891"/>
      <c r="F343" s="891"/>
      <c r="G343" s="891"/>
      <c r="H343" s="891"/>
      <c r="I343" s="891"/>
      <c r="J343" s="891"/>
      <c r="K343" s="891"/>
      <c r="L343" s="891"/>
      <c r="M343" s="891"/>
      <c r="N343" s="891"/>
      <c r="O343" s="891"/>
    </row>
    <row r="344" spans="1:15" ht="15.75" customHeight="1">
      <c r="A344" s="891"/>
      <c r="B344" s="891"/>
      <c r="C344" s="891"/>
      <c r="D344" s="891"/>
      <c r="E344" s="891"/>
      <c r="F344" s="891"/>
      <c r="G344" s="891"/>
      <c r="H344" s="891"/>
      <c r="I344" s="891"/>
      <c r="J344" s="891"/>
      <c r="K344" s="891"/>
      <c r="L344" s="891"/>
      <c r="M344" s="891"/>
      <c r="N344" s="891"/>
      <c r="O344" s="891"/>
    </row>
    <row r="345" spans="1:15" ht="15.75" customHeight="1">
      <c r="A345" s="891"/>
      <c r="B345" s="891"/>
      <c r="C345" s="891"/>
      <c r="D345" s="891"/>
      <c r="E345" s="891"/>
      <c r="F345" s="891"/>
      <c r="G345" s="891"/>
      <c r="H345" s="891"/>
      <c r="I345" s="891"/>
      <c r="J345" s="891"/>
      <c r="K345" s="891"/>
      <c r="L345" s="891"/>
      <c r="M345" s="891"/>
      <c r="N345" s="891"/>
      <c r="O345" s="891"/>
    </row>
    <row r="346" spans="1:15" ht="15.75" customHeight="1">
      <c r="A346" s="891"/>
      <c r="B346" s="891"/>
      <c r="C346" s="891"/>
      <c r="D346" s="891"/>
      <c r="E346" s="891"/>
      <c r="F346" s="891"/>
      <c r="G346" s="891"/>
      <c r="H346" s="891"/>
      <c r="I346" s="891"/>
      <c r="J346" s="891"/>
      <c r="K346" s="891"/>
      <c r="L346" s="891"/>
      <c r="M346" s="891"/>
      <c r="N346" s="891"/>
      <c r="O346" s="891"/>
    </row>
    <row r="347" spans="1:15" ht="15.75" customHeight="1">
      <c r="A347" s="891"/>
      <c r="B347" s="891"/>
      <c r="C347" s="891"/>
      <c r="D347" s="891"/>
      <c r="E347" s="891"/>
      <c r="F347" s="891"/>
      <c r="G347" s="891"/>
      <c r="H347" s="891"/>
      <c r="I347" s="891"/>
      <c r="J347" s="891"/>
      <c r="K347" s="891"/>
      <c r="L347" s="891"/>
      <c r="M347" s="891"/>
      <c r="N347" s="891"/>
      <c r="O347" s="891"/>
    </row>
    <row r="348" spans="1:15" ht="15.75" customHeight="1">
      <c r="A348" s="891"/>
      <c r="B348" s="891"/>
      <c r="C348" s="891"/>
      <c r="D348" s="891"/>
      <c r="E348" s="891"/>
      <c r="F348" s="891"/>
      <c r="G348" s="891"/>
      <c r="H348" s="891"/>
      <c r="I348" s="891"/>
      <c r="J348" s="891"/>
      <c r="K348" s="891"/>
      <c r="L348" s="891"/>
      <c r="M348" s="891"/>
      <c r="N348" s="891"/>
      <c r="O348" s="891"/>
    </row>
    <row r="349" spans="1:15" ht="15.75" customHeight="1">
      <c r="A349" s="891"/>
      <c r="B349" s="891"/>
      <c r="C349" s="891"/>
      <c r="D349" s="891"/>
      <c r="E349" s="891"/>
      <c r="F349" s="891"/>
      <c r="G349" s="891"/>
      <c r="H349" s="891"/>
      <c r="I349" s="891"/>
      <c r="J349" s="891"/>
      <c r="K349" s="891"/>
      <c r="L349" s="891"/>
      <c r="M349" s="891"/>
      <c r="N349" s="891"/>
      <c r="O349" s="891"/>
    </row>
    <row r="350" spans="1:15" ht="15.75" customHeight="1">
      <c r="A350" s="891"/>
      <c r="B350" s="891"/>
      <c r="C350" s="891"/>
      <c r="D350" s="891"/>
      <c r="E350" s="891"/>
      <c r="F350" s="891"/>
      <c r="G350" s="891"/>
      <c r="H350" s="891"/>
      <c r="I350" s="891"/>
      <c r="J350" s="891"/>
      <c r="K350" s="891"/>
      <c r="L350" s="891"/>
      <c r="M350" s="891"/>
      <c r="N350" s="891"/>
      <c r="O350" s="891"/>
    </row>
    <row r="351" spans="1:15" ht="15.75" customHeight="1">
      <c r="A351" s="891"/>
      <c r="B351" s="891"/>
      <c r="C351" s="891"/>
      <c r="D351" s="891"/>
      <c r="E351" s="891"/>
      <c r="F351" s="891"/>
      <c r="G351" s="891"/>
      <c r="H351" s="891"/>
      <c r="I351" s="891"/>
      <c r="J351" s="891"/>
      <c r="K351" s="891"/>
      <c r="L351" s="891"/>
      <c r="M351" s="891"/>
      <c r="N351" s="891"/>
      <c r="O351" s="891"/>
    </row>
    <row r="352" spans="1:15" ht="15.75" customHeight="1">
      <c r="A352" s="891"/>
      <c r="B352" s="891"/>
      <c r="C352" s="891"/>
      <c r="D352" s="891"/>
      <c r="E352" s="891"/>
      <c r="F352" s="891"/>
      <c r="G352" s="891"/>
      <c r="H352" s="891"/>
      <c r="I352" s="891"/>
      <c r="J352" s="891"/>
      <c r="K352" s="891"/>
      <c r="L352" s="891"/>
      <c r="M352" s="891"/>
      <c r="N352" s="891"/>
      <c r="O352" s="891"/>
    </row>
    <row r="353" spans="1:15" ht="15.75" customHeight="1">
      <c r="A353" s="891"/>
      <c r="B353" s="891"/>
      <c r="C353" s="891"/>
      <c r="D353" s="891"/>
      <c r="E353" s="891"/>
      <c r="F353" s="891"/>
      <c r="G353" s="891"/>
      <c r="H353" s="891"/>
      <c r="I353" s="891"/>
      <c r="J353" s="891"/>
      <c r="K353" s="891"/>
      <c r="L353" s="891"/>
      <c r="M353" s="891"/>
      <c r="N353" s="891"/>
      <c r="O353" s="891"/>
    </row>
    <row r="354" spans="1:15" ht="15.75" customHeight="1">
      <c r="A354" s="891"/>
      <c r="B354" s="891"/>
      <c r="C354" s="891"/>
      <c r="D354" s="891"/>
      <c r="E354" s="891"/>
      <c r="F354" s="891"/>
      <c r="G354" s="891"/>
      <c r="H354" s="891"/>
      <c r="I354" s="891"/>
      <c r="J354" s="891"/>
      <c r="K354" s="891"/>
      <c r="L354" s="891"/>
      <c r="M354" s="891"/>
      <c r="N354" s="891"/>
      <c r="O354" s="891"/>
    </row>
    <row r="355" spans="1:15" ht="15.75" customHeight="1">
      <c r="A355" s="891"/>
      <c r="B355" s="891"/>
      <c r="C355" s="891"/>
      <c r="D355" s="891"/>
      <c r="E355" s="891"/>
      <c r="F355" s="891"/>
      <c r="G355" s="891"/>
      <c r="H355" s="891"/>
      <c r="I355" s="891"/>
      <c r="J355" s="891"/>
      <c r="K355" s="891"/>
      <c r="L355" s="891"/>
      <c r="M355" s="891"/>
      <c r="N355" s="891"/>
      <c r="O355" s="891"/>
    </row>
    <row r="356" spans="1:15" ht="15.75" customHeight="1">
      <c r="A356" s="891"/>
      <c r="B356" s="891"/>
      <c r="C356" s="891"/>
      <c r="D356" s="891"/>
      <c r="E356" s="891"/>
      <c r="F356" s="891"/>
      <c r="G356" s="891"/>
      <c r="H356" s="891"/>
      <c r="I356" s="891"/>
      <c r="J356" s="891"/>
      <c r="K356" s="891"/>
      <c r="L356" s="891"/>
      <c r="M356" s="891"/>
      <c r="N356" s="891"/>
      <c r="O356" s="891"/>
    </row>
    <row r="357" spans="1:15" ht="15.75" customHeight="1">
      <c r="A357" s="891"/>
      <c r="B357" s="891"/>
      <c r="C357" s="891"/>
      <c r="D357" s="891"/>
      <c r="E357" s="891"/>
      <c r="F357" s="891"/>
      <c r="G357" s="891"/>
      <c r="H357" s="891"/>
      <c r="I357" s="891"/>
      <c r="J357" s="891"/>
      <c r="K357" s="891"/>
      <c r="L357" s="891"/>
      <c r="M357" s="891"/>
      <c r="N357" s="891"/>
      <c r="O357" s="891"/>
    </row>
    <row r="358" spans="1:15" ht="15.75" customHeight="1">
      <c r="A358" s="891"/>
      <c r="B358" s="891"/>
      <c r="C358" s="891"/>
      <c r="D358" s="891"/>
      <c r="E358" s="891"/>
      <c r="F358" s="891"/>
      <c r="G358" s="891"/>
      <c r="H358" s="891"/>
      <c r="I358" s="891"/>
      <c r="J358" s="891"/>
      <c r="K358" s="891"/>
      <c r="L358" s="891"/>
      <c r="M358" s="891"/>
      <c r="N358" s="891"/>
      <c r="O358" s="891"/>
    </row>
    <row r="359" spans="1:15" ht="15.75" customHeight="1">
      <c r="A359" s="891"/>
      <c r="B359" s="891"/>
      <c r="C359" s="891"/>
      <c r="D359" s="891"/>
      <c r="E359" s="891"/>
      <c r="F359" s="891"/>
      <c r="G359" s="891"/>
      <c r="H359" s="891"/>
      <c r="I359" s="891"/>
      <c r="J359" s="891"/>
      <c r="K359" s="891"/>
      <c r="L359" s="891"/>
      <c r="M359" s="891"/>
      <c r="N359" s="891"/>
      <c r="O359" s="891"/>
    </row>
    <row r="360" spans="1:15" ht="15.75" customHeight="1">
      <c r="A360" s="891"/>
      <c r="B360" s="891"/>
      <c r="C360" s="891"/>
      <c r="D360" s="891"/>
      <c r="E360" s="891"/>
      <c r="F360" s="891"/>
      <c r="G360" s="891"/>
      <c r="H360" s="891"/>
      <c r="I360" s="891"/>
      <c r="J360" s="891"/>
      <c r="K360" s="891"/>
      <c r="L360" s="891"/>
      <c r="M360" s="891"/>
      <c r="N360" s="891"/>
      <c r="O360" s="891"/>
    </row>
    <row r="361" spans="1:15" ht="15.75" customHeight="1">
      <c r="A361" s="891"/>
      <c r="B361" s="891"/>
      <c r="C361" s="891"/>
      <c r="D361" s="891"/>
      <c r="E361" s="891"/>
      <c r="F361" s="891"/>
      <c r="G361" s="891"/>
      <c r="H361" s="891"/>
      <c r="I361" s="891"/>
      <c r="J361" s="891"/>
      <c r="K361" s="891"/>
      <c r="L361" s="891"/>
      <c r="M361" s="891"/>
      <c r="N361" s="891"/>
      <c r="O361" s="891"/>
    </row>
    <row r="362" spans="1:15" ht="15.75" customHeight="1">
      <c r="A362" s="891"/>
      <c r="B362" s="891"/>
      <c r="C362" s="891"/>
      <c r="D362" s="891"/>
      <c r="E362" s="891"/>
      <c r="F362" s="891"/>
      <c r="G362" s="891"/>
      <c r="H362" s="891"/>
      <c r="I362" s="891"/>
      <c r="J362" s="891"/>
      <c r="K362" s="891"/>
      <c r="L362" s="891"/>
      <c r="M362" s="891"/>
      <c r="N362" s="891"/>
      <c r="O362" s="891"/>
    </row>
    <row r="363" spans="1:15" ht="15.75" customHeight="1">
      <c r="A363" s="891"/>
      <c r="B363" s="891"/>
      <c r="C363" s="891"/>
      <c r="D363" s="891"/>
      <c r="E363" s="891"/>
      <c r="F363" s="891"/>
      <c r="G363" s="891"/>
      <c r="H363" s="891"/>
      <c r="I363" s="891"/>
      <c r="J363" s="891"/>
      <c r="K363" s="891"/>
      <c r="L363" s="891"/>
      <c r="M363" s="891"/>
      <c r="N363" s="891"/>
      <c r="O363" s="891"/>
    </row>
    <row r="364" spans="1:15" ht="15.75" customHeight="1">
      <c r="A364" s="891"/>
      <c r="B364" s="891"/>
      <c r="C364" s="891"/>
      <c r="D364" s="891"/>
      <c r="E364" s="891"/>
      <c r="F364" s="891"/>
      <c r="G364" s="891"/>
      <c r="H364" s="891"/>
      <c r="I364" s="891"/>
      <c r="J364" s="891"/>
      <c r="K364" s="891"/>
      <c r="L364" s="891"/>
      <c r="M364" s="891"/>
      <c r="N364" s="891"/>
      <c r="O364" s="891"/>
    </row>
    <row r="365" spans="1:15" ht="15.75" customHeight="1">
      <c r="A365" s="891"/>
      <c r="B365" s="891"/>
      <c r="C365" s="891"/>
      <c r="D365" s="891"/>
      <c r="E365" s="891"/>
      <c r="F365" s="891"/>
      <c r="G365" s="891"/>
      <c r="H365" s="891"/>
      <c r="I365" s="891"/>
      <c r="J365" s="891"/>
      <c r="K365" s="891"/>
      <c r="L365" s="891"/>
      <c r="M365" s="891"/>
      <c r="N365" s="891"/>
      <c r="O365" s="891"/>
    </row>
    <row r="366" spans="1:15" ht="15.75" customHeight="1">
      <c r="A366" s="891"/>
      <c r="B366" s="891"/>
      <c r="C366" s="891"/>
      <c r="D366" s="891"/>
      <c r="E366" s="891"/>
      <c r="F366" s="891"/>
      <c r="G366" s="891"/>
      <c r="H366" s="891"/>
      <c r="I366" s="891"/>
      <c r="J366" s="891"/>
      <c r="K366" s="891"/>
      <c r="L366" s="891"/>
      <c r="M366" s="891"/>
      <c r="N366" s="891"/>
      <c r="O366" s="891"/>
    </row>
    <row r="367" spans="1:15" ht="15.75" customHeight="1">
      <c r="A367" s="891"/>
      <c r="B367" s="891"/>
      <c r="C367" s="891"/>
      <c r="D367" s="891"/>
      <c r="E367" s="891"/>
      <c r="F367" s="891"/>
      <c r="G367" s="891"/>
      <c r="H367" s="891"/>
      <c r="I367" s="891"/>
      <c r="J367" s="891"/>
      <c r="K367" s="891"/>
      <c r="L367" s="891"/>
      <c r="M367" s="891"/>
      <c r="N367" s="891"/>
      <c r="O367" s="891"/>
    </row>
    <row r="368" spans="1:15" ht="15.75" customHeight="1">
      <c r="A368" s="891"/>
      <c r="B368" s="891"/>
      <c r="C368" s="891"/>
      <c r="D368" s="891"/>
      <c r="E368" s="891"/>
      <c r="F368" s="891"/>
      <c r="G368" s="891"/>
      <c r="H368" s="891"/>
      <c r="I368" s="891"/>
      <c r="J368" s="891"/>
      <c r="K368" s="891"/>
      <c r="L368" s="891"/>
      <c r="M368" s="891"/>
      <c r="N368" s="891"/>
      <c r="O368" s="891"/>
    </row>
    <row r="369" spans="1:15" ht="15.75" customHeight="1">
      <c r="A369" s="891"/>
      <c r="B369" s="891"/>
      <c r="C369" s="891"/>
      <c r="D369" s="891"/>
      <c r="E369" s="891"/>
      <c r="F369" s="891"/>
      <c r="G369" s="891"/>
      <c r="H369" s="891"/>
      <c r="I369" s="891"/>
      <c r="J369" s="891"/>
      <c r="K369" s="891"/>
      <c r="L369" s="891"/>
      <c r="M369" s="891"/>
      <c r="N369" s="891"/>
      <c r="O369" s="891"/>
    </row>
    <row r="370" spans="1:15" ht="15.75" customHeight="1">
      <c r="A370" s="891"/>
      <c r="B370" s="891"/>
      <c r="C370" s="891"/>
      <c r="D370" s="891"/>
      <c r="E370" s="891"/>
      <c r="F370" s="891"/>
      <c r="G370" s="891"/>
      <c r="H370" s="891"/>
      <c r="I370" s="891"/>
      <c r="J370" s="891"/>
      <c r="K370" s="891"/>
      <c r="L370" s="891"/>
      <c r="M370" s="891"/>
      <c r="N370" s="891"/>
      <c r="O370" s="891"/>
    </row>
    <row r="371" spans="1:15" ht="15.75" customHeight="1">
      <c r="A371" s="891"/>
      <c r="B371" s="891"/>
      <c r="C371" s="891"/>
      <c r="D371" s="891"/>
      <c r="E371" s="891"/>
      <c r="F371" s="891"/>
      <c r="G371" s="891"/>
      <c r="H371" s="891"/>
      <c r="I371" s="891"/>
      <c r="J371" s="891"/>
      <c r="K371" s="891"/>
      <c r="L371" s="891"/>
      <c r="M371" s="891"/>
      <c r="N371" s="891"/>
      <c r="O371" s="891"/>
    </row>
    <row r="372" spans="1:15" ht="15.75" customHeight="1">
      <c r="A372" s="891"/>
      <c r="B372" s="891"/>
      <c r="C372" s="891"/>
      <c r="D372" s="891"/>
      <c r="E372" s="891"/>
      <c r="F372" s="891"/>
      <c r="G372" s="891"/>
      <c r="H372" s="891"/>
      <c r="I372" s="891"/>
      <c r="J372" s="891"/>
      <c r="K372" s="891"/>
      <c r="L372" s="891"/>
      <c r="M372" s="891"/>
      <c r="N372" s="891"/>
      <c r="O372" s="891"/>
    </row>
    <row r="373" spans="1:15" ht="15.75" customHeight="1">
      <c r="A373" s="891"/>
      <c r="B373" s="891"/>
      <c r="C373" s="891"/>
      <c r="D373" s="891"/>
      <c r="E373" s="891"/>
      <c r="F373" s="891"/>
      <c r="G373" s="891"/>
      <c r="H373" s="891"/>
      <c r="I373" s="891"/>
      <c r="J373" s="891"/>
      <c r="K373" s="891"/>
      <c r="L373" s="891"/>
      <c r="M373" s="891"/>
      <c r="N373" s="891"/>
      <c r="O373" s="891"/>
    </row>
    <row r="374" spans="1:15" ht="15.75" customHeight="1">
      <c r="A374" s="891"/>
      <c r="B374" s="891"/>
      <c r="C374" s="891"/>
      <c r="D374" s="891"/>
      <c r="E374" s="891"/>
      <c r="F374" s="891"/>
      <c r="G374" s="891"/>
      <c r="H374" s="891"/>
      <c r="I374" s="891"/>
      <c r="J374" s="891"/>
      <c r="K374" s="891"/>
      <c r="L374" s="891"/>
      <c r="M374" s="891"/>
      <c r="N374" s="891"/>
      <c r="O374" s="891"/>
    </row>
    <row r="375" spans="1:15" ht="15.75" customHeight="1">
      <c r="A375" s="891"/>
      <c r="B375" s="891"/>
      <c r="C375" s="891"/>
      <c r="D375" s="891"/>
      <c r="E375" s="891"/>
      <c r="F375" s="891"/>
      <c r="G375" s="891"/>
      <c r="H375" s="891"/>
      <c r="I375" s="891"/>
      <c r="J375" s="891"/>
      <c r="K375" s="891"/>
      <c r="L375" s="891"/>
      <c r="M375" s="891"/>
      <c r="N375" s="891"/>
      <c r="O375" s="891"/>
    </row>
    <row r="376" spans="1:15" ht="15.75" customHeight="1">
      <c r="A376" s="891"/>
      <c r="B376" s="891"/>
      <c r="C376" s="891"/>
      <c r="D376" s="891"/>
      <c r="E376" s="891"/>
      <c r="F376" s="891"/>
      <c r="G376" s="891"/>
      <c r="H376" s="891"/>
      <c r="I376" s="891"/>
      <c r="J376" s="891"/>
      <c r="K376" s="891"/>
      <c r="L376" s="891"/>
      <c r="M376" s="891"/>
      <c r="N376" s="891"/>
      <c r="O376" s="891"/>
    </row>
    <row r="377" spans="1:15" ht="15.75" customHeight="1">
      <c r="A377" s="891"/>
      <c r="B377" s="891"/>
      <c r="C377" s="891"/>
      <c r="D377" s="891"/>
      <c r="E377" s="891"/>
      <c r="F377" s="891"/>
      <c r="G377" s="891"/>
      <c r="H377" s="891"/>
      <c r="I377" s="891"/>
      <c r="J377" s="891"/>
      <c r="K377" s="891"/>
      <c r="L377" s="891"/>
      <c r="M377" s="891"/>
      <c r="N377" s="891"/>
      <c r="O377" s="891"/>
    </row>
    <row r="378" spans="1:15" ht="15.75" customHeight="1">
      <c r="A378" s="891"/>
      <c r="B378" s="891"/>
      <c r="C378" s="891"/>
      <c r="D378" s="891"/>
      <c r="E378" s="891"/>
      <c r="F378" s="891"/>
      <c r="G378" s="891"/>
      <c r="H378" s="891"/>
      <c r="I378" s="891"/>
      <c r="J378" s="891"/>
      <c r="K378" s="891"/>
      <c r="L378" s="891"/>
      <c r="M378" s="891"/>
      <c r="N378" s="891"/>
      <c r="O378" s="891"/>
    </row>
    <row r="379" spans="1:15" ht="15.75" customHeight="1">
      <c r="A379" s="891"/>
      <c r="B379" s="891"/>
      <c r="C379" s="891"/>
      <c r="D379" s="891"/>
      <c r="E379" s="891"/>
      <c r="F379" s="891"/>
      <c r="G379" s="891"/>
      <c r="H379" s="891"/>
      <c r="I379" s="891"/>
      <c r="J379" s="891"/>
      <c r="K379" s="891"/>
      <c r="L379" s="891"/>
      <c r="M379" s="891"/>
      <c r="N379" s="891"/>
      <c r="O379" s="891"/>
    </row>
    <row r="380" spans="1:15" ht="15.75" customHeight="1">
      <c r="A380" s="891"/>
      <c r="B380" s="891"/>
      <c r="C380" s="891"/>
      <c r="D380" s="891"/>
      <c r="E380" s="891"/>
      <c r="F380" s="891"/>
      <c r="G380" s="891"/>
      <c r="H380" s="891"/>
      <c r="I380" s="891"/>
      <c r="J380" s="891"/>
      <c r="K380" s="891"/>
      <c r="L380" s="891"/>
      <c r="M380" s="891"/>
      <c r="N380" s="891"/>
      <c r="O380" s="891"/>
    </row>
    <row r="381" spans="1:15" ht="15.75" customHeight="1">
      <c r="A381" s="891"/>
      <c r="B381" s="891"/>
      <c r="C381" s="891"/>
      <c r="D381" s="891"/>
      <c r="E381" s="891"/>
      <c r="F381" s="891"/>
      <c r="G381" s="891"/>
      <c r="H381" s="891"/>
      <c r="I381" s="891"/>
      <c r="J381" s="891"/>
      <c r="K381" s="891"/>
      <c r="L381" s="891"/>
      <c r="M381" s="891"/>
      <c r="N381" s="891"/>
      <c r="O381" s="891"/>
    </row>
    <row r="382" spans="1:15" ht="15.75" customHeight="1">
      <c r="A382" s="891"/>
      <c r="B382" s="891"/>
      <c r="C382" s="891"/>
      <c r="D382" s="891"/>
      <c r="E382" s="891"/>
      <c r="F382" s="891"/>
      <c r="G382" s="891"/>
      <c r="H382" s="891"/>
      <c r="I382" s="891"/>
      <c r="J382" s="891"/>
      <c r="K382" s="891"/>
      <c r="L382" s="891"/>
      <c r="M382" s="891"/>
      <c r="N382" s="891"/>
      <c r="O382" s="891"/>
    </row>
    <row r="383" spans="1:15" ht="15.75" customHeight="1">
      <c r="A383" s="891"/>
      <c r="B383" s="891"/>
      <c r="C383" s="891"/>
      <c r="D383" s="891"/>
      <c r="E383" s="891"/>
      <c r="F383" s="891"/>
      <c r="G383" s="891"/>
      <c r="H383" s="891"/>
      <c r="I383" s="891"/>
      <c r="J383" s="891"/>
      <c r="K383" s="891"/>
      <c r="L383" s="891"/>
      <c r="M383" s="891"/>
      <c r="N383" s="891"/>
      <c r="O383" s="891"/>
    </row>
    <row r="384" spans="1:15" ht="15.75" customHeight="1">
      <c r="A384" s="891"/>
      <c r="B384" s="891"/>
      <c r="C384" s="891"/>
      <c r="D384" s="891"/>
      <c r="E384" s="891"/>
      <c r="F384" s="891"/>
      <c r="G384" s="891"/>
      <c r="H384" s="891"/>
      <c r="I384" s="891"/>
      <c r="J384" s="891"/>
      <c r="K384" s="891"/>
      <c r="L384" s="891"/>
      <c r="M384" s="891"/>
      <c r="N384" s="891"/>
      <c r="O384" s="891"/>
    </row>
    <row r="385" spans="1:15" ht="15.75" customHeight="1">
      <c r="A385" s="891"/>
      <c r="B385" s="891"/>
      <c r="C385" s="891"/>
      <c r="D385" s="891"/>
      <c r="E385" s="891"/>
      <c r="F385" s="891"/>
      <c r="G385" s="891"/>
      <c r="H385" s="891"/>
      <c r="I385" s="891"/>
      <c r="J385" s="891"/>
      <c r="K385" s="891"/>
      <c r="L385" s="891"/>
      <c r="M385" s="891"/>
      <c r="N385" s="891"/>
      <c r="O385" s="891"/>
    </row>
    <row r="386" spans="1:15" ht="15.75" customHeight="1">
      <c r="A386" s="891"/>
      <c r="B386" s="891"/>
      <c r="C386" s="891"/>
      <c r="D386" s="891"/>
      <c r="E386" s="891"/>
      <c r="F386" s="891"/>
      <c r="G386" s="891"/>
      <c r="H386" s="891"/>
      <c r="I386" s="891"/>
      <c r="J386" s="891"/>
      <c r="K386" s="891"/>
      <c r="L386" s="891"/>
      <c r="M386" s="891"/>
      <c r="N386" s="891"/>
      <c r="O386" s="891"/>
    </row>
    <row r="387" spans="1:15" ht="15.75" customHeight="1">
      <c r="A387" s="891"/>
      <c r="B387" s="891"/>
      <c r="C387" s="891"/>
      <c r="D387" s="891"/>
      <c r="E387" s="891"/>
      <c r="F387" s="891"/>
      <c r="G387" s="891"/>
      <c r="H387" s="891"/>
      <c r="I387" s="891"/>
      <c r="J387" s="891"/>
      <c r="K387" s="891"/>
      <c r="L387" s="891"/>
      <c r="M387" s="891"/>
      <c r="N387" s="891"/>
      <c r="O387" s="891"/>
    </row>
    <row r="388" spans="1:15" ht="15.75" customHeight="1">
      <c r="A388" s="891"/>
      <c r="B388" s="891"/>
      <c r="C388" s="891"/>
      <c r="D388" s="891"/>
      <c r="E388" s="891"/>
      <c r="F388" s="891"/>
      <c r="G388" s="891"/>
      <c r="H388" s="891"/>
      <c r="I388" s="891"/>
      <c r="J388" s="891"/>
      <c r="K388" s="891"/>
      <c r="L388" s="891"/>
      <c r="M388" s="891"/>
      <c r="N388" s="891"/>
      <c r="O388" s="891"/>
    </row>
    <row r="389" spans="1:15" ht="15.75" customHeight="1">
      <c r="A389" s="891"/>
      <c r="B389" s="891"/>
      <c r="C389" s="891"/>
      <c r="D389" s="891"/>
      <c r="E389" s="891"/>
      <c r="F389" s="891"/>
      <c r="G389" s="891"/>
      <c r="H389" s="891"/>
      <c r="I389" s="891"/>
      <c r="J389" s="891"/>
      <c r="K389" s="891"/>
      <c r="L389" s="891"/>
      <c r="M389" s="891"/>
      <c r="N389" s="891"/>
      <c r="O389" s="891"/>
    </row>
    <row r="390" spans="1:15" ht="15.75" customHeight="1">
      <c r="A390" s="891"/>
      <c r="B390" s="891"/>
      <c r="C390" s="891"/>
      <c r="D390" s="891"/>
      <c r="E390" s="891"/>
      <c r="F390" s="891"/>
      <c r="G390" s="891"/>
      <c r="H390" s="891"/>
      <c r="I390" s="891"/>
      <c r="J390" s="891"/>
      <c r="K390" s="891"/>
      <c r="L390" s="891"/>
      <c r="M390" s="891"/>
      <c r="N390" s="891"/>
      <c r="O390" s="891"/>
    </row>
    <row r="391" spans="1:15" ht="15.75" customHeight="1">
      <c r="A391" s="891"/>
      <c r="B391" s="891"/>
      <c r="C391" s="891"/>
      <c r="D391" s="891"/>
      <c r="E391" s="891"/>
      <c r="F391" s="891"/>
      <c r="G391" s="891"/>
      <c r="H391" s="891"/>
      <c r="I391" s="891"/>
      <c r="J391" s="891"/>
      <c r="K391" s="891"/>
      <c r="L391" s="891"/>
      <c r="M391" s="891"/>
      <c r="N391" s="891"/>
      <c r="O391" s="891"/>
    </row>
    <row r="392" spans="1:15" ht="15.75" customHeight="1">
      <c r="A392" s="891"/>
      <c r="B392" s="891"/>
      <c r="C392" s="891"/>
      <c r="D392" s="891"/>
      <c r="E392" s="891"/>
      <c r="F392" s="891"/>
      <c r="G392" s="891"/>
      <c r="H392" s="891"/>
      <c r="I392" s="891"/>
      <c r="J392" s="891"/>
      <c r="K392" s="891"/>
      <c r="L392" s="891"/>
      <c r="M392" s="891"/>
      <c r="N392" s="891"/>
      <c r="O392" s="891"/>
    </row>
    <row r="393" spans="1:15" ht="15.75" customHeight="1">
      <c r="A393" s="891"/>
      <c r="B393" s="891"/>
      <c r="C393" s="891"/>
      <c r="D393" s="891"/>
      <c r="E393" s="891"/>
      <c r="F393" s="891"/>
      <c r="G393" s="891"/>
      <c r="H393" s="891"/>
      <c r="I393" s="891"/>
      <c r="J393" s="891"/>
      <c r="K393" s="891"/>
      <c r="L393" s="891"/>
      <c r="M393" s="891"/>
      <c r="N393" s="891"/>
      <c r="O393" s="891"/>
    </row>
    <row r="394" spans="1:15" ht="15.75" customHeight="1">
      <c r="A394" s="891"/>
      <c r="B394" s="891"/>
      <c r="C394" s="891"/>
      <c r="D394" s="891"/>
      <c r="E394" s="891"/>
      <c r="F394" s="891"/>
      <c r="G394" s="891"/>
      <c r="H394" s="891"/>
      <c r="I394" s="891"/>
      <c r="J394" s="891"/>
      <c r="K394" s="891"/>
      <c r="L394" s="891"/>
      <c r="M394" s="891"/>
      <c r="N394" s="891"/>
      <c r="O394" s="891"/>
    </row>
    <row r="395" spans="1:15" ht="15.75" customHeight="1">
      <c r="A395" s="891"/>
      <c r="B395" s="891"/>
      <c r="C395" s="891"/>
      <c r="D395" s="891"/>
      <c r="E395" s="891"/>
      <c r="F395" s="891"/>
      <c r="G395" s="891"/>
      <c r="H395" s="891"/>
      <c r="I395" s="891"/>
      <c r="J395" s="891"/>
      <c r="K395" s="891"/>
      <c r="L395" s="891"/>
      <c r="M395" s="891"/>
      <c r="N395" s="891"/>
      <c r="O395" s="891"/>
    </row>
    <row r="396" spans="1:15" ht="15.75" customHeight="1">
      <c r="A396" s="891"/>
      <c r="B396" s="891"/>
      <c r="C396" s="891"/>
      <c r="D396" s="891"/>
      <c r="E396" s="891"/>
      <c r="F396" s="891"/>
      <c r="G396" s="891"/>
      <c r="H396" s="891"/>
      <c r="I396" s="891"/>
      <c r="J396" s="891"/>
      <c r="K396" s="891"/>
      <c r="L396" s="891"/>
      <c r="M396" s="891"/>
      <c r="N396" s="891"/>
      <c r="O396" s="891"/>
    </row>
    <row r="397" spans="1:15" ht="15.75" customHeight="1">
      <c r="A397" s="891"/>
      <c r="B397" s="891"/>
      <c r="C397" s="891"/>
      <c r="D397" s="891"/>
      <c r="E397" s="891"/>
      <c r="F397" s="891"/>
      <c r="G397" s="891"/>
      <c r="H397" s="891"/>
      <c r="I397" s="891"/>
      <c r="J397" s="891"/>
      <c r="K397" s="891"/>
      <c r="L397" s="891"/>
      <c r="M397" s="891"/>
      <c r="N397" s="891"/>
      <c r="O397" s="891"/>
    </row>
    <row r="398" spans="1:15" ht="15.75" customHeight="1">
      <c r="A398" s="891"/>
      <c r="B398" s="891"/>
      <c r="C398" s="891"/>
      <c r="D398" s="891"/>
      <c r="E398" s="891"/>
      <c r="F398" s="891"/>
      <c r="G398" s="891"/>
      <c r="H398" s="891"/>
      <c r="I398" s="891"/>
      <c r="J398" s="891"/>
      <c r="K398" s="891"/>
      <c r="L398" s="891"/>
      <c r="M398" s="891"/>
      <c r="N398" s="891"/>
      <c r="O398" s="891"/>
    </row>
    <row r="399" spans="1:15" ht="15.75" customHeight="1">
      <c r="A399" s="891"/>
      <c r="B399" s="891"/>
      <c r="C399" s="891"/>
      <c r="D399" s="891"/>
      <c r="E399" s="891"/>
      <c r="F399" s="891"/>
      <c r="G399" s="891"/>
      <c r="H399" s="891"/>
      <c r="I399" s="891"/>
      <c r="J399" s="891"/>
      <c r="K399" s="891"/>
      <c r="L399" s="891"/>
      <c r="M399" s="891"/>
      <c r="N399" s="891"/>
      <c r="O399" s="891"/>
    </row>
    <row r="400" spans="1:15" ht="15.75" customHeight="1">
      <c r="A400" s="891"/>
      <c r="B400" s="891"/>
      <c r="C400" s="891"/>
      <c r="D400" s="891"/>
      <c r="E400" s="891"/>
      <c r="F400" s="891"/>
      <c r="G400" s="891"/>
      <c r="H400" s="891"/>
      <c r="I400" s="891"/>
      <c r="J400" s="891"/>
      <c r="K400" s="891"/>
      <c r="L400" s="891"/>
      <c r="M400" s="891"/>
      <c r="N400" s="891"/>
      <c r="O400" s="891"/>
    </row>
    <row r="401" spans="1:15" ht="15.75" customHeight="1">
      <c r="A401" s="891"/>
      <c r="B401" s="891"/>
      <c r="C401" s="891"/>
      <c r="D401" s="891"/>
      <c r="E401" s="891"/>
      <c r="F401" s="891"/>
      <c r="G401" s="891"/>
      <c r="H401" s="891"/>
      <c r="I401" s="891"/>
      <c r="J401" s="891"/>
      <c r="K401" s="891"/>
      <c r="L401" s="891"/>
      <c r="M401" s="891"/>
      <c r="N401" s="891"/>
      <c r="O401" s="891"/>
    </row>
    <row r="402" spans="1:15" ht="15.75" customHeight="1">
      <c r="A402" s="891"/>
      <c r="B402" s="891"/>
      <c r="C402" s="891"/>
      <c r="D402" s="891"/>
      <c r="E402" s="891"/>
      <c r="F402" s="891"/>
      <c r="G402" s="891"/>
      <c r="H402" s="891"/>
      <c r="I402" s="891"/>
      <c r="J402" s="891"/>
      <c r="K402" s="891"/>
      <c r="L402" s="891"/>
      <c r="M402" s="891"/>
      <c r="N402" s="891"/>
      <c r="O402" s="891"/>
    </row>
    <row r="403" spans="1:15" ht="15.75" customHeight="1">
      <c r="A403" s="891"/>
      <c r="B403" s="891"/>
      <c r="C403" s="891"/>
      <c r="D403" s="891"/>
      <c r="E403" s="891"/>
      <c r="F403" s="891"/>
      <c r="G403" s="891"/>
      <c r="H403" s="891"/>
      <c r="I403" s="891"/>
      <c r="J403" s="891"/>
      <c r="K403" s="891"/>
      <c r="L403" s="891"/>
      <c r="M403" s="891"/>
      <c r="N403" s="891"/>
      <c r="O403" s="891"/>
    </row>
    <row r="404" spans="1:15" ht="15.75" customHeight="1">
      <c r="A404" s="891"/>
      <c r="B404" s="891"/>
      <c r="C404" s="891"/>
      <c r="D404" s="891"/>
      <c r="E404" s="891"/>
      <c r="F404" s="891"/>
      <c r="G404" s="891"/>
      <c r="H404" s="891"/>
      <c r="I404" s="891"/>
      <c r="J404" s="891"/>
      <c r="K404" s="891"/>
      <c r="L404" s="891"/>
      <c r="M404" s="891"/>
      <c r="N404" s="891"/>
      <c r="O404" s="891"/>
    </row>
    <row r="405" spans="1:15" ht="15.75" customHeight="1">
      <c r="A405" s="891"/>
      <c r="B405" s="891"/>
      <c r="C405" s="891"/>
      <c r="D405" s="891"/>
      <c r="E405" s="891"/>
      <c r="F405" s="891"/>
      <c r="G405" s="891"/>
      <c r="H405" s="891"/>
      <c r="I405" s="891"/>
      <c r="J405" s="891"/>
      <c r="K405" s="891"/>
      <c r="L405" s="891"/>
      <c r="M405" s="891"/>
      <c r="N405" s="891"/>
      <c r="O405" s="891"/>
    </row>
    <row r="406" spans="1:15" ht="15.75" customHeight="1">
      <c r="A406" s="891"/>
      <c r="B406" s="891"/>
      <c r="C406" s="891"/>
      <c r="D406" s="891"/>
      <c r="E406" s="891"/>
      <c r="F406" s="891"/>
      <c r="G406" s="891"/>
      <c r="H406" s="891"/>
      <c r="I406" s="891"/>
      <c r="J406" s="891"/>
      <c r="K406" s="891"/>
      <c r="L406" s="891"/>
      <c r="M406" s="891"/>
      <c r="N406" s="891"/>
      <c r="O406" s="891"/>
    </row>
    <row r="407" spans="1:15" ht="15.75" customHeight="1">
      <c r="A407" s="891"/>
      <c r="B407" s="891"/>
      <c r="C407" s="891"/>
      <c r="D407" s="891"/>
      <c r="E407" s="891"/>
      <c r="F407" s="891"/>
      <c r="G407" s="891"/>
      <c r="H407" s="891"/>
      <c r="I407" s="891"/>
      <c r="J407" s="891"/>
      <c r="K407" s="891"/>
      <c r="L407" s="891"/>
      <c r="M407" s="891"/>
      <c r="N407" s="891"/>
      <c r="O407" s="891"/>
    </row>
    <row r="408" spans="1:15" ht="15.75" customHeight="1">
      <c r="A408" s="891"/>
      <c r="B408" s="891"/>
      <c r="C408" s="891"/>
      <c r="D408" s="891"/>
      <c r="E408" s="891"/>
      <c r="F408" s="891"/>
      <c r="G408" s="891"/>
      <c r="H408" s="891"/>
      <c r="I408" s="891"/>
      <c r="J408" s="891"/>
      <c r="K408" s="891"/>
      <c r="L408" s="891"/>
      <c r="M408" s="891"/>
      <c r="N408" s="891"/>
      <c r="O408" s="891"/>
    </row>
    <row r="409" spans="1:15" ht="15.75" customHeight="1">
      <c r="A409" s="891"/>
      <c r="B409" s="891"/>
      <c r="C409" s="891"/>
      <c r="D409" s="891"/>
      <c r="E409" s="891"/>
      <c r="F409" s="891"/>
      <c r="G409" s="891"/>
      <c r="H409" s="891"/>
      <c r="I409" s="891"/>
      <c r="J409" s="891"/>
      <c r="K409" s="891"/>
      <c r="L409" s="891"/>
      <c r="M409" s="891"/>
      <c r="N409" s="891"/>
      <c r="O409" s="891"/>
    </row>
    <row r="410" spans="1:15" ht="15.75" customHeight="1">
      <c r="A410" s="891"/>
      <c r="B410" s="891"/>
      <c r="C410" s="891"/>
      <c r="D410" s="891"/>
      <c r="E410" s="891"/>
      <c r="F410" s="891"/>
      <c r="G410" s="891"/>
      <c r="H410" s="891"/>
      <c r="I410" s="891"/>
      <c r="J410" s="891"/>
      <c r="K410" s="891"/>
      <c r="L410" s="891"/>
      <c r="M410" s="891"/>
      <c r="N410" s="891"/>
      <c r="O410" s="891"/>
    </row>
    <row r="411" spans="1:15" ht="15.75" customHeight="1">
      <c r="A411" s="891"/>
      <c r="B411" s="891"/>
      <c r="C411" s="891"/>
      <c r="D411" s="891"/>
      <c r="E411" s="891"/>
      <c r="F411" s="891"/>
      <c r="G411" s="891"/>
      <c r="H411" s="891"/>
      <c r="I411" s="891"/>
      <c r="J411" s="891"/>
      <c r="K411" s="891"/>
      <c r="L411" s="891"/>
      <c r="M411" s="891"/>
      <c r="N411" s="891"/>
      <c r="O411" s="891"/>
    </row>
    <row r="412" spans="1:15" ht="15.75" customHeight="1">
      <c r="A412" s="891"/>
      <c r="B412" s="891"/>
      <c r="C412" s="891"/>
      <c r="D412" s="891"/>
      <c r="E412" s="891"/>
      <c r="F412" s="891"/>
      <c r="G412" s="891"/>
      <c r="H412" s="891"/>
      <c r="I412" s="891"/>
      <c r="J412" s="891"/>
      <c r="K412" s="891"/>
      <c r="L412" s="891"/>
      <c r="M412" s="891"/>
      <c r="N412" s="891"/>
      <c r="O412" s="891"/>
    </row>
    <row r="413" spans="1:15" ht="15.75" customHeight="1">
      <c r="A413" s="891"/>
      <c r="B413" s="891"/>
      <c r="C413" s="891"/>
      <c r="D413" s="891"/>
      <c r="E413" s="891"/>
      <c r="F413" s="891"/>
      <c r="G413" s="891"/>
      <c r="H413" s="891"/>
      <c r="I413" s="891"/>
      <c r="J413" s="891"/>
      <c r="K413" s="891"/>
      <c r="L413" s="891"/>
      <c r="M413" s="891"/>
      <c r="N413" s="891"/>
      <c r="O413" s="891"/>
    </row>
    <row r="414" spans="1:15" ht="15.75" customHeight="1">
      <c r="A414" s="891"/>
      <c r="B414" s="891"/>
      <c r="C414" s="891"/>
      <c r="D414" s="891"/>
      <c r="E414" s="891"/>
      <c r="F414" s="891"/>
      <c r="G414" s="891"/>
      <c r="H414" s="891"/>
      <c r="I414" s="891"/>
      <c r="J414" s="891"/>
      <c r="K414" s="891"/>
      <c r="L414" s="891"/>
      <c r="M414" s="891"/>
      <c r="N414" s="891"/>
      <c r="O414" s="891"/>
    </row>
    <row r="415" spans="1:15" ht="15.75" customHeight="1">
      <c r="A415" s="891"/>
      <c r="B415" s="891"/>
      <c r="C415" s="891"/>
      <c r="D415" s="891"/>
      <c r="E415" s="891"/>
      <c r="F415" s="891"/>
      <c r="G415" s="891"/>
      <c r="H415" s="891"/>
      <c r="I415" s="891"/>
      <c r="J415" s="891"/>
      <c r="K415" s="891"/>
      <c r="L415" s="891"/>
      <c r="M415" s="891"/>
      <c r="N415" s="891"/>
      <c r="O415" s="891"/>
    </row>
    <row r="416" spans="1:15" ht="15.75" customHeight="1">
      <c r="A416" s="891"/>
      <c r="B416" s="891"/>
      <c r="C416" s="891"/>
      <c r="D416" s="891"/>
      <c r="E416" s="891"/>
      <c r="F416" s="891"/>
      <c r="G416" s="891"/>
      <c r="H416" s="891"/>
      <c r="I416" s="891"/>
      <c r="J416" s="891"/>
      <c r="K416" s="891"/>
      <c r="L416" s="891"/>
      <c r="M416" s="891"/>
      <c r="N416" s="891"/>
      <c r="O416" s="891"/>
    </row>
    <row r="417" spans="1:15" ht="15.75" customHeight="1">
      <c r="A417" s="891"/>
      <c r="B417" s="891"/>
      <c r="C417" s="891"/>
      <c r="D417" s="891"/>
      <c r="E417" s="891"/>
      <c r="F417" s="891"/>
      <c r="G417" s="891"/>
      <c r="H417" s="891"/>
      <c r="I417" s="891"/>
      <c r="J417" s="891"/>
      <c r="K417" s="891"/>
      <c r="L417" s="891"/>
      <c r="M417" s="891"/>
      <c r="N417" s="891"/>
      <c r="O417" s="891"/>
    </row>
    <row r="418" spans="1:15" ht="15.75" customHeight="1">
      <c r="A418" s="891"/>
      <c r="B418" s="891"/>
      <c r="C418" s="891"/>
      <c r="D418" s="891"/>
      <c r="E418" s="891"/>
      <c r="F418" s="891"/>
      <c r="G418" s="891"/>
      <c r="H418" s="891"/>
      <c r="I418" s="891"/>
      <c r="J418" s="891"/>
      <c r="K418" s="891"/>
      <c r="L418" s="891"/>
      <c r="M418" s="891"/>
      <c r="N418" s="891"/>
      <c r="O418" s="891"/>
    </row>
    <row r="419" spans="1:15" ht="15.75" customHeight="1">
      <c r="A419" s="891"/>
      <c r="B419" s="891"/>
      <c r="C419" s="891"/>
      <c r="D419" s="891"/>
      <c r="E419" s="891"/>
      <c r="F419" s="891"/>
      <c r="G419" s="891"/>
      <c r="H419" s="891"/>
      <c r="I419" s="891"/>
      <c r="J419" s="891"/>
      <c r="K419" s="891"/>
      <c r="L419" s="891"/>
      <c r="M419" s="891"/>
      <c r="N419" s="891"/>
      <c r="O419" s="891"/>
    </row>
    <row r="420" spans="1:15" ht="15.75" customHeight="1">
      <c r="A420" s="891"/>
      <c r="B420" s="891"/>
      <c r="C420" s="891"/>
      <c r="D420" s="891"/>
      <c r="E420" s="891"/>
      <c r="F420" s="891"/>
      <c r="G420" s="891"/>
      <c r="H420" s="891"/>
      <c r="I420" s="891"/>
      <c r="J420" s="891"/>
      <c r="K420" s="891"/>
      <c r="L420" s="891"/>
      <c r="M420" s="891"/>
      <c r="N420" s="891"/>
      <c r="O420" s="891"/>
    </row>
    <row r="421" spans="1:15" ht="15.75" customHeight="1">
      <c r="A421" s="891"/>
      <c r="B421" s="891"/>
      <c r="C421" s="891"/>
      <c r="D421" s="891"/>
      <c r="E421" s="891"/>
      <c r="F421" s="891"/>
      <c r="G421" s="891"/>
      <c r="H421" s="891"/>
      <c r="I421" s="891"/>
      <c r="J421" s="891"/>
      <c r="K421" s="891"/>
      <c r="L421" s="891"/>
      <c r="M421" s="891"/>
      <c r="N421" s="891"/>
      <c r="O421" s="891"/>
    </row>
    <row r="422" spans="1:15" ht="15.75" customHeight="1">
      <c r="A422" s="891"/>
      <c r="B422" s="891"/>
      <c r="C422" s="891"/>
      <c r="D422" s="891"/>
      <c r="E422" s="891"/>
      <c r="F422" s="891"/>
      <c r="G422" s="891"/>
      <c r="H422" s="891"/>
      <c r="I422" s="891"/>
      <c r="J422" s="891"/>
      <c r="K422" s="891"/>
      <c r="L422" s="891"/>
      <c r="M422" s="891"/>
      <c r="N422" s="891"/>
      <c r="O422" s="891"/>
    </row>
    <row r="423" spans="1:15" ht="15.75" customHeight="1">
      <c r="A423" s="891"/>
      <c r="B423" s="891"/>
      <c r="C423" s="891"/>
      <c r="D423" s="891"/>
      <c r="E423" s="891"/>
      <c r="F423" s="891"/>
      <c r="G423" s="891"/>
      <c r="H423" s="891"/>
      <c r="I423" s="891"/>
      <c r="J423" s="891"/>
      <c r="K423" s="891"/>
      <c r="L423" s="891"/>
      <c r="M423" s="891"/>
      <c r="N423" s="891"/>
      <c r="O423" s="891"/>
    </row>
    <row r="424" spans="1:15" ht="15.75" customHeight="1">
      <c r="A424" s="891"/>
      <c r="B424" s="891"/>
      <c r="C424" s="891"/>
      <c r="D424" s="891"/>
      <c r="E424" s="891"/>
      <c r="F424" s="891"/>
      <c r="G424" s="891"/>
      <c r="H424" s="891"/>
      <c r="I424" s="891"/>
      <c r="J424" s="891"/>
      <c r="K424" s="891"/>
      <c r="L424" s="891"/>
      <c r="M424" s="891"/>
      <c r="N424" s="891"/>
      <c r="O424" s="891"/>
    </row>
    <row r="425" spans="1:15" ht="15.75" customHeight="1">
      <c r="A425" s="891"/>
      <c r="B425" s="891"/>
      <c r="C425" s="891"/>
      <c r="D425" s="891"/>
      <c r="E425" s="891"/>
      <c r="F425" s="891"/>
      <c r="G425" s="891"/>
      <c r="H425" s="891"/>
      <c r="I425" s="891"/>
      <c r="J425" s="891"/>
      <c r="K425" s="891"/>
      <c r="L425" s="891"/>
      <c r="M425" s="891"/>
      <c r="N425" s="891"/>
      <c r="O425" s="891"/>
    </row>
    <row r="426" spans="1:15" ht="15.75" customHeight="1">
      <c r="A426" s="891"/>
      <c r="B426" s="891"/>
      <c r="C426" s="891"/>
      <c r="D426" s="891"/>
      <c r="E426" s="891"/>
      <c r="F426" s="891"/>
      <c r="G426" s="891"/>
      <c r="H426" s="891"/>
      <c r="I426" s="891"/>
      <c r="J426" s="891"/>
      <c r="K426" s="891"/>
      <c r="L426" s="891"/>
      <c r="M426" s="891"/>
      <c r="N426" s="891"/>
      <c r="O426" s="891"/>
    </row>
    <row r="427" spans="1:15" ht="15.75" customHeight="1">
      <c r="A427" s="891"/>
      <c r="B427" s="891"/>
      <c r="C427" s="891"/>
      <c r="D427" s="891"/>
      <c r="E427" s="891"/>
      <c r="F427" s="891"/>
      <c r="G427" s="891"/>
      <c r="H427" s="891"/>
      <c r="I427" s="891"/>
      <c r="J427" s="891"/>
      <c r="K427" s="891"/>
      <c r="L427" s="891"/>
      <c r="M427" s="891"/>
      <c r="N427" s="891"/>
      <c r="O427" s="891"/>
    </row>
    <row r="428" spans="1:15" ht="15.75" customHeight="1">
      <c r="A428" s="891"/>
      <c r="B428" s="891"/>
      <c r="C428" s="891"/>
      <c r="D428" s="891"/>
      <c r="E428" s="891"/>
      <c r="F428" s="891"/>
      <c r="G428" s="891"/>
      <c r="H428" s="891"/>
      <c r="I428" s="891"/>
      <c r="J428" s="891"/>
      <c r="K428" s="891"/>
      <c r="L428" s="891"/>
      <c r="M428" s="891"/>
      <c r="N428" s="891"/>
      <c r="O428" s="891"/>
    </row>
    <row r="429" spans="1:15" ht="15.75" customHeight="1">
      <c r="A429" s="891"/>
      <c r="B429" s="891"/>
      <c r="C429" s="891"/>
      <c r="D429" s="891"/>
      <c r="E429" s="891"/>
      <c r="F429" s="891"/>
      <c r="G429" s="891"/>
      <c r="H429" s="891"/>
      <c r="I429" s="891"/>
      <c r="J429" s="891"/>
      <c r="K429" s="891"/>
      <c r="L429" s="891"/>
      <c r="M429" s="891"/>
      <c r="N429" s="891"/>
      <c r="O429" s="891"/>
    </row>
    <row r="430" spans="1:15" ht="15.75" customHeight="1">
      <c r="A430" s="891"/>
      <c r="B430" s="891"/>
      <c r="C430" s="891"/>
      <c r="D430" s="891"/>
      <c r="E430" s="891"/>
      <c r="F430" s="891"/>
      <c r="G430" s="891"/>
      <c r="H430" s="891"/>
      <c r="I430" s="891"/>
      <c r="J430" s="891"/>
      <c r="K430" s="891"/>
      <c r="L430" s="891"/>
      <c r="M430" s="891"/>
      <c r="N430" s="891"/>
      <c r="O430" s="891"/>
    </row>
    <row r="431" spans="1:15" ht="15.75" customHeight="1">
      <c r="A431" s="891"/>
      <c r="B431" s="891"/>
      <c r="C431" s="891"/>
      <c r="D431" s="891"/>
      <c r="E431" s="891"/>
      <c r="F431" s="891"/>
      <c r="G431" s="891"/>
      <c r="H431" s="891"/>
      <c r="I431" s="891"/>
      <c r="J431" s="891"/>
      <c r="K431" s="891"/>
      <c r="L431" s="891"/>
      <c r="M431" s="891"/>
      <c r="N431" s="891"/>
      <c r="O431" s="891"/>
    </row>
    <row r="432" spans="1:15" ht="15.75" customHeight="1">
      <c r="A432" s="891"/>
      <c r="B432" s="891"/>
      <c r="C432" s="891"/>
      <c r="D432" s="891"/>
      <c r="E432" s="891"/>
      <c r="F432" s="891"/>
      <c r="G432" s="891"/>
      <c r="H432" s="891"/>
      <c r="I432" s="891"/>
      <c r="J432" s="891"/>
      <c r="K432" s="891"/>
      <c r="L432" s="891"/>
      <c r="M432" s="891"/>
      <c r="N432" s="891"/>
      <c r="O432" s="891"/>
    </row>
    <row r="433" spans="1:15" ht="15.75" customHeight="1">
      <c r="A433" s="891"/>
      <c r="B433" s="891"/>
      <c r="C433" s="891"/>
      <c r="D433" s="891"/>
      <c r="E433" s="891"/>
      <c r="F433" s="891"/>
      <c r="G433" s="891"/>
      <c r="H433" s="891"/>
      <c r="I433" s="891"/>
      <c r="J433" s="891"/>
      <c r="K433" s="891"/>
      <c r="L433" s="891"/>
      <c r="M433" s="891"/>
      <c r="N433" s="891"/>
      <c r="O433" s="891"/>
    </row>
    <row r="434" spans="1:15" ht="15.75" customHeight="1">
      <c r="A434" s="891"/>
      <c r="B434" s="891"/>
      <c r="C434" s="891"/>
      <c r="D434" s="891"/>
      <c r="E434" s="891"/>
      <c r="F434" s="891"/>
      <c r="G434" s="891"/>
      <c r="H434" s="891"/>
      <c r="I434" s="891"/>
      <c r="J434" s="891"/>
      <c r="K434" s="891"/>
      <c r="L434" s="891"/>
      <c r="M434" s="891"/>
      <c r="N434" s="891"/>
      <c r="O434" s="891"/>
    </row>
    <row r="435" spans="1:15" ht="15.75" customHeight="1">
      <c r="A435" s="891"/>
      <c r="B435" s="891"/>
      <c r="C435" s="891"/>
      <c r="D435" s="891"/>
      <c r="E435" s="891"/>
      <c r="F435" s="891"/>
      <c r="G435" s="891"/>
      <c r="H435" s="891"/>
      <c r="I435" s="891"/>
      <c r="J435" s="891"/>
      <c r="K435" s="891"/>
      <c r="L435" s="891"/>
      <c r="M435" s="891"/>
      <c r="N435" s="891"/>
      <c r="O435" s="891"/>
    </row>
    <row r="436" spans="1:15" ht="15.75" customHeight="1">
      <c r="A436" s="891"/>
      <c r="B436" s="891"/>
      <c r="C436" s="891"/>
      <c r="D436" s="891"/>
      <c r="E436" s="891"/>
      <c r="F436" s="891"/>
      <c r="G436" s="891"/>
      <c r="H436" s="891"/>
      <c r="I436" s="891"/>
      <c r="J436" s="891"/>
      <c r="K436" s="891"/>
      <c r="L436" s="891"/>
      <c r="M436" s="891"/>
      <c r="N436" s="891"/>
      <c r="O436" s="891"/>
    </row>
    <row r="437" spans="1:15" ht="15.75" customHeight="1">
      <c r="A437" s="891"/>
      <c r="B437" s="891"/>
      <c r="C437" s="891"/>
      <c r="D437" s="891"/>
      <c r="E437" s="891"/>
      <c r="F437" s="891"/>
      <c r="G437" s="891"/>
      <c r="H437" s="891"/>
      <c r="I437" s="891"/>
      <c r="J437" s="891"/>
      <c r="K437" s="891"/>
      <c r="L437" s="891"/>
      <c r="M437" s="891"/>
      <c r="N437" s="891"/>
      <c r="O437" s="891"/>
    </row>
    <row r="438" spans="1:15" ht="15.75" customHeight="1">
      <c r="A438" s="891"/>
      <c r="B438" s="891"/>
      <c r="C438" s="891"/>
      <c r="D438" s="891"/>
      <c r="E438" s="891"/>
      <c r="F438" s="891"/>
      <c r="G438" s="891"/>
      <c r="H438" s="891"/>
      <c r="I438" s="891"/>
      <c r="J438" s="891"/>
      <c r="K438" s="891"/>
      <c r="L438" s="891"/>
      <c r="M438" s="891"/>
      <c r="N438" s="891"/>
      <c r="O438" s="891"/>
    </row>
    <row r="439" spans="1:15" ht="15.75" customHeight="1">
      <c r="A439" s="891"/>
      <c r="B439" s="891"/>
      <c r="C439" s="891"/>
      <c r="D439" s="891"/>
      <c r="E439" s="891"/>
      <c r="F439" s="891"/>
      <c r="G439" s="891"/>
      <c r="H439" s="891"/>
      <c r="I439" s="891"/>
      <c r="J439" s="891"/>
      <c r="K439" s="891"/>
      <c r="L439" s="891"/>
      <c r="M439" s="891"/>
      <c r="N439" s="891"/>
      <c r="O439" s="891"/>
    </row>
    <row r="440" spans="1:15" ht="15.75" customHeight="1">
      <c r="A440" s="891"/>
      <c r="B440" s="891"/>
      <c r="C440" s="891"/>
      <c r="D440" s="891"/>
      <c r="E440" s="891"/>
      <c r="F440" s="891"/>
      <c r="G440" s="891"/>
      <c r="H440" s="891"/>
      <c r="I440" s="891"/>
      <c r="J440" s="891"/>
      <c r="K440" s="891"/>
      <c r="L440" s="891"/>
      <c r="M440" s="891"/>
      <c r="N440" s="891"/>
      <c r="O440" s="891"/>
    </row>
    <row r="441" spans="1:15" ht="15.75" customHeight="1">
      <c r="A441" s="891"/>
      <c r="B441" s="891"/>
      <c r="C441" s="891"/>
      <c r="D441" s="891"/>
      <c r="E441" s="891"/>
      <c r="F441" s="891"/>
      <c r="G441" s="891"/>
      <c r="H441" s="891"/>
      <c r="I441" s="891"/>
      <c r="J441" s="891"/>
      <c r="K441" s="891"/>
      <c r="L441" s="891"/>
      <c r="M441" s="891"/>
      <c r="N441" s="891"/>
      <c r="O441" s="891"/>
    </row>
    <row r="442" spans="1:15" ht="15.75" customHeight="1">
      <c r="A442" s="891"/>
      <c r="B442" s="891"/>
      <c r="C442" s="891"/>
      <c r="D442" s="891"/>
      <c r="E442" s="891"/>
      <c r="F442" s="891"/>
      <c r="G442" s="891"/>
      <c r="H442" s="891"/>
      <c r="I442" s="891"/>
      <c r="J442" s="891"/>
      <c r="K442" s="891"/>
      <c r="L442" s="891"/>
      <c r="M442" s="891"/>
      <c r="N442" s="891"/>
      <c r="O442" s="891"/>
    </row>
    <row r="443" spans="1:15" ht="15.75" customHeight="1">
      <c r="A443" s="891"/>
      <c r="B443" s="891"/>
      <c r="C443" s="891"/>
      <c r="D443" s="891"/>
      <c r="E443" s="891"/>
      <c r="F443" s="891"/>
      <c r="G443" s="891"/>
      <c r="H443" s="891"/>
      <c r="I443" s="891"/>
      <c r="J443" s="891"/>
      <c r="K443" s="891"/>
      <c r="L443" s="891"/>
      <c r="M443" s="891"/>
      <c r="N443" s="891"/>
      <c r="O443" s="891"/>
    </row>
    <row r="444" spans="1:15" ht="15.75" customHeight="1">
      <c r="A444" s="891"/>
      <c r="B444" s="891"/>
      <c r="C444" s="891"/>
      <c r="D444" s="891"/>
      <c r="E444" s="891"/>
      <c r="F444" s="891"/>
      <c r="G444" s="891"/>
      <c r="H444" s="891"/>
      <c r="I444" s="891"/>
      <c r="J444" s="891"/>
      <c r="K444" s="891"/>
      <c r="L444" s="891"/>
      <c r="M444" s="891"/>
      <c r="N444" s="891"/>
      <c r="O444" s="891"/>
    </row>
    <row r="445" spans="1:15" ht="15.75" customHeight="1">
      <c r="A445" s="891"/>
      <c r="B445" s="891"/>
      <c r="C445" s="891"/>
      <c r="D445" s="891"/>
      <c r="E445" s="891"/>
      <c r="F445" s="891"/>
      <c r="G445" s="891"/>
      <c r="H445" s="891"/>
      <c r="I445" s="891"/>
      <c r="J445" s="891"/>
      <c r="K445" s="891"/>
      <c r="L445" s="891"/>
      <c r="M445" s="891"/>
      <c r="N445" s="891"/>
      <c r="O445" s="891"/>
    </row>
    <row r="446" spans="1:15" ht="15.75" customHeight="1">
      <c r="A446" s="891"/>
      <c r="B446" s="891"/>
      <c r="C446" s="891"/>
      <c r="D446" s="891"/>
      <c r="E446" s="891"/>
      <c r="F446" s="891"/>
      <c r="G446" s="891"/>
      <c r="H446" s="891"/>
      <c r="I446" s="891"/>
      <c r="J446" s="891"/>
      <c r="K446" s="891"/>
      <c r="L446" s="891"/>
      <c r="M446" s="891"/>
      <c r="N446" s="891"/>
      <c r="O446" s="891"/>
    </row>
    <row r="447" spans="1:15" ht="15.75" customHeight="1">
      <c r="A447" s="891"/>
      <c r="B447" s="891"/>
      <c r="C447" s="891"/>
      <c r="D447" s="891"/>
      <c r="E447" s="891"/>
      <c r="F447" s="891"/>
      <c r="G447" s="891"/>
      <c r="H447" s="891"/>
      <c r="I447" s="891"/>
      <c r="J447" s="891"/>
      <c r="K447" s="891"/>
      <c r="L447" s="891"/>
      <c r="M447" s="891"/>
      <c r="N447" s="891"/>
      <c r="O447" s="891"/>
    </row>
    <row r="448" spans="1:15" ht="15.75" customHeight="1">
      <c r="A448" s="891"/>
      <c r="B448" s="891"/>
      <c r="C448" s="891"/>
      <c r="D448" s="891"/>
      <c r="E448" s="891"/>
      <c r="F448" s="891"/>
      <c r="G448" s="891"/>
      <c r="H448" s="891"/>
      <c r="I448" s="891"/>
      <c r="J448" s="891"/>
      <c r="K448" s="891"/>
      <c r="L448" s="891"/>
      <c r="M448" s="891"/>
      <c r="N448" s="891"/>
      <c r="O448" s="891"/>
    </row>
    <row r="449" spans="1:15" ht="15.75" customHeight="1">
      <c r="A449" s="891"/>
      <c r="B449" s="891"/>
      <c r="C449" s="891"/>
      <c r="D449" s="891"/>
      <c r="E449" s="891"/>
      <c r="F449" s="891"/>
      <c r="G449" s="891"/>
      <c r="H449" s="891"/>
      <c r="I449" s="891"/>
      <c r="J449" s="891"/>
      <c r="K449" s="891"/>
      <c r="L449" s="891"/>
      <c r="M449" s="891"/>
      <c r="N449" s="891"/>
      <c r="O449" s="891"/>
    </row>
    <row r="450" spans="1:15" ht="15.75" customHeight="1">
      <c r="A450" s="891"/>
      <c r="B450" s="891"/>
      <c r="C450" s="891"/>
      <c r="D450" s="891"/>
      <c r="E450" s="891"/>
      <c r="F450" s="891"/>
      <c r="G450" s="891"/>
      <c r="H450" s="891"/>
      <c r="I450" s="891"/>
      <c r="J450" s="891"/>
      <c r="K450" s="891"/>
      <c r="L450" s="891"/>
      <c r="M450" s="891"/>
      <c r="N450" s="891"/>
      <c r="O450" s="891"/>
    </row>
    <row r="451" spans="1:15" ht="15.75" customHeight="1">
      <c r="A451" s="891"/>
      <c r="B451" s="891"/>
      <c r="C451" s="891"/>
      <c r="D451" s="891"/>
      <c r="E451" s="891"/>
      <c r="F451" s="891"/>
      <c r="G451" s="891"/>
      <c r="H451" s="891"/>
      <c r="I451" s="891"/>
      <c r="J451" s="891"/>
      <c r="K451" s="891"/>
      <c r="L451" s="891"/>
      <c r="M451" s="891"/>
      <c r="N451" s="891"/>
      <c r="O451" s="891"/>
    </row>
    <row r="452" spans="1:15" ht="15.75" customHeight="1">
      <c r="A452" s="891"/>
      <c r="B452" s="891"/>
      <c r="C452" s="891"/>
      <c r="D452" s="891"/>
      <c r="E452" s="891"/>
      <c r="F452" s="891"/>
      <c r="G452" s="891"/>
      <c r="H452" s="891"/>
      <c r="I452" s="891"/>
      <c r="J452" s="891"/>
      <c r="K452" s="891"/>
      <c r="L452" s="891"/>
      <c r="M452" s="891"/>
      <c r="N452" s="891"/>
      <c r="O452" s="891"/>
    </row>
    <row r="453" spans="1:15" ht="15.75" customHeight="1">
      <c r="A453" s="891"/>
      <c r="B453" s="891"/>
      <c r="C453" s="891"/>
      <c r="D453" s="891"/>
      <c r="E453" s="891"/>
      <c r="F453" s="891"/>
      <c r="G453" s="891"/>
      <c r="H453" s="891"/>
      <c r="I453" s="891"/>
      <c r="J453" s="891"/>
      <c r="K453" s="891"/>
      <c r="L453" s="891"/>
      <c r="M453" s="891"/>
      <c r="N453" s="891"/>
      <c r="O453" s="891"/>
    </row>
    <row r="454" spans="1:15" ht="15.75" customHeight="1">
      <c r="A454" s="891"/>
      <c r="B454" s="891"/>
      <c r="C454" s="891"/>
      <c r="D454" s="891"/>
      <c r="E454" s="891"/>
      <c r="F454" s="891"/>
      <c r="G454" s="891"/>
      <c r="H454" s="891"/>
      <c r="I454" s="891"/>
      <c r="J454" s="891"/>
      <c r="K454" s="891"/>
      <c r="L454" s="891"/>
      <c r="M454" s="891"/>
      <c r="N454" s="891"/>
      <c r="O454" s="891"/>
    </row>
    <row r="455" spans="1:15" ht="15.75" customHeight="1">
      <c r="A455" s="891"/>
      <c r="B455" s="891"/>
      <c r="C455" s="891"/>
      <c r="D455" s="891"/>
      <c r="E455" s="891"/>
      <c r="F455" s="891"/>
      <c r="G455" s="891"/>
      <c r="H455" s="891"/>
      <c r="I455" s="891"/>
      <c r="J455" s="891"/>
      <c r="K455" s="891"/>
      <c r="L455" s="891"/>
      <c r="M455" s="891"/>
      <c r="N455" s="891"/>
      <c r="O455" s="891"/>
    </row>
    <row r="456" spans="1:15" ht="15.75" customHeight="1">
      <c r="A456" s="891"/>
      <c r="B456" s="891"/>
      <c r="C456" s="891"/>
      <c r="D456" s="891"/>
      <c r="E456" s="891"/>
      <c r="F456" s="891"/>
      <c r="G456" s="891"/>
      <c r="H456" s="891"/>
      <c r="I456" s="891"/>
      <c r="J456" s="891"/>
      <c r="K456" s="891"/>
      <c r="L456" s="891"/>
      <c r="M456" s="891"/>
      <c r="N456" s="891"/>
      <c r="O456" s="891"/>
    </row>
    <row r="457" spans="1:15" ht="15.75" customHeight="1">
      <c r="A457" s="891"/>
      <c r="B457" s="891"/>
      <c r="C457" s="891"/>
      <c r="D457" s="891"/>
      <c r="E457" s="891"/>
      <c r="F457" s="891"/>
      <c r="G457" s="891"/>
      <c r="H457" s="891"/>
      <c r="I457" s="891"/>
      <c r="J457" s="891"/>
      <c r="K457" s="891"/>
      <c r="L457" s="891"/>
      <c r="M457" s="891"/>
      <c r="N457" s="891"/>
      <c r="O457" s="891"/>
    </row>
    <row r="458" spans="1:15" ht="15.75" customHeight="1">
      <c r="A458" s="891"/>
      <c r="B458" s="891"/>
      <c r="C458" s="891"/>
      <c r="D458" s="891"/>
      <c r="E458" s="891"/>
      <c r="F458" s="891"/>
      <c r="G458" s="891"/>
      <c r="H458" s="891"/>
      <c r="I458" s="891"/>
      <c r="J458" s="891"/>
      <c r="K458" s="891"/>
      <c r="L458" s="891"/>
      <c r="M458" s="891"/>
      <c r="N458" s="891"/>
      <c r="O458" s="891"/>
    </row>
    <row r="459" spans="1:15" ht="15.75" customHeight="1">
      <c r="A459" s="891"/>
      <c r="B459" s="891"/>
      <c r="C459" s="891"/>
      <c r="D459" s="891"/>
      <c r="E459" s="891"/>
      <c r="F459" s="891"/>
      <c r="G459" s="891"/>
      <c r="H459" s="891"/>
      <c r="I459" s="891"/>
      <c r="J459" s="891"/>
      <c r="K459" s="891"/>
      <c r="L459" s="891"/>
      <c r="M459" s="891"/>
      <c r="N459" s="891"/>
      <c r="O459" s="891"/>
    </row>
    <row r="460" spans="1:15" ht="15.75" customHeight="1">
      <c r="A460" s="891"/>
      <c r="B460" s="891"/>
      <c r="C460" s="891"/>
      <c r="D460" s="891"/>
      <c r="E460" s="891"/>
      <c r="F460" s="891"/>
      <c r="G460" s="891"/>
      <c r="H460" s="891"/>
      <c r="I460" s="891"/>
      <c r="J460" s="891"/>
      <c r="K460" s="891"/>
      <c r="L460" s="891"/>
      <c r="M460" s="891"/>
      <c r="N460" s="891"/>
      <c r="O460" s="891"/>
    </row>
    <row r="461" spans="1:15" ht="15.75" customHeight="1">
      <c r="A461" s="891"/>
      <c r="B461" s="891"/>
      <c r="C461" s="891"/>
      <c r="D461" s="891"/>
      <c r="E461" s="891"/>
      <c r="F461" s="891"/>
      <c r="G461" s="891"/>
      <c r="H461" s="891"/>
      <c r="I461" s="891"/>
      <c r="J461" s="891"/>
      <c r="K461" s="891"/>
      <c r="L461" s="891"/>
      <c r="M461" s="891"/>
      <c r="N461" s="891"/>
      <c r="O461" s="891"/>
    </row>
    <row r="462" spans="1:15" ht="15.75" customHeight="1">
      <c r="A462" s="891"/>
      <c r="B462" s="891"/>
      <c r="C462" s="891"/>
      <c r="D462" s="891"/>
      <c r="E462" s="891"/>
      <c r="F462" s="891"/>
      <c r="G462" s="891"/>
      <c r="H462" s="891"/>
      <c r="I462" s="891"/>
      <c r="J462" s="891"/>
      <c r="K462" s="891"/>
      <c r="L462" s="891"/>
      <c r="M462" s="891"/>
      <c r="N462" s="891"/>
      <c r="O462" s="891"/>
    </row>
    <row r="463" spans="1:15" ht="15.75" customHeight="1">
      <c r="A463" s="891"/>
      <c r="B463" s="891"/>
      <c r="C463" s="891"/>
      <c r="D463" s="891"/>
      <c r="E463" s="891"/>
      <c r="F463" s="891"/>
      <c r="G463" s="891"/>
      <c r="H463" s="891"/>
      <c r="I463" s="891"/>
      <c r="J463" s="891"/>
      <c r="K463" s="891"/>
      <c r="L463" s="891"/>
      <c r="M463" s="891"/>
      <c r="N463" s="891"/>
      <c r="O463" s="891"/>
    </row>
    <row r="464" spans="1:15" ht="15.75" customHeight="1">
      <c r="A464" s="891"/>
      <c r="B464" s="891"/>
      <c r="C464" s="891"/>
      <c r="D464" s="891"/>
      <c r="E464" s="891"/>
      <c r="F464" s="891"/>
      <c r="G464" s="891"/>
      <c r="H464" s="891"/>
      <c r="I464" s="891"/>
      <c r="J464" s="891"/>
      <c r="K464" s="891"/>
      <c r="L464" s="891"/>
      <c r="M464" s="891"/>
      <c r="N464" s="891"/>
      <c r="O464" s="891"/>
    </row>
    <row r="465" spans="1:15" ht="15.75" customHeight="1">
      <c r="A465" s="891"/>
      <c r="B465" s="891"/>
      <c r="C465" s="891"/>
      <c r="D465" s="891"/>
      <c r="E465" s="891"/>
      <c r="F465" s="891"/>
      <c r="G465" s="891"/>
      <c r="H465" s="891"/>
      <c r="I465" s="891"/>
      <c r="J465" s="891"/>
      <c r="K465" s="891"/>
      <c r="L465" s="891"/>
      <c r="M465" s="891"/>
      <c r="N465" s="891"/>
      <c r="O465" s="891"/>
    </row>
    <row r="466" spans="1:15" ht="15.75" customHeight="1">
      <c r="A466" s="891"/>
      <c r="B466" s="891"/>
      <c r="C466" s="891"/>
      <c r="D466" s="891"/>
      <c r="E466" s="891"/>
      <c r="F466" s="891"/>
      <c r="G466" s="891"/>
      <c r="H466" s="891"/>
      <c r="I466" s="891"/>
      <c r="J466" s="891"/>
      <c r="K466" s="891"/>
      <c r="L466" s="891"/>
      <c r="M466" s="891"/>
      <c r="N466" s="891"/>
      <c r="O466" s="891"/>
    </row>
    <row r="467" spans="1:15" ht="15.75" customHeight="1">
      <c r="A467" s="891"/>
      <c r="B467" s="891"/>
      <c r="C467" s="891"/>
      <c r="D467" s="891"/>
      <c r="E467" s="891"/>
      <c r="F467" s="891"/>
      <c r="G467" s="891"/>
      <c r="H467" s="891"/>
      <c r="I467" s="891"/>
      <c r="J467" s="891"/>
      <c r="K467" s="891"/>
      <c r="L467" s="891"/>
      <c r="M467" s="891"/>
      <c r="N467" s="891"/>
      <c r="O467" s="891"/>
    </row>
    <row r="468" spans="1:15" ht="15.75" customHeight="1">
      <c r="A468" s="891"/>
      <c r="B468" s="891"/>
      <c r="C468" s="891"/>
      <c r="D468" s="891"/>
      <c r="E468" s="891"/>
      <c r="F468" s="891"/>
      <c r="G468" s="891"/>
      <c r="H468" s="891"/>
      <c r="I468" s="891"/>
      <c r="J468" s="891"/>
      <c r="K468" s="891"/>
      <c r="L468" s="891"/>
      <c r="M468" s="891"/>
      <c r="N468" s="891"/>
      <c r="O468" s="891"/>
    </row>
    <row r="469" spans="1:15" ht="15.75" customHeight="1">
      <c r="A469" s="891"/>
      <c r="B469" s="891"/>
      <c r="C469" s="891"/>
      <c r="D469" s="891"/>
      <c r="E469" s="891"/>
      <c r="F469" s="891"/>
      <c r="G469" s="891"/>
      <c r="H469" s="891"/>
      <c r="I469" s="891"/>
      <c r="J469" s="891"/>
      <c r="K469" s="891"/>
      <c r="L469" s="891"/>
      <c r="M469" s="891"/>
      <c r="N469" s="891"/>
      <c r="O469" s="891"/>
    </row>
    <row r="470" spans="1:15" ht="15.75" customHeight="1">
      <c r="A470" s="891"/>
      <c r="B470" s="891"/>
      <c r="C470" s="891"/>
      <c r="D470" s="891"/>
      <c r="E470" s="891"/>
      <c r="F470" s="891"/>
      <c r="G470" s="891"/>
      <c r="H470" s="891"/>
      <c r="I470" s="891"/>
      <c r="J470" s="891"/>
      <c r="K470" s="891"/>
      <c r="L470" s="891"/>
      <c r="M470" s="891"/>
      <c r="N470" s="891"/>
      <c r="O470" s="891"/>
    </row>
    <row r="471" spans="1:15" ht="15.75" customHeight="1">
      <c r="A471" s="891"/>
      <c r="B471" s="891"/>
      <c r="C471" s="891"/>
      <c r="D471" s="891"/>
      <c r="E471" s="891"/>
      <c r="F471" s="891"/>
      <c r="G471" s="891"/>
      <c r="H471" s="891"/>
      <c r="I471" s="891"/>
      <c r="J471" s="891"/>
      <c r="K471" s="891"/>
      <c r="L471" s="891"/>
      <c r="M471" s="891"/>
      <c r="N471" s="891"/>
      <c r="O471" s="891"/>
    </row>
    <row r="472" spans="1:15" ht="15.75" customHeight="1">
      <c r="A472" s="891"/>
      <c r="B472" s="891"/>
      <c r="C472" s="891"/>
      <c r="D472" s="891"/>
      <c r="E472" s="891"/>
      <c r="F472" s="891"/>
      <c r="G472" s="891"/>
      <c r="H472" s="891"/>
      <c r="I472" s="891"/>
      <c r="J472" s="891"/>
      <c r="K472" s="891"/>
      <c r="L472" s="891"/>
      <c r="M472" s="891"/>
      <c r="N472" s="891"/>
      <c r="O472" s="891"/>
    </row>
    <row r="473" spans="1:15" ht="15.75" customHeight="1">
      <c r="A473" s="891"/>
      <c r="B473" s="891"/>
      <c r="C473" s="891"/>
      <c r="D473" s="891"/>
      <c r="E473" s="891"/>
      <c r="F473" s="891"/>
      <c r="G473" s="891"/>
      <c r="H473" s="891"/>
      <c r="I473" s="891"/>
      <c r="J473" s="891"/>
      <c r="K473" s="891"/>
      <c r="L473" s="891"/>
      <c r="M473" s="891"/>
      <c r="N473" s="891"/>
      <c r="O473" s="891"/>
    </row>
    <row r="474" spans="1:15" ht="15.75" customHeight="1">
      <c r="A474" s="891"/>
      <c r="B474" s="891"/>
      <c r="C474" s="891"/>
      <c r="D474" s="891"/>
      <c r="E474" s="891"/>
      <c r="F474" s="891"/>
      <c r="G474" s="891"/>
      <c r="H474" s="891"/>
      <c r="I474" s="891"/>
      <c r="J474" s="891"/>
      <c r="K474" s="891"/>
      <c r="L474" s="891"/>
      <c r="M474" s="891"/>
      <c r="N474" s="891"/>
      <c r="O474" s="891"/>
    </row>
    <row r="475" spans="1:15" ht="15.75" customHeight="1">
      <c r="A475" s="891"/>
      <c r="B475" s="891"/>
      <c r="C475" s="891"/>
      <c r="D475" s="891"/>
      <c r="E475" s="891"/>
      <c r="F475" s="891"/>
      <c r="G475" s="891"/>
      <c r="H475" s="891"/>
      <c r="I475" s="891"/>
      <c r="J475" s="891"/>
      <c r="K475" s="891"/>
      <c r="L475" s="891"/>
      <c r="M475" s="891"/>
      <c r="N475" s="891"/>
      <c r="O475" s="891"/>
    </row>
    <row r="476" spans="1:15" ht="15.75" customHeight="1">
      <c r="A476" s="891"/>
      <c r="B476" s="891"/>
      <c r="C476" s="891"/>
      <c r="D476" s="891"/>
      <c r="E476" s="891"/>
      <c r="F476" s="891"/>
      <c r="G476" s="891"/>
      <c r="H476" s="891"/>
      <c r="I476" s="891"/>
      <c r="J476" s="891"/>
      <c r="K476" s="891"/>
      <c r="L476" s="891"/>
      <c r="M476" s="891"/>
      <c r="N476" s="891"/>
      <c r="O476" s="891"/>
    </row>
    <row r="477" spans="1:15" ht="15.75" customHeight="1">
      <c r="A477" s="891"/>
      <c r="B477" s="891"/>
      <c r="C477" s="891"/>
      <c r="D477" s="891"/>
      <c r="E477" s="891"/>
      <c r="F477" s="891"/>
      <c r="G477" s="891"/>
      <c r="H477" s="891"/>
      <c r="I477" s="891"/>
      <c r="J477" s="891"/>
      <c r="K477" s="891"/>
      <c r="L477" s="891"/>
      <c r="M477" s="891"/>
      <c r="N477" s="891"/>
      <c r="O477" s="891"/>
    </row>
    <row r="478" spans="1:15" ht="15.75" customHeight="1">
      <c r="A478" s="891"/>
      <c r="B478" s="891"/>
      <c r="C478" s="891"/>
      <c r="D478" s="891"/>
      <c r="E478" s="891"/>
      <c r="F478" s="891"/>
      <c r="G478" s="891"/>
      <c r="H478" s="891"/>
      <c r="I478" s="891"/>
      <c r="J478" s="891"/>
      <c r="K478" s="891"/>
      <c r="L478" s="891"/>
      <c r="M478" s="891"/>
      <c r="N478" s="891"/>
      <c r="O478" s="891"/>
    </row>
    <row r="479" spans="1:15" ht="15.75" customHeight="1">
      <c r="A479" s="891"/>
      <c r="B479" s="891"/>
      <c r="C479" s="891"/>
      <c r="D479" s="891"/>
      <c r="E479" s="891"/>
      <c r="F479" s="891"/>
      <c r="G479" s="891"/>
      <c r="H479" s="891"/>
      <c r="I479" s="891"/>
      <c r="J479" s="891"/>
      <c r="K479" s="891"/>
      <c r="L479" s="891"/>
      <c r="M479" s="891"/>
      <c r="N479" s="891"/>
      <c r="O479" s="891"/>
    </row>
    <row r="480" spans="1:15" ht="15.75" customHeight="1">
      <c r="A480" s="891"/>
      <c r="B480" s="891"/>
      <c r="C480" s="891"/>
      <c r="D480" s="891"/>
      <c r="E480" s="891"/>
      <c r="F480" s="891"/>
      <c r="G480" s="891"/>
      <c r="H480" s="891"/>
      <c r="I480" s="891"/>
      <c r="J480" s="891"/>
      <c r="K480" s="891"/>
      <c r="L480" s="891"/>
      <c r="M480" s="891"/>
      <c r="N480" s="891"/>
      <c r="O480" s="891"/>
    </row>
    <row r="481" spans="1:15" ht="15.75" customHeight="1">
      <c r="A481" s="891"/>
      <c r="B481" s="891"/>
      <c r="C481" s="891"/>
      <c r="D481" s="891"/>
      <c r="E481" s="891"/>
      <c r="F481" s="891"/>
      <c r="G481" s="891"/>
      <c r="H481" s="891"/>
      <c r="I481" s="891"/>
      <c r="J481" s="891"/>
      <c r="K481" s="891"/>
      <c r="L481" s="891"/>
      <c r="M481" s="891"/>
      <c r="N481" s="891"/>
      <c r="O481" s="891"/>
    </row>
    <row r="482" spans="1:15" ht="15.75" customHeight="1">
      <c r="A482" s="891"/>
      <c r="B482" s="891"/>
      <c r="C482" s="891"/>
      <c r="D482" s="891"/>
      <c r="E482" s="891"/>
      <c r="F482" s="891"/>
      <c r="G482" s="891"/>
      <c r="H482" s="891"/>
      <c r="I482" s="891"/>
      <c r="J482" s="891"/>
      <c r="K482" s="891"/>
      <c r="L482" s="891"/>
      <c r="M482" s="891"/>
      <c r="N482" s="891"/>
      <c r="O482" s="891"/>
    </row>
    <row r="483" spans="1:15" ht="15.75" customHeight="1">
      <c r="A483" s="891"/>
      <c r="B483" s="891"/>
      <c r="C483" s="891"/>
      <c r="D483" s="891"/>
      <c r="E483" s="891"/>
      <c r="F483" s="891"/>
      <c r="G483" s="891"/>
      <c r="H483" s="891"/>
      <c r="I483" s="891"/>
      <c r="J483" s="891"/>
      <c r="K483" s="891"/>
      <c r="L483" s="891"/>
      <c r="M483" s="891"/>
      <c r="N483" s="891"/>
      <c r="O483" s="891"/>
    </row>
    <row r="484" spans="1:15" ht="15.75" customHeight="1">
      <c r="A484" s="891"/>
      <c r="B484" s="891"/>
      <c r="C484" s="891"/>
      <c r="D484" s="891"/>
      <c r="E484" s="891"/>
      <c r="F484" s="891"/>
      <c r="G484" s="891"/>
      <c r="H484" s="891"/>
      <c r="I484" s="891"/>
      <c r="J484" s="891"/>
      <c r="K484" s="891"/>
      <c r="L484" s="891"/>
      <c r="M484" s="891"/>
      <c r="N484" s="891"/>
      <c r="O484" s="891"/>
    </row>
    <row r="485" spans="1:15" ht="15.75" customHeight="1">
      <c r="A485" s="891"/>
      <c r="B485" s="891"/>
      <c r="C485" s="891"/>
      <c r="D485" s="891"/>
      <c r="E485" s="891"/>
      <c r="F485" s="891"/>
      <c r="G485" s="891"/>
      <c r="H485" s="891"/>
      <c r="I485" s="891"/>
      <c r="J485" s="891"/>
      <c r="K485" s="891"/>
      <c r="L485" s="891"/>
      <c r="M485" s="891"/>
      <c r="N485" s="891"/>
      <c r="O485" s="891"/>
    </row>
    <row r="486" spans="1:15" ht="15.75" customHeight="1">
      <c r="A486" s="891"/>
      <c r="B486" s="891"/>
      <c r="C486" s="891"/>
      <c r="D486" s="891"/>
      <c r="E486" s="891"/>
      <c r="F486" s="891"/>
      <c r="G486" s="891"/>
      <c r="H486" s="891"/>
      <c r="I486" s="891"/>
      <c r="J486" s="891"/>
      <c r="K486" s="891"/>
      <c r="L486" s="891"/>
      <c r="M486" s="891"/>
      <c r="N486" s="891"/>
      <c r="O486" s="891"/>
    </row>
    <row r="487" spans="1:15" ht="15.75" customHeight="1">
      <c r="A487" s="891"/>
      <c r="B487" s="891"/>
      <c r="C487" s="891"/>
      <c r="D487" s="891"/>
      <c r="E487" s="891"/>
      <c r="F487" s="891"/>
      <c r="G487" s="891"/>
      <c r="H487" s="891"/>
      <c r="I487" s="891"/>
      <c r="J487" s="891"/>
      <c r="K487" s="891"/>
      <c r="L487" s="891"/>
      <c r="M487" s="891"/>
      <c r="N487" s="891"/>
      <c r="O487" s="891"/>
    </row>
    <row r="488" spans="1:15" ht="15.75" customHeight="1">
      <c r="A488" s="891"/>
      <c r="B488" s="891"/>
      <c r="C488" s="891"/>
      <c r="D488" s="891"/>
      <c r="E488" s="891"/>
      <c r="F488" s="891"/>
      <c r="G488" s="891"/>
      <c r="H488" s="891"/>
      <c r="I488" s="891"/>
      <c r="J488" s="891"/>
      <c r="K488" s="891"/>
      <c r="L488" s="891"/>
      <c r="M488" s="891"/>
      <c r="N488" s="891"/>
      <c r="O488" s="891"/>
    </row>
    <row r="489" spans="1:15" ht="15.75" customHeight="1">
      <c r="A489" s="891"/>
      <c r="B489" s="891"/>
      <c r="C489" s="891"/>
      <c r="D489" s="891"/>
      <c r="E489" s="891"/>
      <c r="F489" s="891"/>
      <c r="G489" s="891"/>
      <c r="H489" s="891"/>
      <c r="I489" s="891"/>
      <c r="J489" s="891"/>
      <c r="K489" s="891"/>
      <c r="L489" s="891"/>
      <c r="M489" s="891"/>
      <c r="N489" s="891"/>
      <c r="O489" s="891"/>
    </row>
    <row r="490" spans="1:15" ht="15.75" customHeight="1">
      <c r="A490" s="891"/>
      <c r="B490" s="891"/>
      <c r="C490" s="891"/>
      <c r="D490" s="891"/>
      <c r="E490" s="891"/>
      <c r="F490" s="891"/>
      <c r="G490" s="891"/>
      <c r="H490" s="891"/>
      <c r="I490" s="891"/>
      <c r="J490" s="891"/>
      <c r="K490" s="891"/>
      <c r="L490" s="891"/>
      <c r="M490" s="891"/>
      <c r="N490" s="891"/>
      <c r="O490" s="891"/>
    </row>
    <row r="491" spans="1:15" ht="15.75" customHeight="1">
      <c r="A491" s="891"/>
      <c r="B491" s="891"/>
      <c r="C491" s="891"/>
      <c r="D491" s="891"/>
      <c r="E491" s="891"/>
      <c r="F491" s="891"/>
      <c r="G491" s="891"/>
      <c r="H491" s="891"/>
      <c r="I491" s="891"/>
      <c r="J491" s="891"/>
      <c r="K491" s="891"/>
      <c r="L491" s="891"/>
      <c r="M491" s="891"/>
      <c r="N491" s="891"/>
      <c r="O491" s="891"/>
    </row>
    <row r="492" spans="1:15" ht="15.75" customHeight="1">
      <c r="A492" s="891"/>
      <c r="B492" s="891"/>
      <c r="C492" s="891"/>
      <c r="D492" s="891"/>
      <c r="E492" s="891"/>
      <c r="F492" s="891"/>
      <c r="G492" s="891"/>
      <c r="H492" s="891"/>
      <c r="I492" s="891"/>
      <c r="J492" s="891"/>
      <c r="K492" s="891"/>
      <c r="L492" s="891"/>
      <c r="M492" s="891"/>
      <c r="N492" s="891"/>
      <c r="O492" s="891"/>
    </row>
    <row r="493" spans="1:15" ht="15.75" customHeight="1">
      <c r="A493" s="891"/>
      <c r="B493" s="891"/>
      <c r="C493" s="891"/>
      <c r="D493" s="891"/>
      <c r="E493" s="891"/>
      <c r="F493" s="891"/>
      <c r="G493" s="891"/>
      <c r="H493" s="891"/>
      <c r="I493" s="891"/>
      <c r="J493" s="891"/>
      <c r="K493" s="891"/>
      <c r="L493" s="891"/>
      <c r="M493" s="891"/>
      <c r="N493" s="891"/>
      <c r="O493" s="891"/>
    </row>
    <row r="494" spans="1:15" ht="15.75" customHeight="1">
      <c r="A494" s="891"/>
      <c r="B494" s="891"/>
      <c r="C494" s="891"/>
      <c r="D494" s="891"/>
      <c r="E494" s="891"/>
      <c r="F494" s="891"/>
      <c r="G494" s="891"/>
      <c r="H494" s="891"/>
      <c r="I494" s="891"/>
      <c r="J494" s="891"/>
      <c r="K494" s="891"/>
      <c r="L494" s="891"/>
      <c r="M494" s="891"/>
      <c r="N494" s="891"/>
      <c r="O494" s="891"/>
    </row>
    <row r="495" spans="1:15" ht="15.75" customHeight="1">
      <c r="A495" s="891"/>
      <c r="B495" s="891"/>
      <c r="C495" s="891"/>
      <c r="D495" s="891"/>
      <c r="E495" s="891"/>
      <c r="F495" s="891"/>
      <c r="G495" s="891"/>
      <c r="H495" s="891"/>
      <c r="I495" s="891"/>
      <c r="J495" s="891"/>
      <c r="K495" s="891"/>
      <c r="L495" s="891"/>
      <c r="M495" s="891"/>
      <c r="N495" s="891"/>
      <c r="O495" s="891"/>
    </row>
    <row r="496" spans="1:15" ht="15.75" customHeight="1">
      <c r="A496" s="891"/>
      <c r="B496" s="891"/>
      <c r="C496" s="891"/>
      <c r="D496" s="891"/>
      <c r="E496" s="891"/>
      <c r="F496" s="891"/>
      <c r="G496" s="891"/>
      <c r="H496" s="891"/>
      <c r="I496" s="891"/>
      <c r="J496" s="891"/>
      <c r="K496" s="891"/>
      <c r="L496" s="891"/>
      <c r="M496" s="891"/>
      <c r="N496" s="891"/>
      <c r="O496" s="891"/>
    </row>
    <row r="497" spans="1:15" ht="15.75" customHeight="1">
      <c r="A497" s="891"/>
      <c r="B497" s="891"/>
      <c r="C497" s="891"/>
      <c r="D497" s="891"/>
      <c r="E497" s="891"/>
      <c r="F497" s="891"/>
      <c r="G497" s="891"/>
      <c r="H497" s="891"/>
      <c r="I497" s="891"/>
      <c r="J497" s="891"/>
      <c r="K497" s="891"/>
      <c r="L497" s="891"/>
      <c r="M497" s="891"/>
      <c r="N497" s="891"/>
      <c r="O497" s="891"/>
    </row>
    <row r="498" spans="1:15" ht="15.75" customHeight="1">
      <c r="A498" s="891"/>
      <c r="B498" s="891"/>
      <c r="C498" s="891"/>
      <c r="D498" s="891"/>
      <c r="E498" s="891"/>
      <c r="F498" s="891"/>
      <c r="G498" s="891"/>
      <c r="H498" s="891"/>
      <c r="I498" s="891"/>
      <c r="J498" s="891"/>
      <c r="K498" s="891"/>
      <c r="L498" s="891"/>
      <c r="M498" s="891"/>
      <c r="N498" s="891"/>
      <c r="O498" s="891"/>
    </row>
    <row r="499" spans="1:15" ht="15.75" customHeight="1">
      <c r="A499" s="891"/>
      <c r="B499" s="891"/>
      <c r="C499" s="891"/>
      <c r="D499" s="891"/>
      <c r="E499" s="891"/>
      <c r="F499" s="891"/>
      <c r="G499" s="891"/>
      <c r="H499" s="891"/>
      <c r="I499" s="891"/>
      <c r="J499" s="891"/>
      <c r="K499" s="891"/>
      <c r="L499" s="891"/>
      <c r="M499" s="891"/>
      <c r="N499" s="891"/>
      <c r="O499" s="891"/>
    </row>
    <row r="500" spans="1:15" ht="15.75" customHeight="1">
      <c r="A500" s="891"/>
      <c r="B500" s="891"/>
      <c r="C500" s="891"/>
      <c r="D500" s="891"/>
      <c r="E500" s="891"/>
      <c r="F500" s="891"/>
      <c r="G500" s="891"/>
      <c r="H500" s="891"/>
      <c r="I500" s="891"/>
      <c r="J500" s="891"/>
      <c r="K500" s="891"/>
      <c r="L500" s="891"/>
      <c r="M500" s="891"/>
      <c r="N500" s="891"/>
      <c r="O500" s="891"/>
    </row>
    <row r="501" spans="1:15" ht="15.75" customHeight="1">
      <c r="A501" s="891"/>
      <c r="B501" s="891"/>
      <c r="C501" s="891"/>
      <c r="D501" s="891"/>
      <c r="E501" s="891"/>
      <c r="F501" s="891"/>
      <c r="G501" s="891"/>
      <c r="H501" s="891"/>
      <c r="I501" s="891"/>
      <c r="J501" s="891"/>
      <c r="K501" s="891"/>
      <c r="L501" s="891"/>
      <c r="M501" s="891"/>
      <c r="N501" s="891"/>
      <c r="O501" s="891"/>
    </row>
    <row r="502" spans="1:15" ht="15.75" customHeight="1">
      <c r="A502" s="891"/>
      <c r="B502" s="891"/>
      <c r="C502" s="891"/>
      <c r="D502" s="891"/>
      <c r="E502" s="891"/>
      <c r="F502" s="891"/>
      <c r="G502" s="891"/>
      <c r="H502" s="891"/>
      <c r="I502" s="891"/>
      <c r="J502" s="891"/>
      <c r="K502" s="891"/>
      <c r="L502" s="891"/>
      <c r="M502" s="891"/>
      <c r="N502" s="891"/>
      <c r="O502" s="891"/>
    </row>
    <row r="503" spans="1:15" ht="15.75" customHeight="1">
      <c r="A503" s="891"/>
      <c r="B503" s="891"/>
      <c r="C503" s="891"/>
      <c r="D503" s="891"/>
      <c r="E503" s="891"/>
      <c r="F503" s="891"/>
      <c r="G503" s="891"/>
      <c r="H503" s="891"/>
      <c r="I503" s="891"/>
      <c r="J503" s="891"/>
      <c r="K503" s="891"/>
      <c r="L503" s="891"/>
      <c r="M503" s="891"/>
      <c r="N503" s="891"/>
      <c r="O503" s="891"/>
    </row>
    <row r="504" spans="1:15" ht="15.75" customHeight="1">
      <c r="A504" s="891"/>
      <c r="B504" s="891"/>
      <c r="C504" s="891"/>
      <c r="D504" s="891"/>
      <c r="E504" s="891"/>
      <c r="F504" s="891"/>
      <c r="G504" s="891"/>
      <c r="H504" s="891"/>
      <c r="I504" s="891"/>
      <c r="J504" s="891"/>
      <c r="K504" s="891"/>
      <c r="L504" s="891"/>
      <c r="M504" s="891"/>
      <c r="N504" s="891"/>
      <c r="O504" s="891"/>
    </row>
    <row r="505" spans="1:15" ht="15.75" customHeight="1">
      <c r="A505" s="891"/>
      <c r="B505" s="891"/>
      <c r="C505" s="891"/>
      <c r="D505" s="891"/>
      <c r="E505" s="891"/>
      <c r="F505" s="891"/>
      <c r="G505" s="891"/>
      <c r="H505" s="891"/>
      <c r="I505" s="891"/>
      <c r="J505" s="891"/>
      <c r="K505" s="891"/>
      <c r="L505" s="891"/>
      <c r="M505" s="891"/>
      <c r="N505" s="891"/>
      <c r="O505" s="891"/>
    </row>
    <row r="506" spans="1:15" ht="15.75" customHeight="1">
      <c r="A506" s="891"/>
      <c r="B506" s="891"/>
      <c r="C506" s="891"/>
      <c r="D506" s="891"/>
      <c r="E506" s="891"/>
      <c r="F506" s="891"/>
      <c r="G506" s="891"/>
      <c r="H506" s="891"/>
      <c r="I506" s="891"/>
      <c r="J506" s="891"/>
      <c r="K506" s="891"/>
      <c r="L506" s="891"/>
      <c r="M506" s="891"/>
      <c r="N506" s="891"/>
      <c r="O506" s="891"/>
    </row>
    <row r="507" spans="1:15" ht="15.75" customHeight="1">
      <c r="A507" s="891"/>
      <c r="B507" s="891"/>
      <c r="C507" s="891"/>
      <c r="D507" s="891"/>
      <c r="E507" s="891"/>
      <c r="F507" s="891"/>
      <c r="G507" s="891"/>
      <c r="H507" s="891"/>
      <c r="I507" s="891"/>
      <c r="J507" s="891"/>
      <c r="K507" s="891"/>
      <c r="L507" s="891"/>
      <c r="M507" s="891"/>
      <c r="N507" s="891"/>
      <c r="O507" s="891"/>
    </row>
    <row r="508" spans="1:15" ht="15.75" customHeight="1">
      <c r="A508" s="891"/>
      <c r="B508" s="891"/>
      <c r="C508" s="891"/>
      <c r="D508" s="891"/>
      <c r="E508" s="891"/>
      <c r="F508" s="891"/>
      <c r="G508" s="891"/>
      <c r="H508" s="891"/>
      <c r="I508" s="891"/>
      <c r="J508" s="891"/>
      <c r="K508" s="891"/>
      <c r="L508" s="891"/>
      <c r="M508" s="891"/>
      <c r="N508" s="891"/>
      <c r="O508" s="891"/>
    </row>
    <row r="509" spans="1:15" ht="15.75" customHeight="1">
      <c r="A509" s="891"/>
      <c r="B509" s="891"/>
      <c r="C509" s="891"/>
      <c r="D509" s="891"/>
      <c r="E509" s="891"/>
      <c r="F509" s="891"/>
      <c r="G509" s="891"/>
      <c r="H509" s="891"/>
      <c r="I509" s="891"/>
      <c r="J509" s="891"/>
      <c r="K509" s="891"/>
      <c r="L509" s="891"/>
      <c r="M509" s="891"/>
      <c r="N509" s="891"/>
      <c r="O509" s="891"/>
    </row>
    <row r="510" spans="1:15" ht="15.75" customHeight="1">
      <c r="A510" s="891"/>
      <c r="B510" s="891"/>
      <c r="C510" s="891"/>
      <c r="D510" s="891"/>
      <c r="E510" s="891"/>
      <c r="F510" s="891"/>
      <c r="G510" s="891"/>
      <c r="H510" s="891"/>
      <c r="I510" s="891"/>
      <c r="J510" s="891"/>
      <c r="K510" s="891"/>
      <c r="L510" s="891"/>
      <c r="M510" s="891"/>
      <c r="N510" s="891"/>
      <c r="O510" s="891"/>
    </row>
    <row r="511" spans="1:15" ht="15.75" customHeight="1">
      <c r="A511" s="891"/>
      <c r="B511" s="891"/>
      <c r="C511" s="891"/>
      <c r="D511" s="891"/>
      <c r="E511" s="891"/>
      <c r="F511" s="891"/>
      <c r="G511" s="891"/>
      <c r="H511" s="891"/>
      <c r="I511" s="891"/>
      <c r="J511" s="891"/>
      <c r="K511" s="891"/>
      <c r="L511" s="891"/>
      <c r="M511" s="891"/>
      <c r="N511" s="891"/>
      <c r="O511" s="891"/>
    </row>
    <row r="512" spans="1:15" ht="15.75" customHeight="1">
      <c r="A512" s="891"/>
      <c r="B512" s="891"/>
      <c r="C512" s="891"/>
      <c r="D512" s="891"/>
      <c r="E512" s="891"/>
      <c r="F512" s="891"/>
      <c r="G512" s="891"/>
      <c r="H512" s="891"/>
      <c r="I512" s="891"/>
      <c r="J512" s="891"/>
      <c r="K512" s="891"/>
      <c r="L512" s="891"/>
      <c r="M512" s="891"/>
      <c r="N512" s="891"/>
      <c r="O512" s="891"/>
    </row>
    <row r="513" spans="1:15" ht="15.75" customHeight="1">
      <c r="A513" s="891"/>
      <c r="B513" s="891"/>
      <c r="C513" s="891"/>
      <c r="D513" s="891"/>
      <c r="E513" s="891"/>
      <c r="F513" s="891"/>
      <c r="G513" s="891"/>
      <c r="H513" s="891"/>
      <c r="I513" s="891"/>
      <c r="J513" s="891"/>
      <c r="K513" s="891"/>
      <c r="L513" s="891"/>
      <c r="M513" s="891"/>
      <c r="N513" s="891"/>
      <c r="O513" s="891"/>
    </row>
    <row r="514" spans="1:15" ht="15.75" customHeight="1">
      <c r="A514" s="891"/>
      <c r="B514" s="891"/>
      <c r="C514" s="891"/>
      <c r="D514" s="891"/>
      <c r="E514" s="891"/>
      <c r="F514" s="891"/>
      <c r="G514" s="891"/>
      <c r="H514" s="891"/>
      <c r="I514" s="891"/>
      <c r="J514" s="891"/>
      <c r="K514" s="891"/>
      <c r="L514" s="891"/>
      <c r="M514" s="891"/>
      <c r="N514" s="891"/>
      <c r="O514" s="891"/>
    </row>
    <row r="515" spans="1:15" ht="15.75" customHeight="1">
      <c r="A515" s="891"/>
      <c r="B515" s="891"/>
      <c r="C515" s="891"/>
      <c r="D515" s="891"/>
      <c r="E515" s="891"/>
      <c r="F515" s="891"/>
      <c r="G515" s="891"/>
      <c r="H515" s="891"/>
      <c r="I515" s="891"/>
      <c r="J515" s="891"/>
      <c r="K515" s="891"/>
      <c r="L515" s="891"/>
      <c r="M515" s="891"/>
      <c r="N515" s="891"/>
      <c r="O515" s="891"/>
    </row>
    <row r="516" spans="1:15" ht="15.75" customHeight="1">
      <c r="A516" s="891"/>
      <c r="B516" s="891"/>
      <c r="C516" s="891"/>
      <c r="D516" s="891"/>
      <c r="E516" s="891"/>
      <c r="F516" s="891"/>
      <c r="G516" s="891"/>
      <c r="H516" s="891"/>
      <c r="I516" s="891"/>
      <c r="J516" s="891"/>
      <c r="K516" s="891"/>
      <c r="L516" s="891"/>
      <c r="M516" s="891"/>
      <c r="N516" s="891"/>
      <c r="O516" s="891"/>
    </row>
    <row r="517" spans="1:15" ht="15.75" customHeight="1">
      <c r="A517" s="891"/>
      <c r="B517" s="891"/>
      <c r="C517" s="891"/>
      <c r="D517" s="891"/>
      <c r="E517" s="891"/>
      <c r="F517" s="891"/>
      <c r="G517" s="891"/>
      <c r="H517" s="891"/>
      <c r="I517" s="891"/>
      <c r="J517" s="891"/>
      <c r="K517" s="891"/>
      <c r="L517" s="891"/>
      <c r="M517" s="891"/>
      <c r="N517" s="891"/>
      <c r="O517" s="891"/>
    </row>
    <row r="518" spans="1:15" ht="15.75" customHeight="1">
      <c r="A518" s="891"/>
      <c r="B518" s="891"/>
      <c r="C518" s="891"/>
      <c r="D518" s="891"/>
      <c r="E518" s="891"/>
      <c r="F518" s="891"/>
      <c r="G518" s="891"/>
      <c r="H518" s="891"/>
      <c r="I518" s="891"/>
      <c r="J518" s="891"/>
      <c r="K518" s="891"/>
      <c r="L518" s="891"/>
      <c r="M518" s="891"/>
      <c r="N518" s="891"/>
      <c r="O518" s="891"/>
    </row>
    <row r="519" spans="1:15" ht="15.75" customHeight="1">
      <c r="A519" s="891"/>
      <c r="B519" s="891"/>
      <c r="C519" s="891"/>
      <c r="D519" s="891"/>
      <c r="E519" s="891"/>
      <c r="F519" s="891"/>
      <c r="G519" s="891"/>
      <c r="H519" s="891"/>
      <c r="I519" s="891"/>
      <c r="J519" s="891"/>
      <c r="K519" s="891"/>
      <c r="L519" s="891"/>
      <c r="M519" s="891"/>
      <c r="N519" s="891"/>
      <c r="O519" s="891"/>
    </row>
    <row r="520" spans="1:15" ht="15.75" customHeight="1">
      <c r="A520" s="891"/>
      <c r="B520" s="891"/>
      <c r="C520" s="891"/>
      <c r="D520" s="891"/>
      <c r="E520" s="891"/>
      <c r="F520" s="891"/>
      <c r="G520" s="891"/>
      <c r="H520" s="891"/>
      <c r="I520" s="891"/>
      <c r="J520" s="891"/>
      <c r="K520" s="891"/>
      <c r="L520" s="891"/>
      <c r="M520" s="891"/>
      <c r="N520" s="891"/>
      <c r="O520" s="891"/>
    </row>
    <row r="521" spans="1:15" ht="15.75" customHeight="1">
      <c r="A521" s="891"/>
      <c r="B521" s="891"/>
      <c r="C521" s="891"/>
      <c r="D521" s="891"/>
      <c r="E521" s="891"/>
      <c r="F521" s="891"/>
      <c r="G521" s="891"/>
      <c r="H521" s="891"/>
      <c r="I521" s="891"/>
      <c r="J521" s="891"/>
      <c r="K521" s="891"/>
      <c r="L521" s="891"/>
      <c r="M521" s="891"/>
      <c r="N521" s="891"/>
      <c r="O521" s="891"/>
    </row>
    <row r="522" spans="1:15" ht="15.75" customHeight="1">
      <c r="A522" s="891"/>
      <c r="B522" s="891"/>
      <c r="C522" s="891"/>
      <c r="D522" s="891"/>
      <c r="E522" s="891"/>
      <c r="F522" s="891"/>
      <c r="G522" s="891"/>
      <c r="H522" s="891"/>
      <c r="I522" s="891"/>
      <c r="J522" s="891"/>
      <c r="K522" s="891"/>
      <c r="L522" s="891"/>
      <c r="M522" s="891"/>
      <c r="N522" s="891"/>
      <c r="O522" s="891"/>
    </row>
    <row r="523" spans="1:15" ht="15.75" customHeight="1">
      <c r="A523" s="891"/>
      <c r="B523" s="891"/>
      <c r="C523" s="891"/>
      <c r="D523" s="891"/>
      <c r="E523" s="891"/>
      <c r="F523" s="891"/>
      <c r="G523" s="891"/>
      <c r="H523" s="891"/>
      <c r="I523" s="891"/>
      <c r="J523" s="891"/>
      <c r="K523" s="891"/>
      <c r="L523" s="891"/>
      <c r="M523" s="891"/>
      <c r="N523" s="891"/>
      <c r="O523" s="891"/>
    </row>
    <row r="524" spans="1:15" ht="15.75" customHeight="1">
      <c r="A524" s="891"/>
      <c r="B524" s="891"/>
      <c r="C524" s="891"/>
      <c r="D524" s="891"/>
      <c r="E524" s="891"/>
      <c r="F524" s="891"/>
      <c r="G524" s="891"/>
      <c r="H524" s="891"/>
      <c r="I524" s="891"/>
      <c r="J524" s="891"/>
      <c r="K524" s="891"/>
      <c r="L524" s="891"/>
      <c r="M524" s="891"/>
      <c r="N524" s="891"/>
      <c r="O524" s="891"/>
    </row>
    <row r="525" spans="1:15" ht="15.75" customHeight="1">
      <c r="A525" s="891"/>
      <c r="B525" s="891"/>
      <c r="C525" s="891"/>
      <c r="D525" s="891"/>
      <c r="E525" s="891"/>
      <c r="F525" s="891"/>
      <c r="G525" s="891"/>
      <c r="H525" s="891"/>
      <c r="I525" s="891"/>
      <c r="J525" s="891"/>
      <c r="K525" s="891"/>
      <c r="L525" s="891"/>
      <c r="M525" s="891"/>
      <c r="N525" s="891"/>
      <c r="O525" s="891"/>
    </row>
    <row r="526" spans="1:15" ht="15.75" customHeight="1">
      <c r="A526" s="891"/>
      <c r="B526" s="891"/>
      <c r="C526" s="891"/>
      <c r="D526" s="891"/>
      <c r="E526" s="891"/>
      <c r="F526" s="891"/>
      <c r="G526" s="891"/>
      <c r="H526" s="891"/>
      <c r="I526" s="891"/>
      <c r="J526" s="891"/>
      <c r="K526" s="891"/>
      <c r="L526" s="891"/>
      <c r="M526" s="891"/>
      <c r="N526" s="891"/>
      <c r="O526" s="891"/>
    </row>
    <row r="527" spans="1:15" ht="15.75" customHeight="1">
      <c r="A527" s="891"/>
      <c r="B527" s="891"/>
      <c r="C527" s="891"/>
      <c r="D527" s="891"/>
      <c r="E527" s="891"/>
      <c r="F527" s="891"/>
      <c r="G527" s="891"/>
      <c r="H527" s="891"/>
      <c r="I527" s="891"/>
      <c r="J527" s="891"/>
      <c r="K527" s="891"/>
      <c r="L527" s="891"/>
      <c r="M527" s="891"/>
      <c r="N527" s="891"/>
      <c r="O527" s="891"/>
    </row>
    <row r="528" spans="1:15" ht="15.75" customHeight="1">
      <c r="A528" s="891"/>
      <c r="B528" s="891"/>
      <c r="C528" s="891"/>
      <c r="D528" s="891"/>
      <c r="E528" s="891"/>
      <c r="F528" s="891"/>
      <c r="G528" s="891"/>
      <c r="H528" s="891"/>
      <c r="I528" s="891"/>
      <c r="J528" s="891"/>
      <c r="K528" s="891"/>
      <c r="L528" s="891"/>
      <c r="M528" s="891"/>
      <c r="N528" s="891"/>
      <c r="O528" s="891"/>
    </row>
    <row r="529" spans="1:15" ht="15.75" customHeight="1">
      <c r="A529" s="891"/>
      <c r="B529" s="891"/>
      <c r="C529" s="891"/>
      <c r="D529" s="891"/>
      <c r="E529" s="891"/>
      <c r="F529" s="891"/>
      <c r="G529" s="891"/>
      <c r="H529" s="891"/>
      <c r="I529" s="891"/>
      <c r="J529" s="891"/>
      <c r="K529" s="891"/>
      <c r="L529" s="891"/>
      <c r="M529" s="891"/>
      <c r="N529" s="891"/>
      <c r="O529" s="891"/>
    </row>
    <row r="530" spans="1:15" ht="15.75" customHeight="1">
      <c r="A530" s="891"/>
      <c r="B530" s="891"/>
      <c r="C530" s="891"/>
      <c r="D530" s="891"/>
      <c r="E530" s="891"/>
      <c r="F530" s="891"/>
      <c r="G530" s="891"/>
      <c r="H530" s="891"/>
      <c r="I530" s="891"/>
      <c r="J530" s="891"/>
      <c r="K530" s="891"/>
      <c r="L530" s="891"/>
      <c r="M530" s="891"/>
      <c r="N530" s="891"/>
      <c r="O530" s="891"/>
    </row>
    <row r="531" spans="1:15" ht="15.75" customHeight="1">
      <c r="A531" s="891"/>
      <c r="B531" s="891"/>
      <c r="C531" s="891"/>
      <c r="D531" s="891"/>
      <c r="E531" s="891"/>
      <c r="F531" s="891"/>
      <c r="G531" s="891"/>
      <c r="H531" s="891"/>
      <c r="I531" s="891"/>
      <c r="J531" s="891"/>
      <c r="K531" s="891"/>
      <c r="L531" s="891"/>
      <c r="M531" s="891"/>
      <c r="N531" s="891"/>
      <c r="O531" s="891"/>
    </row>
    <row r="532" spans="1:15" ht="15.75" customHeight="1">
      <c r="A532" s="891"/>
      <c r="B532" s="891"/>
      <c r="C532" s="891"/>
      <c r="D532" s="891"/>
      <c r="E532" s="891"/>
      <c r="F532" s="891"/>
      <c r="G532" s="891"/>
      <c r="H532" s="891"/>
      <c r="I532" s="891"/>
      <c r="J532" s="891"/>
      <c r="K532" s="891"/>
      <c r="L532" s="891"/>
      <c r="M532" s="891"/>
      <c r="N532" s="891"/>
      <c r="O532" s="891"/>
    </row>
    <row r="533" spans="1:15" ht="15.75" customHeight="1">
      <c r="A533" s="891"/>
      <c r="B533" s="891"/>
      <c r="C533" s="891"/>
      <c r="D533" s="891"/>
      <c r="E533" s="891"/>
      <c r="F533" s="891"/>
      <c r="G533" s="891"/>
      <c r="H533" s="891"/>
      <c r="I533" s="891"/>
      <c r="J533" s="891"/>
      <c r="K533" s="891"/>
      <c r="L533" s="891"/>
      <c r="M533" s="891"/>
      <c r="N533" s="891"/>
      <c r="O533" s="891"/>
    </row>
    <row r="534" spans="1:15" ht="15.75" customHeight="1">
      <c r="A534" s="891"/>
      <c r="B534" s="891"/>
      <c r="C534" s="891"/>
      <c r="D534" s="891"/>
      <c r="E534" s="891"/>
      <c r="F534" s="891"/>
      <c r="G534" s="891"/>
      <c r="H534" s="891"/>
      <c r="I534" s="891"/>
      <c r="J534" s="891"/>
      <c r="K534" s="891"/>
      <c r="L534" s="891"/>
      <c r="M534" s="891"/>
      <c r="N534" s="891"/>
      <c r="O534" s="891"/>
    </row>
    <row r="535" spans="1:15" ht="15.75" customHeight="1">
      <c r="A535" s="891"/>
      <c r="B535" s="891"/>
      <c r="C535" s="891"/>
      <c r="D535" s="891"/>
      <c r="E535" s="891"/>
      <c r="F535" s="891"/>
      <c r="G535" s="891"/>
      <c r="H535" s="891"/>
      <c r="I535" s="891"/>
      <c r="J535" s="891"/>
      <c r="K535" s="891"/>
      <c r="L535" s="891"/>
      <c r="M535" s="891"/>
      <c r="N535" s="891"/>
      <c r="O535" s="891"/>
    </row>
    <row r="536" spans="1:15" ht="15.75" customHeight="1">
      <c r="A536" s="891"/>
      <c r="B536" s="891"/>
      <c r="C536" s="891"/>
      <c r="D536" s="891"/>
      <c r="E536" s="891"/>
      <c r="F536" s="891"/>
      <c r="G536" s="891"/>
      <c r="H536" s="891"/>
      <c r="I536" s="891"/>
      <c r="J536" s="891"/>
      <c r="K536" s="891"/>
      <c r="L536" s="891"/>
      <c r="M536" s="891"/>
      <c r="N536" s="891"/>
      <c r="O536" s="891"/>
    </row>
    <row r="537" spans="1:15" ht="15.75" customHeight="1">
      <c r="A537" s="891"/>
      <c r="B537" s="891"/>
      <c r="C537" s="891"/>
      <c r="D537" s="891"/>
      <c r="E537" s="891"/>
      <c r="F537" s="891"/>
      <c r="G537" s="891"/>
      <c r="H537" s="891"/>
      <c r="I537" s="891"/>
      <c r="J537" s="891"/>
      <c r="K537" s="891"/>
      <c r="L537" s="891"/>
      <c r="M537" s="891"/>
      <c r="N537" s="891"/>
      <c r="O537" s="891"/>
    </row>
    <row r="538" spans="1:15" ht="15.75" customHeight="1">
      <c r="A538" s="891"/>
      <c r="B538" s="891"/>
      <c r="C538" s="891"/>
      <c r="D538" s="891"/>
      <c r="E538" s="891"/>
      <c r="F538" s="891"/>
      <c r="G538" s="891"/>
      <c r="H538" s="891"/>
      <c r="I538" s="891"/>
      <c r="J538" s="891"/>
      <c r="K538" s="891"/>
      <c r="L538" s="891"/>
      <c r="M538" s="891"/>
      <c r="N538" s="891"/>
      <c r="O538" s="891"/>
    </row>
    <row r="539" spans="1:15" ht="15.75" customHeight="1">
      <c r="A539" s="891"/>
      <c r="B539" s="891"/>
      <c r="C539" s="891"/>
      <c r="D539" s="891"/>
      <c r="E539" s="891"/>
      <c r="F539" s="891"/>
      <c r="G539" s="891"/>
      <c r="H539" s="891"/>
      <c r="I539" s="891"/>
      <c r="J539" s="891"/>
      <c r="K539" s="891"/>
      <c r="L539" s="891"/>
      <c r="M539" s="891"/>
      <c r="N539" s="891"/>
      <c r="O539" s="891"/>
    </row>
    <row r="540" spans="1:15" ht="15.75" customHeight="1">
      <c r="A540" s="891"/>
      <c r="B540" s="891"/>
      <c r="C540" s="891"/>
      <c r="D540" s="891"/>
      <c r="E540" s="891"/>
      <c r="F540" s="891"/>
      <c r="G540" s="891"/>
      <c r="H540" s="891"/>
      <c r="I540" s="891"/>
      <c r="J540" s="891"/>
      <c r="K540" s="891"/>
      <c r="L540" s="891"/>
      <c r="M540" s="891"/>
      <c r="N540" s="891"/>
      <c r="O540" s="891"/>
    </row>
    <row r="541" spans="1:15" ht="15.75" customHeight="1">
      <c r="A541" s="891"/>
      <c r="B541" s="891"/>
      <c r="C541" s="891"/>
      <c r="D541" s="891"/>
      <c r="E541" s="891"/>
      <c r="F541" s="891"/>
      <c r="G541" s="891"/>
      <c r="H541" s="891"/>
      <c r="I541" s="891"/>
      <c r="J541" s="891"/>
      <c r="K541" s="891"/>
      <c r="L541" s="891"/>
      <c r="M541" s="891"/>
      <c r="N541" s="891"/>
      <c r="O541" s="891"/>
    </row>
    <row r="542" spans="1:15" ht="15.75" customHeight="1">
      <c r="A542" s="891"/>
      <c r="B542" s="891"/>
      <c r="C542" s="891"/>
      <c r="D542" s="891"/>
      <c r="E542" s="891"/>
      <c r="F542" s="891"/>
      <c r="G542" s="891"/>
      <c r="H542" s="891"/>
      <c r="I542" s="891"/>
      <c r="J542" s="891"/>
      <c r="K542" s="891"/>
      <c r="L542" s="891"/>
      <c r="M542" s="891"/>
      <c r="N542" s="891"/>
      <c r="O542" s="891"/>
    </row>
    <row r="543" spans="1:15" ht="15.75" customHeight="1">
      <c r="A543" s="891"/>
      <c r="B543" s="891"/>
      <c r="C543" s="891"/>
      <c r="D543" s="891"/>
      <c r="E543" s="891"/>
      <c r="F543" s="891"/>
      <c r="G543" s="891"/>
      <c r="H543" s="891"/>
      <c r="I543" s="891"/>
      <c r="J543" s="891"/>
      <c r="K543" s="891"/>
      <c r="L543" s="891"/>
      <c r="M543" s="891"/>
      <c r="N543" s="891"/>
      <c r="O543" s="891"/>
    </row>
    <row r="544" spans="1:15" ht="15.75" customHeight="1">
      <c r="A544" s="891"/>
      <c r="B544" s="891"/>
      <c r="C544" s="891"/>
      <c r="D544" s="891"/>
      <c r="E544" s="891"/>
      <c r="F544" s="891"/>
      <c r="G544" s="891"/>
      <c r="H544" s="891"/>
      <c r="I544" s="891"/>
      <c r="J544" s="891"/>
      <c r="K544" s="891"/>
      <c r="L544" s="891"/>
      <c r="M544" s="891"/>
      <c r="N544" s="891"/>
      <c r="O544" s="891"/>
    </row>
    <row r="545" spans="1:15" ht="15.75" customHeight="1">
      <c r="A545" s="891"/>
      <c r="B545" s="891"/>
      <c r="C545" s="891"/>
      <c r="D545" s="891"/>
      <c r="E545" s="891"/>
      <c r="F545" s="891"/>
      <c r="G545" s="891"/>
      <c r="H545" s="891"/>
      <c r="I545" s="891"/>
      <c r="J545" s="891"/>
      <c r="K545" s="891"/>
      <c r="L545" s="891"/>
      <c r="M545" s="891"/>
      <c r="N545" s="891"/>
      <c r="O545" s="891"/>
    </row>
    <row r="546" spans="1:15" ht="15.75" customHeight="1">
      <c r="A546" s="891"/>
      <c r="B546" s="891"/>
      <c r="C546" s="891"/>
      <c r="D546" s="891"/>
      <c r="E546" s="891"/>
      <c r="F546" s="891"/>
      <c r="G546" s="891"/>
      <c r="H546" s="891"/>
      <c r="I546" s="891"/>
      <c r="J546" s="891"/>
      <c r="K546" s="891"/>
      <c r="L546" s="891"/>
      <c r="M546" s="891"/>
      <c r="N546" s="891"/>
      <c r="O546" s="891"/>
    </row>
    <row r="547" spans="1:15" ht="15.75" customHeight="1">
      <c r="A547" s="891"/>
      <c r="B547" s="891"/>
      <c r="C547" s="891"/>
      <c r="D547" s="891"/>
      <c r="E547" s="891"/>
      <c r="F547" s="891"/>
      <c r="G547" s="891"/>
      <c r="H547" s="891"/>
      <c r="I547" s="891"/>
      <c r="J547" s="891"/>
      <c r="K547" s="891"/>
      <c r="L547" s="891"/>
      <c r="M547" s="891"/>
      <c r="N547" s="891"/>
      <c r="O547" s="891"/>
    </row>
    <row r="548" spans="1:15" ht="15.75" customHeight="1">
      <c r="A548" s="891"/>
      <c r="B548" s="891"/>
      <c r="C548" s="891"/>
      <c r="D548" s="891"/>
      <c r="E548" s="891"/>
      <c r="F548" s="891"/>
      <c r="G548" s="891"/>
      <c r="H548" s="891"/>
      <c r="I548" s="891"/>
      <c r="J548" s="891"/>
      <c r="K548" s="891"/>
      <c r="L548" s="891"/>
      <c r="M548" s="891"/>
      <c r="N548" s="891"/>
      <c r="O548" s="891"/>
    </row>
    <row r="549" spans="1:15" ht="15.75" customHeight="1">
      <c r="A549" s="891"/>
      <c r="B549" s="891"/>
      <c r="C549" s="891"/>
      <c r="D549" s="891"/>
      <c r="E549" s="891"/>
      <c r="F549" s="891"/>
      <c r="G549" s="891"/>
      <c r="H549" s="891"/>
      <c r="I549" s="891"/>
      <c r="J549" s="891"/>
      <c r="K549" s="891"/>
      <c r="L549" s="891"/>
      <c r="M549" s="891"/>
      <c r="N549" s="891"/>
      <c r="O549" s="891"/>
    </row>
    <row r="550" spans="1:15" ht="15.75" customHeight="1">
      <c r="A550" s="891"/>
      <c r="B550" s="891"/>
      <c r="C550" s="891"/>
      <c r="D550" s="891"/>
      <c r="E550" s="891"/>
      <c r="F550" s="891"/>
      <c r="G550" s="891"/>
      <c r="H550" s="891"/>
      <c r="I550" s="891"/>
      <c r="J550" s="891"/>
      <c r="K550" s="891"/>
      <c r="L550" s="891"/>
      <c r="M550" s="891"/>
      <c r="N550" s="891"/>
      <c r="O550" s="891"/>
    </row>
    <row r="551" spans="1:15" ht="15.75" customHeight="1">
      <c r="A551" s="891"/>
      <c r="B551" s="891"/>
      <c r="C551" s="891"/>
      <c r="D551" s="891"/>
      <c r="E551" s="891"/>
      <c r="F551" s="891"/>
      <c r="G551" s="891"/>
      <c r="H551" s="891"/>
      <c r="I551" s="891"/>
      <c r="J551" s="891"/>
      <c r="K551" s="891"/>
      <c r="L551" s="891"/>
      <c r="M551" s="891"/>
      <c r="N551" s="891"/>
      <c r="O551" s="891"/>
    </row>
    <row r="552" spans="1:15" ht="15.75" customHeight="1">
      <c r="A552" s="891"/>
      <c r="B552" s="891"/>
      <c r="C552" s="891"/>
      <c r="D552" s="891"/>
      <c r="E552" s="891"/>
      <c r="F552" s="891"/>
      <c r="G552" s="891"/>
      <c r="H552" s="891"/>
      <c r="I552" s="891"/>
      <c r="J552" s="891"/>
      <c r="K552" s="891"/>
      <c r="L552" s="891"/>
      <c r="M552" s="891"/>
      <c r="N552" s="891"/>
      <c r="O552" s="891"/>
    </row>
    <row r="553" spans="1:15" ht="15.75" customHeight="1">
      <c r="A553" s="891"/>
      <c r="B553" s="891"/>
      <c r="C553" s="891"/>
      <c r="D553" s="891"/>
      <c r="E553" s="891"/>
      <c r="F553" s="891"/>
      <c r="G553" s="891"/>
      <c r="H553" s="891"/>
      <c r="I553" s="891"/>
      <c r="J553" s="891"/>
      <c r="K553" s="891"/>
      <c r="L553" s="891"/>
      <c r="M553" s="891"/>
      <c r="N553" s="891"/>
      <c r="O553" s="891"/>
    </row>
    <row r="554" spans="1:15" ht="15.75" customHeight="1">
      <c r="A554" s="891"/>
      <c r="B554" s="891"/>
      <c r="C554" s="891"/>
      <c r="D554" s="891"/>
      <c r="E554" s="891"/>
      <c r="F554" s="891"/>
      <c r="G554" s="891"/>
      <c r="H554" s="891"/>
      <c r="I554" s="891"/>
      <c r="J554" s="891"/>
      <c r="K554" s="891"/>
      <c r="L554" s="891"/>
      <c r="M554" s="891"/>
      <c r="N554" s="891"/>
      <c r="O554" s="891"/>
    </row>
    <row r="555" spans="1:15" ht="15.75" customHeight="1">
      <c r="A555" s="891"/>
      <c r="B555" s="891"/>
      <c r="C555" s="891"/>
      <c r="D555" s="891"/>
      <c r="E555" s="891"/>
      <c r="F555" s="891"/>
      <c r="G555" s="891"/>
      <c r="H555" s="891"/>
      <c r="I555" s="891"/>
      <c r="J555" s="891"/>
      <c r="K555" s="891"/>
      <c r="L555" s="891"/>
      <c r="M555" s="891"/>
      <c r="N555" s="891"/>
      <c r="O555" s="891"/>
    </row>
    <row r="556" spans="1:15" ht="15.75" customHeight="1">
      <c r="A556" s="891"/>
      <c r="B556" s="891"/>
      <c r="C556" s="891"/>
      <c r="D556" s="891"/>
      <c r="E556" s="891"/>
      <c r="F556" s="891"/>
      <c r="G556" s="891"/>
      <c r="H556" s="891"/>
      <c r="I556" s="891"/>
      <c r="J556" s="891"/>
      <c r="K556" s="891"/>
      <c r="L556" s="891"/>
      <c r="M556" s="891"/>
      <c r="N556" s="891"/>
      <c r="O556" s="891"/>
    </row>
    <row r="557" spans="1:15" ht="15.75" customHeight="1">
      <c r="A557" s="891"/>
      <c r="B557" s="891"/>
      <c r="C557" s="891"/>
      <c r="D557" s="891"/>
      <c r="E557" s="891"/>
      <c r="F557" s="891"/>
      <c r="G557" s="891"/>
      <c r="H557" s="891"/>
      <c r="I557" s="891"/>
      <c r="J557" s="891"/>
      <c r="K557" s="891"/>
      <c r="L557" s="891"/>
      <c r="M557" s="891"/>
      <c r="N557" s="891"/>
      <c r="O557" s="891"/>
    </row>
    <row r="558" spans="1:15" ht="15.75" customHeight="1">
      <c r="A558" s="891"/>
      <c r="B558" s="891"/>
      <c r="C558" s="891"/>
      <c r="D558" s="891"/>
      <c r="E558" s="891"/>
      <c r="F558" s="891"/>
      <c r="G558" s="891"/>
      <c r="H558" s="891"/>
      <c r="I558" s="891"/>
      <c r="J558" s="891"/>
      <c r="K558" s="891"/>
      <c r="L558" s="891"/>
      <c r="M558" s="891"/>
      <c r="N558" s="891"/>
      <c r="O558" s="891"/>
    </row>
    <row r="559" spans="1:15" ht="15.75" customHeight="1">
      <c r="A559" s="891"/>
      <c r="B559" s="891"/>
      <c r="C559" s="891"/>
      <c r="D559" s="891"/>
      <c r="E559" s="891"/>
      <c r="F559" s="891"/>
      <c r="G559" s="891"/>
      <c r="H559" s="891"/>
      <c r="I559" s="891"/>
      <c r="J559" s="891"/>
      <c r="K559" s="891"/>
      <c r="L559" s="891"/>
      <c r="M559" s="891"/>
      <c r="N559" s="891"/>
      <c r="O559" s="891"/>
    </row>
    <row r="560" spans="1:15" ht="15.75" customHeight="1">
      <c r="A560" s="891"/>
      <c r="B560" s="891"/>
      <c r="C560" s="891"/>
      <c r="D560" s="891"/>
      <c r="E560" s="891"/>
      <c r="F560" s="891"/>
      <c r="G560" s="891"/>
      <c r="H560" s="891"/>
      <c r="I560" s="891"/>
      <c r="J560" s="891"/>
      <c r="K560" s="891"/>
      <c r="L560" s="891"/>
      <c r="M560" s="891"/>
      <c r="N560" s="891"/>
      <c r="O560" s="891"/>
    </row>
    <row r="561" spans="1:15" ht="15.75" customHeight="1">
      <c r="A561" s="891"/>
      <c r="B561" s="891"/>
      <c r="C561" s="891"/>
      <c r="D561" s="891"/>
      <c r="E561" s="891"/>
      <c r="F561" s="891"/>
      <c r="G561" s="891"/>
      <c r="H561" s="891"/>
      <c r="I561" s="891"/>
      <c r="J561" s="891"/>
      <c r="K561" s="891"/>
      <c r="L561" s="891"/>
      <c r="M561" s="891"/>
      <c r="N561" s="891"/>
      <c r="O561" s="891"/>
    </row>
    <row r="562" spans="1:15" ht="15.75" customHeight="1">
      <c r="A562" s="891"/>
      <c r="B562" s="891"/>
      <c r="C562" s="891"/>
      <c r="D562" s="891"/>
      <c r="E562" s="891"/>
      <c r="F562" s="891"/>
      <c r="G562" s="891"/>
      <c r="H562" s="891"/>
      <c r="I562" s="891"/>
      <c r="J562" s="891"/>
      <c r="K562" s="891"/>
      <c r="L562" s="891"/>
      <c r="M562" s="891"/>
      <c r="N562" s="891"/>
      <c r="O562" s="891"/>
    </row>
    <row r="563" spans="1:15" ht="15.75" customHeight="1">
      <c r="A563" s="891"/>
      <c r="B563" s="891"/>
      <c r="C563" s="891"/>
      <c r="D563" s="891"/>
      <c r="E563" s="891"/>
      <c r="F563" s="891"/>
      <c r="G563" s="891"/>
      <c r="H563" s="891"/>
      <c r="I563" s="891"/>
      <c r="J563" s="891"/>
      <c r="K563" s="891"/>
      <c r="L563" s="891"/>
      <c r="M563" s="891"/>
      <c r="N563" s="891"/>
      <c r="O563" s="891"/>
    </row>
    <row r="564" spans="1:15" ht="15.75" customHeight="1">
      <c r="A564" s="891"/>
      <c r="B564" s="891"/>
      <c r="C564" s="891"/>
      <c r="D564" s="891"/>
      <c r="E564" s="891"/>
      <c r="F564" s="891"/>
      <c r="G564" s="891"/>
      <c r="H564" s="891"/>
      <c r="I564" s="891"/>
      <c r="J564" s="891"/>
      <c r="K564" s="891"/>
      <c r="L564" s="891"/>
      <c r="M564" s="891"/>
      <c r="N564" s="891"/>
      <c r="O564" s="891"/>
    </row>
    <row r="565" spans="1:15" ht="15.75" customHeight="1">
      <c r="A565" s="891"/>
      <c r="B565" s="891"/>
      <c r="C565" s="891"/>
      <c r="D565" s="891"/>
      <c r="E565" s="891"/>
      <c r="F565" s="891"/>
      <c r="G565" s="891"/>
      <c r="H565" s="891"/>
      <c r="I565" s="891"/>
      <c r="J565" s="891"/>
      <c r="K565" s="891"/>
      <c r="L565" s="891"/>
      <c r="M565" s="891"/>
      <c r="N565" s="891"/>
      <c r="O565" s="891"/>
    </row>
    <row r="566" spans="1:15" ht="15.75" customHeight="1">
      <c r="A566" s="891"/>
      <c r="B566" s="891"/>
      <c r="C566" s="891"/>
      <c r="D566" s="891"/>
      <c r="E566" s="891"/>
      <c r="F566" s="891"/>
      <c r="G566" s="891"/>
      <c r="H566" s="891"/>
      <c r="I566" s="891"/>
      <c r="J566" s="891"/>
      <c r="K566" s="891"/>
      <c r="L566" s="891"/>
      <c r="M566" s="891"/>
      <c r="N566" s="891"/>
      <c r="O566" s="891"/>
    </row>
    <row r="567" spans="1:15" ht="15.75" customHeight="1">
      <c r="A567" s="891"/>
      <c r="B567" s="891"/>
      <c r="C567" s="891"/>
      <c r="D567" s="891"/>
      <c r="E567" s="891"/>
      <c r="F567" s="891"/>
      <c r="G567" s="891"/>
      <c r="H567" s="891"/>
      <c r="I567" s="891"/>
      <c r="J567" s="891"/>
      <c r="K567" s="891"/>
      <c r="L567" s="891"/>
      <c r="M567" s="891"/>
      <c r="N567" s="891"/>
      <c r="O567" s="891"/>
    </row>
    <row r="568" spans="1:15" ht="15.75" customHeight="1">
      <c r="A568" s="891"/>
      <c r="B568" s="891"/>
      <c r="C568" s="891"/>
      <c r="D568" s="891"/>
      <c r="E568" s="891"/>
      <c r="F568" s="891"/>
      <c r="G568" s="891"/>
      <c r="H568" s="891"/>
      <c r="I568" s="891"/>
      <c r="J568" s="891"/>
      <c r="K568" s="891"/>
      <c r="L568" s="891"/>
      <c r="M568" s="891"/>
      <c r="N568" s="891"/>
      <c r="O568" s="891"/>
    </row>
    <row r="569" spans="1:15" ht="15.75" customHeight="1">
      <c r="A569" s="891"/>
      <c r="B569" s="891"/>
      <c r="C569" s="891"/>
      <c r="D569" s="891"/>
      <c r="E569" s="891"/>
      <c r="F569" s="891"/>
      <c r="G569" s="891"/>
      <c r="H569" s="891"/>
      <c r="I569" s="891"/>
      <c r="J569" s="891"/>
      <c r="K569" s="891"/>
      <c r="L569" s="891"/>
      <c r="M569" s="891"/>
      <c r="N569" s="891"/>
      <c r="O569" s="891"/>
    </row>
    <row r="570" spans="1:15" ht="15.75" customHeight="1">
      <c r="A570" s="891"/>
      <c r="B570" s="891"/>
      <c r="C570" s="891"/>
      <c r="D570" s="891"/>
      <c r="E570" s="891"/>
      <c r="F570" s="891"/>
      <c r="G570" s="891"/>
      <c r="H570" s="891"/>
      <c r="I570" s="891"/>
      <c r="J570" s="891"/>
      <c r="K570" s="891"/>
      <c r="L570" s="891"/>
      <c r="M570" s="891"/>
      <c r="N570" s="891"/>
      <c r="O570" s="891"/>
    </row>
    <row r="571" spans="1:15" ht="15.75" customHeight="1">
      <c r="A571" s="891"/>
      <c r="B571" s="891"/>
      <c r="C571" s="891"/>
      <c r="D571" s="891"/>
      <c r="E571" s="891"/>
      <c r="F571" s="891"/>
      <c r="G571" s="891"/>
      <c r="H571" s="891"/>
      <c r="I571" s="891"/>
      <c r="J571" s="891"/>
      <c r="K571" s="891"/>
      <c r="L571" s="891"/>
      <c r="M571" s="891"/>
      <c r="N571" s="891"/>
      <c r="O571" s="891"/>
    </row>
    <row r="572" spans="1:15" ht="15.75" customHeight="1">
      <c r="A572" s="891"/>
      <c r="B572" s="891"/>
      <c r="C572" s="891"/>
      <c r="D572" s="891"/>
      <c r="E572" s="891"/>
      <c r="F572" s="891"/>
      <c r="G572" s="891"/>
      <c r="H572" s="891"/>
      <c r="I572" s="891"/>
      <c r="J572" s="891"/>
      <c r="K572" s="891"/>
      <c r="L572" s="891"/>
      <c r="M572" s="891"/>
      <c r="N572" s="891"/>
      <c r="O572" s="891"/>
    </row>
    <row r="573" spans="1:15" ht="15.75" customHeight="1">
      <c r="A573" s="891"/>
      <c r="B573" s="891"/>
      <c r="C573" s="891"/>
      <c r="D573" s="891"/>
      <c r="E573" s="891"/>
      <c r="F573" s="891"/>
      <c r="G573" s="891"/>
      <c r="H573" s="891"/>
      <c r="I573" s="891"/>
      <c r="J573" s="891"/>
      <c r="K573" s="891"/>
      <c r="L573" s="891"/>
      <c r="M573" s="891"/>
      <c r="N573" s="891"/>
      <c r="O573" s="891"/>
    </row>
    <row r="574" spans="1:15" ht="15.75" customHeight="1">
      <c r="A574" s="891"/>
      <c r="B574" s="891"/>
      <c r="C574" s="891"/>
      <c r="D574" s="891"/>
      <c r="E574" s="891"/>
      <c r="F574" s="891"/>
      <c r="G574" s="891"/>
      <c r="H574" s="891"/>
      <c r="I574" s="891"/>
      <c r="J574" s="891"/>
      <c r="K574" s="891"/>
      <c r="L574" s="891"/>
      <c r="M574" s="891"/>
      <c r="N574" s="891"/>
      <c r="O574" s="891"/>
    </row>
    <row r="575" spans="1:15" ht="15.75" customHeight="1">
      <c r="A575" s="891"/>
      <c r="B575" s="891"/>
      <c r="C575" s="891"/>
      <c r="D575" s="891"/>
      <c r="E575" s="891"/>
      <c r="F575" s="891"/>
      <c r="G575" s="891"/>
      <c r="H575" s="891"/>
      <c r="I575" s="891"/>
      <c r="J575" s="891"/>
      <c r="K575" s="891"/>
      <c r="L575" s="891"/>
      <c r="M575" s="891"/>
      <c r="N575" s="891"/>
      <c r="O575" s="891"/>
    </row>
    <row r="576" spans="1:15" ht="15.75" customHeight="1">
      <c r="A576" s="891"/>
      <c r="B576" s="891"/>
      <c r="C576" s="891"/>
      <c r="D576" s="891"/>
      <c r="E576" s="891"/>
      <c r="F576" s="891"/>
      <c r="G576" s="891"/>
      <c r="H576" s="891"/>
      <c r="I576" s="891"/>
      <c r="J576" s="891"/>
      <c r="K576" s="891"/>
      <c r="L576" s="891"/>
      <c r="M576" s="891"/>
      <c r="N576" s="891"/>
      <c r="O576" s="891"/>
    </row>
    <row r="577" spans="1:15" ht="15.75" customHeight="1">
      <c r="A577" s="891"/>
      <c r="B577" s="891"/>
      <c r="C577" s="891"/>
      <c r="D577" s="891"/>
      <c r="E577" s="891"/>
      <c r="F577" s="891"/>
      <c r="G577" s="891"/>
      <c r="H577" s="891"/>
      <c r="I577" s="891"/>
      <c r="J577" s="891"/>
      <c r="K577" s="891"/>
      <c r="L577" s="891"/>
      <c r="M577" s="891"/>
      <c r="N577" s="891"/>
      <c r="O577" s="891"/>
    </row>
    <row r="578" spans="1:15" ht="15.75" customHeight="1">
      <c r="A578" s="891"/>
      <c r="B578" s="891"/>
      <c r="C578" s="891"/>
      <c r="D578" s="891"/>
      <c r="E578" s="891"/>
      <c r="F578" s="891"/>
      <c r="G578" s="891"/>
      <c r="H578" s="891"/>
      <c r="I578" s="891"/>
      <c r="J578" s="891"/>
      <c r="K578" s="891"/>
      <c r="L578" s="891"/>
      <c r="M578" s="891"/>
      <c r="N578" s="891"/>
      <c r="O578" s="891"/>
    </row>
    <row r="579" spans="1:15" ht="15.75" customHeight="1">
      <c r="A579" s="891"/>
      <c r="B579" s="891"/>
      <c r="C579" s="891"/>
      <c r="D579" s="891"/>
      <c r="E579" s="891"/>
      <c r="F579" s="891"/>
      <c r="G579" s="891"/>
      <c r="H579" s="891"/>
      <c r="I579" s="891"/>
      <c r="J579" s="891"/>
      <c r="K579" s="891"/>
      <c r="L579" s="891"/>
      <c r="M579" s="891"/>
      <c r="N579" s="891"/>
      <c r="O579" s="891"/>
    </row>
    <row r="580" spans="1:15" ht="15.75" customHeight="1">
      <c r="A580" s="891"/>
      <c r="B580" s="891"/>
      <c r="C580" s="891"/>
      <c r="D580" s="891"/>
      <c r="E580" s="891"/>
      <c r="F580" s="891"/>
      <c r="G580" s="891"/>
      <c r="H580" s="891"/>
      <c r="I580" s="891"/>
      <c r="J580" s="891"/>
      <c r="K580" s="891"/>
      <c r="L580" s="891"/>
      <c r="M580" s="891"/>
      <c r="N580" s="891"/>
      <c r="O580" s="891"/>
    </row>
    <row r="581" spans="1:15" ht="15.75" customHeight="1">
      <c r="A581" s="891"/>
      <c r="B581" s="891"/>
      <c r="C581" s="891"/>
      <c r="D581" s="891"/>
      <c r="E581" s="891"/>
      <c r="F581" s="891"/>
      <c r="G581" s="891"/>
      <c r="H581" s="891"/>
      <c r="I581" s="891"/>
      <c r="J581" s="891"/>
      <c r="K581" s="891"/>
      <c r="L581" s="891"/>
      <c r="M581" s="891"/>
      <c r="N581" s="891"/>
      <c r="O581" s="891"/>
    </row>
    <row r="582" spans="1:15" ht="15.75" customHeight="1">
      <c r="A582" s="891"/>
      <c r="B582" s="891"/>
      <c r="C582" s="891"/>
      <c r="D582" s="891"/>
      <c r="E582" s="891"/>
      <c r="F582" s="891"/>
      <c r="G582" s="891"/>
      <c r="H582" s="891"/>
      <c r="I582" s="891"/>
      <c r="J582" s="891"/>
      <c r="K582" s="891"/>
      <c r="L582" s="891"/>
      <c r="M582" s="891"/>
      <c r="N582" s="891"/>
      <c r="O582" s="891"/>
    </row>
    <row r="583" spans="1:15" ht="15.75" customHeight="1">
      <c r="A583" s="891"/>
      <c r="B583" s="891"/>
      <c r="C583" s="891"/>
      <c r="D583" s="891"/>
      <c r="E583" s="891"/>
      <c r="F583" s="891"/>
      <c r="G583" s="891"/>
      <c r="H583" s="891"/>
      <c r="I583" s="891"/>
      <c r="J583" s="891"/>
      <c r="K583" s="891"/>
      <c r="L583" s="891"/>
      <c r="M583" s="891"/>
      <c r="N583" s="891"/>
      <c r="O583" s="891"/>
    </row>
    <row r="584" spans="1:15" ht="15.75" customHeight="1">
      <c r="A584" s="891"/>
      <c r="B584" s="891"/>
      <c r="C584" s="891"/>
      <c r="D584" s="891"/>
      <c r="E584" s="891"/>
      <c r="F584" s="891"/>
      <c r="G584" s="891"/>
      <c r="H584" s="891"/>
      <c r="I584" s="891"/>
      <c r="J584" s="891"/>
      <c r="K584" s="891"/>
      <c r="L584" s="891"/>
      <c r="M584" s="891"/>
      <c r="N584" s="891"/>
      <c r="O584" s="891"/>
    </row>
    <row r="585" spans="1:15" ht="15.75" customHeight="1">
      <c r="A585" s="891"/>
      <c r="B585" s="891"/>
      <c r="C585" s="891"/>
      <c r="D585" s="891"/>
      <c r="E585" s="891"/>
      <c r="F585" s="891"/>
      <c r="G585" s="891"/>
      <c r="H585" s="891"/>
      <c r="I585" s="891"/>
      <c r="J585" s="891"/>
      <c r="K585" s="891"/>
      <c r="L585" s="891"/>
      <c r="M585" s="891"/>
      <c r="N585" s="891"/>
      <c r="O585" s="891"/>
    </row>
    <row r="586" spans="1:15" ht="15.75" customHeight="1">
      <c r="A586" s="891"/>
      <c r="B586" s="891"/>
      <c r="C586" s="891"/>
      <c r="D586" s="891"/>
      <c r="E586" s="891"/>
      <c r="F586" s="891"/>
      <c r="G586" s="891"/>
      <c r="H586" s="891"/>
      <c r="I586" s="891"/>
      <c r="J586" s="891"/>
      <c r="K586" s="891"/>
      <c r="L586" s="891"/>
      <c r="M586" s="891"/>
      <c r="N586" s="891"/>
      <c r="O586" s="891"/>
    </row>
    <row r="587" spans="1:15" ht="15.75" customHeight="1">
      <c r="A587" s="891"/>
      <c r="B587" s="891"/>
      <c r="C587" s="891"/>
      <c r="D587" s="891"/>
      <c r="E587" s="891"/>
      <c r="F587" s="891"/>
      <c r="G587" s="891"/>
      <c r="H587" s="891"/>
      <c r="I587" s="891"/>
      <c r="J587" s="891"/>
      <c r="K587" s="891"/>
      <c r="L587" s="891"/>
      <c r="M587" s="891"/>
      <c r="N587" s="891"/>
      <c r="O587" s="891"/>
    </row>
    <row r="588" spans="1:15" ht="15.75" customHeight="1">
      <c r="A588" s="891"/>
      <c r="B588" s="891"/>
      <c r="C588" s="891"/>
      <c r="D588" s="891"/>
      <c r="E588" s="891"/>
      <c r="F588" s="891"/>
      <c r="G588" s="891"/>
      <c r="H588" s="891"/>
      <c r="I588" s="891"/>
      <c r="J588" s="891"/>
      <c r="K588" s="891"/>
      <c r="L588" s="891"/>
      <c r="M588" s="891"/>
      <c r="N588" s="891"/>
      <c r="O588" s="891"/>
    </row>
    <row r="589" spans="1:15" ht="15.75" customHeight="1">
      <c r="A589" s="891"/>
      <c r="B589" s="891"/>
      <c r="C589" s="891"/>
      <c r="D589" s="891"/>
      <c r="E589" s="891"/>
      <c r="F589" s="891"/>
      <c r="G589" s="891"/>
      <c r="H589" s="891"/>
      <c r="I589" s="891"/>
      <c r="J589" s="891"/>
      <c r="K589" s="891"/>
      <c r="L589" s="891"/>
      <c r="M589" s="891"/>
      <c r="N589" s="891"/>
      <c r="O589" s="891"/>
    </row>
    <row r="590" spans="1:15" ht="15.75" customHeight="1">
      <c r="A590" s="891"/>
      <c r="B590" s="891"/>
      <c r="C590" s="891"/>
      <c r="D590" s="891"/>
      <c r="E590" s="891"/>
      <c r="F590" s="891"/>
      <c r="G590" s="891"/>
      <c r="H590" s="891"/>
      <c r="I590" s="891"/>
      <c r="J590" s="891"/>
      <c r="K590" s="891"/>
      <c r="L590" s="891"/>
      <c r="M590" s="891"/>
      <c r="N590" s="891"/>
      <c r="O590" s="891"/>
    </row>
    <row r="591" spans="1:15" ht="15.75" customHeight="1">
      <c r="A591" s="891"/>
      <c r="B591" s="891"/>
      <c r="C591" s="891"/>
      <c r="D591" s="891"/>
      <c r="E591" s="891"/>
      <c r="F591" s="891"/>
      <c r="G591" s="891"/>
      <c r="H591" s="891"/>
      <c r="I591" s="891"/>
      <c r="J591" s="891"/>
      <c r="K591" s="891"/>
      <c r="L591" s="891"/>
      <c r="M591" s="891"/>
      <c r="N591" s="891"/>
      <c r="O591" s="891"/>
    </row>
    <row r="592" spans="1:15" ht="15.75" customHeight="1">
      <c r="A592" s="891"/>
      <c r="B592" s="891"/>
      <c r="C592" s="891"/>
      <c r="D592" s="891"/>
      <c r="E592" s="891"/>
      <c r="F592" s="891"/>
      <c r="G592" s="891"/>
      <c r="H592" s="891"/>
      <c r="I592" s="891"/>
      <c r="J592" s="891"/>
      <c r="K592" s="891"/>
      <c r="L592" s="891"/>
      <c r="M592" s="891"/>
      <c r="N592" s="891"/>
      <c r="O592" s="891"/>
    </row>
    <row r="593" spans="1:15" ht="15.75" customHeight="1">
      <c r="A593" s="891"/>
      <c r="B593" s="891"/>
      <c r="C593" s="891"/>
      <c r="D593" s="891"/>
      <c r="E593" s="891"/>
      <c r="F593" s="891"/>
      <c r="G593" s="891"/>
      <c r="H593" s="891"/>
      <c r="I593" s="891"/>
      <c r="J593" s="891"/>
      <c r="K593" s="891"/>
      <c r="L593" s="891"/>
      <c r="M593" s="891"/>
      <c r="N593" s="891"/>
      <c r="O593" s="891"/>
    </row>
    <row r="594" spans="1:15" ht="15.75" customHeight="1">
      <c r="A594" s="891"/>
      <c r="B594" s="891"/>
      <c r="C594" s="891"/>
      <c r="D594" s="891"/>
      <c r="E594" s="891"/>
      <c r="F594" s="891"/>
      <c r="G594" s="891"/>
      <c r="H594" s="891"/>
      <c r="I594" s="891"/>
      <c r="J594" s="891"/>
      <c r="K594" s="891"/>
      <c r="L594" s="891"/>
      <c r="M594" s="891"/>
      <c r="N594" s="891"/>
      <c r="O594" s="891"/>
    </row>
    <row r="595" spans="1:15" ht="15.75" customHeight="1">
      <c r="A595" s="891"/>
      <c r="B595" s="891"/>
      <c r="C595" s="891"/>
      <c r="D595" s="891"/>
      <c r="E595" s="891"/>
      <c r="F595" s="891"/>
      <c r="G595" s="891"/>
      <c r="H595" s="891"/>
      <c r="I595" s="891"/>
      <c r="J595" s="891"/>
      <c r="K595" s="891"/>
      <c r="L595" s="891"/>
      <c r="M595" s="891"/>
      <c r="N595" s="891"/>
      <c r="O595" s="891"/>
    </row>
    <row r="596" spans="1:15" ht="15.75" customHeight="1">
      <c r="A596" s="891"/>
      <c r="B596" s="891"/>
      <c r="C596" s="891"/>
      <c r="D596" s="891"/>
      <c r="E596" s="891"/>
      <c r="F596" s="891"/>
      <c r="G596" s="891"/>
      <c r="H596" s="891"/>
      <c r="I596" s="891"/>
      <c r="J596" s="891"/>
      <c r="K596" s="891"/>
      <c r="L596" s="891"/>
      <c r="M596" s="891"/>
      <c r="N596" s="891"/>
      <c r="O596" s="891"/>
    </row>
    <row r="597" spans="1:15" ht="15.75" customHeight="1">
      <c r="A597" s="891"/>
      <c r="B597" s="891"/>
      <c r="C597" s="891"/>
      <c r="D597" s="891"/>
      <c r="E597" s="891"/>
      <c r="F597" s="891"/>
      <c r="G597" s="891"/>
      <c r="H597" s="891"/>
      <c r="I597" s="891"/>
      <c r="J597" s="891"/>
      <c r="K597" s="891"/>
      <c r="L597" s="891"/>
      <c r="M597" s="891"/>
      <c r="N597" s="891"/>
      <c r="O597" s="891"/>
    </row>
    <row r="598" spans="1:15" ht="15.75" customHeight="1">
      <c r="A598" s="891"/>
      <c r="B598" s="891"/>
      <c r="C598" s="891"/>
      <c r="D598" s="891"/>
      <c r="E598" s="891"/>
      <c r="F598" s="891"/>
      <c r="G598" s="891"/>
      <c r="H598" s="891"/>
      <c r="I598" s="891"/>
      <c r="J598" s="891"/>
      <c r="K598" s="891"/>
      <c r="L598" s="891"/>
      <c r="M598" s="891"/>
      <c r="N598" s="891"/>
      <c r="O598" s="891"/>
    </row>
    <row r="599" spans="1:15" ht="15.75" customHeight="1">
      <c r="A599" s="891"/>
      <c r="B599" s="891"/>
      <c r="C599" s="891"/>
      <c r="D599" s="891"/>
      <c r="E599" s="891"/>
      <c r="F599" s="891"/>
      <c r="G599" s="891"/>
      <c r="H599" s="891"/>
      <c r="I599" s="891"/>
      <c r="J599" s="891"/>
      <c r="K599" s="891"/>
      <c r="L599" s="891"/>
      <c r="M599" s="891"/>
      <c r="N599" s="891"/>
      <c r="O599" s="891"/>
    </row>
    <row r="600" spans="1:15" ht="15.75" customHeight="1">
      <c r="A600" s="891"/>
      <c r="B600" s="891"/>
      <c r="C600" s="891"/>
      <c r="D600" s="891"/>
      <c r="E600" s="891"/>
      <c r="F600" s="891"/>
      <c r="G600" s="891"/>
      <c r="H600" s="891"/>
      <c r="I600" s="891"/>
      <c r="J600" s="891"/>
      <c r="K600" s="891"/>
      <c r="L600" s="891"/>
      <c r="M600" s="891"/>
      <c r="N600" s="891"/>
      <c r="O600" s="891"/>
    </row>
    <row r="601" spans="1:15" ht="15.75" customHeight="1">
      <c r="A601" s="891"/>
      <c r="B601" s="891"/>
      <c r="C601" s="891"/>
      <c r="D601" s="891"/>
      <c r="E601" s="891"/>
      <c r="F601" s="891"/>
      <c r="G601" s="891"/>
      <c r="H601" s="891"/>
      <c r="I601" s="891"/>
      <c r="J601" s="891"/>
      <c r="K601" s="891"/>
      <c r="L601" s="891"/>
      <c r="M601" s="891"/>
      <c r="N601" s="891"/>
      <c r="O601" s="891"/>
    </row>
    <row r="602" spans="1:15" ht="15.75" customHeight="1">
      <c r="A602" s="891"/>
      <c r="B602" s="891"/>
      <c r="C602" s="891"/>
      <c r="D602" s="891"/>
      <c r="E602" s="891"/>
      <c r="F602" s="891"/>
      <c r="G602" s="891"/>
      <c r="H602" s="891"/>
      <c r="I602" s="891"/>
      <c r="J602" s="891"/>
      <c r="K602" s="891"/>
      <c r="L602" s="891"/>
      <c r="M602" s="891"/>
      <c r="N602" s="891"/>
      <c r="O602" s="891"/>
    </row>
    <row r="603" spans="1:15" ht="15.75" customHeight="1">
      <c r="A603" s="891"/>
      <c r="B603" s="891"/>
      <c r="C603" s="891"/>
      <c r="D603" s="891"/>
      <c r="E603" s="891"/>
      <c r="F603" s="891"/>
      <c r="G603" s="891"/>
      <c r="H603" s="891"/>
      <c r="I603" s="891"/>
      <c r="J603" s="891"/>
      <c r="K603" s="891"/>
      <c r="L603" s="891"/>
      <c r="M603" s="891"/>
      <c r="N603" s="891"/>
      <c r="O603" s="891"/>
    </row>
    <row r="604" spans="1:15" ht="15.75" customHeight="1">
      <c r="A604" s="891"/>
      <c r="B604" s="891"/>
      <c r="C604" s="891"/>
      <c r="D604" s="891"/>
      <c r="E604" s="891"/>
      <c r="F604" s="891"/>
      <c r="G604" s="891"/>
      <c r="H604" s="891"/>
      <c r="I604" s="891"/>
      <c r="J604" s="891"/>
      <c r="K604" s="891"/>
      <c r="L604" s="891"/>
      <c r="M604" s="891"/>
      <c r="N604" s="891"/>
      <c r="O604" s="891"/>
    </row>
    <row r="605" spans="1:15" ht="15.75" customHeight="1">
      <c r="A605" s="891"/>
      <c r="B605" s="891"/>
      <c r="C605" s="891"/>
      <c r="D605" s="891"/>
      <c r="E605" s="891"/>
      <c r="F605" s="891"/>
      <c r="G605" s="891"/>
      <c r="H605" s="891"/>
      <c r="I605" s="891"/>
      <c r="J605" s="891"/>
      <c r="K605" s="891"/>
      <c r="L605" s="891"/>
      <c r="M605" s="891"/>
      <c r="N605" s="891"/>
      <c r="O605" s="891"/>
    </row>
    <row r="606" spans="1:15" ht="15.75" customHeight="1">
      <c r="A606" s="891"/>
      <c r="B606" s="891"/>
      <c r="C606" s="891"/>
      <c r="D606" s="891"/>
      <c r="E606" s="891"/>
      <c r="F606" s="891"/>
      <c r="G606" s="891"/>
      <c r="H606" s="891"/>
      <c r="I606" s="891"/>
      <c r="J606" s="891"/>
      <c r="K606" s="891"/>
      <c r="L606" s="891"/>
      <c r="M606" s="891"/>
      <c r="N606" s="891"/>
      <c r="O606" s="891"/>
    </row>
    <row r="607" spans="1:15" ht="15.75" customHeight="1">
      <c r="A607" s="891"/>
      <c r="B607" s="891"/>
      <c r="C607" s="891"/>
      <c r="D607" s="891"/>
      <c r="E607" s="891"/>
      <c r="F607" s="891"/>
      <c r="G607" s="891"/>
      <c r="H607" s="891"/>
      <c r="I607" s="891"/>
      <c r="J607" s="891"/>
      <c r="K607" s="891"/>
      <c r="L607" s="891"/>
      <c r="M607" s="891"/>
      <c r="N607" s="891"/>
      <c r="O607" s="891"/>
    </row>
    <row r="608" spans="1:15" ht="15.75" customHeight="1">
      <c r="A608" s="891"/>
      <c r="B608" s="891"/>
      <c r="C608" s="891"/>
      <c r="D608" s="891"/>
      <c r="E608" s="891"/>
      <c r="F608" s="891"/>
      <c r="G608" s="891"/>
      <c r="H608" s="891"/>
      <c r="I608" s="891"/>
      <c r="J608" s="891"/>
      <c r="K608" s="891"/>
      <c r="L608" s="891"/>
      <c r="M608" s="891"/>
      <c r="N608" s="891"/>
      <c r="O608" s="891"/>
    </row>
    <row r="609" spans="1:15" ht="15.75" customHeight="1">
      <c r="A609" s="891"/>
      <c r="B609" s="891"/>
      <c r="C609" s="891"/>
      <c r="D609" s="891"/>
      <c r="E609" s="891"/>
      <c r="F609" s="891"/>
      <c r="G609" s="891"/>
      <c r="H609" s="891"/>
      <c r="I609" s="891"/>
      <c r="J609" s="891"/>
      <c r="K609" s="891"/>
      <c r="L609" s="891"/>
      <c r="M609" s="891"/>
      <c r="N609" s="891"/>
      <c r="O609" s="891"/>
    </row>
    <row r="610" spans="1:15" ht="15.75" customHeight="1">
      <c r="A610" s="891"/>
      <c r="B610" s="891"/>
      <c r="C610" s="891"/>
      <c r="D610" s="891"/>
      <c r="E610" s="891"/>
      <c r="F610" s="891"/>
      <c r="G610" s="891"/>
      <c r="H610" s="891"/>
      <c r="I610" s="891"/>
      <c r="J610" s="891"/>
      <c r="K610" s="891"/>
      <c r="L610" s="891"/>
      <c r="M610" s="891"/>
      <c r="N610" s="891"/>
      <c r="O610" s="891"/>
    </row>
    <row r="611" spans="1:15" ht="15.75" customHeight="1">
      <c r="A611" s="891"/>
      <c r="B611" s="891"/>
      <c r="C611" s="891"/>
      <c r="D611" s="891"/>
      <c r="E611" s="891"/>
      <c r="F611" s="891"/>
      <c r="G611" s="891"/>
      <c r="H611" s="891"/>
      <c r="I611" s="891"/>
      <c r="J611" s="891"/>
      <c r="K611" s="891"/>
      <c r="L611" s="891"/>
      <c r="M611" s="891"/>
      <c r="N611" s="891"/>
      <c r="O611" s="891"/>
    </row>
    <row r="612" spans="1:15" ht="15.75" customHeight="1">
      <c r="A612" s="891"/>
      <c r="B612" s="891"/>
      <c r="C612" s="891"/>
      <c r="D612" s="891"/>
      <c r="E612" s="891"/>
      <c r="F612" s="891"/>
      <c r="G612" s="891"/>
      <c r="H612" s="891"/>
      <c r="I612" s="891"/>
      <c r="J612" s="891"/>
      <c r="K612" s="891"/>
      <c r="L612" s="891"/>
      <c r="M612" s="891"/>
      <c r="N612" s="891"/>
      <c r="O612" s="891"/>
    </row>
    <row r="613" spans="1:15" ht="15.75" customHeight="1">
      <c r="A613" s="891"/>
      <c r="B613" s="891"/>
      <c r="C613" s="891"/>
      <c r="D613" s="891"/>
      <c r="E613" s="891"/>
      <c r="F613" s="891"/>
      <c r="G613" s="891"/>
      <c r="H613" s="891"/>
      <c r="I613" s="891"/>
      <c r="J613" s="891"/>
      <c r="K613" s="891"/>
      <c r="L613" s="891"/>
      <c r="M613" s="891"/>
      <c r="N613" s="891"/>
      <c r="O613" s="891"/>
    </row>
    <row r="614" spans="1:15" ht="15.75" customHeight="1">
      <c r="A614" s="891"/>
      <c r="B614" s="891"/>
      <c r="C614" s="891"/>
      <c r="D614" s="891"/>
      <c r="E614" s="891"/>
      <c r="F614" s="891"/>
      <c r="G614" s="891"/>
      <c r="H614" s="891"/>
      <c r="I614" s="891"/>
      <c r="J614" s="891"/>
      <c r="K614" s="891"/>
      <c r="L614" s="891"/>
      <c r="M614" s="891"/>
      <c r="N614" s="891"/>
      <c r="O614" s="891"/>
    </row>
    <row r="615" spans="1:15" ht="15.75" customHeight="1">
      <c r="A615" s="891"/>
      <c r="B615" s="891"/>
      <c r="C615" s="891"/>
      <c r="D615" s="891"/>
      <c r="E615" s="891"/>
      <c r="F615" s="891"/>
      <c r="G615" s="891"/>
      <c r="H615" s="891"/>
      <c r="I615" s="891"/>
      <c r="J615" s="891"/>
      <c r="K615" s="891"/>
      <c r="L615" s="891"/>
      <c r="M615" s="891"/>
      <c r="N615" s="891"/>
      <c r="O615" s="891"/>
    </row>
    <row r="616" spans="1:15" ht="15.75" customHeight="1">
      <c r="A616" s="891"/>
      <c r="B616" s="891"/>
      <c r="C616" s="891"/>
      <c r="D616" s="891"/>
      <c r="E616" s="891"/>
      <c r="F616" s="891"/>
      <c r="G616" s="891"/>
      <c r="H616" s="891"/>
      <c r="I616" s="891"/>
      <c r="J616" s="891"/>
      <c r="K616" s="891"/>
      <c r="L616" s="891"/>
      <c r="M616" s="891"/>
      <c r="N616" s="891"/>
      <c r="O616" s="891"/>
    </row>
    <row r="617" spans="1:15" ht="15.75" customHeight="1">
      <c r="A617" s="891"/>
      <c r="B617" s="891"/>
      <c r="C617" s="891"/>
      <c r="D617" s="891"/>
      <c r="E617" s="891"/>
      <c r="F617" s="891"/>
      <c r="G617" s="891"/>
      <c r="H617" s="891"/>
      <c r="I617" s="891"/>
      <c r="J617" s="891"/>
      <c r="K617" s="891"/>
      <c r="L617" s="891"/>
      <c r="M617" s="891"/>
      <c r="N617" s="891"/>
      <c r="O617" s="891"/>
    </row>
    <row r="618" spans="1:15" ht="15.75" customHeight="1">
      <c r="A618" s="891"/>
      <c r="B618" s="891"/>
      <c r="C618" s="891"/>
      <c r="D618" s="891"/>
      <c r="E618" s="891"/>
      <c r="F618" s="891"/>
      <c r="G618" s="891"/>
      <c r="H618" s="891"/>
      <c r="I618" s="891"/>
      <c r="J618" s="891"/>
      <c r="K618" s="891"/>
      <c r="L618" s="891"/>
      <c r="M618" s="891"/>
      <c r="N618" s="891"/>
      <c r="O618" s="891"/>
    </row>
    <row r="619" spans="1:15" ht="15.75" customHeight="1">
      <c r="A619" s="891"/>
      <c r="B619" s="891"/>
      <c r="C619" s="891"/>
      <c r="D619" s="891"/>
      <c r="E619" s="891"/>
      <c r="F619" s="891"/>
      <c r="G619" s="891"/>
      <c r="H619" s="891"/>
      <c r="I619" s="891"/>
      <c r="J619" s="891"/>
      <c r="K619" s="891"/>
      <c r="L619" s="891"/>
      <c r="M619" s="891"/>
      <c r="N619" s="891"/>
      <c r="O619" s="891"/>
    </row>
    <row r="620" spans="1:15" ht="15.75" customHeight="1">
      <c r="A620" s="891"/>
      <c r="B620" s="891"/>
      <c r="C620" s="891"/>
      <c r="D620" s="891"/>
      <c r="E620" s="891"/>
      <c r="F620" s="891"/>
      <c r="G620" s="891"/>
      <c r="H620" s="891"/>
      <c r="I620" s="891"/>
      <c r="J620" s="891"/>
      <c r="K620" s="891"/>
      <c r="L620" s="891"/>
      <c r="M620" s="891"/>
      <c r="N620" s="891"/>
      <c r="O620" s="891"/>
    </row>
    <row r="621" spans="1:15" ht="15.75" customHeight="1">
      <c r="A621" s="891"/>
      <c r="B621" s="891"/>
      <c r="C621" s="891"/>
      <c r="D621" s="891"/>
      <c r="E621" s="891"/>
      <c r="F621" s="891"/>
      <c r="G621" s="891"/>
      <c r="H621" s="891"/>
      <c r="I621" s="891"/>
      <c r="J621" s="891"/>
      <c r="K621" s="891"/>
      <c r="L621" s="891"/>
      <c r="M621" s="891"/>
      <c r="N621" s="891"/>
      <c r="O621" s="891"/>
    </row>
    <row r="622" spans="1:15" ht="15.75" customHeight="1">
      <c r="A622" s="891"/>
      <c r="B622" s="891"/>
      <c r="C622" s="891"/>
      <c r="D622" s="891"/>
      <c r="E622" s="891"/>
      <c r="F622" s="891"/>
      <c r="G622" s="891"/>
      <c r="H622" s="891"/>
      <c r="I622" s="891"/>
      <c r="J622" s="891"/>
      <c r="K622" s="891"/>
      <c r="L622" s="891"/>
      <c r="M622" s="891"/>
      <c r="N622" s="891"/>
      <c r="O622" s="891"/>
    </row>
    <row r="623" spans="1:15" ht="15.75" customHeight="1">
      <c r="A623" s="891"/>
      <c r="B623" s="891"/>
      <c r="C623" s="891"/>
      <c r="D623" s="891"/>
      <c r="E623" s="891"/>
      <c r="F623" s="891"/>
      <c r="G623" s="891"/>
      <c r="H623" s="891"/>
      <c r="I623" s="891"/>
      <c r="J623" s="891"/>
      <c r="K623" s="891"/>
      <c r="L623" s="891"/>
      <c r="M623" s="891"/>
      <c r="N623" s="891"/>
      <c r="O623" s="891"/>
    </row>
    <row r="624" spans="1:15" ht="15.75" customHeight="1">
      <c r="A624" s="891"/>
      <c r="B624" s="891"/>
      <c r="C624" s="891"/>
      <c r="D624" s="891"/>
      <c r="E624" s="891"/>
      <c r="F624" s="891"/>
      <c r="G624" s="891"/>
      <c r="H624" s="891"/>
      <c r="I624" s="891"/>
      <c r="J624" s="891"/>
      <c r="K624" s="891"/>
      <c r="L624" s="891"/>
      <c r="M624" s="891"/>
      <c r="N624" s="891"/>
      <c r="O624" s="891"/>
    </row>
    <row r="625" spans="1:15" ht="15.75" customHeight="1">
      <c r="A625" s="891"/>
      <c r="B625" s="891"/>
      <c r="C625" s="891"/>
      <c r="D625" s="891"/>
      <c r="E625" s="891"/>
      <c r="F625" s="891"/>
      <c r="G625" s="891"/>
      <c r="H625" s="891"/>
      <c r="I625" s="891"/>
      <c r="J625" s="891"/>
      <c r="K625" s="891"/>
      <c r="L625" s="891"/>
      <c r="M625" s="891"/>
      <c r="N625" s="891"/>
      <c r="O625" s="891"/>
    </row>
    <row r="626" spans="1:15" ht="15.75" customHeight="1">
      <c r="A626" s="891"/>
      <c r="B626" s="891"/>
      <c r="C626" s="891"/>
      <c r="D626" s="891"/>
      <c r="E626" s="891"/>
      <c r="F626" s="891"/>
      <c r="G626" s="891"/>
      <c r="H626" s="891"/>
      <c r="I626" s="891"/>
      <c r="J626" s="891"/>
      <c r="K626" s="891"/>
      <c r="L626" s="891"/>
      <c r="M626" s="891"/>
      <c r="N626" s="891"/>
      <c r="O626" s="891"/>
    </row>
    <row r="627" spans="1:15" ht="15.75" customHeight="1">
      <c r="A627" s="891"/>
      <c r="B627" s="891"/>
      <c r="C627" s="891"/>
      <c r="D627" s="891"/>
      <c r="E627" s="891"/>
      <c r="F627" s="891"/>
      <c r="G627" s="891"/>
      <c r="H627" s="891"/>
      <c r="I627" s="891"/>
      <c r="J627" s="891"/>
      <c r="K627" s="891"/>
      <c r="L627" s="891"/>
      <c r="M627" s="891"/>
      <c r="N627" s="891"/>
      <c r="O627" s="891"/>
    </row>
    <row r="628" spans="1:15" ht="15.75" customHeight="1">
      <c r="A628" s="891"/>
      <c r="B628" s="891"/>
      <c r="C628" s="891"/>
      <c r="D628" s="891"/>
      <c r="E628" s="891"/>
      <c r="F628" s="891"/>
      <c r="G628" s="891"/>
      <c r="H628" s="891"/>
      <c r="I628" s="891"/>
      <c r="J628" s="891"/>
      <c r="K628" s="891"/>
      <c r="L628" s="891"/>
      <c r="M628" s="891"/>
      <c r="N628" s="891"/>
      <c r="O628" s="891"/>
    </row>
    <row r="629" spans="1:15" ht="15.75" customHeight="1">
      <c r="A629" s="891"/>
      <c r="B629" s="891"/>
      <c r="C629" s="891"/>
      <c r="D629" s="891"/>
      <c r="E629" s="891"/>
      <c r="F629" s="891"/>
      <c r="G629" s="891"/>
      <c r="H629" s="891"/>
      <c r="I629" s="891"/>
      <c r="J629" s="891"/>
      <c r="K629" s="891"/>
      <c r="L629" s="891"/>
      <c r="M629" s="891"/>
      <c r="N629" s="891"/>
      <c r="O629" s="891"/>
    </row>
    <row r="630" spans="1:15" ht="15.75" customHeight="1">
      <c r="A630" s="891"/>
      <c r="B630" s="891"/>
      <c r="C630" s="891"/>
      <c r="D630" s="891"/>
      <c r="E630" s="891"/>
      <c r="F630" s="891"/>
      <c r="G630" s="891"/>
      <c r="H630" s="891"/>
      <c r="I630" s="891"/>
      <c r="J630" s="891"/>
      <c r="K630" s="891"/>
      <c r="L630" s="891"/>
      <c r="M630" s="891"/>
      <c r="N630" s="891"/>
      <c r="O630" s="891"/>
    </row>
    <row r="631" spans="1:15" ht="15.75" customHeight="1">
      <c r="A631" s="891"/>
      <c r="B631" s="891"/>
      <c r="C631" s="891"/>
      <c r="D631" s="891"/>
      <c r="E631" s="891"/>
      <c r="F631" s="891"/>
      <c r="G631" s="891"/>
      <c r="H631" s="891"/>
      <c r="I631" s="891"/>
      <c r="J631" s="891"/>
      <c r="K631" s="891"/>
      <c r="L631" s="891"/>
      <c r="M631" s="891"/>
      <c r="N631" s="891"/>
      <c r="O631" s="891"/>
    </row>
    <row r="632" spans="1:15" ht="15.75" customHeight="1">
      <c r="A632" s="891"/>
      <c r="B632" s="891"/>
      <c r="C632" s="891"/>
      <c r="D632" s="891"/>
      <c r="E632" s="891"/>
      <c r="F632" s="891"/>
      <c r="G632" s="891"/>
      <c r="H632" s="891"/>
      <c r="I632" s="891"/>
      <c r="J632" s="891"/>
      <c r="K632" s="891"/>
      <c r="L632" s="891"/>
      <c r="M632" s="891"/>
      <c r="N632" s="891"/>
      <c r="O632" s="891"/>
    </row>
    <row r="633" spans="1:15" ht="15.75" customHeight="1">
      <c r="A633" s="891"/>
      <c r="B633" s="891"/>
      <c r="C633" s="891"/>
      <c r="D633" s="891"/>
      <c r="E633" s="891"/>
      <c r="F633" s="891"/>
      <c r="G633" s="891"/>
      <c r="H633" s="891"/>
      <c r="I633" s="891"/>
      <c r="J633" s="891"/>
      <c r="K633" s="891"/>
      <c r="L633" s="891"/>
      <c r="M633" s="891"/>
      <c r="N633" s="891"/>
      <c r="O633" s="891"/>
    </row>
    <row r="634" spans="1:15" ht="15.75" customHeight="1">
      <c r="A634" s="891"/>
      <c r="B634" s="891"/>
      <c r="C634" s="891"/>
      <c r="D634" s="891"/>
      <c r="E634" s="891"/>
      <c r="F634" s="891"/>
      <c r="G634" s="891"/>
      <c r="H634" s="891"/>
      <c r="I634" s="891"/>
      <c r="J634" s="891"/>
      <c r="K634" s="891"/>
      <c r="L634" s="891"/>
      <c r="M634" s="891"/>
      <c r="N634" s="891"/>
      <c r="O634" s="891"/>
    </row>
    <row r="635" spans="1:15" ht="15.75" customHeight="1">
      <c r="A635" s="891"/>
      <c r="B635" s="891"/>
      <c r="C635" s="891"/>
      <c r="D635" s="891"/>
      <c r="E635" s="891"/>
      <c r="F635" s="891"/>
      <c r="G635" s="891"/>
      <c r="H635" s="891"/>
      <c r="I635" s="891"/>
      <c r="J635" s="891"/>
      <c r="K635" s="891"/>
      <c r="L635" s="891"/>
      <c r="M635" s="891"/>
      <c r="N635" s="891"/>
      <c r="O635" s="891"/>
    </row>
    <row r="636" spans="1:15" ht="15.75" customHeight="1">
      <c r="A636" s="891"/>
      <c r="B636" s="891"/>
      <c r="C636" s="891"/>
      <c r="D636" s="891"/>
      <c r="E636" s="891"/>
      <c r="F636" s="891"/>
      <c r="G636" s="891"/>
      <c r="H636" s="891"/>
      <c r="I636" s="891"/>
      <c r="J636" s="891"/>
      <c r="K636" s="891"/>
      <c r="L636" s="891"/>
      <c r="M636" s="891"/>
      <c r="N636" s="891"/>
      <c r="O636" s="891"/>
    </row>
    <row r="637" spans="1:15" ht="15.75" customHeight="1">
      <c r="A637" s="891"/>
      <c r="B637" s="891"/>
      <c r="C637" s="891"/>
      <c r="D637" s="891"/>
      <c r="E637" s="891"/>
      <c r="F637" s="891"/>
      <c r="G637" s="891"/>
      <c r="H637" s="891"/>
      <c r="I637" s="891"/>
      <c r="J637" s="891"/>
      <c r="K637" s="891"/>
      <c r="L637" s="891"/>
      <c r="M637" s="891"/>
      <c r="N637" s="891"/>
      <c r="O637" s="891"/>
    </row>
    <row r="638" spans="1:15" ht="15.75" customHeight="1">
      <c r="A638" s="891"/>
      <c r="B638" s="891"/>
      <c r="C638" s="891"/>
      <c r="D638" s="891"/>
      <c r="E638" s="891"/>
      <c r="F638" s="891"/>
      <c r="G638" s="891"/>
      <c r="H638" s="891"/>
      <c r="I638" s="891"/>
      <c r="J638" s="891"/>
      <c r="K638" s="891"/>
      <c r="L638" s="891"/>
      <c r="M638" s="891"/>
      <c r="N638" s="891"/>
      <c r="O638" s="891"/>
    </row>
    <row r="639" spans="1:15" ht="15.75" customHeight="1">
      <c r="A639" s="891"/>
      <c r="B639" s="891"/>
      <c r="C639" s="891"/>
      <c r="D639" s="891"/>
      <c r="E639" s="891"/>
      <c r="F639" s="891"/>
      <c r="G639" s="891"/>
      <c r="H639" s="891"/>
      <c r="I639" s="891"/>
      <c r="J639" s="891"/>
      <c r="K639" s="891"/>
      <c r="L639" s="891"/>
      <c r="M639" s="891"/>
      <c r="N639" s="891"/>
      <c r="O639" s="891"/>
    </row>
    <row r="640" spans="1:15" ht="15.75" customHeight="1">
      <c r="A640" s="891"/>
      <c r="B640" s="891"/>
      <c r="C640" s="891"/>
      <c r="D640" s="891"/>
      <c r="E640" s="891"/>
      <c r="F640" s="891"/>
      <c r="G640" s="891"/>
      <c r="H640" s="891"/>
      <c r="I640" s="891"/>
      <c r="J640" s="891"/>
      <c r="K640" s="891"/>
      <c r="L640" s="891"/>
      <c r="M640" s="891"/>
      <c r="N640" s="891"/>
      <c r="O640" s="891"/>
    </row>
    <row r="641" spans="1:15" ht="15.75" customHeight="1">
      <c r="A641" s="891"/>
      <c r="B641" s="891"/>
      <c r="C641" s="891"/>
      <c r="D641" s="891"/>
      <c r="E641" s="891"/>
      <c r="F641" s="891"/>
      <c r="G641" s="891"/>
      <c r="H641" s="891"/>
      <c r="I641" s="891"/>
      <c r="J641" s="891"/>
      <c r="K641" s="891"/>
      <c r="L641" s="891"/>
      <c r="M641" s="891"/>
      <c r="N641" s="891"/>
      <c r="O641" s="891"/>
    </row>
    <row r="642" spans="1:15" ht="15.75" customHeight="1">
      <c r="A642" s="891"/>
      <c r="B642" s="891"/>
      <c r="C642" s="891"/>
      <c r="D642" s="891"/>
      <c r="E642" s="891"/>
      <c r="F642" s="891"/>
      <c r="G642" s="891"/>
      <c r="H642" s="891"/>
      <c r="I642" s="891"/>
      <c r="J642" s="891"/>
      <c r="K642" s="891"/>
      <c r="L642" s="891"/>
      <c r="M642" s="891"/>
      <c r="N642" s="891"/>
      <c r="O642" s="891"/>
    </row>
    <row r="643" spans="1:15" ht="15.75" customHeight="1">
      <c r="A643" s="891"/>
      <c r="B643" s="891"/>
      <c r="C643" s="891"/>
      <c r="D643" s="891"/>
      <c r="E643" s="891"/>
      <c r="F643" s="891"/>
      <c r="G643" s="891"/>
      <c r="H643" s="891"/>
      <c r="I643" s="891"/>
      <c r="J643" s="891"/>
      <c r="K643" s="891"/>
      <c r="L643" s="891"/>
      <c r="M643" s="891"/>
      <c r="N643" s="891"/>
      <c r="O643" s="891"/>
    </row>
    <row r="644" spans="1:15" ht="15.75" customHeight="1">
      <c r="A644" s="891"/>
      <c r="B644" s="891"/>
      <c r="C644" s="891"/>
      <c r="D644" s="891"/>
      <c r="E644" s="891"/>
      <c r="F644" s="891"/>
      <c r="G644" s="891"/>
      <c r="H644" s="891"/>
      <c r="I644" s="891"/>
      <c r="J644" s="891"/>
      <c r="K644" s="891"/>
      <c r="L644" s="891"/>
      <c r="M644" s="891"/>
      <c r="N644" s="891"/>
      <c r="O644" s="891"/>
    </row>
    <row r="645" spans="1:15" ht="15.75" customHeight="1">
      <c r="A645" s="891"/>
      <c r="B645" s="891"/>
      <c r="C645" s="891"/>
      <c r="D645" s="891"/>
      <c r="E645" s="891"/>
      <c r="F645" s="891"/>
      <c r="G645" s="891"/>
      <c r="H645" s="891"/>
      <c r="I645" s="891"/>
      <c r="J645" s="891"/>
      <c r="K645" s="891"/>
      <c r="L645" s="891"/>
      <c r="M645" s="891"/>
      <c r="N645" s="891"/>
      <c r="O645" s="891"/>
    </row>
    <row r="646" spans="1:15" ht="15.75" customHeight="1">
      <c r="A646" s="891"/>
      <c r="B646" s="891"/>
      <c r="C646" s="891"/>
      <c r="D646" s="891"/>
      <c r="E646" s="891"/>
      <c r="F646" s="891"/>
      <c r="G646" s="891"/>
      <c r="H646" s="891"/>
      <c r="I646" s="891"/>
      <c r="J646" s="891"/>
      <c r="K646" s="891"/>
      <c r="L646" s="891"/>
      <c r="M646" s="891"/>
      <c r="N646" s="891"/>
      <c r="O646" s="891"/>
    </row>
    <row r="647" spans="1:15" ht="15.75" customHeight="1">
      <c r="A647" s="891"/>
      <c r="B647" s="891"/>
      <c r="C647" s="891"/>
      <c r="D647" s="891"/>
      <c r="E647" s="891"/>
      <c r="F647" s="891"/>
      <c r="G647" s="891"/>
      <c r="H647" s="891"/>
      <c r="I647" s="891"/>
      <c r="J647" s="891"/>
      <c r="K647" s="891"/>
      <c r="L647" s="891"/>
      <c r="M647" s="891"/>
      <c r="N647" s="891"/>
      <c r="O647" s="891"/>
    </row>
    <row r="648" spans="1:15" ht="15.75" customHeight="1">
      <c r="A648" s="891"/>
      <c r="B648" s="891"/>
      <c r="C648" s="891"/>
      <c r="D648" s="891"/>
      <c r="E648" s="891"/>
      <c r="F648" s="891"/>
      <c r="G648" s="891"/>
      <c r="H648" s="891"/>
      <c r="I648" s="891"/>
      <c r="J648" s="891"/>
      <c r="K648" s="891"/>
      <c r="L648" s="891"/>
      <c r="M648" s="891"/>
      <c r="N648" s="891"/>
      <c r="O648" s="891"/>
    </row>
    <row r="649" spans="1:15" ht="15.75" customHeight="1">
      <c r="A649" s="891"/>
      <c r="B649" s="891"/>
      <c r="C649" s="891"/>
      <c r="D649" s="891"/>
      <c r="E649" s="891"/>
      <c r="F649" s="891"/>
      <c r="G649" s="891"/>
      <c r="H649" s="891"/>
      <c r="I649" s="891"/>
      <c r="J649" s="891"/>
      <c r="K649" s="891"/>
      <c r="L649" s="891"/>
      <c r="M649" s="891"/>
      <c r="N649" s="891"/>
      <c r="O649" s="891"/>
    </row>
    <row r="650" spans="1:15" ht="15.75" customHeight="1">
      <c r="A650" s="891"/>
      <c r="B650" s="891"/>
      <c r="C650" s="891"/>
      <c r="D650" s="891"/>
      <c r="E650" s="891"/>
      <c r="F650" s="891"/>
      <c r="G650" s="891"/>
      <c r="H650" s="891"/>
      <c r="I650" s="891"/>
      <c r="J650" s="891"/>
      <c r="K650" s="891"/>
      <c r="L650" s="891"/>
      <c r="M650" s="891"/>
      <c r="N650" s="891"/>
      <c r="O650" s="891"/>
    </row>
    <row r="651" spans="1:15" ht="15.75" customHeight="1">
      <c r="A651" s="891"/>
      <c r="B651" s="891"/>
      <c r="C651" s="891"/>
      <c r="D651" s="891"/>
      <c r="E651" s="891"/>
      <c r="F651" s="891"/>
      <c r="G651" s="891"/>
      <c r="H651" s="891"/>
      <c r="I651" s="891"/>
      <c r="J651" s="891"/>
      <c r="K651" s="891"/>
      <c r="L651" s="891"/>
      <c r="M651" s="891"/>
      <c r="N651" s="891"/>
      <c r="O651" s="891"/>
    </row>
    <row r="652" spans="1:15" ht="15.75" customHeight="1">
      <c r="A652" s="891"/>
      <c r="B652" s="891"/>
      <c r="C652" s="891"/>
      <c r="D652" s="891"/>
      <c r="E652" s="891"/>
      <c r="F652" s="891"/>
      <c r="G652" s="891"/>
      <c r="H652" s="891"/>
      <c r="I652" s="891"/>
      <c r="J652" s="891"/>
      <c r="K652" s="891"/>
      <c r="L652" s="891"/>
      <c r="M652" s="891"/>
      <c r="N652" s="891"/>
      <c r="O652" s="891"/>
    </row>
    <row r="653" spans="1:15" ht="15.75" customHeight="1">
      <c r="A653" s="891"/>
      <c r="B653" s="891"/>
      <c r="C653" s="891"/>
      <c r="D653" s="891"/>
      <c r="E653" s="891"/>
      <c r="F653" s="891"/>
      <c r="G653" s="891"/>
      <c r="H653" s="891"/>
      <c r="I653" s="891"/>
      <c r="J653" s="891"/>
      <c r="K653" s="891"/>
      <c r="L653" s="891"/>
      <c r="M653" s="891"/>
      <c r="N653" s="891"/>
      <c r="O653" s="891"/>
    </row>
    <row r="654" spans="1:15" ht="15.75" customHeight="1">
      <c r="A654" s="891"/>
      <c r="B654" s="891"/>
      <c r="C654" s="891"/>
      <c r="D654" s="891"/>
      <c r="E654" s="891"/>
      <c r="F654" s="891"/>
      <c r="G654" s="891"/>
      <c r="H654" s="891"/>
      <c r="I654" s="891"/>
      <c r="J654" s="891"/>
      <c r="K654" s="891"/>
      <c r="L654" s="891"/>
      <c r="M654" s="891"/>
      <c r="N654" s="891"/>
      <c r="O654" s="891"/>
    </row>
    <row r="655" spans="1:15" ht="15.75" customHeight="1">
      <c r="A655" s="891"/>
      <c r="B655" s="891"/>
      <c r="C655" s="891"/>
      <c r="D655" s="891"/>
      <c r="E655" s="891"/>
      <c r="F655" s="891"/>
      <c r="G655" s="891"/>
      <c r="H655" s="891"/>
      <c r="I655" s="891"/>
      <c r="J655" s="891"/>
      <c r="K655" s="891"/>
      <c r="L655" s="891"/>
      <c r="M655" s="891"/>
      <c r="N655" s="891"/>
      <c r="O655" s="891"/>
    </row>
    <row r="656" spans="1:15" ht="15.75" customHeight="1">
      <c r="A656" s="891"/>
      <c r="B656" s="891"/>
      <c r="C656" s="891"/>
      <c r="D656" s="891"/>
      <c r="E656" s="891"/>
      <c r="F656" s="891"/>
      <c r="G656" s="891"/>
      <c r="H656" s="891"/>
      <c r="I656" s="891"/>
      <c r="J656" s="891"/>
      <c r="K656" s="891"/>
      <c r="L656" s="891"/>
      <c r="M656" s="891"/>
      <c r="N656" s="891"/>
      <c r="O656" s="891"/>
    </row>
    <row r="657" spans="1:15" ht="15.75" customHeight="1">
      <c r="A657" s="891"/>
      <c r="B657" s="891"/>
      <c r="C657" s="891"/>
      <c r="D657" s="891"/>
      <c r="E657" s="891"/>
      <c r="F657" s="891"/>
      <c r="G657" s="891"/>
      <c r="H657" s="891"/>
      <c r="I657" s="891"/>
      <c r="J657" s="891"/>
      <c r="K657" s="891"/>
      <c r="L657" s="891"/>
      <c r="M657" s="891"/>
      <c r="N657" s="891"/>
      <c r="O657" s="891"/>
    </row>
    <row r="658" spans="1:15" ht="15.75" customHeight="1">
      <c r="A658" s="891"/>
      <c r="B658" s="891"/>
      <c r="C658" s="891"/>
      <c r="D658" s="891"/>
      <c r="E658" s="891"/>
      <c r="F658" s="891"/>
      <c r="G658" s="891"/>
      <c r="H658" s="891"/>
      <c r="I658" s="891"/>
      <c r="J658" s="891"/>
      <c r="K658" s="891"/>
      <c r="L658" s="891"/>
      <c r="M658" s="891"/>
      <c r="N658" s="891"/>
      <c r="O658" s="891"/>
    </row>
    <row r="659" spans="1:15" ht="15.75" customHeight="1">
      <c r="A659" s="891"/>
      <c r="B659" s="891"/>
      <c r="C659" s="891"/>
      <c r="D659" s="891"/>
      <c r="E659" s="891"/>
      <c r="F659" s="891"/>
      <c r="G659" s="891"/>
      <c r="H659" s="891"/>
      <c r="I659" s="891"/>
      <c r="J659" s="891"/>
      <c r="K659" s="891"/>
      <c r="L659" s="891"/>
      <c r="M659" s="891"/>
      <c r="N659" s="891"/>
      <c r="O659" s="891"/>
    </row>
    <row r="660" spans="1:15" ht="15.75" customHeight="1">
      <c r="A660" s="891"/>
      <c r="B660" s="891"/>
      <c r="C660" s="891"/>
      <c r="D660" s="891"/>
      <c r="E660" s="891"/>
      <c r="F660" s="891"/>
      <c r="G660" s="891"/>
      <c r="H660" s="891"/>
      <c r="I660" s="891"/>
      <c r="J660" s="891"/>
      <c r="K660" s="891"/>
      <c r="L660" s="891"/>
      <c r="M660" s="891"/>
      <c r="N660" s="891"/>
      <c r="O660" s="891"/>
    </row>
    <row r="661" spans="1:15" ht="15.75" customHeight="1">
      <c r="A661" s="891"/>
      <c r="B661" s="891"/>
      <c r="C661" s="891"/>
      <c r="D661" s="891"/>
      <c r="E661" s="891"/>
      <c r="F661" s="891"/>
      <c r="G661" s="891"/>
      <c r="H661" s="891"/>
      <c r="I661" s="891"/>
      <c r="J661" s="891"/>
      <c r="K661" s="891"/>
      <c r="L661" s="891"/>
      <c r="M661" s="891"/>
      <c r="N661" s="891"/>
      <c r="O661" s="891"/>
    </row>
    <row r="662" spans="1:15" ht="15.75" customHeight="1">
      <c r="A662" s="891"/>
      <c r="B662" s="891"/>
      <c r="C662" s="891"/>
      <c r="D662" s="891"/>
      <c r="E662" s="891"/>
      <c r="F662" s="891"/>
      <c r="G662" s="891"/>
      <c r="H662" s="891"/>
      <c r="I662" s="891"/>
      <c r="J662" s="891"/>
      <c r="K662" s="891"/>
      <c r="L662" s="891"/>
      <c r="M662" s="891"/>
      <c r="N662" s="891"/>
      <c r="O662" s="891"/>
    </row>
    <row r="663" spans="1:15" ht="15.75" customHeight="1">
      <c r="A663" s="891"/>
      <c r="B663" s="891"/>
      <c r="C663" s="891"/>
      <c r="D663" s="891"/>
      <c r="E663" s="891"/>
      <c r="F663" s="891"/>
      <c r="G663" s="891"/>
      <c r="H663" s="891"/>
      <c r="I663" s="891"/>
      <c r="J663" s="891"/>
      <c r="K663" s="891"/>
      <c r="L663" s="891"/>
      <c r="M663" s="891"/>
      <c r="N663" s="891"/>
      <c r="O663" s="891"/>
    </row>
    <row r="664" spans="1:15" ht="15.75" customHeight="1">
      <c r="A664" s="891"/>
      <c r="B664" s="891"/>
      <c r="C664" s="891"/>
      <c r="D664" s="891"/>
      <c r="E664" s="891"/>
      <c r="F664" s="891"/>
      <c r="G664" s="891"/>
      <c r="H664" s="891"/>
      <c r="I664" s="891"/>
      <c r="J664" s="891"/>
      <c r="K664" s="891"/>
      <c r="L664" s="891"/>
      <c r="M664" s="891"/>
      <c r="N664" s="891"/>
      <c r="O664" s="891"/>
    </row>
    <row r="665" spans="1:15" ht="15.75" customHeight="1">
      <c r="A665" s="891"/>
      <c r="B665" s="891"/>
      <c r="C665" s="891"/>
      <c r="D665" s="891"/>
      <c r="E665" s="891"/>
      <c r="F665" s="891"/>
      <c r="G665" s="891"/>
      <c r="H665" s="891"/>
      <c r="I665" s="891"/>
      <c r="J665" s="891"/>
      <c r="K665" s="891"/>
      <c r="L665" s="891"/>
      <c r="M665" s="891"/>
      <c r="N665" s="891"/>
      <c r="O665" s="891"/>
    </row>
    <row r="666" spans="1:15" ht="15.75" customHeight="1">
      <c r="A666" s="891"/>
      <c r="B666" s="891"/>
      <c r="C666" s="891"/>
      <c r="D666" s="891"/>
      <c r="E666" s="891"/>
      <c r="F666" s="891"/>
      <c r="G666" s="891"/>
      <c r="H666" s="891"/>
      <c r="I666" s="891"/>
      <c r="J666" s="891"/>
      <c r="K666" s="891"/>
      <c r="L666" s="891"/>
      <c r="M666" s="891"/>
      <c r="N666" s="891"/>
      <c r="O666" s="891"/>
    </row>
    <row r="667" spans="1:15" ht="15.75" customHeight="1">
      <c r="A667" s="891"/>
      <c r="B667" s="891"/>
      <c r="C667" s="891"/>
      <c r="D667" s="891"/>
      <c r="E667" s="891"/>
      <c r="F667" s="891"/>
      <c r="G667" s="891"/>
      <c r="H667" s="891"/>
      <c r="I667" s="891"/>
      <c r="J667" s="891"/>
      <c r="K667" s="891"/>
      <c r="L667" s="891"/>
      <c r="M667" s="891"/>
      <c r="N667" s="891"/>
      <c r="O667" s="891"/>
    </row>
    <row r="668" spans="1:15" ht="15.75" customHeight="1">
      <c r="A668" s="891"/>
      <c r="B668" s="891"/>
      <c r="C668" s="891"/>
      <c r="D668" s="891"/>
      <c r="E668" s="891"/>
      <c r="F668" s="891"/>
      <c r="G668" s="891"/>
      <c r="H668" s="891"/>
      <c r="I668" s="891"/>
      <c r="J668" s="891"/>
      <c r="K668" s="891"/>
      <c r="L668" s="891"/>
      <c r="M668" s="891"/>
      <c r="N668" s="891"/>
      <c r="O668" s="891"/>
    </row>
    <row r="669" spans="1:15" ht="15.75" customHeight="1">
      <c r="A669" s="891"/>
      <c r="B669" s="891"/>
      <c r="C669" s="891"/>
      <c r="D669" s="891"/>
      <c r="E669" s="891"/>
      <c r="F669" s="891"/>
      <c r="G669" s="891"/>
      <c r="H669" s="891"/>
      <c r="I669" s="891"/>
      <c r="J669" s="891"/>
      <c r="K669" s="891"/>
      <c r="L669" s="891"/>
      <c r="M669" s="891"/>
      <c r="N669" s="891"/>
      <c r="O669" s="891"/>
    </row>
    <row r="670" spans="1:15" ht="15.75" customHeight="1">
      <c r="A670" s="891"/>
      <c r="B670" s="891"/>
      <c r="C670" s="891"/>
      <c r="D670" s="891"/>
      <c r="E670" s="891"/>
      <c r="F670" s="891"/>
      <c r="G670" s="891"/>
      <c r="H670" s="891"/>
      <c r="I670" s="891"/>
      <c r="J670" s="891"/>
      <c r="K670" s="891"/>
      <c r="L670" s="891"/>
      <c r="M670" s="891"/>
      <c r="N670" s="891"/>
      <c r="O670" s="891"/>
    </row>
    <row r="671" spans="1:15" ht="15.75" customHeight="1">
      <c r="A671" s="891"/>
      <c r="B671" s="891"/>
      <c r="C671" s="891"/>
      <c r="D671" s="891"/>
      <c r="E671" s="891"/>
      <c r="F671" s="891"/>
      <c r="G671" s="891"/>
      <c r="H671" s="891"/>
      <c r="I671" s="891"/>
      <c r="J671" s="891"/>
      <c r="K671" s="891"/>
      <c r="L671" s="891"/>
      <c r="M671" s="891"/>
      <c r="N671" s="891"/>
      <c r="O671" s="891"/>
    </row>
    <row r="672" spans="1:15" ht="15.75" customHeight="1">
      <c r="A672" s="891"/>
      <c r="B672" s="891"/>
      <c r="C672" s="891"/>
      <c r="D672" s="891"/>
      <c r="E672" s="891"/>
      <c r="F672" s="891"/>
      <c r="G672" s="891"/>
      <c r="H672" s="891"/>
      <c r="I672" s="891"/>
      <c r="J672" s="891"/>
      <c r="K672" s="891"/>
      <c r="L672" s="891"/>
      <c r="M672" s="891"/>
      <c r="N672" s="891"/>
      <c r="O672" s="891"/>
    </row>
    <row r="673" spans="1:15" ht="15.75" customHeight="1">
      <c r="A673" s="891"/>
      <c r="B673" s="891"/>
      <c r="C673" s="891"/>
      <c r="D673" s="891"/>
      <c r="E673" s="891"/>
      <c r="F673" s="891"/>
      <c r="G673" s="891"/>
      <c r="H673" s="891"/>
      <c r="I673" s="891"/>
      <c r="J673" s="891"/>
      <c r="K673" s="891"/>
      <c r="L673" s="891"/>
      <c r="M673" s="891"/>
      <c r="N673" s="891"/>
      <c r="O673" s="891"/>
    </row>
    <row r="674" spans="1:15" ht="15.75" customHeight="1">
      <c r="A674" s="891"/>
      <c r="B674" s="891"/>
      <c r="C674" s="891"/>
      <c r="D674" s="891"/>
      <c r="E674" s="891"/>
      <c r="F674" s="891"/>
      <c r="G674" s="891"/>
      <c r="H674" s="891"/>
      <c r="I674" s="891"/>
      <c r="J674" s="891"/>
      <c r="K674" s="891"/>
      <c r="L674" s="891"/>
      <c r="M674" s="891"/>
      <c r="N674" s="891"/>
      <c r="O674" s="891"/>
    </row>
    <row r="675" spans="1:15" ht="15.75" customHeight="1">
      <c r="A675" s="891"/>
      <c r="B675" s="891"/>
      <c r="C675" s="891"/>
      <c r="D675" s="891"/>
      <c r="E675" s="891"/>
      <c r="F675" s="891"/>
      <c r="G675" s="891"/>
      <c r="H675" s="891"/>
      <c r="I675" s="891"/>
      <c r="J675" s="891"/>
      <c r="K675" s="891"/>
      <c r="L675" s="891"/>
      <c r="M675" s="891"/>
      <c r="N675" s="891"/>
      <c r="O675" s="891"/>
    </row>
    <row r="676" spans="1:15" ht="15.75" customHeight="1">
      <c r="A676" s="891"/>
      <c r="B676" s="891"/>
      <c r="C676" s="891"/>
      <c r="D676" s="891"/>
      <c r="E676" s="891"/>
      <c r="F676" s="891"/>
      <c r="G676" s="891"/>
      <c r="H676" s="891"/>
      <c r="I676" s="891"/>
      <c r="J676" s="891"/>
      <c r="K676" s="891"/>
      <c r="L676" s="891"/>
      <c r="M676" s="891"/>
      <c r="N676" s="891"/>
      <c r="O676" s="891"/>
    </row>
    <row r="677" spans="1:15" ht="15.75" customHeight="1">
      <c r="A677" s="891"/>
      <c r="B677" s="891"/>
      <c r="C677" s="891"/>
      <c r="D677" s="891"/>
      <c r="E677" s="891"/>
      <c r="F677" s="891"/>
      <c r="G677" s="891"/>
      <c r="H677" s="891"/>
      <c r="I677" s="891"/>
      <c r="J677" s="891"/>
      <c r="K677" s="891"/>
      <c r="L677" s="891"/>
      <c r="M677" s="891"/>
      <c r="N677" s="891"/>
      <c r="O677" s="891"/>
    </row>
    <row r="678" spans="1:15" ht="15.75" customHeight="1">
      <c r="A678" s="891"/>
      <c r="B678" s="891"/>
      <c r="C678" s="891"/>
      <c r="D678" s="891"/>
      <c r="E678" s="891"/>
      <c r="F678" s="891"/>
      <c r="G678" s="891"/>
      <c r="H678" s="891"/>
      <c r="I678" s="891"/>
      <c r="J678" s="891"/>
      <c r="K678" s="891"/>
      <c r="L678" s="891"/>
      <c r="M678" s="891"/>
      <c r="N678" s="891"/>
      <c r="O678" s="891"/>
    </row>
    <row r="679" spans="1:15" ht="15.75" customHeight="1">
      <c r="A679" s="891"/>
      <c r="B679" s="891"/>
      <c r="C679" s="891"/>
      <c r="D679" s="891"/>
      <c r="E679" s="891"/>
      <c r="F679" s="891"/>
      <c r="G679" s="891"/>
      <c r="H679" s="891"/>
      <c r="I679" s="891"/>
      <c r="J679" s="891"/>
      <c r="K679" s="891"/>
      <c r="L679" s="891"/>
      <c r="M679" s="891"/>
      <c r="N679" s="891"/>
      <c r="O679" s="891"/>
    </row>
    <row r="680" spans="1:15" ht="15.75" customHeight="1">
      <c r="A680" s="891"/>
      <c r="B680" s="891"/>
      <c r="C680" s="891"/>
      <c r="D680" s="891"/>
      <c r="E680" s="891"/>
      <c r="F680" s="891"/>
      <c r="G680" s="891"/>
      <c r="H680" s="891"/>
      <c r="I680" s="891"/>
      <c r="J680" s="891"/>
      <c r="K680" s="891"/>
      <c r="L680" s="891"/>
      <c r="M680" s="891"/>
      <c r="N680" s="891"/>
      <c r="O680" s="891"/>
    </row>
    <row r="681" spans="1:15" ht="15.75" customHeight="1">
      <c r="A681" s="891"/>
      <c r="B681" s="891"/>
      <c r="C681" s="891"/>
      <c r="D681" s="891"/>
      <c r="E681" s="891"/>
      <c r="F681" s="891"/>
      <c r="G681" s="891"/>
      <c r="H681" s="891"/>
      <c r="I681" s="891"/>
      <c r="J681" s="891"/>
      <c r="K681" s="891"/>
      <c r="L681" s="891"/>
      <c r="M681" s="891"/>
      <c r="N681" s="891"/>
      <c r="O681" s="891"/>
    </row>
    <row r="682" spans="1:15" ht="15.75" customHeight="1">
      <c r="A682" s="891"/>
      <c r="B682" s="891"/>
      <c r="C682" s="891"/>
      <c r="D682" s="891"/>
      <c r="E682" s="891"/>
      <c r="F682" s="891"/>
      <c r="G682" s="891"/>
      <c r="H682" s="891"/>
      <c r="I682" s="891"/>
      <c r="J682" s="891"/>
      <c r="K682" s="891"/>
      <c r="L682" s="891"/>
      <c r="M682" s="891"/>
      <c r="N682" s="891"/>
      <c r="O682" s="891"/>
    </row>
    <row r="683" spans="1:15" ht="15.75" customHeight="1">
      <c r="A683" s="891"/>
      <c r="B683" s="891"/>
      <c r="C683" s="891"/>
      <c r="D683" s="891"/>
      <c r="E683" s="891"/>
      <c r="F683" s="891"/>
      <c r="G683" s="891"/>
      <c r="H683" s="891"/>
      <c r="I683" s="891"/>
      <c r="J683" s="891"/>
      <c r="K683" s="891"/>
      <c r="L683" s="891"/>
      <c r="M683" s="891"/>
      <c r="N683" s="891"/>
      <c r="O683" s="891"/>
    </row>
    <row r="684" spans="1:15" ht="15.75" customHeight="1">
      <c r="A684" s="891"/>
      <c r="B684" s="891"/>
      <c r="C684" s="891"/>
      <c r="D684" s="891"/>
      <c r="E684" s="891"/>
      <c r="F684" s="891"/>
      <c r="G684" s="891"/>
      <c r="H684" s="891"/>
      <c r="I684" s="891"/>
      <c r="J684" s="891"/>
      <c r="K684" s="891"/>
      <c r="L684" s="891"/>
      <c r="M684" s="891"/>
      <c r="N684" s="891"/>
      <c r="O684" s="891"/>
    </row>
    <row r="685" spans="1:15" ht="15.75" customHeight="1">
      <c r="A685" s="891"/>
      <c r="B685" s="891"/>
      <c r="C685" s="891"/>
      <c r="D685" s="891"/>
      <c r="E685" s="891"/>
      <c r="F685" s="891"/>
      <c r="G685" s="891"/>
      <c r="H685" s="891"/>
      <c r="I685" s="891"/>
      <c r="J685" s="891"/>
      <c r="K685" s="891"/>
      <c r="L685" s="891"/>
      <c r="M685" s="891"/>
      <c r="N685" s="891"/>
      <c r="O685" s="891"/>
    </row>
    <row r="686" spans="1:15" ht="15.75" customHeight="1">
      <c r="A686" s="891"/>
      <c r="B686" s="891"/>
      <c r="C686" s="891"/>
      <c r="D686" s="891"/>
      <c r="E686" s="891"/>
      <c r="F686" s="891"/>
      <c r="G686" s="891"/>
      <c r="H686" s="891"/>
      <c r="I686" s="891"/>
      <c r="J686" s="891"/>
      <c r="K686" s="891"/>
      <c r="L686" s="891"/>
      <c r="M686" s="891"/>
      <c r="N686" s="891"/>
      <c r="O686" s="891"/>
    </row>
    <row r="687" spans="1:15" ht="15.75" customHeight="1">
      <c r="A687" s="891"/>
      <c r="B687" s="891"/>
      <c r="C687" s="891"/>
      <c r="D687" s="891"/>
      <c r="E687" s="891"/>
      <c r="F687" s="891"/>
      <c r="G687" s="891"/>
      <c r="H687" s="891"/>
      <c r="I687" s="891"/>
      <c r="J687" s="891"/>
      <c r="K687" s="891"/>
      <c r="L687" s="891"/>
      <c r="M687" s="891"/>
      <c r="N687" s="891"/>
      <c r="O687" s="891"/>
    </row>
    <row r="688" spans="1:15" ht="15.75" customHeight="1">
      <c r="A688" s="891"/>
      <c r="B688" s="891"/>
      <c r="C688" s="891"/>
      <c r="D688" s="891"/>
      <c r="E688" s="891"/>
      <c r="F688" s="891"/>
      <c r="G688" s="891"/>
      <c r="H688" s="891"/>
      <c r="I688" s="891"/>
      <c r="J688" s="891"/>
      <c r="K688" s="891"/>
      <c r="L688" s="891"/>
      <c r="M688" s="891"/>
      <c r="N688" s="891"/>
      <c r="O688" s="891"/>
    </row>
    <row r="689" spans="1:15" ht="15.75" customHeight="1">
      <c r="A689" s="891"/>
      <c r="B689" s="891"/>
      <c r="C689" s="891"/>
      <c r="D689" s="891"/>
      <c r="E689" s="891"/>
      <c r="F689" s="891"/>
      <c r="G689" s="891"/>
      <c r="H689" s="891"/>
      <c r="I689" s="891"/>
      <c r="J689" s="891"/>
      <c r="K689" s="891"/>
      <c r="L689" s="891"/>
      <c r="M689" s="891"/>
      <c r="N689" s="891"/>
      <c r="O689" s="891"/>
    </row>
    <row r="690" spans="1:15" ht="15.75" customHeight="1">
      <c r="A690" s="891"/>
      <c r="B690" s="891"/>
      <c r="C690" s="891"/>
      <c r="D690" s="891"/>
      <c r="E690" s="891"/>
      <c r="F690" s="891"/>
      <c r="G690" s="891"/>
      <c r="H690" s="891"/>
      <c r="I690" s="891"/>
      <c r="J690" s="891"/>
      <c r="K690" s="891"/>
      <c r="L690" s="891"/>
      <c r="M690" s="891"/>
      <c r="N690" s="891"/>
      <c r="O690" s="891"/>
    </row>
    <row r="691" spans="1:15" ht="15.75" customHeight="1">
      <c r="A691" s="891"/>
      <c r="B691" s="891"/>
      <c r="C691" s="891"/>
      <c r="D691" s="891"/>
      <c r="E691" s="891"/>
      <c r="F691" s="891"/>
      <c r="G691" s="891"/>
      <c r="H691" s="891"/>
      <c r="I691" s="891"/>
      <c r="J691" s="891"/>
      <c r="K691" s="891"/>
      <c r="L691" s="891"/>
      <c r="M691" s="891"/>
      <c r="N691" s="891"/>
      <c r="O691" s="891"/>
    </row>
    <row r="692" spans="1:15" ht="15.75" customHeight="1">
      <c r="A692" s="891"/>
      <c r="B692" s="891"/>
      <c r="C692" s="891"/>
      <c r="D692" s="891"/>
      <c r="E692" s="891"/>
      <c r="F692" s="891"/>
      <c r="G692" s="891"/>
      <c r="H692" s="891"/>
      <c r="I692" s="891"/>
      <c r="J692" s="891"/>
      <c r="K692" s="891"/>
      <c r="L692" s="891"/>
      <c r="M692" s="891"/>
      <c r="N692" s="891"/>
      <c r="O692" s="891"/>
    </row>
    <row r="693" spans="1:15" ht="15.75" customHeight="1">
      <c r="A693" s="891"/>
      <c r="B693" s="891"/>
      <c r="C693" s="891"/>
      <c r="D693" s="891"/>
      <c r="E693" s="891"/>
      <c r="F693" s="891"/>
      <c r="G693" s="891"/>
      <c r="H693" s="891"/>
      <c r="I693" s="891"/>
      <c r="J693" s="891"/>
      <c r="K693" s="891"/>
      <c r="L693" s="891"/>
      <c r="M693" s="891"/>
      <c r="N693" s="891"/>
      <c r="O693" s="891"/>
    </row>
    <row r="694" spans="1:15" ht="15.75" customHeight="1">
      <c r="A694" s="891"/>
      <c r="B694" s="891"/>
      <c r="C694" s="891"/>
      <c r="D694" s="891"/>
      <c r="E694" s="891"/>
      <c r="F694" s="891"/>
      <c r="G694" s="891"/>
      <c r="H694" s="891"/>
      <c r="I694" s="891"/>
      <c r="J694" s="891"/>
      <c r="K694" s="891"/>
      <c r="L694" s="891"/>
      <c r="M694" s="891"/>
      <c r="N694" s="891"/>
      <c r="O694" s="891"/>
    </row>
    <row r="695" spans="1:15" ht="15.75" customHeight="1">
      <c r="A695" s="891"/>
      <c r="B695" s="891"/>
      <c r="C695" s="891"/>
      <c r="D695" s="891"/>
      <c r="E695" s="891"/>
      <c r="F695" s="891"/>
      <c r="G695" s="891"/>
      <c r="H695" s="891"/>
      <c r="I695" s="891"/>
      <c r="J695" s="891"/>
      <c r="K695" s="891"/>
      <c r="L695" s="891"/>
      <c r="M695" s="891"/>
      <c r="N695" s="891"/>
      <c r="O695" s="891"/>
    </row>
    <row r="696" spans="1:15" ht="15.75" customHeight="1">
      <c r="A696" s="891"/>
      <c r="B696" s="891"/>
      <c r="C696" s="891"/>
      <c r="D696" s="891"/>
      <c r="E696" s="891"/>
      <c r="F696" s="891"/>
      <c r="G696" s="891"/>
      <c r="H696" s="891"/>
      <c r="I696" s="891"/>
      <c r="J696" s="891"/>
      <c r="K696" s="891"/>
      <c r="L696" s="891"/>
      <c r="M696" s="891"/>
      <c r="N696" s="891"/>
      <c r="O696" s="891"/>
    </row>
    <row r="697" spans="1:15" ht="15.75" customHeight="1">
      <c r="A697" s="891"/>
      <c r="B697" s="891"/>
      <c r="C697" s="891"/>
      <c r="D697" s="891"/>
      <c r="E697" s="891"/>
      <c r="F697" s="891"/>
      <c r="G697" s="891"/>
      <c r="H697" s="891"/>
      <c r="I697" s="891"/>
      <c r="J697" s="891"/>
      <c r="K697" s="891"/>
      <c r="L697" s="891"/>
      <c r="M697" s="891"/>
      <c r="N697" s="891"/>
      <c r="O697" s="891"/>
    </row>
    <row r="698" spans="1:15" ht="15.75" customHeight="1">
      <c r="A698" s="891"/>
      <c r="B698" s="891"/>
      <c r="C698" s="891"/>
      <c r="D698" s="891"/>
      <c r="E698" s="891"/>
      <c r="F698" s="891"/>
      <c r="G698" s="891"/>
      <c r="H698" s="891"/>
      <c r="I698" s="891"/>
      <c r="J698" s="891"/>
      <c r="K698" s="891"/>
      <c r="L698" s="891"/>
      <c r="M698" s="891"/>
      <c r="N698" s="891"/>
      <c r="O698" s="891"/>
    </row>
    <row r="699" spans="1:15" ht="15.75" customHeight="1">
      <c r="A699" s="891"/>
      <c r="B699" s="891"/>
      <c r="C699" s="891"/>
      <c r="D699" s="891"/>
      <c r="E699" s="891"/>
      <c r="F699" s="891"/>
      <c r="G699" s="891"/>
      <c r="H699" s="891"/>
      <c r="I699" s="891"/>
      <c r="J699" s="891"/>
      <c r="K699" s="891"/>
      <c r="L699" s="891"/>
      <c r="M699" s="891"/>
      <c r="N699" s="891"/>
      <c r="O699" s="891"/>
    </row>
    <row r="700" spans="1:15" ht="15.75" customHeight="1">
      <c r="A700" s="891"/>
      <c r="B700" s="891"/>
      <c r="C700" s="891"/>
      <c r="D700" s="891"/>
      <c r="E700" s="891"/>
      <c r="F700" s="891"/>
      <c r="G700" s="891"/>
      <c r="H700" s="891"/>
      <c r="I700" s="891"/>
      <c r="J700" s="891"/>
      <c r="K700" s="891"/>
      <c r="L700" s="891"/>
      <c r="M700" s="891"/>
      <c r="N700" s="891"/>
      <c r="O700" s="891"/>
    </row>
    <row r="701" spans="1:15" ht="15.75" customHeight="1">
      <c r="A701" s="891"/>
      <c r="B701" s="891"/>
      <c r="C701" s="891"/>
      <c r="D701" s="891"/>
      <c r="E701" s="891"/>
      <c r="F701" s="891"/>
      <c r="G701" s="891"/>
      <c r="H701" s="891"/>
      <c r="I701" s="891"/>
      <c r="J701" s="891"/>
      <c r="K701" s="891"/>
      <c r="L701" s="891"/>
      <c r="M701" s="891"/>
      <c r="N701" s="891"/>
      <c r="O701" s="891"/>
    </row>
    <row r="702" spans="1:15" ht="15.75" customHeight="1">
      <c r="A702" s="891"/>
      <c r="B702" s="891"/>
      <c r="C702" s="891"/>
      <c r="D702" s="891"/>
      <c r="E702" s="891"/>
      <c r="F702" s="891"/>
      <c r="G702" s="891"/>
      <c r="H702" s="891"/>
      <c r="I702" s="891"/>
      <c r="J702" s="891"/>
      <c r="K702" s="891"/>
      <c r="L702" s="891"/>
      <c r="M702" s="891"/>
      <c r="N702" s="891"/>
      <c r="O702" s="891"/>
    </row>
    <row r="703" spans="1:15" ht="15.75" customHeight="1">
      <c r="A703" s="891"/>
      <c r="B703" s="891"/>
      <c r="C703" s="891"/>
      <c r="D703" s="891"/>
      <c r="E703" s="891"/>
      <c r="F703" s="891"/>
      <c r="G703" s="891"/>
      <c r="H703" s="891"/>
      <c r="I703" s="891"/>
      <c r="J703" s="891"/>
      <c r="K703" s="891"/>
      <c r="L703" s="891"/>
      <c r="M703" s="891"/>
      <c r="N703" s="891"/>
      <c r="O703" s="891"/>
    </row>
    <row r="704" spans="1:15" ht="15.75" customHeight="1">
      <c r="A704" s="891"/>
      <c r="B704" s="891"/>
      <c r="C704" s="891"/>
      <c r="D704" s="891"/>
      <c r="E704" s="891"/>
      <c r="F704" s="891"/>
      <c r="G704" s="891"/>
      <c r="H704" s="891"/>
      <c r="I704" s="891"/>
      <c r="J704" s="891"/>
      <c r="K704" s="891"/>
      <c r="L704" s="891"/>
      <c r="M704" s="891"/>
      <c r="N704" s="891"/>
      <c r="O704" s="891"/>
    </row>
    <row r="705" spans="1:15" ht="15.75" customHeight="1">
      <c r="A705" s="891"/>
      <c r="B705" s="891"/>
      <c r="C705" s="891"/>
      <c r="D705" s="891"/>
      <c r="E705" s="891"/>
      <c r="F705" s="891"/>
      <c r="G705" s="891"/>
      <c r="H705" s="891"/>
      <c r="I705" s="891"/>
      <c r="J705" s="891"/>
      <c r="K705" s="891"/>
      <c r="L705" s="891"/>
      <c r="M705" s="891"/>
      <c r="N705" s="891"/>
      <c r="O705" s="891"/>
    </row>
    <row r="706" spans="1:15" ht="15.75" customHeight="1">
      <c r="A706" s="891"/>
      <c r="B706" s="891"/>
      <c r="C706" s="891"/>
      <c r="D706" s="891"/>
      <c r="E706" s="891"/>
      <c r="F706" s="891"/>
      <c r="G706" s="891"/>
      <c r="H706" s="891"/>
      <c r="I706" s="891"/>
      <c r="J706" s="891"/>
      <c r="K706" s="891"/>
      <c r="L706" s="891"/>
      <c r="M706" s="891"/>
      <c r="N706" s="891"/>
      <c r="O706" s="891"/>
    </row>
    <row r="707" spans="1:15" ht="15.75" customHeight="1">
      <c r="A707" s="891"/>
      <c r="B707" s="891"/>
      <c r="C707" s="891"/>
      <c r="D707" s="891"/>
      <c r="E707" s="891"/>
      <c r="F707" s="891"/>
      <c r="G707" s="891"/>
      <c r="H707" s="891"/>
      <c r="I707" s="891"/>
      <c r="J707" s="891"/>
      <c r="K707" s="891"/>
      <c r="L707" s="891"/>
      <c r="M707" s="891"/>
      <c r="N707" s="891"/>
      <c r="O707" s="891"/>
    </row>
    <row r="708" spans="1:15" ht="15.75" customHeight="1">
      <c r="A708" s="891"/>
      <c r="B708" s="891"/>
      <c r="C708" s="891"/>
      <c r="D708" s="891"/>
      <c r="E708" s="891"/>
      <c r="F708" s="891"/>
      <c r="G708" s="891"/>
      <c r="H708" s="891"/>
      <c r="I708" s="891"/>
      <c r="J708" s="891"/>
      <c r="K708" s="891"/>
      <c r="L708" s="891"/>
      <c r="M708" s="891"/>
      <c r="N708" s="891"/>
      <c r="O708" s="891"/>
    </row>
    <row r="709" spans="1:15" ht="15.75" customHeight="1">
      <c r="A709" s="891"/>
      <c r="B709" s="891"/>
      <c r="C709" s="891"/>
      <c r="D709" s="891"/>
      <c r="E709" s="891"/>
      <c r="F709" s="891"/>
      <c r="G709" s="891"/>
      <c r="H709" s="891"/>
      <c r="I709" s="891"/>
      <c r="J709" s="891"/>
      <c r="K709" s="891"/>
      <c r="L709" s="891"/>
      <c r="M709" s="891"/>
      <c r="N709" s="891"/>
      <c r="O709" s="891"/>
    </row>
    <row r="710" spans="1:15" ht="15.75" customHeight="1">
      <c r="A710" s="891"/>
      <c r="B710" s="891"/>
      <c r="C710" s="891"/>
      <c r="D710" s="891"/>
      <c r="E710" s="891"/>
      <c r="F710" s="891"/>
      <c r="G710" s="891"/>
      <c r="H710" s="891"/>
      <c r="I710" s="891"/>
      <c r="J710" s="891"/>
      <c r="K710" s="891"/>
      <c r="L710" s="891"/>
      <c r="M710" s="891"/>
      <c r="N710" s="891"/>
      <c r="O710" s="891"/>
    </row>
    <row r="711" spans="1:15" ht="15.75" customHeight="1">
      <c r="A711" s="891"/>
      <c r="B711" s="891"/>
      <c r="C711" s="891"/>
      <c r="D711" s="891"/>
      <c r="E711" s="891"/>
      <c r="F711" s="891"/>
      <c r="G711" s="891"/>
      <c r="H711" s="891"/>
      <c r="I711" s="891"/>
      <c r="J711" s="891"/>
      <c r="K711" s="891"/>
      <c r="L711" s="891"/>
      <c r="M711" s="891"/>
      <c r="N711" s="891"/>
      <c r="O711" s="891"/>
    </row>
    <row r="712" spans="1:15" ht="15.75" customHeight="1">
      <c r="A712" s="891"/>
      <c r="B712" s="891"/>
      <c r="C712" s="891"/>
      <c r="D712" s="891"/>
      <c r="E712" s="891"/>
      <c r="F712" s="891"/>
      <c r="G712" s="891"/>
      <c r="H712" s="891"/>
      <c r="I712" s="891"/>
      <c r="J712" s="891"/>
      <c r="K712" s="891"/>
      <c r="L712" s="891"/>
      <c r="M712" s="891"/>
      <c r="N712" s="891"/>
      <c r="O712" s="891"/>
    </row>
    <row r="713" spans="1:15" ht="15.75" customHeight="1">
      <c r="A713" s="891"/>
      <c r="B713" s="891"/>
      <c r="C713" s="891"/>
      <c r="D713" s="891"/>
      <c r="E713" s="891"/>
      <c r="F713" s="891"/>
      <c r="G713" s="891"/>
      <c r="H713" s="891"/>
      <c r="I713" s="891"/>
      <c r="J713" s="891"/>
      <c r="K713" s="891"/>
      <c r="L713" s="891"/>
      <c r="M713" s="891"/>
      <c r="N713" s="891"/>
      <c r="O713" s="891"/>
    </row>
    <row r="714" spans="1:15" ht="15.75" customHeight="1">
      <c r="A714" s="891"/>
      <c r="B714" s="891"/>
      <c r="C714" s="891"/>
      <c r="D714" s="891"/>
      <c r="E714" s="891"/>
      <c r="F714" s="891"/>
      <c r="G714" s="891"/>
      <c r="H714" s="891"/>
      <c r="I714" s="891"/>
      <c r="J714" s="891"/>
      <c r="K714" s="891"/>
      <c r="L714" s="891"/>
      <c r="M714" s="891"/>
      <c r="N714" s="891"/>
      <c r="O714" s="891"/>
    </row>
    <row r="715" spans="1:15" ht="15.75" customHeight="1">
      <c r="A715" s="891"/>
      <c r="B715" s="891"/>
      <c r="C715" s="891"/>
      <c r="D715" s="891"/>
      <c r="E715" s="891"/>
      <c r="F715" s="891"/>
      <c r="G715" s="891"/>
      <c r="H715" s="891"/>
      <c r="I715" s="891"/>
      <c r="J715" s="891"/>
      <c r="K715" s="891"/>
      <c r="L715" s="891"/>
      <c r="M715" s="891"/>
      <c r="N715" s="891"/>
      <c r="O715" s="891"/>
    </row>
    <row r="716" spans="1:15" ht="15.75" customHeight="1">
      <c r="A716" s="891"/>
      <c r="B716" s="891"/>
      <c r="C716" s="891"/>
      <c r="D716" s="891"/>
      <c r="E716" s="891"/>
      <c r="F716" s="891"/>
      <c r="G716" s="891"/>
      <c r="H716" s="891"/>
      <c r="I716" s="891"/>
      <c r="J716" s="891"/>
      <c r="K716" s="891"/>
      <c r="L716" s="891"/>
      <c r="M716" s="891"/>
      <c r="N716" s="891"/>
      <c r="O716" s="891"/>
    </row>
    <row r="717" spans="1:15" ht="15.75" customHeight="1">
      <c r="A717" s="891"/>
      <c r="B717" s="891"/>
      <c r="C717" s="891"/>
      <c r="D717" s="891"/>
      <c r="E717" s="891"/>
      <c r="F717" s="891"/>
      <c r="G717" s="891"/>
      <c r="H717" s="891"/>
      <c r="I717" s="891"/>
      <c r="J717" s="891"/>
      <c r="K717" s="891"/>
      <c r="L717" s="891"/>
      <c r="M717" s="891"/>
      <c r="N717" s="891"/>
      <c r="O717" s="891"/>
    </row>
    <row r="718" spans="1:15" ht="15.75" customHeight="1">
      <c r="A718" s="891"/>
      <c r="B718" s="891"/>
      <c r="C718" s="891"/>
      <c r="D718" s="891"/>
      <c r="E718" s="891"/>
      <c r="F718" s="891"/>
      <c r="G718" s="891"/>
      <c r="H718" s="891"/>
      <c r="I718" s="891"/>
      <c r="J718" s="891"/>
      <c r="K718" s="891"/>
      <c r="L718" s="891"/>
      <c r="M718" s="891"/>
      <c r="N718" s="891"/>
      <c r="O718" s="891"/>
    </row>
    <row r="719" spans="1:15" ht="15.75" customHeight="1">
      <c r="A719" s="891"/>
      <c r="B719" s="891"/>
      <c r="C719" s="891"/>
      <c r="D719" s="891"/>
      <c r="E719" s="891"/>
      <c r="F719" s="891"/>
      <c r="G719" s="891"/>
      <c r="H719" s="891"/>
      <c r="I719" s="891"/>
      <c r="J719" s="891"/>
      <c r="K719" s="891"/>
      <c r="L719" s="891"/>
      <c r="M719" s="891"/>
      <c r="N719" s="891"/>
      <c r="O719" s="891"/>
    </row>
    <row r="720" spans="1:15" ht="15.75" customHeight="1">
      <c r="A720" s="891"/>
      <c r="B720" s="891"/>
      <c r="C720" s="891"/>
      <c r="D720" s="891"/>
      <c r="E720" s="891"/>
      <c r="F720" s="891"/>
      <c r="G720" s="891"/>
      <c r="H720" s="891"/>
      <c r="I720" s="891"/>
      <c r="J720" s="891"/>
      <c r="K720" s="891"/>
      <c r="L720" s="891"/>
      <c r="M720" s="891"/>
      <c r="N720" s="891"/>
      <c r="O720" s="891"/>
    </row>
    <row r="721" spans="1:15" ht="15.75" customHeight="1">
      <c r="A721" s="891"/>
      <c r="B721" s="891"/>
      <c r="C721" s="891"/>
      <c r="D721" s="891"/>
      <c r="E721" s="891"/>
      <c r="F721" s="891"/>
      <c r="G721" s="891"/>
      <c r="H721" s="891"/>
      <c r="I721" s="891"/>
      <c r="J721" s="891"/>
      <c r="K721" s="891"/>
      <c r="L721" s="891"/>
      <c r="M721" s="891"/>
      <c r="N721" s="891"/>
      <c r="O721" s="891"/>
    </row>
    <row r="722" spans="1:15" ht="15.75" customHeight="1">
      <c r="A722" s="891"/>
      <c r="B722" s="891"/>
      <c r="C722" s="891"/>
      <c r="D722" s="891"/>
      <c r="E722" s="891"/>
      <c r="F722" s="891"/>
      <c r="G722" s="891"/>
      <c r="H722" s="891"/>
      <c r="I722" s="891"/>
      <c r="J722" s="891"/>
      <c r="K722" s="891"/>
      <c r="L722" s="891"/>
      <c r="M722" s="891"/>
      <c r="N722" s="891"/>
      <c r="O722" s="891"/>
    </row>
    <row r="723" spans="1:15" ht="15.75" customHeight="1">
      <c r="A723" s="891"/>
      <c r="B723" s="891"/>
      <c r="C723" s="891"/>
      <c r="D723" s="891"/>
      <c r="E723" s="891"/>
      <c r="F723" s="891"/>
      <c r="G723" s="891"/>
      <c r="H723" s="891"/>
      <c r="I723" s="891"/>
      <c r="J723" s="891"/>
      <c r="K723" s="891"/>
      <c r="L723" s="891"/>
      <c r="M723" s="891"/>
      <c r="N723" s="891"/>
      <c r="O723" s="891"/>
    </row>
    <row r="724" spans="1:15" ht="15.75" customHeight="1">
      <c r="A724" s="891"/>
      <c r="B724" s="891"/>
      <c r="C724" s="891"/>
      <c r="D724" s="891"/>
      <c r="E724" s="891"/>
      <c r="F724" s="891"/>
      <c r="G724" s="891"/>
      <c r="H724" s="891"/>
      <c r="I724" s="891"/>
      <c r="J724" s="891"/>
      <c r="K724" s="891"/>
      <c r="L724" s="891"/>
      <c r="M724" s="891"/>
      <c r="N724" s="891"/>
      <c r="O724" s="891"/>
    </row>
    <row r="725" spans="1:15" ht="15.75" customHeight="1">
      <c r="A725" s="891"/>
      <c r="B725" s="891"/>
      <c r="C725" s="891"/>
      <c r="D725" s="891"/>
      <c r="E725" s="891"/>
      <c r="F725" s="891"/>
      <c r="G725" s="891"/>
      <c r="H725" s="891"/>
      <c r="I725" s="891"/>
      <c r="J725" s="891"/>
      <c r="K725" s="891"/>
      <c r="L725" s="891"/>
      <c r="M725" s="891"/>
      <c r="N725" s="891"/>
      <c r="O725" s="891"/>
    </row>
    <row r="726" spans="1:15" ht="15.75" customHeight="1">
      <c r="A726" s="891"/>
      <c r="B726" s="891"/>
      <c r="C726" s="891"/>
      <c r="D726" s="891"/>
      <c r="E726" s="891"/>
      <c r="F726" s="891"/>
      <c r="G726" s="891"/>
      <c r="H726" s="891"/>
      <c r="I726" s="891"/>
      <c r="J726" s="891"/>
      <c r="K726" s="891"/>
      <c r="L726" s="891"/>
      <c r="M726" s="891"/>
      <c r="N726" s="891"/>
      <c r="O726" s="891"/>
    </row>
    <row r="727" spans="1:15" ht="15.75" customHeight="1">
      <c r="A727" s="891"/>
      <c r="B727" s="891"/>
      <c r="C727" s="891"/>
      <c r="D727" s="891"/>
      <c r="E727" s="891"/>
      <c r="F727" s="891"/>
      <c r="G727" s="891"/>
      <c r="H727" s="891"/>
      <c r="I727" s="891"/>
      <c r="J727" s="891"/>
      <c r="K727" s="891"/>
      <c r="L727" s="891"/>
      <c r="M727" s="891"/>
      <c r="N727" s="891"/>
      <c r="O727" s="891"/>
    </row>
    <row r="728" spans="1:15" ht="15.75" customHeight="1">
      <c r="A728" s="891"/>
      <c r="B728" s="891"/>
      <c r="C728" s="891"/>
      <c r="D728" s="891"/>
      <c r="E728" s="891"/>
      <c r="F728" s="891"/>
      <c r="G728" s="891"/>
      <c r="H728" s="891"/>
      <c r="I728" s="891"/>
      <c r="J728" s="891"/>
      <c r="K728" s="891"/>
      <c r="L728" s="891"/>
      <c r="M728" s="891"/>
      <c r="N728" s="891"/>
      <c r="O728" s="891"/>
    </row>
    <row r="729" spans="1:15" ht="15.75" customHeight="1">
      <c r="A729" s="891"/>
      <c r="B729" s="891"/>
      <c r="C729" s="891"/>
      <c r="D729" s="891"/>
      <c r="E729" s="891"/>
      <c r="F729" s="891"/>
      <c r="G729" s="891"/>
      <c r="H729" s="891"/>
      <c r="I729" s="891"/>
      <c r="J729" s="891"/>
      <c r="K729" s="891"/>
      <c r="L729" s="891"/>
      <c r="M729" s="891"/>
      <c r="N729" s="891"/>
      <c r="O729" s="891"/>
    </row>
    <row r="730" spans="1:15" ht="15.75" customHeight="1">
      <c r="A730" s="891"/>
      <c r="B730" s="891"/>
      <c r="C730" s="891"/>
      <c r="D730" s="891"/>
      <c r="E730" s="891"/>
      <c r="F730" s="891"/>
      <c r="G730" s="891"/>
      <c r="H730" s="891"/>
      <c r="I730" s="891"/>
      <c r="J730" s="891"/>
      <c r="K730" s="891"/>
      <c r="L730" s="891"/>
      <c r="M730" s="891"/>
      <c r="N730" s="891"/>
      <c r="O730" s="891"/>
    </row>
    <row r="731" spans="1:15" ht="15.75" customHeight="1">
      <c r="A731" s="891"/>
      <c r="B731" s="891"/>
      <c r="C731" s="891"/>
      <c r="D731" s="891"/>
      <c r="E731" s="891"/>
      <c r="F731" s="891"/>
      <c r="G731" s="891"/>
      <c r="H731" s="891"/>
      <c r="I731" s="891"/>
      <c r="J731" s="891"/>
      <c r="K731" s="891"/>
      <c r="L731" s="891"/>
      <c r="M731" s="891"/>
      <c r="N731" s="891"/>
      <c r="O731" s="891"/>
    </row>
    <row r="732" spans="1:15" ht="15.75" customHeight="1">
      <c r="A732" s="891"/>
      <c r="B732" s="891"/>
      <c r="C732" s="891"/>
      <c r="D732" s="891"/>
      <c r="E732" s="891"/>
      <c r="F732" s="891"/>
      <c r="G732" s="891"/>
      <c r="H732" s="891"/>
      <c r="I732" s="891"/>
      <c r="J732" s="891"/>
      <c r="K732" s="891"/>
      <c r="L732" s="891"/>
      <c r="M732" s="891"/>
      <c r="N732" s="891"/>
      <c r="O732" s="891"/>
    </row>
    <row r="733" spans="1:15" ht="15.75" customHeight="1">
      <c r="A733" s="891"/>
      <c r="B733" s="891"/>
      <c r="C733" s="891"/>
      <c r="D733" s="891"/>
      <c r="E733" s="891"/>
      <c r="F733" s="891"/>
      <c r="G733" s="891"/>
      <c r="H733" s="891"/>
      <c r="I733" s="891"/>
      <c r="J733" s="891"/>
      <c r="K733" s="891"/>
      <c r="L733" s="891"/>
      <c r="M733" s="891"/>
      <c r="N733" s="891"/>
      <c r="O733" s="891"/>
    </row>
    <row r="734" spans="1:15" ht="15.75" customHeight="1">
      <c r="A734" s="891"/>
      <c r="B734" s="891"/>
      <c r="C734" s="891"/>
      <c r="D734" s="891"/>
      <c r="E734" s="891"/>
      <c r="F734" s="891"/>
      <c r="G734" s="891"/>
      <c r="H734" s="891"/>
      <c r="I734" s="891"/>
      <c r="J734" s="891"/>
      <c r="K734" s="891"/>
      <c r="L734" s="891"/>
      <c r="M734" s="891"/>
      <c r="N734" s="891"/>
      <c r="O734" s="891"/>
    </row>
    <row r="735" spans="1:15" ht="15.75" customHeight="1">
      <c r="A735" s="891"/>
      <c r="B735" s="891"/>
      <c r="C735" s="891"/>
      <c r="D735" s="891"/>
      <c r="E735" s="891"/>
      <c r="F735" s="891"/>
      <c r="G735" s="891"/>
      <c r="H735" s="891"/>
      <c r="I735" s="891"/>
      <c r="J735" s="891"/>
      <c r="K735" s="891"/>
      <c r="L735" s="891"/>
      <c r="M735" s="891"/>
      <c r="N735" s="891"/>
      <c r="O735" s="891"/>
    </row>
    <row r="736" spans="1:15" ht="15.75" customHeight="1">
      <c r="A736" s="891"/>
      <c r="B736" s="891"/>
      <c r="C736" s="891"/>
      <c r="D736" s="891"/>
      <c r="E736" s="891"/>
      <c r="F736" s="891"/>
      <c r="G736" s="891"/>
      <c r="H736" s="891"/>
      <c r="I736" s="891"/>
      <c r="J736" s="891"/>
      <c r="K736" s="891"/>
      <c r="L736" s="891"/>
      <c r="M736" s="891"/>
      <c r="N736" s="891"/>
      <c r="O736" s="891"/>
    </row>
    <row r="737" spans="1:15" ht="15.75" customHeight="1">
      <c r="A737" s="891"/>
      <c r="B737" s="891"/>
      <c r="C737" s="891"/>
      <c r="D737" s="891"/>
      <c r="E737" s="891"/>
      <c r="F737" s="891"/>
      <c r="G737" s="891"/>
      <c r="H737" s="891"/>
      <c r="I737" s="891"/>
      <c r="J737" s="891"/>
      <c r="K737" s="891"/>
      <c r="L737" s="891"/>
      <c r="M737" s="891"/>
      <c r="N737" s="891"/>
      <c r="O737" s="891"/>
    </row>
    <row r="738" spans="1:15" ht="15.75" customHeight="1">
      <c r="A738" s="891"/>
      <c r="B738" s="891"/>
      <c r="C738" s="891"/>
      <c r="D738" s="891"/>
      <c r="E738" s="891"/>
      <c r="F738" s="891"/>
      <c r="G738" s="891"/>
      <c r="H738" s="891"/>
      <c r="I738" s="891"/>
      <c r="J738" s="891"/>
      <c r="K738" s="891"/>
      <c r="L738" s="891"/>
      <c r="M738" s="891"/>
      <c r="N738" s="891"/>
      <c r="O738" s="891"/>
    </row>
    <row r="739" spans="1:15" ht="15.75" customHeight="1">
      <c r="A739" s="891"/>
      <c r="B739" s="891"/>
      <c r="C739" s="891"/>
      <c r="D739" s="891"/>
      <c r="E739" s="891"/>
      <c r="F739" s="891"/>
      <c r="G739" s="891"/>
      <c r="H739" s="891"/>
      <c r="I739" s="891"/>
      <c r="J739" s="891"/>
      <c r="K739" s="891"/>
      <c r="L739" s="891"/>
      <c r="M739" s="891"/>
      <c r="N739" s="891"/>
      <c r="O739" s="891"/>
    </row>
    <row r="740" spans="1:15" ht="15.75" customHeight="1">
      <c r="A740" s="891"/>
      <c r="B740" s="891"/>
      <c r="C740" s="891"/>
      <c r="D740" s="891"/>
      <c r="E740" s="891"/>
      <c r="F740" s="891"/>
      <c r="G740" s="891"/>
      <c r="H740" s="891"/>
      <c r="I740" s="891"/>
      <c r="J740" s="891"/>
      <c r="K740" s="891"/>
      <c r="L740" s="891"/>
      <c r="M740" s="891"/>
      <c r="N740" s="891"/>
      <c r="O740" s="891"/>
    </row>
    <row r="741" spans="1:15" ht="15.75" customHeight="1">
      <c r="A741" s="891"/>
      <c r="B741" s="891"/>
      <c r="C741" s="891"/>
      <c r="D741" s="891"/>
      <c r="E741" s="891"/>
      <c r="F741" s="891"/>
      <c r="G741" s="891"/>
      <c r="H741" s="891"/>
      <c r="I741" s="891"/>
      <c r="J741" s="891"/>
      <c r="K741" s="891"/>
      <c r="L741" s="891"/>
      <c r="M741" s="891"/>
      <c r="N741" s="891"/>
      <c r="O741" s="891"/>
    </row>
    <row r="742" spans="1:15" ht="15.75" customHeight="1">
      <c r="A742" s="891"/>
      <c r="B742" s="891"/>
      <c r="C742" s="891"/>
      <c r="D742" s="891"/>
      <c r="E742" s="891"/>
      <c r="F742" s="891"/>
      <c r="G742" s="891"/>
      <c r="H742" s="891"/>
      <c r="I742" s="891"/>
      <c r="J742" s="891"/>
      <c r="K742" s="891"/>
      <c r="L742" s="891"/>
      <c r="M742" s="891"/>
      <c r="N742" s="891"/>
      <c r="O742" s="891"/>
    </row>
    <row r="743" spans="1:15" ht="15.75" customHeight="1">
      <c r="A743" s="891"/>
      <c r="B743" s="891"/>
      <c r="C743" s="891"/>
      <c r="D743" s="891"/>
      <c r="E743" s="891"/>
      <c r="F743" s="891"/>
      <c r="G743" s="891"/>
      <c r="H743" s="891"/>
      <c r="I743" s="891"/>
      <c r="J743" s="891"/>
      <c r="K743" s="891"/>
      <c r="L743" s="891"/>
      <c r="M743" s="891"/>
      <c r="N743" s="891"/>
      <c r="O743" s="891"/>
    </row>
    <row r="744" spans="1:15" ht="15.75" customHeight="1">
      <c r="A744" s="891"/>
      <c r="B744" s="891"/>
      <c r="C744" s="891"/>
      <c r="D744" s="891"/>
      <c r="E744" s="891"/>
      <c r="F744" s="891"/>
      <c r="G744" s="891"/>
      <c r="H744" s="891"/>
      <c r="I744" s="891"/>
      <c r="J744" s="891"/>
      <c r="K744" s="891"/>
      <c r="L744" s="891"/>
      <c r="M744" s="891"/>
      <c r="N744" s="891"/>
      <c r="O744" s="891"/>
    </row>
    <row r="745" spans="1:15" ht="15.75" customHeight="1">
      <c r="A745" s="891"/>
      <c r="B745" s="891"/>
      <c r="C745" s="891"/>
      <c r="D745" s="891"/>
      <c r="E745" s="891"/>
      <c r="F745" s="891"/>
      <c r="G745" s="891"/>
      <c r="H745" s="891"/>
      <c r="I745" s="891"/>
      <c r="J745" s="891"/>
      <c r="K745" s="891"/>
      <c r="L745" s="891"/>
      <c r="M745" s="891"/>
      <c r="N745" s="891"/>
      <c r="O745" s="891"/>
    </row>
    <row r="746" spans="1:15" ht="15.75" customHeight="1">
      <c r="A746" s="891"/>
      <c r="B746" s="891"/>
      <c r="C746" s="891"/>
      <c r="D746" s="891"/>
      <c r="E746" s="891"/>
      <c r="F746" s="891"/>
      <c r="G746" s="891"/>
      <c r="H746" s="891"/>
      <c r="I746" s="891"/>
      <c r="J746" s="891"/>
      <c r="K746" s="891"/>
      <c r="L746" s="891"/>
      <c r="M746" s="891"/>
      <c r="N746" s="891"/>
      <c r="O746" s="891"/>
    </row>
    <row r="747" spans="1:15" ht="15.75" customHeight="1">
      <c r="A747" s="891"/>
      <c r="B747" s="891"/>
      <c r="C747" s="891"/>
      <c r="D747" s="891"/>
      <c r="E747" s="891"/>
      <c r="F747" s="891"/>
      <c r="G747" s="891"/>
      <c r="H747" s="891"/>
      <c r="I747" s="891"/>
      <c r="J747" s="891"/>
      <c r="K747" s="891"/>
      <c r="L747" s="891"/>
      <c r="M747" s="891"/>
      <c r="N747" s="891"/>
      <c r="O747" s="891"/>
    </row>
    <row r="748" spans="1:15" ht="15.75" customHeight="1">
      <c r="A748" s="891"/>
      <c r="B748" s="891"/>
      <c r="C748" s="891"/>
      <c r="D748" s="891"/>
      <c r="E748" s="891"/>
      <c r="F748" s="891"/>
      <c r="G748" s="891"/>
      <c r="H748" s="891"/>
      <c r="I748" s="891"/>
      <c r="J748" s="891"/>
      <c r="K748" s="891"/>
      <c r="L748" s="891"/>
      <c r="M748" s="891"/>
      <c r="N748" s="891"/>
      <c r="O748" s="891"/>
    </row>
    <row r="749" spans="1:15" ht="15.75" customHeight="1">
      <c r="A749" s="891"/>
      <c r="B749" s="891"/>
      <c r="C749" s="891"/>
      <c r="D749" s="891"/>
      <c r="E749" s="891"/>
      <c r="F749" s="891"/>
      <c r="G749" s="891"/>
      <c r="H749" s="891"/>
      <c r="I749" s="891"/>
      <c r="J749" s="891"/>
      <c r="K749" s="891"/>
      <c r="L749" s="891"/>
      <c r="M749" s="891"/>
      <c r="N749" s="891"/>
      <c r="O749" s="891"/>
    </row>
    <row r="750" spans="1:15" ht="15.75" customHeight="1">
      <c r="A750" s="891"/>
      <c r="B750" s="891"/>
      <c r="C750" s="891"/>
      <c r="D750" s="891"/>
      <c r="E750" s="891"/>
      <c r="F750" s="891"/>
      <c r="G750" s="891"/>
      <c r="H750" s="891"/>
      <c r="I750" s="891"/>
      <c r="J750" s="891"/>
      <c r="K750" s="891"/>
      <c r="L750" s="891"/>
      <c r="M750" s="891"/>
      <c r="N750" s="891"/>
      <c r="O750" s="891"/>
    </row>
    <row r="751" spans="1:15" ht="15.75" customHeight="1">
      <c r="A751" s="891"/>
      <c r="B751" s="891"/>
      <c r="C751" s="891"/>
      <c r="D751" s="891"/>
      <c r="E751" s="891"/>
      <c r="F751" s="891"/>
      <c r="G751" s="891"/>
      <c r="H751" s="891"/>
      <c r="I751" s="891"/>
      <c r="J751" s="891"/>
      <c r="K751" s="891"/>
      <c r="L751" s="891"/>
      <c r="M751" s="891"/>
      <c r="N751" s="891"/>
      <c r="O751" s="891"/>
    </row>
    <row r="752" spans="1:15" ht="15.75" customHeight="1">
      <c r="A752" s="891"/>
      <c r="B752" s="891"/>
      <c r="C752" s="891"/>
      <c r="D752" s="891"/>
      <c r="E752" s="891"/>
      <c r="F752" s="891"/>
      <c r="G752" s="891"/>
      <c r="H752" s="891"/>
      <c r="I752" s="891"/>
      <c r="J752" s="891"/>
      <c r="K752" s="891"/>
      <c r="L752" s="891"/>
      <c r="M752" s="891"/>
      <c r="N752" s="891"/>
      <c r="O752" s="891"/>
    </row>
    <row r="753" spans="1:15" ht="15.75" customHeight="1">
      <c r="A753" s="891"/>
      <c r="B753" s="891"/>
      <c r="C753" s="891"/>
      <c r="D753" s="891"/>
      <c r="E753" s="891"/>
      <c r="F753" s="891"/>
      <c r="G753" s="891"/>
      <c r="H753" s="891"/>
      <c r="I753" s="891"/>
      <c r="J753" s="891"/>
      <c r="K753" s="891"/>
      <c r="L753" s="891"/>
      <c r="M753" s="891"/>
      <c r="N753" s="891"/>
      <c r="O753" s="891"/>
    </row>
    <row r="754" spans="1:15" ht="15.75" customHeight="1">
      <c r="A754" s="891"/>
      <c r="B754" s="891"/>
      <c r="C754" s="891"/>
      <c r="D754" s="891"/>
      <c r="E754" s="891"/>
      <c r="F754" s="891"/>
      <c r="G754" s="891"/>
      <c r="H754" s="891"/>
      <c r="I754" s="891"/>
      <c r="J754" s="891"/>
      <c r="K754" s="891"/>
      <c r="L754" s="891"/>
      <c r="M754" s="891"/>
      <c r="N754" s="891"/>
      <c r="O754" s="891"/>
    </row>
    <row r="755" spans="1:15" ht="15.75" customHeight="1">
      <c r="A755" s="891"/>
      <c r="B755" s="891"/>
      <c r="C755" s="891"/>
      <c r="D755" s="891"/>
      <c r="E755" s="891"/>
      <c r="F755" s="891"/>
      <c r="G755" s="891"/>
      <c r="H755" s="891"/>
      <c r="I755" s="891"/>
      <c r="J755" s="891"/>
      <c r="K755" s="891"/>
      <c r="L755" s="891"/>
      <c r="M755" s="891"/>
      <c r="N755" s="891"/>
      <c r="O755" s="891"/>
    </row>
    <row r="756" spans="1:15" ht="15.75" customHeight="1">
      <c r="A756" s="891"/>
      <c r="B756" s="891"/>
      <c r="C756" s="891"/>
      <c r="D756" s="891"/>
      <c r="E756" s="891"/>
      <c r="F756" s="891"/>
      <c r="G756" s="891"/>
      <c r="H756" s="891"/>
      <c r="I756" s="891"/>
      <c r="J756" s="891"/>
      <c r="K756" s="891"/>
      <c r="L756" s="891"/>
      <c r="M756" s="891"/>
      <c r="N756" s="891"/>
      <c r="O756" s="891"/>
    </row>
    <row r="757" spans="1:15" ht="15.75" customHeight="1">
      <c r="A757" s="891"/>
      <c r="B757" s="891"/>
      <c r="C757" s="891"/>
      <c r="D757" s="891"/>
      <c r="E757" s="891"/>
      <c r="F757" s="891"/>
      <c r="G757" s="891"/>
      <c r="H757" s="891"/>
      <c r="I757" s="891"/>
      <c r="J757" s="891"/>
      <c r="K757" s="891"/>
      <c r="L757" s="891"/>
      <c r="M757" s="891"/>
      <c r="N757" s="891"/>
      <c r="O757" s="891"/>
    </row>
    <row r="758" spans="1:15" ht="15.75" customHeight="1">
      <c r="A758" s="891"/>
      <c r="B758" s="891"/>
      <c r="C758" s="891"/>
      <c r="D758" s="891"/>
      <c r="E758" s="891"/>
      <c r="F758" s="891"/>
      <c r="G758" s="891"/>
      <c r="H758" s="891"/>
      <c r="I758" s="891"/>
      <c r="J758" s="891"/>
      <c r="K758" s="891"/>
      <c r="L758" s="891"/>
      <c r="M758" s="891"/>
      <c r="N758" s="891"/>
      <c r="O758" s="891"/>
    </row>
    <row r="759" spans="1:15" ht="15.75" customHeight="1">
      <c r="A759" s="891"/>
      <c r="B759" s="891"/>
      <c r="C759" s="891"/>
      <c r="D759" s="891"/>
      <c r="E759" s="891"/>
      <c r="F759" s="891"/>
      <c r="G759" s="891"/>
      <c r="H759" s="891"/>
      <c r="I759" s="891"/>
      <c r="J759" s="891"/>
      <c r="K759" s="891"/>
      <c r="L759" s="891"/>
      <c r="M759" s="891"/>
      <c r="N759" s="891"/>
      <c r="O759" s="891"/>
    </row>
    <row r="760" spans="1:15" ht="15.75" customHeight="1">
      <c r="A760" s="891"/>
      <c r="B760" s="891"/>
      <c r="C760" s="891"/>
      <c r="D760" s="891"/>
      <c r="E760" s="891"/>
      <c r="F760" s="891"/>
      <c r="G760" s="891"/>
      <c r="H760" s="891"/>
      <c r="I760" s="891"/>
      <c r="J760" s="891"/>
      <c r="K760" s="891"/>
      <c r="L760" s="891"/>
      <c r="M760" s="891"/>
      <c r="N760" s="891"/>
      <c r="O760" s="891"/>
    </row>
    <row r="761" spans="1:15" ht="15.75" customHeight="1">
      <c r="A761" s="891"/>
      <c r="B761" s="891"/>
      <c r="C761" s="891"/>
      <c r="D761" s="891"/>
      <c r="E761" s="891"/>
      <c r="F761" s="891"/>
      <c r="G761" s="891"/>
      <c r="H761" s="891"/>
      <c r="I761" s="891"/>
      <c r="J761" s="891"/>
      <c r="K761" s="891"/>
      <c r="L761" s="891"/>
      <c r="M761" s="891"/>
      <c r="N761" s="891"/>
      <c r="O761" s="891"/>
    </row>
    <row r="762" spans="1:15" ht="15.75" customHeight="1">
      <c r="A762" s="891"/>
      <c r="B762" s="891"/>
      <c r="C762" s="891"/>
      <c r="D762" s="891"/>
      <c r="E762" s="891"/>
      <c r="F762" s="891"/>
      <c r="G762" s="891"/>
      <c r="H762" s="891"/>
      <c r="I762" s="891"/>
      <c r="J762" s="891"/>
      <c r="K762" s="891"/>
      <c r="L762" s="891"/>
      <c r="M762" s="891"/>
      <c r="N762" s="891"/>
      <c r="O762" s="891"/>
    </row>
    <row r="763" spans="1:15" ht="15.75" customHeight="1">
      <c r="A763" s="891"/>
      <c r="B763" s="891"/>
      <c r="C763" s="891"/>
      <c r="D763" s="891"/>
      <c r="E763" s="891"/>
      <c r="F763" s="891"/>
      <c r="G763" s="891"/>
      <c r="H763" s="891"/>
      <c r="I763" s="891"/>
      <c r="J763" s="891"/>
      <c r="K763" s="891"/>
      <c r="L763" s="891"/>
      <c r="M763" s="891"/>
      <c r="N763" s="891"/>
      <c r="O763" s="891"/>
    </row>
    <row r="764" spans="1:15" ht="15.75" customHeight="1">
      <c r="A764" s="891"/>
      <c r="B764" s="891"/>
      <c r="C764" s="891"/>
      <c r="D764" s="891"/>
      <c r="E764" s="891"/>
      <c r="F764" s="891"/>
      <c r="G764" s="891"/>
      <c r="H764" s="891"/>
      <c r="I764" s="891"/>
      <c r="J764" s="891"/>
      <c r="K764" s="891"/>
      <c r="L764" s="891"/>
      <c r="M764" s="891"/>
      <c r="N764" s="891"/>
      <c r="O764" s="891"/>
    </row>
    <row r="765" spans="1:15" ht="15.75" customHeight="1">
      <c r="A765" s="891"/>
      <c r="B765" s="891"/>
      <c r="C765" s="891"/>
      <c r="D765" s="891"/>
      <c r="E765" s="891"/>
      <c r="F765" s="891"/>
      <c r="G765" s="891"/>
      <c r="H765" s="891"/>
      <c r="I765" s="891"/>
      <c r="J765" s="891"/>
      <c r="K765" s="891"/>
      <c r="L765" s="891"/>
      <c r="M765" s="891"/>
      <c r="N765" s="891"/>
      <c r="O765" s="891"/>
    </row>
    <row r="766" spans="1:15" ht="15.75" customHeight="1">
      <c r="A766" s="891"/>
      <c r="B766" s="891"/>
      <c r="C766" s="891"/>
      <c r="D766" s="891"/>
      <c r="E766" s="891"/>
      <c r="F766" s="891"/>
      <c r="G766" s="891"/>
      <c r="H766" s="891"/>
      <c r="I766" s="891"/>
      <c r="J766" s="891"/>
      <c r="K766" s="891"/>
      <c r="L766" s="891"/>
      <c r="M766" s="891"/>
      <c r="N766" s="891"/>
      <c r="O766" s="891"/>
    </row>
    <row r="767" spans="1:15" ht="15.75" customHeight="1">
      <c r="A767" s="891"/>
      <c r="B767" s="891"/>
      <c r="C767" s="891"/>
      <c r="D767" s="891"/>
      <c r="E767" s="891"/>
      <c r="F767" s="891"/>
      <c r="G767" s="891"/>
      <c r="H767" s="891"/>
      <c r="I767" s="891"/>
      <c r="J767" s="891"/>
      <c r="K767" s="891"/>
      <c r="L767" s="891"/>
      <c r="M767" s="891"/>
      <c r="N767" s="891"/>
      <c r="O767" s="891"/>
    </row>
    <row r="768" spans="1:15" ht="15.75" customHeight="1">
      <c r="A768" s="891"/>
      <c r="B768" s="891"/>
      <c r="C768" s="891"/>
      <c r="D768" s="891"/>
      <c r="E768" s="891"/>
      <c r="F768" s="891"/>
      <c r="G768" s="891"/>
      <c r="H768" s="891"/>
      <c r="I768" s="891"/>
      <c r="J768" s="891"/>
      <c r="K768" s="891"/>
      <c r="L768" s="891"/>
      <c r="M768" s="891"/>
      <c r="N768" s="891"/>
      <c r="O768" s="891"/>
    </row>
    <row r="769" spans="1:15" ht="15.75" customHeight="1">
      <c r="A769" s="891"/>
      <c r="B769" s="891"/>
      <c r="C769" s="891"/>
      <c r="D769" s="891"/>
      <c r="E769" s="891"/>
      <c r="F769" s="891"/>
      <c r="G769" s="891"/>
      <c r="H769" s="891"/>
      <c r="I769" s="891"/>
      <c r="J769" s="891"/>
      <c r="K769" s="891"/>
      <c r="L769" s="891"/>
      <c r="M769" s="891"/>
      <c r="N769" s="891"/>
      <c r="O769" s="891"/>
    </row>
    <row r="770" spans="1:15" ht="15.75" customHeight="1">
      <c r="A770" s="891"/>
      <c r="B770" s="891"/>
      <c r="C770" s="891"/>
      <c r="D770" s="891"/>
      <c r="E770" s="891"/>
      <c r="F770" s="891"/>
      <c r="G770" s="891"/>
      <c r="H770" s="891"/>
      <c r="I770" s="891"/>
      <c r="J770" s="891"/>
      <c r="K770" s="891"/>
      <c r="L770" s="891"/>
      <c r="M770" s="891"/>
      <c r="N770" s="891"/>
      <c r="O770" s="891"/>
    </row>
    <row r="771" spans="1:15" ht="15.75" customHeight="1">
      <c r="A771" s="891"/>
      <c r="B771" s="891"/>
      <c r="C771" s="891"/>
      <c r="D771" s="891"/>
      <c r="E771" s="891"/>
      <c r="F771" s="891"/>
      <c r="G771" s="891"/>
      <c r="H771" s="891"/>
      <c r="I771" s="891"/>
      <c r="J771" s="891"/>
      <c r="K771" s="891"/>
      <c r="L771" s="891"/>
      <c r="M771" s="891"/>
      <c r="N771" s="891"/>
      <c r="O771" s="891"/>
    </row>
    <row r="772" spans="1:15" ht="15.75" customHeight="1">
      <c r="A772" s="891"/>
      <c r="B772" s="891"/>
      <c r="C772" s="891"/>
      <c r="D772" s="891"/>
      <c r="E772" s="891"/>
      <c r="F772" s="891"/>
      <c r="G772" s="891"/>
      <c r="H772" s="891"/>
      <c r="I772" s="891"/>
      <c r="J772" s="891"/>
      <c r="K772" s="891"/>
      <c r="L772" s="891"/>
      <c r="M772" s="891"/>
      <c r="N772" s="891"/>
      <c r="O772" s="891"/>
    </row>
    <row r="773" spans="1:15" ht="15.75" customHeight="1">
      <c r="A773" s="891"/>
      <c r="B773" s="891"/>
      <c r="C773" s="891"/>
      <c r="D773" s="891"/>
      <c r="E773" s="891"/>
      <c r="F773" s="891"/>
      <c r="G773" s="891"/>
      <c r="H773" s="891"/>
      <c r="I773" s="891"/>
      <c r="J773" s="891"/>
      <c r="K773" s="891"/>
      <c r="L773" s="891"/>
      <c r="M773" s="891"/>
      <c r="N773" s="891"/>
      <c r="O773" s="891"/>
    </row>
    <row r="774" spans="1:15" ht="15.75" customHeight="1">
      <c r="A774" s="891"/>
      <c r="B774" s="891"/>
      <c r="C774" s="891"/>
      <c r="D774" s="891"/>
      <c r="E774" s="891"/>
      <c r="F774" s="891"/>
      <c r="G774" s="891"/>
      <c r="H774" s="891"/>
      <c r="I774" s="891"/>
      <c r="J774" s="891"/>
      <c r="K774" s="891"/>
      <c r="L774" s="891"/>
      <c r="M774" s="891"/>
      <c r="N774" s="891"/>
      <c r="O774" s="891"/>
    </row>
    <row r="775" spans="1:15" ht="15.75" customHeight="1">
      <c r="A775" s="891"/>
      <c r="B775" s="891"/>
      <c r="C775" s="891"/>
      <c r="D775" s="891"/>
      <c r="E775" s="891"/>
      <c r="F775" s="891"/>
      <c r="G775" s="891"/>
      <c r="H775" s="891"/>
      <c r="I775" s="891"/>
      <c r="J775" s="891"/>
      <c r="K775" s="891"/>
      <c r="L775" s="891"/>
      <c r="M775" s="891"/>
      <c r="N775" s="891"/>
      <c r="O775" s="891"/>
    </row>
    <row r="776" spans="1:15" ht="15.75" customHeight="1">
      <c r="A776" s="891"/>
      <c r="B776" s="891"/>
      <c r="C776" s="891"/>
      <c r="D776" s="891"/>
      <c r="E776" s="891"/>
      <c r="F776" s="891"/>
      <c r="G776" s="891"/>
      <c r="H776" s="891"/>
      <c r="I776" s="891"/>
      <c r="J776" s="891"/>
      <c r="K776" s="891"/>
      <c r="L776" s="891"/>
      <c r="M776" s="891"/>
      <c r="N776" s="891"/>
      <c r="O776" s="891"/>
    </row>
    <row r="777" spans="1:15" ht="15.75" customHeight="1">
      <c r="A777" s="891"/>
      <c r="B777" s="891"/>
      <c r="C777" s="891"/>
      <c r="D777" s="891"/>
      <c r="E777" s="891"/>
      <c r="F777" s="891"/>
      <c r="G777" s="891"/>
      <c r="H777" s="891"/>
      <c r="I777" s="891"/>
      <c r="J777" s="891"/>
      <c r="K777" s="891"/>
      <c r="L777" s="891"/>
      <c r="M777" s="891"/>
      <c r="N777" s="891"/>
      <c r="O777" s="891"/>
    </row>
    <row r="778" spans="1:15" ht="15.75" customHeight="1">
      <c r="A778" s="891"/>
      <c r="B778" s="891"/>
      <c r="C778" s="891"/>
      <c r="D778" s="891"/>
      <c r="E778" s="891"/>
      <c r="F778" s="891"/>
      <c r="G778" s="891"/>
      <c r="H778" s="891"/>
      <c r="I778" s="891"/>
      <c r="J778" s="891"/>
      <c r="K778" s="891"/>
      <c r="L778" s="891"/>
      <c r="M778" s="891"/>
      <c r="N778" s="891"/>
      <c r="O778" s="891"/>
    </row>
    <row r="779" spans="1:15" ht="15.75" customHeight="1">
      <c r="A779" s="891"/>
      <c r="B779" s="891"/>
      <c r="C779" s="891"/>
      <c r="D779" s="891"/>
      <c r="E779" s="891"/>
      <c r="F779" s="891"/>
      <c r="G779" s="891"/>
      <c r="H779" s="891"/>
      <c r="I779" s="891"/>
      <c r="J779" s="891"/>
      <c r="K779" s="891"/>
      <c r="L779" s="891"/>
      <c r="M779" s="891"/>
      <c r="N779" s="891"/>
      <c r="O779" s="891"/>
    </row>
    <row r="780" spans="1:15" ht="15.75" customHeight="1">
      <c r="A780" s="891"/>
      <c r="B780" s="891"/>
      <c r="C780" s="891"/>
      <c r="D780" s="891"/>
      <c r="E780" s="891"/>
      <c r="F780" s="891"/>
      <c r="G780" s="891"/>
      <c r="H780" s="891"/>
      <c r="I780" s="891"/>
      <c r="J780" s="891"/>
      <c r="K780" s="891"/>
      <c r="L780" s="891"/>
      <c r="M780" s="891"/>
      <c r="N780" s="891"/>
      <c r="O780" s="891"/>
    </row>
    <row r="781" spans="1:15" ht="15.75" customHeight="1">
      <c r="A781" s="891"/>
      <c r="B781" s="891"/>
      <c r="C781" s="891"/>
      <c r="D781" s="891"/>
      <c r="E781" s="891"/>
      <c r="F781" s="891"/>
      <c r="G781" s="891"/>
      <c r="H781" s="891"/>
      <c r="I781" s="891"/>
      <c r="J781" s="891"/>
      <c r="K781" s="891"/>
      <c r="L781" s="891"/>
      <c r="M781" s="891"/>
      <c r="N781" s="891"/>
      <c r="O781" s="891"/>
    </row>
    <row r="782" spans="1:15" ht="15.75" customHeight="1">
      <c r="A782" s="891"/>
      <c r="B782" s="891"/>
      <c r="C782" s="891"/>
      <c r="D782" s="891"/>
      <c r="E782" s="891"/>
      <c r="F782" s="891"/>
      <c r="G782" s="891"/>
      <c r="H782" s="891"/>
      <c r="I782" s="891"/>
      <c r="J782" s="891"/>
      <c r="K782" s="891"/>
      <c r="L782" s="891"/>
      <c r="M782" s="891"/>
      <c r="N782" s="891"/>
      <c r="O782" s="891"/>
    </row>
    <row r="783" spans="1:15" ht="15.75" customHeight="1">
      <c r="A783" s="891"/>
      <c r="B783" s="891"/>
      <c r="C783" s="891"/>
      <c r="D783" s="891"/>
      <c r="E783" s="891"/>
      <c r="F783" s="891"/>
      <c r="G783" s="891"/>
      <c r="H783" s="891"/>
      <c r="I783" s="891"/>
      <c r="J783" s="891"/>
      <c r="K783" s="891"/>
      <c r="L783" s="891"/>
      <c r="M783" s="891"/>
      <c r="N783" s="891"/>
      <c r="O783" s="891"/>
    </row>
    <row r="784" spans="1:15" ht="15.75" customHeight="1">
      <c r="A784" s="891"/>
      <c r="B784" s="891"/>
      <c r="C784" s="891"/>
      <c r="D784" s="891"/>
      <c r="E784" s="891"/>
      <c r="F784" s="891"/>
      <c r="G784" s="891"/>
      <c r="H784" s="891"/>
      <c r="I784" s="891"/>
      <c r="J784" s="891"/>
      <c r="K784" s="891"/>
      <c r="L784" s="891"/>
      <c r="M784" s="891"/>
      <c r="N784" s="891"/>
      <c r="O784" s="891"/>
    </row>
    <row r="785" spans="1:15" ht="15.75" customHeight="1">
      <c r="A785" s="891"/>
      <c r="B785" s="891"/>
      <c r="C785" s="891"/>
      <c r="D785" s="891"/>
      <c r="E785" s="891"/>
      <c r="F785" s="891"/>
      <c r="G785" s="891"/>
      <c r="H785" s="891"/>
      <c r="I785" s="891"/>
      <c r="J785" s="891"/>
      <c r="K785" s="891"/>
      <c r="L785" s="891"/>
      <c r="M785" s="891"/>
      <c r="N785" s="891"/>
      <c r="O785" s="891"/>
    </row>
    <row r="786" spans="1:15" ht="15.75" customHeight="1">
      <c r="A786" s="891"/>
      <c r="B786" s="891"/>
      <c r="C786" s="891"/>
      <c r="D786" s="891"/>
      <c r="E786" s="891"/>
      <c r="F786" s="891"/>
      <c r="G786" s="891"/>
      <c r="H786" s="891"/>
      <c r="I786" s="891"/>
      <c r="J786" s="891"/>
      <c r="K786" s="891"/>
      <c r="L786" s="891"/>
      <c r="M786" s="891"/>
      <c r="N786" s="891"/>
      <c r="O786" s="891"/>
    </row>
    <row r="787" spans="1:15" ht="15.75" customHeight="1">
      <c r="A787" s="891"/>
      <c r="B787" s="891"/>
      <c r="C787" s="891"/>
      <c r="D787" s="891"/>
      <c r="E787" s="891"/>
      <c r="F787" s="891"/>
      <c r="G787" s="891"/>
      <c r="H787" s="891"/>
      <c r="I787" s="891"/>
      <c r="J787" s="891"/>
      <c r="K787" s="891"/>
      <c r="L787" s="891"/>
      <c r="M787" s="891"/>
      <c r="N787" s="891"/>
      <c r="O787" s="891"/>
    </row>
    <row r="788" spans="1:15" ht="15.75" customHeight="1">
      <c r="A788" s="891"/>
      <c r="B788" s="891"/>
      <c r="C788" s="891"/>
      <c r="D788" s="891"/>
      <c r="E788" s="891"/>
      <c r="F788" s="891"/>
      <c r="G788" s="891"/>
      <c r="H788" s="891"/>
      <c r="I788" s="891"/>
      <c r="J788" s="891"/>
      <c r="K788" s="891"/>
      <c r="L788" s="891"/>
      <c r="M788" s="891"/>
      <c r="N788" s="891"/>
      <c r="O788" s="891"/>
    </row>
    <row r="789" spans="1:15" ht="15.75" customHeight="1">
      <c r="A789" s="891"/>
      <c r="B789" s="891"/>
      <c r="C789" s="891"/>
      <c r="D789" s="891"/>
      <c r="E789" s="891"/>
      <c r="F789" s="891"/>
      <c r="G789" s="891"/>
      <c r="H789" s="891"/>
      <c r="I789" s="891"/>
      <c r="J789" s="891"/>
      <c r="K789" s="891"/>
      <c r="L789" s="891"/>
      <c r="M789" s="891"/>
      <c r="N789" s="891"/>
      <c r="O789" s="891"/>
    </row>
    <row r="790" spans="1:15" ht="15.75" customHeight="1">
      <c r="A790" s="891"/>
      <c r="B790" s="891"/>
      <c r="C790" s="891"/>
      <c r="D790" s="891"/>
      <c r="E790" s="891"/>
      <c r="F790" s="891"/>
      <c r="G790" s="891"/>
      <c r="H790" s="891"/>
      <c r="I790" s="891"/>
      <c r="J790" s="891"/>
      <c r="K790" s="891"/>
      <c r="L790" s="891"/>
      <c r="M790" s="891"/>
      <c r="N790" s="891"/>
      <c r="O790" s="891"/>
    </row>
    <row r="791" spans="1:15" ht="15.75" customHeight="1">
      <c r="A791" s="891"/>
      <c r="B791" s="891"/>
      <c r="C791" s="891"/>
      <c r="D791" s="891"/>
      <c r="E791" s="891"/>
      <c r="F791" s="891"/>
      <c r="G791" s="891"/>
      <c r="H791" s="891"/>
      <c r="I791" s="891"/>
      <c r="J791" s="891"/>
      <c r="K791" s="891"/>
      <c r="L791" s="891"/>
      <c r="M791" s="891"/>
      <c r="N791" s="891"/>
      <c r="O791" s="891"/>
    </row>
    <row r="792" spans="1:15" ht="15.75" customHeight="1">
      <c r="A792" s="891"/>
      <c r="B792" s="891"/>
      <c r="C792" s="891"/>
      <c r="D792" s="891"/>
      <c r="E792" s="891"/>
      <c r="F792" s="891"/>
      <c r="G792" s="891"/>
      <c r="H792" s="891"/>
      <c r="I792" s="891"/>
      <c r="J792" s="891"/>
      <c r="K792" s="891"/>
      <c r="L792" s="891"/>
      <c r="M792" s="891"/>
      <c r="N792" s="891"/>
      <c r="O792" s="891"/>
    </row>
    <row r="793" spans="1:15" ht="15.75" customHeight="1">
      <c r="A793" s="891"/>
      <c r="B793" s="891"/>
      <c r="C793" s="891"/>
      <c r="D793" s="891"/>
      <c r="E793" s="891"/>
      <c r="F793" s="891"/>
      <c r="G793" s="891"/>
      <c r="H793" s="891"/>
      <c r="I793" s="891"/>
      <c r="J793" s="891"/>
      <c r="K793" s="891"/>
      <c r="L793" s="891"/>
      <c r="M793" s="891"/>
      <c r="N793" s="891"/>
      <c r="O793" s="891"/>
    </row>
    <row r="794" spans="1:15" ht="15.75" customHeight="1">
      <c r="A794" s="891"/>
      <c r="B794" s="891"/>
      <c r="C794" s="891"/>
      <c r="D794" s="891"/>
      <c r="E794" s="891"/>
      <c r="F794" s="891"/>
      <c r="G794" s="891"/>
      <c r="H794" s="891"/>
      <c r="I794" s="891"/>
      <c r="J794" s="891"/>
      <c r="K794" s="891"/>
      <c r="L794" s="891"/>
      <c r="M794" s="891"/>
      <c r="N794" s="891"/>
      <c r="O794" s="891"/>
    </row>
    <row r="795" spans="1:15" ht="15.75" customHeight="1">
      <c r="A795" s="891"/>
      <c r="B795" s="891"/>
      <c r="C795" s="891"/>
      <c r="D795" s="891"/>
      <c r="E795" s="891"/>
      <c r="F795" s="891"/>
      <c r="G795" s="891"/>
      <c r="H795" s="891"/>
      <c r="I795" s="891"/>
      <c r="J795" s="891"/>
      <c r="K795" s="891"/>
      <c r="L795" s="891"/>
      <c r="M795" s="891"/>
      <c r="N795" s="891"/>
      <c r="O795" s="891"/>
    </row>
    <row r="796" spans="1:15" ht="15.75" customHeight="1">
      <c r="A796" s="891"/>
      <c r="B796" s="891"/>
      <c r="C796" s="891"/>
      <c r="D796" s="891"/>
      <c r="E796" s="891"/>
      <c r="F796" s="891"/>
      <c r="G796" s="891"/>
      <c r="H796" s="891"/>
      <c r="I796" s="891"/>
      <c r="J796" s="891"/>
      <c r="K796" s="891"/>
      <c r="L796" s="891"/>
      <c r="M796" s="891"/>
      <c r="N796" s="891"/>
      <c r="O796" s="891"/>
    </row>
    <row r="797" spans="1:15" ht="15.75" customHeight="1">
      <c r="A797" s="891"/>
      <c r="B797" s="891"/>
      <c r="C797" s="891"/>
      <c r="D797" s="891"/>
      <c r="E797" s="891"/>
      <c r="F797" s="891"/>
      <c r="G797" s="891"/>
      <c r="H797" s="891"/>
      <c r="I797" s="891"/>
      <c r="J797" s="891"/>
      <c r="K797" s="891"/>
      <c r="L797" s="891"/>
      <c r="M797" s="891"/>
      <c r="N797" s="891"/>
      <c r="O797" s="891"/>
    </row>
    <row r="798" spans="1:15" ht="15.75" customHeight="1">
      <c r="A798" s="891"/>
      <c r="B798" s="891"/>
      <c r="C798" s="891"/>
      <c r="D798" s="891"/>
      <c r="E798" s="891"/>
      <c r="F798" s="891"/>
      <c r="G798" s="891"/>
      <c r="H798" s="891"/>
      <c r="I798" s="891"/>
      <c r="J798" s="891"/>
      <c r="K798" s="891"/>
      <c r="L798" s="891"/>
      <c r="M798" s="891"/>
      <c r="N798" s="891"/>
      <c r="O798" s="891"/>
    </row>
    <row r="799" spans="1:15" ht="15.75" customHeight="1">
      <c r="A799" s="891"/>
      <c r="B799" s="891"/>
      <c r="C799" s="891"/>
      <c r="D799" s="891"/>
      <c r="E799" s="891"/>
      <c r="F799" s="891"/>
      <c r="G799" s="891"/>
      <c r="H799" s="891"/>
      <c r="I799" s="891"/>
      <c r="J799" s="891"/>
      <c r="K799" s="891"/>
      <c r="L799" s="891"/>
      <c r="M799" s="891"/>
      <c r="N799" s="891"/>
      <c r="O799" s="891"/>
    </row>
    <row r="800" spans="1:15" ht="15.75" customHeight="1">
      <c r="A800" s="891"/>
      <c r="B800" s="891"/>
      <c r="C800" s="891"/>
      <c r="D800" s="891"/>
      <c r="E800" s="891"/>
      <c r="F800" s="891"/>
      <c r="G800" s="891"/>
      <c r="H800" s="891"/>
      <c r="I800" s="891"/>
      <c r="J800" s="891"/>
      <c r="K800" s="891"/>
      <c r="L800" s="891"/>
      <c r="M800" s="891"/>
      <c r="N800" s="891"/>
      <c r="O800" s="891"/>
    </row>
    <row r="801" spans="1:15" ht="15.75" customHeight="1">
      <c r="A801" s="891"/>
      <c r="B801" s="891"/>
      <c r="C801" s="891"/>
      <c r="D801" s="891"/>
      <c r="E801" s="891"/>
      <c r="F801" s="891"/>
      <c r="G801" s="891"/>
      <c r="H801" s="891"/>
      <c r="I801" s="891"/>
      <c r="J801" s="891"/>
      <c r="K801" s="891"/>
      <c r="L801" s="891"/>
      <c r="M801" s="891"/>
      <c r="N801" s="891"/>
      <c r="O801" s="891"/>
    </row>
    <row r="802" spans="1:15" ht="15.75" customHeight="1">
      <c r="A802" s="891"/>
      <c r="B802" s="891"/>
      <c r="C802" s="891"/>
      <c r="D802" s="891"/>
      <c r="E802" s="891"/>
      <c r="F802" s="891"/>
      <c r="G802" s="891"/>
      <c r="H802" s="891"/>
      <c r="I802" s="891"/>
      <c r="J802" s="891"/>
      <c r="K802" s="891"/>
      <c r="L802" s="891"/>
      <c r="M802" s="891"/>
      <c r="N802" s="891"/>
      <c r="O802" s="891"/>
    </row>
    <row r="803" spans="1:15" ht="15.75" customHeight="1">
      <c r="A803" s="891"/>
      <c r="B803" s="891"/>
      <c r="C803" s="891"/>
      <c r="D803" s="891"/>
      <c r="E803" s="891"/>
      <c r="F803" s="891"/>
      <c r="G803" s="891"/>
      <c r="H803" s="891"/>
      <c r="I803" s="891"/>
      <c r="J803" s="891"/>
      <c r="K803" s="891"/>
      <c r="L803" s="891"/>
      <c r="M803" s="891"/>
      <c r="N803" s="891"/>
      <c r="O803" s="891"/>
    </row>
    <row r="804" spans="1:15" ht="15.75" customHeight="1">
      <c r="A804" s="891"/>
      <c r="B804" s="891"/>
      <c r="C804" s="891"/>
      <c r="D804" s="891"/>
      <c r="E804" s="891"/>
      <c r="F804" s="891"/>
      <c r="G804" s="891"/>
      <c r="H804" s="891"/>
      <c r="I804" s="891"/>
      <c r="J804" s="891"/>
      <c r="K804" s="891"/>
      <c r="L804" s="891"/>
      <c r="M804" s="891"/>
      <c r="N804" s="891"/>
      <c r="O804" s="891"/>
    </row>
    <row r="805" spans="1:15" ht="15.75" customHeight="1">
      <c r="A805" s="891"/>
      <c r="B805" s="891"/>
      <c r="C805" s="891"/>
      <c r="D805" s="891"/>
      <c r="E805" s="891"/>
      <c r="F805" s="891"/>
      <c r="G805" s="891"/>
      <c r="H805" s="891"/>
      <c r="I805" s="891"/>
      <c r="J805" s="891"/>
      <c r="K805" s="891"/>
      <c r="L805" s="891"/>
      <c r="M805" s="891"/>
      <c r="N805" s="891"/>
      <c r="O805" s="891"/>
    </row>
    <row r="806" spans="1:15" ht="15.75" customHeight="1">
      <c r="A806" s="891"/>
      <c r="B806" s="891"/>
      <c r="C806" s="891"/>
      <c r="D806" s="891"/>
      <c r="E806" s="891"/>
      <c r="F806" s="891"/>
      <c r="G806" s="891"/>
      <c r="H806" s="891"/>
      <c r="I806" s="891"/>
      <c r="J806" s="891"/>
      <c r="K806" s="891"/>
      <c r="L806" s="891"/>
      <c r="M806" s="891"/>
      <c r="N806" s="891"/>
      <c r="O806" s="891"/>
    </row>
    <row r="807" spans="1:15" ht="15.75" customHeight="1">
      <c r="A807" s="891"/>
      <c r="B807" s="891"/>
      <c r="C807" s="891"/>
      <c r="D807" s="891"/>
      <c r="E807" s="891"/>
      <c r="F807" s="891"/>
      <c r="G807" s="891"/>
      <c r="H807" s="891"/>
      <c r="I807" s="891"/>
      <c r="J807" s="891"/>
      <c r="K807" s="891"/>
      <c r="L807" s="891"/>
      <c r="M807" s="891"/>
      <c r="N807" s="891"/>
      <c r="O807" s="891"/>
    </row>
    <row r="808" spans="1:15" ht="15.75" customHeight="1">
      <c r="A808" s="891"/>
      <c r="B808" s="891"/>
      <c r="C808" s="891"/>
      <c r="D808" s="891"/>
      <c r="E808" s="891"/>
      <c r="F808" s="891"/>
      <c r="G808" s="891"/>
      <c r="H808" s="891"/>
      <c r="I808" s="891"/>
      <c r="J808" s="891"/>
      <c r="K808" s="891"/>
      <c r="L808" s="891"/>
      <c r="M808" s="891"/>
      <c r="N808" s="891"/>
      <c r="O808" s="891"/>
    </row>
    <row r="809" spans="1:15" ht="15.75" customHeight="1">
      <c r="A809" s="891"/>
      <c r="B809" s="891"/>
      <c r="C809" s="891"/>
      <c r="D809" s="891"/>
      <c r="E809" s="891"/>
      <c r="F809" s="891"/>
      <c r="G809" s="891"/>
      <c r="H809" s="891"/>
      <c r="I809" s="891"/>
      <c r="J809" s="891"/>
      <c r="K809" s="891"/>
      <c r="L809" s="891"/>
      <c r="M809" s="891"/>
      <c r="N809" s="891"/>
      <c r="O809" s="891"/>
    </row>
    <row r="810" spans="1:15" ht="15.75" customHeight="1">
      <c r="A810" s="891"/>
      <c r="B810" s="891"/>
      <c r="C810" s="891"/>
      <c r="D810" s="891"/>
      <c r="E810" s="891"/>
      <c r="F810" s="891"/>
      <c r="G810" s="891"/>
      <c r="H810" s="891"/>
      <c r="I810" s="891"/>
      <c r="J810" s="891"/>
      <c r="K810" s="891"/>
      <c r="L810" s="891"/>
      <c r="M810" s="891"/>
      <c r="N810" s="891"/>
      <c r="O810" s="891"/>
    </row>
    <row r="811" spans="1:15" ht="15.75" customHeight="1">
      <c r="A811" s="891"/>
      <c r="B811" s="891"/>
      <c r="C811" s="891"/>
      <c r="D811" s="891"/>
      <c r="E811" s="891"/>
      <c r="F811" s="891"/>
      <c r="G811" s="891"/>
      <c r="H811" s="891"/>
      <c r="I811" s="891"/>
      <c r="J811" s="891"/>
      <c r="K811" s="891"/>
      <c r="L811" s="891"/>
      <c r="M811" s="891"/>
      <c r="N811" s="891"/>
      <c r="O811" s="891"/>
    </row>
    <row r="812" spans="1:15" ht="15.75" customHeight="1">
      <c r="A812" s="891"/>
      <c r="B812" s="891"/>
      <c r="C812" s="891"/>
      <c r="D812" s="891"/>
      <c r="E812" s="891"/>
      <c r="F812" s="891"/>
      <c r="G812" s="891"/>
      <c r="H812" s="891"/>
      <c r="I812" s="891"/>
      <c r="J812" s="891"/>
      <c r="K812" s="891"/>
      <c r="L812" s="891"/>
      <c r="M812" s="891"/>
      <c r="N812" s="891"/>
      <c r="O812" s="891"/>
    </row>
    <row r="813" spans="1:15" ht="15.75" customHeight="1">
      <c r="A813" s="891"/>
      <c r="B813" s="891"/>
      <c r="C813" s="891"/>
      <c r="D813" s="891"/>
      <c r="E813" s="891"/>
      <c r="F813" s="891"/>
      <c r="G813" s="891"/>
      <c r="H813" s="891"/>
      <c r="I813" s="891"/>
      <c r="J813" s="891"/>
      <c r="K813" s="891"/>
      <c r="L813" s="891"/>
      <c r="M813" s="891"/>
      <c r="N813" s="891"/>
      <c r="O813" s="891"/>
    </row>
    <row r="814" spans="1:15" ht="15.75" customHeight="1">
      <c r="A814" s="891"/>
      <c r="B814" s="891"/>
      <c r="C814" s="891"/>
      <c r="D814" s="891"/>
      <c r="E814" s="891"/>
      <c r="F814" s="891"/>
      <c r="G814" s="891"/>
      <c r="H814" s="891"/>
      <c r="I814" s="891"/>
      <c r="J814" s="891"/>
      <c r="K814" s="891"/>
      <c r="L814" s="891"/>
      <c r="M814" s="891"/>
      <c r="N814" s="891"/>
      <c r="O814" s="891"/>
    </row>
    <row r="815" spans="1:15" ht="15.75" customHeight="1">
      <c r="A815" s="891"/>
      <c r="B815" s="891"/>
      <c r="C815" s="891"/>
      <c r="D815" s="891"/>
      <c r="E815" s="891"/>
      <c r="F815" s="891"/>
      <c r="G815" s="891"/>
      <c r="H815" s="891"/>
      <c r="I815" s="891"/>
      <c r="J815" s="891"/>
      <c r="K815" s="891"/>
      <c r="L815" s="891"/>
      <c r="M815" s="891"/>
      <c r="N815" s="891"/>
      <c r="O815" s="891"/>
    </row>
    <row r="816" spans="1:15" ht="15.75" customHeight="1">
      <c r="A816" s="891"/>
      <c r="B816" s="891"/>
      <c r="C816" s="891"/>
      <c r="D816" s="891"/>
      <c r="E816" s="891"/>
      <c r="F816" s="891"/>
      <c r="G816" s="891"/>
      <c r="H816" s="891"/>
      <c r="I816" s="891"/>
      <c r="J816" s="891"/>
      <c r="K816" s="891"/>
      <c r="L816" s="891"/>
      <c r="M816" s="891"/>
      <c r="N816" s="891"/>
      <c r="O816" s="891"/>
    </row>
    <row r="817" spans="1:15" ht="15.75" customHeight="1">
      <c r="A817" s="891"/>
      <c r="B817" s="891"/>
      <c r="C817" s="891"/>
      <c r="D817" s="891"/>
      <c r="E817" s="891"/>
      <c r="F817" s="891"/>
      <c r="G817" s="891"/>
      <c r="H817" s="891"/>
      <c r="I817" s="891"/>
      <c r="J817" s="891"/>
      <c r="K817" s="891"/>
      <c r="L817" s="891"/>
      <c r="M817" s="891"/>
      <c r="N817" s="891"/>
      <c r="O817" s="891"/>
    </row>
    <row r="818" spans="1:15" ht="15.75" customHeight="1">
      <c r="A818" s="891"/>
      <c r="B818" s="891"/>
      <c r="C818" s="891"/>
      <c r="D818" s="891"/>
      <c r="E818" s="891"/>
      <c r="F818" s="891"/>
      <c r="G818" s="891"/>
      <c r="H818" s="891"/>
      <c r="I818" s="891"/>
      <c r="J818" s="891"/>
      <c r="K818" s="891"/>
      <c r="L818" s="891"/>
      <c r="M818" s="891"/>
      <c r="N818" s="891"/>
      <c r="O818" s="891"/>
    </row>
    <row r="819" spans="1:15" ht="15.75" customHeight="1">
      <c r="A819" s="891"/>
      <c r="B819" s="891"/>
      <c r="C819" s="891"/>
      <c r="D819" s="891"/>
      <c r="E819" s="891"/>
      <c r="F819" s="891"/>
      <c r="G819" s="891"/>
      <c r="H819" s="891"/>
      <c r="I819" s="891"/>
      <c r="J819" s="891"/>
      <c r="K819" s="891"/>
      <c r="L819" s="891"/>
      <c r="M819" s="891"/>
      <c r="N819" s="891"/>
      <c r="O819" s="891"/>
    </row>
    <row r="820" spans="1:15" ht="15.75" customHeight="1">
      <c r="A820" s="891"/>
      <c r="B820" s="891"/>
      <c r="C820" s="891"/>
      <c r="D820" s="891"/>
      <c r="E820" s="891"/>
      <c r="F820" s="891"/>
      <c r="G820" s="891"/>
      <c r="H820" s="891"/>
      <c r="I820" s="891"/>
      <c r="J820" s="891"/>
      <c r="K820" s="891"/>
      <c r="L820" s="891"/>
      <c r="M820" s="891"/>
      <c r="N820" s="891"/>
      <c r="O820" s="891"/>
    </row>
    <row r="821" spans="1:15" ht="15.75" customHeight="1">
      <c r="A821" s="891"/>
      <c r="B821" s="891"/>
      <c r="C821" s="891"/>
      <c r="D821" s="891"/>
      <c r="E821" s="891"/>
      <c r="F821" s="891"/>
      <c r="G821" s="891"/>
      <c r="H821" s="891"/>
      <c r="I821" s="891"/>
      <c r="J821" s="891"/>
      <c r="K821" s="891"/>
      <c r="L821" s="891"/>
      <c r="M821" s="891"/>
      <c r="N821" s="891"/>
      <c r="O821" s="891"/>
    </row>
    <row r="822" spans="1:15" ht="15.75" customHeight="1">
      <c r="A822" s="891"/>
      <c r="B822" s="891"/>
      <c r="C822" s="891"/>
      <c r="D822" s="891"/>
      <c r="E822" s="891"/>
      <c r="F822" s="891"/>
      <c r="G822" s="891"/>
      <c r="H822" s="891"/>
      <c r="I822" s="891"/>
      <c r="J822" s="891"/>
      <c r="K822" s="891"/>
      <c r="L822" s="891"/>
      <c r="M822" s="891"/>
      <c r="N822" s="891"/>
      <c r="O822" s="891"/>
    </row>
    <row r="823" spans="1:15" ht="15.75" customHeight="1">
      <c r="A823" s="891"/>
      <c r="B823" s="891"/>
      <c r="C823" s="891"/>
      <c r="D823" s="891"/>
      <c r="E823" s="891"/>
      <c r="F823" s="891"/>
      <c r="G823" s="891"/>
      <c r="H823" s="891"/>
      <c r="I823" s="891"/>
      <c r="J823" s="891"/>
      <c r="K823" s="891"/>
      <c r="L823" s="891"/>
      <c r="M823" s="891"/>
      <c r="N823" s="891"/>
      <c r="O823" s="891"/>
    </row>
    <row r="824" spans="1:15" ht="15.75" customHeight="1">
      <c r="A824" s="891"/>
      <c r="B824" s="891"/>
      <c r="C824" s="891"/>
      <c r="D824" s="891"/>
      <c r="E824" s="891"/>
      <c r="F824" s="891"/>
      <c r="G824" s="891"/>
      <c r="H824" s="891"/>
      <c r="I824" s="891"/>
      <c r="J824" s="891"/>
      <c r="K824" s="891"/>
      <c r="L824" s="891"/>
      <c r="M824" s="891"/>
      <c r="N824" s="891"/>
      <c r="O824" s="891"/>
    </row>
    <row r="825" spans="1:15" ht="15.75" customHeight="1">
      <c r="A825" s="891"/>
      <c r="B825" s="891"/>
      <c r="C825" s="891"/>
      <c r="D825" s="891"/>
      <c r="E825" s="891"/>
      <c r="F825" s="891"/>
      <c r="G825" s="891"/>
      <c r="H825" s="891"/>
      <c r="I825" s="891"/>
      <c r="J825" s="891"/>
      <c r="K825" s="891"/>
      <c r="L825" s="891"/>
      <c r="M825" s="891"/>
      <c r="N825" s="891"/>
      <c r="O825" s="891"/>
    </row>
    <row r="826" spans="1:15" ht="15.75" customHeight="1">
      <c r="A826" s="891"/>
      <c r="B826" s="891"/>
      <c r="C826" s="891"/>
      <c r="D826" s="891"/>
      <c r="E826" s="891"/>
      <c r="F826" s="891"/>
      <c r="G826" s="891"/>
      <c r="H826" s="891"/>
      <c r="I826" s="891"/>
      <c r="J826" s="891"/>
      <c r="K826" s="891"/>
      <c r="L826" s="891"/>
      <c r="M826" s="891"/>
      <c r="N826" s="891"/>
      <c r="O826" s="891"/>
    </row>
    <row r="827" spans="1:15" ht="15.75" customHeight="1">
      <c r="A827" s="891"/>
      <c r="B827" s="891"/>
      <c r="C827" s="891"/>
      <c r="D827" s="891"/>
      <c r="E827" s="891"/>
      <c r="F827" s="891"/>
      <c r="G827" s="891"/>
      <c r="H827" s="891"/>
      <c r="I827" s="891"/>
      <c r="J827" s="891"/>
      <c r="K827" s="891"/>
      <c r="L827" s="891"/>
      <c r="M827" s="891"/>
      <c r="N827" s="891"/>
      <c r="O827" s="891"/>
    </row>
    <row r="828" spans="1:15" ht="15.75" customHeight="1">
      <c r="A828" s="891"/>
      <c r="B828" s="891"/>
      <c r="C828" s="891"/>
      <c r="D828" s="891"/>
      <c r="E828" s="891"/>
      <c r="F828" s="891"/>
      <c r="G828" s="891"/>
      <c r="H828" s="891"/>
      <c r="I828" s="891"/>
      <c r="J828" s="891"/>
      <c r="K828" s="891"/>
      <c r="L828" s="891"/>
      <c r="M828" s="891"/>
      <c r="N828" s="891"/>
      <c r="O828" s="891"/>
    </row>
    <row r="829" spans="1:15" ht="15.75" customHeight="1">
      <c r="A829" s="891"/>
      <c r="B829" s="891"/>
      <c r="C829" s="891"/>
      <c r="D829" s="891"/>
      <c r="E829" s="891"/>
      <c r="F829" s="891"/>
      <c r="G829" s="891"/>
      <c r="H829" s="891"/>
      <c r="I829" s="891"/>
      <c r="J829" s="891"/>
      <c r="K829" s="891"/>
      <c r="L829" s="891"/>
      <c r="M829" s="891"/>
      <c r="N829" s="891"/>
      <c r="O829" s="891"/>
    </row>
    <row r="830" spans="1:15" ht="15.75" customHeight="1">
      <c r="A830" s="891"/>
      <c r="B830" s="891"/>
      <c r="C830" s="891"/>
      <c r="D830" s="891"/>
      <c r="E830" s="891"/>
      <c r="F830" s="891"/>
      <c r="G830" s="891"/>
      <c r="H830" s="891"/>
      <c r="I830" s="891"/>
      <c r="J830" s="891"/>
      <c r="K830" s="891"/>
      <c r="L830" s="891"/>
      <c r="M830" s="891"/>
      <c r="N830" s="891"/>
      <c r="O830" s="891"/>
    </row>
    <row r="831" spans="1:15" ht="15.75" customHeight="1">
      <c r="A831" s="891"/>
      <c r="B831" s="891"/>
      <c r="C831" s="891"/>
      <c r="D831" s="891"/>
      <c r="E831" s="891"/>
      <c r="F831" s="891"/>
      <c r="G831" s="891"/>
      <c r="H831" s="891"/>
      <c r="I831" s="891"/>
      <c r="J831" s="891"/>
      <c r="K831" s="891"/>
      <c r="L831" s="891"/>
      <c r="M831" s="891"/>
      <c r="N831" s="891"/>
      <c r="O831" s="891"/>
    </row>
    <row r="832" spans="1:15" ht="15.75" customHeight="1">
      <c r="A832" s="891"/>
      <c r="B832" s="891"/>
      <c r="C832" s="891"/>
      <c r="D832" s="891"/>
      <c r="E832" s="891"/>
      <c r="F832" s="891"/>
      <c r="G832" s="891"/>
      <c r="H832" s="891"/>
      <c r="I832" s="891"/>
      <c r="J832" s="891"/>
      <c r="K832" s="891"/>
      <c r="L832" s="891"/>
      <c r="M832" s="891"/>
      <c r="N832" s="891"/>
      <c r="O832" s="891"/>
    </row>
    <row r="833" spans="1:15" ht="15.75" customHeight="1">
      <c r="A833" s="891"/>
      <c r="B833" s="891"/>
      <c r="C833" s="891"/>
      <c r="D833" s="891"/>
      <c r="E833" s="891"/>
      <c r="F833" s="891"/>
      <c r="G833" s="891"/>
      <c r="H833" s="891"/>
      <c r="I833" s="891"/>
      <c r="J833" s="891"/>
      <c r="K833" s="891"/>
      <c r="L833" s="891"/>
      <c r="M833" s="891"/>
      <c r="N833" s="891"/>
      <c r="O833" s="891"/>
    </row>
    <row r="834" spans="1:15" ht="15.75" customHeight="1">
      <c r="A834" s="891"/>
      <c r="B834" s="891"/>
      <c r="C834" s="891"/>
      <c r="D834" s="891"/>
      <c r="E834" s="891"/>
      <c r="F834" s="891"/>
      <c r="G834" s="891"/>
      <c r="H834" s="891"/>
      <c r="I834" s="891"/>
      <c r="J834" s="891"/>
      <c r="K834" s="891"/>
      <c r="L834" s="891"/>
      <c r="M834" s="891"/>
      <c r="N834" s="891"/>
      <c r="O834" s="891"/>
    </row>
    <row r="835" spans="1:15" ht="15.75" customHeight="1">
      <c r="A835" s="891"/>
      <c r="B835" s="891"/>
      <c r="C835" s="891"/>
      <c r="D835" s="891"/>
      <c r="E835" s="891"/>
      <c r="F835" s="891"/>
      <c r="G835" s="891"/>
      <c r="H835" s="891"/>
      <c r="I835" s="891"/>
      <c r="J835" s="891"/>
      <c r="K835" s="891"/>
      <c r="L835" s="891"/>
      <c r="M835" s="891"/>
      <c r="N835" s="891"/>
      <c r="O835" s="891"/>
    </row>
    <row r="836" spans="1:15" ht="15.75" customHeight="1">
      <c r="A836" s="891"/>
      <c r="B836" s="891"/>
      <c r="C836" s="891"/>
      <c r="D836" s="891"/>
      <c r="E836" s="891"/>
      <c r="F836" s="891"/>
      <c r="G836" s="891"/>
      <c r="H836" s="891"/>
      <c r="I836" s="891"/>
      <c r="J836" s="891"/>
      <c r="K836" s="891"/>
      <c r="L836" s="891"/>
      <c r="M836" s="891"/>
      <c r="N836" s="891"/>
      <c r="O836" s="891"/>
    </row>
    <row r="837" spans="1:15" ht="15.75" customHeight="1">
      <c r="A837" s="891"/>
      <c r="B837" s="891"/>
      <c r="C837" s="891"/>
      <c r="D837" s="891"/>
      <c r="E837" s="891"/>
      <c r="F837" s="891"/>
      <c r="G837" s="891"/>
      <c r="H837" s="891"/>
      <c r="I837" s="891"/>
      <c r="J837" s="891"/>
      <c r="K837" s="891"/>
      <c r="L837" s="891"/>
      <c r="M837" s="891"/>
      <c r="N837" s="891"/>
      <c r="O837" s="891"/>
    </row>
    <row r="838" spans="1:15" ht="15.75" customHeight="1">
      <c r="A838" s="891"/>
      <c r="B838" s="891"/>
      <c r="C838" s="891"/>
      <c r="D838" s="891"/>
      <c r="E838" s="891"/>
      <c r="F838" s="891"/>
      <c r="G838" s="891"/>
      <c r="H838" s="891"/>
      <c r="I838" s="891"/>
      <c r="J838" s="891"/>
      <c r="K838" s="891"/>
      <c r="L838" s="891"/>
      <c r="M838" s="891"/>
      <c r="N838" s="891"/>
      <c r="O838" s="891"/>
    </row>
    <row r="839" spans="1:15" ht="15.75" customHeight="1">
      <c r="A839" s="891"/>
      <c r="B839" s="891"/>
      <c r="C839" s="891"/>
      <c r="D839" s="891"/>
      <c r="E839" s="891"/>
      <c r="F839" s="891"/>
      <c r="G839" s="891"/>
      <c r="H839" s="891"/>
      <c r="I839" s="891"/>
      <c r="J839" s="891"/>
      <c r="K839" s="891"/>
      <c r="L839" s="891"/>
      <c r="M839" s="891"/>
      <c r="N839" s="891"/>
      <c r="O839" s="891"/>
    </row>
    <row r="840" spans="1:15" ht="15.75" customHeight="1">
      <c r="A840" s="891"/>
      <c r="B840" s="891"/>
      <c r="C840" s="891"/>
      <c r="D840" s="891"/>
      <c r="E840" s="891"/>
      <c r="F840" s="891"/>
      <c r="G840" s="891"/>
      <c r="H840" s="891"/>
      <c r="I840" s="891"/>
      <c r="J840" s="891"/>
      <c r="K840" s="891"/>
      <c r="L840" s="891"/>
      <c r="M840" s="891"/>
      <c r="N840" s="891"/>
      <c r="O840" s="891"/>
    </row>
    <row r="841" spans="1:15" ht="15.75" customHeight="1">
      <c r="A841" s="891"/>
      <c r="B841" s="891"/>
      <c r="C841" s="891"/>
      <c r="D841" s="891"/>
      <c r="E841" s="891"/>
      <c r="F841" s="891"/>
      <c r="G841" s="891"/>
      <c r="H841" s="891"/>
      <c r="I841" s="891"/>
      <c r="J841" s="891"/>
      <c r="K841" s="891"/>
      <c r="L841" s="891"/>
      <c r="M841" s="891"/>
      <c r="N841" s="891"/>
      <c r="O841" s="891"/>
    </row>
    <row r="842" spans="1:15" ht="15.75" customHeight="1">
      <c r="A842" s="891"/>
      <c r="B842" s="891"/>
      <c r="C842" s="891"/>
      <c r="D842" s="891"/>
      <c r="E842" s="891"/>
      <c r="F842" s="891"/>
      <c r="G842" s="891"/>
      <c r="H842" s="891"/>
      <c r="I842" s="891"/>
      <c r="J842" s="891"/>
      <c r="K842" s="891"/>
      <c r="L842" s="891"/>
      <c r="M842" s="891"/>
      <c r="N842" s="891"/>
      <c r="O842" s="891"/>
    </row>
    <row r="843" spans="1:15" ht="15.75" customHeight="1">
      <c r="A843" s="891"/>
      <c r="B843" s="891"/>
      <c r="C843" s="891"/>
      <c r="D843" s="891"/>
      <c r="E843" s="891"/>
      <c r="F843" s="891"/>
      <c r="G843" s="891"/>
      <c r="H843" s="891"/>
      <c r="I843" s="891"/>
      <c r="J843" s="891"/>
      <c r="K843" s="891"/>
      <c r="L843" s="891"/>
      <c r="M843" s="891"/>
      <c r="N843" s="891"/>
      <c r="O843" s="891"/>
    </row>
    <row r="844" spans="1:15" ht="15.75" customHeight="1">
      <c r="A844" s="891"/>
      <c r="B844" s="891"/>
      <c r="C844" s="891"/>
      <c r="D844" s="891"/>
      <c r="E844" s="891"/>
      <c r="F844" s="891"/>
      <c r="G844" s="891"/>
      <c r="H844" s="891"/>
      <c r="I844" s="891"/>
      <c r="J844" s="891"/>
      <c r="K844" s="891"/>
      <c r="L844" s="891"/>
      <c r="M844" s="891"/>
      <c r="N844" s="891"/>
      <c r="O844" s="891"/>
    </row>
    <row r="845" spans="1:15" ht="15.75" customHeight="1">
      <c r="A845" s="891"/>
      <c r="B845" s="891"/>
      <c r="C845" s="891"/>
      <c r="D845" s="891"/>
      <c r="E845" s="891"/>
      <c r="F845" s="891"/>
      <c r="G845" s="891"/>
      <c r="H845" s="891"/>
      <c r="I845" s="891"/>
      <c r="J845" s="891"/>
      <c r="K845" s="891"/>
      <c r="L845" s="891"/>
      <c r="M845" s="891"/>
      <c r="N845" s="891"/>
      <c r="O845" s="891"/>
    </row>
    <row r="846" spans="1:15" ht="15.75" customHeight="1">
      <c r="A846" s="891"/>
      <c r="B846" s="891"/>
      <c r="C846" s="891"/>
      <c r="D846" s="891"/>
      <c r="E846" s="891"/>
      <c r="F846" s="891"/>
      <c r="G846" s="891"/>
      <c r="H846" s="891"/>
      <c r="I846" s="891"/>
      <c r="J846" s="891"/>
      <c r="K846" s="891"/>
      <c r="L846" s="891"/>
      <c r="M846" s="891"/>
      <c r="N846" s="891"/>
      <c r="O846" s="891"/>
    </row>
    <row r="847" spans="1:15" ht="15.75" customHeight="1">
      <c r="A847" s="891"/>
      <c r="B847" s="891"/>
      <c r="C847" s="891"/>
      <c r="D847" s="891"/>
      <c r="E847" s="891"/>
      <c r="F847" s="891"/>
      <c r="G847" s="891"/>
      <c r="H847" s="891"/>
      <c r="I847" s="891"/>
      <c r="J847" s="891"/>
      <c r="K847" s="891"/>
      <c r="L847" s="891"/>
      <c r="M847" s="891"/>
      <c r="N847" s="891"/>
      <c r="O847" s="891"/>
    </row>
    <row r="848" spans="1:15" ht="15.75" customHeight="1">
      <c r="A848" s="891"/>
      <c r="B848" s="891"/>
      <c r="C848" s="891"/>
      <c r="D848" s="891"/>
      <c r="E848" s="891"/>
      <c r="F848" s="891"/>
      <c r="G848" s="891"/>
      <c r="H848" s="891"/>
      <c r="I848" s="891"/>
      <c r="J848" s="891"/>
      <c r="K848" s="891"/>
      <c r="L848" s="891"/>
      <c r="M848" s="891"/>
      <c r="N848" s="891"/>
      <c r="O848" s="891"/>
    </row>
    <row r="849" spans="1:15" ht="15.75" customHeight="1">
      <c r="A849" s="891"/>
      <c r="B849" s="891"/>
      <c r="C849" s="891"/>
      <c r="D849" s="891"/>
      <c r="E849" s="891"/>
      <c r="F849" s="891"/>
      <c r="G849" s="891"/>
      <c r="H849" s="891"/>
      <c r="I849" s="891"/>
      <c r="J849" s="891"/>
      <c r="K849" s="891"/>
      <c r="L849" s="891"/>
      <c r="M849" s="891"/>
      <c r="N849" s="891"/>
      <c r="O849" s="891"/>
    </row>
    <row r="850" spans="1:15" ht="15.75" customHeight="1">
      <c r="A850" s="891"/>
      <c r="B850" s="891"/>
      <c r="C850" s="891"/>
      <c r="D850" s="891"/>
      <c r="E850" s="891"/>
      <c r="F850" s="891"/>
      <c r="G850" s="891"/>
      <c r="H850" s="891"/>
      <c r="I850" s="891"/>
      <c r="J850" s="891"/>
      <c r="K850" s="891"/>
      <c r="L850" s="891"/>
      <c r="M850" s="891"/>
      <c r="N850" s="891"/>
      <c r="O850" s="891"/>
    </row>
    <row r="851" spans="1:15" ht="15.75" customHeight="1">
      <c r="A851" s="891"/>
      <c r="B851" s="891"/>
      <c r="C851" s="891"/>
      <c r="D851" s="891"/>
      <c r="E851" s="891"/>
      <c r="F851" s="891"/>
      <c r="G851" s="891"/>
      <c r="H851" s="891"/>
      <c r="I851" s="891"/>
      <c r="J851" s="891"/>
      <c r="K851" s="891"/>
      <c r="L851" s="891"/>
      <c r="M851" s="891"/>
      <c r="N851" s="891"/>
      <c r="O851" s="891"/>
    </row>
    <row r="852" spans="1:15" ht="15.75" customHeight="1">
      <c r="A852" s="891"/>
      <c r="B852" s="891"/>
      <c r="C852" s="891"/>
      <c r="D852" s="891"/>
      <c r="E852" s="891"/>
      <c r="F852" s="891"/>
      <c r="G852" s="891"/>
      <c r="H852" s="891"/>
      <c r="I852" s="891"/>
      <c r="J852" s="891"/>
      <c r="K852" s="891"/>
      <c r="L852" s="891"/>
      <c r="M852" s="891"/>
      <c r="N852" s="891"/>
      <c r="O852" s="891"/>
    </row>
    <row r="853" spans="1:15" ht="15.75" customHeight="1">
      <c r="A853" s="891"/>
      <c r="B853" s="891"/>
      <c r="C853" s="891"/>
      <c r="D853" s="891"/>
      <c r="E853" s="891"/>
      <c r="F853" s="891"/>
      <c r="G853" s="891"/>
      <c r="H853" s="891"/>
      <c r="I853" s="891"/>
      <c r="J853" s="891"/>
      <c r="K853" s="891"/>
      <c r="L853" s="891"/>
      <c r="M853" s="891"/>
      <c r="N853" s="891"/>
      <c r="O853" s="891"/>
    </row>
    <row r="854" spans="1:15" ht="15.75" customHeight="1">
      <c r="A854" s="891"/>
      <c r="B854" s="891"/>
      <c r="C854" s="891"/>
      <c r="D854" s="891"/>
      <c r="E854" s="891"/>
      <c r="F854" s="891"/>
      <c r="G854" s="891"/>
      <c r="H854" s="891"/>
      <c r="I854" s="891"/>
      <c r="J854" s="891"/>
      <c r="K854" s="891"/>
      <c r="L854" s="891"/>
      <c r="M854" s="891"/>
      <c r="N854" s="891"/>
      <c r="O854" s="891"/>
    </row>
    <row r="855" spans="1:15" ht="15.75" customHeight="1">
      <c r="A855" s="891"/>
      <c r="B855" s="891"/>
      <c r="C855" s="891"/>
      <c r="D855" s="891"/>
      <c r="E855" s="891"/>
      <c r="F855" s="891"/>
      <c r="G855" s="891"/>
      <c r="H855" s="891"/>
      <c r="I855" s="891"/>
      <c r="J855" s="891"/>
      <c r="K855" s="891"/>
      <c r="L855" s="891"/>
      <c r="M855" s="891"/>
      <c r="N855" s="891"/>
      <c r="O855" s="891"/>
    </row>
    <row r="856" spans="1:15" ht="15.75" customHeight="1">
      <c r="A856" s="891"/>
      <c r="B856" s="891"/>
      <c r="C856" s="891"/>
      <c r="D856" s="891"/>
      <c r="E856" s="891"/>
      <c r="F856" s="891"/>
      <c r="G856" s="891"/>
      <c r="H856" s="891"/>
      <c r="I856" s="891"/>
      <c r="J856" s="891"/>
      <c r="K856" s="891"/>
      <c r="L856" s="891"/>
      <c r="M856" s="891"/>
      <c r="N856" s="891"/>
      <c r="O856" s="891"/>
    </row>
    <row r="857" spans="1:15" ht="15.75" customHeight="1">
      <c r="A857" s="891"/>
      <c r="B857" s="891"/>
      <c r="C857" s="891"/>
      <c r="D857" s="891"/>
      <c r="E857" s="891"/>
      <c r="F857" s="891"/>
      <c r="G857" s="891"/>
      <c r="H857" s="891"/>
      <c r="I857" s="891"/>
      <c r="J857" s="891"/>
      <c r="K857" s="891"/>
      <c r="L857" s="891"/>
      <c r="M857" s="891"/>
      <c r="N857" s="891"/>
      <c r="O857" s="891"/>
    </row>
    <row r="858" spans="1:15" ht="15.75" customHeight="1">
      <c r="A858" s="891"/>
      <c r="B858" s="891"/>
      <c r="C858" s="891"/>
      <c r="D858" s="891"/>
      <c r="E858" s="891"/>
      <c r="F858" s="891"/>
      <c r="G858" s="891"/>
      <c r="H858" s="891"/>
      <c r="I858" s="891"/>
      <c r="J858" s="891"/>
      <c r="K858" s="891"/>
      <c r="L858" s="891"/>
      <c r="M858" s="891"/>
      <c r="N858" s="891"/>
      <c r="O858" s="891"/>
    </row>
    <row r="859" spans="1:15" ht="15.75" customHeight="1">
      <c r="A859" s="891"/>
      <c r="B859" s="891"/>
      <c r="C859" s="891"/>
      <c r="D859" s="891"/>
      <c r="E859" s="891"/>
      <c r="F859" s="891"/>
      <c r="G859" s="891"/>
      <c r="H859" s="891"/>
      <c r="I859" s="891"/>
      <c r="J859" s="891"/>
      <c r="K859" s="891"/>
      <c r="L859" s="891"/>
      <c r="M859" s="891"/>
      <c r="N859" s="891"/>
      <c r="O859" s="891"/>
    </row>
    <row r="860" spans="1:15" ht="15.75" customHeight="1">
      <c r="A860" s="891"/>
      <c r="B860" s="891"/>
      <c r="C860" s="891"/>
      <c r="D860" s="891"/>
      <c r="E860" s="891"/>
      <c r="F860" s="891"/>
      <c r="G860" s="891"/>
      <c r="H860" s="891"/>
      <c r="I860" s="891"/>
      <c r="J860" s="891"/>
      <c r="K860" s="891"/>
      <c r="L860" s="891"/>
      <c r="M860" s="891"/>
      <c r="N860" s="891"/>
      <c r="O860" s="891"/>
    </row>
    <row r="861" spans="1:15" ht="15.75" customHeight="1">
      <c r="A861" s="891"/>
      <c r="B861" s="891"/>
      <c r="C861" s="891"/>
      <c r="D861" s="891"/>
      <c r="E861" s="891"/>
      <c r="F861" s="891"/>
      <c r="G861" s="891"/>
      <c r="H861" s="891"/>
      <c r="I861" s="891"/>
      <c r="J861" s="891"/>
      <c r="K861" s="891"/>
      <c r="L861" s="891"/>
      <c r="M861" s="891"/>
      <c r="N861" s="891"/>
      <c r="O861" s="891"/>
    </row>
    <row r="862" spans="1:15" ht="15.75" customHeight="1">
      <c r="A862" s="891"/>
      <c r="B862" s="891"/>
      <c r="C862" s="891"/>
      <c r="D862" s="891"/>
      <c r="E862" s="891"/>
      <c r="F862" s="891"/>
      <c r="G862" s="891"/>
      <c r="H862" s="891"/>
      <c r="I862" s="891"/>
      <c r="J862" s="891"/>
      <c r="K862" s="891"/>
      <c r="L862" s="891"/>
      <c r="M862" s="891"/>
      <c r="N862" s="891"/>
      <c r="O862" s="891"/>
    </row>
    <row r="863" spans="1:15" ht="15.75" customHeight="1">
      <c r="A863" s="891"/>
      <c r="B863" s="891"/>
      <c r="C863" s="891"/>
      <c r="D863" s="891"/>
      <c r="E863" s="891"/>
      <c r="F863" s="891"/>
      <c r="G863" s="891"/>
      <c r="H863" s="891"/>
      <c r="I863" s="891"/>
      <c r="J863" s="891"/>
      <c r="K863" s="891"/>
      <c r="L863" s="891"/>
      <c r="M863" s="891"/>
      <c r="N863" s="891"/>
      <c r="O863" s="891"/>
    </row>
    <row r="864" spans="1:15" ht="15.75" customHeight="1">
      <c r="A864" s="891"/>
      <c r="B864" s="891"/>
      <c r="C864" s="891"/>
      <c r="D864" s="891"/>
      <c r="E864" s="891"/>
      <c r="F864" s="891"/>
      <c r="G864" s="891"/>
      <c r="H864" s="891"/>
      <c r="I864" s="891"/>
      <c r="J864" s="891"/>
      <c r="K864" s="891"/>
      <c r="L864" s="891"/>
      <c r="M864" s="891"/>
      <c r="N864" s="891"/>
      <c r="O864" s="891"/>
    </row>
    <row r="865" spans="1:15" ht="15.75" customHeight="1">
      <c r="A865" s="891"/>
      <c r="B865" s="891"/>
      <c r="C865" s="891"/>
      <c r="D865" s="891"/>
      <c r="E865" s="891"/>
      <c r="F865" s="891"/>
      <c r="G865" s="891"/>
      <c r="H865" s="891"/>
      <c r="I865" s="891"/>
      <c r="J865" s="891"/>
      <c r="K865" s="891"/>
      <c r="L865" s="891"/>
      <c r="M865" s="891"/>
      <c r="N865" s="891"/>
      <c r="O865" s="891"/>
    </row>
    <row r="866" spans="1:15" ht="15.75" customHeight="1">
      <c r="A866" s="891"/>
      <c r="B866" s="891"/>
      <c r="C866" s="891"/>
      <c r="D866" s="891"/>
      <c r="E866" s="891"/>
      <c r="F866" s="891"/>
      <c r="G866" s="891"/>
      <c r="H866" s="891"/>
      <c r="I866" s="891"/>
      <c r="J866" s="891"/>
      <c r="K866" s="891"/>
      <c r="L866" s="891"/>
      <c r="M866" s="891"/>
      <c r="N866" s="891"/>
      <c r="O866" s="891"/>
    </row>
    <row r="867" spans="1:15" ht="15.75" customHeight="1">
      <c r="A867" s="891"/>
      <c r="B867" s="891"/>
      <c r="C867" s="891"/>
      <c r="D867" s="891"/>
      <c r="E867" s="891"/>
      <c r="F867" s="891"/>
      <c r="G867" s="891"/>
      <c r="H867" s="891"/>
      <c r="I867" s="891"/>
      <c r="J867" s="891"/>
      <c r="K867" s="891"/>
      <c r="L867" s="891"/>
      <c r="M867" s="891"/>
      <c r="N867" s="891"/>
      <c r="O867" s="891"/>
    </row>
    <row r="868" spans="1:15" ht="15.75" customHeight="1">
      <c r="A868" s="891"/>
      <c r="B868" s="891"/>
      <c r="C868" s="891"/>
      <c r="D868" s="891"/>
      <c r="E868" s="891"/>
      <c r="F868" s="891"/>
      <c r="G868" s="891"/>
      <c r="H868" s="891"/>
      <c r="I868" s="891"/>
      <c r="J868" s="891"/>
      <c r="K868" s="891"/>
      <c r="L868" s="891"/>
      <c r="M868" s="891"/>
      <c r="N868" s="891"/>
      <c r="O868" s="891"/>
    </row>
    <row r="869" spans="1:15" ht="15.75" customHeight="1">
      <c r="A869" s="891"/>
      <c r="B869" s="891"/>
      <c r="C869" s="891"/>
      <c r="D869" s="891"/>
      <c r="E869" s="891"/>
      <c r="F869" s="891"/>
      <c r="G869" s="891"/>
      <c r="H869" s="891"/>
      <c r="I869" s="891"/>
      <c r="J869" s="891"/>
      <c r="K869" s="891"/>
      <c r="L869" s="891"/>
      <c r="M869" s="891"/>
      <c r="N869" s="891"/>
      <c r="O869" s="891"/>
    </row>
    <row r="870" spans="1:15" ht="15.75" customHeight="1">
      <c r="A870" s="891"/>
      <c r="B870" s="891"/>
      <c r="C870" s="891"/>
      <c r="D870" s="891"/>
      <c r="E870" s="891"/>
      <c r="F870" s="891"/>
      <c r="G870" s="891"/>
      <c r="H870" s="891"/>
      <c r="I870" s="891"/>
      <c r="J870" s="891"/>
      <c r="K870" s="891"/>
      <c r="L870" s="891"/>
      <c r="M870" s="891"/>
      <c r="N870" s="891"/>
      <c r="O870" s="891"/>
    </row>
    <row r="871" spans="1:15" ht="15.75" customHeight="1">
      <c r="A871" s="891"/>
      <c r="B871" s="891"/>
      <c r="C871" s="891"/>
      <c r="D871" s="891"/>
      <c r="E871" s="891"/>
      <c r="F871" s="891"/>
      <c r="G871" s="891"/>
      <c r="H871" s="891"/>
      <c r="I871" s="891"/>
      <c r="J871" s="891"/>
      <c r="K871" s="891"/>
      <c r="L871" s="891"/>
      <c r="M871" s="891"/>
      <c r="N871" s="891"/>
      <c r="O871" s="891"/>
    </row>
    <row r="872" spans="1:15" ht="15.75" customHeight="1">
      <c r="A872" s="891"/>
      <c r="B872" s="891"/>
      <c r="C872" s="891"/>
      <c r="D872" s="891"/>
      <c r="E872" s="891"/>
      <c r="F872" s="891"/>
      <c r="G872" s="891"/>
      <c r="H872" s="891"/>
      <c r="I872" s="891"/>
      <c r="J872" s="891"/>
      <c r="K872" s="891"/>
      <c r="L872" s="891"/>
      <c r="M872" s="891"/>
      <c r="N872" s="891"/>
      <c r="O872" s="891"/>
    </row>
    <row r="873" spans="1:15" ht="15.75" customHeight="1">
      <c r="A873" s="891"/>
      <c r="B873" s="891"/>
      <c r="C873" s="891"/>
      <c r="D873" s="891"/>
      <c r="E873" s="891"/>
      <c r="F873" s="891"/>
      <c r="G873" s="891"/>
      <c r="H873" s="891"/>
      <c r="I873" s="891"/>
      <c r="J873" s="891"/>
      <c r="K873" s="891"/>
      <c r="L873" s="891"/>
      <c r="M873" s="891"/>
      <c r="N873" s="891"/>
      <c r="O873" s="891"/>
    </row>
    <row r="874" spans="1:15" ht="15.75" customHeight="1">
      <c r="A874" s="891"/>
      <c r="B874" s="891"/>
      <c r="C874" s="891"/>
      <c r="D874" s="891"/>
      <c r="E874" s="891"/>
      <c r="F874" s="891"/>
      <c r="G874" s="891"/>
      <c r="H874" s="891"/>
      <c r="I874" s="891"/>
      <c r="J874" s="891"/>
      <c r="K874" s="891"/>
      <c r="L874" s="891"/>
      <c r="M874" s="891"/>
      <c r="N874" s="891"/>
      <c r="O874" s="891"/>
    </row>
    <row r="875" spans="1:15" ht="15.75" customHeight="1">
      <c r="A875" s="891"/>
      <c r="B875" s="891"/>
      <c r="C875" s="891"/>
      <c r="D875" s="891"/>
      <c r="E875" s="891"/>
      <c r="F875" s="891"/>
      <c r="G875" s="891"/>
      <c r="H875" s="891"/>
      <c r="I875" s="891"/>
      <c r="J875" s="891"/>
      <c r="K875" s="891"/>
      <c r="L875" s="891"/>
      <c r="M875" s="891"/>
      <c r="N875" s="891"/>
      <c r="O875" s="891"/>
    </row>
    <row r="876" spans="1:15" ht="15.75" customHeight="1">
      <c r="A876" s="891"/>
      <c r="B876" s="891"/>
      <c r="C876" s="891"/>
      <c r="D876" s="891"/>
      <c r="E876" s="891"/>
      <c r="F876" s="891"/>
      <c r="G876" s="891"/>
      <c r="H876" s="891"/>
      <c r="I876" s="891"/>
      <c r="J876" s="891"/>
      <c r="K876" s="891"/>
      <c r="L876" s="891"/>
      <c r="M876" s="891"/>
      <c r="N876" s="891"/>
      <c r="O876" s="891"/>
    </row>
    <row r="877" spans="1:15" ht="15.75" customHeight="1">
      <c r="A877" s="891"/>
      <c r="B877" s="891"/>
      <c r="C877" s="891"/>
      <c r="D877" s="891"/>
      <c r="E877" s="891"/>
      <c r="F877" s="891"/>
      <c r="G877" s="891"/>
      <c r="H877" s="891"/>
      <c r="I877" s="891"/>
      <c r="J877" s="891"/>
      <c r="K877" s="891"/>
      <c r="L877" s="891"/>
      <c r="M877" s="891"/>
      <c r="N877" s="891"/>
      <c r="O877" s="891"/>
    </row>
    <row r="878" spans="1:15" ht="15.75" customHeight="1">
      <c r="A878" s="891"/>
      <c r="B878" s="891"/>
      <c r="C878" s="891"/>
      <c r="D878" s="891"/>
      <c r="E878" s="891"/>
      <c r="F878" s="891"/>
      <c r="G878" s="891"/>
      <c r="H878" s="891"/>
      <c r="I878" s="891"/>
      <c r="J878" s="891"/>
      <c r="K878" s="891"/>
      <c r="L878" s="891"/>
      <c r="M878" s="891"/>
      <c r="N878" s="891"/>
      <c r="O878" s="891"/>
    </row>
    <row r="879" spans="1:15" ht="15.75" customHeight="1">
      <c r="A879" s="891"/>
      <c r="B879" s="891"/>
      <c r="C879" s="891"/>
      <c r="D879" s="891"/>
      <c r="E879" s="891"/>
      <c r="F879" s="891"/>
      <c r="G879" s="891"/>
      <c r="H879" s="891"/>
      <c r="I879" s="891"/>
      <c r="J879" s="891"/>
      <c r="K879" s="891"/>
      <c r="L879" s="891"/>
      <c r="M879" s="891"/>
      <c r="N879" s="891"/>
      <c r="O879" s="891"/>
    </row>
    <row r="880" spans="1:15" ht="15.75" customHeight="1">
      <c r="A880" s="891"/>
      <c r="B880" s="891"/>
      <c r="C880" s="891"/>
      <c r="D880" s="891"/>
      <c r="E880" s="891"/>
      <c r="F880" s="891"/>
      <c r="G880" s="891"/>
      <c r="H880" s="891"/>
      <c r="I880" s="891"/>
      <c r="J880" s="891"/>
      <c r="K880" s="891"/>
      <c r="L880" s="891"/>
      <c r="M880" s="891"/>
      <c r="N880" s="891"/>
      <c r="O880" s="891"/>
    </row>
    <row r="881" spans="1:15" ht="15.75" customHeight="1">
      <c r="A881" s="891"/>
      <c r="B881" s="891"/>
      <c r="C881" s="891"/>
      <c r="D881" s="891"/>
      <c r="E881" s="891"/>
      <c r="F881" s="891"/>
      <c r="G881" s="891"/>
      <c r="H881" s="891"/>
      <c r="I881" s="891"/>
      <c r="J881" s="891"/>
      <c r="K881" s="891"/>
      <c r="L881" s="891"/>
      <c r="M881" s="891"/>
      <c r="N881" s="891"/>
      <c r="O881" s="891"/>
    </row>
    <row r="882" spans="1:15" ht="15.75" customHeight="1">
      <c r="A882" s="891"/>
      <c r="B882" s="891"/>
      <c r="C882" s="891"/>
      <c r="D882" s="891"/>
      <c r="E882" s="891"/>
      <c r="F882" s="891"/>
      <c r="G882" s="891"/>
      <c r="H882" s="891"/>
      <c r="I882" s="891"/>
      <c r="J882" s="891"/>
      <c r="K882" s="891"/>
      <c r="L882" s="891"/>
      <c r="M882" s="891"/>
      <c r="N882" s="891"/>
      <c r="O882" s="891"/>
    </row>
    <row r="883" spans="1:15" ht="15.75" customHeight="1">
      <c r="A883" s="891"/>
      <c r="B883" s="891"/>
      <c r="C883" s="891"/>
      <c r="D883" s="891"/>
      <c r="E883" s="891"/>
      <c r="F883" s="891"/>
      <c r="G883" s="891"/>
      <c r="H883" s="891"/>
      <c r="I883" s="891"/>
      <c r="J883" s="891"/>
      <c r="K883" s="891"/>
      <c r="L883" s="891"/>
      <c r="M883" s="891"/>
      <c r="N883" s="891"/>
      <c r="O883" s="891"/>
    </row>
    <row r="884" spans="1:15" ht="15.75" customHeight="1">
      <c r="A884" s="891"/>
      <c r="B884" s="891"/>
      <c r="C884" s="891"/>
      <c r="D884" s="891"/>
      <c r="E884" s="891"/>
      <c r="F884" s="891"/>
      <c r="G884" s="891"/>
      <c r="H884" s="891"/>
      <c r="I884" s="891"/>
      <c r="J884" s="891"/>
      <c r="K884" s="891"/>
      <c r="L884" s="891"/>
      <c r="M884" s="891"/>
      <c r="N884" s="891"/>
      <c r="O884" s="891"/>
    </row>
    <row r="885" spans="1:15" ht="15.75" customHeight="1">
      <c r="A885" s="891"/>
      <c r="B885" s="891"/>
      <c r="C885" s="891"/>
      <c r="D885" s="891"/>
      <c r="E885" s="891"/>
      <c r="F885" s="891"/>
      <c r="G885" s="891"/>
      <c r="H885" s="891"/>
      <c r="I885" s="891"/>
      <c r="J885" s="891"/>
      <c r="K885" s="891"/>
      <c r="L885" s="891"/>
      <c r="M885" s="891"/>
      <c r="N885" s="891"/>
      <c r="O885" s="891"/>
    </row>
    <row r="886" spans="1:15" ht="15.75" customHeight="1">
      <c r="A886" s="891"/>
      <c r="B886" s="891"/>
      <c r="C886" s="891"/>
      <c r="D886" s="891"/>
      <c r="E886" s="891"/>
      <c r="F886" s="891"/>
      <c r="G886" s="891"/>
      <c r="H886" s="891"/>
      <c r="I886" s="891"/>
      <c r="J886" s="891"/>
      <c r="K886" s="891"/>
      <c r="L886" s="891"/>
      <c r="M886" s="891"/>
      <c r="N886" s="891"/>
      <c r="O886" s="891"/>
    </row>
    <row r="887" spans="1:15" ht="15.75" customHeight="1">
      <c r="A887" s="891"/>
      <c r="B887" s="891"/>
      <c r="C887" s="891"/>
      <c r="D887" s="891"/>
      <c r="E887" s="891"/>
      <c r="F887" s="891"/>
      <c r="G887" s="891"/>
      <c r="H887" s="891"/>
      <c r="I887" s="891"/>
      <c r="J887" s="891"/>
      <c r="K887" s="891"/>
      <c r="L887" s="891"/>
      <c r="M887" s="891"/>
      <c r="N887" s="891"/>
      <c r="O887" s="891"/>
    </row>
    <row r="888" spans="1:15" ht="15.75" customHeight="1">
      <c r="A888" s="891"/>
      <c r="B888" s="891"/>
      <c r="C888" s="891"/>
      <c r="D888" s="891"/>
      <c r="E888" s="891"/>
      <c r="F888" s="891"/>
      <c r="G888" s="891"/>
      <c r="H888" s="891"/>
      <c r="I888" s="891"/>
      <c r="J888" s="891"/>
      <c r="K888" s="891"/>
      <c r="L888" s="891"/>
      <c r="M888" s="891"/>
      <c r="N888" s="891"/>
      <c r="O888" s="891"/>
    </row>
    <row r="889" spans="1:15" ht="15.75" customHeight="1">
      <c r="A889" s="891"/>
      <c r="B889" s="891"/>
      <c r="C889" s="891"/>
      <c r="D889" s="891"/>
      <c r="E889" s="891"/>
      <c r="F889" s="891"/>
      <c r="G889" s="891"/>
      <c r="H889" s="891"/>
      <c r="I889" s="891"/>
      <c r="J889" s="891"/>
      <c r="K889" s="891"/>
      <c r="L889" s="891"/>
      <c r="M889" s="891"/>
      <c r="N889" s="891"/>
      <c r="O889" s="891"/>
    </row>
    <row r="890" spans="1:15" ht="15.75" customHeight="1">
      <c r="A890" s="891"/>
      <c r="B890" s="891"/>
      <c r="C890" s="891"/>
      <c r="D890" s="891"/>
      <c r="E890" s="891"/>
      <c r="F890" s="891"/>
      <c r="G890" s="891"/>
      <c r="H890" s="891"/>
      <c r="I890" s="891"/>
      <c r="J890" s="891"/>
      <c r="K890" s="891"/>
      <c r="L890" s="891"/>
      <c r="M890" s="891"/>
      <c r="N890" s="891"/>
      <c r="O890" s="891"/>
    </row>
    <row r="891" spans="1:15" ht="15.75" customHeight="1">
      <c r="A891" s="891"/>
      <c r="B891" s="891"/>
      <c r="C891" s="891"/>
      <c r="D891" s="891"/>
      <c r="E891" s="891"/>
      <c r="F891" s="891"/>
      <c r="G891" s="891"/>
      <c r="H891" s="891"/>
      <c r="I891" s="891"/>
      <c r="J891" s="891"/>
      <c r="K891" s="891"/>
      <c r="L891" s="891"/>
      <c r="M891" s="891"/>
      <c r="N891" s="891"/>
      <c r="O891" s="891"/>
    </row>
    <row r="892" spans="1:15" ht="15.75" customHeight="1">
      <c r="A892" s="891"/>
      <c r="B892" s="891"/>
      <c r="C892" s="891"/>
      <c r="D892" s="891"/>
      <c r="E892" s="891"/>
      <c r="F892" s="891"/>
      <c r="G892" s="891"/>
      <c r="H892" s="891"/>
      <c r="I892" s="891"/>
      <c r="J892" s="891"/>
      <c r="K892" s="891"/>
      <c r="L892" s="891"/>
      <c r="M892" s="891"/>
      <c r="N892" s="891"/>
      <c r="O892" s="891"/>
    </row>
    <row r="893" spans="1:15" ht="15.75" customHeight="1">
      <c r="A893" s="891"/>
      <c r="B893" s="891"/>
      <c r="C893" s="891"/>
      <c r="D893" s="891"/>
      <c r="E893" s="891"/>
      <c r="F893" s="891"/>
      <c r="G893" s="891"/>
      <c r="H893" s="891"/>
      <c r="I893" s="891"/>
      <c r="J893" s="891"/>
      <c r="K893" s="891"/>
      <c r="L893" s="891"/>
      <c r="M893" s="891"/>
      <c r="N893" s="891"/>
      <c r="O893" s="891"/>
    </row>
    <row r="894" spans="1:15" ht="15.75" customHeight="1">
      <c r="A894" s="891"/>
      <c r="B894" s="891"/>
      <c r="C894" s="891"/>
      <c r="D894" s="891"/>
      <c r="E894" s="891"/>
      <c r="F894" s="891"/>
      <c r="G894" s="891"/>
      <c r="H894" s="891"/>
      <c r="I894" s="891"/>
      <c r="J894" s="891"/>
      <c r="K894" s="891"/>
      <c r="L894" s="891"/>
      <c r="M894" s="891"/>
      <c r="N894" s="891"/>
      <c r="O894" s="891"/>
    </row>
    <row r="895" spans="1:15" ht="15.75" customHeight="1">
      <c r="A895" s="891"/>
      <c r="B895" s="891"/>
      <c r="C895" s="891"/>
      <c r="D895" s="891"/>
      <c r="E895" s="891"/>
      <c r="F895" s="891"/>
      <c r="G895" s="891"/>
      <c r="H895" s="891"/>
      <c r="I895" s="891"/>
      <c r="J895" s="891"/>
      <c r="K895" s="891"/>
      <c r="L895" s="891"/>
      <c r="M895" s="891"/>
      <c r="N895" s="891"/>
      <c r="O895" s="891"/>
    </row>
    <row r="896" spans="1:15" ht="15.75" customHeight="1">
      <c r="A896" s="891"/>
      <c r="B896" s="891"/>
      <c r="C896" s="891"/>
      <c r="D896" s="891"/>
      <c r="E896" s="891"/>
      <c r="F896" s="891"/>
      <c r="G896" s="891"/>
      <c r="H896" s="891"/>
      <c r="I896" s="891"/>
      <c r="J896" s="891"/>
      <c r="K896" s="891"/>
      <c r="L896" s="891"/>
      <c r="M896" s="891"/>
      <c r="N896" s="891"/>
      <c r="O896" s="891"/>
    </row>
    <row r="897" spans="1:15" ht="15.75" customHeight="1">
      <c r="A897" s="891"/>
      <c r="B897" s="891"/>
      <c r="C897" s="891"/>
      <c r="D897" s="891"/>
      <c r="E897" s="891"/>
      <c r="F897" s="891"/>
      <c r="G897" s="891"/>
      <c r="H897" s="891"/>
      <c r="I897" s="891"/>
      <c r="J897" s="891"/>
      <c r="K897" s="891"/>
      <c r="L897" s="891"/>
      <c r="M897" s="891"/>
      <c r="N897" s="891"/>
      <c r="O897" s="891"/>
    </row>
    <row r="898" spans="1:15" ht="15.75" customHeight="1">
      <c r="A898" s="891"/>
      <c r="B898" s="891"/>
      <c r="C898" s="891"/>
      <c r="D898" s="891"/>
      <c r="E898" s="891"/>
      <c r="F898" s="891"/>
      <c r="G898" s="891"/>
      <c r="H898" s="891"/>
      <c r="I898" s="891"/>
      <c r="J898" s="891"/>
      <c r="K898" s="891"/>
      <c r="L898" s="891"/>
      <c r="M898" s="891"/>
      <c r="N898" s="891"/>
      <c r="O898" s="891"/>
    </row>
    <row r="899" spans="1:15" ht="15.75" customHeight="1">
      <c r="A899" s="891"/>
      <c r="B899" s="891"/>
      <c r="C899" s="891"/>
      <c r="D899" s="891"/>
      <c r="E899" s="891"/>
      <c r="F899" s="891"/>
      <c r="G899" s="891"/>
      <c r="H899" s="891"/>
      <c r="I899" s="891"/>
      <c r="J899" s="891"/>
      <c r="K899" s="891"/>
      <c r="L899" s="891"/>
      <c r="M899" s="891"/>
      <c r="N899" s="891"/>
      <c r="O899" s="891"/>
    </row>
    <row r="900" spans="1:15" ht="15.75" customHeight="1">
      <c r="A900" s="891"/>
      <c r="B900" s="891"/>
      <c r="C900" s="891"/>
      <c r="D900" s="891"/>
      <c r="E900" s="891"/>
      <c r="F900" s="891"/>
      <c r="G900" s="891"/>
      <c r="H900" s="891"/>
      <c r="I900" s="891"/>
      <c r="J900" s="891"/>
      <c r="K900" s="891"/>
      <c r="L900" s="891"/>
      <c r="M900" s="891"/>
      <c r="N900" s="891"/>
      <c r="O900" s="891"/>
    </row>
    <row r="901" spans="1:15" ht="15.75" customHeight="1">
      <c r="A901" s="891"/>
      <c r="B901" s="891"/>
      <c r="C901" s="891"/>
      <c r="D901" s="891"/>
      <c r="E901" s="891"/>
      <c r="F901" s="891"/>
      <c r="G901" s="891"/>
      <c r="H901" s="891"/>
      <c r="I901" s="891"/>
      <c r="J901" s="891"/>
      <c r="K901" s="891"/>
      <c r="L901" s="891"/>
      <c r="M901" s="891"/>
      <c r="N901" s="891"/>
      <c r="O901" s="891"/>
    </row>
    <row r="902" spans="1:15" ht="15.75" customHeight="1">
      <c r="A902" s="891"/>
      <c r="B902" s="891"/>
      <c r="C902" s="891"/>
      <c r="D902" s="891"/>
      <c r="E902" s="891"/>
      <c r="F902" s="891"/>
      <c r="G902" s="891"/>
      <c r="H902" s="891"/>
      <c r="I902" s="891"/>
      <c r="J902" s="891"/>
      <c r="K902" s="891"/>
      <c r="L902" s="891"/>
      <c r="M902" s="891"/>
      <c r="N902" s="891"/>
      <c r="O902" s="891"/>
    </row>
    <row r="903" spans="1:15" ht="15.75" customHeight="1">
      <c r="A903" s="891"/>
      <c r="B903" s="891"/>
      <c r="C903" s="891"/>
      <c r="D903" s="891"/>
      <c r="E903" s="891"/>
      <c r="F903" s="891"/>
      <c r="G903" s="891"/>
      <c r="H903" s="891"/>
      <c r="I903" s="891"/>
      <c r="J903" s="891"/>
      <c r="K903" s="891"/>
      <c r="L903" s="891"/>
      <c r="M903" s="891"/>
      <c r="N903" s="891"/>
      <c r="O903" s="891"/>
    </row>
    <row r="904" spans="1:15" ht="15.75" customHeight="1">
      <c r="A904" s="891"/>
      <c r="B904" s="891"/>
      <c r="C904" s="891"/>
      <c r="D904" s="891"/>
      <c r="E904" s="891"/>
      <c r="F904" s="891"/>
      <c r="G904" s="891"/>
      <c r="H904" s="891"/>
      <c r="I904" s="891"/>
      <c r="J904" s="891"/>
      <c r="K904" s="891"/>
      <c r="L904" s="891"/>
      <c r="M904" s="891"/>
      <c r="N904" s="891"/>
      <c r="O904" s="891"/>
    </row>
    <row r="905" spans="1:15" ht="15.75" customHeight="1">
      <c r="A905" s="891"/>
      <c r="B905" s="891"/>
      <c r="C905" s="891"/>
      <c r="D905" s="891"/>
      <c r="E905" s="891"/>
      <c r="F905" s="891"/>
      <c r="G905" s="891"/>
      <c r="H905" s="891"/>
      <c r="I905" s="891"/>
      <c r="J905" s="891"/>
      <c r="K905" s="891"/>
      <c r="L905" s="891"/>
      <c r="M905" s="891"/>
      <c r="N905" s="891"/>
      <c r="O905" s="891"/>
    </row>
    <row r="906" spans="1:15" ht="15.75" customHeight="1">
      <c r="A906" s="891"/>
      <c r="B906" s="891"/>
      <c r="C906" s="891"/>
      <c r="D906" s="891"/>
      <c r="E906" s="891"/>
      <c r="F906" s="891"/>
      <c r="G906" s="891"/>
      <c r="H906" s="891"/>
      <c r="I906" s="891"/>
      <c r="J906" s="891"/>
      <c r="K906" s="891"/>
      <c r="L906" s="891"/>
      <c r="M906" s="891"/>
      <c r="N906" s="891"/>
      <c r="O906" s="891"/>
    </row>
    <row r="907" spans="1:15" ht="15.75" customHeight="1">
      <c r="A907" s="891"/>
      <c r="B907" s="891"/>
      <c r="C907" s="891"/>
      <c r="D907" s="891"/>
      <c r="E907" s="891"/>
      <c r="F907" s="891"/>
      <c r="G907" s="891"/>
      <c r="H907" s="891"/>
      <c r="I907" s="891"/>
      <c r="J907" s="891"/>
      <c r="K907" s="891"/>
      <c r="L907" s="891"/>
      <c r="M907" s="891"/>
      <c r="N907" s="891"/>
      <c r="O907" s="891"/>
    </row>
    <row r="908" spans="1:15" ht="15.75" customHeight="1">
      <c r="A908" s="891"/>
      <c r="B908" s="891"/>
      <c r="C908" s="891"/>
      <c r="D908" s="891"/>
      <c r="E908" s="891"/>
      <c r="F908" s="891"/>
      <c r="G908" s="891"/>
      <c r="H908" s="891"/>
      <c r="I908" s="891"/>
      <c r="J908" s="891"/>
      <c r="K908" s="891"/>
      <c r="L908" s="891"/>
      <c r="M908" s="891"/>
      <c r="N908" s="891"/>
      <c r="O908" s="891"/>
    </row>
    <row r="909" spans="1:15" ht="15.75" customHeight="1">
      <c r="A909" s="891"/>
      <c r="B909" s="891"/>
      <c r="C909" s="891"/>
      <c r="D909" s="891"/>
      <c r="E909" s="891"/>
      <c r="F909" s="891"/>
      <c r="G909" s="891"/>
      <c r="H909" s="891"/>
      <c r="I909" s="891"/>
      <c r="J909" s="891"/>
      <c r="K909" s="891"/>
      <c r="L909" s="891"/>
      <c r="M909" s="891"/>
      <c r="N909" s="891"/>
      <c r="O909" s="891"/>
    </row>
    <row r="910" spans="1:15" ht="15.75" customHeight="1">
      <c r="A910" s="891"/>
      <c r="B910" s="891"/>
      <c r="C910" s="891"/>
      <c r="D910" s="891"/>
      <c r="E910" s="891"/>
      <c r="F910" s="891"/>
      <c r="G910" s="891"/>
      <c r="H910" s="891"/>
      <c r="I910" s="891"/>
      <c r="J910" s="891"/>
      <c r="K910" s="891"/>
      <c r="L910" s="891"/>
      <c r="M910" s="891"/>
      <c r="N910" s="891"/>
      <c r="O910" s="891"/>
    </row>
    <row r="911" spans="1:15" ht="15.75" customHeight="1">
      <c r="A911" s="891"/>
      <c r="B911" s="891"/>
      <c r="C911" s="891"/>
      <c r="D911" s="891"/>
      <c r="E911" s="891"/>
      <c r="F911" s="891"/>
      <c r="G911" s="891"/>
      <c r="H911" s="891"/>
      <c r="I911" s="891"/>
      <c r="J911" s="891"/>
      <c r="K911" s="891"/>
      <c r="L911" s="891"/>
      <c r="M911" s="891"/>
      <c r="N911" s="891"/>
      <c r="O911" s="891"/>
    </row>
    <row r="912" spans="1:15" ht="15.75" customHeight="1">
      <c r="A912" s="891"/>
      <c r="B912" s="891"/>
      <c r="C912" s="891"/>
      <c r="D912" s="891"/>
      <c r="E912" s="891"/>
      <c r="F912" s="891"/>
      <c r="G912" s="891"/>
      <c r="H912" s="891"/>
      <c r="I912" s="891"/>
      <c r="J912" s="891"/>
      <c r="K912" s="891"/>
      <c r="L912" s="891"/>
      <c r="M912" s="891"/>
      <c r="N912" s="891"/>
      <c r="O912" s="891"/>
    </row>
    <row r="913" spans="1:15" ht="15.75" customHeight="1">
      <c r="A913" s="891"/>
      <c r="B913" s="891"/>
      <c r="C913" s="891"/>
      <c r="D913" s="891"/>
      <c r="E913" s="891"/>
      <c r="F913" s="891"/>
      <c r="G913" s="891"/>
      <c r="H913" s="891"/>
      <c r="I913" s="891"/>
      <c r="J913" s="891"/>
      <c r="K913" s="891"/>
      <c r="L913" s="891"/>
      <c r="M913" s="891"/>
      <c r="N913" s="891"/>
      <c r="O913" s="891"/>
    </row>
    <row r="914" spans="1:15" ht="15.75" customHeight="1">
      <c r="A914" s="891"/>
      <c r="B914" s="891"/>
      <c r="C914" s="891"/>
      <c r="D914" s="891"/>
      <c r="E914" s="891"/>
      <c r="F914" s="891"/>
      <c r="G914" s="891"/>
      <c r="H914" s="891"/>
      <c r="I914" s="891"/>
      <c r="J914" s="891"/>
      <c r="K914" s="891"/>
      <c r="L914" s="891"/>
      <c r="M914" s="891"/>
      <c r="N914" s="891"/>
      <c r="O914" s="891"/>
    </row>
    <row r="915" spans="1:15" ht="15.75" customHeight="1">
      <c r="A915" s="891"/>
      <c r="B915" s="891"/>
      <c r="C915" s="891"/>
      <c r="D915" s="891"/>
      <c r="E915" s="891"/>
      <c r="F915" s="891"/>
      <c r="G915" s="891"/>
      <c r="H915" s="891"/>
      <c r="I915" s="891"/>
      <c r="J915" s="891"/>
      <c r="K915" s="891"/>
      <c r="L915" s="891"/>
      <c r="M915" s="891"/>
      <c r="N915" s="891"/>
      <c r="O915" s="891"/>
    </row>
    <row r="916" spans="1:15" ht="15.75" customHeight="1">
      <c r="A916" s="891"/>
      <c r="B916" s="891"/>
      <c r="C916" s="891"/>
      <c r="D916" s="891"/>
      <c r="E916" s="891"/>
      <c r="F916" s="891"/>
      <c r="G916" s="891"/>
      <c r="H916" s="891"/>
      <c r="I916" s="891"/>
      <c r="J916" s="891"/>
      <c r="K916" s="891"/>
      <c r="L916" s="891"/>
      <c r="M916" s="891"/>
      <c r="N916" s="891"/>
      <c r="O916" s="891"/>
    </row>
    <row r="917" spans="1:15" ht="15.75" customHeight="1">
      <c r="A917" s="891"/>
      <c r="B917" s="891"/>
      <c r="C917" s="891"/>
      <c r="D917" s="891"/>
      <c r="E917" s="891"/>
      <c r="F917" s="891"/>
      <c r="G917" s="891"/>
      <c r="H917" s="891"/>
      <c r="I917" s="891"/>
      <c r="J917" s="891"/>
      <c r="K917" s="891"/>
      <c r="L917" s="891"/>
      <c r="M917" s="891"/>
      <c r="N917" s="891"/>
      <c r="O917" s="891"/>
    </row>
    <row r="918" spans="1:15" ht="15.75" customHeight="1">
      <c r="A918" s="891"/>
      <c r="B918" s="891"/>
      <c r="C918" s="891"/>
      <c r="D918" s="891"/>
      <c r="E918" s="891"/>
      <c r="F918" s="891"/>
      <c r="G918" s="891"/>
      <c r="H918" s="891"/>
      <c r="I918" s="891"/>
      <c r="J918" s="891"/>
      <c r="K918" s="891"/>
      <c r="L918" s="891"/>
      <c r="M918" s="891"/>
      <c r="N918" s="891"/>
      <c r="O918" s="891"/>
    </row>
    <row r="919" spans="1:15" ht="15.75" customHeight="1">
      <c r="A919" s="891"/>
      <c r="B919" s="891"/>
      <c r="C919" s="891"/>
      <c r="D919" s="891"/>
      <c r="E919" s="891"/>
      <c r="F919" s="891"/>
      <c r="G919" s="891"/>
      <c r="H919" s="891"/>
      <c r="I919" s="891"/>
      <c r="J919" s="891"/>
      <c r="K919" s="891"/>
      <c r="L919" s="891"/>
      <c r="M919" s="891"/>
      <c r="N919" s="891"/>
      <c r="O919" s="891"/>
    </row>
    <row r="920" spans="1:15" ht="15.75" customHeight="1">
      <c r="A920" s="891"/>
      <c r="B920" s="891"/>
      <c r="C920" s="891"/>
      <c r="D920" s="891"/>
      <c r="E920" s="891"/>
      <c r="F920" s="891"/>
      <c r="G920" s="891"/>
      <c r="H920" s="891"/>
      <c r="I920" s="891"/>
      <c r="J920" s="891"/>
      <c r="K920" s="891"/>
      <c r="L920" s="891"/>
      <c r="M920" s="891"/>
      <c r="N920" s="891"/>
      <c r="O920" s="891"/>
    </row>
    <row r="921" spans="1:15" ht="15.75" customHeight="1">
      <c r="A921" s="891"/>
      <c r="B921" s="891"/>
      <c r="C921" s="891"/>
      <c r="D921" s="891"/>
      <c r="E921" s="891"/>
      <c r="F921" s="891"/>
      <c r="G921" s="891"/>
      <c r="H921" s="891"/>
      <c r="I921" s="891"/>
      <c r="J921" s="891"/>
      <c r="K921" s="891"/>
      <c r="L921" s="891"/>
      <c r="M921" s="891"/>
      <c r="N921" s="891"/>
      <c r="O921" s="891"/>
    </row>
    <row r="922" spans="1:15" ht="15.75" customHeight="1">
      <c r="A922" s="891"/>
      <c r="B922" s="891"/>
      <c r="C922" s="891"/>
      <c r="D922" s="891"/>
      <c r="E922" s="891"/>
      <c r="F922" s="891"/>
      <c r="G922" s="891"/>
      <c r="H922" s="891"/>
      <c r="I922" s="891"/>
      <c r="J922" s="891"/>
      <c r="K922" s="891"/>
      <c r="L922" s="891"/>
      <c r="M922" s="891"/>
      <c r="N922" s="891"/>
      <c r="O922" s="891"/>
    </row>
    <row r="923" spans="1:15" ht="15.75" customHeight="1">
      <c r="A923" s="891"/>
      <c r="B923" s="891"/>
      <c r="C923" s="891"/>
      <c r="D923" s="891"/>
      <c r="E923" s="891"/>
      <c r="F923" s="891"/>
      <c r="G923" s="891"/>
      <c r="H923" s="891"/>
      <c r="I923" s="891"/>
      <c r="J923" s="891"/>
      <c r="K923" s="891"/>
      <c r="L923" s="891"/>
      <c r="M923" s="891"/>
      <c r="N923" s="891"/>
      <c r="O923" s="891"/>
    </row>
    <row r="924" spans="1:15" ht="15.75" customHeight="1">
      <c r="A924" s="891"/>
      <c r="B924" s="891"/>
      <c r="C924" s="891"/>
      <c r="D924" s="891"/>
      <c r="E924" s="891"/>
      <c r="F924" s="891"/>
      <c r="G924" s="891"/>
      <c r="H924" s="891"/>
      <c r="I924" s="891"/>
      <c r="J924" s="891"/>
      <c r="K924" s="891"/>
      <c r="L924" s="891"/>
      <c r="M924" s="891"/>
      <c r="N924" s="891"/>
      <c r="O924" s="891"/>
    </row>
    <row r="925" spans="1:15" ht="15.75" customHeight="1">
      <c r="A925" s="891"/>
      <c r="B925" s="891"/>
      <c r="C925" s="891"/>
      <c r="D925" s="891"/>
      <c r="E925" s="891"/>
      <c r="F925" s="891"/>
      <c r="G925" s="891"/>
      <c r="H925" s="891"/>
      <c r="I925" s="891"/>
      <c r="J925" s="891"/>
      <c r="K925" s="891"/>
      <c r="L925" s="891"/>
      <c r="M925" s="891"/>
      <c r="N925" s="891"/>
      <c r="O925" s="891"/>
    </row>
    <row r="926" spans="1:15" ht="15.75" customHeight="1">
      <c r="A926" s="891"/>
      <c r="B926" s="891"/>
      <c r="C926" s="891"/>
      <c r="D926" s="891"/>
      <c r="E926" s="891"/>
      <c r="F926" s="891"/>
      <c r="G926" s="891"/>
      <c r="H926" s="891"/>
      <c r="I926" s="891"/>
      <c r="J926" s="891"/>
      <c r="K926" s="891"/>
      <c r="L926" s="891"/>
      <c r="M926" s="891"/>
      <c r="N926" s="891"/>
      <c r="O926" s="891"/>
    </row>
    <row r="927" spans="1:15" ht="15.75" customHeight="1">
      <c r="A927" s="891"/>
      <c r="B927" s="891"/>
      <c r="C927" s="891"/>
      <c r="D927" s="891"/>
      <c r="E927" s="891"/>
      <c r="F927" s="891"/>
      <c r="G927" s="891"/>
      <c r="H927" s="891"/>
      <c r="I927" s="891"/>
      <c r="J927" s="891"/>
      <c r="K927" s="891"/>
      <c r="L927" s="891"/>
      <c r="M927" s="891"/>
      <c r="N927" s="891"/>
      <c r="O927" s="891"/>
    </row>
    <row r="928" spans="1:15" ht="15.75" customHeight="1">
      <c r="A928" s="891"/>
      <c r="B928" s="891"/>
      <c r="C928" s="891"/>
      <c r="D928" s="891"/>
      <c r="E928" s="891"/>
      <c r="F928" s="891"/>
      <c r="G928" s="891"/>
      <c r="H928" s="891"/>
      <c r="I928" s="891"/>
      <c r="J928" s="891"/>
      <c r="K928" s="891"/>
      <c r="L928" s="891"/>
      <c r="M928" s="891"/>
      <c r="N928" s="891"/>
      <c r="O928" s="891"/>
    </row>
    <row r="929" spans="1:15" ht="15.75" customHeight="1">
      <c r="A929" s="891"/>
      <c r="B929" s="891"/>
      <c r="C929" s="891"/>
      <c r="D929" s="891"/>
      <c r="E929" s="891"/>
      <c r="F929" s="891"/>
      <c r="G929" s="891"/>
      <c r="H929" s="891"/>
      <c r="I929" s="891"/>
      <c r="J929" s="891"/>
      <c r="K929" s="891"/>
      <c r="L929" s="891"/>
      <c r="M929" s="891"/>
      <c r="N929" s="891"/>
      <c r="O929" s="891"/>
    </row>
    <row r="930" spans="1:15" ht="15.75" customHeight="1">
      <c r="A930" s="891"/>
      <c r="B930" s="891"/>
      <c r="C930" s="891"/>
      <c r="D930" s="891"/>
      <c r="E930" s="891"/>
      <c r="F930" s="891"/>
      <c r="G930" s="891"/>
      <c r="H930" s="891"/>
      <c r="I930" s="891"/>
      <c r="J930" s="891"/>
      <c r="K930" s="891"/>
      <c r="L930" s="891"/>
      <c r="M930" s="891"/>
      <c r="N930" s="891"/>
      <c r="O930" s="891"/>
    </row>
    <row r="931" spans="1:15" ht="15.75" customHeight="1">
      <c r="A931" s="891"/>
      <c r="B931" s="891"/>
      <c r="C931" s="891"/>
      <c r="D931" s="891"/>
      <c r="E931" s="891"/>
      <c r="F931" s="891"/>
      <c r="G931" s="891"/>
      <c r="H931" s="891"/>
      <c r="I931" s="891"/>
      <c r="J931" s="891"/>
      <c r="K931" s="891"/>
      <c r="L931" s="891"/>
      <c r="M931" s="891"/>
      <c r="N931" s="891"/>
      <c r="O931" s="891"/>
    </row>
    <row r="932" spans="1:15" ht="15.75" customHeight="1">
      <c r="A932" s="891"/>
      <c r="B932" s="891"/>
      <c r="C932" s="891"/>
      <c r="D932" s="891"/>
      <c r="E932" s="891"/>
      <c r="F932" s="891"/>
      <c r="G932" s="891"/>
      <c r="H932" s="891"/>
      <c r="I932" s="891"/>
      <c r="J932" s="891"/>
      <c r="K932" s="891"/>
      <c r="L932" s="891"/>
      <c r="M932" s="891"/>
      <c r="N932" s="891"/>
      <c r="O932" s="891"/>
    </row>
    <row r="933" spans="1:15" ht="15.75" customHeight="1">
      <c r="A933" s="891"/>
      <c r="B933" s="891"/>
      <c r="C933" s="891"/>
      <c r="D933" s="891"/>
      <c r="E933" s="891"/>
      <c r="F933" s="891"/>
      <c r="G933" s="891"/>
      <c r="H933" s="891"/>
      <c r="I933" s="891"/>
      <c r="J933" s="891"/>
      <c r="K933" s="891"/>
      <c r="L933" s="891"/>
      <c r="M933" s="891"/>
      <c r="N933" s="891"/>
      <c r="O933" s="891"/>
    </row>
    <row r="934" spans="1:15" ht="15.75" customHeight="1">
      <c r="A934" s="891"/>
      <c r="B934" s="891"/>
      <c r="C934" s="891"/>
      <c r="D934" s="891"/>
      <c r="E934" s="891"/>
      <c r="F934" s="891"/>
      <c r="G934" s="891"/>
      <c r="H934" s="891"/>
      <c r="I934" s="891"/>
      <c r="J934" s="891"/>
      <c r="K934" s="891"/>
      <c r="L934" s="891"/>
      <c r="M934" s="891"/>
      <c r="N934" s="891"/>
      <c r="O934" s="891"/>
    </row>
    <row r="935" spans="1:15" ht="15.75" customHeight="1">
      <c r="A935" s="891"/>
      <c r="B935" s="891"/>
      <c r="C935" s="891"/>
      <c r="D935" s="891"/>
      <c r="E935" s="891"/>
      <c r="F935" s="891"/>
      <c r="G935" s="891"/>
      <c r="H935" s="891"/>
      <c r="I935" s="891"/>
      <c r="J935" s="891"/>
      <c r="K935" s="891"/>
      <c r="L935" s="891"/>
      <c r="M935" s="891"/>
      <c r="N935" s="891"/>
      <c r="O935" s="891"/>
    </row>
    <row r="936" spans="1:15" ht="15.75" customHeight="1">
      <c r="A936" s="891"/>
      <c r="B936" s="891"/>
      <c r="C936" s="891"/>
      <c r="D936" s="891"/>
      <c r="E936" s="891"/>
      <c r="F936" s="891"/>
      <c r="G936" s="891"/>
      <c r="H936" s="891"/>
      <c r="I936" s="891"/>
      <c r="J936" s="891"/>
      <c r="K936" s="891"/>
      <c r="L936" s="891"/>
      <c r="M936" s="891"/>
      <c r="N936" s="891"/>
      <c r="O936" s="891"/>
    </row>
    <row r="937" spans="1:15" ht="15.75" customHeight="1">
      <c r="A937" s="891"/>
      <c r="B937" s="891"/>
      <c r="C937" s="891"/>
      <c r="D937" s="891"/>
      <c r="E937" s="891"/>
      <c r="F937" s="891"/>
      <c r="G937" s="891"/>
      <c r="H937" s="891"/>
      <c r="I937" s="891"/>
      <c r="J937" s="891"/>
      <c r="K937" s="891"/>
      <c r="L937" s="891"/>
      <c r="M937" s="891"/>
      <c r="N937" s="891"/>
      <c r="O937" s="891"/>
    </row>
    <row r="938" spans="1:15" ht="15.75" customHeight="1">
      <c r="A938" s="891"/>
      <c r="B938" s="891"/>
      <c r="C938" s="891"/>
      <c r="D938" s="891"/>
      <c r="E938" s="891"/>
      <c r="F938" s="891"/>
      <c r="G938" s="891"/>
      <c r="H938" s="891"/>
      <c r="I938" s="891"/>
      <c r="J938" s="891"/>
      <c r="K938" s="891"/>
      <c r="L938" s="891"/>
      <c r="M938" s="891"/>
      <c r="N938" s="891"/>
      <c r="O938" s="891"/>
    </row>
    <row r="939" spans="1:15" ht="15.75" customHeight="1">
      <c r="A939" s="891"/>
      <c r="B939" s="891"/>
      <c r="C939" s="891"/>
      <c r="D939" s="891"/>
      <c r="E939" s="891"/>
      <c r="F939" s="891"/>
      <c r="G939" s="891"/>
      <c r="H939" s="891"/>
      <c r="I939" s="891"/>
      <c r="J939" s="891"/>
      <c r="K939" s="891"/>
      <c r="L939" s="891"/>
      <c r="M939" s="891"/>
      <c r="N939" s="891"/>
      <c r="O939" s="891"/>
    </row>
    <row r="940" spans="1:15" ht="15.75" customHeight="1">
      <c r="A940" s="891"/>
      <c r="B940" s="891"/>
      <c r="C940" s="891"/>
      <c r="D940" s="891"/>
      <c r="E940" s="891"/>
      <c r="F940" s="891"/>
      <c r="G940" s="891"/>
      <c r="H940" s="891"/>
      <c r="I940" s="891"/>
      <c r="J940" s="891"/>
      <c r="K940" s="891"/>
      <c r="L940" s="891"/>
      <c r="M940" s="891"/>
      <c r="N940" s="891"/>
      <c r="O940" s="891"/>
    </row>
    <row r="941" spans="1:15" ht="15.75" customHeight="1">
      <c r="A941" s="891"/>
      <c r="B941" s="891"/>
      <c r="C941" s="891"/>
      <c r="D941" s="891"/>
      <c r="E941" s="891"/>
      <c r="F941" s="891"/>
      <c r="G941" s="891"/>
      <c r="H941" s="891"/>
      <c r="I941" s="891"/>
      <c r="J941" s="891"/>
      <c r="K941" s="891"/>
      <c r="L941" s="891"/>
      <c r="M941" s="891"/>
      <c r="N941" s="891"/>
      <c r="O941" s="891"/>
    </row>
    <row r="942" spans="1:15" ht="15.75" customHeight="1">
      <c r="A942" s="891"/>
      <c r="B942" s="891"/>
      <c r="C942" s="891"/>
      <c r="D942" s="891"/>
      <c r="E942" s="891"/>
      <c r="F942" s="891"/>
      <c r="G942" s="891"/>
      <c r="H942" s="891"/>
      <c r="I942" s="891"/>
      <c r="J942" s="891"/>
      <c r="K942" s="891"/>
      <c r="L942" s="891"/>
      <c r="M942" s="891"/>
      <c r="N942" s="891"/>
      <c r="O942" s="891"/>
    </row>
    <row r="943" spans="1:15" ht="15.75" customHeight="1">
      <c r="A943" s="891"/>
      <c r="B943" s="891"/>
      <c r="C943" s="891"/>
      <c r="D943" s="891"/>
      <c r="E943" s="891"/>
      <c r="F943" s="891"/>
      <c r="G943" s="891"/>
      <c r="H943" s="891"/>
      <c r="I943" s="891"/>
      <c r="J943" s="891"/>
      <c r="K943" s="891"/>
      <c r="L943" s="891"/>
      <c r="M943" s="891"/>
      <c r="N943" s="891"/>
      <c r="O943" s="891"/>
    </row>
    <row r="944" spans="1:15" ht="15.75" customHeight="1">
      <c r="A944" s="891"/>
      <c r="B944" s="891"/>
      <c r="C944" s="891"/>
      <c r="D944" s="891"/>
      <c r="E944" s="891"/>
      <c r="F944" s="891"/>
      <c r="G944" s="891"/>
      <c r="H944" s="891"/>
      <c r="I944" s="891"/>
      <c r="J944" s="891"/>
      <c r="K944" s="891"/>
      <c r="L944" s="891"/>
      <c r="M944" s="891"/>
      <c r="N944" s="891"/>
      <c r="O944" s="891"/>
    </row>
    <row r="945" spans="1:15" ht="15.75" customHeight="1">
      <c r="A945" s="891"/>
      <c r="B945" s="891"/>
      <c r="C945" s="891"/>
      <c r="D945" s="891"/>
      <c r="E945" s="891"/>
      <c r="F945" s="891"/>
      <c r="G945" s="891"/>
      <c r="H945" s="891"/>
      <c r="I945" s="891"/>
      <c r="J945" s="891"/>
      <c r="K945" s="891"/>
      <c r="L945" s="891"/>
      <c r="M945" s="891"/>
      <c r="N945" s="891"/>
      <c r="O945" s="891"/>
    </row>
    <row r="946" spans="1:15" ht="15.75" customHeight="1">
      <c r="A946" s="891"/>
      <c r="B946" s="891"/>
      <c r="C946" s="891"/>
      <c r="D946" s="891"/>
      <c r="E946" s="891"/>
      <c r="F946" s="891"/>
      <c r="G946" s="891"/>
      <c r="H946" s="891"/>
      <c r="I946" s="891"/>
      <c r="J946" s="891"/>
      <c r="K946" s="891"/>
      <c r="L946" s="891"/>
      <c r="M946" s="891"/>
      <c r="N946" s="891"/>
      <c r="O946" s="891"/>
    </row>
    <row r="947" spans="1:15" ht="15.75" customHeight="1">
      <c r="A947" s="891"/>
      <c r="B947" s="891"/>
      <c r="C947" s="891"/>
      <c r="D947" s="891"/>
      <c r="E947" s="891"/>
      <c r="F947" s="891"/>
      <c r="G947" s="891"/>
      <c r="H947" s="891"/>
      <c r="I947" s="891"/>
      <c r="J947" s="891"/>
      <c r="K947" s="891"/>
      <c r="L947" s="891"/>
      <c r="M947" s="891"/>
      <c r="N947" s="891"/>
      <c r="O947" s="891"/>
    </row>
    <row r="948" spans="1:15" ht="15.75" customHeight="1">
      <c r="A948" s="891"/>
      <c r="B948" s="891"/>
      <c r="C948" s="891"/>
      <c r="D948" s="891"/>
      <c r="E948" s="891"/>
      <c r="F948" s="891"/>
      <c r="G948" s="891"/>
      <c r="H948" s="891"/>
      <c r="I948" s="891"/>
      <c r="J948" s="891"/>
      <c r="K948" s="891"/>
      <c r="L948" s="891"/>
      <c r="M948" s="891"/>
      <c r="N948" s="891"/>
      <c r="O948" s="891"/>
    </row>
    <row r="949" spans="1:15" ht="15.75" customHeight="1">
      <c r="A949" s="891"/>
      <c r="B949" s="891"/>
      <c r="C949" s="891"/>
      <c r="D949" s="891"/>
      <c r="E949" s="891"/>
      <c r="F949" s="891"/>
      <c r="G949" s="891"/>
      <c r="H949" s="891"/>
      <c r="I949" s="891"/>
      <c r="J949" s="891"/>
      <c r="K949" s="891"/>
      <c r="L949" s="891"/>
      <c r="M949" s="891"/>
      <c r="N949" s="891"/>
      <c r="O949" s="891"/>
    </row>
    <row r="950" spans="1:15" ht="15.75" customHeight="1">
      <c r="A950" s="891"/>
      <c r="B950" s="891"/>
      <c r="C950" s="891"/>
      <c r="D950" s="891"/>
      <c r="E950" s="891"/>
      <c r="F950" s="891"/>
      <c r="G950" s="891"/>
      <c r="H950" s="891"/>
      <c r="I950" s="891"/>
      <c r="J950" s="891"/>
      <c r="K950" s="891"/>
      <c r="L950" s="891"/>
      <c r="M950" s="891"/>
      <c r="N950" s="891"/>
      <c r="O950" s="891"/>
    </row>
    <row r="951" spans="1:15" ht="15.75" customHeight="1">
      <c r="A951" s="891"/>
      <c r="B951" s="891"/>
      <c r="C951" s="891"/>
      <c r="D951" s="891"/>
      <c r="E951" s="891"/>
      <c r="F951" s="891"/>
      <c r="G951" s="891"/>
      <c r="H951" s="891"/>
      <c r="I951" s="891"/>
      <c r="J951" s="891"/>
      <c r="K951" s="891"/>
      <c r="L951" s="891"/>
      <c r="M951" s="891"/>
      <c r="N951" s="891"/>
      <c r="O951" s="891"/>
    </row>
    <row r="952" spans="1:15" ht="15.75" customHeight="1">
      <c r="A952" s="891"/>
      <c r="B952" s="891"/>
      <c r="C952" s="891"/>
      <c r="D952" s="891"/>
      <c r="E952" s="891"/>
      <c r="F952" s="891"/>
      <c r="G952" s="891"/>
      <c r="H952" s="891"/>
      <c r="I952" s="891"/>
      <c r="J952" s="891"/>
      <c r="K952" s="891"/>
      <c r="L952" s="891"/>
      <c r="M952" s="891"/>
      <c r="N952" s="891"/>
      <c r="O952" s="891"/>
    </row>
    <row r="953" spans="1:15" ht="15.75" customHeight="1">
      <c r="A953" s="891"/>
      <c r="B953" s="891"/>
      <c r="C953" s="891"/>
      <c r="D953" s="891"/>
      <c r="E953" s="891"/>
      <c r="F953" s="891"/>
      <c r="G953" s="891"/>
      <c r="H953" s="891"/>
      <c r="I953" s="891"/>
      <c r="J953" s="891"/>
      <c r="K953" s="891"/>
      <c r="L953" s="891"/>
      <c r="M953" s="891"/>
      <c r="N953" s="891"/>
      <c r="O953" s="891"/>
    </row>
    <row r="954" spans="1:15" ht="15.75" customHeight="1">
      <c r="A954" s="891"/>
      <c r="B954" s="891"/>
      <c r="C954" s="891"/>
      <c r="D954" s="891"/>
      <c r="E954" s="891"/>
      <c r="F954" s="891"/>
      <c r="G954" s="891"/>
      <c r="H954" s="891"/>
      <c r="I954" s="891"/>
      <c r="J954" s="891"/>
      <c r="K954" s="891"/>
      <c r="L954" s="891"/>
      <c r="M954" s="891"/>
      <c r="N954" s="891"/>
      <c r="O954" s="891"/>
    </row>
    <row r="955" spans="1:15" ht="15.75" customHeight="1">
      <c r="A955" s="891"/>
      <c r="B955" s="891"/>
      <c r="C955" s="891"/>
      <c r="D955" s="891"/>
      <c r="E955" s="891"/>
      <c r="F955" s="891"/>
      <c r="G955" s="891"/>
      <c r="H955" s="891"/>
      <c r="I955" s="891"/>
      <c r="J955" s="891"/>
      <c r="K955" s="891"/>
      <c r="L955" s="891"/>
      <c r="M955" s="891"/>
      <c r="N955" s="891"/>
      <c r="O955" s="891"/>
    </row>
    <row r="956" spans="1:15" ht="15.75" customHeight="1">
      <c r="A956" s="891"/>
      <c r="B956" s="891"/>
      <c r="C956" s="891"/>
      <c r="D956" s="891"/>
      <c r="E956" s="891"/>
      <c r="F956" s="891"/>
      <c r="G956" s="891"/>
      <c r="H956" s="891"/>
      <c r="I956" s="891"/>
      <c r="J956" s="891"/>
      <c r="K956" s="891"/>
      <c r="L956" s="891"/>
      <c r="M956" s="891"/>
      <c r="N956" s="891"/>
      <c r="O956" s="891"/>
    </row>
    <row r="957" spans="1:15" ht="15.75" customHeight="1">
      <c r="A957" s="891"/>
      <c r="B957" s="891"/>
      <c r="C957" s="891"/>
      <c r="D957" s="891"/>
      <c r="E957" s="891"/>
      <c r="F957" s="891"/>
      <c r="G957" s="891"/>
      <c r="H957" s="891"/>
      <c r="I957" s="891"/>
      <c r="J957" s="891"/>
      <c r="K957" s="891"/>
      <c r="L957" s="891"/>
      <c r="M957" s="891"/>
      <c r="N957" s="891"/>
      <c r="O957" s="891"/>
    </row>
    <row r="958" spans="1:15" ht="15.75" customHeight="1">
      <c r="A958" s="891"/>
      <c r="B958" s="891"/>
      <c r="C958" s="891"/>
      <c r="D958" s="891"/>
      <c r="E958" s="891"/>
      <c r="F958" s="891"/>
      <c r="G958" s="891"/>
      <c r="H958" s="891"/>
      <c r="I958" s="891"/>
      <c r="J958" s="891"/>
      <c r="K958" s="891"/>
      <c r="L958" s="891"/>
      <c r="M958" s="891"/>
      <c r="N958" s="891"/>
      <c r="O958" s="891"/>
    </row>
    <row r="959" spans="1:15" ht="15.75" customHeight="1">
      <c r="A959" s="891"/>
      <c r="B959" s="891"/>
      <c r="C959" s="891"/>
      <c r="D959" s="891"/>
      <c r="E959" s="891"/>
      <c r="F959" s="891"/>
      <c r="G959" s="891"/>
      <c r="H959" s="891"/>
      <c r="I959" s="891"/>
      <c r="J959" s="891"/>
      <c r="K959" s="891"/>
      <c r="L959" s="891"/>
      <c r="M959" s="891"/>
      <c r="N959" s="891"/>
      <c r="O959" s="891"/>
    </row>
    <row r="960" spans="1:15" ht="15.75" customHeight="1">
      <c r="A960" s="891"/>
      <c r="B960" s="891"/>
      <c r="C960" s="891"/>
      <c r="D960" s="891"/>
      <c r="E960" s="891"/>
      <c r="F960" s="891"/>
      <c r="G960" s="891"/>
      <c r="H960" s="891"/>
      <c r="I960" s="891"/>
      <c r="J960" s="891"/>
      <c r="K960" s="891"/>
      <c r="L960" s="891"/>
      <c r="M960" s="891"/>
      <c r="N960" s="891"/>
      <c r="O960" s="891"/>
    </row>
    <row r="961" spans="1:15" ht="15.75" customHeight="1">
      <c r="A961" s="891"/>
      <c r="B961" s="891"/>
      <c r="C961" s="891"/>
      <c r="D961" s="891"/>
      <c r="E961" s="891"/>
      <c r="F961" s="891"/>
      <c r="G961" s="891"/>
      <c r="H961" s="891"/>
      <c r="I961" s="891"/>
      <c r="J961" s="891"/>
      <c r="K961" s="891"/>
      <c r="L961" s="891"/>
      <c r="M961" s="891"/>
      <c r="N961" s="891"/>
      <c r="O961" s="891"/>
    </row>
    <row r="962" spans="1:15" ht="15.75" customHeight="1">
      <c r="A962" s="891"/>
      <c r="B962" s="891"/>
      <c r="C962" s="891"/>
      <c r="D962" s="891"/>
      <c r="E962" s="891"/>
      <c r="F962" s="891"/>
      <c r="G962" s="891"/>
      <c r="H962" s="891"/>
      <c r="I962" s="891"/>
      <c r="J962" s="891"/>
      <c r="K962" s="891"/>
      <c r="L962" s="891"/>
      <c r="M962" s="891"/>
      <c r="N962" s="891"/>
      <c r="O962" s="891"/>
    </row>
    <row r="963" spans="1:15" ht="15.75" customHeight="1">
      <c r="A963" s="891"/>
      <c r="B963" s="891"/>
      <c r="C963" s="891"/>
      <c r="D963" s="891"/>
      <c r="E963" s="891"/>
      <c r="F963" s="891"/>
      <c r="G963" s="891"/>
      <c r="H963" s="891"/>
      <c r="I963" s="891"/>
      <c r="J963" s="891"/>
      <c r="K963" s="891"/>
      <c r="L963" s="891"/>
      <c r="M963" s="891"/>
      <c r="N963" s="891"/>
      <c r="O963" s="891"/>
    </row>
    <row r="964" spans="1:15" ht="15.75" customHeight="1">
      <c r="A964" s="891"/>
      <c r="B964" s="891"/>
      <c r="C964" s="891"/>
      <c r="D964" s="891"/>
      <c r="E964" s="891"/>
      <c r="F964" s="891"/>
      <c r="G964" s="891"/>
      <c r="H964" s="891"/>
      <c r="I964" s="891"/>
      <c r="J964" s="891"/>
      <c r="K964" s="891"/>
      <c r="L964" s="891"/>
      <c r="M964" s="891"/>
      <c r="N964" s="891"/>
      <c r="O964" s="891"/>
    </row>
    <row r="965" spans="1:15" ht="15.75" customHeight="1">
      <c r="A965" s="891"/>
      <c r="B965" s="891"/>
      <c r="C965" s="891"/>
      <c r="D965" s="891"/>
      <c r="E965" s="891"/>
      <c r="F965" s="891"/>
      <c r="G965" s="891"/>
      <c r="H965" s="891"/>
      <c r="I965" s="891"/>
      <c r="J965" s="891"/>
      <c r="K965" s="891"/>
      <c r="L965" s="891"/>
      <c r="M965" s="891"/>
      <c r="N965" s="891"/>
      <c r="O965" s="891"/>
    </row>
    <row r="966" spans="1:15" ht="15.75" customHeight="1">
      <c r="A966" s="891"/>
      <c r="B966" s="891"/>
      <c r="C966" s="891"/>
      <c r="D966" s="891"/>
      <c r="E966" s="891"/>
      <c r="F966" s="891"/>
      <c r="G966" s="891"/>
      <c r="H966" s="891"/>
      <c r="I966" s="891"/>
      <c r="J966" s="891"/>
      <c r="K966" s="891"/>
      <c r="L966" s="891"/>
      <c r="M966" s="891"/>
      <c r="N966" s="891"/>
      <c r="O966" s="891"/>
    </row>
    <row r="967" spans="1:15" ht="15.75" customHeight="1">
      <c r="A967" s="891"/>
      <c r="B967" s="891"/>
      <c r="C967" s="891"/>
      <c r="D967" s="891"/>
      <c r="E967" s="891"/>
      <c r="F967" s="891"/>
      <c r="G967" s="891"/>
      <c r="H967" s="891"/>
      <c r="I967" s="891"/>
      <c r="J967" s="891"/>
      <c r="K967" s="891"/>
      <c r="L967" s="891"/>
      <c r="M967" s="891"/>
      <c r="N967" s="891"/>
      <c r="O967" s="891"/>
    </row>
    <row r="968" spans="1:15" ht="15.75" customHeight="1">
      <c r="A968" s="891"/>
      <c r="B968" s="891"/>
      <c r="C968" s="891"/>
      <c r="D968" s="891"/>
      <c r="E968" s="891"/>
      <c r="F968" s="891"/>
      <c r="G968" s="891"/>
      <c r="H968" s="891"/>
      <c r="I968" s="891"/>
      <c r="J968" s="891"/>
      <c r="K968" s="891"/>
      <c r="L968" s="891"/>
      <c r="M968" s="891"/>
      <c r="N968" s="891"/>
      <c r="O968" s="891"/>
    </row>
    <row r="969" spans="1:15" ht="15.75" customHeight="1">
      <c r="A969" s="891"/>
      <c r="B969" s="891"/>
      <c r="C969" s="891"/>
      <c r="D969" s="891"/>
      <c r="E969" s="891"/>
      <c r="F969" s="891"/>
      <c r="G969" s="891"/>
      <c r="H969" s="891"/>
      <c r="I969" s="891"/>
      <c r="J969" s="891"/>
      <c r="K969" s="891"/>
      <c r="L969" s="891"/>
      <c r="M969" s="891"/>
      <c r="N969" s="891"/>
      <c r="O969" s="891"/>
    </row>
    <row r="970" spans="1:15" ht="15.75" customHeight="1">
      <c r="A970" s="891"/>
      <c r="B970" s="891"/>
      <c r="C970" s="891"/>
      <c r="D970" s="891"/>
      <c r="E970" s="891"/>
      <c r="F970" s="891"/>
      <c r="G970" s="891"/>
      <c r="H970" s="891"/>
      <c r="I970" s="891"/>
      <c r="J970" s="891"/>
      <c r="K970" s="891"/>
      <c r="L970" s="891"/>
      <c r="M970" s="891"/>
      <c r="N970" s="891"/>
      <c r="O970" s="891"/>
    </row>
    <row r="971" spans="1:15" ht="15.75" customHeight="1">
      <c r="A971" s="891"/>
      <c r="B971" s="891"/>
      <c r="C971" s="891"/>
      <c r="D971" s="891"/>
      <c r="E971" s="891"/>
      <c r="F971" s="891"/>
      <c r="G971" s="891"/>
      <c r="H971" s="891"/>
      <c r="I971" s="891"/>
      <c r="J971" s="891"/>
      <c r="K971" s="891"/>
      <c r="L971" s="891"/>
      <c r="M971" s="891"/>
      <c r="N971" s="891"/>
      <c r="O971" s="891"/>
    </row>
    <row r="972" spans="1:15" ht="15.75" customHeight="1">
      <c r="A972" s="891"/>
      <c r="B972" s="891"/>
      <c r="C972" s="891"/>
      <c r="D972" s="891"/>
      <c r="E972" s="891"/>
      <c r="F972" s="891"/>
      <c r="G972" s="891"/>
      <c r="H972" s="891"/>
      <c r="I972" s="891"/>
      <c r="J972" s="891"/>
      <c r="K972" s="891"/>
      <c r="L972" s="891"/>
      <c r="M972" s="891"/>
      <c r="N972" s="891"/>
      <c r="O972" s="891"/>
    </row>
    <row r="973" spans="1:15" ht="15.75" customHeight="1">
      <c r="A973" s="891"/>
      <c r="B973" s="891"/>
      <c r="C973" s="891"/>
      <c r="D973" s="891"/>
      <c r="E973" s="891"/>
      <c r="F973" s="891"/>
      <c r="G973" s="891"/>
      <c r="H973" s="891"/>
      <c r="I973" s="891"/>
      <c r="J973" s="891"/>
      <c r="K973" s="891"/>
      <c r="L973" s="891"/>
      <c r="M973" s="891"/>
      <c r="N973" s="891"/>
      <c r="O973" s="891"/>
    </row>
    <row r="974" spans="1:15" ht="15.75" customHeight="1">
      <c r="A974" s="891"/>
      <c r="B974" s="891"/>
      <c r="C974" s="891"/>
      <c r="D974" s="891"/>
      <c r="E974" s="891"/>
      <c r="F974" s="891"/>
      <c r="G974" s="891"/>
      <c r="H974" s="891"/>
      <c r="I974" s="891"/>
      <c r="J974" s="891"/>
      <c r="K974" s="891"/>
      <c r="L974" s="891"/>
      <c r="M974" s="891"/>
      <c r="N974" s="891"/>
      <c r="O974" s="891"/>
    </row>
    <row r="975" spans="1:15" ht="15.75" customHeight="1">
      <c r="A975" s="891"/>
      <c r="B975" s="891"/>
      <c r="C975" s="891"/>
      <c r="D975" s="891"/>
      <c r="E975" s="891"/>
      <c r="F975" s="891"/>
      <c r="G975" s="891"/>
      <c r="H975" s="891"/>
      <c r="I975" s="891"/>
      <c r="J975" s="891"/>
      <c r="K975" s="891"/>
      <c r="L975" s="891"/>
      <c r="M975" s="891"/>
      <c r="N975" s="891"/>
      <c r="O975" s="891"/>
    </row>
    <row r="976" spans="1:15" ht="15.75" customHeight="1">
      <c r="A976" s="891"/>
      <c r="B976" s="891"/>
      <c r="C976" s="891"/>
      <c r="D976" s="891"/>
      <c r="E976" s="891"/>
      <c r="F976" s="891"/>
      <c r="G976" s="891"/>
      <c r="H976" s="891"/>
      <c r="I976" s="891"/>
      <c r="J976" s="891"/>
      <c r="K976" s="891"/>
      <c r="L976" s="891"/>
      <c r="M976" s="891"/>
      <c r="N976" s="891"/>
      <c r="O976" s="891"/>
    </row>
    <row r="977" spans="1:15" ht="15.75" customHeight="1">
      <c r="A977" s="891"/>
      <c r="B977" s="891"/>
      <c r="C977" s="891"/>
      <c r="D977" s="891"/>
      <c r="E977" s="891"/>
      <c r="F977" s="891"/>
      <c r="G977" s="891"/>
      <c r="H977" s="891"/>
      <c r="I977" s="891"/>
      <c r="J977" s="891"/>
      <c r="K977" s="891"/>
      <c r="L977" s="891"/>
      <c r="M977" s="891"/>
      <c r="N977" s="891"/>
      <c r="O977" s="891"/>
    </row>
    <row r="978" spans="1:15" ht="15.75" customHeight="1">
      <c r="A978" s="891"/>
      <c r="B978" s="891"/>
      <c r="C978" s="891"/>
      <c r="D978" s="891"/>
      <c r="E978" s="891"/>
      <c r="F978" s="891"/>
      <c r="G978" s="891"/>
      <c r="H978" s="891"/>
      <c r="I978" s="891"/>
      <c r="J978" s="891"/>
      <c r="K978" s="891"/>
      <c r="L978" s="891"/>
      <c r="M978" s="891"/>
      <c r="N978" s="891"/>
      <c r="O978" s="891"/>
    </row>
    <row r="979" spans="1:15" ht="15.75" customHeight="1">
      <c r="A979" s="891"/>
      <c r="B979" s="891"/>
      <c r="C979" s="891"/>
      <c r="D979" s="891"/>
      <c r="E979" s="891"/>
      <c r="F979" s="891"/>
      <c r="G979" s="891"/>
      <c r="H979" s="891"/>
      <c r="I979" s="891"/>
      <c r="J979" s="891"/>
      <c r="K979" s="891"/>
      <c r="L979" s="891"/>
      <c r="M979" s="891"/>
      <c r="N979" s="891"/>
      <c r="O979" s="891"/>
    </row>
    <row r="980" spans="1:15" ht="15.75" customHeight="1">
      <c r="A980" s="891"/>
      <c r="B980" s="891"/>
      <c r="C980" s="891"/>
      <c r="D980" s="891"/>
      <c r="E980" s="891"/>
      <c r="F980" s="891"/>
      <c r="G980" s="891"/>
      <c r="H980" s="891"/>
      <c r="I980" s="891"/>
      <c r="J980" s="891"/>
      <c r="K980" s="891"/>
      <c r="L980" s="891"/>
      <c r="M980" s="891"/>
      <c r="N980" s="891"/>
      <c r="O980" s="891"/>
    </row>
    <row r="981" spans="1:15" ht="15.75" customHeight="1">
      <c r="A981" s="891"/>
      <c r="B981" s="891"/>
      <c r="C981" s="891"/>
      <c r="D981" s="891"/>
      <c r="E981" s="891"/>
      <c r="F981" s="891"/>
      <c r="G981" s="891"/>
      <c r="H981" s="891"/>
      <c r="I981" s="891"/>
      <c r="J981" s="891"/>
      <c r="K981" s="891"/>
      <c r="L981" s="891"/>
      <c r="M981" s="891"/>
      <c r="N981" s="891"/>
      <c r="O981" s="891"/>
    </row>
    <row r="982" spans="1:15" ht="15.75" customHeight="1">
      <c r="A982" s="891"/>
      <c r="B982" s="891"/>
      <c r="C982" s="891"/>
      <c r="D982" s="891"/>
      <c r="E982" s="891"/>
      <c r="F982" s="891"/>
      <c r="G982" s="891"/>
      <c r="H982" s="891"/>
      <c r="I982" s="891"/>
      <c r="J982" s="891"/>
      <c r="K982" s="891"/>
      <c r="L982" s="891"/>
      <c r="M982" s="891"/>
      <c r="N982" s="891"/>
      <c r="O982" s="891"/>
    </row>
    <row r="983" spans="1:15" ht="15.75" customHeight="1">
      <c r="A983" s="891"/>
      <c r="B983" s="891"/>
      <c r="C983" s="891"/>
      <c r="D983" s="891"/>
      <c r="E983" s="891"/>
      <c r="F983" s="891"/>
      <c r="G983" s="891"/>
      <c r="H983" s="891"/>
      <c r="I983" s="891"/>
      <c r="J983" s="891"/>
      <c r="K983" s="891"/>
      <c r="L983" s="891"/>
      <c r="M983" s="891"/>
      <c r="N983" s="891"/>
      <c r="O983" s="891"/>
    </row>
    <row r="984" spans="1:15" ht="15.75" customHeight="1">
      <c r="A984" s="891"/>
      <c r="B984" s="891"/>
      <c r="C984" s="891"/>
      <c r="D984" s="891"/>
      <c r="E984" s="891"/>
      <c r="F984" s="891"/>
      <c r="G984" s="891"/>
      <c r="H984" s="891"/>
      <c r="I984" s="891"/>
      <c r="J984" s="891"/>
      <c r="K984" s="891"/>
      <c r="L984" s="891"/>
      <c r="M984" s="891"/>
      <c r="N984" s="891"/>
      <c r="O984" s="891"/>
    </row>
    <row r="985" spans="1:15" ht="15.75" customHeight="1">
      <c r="A985" s="891"/>
      <c r="B985" s="891"/>
      <c r="C985" s="891"/>
      <c r="D985" s="891"/>
      <c r="E985" s="891"/>
      <c r="F985" s="891"/>
      <c r="G985" s="891"/>
      <c r="H985" s="891"/>
      <c r="I985" s="891"/>
      <c r="J985" s="891"/>
      <c r="K985" s="891"/>
      <c r="L985" s="891"/>
      <c r="M985" s="891"/>
      <c r="N985" s="891"/>
      <c r="O985" s="891"/>
    </row>
    <row r="986" spans="1:15" ht="15.75" customHeight="1">
      <c r="A986" s="891"/>
      <c r="B986" s="891"/>
      <c r="C986" s="891"/>
      <c r="D986" s="891"/>
      <c r="E986" s="891"/>
      <c r="F986" s="891"/>
      <c r="G986" s="891"/>
      <c r="H986" s="891"/>
      <c r="I986" s="891"/>
      <c r="J986" s="891"/>
      <c r="K986" s="891"/>
      <c r="L986" s="891"/>
      <c r="M986" s="891"/>
      <c r="N986" s="891"/>
      <c r="O986" s="891"/>
    </row>
    <row r="987" spans="1:15" ht="15.75" customHeight="1">
      <c r="A987" s="891"/>
      <c r="B987" s="891"/>
      <c r="C987" s="891"/>
      <c r="D987" s="891"/>
      <c r="E987" s="891"/>
      <c r="F987" s="891"/>
      <c r="G987" s="891"/>
      <c r="H987" s="891"/>
      <c r="I987" s="891"/>
      <c r="J987" s="891"/>
      <c r="K987" s="891"/>
      <c r="L987" s="891"/>
      <c r="M987" s="891"/>
      <c r="N987" s="891"/>
      <c r="O987" s="891"/>
    </row>
    <row r="988" spans="1:15" ht="15.75" customHeight="1">
      <c r="A988" s="891"/>
      <c r="B988" s="891"/>
      <c r="C988" s="891"/>
      <c r="D988" s="891"/>
      <c r="E988" s="891"/>
      <c r="F988" s="891"/>
      <c r="G988" s="891"/>
      <c r="H988" s="891"/>
      <c r="I988" s="891"/>
      <c r="J988" s="891"/>
      <c r="K988" s="891"/>
      <c r="L988" s="891"/>
      <c r="M988" s="891"/>
      <c r="N988" s="891"/>
      <c r="O988" s="891"/>
    </row>
    <row r="989" spans="1:15" ht="15.75" customHeight="1">
      <c r="A989" s="891"/>
      <c r="B989" s="891"/>
      <c r="C989" s="891"/>
      <c r="D989" s="891"/>
      <c r="E989" s="891"/>
      <c r="F989" s="891"/>
      <c r="G989" s="891"/>
      <c r="H989" s="891"/>
      <c r="I989" s="891"/>
      <c r="J989" s="891"/>
      <c r="K989" s="891"/>
      <c r="L989" s="891"/>
      <c r="M989" s="891"/>
      <c r="N989" s="891"/>
      <c r="O989" s="891"/>
    </row>
    <row r="990" spans="1:15" ht="15.75" customHeight="1">
      <c r="A990" s="891"/>
      <c r="B990" s="891"/>
      <c r="C990" s="891"/>
      <c r="D990" s="891"/>
      <c r="E990" s="891"/>
      <c r="F990" s="891"/>
      <c r="G990" s="891"/>
      <c r="H990" s="891"/>
      <c r="I990" s="891"/>
      <c r="J990" s="891"/>
      <c r="K990" s="891"/>
      <c r="L990" s="891"/>
      <c r="M990" s="891"/>
      <c r="N990" s="891"/>
      <c r="O990" s="891"/>
    </row>
    <row r="991" spans="1:15" ht="15.75" customHeight="1">
      <c r="A991" s="891"/>
      <c r="B991" s="891"/>
      <c r="C991" s="891"/>
      <c r="D991" s="891"/>
      <c r="E991" s="891"/>
      <c r="F991" s="891"/>
      <c r="G991" s="891"/>
      <c r="H991" s="891"/>
      <c r="I991" s="891"/>
      <c r="J991" s="891"/>
      <c r="K991" s="891"/>
      <c r="L991" s="891"/>
      <c r="M991" s="891"/>
      <c r="N991" s="891"/>
      <c r="O991" s="891"/>
    </row>
    <row r="992" spans="1:15" ht="15.75" customHeight="1">
      <c r="A992" s="891"/>
      <c r="B992" s="891"/>
      <c r="C992" s="891"/>
      <c r="D992" s="891"/>
      <c r="E992" s="891"/>
      <c r="F992" s="891"/>
      <c r="G992" s="891"/>
      <c r="H992" s="891"/>
      <c r="I992" s="891"/>
      <c r="J992" s="891"/>
      <c r="K992" s="891"/>
      <c r="L992" s="891"/>
      <c r="M992" s="891"/>
      <c r="N992" s="891"/>
      <c r="O992" s="891"/>
    </row>
    <row r="993" spans="1:15" ht="15.75" customHeight="1">
      <c r="A993" s="891"/>
      <c r="B993" s="891"/>
      <c r="C993" s="891"/>
      <c r="D993" s="891"/>
      <c r="E993" s="891"/>
      <c r="F993" s="891"/>
      <c r="G993" s="891"/>
      <c r="H993" s="891"/>
      <c r="I993" s="891"/>
      <c r="J993" s="891"/>
      <c r="K993" s="891"/>
      <c r="L993" s="891"/>
      <c r="M993" s="891"/>
      <c r="N993" s="891"/>
      <c r="O993" s="891"/>
    </row>
    <row r="994" spans="1:15" ht="15.75" customHeight="1">
      <c r="A994" s="891"/>
      <c r="B994" s="891"/>
      <c r="C994" s="891"/>
      <c r="D994" s="891"/>
      <c r="E994" s="891"/>
      <c r="F994" s="891"/>
      <c r="G994" s="891"/>
      <c r="H994" s="891"/>
      <c r="I994" s="891"/>
      <c r="J994" s="891"/>
      <c r="K994" s="891"/>
      <c r="L994" s="891"/>
      <c r="M994" s="891"/>
      <c r="N994" s="891"/>
      <c r="O994" s="891"/>
    </row>
    <row r="995" spans="1:15" ht="15.75" customHeight="1">
      <c r="A995" s="891"/>
      <c r="B995" s="891"/>
      <c r="C995" s="891"/>
      <c r="D995" s="891"/>
      <c r="E995" s="891"/>
      <c r="F995" s="891"/>
      <c r="G995" s="891"/>
      <c r="H995" s="891"/>
      <c r="I995" s="891"/>
      <c r="J995" s="891"/>
      <c r="K995" s="891"/>
      <c r="L995" s="891"/>
      <c r="M995" s="891"/>
      <c r="N995" s="891"/>
      <c r="O995" s="891"/>
    </row>
    <row r="996" spans="1:15" ht="15.75" customHeight="1">
      <c r="A996" s="891"/>
      <c r="B996" s="891"/>
      <c r="C996" s="891"/>
      <c r="D996" s="891"/>
      <c r="E996" s="891"/>
      <c r="F996" s="891"/>
      <c r="G996" s="891"/>
      <c r="H996" s="891"/>
      <c r="I996" s="891"/>
      <c r="J996" s="891"/>
      <c r="K996" s="891"/>
      <c r="L996" s="891"/>
      <c r="M996" s="891"/>
      <c r="N996" s="891"/>
      <c r="O996" s="891"/>
    </row>
    <row r="997" spans="1:15" ht="15.75" customHeight="1">
      <c r="A997" s="891"/>
      <c r="B997" s="891"/>
      <c r="C997" s="891"/>
      <c r="D997" s="891"/>
      <c r="E997" s="891"/>
      <c r="F997" s="891"/>
      <c r="G997" s="891"/>
      <c r="H997" s="891"/>
      <c r="I997" s="891"/>
      <c r="J997" s="891"/>
      <c r="K997" s="891"/>
      <c r="L997" s="891"/>
      <c r="M997" s="891"/>
      <c r="N997" s="891"/>
      <c r="O997" s="891"/>
    </row>
    <row r="998" spans="1:15" ht="15.75" customHeight="1">
      <c r="A998" s="891"/>
      <c r="B998" s="891"/>
      <c r="C998" s="891"/>
      <c r="D998" s="891"/>
      <c r="E998" s="891"/>
      <c r="F998" s="891"/>
      <c r="G998" s="891"/>
      <c r="H998" s="891"/>
      <c r="I998" s="891"/>
      <c r="J998" s="891"/>
      <c r="K998" s="891"/>
      <c r="L998" s="891"/>
      <c r="M998" s="891"/>
      <c r="N998" s="891"/>
      <c r="O998" s="891"/>
    </row>
    <row r="999" spans="1:15" ht="15.75" customHeight="1">
      <c r="A999" s="891"/>
      <c r="B999" s="891"/>
      <c r="C999" s="891"/>
      <c r="D999" s="891"/>
      <c r="E999" s="891"/>
      <c r="F999" s="891"/>
      <c r="G999" s="891"/>
      <c r="H999" s="891"/>
      <c r="I999" s="891"/>
      <c r="J999" s="891"/>
      <c r="K999" s="891"/>
      <c r="L999" s="891"/>
      <c r="M999" s="891"/>
      <c r="N999" s="891"/>
      <c r="O999" s="891"/>
    </row>
    <row r="1000" spans="1:15" ht="15.75" customHeight="1">
      <c r="A1000" s="891"/>
      <c r="B1000" s="891"/>
      <c r="C1000" s="891"/>
      <c r="D1000" s="891"/>
      <c r="E1000" s="891"/>
      <c r="F1000" s="891"/>
      <c r="G1000" s="891"/>
      <c r="H1000" s="891"/>
      <c r="I1000" s="891"/>
      <c r="J1000" s="891"/>
      <c r="K1000" s="891"/>
      <c r="L1000" s="891"/>
      <c r="M1000" s="891"/>
      <c r="N1000" s="891"/>
      <c r="O1000" s="891"/>
    </row>
  </sheetData>
  <mergeCells count="10">
    <mergeCell ref="B30:B31"/>
    <mergeCell ref="B34:C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zoomScale="80" zoomScaleNormal="80" workbookViewId="0">
      <selection activeCell="F15" sqref="F15"/>
    </sheetView>
  </sheetViews>
  <sheetFormatPr defaultColWidth="14.42578125" defaultRowHeight="15" customHeight="1"/>
  <cols>
    <col min="1" max="1" width="9.140625" style="890" customWidth="1"/>
    <col min="2" max="2" width="5.140625" style="890" customWidth="1"/>
    <col min="3" max="3" width="43" style="890" customWidth="1"/>
    <col min="4" max="5" width="16" style="890" customWidth="1"/>
    <col min="6" max="6" width="14.42578125" style="890"/>
    <col min="7" max="7" width="16.140625" style="890" customWidth="1"/>
    <col min="8" max="8" width="15.42578125" style="890" customWidth="1"/>
    <col min="9" max="9" width="10.42578125" style="890" customWidth="1"/>
    <col min="10" max="10" width="11.42578125" style="890" customWidth="1"/>
    <col min="11" max="11" width="9.140625" style="890" customWidth="1"/>
    <col min="12" max="12" width="8.42578125" style="890" customWidth="1"/>
    <col min="13" max="15" width="9.140625" style="890" customWidth="1"/>
    <col min="16" max="19" width="8.42578125" style="890" customWidth="1"/>
    <col min="20" max="16384" width="14.42578125" style="890"/>
  </cols>
  <sheetData>
    <row r="1" spans="1:20" ht="15.75" customHeight="1">
      <c r="A1" s="892"/>
      <c r="B1" s="2606" t="s">
        <v>880</v>
      </c>
      <c r="C1" s="2605"/>
      <c r="D1" s="2605"/>
      <c r="E1" s="2605"/>
      <c r="F1" s="2605"/>
      <c r="G1" s="2605"/>
      <c r="H1" s="2605"/>
      <c r="I1" s="2605"/>
      <c r="J1" s="2605"/>
      <c r="K1" s="1014"/>
      <c r="L1" s="1014"/>
      <c r="M1" s="892"/>
      <c r="N1" s="892"/>
      <c r="O1" s="892"/>
      <c r="P1" s="892"/>
      <c r="Q1" s="892"/>
      <c r="R1" s="892"/>
      <c r="S1" s="892"/>
      <c r="T1" s="891"/>
    </row>
    <row r="2" spans="1:20" ht="15" customHeight="1">
      <c r="A2" s="892"/>
      <c r="B2" s="2617" t="s">
        <v>18</v>
      </c>
      <c r="C2" s="2605"/>
      <c r="D2" s="2605"/>
      <c r="E2" s="2605"/>
      <c r="F2" s="2605"/>
      <c r="G2" s="2605"/>
      <c r="H2" s="2605"/>
      <c r="I2" s="2605"/>
      <c r="J2" s="2605"/>
      <c r="K2" s="1012"/>
      <c r="L2" s="1012"/>
      <c r="M2" s="892"/>
      <c r="N2" s="892"/>
      <c r="O2" s="892"/>
      <c r="P2" s="892"/>
      <c r="Q2" s="892"/>
      <c r="R2" s="892"/>
      <c r="S2" s="892"/>
      <c r="T2" s="891"/>
    </row>
    <row r="3" spans="1:20" ht="15" customHeight="1">
      <c r="A3" s="892"/>
      <c r="B3" s="2617"/>
      <c r="C3" s="2605"/>
      <c r="D3" s="2605"/>
      <c r="E3" s="2605"/>
      <c r="F3" s="2605"/>
      <c r="G3" s="2605"/>
      <c r="H3" s="2605"/>
      <c r="I3" s="2605"/>
      <c r="J3" s="2605"/>
      <c r="K3" s="1012"/>
      <c r="L3" s="1012"/>
      <c r="M3" s="892"/>
      <c r="N3" s="892"/>
      <c r="O3" s="892"/>
      <c r="P3" s="892"/>
      <c r="Q3" s="892"/>
      <c r="R3" s="892"/>
      <c r="S3" s="892"/>
      <c r="T3" s="891"/>
    </row>
    <row r="4" spans="1:20" ht="15" customHeight="1" thickBot="1">
      <c r="A4" s="892"/>
      <c r="B4" s="2625" t="s">
        <v>184</v>
      </c>
      <c r="C4" s="2605"/>
      <c r="D4" s="2605"/>
      <c r="E4" s="2605"/>
      <c r="F4" s="2605"/>
      <c r="G4" s="2605"/>
      <c r="H4" s="2605"/>
      <c r="I4" s="2605"/>
      <c r="J4" s="2605"/>
      <c r="K4" s="1013"/>
      <c r="L4" s="1013"/>
      <c r="M4" s="892"/>
      <c r="N4" s="892"/>
      <c r="O4" s="892"/>
      <c r="P4" s="892"/>
      <c r="Q4" s="892"/>
      <c r="R4" s="892"/>
      <c r="S4" s="892"/>
      <c r="T4" s="891"/>
    </row>
    <row r="5" spans="1:20" ht="19.5" customHeight="1" thickTop="1">
      <c r="A5" s="892"/>
      <c r="B5" s="2609" t="s">
        <v>141</v>
      </c>
      <c r="C5" s="2618" t="s">
        <v>61</v>
      </c>
      <c r="D5" s="2620" t="s">
        <v>66</v>
      </c>
      <c r="E5" s="2613"/>
      <c r="F5" s="2621" t="s">
        <v>723</v>
      </c>
      <c r="G5" s="2613"/>
      <c r="H5" s="955" t="s">
        <v>722</v>
      </c>
      <c r="I5" s="2598" t="s">
        <v>659</v>
      </c>
      <c r="J5" s="2600"/>
      <c r="K5" s="1012"/>
      <c r="L5" s="1012"/>
      <c r="M5" s="892"/>
      <c r="N5" s="892"/>
      <c r="O5" s="892"/>
      <c r="P5" s="892"/>
      <c r="Q5" s="892"/>
      <c r="R5" s="892"/>
      <c r="S5" s="892"/>
      <c r="T5" s="891"/>
    </row>
    <row r="6" spans="1:20" ht="15.75">
      <c r="A6" s="892"/>
      <c r="B6" s="2610"/>
      <c r="C6" s="2619"/>
      <c r="D6" s="954" t="s">
        <v>62</v>
      </c>
      <c r="E6" s="929" t="s">
        <v>562</v>
      </c>
      <c r="F6" s="954" t="s">
        <v>62</v>
      </c>
      <c r="G6" s="929" t="s">
        <v>562</v>
      </c>
      <c r="H6" s="929" t="s">
        <v>562</v>
      </c>
      <c r="I6" s="953" t="s">
        <v>67</v>
      </c>
      <c r="J6" s="952" t="s">
        <v>280</v>
      </c>
      <c r="K6" s="1012"/>
      <c r="L6" s="1012"/>
      <c r="M6" s="892"/>
      <c r="N6" s="892"/>
      <c r="O6" s="892"/>
      <c r="P6" s="892"/>
      <c r="Q6" s="892"/>
      <c r="R6" s="892"/>
      <c r="S6" s="892"/>
      <c r="T6" s="891"/>
    </row>
    <row r="7" spans="1:20" ht="15" customHeight="1">
      <c r="A7" s="892"/>
      <c r="B7" s="1011"/>
      <c r="C7" s="942" t="s">
        <v>803</v>
      </c>
      <c r="D7" s="964">
        <v>729821.88914500026</v>
      </c>
      <c r="E7" s="942">
        <v>190141.25381600001</v>
      </c>
      <c r="F7" s="942">
        <v>566019.44069199986</v>
      </c>
      <c r="G7" s="942">
        <v>161038.30044400002</v>
      </c>
      <c r="H7" s="942">
        <v>135712.19385699998</v>
      </c>
      <c r="I7" s="941">
        <v>-15.305964796131491</v>
      </c>
      <c r="J7" s="950">
        <v>-15.726759731798722</v>
      </c>
      <c r="K7" s="995"/>
      <c r="L7" s="995"/>
      <c r="M7" s="995"/>
      <c r="N7" s="995"/>
      <c r="O7" s="892"/>
      <c r="P7" s="892"/>
      <c r="Q7" s="892"/>
      <c r="R7" s="892"/>
      <c r="S7" s="892"/>
      <c r="T7" s="891"/>
    </row>
    <row r="8" spans="1:20" ht="15" customHeight="1">
      <c r="A8" s="892"/>
      <c r="B8" s="948">
        <v>1</v>
      </c>
      <c r="C8" s="1000" t="s">
        <v>879</v>
      </c>
      <c r="D8" s="946">
        <v>5456.9180589999996</v>
      </c>
      <c r="E8" s="947">
        <v>1452.7900279999999</v>
      </c>
      <c r="F8" s="947">
        <v>4431.4717119999996</v>
      </c>
      <c r="G8" s="947">
        <v>1385.525159</v>
      </c>
      <c r="H8" s="947">
        <v>1425.2042160000001</v>
      </c>
      <c r="I8" s="945">
        <v>-4.6300475432503418</v>
      </c>
      <c r="J8" s="944">
        <v>2.8638279674862304</v>
      </c>
      <c r="K8" s="995"/>
      <c r="L8" s="995"/>
      <c r="M8" s="995"/>
      <c r="N8" s="995"/>
      <c r="O8" s="892"/>
      <c r="P8" s="892"/>
      <c r="Q8" s="892"/>
      <c r="R8" s="892"/>
      <c r="S8" s="892"/>
      <c r="T8" s="891"/>
    </row>
    <row r="9" spans="1:20" ht="15" customHeight="1">
      <c r="A9" s="892"/>
      <c r="B9" s="948">
        <v>2</v>
      </c>
      <c r="C9" s="1000" t="s">
        <v>878</v>
      </c>
      <c r="D9" s="946">
        <v>5350.7699570000004</v>
      </c>
      <c r="E9" s="947">
        <v>1377.246562</v>
      </c>
      <c r="F9" s="947">
        <v>3927.1718220000002</v>
      </c>
      <c r="G9" s="947">
        <v>1140.683092</v>
      </c>
      <c r="H9" s="947">
        <v>940.3481690000001</v>
      </c>
      <c r="I9" s="945">
        <v>-17.176551862759354</v>
      </c>
      <c r="J9" s="944">
        <v>-17.562715219066277</v>
      </c>
      <c r="K9" s="995"/>
      <c r="L9" s="995"/>
      <c r="M9" s="995"/>
      <c r="N9" s="995"/>
      <c r="O9" s="892"/>
      <c r="P9" s="892"/>
      <c r="Q9" s="892"/>
      <c r="R9" s="892"/>
      <c r="S9" s="892"/>
      <c r="T9" s="891"/>
    </row>
    <row r="10" spans="1:20" ht="15" customHeight="1">
      <c r="A10" s="892"/>
      <c r="B10" s="948">
        <v>3</v>
      </c>
      <c r="C10" s="1000" t="s">
        <v>877</v>
      </c>
      <c r="D10" s="946">
        <v>6675.8370440000008</v>
      </c>
      <c r="E10" s="947">
        <v>1661.894366</v>
      </c>
      <c r="F10" s="947">
        <v>6069.6595900000002</v>
      </c>
      <c r="G10" s="947">
        <v>1619.9973669999999</v>
      </c>
      <c r="H10" s="947">
        <v>1962.8048800000001</v>
      </c>
      <c r="I10" s="945">
        <v>-2.5210386326082528</v>
      </c>
      <c r="J10" s="944">
        <v>21.160991985735762</v>
      </c>
      <c r="K10" s="995"/>
      <c r="L10" s="995"/>
      <c r="M10" s="995"/>
      <c r="N10" s="995"/>
      <c r="O10" s="892"/>
      <c r="P10" s="892"/>
      <c r="Q10" s="892"/>
      <c r="R10" s="892"/>
      <c r="S10" s="892"/>
      <c r="T10" s="891"/>
    </row>
    <row r="11" spans="1:20" ht="15" customHeight="1">
      <c r="A11" s="892"/>
      <c r="B11" s="948">
        <v>4</v>
      </c>
      <c r="C11" s="1000" t="s">
        <v>876</v>
      </c>
      <c r="D11" s="946">
        <v>5807.7349599999998</v>
      </c>
      <c r="E11" s="947">
        <v>887.14625599999999</v>
      </c>
      <c r="F11" s="947">
        <v>5462.787934</v>
      </c>
      <c r="G11" s="947">
        <v>1404.15742</v>
      </c>
      <c r="H11" s="947">
        <v>947.57479899999998</v>
      </c>
      <c r="I11" s="945">
        <v>58.278007769668136</v>
      </c>
      <c r="J11" s="944">
        <v>-32.516483871160261</v>
      </c>
      <c r="K11" s="995"/>
      <c r="L11" s="995"/>
      <c r="M11" s="995"/>
      <c r="N11" s="995"/>
      <c r="O11" s="892"/>
      <c r="P11" s="892"/>
      <c r="Q11" s="892"/>
      <c r="R11" s="892"/>
      <c r="S11" s="892"/>
      <c r="T11" s="891"/>
    </row>
    <row r="12" spans="1:20" ht="15" customHeight="1">
      <c r="A12" s="892"/>
      <c r="B12" s="948">
        <v>5</v>
      </c>
      <c r="C12" s="1000" t="s">
        <v>875</v>
      </c>
      <c r="D12" s="946">
        <v>1362.9401379999999</v>
      </c>
      <c r="E12" s="947">
        <v>288.10579000000001</v>
      </c>
      <c r="F12" s="947">
        <v>792.03010399999994</v>
      </c>
      <c r="G12" s="947">
        <v>169.66405399999999</v>
      </c>
      <c r="H12" s="947">
        <v>82.910961</v>
      </c>
      <c r="I12" s="945">
        <v>-41.110501805604116</v>
      </c>
      <c r="J12" s="944">
        <v>-51.132276374817728</v>
      </c>
      <c r="K12" s="995"/>
      <c r="L12" s="995"/>
      <c r="M12" s="995"/>
      <c r="N12" s="995"/>
      <c r="O12" s="892"/>
      <c r="P12" s="892"/>
      <c r="Q12" s="892"/>
      <c r="R12" s="892"/>
      <c r="S12" s="892"/>
      <c r="T12" s="891"/>
    </row>
    <row r="13" spans="1:20" ht="15" customHeight="1">
      <c r="A13" s="892"/>
      <c r="B13" s="948">
        <v>6</v>
      </c>
      <c r="C13" s="1000" t="s">
        <v>874</v>
      </c>
      <c r="D13" s="946">
        <v>12971.246654000002</v>
      </c>
      <c r="E13" s="947">
        <v>5207.9281220000003</v>
      </c>
      <c r="F13" s="947">
        <v>4866.3378539999994</v>
      </c>
      <c r="G13" s="947">
        <v>1271.252763</v>
      </c>
      <c r="H13" s="947">
        <v>1510.5264520000001</v>
      </c>
      <c r="I13" s="945">
        <v>-75.590047842061978</v>
      </c>
      <c r="J13" s="944">
        <v>18.821881530101365</v>
      </c>
      <c r="K13" s="995"/>
      <c r="L13" s="995"/>
      <c r="M13" s="995"/>
      <c r="N13" s="995"/>
      <c r="O13" s="892"/>
      <c r="P13" s="892"/>
      <c r="Q13" s="892"/>
      <c r="R13" s="892"/>
      <c r="S13" s="892"/>
      <c r="T13" s="891"/>
    </row>
    <row r="14" spans="1:20" ht="15" customHeight="1">
      <c r="A14" s="892"/>
      <c r="B14" s="948">
        <v>7</v>
      </c>
      <c r="C14" s="1000" t="s">
        <v>834</v>
      </c>
      <c r="D14" s="946">
        <v>900.07417999999984</v>
      </c>
      <c r="E14" s="947">
        <v>258.47159299999998</v>
      </c>
      <c r="F14" s="947">
        <v>896.52275000000009</v>
      </c>
      <c r="G14" s="947">
        <v>272.24653900000004</v>
      </c>
      <c r="H14" s="947">
        <v>379.97165999999999</v>
      </c>
      <c r="I14" s="945">
        <v>5.3293848813784592</v>
      </c>
      <c r="J14" s="944">
        <v>39.568958854606393</v>
      </c>
      <c r="K14" s="995"/>
      <c r="L14" s="995"/>
      <c r="M14" s="995"/>
      <c r="N14" s="995"/>
      <c r="O14" s="892"/>
      <c r="P14" s="892"/>
      <c r="Q14" s="892"/>
      <c r="R14" s="892"/>
      <c r="S14" s="892"/>
      <c r="T14" s="891"/>
    </row>
    <row r="15" spans="1:20" ht="15" customHeight="1">
      <c r="A15" s="892"/>
      <c r="B15" s="948">
        <v>8</v>
      </c>
      <c r="C15" s="1000" t="s">
        <v>796</v>
      </c>
      <c r="D15" s="946">
        <v>7065.1310359999989</v>
      </c>
      <c r="E15" s="947">
        <v>1913.3828060000001</v>
      </c>
      <c r="F15" s="947">
        <v>6367.6142799999998</v>
      </c>
      <c r="G15" s="947">
        <v>1814.8352640000001</v>
      </c>
      <c r="H15" s="947">
        <v>1956.2211180000002</v>
      </c>
      <c r="I15" s="945">
        <v>-5.150435223467781</v>
      </c>
      <c r="J15" s="944">
        <v>7.7905613145502741</v>
      </c>
      <c r="K15" s="995"/>
      <c r="L15" s="995"/>
      <c r="M15" s="995"/>
      <c r="N15" s="995"/>
      <c r="O15" s="897"/>
      <c r="P15" s="892"/>
      <c r="Q15" s="892"/>
      <c r="R15" s="892"/>
      <c r="S15" s="892"/>
      <c r="T15" s="891"/>
    </row>
    <row r="16" spans="1:20" ht="15" customHeight="1">
      <c r="A16" s="892"/>
      <c r="B16" s="948">
        <v>9</v>
      </c>
      <c r="C16" s="1000" t="s">
        <v>836</v>
      </c>
      <c r="D16" s="946">
        <v>13325.280004</v>
      </c>
      <c r="E16" s="947">
        <v>1679.244019</v>
      </c>
      <c r="F16" s="947">
        <v>7513.5382040000004</v>
      </c>
      <c r="G16" s="947">
        <v>629.12242100000003</v>
      </c>
      <c r="H16" s="947">
        <v>762.97640299999989</v>
      </c>
      <c r="I16" s="945">
        <v>-62.535378189130235</v>
      </c>
      <c r="J16" s="944">
        <v>21.276301325779627</v>
      </c>
      <c r="K16" s="995"/>
      <c r="L16" s="995"/>
      <c r="M16" s="995"/>
      <c r="N16" s="995"/>
      <c r="O16" s="892"/>
      <c r="P16" s="892"/>
      <c r="Q16" s="892"/>
      <c r="R16" s="892"/>
      <c r="S16" s="892"/>
      <c r="T16" s="891"/>
    </row>
    <row r="17" spans="1:20" ht="15" customHeight="1">
      <c r="A17" s="892"/>
      <c r="B17" s="948">
        <v>10</v>
      </c>
      <c r="C17" s="1000" t="s">
        <v>873</v>
      </c>
      <c r="D17" s="946">
        <v>9848.1951570000001</v>
      </c>
      <c r="E17" s="947">
        <v>3069.0868579999997</v>
      </c>
      <c r="F17" s="947">
        <v>6513.7238609999995</v>
      </c>
      <c r="G17" s="947">
        <v>1255.4229810000002</v>
      </c>
      <c r="H17" s="947">
        <v>1192.2710970000001</v>
      </c>
      <c r="I17" s="945">
        <v>-59.094576364707095</v>
      </c>
      <c r="J17" s="944">
        <v>-5.0303272248287954</v>
      </c>
      <c r="K17" s="995"/>
      <c r="L17" s="995"/>
      <c r="M17" s="995"/>
      <c r="N17" s="995"/>
      <c r="O17" s="892"/>
      <c r="P17" s="892"/>
      <c r="Q17" s="892"/>
      <c r="R17" s="892"/>
      <c r="S17" s="892"/>
      <c r="T17" s="891"/>
    </row>
    <row r="18" spans="1:20" ht="15" customHeight="1">
      <c r="A18" s="892"/>
      <c r="B18" s="948">
        <v>11</v>
      </c>
      <c r="C18" s="1000" t="s">
        <v>872</v>
      </c>
      <c r="D18" s="946">
        <v>680.96886300000006</v>
      </c>
      <c r="E18" s="947">
        <v>171.06909300000001</v>
      </c>
      <c r="F18" s="947">
        <v>525.41392099999996</v>
      </c>
      <c r="G18" s="947">
        <v>185.93202400000001</v>
      </c>
      <c r="H18" s="947">
        <v>190.79531800000001</v>
      </c>
      <c r="I18" s="945">
        <v>8.688261999495154</v>
      </c>
      <c r="J18" s="944">
        <v>2.6156301079151518</v>
      </c>
      <c r="K18" s="995"/>
      <c r="L18" s="995"/>
      <c r="M18" s="995"/>
      <c r="N18" s="995"/>
      <c r="O18" s="892"/>
      <c r="P18" s="892"/>
      <c r="Q18" s="892"/>
      <c r="R18" s="892"/>
      <c r="S18" s="892"/>
      <c r="T18" s="891"/>
    </row>
    <row r="19" spans="1:20" ht="15" customHeight="1">
      <c r="A19" s="892"/>
      <c r="B19" s="948">
        <v>12</v>
      </c>
      <c r="C19" s="1000" t="s">
        <v>871</v>
      </c>
      <c r="D19" s="946">
        <v>3309.004097</v>
      </c>
      <c r="E19" s="947">
        <v>951.43031900000005</v>
      </c>
      <c r="F19" s="947">
        <v>2645.6516360000001</v>
      </c>
      <c r="G19" s="947">
        <v>866.94403</v>
      </c>
      <c r="H19" s="947">
        <v>620.20074999999997</v>
      </c>
      <c r="I19" s="945">
        <v>-8.8799239747582703</v>
      </c>
      <c r="J19" s="944">
        <v>-28.46126986998226</v>
      </c>
      <c r="K19" s="995"/>
      <c r="L19" s="995"/>
      <c r="M19" s="995"/>
      <c r="N19" s="995"/>
      <c r="O19" s="897"/>
      <c r="P19" s="892"/>
      <c r="Q19" s="892"/>
      <c r="R19" s="892"/>
      <c r="S19" s="892"/>
      <c r="T19" s="891"/>
    </row>
    <row r="20" spans="1:20" ht="15" customHeight="1">
      <c r="A20" s="892"/>
      <c r="B20" s="948">
        <v>13</v>
      </c>
      <c r="C20" s="1000" t="s">
        <v>870</v>
      </c>
      <c r="D20" s="946">
        <v>1915.7542109999997</v>
      </c>
      <c r="E20" s="947">
        <v>629.77771299999995</v>
      </c>
      <c r="F20" s="947">
        <v>2275.499554</v>
      </c>
      <c r="G20" s="947">
        <v>588.045162</v>
      </c>
      <c r="H20" s="947">
        <v>966.19660699999997</v>
      </c>
      <c r="I20" s="945">
        <v>-6.6265525341002274</v>
      </c>
      <c r="J20" s="944">
        <v>64.306531102793087</v>
      </c>
      <c r="K20" s="995"/>
      <c r="L20" s="995"/>
      <c r="M20" s="995"/>
      <c r="N20" s="995"/>
      <c r="O20" s="892"/>
      <c r="P20" s="892"/>
      <c r="Q20" s="892"/>
      <c r="R20" s="892"/>
      <c r="S20" s="892"/>
      <c r="T20" s="891"/>
    </row>
    <row r="21" spans="1:20" ht="15" customHeight="1">
      <c r="A21" s="892"/>
      <c r="B21" s="948">
        <v>14</v>
      </c>
      <c r="C21" s="1000" t="s">
        <v>869</v>
      </c>
      <c r="D21" s="946">
        <v>3520.3020940000001</v>
      </c>
      <c r="E21" s="947">
        <v>981.70317999999997</v>
      </c>
      <c r="F21" s="947">
        <v>2617.5641559999999</v>
      </c>
      <c r="G21" s="947">
        <v>1044.7335290000001</v>
      </c>
      <c r="H21" s="947">
        <v>880.51830500000005</v>
      </c>
      <c r="I21" s="945">
        <v>6.4205098123447186</v>
      </c>
      <c r="J21" s="944">
        <v>-15.718383630051946</v>
      </c>
      <c r="K21" s="995"/>
      <c r="L21" s="995"/>
      <c r="M21" s="995"/>
      <c r="N21" s="995"/>
      <c r="O21" s="892"/>
      <c r="P21" s="892"/>
      <c r="Q21" s="892"/>
      <c r="R21" s="892"/>
      <c r="S21" s="892"/>
      <c r="T21" s="891"/>
    </row>
    <row r="22" spans="1:20" ht="15" customHeight="1">
      <c r="A22" s="892"/>
      <c r="B22" s="948">
        <v>15</v>
      </c>
      <c r="C22" s="1000" t="s">
        <v>839</v>
      </c>
      <c r="D22" s="946">
        <v>21236.288027999999</v>
      </c>
      <c r="E22" s="947">
        <v>4841.359794</v>
      </c>
      <c r="F22" s="947">
        <v>18909.934304999999</v>
      </c>
      <c r="G22" s="947">
        <v>5934.1294709999993</v>
      </c>
      <c r="H22" s="947">
        <v>6601.1790730000002</v>
      </c>
      <c r="I22" s="945">
        <v>22.571544431675832</v>
      </c>
      <c r="J22" s="944">
        <v>11.240900712730692</v>
      </c>
      <c r="K22" s="995"/>
      <c r="L22" s="995"/>
      <c r="M22" s="995"/>
      <c r="N22" s="995"/>
      <c r="O22" s="892"/>
      <c r="P22" s="892"/>
      <c r="Q22" s="892"/>
      <c r="R22" s="892"/>
      <c r="S22" s="892"/>
      <c r="T22" s="891"/>
    </row>
    <row r="23" spans="1:20" ht="15" customHeight="1">
      <c r="A23" s="892"/>
      <c r="B23" s="948">
        <v>16</v>
      </c>
      <c r="C23" s="1000" t="s">
        <v>868</v>
      </c>
      <c r="D23" s="946">
        <v>3668.7407999999996</v>
      </c>
      <c r="E23" s="947">
        <v>974.18747099999996</v>
      </c>
      <c r="F23" s="947">
        <v>3570.2044330000003</v>
      </c>
      <c r="G23" s="947">
        <v>1169.6835490000001</v>
      </c>
      <c r="H23" s="947">
        <v>1247.4300390000001</v>
      </c>
      <c r="I23" s="945">
        <v>20.067603394583202</v>
      </c>
      <c r="J23" s="944">
        <v>6.6467969107087015</v>
      </c>
      <c r="K23" s="995"/>
      <c r="L23" s="995"/>
      <c r="M23" s="995"/>
      <c r="N23" s="995"/>
      <c r="O23" s="892"/>
      <c r="P23" s="892"/>
      <c r="Q23" s="892"/>
      <c r="R23" s="892"/>
      <c r="S23" s="892"/>
      <c r="T23" s="891"/>
    </row>
    <row r="24" spans="1:20" ht="15" customHeight="1">
      <c r="A24" s="892"/>
      <c r="B24" s="948">
        <v>17</v>
      </c>
      <c r="C24" s="1000" t="s">
        <v>793</v>
      </c>
      <c r="D24" s="946">
        <v>10444.891071999999</v>
      </c>
      <c r="E24" s="947">
        <v>3013.9758729999999</v>
      </c>
      <c r="F24" s="947">
        <v>8628.0839520000009</v>
      </c>
      <c r="G24" s="947">
        <v>2778.305746</v>
      </c>
      <c r="H24" s="947">
        <v>2200.1780989999997</v>
      </c>
      <c r="I24" s="945">
        <v>-7.8192439797277586</v>
      </c>
      <c r="J24" s="944">
        <v>-20.808640223717134</v>
      </c>
      <c r="K24" s="995"/>
      <c r="L24" s="995"/>
      <c r="M24" s="995"/>
      <c r="N24" s="995"/>
      <c r="O24" s="892"/>
      <c r="P24" s="892"/>
      <c r="Q24" s="892"/>
      <c r="R24" s="892"/>
      <c r="S24" s="892"/>
      <c r="T24" s="891"/>
    </row>
    <row r="25" spans="1:20" ht="15" customHeight="1">
      <c r="A25" s="892"/>
      <c r="B25" s="948">
        <v>18</v>
      </c>
      <c r="C25" s="1000" t="s">
        <v>867</v>
      </c>
      <c r="D25" s="946">
        <v>5373.3421159999998</v>
      </c>
      <c r="E25" s="947">
        <v>1232.1158049999999</v>
      </c>
      <c r="F25" s="947">
        <v>3633.6449620000003</v>
      </c>
      <c r="G25" s="947">
        <v>1146.4833660000002</v>
      </c>
      <c r="H25" s="947">
        <v>1084.08887</v>
      </c>
      <c r="I25" s="945">
        <v>-6.9500316977104148</v>
      </c>
      <c r="J25" s="944">
        <v>-5.4422504373255975</v>
      </c>
      <c r="K25" s="995"/>
      <c r="L25" s="995"/>
      <c r="M25" s="995"/>
      <c r="N25" s="995"/>
      <c r="O25" s="892"/>
      <c r="P25" s="892"/>
      <c r="Q25" s="892"/>
      <c r="R25" s="892"/>
      <c r="S25" s="892"/>
      <c r="T25" s="891"/>
    </row>
    <row r="26" spans="1:20" ht="15" customHeight="1">
      <c r="A26" s="892"/>
      <c r="B26" s="948">
        <v>19</v>
      </c>
      <c r="C26" s="1000" t="s">
        <v>838</v>
      </c>
      <c r="D26" s="946">
        <v>23354.445427999999</v>
      </c>
      <c r="E26" s="947">
        <v>5689.0072280000004</v>
      </c>
      <c r="F26" s="947">
        <v>23906.278193999999</v>
      </c>
      <c r="G26" s="947">
        <v>8007.7959810000002</v>
      </c>
      <c r="H26" s="947">
        <v>5814.5229040000004</v>
      </c>
      <c r="I26" s="945">
        <v>40.759110686086814</v>
      </c>
      <c r="J26" s="944">
        <v>-27.38922272999902</v>
      </c>
      <c r="K26" s="995"/>
      <c r="L26" s="995"/>
      <c r="M26" s="995"/>
      <c r="N26" s="995"/>
      <c r="O26" s="892"/>
      <c r="P26" s="892"/>
      <c r="Q26" s="892"/>
      <c r="R26" s="892"/>
      <c r="S26" s="892"/>
      <c r="T26" s="891"/>
    </row>
    <row r="27" spans="1:20" ht="15" customHeight="1">
      <c r="A27" s="892"/>
      <c r="B27" s="948">
        <v>20</v>
      </c>
      <c r="C27" s="1000" t="s">
        <v>866</v>
      </c>
      <c r="D27" s="946">
        <v>1016.5917979999999</v>
      </c>
      <c r="E27" s="947">
        <v>280.25511299999999</v>
      </c>
      <c r="F27" s="947">
        <v>934.21935799999994</v>
      </c>
      <c r="G27" s="947">
        <v>277.172707</v>
      </c>
      <c r="H27" s="947">
        <v>306.76186900000005</v>
      </c>
      <c r="I27" s="945">
        <v>-1.0998571861916275</v>
      </c>
      <c r="J27" s="944">
        <v>10.675351956641265</v>
      </c>
      <c r="K27" s="995"/>
      <c r="L27" s="995"/>
      <c r="M27" s="995"/>
      <c r="N27" s="995"/>
      <c r="O27" s="892"/>
      <c r="P27" s="892"/>
      <c r="Q27" s="892"/>
      <c r="R27" s="892"/>
      <c r="S27" s="892"/>
      <c r="T27" s="891"/>
    </row>
    <row r="28" spans="1:20" ht="15" customHeight="1">
      <c r="A28" s="892"/>
      <c r="B28" s="948">
        <v>21</v>
      </c>
      <c r="C28" s="1000" t="s">
        <v>865</v>
      </c>
      <c r="D28" s="946">
        <v>2550.296163</v>
      </c>
      <c r="E28" s="947">
        <v>560.06413099999997</v>
      </c>
      <c r="F28" s="947">
        <v>3838.9391039999996</v>
      </c>
      <c r="G28" s="947">
        <v>792.62591699999996</v>
      </c>
      <c r="H28" s="947">
        <v>1365.9491230000001</v>
      </c>
      <c r="I28" s="945">
        <v>41.524135028029491</v>
      </c>
      <c r="J28" s="944">
        <v>72.332129659595779</v>
      </c>
      <c r="K28" s="995"/>
      <c r="L28" s="995"/>
      <c r="M28" s="995"/>
      <c r="N28" s="995"/>
      <c r="O28" s="892"/>
      <c r="P28" s="892"/>
      <c r="Q28" s="892"/>
      <c r="R28" s="892"/>
      <c r="S28" s="892"/>
      <c r="T28" s="891"/>
    </row>
    <row r="29" spans="1:20" ht="15" customHeight="1">
      <c r="A29" s="892"/>
      <c r="B29" s="948">
        <v>22</v>
      </c>
      <c r="C29" s="1000" t="s">
        <v>785</v>
      </c>
      <c r="D29" s="946">
        <v>2721.3633720000003</v>
      </c>
      <c r="E29" s="947">
        <v>1309.4939140000001</v>
      </c>
      <c r="F29" s="947">
        <v>120.13956</v>
      </c>
      <c r="G29" s="947">
        <v>92.012422999999998</v>
      </c>
      <c r="H29" s="947">
        <v>0</v>
      </c>
      <c r="I29" s="945">
        <v>-92.973436377498132</v>
      </c>
      <c r="J29" s="944">
        <v>-100</v>
      </c>
      <c r="K29" s="995"/>
      <c r="L29" s="995"/>
      <c r="M29" s="995"/>
      <c r="N29" s="995"/>
      <c r="O29" s="892"/>
      <c r="P29" s="892"/>
      <c r="Q29" s="892"/>
      <c r="R29" s="892"/>
      <c r="S29" s="892"/>
      <c r="T29" s="891"/>
    </row>
    <row r="30" spans="1:20" ht="15" customHeight="1">
      <c r="A30" s="892"/>
      <c r="B30" s="948">
        <v>23</v>
      </c>
      <c r="C30" s="1000" t="s">
        <v>843</v>
      </c>
      <c r="D30" s="946">
        <v>66894.329748000004</v>
      </c>
      <c r="E30" s="947">
        <v>19793.875006000002</v>
      </c>
      <c r="F30" s="947">
        <v>42236.664445999995</v>
      </c>
      <c r="G30" s="947">
        <v>10046.054512999999</v>
      </c>
      <c r="H30" s="947">
        <v>9857.5211820000004</v>
      </c>
      <c r="I30" s="945">
        <v>-49.246650744461121</v>
      </c>
      <c r="J30" s="944">
        <v>-1.8766903041988172</v>
      </c>
      <c r="K30" s="995"/>
      <c r="L30" s="995"/>
      <c r="M30" s="995"/>
      <c r="N30" s="995"/>
      <c r="O30" s="892"/>
      <c r="P30" s="892"/>
      <c r="Q30" s="892"/>
      <c r="R30" s="892"/>
      <c r="S30" s="892"/>
      <c r="T30" s="891"/>
    </row>
    <row r="31" spans="1:20" ht="15" customHeight="1">
      <c r="A31" s="892"/>
      <c r="B31" s="948">
        <v>24</v>
      </c>
      <c r="C31" s="1000" t="s">
        <v>833</v>
      </c>
      <c r="D31" s="946">
        <v>17179.470343000001</v>
      </c>
      <c r="E31" s="947">
        <v>4618.1417380000003</v>
      </c>
      <c r="F31" s="947">
        <v>11139.439421999999</v>
      </c>
      <c r="G31" s="947">
        <v>3256.708768</v>
      </c>
      <c r="H31" s="947">
        <v>2969.6062490000004</v>
      </c>
      <c r="I31" s="945">
        <v>-29.480103626910378</v>
      </c>
      <c r="J31" s="944">
        <v>-8.8157259200156943</v>
      </c>
      <c r="K31" s="995"/>
      <c r="L31" s="995"/>
      <c r="M31" s="995"/>
      <c r="N31" s="995"/>
      <c r="O31" s="892"/>
      <c r="P31" s="892"/>
      <c r="Q31" s="892"/>
      <c r="R31" s="892"/>
      <c r="S31" s="892"/>
      <c r="T31" s="891"/>
    </row>
    <row r="32" spans="1:20" ht="15" customHeight="1">
      <c r="A32" s="892"/>
      <c r="B32" s="948">
        <v>25</v>
      </c>
      <c r="C32" s="1000" t="s">
        <v>840</v>
      </c>
      <c r="D32" s="946">
        <v>25518.379717</v>
      </c>
      <c r="E32" s="947">
        <v>7024.6609200000003</v>
      </c>
      <c r="F32" s="947">
        <v>25944.179993999998</v>
      </c>
      <c r="G32" s="947">
        <v>7508.9776860000002</v>
      </c>
      <c r="H32" s="947">
        <v>6262.1123629999993</v>
      </c>
      <c r="I32" s="945">
        <v>6.8945216219774608</v>
      </c>
      <c r="J32" s="944">
        <v>-16.60499438325273</v>
      </c>
      <c r="K32" s="995"/>
      <c r="L32" s="995"/>
      <c r="M32" s="995"/>
      <c r="N32" s="995"/>
      <c r="O32" s="892"/>
      <c r="P32" s="892"/>
      <c r="Q32" s="892"/>
      <c r="R32" s="892"/>
      <c r="S32" s="892"/>
      <c r="T32" s="891"/>
    </row>
    <row r="33" spans="1:20" ht="15" customHeight="1">
      <c r="A33" s="892"/>
      <c r="B33" s="948">
        <v>26</v>
      </c>
      <c r="C33" s="1000" t="s">
        <v>864</v>
      </c>
      <c r="D33" s="946">
        <v>94.102152999999987</v>
      </c>
      <c r="E33" s="947">
        <v>17.997634999999999</v>
      </c>
      <c r="F33" s="947">
        <v>124.33234399999999</v>
      </c>
      <c r="G33" s="947">
        <v>22.034475999999998</v>
      </c>
      <c r="H33" s="947">
        <v>185.104645</v>
      </c>
      <c r="I33" s="945">
        <v>22.429841476393975</v>
      </c>
      <c r="J33" s="944">
        <v>740.06828662501448</v>
      </c>
      <c r="K33" s="995"/>
      <c r="L33" s="995"/>
      <c r="M33" s="995"/>
      <c r="N33" s="995"/>
      <c r="O33" s="892"/>
      <c r="P33" s="892"/>
      <c r="Q33" s="892"/>
      <c r="R33" s="892"/>
      <c r="S33" s="892"/>
      <c r="T33" s="891"/>
    </row>
    <row r="34" spans="1:20" s="1001" customFormat="1" ht="15" customHeight="1">
      <c r="A34" s="1003"/>
      <c r="B34" s="1010">
        <v>27</v>
      </c>
      <c r="C34" s="1009" t="s">
        <v>845</v>
      </c>
      <c r="D34" s="1008">
        <v>48423.703864999996</v>
      </c>
      <c r="E34" s="1007">
        <v>10793.247696999999</v>
      </c>
      <c r="F34" s="1007">
        <v>39859.417666000008</v>
      </c>
      <c r="G34" s="1007">
        <v>12398.481981000001</v>
      </c>
      <c r="H34" s="1007">
        <v>8712.2487690000016</v>
      </c>
      <c r="I34" s="1006">
        <v>14.872578940685102</v>
      </c>
      <c r="J34" s="1005">
        <v>-29.731326928965586</v>
      </c>
      <c r="K34" s="1004"/>
      <c r="L34" s="1004"/>
      <c r="M34" s="1004"/>
      <c r="N34" s="1004"/>
      <c r="O34" s="1003"/>
      <c r="P34" s="1003"/>
      <c r="Q34" s="1003"/>
      <c r="R34" s="1003"/>
      <c r="S34" s="1003"/>
      <c r="T34" s="1002"/>
    </row>
    <row r="35" spans="1:20" ht="15" customHeight="1">
      <c r="A35" s="892"/>
      <c r="B35" s="948">
        <v>28</v>
      </c>
      <c r="C35" s="1000" t="s">
        <v>863</v>
      </c>
      <c r="D35" s="946">
        <v>1123.0515490000003</v>
      </c>
      <c r="E35" s="947">
        <v>317.41278799999998</v>
      </c>
      <c r="F35" s="947">
        <v>890.55819499999984</v>
      </c>
      <c r="G35" s="947">
        <v>246.73117299999998</v>
      </c>
      <c r="H35" s="947">
        <v>87.102561999999992</v>
      </c>
      <c r="I35" s="945">
        <v>-22.268042647355472</v>
      </c>
      <c r="J35" s="944">
        <v>-64.697382604345663</v>
      </c>
      <c r="K35" s="995"/>
      <c r="L35" s="995"/>
      <c r="M35" s="995"/>
      <c r="N35" s="995"/>
      <c r="O35" s="892"/>
      <c r="P35" s="892"/>
      <c r="Q35" s="892"/>
      <c r="R35" s="892"/>
      <c r="S35" s="892"/>
      <c r="T35" s="891"/>
    </row>
    <row r="36" spans="1:20" ht="15" customHeight="1">
      <c r="A36" s="892"/>
      <c r="B36" s="948">
        <v>29</v>
      </c>
      <c r="C36" s="1000" t="s">
        <v>781</v>
      </c>
      <c r="D36" s="946">
        <v>6672.7299889999995</v>
      </c>
      <c r="E36" s="947">
        <v>1457.79232</v>
      </c>
      <c r="F36" s="947">
        <v>6308.2204829999991</v>
      </c>
      <c r="G36" s="947">
        <v>1519.3738470000001</v>
      </c>
      <c r="H36" s="947">
        <v>1136.694565</v>
      </c>
      <c r="I36" s="945">
        <v>4.2243004133812434</v>
      </c>
      <c r="J36" s="944">
        <v>-25.186644008359053</v>
      </c>
      <c r="K36" s="995"/>
      <c r="L36" s="995"/>
      <c r="M36" s="995"/>
      <c r="N36" s="995"/>
      <c r="O36" s="892"/>
      <c r="P36" s="892"/>
      <c r="Q36" s="892"/>
      <c r="R36" s="892"/>
      <c r="S36" s="892"/>
      <c r="T36" s="891"/>
    </row>
    <row r="37" spans="1:20" ht="15" customHeight="1">
      <c r="A37" s="892"/>
      <c r="B37" s="948">
        <v>30</v>
      </c>
      <c r="C37" s="1000" t="s">
        <v>846</v>
      </c>
      <c r="D37" s="946">
        <v>213356.47462600001</v>
      </c>
      <c r="E37" s="947">
        <v>49585.691717000002</v>
      </c>
      <c r="F37" s="947">
        <v>161482.059201</v>
      </c>
      <c r="G37" s="947">
        <v>41367.769021</v>
      </c>
      <c r="H37" s="947">
        <v>22638.828527000001</v>
      </c>
      <c r="I37" s="945">
        <v>-16.573173452741329</v>
      </c>
      <c r="J37" s="944">
        <v>-45.27423387152546</v>
      </c>
      <c r="K37" s="995"/>
      <c r="L37" s="995"/>
      <c r="M37" s="995"/>
      <c r="N37" s="995"/>
      <c r="O37" s="892"/>
      <c r="P37" s="892"/>
      <c r="Q37" s="892"/>
      <c r="R37" s="892"/>
      <c r="S37" s="892"/>
      <c r="T37" s="891"/>
    </row>
    <row r="38" spans="1:20" ht="15" customHeight="1">
      <c r="A38" s="892"/>
      <c r="B38" s="948">
        <v>31</v>
      </c>
      <c r="C38" s="1000" t="s">
        <v>862</v>
      </c>
      <c r="D38" s="946">
        <v>2843.2017540000006</v>
      </c>
      <c r="E38" s="947">
        <v>687.283098</v>
      </c>
      <c r="F38" s="947">
        <v>3222.708705</v>
      </c>
      <c r="G38" s="947">
        <v>704.25191399999994</v>
      </c>
      <c r="H38" s="947">
        <v>676.57254799999998</v>
      </c>
      <c r="I38" s="945">
        <v>2.4689703630686353</v>
      </c>
      <c r="J38" s="944">
        <v>-3.9303217285966809</v>
      </c>
      <c r="K38" s="995"/>
      <c r="L38" s="995"/>
      <c r="M38" s="995"/>
      <c r="N38" s="995"/>
      <c r="O38" s="892"/>
      <c r="P38" s="892"/>
      <c r="Q38" s="892"/>
      <c r="R38" s="892"/>
      <c r="S38" s="892"/>
      <c r="T38" s="891"/>
    </row>
    <row r="39" spans="1:20" ht="15" customHeight="1">
      <c r="A39" s="892"/>
      <c r="B39" s="948">
        <v>32</v>
      </c>
      <c r="C39" s="1000" t="s">
        <v>779</v>
      </c>
      <c r="D39" s="946">
        <v>3572.1629619999999</v>
      </c>
      <c r="E39" s="947">
        <v>798.18351899999993</v>
      </c>
      <c r="F39" s="947">
        <v>2915.4119799999999</v>
      </c>
      <c r="G39" s="947">
        <v>810.70453199999997</v>
      </c>
      <c r="H39" s="947">
        <v>732.86265000000003</v>
      </c>
      <c r="I39" s="945">
        <v>1.5686884910486327</v>
      </c>
      <c r="J39" s="944">
        <v>-9.6017573514686916</v>
      </c>
      <c r="K39" s="995"/>
      <c r="L39" s="995"/>
      <c r="M39" s="995"/>
      <c r="N39" s="995"/>
      <c r="O39" s="892"/>
      <c r="P39" s="892"/>
      <c r="Q39" s="892"/>
      <c r="R39" s="892"/>
      <c r="S39" s="892"/>
      <c r="T39" s="891"/>
    </row>
    <row r="40" spans="1:20" ht="15" customHeight="1">
      <c r="A40" s="892"/>
      <c r="B40" s="948">
        <v>33</v>
      </c>
      <c r="C40" s="1000" t="s">
        <v>861</v>
      </c>
      <c r="D40" s="946">
        <v>1511.8721419999999</v>
      </c>
      <c r="E40" s="947">
        <v>586.22157799999991</v>
      </c>
      <c r="F40" s="947">
        <v>1524.5240269999997</v>
      </c>
      <c r="G40" s="947">
        <v>462.30043999999998</v>
      </c>
      <c r="H40" s="947">
        <v>245.594221</v>
      </c>
      <c r="I40" s="945">
        <v>-21.138958825565439</v>
      </c>
      <c r="J40" s="944">
        <v>-46.875624647902129</v>
      </c>
      <c r="K40" s="995"/>
      <c r="L40" s="995"/>
      <c r="M40" s="995"/>
      <c r="N40" s="995"/>
      <c r="O40" s="892"/>
      <c r="P40" s="892"/>
      <c r="Q40" s="892"/>
      <c r="R40" s="892"/>
      <c r="S40" s="892"/>
      <c r="T40" s="891"/>
    </row>
    <row r="41" spans="1:20" ht="15" customHeight="1">
      <c r="A41" s="892"/>
      <c r="B41" s="948">
        <v>34</v>
      </c>
      <c r="C41" s="1000" t="s">
        <v>860</v>
      </c>
      <c r="D41" s="946">
        <v>472.30941799999999</v>
      </c>
      <c r="E41" s="947">
        <v>91.873896999999999</v>
      </c>
      <c r="F41" s="947">
        <v>238.51066599999993</v>
      </c>
      <c r="G41" s="947">
        <v>100.84338</v>
      </c>
      <c r="H41" s="947">
        <v>43.175741000000002</v>
      </c>
      <c r="I41" s="945">
        <v>9.762819792002503</v>
      </c>
      <c r="J41" s="944">
        <v>-57.185349201901005</v>
      </c>
      <c r="K41" s="995"/>
      <c r="L41" s="995"/>
      <c r="M41" s="995"/>
      <c r="N41" s="995"/>
      <c r="O41" s="892"/>
      <c r="P41" s="892"/>
      <c r="Q41" s="892"/>
      <c r="R41" s="892"/>
      <c r="S41" s="892"/>
      <c r="T41" s="891"/>
    </row>
    <row r="42" spans="1:20" ht="15" customHeight="1">
      <c r="A42" s="892"/>
      <c r="B42" s="948">
        <v>35</v>
      </c>
      <c r="C42" s="1000" t="s">
        <v>815</v>
      </c>
      <c r="D42" s="946">
        <v>8049.6411249999992</v>
      </c>
      <c r="E42" s="947">
        <v>2692.6315380000001</v>
      </c>
      <c r="F42" s="947">
        <v>6772.757959999999</v>
      </c>
      <c r="G42" s="947">
        <v>2843.2525989999999</v>
      </c>
      <c r="H42" s="947">
        <v>3080.1847280000002</v>
      </c>
      <c r="I42" s="945">
        <v>5.5938236953087142</v>
      </c>
      <c r="J42" s="944">
        <v>8.3331368125129472</v>
      </c>
      <c r="K42" s="995"/>
      <c r="L42" s="995"/>
      <c r="M42" s="995"/>
      <c r="N42" s="995"/>
      <c r="O42" s="892"/>
      <c r="P42" s="892"/>
      <c r="Q42" s="892"/>
      <c r="R42" s="892"/>
      <c r="S42" s="892"/>
      <c r="T42" s="891"/>
    </row>
    <row r="43" spans="1:20" ht="15" customHeight="1">
      <c r="A43" s="892"/>
      <c r="B43" s="948">
        <v>36</v>
      </c>
      <c r="C43" s="1000" t="s">
        <v>844</v>
      </c>
      <c r="D43" s="946">
        <v>32215.027093000001</v>
      </c>
      <c r="E43" s="947">
        <v>7645.5258189999995</v>
      </c>
      <c r="F43" s="947">
        <v>33350.458185000003</v>
      </c>
      <c r="G43" s="947">
        <v>5059.8671749999994</v>
      </c>
      <c r="H43" s="947">
        <v>10609.985654</v>
      </c>
      <c r="I43" s="945">
        <v>-33.819238927613654</v>
      </c>
      <c r="J43" s="944">
        <v>109.68901528526786</v>
      </c>
      <c r="K43" s="995"/>
      <c r="L43" s="995"/>
      <c r="M43" s="995"/>
      <c r="N43" s="995"/>
      <c r="O43" s="892"/>
      <c r="P43" s="892"/>
      <c r="Q43" s="892"/>
      <c r="R43" s="892"/>
      <c r="S43" s="892"/>
      <c r="T43" s="891"/>
    </row>
    <row r="44" spans="1:20" ht="15" customHeight="1">
      <c r="A44" s="892"/>
      <c r="B44" s="948">
        <v>37</v>
      </c>
      <c r="C44" s="1000" t="s">
        <v>859</v>
      </c>
      <c r="D44" s="946">
        <v>1409.6381289999999</v>
      </c>
      <c r="E44" s="947">
        <v>102.086799</v>
      </c>
      <c r="F44" s="947">
        <v>1527.028497</v>
      </c>
      <c r="G44" s="947">
        <v>349.28438500000004</v>
      </c>
      <c r="H44" s="947">
        <v>497.42311900000004</v>
      </c>
      <c r="I44" s="945">
        <v>242.14451664803403</v>
      </c>
      <c r="J44" s="944">
        <v>42.412068893374652</v>
      </c>
      <c r="K44" s="995"/>
      <c r="L44" s="995"/>
      <c r="M44" s="995"/>
      <c r="N44" s="995"/>
      <c r="O44" s="892"/>
      <c r="P44" s="892"/>
      <c r="Q44" s="892"/>
      <c r="R44" s="892"/>
      <c r="S44" s="892"/>
      <c r="T44" s="891"/>
    </row>
    <row r="45" spans="1:20" ht="15" customHeight="1">
      <c r="A45" s="892"/>
      <c r="B45" s="948">
        <v>38</v>
      </c>
      <c r="C45" s="1000" t="s">
        <v>858</v>
      </c>
      <c r="D45" s="946">
        <v>2594.0484939999997</v>
      </c>
      <c r="E45" s="947">
        <v>677.48032699999999</v>
      </c>
      <c r="F45" s="947">
        <v>2158.3417059999997</v>
      </c>
      <c r="G45" s="947">
        <v>661.98624599999994</v>
      </c>
      <c r="H45" s="947">
        <v>628.18599399999994</v>
      </c>
      <c r="I45" s="945">
        <v>-2.2870156346252202</v>
      </c>
      <c r="J45" s="944">
        <v>-5.1058843298082621</v>
      </c>
      <c r="K45" s="995"/>
      <c r="L45" s="995"/>
      <c r="M45" s="995"/>
      <c r="N45" s="995"/>
      <c r="O45" s="892"/>
      <c r="P45" s="892"/>
      <c r="Q45" s="892"/>
      <c r="R45" s="892"/>
      <c r="S45" s="892"/>
      <c r="T45" s="891"/>
    </row>
    <row r="46" spans="1:20" ht="15" customHeight="1">
      <c r="A46" s="892"/>
      <c r="B46" s="948">
        <v>39</v>
      </c>
      <c r="C46" s="1000" t="s">
        <v>857</v>
      </c>
      <c r="D46" s="946">
        <v>1069.9732820000002</v>
      </c>
      <c r="E46" s="947">
        <v>372.87266499999998</v>
      </c>
      <c r="F46" s="947">
        <v>609.52856500000007</v>
      </c>
      <c r="G46" s="947">
        <v>234.00655399999999</v>
      </c>
      <c r="H46" s="947">
        <v>173.918465</v>
      </c>
      <c r="I46" s="945">
        <v>-37.242234155190758</v>
      </c>
      <c r="J46" s="944">
        <v>-25.677951310714136</v>
      </c>
      <c r="K46" s="995"/>
      <c r="L46" s="995"/>
      <c r="M46" s="995"/>
      <c r="N46" s="995"/>
      <c r="O46" s="892"/>
      <c r="P46" s="892"/>
      <c r="Q46" s="892"/>
      <c r="R46" s="892"/>
      <c r="S46" s="892"/>
      <c r="T46" s="891"/>
    </row>
    <row r="47" spans="1:20" ht="15" customHeight="1">
      <c r="A47" s="892"/>
      <c r="B47" s="948">
        <v>40</v>
      </c>
      <c r="C47" s="1000" t="s">
        <v>856</v>
      </c>
      <c r="D47" s="946">
        <v>1490.121639</v>
      </c>
      <c r="E47" s="947">
        <v>595.79364199999998</v>
      </c>
      <c r="F47" s="947">
        <v>1638.3770420000003</v>
      </c>
      <c r="G47" s="947">
        <v>624.17980899999998</v>
      </c>
      <c r="H47" s="947">
        <v>450.17166299999997</v>
      </c>
      <c r="I47" s="945">
        <v>4.7644293256825279</v>
      </c>
      <c r="J47" s="944">
        <v>-27.877887668103028</v>
      </c>
      <c r="K47" s="995"/>
      <c r="L47" s="995"/>
      <c r="M47" s="995"/>
      <c r="N47" s="995"/>
      <c r="O47" s="892"/>
      <c r="P47" s="892"/>
      <c r="Q47" s="892"/>
      <c r="R47" s="892"/>
      <c r="S47" s="892"/>
      <c r="T47" s="891"/>
    </row>
    <row r="48" spans="1:20" ht="15" customHeight="1">
      <c r="A48" s="892"/>
      <c r="B48" s="948">
        <v>41</v>
      </c>
      <c r="C48" s="1000" t="s">
        <v>855</v>
      </c>
      <c r="D48" s="946">
        <v>5.1433999999999994E-2</v>
      </c>
      <c r="E48" s="947">
        <v>1.1802999999999999E-2</v>
      </c>
      <c r="F48" s="947">
        <v>1.181281</v>
      </c>
      <c r="G48" s="947">
        <v>0.38368600000000003</v>
      </c>
      <c r="H48" s="947">
        <v>1.3283959999999999</v>
      </c>
      <c r="I48" s="945" t="s">
        <v>71</v>
      </c>
      <c r="J48" s="944">
        <v>246.21956495676147</v>
      </c>
      <c r="K48" s="995"/>
      <c r="L48" s="995"/>
      <c r="M48" s="995"/>
      <c r="N48" s="995"/>
      <c r="O48" s="892"/>
      <c r="P48" s="892"/>
      <c r="Q48" s="892"/>
      <c r="R48" s="892"/>
      <c r="S48" s="892"/>
      <c r="T48" s="891"/>
    </row>
    <row r="49" spans="1:20" ht="15" customHeight="1">
      <c r="A49" s="892"/>
      <c r="B49" s="948">
        <v>42</v>
      </c>
      <c r="C49" s="1000" t="s">
        <v>740</v>
      </c>
      <c r="D49" s="946">
        <v>102.38440900000001</v>
      </c>
      <c r="E49" s="947">
        <v>23.762911000000003</v>
      </c>
      <c r="F49" s="947">
        <v>69.853066999999996</v>
      </c>
      <c r="G49" s="947">
        <v>36.407416999999995</v>
      </c>
      <c r="H49" s="947">
        <v>44.919767</v>
      </c>
      <c r="I49" s="945">
        <v>53.211098589730824</v>
      </c>
      <c r="J49" s="944">
        <v>23.380812761311802</v>
      </c>
      <c r="K49" s="995"/>
      <c r="L49" s="995"/>
      <c r="M49" s="995"/>
      <c r="N49" s="995"/>
      <c r="O49" s="892"/>
      <c r="P49" s="892"/>
      <c r="Q49" s="892"/>
      <c r="R49" s="892"/>
      <c r="S49" s="892"/>
      <c r="T49" s="891"/>
    </row>
    <row r="50" spans="1:20" ht="15" customHeight="1">
      <c r="A50" s="892"/>
      <c r="B50" s="948">
        <v>43</v>
      </c>
      <c r="C50" s="1000" t="s">
        <v>649</v>
      </c>
      <c r="D50" s="946">
        <v>7881.3629969999993</v>
      </c>
      <c r="E50" s="947">
        <v>2188.0826619999998</v>
      </c>
      <c r="F50" s="947">
        <v>6784.7958290000006</v>
      </c>
      <c r="G50" s="947">
        <v>2352.4615279999998</v>
      </c>
      <c r="H50" s="947">
        <v>3153.1976019999997</v>
      </c>
      <c r="I50" s="945">
        <v>7.5124614282054125</v>
      </c>
      <c r="J50" s="944">
        <v>34.038221856948468</v>
      </c>
      <c r="K50" s="995"/>
      <c r="L50" s="995"/>
      <c r="M50" s="995"/>
      <c r="N50" s="995"/>
      <c r="O50" s="892"/>
      <c r="P50" s="892"/>
      <c r="Q50" s="892"/>
      <c r="R50" s="892"/>
      <c r="S50" s="892"/>
      <c r="T50" s="891"/>
    </row>
    <row r="51" spans="1:20" ht="15" customHeight="1">
      <c r="A51" s="892"/>
      <c r="B51" s="948">
        <v>44</v>
      </c>
      <c r="C51" s="1000" t="s">
        <v>767</v>
      </c>
      <c r="D51" s="946">
        <v>11296.572791000001</v>
      </c>
      <c r="E51" s="947">
        <v>3053.3131750000002</v>
      </c>
      <c r="F51" s="947">
        <v>7538.9144819999992</v>
      </c>
      <c r="G51" s="947">
        <v>2578.8720330000001</v>
      </c>
      <c r="H51" s="947">
        <v>2812.389259</v>
      </c>
      <c r="I51" s="945">
        <v>-15.538567936124011</v>
      </c>
      <c r="J51" s="944">
        <v>9.0550140918915361</v>
      </c>
      <c r="K51" s="995"/>
      <c r="L51" s="995"/>
      <c r="M51" s="995"/>
      <c r="N51" s="995"/>
      <c r="O51" s="892"/>
      <c r="P51" s="892"/>
      <c r="Q51" s="892"/>
      <c r="R51" s="892"/>
      <c r="S51" s="892"/>
      <c r="T51" s="891"/>
    </row>
    <row r="52" spans="1:20" ht="15" customHeight="1">
      <c r="A52" s="892"/>
      <c r="B52" s="948">
        <v>45</v>
      </c>
      <c r="C52" s="1000" t="s">
        <v>854</v>
      </c>
      <c r="D52" s="946">
        <v>2355.6069480000001</v>
      </c>
      <c r="E52" s="947">
        <v>471.21414400000003</v>
      </c>
      <c r="F52" s="947">
        <v>2687.6788589999996</v>
      </c>
      <c r="G52" s="947">
        <v>856.57867499999998</v>
      </c>
      <c r="H52" s="947">
        <v>779.60819800000002</v>
      </c>
      <c r="I52" s="945">
        <v>81.781189276016278</v>
      </c>
      <c r="J52" s="944">
        <v>-8.9858035515535022</v>
      </c>
      <c r="K52" s="995"/>
      <c r="L52" s="995"/>
      <c r="M52" s="995"/>
      <c r="N52" s="995"/>
      <c r="O52" s="892"/>
      <c r="P52" s="892"/>
      <c r="Q52" s="892"/>
      <c r="R52" s="892"/>
      <c r="S52" s="892"/>
      <c r="T52" s="891"/>
    </row>
    <row r="53" spans="1:20" ht="15" customHeight="1">
      <c r="A53" s="892"/>
      <c r="B53" s="948">
        <v>46</v>
      </c>
      <c r="C53" s="1000" t="s">
        <v>853</v>
      </c>
      <c r="D53" s="946">
        <v>8894.6620299999995</v>
      </c>
      <c r="E53" s="947">
        <v>2170.5703629999998</v>
      </c>
      <c r="F53" s="947">
        <v>7563.3727029999991</v>
      </c>
      <c r="G53" s="947">
        <v>2227.4224049999998</v>
      </c>
      <c r="H53" s="947">
        <v>2077.8548929999997</v>
      </c>
      <c r="I53" s="945">
        <v>2.6192213332086283</v>
      </c>
      <c r="J53" s="944">
        <v>-6.7148247976790998</v>
      </c>
      <c r="K53" s="995"/>
      <c r="L53" s="995"/>
      <c r="M53" s="995"/>
      <c r="N53" s="995"/>
      <c r="O53" s="892"/>
      <c r="P53" s="892"/>
      <c r="Q53" s="892"/>
      <c r="R53" s="892"/>
      <c r="S53" s="892"/>
      <c r="T53" s="891"/>
    </row>
    <row r="54" spans="1:20" ht="15" customHeight="1">
      <c r="A54" s="892"/>
      <c r="B54" s="948">
        <v>47</v>
      </c>
      <c r="C54" s="1000" t="s">
        <v>810</v>
      </c>
      <c r="D54" s="946">
        <v>14609.387533000001</v>
      </c>
      <c r="E54" s="947">
        <v>4047.8008740000005</v>
      </c>
      <c r="F54" s="947">
        <v>13581.764480999998</v>
      </c>
      <c r="G54" s="947">
        <v>4326.3821769999995</v>
      </c>
      <c r="H54" s="947">
        <v>4339.0670140000002</v>
      </c>
      <c r="I54" s="945">
        <v>6.8822877328129834</v>
      </c>
      <c r="J54" s="944">
        <v>0.29319732933987552</v>
      </c>
      <c r="K54" s="995"/>
      <c r="L54" s="995"/>
      <c r="M54" s="995"/>
      <c r="N54" s="995"/>
      <c r="O54" s="892"/>
      <c r="P54" s="892"/>
      <c r="Q54" s="892"/>
      <c r="R54" s="892"/>
      <c r="S54" s="892"/>
      <c r="T54" s="891"/>
    </row>
    <row r="55" spans="1:20" ht="15" customHeight="1">
      <c r="A55" s="892"/>
      <c r="B55" s="948">
        <v>48</v>
      </c>
      <c r="C55" s="1000" t="s">
        <v>852</v>
      </c>
      <c r="D55" s="946">
        <v>97520.450891000015</v>
      </c>
      <c r="E55" s="947">
        <v>30934.614705</v>
      </c>
      <c r="F55" s="947">
        <v>63812.939391000007</v>
      </c>
      <c r="G55" s="947">
        <v>25342.12674</v>
      </c>
      <c r="H55" s="947">
        <v>20201.331725</v>
      </c>
      <c r="I55" s="945">
        <v>-18.078414805974873</v>
      </c>
      <c r="J55" s="944">
        <v>-20.285570614268025</v>
      </c>
      <c r="K55" s="995"/>
      <c r="L55" s="995"/>
      <c r="M55" s="995"/>
      <c r="N55" s="995"/>
      <c r="O55" s="892"/>
      <c r="P55" s="892"/>
      <c r="Q55" s="892"/>
      <c r="R55" s="892"/>
      <c r="S55" s="892"/>
      <c r="T55" s="891"/>
    </row>
    <row r="56" spans="1:20" ht="15" customHeight="1">
      <c r="A56" s="892"/>
      <c r="B56" s="948">
        <v>49</v>
      </c>
      <c r="C56" s="1000" t="s">
        <v>851</v>
      </c>
      <c r="D56" s="946">
        <v>4115.056853</v>
      </c>
      <c r="E56" s="947">
        <v>963.37444199999993</v>
      </c>
      <c r="F56" s="947">
        <v>3589.9902690000008</v>
      </c>
      <c r="G56" s="947">
        <v>1254.086319</v>
      </c>
      <c r="H56" s="947">
        <v>876.57264599999996</v>
      </c>
      <c r="I56" s="945">
        <v>30.176415765864817</v>
      </c>
      <c r="J56" s="944">
        <v>-30.102686496175707</v>
      </c>
      <c r="K56" s="995"/>
      <c r="L56" s="995"/>
      <c r="M56" s="995"/>
      <c r="N56" s="995"/>
      <c r="O56" s="892"/>
      <c r="P56" s="892"/>
      <c r="Q56" s="892"/>
      <c r="R56" s="892"/>
      <c r="S56" s="892"/>
      <c r="T56" s="891"/>
    </row>
    <row r="57" spans="1:20" ht="15" customHeight="1">
      <c r="A57" s="892"/>
      <c r="B57" s="999"/>
      <c r="C57" s="998" t="s">
        <v>764</v>
      </c>
      <c r="D57" s="964">
        <v>188100.32201499815</v>
      </c>
      <c r="E57" s="942">
        <v>45982.166055000023</v>
      </c>
      <c r="F57" s="942">
        <v>169275.37256905576</v>
      </c>
      <c r="G57" s="942">
        <v>46374.048468999994</v>
      </c>
      <c r="H57" s="942">
        <v>57912.073785</v>
      </c>
      <c r="I57" s="941">
        <v>0.85224870340216796</v>
      </c>
      <c r="J57" s="940">
        <v>24.880349456038786</v>
      </c>
      <c r="K57" s="995"/>
      <c r="L57" s="995"/>
      <c r="M57" s="995"/>
      <c r="N57" s="995"/>
      <c r="O57" s="892"/>
      <c r="P57" s="892"/>
      <c r="Q57" s="892"/>
      <c r="R57" s="892"/>
      <c r="S57" s="892"/>
      <c r="T57" s="891"/>
    </row>
    <row r="58" spans="1:20" ht="15" customHeight="1" thickBot="1">
      <c r="A58" s="892"/>
      <c r="B58" s="997"/>
      <c r="C58" s="996" t="s">
        <v>763</v>
      </c>
      <c r="D58" s="937">
        <v>917922.2111599982</v>
      </c>
      <c r="E58" s="958">
        <v>236123.41987100005</v>
      </c>
      <c r="F58" s="958">
        <v>735294.81326105585</v>
      </c>
      <c r="G58" s="958">
        <v>207412.34891299999</v>
      </c>
      <c r="H58" s="958">
        <v>193624.26764199999</v>
      </c>
      <c r="I58" s="936">
        <v>-12.159349112292887</v>
      </c>
      <c r="J58" s="935">
        <v>-6.6476665170903004</v>
      </c>
      <c r="K58" s="995"/>
      <c r="L58" s="995"/>
      <c r="M58" s="995"/>
      <c r="N58" s="995"/>
      <c r="O58" s="892"/>
      <c r="P58" s="892"/>
      <c r="Q58" s="892"/>
      <c r="R58" s="892"/>
      <c r="S58" s="892"/>
      <c r="T58" s="891"/>
    </row>
    <row r="59" spans="1:20" ht="15.75" customHeight="1" thickTop="1">
      <c r="A59" s="892"/>
      <c r="B59" s="2622" t="s">
        <v>726</v>
      </c>
      <c r="C59" s="2615"/>
      <c r="D59" s="2615"/>
      <c r="E59" s="2615"/>
      <c r="F59" s="2615"/>
      <c r="G59" s="2615"/>
      <c r="H59" s="2615"/>
      <c r="I59" s="2615"/>
      <c r="J59" s="2615"/>
      <c r="K59" s="892"/>
      <c r="L59" s="892"/>
      <c r="M59" s="892"/>
      <c r="N59" s="892"/>
      <c r="O59" s="892"/>
      <c r="P59" s="892"/>
      <c r="Q59" s="892"/>
      <c r="R59" s="892"/>
      <c r="S59" s="892"/>
      <c r="T59" s="891"/>
    </row>
    <row r="60" spans="1:20" ht="15.75" customHeight="1">
      <c r="A60" s="892"/>
      <c r="B60" s="892"/>
      <c r="C60" s="892"/>
      <c r="D60" s="932"/>
      <c r="E60" s="932"/>
      <c r="F60" s="932"/>
      <c r="G60" s="932"/>
      <c r="H60" s="932"/>
      <c r="I60" s="892"/>
      <c r="J60" s="892"/>
      <c r="K60" s="892"/>
      <c r="L60" s="892"/>
      <c r="M60" s="892"/>
      <c r="N60" s="892"/>
      <c r="O60" s="892"/>
      <c r="P60" s="892"/>
      <c r="Q60" s="892"/>
      <c r="R60" s="892"/>
      <c r="S60" s="892"/>
      <c r="T60" s="891"/>
    </row>
    <row r="61" spans="1:20" ht="15.75" customHeight="1">
      <c r="A61" s="892"/>
      <c r="B61" s="892"/>
      <c r="C61" s="892"/>
      <c r="D61" s="934"/>
      <c r="E61" s="934"/>
      <c r="F61" s="934"/>
      <c r="G61" s="934"/>
      <c r="H61" s="934"/>
      <c r="I61" s="934"/>
      <c r="J61" s="934"/>
      <c r="K61" s="892"/>
      <c r="L61" s="892"/>
      <c r="M61" s="892"/>
      <c r="N61" s="892"/>
      <c r="O61" s="892"/>
      <c r="P61" s="892"/>
      <c r="Q61" s="892"/>
      <c r="R61" s="892"/>
      <c r="S61" s="892"/>
      <c r="T61" s="891"/>
    </row>
    <row r="62" spans="1:20" ht="15.75" customHeight="1">
      <c r="A62" s="892"/>
      <c r="B62" s="892"/>
      <c r="C62" s="892"/>
      <c r="D62" s="931"/>
      <c r="E62" s="931"/>
      <c r="F62" s="931"/>
      <c r="G62" s="931"/>
      <c r="H62" s="931"/>
      <c r="I62" s="931"/>
      <c r="J62" s="931"/>
      <c r="K62" s="892"/>
      <c r="L62" s="892"/>
      <c r="M62" s="892"/>
      <c r="N62" s="892"/>
      <c r="O62" s="892"/>
      <c r="P62" s="892"/>
      <c r="Q62" s="892"/>
      <c r="R62" s="892"/>
      <c r="S62" s="892"/>
      <c r="T62" s="891"/>
    </row>
    <row r="63" spans="1:20" ht="15.75" customHeight="1">
      <c r="A63" s="892"/>
      <c r="B63" s="892"/>
      <c r="C63" s="932"/>
      <c r="D63" s="994"/>
      <c r="E63" s="994"/>
      <c r="F63" s="994"/>
      <c r="G63" s="994"/>
      <c r="H63" s="994"/>
      <c r="I63" s="892"/>
      <c r="J63" s="892"/>
      <c r="K63" s="892"/>
      <c r="L63" s="892"/>
      <c r="M63" s="892"/>
      <c r="N63" s="892"/>
      <c r="O63" s="892"/>
      <c r="P63" s="892"/>
      <c r="Q63" s="892"/>
      <c r="R63" s="892"/>
      <c r="S63" s="892"/>
      <c r="T63" s="891"/>
    </row>
    <row r="64" spans="1:20" ht="15.75" customHeight="1">
      <c r="A64" s="892"/>
      <c r="B64" s="892"/>
      <c r="C64" s="892"/>
      <c r="D64" s="892"/>
      <c r="E64" s="892"/>
      <c r="F64" s="892"/>
      <c r="G64" s="892"/>
      <c r="H64" s="892"/>
      <c r="I64" s="892"/>
      <c r="J64" s="892"/>
      <c r="K64" s="892"/>
      <c r="L64" s="892"/>
      <c r="M64" s="892"/>
      <c r="N64" s="892"/>
      <c r="O64" s="892"/>
      <c r="P64" s="892"/>
      <c r="Q64" s="892"/>
      <c r="R64" s="892"/>
      <c r="S64" s="892"/>
      <c r="T64" s="891"/>
    </row>
    <row r="65" spans="1:20" ht="15.75" customHeight="1">
      <c r="A65" s="892"/>
      <c r="B65" s="892"/>
      <c r="C65" s="892"/>
      <c r="D65" s="892"/>
      <c r="E65" s="892"/>
      <c r="F65" s="892"/>
      <c r="G65" s="892"/>
      <c r="H65" s="892"/>
      <c r="I65" s="892"/>
      <c r="J65" s="892"/>
      <c r="K65" s="892"/>
      <c r="L65" s="892"/>
      <c r="M65" s="892"/>
      <c r="N65" s="892"/>
      <c r="O65" s="892"/>
      <c r="P65" s="892"/>
      <c r="Q65" s="892"/>
      <c r="R65" s="892"/>
      <c r="S65" s="892"/>
      <c r="T65" s="891"/>
    </row>
    <row r="66" spans="1:20" ht="15.75" customHeight="1">
      <c r="A66" s="892"/>
      <c r="B66" s="892"/>
      <c r="C66" s="892"/>
      <c r="D66" s="892"/>
      <c r="E66" s="892"/>
      <c r="F66" s="892"/>
      <c r="G66" s="892"/>
      <c r="H66" s="892"/>
      <c r="I66" s="892"/>
      <c r="J66" s="892"/>
      <c r="K66" s="892"/>
      <c r="L66" s="892"/>
      <c r="M66" s="892"/>
      <c r="N66" s="892"/>
      <c r="O66" s="892"/>
      <c r="P66" s="892"/>
      <c r="Q66" s="892"/>
      <c r="R66" s="892"/>
      <c r="S66" s="892"/>
      <c r="T66" s="891"/>
    </row>
    <row r="67" spans="1:20" ht="15.75" customHeight="1">
      <c r="A67" s="892"/>
      <c r="B67" s="892"/>
      <c r="C67" s="892"/>
      <c r="D67" s="892"/>
      <c r="E67" s="892"/>
      <c r="F67" s="892"/>
      <c r="G67" s="892"/>
      <c r="H67" s="892"/>
      <c r="I67" s="892"/>
      <c r="J67" s="892"/>
      <c r="K67" s="892"/>
      <c r="L67" s="892"/>
      <c r="M67" s="892"/>
      <c r="N67" s="892"/>
      <c r="O67" s="892"/>
      <c r="P67" s="892"/>
      <c r="Q67" s="892"/>
      <c r="R67" s="892"/>
      <c r="S67" s="892"/>
      <c r="T67" s="891"/>
    </row>
    <row r="68" spans="1:20" ht="15.75" customHeight="1">
      <c r="A68" s="892"/>
      <c r="B68" s="892"/>
      <c r="C68" s="892"/>
      <c r="D68" s="892"/>
      <c r="E68" s="892"/>
      <c r="F68" s="892"/>
      <c r="G68" s="892"/>
      <c r="H68" s="892"/>
      <c r="I68" s="892"/>
      <c r="J68" s="892"/>
      <c r="K68" s="892"/>
      <c r="L68" s="892"/>
      <c r="M68" s="892"/>
      <c r="N68" s="892"/>
      <c r="O68" s="892"/>
      <c r="P68" s="892"/>
      <c r="Q68" s="892"/>
      <c r="R68" s="892"/>
      <c r="S68" s="892"/>
      <c r="T68" s="891"/>
    </row>
    <row r="69" spans="1:20" ht="15.75" customHeight="1">
      <c r="A69" s="892"/>
      <c r="B69" s="892"/>
      <c r="C69" s="892"/>
      <c r="D69" s="892"/>
      <c r="E69" s="892"/>
      <c r="F69" s="892"/>
      <c r="G69" s="892"/>
      <c r="H69" s="892"/>
      <c r="I69" s="892"/>
      <c r="J69" s="892"/>
      <c r="K69" s="892"/>
      <c r="L69" s="892"/>
      <c r="M69" s="892"/>
      <c r="N69" s="892"/>
      <c r="O69" s="892"/>
      <c r="P69" s="892"/>
      <c r="Q69" s="892"/>
      <c r="R69" s="892"/>
      <c r="S69" s="892"/>
      <c r="T69" s="891"/>
    </row>
    <row r="70" spans="1:20" ht="15.75" customHeight="1">
      <c r="A70" s="892"/>
      <c r="B70" s="892"/>
      <c r="C70" s="892"/>
      <c r="D70" s="892"/>
      <c r="E70" s="892"/>
      <c r="F70" s="892"/>
      <c r="G70" s="892"/>
      <c r="H70" s="892"/>
      <c r="I70" s="892"/>
      <c r="J70" s="892"/>
      <c r="K70" s="892"/>
      <c r="L70" s="892"/>
      <c r="M70" s="892"/>
      <c r="N70" s="892"/>
      <c r="O70" s="892"/>
      <c r="P70" s="892"/>
      <c r="Q70" s="892"/>
      <c r="R70" s="892"/>
      <c r="S70" s="892"/>
      <c r="T70" s="891"/>
    </row>
    <row r="71" spans="1:20" ht="15.75" customHeight="1">
      <c r="A71" s="892"/>
      <c r="B71" s="892"/>
      <c r="C71" s="892"/>
      <c r="D71" s="892"/>
      <c r="E71" s="892"/>
      <c r="F71" s="892"/>
      <c r="G71" s="892"/>
      <c r="H71" s="892"/>
      <c r="I71" s="892"/>
      <c r="J71" s="892"/>
      <c r="K71" s="892"/>
      <c r="L71" s="892"/>
      <c r="M71" s="892"/>
      <c r="N71" s="892"/>
      <c r="O71" s="892"/>
      <c r="P71" s="892"/>
      <c r="Q71" s="892"/>
      <c r="R71" s="892"/>
      <c r="S71" s="892"/>
      <c r="T71" s="891"/>
    </row>
    <row r="72" spans="1:20" ht="15.75" customHeight="1">
      <c r="A72" s="892"/>
      <c r="B72" s="892"/>
      <c r="C72" s="892"/>
      <c r="D72" s="892"/>
      <c r="E72" s="892"/>
      <c r="F72" s="892"/>
      <c r="G72" s="892"/>
      <c r="H72" s="892"/>
      <c r="I72" s="892"/>
      <c r="J72" s="892"/>
      <c r="K72" s="892"/>
      <c r="L72" s="892"/>
      <c r="M72" s="892"/>
      <c r="N72" s="892"/>
      <c r="O72" s="892"/>
      <c r="P72" s="892"/>
      <c r="Q72" s="892"/>
      <c r="R72" s="892"/>
      <c r="S72" s="892"/>
      <c r="T72" s="891"/>
    </row>
    <row r="73" spans="1:20" ht="15.75" customHeight="1">
      <c r="A73" s="892"/>
      <c r="B73" s="892"/>
      <c r="C73" s="892"/>
      <c r="D73" s="892"/>
      <c r="E73" s="892"/>
      <c r="F73" s="892"/>
      <c r="G73" s="892"/>
      <c r="H73" s="892"/>
      <c r="I73" s="892"/>
      <c r="J73" s="892"/>
      <c r="K73" s="892"/>
      <c r="L73" s="892"/>
      <c r="M73" s="892"/>
      <c r="N73" s="892"/>
      <c r="O73" s="892"/>
      <c r="P73" s="892"/>
      <c r="Q73" s="892"/>
      <c r="R73" s="892"/>
      <c r="S73" s="892"/>
      <c r="T73" s="891"/>
    </row>
    <row r="74" spans="1:20" ht="15.75" customHeight="1">
      <c r="A74" s="892"/>
      <c r="B74" s="892"/>
      <c r="C74" s="892"/>
      <c r="D74" s="892"/>
      <c r="E74" s="892"/>
      <c r="F74" s="892"/>
      <c r="G74" s="892"/>
      <c r="H74" s="892"/>
      <c r="I74" s="892"/>
      <c r="J74" s="892"/>
      <c r="K74" s="892"/>
      <c r="L74" s="892"/>
      <c r="M74" s="892"/>
      <c r="N74" s="892"/>
      <c r="O74" s="892"/>
      <c r="P74" s="892"/>
      <c r="Q74" s="892"/>
      <c r="R74" s="892"/>
      <c r="S74" s="892"/>
      <c r="T74" s="891"/>
    </row>
    <row r="75" spans="1:20" ht="15.75" customHeight="1">
      <c r="A75" s="892"/>
      <c r="B75" s="892"/>
      <c r="C75" s="892"/>
      <c r="D75" s="892"/>
      <c r="E75" s="892"/>
      <c r="F75" s="892"/>
      <c r="G75" s="892"/>
      <c r="H75" s="892"/>
      <c r="I75" s="892"/>
      <c r="J75" s="892"/>
      <c r="K75" s="892"/>
      <c r="L75" s="892"/>
      <c r="M75" s="892"/>
      <c r="N75" s="892"/>
      <c r="O75" s="892"/>
      <c r="P75" s="892"/>
      <c r="Q75" s="892"/>
      <c r="R75" s="892"/>
      <c r="S75" s="892"/>
      <c r="T75" s="891"/>
    </row>
    <row r="76" spans="1:20" ht="15.75" customHeight="1">
      <c r="A76" s="892"/>
      <c r="B76" s="892"/>
      <c r="C76" s="892"/>
      <c r="D76" s="892"/>
      <c r="E76" s="892"/>
      <c r="F76" s="892"/>
      <c r="G76" s="892"/>
      <c r="H76" s="892"/>
      <c r="I76" s="892"/>
      <c r="J76" s="892"/>
      <c r="K76" s="892"/>
      <c r="L76" s="892"/>
      <c r="M76" s="892"/>
      <c r="N76" s="892"/>
      <c r="O76" s="892"/>
      <c r="P76" s="892"/>
      <c r="Q76" s="892"/>
      <c r="R76" s="892"/>
      <c r="S76" s="892"/>
      <c r="T76" s="891"/>
    </row>
    <row r="77" spans="1:20" ht="15.75" customHeight="1">
      <c r="A77" s="892"/>
      <c r="B77" s="892"/>
      <c r="C77" s="892"/>
      <c r="D77" s="892"/>
      <c r="E77" s="892"/>
      <c r="F77" s="892"/>
      <c r="G77" s="892"/>
      <c r="H77" s="892"/>
      <c r="I77" s="892"/>
      <c r="J77" s="892"/>
      <c r="K77" s="892"/>
      <c r="L77" s="892"/>
      <c r="M77" s="892"/>
      <c r="N77" s="892"/>
      <c r="O77" s="892"/>
      <c r="P77" s="892"/>
      <c r="Q77" s="892"/>
      <c r="R77" s="892"/>
      <c r="S77" s="892"/>
      <c r="T77" s="891"/>
    </row>
    <row r="78" spans="1:20" ht="15.75" customHeight="1">
      <c r="A78" s="892"/>
      <c r="B78" s="892"/>
      <c r="C78" s="892"/>
      <c r="D78" s="892"/>
      <c r="E78" s="892"/>
      <c r="F78" s="892"/>
      <c r="G78" s="892"/>
      <c r="H78" s="892"/>
      <c r="I78" s="892"/>
      <c r="J78" s="892"/>
      <c r="K78" s="892"/>
      <c r="L78" s="892"/>
      <c r="M78" s="892"/>
      <c r="N78" s="892"/>
      <c r="O78" s="892"/>
      <c r="P78" s="892"/>
      <c r="Q78" s="892"/>
      <c r="R78" s="892"/>
      <c r="S78" s="892"/>
      <c r="T78" s="891"/>
    </row>
    <row r="79" spans="1:20" ht="15.75" customHeight="1">
      <c r="A79" s="892"/>
      <c r="B79" s="892"/>
      <c r="C79" s="892"/>
      <c r="D79" s="892"/>
      <c r="E79" s="892"/>
      <c r="F79" s="892"/>
      <c r="G79" s="892"/>
      <c r="H79" s="892"/>
      <c r="I79" s="892"/>
      <c r="J79" s="892"/>
      <c r="K79" s="892"/>
      <c r="L79" s="892"/>
      <c r="M79" s="892"/>
      <c r="N79" s="892"/>
      <c r="O79" s="892"/>
      <c r="P79" s="892"/>
      <c r="Q79" s="892"/>
      <c r="R79" s="892"/>
      <c r="S79" s="892"/>
      <c r="T79" s="891"/>
    </row>
    <row r="80" spans="1:20" ht="15.75" customHeight="1">
      <c r="A80" s="892"/>
      <c r="B80" s="892"/>
      <c r="C80" s="892"/>
      <c r="D80" s="892"/>
      <c r="E80" s="892"/>
      <c r="F80" s="892"/>
      <c r="G80" s="892"/>
      <c r="H80" s="892"/>
      <c r="I80" s="892"/>
      <c r="J80" s="892"/>
      <c r="K80" s="892"/>
      <c r="L80" s="892"/>
      <c r="M80" s="892"/>
      <c r="N80" s="892"/>
      <c r="O80" s="892"/>
      <c r="P80" s="892"/>
      <c r="Q80" s="892"/>
      <c r="R80" s="892"/>
      <c r="S80" s="892"/>
      <c r="T80" s="891"/>
    </row>
    <row r="81" spans="1:20" ht="15.75" customHeight="1">
      <c r="A81" s="892"/>
      <c r="B81" s="892"/>
      <c r="C81" s="892"/>
      <c r="D81" s="892"/>
      <c r="E81" s="892"/>
      <c r="F81" s="892"/>
      <c r="G81" s="892"/>
      <c r="H81" s="892"/>
      <c r="I81" s="892"/>
      <c r="J81" s="892"/>
      <c r="K81" s="892"/>
      <c r="L81" s="892"/>
      <c r="M81" s="892"/>
      <c r="N81" s="892"/>
      <c r="O81" s="892"/>
      <c r="P81" s="892"/>
      <c r="Q81" s="892"/>
      <c r="R81" s="892"/>
      <c r="S81" s="892"/>
      <c r="T81" s="891"/>
    </row>
    <row r="82" spans="1:20" ht="15.75" customHeight="1">
      <c r="A82" s="892"/>
      <c r="B82" s="892"/>
      <c r="C82" s="892"/>
      <c r="D82" s="892"/>
      <c r="E82" s="892"/>
      <c r="F82" s="892"/>
      <c r="G82" s="892"/>
      <c r="H82" s="892"/>
      <c r="I82" s="892"/>
      <c r="J82" s="892"/>
      <c r="K82" s="892"/>
      <c r="L82" s="892"/>
      <c r="M82" s="892"/>
      <c r="N82" s="892"/>
      <c r="O82" s="892"/>
      <c r="P82" s="892"/>
      <c r="Q82" s="892"/>
      <c r="R82" s="892"/>
      <c r="S82" s="892"/>
      <c r="T82" s="891"/>
    </row>
    <row r="83" spans="1:20" ht="15.75" customHeight="1">
      <c r="A83" s="892"/>
      <c r="B83" s="892"/>
      <c r="C83" s="892"/>
      <c r="D83" s="892"/>
      <c r="E83" s="892"/>
      <c r="F83" s="892"/>
      <c r="G83" s="892"/>
      <c r="H83" s="892"/>
      <c r="I83" s="892"/>
      <c r="J83" s="892"/>
      <c r="K83" s="892"/>
      <c r="L83" s="892"/>
      <c r="M83" s="892"/>
      <c r="N83" s="892"/>
      <c r="O83" s="892"/>
      <c r="P83" s="892"/>
      <c r="Q83" s="892"/>
      <c r="R83" s="892"/>
      <c r="S83" s="892"/>
      <c r="T83" s="891"/>
    </row>
    <row r="84" spans="1:20" ht="15.75" customHeight="1">
      <c r="A84" s="892"/>
      <c r="B84" s="892"/>
      <c r="C84" s="892"/>
      <c r="D84" s="892"/>
      <c r="E84" s="892"/>
      <c r="F84" s="892"/>
      <c r="G84" s="892"/>
      <c r="H84" s="892"/>
      <c r="I84" s="892"/>
      <c r="J84" s="892"/>
      <c r="K84" s="892"/>
      <c r="L84" s="892"/>
      <c r="M84" s="892"/>
      <c r="N84" s="892"/>
      <c r="O84" s="892"/>
      <c r="P84" s="892"/>
      <c r="Q84" s="892"/>
      <c r="R84" s="892"/>
      <c r="S84" s="892"/>
      <c r="T84" s="891"/>
    </row>
    <row r="85" spans="1:20" ht="15.75" customHeight="1">
      <c r="A85" s="892"/>
      <c r="B85" s="892"/>
      <c r="C85" s="892"/>
      <c r="D85" s="892"/>
      <c r="E85" s="892"/>
      <c r="F85" s="892"/>
      <c r="G85" s="892"/>
      <c r="H85" s="892"/>
      <c r="I85" s="892"/>
      <c r="J85" s="892"/>
      <c r="K85" s="892"/>
      <c r="L85" s="892"/>
      <c r="M85" s="892"/>
      <c r="N85" s="892"/>
      <c r="O85" s="892"/>
      <c r="P85" s="892"/>
      <c r="Q85" s="892"/>
      <c r="R85" s="892"/>
      <c r="S85" s="892"/>
      <c r="T85" s="891"/>
    </row>
    <row r="86" spans="1:20" ht="15.75" customHeight="1">
      <c r="A86" s="892"/>
      <c r="B86" s="892"/>
      <c r="C86" s="892"/>
      <c r="D86" s="892"/>
      <c r="E86" s="892"/>
      <c r="F86" s="892"/>
      <c r="G86" s="892"/>
      <c r="H86" s="892"/>
      <c r="I86" s="892"/>
      <c r="J86" s="892"/>
      <c r="K86" s="892"/>
      <c r="L86" s="892"/>
      <c r="M86" s="892"/>
      <c r="N86" s="892"/>
      <c r="O86" s="892"/>
      <c r="P86" s="892"/>
      <c r="Q86" s="892"/>
      <c r="R86" s="892"/>
      <c r="S86" s="892"/>
      <c r="T86" s="891"/>
    </row>
    <row r="87" spans="1:20" ht="15.75" customHeight="1">
      <c r="A87" s="892"/>
      <c r="B87" s="892"/>
      <c r="C87" s="892"/>
      <c r="D87" s="892"/>
      <c r="E87" s="892"/>
      <c r="F87" s="892"/>
      <c r="G87" s="892"/>
      <c r="H87" s="892"/>
      <c r="I87" s="892"/>
      <c r="J87" s="892"/>
      <c r="K87" s="892"/>
      <c r="L87" s="892"/>
      <c r="M87" s="892"/>
      <c r="N87" s="892"/>
      <c r="O87" s="892"/>
      <c r="P87" s="892"/>
      <c r="Q87" s="892"/>
      <c r="R87" s="892"/>
      <c r="S87" s="892"/>
      <c r="T87" s="891"/>
    </row>
    <row r="88" spans="1:20" ht="15.75" customHeight="1">
      <c r="A88" s="892"/>
      <c r="B88" s="892"/>
      <c r="C88" s="892"/>
      <c r="D88" s="892"/>
      <c r="E88" s="892"/>
      <c r="F88" s="892"/>
      <c r="G88" s="892"/>
      <c r="H88" s="892"/>
      <c r="I88" s="892"/>
      <c r="J88" s="892"/>
      <c r="K88" s="892"/>
      <c r="L88" s="892"/>
      <c r="M88" s="892"/>
      <c r="N88" s="892"/>
      <c r="O88" s="892"/>
      <c r="P88" s="892"/>
      <c r="Q88" s="892"/>
      <c r="R88" s="892"/>
      <c r="S88" s="892"/>
      <c r="T88" s="891"/>
    </row>
    <row r="89" spans="1:20" ht="15.75" customHeight="1">
      <c r="A89" s="892"/>
      <c r="B89" s="892"/>
      <c r="C89" s="892"/>
      <c r="D89" s="892"/>
      <c r="E89" s="892"/>
      <c r="F89" s="892"/>
      <c r="G89" s="892"/>
      <c r="H89" s="892"/>
      <c r="I89" s="892"/>
      <c r="J89" s="892"/>
      <c r="K89" s="892"/>
      <c r="L89" s="892"/>
      <c r="M89" s="892"/>
      <c r="N89" s="892"/>
      <c r="O89" s="892"/>
      <c r="P89" s="892"/>
      <c r="Q89" s="892"/>
      <c r="R89" s="892"/>
      <c r="S89" s="892"/>
      <c r="T89" s="891"/>
    </row>
    <row r="90" spans="1:20" ht="15.75" customHeight="1">
      <c r="A90" s="892"/>
      <c r="B90" s="892"/>
      <c r="C90" s="892"/>
      <c r="D90" s="892"/>
      <c r="E90" s="892"/>
      <c r="F90" s="892"/>
      <c r="G90" s="892"/>
      <c r="H90" s="892"/>
      <c r="I90" s="892"/>
      <c r="J90" s="892"/>
      <c r="K90" s="892"/>
      <c r="L90" s="892"/>
      <c r="M90" s="892"/>
      <c r="N90" s="892"/>
      <c r="O90" s="892"/>
      <c r="P90" s="892"/>
      <c r="Q90" s="892"/>
      <c r="R90" s="892"/>
      <c r="S90" s="892"/>
      <c r="T90" s="891"/>
    </row>
    <row r="91" spans="1:20" ht="15.75" customHeight="1">
      <c r="A91" s="892"/>
      <c r="B91" s="892"/>
      <c r="C91" s="892"/>
      <c r="D91" s="892"/>
      <c r="E91" s="892"/>
      <c r="F91" s="892"/>
      <c r="G91" s="892"/>
      <c r="H91" s="892"/>
      <c r="I91" s="892"/>
      <c r="J91" s="892"/>
      <c r="K91" s="892"/>
      <c r="L91" s="892"/>
      <c r="M91" s="892"/>
      <c r="N91" s="892"/>
      <c r="O91" s="892"/>
      <c r="P91" s="892"/>
      <c r="Q91" s="892"/>
      <c r="R91" s="892"/>
      <c r="S91" s="892"/>
      <c r="T91" s="891"/>
    </row>
    <row r="92" spans="1:20" ht="15.75" customHeight="1">
      <c r="A92" s="892"/>
      <c r="B92" s="892"/>
      <c r="C92" s="892"/>
      <c r="D92" s="892"/>
      <c r="E92" s="892"/>
      <c r="F92" s="892"/>
      <c r="G92" s="892"/>
      <c r="H92" s="892"/>
      <c r="I92" s="892"/>
      <c r="J92" s="892"/>
      <c r="K92" s="892"/>
      <c r="L92" s="892"/>
      <c r="M92" s="892"/>
      <c r="N92" s="892"/>
      <c r="O92" s="892"/>
      <c r="P92" s="892"/>
      <c r="Q92" s="892"/>
      <c r="R92" s="892"/>
      <c r="S92" s="892"/>
      <c r="T92" s="891"/>
    </row>
    <row r="93" spans="1:20" ht="15.75" customHeight="1">
      <c r="A93" s="892"/>
      <c r="B93" s="892"/>
      <c r="C93" s="892"/>
      <c r="D93" s="892"/>
      <c r="E93" s="892"/>
      <c r="F93" s="892"/>
      <c r="G93" s="892"/>
      <c r="H93" s="892"/>
      <c r="I93" s="892"/>
      <c r="J93" s="892"/>
      <c r="K93" s="892"/>
      <c r="L93" s="892"/>
      <c r="M93" s="892"/>
      <c r="N93" s="892"/>
      <c r="O93" s="892"/>
      <c r="P93" s="892"/>
      <c r="Q93" s="892"/>
      <c r="R93" s="892"/>
      <c r="S93" s="892"/>
      <c r="T93" s="891"/>
    </row>
    <row r="94" spans="1:20" ht="15.75" customHeight="1">
      <c r="A94" s="892"/>
      <c r="B94" s="892"/>
      <c r="C94" s="892"/>
      <c r="D94" s="892"/>
      <c r="E94" s="892"/>
      <c r="F94" s="892"/>
      <c r="G94" s="892"/>
      <c r="H94" s="892"/>
      <c r="I94" s="892"/>
      <c r="J94" s="892"/>
      <c r="K94" s="892"/>
      <c r="L94" s="892"/>
      <c r="M94" s="892"/>
      <c r="N94" s="892"/>
      <c r="O94" s="892"/>
      <c r="P94" s="892"/>
      <c r="Q94" s="892"/>
      <c r="R94" s="892"/>
      <c r="S94" s="892"/>
      <c r="T94" s="891"/>
    </row>
    <row r="95" spans="1:20" ht="15.75" customHeight="1">
      <c r="A95" s="892"/>
      <c r="B95" s="892"/>
      <c r="C95" s="892"/>
      <c r="D95" s="892"/>
      <c r="E95" s="892"/>
      <c r="F95" s="892"/>
      <c r="G95" s="892"/>
      <c r="H95" s="892"/>
      <c r="I95" s="892"/>
      <c r="J95" s="892"/>
      <c r="K95" s="892"/>
      <c r="L95" s="892"/>
      <c r="M95" s="892"/>
      <c r="N95" s="892"/>
      <c r="O95" s="892"/>
      <c r="P95" s="892"/>
      <c r="Q95" s="892"/>
      <c r="R95" s="892"/>
      <c r="S95" s="892"/>
      <c r="T95" s="891"/>
    </row>
    <row r="96" spans="1:20" ht="15.75" customHeight="1">
      <c r="A96" s="892"/>
      <c r="B96" s="892"/>
      <c r="C96" s="892"/>
      <c r="D96" s="892"/>
      <c r="E96" s="892"/>
      <c r="F96" s="892"/>
      <c r="G96" s="892"/>
      <c r="H96" s="892"/>
      <c r="I96" s="892"/>
      <c r="J96" s="892"/>
      <c r="K96" s="892"/>
      <c r="L96" s="892"/>
      <c r="M96" s="892"/>
      <c r="N96" s="892"/>
      <c r="O96" s="892"/>
      <c r="P96" s="892"/>
      <c r="Q96" s="892"/>
      <c r="R96" s="892"/>
      <c r="S96" s="892"/>
      <c r="T96" s="891"/>
    </row>
    <row r="97" spans="1:20" ht="15.75" customHeight="1">
      <c r="A97" s="892"/>
      <c r="B97" s="892"/>
      <c r="C97" s="892"/>
      <c r="D97" s="892"/>
      <c r="E97" s="892"/>
      <c r="F97" s="892"/>
      <c r="G97" s="892"/>
      <c r="H97" s="892"/>
      <c r="I97" s="892"/>
      <c r="J97" s="892"/>
      <c r="K97" s="892"/>
      <c r="L97" s="892"/>
      <c r="M97" s="892"/>
      <c r="N97" s="892"/>
      <c r="O97" s="892"/>
      <c r="P97" s="892"/>
      <c r="Q97" s="892"/>
      <c r="R97" s="892"/>
      <c r="S97" s="892"/>
      <c r="T97" s="891"/>
    </row>
    <row r="98" spans="1:20" ht="15.75" customHeight="1">
      <c r="A98" s="892"/>
      <c r="B98" s="892"/>
      <c r="C98" s="892"/>
      <c r="D98" s="892"/>
      <c r="E98" s="892"/>
      <c r="F98" s="892"/>
      <c r="G98" s="892"/>
      <c r="H98" s="892"/>
      <c r="I98" s="892"/>
      <c r="J98" s="892"/>
      <c r="K98" s="892"/>
      <c r="L98" s="892"/>
      <c r="M98" s="892"/>
      <c r="N98" s="892"/>
      <c r="O98" s="892"/>
      <c r="P98" s="892"/>
      <c r="Q98" s="892"/>
      <c r="R98" s="892"/>
      <c r="S98" s="892"/>
      <c r="T98" s="891"/>
    </row>
    <row r="99" spans="1:20" ht="15.75" customHeight="1">
      <c r="A99" s="892"/>
      <c r="B99" s="892"/>
      <c r="C99" s="892"/>
      <c r="D99" s="892"/>
      <c r="E99" s="892"/>
      <c r="F99" s="892"/>
      <c r="G99" s="892"/>
      <c r="H99" s="892"/>
      <c r="I99" s="892"/>
      <c r="J99" s="892"/>
      <c r="K99" s="892"/>
      <c r="L99" s="892"/>
      <c r="M99" s="892"/>
      <c r="N99" s="892"/>
      <c r="O99" s="892"/>
      <c r="P99" s="892"/>
      <c r="Q99" s="892"/>
      <c r="R99" s="892"/>
      <c r="S99" s="892"/>
      <c r="T99" s="891"/>
    </row>
    <row r="100" spans="1:20"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1"/>
    </row>
    <row r="101" spans="1:20"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1"/>
    </row>
    <row r="102" spans="1:20"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1"/>
    </row>
    <row r="103" spans="1:20"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1"/>
    </row>
    <row r="104" spans="1:20"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1"/>
    </row>
    <row r="105" spans="1:20"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1"/>
    </row>
    <row r="106" spans="1:20"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1"/>
    </row>
    <row r="107" spans="1:20"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1"/>
    </row>
    <row r="108" spans="1:20"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1"/>
    </row>
    <row r="109" spans="1:20"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1"/>
    </row>
    <row r="110" spans="1:20"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1"/>
    </row>
    <row r="111" spans="1:20"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1"/>
    </row>
    <row r="112" spans="1:20"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1"/>
    </row>
    <row r="113" spans="1:20"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1"/>
    </row>
    <row r="114" spans="1:20"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1"/>
    </row>
    <row r="115" spans="1:20"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1"/>
    </row>
    <row r="116" spans="1:20"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1"/>
    </row>
    <row r="117" spans="1:20"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1"/>
    </row>
    <row r="118" spans="1:20"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1"/>
    </row>
    <row r="119" spans="1:20"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1"/>
    </row>
    <row r="120" spans="1:20"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1"/>
    </row>
    <row r="121" spans="1:20"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1"/>
    </row>
    <row r="122" spans="1:20"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1"/>
    </row>
    <row r="123" spans="1:20"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1"/>
    </row>
    <row r="124" spans="1:20"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1"/>
    </row>
    <row r="125" spans="1:20"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1"/>
    </row>
    <row r="126" spans="1:20"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1"/>
    </row>
    <row r="127" spans="1:20"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1"/>
    </row>
    <row r="128" spans="1:20"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1"/>
    </row>
    <row r="129" spans="1:20"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1"/>
    </row>
    <row r="130" spans="1:20"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1"/>
    </row>
    <row r="131" spans="1:20"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1"/>
    </row>
    <row r="132" spans="1:20"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1"/>
    </row>
    <row r="133" spans="1:20"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1"/>
    </row>
    <row r="134" spans="1:20"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1"/>
    </row>
    <row r="135" spans="1:20"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1"/>
    </row>
    <row r="136" spans="1:20"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1"/>
    </row>
    <row r="137" spans="1:20"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1"/>
    </row>
    <row r="138" spans="1:20"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1"/>
    </row>
    <row r="139" spans="1:20"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1"/>
    </row>
    <row r="140" spans="1:20"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1"/>
    </row>
    <row r="141" spans="1:20"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1"/>
    </row>
    <row r="142" spans="1:20"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1"/>
    </row>
    <row r="143" spans="1:20"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1"/>
    </row>
    <row r="144" spans="1:20"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1"/>
    </row>
    <row r="145" spans="1:20"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1"/>
    </row>
    <row r="146" spans="1:20"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1"/>
    </row>
    <row r="147" spans="1:20"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1"/>
    </row>
    <row r="148" spans="1:20"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1"/>
    </row>
    <row r="149" spans="1:20"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1"/>
    </row>
    <row r="150" spans="1:20"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1"/>
    </row>
    <row r="151" spans="1:20"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1"/>
    </row>
    <row r="152" spans="1:20"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1"/>
    </row>
    <row r="153" spans="1:20"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1"/>
    </row>
    <row r="154" spans="1:20"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1"/>
    </row>
    <row r="155" spans="1:20"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1"/>
    </row>
    <row r="156" spans="1:20"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1"/>
    </row>
    <row r="157" spans="1:20"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1"/>
    </row>
    <row r="158" spans="1:20"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1"/>
    </row>
    <row r="159" spans="1:20"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1"/>
    </row>
    <row r="160" spans="1:20"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1"/>
    </row>
    <row r="161" spans="1:20"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1"/>
    </row>
    <row r="162" spans="1:20"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1"/>
    </row>
    <row r="163" spans="1:20"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1"/>
    </row>
    <row r="164" spans="1:20"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1"/>
    </row>
    <row r="165" spans="1:20"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1"/>
    </row>
    <row r="166" spans="1:20"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1"/>
    </row>
    <row r="167" spans="1:20"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1"/>
    </row>
    <row r="168" spans="1:20"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1"/>
    </row>
    <row r="169" spans="1:20"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1"/>
    </row>
    <row r="170" spans="1:20"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1"/>
    </row>
    <row r="171" spans="1:20"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1"/>
    </row>
    <row r="172" spans="1:20"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1"/>
    </row>
    <row r="173" spans="1:20"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1"/>
    </row>
    <row r="174" spans="1:20"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1"/>
    </row>
    <row r="175" spans="1:20"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1"/>
    </row>
    <row r="176" spans="1:20"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1"/>
    </row>
    <row r="177" spans="1:20"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1"/>
    </row>
    <row r="178" spans="1:20"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1"/>
    </row>
    <row r="179" spans="1:20"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1"/>
    </row>
    <row r="180" spans="1:20"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1"/>
    </row>
    <row r="181" spans="1:20"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1"/>
    </row>
    <row r="182" spans="1:20"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1"/>
    </row>
    <row r="183" spans="1:20"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1"/>
    </row>
    <row r="184" spans="1:20"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1"/>
    </row>
    <row r="185" spans="1:20"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1"/>
    </row>
    <row r="186" spans="1:20"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1"/>
    </row>
    <row r="187" spans="1:20"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1"/>
    </row>
    <row r="188" spans="1:20"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1"/>
    </row>
    <row r="189" spans="1:20"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1"/>
    </row>
    <row r="190" spans="1:20"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1"/>
    </row>
    <row r="191" spans="1:20"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1"/>
    </row>
    <row r="192" spans="1:20"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1"/>
    </row>
    <row r="193" spans="1:20"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1"/>
    </row>
    <row r="194" spans="1:20"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1"/>
    </row>
    <row r="195" spans="1:20"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1"/>
    </row>
    <row r="196" spans="1:20"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1"/>
    </row>
    <row r="197" spans="1:20"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1"/>
    </row>
    <row r="198" spans="1:20"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1"/>
    </row>
    <row r="199" spans="1:20"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1"/>
    </row>
    <row r="200" spans="1:20"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1"/>
    </row>
    <row r="201" spans="1:20"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1"/>
    </row>
    <row r="202" spans="1:20"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1"/>
    </row>
    <row r="203" spans="1:20"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1"/>
    </row>
    <row r="204" spans="1:20"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1"/>
    </row>
    <row r="205" spans="1:20"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1"/>
    </row>
    <row r="206" spans="1:20"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1"/>
    </row>
    <row r="207" spans="1:20"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1"/>
    </row>
    <row r="208" spans="1:20"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1"/>
    </row>
    <row r="209" spans="1:20"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1"/>
    </row>
    <row r="210" spans="1:20"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1"/>
    </row>
    <row r="211" spans="1:20"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1"/>
    </row>
    <row r="212" spans="1:20"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1"/>
    </row>
    <row r="213" spans="1:20"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1"/>
    </row>
    <row r="214" spans="1:20"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1"/>
    </row>
    <row r="215" spans="1:20"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1"/>
    </row>
    <row r="216" spans="1:20" ht="15.75" customHeight="1">
      <c r="A216" s="892"/>
      <c r="B216" s="892"/>
      <c r="C216" s="892"/>
      <c r="D216" s="892"/>
      <c r="E216" s="892"/>
      <c r="F216" s="892"/>
      <c r="G216" s="892"/>
      <c r="H216" s="892"/>
      <c r="I216" s="892"/>
      <c r="J216" s="892"/>
      <c r="K216" s="892"/>
      <c r="L216" s="892"/>
      <c r="M216" s="892"/>
      <c r="N216" s="892"/>
      <c r="O216" s="892"/>
      <c r="P216" s="892"/>
      <c r="Q216" s="892"/>
      <c r="R216" s="892"/>
      <c r="S216" s="892"/>
      <c r="T216" s="891"/>
    </row>
    <row r="217" spans="1:20" ht="15.75" customHeight="1">
      <c r="A217" s="892"/>
      <c r="B217" s="892"/>
      <c r="C217" s="892"/>
      <c r="D217" s="892"/>
      <c r="E217" s="892"/>
      <c r="F217" s="892"/>
      <c r="G217" s="892"/>
      <c r="H217" s="892"/>
      <c r="I217" s="892"/>
      <c r="J217" s="892"/>
      <c r="K217" s="892"/>
      <c r="L217" s="892"/>
      <c r="M217" s="892"/>
      <c r="N217" s="892"/>
      <c r="O217" s="892"/>
      <c r="P217" s="892"/>
      <c r="Q217" s="892"/>
      <c r="R217" s="892"/>
      <c r="S217" s="892"/>
      <c r="T217" s="891"/>
    </row>
    <row r="218" spans="1:20" ht="15.75" customHeight="1">
      <c r="A218" s="892"/>
      <c r="B218" s="892"/>
      <c r="C218" s="892"/>
      <c r="D218" s="892"/>
      <c r="E218" s="892"/>
      <c r="F218" s="892"/>
      <c r="G218" s="892"/>
      <c r="H218" s="892"/>
      <c r="I218" s="892"/>
      <c r="J218" s="892"/>
      <c r="K218" s="892"/>
      <c r="L218" s="892"/>
      <c r="M218" s="892"/>
      <c r="N218" s="892"/>
      <c r="O218" s="892"/>
      <c r="P218" s="892"/>
      <c r="Q218" s="892"/>
      <c r="R218" s="892"/>
      <c r="S218" s="892"/>
      <c r="T218" s="891"/>
    </row>
    <row r="219" spans="1:20" ht="15.75" customHeight="1">
      <c r="A219" s="892"/>
      <c r="B219" s="892"/>
      <c r="C219" s="892"/>
      <c r="D219" s="892"/>
      <c r="E219" s="892"/>
      <c r="F219" s="892"/>
      <c r="G219" s="892"/>
      <c r="H219" s="892"/>
      <c r="I219" s="892"/>
      <c r="J219" s="892"/>
      <c r="K219" s="892"/>
      <c r="L219" s="892"/>
      <c r="M219" s="892"/>
      <c r="N219" s="892"/>
      <c r="O219" s="892"/>
      <c r="P219" s="892"/>
      <c r="Q219" s="892"/>
      <c r="R219" s="892"/>
      <c r="S219" s="892"/>
      <c r="T219" s="891"/>
    </row>
    <row r="220" spans="1:20" ht="15.75" customHeight="1">
      <c r="A220" s="892"/>
      <c r="B220" s="892"/>
      <c r="C220" s="892"/>
      <c r="D220" s="892"/>
      <c r="E220" s="892"/>
      <c r="F220" s="892"/>
      <c r="G220" s="892"/>
      <c r="H220" s="892"/>
      <c r="I220" s="892"/>
      <c r="J220" s="892"/>
      <c r="K220" s="892"/>
      <c r="L220" s="892"/>
      <c r="M220" s="892"/>
      <c r="N220" s="892"/>
      <c r="O220" s="892"/>
      <c r="P220" s="892"/>
      <c r="Q220" s="892"/>
      <c r="R220" s="892"/>
      <c r="S220" s="892"/>
      <c r="T220" s="891"/>
    </row>
    <row r="221" spans="1:20" ht="15.75" customHeight="1">
      <c r="A221" s="892"/>
      <c r="B221" s="892"/>
      <c r="C221" s="892"/>
      <c r="D221" s="892"/>
      <c r="E221" s="892"/>
      <c r="F221" s="892"/>
      <c r="G221" s="892"/>
      <c r="H221" s="892"/>
      <c r="I221" s="892"/>
      <c r="J221" s="892"/>
      <c r="K221" s="892"/>
      <c r="L221" s="892"/>
      <c r="M221" s="892"/>
      <c r="N221" s="892"/>
      <c r="O221" s="892"/>
      <c r="P221" s="892"/>
      <c r="Q221" s="892"/>
      <c r="R221" s="892"/>
      <c r="S221" s="892"/>
      <c r="T221" s="891"/>
    </row>
    <row r="222" spans="1:20" ht="15.75" customHeight="1">
      <c r="A222" s="892"/>
      <c r="B222" s="892"/>
      <c r="C222" s="892"/>
      <c r="D222" s="892"/>
      <c r="E222" s="892"/>
      <c r="F222" s="892"/>
      <c r="G222" s="892"/>
      <c r="H222" s="892"/>
      <c r="I222" s="892"/>
      <c r="J222" s="892"/>
      <c r="K222" s="892"/>
      <c r="L222" s="892"/>
      <c r="M222" s="892"/>
      <c r="N222" s="892"/>
      <c r="O222" s="892"/>
      <c r="P222" s="892"/>
      <c r="Q222" s="892"/>
      <c r="R222" s="892"/>
      <c r="S222" s="892"/>
      <c r="T222" s="891"/>
    </row>
    <row r="223" spans="1:20" ht="15.75" customHeight="1">
      <c r="A223" s="892"/>
      <c r="B223" s="892"/>
      <c r="C223" s="892"/>
      <c r="D223" s="892"/>
      <c r="E223" s="892"/>
      <c r="F223" s="892"/>
      <c r="G223" s="892"/>
      <c r="H223" s="892"/>
      <c r="I223" s="892"/>
      <c r="J223" s="892"/>
      <c r="K223" s="892"/>
      <c r="L223" s="892"/>
      <c r="M223" s="892"/>
      <c r="N223" s="892"/>
      <c r="O223" s="892"/>
      <c r="P223" s="892"/>
      <c r="Q223" s="892"/>
      <c r="R223" s="892"/>
      <c r="S223" s="892"/>
      <c r="T223" s="891"/>
    </row>
    <row r="224" spans="1:20" ht="15.75" customHeight="1">
      <c r="A224" s="892"/>
      <c r="B224" s="892"/>
      <c r="C224" s="892"/>
      <c r="D224" s="892"/>
      <c r="E224" s="892"/>
      <c r="F224" s="892"/>
      <c r="G224" s="892"/>
      <c r="H224" s="892"/>
      <c r="I224" s="892"/>
      <c r="J224" s="892"/>
      <c r="K224" s="892"/>
      <c r="L224" s="892"/>
      <c r="M224" s="892"/>
      <c r="N224" s="892"/>
      <c r="O224" s="892"/>
      <c r="P224" s="892"/>
      <c r="Q224" s="892"/>
      <c r="R224" s="892"/>
      <c r="S224" s="892"/>
      <c r="T224" s="891"/>
    </row>
    <row r="225" spans="1:20" ht="15.75" customHeight="1">
      <c r="A225" s="892"/>
      <c r="B225" s="892"/>
      <c r="C225" s="892"/>
      <c r="D225" s="892"/>
      <c r="E225" s="892"/>
      <c r="F225" s="892"/>
      <c r="G225" s="892"/>
      <c r="H225" s="892"/>
      <c r="I225" s="892"/>
      <c r="J225" s="892"/>
      <c r="K225" s="892"/>
      <c r="L225" s="892"/>
      <c r="M225" s="892"/>
      <c r="N225" s="892"/>
      <c r="O225" s="892"/>
      <c r="P225" s="892"/>
      <c r="Q225" s="892"/>
      <c r="R225" s="892"/>
      <c r="S225" s="892"/>
      <c r="T225" s="891"/>
    </row>
    <row r="226" spans="1:20" ht="15.75" customHeight="1">
      <c r="A226" s="892"/>
      <c r="B226" s="892"/>
      <c r="C226" s="892"/>
      <c r="D226" s="892"/>
      <c r="E226" s="892"/>
      <c r="F226" s="892"/>
      <c r="G226" s="892"/>
      <c r="H226" s="892"/>
      <c r="I226" s="892"/>
      <c r="J226" s="892"/>
      <c r="K226" s="892"/>
      <c r="L226" s="892"/>
      <c r="M226" s="892"/>
      <c r="N226" s="892"/>
      <c r="O226" s="892"/>
      <c r="P226" s="892"/>
      <c r="Q226" s="892"/>
      <c r="R226" s="892"/>
      <c r="S226" s="892"/>
      <c r="T226" s="891"/>
    </row>
    <row r="227" spans="1:20" ht="15.75" customHeight="1">
      <c r="A227" s="892"/>
      <c r="B227" s="892"/>
      <c r="C227" s="892"/>
      <c r="D227" s="892"/>
      <c r="E227" s="892"/>
      <c r="F227" s="892"/>
      <c r="G227" s="892"/>
      <c r="H227" s="892"/>
      <c r="I227" s="892"/>
      <c r="J227" s="892"/>
      <c r="K227" s="892"/>
      <c r="L227" s="892"/>
      <c r="M227" s="892"/>
      <c r="N227" s="892"/>
      <c r="O227" s="892"/>
      <c r="P227" s="892"/>
      <c r="Q227" s="892"/>
      <c r="R227" s="892"/>
      <c r="S227" s="892"/>
      <c r="T227" s="891"/>
    </row>
    <row r="228" spans="1:20" ht="15.75" customHeight="1">
      <c r="A228" s="892"/>
      <c r="B228" s="892"/>
      <c r="C228" s="892"/>
      <c r="D228" s="892"/>
      <c r="E228" s="892"/>
      <c r="F228" s="892"/>
      <c r="G228" s="892"/>
      <c r="H228" s="892"/>
      <c r="I228" s="892"/>
      <c r="J228" s="892"/>
      <c r="K228" s="892"/>
      <c r="L228" s="892"/>
      <c r="M228" s="892"/>
      <c r="N228" s="892"/>
      <c r="O228" s="892"/>
      <c r="P228" s="892"/>
      <c r="Q228" s="892"/>
      <c r="R228" s="892"/>
      <c r="S228" s="892"/>
      <c r="T228" s="891"/>
    </row>
    <row r="229" spans="1:20" ht="15.75" customHeight="1">
      <c r="A229" s="892"/>
      <c r="B229" s="892"/>
      <c r="C229" s="892"/>
      <c r="D229" s="892"/>
      <c r="E229" s="892"/>
      <c r="F229" s="892"/>
      <c r="G229" s="892"/>
      <c r="H229" s="892"/>
      <c r="I229" s="892"/>
      <c r="J229" s="892"/>
      <c r="K229" s="892"/>
      <c r="L229" s="892"/>
      <c r="M229" s="892"/>
      <c r="N229" s="892"/>
      <c r="O229" s="892"/>
      <c r="P229" s="892"/>
      <c r="Q229" s="892"/>
      <c r="R229" s="892"/>
      <c r="S229" s="892"/>
      <c r="T229" s="891"/>
    </row>
    <row r="230" spans="1:20" ht="15.75" customHeight="1">
      <c r="A230" s="892"/>
      <c r="B230" s="892"/>
      <c r="C230" s="892"/>
      <c r="D230" s="892"/>
      <c r="E230" s="892"/>
      <c r="F230" s="892"/>
      <c r="G230" s="892"/>
      <c r="H230" s="892"/>
      <c r="I230" s="892"/>
      <c r="J230" s="892"/>
      <c r="K230" s="892"/>
      <c r="L230" s="892"/>
      <c r="M230" s="892"/>
      <c r="N230" s="892"/>
      <c r="O230" s="892"/>
      <c r="P230" s="892"/>
      <c r="Q230" s="892"/>
      <c r="R230" s="892"/>
      <c r="S230" s="892"/>
      <c r="T230" s="891"/>
    </row>
    <row r="231" spans="1:20" ht="15.75" customHeight="1">
      <c r="A231" s="892"/>
      <c r="B231" s="892"/>
      <c r="C231" s="892"/>
      <c r="D231" s="892"/>
      <c r="E231" s="892"/>
      <c r="F231" s="892"/>
      <c r="G231" s="892"/>
      <c r="H231" s="892"/>
      <c r="I231" s="892"/>
      <c r="J231" s="892"/>
      <c r="K231" s="892"/>
      <c r="L231" s="892"/>
      <c r="M231" s="892"/>
      <c r="N231" s="892"/>
      <c r="O231" s="892"/>
      <c r="P231" s="892"/>
      <c r="Q231" s="892"/>
      <c r="R231" s="892"/>
      <c r="S231" s="892"/>
      <c r="T231" s="891"/>
    </row>
    <row r="232" spans="1:20" ht="15.75" customHeight="1">
      <c r="A232" s="892"/>
      <c r="B232" s="892"/>
      <c r="C232" s="892"/>
      <c r="D232" s="892"/>
      <c r="E232" s="892"/>
      <c r="F232" s="892"/>
      <c r="G232" s="892"/>
      <c r="H232" s="892"/>
      <c r="I232" s="892"/>
      <c r="J232" s="892"/>
      <c r="K232" s="892"/>
      <c r="L232" s="892"/>
      <c r="M232" s="892"/>
      <c r="N232" s="892"/>
      <c r="O232" s="892"/>
      <c r="P232" s="892"/>
      <c r="Q232" s="892"/>
      <c r="R232" s="892"/>
      <c r="S232" s="892"/>
      <c r="T232" s="891"/>
    </row>
    <row r="233" spans="1:20" ht="15.75" customHeight="1">
      <c r="A233" s="892"/>
      <c r="B233" s="892"/>
      <c r="C233" s="892"/>
      <c r="D233" s="892"/>
      <c r="E233" s="892"/>
      <c r="F233" s="892"/>
      <c r="G233" s="892"/>
      <c r="H233" s="892"/>
      <c r="I233" s="892"/>
      <c r="J233" s="892"/>
      <c r="K233" s="892"/>
      <c r="L233" s="892"/>
      <c r="M233" s="892"/>
      <c r="N233" s="892"/>
      <c r="O233" s="892"/>
      <c r="P233" s="892"/>
      <c r="Q233" s="892"/>
      <c r="R233" s="892"/>
      <c r="S233" s="892"/>
      <c r="T233" s="891"/>
    </row>
    <row r="234" spans="1:20" ht="15.75" customHeight="1">
      <c r="A234" s="892"/>
      <c r="B234" s="892"/>
      <c r="C234" s="892"/>
      <c r="D234" s="892"/>
      <c r="E234" s="892"/>
      <c r="F234" s="892"/>
      <c r="G234" s="892"/>
      <c r="H234" s="892"/>
      <c r="I234" s="892"/>
      <c r="J234" s="892"/>
      <c r="K234" s="892"/>
      <c r="L234" s="892"/>
      <c r="M234" s="892"/>
      <c r="N234" s="892"/>
      <c r="O234" s="892"/>
      <c r="P234" s="892"/>
      <c r="Q234" s="892"/>
      <c r="R234" s="892"/>
      <c r="S234" s="892"/>
      <c r="T234" s="891"/>
    </row>
    <row r="235" spans="1:20" ht="15.75" customHeight="1">
      <c r="A235" s="892"/>
      <c r="B235" s="892"/>
      <c r="C235" s="892"/>
      <c r="D235" s="892"/>
      <c r="E235" s="892"/>
      <c r="F235" s="892"/>
      <c r="G235" s="892"/>
      <c r="H235" s="892"/>
      <c r="I235" s="892"/>
      <c r="J235" s="892"/>
      <c r="K235" s="892"/>
      <c r="L235" s="892"/>
      <c r="M235" s="892"/>
      <c r="N235" s="892"/>
      <c r="O235" s="892"/>
      <c r="P235" s="892"/>
      <c r="Q235" s="892"/>
      <c r="R235" s="892"/>
      <c r="S235" s="892"/>
      <c r="T235" s="891"/>
    </row>
    <row r="236" spans="1:20" ht="15.75" customHeight="1">
      <c r="A236" s="892"/>
      <c r="B236" s="892"/>
      <c r="C236" s="892"/>
      <c r="D236" s="892"/>
      <c r="E236" s="892"/>
      <c r="F236" s="892"/>
      <c r="G236" s="892"/>
      <c r="H236" s="892"/>
      <c r="I236" s="892"/>
      <c r="J236" s="892"/>
      <c r="K236" s="892"/>
      <c r="L236" s="892"/>
      <c r="M236" s="892"/>
      <c r="N236" s="892"/>
      <c r="O236" s="892"/>
      <c r="P236" s="892"/>
      <c r="Q236" s="892"/>
      <c r="R236" s="892"/>
      <c r="S236" s="892"/>
      <c r="T236" s="891"/>
    </row>
    <row r="237" spans="1:20" ht="15.75" customHeight="1">
      <c r="A237" s="892"/>
      <c r="B237" s="892"/>
      <c r="C237" s="892"/>
      <c r="D237" s="892"/>
      <c r="E237" s="892"/>
      <c r="F237" s="892"/>
      <c r="G237" s="892"/>
      <c r="H237" s="892"/>
      <c r="I237" s="892"/>
      <c r="J237" s="892"/>
      <c r="K237" s="892"/>
      <c r="L237" s="892"/>
      <c r="M237" s="892"/>
      <c r="N237" s="892"/>
      <c r="O237" s="892"/>
      <c r="P237" s="892"/>
      <c r="Q237" s="892"/>
      <c r="R237" s="892"/>
      <c r="S237" s="892"/>
      <c r="T237" s="891"/>
    </row>
    <row r="238" spans="1:20" ht="15.75" customHeight="1">
      <c r="A238" s="892"/>
      <c r="B238" s="892"/>
      <c r="C238" s="892"/>
      <c r="D238" s="892"/>
      <c r="E238" s="892"/>
      <c r="F238" s="892"/>
      <c r="G238" s="892"/>
      <c r="H238" s="892"/>
      <c r="I238" s="892"/>
      <c r="J238" s="892"/>
      <c r="K238" s="892"/>
      <c r="L238" s="892"/>
      <c r="M238" s="892"/>
      <c r="N238" s="892"/>
      <c r="O238" s="892"/>
      <c r="P238" s="892"/>
      <c r="Q238" s="892"/>
      <c r="R238" s="892"/>
      <c r="S238" s="892"/>
      <c r="T238" s="891"/>
    </row>
    <row r="239" spans="1:20" ht="15.75" customHeight="1">
      <c r="A239" s="892"/>
      <c r="B239" s="892"/>
      <c r="C239" s="892"/>
      <c r="D239" s="892"/>
      <c r="E239" s="892"/>
      <c r="F239" s="892"/>
      <c r="G239" s="892"/>
      <c r="H239" s="892"/>
      <c r="I239" s="892"/>
      <c r="J239" s="892"/>
      <c r="K239" s="892"/>
      <c r="L239" s="892"/>
      <c r="M239" s="892"/>
      <c r="N239" s="892"/>
      <c r="O239" s="892"/>
      <c r="P239" s="892"/>
      <c r="Q239" s="892"/>
      <c r="R239" s="892"/>
      <c r="S239" s="892"/>
      <c r="T239" s="891"/>
    </row>
    <row r="240" spans="1:20" ht="15.75" customHeight="1">
      <c r="A240" s="892"/>
      <c r="B240" s="892"/>
      <c r="C240" s="892"/>
      <c r="D240" s="892"/>
      <c r="E240" s="892"/>
      <c r="F240" s="892"/>
      <c r="G240" s="892"/>
      <c r="H240" s="892"/>
      <c r="I240" s="892"/>
      <c r="J240" s="892"/>
      <c r="K240" s="892"/>
      <c r="L240" s="892"/>
      <c r="M240" s="892"/>
      <c r="N240" s="892"/>
      <c r="O240" s="892"/>
      <c r="P240" s="892"/>
      <c r="Q240" s="892"/>
      <c r="R240" s="892"/>
      <c r="S240" s="892"/>
      <c r="T240" s="891"/>
    </row>
    <row r="241" spans="1:20" ht="15.75" customHeight="1">
      <c r="A241" s="892"/>
      <c r="B241" s="892"/>
      <c r="C241" s="892"/>
      <c r="D241" s="892"/>
      <c r="E241" s="892"/>
      <c r="F241" s="892"/>
      <c r="G241" s="892"/>
      <c r="H241" s="892"/>
      <c r="I241" s="892"/>
      <c r="J241" s="892"/>
      <c r="K241" s="892"/>
      <c r="L241" s="892"/>
      <c r="M241" s="892"/>
      <c r="N241" s="892"/>
      <c r="O241" s="892"/>
      <c r="P241" s="892"/>
      <c r="Q241" s="892"/>
      <c r="R241" s="892"/>
      <c r="S241" s="892"/>
      <c r="T241" s="891"/>
    </row>
    <row r="242" spans="1:20" ht="15.75" customHeight="1">
      <c r="A242" s="892"/>
      <c r="B242" s="892"/>
      <c r="C242" s="892"/>
      <c r="D242" s="892"/>
      <c r="E242" s="892"/>
      <c r="F242" s="892"/>
      <c r="G242" s="892"/>
      <c r="H242" s="892"/>
      <c r="I242" s="892"/>
      <c r="J242" s="892"/>
      <c r="K242" s="892"/>
      <c r="L242" s="892"/>
      <c r="M242" s="892"/>
      <c r="N242" s="892"/>
      <c r="O242" s="892"/>
      <c r="P242" s="892"/>
      <c r="Q242" s="892"/>
      <c r="R242" s="892"/>
      <c r="S242" s="892"/>
      <c r="T242" s="891"/>
    </row>
    <row r="243" spans="1:20" ht="15.75" customHeight="1">
      <c r="A243" s="892"/>
      <c r="B243" s="892"/>
      <c r="C243" s="892"/>
      <c r="D243" s="892"/>
      <c r="E243" s="892"/>
      <c r="F243" s="892"/>
      <c r="G243" s="892"/>
      <c r="H243" s="892"/>
      <c r="I243" s="892"/>
      <c r="J243" s="892"/>
      <c r="K243" s="892"/>
      <c r="L243" s="892"/>
      <c r="M243" s="892"/>
      <c r="N243" s="892"/>
      <c r="O243" s="892"/>
      <c r="P243" s="892"/>
      <c r="Q243" s="892"/>
      <c r="R243" s="892"/>
      <c r="S243" s="892"/>
      <c r="T243" s="891"/>
    </row>
    <row r="244" spans="1:20" ht="15.75" customHeight="1">
      <c r="A244" s="892"/>
      <c r="B244" s="892"/>
      <c r="C244" s="892"/>
      <c r="D244" s="892"/>
      <c r="E244" s="892"/>
      <c r="F244" s="892"/>
      <c r="G244" s="892"/>
      <c r="H244" s="892"/>
      <c r="I244" s="892"/>
      <c r="J244" s="892"/>
      <c r="K244" s="892"/>
      <c r="L244" s="892"/>
      <c r="M244" s="892"/>
      <c r="N244" s="892"/>
      <c r="O244" s="892"/>
      <c r="P244" s="892"/>
      <c r="Q244" s="892"/>
      <c r="R244" s="892"/>
      <c r="S244" s="892"/>
      <c r="T244" s="891"/>
    </row>
    <row r="245" spans="1:20" ht="15.75" customHeight="1">
      <c r="A245" s="892"/>
      <c r="B245" s="892"/>
      <c r="C245" s="892"/>
      <c r="D245" s="892"/>
      <c r="E245" s="892"/>
      <c r="F245" s="892"/>
      <c r="G245" s="892"/>
      <c r="H245" s="892"/>
      <c r="I245" s="892"/>
      <c r="J245" s="892"/>
      <c r="K245" s="892"/>
      <c r="L245" s="892"/>
      <c r="M245" s="892"/>
      <c r="N245" s="892"/>
      <c r="O245" s="892"/>
      <c r="P245" s="892"/>
      <c r="Q245" s="892"/>
      <c r="R245" s="892"/>
      <c r="S245" s="892"/>
      <c r="T245" s="891"/>
    </row>
    <row r="246" spans="1:20" ht="15.75" customHeight="1">
      <c r="A246" s="892"/>
      <c r="B246" s="892"/>
      <c r="C246" s="892"/>
      <c r="D246" s="892"/>
      <c r="E246" s="892"/>
      <c r="F246" s="892"/>
      <c r="G246" s="892"/>
      <c r="H246" s="892"/>
      <c r="I246" s="892"/>
      <c r="J246" s="892"/>
      <c r="K246" s="892"/>
      <c r="L246" s="892"/>
      <c r="M246" s="892"/>
      <c r="N246" s="892"/>
      <c r="O246" s="892"/>
      <c r="P246" s="892"/>
      <c r="Q246" s="892"/>
      <c r="R246" s="892"/>
      <c r="S246" s="892"/>
      <c r="T246" s="891"/>
    </row>
    <row r="247" spans="1:20" ht="15.75" customHeight="1">
      <c r="A247" s="892"/>
      <c r="B247" s="892"/>
      <c r="C247" s="892"/>
      <c r="D247" s="892"/>
      <c r="E247" s="892"/>
      <c r="F247" s="892"/>
      <c r="G247" s="892"/>
      <c r="H247" s="892"/>
      <c r="I247" s="892"/>
      <c r="J247" s="892"/>
      <c r="K247" s="892"/>
      <c r="L247" s="892"/>
      <c r="M247" s="892"/>
      <c r="N247" s="892"/>
      <c r="O247" s="892"/>
      <c r="P247" s="892"/>
      <c r="Q247" s="892"/>
      <c r="R247" s="892"/>
      <c r="S247" s="892"/>
      <c r="T247" s="891"/>
    </row>
    <row r="248" spans="1:20" ht="15.75" customHeight="1">
      <c r="A248" s="892"/>
      <c r="B248" s="892"/>
      <c r="C248" s="892"/>
      <c r="D248" s="892"/>
      <c r="E248" s="892"/>
      <c r="F248" s="892"/>
      <c r="G248" s="892"/>
      <c r="H248" s="892"/>
      <c r="I248" s="892"/>
      <c r="J248" s="892"/>
      <c r="K248" s="892"/>
      <c r="L248" s="892"/>
      <c r="M248" s="892"/>
      <c r="N248" s="892"/>
      <c r="O248" s="892"/>
      <c r="P248" s="892"/>
      <c r="Q248" s="892"/>
      <c r="R248" s="892"/>
      <c r="S248" s="892"/>
      <c r="T248" s="891"/>
    </row>
    <row r="249" spans="1:20" ht="15.75" customHeight="1">
      <c r="A249" s="892"/>
      <c r="B249" s="892"/>
      <c r="C249" s="892"/>
      <c r="D249" s="892"/>
      <c r="E249" s="892"/>
      <c r="F249" s="892"/>
      <c r="G249" s="892"/>
      <c r="H249" s="892"/>
      <c r="I249" s="892"/>
      <c r="J249" s="892"/>
      <c r="K249" s="892"/>
      <c r="L249" s="892"/>
      <c r="M249" s="892"/>
      <c r="N249" s="892"/>
      <c r="O249" s="892"/>
      <c r="P249" s="892"/>
      <c r="Q249" s="892"/>
      <c r="R249" s="892"/>
      <c r="S249" s="892"/>
      <c r="T249" s="891"/>
    </row>
    <row r="250" spans="1:20" ht="15.75" customHeight="1">
      <c r="A250" s="892"/>
      <c r="B250" s="892"/>
      <c r="C250" s="892"/>
      <c r="D250" s="892"/>
      <c r="E250" s="892"/>
      <c r="F250" s="892"/>
      <c r="G250" s="892"/>
      <c r="H250" s="892"/>
      <c r="I250" s="892"/>
      <c r="J250" s="892"/>
      <c r="K250" s="892"/>
      <c r="L250" s="892"/>
      <c r="M250" s="892"/>
      <c r="N250" s="892"/>
      <c r="O250" s="892"/>
      <c r="P250" s="892"/>
      <c r="Q250" s="892"/>
      <c r="R250" s="892"/>
      <c r="S250" s="892"/>
      <c r="T250" s="891"/>
    </row>
    <row r="251" spans="1:20" ht="15.75" customHeight="1">
      <c r="A251" s="892"/>
      <c r="B251" s="892"/>
      <c r="C251" s="892"/>
      <c r="D251" s="892"/>
      <c r="E251" s="892"/>
      <c r="F251" s="892"/>
      <c r="G251" s="892"/>
      <c r="H251" s="892"/>
      <c r="I251" s="892"/>
      <c r="J251" s="892"/>
      <c r="K251" s="892"/>
      <c r="L251" s="892"/>
      <c r="M251" s="892"/>
      <c r="N251" s="892"/>
      <c r="O251" s="892"/>
      <c r="P251" s="892"/>
      <c r="Q251" s="892"/>
      <c r="R251" s="892"/>
      <c r="S251" s="892"/>
      <c r="T251" s="891"/>
    </row>
    <row r="252" spans="1:20" ht="15.75" customHeight="1">
      <c r="A252" s="892"/>
      <c r="B252" s="892"/>
      <c r="C252" s="892"/>
      <c r="D252" s="892"/>
      <c r="E252" s="892"/>
      <c r="F252" s="892"/>
      <c r="G252" s="892"/>
      <c r="H252" s="892"/>
      <c r="I252" s="892"/>
      <c r="J252" s="892"/>
      <c r="K252" s="892"/>
      <c r="L252" s="892"/>
      <c r="M252" s="892"/>
      <c r="N252" s="892"/>
      <c r="O252" s="892"/>
      <c r="P252" s="892"/>
      <c r="Q252" s="892"/>
      <c r="R252" s="892"/>
      <c r="S252" s="892"/>
      <c r="T252" s="891"/>
    </row>
    <row r="253" spans="1:20" ht="15.75" customHeight="1">
      <c r="A253" s="892"/>
      <c r="B253" s="892"/>
      <c r="C253" s="892"/>
      <c r="D253" s="892"/>
      <c r="E253" s="892"/>
      <c r="F253" s="892"/>
      <c r="G253" s="892"/>
      <c r="H253" s="892"/>
      <c r="I253" s="892"/>
      <c r="J253" s="892"/>
      <c r="K253" s="892"/>
      <c r="L253" s="892"/>
      <c r="M253" s="892"/>
      <c r="N253" s="892"/>
      <c r="O253" s="892"/>
      <c r="P253" s="892"/>
      <c r="Q253" s="892"/>
      <c r="R253" s="892"/>
      <c r="S253" s="892"/>
      <c r="T253" s="891"/>
    </row>
    <row r="254" spans="1:20" ht="15.75" customHeight="1">
      <c r="A254" s="892"/>
      <c r="B254" s="892"/>
      <c r="C254" s="892"/>
      <c r="D254" s="892"/>
      <c r="E254" s="892"/>
      <c r="F254" s="892"/>
      <c r="G254" s="892"/>
      <c r="H254" s="892"/>
      <c r="I254" s="892"/>
      <c r="J254" s="892"/>
      <c r="K254" s="892"/>
      <c r="L254" s="892"/>
      <c r="M254" s="892"/>
      <c r="N254" s="892"/>
      <c r="O254" s="892"/>
      <c r="P254" s="892"/>
      <c r="Q254" s="892"/>
      <c r="R254" s="892"/>
      <c r="S254" s="892"/>
      <c r="T254" s="891"/>
    </row>
    <row r="255" spans="1:20" ht="15.75" customHeight="1">
      <c r="A255" s="892"/>
      <c r="B255" s="892"/>
      <c r="C255" s="892"/>
      <c r="D255" s="892"/>
      <c r="E255" s="892"/>
      <c r="F255" s="892"/>
      <c r="G255" s="892"/>
      <c r="H255" s="892"/>
      <c r="I255" s="892"/>
      <c r="J255" s="892"/>
      <c r="K255" s="892"/>
      <c r="L255" s="892"/>
      <c r="M255" s="892"/>
      <c r="N255" s="892"/>
      <c r="O255" s="892"/>
      <c r="P255" s="892"/>
      <c r="Q255" s="892"/>
      <c r="R255" s="892"/>
      <c r="S255" s="892"/>
      <c r="T255" s="891"/>
    </row>
    <row r="256" spans="1:20" ht="15.75" customHeight="1">
      <c r="A256" s="892"/>
      <c r="B256" s="892"/>
      <c r="C256" s="892"/>
      <c r="D256" s="892"/>
      <c r="E256" s="892"/>
      <c r="F256" s="892"/>
      <c r="G256" s="892"/>
      <c r="H256" s="892"/>
      <c r="I256" s="892"/>
      <c r="J256" s="892"/>
      <c r="K256" s="892"/>
      <c r="L256" s="892"/>
      <c r="M256" s="892"/>
      <c r="N256" s="892"/>
      <c r="O256" s="892"/>
      <c r="P256" s="892"/>
      <c r="Q256" s="892"/>
      <c r="R256" s="892"/>
      <c r="S256" s="892"/>
      <c r="T256" s="891"/>
    </row>
    <row r="257" spans="1:20" ht="15.75" customHeight="1">
      <c r="A257" s="892"/>
      <c r="B257" s="892"/>
      <c r="C257" s="892"/>
      <c r="D257" s="892"/>
      <c r="E257" s="892"/>
      <c r="F257" s="892"/>
      <c r="G257" s="892"/>
      <c r="H257" s="892"/>
      <c r="I257" s="892"/>
      <c r="J257" s="892"/>
      <c r="K257" s="892"/>
      <c r="L257" s="892"/>
      <c r="M257" s="892"/>
      <c r="N257" s="892"/>
      <c r="O257" s="892"/>
      <c r="P257" s="892"/>
      <c r="Q257" s="892"/>
      <c r="R257" s="892"/>
      <c r="S257" s="892"/>
      <c r="T257" s="891"/>
    </row>
    <row r="258" spans="1:20" ht="15.75" customHeight="1">
      <c r="A258" s="892"/>
      <c r="B258" s="892"/>
      <c r="C258" s="892"/>
      <c r="D258" s="892"/>
      <c r="E258" s="892"/>
      <c r="F258" s="892"/>
      <c r="G258" s="892"/>
      <c r="H258" s="892"/>
      <c r="I258" s="892"/>
      <c r="J258" s="892"/>
      <c r="K258" s="892"/>
      <c r="L258" s="892"/>
      <c r="M258" s="892"/>
      <c r="N258" s="892"/>
      <c r="O258" s="892"/>
      <c r="P258" s="892"/>
      <c r="Q258" s="892"/>
      <c r="R258" s="892"/>
      <c r="S258" s="892"/>
      <c r="T258" s="891"/>
    </row>
    <row r="259" spans="1:20" ht="15.75" customHeight="1">
      <c r="A259" s="892"/>
      <c r="B259" s="892"/>
      <c r="C259" s="892"/>
      <c r="D259" s="892"/>
      <c r="E259" s="892"/>
      <c r="F259" s="892"/>
      <c r="G259" s="892"/>
      <c r="H259" s="892"/>
      <c r="I259" s="892"/>
      <c r="J259" s="892"/>
      <c r="K259" s="892"/>
      <c r="L259" s="892"/>
      <c r="M259" s="892"/>
      <c r="N259" s="892"/>
      <c r="O259" s="892"/>
      <c r="P259" s="892"/>
      <c r="Q259" s="892"/>
      <c r="R259" s="892"/>
      <c r="S259" s="892"/>
      <c r="T259" s="891"/>
    </row>
    <row r="260" spans="1:20"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row>
    <row r="261" spans="1:20"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row>
    <row r="262" spans="1:20"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row>
    <row r="263" spans="1:20"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row>
    <row r="264" spans="1:20"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row>
    <row r="265" spans="1:20"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row>
    <row r="266" spans="1:20"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row>
    <row r="267" spans="1:20"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row>
    <row r="268" spans="1:20"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row>
    <row r="269" spans="1:20"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row>
    <row r="270" spans="1:20"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row>
    <row r="271" spans="1:20"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row>
    <row r="272" spans="1:20"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row>
    <row r="273" spans="1:20"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row>
    <row r="274" spans="1:20"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row>
    <row r="275" spans="1:20"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row>
    <row r="276" spans="1:20"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row>
    <row r="277" spans="1:20"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row>
    <row r="278" spans="1:20"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row>
    <row r="279" spans="1:20"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row>
    <row r="280" spans="1:20"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row>
    <row r="281" spans="1:20"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row>
    <row r="282" spans="1:20"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row>
    <row r="283" spans="1:20"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row>
    <row r="284" spans="1:20"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row>
    <row r="285" spans="1:20"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row>
    <row r="286" spans="1:20"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row>
    <row r="287" spans="1:20"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row>
    <row r="288" spans="1:20"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row>
    <row r="289" spans="1:20"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row>
    <row r="290" spans="1:20"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row>
    <row r="291" spans="1:20"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row>
    <row r="292" spans="1:20"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row>
    <row r="293" spans="1:20"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row>
    <row r="294" spans="1:20"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row>
    <row r="295" spans="1:20"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row>
    <row r="296" spans="1:20"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row>
    <row r="297" spans="1:20"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row>
    <row r="298" spans="1:20"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row>
    <row r="299" spans="1:20"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row>
    <row r="300" spans="1:20"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row>
    <row r="301" spans="1:20"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row>
    <row r="302" spans="1:20"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row>
    <row r="303" spans="1:20"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row>
    <row r="304" spans="1:20"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row>
    <row r="305" spans="1:20"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row>
    <row r="306" spans="1:20"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row>
    <row r="307" spans="1:20"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row>
    <row r="308" spans="1:20"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row>
    <row r="309" spans="1:20"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row>
    <row r="310" spans="1:20"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row>
    <row r="311" spans="1:20"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row>
    <row r="312" spans="1:20"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row>
    <row r="313" spans="1:20"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row>
    <row r="314" spans="1:20"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row>
    <row r="315" spans="1:20"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row>
    <row r="316" spans="1:20"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row>
    <row r="317" spans="1:20"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row>
    <row r="318" spans="1:20"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row>
    <row r="319" spans="1:20"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row>
    <row r="320" spans="1:20"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row>
    <row r="321" spans="1:20"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row>
    <row r="322" spans="1:20"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row>
    <row r="323" spans="1:20"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row>
    <row r="324" spans="1:20"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row>
    <row r="325" spans="1:20"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row>
    <row r="326" spans="1:20"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row>
    <row r="327" spans="1:20"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row>
    <row r="328" spans="1:20"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row>
    <row r="329" spans="1:20"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row>
    <row r="330" spans="1:20"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row>
    <row r="331" spans="1:20"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row>
    <row r="332" spans="1:20"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row>
    <row r="333" spans="1:20"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row>
    <row r="334" spans="1:20"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row>
    <row r="335" spans="1:20"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row>
    <row r="336" spans="1:20"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row>
    <row r="337" spans="1:20"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row>
    <row r="338" spans="1:20"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row>
    <row r="339" spans="1:20"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row>
    <row r="340" spans="1:20"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row>
    <row r="341" spans="1:20"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row>
    <row r="342" spans="1:20"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row>
    <row r="343" spans="1:20"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row>
    <row r="344" spans="1:20"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row>
    <row r="345" spans="1:20"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row>
    <row r="346" spans="1:20"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row>
    <row r="347" spans="1:20"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row>
    <row r="348" spans="1:20"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row>
    <row r="349" spans="1:20"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row>
    <row r="350" spans="1:20"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row>
    <row r="351" spans="1:20"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row>
    <row r="352" spans="1:20"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row>
    <row r="353" spans="1:20"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row>
    <row r="354" spans="1:20"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row>
    <row r="355" spans="1:20"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row>
    <row r="356" spans="1:20"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row>
    <row r="357" spans="1:20"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row>
    <row r="358" spans="1:20"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row>
    <row r="359" spans="1:20"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row>
    <row r="360" spans="1:20"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row>
    <row r="361" spans="1:20"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row>
    <row r="362" spans="1:20"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row>
    <row r="363" spans="1:20"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row>
    <row r="364" spans="1:20"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row>
    <row r="365" spans="1:20"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row>
    <row r="366" spans="1:20"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row>
    <row r="367" spans="1:20"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row>
    <row r="368" spans="1:20"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row>
    <row r="369" spans="1:20"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row>
    <row r="370" spans="1:20"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row>
    <row r="371" spans="1:20"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row>
    <row r="372" spans="1:20"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row>
    <row r="373" spans="1:20"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row>
    <row r="374" spans="1:20"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row>
    <row r="375" spans="1:20"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row>
    <row r="376" spans="1:20"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row>
    <row r="377" spans="1:20"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row>
    <row r="378" spans="1:20"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row>
    <row r="379" spans="1:20"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row>
    <row r="380" spans="1:20"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row>
    <row r="381" spans="1:20"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row>
    <row r="382" spans="1:20"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row>
    <row r="383" spans="1:20"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row>
    <row r="384" spans="1:20"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row>
    <row r="385" spans="1:20"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row>
    <row r="386" spans="1:20"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row>
    <row r="387" spans="1:20"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row>
    <row r="388" spans="1:20"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row>
    <row r="389" spans="1:20"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row>
    <row r="390" spans="1:20"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row>
    <row r="391" spans="1:20"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row>
    <row r="392" spans="1:20"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row>
    <row r="393" spans="1:20"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row>
    <row r="394" spans="1:20"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row>
    <row r="395" spans="1:20"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row>
    <row r="396" spans="1:20"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row>
    <row r="397" spans="1:20"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row>
    <row r="398" spans="1:20"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row>
    <row r="399" spans="1:20"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row>
    <row r="400" spans="1:20"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row>
    <row r="401" spans="1:20"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row>
    <row r="402" spans="1:20"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row>
    <row r="403" spans="1:20"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row>
    <row r="404" spans="1:20"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row>
    <row r="405" spans="1:20"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row>
    <row r="406" spans="1:20"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row>
    <row r="407" spans="1:20"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row>
    <row r="408" spans="1:20"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row>
    <row r="409" spans="1:20"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row>
    <row r="410" spans="1:20"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row>
    <row r="411" spans="1:20"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row>
    <row r="412" spans="1:20"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row>
    <row r="413" spans="1:20"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row>
    <row r="414" spans="1:20"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row>
    <row r="415" spans="1:20"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row>
    <row r="416" spans="1:20"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row>
    <row r="417" spans="1:20"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row>
    <row r="418" spans="1:20"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row>
    <row r="419" spans="1:20"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row>
    <row r="420" spans="1:20"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row>
    <row r="421" spans="1:20"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row>
    <row r="422" spans="1:20"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row>
    <row r="423" spans="1:20"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row>
    <row r="424" spans="1:20"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row>
    <row r="425" spans="1:20"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row>
    <row r="426" spans="1:20"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row>
    <row r="427" spans="1:20"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row>
    <row r="428" spans="1:20"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row>
    <row r="429" spans="1:20"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row>
    <row r="430" spans="1:20"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row>
    <row r="431" spans="1:20"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row>
    <row r="432" spans="1:20"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row>
    <row r="433" spans="1:20"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row>
    <row r="434" spans="1:20"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row>
    <row r="435" spans="1:20"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row>
    <row r="436" spans="1:20"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row>
    <row r="437" spans="1:20"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row>
    <row r="438" spans="1:20"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row>
    <row r="439" spans="1:20"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row>
    <row r="440" spans="1:20"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row>
    <row r="441" spans="1:20"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row>
    <row r="442" spans="1:20"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row>
    <row r="443" spans="1:20"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row>
    <row r="444" spans="1:20"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row>
    <row r="445" spans="1:20"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row>
    <row r="446" spans="1:20"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row>
    <row r="447" spans="1:20"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row>
    <row r="448" spans="1:20"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row>
    <row r="449" spans="1:20"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row>
    <row r="450" spans="1:20"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row>
    <row r="451" spans="1:20"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row>
    <row r="452" spans="1:20"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row>
    <row r="453" spans="1:20"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row>
    <row r="454" spans="1:20"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row>
    <row r="455" spans="1:20"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row>
    <row r="456" spans="1:20"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row>
    <row r="457" spans="1:20"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row>
    <row r="458" spans="1:20"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row>
    <row r="459" spans="1:20"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row>
    <row r="460" spans="1:20"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row>
    <row r="461" spans="1:20"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row>
    <row r="462" spans="1:20"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row>
    <row r="463" spans="1:20"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row>
    <row r="464" spans="1:20"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row>
    <row r="465" spans="1:20"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row>
    <row r="466" spans="1:20"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row>
    <row r="467" spans="1:20"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row>
    <row r="468" spans="1:20"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row>
    <row r="469" spans="1:20"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row>
    <row r="470" spans="1:20"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row>
    <row r="471" spans="1:20"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row>
    <row r="472" spans="1:20"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row>
    <row r="473" spans="1:20"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row>
    <row r="474" spans="1:20"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row>
    <row r="475" spans="1:20"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row>
    <row r="476" spans="1:20"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row>
    <row r="477" spans="1:20"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row>
    <row r="478" spans="1:20"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row>
    <row r="479" spans="1:20"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row>
    <row r="480" spans="1:20"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row>
    <row r="481" spans="1:20"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row>
    <row r="482" spans="1:20"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row>
    <row r="483" spans="1:20"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row>
    <row r="484" spans="1:20"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row>
    <row r="485" spans="1:20"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row>
    <row r="486" spans="1:20"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row>
    <row r="487" spans="1:20"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row>
    <row r="488" spans="1:20"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row>
    <row r="489" spans="1:20"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row>
    <row r="490" spans="1:20"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row>
    <row r="491" spans="1:20"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row>
    <row r="492" spans="1:20"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row>
    <row r="493" spans="1:20"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row>
    <row r="494" spans="1:20"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row>
    <row r="495" spans="1:20"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row>
    <row r="496" spans="1:20"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row>
    <row r="497" spans="1:20"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row>
    <row r="498" spans="1:20"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row>
    <row r="499" spans="1:20"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row>
    <row r="500" spans="1:20"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row>
    <row r="501" spans="1:20"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row>
    <row r="502" spans="1:20"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row>
    <row r="503" spans="1:20"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row>
    <row r="504" spans="1:20"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row>
    <row r="505" spans="1:20"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row>
    <row r="506" spans="1:20"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row>
    <row r="507" spans="1:20"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row>
    <row r="508" spans="1:20"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row>
    <row r="509" spans="1:20"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row>
    <row r="510" spans="1:20"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row>
    <row r="511" spans="1:20"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row>
    <row r="512" spans="1:20"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row>
    <row r="513" spans="1:20"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row>
    <row r="514" spans="1:20"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row>
    <row r="515" spans="1:20"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row>
    <row r="516" spans="1:20"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row>
    <row r="517" spans="1:20"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row>
    <row r="518" spans="1:20"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row>
    <row r="519" spans="1:20"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row>
    <row r="520" spans="1:20"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row>
    <row r="521" spans="1:20"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row>
    <row r="522" spans="1:20"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row>
    <row r="523" spans="1:20"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row>
    <row r="524" spans="1:20"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row>
    <row r="525" spans="1:20"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row>
    <row r="526" spans="1:20"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row>
    <row r="527" spans="1:20"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row>
    <row r="528" spans="1:20"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row>
    <row r="529" spans="1:20"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row>
    <row r="530" spans="1:20"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row>
    <row r="531" spans="1:20"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row>
    <row r="532" spans="1:20"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row>
    <row r="533" spans="1:20"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row>
    <row r="534" spans="1:20"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row>
    <row r="535" spans="1:20"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row>
    <row r="536" spans="1:20"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row>
    <row r="537" spans="1:20"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row>
    <row r="538" spans="1:20"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row>
    <row r="539" spans="1:20"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row>
    <row r="540" spans="1:20"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row>
    <row r="541" spans="1:20"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row>
    <row r="542" spans="1:20"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row>
    <row r="543" spans="1:20"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row>
    <row r="544" spans="1:20"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row>
    <row r="545" spans="1:20"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row>
    <row r="546" spans="1:20"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row>
    <row r="547" spans="1:20"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row>
    <row r="548" spans="1:20"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row>
    <row r="549" spans="1:20"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row>
    <row r="550" spans="1:20"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row>
    <row r="551" spans="1:20"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row>
    <row r="552" spans="1:20"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row>
    <row r="553" spans="1:20"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row>
    <row r="554" spans="1:20"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row>
    <row r="555" spans="1:20"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row>
    <row r="556" spans="1:20"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row>
    <row r="557" spans="1:20"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row>
    <row r="558" spans="1:20"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row>
    <row r="559" spans="1:20"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row>
    <row r="560" spans="1:20"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row>
    <row r="561" spans="1:20"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row>
    <row r="562" spans="1:20"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row>
    <row r="563" spans="1:20"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row>
    <row r="564" spans="1:20"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row>
    <row r="565" spans="1:20"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row>
    <row r="566" spans="1:20"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row>
    <row r="567" spans="1:20"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row>
    <row r="568" spans="1:20"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row>
    <row r="569" spans="1:20"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row>
    <row r="570" spans="1:20"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row>
    <row r="571" spans="1:20"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row>
    <row r="572" spans="1:20"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row>
    <row r="573" spans="1:20"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row>
    <row r="574" spans="1:20"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row>
    <row r="575" spans="1:20"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row>
    <row r="576" spans="1:20"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row>
    <row r="577" spans="1:20"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row>
    <row r="578" spans="1:20"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row>
    <row r="579" spans="1:20"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row>
    <row r="580" spans="1:20"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row>
    <row r="581" spans="1:20"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row>
    <row r="582" spans="1:20"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row>
    <row r="583" spans="1:20"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row>
    <row r="584" spans="1:20"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row>
    <row r="585" spans="1:20"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row>
    <row r="586" spans="1:20"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row>
    <row r="587" spans="1:20"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row>
    <row r="588" spans="1:20"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row>
    <row r="589" spans="1:20"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row>
    <row r="590" spans="1:20"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row>
    <row r="591" spans="1:20"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row>
    <row r="592" spans="1:20"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row>
    <row r="593" spans="1:20"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row>
    <row r="594" spans="1:20"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row>
    <row r="595" spans="1:20"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row>
    <row r="596" spans="1:20"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row>
    <row r="597" spans="1:20"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row>
    <row r="598" spans="1:20"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row>
    <row r="599" spans="1:20"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row>
    <row r="600" spans="1:20"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row>
    <row r="601" spans="1:20"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row>
    <row r="602" spans="1:20"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row>
    <row r="603" spans="1:20"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row>
    <row r="604" spans="1:20"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row>
    <row r="605" spans="1:20"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row>
    <row r="606" spans="1:20"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row>
    <row r="607" spans="1:20"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row>
    <row r="608" spans="1:20"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row>
    <row r="609" spans="1:20"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row>
    <row r="610" spans="1:20"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row>
    <row r="611" spans="1:20"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row>
    <row r="612" spans="1:20"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row>
    <row r="613" spans="1:20"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row>
    <row r="614" spans="1:20"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row>
    <row r="615" spans="1:20"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row>
    <row r="616" spans="1:20"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row>
    <row r="617" spans="1:20"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row>
    <row r="618" spans="1:20"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row>
    <row r="619" spans="1:20"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row>
    <row r="620" spans="1:20"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row>
    <row r="621" spans="1:20"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row>
    <row r="622" spans="1:20"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row>
    <row r="623" spans="1:20"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row>
    <row r="624" spans="1:20"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row>
    <row r="625" spans="1:20"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row>
    <row r="626" spans="1:20"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row>
    <row r="627" spans="1:20"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row>
    <row r="628" spans="1:20"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row>
    <row r="629" spans="1:20"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row>
    <row r="630" spans="1:20"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row>
    <row r="631" spans="1:20"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row>
    <row r="632" spans="1:20"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row>
    <row r="633" spans="1:20"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row>
    <row r="634" spans="1:20"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row>
    <row r="635" spans="1:20"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row>
    <row r="636" spans="1:20"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row>
    <row r="637" spans="1:20"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row>
    <row r="638" spans="1:20"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row>
    <row r="639" spans="1:20"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row>
    <row r="640" spans="1:20"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row>
    <row r="641" spans="1:20"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row>
    <row r="642" spans="1:20"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row>
    <row r="643" spans="1:20"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row>
    <row r="644" spans="1:20"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row>
    <row r="645" spans="1:20"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row>
    <row r="646" spans="1:20"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row>
    <row r="647" spans="1:20"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row>
    <row r="648" spans="1:20"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row>
    <row r="649" spans="1:20"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row>
    <row r="650" spans="1:20"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row>
    <row r="651" spans="1:20"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row>
    <row r="652" spans="1:20"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row>
    <row r="653" spans="1:20"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row>
    <row r="654" spans="1:20"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row>
    <row r="655" spans="1:20"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row>
    <row r="656" spans="1:20"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row>
    <row r="657" spans="1:20"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row>
    <row r="658" spans="1:20"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row>
    <row r="659" spans="1:20"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row>
    <row r="660" spans="1:20"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row>
    <row r="661" spans="1:20"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row>
    <row r="662" spans="1:20"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row>
    <row r="663" spans="1:20"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row>
    <row r="664" spans="1:20"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row>
    <row r="665" spans="1:20"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row>
    <row r="666" spans="1:20"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row>
    <row r="667" spans="1:20"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row>
    <row r="668" spans="1:20"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row>
    <row r="669" spans="1:20"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row>
    <row r="670" spans="1:20"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row>
    <row r="671" spans="1:20"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row>
    <row r="672" spans="1:20"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row>
    <row r="673" spans="1:20"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row>
    <row r="674" spans="1:20"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row>
    <row r="675" spans="1:20"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row>
    <row r="676" spans="1:20"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row>
    <row r="677" spans="1:20"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row>
    <row r="678" spans="1:20"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row>
    <row r="679" spans="1:20"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row>
    <row r="680" spans="1:20"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row>
    <row r="681" spans="1:20"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row>
    <row r="682" spans="1:20"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row>
    <row r="683" spans="1:20"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row>
    <row r="684" spans="1:20"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row>
    <row r="685" spans="1:20"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row>
    <row r="686" spans="1:20"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row>
    <row r="687" spans="1:20"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row>
    <row r="688" spans="1:20"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row>
    <row r="689" spans="1:20"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row>
    <row r="690" spans="1:20"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row>
    <row r="691" spans="1:20"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row>
    <row r="692" spans="1:20"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row>
    <row r="693" spans="1:20"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row>
    <row r="694" spans="1:20"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row>
    <row r="695" spans="1:20"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row>
    <row r="696" spans="1:20"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row>
    <row r="697" spans="1:20"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row>
    <row r="698" spans="1:20"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row>
    <row r="699" spans="1:20"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row>
    <row r="700" spans="1:20"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row>
    <row r="701" spans="1:20"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row>
    <row r="702" spans="1:20"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row>
    <row r="703" spans="1:20"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row>
    <row r="704" spans="1:20"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row>
    <row r="705" spans="1:20"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row>
    <row r="706" spans="1:20"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row>
    <row r="707" spans="1:20"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row>
    <row r="708" spans="1:20"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row>
    <row r="709" spans="1:20"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row>
    <row r="710" spans="1:20"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row>
    <row r="711" spans="1:20"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row>
    <row r="712" spans="1:20"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row>
    <row r="713" spans="1:20"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row>
    <row r="714" spans="1:20"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row>
    <row r="715" spans="1:20"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row>
    <row r="716" spans="1:20"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row>
    <row r="717" spans="1:20"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row>
    <row r="718" spans="1:20"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row>
    <row r="719" spans="1:20"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row>
    <row r="720" spans="1:20"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row>
    <row r="721" spans="1:20"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row>
    <row r="722" spans="1:20"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row>
    <row r="723" spans="1:20"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row>
    <row r="724" spans="1:20"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row>
    <row r="725" spans="1:20"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row>
    <row r="726" spans="1:20"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row>
    <row r="727" spans="1:20"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row>
    <row r="728" spans="1:20"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row>
    <row r="729" spans="1:20"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row>
    <row r="730" spans="1:20"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row>
    <row r="731" spans="1:20"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row>
    <row r="732" spans="1:20"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row>
    <row r="733" spans="1:20"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row>
    <row r="734" spans="1:20"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row>
    <row r="735" spans="1:20"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row>
    <row r="736" spans="1:20"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row>
    <row r="737" spans="1:20"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row>
    <row r="738" spans="1:20"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row>
    <row r="739" spans="1:20"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row>
    <row r="740" spans="1:20"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row>
    <row r="741" spans="1:20"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row>
    <row r="742" spans="1:20"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row>
    <row r="743" spans="1:20"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row>
    <row r="744" spans="1:20"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row>
    <row r="745" spans="1:20"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row>
    <row r="746" spans="1:20"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row>
    <row r="747" spans="1:20"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row>
    <row r="748" spans="1:20"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row>
    <row r="749" spans="1:20"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row>
    <row r="750" spans="1:20"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row>
    <row r="751" spans="1:20"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row>
    <row r="752" spans="1:20"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row>
    <row r="753" spans="1:20"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row>
    <row r="754" spans="1:20"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row>
    <row r="755" spans="1:20"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row>
    <row r="756" spans="1:20"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row>
    <row r="757" spans="1:20"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row>
    <row r="758" spans="1:20"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row>
    <row r="759" spans="1:20"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row>
    <row r="760" spans="1:20"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row>
    <row r="761" spans="1:20"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row>
    <row r="762" spans="1:20"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row>
    <row r="763" spans="1:20"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row>
    <row r="764" spans="1:20"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row>
    <row r="765" spans="1:20"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row>
    <row r="766" spans="1:20"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row>
    <row r="767" spans="1:20"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row>
    <row r="768" spans="1:20"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row>
    <row r="769" spans="1:20"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row>
    <row r="770" spans="1:20"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row>
    <row r="771" spans="1:20"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row>
    <row r="772" spans="1:20"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row>
    <row r="773" spans="1:20"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row>
    <row r="774" spans="1:20"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row>
    <row r="775" spans="1:20"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row>
    <row r="776" spans="1:20"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row>
    <row r="777" spans="1:20"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row>
    <row r="778" spans="1:20"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row>
    <row r="779" spans="1:20"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row>
    <row r="780" spans="1:20"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row>
    <row r="781" spans="1:20"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row>
    <row r="782" spans="1:20"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row>
    <row r="783" spans="1:20"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row>
    <row r="784" spans="1:20"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row>
    <row r="785" spans="1:20"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row>
    <row r="786" spans="1:20"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row>
    <row r="787" spans="1:20"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row>
    <row r="788" spans="1:20"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row>
    <row r="789" spans="1:20"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row>
    <row r="790" spans="1:20"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row>
    <row r="791" spans="1:20"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row>
    <row r="792" spans="1:20"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row>
    <row r="793" spans="1:20"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row>
    <row r="794" spans="1:20"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row>
    <row r="795" spans="1:20"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row>
    <row r="796" spans="1:20"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row>
    <row r="797" spans="1:20"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row>
    <row r="798" spans="1:20"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row>
    <row r="799" spans="1:20"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row>
    <row r="800" spans="1:20"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row>
    <row r="801" spans="1:20"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row>
    <row r="802" spans="1:20"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row>
    <row r="803" spans="1:20"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row>
    <row r="804" spans="1:20"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row>
    <row r="805" spans="1:20"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row>
    <row r="806" spans="1:20"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row>
    <row r="807" spans="1:20"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row>
    <row r="808" spans="1:20"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row>
    <row r="809" spans="1:20"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row>
    <row r="810" spans="1:20"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row>
    <row r="811" spans="1:20"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row>
    <row r="812" spans="1:20"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row>
    <row r="813" spans="1:20"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row>
    <row r="814" spans="1:20"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row>
    <row r="815" spans="1:20"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row>
    <row r="816" spans="1:20"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row>
    <row r="817" spans="1:20"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row>
    <row r="818" spans="1:20"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row>
    <row r="819" spans="1:20"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row>
    <row r="820" spans="1:20"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row>
    <row r="821" spans="1:20"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row>
    <row r="822" spans="1:20"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row>
    <row r="823" spans="1:20"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row>
    <row r="824" spans="1:20"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row>
    <row r="825" spans="1:20"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row>
    <row r="826" spans="1:20"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row>
    <row r="827" spans="1:20"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row>
    <row r="828" spans="1:20"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row>
    <row r="829" spans="1:20"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row>
    <row r="830" spans="1:20"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row>
    <row r="831" spans="1:20"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row>
    <row r="832" spans="1:20"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row>
    <row r="833" spans="1:20"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row>
    <row r="834" spans="1:20"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row>
    <row r="835" spans="1:20"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row>
    <row r="836" spans="1:20"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row>
    <row r="837" spans="1:20"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row>
    <row r="838" spans="1:20"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row>
    <row r="839" spans="1:20"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row>
    <row r="840" spans="1:20"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row>
    <row r="841" spans="1:20"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row>
    <row r="842" spans="1:20"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row>
    <row r="843" spans="1:20"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row>
    <row r="844" spans="1:20"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row>
    <row r="845" spans="1:20"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row>
    <row r="846" spans="1:20"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row>
    <row r="847" spans="1:20"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row>
    <row r="848" spans="1:20"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row>
    <row r="849" spans="1:20"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row>
    <row r="850" spans="1:20"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row>
    <row r="851" spans="1:20"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row>
    <row r="852" spans="1:20"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row>
    <row r="853" spans="1:20"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row>
    <row r="854" spans="1:20"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row>
    <row r="855" spans="1:20"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row>
    <row r="856" spans="1:20"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row>
    <row r="857" spans="1:20"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row>
    <row r="858" spans="1:20"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row>
    <row r="859" spans="1:20"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row>
    <row r="860" spans="1:20"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row>
    <row r="861" spans="1:20"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row>
    <row r="862" spans="1:20"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row>
    <row r="863" spans="1:20"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row>
    <row r="864" spans="1:20"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row>
    <row r="865" spans="1:20"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row>
    <row r="866" spans="1:20"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row>
    <row r="867" spans="1:20"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row>
    <row r="868" spans="1:20"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row>
    <row r="869" spans="1:20"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row>
    <row r="870" spans="1:20"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row>
    <row r="871" spans="1:20"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row>
    <row r="872" spans="1:20"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row>
    <row r="873" spans="1:20"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row>
    <row r="874" spans="1:20"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row>
    <row r="875" spans="1:20"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row>
    <row r="876" spans="1:20"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row>
    <row r="877" spans="1:20"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row>
    <row r="878" spans="1:20"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row>
    <row r="879" spans="1:20"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row>
    <row r="880" spans="1:20"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row>
    <row r="881" spans="1:20"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row>
    <row r="882" spans="1:20"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row>
    <row r="883" spans="1:20"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row>
    <row r="884" spans="1:20"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row>
    <row r="885" spans="1:20"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row>
    <row r="886" spans="1:20"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row>
    <row r="887" spans="1:20"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row>
    <row r="888" spans="1:20"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row>
    <row r="889" spans="1:20"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row>
    <row r="890" spans="1:20"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row>
    <row r="891" spans="1:20"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row>
    <row r="892" spans="1:20"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row>
    <row r="893" spans="1:20"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row>
    <row r="894" spans="1:20"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row>
    <row r="895" spans="1:20"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row>
    <row r="896" spans="1:20"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row>
    <row r="897" spans="1:20"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row>
    <row r="898" spans="1:20"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row>
    <row r="899" spans="1:20"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row>
    <row r="900" spans="1:20"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row>
    <row r="901" spans="1:20"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row>
    <row r="902" spans="1:20"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row>
    <row r="903" spans="1:20"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row>
    <row r="904" spans="1:20"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row>
    <row r="905" spans="1:20"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row>
    <row r="906" spans="1:20"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row>
    <row r="907" spans="1:20"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row>
    <row r="908" spans="1:20"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row>
    <row r="909" spans="1:20"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row>
    <row r="910" spans="1:20"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row>
    <row r="911" spans="1:20"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row>
    <row r="912" spans="1:20"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row>
    <row r="913" spans="1:20"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row>
    <row r="914" spans="1:20"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row>
    <row r="915" spans="1:20"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row>
    <row r="916" spans="1:20"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row>
    <row r="917" spans="1:20"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row>
    <row r="918" spans="1:20"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row>
    <row r="919" spans="1:20"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row>
    <row r="920" spans="1:20"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row>
    <row r="921" spans="1:20"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row>
    <row r="922" spans="1:20"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row>
    <row r="923" spans="1:20"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row>
    <row r="924" spans="1:20"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row>
    <row r="925" spans="1:20"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row>
    <row r="926" spans="1:20"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row>
    <row r="927" spans="1:20"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row>
    <row r="928" spans="1:20"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row>
    <row r="929" spans="1:20"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row>
    <row r="930" spans="1:20"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row>
    <row r="931" spans="1:20"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row>
    <row r="932" spans="1:20"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row>
    <row r="933" spans="1:20"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row>
    <row r="934" spans="1:20"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row>
    <row r="935" spans="1:20"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row>
    <row r="936" spans="1:20"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row>
    <row r="937" spans="1:20"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row>
    <row r="938" spans="1:20"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row>
    <row r="939" spans="1:20"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row>
    <row r="940" spans="1:20"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row>
    <row r="941" spans="1:20"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row>
    <row r="942" spans="1:20"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row>
    <row r="943" spans="1:20"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row>
    <row r="944" spans="1:20"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row>
    <row r="945" spans="1:20"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row>
    <row r="946" spans="1:20"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row>
    <row r="947" spans="1:20"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row>
    <row r="948" spans="1:20"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row>
    <row r="949" spans="1:20"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row>
    <row r="950" spans="1:20"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row>
    <row r="951" spans="1:20"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row>
    <row r="952" spans="1:20"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row>
    <row r="953" spans="1:20"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row>
    <row r="954" spans="1:20"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row>
    <row r="955" spans="1:20"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row>
    <row r="956" spans="1:20"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row>
    <row r="957" spans="1:20"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row>
    <row r="958" spans="1:20"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row>
    <row r="959" spans="1:20"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row>
    <row r="960" spans="1:20"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row>
    <row r="961" spans="1:20"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row>
    <row r="962" spans="1:20"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row>
    <row r="963" spans="1:20"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row>
    <row r="964" spans="1:20"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row>
    <row r="965" spans="1:20"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row>
    <row r="966" spans="1:20"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row>
    <row r="967" spans="1:20"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row>
    <row r="968" spans="1:20"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row>
    <row r="969" spans="1:20"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row>
    <row r="970" spans="1:20"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row>
    <row r="971" spans="1:20"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row>
    <row r="972" spans="1:20"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row>
    <row r="973" spans="1:20"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row>
    <row r="974" spans="1:20"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row>
    <row r="975" spans="1:20"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row>
    <row r="976" spans="1:20"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row>
    <row r="977" spans="1:20"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row>
    <row r="978" spans="1:20"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row>
    <row r="979" spans="1:20"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row>
    <row r="980" spans="1:20"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row>
    <row r="981" spans="1:20"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row>
    <row r="982" spans="1:20"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row>
    <row r="983" spans="1:20"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row>
    <row r="984" spans="1:20"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row>
    <row r="985" spans="1:20"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row>
    <row r="986" spans="1:20"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row>
    <row r="987" spans="1:20"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row>
    <row r="988" spans="1:20"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row>
    <row r="989" spans="1:20"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row>
    <row r="990" spans="1:20"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row>
    <row r="991" spans="1:20"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row>
    <row r="992" spans="1:20"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row>
    <row r="993" spans="1:20"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row>
    <row r="994" spans="1:20"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row>
    <row r="995" spans="1:20"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row>
    <row r="996" spans="1:20"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row>
    <row r="997" spans="1:20"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row>
    <row r="998" spans="1:20"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row>
    <row r="999" spans="1:20"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row>
    <row r="1000" spans="1:20"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67" zoomScaleNormal="67" workbookViewId="0">
      <selection activeCell="F15" sqref="F15"/>
    </sheetView>
  </sheetViews>
  <sheetFormatPr defaultColWidth="14.42578125" defaultRowHeight="15" customHeight="1"/>
  <cols>
    <col min="1" max="1" width="9.140625" style="890" customWidth="1"/>
    <col min="2" max="2" width="5.140625" style="890" customWidth="1"/>
    <col min="3" max="3" width="45.140625" style="890" customWidth="1"/>
    <col min="4" max="4" width="17.42578125" style="890" customWidth="1"/>
    <col min="5" max="5" width="17" style="890" bestFit="1" customWidth="1"/>
    <col min="6" max="6" width="17.42578125" style="890" customWidth="1"/>
    <col min="7" max="8" width="17" style="890" bestFit="1" customWidth="1"/>
    <col min="9" max="9" width="12.42578125" style="890" customWidth="1"/>
    <col min="10" max="10" width="12.5703125" style="890" customWidth="1"/>
    <col min="11" max="11" width="11" style="890" customWidth="1"/>
    <col min="12" max="12" width="9.140625" style="890" customWidth="1"/>
    <col min="13" max="13" width="10.140625" style="890" bestFit="1" customWidth="1"/>
    <col min="14" max="17" width="9.140625" style="890" customWidth="1"/>
    <col min="18" max="22" width="8.42578125" style="890" customWidth="1"/>
    <col min="23" max="16384" width="14.42578125" style="890"/>
  </cols>
  <sheetData>
    <row r="1" spans="1:22" ht="15.75" customHeight="1">
      <c r="A1" s="892"/>
      <c r="B1" s="2606" t="s">
        <v>915</v>
      </c>
      <c r="C1" s="2605"/>
      <c r="D1" s="2605"/>
      <c r="E1" s="2605"/>
      <c r="F1" s="2605"/>
      <c r="G1" s="2605"/>
      <c r="H1" s="2605"/>
      <c r="I1" s="2605"/>
      <c r="J1" s="2605"/>
      <c r="K1" s="892"/>
      <c r="L1" s="892"/>
      <c r="M1" s="892"/>
      <c r="N1" s="892"/>
      <c r="O1" s="892"/>
      <c r="P1" s="892"/>
      <c r="Q1" s="892"/>
      <c r="R1" s="892"/>
      <c r="S1" s="892"/>
      <c r="T1" s="892"/>
      <c r="U1" s="892"/>
      <c r="V1" s="892"/>
    </row>
    <row r="2" spans="1:22" ht="15" customHeight="1">
      <c r="A2" s="892"/>
      <c r="B2" s="2617" t="s">
        <v>19</v>
      </c>
      <c r="C2" s="2605"/>
      <c r="D2" s="2605"/>
      <c r="E2" s="2605"/>
      <c r="F2" s="2605"/>
      <c r="G2" s="2605"/>
      <c r="H2" s="2605"/>
      <c r="I2" s="2605"/>
      <c r="J2" s="2605"/>
      <c r="K2" s="892"/>
      <c r="L2" s="892"/>
      <c r="M2" s="892"/>
      <c r="N2" s="892"/>
      <c r="O2" s="892"/>
      <c r="P2" s="892"/>
      <c r="Q2" s="892"/>
      <c r="R2" s="892"/>
      <c r="S2" s="892"/>
      <c r="T2" s="892"/>
      <c r="U2" s="892"/>
      <c r="V2" s="892"/>
    </row>
    <row r="3" spans="1:22" ht="15" customHeight="1">
      <c r="A3" s="892"/>
      <c r="B3" s="2617"/>
      <c r="C3" s="2605"/>
      <c r="D3" s="2605"/>
      <c r="E3" s="2605"/>
      <c r="F3" s="2605"/>
      <c r="G3" s="2605"/>
      <c r="H3" s="2605"/>
      <c r="I3" s="2605"/>
      <c r="J3" s="2605"/>
      <c r="K3" s="892"/>
      <c r="L3" s="892"/>
      <c r="M3" s="892"/>
      <c r="N3" s="892"/>
      <c r="O3" s="892"/>
      <c r="P3" s="892"/>
      <c r="Q3" s="892"/>
      <c r="R3" s="892"/>
      <c r="S3" s="892"/>
      <c r="T3" s="892"/>
      <c r="U3" s="892"/>
      <c r="V3" s="892"/>
    </row>
    <row r="4" spans="1:22" ht="15" customHeight="1" thickBot="1">
      <c r="A4" s="892"/>
      <c r="B4" s="2625" t="s">
        <v>184</v>
      </c>
      <c r="C4" s="2605"/>
      <c r="D4" s="2605"/>
      <c r="E4" s="2605"/>
      <c r="F4" s="2605"/>
      <c r="G4" s="2605"/>
      <c r="H4" s="2605"/>
      <c r="I4" s="2605"/>
      <c r="J4" s="2605"/>
      <c r="K4" s="892"/>
      <c r="L4" s="892"/>
      <c r="M4" s="892"/>
      <c r="N4" s="892"/>
      <c r="O4" s="892"/>
      <c r="P4" s="892"/>
      <c r="Q4" s="892"/>
      <c r="R4" s="892"/>
      <c r="S4" s="892"/>
      <c r="T4" s="892"/>
      <c r="U4" s="892"/>
      <c r="V4" s="892"/>
    </row>
    <row r="5" spans="1:22" ht="21.75" customHeight="1" thickTop="1">
      <c r="A5" s="892"/>
      <c r="B5" s="2609" t="s">
        <v>141</v>
      </c>
      <c r="C5" s="2618" t="s">
        <v>61</v>
      </c>
      <c r="D5" s="2620" t="s">
        <v>66</v>
      </c>
      <c r="E5" s="2613"/>
      <c r="F5" s="2621" t="s">
        <v>723</v>
      </c>
      <c r="G5" s="2613"/>
      <c r="H5" s="955" t="s">
        <v>722</v>
      </c>
      <c r="I5" s="2598" t="s">
        <v>659</v>
      </c>
      <c r="J5" s="2600"/>
      <c r="K5" s="892"/>
      <c r="L5" s="892"/>
      <c r="M5" s="892"/>
      <c r="N5" s="892"/>
      <c r="O5" s="892"/>
      <c r="P5" s="892"/>
      <c r="Q5" s="892"/>
      <c r="R5" s="892"/>
      <c r="S5" s="892"/>
      <c r="T5" s="892"/>
      <c r="U5" s="892"/>
      <c r="V5" s="892"/>
    </row>
    <row r="6" spans="1:22" ht="15.75">
      <c r="A6" s="892"/>
      <c r="B6" s="2610"/>
      <c r="C6" s="2619"/>
      <c r="D6" s="954" t="s">
        <v>62</v>
      </c>
      <c r="E6" s="929" t="s">
        <v>562</v>
      </c>
      <c r="F6" s="954" t="s">
        <v>62</v>
      </c>
      <c r="G6" s="929" t="s">
        <v>562</v>
      </c>
      <c r="H6" s="929" t="s">
        <v>562</v>
      </c>
      <c r="I6" s="962" t="s">
        <v>67</v>
      </c>
      <c r="J6" s="961" t="s">
        <v>280</v>
      </c>
      <c r="K6" s="892"/>
      <c r="L6" s="892"/>
      <c r="M6" s="892"/>
      <c r="N6" s="892"/>
      <c r="O6" s="892"/>
      <c r="P6" s="892"/>
      <c r="Q6" s="892"/>
      <c r="R6" s="892"/>
      <c r="S6" s="892"/>
      <c r="T6" s="892"/>
      <c r="U6" s="892"/>
      <c r="V6" s="892"/>
    </row>
    <row r="7" spans="1:22" ht="21.75" customHeight="1">
      <c r="A7" s="892"/>
      <c r="B7" s="1011"/>
      <c r="C7" s="942" t="s">
        <v>820</v>
      </c>
      <c r="D7" s="964">
        <v>140623.27161</v>
      </c>
      <c r="E7" s="964">
        <v>37300.665094000004</v>
      </c>
      <c r="F7" s="942">
        <v>122965.47064499999</v>
      </c>
      <c r="G7" s="942">
        <v>40797.214001999986</v>
      </c>
      <c r="H7" s="942">
        <v>28992.966150999997</v>
      </c>
      <c r="I7" s="941">
        <v>9.3739586122350858</v>
      </c>
      <c r="J7" s="950">
        <v>-28.933955760854928</v>
      </c>
      <c r="K7" s="932"/>
      <c r="L7" s="892"/>
      <c r="M7" s="932"/>
      <c r="N7" s="932"/>
      <c r="O7" s="932"/>
      <c r="P7" s="932"/>
      <c r="Q7" s="932"/>
      <c r="R7" s="892"/>
      <c r="S7" s="892"/>
      <c r="T7" s="892"/>
      <c r="U7" s="892"/>
      <c r="V7" s="892"/>
    </row>
    <row r="8" spans="1:22" ht="21.75" customHeight="1">
      <c r="A8" s="892"/>
      <c r="B8" s="948">
        <v>1</v>
      </c>
      <c r="C8" s="1000" t="s">
        <v>914</v>
      </c>
      <c r="D8" s="946">
        <v>2299.3838070000002</v>
      </c>
      <c r="E8" s="946">
        <v>611.27777000000003</v>
      </c>
      <c r="F8" s="947">
        <v>2128.8383890000005</v>
      </c>
      <c r="G8" s="947">
        <v>750.49006799999995</v>
      </c>
      <c r="H8" s="947">
        <v>379.55652700000002</v>
      </c>
      <c r="I8" s="945">
        <v>22.773983421644786</v>
      </c>
      <c r="J8" s="944">
        <v>-49.425509652447516</v>
      </c>
      <c r="K8" s="932"/>
      <c r="L8" s="892"/>
      <c r="M8" s="932"/>
      <c r="N8" s="932"/>
      <c r="O8" s="932"/>
      <c r="P8" s="932"/>
      <c r="Q8" s="932"/>
      <c r="R8" s="892"/>
      <c r="S8" s="892"/>
      <c r="T8" s="892"/>
      <c r="U8" s="892"/>
      <c r="V8" s="892"/>
    </row>
    <row r="9" spans="1:22" ht="21.75" customHeight="1">
      <c r="A9" s="892"/>
      <c r="B9" s="948">
        <v>2</v>
      </c>
      <c r="C9" s="1000" t="s">
        <v>913</v>
      </c>
      <c r="D9" s="946">
        <v>1376.276897</v>
      </c>
      <c r="E9" s="946">
        <v>463.53728100000001</v>
      </c>
      <c r="F9" s="947">
        <v>911.22224100000005</v>
      </c>
      <c r="G9" s="947">
        <v>358.36821700000002</v>
      </c>
      <c r="H9" s="947">
        <v>102.600099</v>
      </c>
      <c r="I9" s="945">
        <v>-22.688372286500083</v>
      </c>
      <c r="J9" s="944">
        <v>-71.370201336799909</v>
      </c>
      <c r="K9" s="932"/>
      <c r="L9" s="892"/>
      <c r="M9" s="932"/>
      <c r="N9" s="932"/>
      <c r="O9" s="932"/>
      <c r="P9" s="932"/>
      <c r="Q9" s="932"/>
      <c r="R9" s="892"/>
      <c r="S9" s="892"/>
      <c r="T9" s="892"/>
      <c r="U9" s="892"/>
      <c r="V9" s="892"/>
    </row>
    <row r="10" spans="1:22" ht="21.75" customHeight="1">
      <c r="A10" s="892"/>
      <c r="B10" s="948">
        <v>3</v>
      </c>
      <c r="C10" s="1000" t="s">
        <v>912</v>
      </c>
      <c r="D10" s="946">
        <v>729.39660100000015</v>
      </c>
      <c r="E10" s="946">
        <v>176.500092</v>
      </c>
      <c r="F10" s="947">
        <v>763.60821900000008</v>
      </c>
      <c r="G10" s="947">
        <v>213.21717900000002</v>
      </c>
      <c r="H10" s="947">
        <v>162.342579</v>
      </c>
      <c r="I10" s="945">
        <v>20.80287130955152</v>
      </c>
      <c r="J10" s="944">
        <v>-23.860460136750987</v>
      </c>
      <c r="K10" s="932"/>
      <c r="L10" s="892"/>
      <c r="M10" s="932"/>
      <c r="N10" s="932"/>
      <c r="O10" s="932"/>
      <c r="P10" s="932"/>
      <c r="Q10" s="932"/>
      <c r="R10" s="892"/>
      <c r="S10" s="892"/>
      <c r="T10" s="892"/>
      <c r="U10" s="892"/>
      <c r="V10" s="892"/>
    </row>
    <row r="11" spans="1:22" ht="21.75" customHeight="1">
      <c r="A11" s="892"/>
      <c r="B11" s="948">
        <v>4</v>
      </c>
      <c r="C11" s="1000" t="s">
        <v>911</v>
      </c>
      <c r="D11" s="946">
        <v>1789.9033939999999</v>
      </c>
      <c r="E11" s="946">
        <v>510.42265299999997</v>
      </c>
      <c r="F11" s="947">
        <v>1511.156594</v>
      </c>
      <c r="G11" s="947">
        <v>394.48437300000001</v>
      </c>
      <c r="H11" s="947">
        <v>510.89228000000003</v>
      </c>
      <c r="I11" s="945">
        <v>-22.714172131384615</v>
      </c>
      <c r="J11" s="944">
        <v>29.508876641863822</v>
      </c>
      <c r="K11" s="932"/>
      <c r="L11" s="892"/>
      <c r="M11" s="932"/>
      <c r="N11" s="932"/>
      <c r="O11" s="932"/>
      <c r="P11" s="932"/>
      <c r="Q11" s="932"/>
      <c r="R11" s="892"/>
      <c r="S11" s="892"/>
      <c r="T11" s="892"/>
      <c r="U11" s="892"/>
      <c r="V11" s="892"/>
    </row>
    <row r="12" spans="1:22" ht="21.75" customHeight="1">
      <c r="A12" s="892"/>
      <c r="B12" s="948">
        <v>5</v>
      </c>
      <c r="C12" s="1000" t="s">
        <v>834</v>
      </c>
      <c r="D12" s="946">
        <v>8322.4175479999994</v>
      </c>
      <c r="E12" s="946">
        <v>1921.561316</v>
      </c>
      <c r="F12" s="947">
        <v>9290.9539769999992</v>
      </c>
      <c r="G12" s="947">
        <v>1505.950216</v>
      </c>
      <c r="H12" s="947">
        <v>125.263378</v>
      </c>
      <c r="I12" s="945">
        <v>-21.628823214715467</v>
      </c>
      <c r="J12" s="944">
        <v>-91.682103653285708</v>
      </c>
      <c r="K12" s="932"/>
      <c r="L12" s="892"/>
      <c r="M12" s="932"/>
      <c r="N12" s="932"/>
      <c r="O12" s="932"/>
      <c r="P12" s="932"/>
      <c r="Q12" s="932"/>
      <c r="R12" s="892"/>
      <c r="S12" s="892"/>
      <c r="T12" s="892"/>
      <c r="U12" s="892"/>
      <c r="V12" s="892"/>
    </row>
    <row r="13" spans="1:22" ht="21.75" customHeight="1">
      <c r="A13" s="892"/>
      <c r="B13" s="948">
        <v>6</v>
      </c>
      <c r="C13" s="1000" t="s">
        <v>910</v>
      </c>
      <c r="D13" s="946">
        <v>1236.968715</v>
      </c>
      <c r="E13" s="946">
        <v>241.259151</v>
      </c>
      <c r="F13" s="947">
        <v>721.53075100000012</v>
      </c>
      <c r="G13" s="947">
        <v>245.55623</v>
      </c>
      <c r="H13" s="947">
        <v>203.23216099999999</v>
      </c>
      <c r="I13" s="945">
        <v>1.7811050823104466</v>
      </c>
      <c r="J13" s="944">
        <v>-17.235998858591373</v>
      </c>
      <c r="K13" s="932"/>
      <c r="L13" s="892"/>
      <c r="M13" s="932"/>
      <c r="N13" s="932"/>
      <c r="O13" s="932"/>
      <c r="P13" s="932"/>
      <c r="Q13" s="932"/>
      <c r="R13" s="892"/>
      <c r="S13" s="892"/>
      <c r="T13" s="892"/>
      <c r="U13" s="892"/>
      <c r="V13" s="892"/>
    </row>
    <row r="14" spans="1:22" ht="21.75" customHeight="1">
      <c r="A14" s="892"/>
      <c r="B14" s="948">
        <v>7</v>
      </c>
      <c r="C14" s="1000" t="s">
        <v>869</v>
      </c>
      <c r="D14" s="946">
        <v>209.031802</v>
      </c>
      <c r="E14" s="946">
        <v>66.325309000000004</v>
      </c>
      <c r="F14" s="947">
        <v>543.25270899999998</v>
      </c>
      <c r="G14" s="947">
        <v>29.993819999999999</v>
      </c>
      <c r="H14" s="947">
        <v>37.773705</v>
      </c>
      <c r="I14" s="945">
        <v>-54.777715396697211</v>
      </c>
      <c r="J14" s="944">
        <v>25.938293288417412</v>
      </c>
      <c r="K14" s="932"/>
      <c r="L14" s="892"/>
      <c r="M14" s="932"/>
      <c r="N14" s="932"/>
      <c r="O14" s="932"/>
      <c r="P14" s="932"/>
      <c r="Q14" s="932"/>
      <c r="R14" s="892"/>
      <c r="S14" s="892"/>
      <c r="T14" s="892"/>
      <c r="U14" s="892"/>
      <c r="V14" s="892"/>
    </row>
    <row r="15" spans="1:22" ht="21.75" customHeight="1">
      <c r="A15" s="892"/>
      <c r="B15" s="948">
        <v>8</v>
      </c>
      <c r="C15" s="1000" t="s">
        <v>837</v>
      </c>
      <c r="D15" s="946">
        <v>20325.113624000001</v>
      </c>
      <c r="E15" s="946">
        <v>3696.65263</v>
      </c>
      <c r="F15" s="947">
        <v>16425.668075999998</v>
      </c>
      <c r="G15" s="947">
        <v>4725.4840649999996</v>
      </c>
      <c r="H15" s="947">
        <v>3930.230348</v>
      </c>
      <c r="I15" s="945">
        <v>27.831433947852432</v>
      </c>
      <c r="J15" s="944">
        <v>-16.829042402029543</v>
      </c>
      <c r="K15" s="932"/>
      <c r="L15" s="892"/>
      <c r="M15" s="932"/>
      <c r="N15" s="932"/>
      <c r="O15" s="932"/>
      <c r="P15" s="932"/>
      <c r="Q15" s="932"/>
      <c r="R15" s="892"/>
      <c r="S15" s="892"/>
      <c r="T15" s="892"/>
      <c r="U15" s="892"/>
      <c r="V15" s="892"/>
    </row>
    <row r="16" spans="1:22" ht="21.75" customHeight="1">
      <c r="A16" s="892"/>
      <c r="B16" s="948">
        <v>9</v>
      </c>
      <c r="C16" s="1000" t="s">
        <v>909</v>
      </c>
      <c r="D16" s="946">
        <v>400.28832599999998</v>
      </c>
      <c r="E16" s="946">
        <v>123.93351299999999</v>
      </c>
      <c r="F16" s="947">
        <v>259.08093300000007</v>
      </c>
      <c r="G16" s="947">
        <v>98.142735000000016</v>
      </c>
      <c r="H16" s="947">
        <v>28.940631</v>
      </c>
      <c r="I16" s="945">
        <v>-20.810172628609322</v>
      </c>
      <c r="J16" s="944">
        <v>-70.511692994901765</v>
      </c>
      <c r="K16" s="932"/>
      <c r="L16" s="892"/>
      <c r="M16" s="932"/>
      <c r="N16" s="932"/>
      <c r="O16" s="932"/>
      <c r="P16" s="932"/>
      <c r="Q16" s="932"/>
      <c r="R16" s="892"/>
      <c r="S16" s="892"/>
      <c r="T16" s="892"/>
      <c r="U16" s="892"/>
      <c r="V16" s="892"/>
    </row>
    <row r="17" spans="1:22" ht="21.75" customHeight="1">
      <c r="A17" s="892"/>
      <c r="B17" s="948">
        <v>10</v>
      </c>
      <c r="C17" s="1000" t="s">
        <v>908</v>
      </c>
      <c r="D17" s="946">
        <v>352.41333299999997</v>
      </c>
      <c r="E17" s="946">
        <v>135.618211</v>
      </c>
      <c r="F17" s="947">
        <v>294.83131900000001</v>
      </c>
      <c r="G17" s="947">
        <v>87.735917999999998</v>
      </c>
      <c r="H17" s="947">
        <v>266.45299699999998</v>
      </c>
      <c r="I17" s="945">
        <v>-35.306683849413105</v>
      </c>
      <c r="J17" s="944">
        <v>203.69887621167874</v>
      </c>
      <c r="K17" s="932"/>
      <c r="L17" s="892"/>
      <c r="M17" s="932"/>
      <c r="N17" s="932"/>
      <c r="O17" s="932"/>
      <c r="P17" s="932"/>
      <c r="Q17" s="932"/>
      <c r="R17" s="892"/>
      <c r="S17" s="892"/>
      <c r="T17" s="892"/>
      <c r="U17" s="892"/>
      <c r="V17" s="892"/>
    </row>
    <row r="18" spans="1:22" ht="21.75" customHeight="1">
      <c r="A18" s="892"/>
      <c r="B18" s="948">
        <v>11</v>
      </c>
      <c r="C18" s="1000" t="s">
        <v>741</v>
      </c>
      <c r="D18" s="946">
        <v>0</v>
      </c>
      <c r="E18" s="946">
        <v>0</v>
      </c>
      <c r="F18" s="947">
        <v>0</v>
      </c>
      <c r="G18" s="947">
        <v>0</v>
      </c>
      <c r="H18" s="947">
        <v>0</v>
      </c>
      <c r="I18" s="945" t="s">
        <v>71</v>
      </c>
      <c r="J18" s="944" t="s">
        <v>71</v>
      </c>
      <c r="K18" s="932"/>
      <c r="L18" s="892"/>
      <c r="M18" s="932"/>
      <c r="N18" s="932"/>
      <c r="O18" s="932"/>
      <c r="P18" s="932"/>
      <c r="Q18" s="932"/>
      <c r="R18" s="892"/>
      <c r="S18" s="892"/>
      <c r="T18" s="892"/>
      <c r="U18" s="892"/>
      <c r="V18" s="892"/>
    </row>
    <row r="19" spans="1:22" ht="21.75" customHeight="1">
      <c r="A19" s="892"/>
      <c r="B19" s="948">
        <v>12</v>
      </c>
      <c r="C19" s="1000" t="s">
        <v>907</v>
      </c>
      <c r="D19" s="946">
        <v>1750.3156599999998</v>
      </c>
      <c r="E19" s="946">
        <v>535.61584300000004</v>
      </c>
      <c r="F19" s="947">
        <v>1690.2317129999999</v>
      </c>
      <c r="G19" s="947">
        <v>434.50509099999999</v>
      </c>
      <c r="H19" s="947">
        <v>366.914243</v>
      </c>
      <c r="I19" s="945">
        <v>-18.877475959948413</v>
      </c>
      <c r="J19" s="944">
        <v>-15.555824177903588</v>
      </c>
      <c r="K19" s="932"/>
      <c r="L19" s="892"/>
      <c r="M19" s="932"/>
      <c r="N19" s="932"/>
      <c r="O19" s="932"/>
      <c r="P19" s="932"/>
      <c r="Q19" s="932"/>
      <c r="R19" s="892"/>
      <c r="S19" s="892"/>
      <c r="T19" s="892"/>
      <c r="U19" s="892"/>
      <c r="V19" s="892"/>
    </row>
    <row r="20" spans="1:22" ht="21.75" customHeight="1">
      <c r="A20" s="892"/>
      <c r="B20" s="948">
        <v>13</v>
      </c>
      <c r="C20" s="1000" t="s">
        <v>906</v>
      </c>
      <c r="D20" s="946">
        <v>1619.7049809999996</v>
      </c>
      <c r="E20" s="946">
        <v>605.05737899999997</v>
      </c>
      <c r="F20" s="947">
        <v>3351.7013499999998</v>
      </c>
      <c r="G20" s="947">
        <v>515.05936900000006</v>
      </c>
      <c r="H20" s="947">
        <v>997.67653299999995</v>
      </c>
      <c r="I20" s="945">
        <v>-14.874293434573573</v>
      </c>
      <c r="J20" s="944">
        <v>93.701268833729301</v>
      </c>
      <c r="K20" s="932"/>
      <c r="L20" s="892"/>
      <c r="M20" s="932"/>
      <c r="N20" s="932"/>
      <c r="O20" s="932"/>
      <c r="P20" s="932"/>
      <c r="Q20" s="932"/>
      <c r="R20" s="892"/>
      <c r="S20" s="892"/>
      <c r="T20" s="892"/>
      <c r="U20" s="892"/>
      <c r="V20" s="892"/>
    </row>
    <row r="21" spans="1:22" ht="21.75" customHeight="1">
      <c r="A21" s="892"/>
      <c r="B21" s="948">
        <v>14</v>
      </c>
      <c r="C21" s="1000" t="s">
        <v>840</v>
      </c>
      <c r="D21" s="946">
        <v>1291.5937970000002</v>
      </c>
      <c r="E21" s="946">
        <v>319.17900400000002</v>
      </c>
      <c r="F21" s="947">
        <v>1131.771062</v>
      </c>
      <c r="G21" s="947">
        <v>386.061601</v>
      </c>
      <c r="H21" s="947">
        <v>254.63776000000001</v>
      </c>
      <c r="I21" s="945">
        <v>20.95457287660436</v>
      </c>
      <c r="J21" s="944">
        <v>-34.042194473518734</v>
      </c>
      <c r="K21" s="932"/>
      <c r="L21" s="892"/>
      <c r="M21" s="932"/>
      <c r="N21" s="932"/>
      <c r="O21" s="932"/>
      <c r="P21" s="932"/>
      <c r="Q21" s="932"/>
      <c r="R21" s="892"/>
      <c r="S21" s="892"/>
      <c r="T21" s="892"/>
      <c r="U21" s="892"/>
      <c r="V21" s="892"/>
    </row>
    <row r="22" spans="1:22" ht="21.75" customHeight="1">
      <c r="A22" s="892"/>
      <c r="B22" s="948">
        <v>15</v>
      </c>
      <c r="C22" s="1000" t="s">
        <v>905</v>
      </c>
      <c r="D22" s="946">
        <v>1644.365065</v>
      </c>
      <c r="E22" s="946">
        <v>580.557953</v>
      </c>
      <c r="F22" s="947">
        <v>1657.0260669999996</v>
      </c>
      <c r="G22" s="947">
        <v>478.64765899999998</v>
      </c>
      <c r="H22" s="947">
        <v>139.810957</v>
      </c>
      <c r="I22" s="945">
        <v>-17.553853749377552</v>
      </c>
      <c r="J22" s="944">
        <v>-70.790422898527112</v>
      </c>
      <c r="K22" s="932"/>
      <c r="L22" s="892"/>
      <c r="M22" s="932"/>
      <c r="N22" s="932"/>
      <c r="O22" s="932"/>
      <c r="P22" s="932"/>
      <c r="Q22" s="932"/>
      <c r="R22" s="892"/>
      <c r="S22" s="892"/>
      <c r="T22" s="892"/>
      <c r="U22" s="892"/>
      <c r="V22" s="892"/>
    </row>
    <row r="23" spans="1:22" ht="21.75" customHeight="1">
      <c r="A23" s="892"/>
      <c r="B23" s="948">
        <v>16</v>
      </c>
      <c r="C23" s="1000" t="s">
        <v>904</v>
      </c>
      <c r="D23" s="946">
        <v>1338.808628</v>
      </c>
      <c r="E23" s="946">
        <v>424.43346499999996</v>
      </c>
      <c r="F23" s="947">
        <v>1137.5419940000002</v>
      </c>
      <c r="G23" s="947">
        <v>355.265244</v>
      </c>
      <c r="H23" s="947">
        <v>142.13928100000001</v>
      </c>
      <c r="I23" s="945">
        <v>-16.296599279700999</v>
      </c>
      <c r="J23" s="944">
        <v>-59.990659542254569</v>
      </c>
      <c r="K23" s="932"/>
      <c r="L23" s="892"/>
      <c r="M23" s="932"/>
      <c r="N23" s="932"/>
      <c r="O23" s="932"/>
      <c r="P23" s="932"/>
      <c r="Q23" s="932"/>
      <c r="R23" s="892"/>
      <c r="S23" s="892"/>
      <c r="T23" s="892"/>
      <c r="U23" s="892"/>
      <c r="V23" s="892"/>
    </row>
    <row r="24" spans="1:22" ht="21.75" customHeight="1">
      <c r="A24" s="892"/>
      <c r="B24" s="948">
        <v>17</v>
      </c>
      <c r="C24" s="1000" t="s">
        <v>903</v>
      </c>
      <c r="D24" s="946">
        <v>18927.347613999998</v>
      </c>
      <c r="E24" s="946">
        <v>4791.0953310000004</v>
      </c>
      <c r="F24" s="947">
        <v>19013.705626000003</v>
      </c>
      <c r="G24" s="947">
        <v>4956.0337170000003</v>
      </c>
      <c r="H24" s="947">
        <v>4508.773647</v>
      </c>
      <c r="I24" s="945">
        <v>3.4426028831610296</v>
      </c>
      <c r="J24" s="944">
        <v>-9.0245566422565986</v>
      </c>
      <c r="K24" s="932"/>
      <c r="L24" s="892"/>
      <c r="M24" s="932"/>
      <c r="N24" s="932"/>
      <c r="O24" s="932"/>
      <c r="P24" s="932"/>
      <c r="Q24" s="932"/>
      <c r="R24" s="892"/>
      <c r="S24" s="892"/>
      <c r="T24" s="892"/>
      <c r="U24" s="892"/>
      <c r="V24" s="892"/>
    </row>
    <row r="25" spans="1:22" ht="21.75" customHeight="1">
      <c r="A25" s="892"/>
      <c r="B25" s="948">
        <v>18</v>
      </c>
      <c r="C25" s="1000" t="s">
        <v>902</v>
      </c>
      <c r="D25" s="946">
        <v>675.43803100000002</v>
      </c>
      <c r="E25" s="946">
        <v>179.87598400000002</v>
      </c>
      <c r="F25" s="947">
        <v>959.94298800000001</v>
      </c>
      <c r="G25" s="947">
        <v>277.89963899999998</v>
      </c>
      <c r="H25" s="947">
        <v>149.30614199999999</v>
      </c>
      <c r="I25" s="945">
        <v>54.495132046087917</v>
      </c>
      <c r="J25" s="944">
        <v>-46.273358778994314</v>
      </c>
      <c r="K25" s="932"/>
      <c r="L25" s="892"/>
      <c r="M25" s="932"/>
      <c r="N25" s="932"/>
      <c r="O25" s="932"/>
      <c r="P25" s="932"/>
      <c r="Q25" s="932"/>
      <c r="R25" s="892"/>
      <c r="S25" s="892"/>
      <c r="T25" s="892"/>
      <c r="U25" s="892"/>
      <c r="V25" s="892"/>
    </row>
    <row r="26" spans="1:22" ht="21.75" customHeight="1">
      <c r="A26" s="892"/>
      <c r="B26" s="948">
        <v>19</v>
      </c>
      <c r="C26" s="1000" t="s">
        <v>901</v>
      </c>
      <c r="D26" s="946">
        <v>14.192626000000001</v>
      </c>
      <c r="E26" s="946">
        <v>6.865577</v>
      </c>
      <c r="F26" s="947">
        <v>6.1522399999999999</v>
      </c>
      <c r="G26" s="947">
        <v>7.1367E-2</v>
      </c>
      <c r="H26" s="947">
        <v>4.6693920000000002</v>
      </c>
      <c r="I26" s="945">
        <v>-98.960509801288367</v>
      </c>
      <c r="J26" s="944" t="s">
        <v>71</v>
      </c>
      <c r="K26" s="932"/>
      <c r="L26" s="892"/>
      <c r="M26" s="932"/>
      <c r="N26" s="932"/>
      <c r="O26" s="932"/>
      <c r="P26" s="932"/>
      <c r="Q26" s="932"/>
      <c r="R26" s="892"/>
      <c r="S26" s="892"/>
      <c r="T26" s="892"/>
      <c r="U26" s="892"/>
      <c r="V26" s="892"/>
    </row>
    <row r="27" spans="1:22" ht="21.75" customHeight="1">
      <c r="A27" s="892"/>
      <c r="B27" s="948">
        <v>20</v>
      </c>
      <c r="C27" s="1000" t="s">
        <v>862</v>
      </c>
      <c r="D27" s="946">
        <v>1096.9482499999999</v>
      </c>
      <c r="E27" s="946">
        <v>256.05496000000005</v>
      </c>
      <c r="F27" s="947">
        <v>830.30769600000008</v>
      </c>
      <c r="G27" s="947">
        <v>490.65545200000003</v>
      </c>
      <c r="H27" s="947">
        <v>156.896613</v>
      </c>
      <c r="I27" s="945">
        <v>91.621147272444915</v>
      </c>
      <c r="J27" s="944">
        <v>-68.023057247104632</v>
      </c>
      <c r="K27" s="932"/>
      <c r="L27" s="892"/>
      <c r="M27" s="932"/>
      <c r="N27" s="932"/>
      <c r="O27" s="932"/>
      <c r="P27" s="932"/>
      <c r="Q27" s="932"/>
      <c r="R27" s="892"/>
      <c r="S27" s="892"/>
      <c r="T27" s="892"/>
      <c r="U27" s="892"/>
      <c r="V27" s="892"/>
    </row>
    <row r="28" spans="1:22" ht="21.75" customHeight="1">
      <c r="A28" s="892"/>
      <c r="B28" s="948">
        <v>21</v>
      </c>
      <c r="C28" s="1000" t="s">
        <v>900</v>
      </c>
      <c r="D28" s="946">
        <v>452.89815700000003</v>
      </c>
      <c r="E28" s="946">
        <v>113.698053</v>
      </c>
      <c r="F28" s="947">
        <v>355.01107400000006</v>
      </c>
      <c r="G28" s="947">
        <v>94.435490000000001</v>
      </c>
      <c r="H28" s="947">
        <v>52.463980999999997</v>
      </c>
      <c r="I28" s="945">
        <v>-16.941858274389276</v>
      </c>
      <c r="J28" s="944">
        <v>-44.444635168409675</v>
      </c>
      <c r="K28" s="932"/>
      <c r="L28" s="892"/>
      <c r="M28" s="932"/>
      <c r="N28" s="932"/>
      <c r="O28" s="932"/>
      <c r="P28" s="932"/>
      <c r="Q28" s="932"/>
      <c r="R28" s="892"/>
      <c r="S28" s="892"/>
      <c r="T28" s="892"/>
      <c r="U28" s="892"/>
      <c r="V28" s="892"/>
    </row>
    <row r="29" spans="1:22" ht="21.75" customHeight="1">
      <c r="A29" s="892"/>
      <c r="B29" s="948">
        <v>22</v>
      </c>
      <c r="C29" s="1000" t="s">
        <v>899</v>
      </c>
      <c r="D29" s="946">
        <v>183.620563</v>
      </c>
      <c r="E29" s="946">
        <v>9.8210449999999998</v>
      </c>
      <c r="F29" s="947">
        <v>380.41092200000003</v>
      </c>
      <c r="G29" s="947">
        <v>274.70336200000003</v>
      </c>
      <c r="H29" s="947">
        <v>70.345172000000005</v>
      </c>
      <c r="I29" s="945" t="s">
        <v>71</v>
      </c>
      <c r="J29" s="944">
        <v>-74.392314863623696</v>
      </c>
      <c r="K29" s="932"/>
      <c r="L29" s="892"/>
      <c r="M29" s="932"/>
      <c r="N29" s="932"/>
      <c r="O29" s="932"/>
      <c r="P29" s="932"/>
      <c r="Q29" s="932"/>
      <c r="R29" s="892"/>
      <c r="S29" s="892"/>
      <c r="T29" s="892"/>
      <c r="U29" s="892"/>
      <c r="V29" s="892"/>
    </row>
    <row r="30" spans="1:22" ht="21.75" customHeight="1">
      <c r="A30" s="892"/>
      <c r="B30" s="948">
        <v>23</v>
      </c>
      <c r="C30" s="1000" t="s">
        <v>898</v>
      </c>
      <c r="D30" s="946">
        <v>1921.0024950000002</v>
      </c>
      <c r="E30" s="946">
        <v>536.30792199999996</v>
      </c>
      <c r="F30" s="947">
        <v>1528.053146</v>
      </c>
      <c r="G30" s="947">
        <v>523.63029499999993</v>
      </c>
      <c r="H30" s="947">
        <v>489.87666000000002</v>
      </c>
      <c r="I30" s="945">
        <v>-2.3638709181700364</v>
      </c>
      <c r="J30" s="944">
        <v>-6.4460813903061052</v>
      </c>
      <c r="K30" s="932"/>
      <c r="L30" s="892"/>
      <c r="M30" s="932"/>
      <c r="N30" s="932"/>
      <c r="O30" s="932"/>
      <c r="P30" s="932"/>
      <c r="Q30" s="932"/>
      <c r="R30" s="892"/>
      <c r="S30" s="892"/>
      <c r="T30" s="892"/>
      <c r="U30" s="892"/>
      <c r="V30" s="892"/>
    </row>
    <row r="31" spans="1:22" ht="21.75" customHeight="1">
      <c r="A31" s="892"/>
      <c r="B31" s="948">
        <v>24</v>
      </c>
      <c r="C31" s="1000" t="s">
        <v>897</v>
      </c>
      <c r="D31" s="946">
        <v>361.72516899999994</v>
      </c>
      <c r="E31" s="946">
        <v>74.037777000000006</v>
      </c>
      <c r="F31" s="947">
        <v>188.06904900000001</v>
      </c>
      <c r="G31" s="947">
        <v>63.608913999999999</v>
      </c>
      <c r="H31" s="947">
        <v>24.918028000000003</v>
      </c>
      <c r="I31" s="945">
        <v>-14.085867272865315</v>
      </c>
      <c r="J31" s="944">
        <v>-60.826201183060597</v>
      </c>
      <c r="K31" s="932"/>
      <c r="L31" s="892"/>
      <c r="M31" s="932"/>
      <c r="N31" s="932"/>
      <c r="O31" s="932"/>
      <c r="P31" s="932"/>
      <c r="Q31" s="932"/>
      <c r="R31" s="892"/>
      <c r="S31" s="892"/>
      <c r="T31" s="892"/>
      <c r="U31" s="892"/>
      <c r="V31" s="892"/>
    </row>
    <row r="32" spans="1:22" ht="21.75" customHeight="1">
      <c r="A32" s="892"/>
      <c r="B32" s="948">
        <v>25</v>
      </c>
      <c r="C32" s="1000" t="s">
        <v>815</v>
      </c>
      <c r="D32" s="946">
        <v>20982.749032</v>
      </c>
      <c r="E32" s="946">
        <v>6951.4060030000001</v>
      </c>
      <c r="F32" s="947">
        <v>14682.773062</v>
      </c>
      <c r="G32" s="947">
        <v>7164.4776520000005</v>
      </c>
      <c r="H32" s="947">
        <v>3460.9862830000002</v>
      </c>
      <c r="I32" s="945">
        <v>3.0651590326913123</v>
      </c>
      <c r="J32" s="944">
        <v>-51.692412886041339</v>
      </c>
      <c r="K32" s="932"/>
      <c r="L32" s="892"/>
      <c r="M32" s="932"/>
      <c r="N32" s="932"/>
      <c r="O32" s="932"/>
      <c r="P32" s="932"/>
      <c r="Q32" s="932"/>
      <c r="R32" s="892"/>
      <c r="S32" s="892"/>
      <c r="T32" s="892"/>
      <c r="U32" s="892"/>
      <c r="V32" s="892"/>
    </row>
    <row r="33" spans="1:22" ht="21.75" customHeight="1">
      <c r="A33" s="892"/>
      <c r="B33" s="948">
        <v>26</v>
      </c>
      <c r="C33" s="1000" t="s">
        <v>896</v>
      </c>
      <c r="D33" s="946">
        <v>81.650631000000004</v>
      </c>
      <c r="E33" s="946">
        <v>23.196072999999998</v>
      </c>
      <c r="F33" s="947">
        <v>70.379412000000002</v>
      </c>
      <c r="G33" s="947">
        <v>1.023228</v>
      </c>
      <c r="H33" s="947">
        <v>12.325468000000001</v>
      </c>
      <c r="I33" s="945">
        <v>-95.588787809039914</v>
      </c>
      <c r="J33" s="944" t="s">
        <v>71</v>
      </c>
      <c r="K33" s="932"/>
      <c r="L33" s="892"/>
      <c r="M33" s="932"/>
      <c r="N33" s="932"/>
      <c r="O33" s="932"/>
      <c r="P33" s="932"/>
      <c r="Q33" s="932"/>
      <c r="R33" s="892"/>
      <c r="S33" s="892"/>
      <c r="T33" s="892"/>
      <c r="U33" s="892"/>
      <c r="V33" s="892"/>
    </row>
    <row r="34" spans="1:22" ht="21.75" customHeight="1">
      <c r="A34" s="892"/>
      <c r="B34" s="948">
        <v>27</v>
      </c>
      <c r="C34" s="1000" t="s">
        <v>745</v>
      </c>
      <c r="D34" s="946">
        <v>6485.9286770000008</v>
      </c>
      <c r="E34" s="946">
        <v>1978.5778189999999</v>
      </c>
      <c r="F34" s="947">
        <v>4668.559354</v>
      </c>
      <c r="G34" s="947">
        <v>2118.8048289999997</v>
      </c>
      <c r="H34" s="947">
        <v>783.89208099999996</v>
      </c>
      <c r="I34" s="945">
        <v>7.0872628133915185</v>
      </c>
      <c r="J34" s="944">
        <v>-63.003101075148621</v>
      </c>
      <c r="K34" s="932"/>
      <c r="L34" s="892"/>
      <c r="M34" s="932"/>
      <c r="N34" s="932"/>
      <c r="O34" s="932"/>
      <c r="P34" s="932"/>
      <c r="Q34" s="932"/>
      <c r="R34" s="892"/>
      <c r="S34" s="892"/>
      <c r="T34" s="892"/>
      <c r="U34" s="892"/>
      <c r="V34" s="892"/>
    </row>
    <row r="35" spans="1:22" ht="21.75" customHeight="1">
      <c r="A35" s="892"/>
      <c r="B35" s="948">
        <v>28</v>
      </c>
      <c r="C35" s="1000" t="s">
        <v>895</v>
      </c>
      <c r="D35" s="946">
        <v>189.65026500000002</v>
      </c>
      <c r="E35" s="946">
        <v>45.732842000000005</v>
      </c>
      <c r="F35" s="947">
        <v>169.138676</v>
      </c>
      <c r="G35" s="947">
        <v>46.644899000000002</v>
      </c>
      <c r="H35" s="947">
        <v>1.3914599999999999</v>
      </c>
      <c r="I35" s="945">
        <v>1.9943151575841256</v>
      </c>
      <c r="J35" s="944">
        <v>-97.016908536987074</v>
      </c>
      <c r="K35" s="932"/>
      <c r="L35" s="892"/>
      <c r="M35" s="932"/>
      <c r="N35" s="932"/>
      <c r="O35" s="932"/>
      <c r="P35" s="932"/>
      <c r="Q35" s="932"/>
      <c r="R35" s="892"/>
      <c r="S35" s="892"/>
      <c r="T35" s="892"/>
      <c r="U35" s="892"/>
      <c r="V35" s="892"/>
    </row>
    <row r="36" spans="1:22" ht="21.75" customHeight="1">
      <c r="A36" s="892"/>
      <c r="B36" s="948">
        <v>29</v>
      </c>
      <c r="C36" s="1000" t="s">
        <v>894</v>
      </c>
      <c r="D36" s="946">
        <v>1065.29394</v>
      </c>
      <c r="E36" s="946">
        <v>271.19171499999999</v>
      </c>
      <c r="F36" s="947">
        <v>1662.8401639999997</v>
      </c>
      <c r="G36" s="947">
        <v>1277.6619780000001</v>
      </c>
      <c r="H36" s="947">
        <v>107.62785400000001</v>
      </c>
      <c r="I36" s="945">
        <v>371.12869137613592</v>
      </c>
      <c r="J36" s="944">
        <v>-91.576187140790068</v>
      </c>
      <c r="K36" s="932"/>
      <c r="L36" s="892"/>
      <c r="M36" s="932"/>
      <c r="N36" s="932"/>
      <c r="O36" s="932"/>
      <c r="P36" s="932"/>
      <c r="Q36" s="932"/>
      <c r="R36" s="892"/>
      <c r="S36" s="892"/>
      <c r="T36" s="892"/>
      <c r="U36" s="892"/>
      <c r="V36" s="892"/>
    </row>
    <row r="37" spans="1:22" ht="21.75" customHeight="1">
      <c r="A37" s="892"/>
      <c r="B37" s="948">
        <v>30</v>
      </c>
      <c r="C37" s="1000" t="s">
        <v>893</v>
      </c>
      <c r="D37" s="946">
        <v>1241.8560130000001</v>
      </c>
      <c r="E37" s="946">
        <v>143.189774</v>
      </c>
      <c r="F37" s="947">
        <v>643.73839900000007</v>
      </c>
      <c r="G37" s="947">
        <v>165.72076600000003</v>
      </c>
      <c r="H37" s="947">
        <v>43.317923</v>
      </c>
      <c r="I37" s="945">
        <v>15.73505661095605</v>
      </c>
      <c r="J37" s="944">
        <v>-73.860896225883977</v>
      </c>
      <c r="K37" s="932"/>
      <c r="L37" s="892"/>
      <c r="M37" s="932"/>
      <c r="N37" s="932"/>
      <c r="O37" s="932"/>
      <c r="P37" s="932"/>
      <c r="Q37" s="932"/>
      <c r="R37" s="892"/>
      <c r="S37" s="892"/>
      <c r="T37" s="892"/>
      <c r="U37" s="892"/>
      <c r="V37" s="892"/>
    </row>
    <row r="38" spans="1:22" ht="21.75" customHeight="1">
      <c r="A38" s="892"/>
      <c r="B38" s="948">
        <v>31</v>
      </c>
      <c r="C38" s="1000" t="s">
        <v>892</v>
      </c>
      <c r="D38" s="946">
        <v>762.84083999999996</v>
      </c>
      <c r="E38" s="946">
        <v>121.492384</v>
      </c>
      <c r="F38" s="947">
        <v>1087.1683990000001</v>
      </c>
      <c r="G38" s="947">
        <v>195.93661800000001</v>
      </c>
      <c r="H38" s="947">
        <v>127.13309699999999</v>
      </c>
      <c r="I38" s="945">
        <v>61.274815382666304</v>
      </c>
      <c r="J38" s="944">
        <v>-35.115192709920109</v>
      </c>
      <c r="K38" s="932"/>
      <c r="L38" s="892"/>
      <c r="M38" s="932"/>
      <c r="N38" s="932"/>
      <c r="O38" s="932"/>
      <c r="P38" s="932"/>
      <c r="Q38" s="932"/>
      <c r="R38" s="892"/>
      <c r="S38" s="892"/>
      <c r="T38" s="892"/>
      <c r="U38" s="892"/>
      <c r="V38" s="892"/>
    </row>
    <row r="39" spans="1:22" ht="21.75" customHeight="1">
      <c r="A39" s="892"/>
      <c r="B39" s="948">
        <v>32</v>
      </c>
      <c r="C39" s="1000" t="s">
        <v>891</v>
      </c>
      <c r="D39" s="946">
        <v>22844.393893</v>
      </c>
      <c r="E39" s="946">
        <v>6943.3009380000003</v>
      </c>
      <c r="F39" s="947">
        <v>19332.237628999999</v>
      </c>
      <c r="G39" s="947">
        <v>6829.8233970000001</v>
      </c>
      <c r="H39" s="947">
        <v>9018.3878160000004</v>
      </c>
      <c r="I39" s="945">
        <v>-1.6343457098186462</v>
      </c>
      <c r="J39" s="944">
        <v>32.04423147985537</v>
      </c>
      <c r="K39" s="932"/>
      <c r="L39" s="892"/>
      <c r="M39" s="932"/>
      <c r="N39" s="932"/>
      <c r="O39" s="932"/>
      <c r="P39" s="932"/>
      <c r="Q39" s="932"/>
      <c r="R39" s="892"/>
      <c r="S39" s="892"/>
      <c r="T39" s="892"/>
      <c r="U39" s="892"/>
      <c r="V39" s="892"/>
    </row>
    <row r="40" spans="1:22" ht="21.75" customHeight="1">
      <c r="A40" s="892"/>
      <c r="B40" s="948">
        <v>33</v>
      </c>
      <c r="C40" s="1000" t="s">
        <v>890</v>
      </c>
      <c r="D40" s="946">
        <v>469.75452700000005</v>
      </c>
      <c r="E40" s="946">
        <v>181.52006499999999</v>
      </c>
      <c r="F40" s="947">
        <v>481.30809399999993</v>
      </c>
      <c r="G40" s="947">
        <v>289.193172</v>
      </c>
      <c r="H40" s="947">
        <v>57.544840000000001</v>
      </c>
      <c r="I40" s="945">
        <v>59.31746829200398</v>
      </c>
      <c r="J40" s="944">
        <v>-80.101591056928555</v>
      </c>
      <c r="K40" s="932"/>
      <c r="L40" s="892"/>
      <c r="M40" s="932"/>
      <c r="N40" s="932"/>
      <c r="O40" s="932"/>
      <c r="P40" s="932"/>
      <c r="Q40" s="932"/>
      <c r="R40" s="892"/>
      <c r="S40" s="892"/>
      <c r="T40" s="892"/>
      <c r="U40" s="892"/>
      <c r="V40" s="892"/>
    </row>
    <row r="41" spans="1:22" ht="21.75" customHeight="1">
      <c r="A41" s="892"/>
      <c r="B41" s="948">
        <v>34</v>
      </c>
      <c r="C41" s="1000" t="s">
        <v>889</v>
      </c>
      <c r="D41" s="946">
        <v>1453.8265399999996</v>
      </c>
      <c r="E41" s="946">
        <v>420.94274899999999</v>
      </c>
      <c r="F41" s="947">
        <v>1210.5383989999998</v>
      </c>
      <c r="G41" s="947">
        <v>440.74185199999999</v>
      </c>
      <c r="H41" s="947">
        <v>386.73919999999998</v>
      </c>
      <c r="I41" s="945">
        <v>4.7035144439558962</v>
      </c>
      <c r="J41" s="944">
        <v>-12.252671661415079</v>
      </c>
      <c r="K41" s="932"/>
      <c r="L41" s="892"/>
      <c r="M41" s="932"/>
      <c r="N41" s="932"/>
      <c r="O41" s="932"/>
      <c r="P41" s="932"/>
      <c r="Q41" s="932"/>
      <c r="R41" s="892"/>
      <c r="S41" s="892"/>
      <c r="T41" s="892"/>
      <c r="U41" s="892"/>
      <c r="V41" s="892"/>
    </row>
    <row r="42" spans="1:22" ht="21.75" customHeight="1">
      <c r="A42" s="892"/>
      <c r="B42" s="948">
        <v>35</v>
      </c>
      <c r="C42" s="1000" t="s">
        <v>888</v>
      </c>
      <c r="D42" s="946">
        <v>4311.6202749999993</v>
      </c>
      <c r="E42" s="946">
        <v>904.54571999999996</v>
      </c>
      <c r="F42" s="947">
        <v>4817.495965000001</v>
      </c>
      <c r="G42" s="947">
        <v>2354.2790570000002</v>
      </c>
      <c r="H42" s="947">
        <v>807.84652899999992</v>
      </c>
      <c r="I42" s="945">
        <v>160.271980171439</v>
      </c>
      <c r="J42" s="944">
        <v>-65.686033412308433</v>
      </c>
      <c r="K42" s="932"/>
      <c r="L42" s="892"/>
      <c r="M42" s="932"/>
      <c r="N42" s="932"/>
      <c r="O42" s="932"/>
      <c r="P42" s="932"/>
      <c r="Q42" s="932"/>
      <c r="R42" s="892"/>
      <c r="S42" s="892"/>
      <c r="T42" s="892"/>
      <c r="U42" s="892"/>
      <c r="V42" s="892"/>
    </row>
    <row r="43" spans="1:22" ht="21.75" customHeight="1">
      <c r="A43" s="892"/>
      <c r="B43" s="948">
        <v>36</v>
      </c>
      <c r="C43" s="1000" t="s">
        <v>887</v>
      </c>
      <c r="D43" s="946">
        <v>241.159055</v>
      </c>
      <c r="E43" s="946">
        <v>61.143383</v>
      </c>
      <c r="F43" s="947">
        <v>332.12580100000002</v>
      </c>
      <c r="G43" s="947">
        <v>77.445572999999996</v>
      </c>
      <c r="H43" s="947">
        <v>166.25933300000003</v>
      </c>
      <c r="I43" s="945">
        <v>26.662230972728466</v>
      </c>
      <c r="J43" s="944">
        <v>114.67893716791281</v>
      </c>
      <c r="K43" s="932"/>
      <c r="L43" s="892"/>
      <c r="M43" s="932"/>
      <c r="N43" s="932"/>
      <c r="O43" s="932"/>
      <c r="P43" s="932"/>
      <c r="Q43" s="932"/>
      <c r="R43" s="892"/>
      <c r="S43" s="892"/>
      <c r="T43" s="892"/>
      <c r="U43" s="892"/>
      <c r="V43" s="892"/>
    </row>
    <row r="44" spans="1:22" ht="21.75" customHeight="1">
      <c r="A44" s="892"/>
      <c r="B44" s="948">
        <v>37</v>
      </c>
      <c r="C44" s="1000" t="s">
        <v>886</v>
      </c>
      <c r="D44" s="946">
        <v>10288.678254000002</v>
      </c>
      <c r="E44" s="946">
        <v>2394.328094</v>
      </c>
      <c r="F44" s="947">
        <v>7221.3422409999994</v>
      </c>
      <c r="G44" s="947">
        <v>2218.2521750000001</v>
      </c>
      <c r="H44" s="947">
        <v>758.35101099999997</v>
      </c>
      <c r="I44" s="945">
        <v>-7.3538759972466892</v>
      </c>
      <c r="J44" s="944">
        <v>-65.813128933368461</v>
      </c>
      <c r="K44" s="932"/>
      <c r="L44" s="892"/>
      <c r="M44" s="932"/>
      <c r="N44" s="932"/>
      <c r="O44" s="932"/>
      <c r="P44" s="932"/>
      <c r="Q44" s="932"/>
      <c r="R44" s="892"/>
      <c r="S44" s="892"/>
      <c r="T44" s="892"/>
      <c r="U44" s="892"/>
      <c r="V44" s="892"/>
    </row>
    <row r="45" spans="1:22" ht="21.75" customHeight="1">
      <c r="A45" s="892"/>
      <c r="B45" s="948">
        <v>38</v>
      </c>
      <c r="C45" s="1000" t="s">
        <v>885</v>
      </c>
      <c r="D45" s="946">
        <v>748.18519600000013</v>
      </c>
      <c r="E45" s="946">
        <v>313.83341900000005</v>
      </c>
      <c r="F45" s="947">
        <v>580.83918900000003</v>
      </c>
      <c r="G45" s="947">
        <v>136.51540600000001</v>
      </c>
      <c r="H45" s="947">
        <v>31.578859999999999</v>
      </c>
      <c r="I45" s="945">
        <v>-56.500679107090249</v>
      </c>
      <c r="J45" s="944">
        <v>-76.867914819811631</v>
      </c>
      <c r="K45" s="932"/>
      <c r="L45" s="892"/>
      <c r="M45" s="932"/>
      <c r="N45" s="932"/>
      <c r="O45" s="932"/>
      <c r="P45" s="932"/>
      <c r="Q45" s="932"/>
      <c r="R45" s="892"/>
      <c r="S45" s="892"/>
      <c r="T45" s="892"/>
      <c r="U45" s="892"/>
      <c r="V45" s="892"/>
    </row>
    <row r="46" spans="1:22" ht="21.75" customHeight="1">
      <c r="A46" s="892"/>
      <c r="B46" s="948">
        <v>39</v>
      </c>
      <c r="C46" s="1000" t="s">
        <v>884</v>
      </c>
      <c r="D46" s="946">
        <v>296.42292900000001</v>
      </c>
      <c r="E46" s="946">
        <v>75.744549000000006</v>
      </c>
      <c r="F46" s="947">
        <v>235.71417199999996</v>
      </c>
      <c r="G46" s="947">
        <v>63.649864999999991</v>
      </c>
      <c r="H46" s="947">
        <v>82.721634000000009</v>
      </c>
      <c r="I46" s="945">
        <v>-15.967728582026425</v>
      </c>
      <c r="J46" s="944">
        <v>29.963565515810643</v>
      </c>
      <c r="K46" s="932"/>
      <c r="L46" s="892"/>
      <c r="M46" s="932"/>
      <c r="N46" s="932"/>
      <c r="O46" s="932"/>
      <c r="P46" s="932"/>
      <c r="Q46" s="932"/>
      <c r="R46" s="892"/>
      <c r="S46" s="892"/>
      <c r="T46" s="892"/>
      <c r="U46" s="892"/>
      <c r="V46" s="892"/>
    </row>
    <row r="47" spans="1:22" ht="21.75" customHeight="1">
      <c r="A47" s="892"/>
      <c r="B47" s="948">
        <v>40</v>
      </c>
      <c r="C47" s="1000" t="s">
        <v>883</v>
      </c>
      <c r="D47" s="946">
        <v>840.10645999999997</v>
      </c>
      <c r="E47" s="946">
        <v>90.831347999999991</v>
      </c>
      <c r="F47" s="947">
        <v>689.20355399999994</v>
      </c>
      <c r="G47" s="947">
        <v>157.04351399999999</v>
      </c>
      <c r="H47" s="947">
        <v>41.149647999999999</v>
      </c>
      <c r="I47" s="945">
        <v>72.895720979501476</v>
      </c>
      <c r="J47" s="944">
        <v>-73.797295442586702</v>
      </c>
      <c r="K47" s="932"/>
      <c r="L47" s="892"/>
      <c r="M47" s="932"/>
      <c r="N47" s="932"/>
      <c r="O47" s="932"/>
      <c r="P47" s="932"/>
      <c r="Q47" s="932"/>
      <c r="R47" s="892"/>
      <c r="S47" s="892"/>
      <c r="T47" s="892"/>
      <c r="U47" s="892"/>
      <c r="V47" s="892"/>
    </row>
    <row r="48" spans="1:22" ht="21.75" customHeight="1">
      <c r="A48" s="892"/>
      <c r="B48" s="948"/>
      <c r="C48" s="998" t="s">
        <v>882</v>
      </c>
      <c r="D48" s="964">
        <v>64895.368089999363</v>
      </c>
      <c r="E48" s="964">
        <v>15815.021073999989</v>
      </c>
      <c r="F48" s="942">
        <v>58954.837572924</v>
      </c>
      <c r="G48" s="942">
        <v>18470.964495000007</v>
      </c>
      <c r="H48" s="942">
        <v>14330.210693000001</v>
      </c>
      <c r="I48" s="941">
        <v>16.793802604325393</v>
      </c>
      <c r="J48" s="940">
        <v>-22.417637168437452</v>
      </c>
      <c r="K48" s="932"/>
      <c r="L48" s="892"/>
      <c r="M48" s="932"/>
      <c r="N48" s="932"/>
      <c r="O48" s="932"/>
      <c r="P48" s="932"/>
      <c r="Q48" s="932"/>
      <c r="R48" s="892"/>
      <c r="S48" s="892"/>
      <c r="T48" s="892"/>
      <c r="U48" s="892"/>
      <c r="V48" s="892"/>
    </row>
    <row r="49" spans="1:22" ht="21.75" customHeight="1" thickBot="1">
      <c r="A49" s="892"/>
      <c r="B49" s="1023"/>
      <c r="C49" s="996" t="s">
        <v>881</v>
      </c>
      <c r="D49" s="937">
        <v>205518.63969999936</v>
      </c>
      <c r="E49" s="937">
        <v>53115.686167999993</v>
      </c>
      <c r="F49" s="958">
        <v>181920.308217924</v>
      </c>
      <c r="G49" s="958">
        <v>59268.178497000001</v>
      </c>
      <c r="H49" s="958">
        <v>43323.176844000001</v>
      </c>
      <c r="I49" s="936">
        <v>11.583192787042691</v>
      </c>
      <c r="J49" s="935">
        <v>-26.903141040190889</v>
      </c>
      <c r="K49" s="932"/>
      <c r="L49" s="892"/>
      <c r="M49" s="932"/>
      <c r="N49" s="932"/>
      <c r="O49" s="932"/>
      <c r="P49" s="932"/>
      <c r="Q49" s="932"/>
      <c r="R49" s="892"/>
      <c r="S49" s="892"/>
      <c r="T49" s="892"/>
      <c r="U49" s="892"/>
      <c r="V49" s="892"/>
    </row>
    <row r="50" spans="1:22" ht="21.75" customHeight="1" thickTop="1">
      <c r="A50" s="892"/>
      <c r="B50" s="2622" t="s">
        <v>726</v>
      </c>
      <c r="C50" s="2615"/>
      <c r="D50" s="2615"/>
      <c r="E50" s="2615"/>
      <c r="F50" s="2615"/>
      <c r="G50" s="2615"/>
      <c r="H50" s="2615"/>
      <c r="I50" s="2615"/>
      <c r="J50" s="2615"/>
      <c r="K50" s="892"/>
      <c r="L50" s="892"/>
      <c r="M50" s="892"/>
      <c r="N50" s="892"/>
      <c r="O50" s="892"/>
      <c r="P50" s="892"/>
      <c r="Q50" s="892"/>
      <c r="R50" s="892"/>
      <c r="S50" s="892"/>
      <c r="T50" s="892"/>
      <c r="U50" s="892"/>
      <c r="V50" s="892"/>
    </row>
    <row r="51" spans="1:22" ht="15" customHeight="1">
      <c r="A51" s="892"/>
      <c r="B51" s="1019"/>
      <c r="C51" s="1017"/>
      <c r="D51" s="1022"/>
      <c r="E51" s="1022"/>
      <c r="F51" s="1022"/>
      <c r="G51" s="1022"/>
      <c r="H51" s="1022"/>
      <c r="I51" s="932"/>
      <c r="J51" s="1018"/>
      <c r="K51" s="892"/>
      <c r="L51" s="892"/>
      <c r="M51" s="892"/>
      <c r="N51" s="892"/>
      <c r="O51" s="892"/>
      <c r="P51" s="892"/>
      <c r="Q51" s="892"/>
      <c r="R51" s="892"/>
      <c r="S51" s="892"/>
      <c r="T51" s="892"/>
      <c r="U51" s="892"/>
      <c r="V51" s="892"/>
    </row>
    <row r="52" spans="1:22" ht="15" customHeight="1">
      <c r="A52" s="892"/>
      <c r="B52" s="1019"/>
      <c r="C52" s="1017"/>
      <c r="D52" s="1017"/>
      <c r="E52" s="1017"/>
      <c r="F52" s="1017"/>
      <c r="G52" s="1017"/>
      <c r="H52" s="1017"/>
      <c r="I52" s="932"/>
      <c r="J52" s="1018"/>
      <c r="K52" s="892"/>
      <c r="L52" s="892"/>
      <c r="M52" s="892"/>
      <c r="N52" s="892"/>
      <c r="O52" s="892"/>
      <c r="P52" s="892"/>
      <c r="Q52" s="892"/>
      <c r="R52" s="892"/>
      <c r="S52" s="892"/>
      <c r="T52" s="892"/>
      <c r="U52" s="892"/>
      <c r="V52" s="892"/>
    </row>
    <row r="53" spans="1:22" ht="15" customHeight="1">
      <c r="A53" s="892"/>
      <c r="B53" s="1019"/>
      <c r="C53" s="1017"/>
      <c r="D53" s="1021"/>
      <c r="E53" s="1021"/>
      <c r="F53" s="1021"/>
      <c r="G53" s="1021"/>
      <c r="H53" s="1021"/>
      <c r="I53" s="1021"/>
      <c r="J53" s="1021"/>
      <c r="K53" s="892"/>
      <c r="L53" s="892"/>
      <c r="M53" s="892"/>
      <c r="N53" s="892"/>
      <c r="O53" s="892"/>
      <c r="P53" s="892"/>
      <c r="Q53" s="892"/>
      <c r="R53" s="892"/>
      <c r="S53" s="892"/>
      <c r="T53" s="892"/>
      <c r="U53" s="892"/>
      <c r="V53" s="892"/>
    </row>
    <row r="54" spans="1:22" ht="15" customHeight="1">
      <c r="A54" s="892"/>
      <c r="B54" s="1019"/>
      <c r="C54" s="1017"/>
      <c r="D54" s="1020"/>
      <c r="E54" s="1020"/>
      <c r="F54" s="1020"/>
      <c r="G54" s="1020"/>
      <c r="H54" s="1020"/>
      <c r="I54" s="1020"/>
      <c r="J54" s="1020"/>
      <c r="K54" s="932"/>
      <c r="L54" s="892"/>
      <c r="M54" s="892"/>
      <c r="N54" s="892"/>
      <c r="O54" s="892"/>
      <c r="P54" s="892"/>
      <c r="Q54" s="892"/>
      <c r="R54" s="892"/>
      <c r="S54" s="892"/>
      <c r="T54" s="892"/>
      <c r="U54" s="892"/>
      <c r="V54" s="892"/>
    </row>
    <row r="55" spans="1:22" ht="15" customHeight="1">
      <c r="A55" s="892"/>
      <c r="B55" s="1019"/>
      <c r="C55" s="1017"/>
      <c r="D55" s="1020"/>
      <c r="E55" s="1020"/>
      <c r="F55" s="1020"/>
      <c r="G55" s="1020"/>
      <c r="H55" s="1020"/>
      <c r="I55" s="932"/>
      <c r="J55" s="1018"/>
      <c r="K55" s="892"/>
      <c r="L55" s="892"/>
      <c r="M55" s="892"/>
      <c r="N55" s="892"/>
      <c r="O55" s="892"/>
      <c r="P55" s="892"/>
      <c r="Q55" s="892"/>
      <c r="R55" s="892"/>
      <c r="S55" s="892"/>
      <c r="T55" s="892"/>
      <c r="U55" s="892"/>
      <c r="V55" s="892"/>
    </row>
    <row r="56" spans="1:22" ht="15" customHeight="1">
      <c r="A56" s="892"/>
      <c r="B56" s="1019"/>
      <c r="C56" s="1017"/>
      <c r="D56" s="1017"/>
      <c r="E56" s="1017"/>
      <c r="F56" s="1017"/>
      <c r="G56" s="932"/>
      <c r="H56" s="932"/>
      <c r="I56" s="932"/>
      <c r="J56" s="1018"/>
      <c r="K56" s="892"/>
      <c r="L56" s="892"/>
      <c r="M56" s="892"/>
      <c r="N56" s="892"/>
      <c r="O56" s="892"/>
      <c r="P56" s="892"/>
      <c r="Q56" s="892"/>
      <c r="R56" s="892"/>
      <c r="S56" s="892"/>
      <c r="T56" s="892"/>
      <c r="U56" s="892"/>
      <c r="V56" s="892"/>
    </row>
    <row r="57" spans="1:22" ht="15" customHeight="1">
      <c r="A57" s="892"/>
      <c r="B57" s="1017"/>
      <c r="C57" s="1016"/>
      <c r="D57" s="1016"/>
      <c r="E57" s="1016"/>
      <c r="F57" s="1016"/>
      <c r="G57" s="1015"/>
      <c r="H57" s="1015"/>
      <c r="I57" s="1015"/>
      <c r="J57" s="995"/>
      <c r="K57" s="892"/>
      <c r="L57" s="892"/>
      <c r="M57" s="892"/>
      <c r="N57" s="892"/>
      <c r="O57" s="892"/>
      <c r="P57" s="892"/>
      <c r="Q57" s="892"/>
      <c r="R57" s="892"/>
      <c r="S57" s="892"/>
      <c r="T57" s="892"/>
      <c r="U57" s="892"/>
      <c r="V57" s="892"/>
    </row>
    <row r="58" spans="1:22" ht="15" customHeight="1">
      <c r="A58" s="892"/>
      <c r="B58" s="1017"/>
      <c r="C58" s="1016"/>
      <c r="D58" s="1016"/>
      <c r="E58" s="1016"/>
      <c r="F58" s="1016"/>
      <c r="G58" s="1015"/>
      <c r="H58" s="1015"/>
      <c r="I58" s="1015"/>
      <c r="J58" s="995"/>
      <c r="K58" s="892"/>
      <c r="L58" s="892"/>
      <c r="M58" s="892"/>
      <c r="N58" s="892"/>
      <c r="O58" s="892"/>
      <c r="P58" s="892"/>
      <c r="Q58" s="892"/>
      <c r="R58" s="892"/>
      <c r="S58" s="892"/>
      <c r="T58" s="892"/>
      <c r="U58" s="892"/>
      <c r="V58" s="892"/>
    </row>
    <row r="59" spans="1:22" ht="15.75" customHeight="1">
      <c r="A59" s="892"/>
      <c r="B59" s="892"/>
      <c r="C59" s="892"/>
      <c r="D59" s="892"/>
      <c r="E59" s="892"/>
      <c r="F59" s="892"/>
      <c r="G59" s="892"/>
      <c r="H59" s="892"/>
      <c r="I59" s="892"/>
      <c r="J59" s="892"/>
      <c r="K59" s="892"/>
      <c r="L59" s="892"/>
      <c r="M59" s="892"/>
      <c r="N59" s="892"/>
      <c r="O59" s="892"/>
      <c r="P59" s="892"/>
      <c r="Q59" s="892"/>
      <c r="R59" s="892"/>
      <c r="S59" s="892"/>
      <c r="T59" s="892"/>
      <c r="U59" s="892"/>
      <c r="V59" s="892"/>
    </row>
    <row r="60" spans="1:22" ht="15.75" customHeight="1">
      <c r="A60" s="892"/>
      <c r="B60" s="892"/>
      <c r="C60" s="892"/>
      <c r="D60" s="892"/>
      <c r="E60" s="892"/>
      <c r="F60" s="892"/>
      <c r="G60" s="892"/>
      <c r="H60" s="892"/>
      <c r="I60" s="892"/>
      <c r="J60" s="892"/>
      <c r="K60" s="892"/>
      <c r="L60" s="892"/>
      <c r="M60" s="892"/>
      <c r="N60" s="892"/>
      <c r="O60" s="892"/>
      <c r="P60" s="892"/>
      <c r="Q60" s="892"/>
      <c r="R60" s="892"/>
      <c r="S60" s="892"/>
      <c r="T60" s="892"/>
      <c r="U60" s="892"/>
      <c r="V60" s="892"/>
    </row>
    <row r="61" spans="1:22" ht="15.75" customHeight="1">
      <c r="A61" s="892"/>
      <c r="B61" s="892"/>
      <c r="C61" s="892"/>
      <c r="D61" s="892"/>
      <c r="E61" s="892"/>
      <c r="F61" s="892"/>
      <c r="G61" s="892"/>
      <c r="H61" s="892"/>
      <c r="I61" s="892"/>
      <c r="J61" s="892"/>
      <c r="K61" s="892"/>
      <c r="L61" s="892"/>
      <c r="M61" s="892"/>
      <c r="N61" s="892"/>
      <c r="O61" s="892"/>
      <c r="P61" s="892"/>
      <c r="Q61" s="892"/>
      <c r="R61" s="892"/>
      <c r="S61" s="892"/>
      <c r="T61" s="892"/>
      <c r="U61" s="892"/>
      <c r="V61" s="892"/>
    </row>
    <row r="62" spans="1:22" ht="15.75" customHeight="1">
      <c r="A62" s="892"/>
      <c r="B62" s="892"/>
      <c r="C62" s="892"/>
      <c r="D62" s="892"/>
      <c r="E62" s="892"/>
      <c r="F62" s="892"/>
      <c r="G62" s="892"/>
      <c r="H62" s="892"/>
      <c r="I62" s="892"/>
      <c r="J62" s="892"/>
      <c r="K62" s="892"/>
      <c r="L62" s="892"/>
      <c r="M62" s="892"/>
      <c r="N62" s="892"/>
      <c r="O62" s="892"/>
      <c r="P62" s="892"/>
      <c r="Q62" s="892"/>
      <c r="R62" s="892"/>
      <c r="S62" s="892"/>
      <c r="T62" s="892"/>
      <c r="U62" s="892"/>
      <c r="V62" s="892"/>
    </row>
    <row r="63" spans="1:22" ht="15.75" customHeight="1">
      <c r="A63" s="892"/>
      <c r="B63" s="892"/>
      <c r="C63" s="892"/>
      <c r="D63" s="892"/>
      <c r="E63" s="892"/>
      <c r="F63" s="892"/>
      <c r="G63" s="892"/>
      <c r="H63" s="892"/>
      <c r="I63" s="892"/>
      <c r="J63" s="892"/>
      <c r="K63" s="892"/>
      <c r="L63" s="892"/>
      <c r="M63" s="892"/>
      <c r="N63" s="892"/>
      <c r="O63" s="892"/>
      <c r="P63" s="892"/>
      <c r="Q63" s="892"/>
      <c r="R63" s="892"/>
      <c r="S63" s="892"/>
      <c r="T63" s="892"/>
      <c r="U63" s="892"/>
      <c r="V63" s="892"/>
    </row>
    <row r="64" spans="1:22" ht="15.75" customHeight="1">
      <c r="A64" s="892"/>
      <c r="B64" s="892"/>
      <c r="C64" s="892"/>
      <c r="D64" s="892"/>
      <c r="E64" s="892"/>
      <c r="F64" s="892"/>
      <c r="G64" s="892"/>
      <c r="H64" s="892"/>
      <c r="I64" s="892"/>
      <c r="J64" s="892"/>
      <c r="K64" s="892"/>
      <c r="L64" s="892"/>
      <c r="M64" s="892"/>
      <c r="N64" s="892"/>
      <c r="O64" s="892"/>
      <c r="P64" s="892"/>
      <c r="Q64" s="892"/>
      <c r="R64" s="892"/>
      <c r="S64" s="892"/>
      <c r="T64" s="892"/>
      <c r="U64" s="892"/>
      <c r="V64" s="892"/>
    </row>
    <row r="65" spans="1:22" ht="15.75" customHeight="1">
      <c r="A65" s="892"/>
      <c r="B65" s="892"/>
      <c r="C65" s="892"/>
      <c r="D65" s="892"/>
      <c r="E65" s="892"/>
      <c r="F65" s="892"/>
      <c r="G65" s="892"/>
      <c r="H65" s="892"/>
      <c r="I65" s="892"/>
      <c r="J65" s="892"/>
      <c r="K65" s="892"/>
      <c r="L65" s="892"/>
      <c r="M65" s="892"/>
      <c r="N65" s="892"/>
      <c r="O65" s="892"/>
      <c r="P65" s="892"/>
      <c r="Q65" s="892"/>
      <c r="R65" s="892"/>
      <c r="S65" s="892"/>
      <c r="T65" s="892"/>
      <c r="U65" s="892"/>
      <c r="V65" s="892"/>
    </row>
    <row r="66" spans="1:22" ht="15.75" customHeight="1">
      <c r="A66" s="892"/>
      <c r="B66" s="892"/>
      <c r="C66" s="892"/>
      <c r="D66" s="892"/>
      <c r="E66" s="892"/>
      <c r="F66" s="892"/>
      <c r="G66" s="892"/>
      <c r="H66" s="892"/>
      <c r="I66" s="892"/>
      <c r="J66" s="892"/>
      <c r="K66" s="892"/>
      <c r="L66" s="892"/>
      <c r="M66" s="892"/>
      <c r="N66" s="892"/>
      <c r="O66" s="892"/>
      <c r="P66" s="892"/>
      <c r="Q66" s="892"/>
      <c r="R66" s="892"/>
      <c r="S66" s="892"/>
      <c r="T66" s="892"/>
      <c r="U66" s="892"/>
      <c r="V66" s="892"/>
    </row>
    <row r="67" spans="1:22" ht="15.75" customHeight="1">
      <c r="A67" s="892"/>
      <c r="B67" s="892"/>
      <c r="C67" s="892"/>
      <c r="D67" s="892"/>
      <c r="E67" s="892"/>
      <c r="F67" s="892"/>
      <c r="G67" s="892"/>
      <c r="H67" s="892"/>
      <c r="I67" s="892"/>
      <c r="J67" s="892"/>
      <c r="K67" s="892"/>
      <c r="L67" s="892"/>
      <c r="M67" s="892"/>
      <c r="N67" s="892"/>
      <c r="O67" s="892"/>
      <c r="P67" s="892"/>
      <c r="Q67" s="892"/>
      <c r="R67" s="892"/>
      <c r="S67" s="892"/>
      <c r="T67" s="892"/>
      <c r="U67" s="892"/>
      <c r="V67" s="892"/>
    </row>
    <row r="68" spans="1:22" ht="15.75" customHeight="1">
      <c r="A68" s="892"/>
      <c r="B68" s="892"/>
      <c r="C68" s="892"/>
      <c r="D68" s="892"/>
      <c r="E68" s="892"/>
      <c r="F68" s="892"/>
      <c r="G68" s="892"/>
      <c r="H68" s="892"/>
      <c r="I68" s="892"/>
      <c r="J68" s="892"/>
      <c r="K68" s="892"/>
      <c r="L68" s="892"/>
      <c r="M68" s="892"/>
      <c r="N68" s="892"/>
      <c r="O68" s="892"/>
      <c r="P68" s="892"/>
      <c r="Q68" s="892"/>
      <c r="R68" s="892"/>
      <c r="S68" s="892"/>
      <c r="T68" s="892"/>
      <c r="U68" s="892"/>
      <c r="V68" s="892"/>
    </row>
    <row r="69" spans="1:22" ht="15.75" customHeight="1">
      <c r="A69" s="892"/>
      <c r="B69" s="892"/>
      <c r="C69" s="892"/>
      <c r="D69" s="892"/>
      <c r="E69" s="892"/>
      <c r="F69" s="892"/>
      <c r="G69" s="892"/>
      <c r="H69" s="892"/>
      <c r="I69" s="892"/>
      <c r="J69" s="892"/>
      <c r="K69" s="892"/>
      <c r="L69" s="892"/>
      <c r="M69" s="892"/>
      <c r="N69" s="892"/>
      <c r="O69" s="892"/>
      <c r="P69" s="892"/>
      <c r="Q69" s="892"/>
      <c r="R69" s="892"/>
      <c r="S69" s="892"/>
      <c r="T69" s="892"/>
      <c r="U69" s="892"/>
      <c r="V69" s="892"/>
    </row>
    <row r="70" spans="1:22" ht="15.75" customHeight="1">
      <c r="A70" s="892"/>
      <c r="B70" s="892"/>
      <c r="C70" s="892"/>
      <c r="D70" s="892"/>
      <c r="E70" s="892"/>
      <c r="F70" s="892"/>
      <c r="G70" s="892"/>
      <c r="H70" s="892"/>
      <c r="I70" s="892"/>
      <c r="J70" s="892"/>
      <c r="K70" s="892"/>
      <c r="L70" s="892"/>
      <c r="M70" s="892"/>
      <c r="N70" s="892"/>
      <c r="O70" s="892"/>
      <c r="P70" s="892"/>
      <c r="Q70" s="892"/>
      <c r="R70" s="892"/>
      <c r="S70" s="892"/>
      <c r="T70" s="892"/>
      <c r="U70" s="892"/>
      <c r="V70" s="892"/>
    </row>
    <row r="71" spans="1:22" ht="15.75" customHeight="1">
      <c r="A71" s="892"/>
      <c r="B71" s="892"/>
      <c r="C71" s="892"/>
      <c r="D71" s="892"/>
      <c r="E71" s="892"/>
      <c r="F71" s="892"/>
      <c r="G71" s="892"/>
      <c r="H71" s="892"/>
      <c r="I71" s="892"/>
      <c r="J71" s="892"/>
      <c r="K71" s="892"/>
      <c r="L71" s="892"/>
      <c r="M71" s="892"/>
      <c r="N71" s="892"/>
      <c r="O71" s="892"/>
      <c r="P71" s="892"/>
      <c r="Q71" s="892"/>
      <c r="R71" s="892"/>
      <c r="S71" s="892"/>
      <c r="T71" s="892"/>
      <c r="U71" s="892"/>
      <c r="V71" s="892"/>
    </row>
    <row r="72" spans="1:22" ht="15.75" customHeight="1">
      <c r="A72" s="892"/>
      <c r="B72" s="892"/>
      <c r="C72" s="892"/>
      <c r="D72" s="892"/>
      <c r="E72" s="892"/>
      <c r="F72" s="892"/>
      <c r="G72" s="892"/>
      <c r="H72" s="892"/>
      <c r="I72" s="892"/>
      <c r="J72" s="892"/>
      <c r="K72" s="892"/>
      <c r="L72" s="892"/>
      <c r="M72" s="892"/>
      <c r="N72" s="892"/>
      <c r="O72" s="892"/>
      <c r="P72" s="892"/>
      <c r="Q72" s="892"/>
      <c r="R72" s="892"/>
      <c r="S72" s="892"/>
      <c r="T72" s="892"/>
      <c r="U72" s="892"/>
      <c r="V72" s="892"/>
    </row>
    <row r="73" spans="1:22" ht="15.75" customHeight="1">
      <c r="A73" s="892"/>
      <c r="B73" s="892"/>
      <c r="C73" s="892"/>
      <c r="D73" s="892"/>
      <c r="E73" s="892"/>
      <c r="F73" s="892"/>
      <c r="G73" s="892"/>
      <c r="H73" s="892"/>
      <c r="I73" s="892"/>
      <c r="J73" s="892"/>
      <c r="K73" s="892"/>
      <c r="L73" s="892"/>
      <c r="M73" s="892"/>
      <c r="N73" s="892"/>
      <c r="O73" s="892"/>
      <c r="P73" s="892"/>
      <c r="Q73" s="892"/>
      <c r="R73" s="892"/>
      <c r="S73" s="892"/>
      <c r="T73" s="892"/>
      <c r="U73" s="892"/>
      <c r="V73" s="892"/>
    </row>
    <row r="74" spans="1:22" ht="15.75" customHeight="1">
      <c r="A74" s="892"/>
      <c r="B74" s="892"/>
      <c r="C74" s="892"/>
      <c r="D74" s="892"/>
      <c r="E74" s="892"/>
      <c r="F74" s="892"/>
      <c r="G74" s="892"/>
      <c r="H74" s="892"/>
      <c r="I74" s="892"/>
      <c r="J74" s="892"/>
      <c r="K74" s="892"/>
      <c r="L74" s="892"/>
      <c r="M74" s="892"/>
      <c r="N74" s="892"/>
      <c r="O74" s="892"/>
      <c r="P74" s="892"/>
      <c r="Q74" s="892"/>
      <c r="R74" s="892"/>
      <c r="S74" s="892"/>
      <c r="T74" s="892"/>
      <c r="U74" s="892"/>
      <c r="V74" s="892"/>
    </row>
    <row r="75" spans="1:22" ht="15.75" customHeight="1">
      <c r="A75" s="892"/>
      <c r="B75" s="892"/>
      <c r="C75" s="892"/>
      <c r="D75" s="892"/>
      <c r="E75" s="892"/>
      <c r="F75" s="892"/>
      <c r="G75" s="892"/>
      <c r="H75" s="892"/>
      <c r="I75" s="892"/>
      <c r="J75" s="892"/>
      <c r="K75" s="892"/>
      <c r="L75" s="892"/>
      <c r="M75" s="892"/>
      <c r="N75" s="892"/>
      <c r="O75" s="892"/>
      <c r="P75" s="892"/>
      <c r="Q75" s="892"/>
      <c r="R75" s="892"/>
      <c r="S75" s="892"/>
      <c r="T75" s="892"/>
      <c r="U75" s="892"/>
      <c r="V75" s="892"/>
    </row>
    <row r="76" spans="1:22" ht="15.75" customHeight="1">
      <c r="A76" s="892"/>
      <c r="B76" s="892"/>
      <c r="C76" s="892"/>
      <c r="D76" s="892"/>
      <c r="E76" s="892"/>
      <c r="F76" s="892"/>
      <c r="G76" s="892"/>
      <c r="H76" s="892"/>
      <c r="I76" s="892"/>
      <c r="J76" s="892"/>
      <c r="K76" s="892"/>
      <c r="L76" s="892"/>
      <c r="M76" s="892"/>
      <c r="N76" s="892"/>
      <c r="O76" s="892"/>
      <c r="P76" s="892"/>
      <c r="Q76" s="892"/>
      <c r="R76" s="892"/>
      <c r="S76" s="892"/>
      <c r="T76" s="892"/>
      <c r="U76" s="892"/>
      <c r="V76" s="892"/>
    </row>
    <row r="77" spans="1:22" ht="15.75" customHeight="1">
      <c r="A77" s="892"/>
      <c r="B77" s="892"/>
      <c r="C77" s="892"/>
      <c r="D77" s="892"/>
      <c r="E77" s="892"/>
      <c r="F77" s="892"/>
      <c r="G77" s="892"/>
      <c r="H77" s="892"/>
      <c r="I77" s="892"/>
      <c r="J77" s="892"/>
      <c r="K77" s="892"/>
      <c r="L77" s="892"/>
      <c r="M77" s="892"/>
      <c r="N77" s="892"/>
      <c r="O77" s="892"/>
      <c r="P77" s="892"/>
      <c r="Q77" s="892"/>
      <c r="R77" s="892"/>
      <c r="S77" s="892"/>
      <c r="T77" s="892"/>
      <c r="U77" s="892"/>
      <c r="V77" s="892"/>
    </row>
    <row r="78" spans="1:22" ht="15.75" customHeight="1">
      <c r="A78" s="892"/>
      <c r="B78" s="892"/>
      <c r="C78" s="892"/>
      <c r="D78" s="892"/>
      <c r="E78" s="892"/>
      <c r="F78" s="892"/>
      <c r="G78" s="892"/>
      <c r="H78" s="892"/>
      <c r="I78" s="892"/>
      <c r="J78" s="892"/>
      <c r="K78" s="892"/>
      <c r="L78" s="892"/>
      <c r="M78" s="892"/>
      <c r="N78" s="892"/>
      <c r="O78" s="892"/>
      <c r="P78" s="892"/>
      <c r="Q78" s="892"/>
      <c r="R78" s="892"/>
      <c r="S78" s="892"/>
      <c r="T78" s="892"/>
      <c r="U78" s="892"/>
      <c r="V78" s="892"/>
    </row>
    <row r="79" spans="1:22" ht="15.75" customHeight="1">
      <c r="A79" s="892"/>
      <c r="B79" s="892"/>
      <c r="C79" s="892"/>
      <c r="D79" s="892"/>
      <c r="E79" s="892"/>
      <c r="F79" s="892"/>
      <c r="G79" s="892"/>
      <c r="H79" s="892"/>
      <c r="I79" s="892"/>
      <c r="J79" s="892"/>
      <c r="K79" s="892"/>
      <c r="L79" s="892"/>
      <c r="M79" s="892"/>
      <c r="N79" s="892"/>
      <c r="O79" s="892"/>
      <c r="P79" s="892"/>
      <c r="Q79" s="892"/>
      <c r="R79" s="892"/>
      <c r="S79" s="892"/>
      <c r="T79" s="892"/>
      <c r="U79" s="892"/>
      <c r="V79" s="892"/>
    </row>
    <row r="80" spans="1:22" ht="15.75" customHeight="1">
      <c r="A80" s="892"/>
      <c r="B80" s="892"/>
      <c r="C80" s="892"/>
      <c r="D80" s="892"/>
      <c r="E80" s="892"/>
      <c r="F80" s="892"/>
      <c r="G80" s="892"/>
      <c r="H80" s="892"/>
      <c r="I80" s="892"/>
      <c r="J80" s="892"/>
      <c r="K80" s="892"/>
      <c r="L80" s="892"/>
      <c r="M80" s="892"/>
      <c r="N80" s="892"/>
      <c r="O80" s="892"/>
      <c r="P80" s="892"/>
      <c r="Q80" s="892"/>
      <c r="R80" s="892"/>
      <c r="S80" s="892"/>
      <c r="T80" s="892"/>
      <c r="U80" s="892"/>
      <c r="V80" s="892"/>
    </row>
    <row r="81" spans="1:22" ht="15.75" customHeight="1">
      <c r="A81" s="892"/>
      <c r="B81" s="892"/>
      <c r="C81" s="892"/>
      <c r="D81" s="892"/>
      <c r="E81" s="892"/>
      <c r="F81" s="892"/>
      <c r="G81" s="892"/>
      <c r="H81" s="892"/>
      <c r="I81" s="892"/>
      <c r="J81" s="892"/>
      <c r="K81" s="892"/>
      <c r="L81" s="892"/>
      <c r="M81" s="892"/>
      <c r="N81" s="892"/>
      <c r="O81" s="892"/>
      <c r="P81" s="892"/>
      <c r="Q81" s="892"/>
      <c r="R81" s="892"/>
      <c r="S81" s="892"/>
      <c r="T81" s="892"/>
      <c r="U81" s="892"/>
      <c r="V81" s="892"/>
    </row>
    <row r="82" spans="1:22" ht="15.75" customHeight="1">
      <c r="A82" s="892"/>
      <c r="B82" s="892"/>
      <c r="C82" s="892"/>
      <c r="D82" s="892"/>
      <c r="E82" s="892"/>
      <c r="F82" s="892"/>
      <c r="G82" s="892"/>
      <c r="H82" s="892"/>
      <c r="I82" s="892"/>
      <c r="J82" s="892"/>
      <c r="K82" s="892"/>
      <c r="L82" s="892"/>
      <c r="M82" s="892"/>
      <c r="N82" s="892"/>
      <c r="O82" s="892"/>
      <c r="P82" s="892"/>
      <c r="Q82" s="892"/>
      <c r="R82" s="892"/>
      <c r="S82" s="892"/>
      <c r="T82" s="892"/>
      <c r="U82" s="892"/>
      <c r="V82" s="892"/>
    </row>
    <row r="83" spans="1:22" ht="15.75" customHeight="1">
      <c r="A83" s="892"/>
      <c r="B83" s="892"/>
      <c r="C83" s="892"/>
      <c r="D83" s="892"/>
      <c r="E83" s="892"/>
      <c r="F83" s="892"/>
      <c r="G83" s="892"/>
      <c r="H83" s="892"/>
      <c r="I83" s="892"/>
      <c r="J83" s="892"/>
      <c r="K83" s="892"/>
      <c r="L83" s="892"/>
      <c r="M83" s="892"/>
      <c r="N83" s="892"/>
      <c r="O83" s="892"/>
      <c r="P83" s="892"/>
      <c r="Q83" s="892"/>
      <c r="R83" s="892"/>
      <c r="S83" s="892"/>
      <c r="T83" s="892"/>
      <c r="U83" s="892"/>
      <c r="V83" s="892"/>
    </row>
    <row r="84" spans="1:22" ht="15.75" customHeight="1">
      <c r="A84" s="892"/>
      <c r="B84" s="892"/>
      <c r="C84" s="892"/>
      <c r="D84" s="892"/>
      <c r="E84" s="892"/>
      <c r="F84" s="892"/>
      <c r="G84" s="892"/>
      <c r="H84" s="892"/>
      <c r="I84" s="892"/>
      <c r="J84" s="892"/>
      <c r="K84" s="892"/>
      <c r="L84" s="892"/>
      <c r="M84" s="892"/>
      <c r="N84" s="892"/>
      <c r="O84" s="892"/>
      <c r="P84" s="892"/>
      <c r="Q84" s="892"/>
      <c r="R84" s="892"/>
      <c r="S84" s="892"/>
      <c r="T84" s="892"/>
      <c r="U84" s="892"/>
      <c r="V84" s="892"/>
    </row>
    <row r="85" spans="1:22" ht="15.75" customHeight="1">
      <c r="A85" s="892"/>
      <c r="B85" s="892"/>
      <c r="C85" s="892"/>
      <c r="D85" s="892"/>
      <c r="E85" s="892"/>
      <c r="F85" s="892"/>
      <c r="G85" s="892"/>
      <c r="H85" s="892"/>
      <c r="I85" s="892"/>
      <c r="J85" s="892"/>
      <c r="K85" s="892"/>
      <c r="L85" s="892"/>
      <c r="M85" s="892"/>
      <c r="N85" s="892"/>
      <c r="O85" s="892"/>
      <c r="P85" s="892"/>
      <c r="Q85" s="892"/>
      <c r="R85" s="892"/>
      <c r="S85" s="892"/>
      <c r="T85" s="892"/>
      <c r="U85" s="892"/>
      <c r="V85" s="892"/>
    </row>
    <row r="86" spans="1:22" ht="15.75" customHeight="1">
      <c r="A86" s="892"/>
      <c r="B86" s="892"/>
      <c r="C86" s="892"/>
      <c r="D86" s="892"/>
      <c r="E86" s="892"/>
      <c r="F86" s="892"/>
      <c r="G86" s="892"/>
      <c r="H86" s="892"/>
      <c r="I86" s="892"/>
      <c r="J86" s="892"/>
      <c r="K86" s="892"/>
      <c r="L86" s="892"/>
      <c r="M86" s="892"/>
      <c r="N86" s="892"/>
      <c r="O86" s="892"/>
      <c r="P86" s="892"/>
      <c r="Q86" s="892"/>
      <c r="R86" s="892"/>
      <c r="S86" s="892"/>
      <c r="T86" s="892"/>
      <c r="U86" s="892"/>
      <c r="V86" s="892"/>
    </row>
    <row r="87" spans="1:22" ht="15.75" customHeight="1">
      <c r="A87" s="892"/>
      <c r="B87" s="892"/>
      <c r="C87" s="892"/>
      <c r="D87" s="892"/>
      <c r="E87" s="892"/>
      <c r="F87" s="892"/>
      <c r="G87" s="892"/>
      <c r="H87" s="892"/>
      <c r="I87" s="892"/>
      <c r="J87" s="892"/>
      <c r="K87" s="892"/>
      <c r="L87" s="892"/>
      <c r="M87" s="892"/>
      <c r="N87" s="892"/>
      <c r="O87" s="892"/>
      <c r="P87" s="892"/>
      <c r="Q87" s="892"/>
      <c r="R87" s="892"/>
      <c r="S87" s="892"/>
      <c r="T87" s="892"/>
      <c r="U87" s="892"/>
      <c r="V87" s="892"/>
    </row>
    <row r="88" spans="1:22" ht="15.75" customHeight="1">
      <c r="A88" s="892"/>
      <c r="B88" s="892"/>
      <c r="C88" s="892"/>
      <c r="D88" s="892"/>
      <c r="E88" s="892"/>
      <c r="F88" s="892"/>
      <c r="G88" s="892"/>
      <c r="H88" s="892"/>
      <c r="I88" s="892"/>
      <c r="J88" s="892"/>
      <c r="K88" s="892"/>
      <c r="L88" s="892"/>
      <c r="M88" s="892"/>
      <c r="N88" s="892"/>
      <c r="O88" s="892"/>
      <c r="P88" s="892"/>
      <c r="Q88" s="892"/>
      <c r="R88" s="892"/>
      <c r="S88" s="892"/>
      <c r="T88" s="892"/>
      <c r="U88" s="892"/>
      <c r="V88" s="892"/>
    </row>
    <row r="89" spans="1:22" ht="15.75" customHeight="1">
      <c r="A89" s="892"/>
      <c r="B89" s="892"/>
      <c r="C89" s="892"/>
      <c r="D89" s="892"/>
      <c r="E89" s="892"/>
      <c r="F89" s="892"/>
      <c r="G89" s="892"/>
      <c r="H89" s="892"/>
      <c r="I89" s="892"/>
      <c r="J89" s="892"/>
      <c r="K89" s="892"/>
      <c r="L89" s="892"/>
      <c r="M89" s="892"/>
      <c r="N89" s="892"/>
      <c r="O89" s="892"/>
      <c r="P89" s="892"/>
      <c r="Q89" s="892"/>
      <c r="R89" s="892"/>
      <c r="S89" s="892"/>
      <c r="T89" s="892"/>
      <c r="U89" s="892"/>
      <c r="V89" s="892"/>
    </row>
    <row r="90" spans="1:22" ht="15.75" customHeight="1">
      <c r="A90" s="892"/>
      <c r="B90" s="892"/>
      <c r="C90" s="892"/>
      <c r="D90" s="892"/>
      <c r="E90" s="892"/>
      <c r="F90" s="892"/>
      <c r="G90" s="892"/>
      <c r="H90" s="892"/>
      <c r="I90" s="892"/>
      <c r="J90" s="892"/>
      <c r="K90" s="892"/>
      <c r="L90" s="892"/>
      <c r="M90" s="892"/>
      <c r="N90" s="892"/>
      <c r="O90" s="892"/>
      <c r="P90" s="892"/>
      <c r="Q90" s="892"/>
      <c r="R90" s="892"/>
      <c r="S90" s="892"/>
      <c r="T90" s="892"/>
      <c r="U90" s="892"/>
      <c r="V90" s="892"/>
    </row>
    <row r="91" spans="1:22" ht="15.75" customHeight="1">
      <c r="A91" s="892"/>
      <c r="B91" s="892"/>
      <c r="C91" s="892"/>
      <c r="D91" s="892"/>
      <c r="E91" s="892"/>
      <c r="F91" s="892"/>
      <c r="G91" s="892"/>
      <c r="H91" s="892"/>
      <c r="I91" s="892"/>
      <c r="J91" s="892"/>
      <c r="K91" s="892"/>
      <c r="L91" s="892"/>
      <c r="M91" s="892"/>
      <c r="N91" s="892"/>
      <c r="O91" s="892"/>
      <c r="P91" s="892"/>
      <c r="Q91" s="892"/>
      <c r="R91" s="892"/>
      <c r="S91" s="892"/>
      <c r="T91" s="892"/>
      <c r="U91" s="892"/>
      <c r="V91" s="892"/>
    </row>
    <row r="92" spans="1:22" ht="15.75" customHeight="1">
      <c r="A92" s="892"/>
      <c r="B92" s="892"/>
      <c r="C92" s="892"/>
      <c r="D92" s="892"/>
      <c r="E92" s="892"/>
      <c r="F92" s="892"/>
      <c r="G92" s="892"/>
      <c r="H92" s="892"/>
      <c r="I92" s="892"/>
      <c r="J92" s="892"/>
      <c r="K92" s="892"/>
      <c r="L92" s="892"/>
      <c r="M92" s="892"/>
      <c r="N92" s="892"/>
      <c r="O92" s="892"/>
      <c r="P92" s="892"/>
      <c r="Q92" s="892"/>
      <c r="R92" s="892"/>
      <c r="S92" s="892"/>
      <c r="T92" s="892"/>
      <c r="U92" s="892"/>
      <c r="V92" s="892"/>
    </row>
    <row r="93" spans="1:22" ht="15.75" customHeight="1">
      <c r="A93" s="892"/>
      <c r="B93" s="892"/>
      <c r="C93" s="892"/>
      <c r="D93" s="892"/>
      <c r="E93" s="892"/>
      <c r="F93" s="892"/>
      <c r="G93" s="892"/>
      <c r="H93" s="892"/>
      <c r="I93" s="892"/>
      <c r="J93" s="892"/>
      <c r="K93" s="892"/>
      <c r="L93" s="892"/>
      <c r="M93" s="892"/>
      <c r="N93" s="892"/>
      <c r="O93" s="892"/>
      <c r="P93" s="892"/>
      <c r="Q93" s="892"/>
      <c r="R93" s="892"/>
      <c r="S93" s="892"/>
      <c r="T93" s="892"/>
      <c r="U93" s="892"/>
      <c r="V93" s="892"/>
    </row>
    <row r="94" spans="1:22" ht="15.75" customHeight="1">
      <c r="A94" s="892"/>
      <c r="B94" s="892"/>
      <c r="C94" s="892"/>
      <c r="D94" s="892"/>
      <c r="E94" s="892"/>
      <c r="F94" s="892"/>
      <c r="G94" s="892"/>
      <c r="H94" s="892"/>
      <c r="I94" s="892"/>
      <c r="J94" s="892"/>
      <c r="K94" s="892"/>
      <c r="L94" s="892"/>
      <c r="M94" s="892"/>
      <c r="N94" s="892"/>
      <c r="O94" s="892"/>
      <c r="P94" s="892"/>
      <c r="Q94" s="892"/>
      <c r="R94" s="892"/>
      <c r="S94" s="892"/>
      <c r="T94" s="892"/>
      <c r="U94" s="892"/>
      <c r="V94" s="892"/>
    </row>
    <row r="95" spans="1:22" ht="15.75" customHeight="1">
      <c r="A95" s="892"/>
      <c r="B95" s="892"/>
      <c r="C95" s="892"/>
      <c r="D95" s="892"/>
      <c r="E95" s="892"/>
      <c r="F95" s="892"/>
      <c r="G95" s="892"/>
      <c r="H95" s="892"/>
      <c r="I95" s="892"/>
      <c r="J95" s="892"/>
      <c r="K95" s="892"/>
      <c r="L95" s="892"/>
      <c r="M95" s="892"/>
      <c r="N95" s="892"/>
      <c r="O95" s="892"/>
      <c r="P95" s="892"/>
      <c r="Q95" s="892"/>
      <c r="R95" s="892"/>
      <c r="S95" s="892"/>
      <c r="T95" s="892"/>
      <c r="U95" s="892"/>
      <c r="V95" s="892"/>
    </row>
    <row r="96" spans="1:22" ht="15.75" customHeight="1">
      <c r="A96" s="892"/>
      <c r="B96" s="892"/>
      <c r="C96" s="892"/>
      <c r="D96" s="892"/>
      <c r="E96" s="892"/>
      <c r="F96" s="892"/>
      <c r="G96" s="892"/>
      <c r="H96" s="892"/>
      <c r="I96" s="892"/>
      <c r="J96" s="892"/>
      <c r="K96" s="892"/>
      <c r="L96" s="892"/>
      <c r="M96" s="892"/>
      <c r="N96" s="892"/>
      <c r="O96" s="892"/>
      <c r="P96" s="892"/>
      <c r="Q96" s="892"/>
      <c r="R96" s="892"/>
      <c r="S96" s="892"/>
      <c r="T96" s="892"/>
      <c r="U96" s="892"/>
      <c r="V96" s="892"/>
    </row>
    <row r="97" spans="1:22" ht="15.75" customHeight="1">
      <c r="A97" s="892"/>
      <c r="B97" s="892"/>
      <c r="C97" s="892"/>
      <c r="D97" s="892"/>
      <c r="E97" s="892"/>
      <c r="F97" s="892"/>
      <c r="G97" s="892"/>
      <c r="H97" s="892"/>
      <c r="I97" s="892"/>
      <c r="J97" s="892"/>
      <c r="K97" s="892"/>
      <c r="L97" s="892"/>
      <c r="M97" s="892"/>
      <c r="N97" s="892"/>
      <c r="O97" s="892"/>
      <c r="P97" s="892"/>
      <c r="Q97" s="892"/>
      <c r="R97" s="892"/>
      <c r="S97" s="892"/>
      <c r="T97" s="892"/>
      <c r="U97" s="892"/>
      <c r="V97" s="892"/>
    </row>
    <row r="98" spans="1:22" ht="15.75" customHeight="1">
      <c r="A98" s="892"/>
      <c r="B98" s="892"/>
      <c r="C98" s="892"/>
      <c r="D98" s="892"/>
      <c r="E98" s="892"/>
      <c r="F98" s="892"/>
      <c r="G98" s="892"/>
      <c r="H98" s="892"/>
      <c r="I98" s="892"/>
      <c r="J98" s="892"/>
      <c r="K98" s="892"/>
      <c r="L98" s="892"/>
      <c r="M98" s="892"/>
      <c r="N98" s="892"/>
      <c r="O98" s="892"/>
      <c r="P98" s="892"/>
      <c r="Q98" s="892"/>
      <c r="R98" s="892"/>
      <c r="S98" s="892"/>
      <c r="T98" s="892"/>
      <c r="U98" s="892"/>
      <c r="V98" s="892"/>
    </row>
    <row r="99" spans="1:22" ht="15.75" customHeight="1">
      <c r="A99" s="892"/>
      <c r="B99" s="892"/>
      <c r="C99" s="892"/>
      <c r="D99" s="892"/>
      <c r="E99" s="892"/>
      <c r="F99" s="892"/>
      <c r="G99" s="892"/>
      <c r="H99" s="892"/>
      <c r="I99" s="892"/>
      <c r="J99" s="892"/>
      <c r="K99" s="892"/>
      <c r="L99" s="892"/>
      <c r="M99" s="892"/>
      <c r="N99" s="892"/>
      <c r="O99" s="892"/>
      <c r="P99" s="892"/>
      <c r="Q99" s="892"/>
      <c r="R99" s="892"/>
      <c r="S99" s="892"/>
      <c r="T99" s="892"/>
      <c r="U99" s="892"/>
      <c r="V99" s="892"/>
    </row>
    <row r="100" spans="1:22"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c r="U100" s="892"/>
      <c r="V100" s="892"/>
    </row>
    <row r="101" spans="1:22"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c r="U101" s="892"/>
      <c r="V101" s="892"/>
    </row>
    <row r="102" spans="1:22"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c r="U102" s="892"/>
      <c r="V102" s="892"/>
    </row>
    <row r="103" spans="1:22"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c r="U103" s="892"/>
      <c r="V103" s="892"/>
    </row>
    <row r="104" spans="1:22"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c r="U104" s="892"/>
      <c r="V104" s="892"/>
    </row>
    <row r="105" spans="1:22"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c r="U105" s="892"/>
      <c r="V105" s="892"/>
    </row>
    <row r="106" spans="1:22"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c r="U106" s="892"/>
      <c r="V106" s="892"/>
    </row>
    <row r="107" spans="1:22"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c r="U107" s="892"/>
      <c r="V107" s="892"/>
    </row>
    <row r="108" spans="1:22"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c r="U108" s="892"/>
      <c r="V108" s="892"/>
    </row>
    <row r="109" spans="1:22"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c r="U109" s="892"/>
      <c r="V109" s="892"/>
    </row>
    <row r="110" spans="1:22"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c r="U110" s="892"/>
      <c r="V110" s="892"/>
    </row>
    <row r="111" spans="1:22"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c r="U111" s="892"/>
      <c r="V111" s="892"/>
    </row>
    <row r="112" spans="1:22"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c r="U112" s="892"/>
      <c r="V112" s="892"/>
    </row>
    <row r="113" spans="1:22"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c r="U113" s="892"/>
      <c r="V113" s="892"/>
    </row>
    <row r="114" spans="1:22"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c r="U114" s="892"/>
      <c r="V114" s="892"/>
    </row>
    <row r="115" spans="1:22"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c r="U115" s="892"/>
      <c r="V115" s="892"/>
    </row>
    <row r="116" spans="1:22"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c r="U116" s="892"/>
      <c r="V116" s="892"/>
    </row>
    <row r="117" spans="1:22"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c r="U117" s="892"/>
      <c r="V117" s="892"/>
    </row>
    <row r="118" spans="1:22"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c r="U118" s="892"/>
      <c r="V118" s="892"/>
    </row>
    <row r="119" spans="1:22"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c r="U119" s="892"/>
      <c r="V119" s="892"/>
    </row>
    <row r="120" spans="1:22"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c r="U120" s="892"/>
      <c r="V120" s="892"/>
    </row>
    <row r="121" spans="1:22"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c r="U121" s="892"/>
      <c r="V121" s="892"/>
    </row>
    <row r="122" spans="1:22"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c r="U122" s="892"/>
      <c r="V122" s="892"/>
    </row>
    <row r="123" spans="1:22"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c r="U123" s="892"/>
      <c r="V123" s="892"/>
    </row>
    <row r="124" spans="1:22"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c r="U124" s="892"/>
      <c r="V124" s="892"/>
    </row>
    <row r="125" spans="1:22"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c r="U125" s="892"/>
      <c r="V125" s="892"/>
    </row>
    <row r="126" spans="1:22"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c r="U126" s="892"/>
      <c r="V126" s="892"/>
    </row>
    <row r="127" spans="1:22"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c r="U127" s="892"/>
      <c r="V127" s="892"/>
    </row>
    <row r="128" spans="1:22"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c r="U128" s="892"/>
      <c r="V128" s="892"/>
    </row>
    <row r="129" spans="1:22"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row>
    <row r="130" spans="1:22"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c r="U130" s="892"/>
      <c r="V130" s="892"/>
    </row>
    <row r="131" spans="1:22"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c r="U131" s="892"/>
      <c r="V131" s="892"/>
    </row>
    <row r="132" spans="1:22"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c r="U132" s="892"/>
      <c r="V132" s="892"/>
    </row>
    <row r="133" spans="1:22"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c r="U133" s="892"/>
      <c r="V133" s="892"/>
    </row>
    <row r="134" spans="1:22"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c r="U134" s="892"/>
      <c r="V134" s="892"/>
    </row>
    <row r="135" spans="1:22"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c r="U135" s="892"/>
      <c r="V135" s="892"/>
    </row>
    <row r="136" spans="1:22"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c r="U136" s="892"/>
      <c r="V136" s="892"/>
    </row>
    <row r="137" spans="1:22"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c r="U137" s="892"/>
      <c r="V137" s="892"/>
    </row>
    <row r="138" spans="1:22"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c r="U138" s="892"/>
      <c r="V138" s="892"/>
    </row>
    <row r="139" spans="1:22"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c r="U139" s="892"/>
      <c r="V139" s="892"/>
    </row>
    <row r="140" spans="1:22"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c r="U140" s="892"/>
      <c r="V140" s="892"/>
    </row>
    <row r="141" spans="1:22"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c r="U141" s="892"/>
      <c r="V141" s="892"/>
    </row>
    <row r="142" spans="1:22"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c r="U142" s="892"/>
      <c r="V142" s="892"/>
    </row>
    <row r="143" spans="1:22"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c r="U143" s="892"/>
      <c r="V143" s="892"/>
    </row>
    <row r="144" spans="1:22"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c r="U144" s="892"/>
      <c r="V144" s="892"/>
    </row>
    <row r="145" spans="1:22"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c r="U145" s="892"/>
      <c r="V145" s="892"/>
    </row>
    <row r="146" spans="1:22"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c r="U146" s="892"/>
      <c r="V146" s="892"/>
    </row>
    <row r="147" spans="1:22"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c r="U147" s="892"/>
      <c r="V147" s="892"/>
    </row>
    <row r="148" spans="1:22"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c r="U148" s="892"/>
      <c r="V148" s="892"/>
    </row>
    <row r="149" spans="1:22"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c r="U149" s="892"/>
      <c r="V149" s="892"/>
    </row>
    <row r="150" spans="1:22"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c r="U150" s="892"/>
      <c r="V150" s="892"/>
    </row>
    <row r="151" spans="1:22"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c r="U151" s="892"/>
      <c r="V151" s="892"/>
    </row>
    <row r="152" spans="1:22"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c r="U152" s="892"/>
      <c r="V152" s="892"/>
    </row>
    <row r="153" spans="1:22"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c r="U153" s="892"/>
      <c r="V153" s="892"/>
    </row>
    <row r="154" spans="1:22"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c r="U154" s="892"/>
      <c r="V154" s="892"/>
    </row>
    <row r="155" spans="1:22"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c r="U155" s="892"/>
      <c r="V155" s="892"/>
    </row>
    <row r="156" spans="1:22"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c r="U156" s="892"/>
      <c r="V156" s="892"/>
    </row>
    <row r="157" spans="1:22"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c r="U157" s="892"/>
      <c r="V157" s="892"/>
    </row>
    <row r="158" spans="1:22"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c r="U158" s="892"/>
      <c r="V158" s="892"/>
    </row>
    <row r="159" spans="1:22"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c r="U159" s="892"/>
      <c r="V159" s="892"/>
    </row>
    <row r="160" spans="1:22"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c r="U160" s="892"/>
      <c r="V160" s="892"/>
    </row>
    <row r="161" spans="1:22"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c r="U161" s="892"/>
      <c r="V161" s="892"/>
    </row>
    <row r="162" spans="1:22"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c r="U162" s="892"/>
      <c r="V162" s="892"/>
    </row>
    <row r="163" spans="1:22"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c r="U163" s="892"/>
      <c r="V163" s="892"/>
    </row>
    <row r="164" spans="1:22"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c r="U164" s="892"/>
      <c r="V164" s="892"/>
    </row>
    <row r="165" spans="1:22"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c r="U165" s="892"/>
      <c r="V165" s="892"/>
    </row>
    <row r="166" spans="1:22"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c r="U166" s="892"/>
      <c r="V166" s="892"/>
    </row>
    <row r="167" spans="1:22"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c r="U167" s="892"/>
      <c r="V167" s="892"/>
    </row>
    <row r="168" spans="1:22"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c r="U168" s="892"/>
      <c r="V168" s="892"/>
    </row>
    <row r="169" spans="1:22"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c r="U169" s="892"/>
      <c r="V169" s="892"/>
    </row>
    <row r="170" spans="1:22"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c r="U170" s="892"/>
      <c r="V170" s="892"/>
    </row>
    <row r="171" spans="1:22"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c r="U171" s="892"/>
      <c r="V171" s="892"/>
    </row>
    <row r="172" spans="1:22"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c r="U172" s="892"/>
      <c r="V172" s="892"/>
    </row>
    <row r="173" spans="1:22"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c r="U173" s="892"/>
      <c r="V173" s="892"/>
    </row>
    <row r="174" spans="1:22"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c r="U174" s="892"/>
      <c r="V174" s="892"/>
    </row>
    <row r="175" spans="1:22"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c r="U175" s="892"/>
      <c r="V175" s="892"/>
    </row>
    <row r="176" spans="1:22"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c r="U176" s="892"/>
      <c r="V176" s="892"/>
    </row>
    <row r="177" spans="1:22"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c r="U177" s="892"/>
      <c r="V177" s="892"/>
    </row>
    <row r="178" spans="1:22"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c r="U178" s="892"/>
      <c r="V178" s="892"/>
    </row>
    <row r="179" spans="1:22"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c r="U179" s="892"/>
      <c r="V179" s="892"/>
    </row>
    <row r="180" spans="1:22"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c r="U180" s="892"/>
      <c r="V180" s="892"/>
    </row>
    <row r="181" spans="1:22"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c r="U181" s="892"/>
      <c r="V181" s="892"/>
    </row>
    <row r="182" spans="1:22"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c r="U182" s="892"/>
      <c r="V182" s="892"/>
    </row>
    <row r="183" spans="1:22"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c r="U183" s="892"/>
      <c r="V183" s="892"/>
    </row>
    <row r="184" spans="1:22"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c r="U184" s="892"/>
      <c r="V184" s="892"/>
    </row>
    <row r="185" spans="1:22"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c r="U185" s="892"/>
      <c r="V185" s="892"/>
    </row>
    <row r="186" spans="1:22"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c r="U186" s="892"/>
      <c r="V186" s="892"/>
    </row>
    <row r="187" spans="1:22"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c r="U187" s="892"/>
      <c r="V187" s="892"/>
    </row>
    <row r="188" spans="1:22"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c r="U188" s="892"/>
      <c r="V188" s="892"/>
    </row>
    <row r="189" spans="1:22"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c r="U189" s="892"/>
      <c r="V189" s="892"/>
    </row>
    <row r="190" spans="1:22"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c r="U190" s="892"/>
      <c r="V190" s="892"/>
    </row>
    <row r="191" spans="1:22"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c r="U191" s="892"/>
      <c r="V191" s="892"/>
    </row>
    <row r="192" spans="1:22"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c r="U192" s="892"/>
      <c r="V192" s="892"/>
    </row>
    <row r="193" spans="1:22"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c r="U193" s="892"/>
      <c r="V193" s="892"/>
    </row>
    <row r="194" spans="1:22"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c r="U194" s="892"/>
      <c r="V194" s="892"/>
    </row>
    <row r="195" spans="1:22"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c r="U195" s="892"/>
      <c r="V195" s="892"/>
    </row>
    <row r="196" spans="1:22"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c r="U196" s="892"/>
      <c r="V196" s="892"/>
    </row>
    <row r="197" spans="1:22"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c r="U197" s="892"/>
      <c r="V197" s="892"/>
    </row>
    <row r="198" spans="1:22"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c r="U198" s="892"/>
      <c r="V198" s="892"/>
    </row>
    <row r="199" spans="1:22"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c r="U199" s="892"/>
      <c r="V199" s="892"/>
    </row>
    <row r="200" spans="1:22"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c r="U200" s="892"/>
      <c r="V200" s="892"/>
    </row>
    <row r="201" spans="1:22"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c r="U201" s="892"/>
      <c r="V201" s="892"/>
    </row>
    <row r="202" spans="1:22"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c r="U202" s="892"/>
      <c r="V202" s="892"/>
    </row>
    <row r="203" spans="1:22"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c r="U203" s="892"/>
      <c r="V203" s="892"/>
    </row>
    <row r="204" spans="1:22"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c r="U204" s="892"/>
      <c r="V204" s="892"/>
    </row>
    <row r="205" spans="1:22"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c r="U205" s="892"/>
      <c r="V205" s="892"/>
    </row>
    <row r="206" spans="1:22"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c r="U206" s="892"/>
      <c r="V206" s="892"/>
    </row>
    <row r="207" spans="1:22"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c r="U207" s="892"/>
      <c r="V207" s="892"/>
    </row>
    <row r="208" spans="1:22"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row>
    <row r="209" spans="1:22"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row>
    <row r="210" spans="1:22"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row>
    <row r="211" spans="1:22"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row>
    <row r="212" spans="1:22"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row>
    <row r="213" spans="1:22"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row>
    <row r="214" spans="1:22"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row>
    <row r="215" spans="1:22"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2"/>
      <c r="U215" s="892"/>
      <c r="V215" s="892"/>
    </row>
    <row r="216" spans="1:22" ht="15.75" customHeight="1">
      <c r="A216" s="892"/>
      <c r="B216" s="892"/>
      <c r="C216" s="892"/>
      <c r="D216" s="892"/>
      <c r="E216" s="892"/>
      <c r="F216" s="892"/>
      <c r="G216" s="892"/>
      <c r="H216" s="892"/>
      <c r="I216" s="892"/>
      <c r="J216" s="892"/>
      <c r="K216" s="892"/>
      <c r="L216" s="892"/>
      <c r="M216" s="892"/>
      <c r="N216" s="892"/>
      <c r="O216" s="892"/>
      <c r="P216" s="892"/>
      <c r="Q216" s="892"/>
      <c r="R216" s="892"/>
      <c r="S216" s="892"/>
      <c r="T216" s="892"/>
      <c r="U216" s="892"/>
      <c r="V216" s="892"/>
    </row>
    <row r="217" spans="1:22" ht="15.75" customHeight="1">
      <c r="A217" s="892"/>
      <c r="B217" s="892"/>
      <c r="C217" s="892"/>
      <c r="D217" s="892"/>
      <c r="E217" s="892"/>
      <c r="F217" s="892"/>
      <c r="G217" s="892"/>
      <c r="H217" s="892"/>
      <c r="I217" s="892"/>
      <c r="J217" s="892"/>
      <c r="K217" s="892"/>
      <c r="L217" s="892"/>
      <c r="M217" s="892"/>
      <c r="N217" s="892"/>
      <c r="O217" s="892"/>
      <c r="P217" s="892"/>
      <c r="Q217" s="892"/>
      <c r="R217" s="892"/>
      <c r="S217" s="892"/>
      <c r="T217" s="892"/>
      <c r="U217" s="892"/>
      <c r="V217" s="892"/>
    </row>
    <row r="218" spans="1:22" ht="15.75" customHeight="1">
      <c r="A218" s="892"/>
      <c r="B218" s="892"/>
      <c r="C218" s="892"/>
      <c r="D218" s="892"/>
      <c r="E218" s="892"/>
      <c r="F218" s="892"/>
      <c r="G218" s="892"/>
      <c r="H218" s="892"/>
      <c r="I218" s="892"/>
      <c r="J218" s="892"/>
      <c r="K218" s="892"/>
      <c r="L218" s="892"/>
      <c r="M218" s="892"/>
      <c r="N218" s="892"/>
      <c r="O218" s="892"/>
      <c r="P218" s="892"/>
      <c r="Q218" s="892"/>
      <c r="R218" s="892"/>
      <c r="S218" s="892"/>
      <c r="T218" s="892"/>
      <c r="U218" s="892"/>
      <c r="V218" s="892"/>
    </row>
    <row r="219" spans="1:22" ht="15.75" customHeight="1">
      <c r="A219" s="892"/>
      <c r="B219" s="892"/>
      <c r="C219" s="892"/>
      <c r="D219" s="892"/>
      <c r="E219" s="892"/>
      <c r="F219" s="892"/>
      <c r="G219" s="892"/>
      <c r="H219" s="892"/>
      <c r="I219" s="892"/>
      <c r="J219" s="892"/>
      <c r="K219" s="892"/>
      <c r="L219" s="892"/>
      <c r="M219" s="892"/>
      <c r="N219" s="892"/>
      <c r="O219" s="892"/>
      <c r="P219" s="892"/>
      <c r="Q219" s="892"/>
      <c r="R219" s="892"/>
      <c r="S219" s="892"/>
      <c r="T219" s="892"/>
      <c r="U219" s="892"/>
      <c r="V219" s="892"/>
    </row>
    <row r="220" spans="1:22" ht="15.75" customHeight="1">
      <c r="A220" s="892"/>
      <c r="B220" s="892"/>
      <c r="C220" s="892"/>
      <c r="D220" s="892"/>
      <c r="E220" s="892"/>
      <c r="F220" s="892"/>
      <c r="G220" s="892"/>
      <c r="H220" s="892"/>
      <c r="I220" s="892"/>
      <c r="J220" s="892"/>
      <c r="K220" s="892"/>
      <c r="L220" s="892"/>
      <c r="M220" s="892"/>
      <c r="N220" s="892"/>
      <c r="O220" s="892"/>
      <c r="P220" s="892"/>
      <c r="Q220" s="892"/>
      <c r="R220" s="892"/>
      <c r="S220" s="892"/>
      <c r="T220" s="892"/>
      <c r="U220" s="892"/>
      <c r="V220" s="892"/>
    </row>
    <row r="221" spans="1:22" ht="15.75" customHeight="1">
      <c r="A221" s="892"/>
      <c r="B221" s="892"/>
      <c r="C221" s="892"/>
      <c r="D221" s="892"/>
      <c r="E221" s="892"/>
      <c r="F221" s="892"/>
      <c r="G221" s="892"/>
      <c r="H221" s="892"/>
      <c r="I221" s="892"/>
      <c r="J221" s="892"/>
      <c r="K221" s="892"/>
      <c r="L221" s="892"/>
      <c r="M221" s="892"/>
      <c r="N221" s="892"/>
      <c r="O221" s="892"/>
      <c r="P221" s="892"/>
      <c r="Q221" s="892"/>
      <c r="R221" s="892"/>
      <c r="S221" s="892"/>
      <c r="T221" s="892"/>
      <c r="U221" s="892"/>
      <c r="V221" s="892"/>
    </row>
    <row r="222" spans="1:22" ht="15.75" customHeight="1">
      <c r="A222" s="892"/>
      <c r="B222" s="892"/>
      <c r="C222" s="892"/>
      <c r="D222" s="892"/>
      <c r="E222" s="892"/>
      <c r="F222" s="892"/>
      <c r="G222" s="892"/>
      <c r="H222" s="892"/>
      <c r="I222" s="892"/>
      <c r="J222" s="892"/>
      <c r="K222" s="892"/>
      <c r="L222" s="892"/>
      <c r="M222" s="892"/>
      <c r="N222" s="892"/>
      <c r="O222" s="892"/>
      <c r="P222" s="892"/>
      <c r="Q222" s="892"/>
      <c r="R222" s="892"/>
      <c r="S222" s="892"/>
      <c r="T222" s="892"/>
      <c r="U222" s="892"/>
      <c r="V222" s="892"/>
    </row>
    <row r="223" spans="1:22" ht="15.75" customHeight="1">
      <c r="A223" s="892"/>
      <c r="B223" s="892"/>
      <c r="C223" s="892"/>
      <c r="D223" s="892"/>
      <c r="E223" s="892"/>
      <c r="F223" s="892"/>
      <c r="G223" s="892"/>
      <c r="H223" s="892"/>
      <c r="I223" s="892"/>
      <c r="J223" s="892"/>
      <c r="K223" s="892"/>
      <c r="L223" s="892"/>
      <c r="M223" s="892"/>
      <c r="N223" s="892"/>
      <c r="O223" s="892"/>
      <c r="P223" s="892"/>
      <c r="Q223" s="892"/>
      <c r="R223" s="892"/>
      <c r="S223" s="892"/>
      <c r="T223" s="892"/>
      <c r="U223" s="892"/>
      <c r="V223" s="892"/>
    </row>
    <row r="224" spans="1:22" ht="15.75" customHeight="1">
      <c r="A224" s="892"/>
      <c r="B224" s="892"/>
      <c r="C224" s="892"/>
      <c r="D224" s="892"/>
      <c r="E224" s="892"/>
      <c r="F224" s="892"/>
      <c r="G224" s="892"/>
      <c r="H224" s="892"/>
      <c r="I224" s="892"/>
      <c r="J224" s="892"/>
      <c r="K224" s="892"/>
      <c r="L224" s="892"/>
      <c r="M224" s="892"/>
      <c r="N224" s="892"/>
      <c r="O224" s="892"/>
      <c r="P224" s="892"/>
      <c r="Q224" s="892"/>
      <c r="R224" s="892"/>
      <c r="S224" s="892"/>
      <c r="T224" s="892"/>
      <c r="U224" s="892"/>
      <c r="V224" s="892"/>
    </row>
    <row r="225" spans="1:22" ht="15.75" customHeight="1">
      <c r="A225" s="892"/>
      <c r="B225" s="892"/>
      <c r="C225" s="892"/>
      <c r="D225" s="892"/>
      <c r="E225" s="892"/>
      <c r="F225" s="892"/>
      <c r="G225" s="892"/>
      <c r="H225" s="892"/>
      <c r="I225" s="892"/>
      <c r="J225" s="892"/>
      <c r="K225" s="892"/>
      <c r="L225" s="892"/>
      <c r="M225" s="892"/>
      <c r="N225" s="892"/>
      <c r="O225" s="892"/>
      <c r="P225" s="892"/>
      <c r="Q225" s="892"/>
      <c r="R225" s="892"/>
      <c r="S225" s="892"/>
      <c r="T225" s="892"/>
      <c r="U225" s="892"/>
      <c r="V225" s="892"/>
    </row>
    <row r="226" spans="1:22" ht="15.75" customHeight="1">
      <c r="A226" s="892"/>
      <c r="B226" s="892"/>
      <c r="C226" s="892"/>
      <c r="D226" s="892"/>
      <c r="E226" s="892"/>
      <c r="F226" s="892"/>
      <c r="G226" s="892"/>
      <c r="H226" s="892"/>
      <c r="I226" s="892"/>
      <c r="J226" s="892"/>
      <c r="K226" s="892"/>
      <c r="L226" s="892"/>
      <c r="M226" s="892"/>
      <c r="N226" s="892"/>
      <c r="O226" s="892"/>
      <c r="P226" s="892"/>
      <c r="Q226" s="892"/>
      <c r="R226" s="892"/>
      <c r="S226" s="892"/>
      <c r="T226" s="892"/>
      <c r="U226" s="892"/>
      <c r="V226" s="892"/>
    </row>
    <row r="227" spans="1:22" ht="15.75" customHeight="1">
      <c r="A227" s="892"/>
      <c r="B227" s="892"/>
      <c r="C227" s="892"/>
      <c r="D227" s="892"/>
      <c r="E227" s="892"/>
      <c r="F227" s="892"/>
      <c r="G227" s="892"/>
      <c r="H227" s="892"/>
      <c r="I227" s="892"/>
      <c r="J227" s="892"/>
      <c r="K227" s="892"/>
      <c r="L227" s="892"/>
      <c r="M227" s="892"/>
      <c r="N227" s="892"/>
      <c r="O227" s="892"/>
      <c r="P227" s="892"/>
      <c r="Q227" s="892"/>
      <c r="R227" s="892"/>
      <c r="S227" s="892"/>
      <c r="T227" s="892"/>
      <c r="U227" s="892"/>
      <c r="V227" s="892"/>
    </row>
    <row r="228" spans="1:22" ht="15.75" customHeight="1">
      <c r="A228" s="892"/>
      <c r="B228" s="892"/>
      <c r="C228" s="892"/>
      <c r="D228" s="892"/>
      <c r="E228" s="892"/>
      <c r="F228" s="892"/>
      <c r="G228" s="892"/>
      <c r="H228" s="892"/>
      <c r="I228" s="892"/>
      <c r="J228" s="892"/>
      <c r="K228" s="892"/>
      <c r="L228" s="892"/>
      <c r="M228" s="892"/>
      <c r="N228" s="892"/>
      <c r="O228" s="892"/>
      <c r="P228" s="892"/>
      <c r="Q228" s="892"/>
      <c r="R228" s="892"/>
      <c r="S228" s="892"/>
      <c r="T228" s="892"/>
      <c r="U228" s="892"/>
      <c r="V228" s="892"/>
    </row>
    <row r="229" spans="1:22" ht="15.75" customHeight="1">
      <c r="A229" s="892"/>
      <c r="B229" s="892"/>
      <c r="C229" s="892"/>
      <c r="D229" s="892"/>
      <c r="E229" s="892"/>
      <c r="F229" s="892"/>
      <c r="G229" s="892"/>
      <c r="H229" s="892"/>
      <c r="I229" s="892"/>
      <c r="J229" s="892"/>
      <c r="K229" s="892"/>
      <c r="L229" s="892"/>
      <c r="M229" s="892"/>
      <c r="N229" s="892"/>
      <c r="O229" s="892"/>
      <c r="P229" s="892"/>
      <c r="Q229" s="892"/>
      <c r="R229" s="892"/>
      <c r="S229" s="892"/>
      <c r="T229" s="892"/>
      <c r="U229" s="892"/>
      <c r="V229" s="892"/>
    </row>
    <row r="230" spans="1:22" ht="15.75" customHeight="1">
      <c r="A230" s="892"/>
      <c r="B230" s="892"/>
      <c r="C230" s="892"/>
      <c r="D230" s="892"/>
      <c r="E230" s="892"/>
      <c r="F230" s="892"/>
      <c r="G230" s="892"/>
      <c r="H230" s="892"/>
      <c r="I230" s="892"/>
      <c r="J230" s="892"/>
      <c r="K230" s="892"/>
      <c r="L230" s="892"/>
      <c r="M230" s="892"/>
      <c r="N230" s="892"/>
      <c r="O230" s="892"/>
      <c r="P230" s="892"/>
      <c r="Q230" s="892"/>
      <c r="R230" s="892"/>
      <c r="S230" s="892"/>
      <c r="T230" s="892"/>
      <c r="U230" s="892"/>
      <c r="V230" s="892"/>
    </row>
    <row r="231" spans="1:22" ht="15.75" customHeight="1">
      <c r="A231" s="892"/>
      <c r="B231" s="892"/>
      <c r="C231" s="892"/>
      <c r="D231" s="892"/>
      <c r="E231" s="892"/>
      <c r="F231" s="892"/>
      <c r="G231" s="892"/>
      <c r="H231" s="892"/>
      <c r="I231" s="892"/>
      <c r="J231" s="892"/>
      <c r="K231" s="892"/>
      <c r="L231" s="892"/>
      <c r="M231" s="892"/>
      <c r="N231" s="892"/>
      <c r="O231" s="892"/>
      <c r="P231" s="892"/>
      <c r="Q231" s="892"/>
      <c r="R231" s="892"/>
      <c r="S231" s="892"/>
      <c r="T231" s="892"/>
      <c r="U231" s="892"/>
      <c r="V231" s="892"/>
    </row>
    <row r="232" spans="1:22" ht="15.75" customHeight="1">
      <c r="A232" s="892"/>
      <c r="B232" s="892"/>
      <c r="C232" s="892"/>
      <c r="D232" s="892"/>
      <c r="E232" s="892"/>
      <c r="F232" s="892"/>
      <c r="G232" s="892"/>
      <c r="H232" s="892"/>
      <c r="I232" s="892"/>
      <c r="J232" s="892"/>
      <c r="K232" s="892"/>
      <c r="L232" s="892"/>
      <c r="M232" s="892"/>
      <c r="N232" s="892"/>
      <c r="O232" s="892"/>
      <c r="P232" s="892"/>
      <c r="Q232" s="892"/>
      <c r="R232" s="892"/>
      <c r="S232" s="892"/>
      <c r="T232" s="892"/>
      <c r="U232" s="892"/>
      <c r="V232" s="892"/>
    </row>
    <row r="233" spans="1:22" ht="15.75" customHeight="1">
      <c r="A233" s="892"/>
      <c r="B233" s="892"/>
      <c r="C233" s="892"/>
      <c r="D233" s="892"/>
      <c r="E233" s="892"/>
      <c r="F233" s="892"/>
      <c r="G233" s="892"/>
      <c r="H233" s="892"/>
      <c r="I233" s="892"/>
      <c r="J233" s="892"/>
      <c r="K233" s="892"/>
      <c r="L233" s="892"/>
      <c r="M233" s="892"/>
      <c r="N233" s="892"/>
      <c r="O233" s="892"/>
      <c r="P233" s="892"/>
      <c r="Q233" s="892"/>
      <c r="R233" s="892"/>
      <c r="S233" s="892"/>
      <c r="T233" s="892"/>
      <c r="U233" s="892"/>
      <c r="V233" s="892"/>
    </row>
    <row r="234" spans="1:22" ht="15.75" customHeight="1">
      <c r="A234" s="892"/>
      <c r="B234" s="892"/>
      <c r="C234" s="892"/>
      <c r="D234" s="892"/>
      <c r="E234" s="892"/>
      <c r="F234" s="892"/>
      <c r="G234" s="892"/>
      <c r="H234" s="892"/>
      <c r="I234" s="892"/>
      <c r="J234" s="892"/>
      <c r="K234" s="892"/>
      <c r="L234" s="892"/>
      <c r="M234" s="892"/>
      <c r="N234" s="892"/>
      <c r="O234" s="892"/>
      <c r="P234" s="892"/>
      <c r="Q234" s="892"/>
      <c r="R234" s="892"/>
      <c r="S234" s="892"/>
      <c r="T234" s="892"/>
      <c r="U234" s="892"/>
      <c r="V234" s="892"/>
    </row>
    <row r="235" spans="1:22" ht="15.75" customHeight="1">
      <c r="A235" s="892"/>
      <c r="B235" s="892"/>
      <c r="C235" s="892"/>
      <c r="D235" s="892"/>
      <c r="E235" s="892"/>
      <c r="F235" s="892"/>
      <c r="G235" s="892"/>
      <c r="H235" s="892"/>
      <c r="I235" s="892"/>
      <c r="J235" s="892"/>
      <c r="K235" s="892"/>
      <c r="L235" s="892"/>
      <c r="M235" s="892"/>
      <c r="N235" s="892"/>
      <c r="O235" s="892"/>
      <c r="P235" s="892"/>
      <c r="Q235" s="892"/>
      <c r="R235" s="892"/>
      <c r="S235" s="892"/>
      <c r="T235" s="892"/>
      <c r="U235" s="892"/>
      <c r="V235" s="892"/>
    </row>
    <row r="236" spans="1:22" ht="15.75" customHeight="1">
      <c r="A236" s="892"/>
      <c r="B236" s="892"/>
      <c r="C236" s="892"/>
      <c r="D236" s="892"/>
      <c r="E236" s="892"/>
      <c r="F236" s="892"/>
      <c r="G236" s="892"/>
      <c r="H236" s="892"/>
      <c r="I236" s="892"/>
      <c r="J236" s="892"/>
      <c r="K236" s="892"/>
      <c r="L236" s="892"/>
      <c r="M236" s="892"/>
      <c r="N236" s="892"/>
      <c r="O236" s="892"/>
      <c r="P236" s="892"/>
      <c r="Q236" s="892"/>
      <c r="R236" s="892"/>
      <c r="S236" s="892"/>
      <c r="T236" s="892"/>
      <c r="U236" s="892"/>
      <c r="V236" s="892"/>
    </row>
    <row r="237" spans="1:22" ht="15.75" customHeight="1">
      <c r="A237" s="892"/>
      <c r="B237" s="892"/>
      <c r="C237" s="892"/>
      <c r="D237" s="892"/>
      <c r="E237" s="892"/>
      <c r="F237" s="892"/>
      <c r="G237" s="892"/>
      <c r="H237" s="892"/>
      <c r="I237" s="892"/>
      <c r="J237" s="892"/>
      <c r="K237" s="892"/>
      <c r="L237" s="892"/>
      <c r="M237" s="892"/>
      <c r="N237" s="892"/>
      <c r="O237" s="892"/>
      <c r="P237" s="892"/>
      <c r="Q237" s="892"/>
      <c r="R237" s="892"/>
      <c r="S237" s="892"/>
      <c r="T237" s="892"/>
      <c r="U237" s="892"/>
      <c r="V237" s="892"/>
    </row>
    <row r="238" spans="1:22" ht="15.75" customHeight="1">
      <c r="A238" s="892"/>
      <c r="B238" s="892"/>
      <c r="C238" s="892"/>
      <c r="D238" s="892"/>
      <c r="E238" s="892"/>
      <c r="F238" s="892"/>
      <c r="G238" s="892"/>
      <c r="H238" s="892"/>
      <c r="I238" s="892"/>
      <c r="J238" s="892"/>
      <c r="K238" s="892"/>
      <c r="L238" s="892"/>
      <c r="M238" s="892"/>
      <c r="N238" s="892"/>
      <c r="O238" s="892"/>
      <c r="P238" s="892"/>
      <c r="Q238" s="892"/>
      <c r="R238" s="892"/>
      <c r="S238" s="892"/>
      <c r="T238" s="892"/>
      <c r="U238" s="892"/>
      <c r="V238" s="892"/>
    </row>
    <row r="239" spans="1:22" ht="15.75" customHeight="1">
      <c r="A239" s="892"/>
      <c r="B239" s="892"/>
      <c r="C239" s="892"/>
      <c r="D239" s="892"/>
      <c r="E239" s="892"/>
      <c r="F239" s="892"/>
      <c r="G239" s="892"/>
      <c r="H239" s="892"/>
      <c r="I239" s="892"/>
      <c r="J239" s="892"/>
      <c r="K239" s="892"/>
      <c r="L239" s="892"/>
      <c r="M239" s="892"/>
      <c r="N239" s="892"/>
      <c r="O239" s="892"/>
      <c r="P239" s="892"/>
      <c r="Q239" s="892"/>
      <c r="R239" s="892"/>
      <c r="S239" s="892"/>
      <c r="T239" s="892"/>
      <c r="U239" s="892"/>
      <c r="V239" s="892"/>
    </row>
    <row r="240" spans="1:22" ht="15.75" customHeight="1">
      <c r="A240" s="892"/>
      <c r="B240" s="892"/>
      <c r="C240" s="892"/>
      <c r="D240" s="892"/>
      <c r="E240" s="892"/>
      <c r="F240" s="892"/>
      <c r="G240" s="892"/>
      <c r="H240" s="892"/>
      <c r="I240" s="892"/>
      <c r="J240" s="892"/>
      <c r="K240" s="892"/>
      <c r="L240" s="892"/>
      <c r="M240" s="892"/>
      <c r="N240" s="892"/>
      <c r="O240" s="892"/>
      <c r="P240" s="892"/>
      <c r="Q240" s="892"/>
      <c r="R240" s="892"/>
      <c r="S240" s="892"/>
      <c r="T240" s="892"/>
      <c r="U240" s="892"/>
      <c r="V240" s="892"/>
    </row>
    <row r="241" spans="1:22" ht="15.75" customHeight="1">
      <c r="A241" s="892"/>
      <c r="B241" s="892"/>
      <c r="C241" s="892"/>
      <c r="D241" s="892"/>
      <c r="E241" s="892"/>
      <c r="F241" s="892"/>
      <c r="G241" s="892"/>
      <c r="H241" s="892"/>
      <c r="I241" s="892"/>
      <c r="J241" s="892"/>
      <c r="K241" s="892"/>
      <c r="L241" s="892"/>
      <c r="M241" s="892"/>
      <c r="N241" s="892"/>
      <c r="O241" s="892"/>
      <c r="P241" s="892"/>
      <c r="Q241" s="892"/>
      <c r="R241" s="892"/>
      <c r="S241" s="892"/>
      <c r="T241" s="892"/>
      <c r="U241" s="892"/>
      <c r="V241" s="892"/>
    </row>
    <row r="242" spans="1:22" ht="15.75" customHeight="1">
      <c r="A242" s="892"/>
      <c r="B242" s="892"/>
      <c r="C242" s="892"/>
      <c r="D242" s="892"/>
      <c r="E242" s="892"/>
      <c r="F242" s="892"/>
      <c r="G242" s="892"/>
      <c r="H242" s="892"/>
      <c r="I242" s="892"/>
      <c r="J242" s="892"/>
      <c r="K242" s="892"/>
      <c r="L242" s="892"/>
      <c r="M242" s="892"/>
      <c r="N242" s="892"/>
      <c r="O242" s="892"/>
      <c r="P242" s="892"/>
      <c r="Q242" s="892"/>
      <c r="R242" s="892"/>
      <c r="S242" s="892"/>
      <c r="T242" s="892"/>
      <c r="U242" s="892"/>
      <c r="V242" s="892"/>
    </row>
    <row r="243" spans="1:22" ht="15.75" customHeight="1">
      <c r="A243" s="892"/>
      <c r="B243" s="892"/>
      <c r="C243" s="892"/>
      <c r="D243" s="892"/>
      <c r="E243" s="892"/>
      <c r="F243" s="892"/>
      <c r="G243" s="892"/>
      <c r="H243" s="892"/>
      <c r="I243" s="892"/>
      <c r="J243" s="892"/>
      <c r="K243" s="892"/>
      <c r="L243" s="892"/>
      <c r="M243" s="892"/>
      <c r="N243" s="892"/>
      <c r="O243" s="892"/>
      <c r="P243" s="892"/>
      <c r="Q243" s="892"/>
      <c r="R243" s="892"/>
      <c r="S243" s="892"/>
      <c r="T243" s="892"/>
      <c r="U243" s="892"/>
      <c r="V243" s="892"/>
    </row>
    <row r="244" spans="1:22" ht="15.75" customHeight="1">
      <c r="A244" s="892"/>
      <c r="B244" s="892"/>
      <c r="C244" s="892"/>
      <c r="D244" s="892"/>
      <c r="E244" s="892"/>
      <c r="F244" s="892"/>
      <c r="G244" s="892"/>
      <c r="H244" s="892"/>
      <c r="I244" s="892"/>
      <c r="J244" s="892"/>
      <c r="K244" s="892"/>
      <c r="L244" s="892"/>
      <c r="M244" s="892"/>
      <c r="N244" s="892"/>
      <c r="O244" s="892"/>
      <c r="P244" s="892"/>
      <c r="Q244" s="892"/>
      <c r="R244" s="892"/>
      <c r="S244" s="892"/>
      <c r="T244" s="892"/>
      <c r="U244" s="892"/>
      <c r="V244" s="892"/>
    </row>
    <row r="245" spans="1:22" ht="15.75" customHeight="1">
      <c r="A245" s="892"/>
      <c r="B245" s="892"/>
      <c r="C245" s="892"/>
      <c r="D245" s="892"/>
      <c r="E245" s="892"/>
      <c r="F245" s="892"/>
      <c r="G245" s="892"/>
      <c r="H245" s="892"/>
      <c r="I245" s="892"/>
      <c r="J245" s="892"/>
      <c r="K245" s="892"/>
      <c r="L245" s="892"/>
      <c r="M245" s="892"/>
      <c r="N245" s="892"/>
      <c r="O245" s="892"/>
      <c r="P245" s="892"/>
      <c r="Q245" s="892"/>
      <c r="R245" s="892"/>
      <c r="S245" s="892"/>
      <c r="T245" s="892"/>
      <c r="U245" s="892"/>
      <c r="V245" s="892"/>
    </row>
    <row r="246" spans="1:22" ht="15.75" customHeight="1">
      <c r="A246" s="892"/>
      <c r="B246" s="892"/>
      <c r="C246" s="892"/>
      <c r="D246" s="892"/>
      <c r="E246" s="892"/>
      <c r="F246" s="892"/>
      <c r="G246" s="892"/>
      <c r="H246" s="892"/>
      <c r="I246" s="892"/>
      <c r="J246" s="892"/>
      <c r="K246" s="892"/>
      <c r="L246" s="892"/>
      <c r="M246" s="892"/>
      <c r="N246" s="892"/>
      <c r="O246" s="892"/>
      <c r="P246" s="892"/>
      <c r="Q246" s="892"/>
      <c r="R246" s="892"/>
      <c r="S246" s="892"/>
      <c r="T246" s="892"/>
      <c r="U246" s="892"/>
      <c r="V246" s="892"/>
    </row>
    <row r="247" spans="1:22" ht="15.75" customHeight="1">
      <c r="A247" s="892"/>
      <c r="B247" s="892"/>
      <c r="C247" s="892"/>
      <c r="D247" s="892"/>
      <c r="E247" s="892"/>
      <c r="F247" s="892"/>
      <c r="G247" s="892"/>
      <c r="H247" s="892"/>
      <c r="I247" s="892"/>
      <c r="J247" s="892"/>
      <c r="K247" s="892"/>
      <c r="L247" s="892"/>
      <c r="M247" s="892"/>
      <c r="N247" s="892"/>
      <c r="O247" s="892"/>
      <c r="P247" s="892"/>
      <c r="Q247" s="892"/>
      <c r="R247" s="892"/>
      <c r="S247" s="892"/>
      <c r="T247" s="892"/>
      <c r="U247" s="892"/>
      <c r="V247" s="892"/>
    </row>
    <row r="248" spans="1:22" ht="15.75" customHeight="1">
      <c r="A248" s="892"/>
      <c r="B248" s="892"/>
      <c r="C248" s="892"/>
      <c r="D248" s="892"/>
      <c r="E248" s="892"/>
      <c r="F248" s="892"/>
      <c r="G248" s="892"/>
      <c r="H248" s="892"/>
      <c r="I248" s="892"/>
      <c r="J248" s="892"/>
      <c r="K248" s="892"/>
      <c r="L248" s="892"/>
      <c r="M248" s="892"/>
      <c r="N248" s="892"/>
      <c r="O248" s="892"/>
      <c r="P248" s="892"/>
      <c r="Q248" s="892"/>
      <c r="R248" s="892"/>
      <c r="S248" s="892"/>
      <c r="T248" s="892"/>
      <c r="U248" s="892"/>
      <c r="V248" s="892"/>
    </row>
    <row r="249" spans="1:22" ht="15.75" customHeight="1">
      <c r="A249" s="892"/>
      <c r="B249" s="892"/>
      <c r="C249" s="892"/>
      <c r="D249" s="892"/>
      <c r="E249" s="892"/>
      <c r="F249" s="892"/>
      <c r="G249" s="892"/>
      <c r="H249" s="892"/>
      <c r="I249" s="892"/>
      <c r="J249" s="892"/>
      <c r="K249" s="892"/>
      <c r="L249" s="892"/>
      <c r="M249" s="892"/>
      <c r="N249" s="892"/>
      <c r="O249" s="892"/>
      <c r="P249" s="892"/>
      <c r="Q249" s="892"/>
      <c r="R249" s="892"/>
      <c r="S249" s="892"/>
      <c r="T249" s="892"/>
      <c r="U249" s="892"/>
      <c r="V249" s="892"/>
    </row>
    <row r="250" spans="1:22" ht="15.75" customHeight="1">
      <c r="A250" s="892"/>
      <c r="B250" s="892"/>
      <c r="C250" s="892"/>
      <c r="D250" s="892"/>
      <c r="E250" s="892"/>
      <c r="F250" s="892"/>
      <c r="G250" s="892"/>
      <c r="H250" s="892"/>
      <c r="I250" s="892"/>
      <c r="J250" s="892"/>
      <c r="K250" s="892"/>
      <c r="L250" s="892"/>
      <c r="M250" s="892"/>
      <c r="N250" s="892"/>
      <c r="O250" s="892"/>
      <c r="P250" s="892"/>
      <c r="Q250" s="892"/>
      <c r="R250" s="892"/>
      <c r="S250" s="892"/>
      <c r="T250" s="892"/>
      <c r="U250" s="892"/>
      <c r="V250" s="892"/>
    </row>
    <row r="251" spans="1:22"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row>
    <row r="252" spans="1:22"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row>
    <row r="253" spans="1:22"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row>
    <row r="254" spans="1:22"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row>
    <row r="255" spans="1:22"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row>
    <row r="256" spans="1:22"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row>
    <row r="257" spans="1:22"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row>
    <row r="258" spans="1:22"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row>
    <row r="259" spans="1:22"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row>
    <row r="260" spans="1:22"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row>
    <row r="261" spans="1:22"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row>
    <row r="262" spans="1:22"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row>
    <row r="263" spans="1:22"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row>
    <row r="264" spans="1:22"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row>
    <row r="265" spans="1:22"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row>
    <row r="266" spans="1:22"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row>
    <row r="267" spans="1:22"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row>
    <row r="268" spans="1:22"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row>
    <row r="269" spans="1:22"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row>
    <row r="270" spans="1:22"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row>
    <row r="271" spans="1:22"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row>
    <row r="272" spans="1:22"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row>
    <row r="273" spans="1:22"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row>
    <row r="274" spans="1:22"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row>
    <row r="275" spans="1:22"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row>
    <row r="276" spans="1:22"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row>
    <row r="277" spans="1:22"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row>
    <row r="278" spans="1:22"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row>
    <row r="279" spans="1:22"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row>
    <row r="280" spans="1:22"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row>
    <row r="281" spans="1:22"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row>
    <row r="282" spans="1:22"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row>
    <row r="283" spans="1:22"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row>
    <row r="284" spans="1:22"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row>
    <row r="285" spans="1:22"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row>
    <row r="286" spans="1:22"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row>
    <row r="287" spans="1:22"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row>
    <row r="288" spans="1:22"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row>
    <row r="289" spans="1:22"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row>
    <row r="290" spans="1:22"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row>
    <row r="291" spans="1:22"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row>
    <row r="292" spans="1:22"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row>
    <row r="293" spans="1:22"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row>
    <row r="294" spans="1:22"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row>
    <row r="295" spans="1:22"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row>
    <row r="296" spans="1:22"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row>
    <row r="297" spans="1:22"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row>
    <row r="298" spans="1:22"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row>
    <row r="299" spans="1:22"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row>
    <row r="300" spans="1:22"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row>
    <row r="301" spans="1:22"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row>
    <row r="302" spans="1:22"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row>
    <row r="303" spans="1:22"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row>
    <row r="304" spans="1:22"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row>
    <row r="305" spans="1:22"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row>
    <row r="306" spans="1:22"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row>
    <row r="307" spans="1:22"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row>
    <row r="308" spans="1:22"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row>
    <row r="309" spans="1:22"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row>
    <row r="310" spans="1:22"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row>
    <row r="311" spans="1:22"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row>
    <row r="312" spans="1:22"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row>
    <row r="313" spans="1:22"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row>
    <row r="314" spans="1:22"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row>
    <row r="315" spans="1:22"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row>
    <row r="316" spans="1:22"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row>
    <row r="317" spans="1:22"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row>
    <row r="318" spans="1:22"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row>
    <row r="319" spans="1:22"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row>
    <row r="320" spans="1:22"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row>
    <row r="321" spans="1:22"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row>
    <row r="322" spans="1:22"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row>
    <row r="323" spans="1:22"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row>
    <row r="324" spans="1:22"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row>
    <row r="325" spans="1:22"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row>
    <row r="326" spans="1:22"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row>
    <row r="327" spans="1:22"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row>
    <row r="328" spans="1:22"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row>
    <row r="329" spans="1:22"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row>
    <row r="330" spans="1:22"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row>
    <row r="331" spans="1:22"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row>
    <row r="332" spans="1:22"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row>
    <row r="333" spans="1:22"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row>
    <row r="334" spans="1:22"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row>
    <row r="335" spans="1:22"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row>
    <row r="336" spans="1:22"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row>
    <row r="337" spans="1:22"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row>
    <row r="338" spans="1:22"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row>
    <row r="339" spans="1:22"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row>
    <row r="340" spans="1:22"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row>
    <row r="341" spans="1:22"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row>
    <row r="342" spans="1:22"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row>
    <row r="343" spans="1:22"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row>
    <row r="344" spans="1:22"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row>
    <row r="345" spans="1:22"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row>
    <row r="346" spans="1:22"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row>
    <row r="347" spans="1:22"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row>
    <row r="348" spans="1:22"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row>
    <row r="349" spans="1:22"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row>
    <row r="350" spans="1:22"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row>
    <row r="351" spans="1:22"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row>
    <row r="352" spans="1:22"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row>
    <row r="353" spans="1:22"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row>
    <row r="354" spans="1:22"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row>
    <row r="355" spans="1:22"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row>
    <row r="356" spans="1:22"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row>
    <row r="357" spans="1:22"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row>
    <row r="358" spans="1:22"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row>
    <row r="359" spans="1:22"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row>
    <row r="360" spans="1:22"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row>
    <row r="361" spans="1:22"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row>
    <row r="362" spans="1:22"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row>
    <row r="363" spans="1:22"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row>
    <row r="364" spans="1:22"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row>
    <row r="365" spans="1:22"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row>
    <row r="366" spans="1:22"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row>
    <row r="367" spans="1:22"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row>
    <row r="368" spans="1:22"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row>
    <row r="369" spans="1:22"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row>
    <row r="370" spans="1:22"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row>
    <row r="371" spans="1:22"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row>
    <row r="372" spans="1:22"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row>
    <row r="373" spans="1:22"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row>
    <row r="374" spans="1:22"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row>
    <row r="375" spans="1:22"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row>
    <row r="376" spans="1:22"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row>
    <row r="377" spans="1:22"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row>
    <row r="378" spans="1:22"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row>
    <row r="379" spans="1:22"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row>
    <row r="380" spans="1:22"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row>
    <row r="381" spans="1:22"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row>
    <row r="382" spans="1:22"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row>
    <row r="383" spans="1:22"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row>
    <row r="384" spans="1:22"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row>
    <row r="385" spans="1:22"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row>
    <row r="386" spans="1:22"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row>
    <row r="387" spans="1:22"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row>
    <row r="388" spans="1:22"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row>
    <row r="389" spans="1:22"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row>
    <row r="390" spans="1:22"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row>
    <row r="391" spans="1:22"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row>
    <row r="392" spans="1:22"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row>
    <row r="393" spans="1:22"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row>
    <row r="394" spans="1:22"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row>
    <row r="395" spans="1:22"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row>
    <row r="396" spans="1:22"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row>
    <row r="397" spans="1:22"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row>
    <row r="398" spans="1:22"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row>
    <row r="399" spans="1:22"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row>
    <row r="400" spans="1:22"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row>
    <row r="401" spans="1:22"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row>
    <row r="402" spans="1:22"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row>
    <row r="403" spans="1:22"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row>
    <row r="404" spans="1:22"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row>
    <row r="405" spans="1:22"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row>
    <row r="406" spans="1:22"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row>
    <row r="407" spans="1:22"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row>
    <row r="408" spans="1:22"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row>
    <row r="409" spans="1:22"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row>
    <row r="410" spans="1:22"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row>
    <row r="411" spans="1:22"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row>
    <row r="412" spans="1:22"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row>
    <row r="413" spans="1:22"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row>
    <row r="414" spans="1:22"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row>
    <row r="415" spans="1:22"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row>
    <row r="416" spans="1:22"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row>
    <row r="417" spans="1:22"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row>
    <row r="418" spans="1:22"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row>
    <row r="419" spans="1:22"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row>
    <row r="420" spans="1:22"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row>
    <row r="421" spans="1:22"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row>
    <row r="422" spans="1:22"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row>
    <row r="423" spans="1:22"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row>
    <row r="424" spans="1:22"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row>
    <row r="425" spans="1:22"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row>
    <row r="426" spans="1:22"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row>
    <row r="427" spans="1:22"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row>
    <row r="428" spans="1:22"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row>
    <row r="429" spans="1:22"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row>
    <row r="430" spans="1:22"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row>
    <row r="431" spans="1:22"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row>
    <row r="432" spans="1:22"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row>
    <row r="433" spans="1:22"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row>
    <row r="434" spans="1:22"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row>
    <row r="435" spans="1:22"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row>
    <row r="436" spans="1:22"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row>
    <row r="437" spans="1:22"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row>
    <row r="438" spans="1:22"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row>
    <row r="439" spans="1:22"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row>
    <row r="440" spans="1:22"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row>
    <row r="441" spans="1:22"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row>
    <row r="442" spans="1:22"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row>
    <row r="443" spans="1:22"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row>
    <row r="444" spans="1:22"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row>
    <row r="445" spans="1:22"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row>
    <row r="446" spans="1:22"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row>
    <row r="447" spans="1:22"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row>
    <row r="448" spans="1:22"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row>
    <row r="449" spans="1:22"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row>
    <row r="450" spans="1:22"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row>
    <row r="451" spans="1:22"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row>
    <row r="452" spans="1:22"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row>
    <row r="453" spans="1:22"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row>
    <row r="454" spans="1:22"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row>
    <row r="455" spans="1:22"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row>
    <row r="456" spans="1:22"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row>
    <row r="457" spans="1:22"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row>
    <row r="458" spans="1:22"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row>
    <row r="459" spans="1:22"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row>
    <row r="460" spans="1:22"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row>
    <row r="461" spans="1:22"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row>
    <row r="462" spans="1:22"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row>
    <row r="463" spans="1:22"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row>
    <row r="464" spans="1:22"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row>
    <row r="465" spans="1:22"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row>
    <row r="466" spans="1:22"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row>
    <row r="467" spans="1:22"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row>
    <row r="468" spans="1:22"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row>
    <row r="469" spans="1:22"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row>
    <row r="470" spans="1:22"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row>
    <row r="471" spans="1:22"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row>
    <row r="472" spans="1:22"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row>
    <row r="473" spans="1:22"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row>
    <row r="474" spans="1:22"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row>
    <row r="475" spans="1:22"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row>
    <row r="476" spans="1:22"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row>
    <row r="477" spans="1:22"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row>
    <row r="478" spans="1:22"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row>
    <row r="479" spans="1:22"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row>
    <row r="480" spans="1:22"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row>
    <row r="481" spans="1:22"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row>
    <row r="482" spans="1:22"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row>
    <row r="483" spans="1:22"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row>
    <row r="484" spans="1:22"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row>
    <row r="485" spans="1:22"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row>
    <row r="486" spans="1:22"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row>
    <row r="487" spans="1:22"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row>
    <row r="488" spans="1:22"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row>
    <row r="489" spans="1:22"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row>
    <row r="490" spans="1:22"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row>
    <row r="491" spans="1:22"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row>
    <row r="492" spans="1:22"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row>
    <row r="493" spans="1:22"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row>
    <row r="494" spans="1:22"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row>
    <row r="495" spans="1:22"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row>
    <row r="496" spans="1:22"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row>
    <row r="497" spans="1:22"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row>
    <row r="498" spans="1:22"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row>
    <row r="499" spans="1:22"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row>
    <row r="500" spans="1:22"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row>
    <row r="501" spans="1:22"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row>
    <row r="502" spans="1:22"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row>
    <row r="503" spans="1:22"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row>
    <row r="504" spans="1:22"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row>
    <row r="505" spans="1:22"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row>
    <row r="506" spans="1:22"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row>
    <row r="507" spans="1:22"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row>
    <row r="508" spans="1:22"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row>
    <row r="509" spans="1:22"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row>
    <row r="510" spans="1:22"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row>
    <row r="511" spans="1:22"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row>
    <row r="512" spans="1:22"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row>
    <row r="513" spans="1:22"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row>
    <row r="514" spans="1:22"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row>
    <row r="515" spans="1:22"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row>
    <row r="516" spans="1:22"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row>
    <row r="517" spans="1:22"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row>
    <row r="518" spans="1:22"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row>
    <row r="519" spans="1:22"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row>
    <row r="520" spans="1:22"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row>
    <row r="521" spans="1:22"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row>
    <row r="522" spans="1:22"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row>
    <row r="523" spans="1:22"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row>
    <row r="524" spans="1:22"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row>
    <row r="525" spans="1:22"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row>
    <row r="526" spans="1:22"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row>
    <row r="527" spans="1:22"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row>
    <row r="528" spans="1:22"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row>
    <row r="529" spans="1:22"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row>
    <row r="530" spans="1:22"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row>
    <row r="531" spans="1:22"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row>
    <row r="532" spans="1:22"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row>
    <row r="533" spans="1:22"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row>
    <row r="534" spans="1:22"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row>
    <row r="535" spans="1:22"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row>
    <row r="536" spans="1:22"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row>
    <row r="537" spans="1:22"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row>
    <row r="538" spans="1:22"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row>
    <row r="539" spans="1:22"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row>
    <row r="540" spans="1:22"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row>
    <row r="541" spans="1:22"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row>
    <row r="542" spans="1:22"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row>
    <row r="543" spans="1:22"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row>
    <row r="544" spans="1:22"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row>
    <row r="545" spans="1:22"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row>
    <row r="546" spans="1:22"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row>
    <row r="547" spans="1:22"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row>
    <row r="548" spans="1:22"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row>
    <row r="549" spans="1:22"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row>
    <row r="550" spans="1:22"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row>
    <row r="551" spans="1:22"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row>
    <row r="552" spans="1:22"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row>
    <row r="553" spans="1:22"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row>
    <row r="554" spans="1:22"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row>
    <row r="555" spans="1:22"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row>
    <row r="556" spans="1:22"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row>
    <row r="557" spans="1:22"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row>
    <row r="558" spans="1:22"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row>
    <row r="559" spans="1:22"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row>
    <row r="560" spans="1:22"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row>
    <row r="561" spans="1:22"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row>
    <row r="562" spans="1:22"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row>
    <row r="563" spans="1:22"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row>
    <row r="564" spans="1:22"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row>
    <row r="565" spans="1:22"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row>
    <row r="566" spans="1:22"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row>
    <row r="567" spans="1:22"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row>
    <row r="568" spans="1:22"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row>
    <row r="569" spans="1:22"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row>
    <row r="570" spans="1:22"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row>
    <row r="571" spans="1:22"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row>
    <row r="572" spans="1:22"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row>
    <row r="573" spans="1:22"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row>
    <row r="574" spans="1:22"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row>
    <row r="575" spans="1:22"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row>
    <row r="576" spans="1:22"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row>
    <row r="577" spans="1:22"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row>
    <row r="578" spans="1:22"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row>
    <row r="579" spans="1:22"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row>
    <row r="580" spans="1:22"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row>
    <row r="581" spans="1:22"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row>
    <row r="582" spans="1:22"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row>
    <row r="583" spans="1:22"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row>
    <row r="584" spans="1:22"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row>
    <row r="585" spans="1:22"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row>
    <row r="586" spans="1:22"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row>
    <row r="587" spans="1:22"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row>
    <row r="588" spans="1:22"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row>
    <row r="589" spans="1:22"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row>
    <row r="590" spans="1:22"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row>
    <row r="591" spans="1:22"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row>
    <row r="592" spans="1:22"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row>
    <row r="593" spans="1:22"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row>
    <row r="594" spans="1:22"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row>
    <row r="595" spans="1:22"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row>
    <row r="596" spans="1:22"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row>
    <row r="597" spans="1:22"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row>
    <row r="598" spans="1:22"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row>
    <row r="599" spans="1:22"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row>
    <row r="600" spans="1:22"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row>
    <row r="601" spans="1:22"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row>
    <row r="602" spans="1:22"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row>
    <row r="603" spans="1:22"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row>
    <row r="604" spans="1:22"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row>
    <row r="605" spans="1:22"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row>
    <row r="606" spans="1:22"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row>
    <row r="607" spans="1:22"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row>
    <row r="608" spans="1:22"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row>
    <row r="609" spans="1:22"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row>
    <row r="610" spans="1:22"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row>
    <row r="611" spans="1:22"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row>
    <row r="612" spans="1:22"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row>
    <row r="613" spans="1:22"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row>
    <row r="614" spans="1:22"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row>
    <row r="615" spans="1:22"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row>
    <row r="616" spans="1:22"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row>
    <row r="617" spans="1:22"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row>
    <row r="618" spans="1:22"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row>
    <row r="619" spans="1:22"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row>
    <row r="620" spans="1:22"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row>
    <row r="621" spans="1:22"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row>
    <row r="622" spans="1:22"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row>
    <row r="623" spans="1:22"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row>
    <row r="624" spans="1:22"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row>
    <row r="625" spans="1:22"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row>
    <row r="626" spans="1:22"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row>
    <row r="627" spans="1:22"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row>
    <row r="628" spans="1:22"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row>
    <row r="629" spans="1:22"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row>
    <row r="630" spans="1:22"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row>
    <row r="631" spans="1:22"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row>
    <row r="632" spans="1:22"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row>
    <row r="633" spans="1:22"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row>
    <row r="634" spans="1:22"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row>
    <row r="635" spans="1:22"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row>
    <row r="636" spans="1:22"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row>
    <row r="637" spans="1:22"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row>
    <row r="638" spans="1:22"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row>
    <row r="639" spans="1:22"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row>
    <row r="640" spans="1:22"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row>
    <row r="641" spans="1:22"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row>
    <row r="642" spans="1:22"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row>
    <row r="643" spans="1:22"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row>
    <row r="644" spans="1:22"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row>
    <row r="645" spans="1:22"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row>
    <row r="646" spans="1:22"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row>
    <row r="647" spans="1:22"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row>
    <row r="648" spans="1:22"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row>
    <row r="649" spans="1:22"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row>
    <row r="650" spans="1:22"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row>
    <row r="651" spans="1:22"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row>
    <row r="652" spans="1:22"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row>
    <row r="653" spans="1:22"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row>
    <row r="654" spans="1:22"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row>
    <row r="655" spans="1:22"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row>
    <row r="656" spans="1:22"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row>
    <row r="657" spans="1:22"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row>
    <row r="658" spans="1:22"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row>
    <row r="659" spans="1:22"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row>
    <row r="660" spans="1:22"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row>
    <row r="661" spans="1:22"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row>
    <row r="662" spans="1:22"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row>
    <row r="663" spans="1:22"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row>
    <row r="664" spans="1:22"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row>
    <row r="665" spans="1:22"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row>
    <row r="666" spans="1:22"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row>
    <row r="667" spans="1:22"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row>
    <row r="668" spans="1:22"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row>
    <row r="669" spans="1:22"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row>
    <row r="670" spans="1:22"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row>
    <row r="671" spans="1:22"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row>
    <row r="672" spans="1:22"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row>
    <row r="673" spans="1:22"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row>
    <row r="674" spans="1:22"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row>
    <row r="675" spans="1:22"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row>
    <row r="676" spans="1:22"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row>
    <row r="677" spans="1:22"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row>
    <row r="678" spans="1:22"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row>
    <row r="679" spans="1:22"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row>
    <row r="680" spans="1:22"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row>
    <row r="681" spans="1:22"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row>
    <row r="682" spans="1:22"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row>
    <row r="683" spans="1:22"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row>
    <row r="684" spans="1:22"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row>
    <row r="685" spans="1:22"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row>
    <row r="686" spans="1:22"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row>
    <row r="687" spans="1:22"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row>
    <row r="688" spans="1:22"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row>
    <row r="689" spans="1:22"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row>
    <row r="690" spans="1:22"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row>
    <row r="691" spans="1:22"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row>
    <row r="692" spans="1:22"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row>
    <row r="693" spans="1:22"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row>
    <row r="694" spans="1:22"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row>
    <row r="695" spans="1:22"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row>
    <row r="696" spans="1:22"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row>
    <row r="697" spans="1:22"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row>
    <row r="698" spans="1:22"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row>
    <row r="699" spans="1:22"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row>
    <row r="700" spans="1:22"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row>
    <row r="701" spans="1:22"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row>
    <row r="702" spans="1:22"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row>
    <row r="703" spans="1:22"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row>
    <row r="704" spans="1:22"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row>
    <row r="705" spans="1:22"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row>
    <row r="706" spans="1:22"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row>
    <row r="707" spans="1:22"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row>
    <row r="708" spans="1:22"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row>
    <row r="709" spans="1:22"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row>
    <row r="710" spans="1:22"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row>
    <row r="711" spans="1:22"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row>
    <row r="712" spans="1:22"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row>
    <row r="713" spans="1:22"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row>
    <row r="714" spans="1:22"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row>
    <row r="715" spans="1:22"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row>
    <row r="716" spans="1:22"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row>
    <row r="717" spans="1:22"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row>
    <row r="718" spans="1:22"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row>
    <row r="719" spans="1:22"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row>
    <row r="720" spans="1:22"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row>
    <row r="721" spans="1:22"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row>
    <row r="722" spans="1:22"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row>
    <row r="723" spans="1:22"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row>
    <row r="724" spans="1:22"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row>
    <row r="725" spans="1:22"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row>
    <row r="726" spans="1:22"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row>
    <row r="727" spans="1:22"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row>
    <row r="728" spans="1:22"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row>
    <row r="729" spans="1:22"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row>
    <row r="730" spans="1:22"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row>
    <row r="731" spans="1:22"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row>
    <row r="732" spans="1:22"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row>
    <row r="733" spans="1:22"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row>
    <row r="734" spans="1:22"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row>
    <row r="735" spans="1:22"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row>
    <row r="736" spans="1:22"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row>
    <row r="737" spans="1:22"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row>
    <row r="738" spans="1:22"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row>
    <row r="739" spans="1:22"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row>
    <row r="740" spans="1:22"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row>
    <row r="741" spans="1:22"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row>
    <row r="742" spans="1:22"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row>
    <row r="743" spans="1:22"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row>
    <row r="744" spans="1:22"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row>
    <row r="745" spans="1:22"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row>
    <row r="746" spans="1:22"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row>
    <row r="747" spans="1:22"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row>
    <row r="748" spans="1:22"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row>
    <row r="749" spans="1:22"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row>
    <row r="750" spans="1:22"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row>
    <row r="751" spans="1:22"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row>
    <row r="752" spans="1:22"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row>
    <row r="753" spans="1:22"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row>
    <row r="754" spans="1:22"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row>
    <row r="755" spans="1:22"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row>
    <row r="756" spans="1:22"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row>
    <row r="757" spans="1:22"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row>
    <row r="758" spans="1:22"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row>
    <row r="759" spans="1:22"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row>
    <row r="760" spans="1:22"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row>
    <row r="761" spans="1:22"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row>
    <row r="762" spans="1:22"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row>
    <row r="763" spans="1:22"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row>
    <row r="764" spans="1:22"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row>
    <row r="765" spans="1:22"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row>
    <row r="766" spans="1:22"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row>
    <row r="767" spans="1:22"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row>
    <row r="768" spans="1:22"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row>
    <row r="769" spans="1:22"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row>
    <row r="770" spans="1:22"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row>
    <row r="771" spans="1:22"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row>
    <row r="772" spans="1:22"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row>
    <row r="773" spans="1:22"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row>
    <row r="774" spans="1:22"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row>
    <row r="775" spans="1:22"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row>
    <row r="776" spans="1:22"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row>
    <row r="777" spans="1:22"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row>
    <row r="778" spans="1:22"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row>
    <row r="779" spans="1:22"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row>
    <row r="780" spans="1:22"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row>
    <row r="781" spans="1:22"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row>
    <row r="782" spans="1:22"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row>
    <row r="783" spans="1:22"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row>
    <row r="784" spans="1:22"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row>
    <row r="785" spans="1:22"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row>
    <row r="786" spans="1:22"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row>
    <row r="787" spans="1:22"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row>
    <row r="788" spans="1:22"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row>
    <row r="789" spans="1:22"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row>
    <row r="790" spans="1:22"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row>
    <row r="791" spans="1:22"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row>
    <row r="792" spans="1:22"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row>
    <row r="793" spans="1:22"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row>
    <row r="794" spans="1:22"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row>
    <row r="795" spans="1:22"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row>
    <row r="796" spans="1:22"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row>
    <row r="797" spans="1:22"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row>
    <row r="798" spans="1:22"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row>
    <row r="799" spans="1:22"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row>
    <row r="800" spans="1:22"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row>
    <row r="801" spans="1:22"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row>
    <row r="802" spans="1:22"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row>
    <row r="803" spans="1:22"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row>
    <row r="804" spans="1:22"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row>
    <row r="805" spans="1:22"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row>
    <row r="806" spans="1:22"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row>
    <row r="807" spans="1:22"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row>
    <row r="808" spans="1:22"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row>
    <row r="809" spans="1:22"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row>
    <row r="810" spans="1:22"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row>
    <row r="811" spans="1:22"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row>
    <row r="812" spans="1:22"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row>
    <row r="813" spans="1:22"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row>
    <row r="814" spans="1:22"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row>
    <row r="815" spans="1:22"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row>
    <row r="816" spans="1:22"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row>
    <row r="817" spans="1:22"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row>
    <row r="818" spans="1:22"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row>
    <row r="819" spans="1:22"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row>
    <row r="820" spans="1:22"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row>
    <row r="821" spans="1:22"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row>
    <row r="822" spans="1:22"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row>
    <row r="823" spans="1:22"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row>
    <row r="824" spans="1:22"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row>
    <row r="825" spans="1:22"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row>
    <row r="826" spans="1:22"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row>
    <row r="827" spans="1:22"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row>
    <row r="828" spans="1:22"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row>
    <row r="829" spans="1:22"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row>
    <row r="830" spans="1:22"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row>
    <row r="831" spans="1:22"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row>
    <row r="832" spans="1:22"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row>
    <row r="833" spans="1:22"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row>
    <row r="834" spans="1:22"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row>
    <row r="835" spans="1:22"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row>
    <row r="836" spans="1:22"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row>
    <row r="837" spans="1:22"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row>
    <row r="838" spans="1:22"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row>
    <row r="839" spans="1:22"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row>
    <row r="840" spans="1:22"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row>
    <row r="841" spans="1:22"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row>
    <row r="842" spans="1:22"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row>
    <row r="843" spans="1:22"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row>
    <row r="844" spans="1:22"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row>
    <row r="845" spans="1:22"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row>
    <row r="846" spans="1:22"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row>
    <row r="847" spans="1:22"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row>
    <row r="848" spans="1:22"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row>
    <row r="849" spans="1:22"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row>
    <row r="850" spans="1:22"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row>
    <row r="851" spans="1:22"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row>
    <row r="852" spans="1:22"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row>
    <row r="853" spans="1:22"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row>
    <row r="854" spans="1:22"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row>
    <row r="855" spans="1:22"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row>
    <row r="856" spans="1:22"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row>
    <row r="857" spans="1:22"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row>
    <row r="858" spans="1:22"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row>
    <row r="859" spans="1:22"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row>
    <row r="860" spans="1:22"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row>
    <row r="861" spans="1:22"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row>
    <row r="862" spans="1:22"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row>
    <row r="863" spans="1:22"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row>
    <row r="864" spans="1:22"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row>
    <row r="865" spans="1:22"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row>
    <row r="866" spans="1:22"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row>
    <row r="867" spans="1:22"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row>
    <row r="868" spans="1:22"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row>
    <row r="869" spans="1:22"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row>
    <row r="870" spans="1:22"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row>
    <row r="871" spans="1:22"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row>
    <row r="872" spans="1:22"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row>
    <row r="873" spans="1:22"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row>
    <row r="874" spans="1:22"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row>
    <row r="875" spans="1:22"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row>
    <row r="876" spans="1:22"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row>
    <row r="877" spans="1:22"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row>
    <row r="878" spans="1:22"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row>
    <row r="879" spans="1:22"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row>
    <row r="880" spans="1:22"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row>
    <row r="881" spans="1:22"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row>
    <row r="882" spans="1:22"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row>
    <row r="883" spans="1:22"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row>
    <row r="884" spans="1:22"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row>
    <row r="885" spans="1:22"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row>
    <row r="886" spans="1:22"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row>
    <row r="887" spans="1:22"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row>
    <row r="888" spans="1:22"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row>
    <row r="889" spans="1:22"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row>
    <row r="890" spans="1:22"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row>
    <row r="891" spans="1:22"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row>
    <row r="892" spans="1:22"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row>
    <row r="893" spans="1:22"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row>
    <row r="894" spans="1:22"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row>
    <row r="895" spans="1:22"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row>
    <row r="896" spans="1:22"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row>
    <row r="897" spans="1:22"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row>
    <row r="898" spans="1:22"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row>
    <row r="899" spans="1:22"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row>
    <row r="900" spans="1:22"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row>
    <row r="901" spans="1:22"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row>
    <row r="902" spans="1:22"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row>
    <row r="903" spans="1:22"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row>
    <row r="904" spans="1:22"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row>
    <row r="905" spans="1:22"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row>
    <row r="906" spans="1:22"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row>
    <row r="907" spans="1:22"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row>
    <row r="908" spans="1:22"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row>
    <row r="909" spans="1:22"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row>
    <row r="910" spans="1:22"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row>
    <row r="911" spans="1:22"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row>
    <row r="912" spans="1:22"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row>
    <row r="913" spans="1:22"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row>
    <row r="914" spans="1:22"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row>
    <row r="915" spans="1:22"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row>
    <row r="916" spans="1:22"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row>
    <row r="917" spans="1:22"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row>
    <row r="918" spans="1:22"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row>
    <row r="919" spans="1:22"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row>
    <row r="920" spans="1:22"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row>
    <row r="921" spans="1:22"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row>
    <row r="922" spans="1:22"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row>
    <row r="923" spans="1:22"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row>
    <row r="924" spans="1:22"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row>
    <row r="925" spans="1:22"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row>
    <row r="926" spans="1:22"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row>
    <row r="927" spans="1:22"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row>
    <row r="928" spans="1:22"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row>
    <row r="929" spans="1:22"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row>
    <row r="930" spans="1:22"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row>
    <row r="931" spans="1:22"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row>
    <row r="932" spans="1:22"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row>
    <row r="933" spans="1:22"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row>
    <row r="934" spans="1:22"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row>
    <row r="935" spans="1:22"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row>
    <row r="936" spans="1:22"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row>
    <row r="937" spans="1:22"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row>
    <row r="938" spans="1:22"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row>
    <row r="939" spans="1:22"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row>
    <row r="940" spans="1:22"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row>
    <row r="941" spans="1:22"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row>
    <row r="942" spans="1:22"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row>
    <row r="943" spans="1:22"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row>
    <row r="944" spans="1:22"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row>
    <row r="945" spans="1:22"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row>
    <row r="946" spans="1:22"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row>
    <row r="947" spans="1:22"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row>
    <row r="948" spans="1:22"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row>
    <row r="949" spans="1:22"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row>
    <row r="950" spans="1:22"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row>
    <row r="951" spans="1:22"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row>
    <row r="952" spans="1:22"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row>
    <row r="953" spans="1:22"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row>
    <row r="954" spans="1:22"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row>
    <row r="955" spans="1:22"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row>
    <row r="956" spans="1:22"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row>
    <row r="957" spans="1:22"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row>
    <row r="958" spans="1:22"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row>
    <row r="959" spans="1:22"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row>
    <row r="960" spans="1:22"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row>
    <row r="961" spans="1:22"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row>
    <row r="962" spans="1:22"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row>
    <row r="963" spans="1:22"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row>
    <row r="964" spans="1:22"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row>
    <row r="965" spans="1:22"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row>
    <row r="966" spans="1:22"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row>
    <row r="967" spans="1:22"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row>
    <row r="968" spans="1:22"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row>
    <row r="969" spans="1:22"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row>
    <row r="970" spans="1:22"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row>
    <row r="971" spans="1:22"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row>
    <row r="972" spans="1:22"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row>
    <row r="973" spans="1:22"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row>
    <row r="974" spans="1:22"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row>
    <row r="975" spans="1:22"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row>
    <row r="976" spans="1:22"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row>
    <row r="977" spans="1:22"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row>
    <row r="978" spans="1:22"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row>
    <row r="979" spans="1:22"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row>
    <row r="980" spans="1:22"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row>
    <row r="981" spans="1:22"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row>
    <row r="982" spans="1:22"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row>
    <row r="983" spans="1:22"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row>
    <row r="984" spans="1:22"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row>
    <row r="985" spans="1:22"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row>
    <row r="986" spans="1:22"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row>
    <row r="987" spans="1:22"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row>
    <row r="988" spans="1:22"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row>
    <row r="989" spans="1:22"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row>
    <row r="990" spans="1:22"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row>
    <row r="991" spans="1:22"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row>
    <row r="992" spans="1:22"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row>
    <row r="993" spans="1:22"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row>
    <row r="994" spans="1:22"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row>
    <row r="995" spans="1:22"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row>
    <row r="996" spans="1:22"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row>
    <row r="997" spans="1:22"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c r="U997" s="891"/>
      <c r="V997" s="891"/>
    </row>
    <row r="998" spans="1:22"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c r="U998" s="891"/>
      <c r="V998" s="891"/>
    </row>
    <row r="999" spans="1:22"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c r="U999" s="891"/>
      <c r="V999" s="891"/>
    </row>
    <row r="1000" spans="1:22"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c r="U1000" s="891"/>
      <c r="V1000" s="891"/>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zoomScale="90" zoomScaleNormal="90" workbookViewId="0">
      <selection activeCell="F15" sqref="F15"/>
    </sheetView>
  </sheetViews>
  <sheetFormatPr defaultColWidth="14.42578125" defaultRowHeight="15" customHeight="1"/>
  <cols>
    <col min="1" max="1" width="4.42578125" style="890" customWidth="1"/>
    <col min="2" max="2" width="5.140625" style="890" customWidth="1"/>
    <col min="3" max="3" width="44.5703125" style="890" customWidth="1"/>
    <col min="4" max="4" width="14.85546875" style="890" customWidth="1"/>
    <col min="5" max="5" width="14.42578125" style="890" customWidth="1"/>
    <col min="6" max="6" width="14.85546875" style="890" customWidth="1"/>
    <col min="7" max="7" width="14.42578125" style="890" customWidth="1"/>
    <col min="8" max="8" width="17" style="890" customWidth="1"/>
    <col min="9" max="9" width="13" style="890" customWidth="1"/>
    <col min="10" max="10" width="12" style="890" customWidth="1"/>
    <col min="11" max="11" width="9.42578125" style="890" customWidth="1"/>
    <col min="12" max="20" width="8.42578125" style="890" customWidth="1"/>
    <col min="21" max="16384" width="14.42578125" style="890"/>
  </cols>
  <sheetData>
    <row r="1" spans="1:20" ht="15.75" customHeight="1">
      <c r="A1" s="892"/>
      <c r="B1" s="2606" t="s">
        <v>952</v>
      </c>
      <c r="C1" s="2605"/>
      <c r="D1" s="2605"/>
      <c r="E1" s="2605"/>
      <c r="F1" s="2605"/>
      <c r="G1" s="2605"/>
      <c r="H1" s="2605"/>
      <c r="I1" s="2605"/>
      <c r="J1" s="2605"/>
      <c r="K1" s="892"/>
      <c r="L1" s="892"/>
      <c r="M1" s="892"/>
      <c r="N1" s="892"/>
      <c r="O1" s="892"/>
      <c r="P1" s="892"/>
      <c r="Q1" s="892"/>
      <c r="R1" s="892"/>
      <c r="S1" s="892"/>
      <c r="T1" s="892"/>
    </row>
    <row r="2" spans="1:20" ht="15" customHeight="1">
      <c r="A2" s="892"/>
      <c r="B2" s="2617" t="s">
        <v>20</v>
      </c>
      <c r="C2" s="2605"/>
      <c r="D2" s="2605"/>
      <c r="E2" s="2605"/>
      <c r="F2" s="2605"/>
      <c r="G2" s="2605"/>
      <c r="H2" s="2605"/>
      <c r="I2" s="2605"/>
      <c r="J2" s="2605"/>
      <c r="K2" s="892"/>
      <c r="L2" s="892"/>
      <c r="M2" s="892"/>
      <c r="N2" s="892"/>
      <c r="O2" s="892"/>
      <c r="P2" s="892"/>
      <c r="Q2" s="892"/>
      <c r="R2" s="892"/>
      <c r="S2" s="892"/>
      <c r="T2" s="892"/>
    </row>
    <row r="3" spans="1:20" ht="15" customHeight="1">
      <c r="A3" s="892"/>
      <c r="B3" s="2617"/>
      <c r="C3" s="2605"/>
      <c r="D3" s="2605"/>
      <c r="E3" s="2605"/>
      <c r="F3" s="2605"/>
      <c r="G3" s="2605"/>
      <c r="H3" s="2605"/>
      <c r="I3" s="2605"/>
      <c r="J3" s="2605"/>
      <c r="K3" s="892"/>
      <c r="L3" s="892"/>
      <c r="M3" s="892"/>
      <c r="N3" s="892"/>
      <c r="O3" s="892"/>
      <c r="P3" s="892"/>
      <c r="Q3" s="892"/>
      <c r="R3" s="892"/>
      <c r="S3" s="892"/>
      <c r="T3" s="892"/>
    </row>
    <row r="4" spans="1:20" ht="15" customHeight="1" thickBot="1">
      <c r="A4" s="892"/>
      <c r="B4" s="2625" t="s">
        <v>184</v>
      </c>
      <c r="C4" s="2605"/>
      <c r="D4" s="2605"/>
      <c r="E4" s="2605"/>
      <c r="F4" s="2605"/>
      <c r="G4" s="2605"/>
      <c r="H4" s="2605"/>
      <c r="I4" s="2605"/>
      <c r="J4" s="2605"/>
      <c r="K4" s="892"/>
      <c r="L4" s="892"/>
      <c r="M4" s="892"/>
      <c r="N4" s="892"/>
      <c r="O4" s="892"/>
      <c r="P4" s="892"/>
      <c r="Q4" s="892"/>
      <c r="R4" s="892"/>
      <c r="S4" s="892"/>
      <c r="T4" s="892"/>
    </row>
    <row r="5" spans="1:20" ht="21.75" customHeight="1" thickTop="1">
      <c r="A5" s="892"/>
      <c r="B5" s="2609" t="s">
        <v>141</v>
      </c>
      <c r="C5" s="2618" t="s">
        <v>61</v>
      </c>
      <c r="D5" s="2620" t="s">
        <v>66</v>
      </c>
      <c r="E5" s="2613"/>
      <c r="F5" s="2621" t="s">
        <v>723</v>
      </c>
      <c r="G5" s="2613"/>
      <c r="H5" s="955" t="s">
        <v>722</v>
      </c>
      <c r="I5" s="2598" t="s">
        <v>659</v>
      </c>
      <c r="J5" s="2600"/>
      <c r="K5" s="892"/>
      <c r="L5" s="892"/>
      <c r="M5" s="892"/>
      <c r="N5" s="892"/>
      <c r="O5" s="892"/>
      <c r="P5" s="892"/>
      <c r="Q5" s="892"/>
      <c r="R5" s="892"/>
      <c r="S5" s="892"/>
      <c r="T5" s="892"/>
    </row>
    <row r="6" spans="1:20" ht="31.5">
      <c r="A6" s="892"/>
      <c r="B6" s="2610"/>
      <c r="C6" s="2619"/>
      <c r="D6" s="954" t="s">
        <v>62</v>
      </c>
      <c r="E6" s="929" t="s">
        <v>562</v>
      </c>
      <c r="F6" s="954" t="s">
        <v>62</v>
      </c>
      <c r="G6" s="929" t="s">
        <v>562</v>
      </c>
      <c r="H6" s="929" t="s">
        <v>562</v>
      </c>
      <c r="I6" s="953" t="s">
        <v>67</v>
      </c>
      <c r="J6" s="952" t="s">
        <v>280</v>
      </c>
      <c r="K6" s="892"/>
      <c r="L6" s="892"/>
      <c r="M6" s="892"/>
      <c r="N6" s="892"/>
      <c r="O6" s="892"/>
      <c r="P6" s="892"/>
      <c r="Q6" s="892"/>
      <c r="R6" s="892"/>
      <c r="S6" s="892"/>
      <c r="T6" s="892"/>
    </row>
    <row r="7" spans="1:20" ht="16.5" customHeight="1">
      <c r="A7" s="892"/>
      <c r="B7" s="1011"/>
      <c r="C7" s="942" t="s">
        <v>803</v>
      </c>
      <c r="D7" s="964">
        <v>217241.96715100008</v>
      </c>
      <c r="E7" s="1026">
        <v>65265.784652000002</v>
      </c>
      <c r="F7" s="1026">
        <v>192587.94685182761</v>
      </c>
      <c r="G7" s="1026">
        <v>47473.126974756517</v>
      </c>
      <c r="H7" s="1026">
        <v>37272.6517178125</v>
      </c>
      <c r="I7" s="1025">
        <v>-27.261845961271604</v>
      </c>
      <c r="J7" s="950">
        <v>-21.48684088656735</v>
      </c>
      <c r="K7" s="932"/>
      <c r="L7" s="892"/>
      <c r="M7" s="892"/>
      <c r="N7" s="892"/>
      <c r="O7" s="892"/>
      <c r="P7" s="892"/>
      <c r="Q7" s="892"/>
      <c r="R7" s="892"/>
      <c r="S7" s="892"/>
      <c r="T7" s="892"/>
    </row>
    <row r="8" spans="1:20" ht="16.5" customHeight="1">
      <c r="A8" s="892"/>
      <c r="B8" s="948">
        <v>1</v>
      </c>
      <c r="C8" s="1000" t="s">
        <v>951</v>
      </c>
      <c r="D8" s="946">
        <v>23110.430401000001</v>
      </c>
      <c r="E8" s="946">
        <v>16812.345791</v>
      </c>
      <c r="F8" s="946">
        <v>21369.016747999998</v>
      </c>
      <c r="G8" s="946">
        <v>6405.1425140000001</v>
      </c>
      <c r="H8" s="946">
        <v>566.40783299999998</v>
      </c>
      <c r="I8" s="945">
        <v>-61.902148613735939</v>
      </c>
      <c r="J8" s="944">
        <v>-91.15698313094552</v>
      </c>
      <c r="K8" s="932"/>
      <c r="L8" s="892"/>
      <c r="M8" s="892"/>
      <c r="N8" s="892"/>
      <c r="O8" s="892"/>
      <c r="P8" s="892"/>
      <c r="Q8" s="892"/>
      <c r="R8" s="892"/>
      <c r="S8" s="892"/>
      <c r="T8" s="892"/>
    </row>
    <row r="9" spans="1:20" ht="16.5" customHeight="1">
      <c r="A9" s="892"/>
      <c r="B9" s="948">
        <v>2</v>
      </c>
      <c r="C9" s="1000" t="s">
        <v>913</v>
      </c>
      <c r="D9" s="946">
        <v>42.943888000000008</v>
      </c>
      <c r="E9" s="946">
        <v>11.553243</v>
      </c>
      <c r="F9" s="946">
        <v>35.589669000000001</v>
      </c>
      <c r="G9" s="946">
        <v>6.0697039999999998</v>
      </c>
      <c r="H9" s="946">
        <v>2.5543399999999998</v>
      </c>
      <c r="I9" s="945">
        <v>-47.463201457807138</v>
      </c>
      <c r="J9" s="944">
        <v>-57.91656397082955</v>
      </c>
      <c r="K9" s="932"/>
      <c r="L9" s="892"/>
      <c r="M9" s="892"/>
      <c r="N9" s="892"/>
      <c r="O9" s="892"/>
      <c r="P9" s="892"/>
      <c r="Q9" s="892"/>
      <c r="R9" s="892"/>
      <c r="S9" s="892"/>
      <c r="T9" s="892"/>
    </row>
    <row r="10" spans="1:20" ht="16.5" customHeight="1">
      <c r="A10" s="892"/>
      <c r="B10" s="948">
        <v>3</v>
      </c>
      <c r="C10" s="1000" t="s">
        <v>950</v>
      </c>
      <c r="D10" s="946">
        <v>1214.6907720000002</v>
      </c>
      <c r="E10" s="946">
        <v>289.31460499999997</v>
      </c>
      <c r="F10" s="946">
        <v>2828.7165049999999</v>
      </c>
      <c r="G10" s="946">
        <v>289.60915699999998</v>
      </c>
      <c r="H10" s="946">
        <v>171.02654799999999</v>
      </c>
      <c r="I10" s="945">
        <v>0.10181027674009613</v>
      </c>
      <c r="J10" s="944">
        <v>-40.945738811704771</v>
      </c>
      <c r="K10" s="932"/>
      <c r="L10" s="892"/>
      <c r="M10" s="892"/>
      <c r="N10" s="892"/>
      <c r="O10" s="892"/>
      <c r="P10" s="892"/>
      <c r="Q10" s="892"/>
      <c r="R10" s="892"/>
      <c r="S10" s="892"/>
      <c r="T10" s="892"/>
    </row>
    <row r="11" spans="1:20" ht="16.5" customHeight="1">
      <c r="A11" s="892"/>
      <c r="B11" s="948">
        <v>4</v>
      </c>
      <c r="C11" s="1000" t="s">
        <v>949</v>
      </c>
      <c r="D11" s="946">
        <v>0.43882199999999999</v>
      </c>
      <c r="E11" s="946">
        <v>8.7271999999999988E-2</v>
      </c>
      <c r="F11" s="946">
        <v>0.30927599999999994</v>
      </c>
      <c r="G11" s="946">
        <v>1.9438999999999998E-2</v>
      </c>
      <c r="H11" s="946">
        <v>9.6454999999999999E-2</v>
      </c>
      <c r="I11" s="945">
        <v>-77.725960216335139</v>
      </c>
      <c r="J11" s="944">
        <v>396.1932198158342</v>
      </c>
      <c r="K11" s="932"/>
      <c r="L11" s="892"/>
      <c r="M11" s="892"/>
      <c r="N11" s="892"/>
      <c r="O11" s="892"/>
      <c r="P11" s="892"/>
      <c r="Q11" s="892"/>
      <c r="R11" s="892"/>
      <c r="S11" s="892"/>
      <c r="T11" s="892"/>
    </row>
    <row r="12" spans="1:20" ht="16.5" customHeight="1">
      <c r="A12" s="892"/>
      <c r="B12" s="948">
        <v>5</v>
      </c>
      <c r="C12" s="1000" t="s">
        <v>912</v>
      </c>
      <c r="D12" s="946">
        <v>870.19764300000008</v>
      </c>
      <c r="E12" s="946">
        <v>153.202426</v>
      </c>
      <c r="F12" s="946">
        <v>778.37777400000004</v>
      </c>
      <c r="G12" s="946">
        <v>443.52178000000004</v>
      </c>
      <c r="H12" s="946">
        <v>32.705371</v>
      </c>
      <c r="I12" s="945">
        <v>189.50049394126438</v>
      </c>
      <c r="J12" s="944">
        <v>-92.62598310279148</v>
      </c>
      <c r="K12" s="932"/>
      <c r="L12" s="892"/>
      <c r="M12" s="892"/>
      <c r="N12" s="892"/>
      <c r="O12" s="892"/>
      <c r="P12" s="892"/>
      <c r="Q12" s="892"/>
      <c r="R12" s="892"/>
      <c r="S12" s="892"/>
      <c r="T12" s="892"/>
    </row>
    <row r="13" spans="1:20" ht="16.5" customHeight="1">
      <c r="A13" s="892"/>
      <c r="B13" s="948">
        <v>6</v>
      </c>
      <c r="C13" s="1000" t="s">
        <v>834</v>
      </c>
      <c r="D13" s="946">
        <v>6929.6719840000005</v>
      </c>
      <c r="E13" s="946">
        <v>1790.0925729999999</v>
      </c>
      <c r="F13" s="946">
        <v>8715.5231029999995</v>
      </c>
      <c r="G13" s="946">
        <v>2503.4090670000001</v>
      </c>
      <c r="H13" s="946">
        <v>2597.4332899999999</v>
      </c>
      <c r="I13" s="945">
        <v>39.848022653072036</v>
      </c>
      <c r="J13" s="944">
        <v>3.7558473459024242</v>
      </c>
      <c r="K13" s="932"/>
      <c r="L13" s="892"/>
      <c r="M13" s="892"/>
      <c r="N13" s="892"/>
      <c r="O13" s="892"/>
      <c r="P13" s="892"/>
      <c r="Q13" s="892"/>
      <c r="R13" s="892"/>
      <c r="S13" s="892"/>
      <c r="T13" s="892"/>
    </row>
    <row r="14" spans="1:20" ht="16.5" customHeight="1">
      <c r="A14" s="892"/>
      <c r="B14" s="948">
        <v>7</v>
      </c>
      <c r="C14" s="1000" t="s">
        <v>948</v>
      </c>
      <c r="D14" s="946">
        <v>38.962733999999998</v>
      </c>
      <c r="E14" s="946">
        <v>12.416589</v>
      </c>
      <c r="F14" s="946">
        <v>52.097172999999998</v>
      </c>
      <c r="G14" s="946">
        <v>16.836420999999998</v>
      </c>
      <c r="H14" s="946">
        <v>23.557532999999999</v>
      </c>
      <c r="I14" s="945">
        <v>35.596185071439493</v>
      </c>
      <c r="J14" s="944">
        <v>39.920075650282229</v>
      </c>
      <c r="K14" s="932"/>
      <c r="L14" s="892"/>
      <c r="M14" s="892"/>
      <c r="N14" s="892"/>
      <c r="O14" s="892"/>
      <c r="P14" s="892"/>
      <c r="Q14" s="892"/>
      <c r="R14" s="892"/>
      <c r="S14" s="892"/>
      <c r="T14" s="892"/>
    </row>
    <row r="15" spans="1:20" ht="16.5" customHeight="1">
      <c r="A15" s="892"/>
      <c r="B15" s="948">
        <v>8</v>
      </c>
      <c r="C15" s="1000" t="s">
        <v>947</v>
      </c>
      <c r="D15" s="946">
        <v>168.87003200000004</v>
      </c>
      <c r="E15" s="946">
        <v>34.459200000000003</v>
      </c>
      <c r="F15" s="946">
        <v>140.069627</v>
      </c>
      <c r="G15" s="946">
        <v>22.944955999999998</v>
      </c>
      <c r="H15" s="946">
        <v>85.233913000000001</v>
      </c>
      <c r="I15" s="945">
        <v>-33.414136137809365</v>
      </c>
      <c r="J15" s="944">
        <v>271.47124187119823</v>
      </c>
      <c r="K15" s="932"/>
      <c r="L15" s="892"/>
      <c r="M15" s="892"/>
      <c r="N15" s="892"/>
      <c r="O15" s="892"/>
      <c r="P15" s="892"/>
      <c r="Q15" s="892"/>
      <c r="R15" s="892"/>
      <c r="S15" s="892"/>
      <c r="T15" s="892"/>
    </row>
    <row r="16" spans="1:20" ht="16.5" customHeight="1">
      <c r="A16" s="892"/>
      <c r="B16" s="948">
        <v>9</v>
      </c>
      <c r="C16" s="1000" t="s">
        <v>946</v>
      </c>
      <c r="D16" s="946">
        <v>135.624898</v>
      </c>
      <c r="E16" s="946">
        <v>39.155695000000001</v>
      </c>
      <c r="F16" s="946">
        <v>22.804186999999999</v>
      </c>
      <c r="G16" s="946">
        <v>5.0597820000000002</v>
      </c>
      <c r="H16" s="946">
        <v>6.4981299999999997</v>
      </c>
      <c r="I16" s="945">
        <v>-87.077787790511707</v>
      </c>
      <c r="J16" s="944">
        <v>28.427074526135698</v>
      </c>
      <c r="K16" s="932"/>
      <c r="L16" s="892"/>
      <c r="M16" s="892"/>
      <c r="N16" s="892"/>
      <c r="O16" s="892"/>
      <c r="P16" s="892"/>
      <c r="Q16" s="892"/>
      <c r="R16" s="892"/>
      <c r="S16" s="892"/>
      <c r="T16" s="892"/>
    </row>
    <row r="17" spans="1:20" ht="16.5" customHeight="1">
      <c r="A17" s="892"/>
      <c r="B17" s="948">
        <v>10</v>
      </c>
      <c r="C17" s="1000" t="s">
        <v>945</v>
      </c>
      <c r="D17" s="946">
        <v>2281.0466879999999</v>
      </c>
      <c r="E17" s="946">
        <v>639.75053600000001</v>
      </c>
      <c r="F17" s="946">
        <v>4221.8538150000004</v>
      </c>
      <c r="G17" s="946">
        <v>376.03902700000003</v>
      </c>
      <c r="H17" s="946">
        <v>1267.3874330000001</v>
      </c>
      <c r="I17" s="945">
        <v>-41.220990708165651</v>
      </c>
      <c r="J17" s="944">
        <v>237.03614305969364</v>
      </c>
      <c r="K17" s="932"/>
      <c r="L17" s="892"/>
      <c r="M17" s="892"/>
      <c r="N17" s="892"/>
      <c r="O17" s="892"/>
      <c r="P17" s="892"/>
      <c r="Q17" s="892"/>
      <c r="R17" s="892"/>
      <c r="S17" s="892"/>
      <c r="T17" s="892"/>
    </row>
    <row r="18" spans="1:20" ht="16.5" customHeight="1">
      <c r="A18" s="892"/>
      <c r="B18" s="948">
        <v>11</v>
      </c>
      <c r="C18" s="1000" t="s">
        <v>944</v>
      </c>
      <c r="D18" s="946">
        <v>4380.5579310000003</v>
      </c>
      <c r="E18" s="946">
        <v>1607.2858310000001</v>
      </c>
      <c r="F18" s="946">
        <v>4513.7637169999989</v>
      </c>
      <c r="G18" s="946">
        <v>1626.9184919999998</v>
      </c>
      <c r="H18" s="946">
        <v>639.07129600000007</v>
      </c>
      <c r="I18" s="945">
        <v>1.2214791309262552</v>
      </c>
      <c r="J18" s="944">
        <v>-60.718911295034921</v>
      </c>
      <c r="K18" s="932"/>
      <c r="L18" s="892"/>
      <c r="M18" s="892"/>
      <c r="N18" s="892"/>
      <c r="O18" s="892"/>
      <c r="P18" s="892"/>
      <c r="Q18" s="892"/>
      <c r="R18" s="892"/>
      <c r="S18" s="892"/>
      <c r="T18" s="892"/>
    </row>
    <row r="19" spans="1:20" ht="16.5" customHeight="1">
      <c r="A19" s="892"/>
      <c r="B19" s="948">
        <v>12</v>
      </c>
      <c r="C19" s="1000" t="s">
        <v>910</v>
      </c>
      <c r="D19" s="946">
        <v>1598.447952</v>
      </c>
      <c r="E19" s="946">
        <v>475.47871799999996</v>
      </c>
      <c r="F19" s="946">
        <v>1437.0752989999999</v>
      </c>
      <c r="G19" s="946">
        <v>432.59450800000002</v>
      </c>
      <c r="H19" s="946">
        <v>282.60956800000002</v>
      </c>
      <c r="I19" s="945">
        <v>-9.0191649755394394</v>
      </c>
      <c r="J19" s="944">
        <v>-34.671022684365653</v>
      </c>
      <c r="K19" s="932"/>
      <c r="L19" s="892"/>
      <c r="M19" s="892"/>
      <c r="N19" s="892"/>
      <c r="O19" s="892"/>
      <c r="P19" s="892"/>
      <c r="Q19" s="892"/>
      <c r="R19" s="892"/>
      <c r="S19" s="892"/>
      <c r="T19" s="892"/>
    </row>
    <row r="20" spans="1:20" ht="16.5" customHeight="1">
      <c r="A20" s="892"/>
      <c r="B20" s="948">
        <v>13</v>
      </c>
      <c r="C20" s="1000" t="s">
        <v>943</v>
      </c>
      <c r="D20" s="946">
        <v>14.149351999999999</v>
      </c>
      <c r="E20" s="946">
        <v>2.0731099999999998</v>
      </c>
      <c r="F20" s="946">
        <v>5.7357819999999995</v>
      </c>
      <c r="G20" s="946">
        <v>1.8217939999999999</v>
      </c>
      <c r="H20" s="946">
        <v>1.7615880000000002</v>
      </c>
      <c r="I20" s="945">
        <v>-12.122656298990393</v>
      </c>
      <c r="J20" s="944">
        <v>-3.3047644245177992</v>
      </c>
      <c r="K20" s="932"/>
      <c r="L20" s="892"/>
      <c r="M20" s="892"/>
      <c r="N20" s="892"/>
      <c r="O20" s="892"/>
      <c r="P20" s="892"/>
      <c r="Q20" s="892"/>
      <c r="R20" s="892"/>
      <c r="S20" s="892"/>
      <c r="T20" s="892"/>
    </row>
    <row r="21" spans="1:20" ht="16.5" customHeight="1">
      <c r="A21" s="892"/>
      <c r="B21" s="948">
        <v>14</v>
      </c>
      <c r="C21" s="1000" t="s">
        <v>942</v>
      </c>
      <c r="D21" s="946">
        <v>11826.788207</v>
      </c>
      <c r="E21" s="946">
        <v>1708.390169</v>
      </c>
      <c r="F21" s="946">
        <v>17991.184445999996</v>
      </c>
      <c r="G21" s="946">
        <v>5269.4107619999995</v>
      </c>
      <c r="H21" s="946">
        <v>1323.454031</v>
      </c>
      <c r="I21" s="945">
        <v>208.44305110257278</v>
      </c>
      <c r="J21" s="944">
        <v>-74.884212091720016</v>
      </c>
      <c r="K21" s="932"/>
      <c r="L21" s="892"/>
      <c r="M21" s="892"/>
      <c r="N21" s="892"/>
      <c r="O21" s="892"/>
      <c r="P21" s="892"/>
      <c r="Q21" s="892"/>
      <c r="R21" s="892"/>
      <c r="S21" s="892"/>
      <c r="T21" s="892"/>
    </row>
    <row r="22" spans="1:20" ht="16.5" customHeight="1">
      <c r="A22" s="892"/>
      <c r="B22" s="948">
        <v>15</v>
      </c>
      <c r="C22" s="1000" t="s">
        <v>841</v>
      </c>
      <c r="D22" s="946">
        <v>13450.833573999998</v>
      </c>
      <c r="E22" s="946">
        <v>3319.2133229999999</v>
      </c>
      <c r="F22" s="946">
        <v>18741.126716999999</v>
      </c>
      <c r="G22" s="946">
        <v>3999.8034849999999</v>
      </c>
      <c r="H22" s="946">
        <v>8139.5260420000004</v>
      </c>
      <c r="I22" s="945">
        <v>20.504562249251961</v>
      </c>
      <c r="J22" s="944">
        <v>103.49814865967096</v>
      </c>
      <c r="K22" s="932"/>
      <c r="L22" s="892"/>
      <c r="M22" s="892"/>
      <c r="N22" s="892"/>
      <c r="O22" s="892"/>
      <c r="P22" s="892"/>
      <c r="Q22" s="892"/>
      <c r="R22" s="892"/>
      <c r="S22" s="892"/>
      <c r="T22" s="892"/>
    </row>
    <row r="23" spans="1:20" ht="16.5" customHeight="1">
      <c r="A23" s="892"/>
      <c r="B23" s="948">
        <v>16</v>
      </c>
      <c r="C23" s="1000" t="s">
        <v>941</v>
      </c>
      <c r="D23" s="946">
        <v>0.1</v>
      </c>
      <c r="E23" s="946">
        <v>0</v>
      </c>
      <c r="F23" s="946">
        <v>0</v>
      </c>
      <c r="G23" s="946">
        <v>0</v>
      </c>
      <c r="H23" s="946">
        <v>0</v>
      </c>
      <c r="I23" s="945" t="s">
        <v>71</v>
      </c>
      <c r="J23" s="944" t="s">
        <v>71</v>
      </c>
      <c r="K23" s="932"/>
      <c r="L23" s="892"/>
      <c r="M23" s="892"/>
      <c r="N23" s="892"/>
      <c r="O23" s="892"/>
      <c r="P23" s="892"/>
      <c r="Q23" s="892"/>
      <c r="R23" s="892"/>
      <c r="S23" s="892"/>
      <c r="T23" s="892"/>
    </row>
    <row r="24" spans="1:20" ht="16.5" customHeight="1">
      <c r="A24" s="892"/>
      <c r="B24" s="948">
        <v>17</v>
      </c>
      <c r="C24" s="1000" t="s">
        <v>940</v>
      </c>
      <c r="D24" s="946">
        <v>19.894743000000002</v>
      </c>
      <c r="E24" s="946">
        <v>11.985536000000002</v>
      </c>
      <c r="F24" s="946">
        <v>17.649750000000001</v>
      </c>
      <c r="G24" s="946">
        <v>6.7318069999999999</v>
      </c>
      <c r="H24" s="946">
        <v>2.7428029999999999</v>
      </c>
      <c r="I24" s="945">
        <v>-43.833909472217194</v>
      </c>
      <c r="J24" s="944">
        <v>-59.256066016152872</v>
      </c>
      <c r="K24" s="932"/>
      <c r="L24" s="892"/>
      <c r="M24" s="892"/>
      <c r="N24" s="892"/>
      <c r="O24" s="892"/>
      <c r="P24" s="892"/>
      <c r="Q24" s="892"/>
      <c r="R24" s="892"/>
      <c r="S24" s="892"/>
      <c r="T24" s="892"/>
    </row>
    <row r="25" spans="1:20" ht="16.5" customHeight="1">
      <c r="A25" s="892"/>
      <c r="B25" s="948">
        <v>18</v>
      </c>
      <c r="C25" s="1000" t="s">
        <v>939</v>
      </c>
      <c r="D25" s="946">
        <v>81.285074999999992</v>
      </c>
      <c r="E25" s="946">
        <v>9.1231550000000006</v>
      </c>
      <c r="F25" s="946">
        <v>36.730060999999999</v>
      </c>
      <c r="G25" s="946">
        <v>18.059418000000001</v>
      </c>
      <c r="H25" s="946">
        <v>2.9102380000000001</v>
      </c>
      <c r="I25" s="945">
        <v>97.9514542940463</v>
      </c>
      <c r="J25" s="944">
        <v>-83.885206045953424</v>
      </c>
      <c r="K25" s="932"/>
      <c r="L25" s="892"/>
      <c r="M25" s="892"/>
      <c r="N25" s="892"/>
      <c r="O25" s="892"/>
      <c r="P25" s="892"/>
      <c r="Q25" s="892"/>
      <c r="R25" s="892"/>
      <c r="S25" s="892"/>
      <c r="T25" s="892"/>
    </row>
    <row r="26" spans="1:20" ht="16.5" customHeight="1">
      <c r="A26" s="892"/>
      <c r="B26" s="948">
        <v>19</v>
      </c>
      <c r="C26" s="1000" t="s">
        <v>835</v>
      </c>
      <c r="D26" s="946">
        <v>8142.2706209999997</v>
      </c>
      <c r="E26" s="946">
        <v>1782.4611650000002</v>
      </c>
      <c r="F26" s="946">
        <v>10425.242726</v>
      </c>
      <c r="G26" s="946">
        <v>1949.304016</v>
      </c>
      <c r="H26" s="946">
        <v>3859.5484580000002</v>
      </c>
      <c r="I26" s="945">
        <v>9.360251672018876</v>
      </c>
      <c r="J26" s="944">
        <v>97.996229747674221</v>
      </c>
      <c r="K26" s="932"/>
      <c r="L26" s="892"/>
      <c r="M26" s="892"/>
      <c r="N26" s="892"/>
      <c r="O26" s="892"/>
      <c r="P26" s="892"/>
      <c r="Q26" s="892"/>
      <c r="R26" s="892"/>
      <c r="S26" s="892"/>
      <c r="T26" s="892"/>
    </row>
    <row r="27" spans="1:20" ht="16.5" customHeight="1">
      <c r="A27" s="892"/>
      <c r="B27" s="948">
        <v>20</v>
      </c>
      <c r="C27" s="1000" t="s">
        <v>837</v>
      </c>
      <c r="D27" s="946">
        <v>2192.9542900000001</v>
      </c>
      <c r="E27" s="946">
        <v>460.23126100000002</v>
      </c>
      <c r="F27" s="946">
        <v>1566.6150049999997</v>
      </c>
      <c r="G27" s="946">
        <v>428.58912199999997</v>
      </c>
      <c r="H27" s="946">
        <v>835.59590500000002</v>
      </c>
      <c r="I27" s="945">
        <v>-6.8752693876655258</v>
      </c>
      <c r="J27" s="944">
        <v>94.964328796007123</v>
      </c>
      <c r="K27" s="932"/>
      <c r="L27" s="892"/>
      <c r="M27" s="892"/>
      <c r="N27" s="892"/>
      <c r="O27" s="892"/>
      <c r="P27" s="892"/>
      <c r="Q27" s="892"/>
      <c r="R27" s="892"/>
      <c r="S27" s="892"/>
      <c r="T27" s="892"/>
    </row>
    <row r="28" spans="1:20" ht="16.5" customHeight="1">
      <c r="A28" s="892"/>
      <c r="B28" s="948">
        <v>21</v>
      </c>
      <c r="C28" s="1000" t="s">
        <v>909</v>
      </c>
      <c r="D28" s="946">
        <v>0.54631699999999994</v>
      </c>
      <c r="E28" s="946">
        <v>0.20519100000000001</v>
      </c>
      <c r="F28" s="946">
        <v>0.70634799999999998</v>
      </c>
      <c r="G28" s="946">
        <v>0.46741899999999997</v>
      </c>
      <c r="H28" s="946">
        <v>0.94880599999999993</v>
      </c>
      <c r="I28" s="945">
        <v>127.79702813476223</v>
      </c>
      <c r="J28" s="944">
        <v>102.98832524993634</v>
      </c>
      <c r="K28" s="932"/>
      <c r="L28" s="892"/>
      <c r="M28" s="892"/>
      <c r="N28" s="892"/>
      <c r="O28" s="892"/>
      <c r="P28" s="892"/>
      <c r="Q28" s="892"/>
      <c r="R28" s="892"/>
      <c r="S28" s="892"/>
      <c r="T28" s="892"/>
    </row>
    <row r="29" spans="1:20" ht="16.5" customHeight="1">
      <c r="A29" s="892"/>
      <c r="B29" s="948">
        <v>22</v>
      </c>
      <c r="C29" s="1000" t="s">
        <v>938</v>
      </c>
      <c r="D29" s="946">
        <v>30.966434</v>
      </c>
      <c r="E29" s="946">
        <v>3.296335</v>
      </c>
      <c r="F29" s="946">
        <v>21.224737000000001</v>
      </c>
      <c r="G29" s="946">
        <v>4.91913</v>
      </c>
      <c r="H29" s="946">
        <v>3.707992</v>
      </c>
      <c r="I29" s="945">
        <v>49.230281509615992</v>
      </c>
      <c r="J29" s="944">
        <v>-24.620979726089772</v>
      </c>
      <c r="K29" s="932"/>
      <c r="L29" s="892"/>
      <c r="M29" s="892"/>
      <c r="N29" s="892"/>
      <c r="O29" s="892"/>
      <c r="P29" s="892"/>
      <c r="Q29" s="892"/>
      <c r="R29" s="892"/>
      <c r="S29" s="892"/>
      <c r="T29" s="892"/>
    </row>
    <row r="30" spans="1:20" ht="16.5" customHeight="1">
      <c r="A30" s="892"/>
      <c r="B30" s="948">
        <v>23</v>
      </c>
      <c r="C30" s="1000" t="s">
        <v>937</v>
      </c>
      <c r="D30" s="946">
        <v>3.3828339999999999</v>
      </c>
      <c r="E30" s="946">
        <v>0.70909399999999989</v>
      </c>
      <c r="F30" s="946">
        <v>2.2668289999999995</v>
      </c>
      <c r="G30" s="946">
        <v>1.4986329999999999</v>
      </c>
      <c r="H30" s="946">
        <v>0.17099300000000001</v>
      </c>
      <c r="I30" s="945">
        <v>111.3447582407974</v>
      </c>
      <c r="J30" s="944">
        <v>-88.590068415682822</v>
      </c>
      <c r="K30" s="932"/>
      <c r="L30" s="892"/>
      <c r="M30" s="892"/>
      <c r="N30" s="892"/>
      <c r="O30" s="892"/>
      <c r="P30" s="892"/>
      <c r="Q30" s="892"/>
      <c r="R30" s="892"/>
      <c r="S30" s="892"/>
      <c r="T30" s="892"/>
    </row>
    <row r="31" spans="1:20" ht="16.5" customHeight="1">
      <c r="A31" s="892"/>
      <c r="B31" s="948">
        <v>24</v>
      </c>
      <c r="C31" s="1000" t="s">
        <v>907</v>
      </c>
      <c r="D31" s="946">
        <v>538.65923799999996</v>
      </c>
      <c r="E31" s="946">
        <v>128.26863600000001</v>
      </c>
      <c r="F31" s="946">
        <v>597.22057500000005</v>
      </c>
      <c r="G31" s="946">
        <v>143.58864199999999</v>
      </c>
      <c r="H31" s="946">
        <v>103.883476</v>
      </c>
      <c r="I31" s="945">
        <v>11.943688245035972</v>
      </c>
      <c r="J31" s="944">
        <v>-27.652024176118331</v>
      </c>
      <c r="K31" s="932"/>
      <c r="L31" s="892"/>
      <c r="M31" s="892"/>
      <c r="N31" s="892"/>
      <c r="O31" s="892"/>
      <c r="P31" s="892"/>
      <c r="Q31" s="892"/>
      <c r="R31" s="892"/>
      <c r="S31" s="892"/>
      <c r="T31" s="892"/>
    </row>
    <row r="32" spans="1:20" ht="16.5" customHeight="1">
      <c r="A32" s="892"/>
      <c r="B32" s="948">
        <v>25</v>
      </c>
      <c r="C32" s="1000" t="s">
        <v>936</v>
      </c>
      <c r="D32" s="946">
        <v>34633.909211999999</v>
      </c>
      <c r="E32" s="946">
        <v>7560.1864939999996</v>
      </c>
      <c r="F32" s="946">
        <v>13637.474946</v>
      </c>
      <c r="G32" s="946">
        <v>59.694659999999999</v>
      </c>
      <c r="H32" s="946">
        <v>748.51552100000004</v>
      </c>
      <c r="I32" s="945">
        <v>-99.210407573313489</v>
      </c>
      <c r="J32" s="944" t="s">
        <v>71</v>
      </c>
      <c r="K32" s="932"/>
      <c r="L32" s="892"/>
      <c r="M32" s="892"/>
      <c r="N32" s="892"/>
      <c r="O32" s="892"/>
      <c r="P32" s="892"/>
      <c r="Q32" s="892"/>
      <c r="R32" s="892"/>
      <c r="S32" s="892"/>
      <c r="T32" s="892"/>
    </row>
    <row r="33" spans="1:20" ht="16.5" customHeight="1">
      <c r="A33" s="892"/>
      <c r="B33" s="948">
        <v>26</v>
      </c>
      <c r="C33" s="1000" t="s">
        <v>865</v>
      </c>
      <c r="D33" s="946">
        <v>163.40608500000002</v>
      </c>
      <c r="E33" s="946">
        <v>30.571311999999999</v>
      </c>
      <c r="F33" s="946">
        <v>195.989304</v>
      </c>
      <c r="G33" s="946">
        <v>55.994112000000001</v>
      </c>
      <c r="H33" s="946">
        <v>68.031627999999998</v>
      </c>
      <c r="I33" s="945">
        <v>83.159008681079825</v>
      </c>
      <c r="J33" s="944">
        <v>21.497824628418073</v>
      </c>
      <c r="K33" s="932"/>
      <c r="L33" s="892"/>
      <c r="M33" s="892"/>
      <c r="N33" s="892"/>
      <c r="O33" s="892"/>
      <c r="P33" s="892"/>
      <c r="Q33" s="892"/>
      <c r="R33" s="892"/>
      <c r="S33" s="892"/>
      <c r="T33" s="892"/>
    </row>
    <row r="34" spans="1:20" ht="16.5" customHeight="1">
      <c r="A34" s="892"/>
      <c r="B34" s="948">
        <v>27</v>
      </c>
      <c r="C34" s="1000" t="s">
        <v>843</v>
      </c>
      <c r="D34" s="946">
        <v>68.874989999999997</v>
      </c>
      <c r="E34" s="946">
        <v>68.874989999999997</v>
      </c>
      <c r="F34" s="946">
        <v>0</v>
      </c>
      <c r="G34" s="946">
        <v>0</v>
      </c>
      <c r="H34" s="946">
        <v>0.70427200000000001</v>
      </c>
      <c r="I34" s="945">
        <v>-100</v>
      </c>
      <c r="J34" s="944" t="s">
        <v>71</v>
      </c>
      <c r="K34" s="932"/>
      <c r="L34" s="892"/>
      <c r="M34" s="892"/>
      <c r="N34" s="892"/>
      <c r="O34" s="892"/>
      <c r="P34" s="892"/>
      <c r="Q34" s="892"/>
      <c r="R34" s="892"/>
      <c r="S34" s="892"/>
      <c r="T34" s="892"/>
    </row>
    <row r="35" spans="1:20" ht="16.5" customHeight="1">
      <c r="A35" s="892"/>
      <c r="B35" s="948">
        <v>28</v>
      </c>
      <c r="C35" s="1000" t="s">
        <v>935</v>
      </c>
      <c r="D35" s="946">
        <v>1.9247E-2</v>
      </c>
      <c r="E35" s="946">
        <v>0</v>
      </c>
      <c r="F35" s="946">
        <v>4.7879999999999997E-3</v>
      </c>
      <c r="G35" s="946">
        <v>4.7879999999999997E-3</v>
      </c>
      <c r="H35" s="946">
        <v>0.130519</v>
      </c>
      <c r="I35" s="945" t="s">
        <v>71</v>
      </c>
      <c r="J35" s="944" t="s">
        <v>71</v>
      </c>
      <c r="K35" s="932"/>
      <c r="L35" s="892"/>
      <c r="M35" s="892"/>
      <c r="N35" s="892"/>
      <c r="O35" s="892"/>
      <c r="P35" s="892"/>
      <c r="Q35" s="892"/>
      <c r="R35" s="892"/>
      <c r="S35" s="892"/>
      <c r="T35" s="892"/>
    </row>
    <row r="36" spans="1:20" ht="16.5" customHeight="1">
      <c r="A36" s="892"/>
      <c r="B36" s="948">
        <v>29</v>
      </c>
      <c r="C36" s="1000" t="s">
        <v>906</v>
      </c>
      <c r="D36" s="946">
        <v>6664.8986260000001</v>
      </c>
      <c r="E36" s="946">
        <v>1731.0767880000001</v>
      </c>
      <c r="F36" s="946">
        <v>5639.7526460000008</v>
      </c>
      <c r="G36" s="946">
        <v>1668.485158</v>
      </c>
      <c r="H36" s="946">
        <v>1429.7384790000001</v>
      </c>
      <c r="I36" s="945">
        <v>-3.615762768809077</v>
      </c>
      <c r="J36" s="944">
        <v>-14.309188059316241</v>
      </c>
      <c r="K36" s="932"/>
      <c r="L36" s="892"/>
      <c r="M36" s="892"/>
      <c r="N36" s="892"/>
      <c r="O36" s="892"/>
      <c r="P36" s="892"/>
      <c r="Q36" s="892"/>
      <c r="R36" s="892"/>
      <c r="S36" s="892"/>
      <c r="T36" s="892"/>
    </row>
    <row r="37" spans="1:20" ht="16.5" customHeight="1">
      <c r="A37" s="892"/>
      <c r="B37" s="948">
        <v>30</v>
      </c>
      <c r="C37" s="1000" t="s">
        <v>840</v>
      </c>
      <c r="D37" s="946">
        <v>6260.2304819999981</v>
      </c>
      <c r="E37" s="946">
        <v>1700.6909009999999</v>
      </c>
      <c r="F37" s="946">
        <v>3586.7998349999998</v>
      </c>
      <c r="G37" s="946">
        <v>1213.2896840000001</v>
      </c>
      <c r="H37" s="946">
        <v>902.04919199999995</v>
      </c>
      <c r="I37" s="945">
        <v>-28.65901244684791</v>
      </c>
      <c r="J37" s="944">
        <v>-25.652611746759078</v>
      </c>
      <c r="K37" s="932"/>
      <c r="L37" s="892"/>
      <c r="M37" s="892"/>
      <c r="N37" s="892"/>
      <c r="O37" s="892"/>
      <c r="P37" s="892"/>
      <c r="Q37" s="892"/>
      <c r="R37" s="892"/>
      <c r="S37" s="892"/>
      <c r="T37" s="892"/>
    </row>
    <row r="38" spans="1:20" ht="16.5" customHeight="1">
      <c r="A38" s="892"/>
      <c r="B38" s="948">
        <v>31</v>
      </c>
      <c r="C38" s="1000" t="s">
        <v>904</v>
      </c>
      <c r="D38" s="946">
        <v>1180.4624260000001</v>
      </c>
      <c r="E38" s="946">
        <v>329.324297</v>
      </c>
      <c r="F38" s="946">
        <v>1087.6187949999999</v>
      </c>
      <c r="G38" s="946">
        <v>381.349174</v>
      </c>
      <c r="H38" s="946">
        <v>175.92032699999999</v>
      </c>
      <c r="I38" s="945">
        <v>15.797460883974807</v>
      </c>
      <c r="J38" s="944">
        <v>-53.868963408322479</v>
      </c>
      <c r="K38" s="932"/>
      <c r="L38" s="892"/>
      <c r="M38" s="892"/>
      <c r="N38" s="892"/>
      <c r="O38" s="892"/>
      <c r="P38" s="892"/>
      <c r="Q38" s="892"/>
      <c r="R38" s="892"/>
      <c r="S38" s="892"/>
      <c r="T38" s="892"/>
    </row>
    <row r="39" spans="1:20" ht="16.5" customHeight="1">
      <c r="A39" s="892"/>
      <c r="B39" s="948">
        <v>32</v>
      </c>
      <c r="C39" s="1000" t="s">
        <v>934</v>
      </c>
      <c r="D39" s="946">
        <v>11073.039319</v>
      </c>
      <c r="E39" s="946">
        <v>2553.0935939999999</v>
      </c>
      <c r="F39" s="946">
        <v>8221.8194210000001</v>
      </c>
      <c r="G39" s="946">
        <v>2443.3146689999999</v>
      </c>
      <c r="H39" s="946">
        <v>1808.2700730000001</v>
      </c>
      <c r="I39" s="945">
        <v>-4.2998394284483084</v>
      </c>
      <c r="J39" s="944">
        <v>-25.991109702620122</v>
      </c>
      <c r="K39" s="932"/>
      <c r="L39" s="892"/>
      <c r="M39" s="892"/>
      <c r="N39" s="892"/>
      <c r="O39" s="892"/>
      <c r="P39" s="892"/>
      <c r="Q39" s="892"/>
      <c r="R39" s="892"/>
      <c r="S39" s="892"/>
      <c r="T39" s="892"/>
    </row>
    <row r="40" spans="1:20" ht="16.5" customHeight="1">
      <c r="A40" s="892"/>
      <c r="B40" s="948">
        <v>33</v>
      </c>
      <c r="C40" s="1000" t="s">
        <v>902</v>
      </c>
      <c r="D40" s="946">
        <v>1311.253416</v>
      </c>
      <c r="E40" s="946">
        <v>382.640265</v>
      </c>
      <c r="F40" s="946">
        <v>688.27885400000002</v>
      </c>
      <c r="G40" s="946">
        <v>132.53831500000001</v>
      </c>
      <c r="H40" s="946">
        <v>194.13958700000001</v>
      </c>
      <c r="I40" s="945">
        <v>-65.362162029654655</v>
      </c>
      <c r="J40" s="944">
        <v>46.478085978382921</v>
      </c>
      <c r="K40" s="932"/>
      <c r="L40" s="892"/>
      <c r="M40" s="892"/>
      <c r="N40" s="892"/>
      <c r="O40" s="892"/>
      <c r="P40" s="892"/>
      <c r="Q40" s="892"/>
      <c r="R40" s="892"/>
      <c r="S40" s="892"/>
      <c r="T40" s="892"/>
    </row>
    <row r="41" spans="1:20" ht="16.5" customHeight="1">
      <c r="A41" s="892"/>
      <c r="B41" s="948">
        <v>34</v>
      </c>
      <c r="C41" s="1000" t="s">
        <v>933</v>
      </c>
      <c r="D41" s="946">
        <v>2942.6823870000003</v>
      </c>
      <c r="E41" s="946">
        <v>788.31342599999994</v>
      </c>
      <c r="F41" s="946">
        <v>2756.2925969999997</v>
      </c>
      <c r="G41" s="946">
        <v>637.25581599999998</v>
      </c>
      <c r="H41" s="946">
        <v>538.15860900000007</v>
      </c>
      <c r="I41" s="945">
        <v>-19.162125750729004</v>
      </c>
      <c r="J41" s="944">
        <v>-15.550616332075961</v>
      </c>
      <c r="K41" s="932"/>
      <c r="L41" s="892"/>
      <c r="M41" s="892"/>
      <c r="N41" s="892"/>
      <c r="O41" s="892"/>
      <c r="P41" s="892"/>
      <c r="Q41" s="892"/>
      <c r="R41" s="892"/>
      <c r="S41" s="892"/>
      <c r="T41" s="892"/>
    </row>
    <row r="42" spans="1:20" ht="16.5" customHeight="1">
      <c r="A42" s="892"/>
      <c r="B42" s="948">
        <v>35</v>
      </c>
      <c r="C42" s="1000" t="s">
        <v>765</v>
      </c>
      <c r="D42" s="946">
        <v>983.32936499999994</v>
      </c>
      <c r="E42" s="946">
        <v>204.12073100000001</v>
      </c>
      <c r="F42" s="946">
        <v>1099.0706700000001</v>
      </c>
      <c r="G42" s="946">
        <v>273.57852199999996</v>
      </c>
      <c r="H42" s="946">
        <v>401.36713900000001</v>
      </c>
      <c r="I42" s="945">
        <v>34.02779847971442</v>
      </c>
      <c r="J42" s="944">
        <v>46.710032668427118</v>
      </c>
      <c r="K42" s="932"/>
      <c r="L42" s="892"/>
      <c r="M42" s="892"/>
      <c r="N42" s="892"/>
      <c r="O42" s="892"/>
      <c r="P42" s="892"/>
      <c r="Q42" s="892"/>
      <c r="R42" s="892"/>
      <c r="S42" s="892"/>
      <c r="T42" s="892"/>
    </row>
    <row r="43" spans="1:20" ht="16.5" customHeight="1">
      <c r="A43" s="892"/>
      <c r="B43" s="948">
        <v>36</v>
      </c>
      <c r="C43" s="1000" t="s">
        <v>901</v>
      </c>
      <c r="D43" s="946">
        <v>17.983560000000001</v>
      </c>
      <c r="E43" s="946">
        <v>1.946315</v>
      </c>
      <c r="F43" s="946">
        <v>5.8251150000000003</v>
      </c>
      <c r="G43" s="946">
        <v>1.694E-3</v>
      </c>
      <c r="H43" s="946">
        <v>0.66242200000000007</v>
      </c>
      <c r="I43" s="945">
        <v>-99.912963728892805</v>
      </c>
      <c r="J43" s="944" t="s">
        <v>71</v>
      </c>
      <c r="K43" s="932"/>
      <c r="L43" s="892"/>
      <c r="M43" s="892"/>
      <c r="N43" s="892"/>
      <c r="O43" s="892"/>
      <c r="P43" s="892"/>
      <c r="Q43" s="892"/>
      <c r="R43" s="892"/>
      <c r="S43" s="892"/>
      <c r="T43" s="892"/>
    </row>
    <row r="44" spans="1:20" ht="16.5" customHeight="1">
      <c r="A44" s="892"/>
      <c r="B44" s="948">
        <v>37</v>
      </c>
      <c r="C44" s="1000" t="s">
        <v>846</v>
      </c>
      <c r="D44" s="946">
        <v>2404.1091149999997</v>
      </c>
      <c r="E44" s="946">
        <v>673.94474500000001</v>
      </c>
      <c r="F44" s="946">
        <v>2219.8825869999996</v>
      </c>
      <c r="G44" s="946">
        <v>632.78032700000006</v>
      </c>
      <c r="H44" s="946">
        <v>537.33725099999992</v>
      </c>
      <c r="I44" s="945">
        <v>-6.1079811520749985</v>
      </c>
      <c r="J44" s="944">
        <v>-15.083129472828901</v>
      </c>
      <c r="K44" s="932"/>
      <c r="L44" s="892"/>
      <c r="M44" s="892"/>
      <c r="N44" s="892"/>
      <c r="O44" s="892"/>
      <c r="P44" s="892"/>
      <c r="Q44" s="892"/>
      <c r="R44" s="892"/>
      <c r="S44" s="892"/>
      <c r="T44" s="892"/>
    </row>
    <row r="45" spans="1:20" ht="16.5" customHeight="1">
      <c r="A45" s="892"/>
      <c r="B45" s="948">
        <v>38</v>
      </c>
      <c r="C45" s="1000" t="s">
        <v>932</v>
      </c>
      <c r="D45" s="946">
        <v>49.973310999999995</v>
      </c>
      <c r="E45" s="946">
        <v>18.458551999999997</v>
      </c>
      <c r="F45" s="946">
        <v>193.13188900000003</v>
      </c>
      <c r="G45" s="946">
        <v>14.874098</v>
      </c>
      <c r="H45" s="946">
        <v>48.038119999999999</v>
      </c>
      <c r="I45" s="945">
        <v>-19.418933836196899</v>
      </c>
      <c r="J45" s="944">
        <v>222.96492869685272</v>
      </c>
      <c r="K45" s="932"/>
      <c r="L45" s="892"/>
      <c r="M45" s="892"/>
      <c r="N45" s="892"/>
      <c r="O45" s="892"/>
      <c r="P45" s="892"/>
      <c r="Q45" s="892"/>
      <c r="R45" s="892"/>
      <c r="S45" s="892"/>
      <c r="T45" s="892"/>
    </row>
    <row r="46" spans="1:20" ht="16.5" customHeight="1">
      <c r="A46" s="892"/>
      <c r="B46" s="948">
        <v>39</v>
      </c>
      <c r="C46" s="1000" t="s">
        <v>931</v>
      </c>
      <c r="D46" s="946">
        <v>12168.331241</v>
      </c>
      <c r="E46" s="946">
        <v>4272.1970460000002</v>
      </c>
      <c r="F46" s="946">
        <v>10058.353260999998</v>
      </c>
      <c r="G46" s="946">
        <v>2905.7629899999997</v>
      </c>
      <c r="H46" s="946">
        <v>2077.606718</v>
      </c>
      <c r="I46" s="945">
        <v>-31.984340639891002</v>
      </c>
      <c r="J46" s="944">
        <v>-28.500475601418543</v>
      </c>
      <c r="K46" s="932"/>
      <c r="L46" s="892"/>
      <c r="M46" s="892"/>
      <c r="N46" s="892"/>
      <c r="O46" s="892"/>
      <c r="P46" s="892"/>
      <c r="Q46" s="892"/>
      <c r="R46" s="892"/>
      <c r="S46" s="892"/>
      <c r="T46" s="892"/>
    </row>
    <row r="47" spans="1:20" ht="16.5" customHeight="1">
      <c r="A47" s="892"/>
      <c r="B47" s="948">
        <v>40</v>
      </c>
      <c r="C47" s="1000" t="s">
        <v>930</v>
      </c>
      <c r="D47" s="946">
        <v>273.44969500000002</v>
      </c>
      <c r="E47" s="946">
        <v>116.20293700000001</v>
      </c>
      <c r="F47" s="946">
        <v>471.63989100000003</v>
      </c>
      <c r="G47" s="946">
        <v>49.178599999999996</v>
      </c>
      <c r="H47" s="946">
        <v>37.900701999999995</v>
      </c>
      <c r="I47" s="945">
        <v>-57.678694472240409</v>
      </c>
      <c r="J47" s="944">
        <v>-22.932531629611248</v>
      </c>
      <c r="K47" s="932"/>
      <c r="L47" s="892"/>
      <c r="M47" s="892"/>
      <c r="N47" s="892"/>
      <c r="O47" s="892"/>
      <c r="P47" s="892"/>
      <c r="Q47" s="892"/>
      <c r="R47" s="892"/>
      <c r="S47" s="892"/>
      <c r="T47" s="892"/>
    </row>
    <row r="48" spans="1:20" ht="16.5" customHeight="1">
      <c r="A48" s="892"/>
      <c r="B48" s="948">
        <v>41</v>
      </c>
      <c r="C48" s="1000" t="s">
        <v>898</v>
      </c>
      <c r="D48" s="946">
        <v>3.0495000000000001E-2</v>
      </c>
      <c r="E48" s="946">
        <v>3.0495000000000001E-2</v>
      </c>
      <c r="F48" s="946">
        <v>0</v>
      </c>
      <c r="G48" s="946">
        <v>0</v>
      </c>
      <c r="H48" s="946">
        <v>0</v>
      </c>
      <c r="I48" s="945">
        <v>-100</v>
      </c>
      <c r="J48" s="944" t="s">
        <v>71</v>
      </c>
      <c r="K48" s="932"/>
      <c r="L48" s="892"/>
      <c r="M48" s="892"/>
      <c r="N48" s="892"/>
      <c r="O48" s="892"/>
      <c r="P48" s="892"/>
      <c r="Q48" s="892"/>
      <c r="R48" s="892"/>
      <c r="S48" s="892"/>
      <c r="T48" s="892"/>
    </row>
    <row r="49" spans="1:20" ht="16.5" customHeight="1">
      <c r="A49" s="892"/>
      <c r="B49" s="948">
        <v>42</v>
      </c>
      <c r="C49" s="1000" t="s">
        <v>897</v>
      </c>
      <c r="D49" s="946">
        <v>909.45440999999994</v>
      </c>
      <c r="E49" s="946">
        <v>187.979973</v>
      </c>
      <c r="F49" s="946">
        <v>771.45006299999989</v>
      </c>
      <c r="G49" s="946">
        <v>251.242842</v>
      </c>
      <c r="H49" s="946">
        <v>154.93049100000002</v>
      </c>
      <c r="I49" s="945">
        <v>33.654047285132862</v>
      </c>
      <c r="J49" s="944">
        <v>-38.334366158777954</v>
      </c>
      <c r="K49" s="932"/>
      <c r="L49" s="892"/>
      <c r="M49" s="892"/>
      <c r="N49" s="892"/>
      <c r="O49" s="892"/>
      <c r="P49" s="892"/>
      <c r="Q49" s="892"/>
      <c r="R49" s="892"/>
      <c r="S49" s="892"/>
      <c r="T49" s="892"/>
    </row>
    <row r="50" spans="1:20" ht="16.5" customHeight="1">
      <c r="A50" s="892"/>
      <c r="B50" s="948">
        <v>43</v>
      </c>
      <c r="C50" s="1000" t="s">
        <v>815</v>
      </c>
      <c r="D50" s="946">
        <v>1225.947586</v>
      </c>
      <c r="E50" s="946">
        <v>426.94896499999999</v>
      </c>
      <c r="F50" s="946">
        <v>916.60409499999992</v>
      </c>
      <c r="G50" s="946">
        <v>312.781969</v>
      </c>
      <c r="H50" s="946">
        <v>131.70184499999999</v>
      </c>
      <c r="I50" s="945">
        <v>-26.740197391039473</v>
      </c>
      <c r="J50" s="944">
        <v>-57.893402416684708</v>
      </c>
      <c r="K50" s="932"/>
      <c r="L50" s="892"/>
      <c r="M50" s="892"/>
      <c r="N50" s="892"/>
      <c r="O50" s="892"/>
      <c r="P50" s="892"/>
      <c r="Q50" s="892"/>
      <c r="R50" s="892"/>
      <c r="S50" s="892"/>
      <c r="T50" s="892"/>
    </row>
    <row r="51" spans="1:20" ht="16.5" customHeight="1">
      <c r="A51" s="892"/>
      <c r="B51" s="948">
        <v>44</v>
      </c>
      <c r="C51" s="1000" t="s">
        <v>929</v>
      </c>
      <c r="D51" s="946">
        <v>261.186623</v>
      </c>
      <c r="E51" s="946">
        <v>78.668770999999992</v>
      </c>
      <c r="F51" s="946">
        <v>279.76694999999995</v>
      </c>
      <c r="G51" s="946">
        <v>97.215418999999997</v>
      </c>
      <c r="H51" s="946">
        <v>47.256390999999994</v>
      </c>
      <c r="I51" s="945">
        <v>23.575616809877459</v>
      </c>
      <c r="J51" s="944">
        <v>-51.390024868380195</v>
      </c>
      <c r="K51" s="932"/>
      <c r="L51" s="892"/>
      <c r="M51" s="892"/>
      <c r="N51" s="892"/>
      <c r="O51" s="892"/>
      <c r="P51" s="892"/>
      <c r="Q51" s="892"/>
      <c r="R51" s="892"/>
      <c r="S51" s="892"/>
      <c r="T51" s="892"/>
    </row>
    <row r="52" spans="1:20" ht="16.5" customHeight="1">
      <c r="A52" s="892"/>
      <c r="B52" s="948">
        <v>45</v>
      </c>
      <c r="C52" s="1000" t="s">
        <v>928</v>
      </c>
      <c r="D52" s="946">
        <v>13305.173788</v>
      </c>
      <c r="E52" s="946">
        <v>3763.0183889999998</v>
      </c>
      <c r="F52" s="946">
        <v>9491.5818849999996</v>
      </c>
      <c r="G52" s="946">
        <v>2992.8693800000001</v>
      </c>
      <c r="H52" s="946">
        <v>494.74664799999999</v>
      </c>
      <c r="I52" s="945">
        <v>-20.466256855169462</v>
      </c>
      <c r="J52" s="944">
        <v>-83.469153338058476</v>
      </c>
      <c r="K52" s="932"/>
      <c r="L52" s="892"/>
      <c r="M52" s="892"/>
      <c r="N52" s="892"/>
      <c r="O52" s="892"/>
      <c r="P52" s="892"/>
      <c r="Q52" s="892"/>
      <c r="R52" s="892"/>
      <c r="S52" s="892"/>
      <c r="T52" s="892"/>
    </row>
    <row r="53" spans="1:20" ht="16.5" customHeight="1">
      <c r="A53" s="892"/>
      <c r="B53" s="948">
        <v>46</v>
      </c>
      <c r="C53" s="1000" t="s">
        <v>927</v>
      </c>
      <c r="D53" s="946">
        <v>265.38275499999997</v>
      </c>
      <c r="E53" s="946">
        <v>17.670719999999999</v>
      </c>
      <c r="F53" s="946">
        <v>918.19352900000001</v>
      </c>
      <c r="G53" s="946">
        <v>285.709363</v>
      </c>
      <c r="H53" s="946">
        <v>149.15681599999999</v>
      </c>
      <c r="I53" s="945" t="s">
        <v>71</v>
      </c>
      <c r="J53" s="944">
        <v>-47.794214920425972</v>
      </c>
      <c r="K53" s="932"/>
      <c r="L53" s="892"/>
      <c r="M53" s="892"/>
      <c r="N53" s="892"/>
      <c r="O53" s="892"/>
      <c r="P53" s="892"/>
      <c r="Q53" s="892"/>
      <c r="R53" s="892"/>
      <c r="S53" s="892"/>
      <c r="T53" s="892"/>
    </row>
    <row r="54" spans="1:20" ht="16.5" customHeight="1">
      <c r="A54" s="892"/>
      <c r="B54" s="948">
        <v>47</v>
      </c>
      <c r="C54" s="1000" t="s">
        <v>893</v>
      </c>
      <c r="D54" s="946">
        <v>273.67857699999996</v>
      </c>
      <c r="E54" s="946">
        <v>74.480242000000004</v>
      </c>
      <c r="F54" s="946">
        <v>209.45668999999995</v>
      </c>
      <c r="G54" s="946">
        <v>66.225361000000007</v>
      </c>
      <c r="H54" s="946">
        <v>4.632307</v>
      </c>
      <c r="I54" s="945">
        <v>-11.083316566022972</v>
      </c>
      <c r="J54" s="944">
        <v>-93.005237072244881</v>
      </c>
      <c r="K54" s="932"/>
      <c r="L54" s="892"/>
      <c r="M54" s="892"/>
      <c r="N54" s="892"/>
      <c r="O54" s="892"/>
      <c r="P54" s="892"/>
      <c r="Q54" s="892"/>
      <c r="R54" s="892"/>
      <c r="S54" s="892"/>
      <c r="T54" s="892"/>
    </row>
    <row r="55" spans="1:20" ht="16.5" customHeight="1">
      <c r="A55" s="892"/>
      <c r="B55" s="948">
        <v>48</v>
      </c>
      <c r="C55" s="1000" t="s">
        <v>892</v>
      </c>
      <c r="D55" s="946">
        <v>652.85618799999997</v>
      </c>
      <c r="E55" s="946">
        <v>182.30618700000002</v>
      </c>
      <c r="F55" s="946">
        <v>429.35689999999994</v>
      </c>
      <c r="G55" s="946">
        <v>174.31520399999999</v>
      </c>
      <c r="H55" s="946">
        <v>98.898337999999995</v>
      </c>
      <c r="I55" s="945">
        <v>-4.3832758127951195</v>
      </c>
      <c r="J55" s="944">
        <v>-43.264651774150465</v>
      </c>
      <c r="K55" s="932"/>
      <c r="L55" s="892"/>
      <c r="M55" s="892"/>
      <c r="N55" s="892"/>
      <c r="O55" s="892"/>
      <c r="P55" s="892"/>
      <c r="Q55" s="892"/>
      <c r="R55" s="892"/>
      <c r="S55" s="892"/>
      <c r="T55" s="892"/>
    </row>
    <row r="56" spans="1:20" ht="16.5" customHeight="1">
      <c r="A56" s="892"/>
      <c r="B56" s="948">
        <v>49</v>
      </c>
      <c r="C56" s="1000" t="s">
        <v>926</v>
      </c>
      <c r="D56" s="946">
        <v>222.596172</v>
      </c>
      <c r="E56" s="946">
        <v>43.281008</v>
      </c>
      <c r="F56" s="946">
        <v>341.05221499999999</v>
      </c>
      <c r="G56" s="946">
        <v>60.966117000000004</v>
      </c>
      <c r="H56" s="946">
        <v>83.449052999999992</v>
      </c>
      <c r="I56" s="945">
        <v>40.86113012894711</v>
      </c>
      <c r="J56" s="944">
        <v>36.877756213340575</v>
      </c>
      <c r="K56" s="932"/>
      <c r="L56" s="892"/>
      <c r="M56" s="892"/>
      <c r="N56" s="892"/>
      <c r="O56" s="892"/>
      <c r="P56" s="892"/>
      <c r="Q56" s="892"/>
      <c r="R56" s="892"/>
      <c r="S56" s="892"/>
      <c r="T56" s="892"/>
    </row>
    <row r="57" spans="1:20" ht="16.5" customHeight="1">
      <c r="A57" s="892"/>
      <c r="B57" s="948">
        <v>50</v>
      </c>
      <c r="C57" s="1000" t="s">
        <v>925</v>
      </c>
      <c r="D57" s="946">
        <v>600.39336999999989</v>
      </c>
      <c r="E57" s="946">
        <v>188.34938399999999</v>
      </c>
      <c r="F57" s="946">
        <v>426.74487500000004</v>
      </c>
      <c r="G57" s="946">
        <v>102.73034000000001</v>
      </c>
      <c r="H57" s="946">
        <v>62.436314000000003</v>
      </c>
      <c r="I57" s="945">
        <v>-45.45756518109981</v>
      </c>
      <c r="J57" s="944">
        <v>-39.223101957999951</v>
      </c>
      <c r="K57" s="932"/>
      <c r="L57" s="892"/>
      <c r="M57" s="892"/>
      <c r="N57" s="892"/>
      <c r="O57" s="892"/>
      <c r="P57" s="892"/>
      <c r="Q57" s="892"/>
      <c r="R57" s="892"/>
      <c r="S57" s="892"/>
      <c r="T57" s="892"/>
    </row>
    <row r="58" spans="1:20" ht="16.5" customHeight="1">
      <c r="A58" s="892"/>
      <c r="B58" s="948">
        <v>51</v>
      </c>
      <c r="C58" s="1000" t="s">
        <v>924</v>
      </c>
      <c r="D58" s="946">
        <v>3235.9928919999998</v>
      </c>
      <c r="E58" s="946">
        <v>1217.6108380000001</v>
      </c>
      <c r="F58" s="946">
        <v>2507.8173570000004</v>
      </c>
      <c r="G58" s="946">
        <v>762.13546300000007</v>
      </c>
      <c r="H58" s="946">
        <v>718.9002089999999</v>
      </c>
      <c r="I58" s="945">
        <v>-37.407302956349007</v>
      </c>
      <c r="J58" s="944">
        <v>-5.6729093578473453</v>
      </c>
      <c r="K58" s="932"/>
      <c r="L58" s="892"/>
      <c r="M58" s="892"/>
      <c r="N58" s="892"/>
      <c r="O58" s="892"/>
      <c r="P58" s="892"/>
      <c r="Q58" s="892"/>
      <c r="R58" s="892"/>
      <c r="S58" s="892"/>
      <c r="T58" s="892"/>
    </row>
    <row r="59" spans="1:20" ht="16.5" customHeight="1">
      <c r="A59" s="892"/>
      <c r="B59" s="948">
        <v>52</v>
      </c>
      <c r="C59" s="1000" t="s">
        <v>923</v>
      </c>
      <c r="D59" s="946">
        <v>113.483215</v>
      </c>
      <c r="E59" s="946">
        <v>46.719818999999994</v>
      </c>
      <c r="F59" s="946">
        <v>68.879587000000015</v>
      </c>
      <c r="G59" s="946">
        <v>20.900348000000001</v>
      </c>
      <c r="H59" s="946">
        <v>39.073099999999997</v>
      </c>
      <c r="I59" s="945">
        <v>-55.264492784100888</v>
      </c>
      <c r="J59" s="944">
        <v>86.949518735286119</v>
      </c>
      <c r="K59" s="932"/>
      <c r="L59" s="892"/>
      <c r="M59" s="892"/>
      <c r="N59" s="892"/>
      <c r="O59" s="892"/>
      <c r="P59" s="892"/>
      <c r="Q59" s="892"/>
      <c r="R59" s="892"/>
      <c r="S59" s="892"/>
      <c r="T59" s="892"/>
    </row>
    <row r="60" spans="1:20" ht="16.5" customHeight="1">
      <c r="A60" s="892"/>
      <c r="B60" s="948">
        <v>53</v>
      </c>
      <c r="C60" s="1000" t="s">
        <v>922</v>
      </c>
      <c r="D60" s="946">
        <v>256.10290799999996</v>
      </c>
      <c r="E60" s="946">
        <v>103.601758</v>
      </c>
      <c r="F60" s="946">
        <v>221.26737299999999</v>
      </c>
      <c r="G60" s="946">
        <v>94.796933999999993</v>
      </c>
      <c r="H60" s="946">
        <v>28.865566000000001</v>
      </c>
      <c r="I60" s="945">
        <v>-8.4987206491225891</v>
      </c>
      <c r="J60" s="944">
        <v>-69.550105913762991</v>
      </c>
      <c r="K60" s="932"/>
      <c r="L60" s="892"/>
      <c r="M60" s="892"/>
      <c r="N60" s="892"/>
      <c r="O60" s="892"/>
      <c r="P60" s="892"/>
      <c r="Q60" s="892"/>
      <c r="R60" s="892"/>
      <c r="S60" s="892"/>
      <c r="T60" s="892"/>
    </row>
    <row r="61" spans="1:20" ht="16.5" customHeight="1">
      <c r="A61" s="892"/>
      <c r="B61" s="948">
        <v>54</v>
      </c>
      <c r="C61" s="1000" t="s">
        <v>649</v>
      </c>
      <c r="D61" s="946">
        <v>724.79880300000002</v>
      </c>
      <c r="E61" s="946">
        <v>195.72114200000001</v>
      </c>
      <c r="F61" s="946">
        <v>538.20737999999994</v>
      </c>
      <c r="G61" s="946">
        <v>148.35584899999998</v>
      </c>
      <c r="H61" s="946">
        <v>137.30024699999998</v>
      </c>
      <c r="I61" s="945">
        <v>-24.200396807412886</v>
      </c>
      <c r="J61" s="944">
        <v>-7.4520836721442549</v>
      </c>
      <c r="K61" s="932"/>
      <c r="L61" s="892"/>
      <c r="M61" s="892"/>
      <c r="N61" s="892"/>
      <c r="O61" s="892"/>
      <c r="P61" s="892"/>
      <c r="Q61" s="892"/>
      <c r="R61" s="892"/>
      <c r="S61" s="892"/>
      <c r="T61" s="892"/>
    </row>
    <row r="62" spans="1:20" ht="16.5" customHeight="1">
      <c r="A62" s="892"/>
      <c r="B62" s="948">
        <v>55</v>
      </c>
      <c r="C62" s="1000" t="s">
        <v>921</v>
      </c>
      <c r="D62" s="946">
        <v>4854.7002590000002</v>
      </c>
      <c r="E62" s="946">
        <v>1173.4393650000002</v>
      </c>
      <c r="F62" s="946">
        <v>3622.3538640000002</v>
      </c>
      <c r="G62" s="946">
        <v>960.41492199999993</v>
      </c>
      <c r="H62" s="946">
        <v>853.98993200000007</v>
      </c>
      <c r="I62" s="945">
        <v>-18.153851775715751</v>
      </c>
      <c r="J62" s="944">
        <v>-11.081147071140563</v>
      </c>
      <c r="K62" s="932"/>
      <c r="L62" s="892"/>
      <c r="M62" s="892"/>
      <c r="N62" s="892"/>
      <c r="O62" s="892"/>
      <c r="P62" s="892"/>
      <c r="Q62" s="892"/>
      <c r="R62" s="892"/>
      <c r="S62" s="892"/>
      <c r="T62" s="892"/>
    </row>
    <row r="63" spans="1:20" ht="16.5" customHeight="1">
      <c r="A63" s="892"/>
      <c r="B63" s="948">
        <v>56</v>
      </c>
      <c r="C63" s="1000" t="s">
        <v>889</v>
      </c>
      <c r="D63" s="946">
        <v>214.87741700000001</v>
      </c>
      <c r="E63" s="946">
        <v>55.023976000000005</v>
      </c>
      <c r="F63" s="946">
        <v>198.21536900000001</v>
      </c>
      <c r="G63" s="946">
        <v>38.380780000000001</v>
      </c>
      <c r="H63" s="946">
        <v>37.522226000000003</v>
      </c>
      <c r="I63" s="945">
        <v>-30.247170796963132</v>
      </c>
      <c r="J63" s="944">
        <v>-2.2369373420758905</v>
      </c>
      <c r="K63" s="932"/>
      <c r="L63" s="892"/>
      <c r="M63" s="892"/>
      <c r="N63" s="892"/>
      <c r="O63" s="892"/>
      <c r="P63" s="892"/>
      <c r="Q63" s="892"/>
      <c r="R63" s="892"/>
      <c r="S63" s="892"/>
      <c r="T63" s="892"/>
    </row>
    <row r="64" spans="1:20" ht="16.5" customHeight="1">
      <c r="A64" s="892"/>
      <c r="B64" s="948">
        <v>57</v>
      </c>
      <c r="C64" s="1000" t="s">
        <v>888</v>
      </c>
      <c r="D64" s="946">
        <v>8518.1883999999991</v>
      </c>
      <c r="E64" s="946">
        <v>2012.1841939999999</v>
      </c>
      <c r="F64" s="946">
        <v>6873.2678930000002</v>
      </c>
      <c r="G64" s="946">
        <v>2109.8566410000003</v>
      </c>
      <c r="H64" s="946">
        <v>1419.9617929999999</v>
      </c>
      <c r="I64" s="945">
        <v>4.854051000462249</v>
      </c>
      <c r="J64" s="944">
        <v>-32.698659927577523</v>
      </c>
      <c r="K64" s="932"/>
      <c r="L64" s="892"/>
      <c r="M64" s="892"/>
      <c r="N64" s="892"/>
      <c r="O64" s="892"/>
      <c r="P64" s="892"/>
      <c r="Q64" s="892"/>
      <c r="R64" s="892"/>
      <c r="S64" s="892"/>
      <c r="T64" s="892"/>
    </row>
    <row r="65" spans="1:20" ht="16.5" customHeight="1">
      <c r="A65" s="892"/>
      <c r="B65" s="948">
        <v>58</v>
      </c>
      <c r="C65" s="1000" t="s">
        <v>920</v>
      </c>
      <c r="D65" s="946">
        <v>587.01645300000007</v>
      </c>
      <c r="E65" s="946">
        <v>146.707593</v>
      </c>
      <c r="F65" s="946">
        <v>428.27255400000001</v>
      </c>
      <c r="G65" s="946">
        <v>125.73178300000001</v>
      </c>
      <c r="H65" s="946">
        <v>71.381814000000006</v>
      </c>
      <c r="I65" s="945">
        <v>-14.297698960952886</v>
      </c>
      <c r="J65" s="944">
        <v>-43.226913436835609</v>
      </c>
      <c r="K65" s="932"/>
      <c r="L65" s="892"/>
      <c r="M65" s="892"/>
      <c r="N65" s="892"/>
      <c r="O65" s="892"/>
      <c r="P65" s="892"/>
      <c r="Q65" s="892"/>
      <c r="R65" s="892"/>
      <c r="S65" s="892"/>
      <c r="T65" s="892"/>
    </row>
    <row r="66" spans="1:20" ht="16.5" customHeight="1">
      <c r="A66" s="892"/>
      <c r="B66" s="948">
        <v>59</v>
      </c>
      <c r="C66" s="1000" t="s">
        <v>919</v>
      </c>
      <c r="D66" s="946">
        <v>1.6415620000000002</v>
      </c>
      <c r="E66" s="946">
        <v>0.104655</v>
      </c>
      <c r="F66" s="946">
        <v>0.5043169999999999</v>
      </c>
      <c r="G66" s="946">
        <v>4.7021E-2</v>
      </c>
      <c r="H66" s="946">
        <v>0.10563800000000001</v>
      </c>
      <c r="I66" s="945">
        <v>-55.070469638335481</v>
      </c>
      <c r="J66" s="944">
        <v>124.66132153718553</v>
      </c>
      <c r="K66" s="932"/>
      <c r="L66" s="892"/>
      <c r="M66" s="892"/>
      <c r="N66" s="892"/>
      <c r="O66" s="892"/>
      <c r="P66" s="892"/>
      <c r="Q66" s="892"/>
      <c r="R66" s="892"/>
      <c r="S66" s="892"/>
      <c r="T66" s="892"/>
    </row>
    <row r="67" spans="1:20" ht="16.5" customHeight="1">
      <c r="A67" s="892"/>
      <c r="B67" s="948">
        <v>60</v>
      </c>
      <c r="C67" s="1000" t="s">
        <v>886</v>
      </c>
      <c r="D67" s="946">
        <v>3472.7997310000001</v>
      </c>
      <c r="E67" s="946">
        <v>1049.1930080000002</v>
      </c>
      <c r="F67" s="946">
        <v>3483.6291340000002</v>
      </c>
      <c r="G67" s="946">
        <v>1009.3839250000001</v>
      </c>
      <c r="H67" s="946">
        <v>256.327381</v>
      </c>
      <c r="I67" s="945">
        <v>-3.7942573669915447</v>
      </c>
      <c r="J67" s="944">
        <v>-74.605561407172203</v>
      </c>
      <c r="K67" s="932"/>
      <c r="L67" s="892"/>
      <c r="M67" s="892"/>
      <c r="N67" s="892"/>
      <c r="O67" s="892"/>
      <c r="P67" s="892"/>
      <c r="Q67" s="892"/>
      <c r="R67" s="892"/>
      <c r="S67" s="892"/>
      <c r="T67" s="892"/>
    </row>
    <row r="68" spans="1:20" ht="16.5" customHeight="1">
      <c r="A68" s="892"/>
      <c r="B68" s="948">
        <v>61</v>
      </c>
      <c r="C68" s="1000" t="s">
        <v>918</v>
      </c>
      <c r="D68" s="946">
        <v>611.05762200000004</v>
      </c>
      <c r="E68" s="946">
        <v>175.90008799999998</v>
      </c>
      <c r="F68" s="946">
        <v>472.90163400000006</v>
      </c>
      <c r="G68" s="946">
        <v>173.034999</v>
      </c>
      <c r="H68" s="946">
        <v>28.587365999999999</v>
      </c>
      <c r="I68" s="945">
        <v>-1.6288161265729286</v>
      </c>
      <c r="J68" s="944">
        <v>-83.478853315680951</v>
      </c>
      <c r="K68" s="932"/>
      <c r="L68" s="892"/>
      <c r="M68" s="892"/>
      <c r="N68" s="892"/>
      <c r="O68" s="892"/>
      <c r="P68" s="892"/>
      <c r="Q68" s="892"/>
      <c r="R68" s="892"/>
      <c r="S68" s="892"/>
      <c r="T68" s="892"/>
    </row>
    <row r="69" spans="1:20" ht="16.5" customHeight="1">
      <c r="A69" s="892"/>
      <c r="B69" s="948">
        <v>62</v>
      </c>
      <c r="C69" s="1000" t="s">
        <v>883</v>
      </c>
      <c r="D69" s="946">
        <v>2541.8864559999997</v>
      </c>
      <c r="E69" s="946">
        <v>693.23370199999999</v>
      </c>
      <c r="F69" s="946">
        <v>2226.9369999999999</v>
      </c>
      <c r="G69" s="946">
        <v>633.47087599999998</v>
      </c>
      <c r="H69" s="946">
        <v>169.691168</v>
      </c>
      <c r="I69" s="945">
        <v>-8.6208771771456725</v>
      </c>
      <c r="J69" s="944">
        <v>-73.212475201464514</v>
      </c>
      <c r="K69" s="932"/>
      <c r="L69" s="892"/>
      <c r="M69" s="892"/>
      <c r="N69" s="892"/>
      <c r="O69" s="892"/>
      <c r="P69" s="892"/>
      <c r="Q69" s="892"/>
      <c r="R69" s="892"/>
      <c r="S69" s="892"/>
      <c r="T69" s="892"/>
    </row>
    <row r="70" spans="1:20" ht="16.5" customHeight="1">
      <c r="A70" s="892"/>
      <c r="B70" s="948">
        <v>63</v>
      </c>
      <c r="C70" s="1000" t="s">
        <v>917</v>
      </c>
      <c r="D70" s="946">
        <v>540.02270599999997</v>
      </c>
      <c r="E70" s="946">
        <v>116.280655</v>
      </c>
      <c r="F70" s="946">
        <v>500.70386700000006</v>
      </c>
      <c r="G70" s="946">
        <v>157.341871</v>
      </c>
      <c r="H70" s="946">
        <v>53.177816</v>
      </c>
      <c r="I70" s="945">
        <v>35.31216434926344</v>
      </c>
      <c r="J70" s="944">
        <v>-66.202374700374577</v>
      </c>
      <c r="K70" s="932"/>
      <c r="L70" s="892"/>
      <c r="M70" s="892"/>
      <c r="N70" s="892"/>
      <c r="O70" s="892"/>
      <c r="P70" s="892"/>
      <c r="Q70" s="892"/>
      <c r="R70" s="892"/>
      <c r="S70" s="892"/>
      <c r="T70" s="892"/>
    </row>
    <row r="71" spans="1:20" ht="16.5" customHeight="1">
      <c r="A71" s="892"/>
      <c r="B71" s="948">
        <v>64</v>
      </c>
      <c r="C71" s="1000" t="s">
        <v>916</v>
      </c>
      <c r="D71" s="946">
        <v>384.20325999999994</v>
      </c>
      <c r="E71" s="946">
        <v>240.49232700000002</v>
      </c>
      <c r="F71" s="946">
        <v>402.55874900000003</v>
      </c>
      <c r="G71" s="946">
        <v>30.00009</v>
      </c>
      <c r="H71" s="946">
        <v>100.95057</v>
      </c>
      <c r="I71" s="945">
        <v>-87.525552114600316</v>
      </c>
      <c r="J71" s="944">
        <v>236.5008904973285</v>
      </c>
      <c r="K71" s="932"/>
      <c r="L71" s="892"/>
      <c r="M71" s="892"/>
      <c r="N71" s="892"/>
      <c r="O71" s="892"/>
      <c r="P71" s="892"/>
      <c r="Q71" s="892"/>
      <c r="R71" s="892"/>
      <c r="S71" s="892"/>
      <c r="T71" s="892"/>
    </row>
    <row r="72" spans="1:20" ht="16.5" customHeight="1">
      <c r="A72" s="892"/>
      <c r="B72" s="948">
        <v>65</v>
      </c>
      <c r="C72" s="1000" t="s">
        <v>836</v>
      </c>
      <c r="D72" s="946">
        <v>16198.828595999998</v>
      </c>
      <c r="E72" s="946">
        <v>3354.0955510000003</v>
      </c>
      <c r="F72" s="946">
        <v>13875.389103827551</v>
      </c>
      <c r="G72" s="946">
        <v>2444.7577957565181</v>
      </c>
      <c r="H72" s="946">
        <v>3212.2060878124998</v>
      </c>
      <c r="I72" s="945">
        <v>-27.111265657663495</v>
      </c>
      <c r="J72" s="944">
        <v>31.391587886050644</v>
      </c>
      <c r="K72" s="932"/>
      <c r="L72" s="892"/>
      <c r="M72" s="892"/>
      <c r="N72" s="892"/>
      <c r="O72" s="892"/>
      <c r="P72" s="892"/>
      <c r="Q72" s="892"/>
      <c r="R72" s="892"/>
      <c r="S72" s="892"/>
      <c r="T72" s="892"/>
    </row>
    <row r="73" spans="1:20" ht="16.5" customHeight="1">
      <c r="A73" s="892"/>
      <c r="B73" s="999"/>
      <c r="C73" s="998" t="s">
        <v>764</v>
      </c>
      <c r="D73" s="964">
        <v>77852.524949002254</v>
      </c>
      <c r="E73" s="964">
        <v>19082.369734999997</v>
      </c>
      <c r="F73" s="964">
        <v>86995.98452744243</v>
      </c>
      <c r="G73" s="964">
        <v>20795.708911243484</v>
      </c>
      <c r="H73" s="964">
        <v>18049.764364136849</v>
      </c>
      <c r="I73" s="941">
        <v>8.9786499268010829</v>
      </c>
      <c r="J73" s="940">
        <v>-13.204380571137946</v>
      </c>
      <c r="K73" s="932"/>
      <c r="L73" s="892"/>
      <c r="M73" s="892"/>
      <c r="N73" s="892"/>
      <c r="O73" s="892"/>
      <c r="P73" s="892"/>
      <c r="Q73" s="892"/>
      <c r="R73" s="892"/>
      <c r="S73" s="892"/>
      <c r="T73" s="892"/>
    </row>
    <row r="74" spans="1:20" ht="16.5" customHeight="1" thickBot="1">
      <c r="A74" s="892"/>
      <c r="B74" s="997"/>
      <c r="C74" s="996" t="s">
        <v>763</v>
      </c>
      <c r="D74" s="937">
        <v>295094.4921000023</v>
      </c>
      <c r="E74" s="937">
        <v>84348.154387000002</v>
      </c>
      <c r="F74" s="937">
        <v>279583.93137926998</v>
      </c>
      <c r="G74" s="937">
        <v>68268.835886000015</v>
      </c>
      <c r="H74" s="937">
        <v>55322.416081949341</v>
      </c>
      <c r="I74" s="936">
        <v>-19.063035365570698</v>
      </c>
      <c r="J74" s="935">
        <v>-18.963879544788924</v>
      </c>
      <c r="K74" s="932"/>
      <c r="L74" s="892"/>
      <c r="M74" s="892"/>
      <c r="N74" s="892"/>
      <c r="O74" s="892"/>
      <c r="P74" s="892"/>
      <c r="Q74" s="892"/>
      <c r="R74" s="892"/>
      <c r="S74" s="892"/>
      <c r="T74" s="892"/>
    </row>
    <row r="75" spans="1:20" ht="16.5" customHeight="1" thickTop="1">
      <c r="A75" s="892"/>
      <c r="B75" s="2628" t="s">
        <v>726</v>
      </c>
      <c r="C75" s="2615"/>
      <c r="D75" s="2615"/>
      <c r="E75" s="2615"/>
      <c r="F75" s="2615"/>
      <c r="G75" s="2615"/>
      <c r="H75" s="2615"/>
      <c r="I75" s="2615"/>
      <c r="J75" s="2615"/>
      <c r="K75" s="892"/>
      <c r="L75" s="892"/>
      <c r="M75" s="892"/>
      <c r="N75" s="892"/>
      <c r="O75" s="892"/>
      <c r="P75" s="892"/>
      <c r="Q75" s="892"/>
      <c r="R75" s="892"/>
      <c r="S75" s="892"/>
      <c r="T75" s="892"/>
    </row>
    <row r="76" spans="1:20" ht="15.75" customHeight="1">
      <c r="A76" s="892"/>
      <c r="B76" s="892"/>
      <c r="C76" s="892"/>
      <c r="D76" s="994"/>
      <c r="E76" s="994"/>
      <c r="F76" s="994"/>
      <c r="G76" s="994"/>
      <c r="H76" s="994"/>
      <c r="I76" s="892"/>
      <c r="J76" s="892"/>
      <c r="K76" s="892"/>
      <c r="L76" s="892"/>
      <c r="M76" s="892"/>
      <c r="N76" s="892"/>
      <c r="O76" s="892"/>
      <c r="P76" s="892"/>
      <c r="Q76" s="892"/>
      <c r="R76" s="892"/>
      <c r="S76" s="892"/>
      <c r="T76" s="892"/>
    </row>
    <row r="77" spans="1:20" ht="15.75" customHeight="1">
      <c r="A77" s="892"/>
      <c r="B77" s="892"/>
      <c r="C77" s="892"/>
      <c r="D77" s="1024"/>
      <c r="E77" s="1024"/>
      <c r="F77" s="1024"/>
      <c r="G77" s="1024"/>
      <c r="H77" s="1024"/>
      <c r="I77" s="1024"/>
      <c r="J77" s="1024"/>
      <c r="K77" s="1024"/>
      <c r="L77" s="892"/>
      <c r="M77" s="892"/>
      <c r="N77" s="892"/>
      <c r="O77" s="892"/>
      <c r="P77" s="892"/>
      <c r="Q77" s="892"/>
      <c r="R77" s="892"/>
      <c r="S77" s="892"/>
      <c r="T77" s="892"/>
    </row>
    <row r="78" spans="1:20" ht="15.75" customHeight="1">
      <c r="A78" s="892"/>
      <c r="B78" s="892"/>
      <c r="C78" s="892"/>
      <c r="D78" s="934"/>
      <c r="E78" s="934"/>
      <c r="F78" s="934"/>
      <c r="G78" s="934"/>
      <c r="H78" s="934"/>
      <c r="I78" s="934"/>
      <c r="J78" s="934"/>
      <c r="K78" s="892"/>
      <c r="L78" s="892"/>
      <c r="M78" s="892"/>
      <c r="N78" s="892"/>
      <c r="O78" s="892"/>
      <c r="P78" s="892"/>
      <c r="Q78" s="892"/>
      <c r="R78" s="892"/>
      <c r="S78" s="892"/>
      <c r="T78" s="892"/>
    </row>
    <row r="79" spans="1:20" ht="15.75" customHeight="1">
      <c r="A79" s="892"/>
      <c r="B79" s="892"/>
      <c r="C79" s="892"/>
      <c r="D79" s="931"/>
      <c r="E79" s="931"/>
      <c r="F79" s="931"/>
      <c r="G79" s="931"/>
      <c r="H79" s="931"/>
      <c r="I79" s="931"/>
      <c r="J79" s="931"/>
      <c r="K79" s="892"/>
      <c r="L79" s="892"/>
      <c r="M79" s="892"/>
      <c r="N79" s="892"/>
      <c r="O79" s="892"/>
      <c r="P79" s="892"/>
      <c r="Q79" s="892"/>
      <c r="R79" s="892"/>
      <c r="S79" s="892"/>
      <c r="T79" s="892"/>
    </row>
    <row r="80" spans="1:20" ht="15.75" customHeight="1">
      <c r="A80" s="892"/>
      <c r="B80" s="892"/>
      <c r="C80" s="892"/>
      <c r="D80" s="892"/>
      <c r="E80" s="892"/>
      <c r="F80" s="892"/>
      <c r="G80" s="892"/>
      <c r="H80" s="892"/>
      <c r="I80" s="892"/>
      <c r="J80" s="892"/>
      <c r="K80" s="892"/>
      <c r="L80" s="892"/>
      <c r="M80" s="892"/>
      <c r="N80" s="892"/>
      <c r="O80" s="892"/>
      <c r="P80" s="892"/>
      <c r="Q80" s="892"/>
      <c r="R80" s="892"/>
      <c r="S80" s="892"/>
      <c r="T80" s="892"/>
    </row>
    <row r="81" spans="1:20" ht="15.75" customHeight="1">
      <c r="A81" s="892"/>
      <c r="B81" s="892"/>
      <c r="C81" s="892"/>
      <c r="D81" s="892"/>
      <c r="E81" s="892"/>
      <c r="F81" s="892"/>
      <c r="G81" s="892"/>
      <c r="H81" s="892"/>
      <c r="I81" s="892"/>
      <c r="J81" s="892"/>
      <c r="K81" s="892"/>
      <c r="L81" s="892"/>
      <c r="M81" s="892"/>
      <c r="N81" s="892"/>
      <c r="O81" s="892"/>
      <c r="P81" s="892"/>
      <c r="Q81" s="892"/>
      <c r="R81" s="892"/>
      <c r="S81" s="892"/>
      <c r="T81" s="892"/>
    </row>
    <row r="82" spans="1:20" ht="15.75" customHeight="1">
      <c r="A82" s="892"/>
      <c r="B82" s="892"/>
      <c r="C82" s="892"/>
      <c r="D82" s="892"/>
      <c r="E82" s="892"/>
      <c r="F82" s="892"/>
      <c r="G82" s="892"/>
      <c r="H82" s="892"/>
      <c r="I82" s="892"/>
      <c r="J82" s="892"/>
      <c r="K82" s="892"/>
      <c r="L82" s="892"/>
      <c r="M82" s="892"/>
      <c r="N82" s="892"/>
      <c r="O82" s="892"/>
      <c r="P82" s="892"/>
      <c r="Q82" s="892"/>
      <c r="R82" s="892"/>
      <c r="S82" s="892"/>
      <c r="T82" s="892"/>
    </row>
    <row r="83" spans="1:20" ht="15.75" customHeight="1">
      <c r="A83" s="892"/>
      <c r="B83" s="892"/>
      <c r="C83" s="892"/>
      <c r="D83" s="892"/>
      <c r="E83" s="892"/>
      <c r="F83" s="892"/>
      <c r="G83" s="892"/>
      <c r="H83" s="892"/>
      <c r="I83" s="892"/>
      <c r="J83" s="892"/>
      <c r="K83" s="892"/>
      <c r="L83" s="892"/>
      <c r="M83" s="892"/>
      <c r="N83" s="892"/>
      <c r="O83" s="892"/>
      <c r="P83" s="892"/>
      <c r="Q83" s="892"/>
      <c r="R83" s="892"/>
      <c r="S83" s="892"/>
      <c r="T83" s="892"/>
    </row>
    <row r="84" spans="1:20" ht="15.75" customHeight="1">
      <c r="A84" s="892"/>
      <c r="B84" s="892"/>
      <c r="C84" s="892"/>
      <c r="D84" s="892"/>
      <c r="E84" s="892"/>
      <c r="F84" s="892"/>
      <c r="G84" s="892"/>
      <c r="H84" s="892"/>
      <c r="I84" s="892"/>
      <c r="J84" s="892"/>
      <c r="K84" s="892"/>
      <c r="L84" s="892"/>
      <c r="M84" s="892"/>
      <c r="N84" s="892"/>
      <c r="O84" s="892"/>
      <c r="P84" s="892"/>
      <c r="Q84" s="892"/>
      <c r="R84" s="892"/>
      <c r="S84" s="892"/>
      <c r="T84" s="892"/>
    </row>
    <row r="85" spans="1:20" ht="15.75" customHeight="1">
      <c r="A85" s="892"/>
      <c r="B85" s="892"/>
      <c r="C85" s="892"/>
      <c r="D85" s="892"/>
      <c r="E85" s="892"/>
      <c r="F85" s="892"/>
      <c r="G85" s="892"/>
      <c r="H85" s="892"/>
      <c r="I85" s="892"/>
      <c r="J85" s="892"/>
      <c r="K85" s="892"/>
      <c r="L85" s="892"/>
      <c r="M85" s="892"/>
      <c r="N85" s="892"/>
      <c r="O85" s="892"/>
      <c r="P85" s="892"/>
      <c r="Q85" s="892"/>
      <c r="R85" s="892"/>
      <c r="S85" s="892"/>
      <c r="T85" s="892"/>
    </row>
    <row r="86" spans="1:20" ht="15.75" customHeight="1">
      <c r="A86" s="892"/>
      <c r="B86" s="892"/>
      <c r="C86" s="892"/>
      <c r="D86" s="892"/>
      <c r="E86" s="892"/>
      <c r="F86" s="892"/>
      <c r="G86" s="892"/>
      <c r="H86" s="892"/>
      <c r="I86" s="892"/>
      <c r="J86" s="892"/>
      <c r="K86" s="892"/>
      <c r="L86" s="892"/>
      <c r="M86" s="892"/>
      <c r="N86" s="892"/>
      <c r="O86" s="892"/>
      <c r="P86" s="892"/>
      <c r="Q86" s="892"/>
      <c r="R86" s="892"/>
      <c r="S86" s="892"/>
      <c r="T86" s="892"/>
    </row>
    <row r="87" spans="1:20" ht="15.75" customHeight="1">
      <c r="A87" s="892"/>
      <c r="B87" s="892"/>
      <c r="C87" s="892"/>
      <c r="D87" s="892"/>
      <c r="E87" s="892"/>
      <c r="F87" s="892"/>
      <c r="G87" s="892"/>
      <c r="H87" s="892"/>
      <c r="I87" s="892"/>
      <c r="J87" s="892"/>
      <c r="K87" s="892"/>
      <c r="L87" s="892"/>
      <c r="M87" s="892"/>
      <c r="N87" s="892"/>
      <c r="O87" s="892"/>
      <c r="P87" s="892"/>
      <c r="Q87" s="892"/>
      <c r="R87" s="892"/>
      <c r="S87" s="892"/>
      <c r="T87" s="892"/>
    </row>
    <row r="88" spans="1:20" ht="15.75" customHeight="1">
      <c r="A88" s="892"/>
      <c r="B88" s="892"/>
      <c r="C88" s="892"/>
      <c r="D88" s="892"/>
      <c r="E88" s="892"/>
      <c r="F88" s="892"/>
      <c r="G88" s="892"/>
      <c r="H88" s="892"/>
      <c r="I88" s="892"/>
      <c r="J88" s="892"/>
      <c r="K88" s="892"/>
      <c r="L88" s="892"/>
      <c r="M88" s="892"/>
      <c r="N88" s="892"/>
      <c r="O88" s="892"/>
      <c r="P88" s="892"/>
      <c r="Q88" s="892"/>
      <c r="R88" s="892"/>
      <c r="S88" s="892"/>
      <c r="T88" s="892"/>
    </row>
    <row r="89" spans="1:20" ht="15.75" customHeight="1">
      <c r="A89" s="892"/>
      <c r="B89" s="892"/>
      <c r="C89" s="892"/>
      <c r="D89" s="892"/>
      <c r="E89" s="892"/>
      <c r="F89" s="892"/>
      <c r="G89" s="892"/>
      <c r="H89" s="892"/>
      <c r="I89" s="892"/>
      <c r="J89" s="892"/>
      <c r="K89" s="892"/>
      <c r="L89" s="892"/>
      <c r="M89" s="892"/>
      <c r="N89" s="892"/>
      <c r="O89" s="892"/>
      <c r="P89" s="892"/>
      <c r="Q89" s="892"/>
      <c r="R89" s="892"/>
      <c r="S89" s="892"/>
      <c r="T89" s="892"/>
    </row>
    <row r="90" spans="1:20" ht="15.75" customHeight="1">
      <c r="A90" s="892"/>
      <c r="B90" s="892"/>
      <c r="C90" s="892"/>
      <c r="D90" s="892"/>
      <c r="E90" s="892"/>
      <c r="F90" s="892"/>
      <c r="G90" s="892"/>
      <c r="H90" s="892"/>
      <c r="I90" s="892"/>
      <c r="J90" s="892"/>
      <c r="K90" s="892"/>
      <c r="L90" s="892"/>
      <c r="M90" s="892"/>
      <c r="N90" s="892"/>
      <c r="O90" s="892"/>
      <c r="P90" s="892"/>
      <c r="Q90" s="892"/>
      <c r="R90" s="892"/>
      <c r="S90" s="892"/>
      <c r="T90" s="892"/>
    </row>
    <row r="91" spans="1:20" ht="15.75" customHeight="1">
      <c r="A91" s="892"/>
      <c r="B91" s="892"/>
      <c r="C91" s="892"/>
      <c r="D91" s="892"/>
      <c r="E91" s="892"/>
      <c r="F91" s="892"/>
      <c r="G91" s="892"/>
      <c r="H91" s="892"/>
      <c r="I91" s="892"/>
      <c r="J91" s="892"/>
      <c r="K91" s="892"/>
      <c r="L91" s="892"/>
      <c r="M91" s="892"/>
      <c r="N91" s="892"/>
      <c r="O91" s="892"/>
      <c r="P91" s="892"/>
      <c r="Q91" s="892"/>
      <c r="R91" s="892"/>
      <c r="S91" s="892"/>
      <c r="T91" s="892"/>
    </row>
    <row r="92" spans="1:20" ht="15.75" customHeight="1">
      <c r="A92" s="892"/>
      <c r="B92" s="892"/>
      <c r="C92" s="892"/>
      <c r="D92" s="892"/>
      <c r="E92" s="892"/>
      <c r="F92" s="892"/>
      <c r="G92" s="892"/>
      <c r="H92" s="892"/>
      <c r="I92" s="892"/>
      <c r="J92" s="892"/>
      <c r="K92" s="892"/>
      <c r="L92" s="892"/>
      <c r="M92" s="892"/>
      <c r="N92" s="892"/>
      <c r="O92" s="892"/>
      <c r="P92" s="892"/>
      <c r="Q92" s="892"/>
      <c r="R92" s="892"/>
      <c r="S92" s="892"/>
      <c r="T92" s="892"/>
    </row>
    <row r="93" spans="1:20" ht="15.75" customHeight="1">
      <c r="A93" s="892"/>
      <c r="B93" s="892"/>
      <c r="C93" s="892"/>
      <c r="D93" s="892"/>
      <c r="E93" s="892"/>
      <c r="F93" s="892"/>
      <c r="G93" s="892"/>
      <c r="H93" s="892"/>
      <c r="I93" s="892"/>
      <c r="J93" s="892"/>
      <c r="K93" s="892"/>
      <c r="L93" s="892"/>
      <c r="M93" s="892"/>
      <c r="N93" s="892"/>
      <c r="O93" s="892"/>
      <c r="P93" s="892"/>
      <c r="Q93" s="892"/>
      <c r="R93" s="892"/>
      <c r="S93" s="892"/>
      <c r="T93" s="892"/>
    </row>
    <row r="94" spans="1:20" ht="15.75" customHeight="1">
      <c r="A94" s="892"/>
      <c r="B94" s="892"/>
      <c r="C94" s="892"/>
      <c r="D94" s="892"/>
      <c r="E94" s="892"/>
      <c r="F94" s="892"/>
      <c r="G94" s="892"/>
      <c r="H94" s="892"/>
      <c r="I94" s="892"/>
      <c r="J94" s="892"/>
      <c r="K94" s="892"/>
      <c r="L94" s="892"/>
      <c r="M94" s="892"/>
      <c r="N94" s="892"/>
      <c r="O94" s="892"/>
      <c r="P94" s="892"/>
      <c r="Q94" s="892"/>
      <c r="R94" s="892"/>
      <c r="S94" s="892"/>
      <c r="T94" s="892"/>
    </row>
    <row r="95" spans="1:20" ht="15.75" customHeight="1">
      <c r="A95" s="892"/>
      <c r="B95" s="892"/>
      <c r="C95" s="892"/>
      <c r="D95" s="892"/>
      <c r="E95" s="892"/>
      <c r="F95" s="892"/>
      <c r="G95" s="892"/>
      <c r="H95" s="892"/>
      <c r="I95" s="892"/>
      <c r="J95" s="892"/>
      <c r="K95" s="892"/>
      <c r="L95" s="892"/>
      <c r="M95" s="892"/>
      <c r="N95" s="892"/>
      <c r="O95" s="892"/>
      <c r="P95" s="892"/>
      <c r="Q95" s="892"/>
      <c r="R95" s="892"/>
      <c r="S95" s="892"/>
      <c r="T95" s="892"/>
    </row>
    <row r="96" spans="1:20" ht="15.75" customHeight="1">
      <c r="A96" s="892"/>
      <c r="B96" s="892"/>
      <c r="C96" s="892"/>
      <c r="D96" s="892"/>
      <c r="E96" s="892"/>
      <c r="F96" s="892"/>
      <c r="G96" s="892"/>
      <c r="H96" s="892"/>
      <c r="I96" s="892"/>
      <c r="J96" s="892"/>
      <c r="K96" s="892"/>
      <c r="L96" s="892"/>
      <c r="M96" s="892"/>
      <c r="N96" s="892"/>
      <c r="O96" s="892"/>
      <c r="P96" s="892"/>
      <c r="Q96" s="892"/>
      <c r="R96" s="892"/>
      <c r="S96" s="892"/>
      <c r="T96" s="892"/>
    </row>
    <row r="97" spans="1:20" ht="15.75" customHeight="1">
      <c r="A97" s="892"/>
      <c r="B97" s="892"/>
      <c r="C97" s="892"/>
      <c r="D97" s="892"/>
      <c r="E97" s="892"/>
      <c r="F97" s="892"/>
      <c r="G97" s="892"/>
      <c r="H97" s="892"/>
      <c r="I97" s="892"/>
      <c r="J97" s="892"/>
      <c r="K97" s="892"/>
      <c r="L97" s="892"/>
      <c r="M97" s="892"/>
      <c r="N97" s="892"/>
      <c r="O97" s="892"/>
      <c r="P97" s="892"/>
      <c r="Q97" s="892"/>
      <c r="R97" s="892"/>
      <c r="S97" s="892"/>
      <c r="T97" s="892"/>
    </row>
    <row r="98" spans="1:20" ht="15.75" customHeight="1">
      <c r="A98" s="892"/>
      <c r="B98" s="892"/>
      <c r="C98" s="892"/>
      <c r="D98" s="892"/>
      <c r="E98" s="892"/>
      <c r="F98" s="892"/>
      <c r="G98" s="892"/>
      <c r="H98" s="892"/>
      <c r="I98" s="892"/>
      <c r="J98" s="892"/>
      <c r="K98" s="892"/>
      <c r="L98" s="892"/>
      <c r="M98" s="892"/>
      <c r="N98" s="892"/>
      <c r="O98" s="892"/>
      <c r="P98" s="892"/>
      <c r="Q98" s="892"/>
      <c r="R98" s="892"/>
      <c r="S98" s="892"/>
      <c r="T98" s="892"/>
    </row>
    <row r="99" spans="1:20" ht="15.75" customHeight="1">
      <c r="A99" s="892"/>
      <c r="B99" s="892"/>
      <c r="C99" s="892"/>
      <c r="D99" s="892"/>
      <c r="E99" s="892"/>
      <c r="F99" s="892"/>
      <c r="G99" s="892"/>
      <c r="H99" s="892"/>
      <c r="I99" s="892"/>
      <c r="J99" s="892"/>
      <c r="K99" s="892"/>
      <c r="L99" s="892"/>
      <c r="M99" s="892"/>
      <c r="N99" s="892"/>
      <c r="O99" s="892"/>
      <c r="P99" s="892"/>
      <c r="Q99" s="892"/>
      <c r="R99" s="892"/>
      <c r="S99" s="892"/>
      <c r="T99" s="892"/>
    </row>
    <row r="100" spans="1:20"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row>
    <row r="101" spans="1:20"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row>
    <row r="102" spans="1:20"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row>
    <row r="103" spans="1:20"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row>
    <row r="104" spans="1:20"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row>
    <row r="105" spans="1:20"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row>
    <row r="106" spans="1:20"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row>
    <row r="107" spans="1:20"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row>
    <row r="108" spans="1:20"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row>
    <row r="109" spans="1:20"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row>
    <row r="110" spans="1:20"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row>
    <row r="111" spans="1:20"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row>
    <row r="112" spans="1:20"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row>
    <row r="113" spans="1:20"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row>
    <row r="114" spans="1:20"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row>
    <row r="115" spans="1:20"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row>
    <row r="116" spans="1:20"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row>
    <row r="117" spans="1:20"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row>
    <row r="118" spans="1:20"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row>
    <row r="119" spans="1:20"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row>
    <row r="120" spans="1:20"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row>
    <row r="121" spans="1:20"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row>
    <row r="122" spans="1:20"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row>
    <row r="123" spans="1:20"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row>
    <row r="124" spans="1:20"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row>
    <row r="125" spans="1:20"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row>
    <row r="126" spans="1:20"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row>
    <row r="127" spans="1:20"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row>
    <row r="128" spans="1:20"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row>
    <row r="129" spans="1:20"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row>
    <row r="130" spans="1:20"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row>
    <row r="131" spans="1:20"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row>
    <row r="132" spans="1:20"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row>
    <row r="133" spans="1:20"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row>
    <row r="134" spans="1:20"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row>
    <row r="135" spans="1:20"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row>
    <row r="136" spans="1:20"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row>
    <row r="137" spans="1:20"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row>
    <row r="138" spans="1:20"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row>
    <row r="139" spans="1:20"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row>
    <row r="140" spans="1:20"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row>
    <row r="141" spans="1:20"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row>
    <row r="142" spans="1:20"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row>
    <row r="143" spans="1:20"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row>
    <row r="144" spans="1:20"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row>
    <row r="145" spans="1:20"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row>
    <row r="146" spans="1:20"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row>
    <row r="147" spans="1:20"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row>
    <row r="148" spans="1:20"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row>
    <row r="149" spans="1:20"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row>
    <row r="150" spans="1:20"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row>
    <row r="151" spans="1:20"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row>
    <row r="152" spans="1:20"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row>
    <row r="153" spans="1:20"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row>
    <row r="154" spans="1:20"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row>
    <row r="155" spans="1:20"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row>
    <row r="156" spans="1:20"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row>
    <row r="157" spans="1:20"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row>
    <row r="158" spans="1:20"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row>
    <row r="159" spans="1:20"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row>
    <row r="160" spans="1:20"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row>
    <row r="161" spans="1:20"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row>
    <row r="162" spans="1:20"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row>
    <row r="163" spans="1:20"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row>
    <row r="164" spans="1:20"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row>
    <row r="165" spans="1:20"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row>
    <row r="166" spans="1:20"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row>
    <row r="167" spans="1:20"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row>
    <row r="168" spans="1:20"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row>
    <row r="169" spans="1:20"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row>
    <row r="170" spans="1:20"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row>
    <row r="171" spans="1:20"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row>
    <row r="172" spans="1:20"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row>
    <row r="173" spans="1:20"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row>
    <row r="174" spans="1:20"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row>
    <row r="175" spans="1:20"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row>
    <row r="176" spans="1:20"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row>
    <row r="177" spans="1:20"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row>
    <row r="178" spans="1:20"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row>
    <row r="179" spans="1:20"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row>
    <row r="180" spans="1:20"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row>
    <row r="181" spans="1:20"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row>
    <row r="182" spans="1:20"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row>
    <row r="183" spans="1:20"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row>
    <row r="184" spans="1:20"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row>
    <row r="185" spans="1:20"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row>
    <row r="186" spans="1:20"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row>
    <row r="187" spans="1:20"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row>
    <row r="188" spans="1:20"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row>
    <row r="189" spans="1:20"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row>
    <row r="190" spans="1:20"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row>
    <row r="191" spans="1:20"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row>
    <row r="192" spans="1:20"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row>
    <row r="193" spans="1:20"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row>
    <row r="194" spans="1:20"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row>
    <row r="195" spans="1:20"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row>
    <row r="196" spans="1:20"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row>
    <row r="197" spans="1:20"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row>
    <row r="198" spans="1:20"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row>
    <row r="199" spans="1:20"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row>
    <row r="200" spans="1:20"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row>
    <row r="201" spans="1:20"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row>
    <row r="202" spans="1:20"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row>
    <row r="203" spans="1:20"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row>
    <row r="204" spans="1:20"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row>
    <row r="205" spans="1:20"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row>
    <row r="206" spans="1:20"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row>
    <row r="207" spans="1:20"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row>
    <row r="208" spans="1:20"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row>
    <row r="209" spans="1:20"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row>
    <row r="210" spans="1:20"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2"/>
    </row>
    <row r="211" spans="1:20"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2"/>
    </row>
    <row r="212" spans="1:20"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2"/>
    </row>
    <row r="213" spans="1:20"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2"/>
    </row>
    <row r="214" spans="1:20"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2"/>
    </row>
    <row r="215" spans="1:20"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2"/>
    </row>
    <row r="216" spans="1:20" ht="15.75" customHeight="1">
      <c r="A216" s="892"/>
      <c r="B216" s="892"/>
      <c r="C216" s="892"/>
      <c r="D216" s="892"/>
      <c r="E216" s="892"/>
      <c r="F216" s="892"/>
      <c r="G216" s="892"/>
      <c r="H216" s="892"/>
      <c r="I216" s="892"/>
      <c r="J216" s="892"/>
      <c r="K216" s="892"/>
      <c r="L216" s="892"/>
      <c r="M216" s="892"/>
      <c r="N216" s="892"/>
      <c r="O216" s="892"/>
      <c r="P216" s="892"/>
      <c r="Q216" s="892"/>
      <c r="R216" s="892"/>
      <c r="S216" s="892"/>
      <c r="T216" s="892"/>
    </row>
    <row r="217" spans="1:20" ht="15.75" customHeight="1">
      <c r="A217" s="892"/>
      <c r="B217" s="892"/>
      <c r="C217" s="892"/>
      <c r="D217" s="892"/>
      <c r="E217" s="892"/>
      <c r="F217" s="892"/>
      <c r="G217" s="892"/>
      <c r="H217" s="892"/>
      <c r="I217" s="892"/>
      <c r="J217" s="892"/>
      <c r="K217" s="892"/>
      <c r="L217" s="892"/>
      <c r="M217" s="892"/>
      <c r="N217" s="892"/>
      <c r="O217" s="892"/>
      <c r="P217" s="892"/>
      <c r="Q217" s="892"/>
      <c r="R217" s="892"/>
      <c r="S217" s="892"/>
      <c r="T217" s="892"/>
    </row>
    <row r="218" spans="1:20" ht="15.75" customHeight="1">
      <c r="A218" s="892"/>
      <c r="B218" s="892"/>
      <c r="C218" s="892"/>
      <c r="D218" s="892"/>
      <c r="E218" s="892"/>
      <c r="F218" s="892"/>
      <c r="G218" s="892"/>
      <c r="H218" s="892"/>
      <c r="I218" s="892"/>
      <c r="J218" s="892"/>
      <c r="K218" s="892"/>
      <c r="L218" s="892"/>
      <c r="M218" s="892"/>
      <c r="N218" s="892"/>
      <c r="O218" s="892"/>
      <c r="P218" s="892"/>
      <c r="Q218" s="892"/>
      <c r="R218" s="892"/>
      <c r="S218" s="892"/>
      <c r="T218" s="892"/>
    </row>
    <row r="219" spans="1:20" ht="15.75" customHeight="1">
      <c r="A219" s="892"/>
      <c r="B219" s="892"/>
      <c r="C219" s="892"/>
      <c r="D219" s="892"/>
      <c r="E219" s="892"/>
      <c r="F219" s="892"/>
      <c r="G219" s="892"/>
      <c r="H219" s="892"/>
      <c r="I219" s="892"/>
      <c r="J219" s="892"/>
      <c r="K219" s="892"/>
      <c r="L219" s="892"/>
      <c r="M219" s="892"/>
      <c r="N219" s="892"/>
      <c r="O219" s="892"/>
      <c r="P219" s="892"/>
      <c r="Q219" s="892"/>
      <c r="R219" s="892"/>
      <c r="S219" s="892"/>
      <c r="T219" s="892"/>
    </row>
    <row r="220" spans="1:20" ht="15.75" customHeight="1">
      <c r="A220" s="892"/>
      <c r="B220" s="892"/>
      <c r="C220" s="892"/>
      <c r="D220" s="892"/>
      <c r="E220" s="892"/>
      <c r="F220" s="892"/>
      <c r="G220" s="892"/>
      <c r="H220" s="892"/>
      <c r="I220" s="892"/>
      <c r="J220" s="892"/>
      <c r="K220" s="892"/>
      <c r="L220" s="892"/>
      <c r="M220" s="892"/>
      <c r="N220" s="892"/>
      <c r="O220" s="892"/>
      <c r="P220" s="892"/>
      <c r="Q220" s="892"/>
      <c r="R220" s="892"/>
      <c r="S220" s="892"/>
      <c r="T220" s="892"/>
    </row>
    <row r="221" spans="1:20" ht="15.75" customHeight="1">
      <c r="A221" s="892"/>
      <c r="B221" s="892"/>
      <c r="C221" s="892"/>
      <c r="D221" s="892"/>
      <c r="E221" s="892"/>
      <c r="F221" s="892"/>
      <c r="G221" s="892"/>
      <c r="H221" s="892"/>
      <c r="I221" s="892"/>
      <c r="J221" s="892"/>
      <c r="K221" s="892"/>
      <c r="L221" s="892"/>
      <c r="M221" s="892"/>
      <c r="N221" s="892"/>
      <c r="O221" s="892"/>
      <c r="P221" s="892"/>
      <c r="Q221" s="892"/>
      <c r="R221" s="892"/>
      <c r="S221" s="892"/>
      <c r="T221" s="892"/>
    </row>
    <row r="222" spans="1:20" ht="15.75" customHeight="1">
      <c r="A222" s="892"/>
      <c r="B222" s="892"/>
      <c r="C222" s="892"/>
      <c r="D222" s="892"/>
      <c r="E222" s="892"/>
      <c r="F222" s="892"/>
      <c r="G222" s="892"/>
      <c r="H222" s="892"/>
      <c r="I222" s="892"/>
      <c r="J222" s="892"/>
      <c r="K222" s="892"/>
      <c r="L222" s="892"/>
      <c r="M222" s="892"/>
      <c r="N222" s="892"/>
      <c r="O222" s="892"/>
      <c r="P222" s="892"/>
      <c r="Q222" s="892"/>
      <c r="R222" s="892"/>
      <c r="S222" s="892"/>
      <c r="T222" s="892"/>
    </row>
    <row r="223" spans="1:20" ht="15.75" customHeight="1">
      <c r="A223" s="892"/>
      <c r="B223" s="892"/>
      <c r="C223" s="892"/>
      <c r="D223" s="892"/>
      <c r="E223" s="892"/>
      <c r="F223" s="892"/>
      <c r="G223" s="892"/>
      <c r="H223" s="892"/>
      <c r="I223" s="892"/>
      <c r="J223" s="892"/>
      <c r="K223" s="892"/>
      <c r="L223" s="892"/>
      <c r="M223" s="892"/>
      <c r="N223" s="892"/>
      <c r="O223" s="892"/>
      <c r="P223" s="892"/>
      <c r="Q223" s="892"/>
      <c r="R223" s="892"/>
      <c r="S223" s="892"/>
      <c r="T223" s="892"/>
    </row>
    <row r="224" spans="1:20" ht="15.75" customHeight="1">
      <c r="A224" s="892"/>
      <c r="B224" s="892"/>
      <c r="C224" s="892"/>
      <c r="D224" s="892"/>
      <c r="E224" s="892"/>
      <c r="F224" s="892"/>
      <c r="G224" s="892"/>
      <c r="H224" s="892"/>
      <c r="I224" s="892"/>
      <c r="J224" s="892"/>
      <c r="K224" s="892"/>
      <c r="L224" s="892"/>
      <c r="M224" s="892"/>
      <c r="N224" s="892"/>
      <c r="O224" s="892"/>
      <c r="P224" s="892"/>
      <c r="Q224" s="892"/>
      <c r="R224" s="892"/>
      <c r="S224" s="892"/>
      <c r="T224" s="892"/>
    </row>
    <row r="225" spans="1:20" ht="15.75" customHeight="1">
      <c r="A225" s="892"/>
      <c r="B225" s="892"/>
      <c r="C225" s="892"/>
      <c r="D225" s="892"/>
      <c r="E225" s="892"/>
      <c r="F225" s="892"/>
      <c r="G225" s="892"/>
      <c r="H225" s="892"/>
      <c r="I225" s="892"/>
      <c r="J225" s="892"/>
      <c r="K225" s="892"/>
      <c r="L225" s="892"/>
      <c r="M225" s="892"/>
      <c r="N225" s="892"/>
      <c r="O225" s="892"/>
      <c r="P225" s="892"/>
      <c r="Q225" s="892"/>
      <c r="R225" s="892"/>
      <c r="S225" s="892"/>
      <c r="T225" s="892"/>
    </row>
    <row r="226" spans="1:20" ht="15.75" customHeight="1">
      <c r="A226" s="892"/>
      <c r="B226" s="892"/>
      <c r="C226" s="892"/>
      <c r="D226" s="892"/>
      <c r="E226" s="892"/>
      <c r="F226" s="892"/>
      <c r="G226" s="892"/>
      <c r="H226" s="892"/>
      <c r="I226" s="892"/>
      <c r="J226" s="892"/>
      <c r="K226" s="892"/>
      <c r="L226" s="892"/>
      <c r="M226" s="892"/>
      <c r="N226" s="892"/>
      <c r="O226" s="892"/>
      <c r="P226" s="892"/>
      <c r="Q226" s="892"/>
      <c r="R226" s="892"/>
      <c r="S226" s="892"/>
      <c r="T226" s="892"/>
    </row>
    <row r="227" spans="1:20" ht="15.75" customHeight="1">
      <c r="A227" s="892"/>
      <c r="B227" s="892"/>
      <c r="C227" s="892"/>
      <c r="D227" s="892"/>
      <c r="E227" s="892"/>
      <c r="F227" s="892"/>
      <c r="G227" s="892"/>
      <c r="H227" s="892"/>
      <c r="I227" s="892"/>
      <c r="J227" s="892"/>
      <c r="K227" s="892"/>
      <c r="L227" s="892"/>
      <c r="M227" s="892"/>
      <c r="N227" s="892"/>
      <c r="O227" s="892"/>
      <c r="P227" s="892"/>
      <c r="Q227" s="892"/>
      <c r="R227" s="892"/>
      <c r="S227" s="892"/>
      <c r="T227" s="892"/>
    </row>
    <row r="228" spans="1:20" ht="15.75" customHeight="1">
      <c r="A228" s="892"/>
      <c r="B228" s="892"/>
      <c r="C228" s="892"/>
      <c r="D228" s="892"/>
      <c r="E228" s="892"/>
      <c r="F228" s="892"/>
      <c r="G228" s="892"/>
      <c r="H228" s="892"/>
      <c r="I228" s="892"/>
      <c r="J228" s="892"/>
      <c r="K228" s="892"/>
      <c r="L228" s="892"/>
      <c r="M228" s="892"/>
      <c r="N228" s="892"/>
      <c r="O228" s="892"/>
      <c r="P228" s="892"/>
      <c r="Q228" s="892"/>
      <c r="R228" s="892"/>
      <c r="S228" s="892"/>
      <c r="T228" s="892"/>
    </row>
    <row r="229" spans="1:20" ht="15.75" customHeight="1">
      <c r="A229" s="892"/>
      <c r="B229" s="892"/>
      <c r="C229" s="892"/>
      <c r="D229" s="892"/>
      <c r="E229" s="892"/>
      <c r="F229" s="892"/>
      <c r="G229" s="892"/>
      <c r="H229" s="892"/>
      <c r="I229" s="892"/>
      <c r="J229" s="892"/>
      <c r="K229" s="892"/>
      <c r="L229" s="892"/>
      <c r="M229" s="892"/>
      <c r="N229" s="892"/>
      <c r="O229" s="892"/>
      <c r="P229" s="892"/>
      <c r="Q229" s="892"/>
      <c r="R229" s="892"/>
      <c r="S229" s="892"/>
      <c r="T229" s="892"/>
    </row>
    <row r="230" spans="1:20" ht="15.75" customHeight="1">
      <c r="A230" s="892"/>
      <c r="B230" s="892"/>
      <c r="C230" s="892"/>
      <c r="D230" s="892"/>
      <c r="E230" s="892"/>
      <c r="F230" s="892"/>
      <c r="G230" s="892"/>
      <c r="H230" s="892"/>
      <c r="I230" s="892"/>
      <c r="J230" s="892"/>
      <c r="K230" s="892"/>
      <c r="L230" s="892"/>
      <c r="M230" s="892"/>
      <c r="N230" s="892"/>
      <c r="O230" s="892"/>
      <c r="P230" s="892"/>
      <c r="Q230" s="892"/>
      <c r="R230" s="892"/>
      <c r="S230" s="892"/>
      <c r="T230" s="892"/>
    </row>
    <row r="231" spans="1:20" ht="15.75" customHeight="1">
      <c r="A231" s="892"/>
      <c r="B231" s="892"/>
      <c r="C231" s="892"/>
      <c r="D231" s="892"/>
      <c r="E231" s="892"/>
      <c r="F231" s="892"/>
      <c r="G231" s="892"/>
      <c r="H231" s="892"/>
      <c r="I231" s="892"/>
      <c r="J231" s="892"/>
      <c r="K231" s="892"/>
      <c r="L231" s="892"/>
      <c r="M231" s="892"/>
      <c r="N231" s="892"/>
      <c r="O231" s="892"/>
      <c r="P231" s="892"/>
      <c r="Q231" s="892"/>
      <c r="R231" s="892"/>
      <c r="S231" s="892"/>
      <c r="T231" s="892"/>
    </row>
    <row r="232" spans="1:20" ht="15.75" customHeight="1">
      <c r="A232" s="892"/>
      <c r="B232" s="892"/>
      <c r="C232" s="892"/>
      <c r="D232" s="892"/>
      <c r="E232" s="892"/>
      <c r="F232" s="892"/>
      <c r="G232" s="892"/>
      <c r="H232" s="892"/>
      <c r="I232" s="892"/>
      <c r="J232" s="892"/>
      <c r="K232" s="892"/>
      <c r="L232" s="892"/>
      <c r="M232" s="892"/>
      <c r="N232" s="892"/>
      <c r="O232" s="892"/>
      <c r="P232" s="892"/>
      <c r="Q232" s="892"/>
      <c r="R232" s="892"/>
      <c r="S232" s="892"/>
      <c r="T232" s="892"/>
    </row>
    <row r="233" spans="1:20" ht="15.75" customHeight="1">
      <c r="A233" s="892"/>
      <c r="B233" s="892"/>
      <c r="C233" s="892"/>
      <c r="D233" s="892"/>
      <c r="E233" s="892"/>
      <c r="F233" s="892"/>
      <c r="G233" s="892"/>
      <c r="H233" s="892"/>
      <c r="I233" s="892"/>
      <c r="J233" s="892"/>
      <c r="K233" s="892"/>
      <c r="L233" s="892"/>
      <c r="M233" s="892"/>
      <c r="N233" s="892"/>
      <c r="O233" s="892"/>
      <c r="P233" s="892"/>
      <c r="Q233" s="892"/>
      <c r="R233" s="892"/>
      <c r="S233" s="892"/>
      <c r="T233" s="892"/>
    </row>
    <row r="234" spans="1:20" ht="15.75" customHeight="1">
      <c r="A234" s="892"/>
      <c r="B234" s="892"/>
      <c r="C234" s="892"/>
      <c r="D234" s="892"/>
      <c r="E234" s="892"/>
      <c r="F234" s="892"/>
      <c r="G234" s="892"/>
      <c r="H234" s="892"/>
      <c r="I234" s="892"/>
      <c r="J234" s="892"/>
      <c r="K234" s="892"/>
      <c r="L234" s="892"/>
      <c r="M234" s="892"/>
      <c r="N234" s="892"/>
      <c r="O234" s="892"/>
      <c r="P234" s="892"/>
      <c r="Q234" s="892"/>
      <c r="R234" s="892"/>
      <c r="S234" s="892"/>
      <c r="T234" s="892"/>
    </row>
    <row r="235" spans="1:20" ht="15.75" customHeight="1">
      <c r="A235" s="892"/>
      <c r="B235" s="892"/>
      <c r="C235" s="892"/>
      <c r="D235" s="892"/>
      <c r="E235" s="892"/>
      <c r="F235" s="892"/>
      <c r="G235" s="892"/>
      <c r="H235" s="892"/>
      <c r="I235" s="892"/>
      <c r="J235" s="892"/>
      <c r="K235" s="892"/>
      <c r="L235" s="892"/>
      <c r="M235" s="892"/>
      <c r="N235" s="892"/>
      <c r="O235" s="892"/>
      <c r="P235" s="892"/>
      <c r="Q235" s="892"/>
      <c r="R235" s="892"/>
      <c r="S235" s="892"/>
      <c r="T235" s="892"/>
    </row>
    <row r="236" spans="1:20" ht="15.75" customHeight="1">
      <c r="A236" s="892"/>
      <c r="B236" s="892"/>
      <c r="C236" s="892"/>
      <c r="D236" s="892"/>
      <c r="E236" s="892"/>
      <c r="F236" s="892"/>
      <c r="G236" s="892"/>
      <c r="H236" s="892"/>
      <c r="I236" s="892"/>
      <c r="J236" s="892"/>
      <c r="K236" s="892"/>
      <c r="L236" s="892"/>
      <c r="M236" s="892"/>
      <c r="N236" s="892"/>
      <c r="O236" s="892"/>
      <c r="P236" s="892"/>
      <c r="Q236" s="892"/>
      <c r="R236" s="892"/>
      <c r="S236" s="892"/>
      <c r="T236" s="892"/>
    </row>
    <row r="237" spans="1:20" ht="15.75" customHeight="1">
      <c r="A237" s="892"/>
      <c r="B237" s="892"/>
      <c r="C237" s="892"/>
      <c r="D237" s="892"/>
      <c r="E237" s="892"/>
      <c r="F237" s="892"/>
      <c r="G237" s="892"/>
      <c r="H237" s="892"/>
      <c r="I237" s="892"/>
      <c r="J237" s="892"/>
      <c r="K237" s="892"/>
      <c r="L237" s="892"/>
      <c r="M237" s="892"/>
      <c r="N237" s="892"/>
      <c r="O237" s="892"/>
      <c r="P237" s="892"/>
      <c r="Q237" s="892"/>
      <c r="R237" s="892"/>
      <c r="S237" s="892"/>
      <c r="T237" s="892"/>
    </row>
    <row r="238" spans="1:20" ht="15.75" customHeight="1">
      <c r="A238" s="892"/>
      <c r="B238" s="892"/>
      <c r="C238" s="892"/>
      <c r="D238" s="892"/>
      <c r="E238" s="892"/>
      <c r="F238" s="892"/>
      <c r="G238" s="892"/>
      <c r="H238" s="892"/>
      <c r="I238" s="892"/>
      <c r="J238" s="892"/>
      <c r="K238" s="892"/>
      <c r="L238" s="892"/>
      <c r="M238" s="892"/>
      <c r="N238" s="892"/>
      <c r="O238" s="892"/>
      <c r="P238" s="892"/>
      <c r="Q238" s="892"/>
      <c r="R238" s="892"/>
      <c r="S238" s="892"/>
      <c r="T238" s="892"/>
    </row>
    <row r="239" spans="1:20" ht="15.75" customHeight="1">
      <c r="A239" s="892"/>
      <c r="B239" s="892"/>
      <c r="C239" s="892"/>
      <c r="D239" s="892"/>
      <c r="E239" s="892"/>
      <c r="F239" s="892"/>
      <c r="G239" s="892"/>
      <c r="H239" s="892"/>
      <c r="I239" s="892"/>
      <c r="J239" s="892"/>
      <c r="K239" s="892"/>
      <c r="L239" s="892"/>
      <c r="M239" s="892"/>
      <c r="N239" s="892"/>
      <c r="O239" s="892"/>
      <c r="P239" s="892"/>
      <c r="Q239" s="892"/>
      <c r="R239" s="892"/>
      <c r="S239" s="892"/>
      <c r="T239" s="892"/>
    </row>
    <row r="240" spans="1:20" ht="15.75" customHeight="1">
      <c r="A240" s="892"/>
      <c r="B240" s="892"/>
      <c r="C240" s="892"/>
      <c r="D240" s="892"/>
      <c r="E240" s="892"/>
      <c r="F240" s="892"/>
      <c r="G240" s="892"/>
      <c r="H240" s="892"/>
      <c r="I240" s="892"/>
      <c r="J240" s="892"/>
      <c r="K240" s="892"/>
      <c r="L240" s="892"/>
      <c r="M240" s="892"/>
      <c r="N240" s="892"/>
      <c r="O240" s="892"/>
      <c r="P240" s="892"/>
      <c r="Q240" s="892"/>
      <c r="R240" s="892"/>
      <c r="S240" s="892"/>
      <c r="T240" s="892"/>
    </row>
    <row r="241" spans="1:20" ht="15.75" customHeight="1">
      <c r="A241" s="892"/>
      <c r="B241" s="892"/>
      <c r="C241" s="892"/>
      <c r="D241" s="892"/>
      <c r="E241" s="892"/>
      <c r="F241" s="892"/>
      <c r="G241" s="892"/>
      <c r="H241" s="892"/>
      <c r="I241" s="892"/>
      <c r="J241" s="892"/>
      <c r="K241" s="892"/>
      <c r="L241" s="892"/>
      <c r="M241" s="892"/>
      <c r="N241" s="892"/>
      <c r="O241" s="892"/>
      <c r="P241" s="892"/>
      <c r="Q241" s="892"/>
      <c r="R241" s="892"/>
      <c r="S241" s="892"/>
      <c r="T241" s="892"/>
    </row>
    <row r="242" spans="1:20" ht="15.75" customHeight="1">
      <c r="A242" s="892"/>
      <c r="B242" s="892"/>
      <c r="C242" s="892"/>
      <c r="D242" s="892"/>
      <c r="E242" s="892"/>
      <c r="F242" s="892"/>
      <c r="G242" s="892"/>
      <c r="H242" s="892"/>
      <c r="I242" s="892"/>
      <c r="J242" s="892"/>
      <c r="K242" s="892"/>
      <c r="L242" s="892"/>
      <c r="M242" s="892"/>
      <c r="N242" s="892"/>
      <c r="O242" s="892"/>
      <c r="P242" s="892"/>
      <c r="Q242" s="892"/>
      <c r="R242" s="892"/>
      <c r="S242" s="892"/>
      <c r="T242" s="892"/>
    </row>
    <row r="243" spans="1:20" ht="15.75" customHeight="1">
      <c r="A243" s="892"/>
      <c r="B243" s="892"/>
      <c r="C243" s="892"/>
      <c r="D243" s="892"/>
      <c r="E243" s="892"/>
      <c r="F243" s="892"/>
      <c r="G243" s="892"/>
      <c r="H243" s="892"/>
      <c r="I243" s="892"/>
      <c r="J243" s="892"/>
      <c r="K243" s="892"/>
      <c r="L243" s="892"/>
      <c r="M243" s="892"/>
      <c r="N243" s="892"/>
      <c r="O243" s="892"/>
      <c r="P243" s="892"/>
      <c r="Q243" s="892"/>
      <c r="R243" s="892"/>
      <c r="S243" s="892"/>
      <c r="T243" s="892"/>
    </row>
    <row r="244" spans="1:20" ht="15.75" customHeight="1">
      <c r="A244" s="892"/>
      <c r="B244" s="892"/>
      <c r="C244" s="892"/>
      <c r="D244" s="892"/>
      <c r="E244" s="892"/>
      <c r="F244" s="892"/>
      <c r="G244" s="892"/>
      <c r="H244" s="892"/>
      <c r="I244" s="892"/>
      <c r="J244" s="892"/>
      <c r="K244" s="892"/>
      <c r="L244" s="892"/>
      <c r="M244" s="892"/>
      <c r="N244" s="892"/>
      <c r="O244" s="892"/>
      <c r="P244" s="892"/>
      <c r="Q244" s="892"/>
      <c r="R244" s="892"/>
      <c r="S244" s="892"/>
      <c r="T244" s="892"/>
    </row>
    <row r="245" spans="1:20" ht="15.75" customHeight="1">
      <c r="A245" s="892"/>
      <c r="B245" s="892"/>
      <c r="C245" s="892"/>
      <c r="D245" s="892"/>
      <c r="E245" s="892"/>
      <c r="F245" s="892"/>
      <c r="G245" s="892"/>
      <c r="H245" s="892"/>
      <c r="I245" s="892"/>
      <c r="J245" s="892"/>
      <c r="K245" s="892"/>
      <c r="L245" s="892"/>
      <c r="M245" s="892"/>
      <c r="N245" s="892"/>
      <c r="O245" s="892"/>
      <c r="P245" s="892"/>
      <c r="Q245" s="892"/>
      <c r="R245" s="892"/>
      <c r="S245" s="892"/>
      <c r="T245" s="892"/>
    </row>
    <row r="246" spans="1:20" ht="15.75" customHeight="1">
      <c r="A246" s="892"/>
      <c r="B246" s="892"/>
      <c r="C246" s="892"/>
      <c r="D246" s="892"/>
      <c r="E246" s="892"/>
      <c r="F246" s="892"/>
      <c r="G246" s="892"/>
      <c r="H246" s="892"/>
      <c r="I246" s="892"/>
      <c r="J246" s="892"/>
      <c r="K246" s="892"/>
      <c r="L246" s="892"/>
      <c r="M246" s="892"/>
      <c r="N246" s="892"/>
      <c r="O246" s="892"/>
      <c r="P246" s="892"/>
      <c r="Q246" s="892"/>
      <c r="R246" s="892"/>
      <c r="S246" s="892"/>
      <c r="T246" s="892"/>
    </row>
    <row r="247" spans="1:20" ht="15.75" customHeight="1">
      <c r="A247" s="892"/>
      <c r="B247" s="892"/>
      <c r="C247" s="892"/>
      <c r="D247" s="892"/>
      <c r="E247" s="892"/>
      <c r="F247" s="892"/>
      <c r="G247" s="892"/>
      <c r="H247" s="892"/>
      <c r="I247" s="892"/>
      <c r="J247" s="892"/>
      <c r="K247" s="892"/>
      <c r="L247" s="892"/>
      <c r="M247" s="892"/>
      <c r="N247" s="892"/>
      <c r="O247" s="892"/>
      <c r="P247" s="892"/>
      <c r="Q247" s="892"/>
      <c r="R247" s="892"/>
      <c r="S247" s="892"/>
      <c r="T247" s="892"/>
    </row>
    <row r="248" spans="1:20" ht="15.75" customHeight="1">
      <c r="A248" s="892"/>
      <c r="B248" s="892"/>
      <c r="C248" s="892"/>
      <c r="D248" s="892"/>
      <c r="E248" s="892"/>
      <c r="F248" s="892"/>
      <c r="G248" s="892"/>
      <c r="H248" s="892"/>
      <c r="I248" s="892"/>
      <c r="J248" s="892"/>
      <c r="K248" s="892"/>
      <c r="L248" s="892"/>
      <c r="M248" s="892"/>
      <c r="N248" s="892"/>
      <c r="O248" s="892"/>
      <c r="P248" s="892"/>
      <c r="Q248" s="892"/>
      <c r="R248" s="892"/>
      <c r="S248" s="892"/>
      <c r="T248" s="892"/>
    </row>
    <row r="249" spans="1:20" ht="15.75" customHeight="1">
      <c r="A249" s="892"/>
      <c r="B249" s="892"/>
      <c r="C249" s="892"/>
      <c r="D249" s="892"/>
      <c r="E249" s="892"/>
      <c r="F249" s="892"/>
      <c r="G249" s="892"/>
      <c r="H249" s="892"/>
      <c r="I249" s="892"/>
      <c r="J249" s="892"/>
      <c r="K249" s="892"/>
      <c r="L249" s="892"/>
      <c r="M249" s="892"/>
      <c r="N249" s="892"/>
      <c r="O249" s="892"/>
      <c r="P249" s="892"/>
      <c r="Q249" s="892"/>
      <c r="R249" s="892"/>
      <c r="S249" s="892"/>
      <c r="T249" s="892"/>
    </row>
    <row r="250" spans="1:20" ht="15.75" customHeight="1">
      <c r="A250" s="892"/>
      <c r="B250" s="892"/>
      <c r="C250" s="892"/>
      <c r="D250" s="892"/>
      <c r="E250" s="892"/>
      <c r="F250" s="892"/>
      <c r="G250" s="892"/>
      <c r="H250" s="892"/>
      <c r="I250" s="892"/>
      <c r="J250" s="892"/>
      <c r="K250" s="892"/>
      <c r="L250" s="892"/>
      <c r="M250" s="892"/>
      <c r="N250" s="892"/>
      <c r="O250" s="892"/>
      <c r="P250" s="892"/>
      <c r="Q250" s="892"/>
      <c r="R250" s="892"/>
      <c r="S250" s="892"/>
      <c r="T250" s="892"/>
    </row>
    <row r="251" spans="1:20" ht="15.75" customHeight="1">
      <c r="A251" s="892"/>
      <c r="B251" s="892"/>
      <c r="C251" s="892"/>
      <c r="D251" s="892"/>
      <c r="E251" s="892"/>
      <c r="F251" s="892"/>
      <c r="G251" s="892"/>
      <c r="H251" s="892"/>
      <c r="I251" s="892"/>
      <c r="J251" s="892"/>
      <c r="K251" s="892"/>
      <c r="L251" s="892"/>
      <c r="M251" s="892"/>
      <c r="N251" s="892"/>
      <c r="O251" s="892"/>
      <c r="P251" s="892"/>
      <c r="Q251" s="892"/>
      <c r="R251" s="892"/>
      <c r="S251" s="892"/>
      <c r="T251" s="892"/>
    </row>
    <row r="252" spans="1:20" ht="15.75" customHeight="1">
      <c r="A252" s="892"/>
      <c r="B252" s="892"/>
      <c r="C252" s="892"/>
      <c r="D252" s="892"/>
      <c r="E252" s="892"/>
      <c r="F252" s="892"/>
      <c r="G252" s="892"/>
      <c r="H252" s="892"/>
      <c r="I252" s="892"/>
      <c r="J252" s="892"/>
      <c r="K252" s="892"/>
      <c r="L252" s="892"/>
      <c r="M252" s="892"/>
      <c r="N252" s="892"/>
      <c r="O252" s="892"/>
      <c r="P252" s="892"/>
      <c r="Q252" s="892"/>
      <c r="R252" s="892"/>
      <c r="S252" s="892"/>
      <c r="T252" s="892"/>
    </row>
    <row r="253" spans="1:20" ht="15.75" customHeight="1">
      <c r="A253" s="892"/>
      <c r="B253" s="892"/>
      <c r="C253" s="892"/>
      <c r="D253" s="892"/>
      <c r="E253" s="892"/>
      <c r="F253" s="892"/>
      <c r="G253" s="892"/>
      <c r="H253" s="892"/>
      <c r="I253" s="892"/>
      <c r="J253" s="892"/>
      <c r="K253" s="892"/>
      <c r="L253" s="892"/>
      <c r="M253" s="892"/>
      <c r="N253" s="892"/>
      <c r="O253" s="892"/>
      <c r="P253" s="892"/>
      <c r="Q253" s="892"/>
      <c r="R253" s="892"/>
      <c r="S253" s="892"/>
      <c r="T253" s="892"/>
    </row>
    <row r="254" spans="1:20" ht="15.75" customHeight="1">
      <c r="A254" s="892"/>
      <c r="B254" s="892"/>
      <c r="C254" s="892"/>
      <c r="D254" s="892"/>
      <c r="E254" s="892"/>
      <c r="F254" s="892"/>
      <c r="G254" s="892"/>
      <c r="H254" s="892"/>
      <c r="I254" s="892"/>
      <c r="J254" s="892"/>
      <c r="K254" s="892"/>
      <c r="L254" s="892"/>
      <c r="M254" s="892"/>
      <c r="N254" s="892"/>
      <c r="O254" s="892"/>
      <c r="P254" s="892"/>
      <c r="Q254" s="892"/>
      <c r="R254" s="892"/>
      <c r="S254" s="892"/>
      <c r="T254" s="892"/>
    </row>
    <row r="255" spans="1:20" ht="15.75" customHeight="1">
      <c r="A255" s="892"/>
      <c r="B255" s="892"/>
      <c r="C255" s="892"/>
      <c r="D255" s="892"/>
      <c r="E255" s="892"/>
      <c r="F255" s="892"/>
      <c r="G255" s="892"/>
      <c r="H255" s="892"/>
      <c r="I255" s="892"/>
      <c r="J255" s="892"/>
      <c r="K255" s="892"/>
      <c r="L255" s="892"/>
      <c r="M255" s="892"/>
      <c r="N255" s="892"/>
      <c r="O255" s="892"/>
      <c r="P255" s="892"/>
      <c r="Q255" s="892"/>
      <c r="R255" s="892"/>
      <c r="S255" s="892"/>
      <c r="T255" s="892"/>
    </row>
    <row r="256" spans="1:20" ht="15.75" customHeight="1">
      <c r="A256" s="892"/>
      <c r="B256" s="892"/>
      <c r="C256" s="892"/>
      <c r="D256" s="892"/>
      <c r="E256" s="892"/>
      <c r="F256" s="892"/>
      <c r="G256" s="892"/>
      <c r="H256" s="892"/>
      <c r="I256" s="892"/>
      <c r="J256" s="892"/>
      <c r="K256" s="892"/>
      <c r="L256" s="892"/>
      <c r="M256" s="892"/>
      <c r="N256" s="892"/>
      <c r="O256" s="892"/>
      <c r="P256" s="892"/>
      <c r="Q256" s="892"/>
      <c r="R256" s="892"/>
      <c r="S256" s="892"/>
      <c r="T256" s="892"/>
    </row>
    <row r="257" spans="1:20" ht="15.75" customHeight="1">
      <c r="A257" s="892"/>
      <c r="B257" s="892"/>
      <c r="C257" s="892"/>
      <c r="D257" s="892"/>
      <c r="E257" s="892"/>
      <c r="F257" s="892"/>
      <c r="G257" s="892"/>
      <c r="H257" s="892"/>
      <c r="I257" s="892"/>
      <c r="J257" s="892"/>
      <c r="K257" s="892"/>
      <c r="L257" s="892"/>
      <c r="M257" s="892"/>
      <c r="N257" s="892"/>
      <c r="O257" s="892"/>
      <c r="P257" s="892"/>
      <c r="Q257" s="892"/>
      <c r="R257" s="892"/>
      <c r="S257" s="892"/>
      <c r="T257" s="892"/>
    </row>
    <row r="258" spans="1:20" ht="15.75" customHeight="1">
      <c r="A258" s="892"/>
      <c r="B258" s="892"/>
      <c r="C258" s="892"/>
      <c r="D258" s="892"/>
      <c r="E258" s="892"/>
      <c r="F258" s="892"/>
      <c r="G258" s="892"/>
      <c r="H258" s="892"/>
      <c r="I258" s="892"/>
      <c r="J258" s="892"/>
      <c r="K258" s="892"/>
      <c r="L258" s="892"/>
      <c r="M258" s="892"/>
      <c r="N258" s="892"/>
      <c r="O258" s="892"/>
      <c r="P258" s="892"/>
      <c r="Q258" s="892"/>
      <c r="R258" s="892"/>
      <c r="S258" s="892"/>
      <c r="T258" s="892"/>
    </row>
    <row r="259" spans="1:20" ht="15.75" customHeight="1">
      <c r="A259" s="892"/>
      <c r="B259" s="892"/>
      <c r="C259" s="892"/>
      <c r="D259" s="892"/>
      <c r="E259" s="892"/>
      <c r="F259" s="892"/>
      <c r="G259" s="892"/>
      <c r="H259" s="892"/>
      <c r="I259" s="892"/>
      <c r="J259" s="892"/>
      <c r="K259" s="892"/>
      <c r="L259" s="892"/>
      <c r="M259" s="892"/>
      <c r="N259" s="892"/>
      <c r="O259" s="892"/>
      <c r="P259" s="892"/>
      <c r="Q259" s="892"/>
      <c r="R259" s="892"/>
      <c r="S259" s="892"/>
      <c r="T259" s="892"/>
    </row>
    <row r="260" spans="1:20" ht="15.75" customHeight="1">
      <c r="A260" s="892"/>
      <c r="B260" s="892"/>
      <c r="C260" s="892"/>
      <c r="D260" s="892"/>
      <c r="E260" s="892"/>
      <c r="F260" s="892"/>
      <c r="G260" s="892"/>
      <c r="H260" s="892"/>
      <c r="I260" s="892"/>
      <c r="J260" s="892"/>
      <c r="K260" s="892"/>
      <c r="L260" s="892"/>
      <c r="M260" s="892"/>
      <c r="N260" s="892"/>
      <c r="O260" s="892"/>
      <c r="P260" s="892"/>
      <c r="Q260" s="892"/>
      <c r="R260" s="892"/>
      <c r="S260" s="892"/>
      <c r="T260" s="892"/>
    </row>
    <row r="261" spans="1:20" ht="15.75" customHeight="1">
      <c r="A261" s="892"/>
      <c r="B261" s="892"/>
      <c r="C261" s="892"/>
      <c r="D261" s="892"/>
      <c r="E261" s="892"/>
      <c r="F261" s="892"/>
      <c r="G261" s="892"/>
      <c r="H261" s="892"/>
      <c r="I261" s="892"/>
      <c r="J261" s="892"/>
      <c r="K261" s="892"/>
      <c r="L261" s="892"/>
      <c r="M261" s="892"/>
      <c r="N261" s="892"/>
      <c r="O261" s="892"/>
      <c r="P261" s="892"/>
      <c r="Q261" s="892"/>
      <c r="R261" s="892"/>
      <c r="S261" s="892"/>
      <c r="T261" s="892"/>
    </row>
    <row r="262" spans="1:20" ht="15.75" customHeight="1">
      <c r="A262" s="892"/>
      <c r="B262" s="892"/>
      <c r="C262" s="892"/>
      <c r="D262" s="892"/>
      <c r="E262" s="892"/>
      <c r="F262" s="892"/>
      <c r="G262" s="892"/>
      <c r="H262" s="892"/>
      <c r="I262" s="892"/>
      <c r="J262" s="892"/>
      <c r="K262" s="892"/>
      <c r="L262" s="892"/>
      <c r="M262" s="892"/>
      <c r="N262" s="892"/>
      <c r="O262" s="892"/>
      <c r="P262" s="892"/>
      <c r="Q262" s="892"/>
      <c r="R262" s="892"/>
      <c r="S262" s="892"/>
      <c r="T262" s="892"/>
    </row>
    <row r="263" spans="1:20" ht="15.75" customHeight="1">
      <c r="A263" s="892"/>
      <c r="B263" s="892"/>
      <c r="C263" s="892"/>
      <c r="D263" s="892"/>
      <c r="E263" s="892"/>
      <c r="F263" s="892"/>
      <c r="G263" s="892"/>
      <c r="H263" s="892"/>
      <c r="I263" s="892"/>
      <c r="J263" s="892"/>
      <c r="K263" s="892"/>
      <c r="L263" s="892"/>
      <c r="M263" s="892"/>
      <c r="N263" s="892"/>
      <c r="O263" s="892"/>
      <c r="P263" s="892"/>
      <c r="Q263" s="892"/>
      <c r="R263" s="892"/>
      <c r="S263" s="892"/>
      <c r="T263" s="892"/>
    </row>
    <row r="264" spans="1:20" ht="15.75" customHeight="1">
      <c r="A264" s="892"/>
      <c r="B264" s="892"/>
      <c r="C264" s="892"/>
      <c r="D264" s="892"/>
      <c r="E264" s="892"/>
      <c r="F264" s="892"/>
      <c r="G264" s="892"/>
      <c r="H264" s="892"/>
      <c r="I264" s="892"/>
      <c r="J264" s="892"/>
      <c r="K264" s="892"/>
      <c r="L264" s="892"/>
      <c r="M264" s="892"/>
      <c r="N264" s="892"/>
      <c r="O264" s="892"/>
      <c r="P264" s="892"/>
      <c r="Q264" s="892"/>
      <c r="R264" s="892"/>
      <c r="S264" s="892"/>
      <c r="T264" s="892"/>
    </row>
    <row r="265" spans="1:20" ht="15.75" customHeight="1">
      <c r="A265" s="892"/>
      <c r="B265" s="892"/>
      <c r="C265" s="892"/>
      <c r="D265" s="892"/>
      <c r="E265" s="892"/>
      <c r="F265" s="892"/>
      <c r="G265" s="892"/>
      <c r="H265" s="892"/>
      <c r="I265" s="892"/>
      <c r="J265" s="892"/>
      <c r="K265" s="892"/>
      <c r="L265" s="892"/>
      <c r="M265" s="892"/>
      <c r="N265" s="892"/>
      <c r="O265" s="892"/>
      <c r="P265" s="892"/>
      <c r="Q265" s="892"/>
      <c r="R265" s="892"/>
      <c r="S265" s="892"/>
      <c r="T265" s="892"/>
    </row>
    <row r="266" spans="1:20" ht="15.75" customHeight="1">
      <c r="A266" s="892"/>
      <c r="B266" s="892"/>
      <c r="C266" s="892"/>
      <c r="D266" s="892"/>
      <c r="E266" s="892"/>
      <c r="F266" s="892"/>
      <c r="G266" s="892"/>
      <c r="H266" s="892"/>
      <c r="I266" s="892"/>
      <c r="J266" s="892"/>
      <c r="K266" s="892"/>
      <c r="L266" s="892"/>
      <c r="M266" s="892"/>
      <c r="N266" s="892"/>
      <c r="O266" s="892"/>
      <c r="P266" s="892"/>
      <c r="Q266" s="892"/>
      <c r="R266" s="892"/>
      <c r="S266" s="892"/>
      <c r="T266" s="892"/>
    </row>
    <row r="267" spans="1:20" ht="15.75" customHeight="1">
      <c r="A267" s="892"/>
      <c r="B267" s="892"/>
      <c r="C267" s="892"/>
      <c r="D267" s="892"/>
      <c r="E267" s="892"/>
      <c r="F267" s="892"/>
      <c r="G267" s="892"/>
      <c r="H267" s="892"/>
      <c r="I267" s="892"/>
      <c r="J267" s="892"/>
      <c r="K267" s="892"/>
      <c r="L267" s="892"/>
      <c r="M267" s="892"/>
      <c r="N267" s="892"/>
      <c r="O267" s="892"/>
      <c r="P267" s="892"/>
      <c r="Q267" s="892"/>
      <c r="R267" s="892"/>
      <c r="S267" s="892"/>
      <c r="T267" s="892"/>
    </row>
    <row r="268" spans="1:20" ht="15.75" customHeight="1">
      <c r="A268" s="892"/>
      <c r="B268" s="892"/>
      <c r="C268" s="892"/>
      <c r="D268" s="892"/>
      <c r="E268" s="892"/>
      <c r="F268" s="892"/>
      <c r="G268" s="892"/>
      <c r="H268" s="892"/>
      <c r="I268" s="892"/>
      <c r="J268" s="892"/>
      <c r="K268" s="892"/>
      <c r="L268" s="892"/>
      <c r="M268" s="892"/>
      <c r="N268" s="892"/>
      <c r="O268" s="892"/>
      <c r="P268" s="892"/>
      <c r="Q268" s="892"/>
      <c r="R268" s="892"/>
      <c r="S268" s="892"/>
      <c r="T268" s="892"/>
    </row>
    <row r="269" spans="1:20" ht="15.75" customHeight="1">
      <c r="A269" s="892"/>
      <c r="B269" s="892"/>
      <c r="C269" s="892"/>
      <c r="D269" s="892"/>
      <c r="E269" s="892"/>
      <c r="F269" s="892"/>
      <c r="G269" s="892"/>
      <c r="H269" s="892"/>
      <c r="I269" s="892"/>
      <c r="J269" s="892"/>
      <c r="K269" s="892"/>
      <c r="L269" s="892"/>
      <c r="M269" s="892"/>
      <c r="N269" s="892"/>
      <c r="O269" s="892"/>
      <c r="P269" s="892"/>
      <c r="Q269" s="892"/>
      <c r="R269" s="892"/>
      <c r="S269" s="892"/>
      <c r="T269" s="892"/>
    </row>
    <row r="270" spans="1:20" ht="15.75" customHeight="1">
      <c r="A270" s="892"/>
      <c r="B270" s="892"/>
      <c r="C270" s="892"/>
      <c r="D270" s="892"/>
      <c r="E270" s="892"/>
      <c r="F270" s="892"/>
      <c r="G270" s="892"/>
      <c r="H270" s="892"/>
      <c r="I270" s="892"/>
      <c r="J270" s="892"/>
      <c r="K270" s="892"/>
      <c r="L270" s="892"/>
      <c r="M270" s="892"/>
      <c r="N270" s="892"/>
      <c r="O270" s="892"/>
      <c r="P270" s="892"/>
      <c r="Q270" s="892"/>
      <c r="R270" s="892"/>
      <c r="S270" s="892"/>
      <c r="T270" s="892"/>
    </row>
    <row r="271" spans="1:20" ht="15.75" customHeight="1">
      <c r="A271" s="892"/>
      <c r="B271" s="892"/>
      <c r="C271" s="892"/>
      <c r="D271" s="892"/>
      <c r="E271" s="892"/>
      <c r="F271" s="892"/>
      <c r="G271" s="892"/>
      <c r="H271" s="892"/>
      <c r="I271" s="892"/>
      <c r="J271" s="892"/>
      <c r="K271" s="892"/>
      <c r="L271" s="892"/>
      <c r="M271" s="892"/>
      <c r="N271" s="892"/>
      <c r="O271" s="892"/>
      <c r="P271" s="892"/>
      <c r="Q271" s="892"/>
      <c r="R271" s="892"/>
      <c r="S271" s="892"/>
      <c r="T271" s="892"/>
    </row>
    <row r="272" spans="1:20" ht="15.75" customHeight="1">
      <c r="A272" s="892"/>
      <c r="B272" s="892"/>
      <c r="C272" s="892"/>
      <c r="D272" s="892"/>
      <c r="E272" s="892"/>
      <c r="F272" s="892"/>
      <c r="G272" s="892"/>
      <c r="H272" s="892"/>
      <c r="I272" s="892"/>
      <c r="J272" s="892"/>
      <c r="K272" s="892"/>
      <c r="L272" s="892"/>
      <c r="M272" s="892"/>
      <c r="N272" s="892"/>
      <c r="O272" s="892"/>
      <c r="P272" s="892"/>
      <c r="Q272" s="892"/>
      <c r="R272" s="892"/>
      <c r="S272" s="892"/>
      <c r="T272" s="892"/>
    </row>
    <row r="273" spans="1:20" ht="15.75" customHeight="1">
      <c r="A273" s="892"/>
      <c r="B273" s="892"/>
      <c r="C273" s="892"/>
      <c r="D273" s="892"/>
      <c r="E273" s="892"/>
      <c r="F273" s="892"/>
      <c r="G273" s="892"/>
      <c r="H273" s="892"/>
      <c r="I273" s="892"/>
      <c r="J273" s="892"/>
      <c r="K273" s="892"/>
      <c r="L273" s="892"/>
      <c r="M273" s="892"/>
      <c r="N273" s="892"/>
      <c r="O273" s="892"/>
      <c r="P273" s="892"/>
      <c r="Q273" s="892"/>
      <c r="R273" s="892"/>
      <c r="S273" s="892"/>
      <c r="T273" s="892"/>
    </row>
    <row r="274" spans="1:20" ht="15.75" customHeight="1">
      <c r="A274" s="892"/>
      <c r="B274" s="892"/>
      <c r="C274" s="892"/>
      <c r="D274" s="892"/>
      <c r="E274" s="892"/>
      <c r="F274" s="892"/>
      <c r="G274" s="892"/>
      <c r="H274" s="892"/>
      <c r="I274" s="892"/>
      <c r="J274" s="892"/>
      <c r="K274" s="892"/>
      <c r="L274" s="892"/>
      <c r="M274" s="892"/>
      <c r="N274" s="892"/>
      <c r="O274" s="892"/>
      <c r="P274" s="892"/>
      <c r="Q274" s="892"/>
      <c r="R274" s="892"/>
      <c r="S274" s="892"/>
      <c r="T274" s="892"/>
    </row>
    <row r="275" spans="1:20" ht="15.75" customHeight="1">
      <c r="A275" s="892"/>
      <c r="B275" s="892"/>
      <c r="C275" s="892"/>
      <c r="D275" s="892"/>
      <c r="E275" s="892"/>
      <c r="F275" s="892"/>
      <c r="G275" s="892"/>
      <c r="H275" s="892"/>
      <c r="I275" s="892"/>
      <c r="J275" s="892"/>
      <c r="K275" s="892"/>
      <c r="L275" s="892"/>
      <c r="M275" s="892"/>
      <c r="N275" s="892"/>
      <c r="O275" s="892"/>
      <c r="P275" s="892"/>
      <c r="Q275" s="892"/>
      <c r="R275" s="892"/>
      <c r="S275" s="892"/>
      <c r="T275" s="892"/>
    </row>
    <row r="276" spans="1:20"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row>
    <row r="277" spans="1:20"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row>
    <row r="278" spans="1:20"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row>
    <row r="279" spans="1:20"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row>
    <row r="280" spans="1:20"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row>
    <row r="281" spans="1:20"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row>
    <row r="282" spans="1:20"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row>
    <row r="283" spans="1:20"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row>
    <row r="284" spans="1:20"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row>
    <row r="285" spans="1:20"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row>
    <row r="286" spans="1:20"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row>
    <row r="287" spans="1:20"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row>
    <row r="288" spans="1:20"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row>
    <row r="289" spans="1:20"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row>
    <row r="290" spans="1:20"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row>
    <row r="291" spans="1:20"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row>
    <row r="292" spans="1:20"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row>
    <row r="293" spans="1:20"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row>
    <row r="294" spans="1:20"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row>
    <row r="295" spans="1:20"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row>
    <row r="296" spans="1:20"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row>
    <row r="297" spans="1:20"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row>
    <row r="298" spans="1:20"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row>
    <row r="299" spans="1:20"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row>
    <row r="300" spans="1:20"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row>
    <row r="301" spans="1:20"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row>
    <row r="302" spans="1:20"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row>
    <row r="303" spans="1:20"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row>
    <row r="304" spans="1:20"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row>
    <row r="305" spans="1:20"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row>
    <row r="306" spans="1:20"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row>
    <row r="307" spans="1:20"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row>
    <row r="308" spans="1:20"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row>
    <row r="309" spans="1:20"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row>
    <row r="310" spans="1:20"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row>
    <row r="311" spans="1:20"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row>
    <row r="312" spans="1:20"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row>
    <row r="313" spans="1:20"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row>
    <row r="314" spans="1:20"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row>
    <row r="315" spans="1:20"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row>
    <row r="316" spans="1:20"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row>
    <row r="317" spans="1:20"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row>
    <row r="318" spans="1:20"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row>
    <row r="319" spans="1:20"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row>
    <row r="320" spans="1:20"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row>
    <row r="321" spans="1:20"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row>
    <row r="322" spans="1:20"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row>
    <row r="323" spans="1:20"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row>
    <row r="324" spans="1:20"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row>
    <row r="325" spans="1:20"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row>
    <row r="326" spans="1:20"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row>
    <row r="327" spans="1:20"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row>
    <row r="328" spans="1:20"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row>
    <row r="329" spans="1:20"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row>
    <row r="330" spans="1:20"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row>
    <row r="331" spans="1:20"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row>
    <row r="332" spans="1:20"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row>
    <row r="333" spans="1:20"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row>
    <row r="334" spans="1:20"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row>
    <row r="335" spans="1:20"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row>
    <row r="336" spans="1:20"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row>
    <row r="337" spans="1:20"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row>
    <row r="338" spans="1:20"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row>
    <row r="339" spans="1:20"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row>
    <row r="340" spans="1:20"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row>
    <row r="341" spans="1:20"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row>
    <row r="342" spans="1:20"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row>
    <row r="343" spans="1:20"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row>
    <row r="344" spans="1:20"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row>
    <row r="345" spans="1:20"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row>
    <row r="346" spans="1:20"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row>
    <row r="347" spans="1:20"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row>
    <row r="348" spans="1:20"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row>
    <row r="349" spans="1:20"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row>
    <row r="350" spans="1:20"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row>
    <row r="351" spans="1:20"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row>
    <row r="352" spans="1:20"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row>
    <row r="353" spans="1:20"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row>
    <row r="354" spans="1:20"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row>
    <row r="355" spans="1:20"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row>
    <row r="356" spans="1:20"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row>
    <row r="357" spans="1:20"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row>
    <row r="358" spans="1:20"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row>
    <row r="359" spans="1:20"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row>
    <row r="360" spans="1:20"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row>
    <row r="361" spans="1:20"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row>
    <row r="362" spans="1:20"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row>
    <row r="363" spans="1:20"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row>
    <row r="364" spans="1:20"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row>
    <row r="365" spans="1:20"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row>
    <row r="366" spans="1:20"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row>
    <row r="367" spans="1:20"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row>
    <row r="368" spans="1:20"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row>
    <row r="369" spans="1:20"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row>
    <row r="370" spans="1:20"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row>
    <row r="371" spans="1:20"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row>
    <row r="372" spans="1:20"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row>
    <row r="373" spans="1:20"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row>
    <row r="374" spans="1:20"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row>
    <row r="375" spans="1:20"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row>
    <row r="376" spans="1:20"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row>
    <row r="377" spans="1:20"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row>
    <row r="378" spans="1:20"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row>
    <row r="379" spans="1:20"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row>
    <row r="380" spans="1:20"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row>
    <row r="381" spans="1:20"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row>
    <row r="382" spans="1:20"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row>
    <row r="383" spans="1:20"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row>
    <row r="384" spans="1:20"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row>
    <row r="385" spans="1:20"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row>
    <row r="386" spans="1:20"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row>
    <row r="387" spans="1:20"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row>
    <row r="388" spans="1:20"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row>
    <row r="389" spans="1:20"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row>
    <row r="390" spans="1:20"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row>
    <row r="391" spans="1:20"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row>
    <row r="392" spans="1:20"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row>
    <row r="393" spans="1:20"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row>
    <row r="394" spans="1:20"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row>
    <row r="395" spans="1:20"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row>
    <row r="396" spans="1:20"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row>
    <row r="397" spans="1:20"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row>
    <row r="398" spans="1:20"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row>
    <row r="399" spans="1:20"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row>
    <row r="400" spans="1:20"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row>
    <row r="401" spans="1:20"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row>
    <row r="402" spans="1:20"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row>
    <row r="403" spans="1:20"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row>
    <row r="404" spans="1:20"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row>
    <row r="405" spans="1:20"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row>
    <row r="406" spans="1:20"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row>
    <row r="407" spans="1:20"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row>
    <row r="408" spans="1:20"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row>
    <row r="409" spans="1:20"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row>
    <row r="410" spans="1:20"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row>
    <row r="411" spans="1:20"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row>
    <row r="412" spans="1:20"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row>
    <row r="413" spans="1:20"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row>
    <row r="414" spans="1:20"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row>
    <row r="415" spans="1:20"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row>
    <row r="416" spans="1:20"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row>
    <row r="417" spans="1:20"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row>
    <row r="418" spans="1:20"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row>
    <row r="419" spans="1:20"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row>
    <row r="420" spans="1:20"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row>
    <row r="421" spans="1:20"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row>
    <row r="422" spans="1:20"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row>
    <row r="423" spans="1:20"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row>
    <row r="424" spans="1:20"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row>
    <row r="425" spans="1:20"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row>
    <row r="426" spans="1:20"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row>
    <row r="427" spans="1:20"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row>
    <row r="428" spans="1:20"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row>
    <row r="429" spans="1:20"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row>
    <row r="430" spans="1:20"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row>
    <row r="431" spans="1:20"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row>
    <row r="432" spans="1:20"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row>
    <row r="433" spans="1:20"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row>
    <row r="434" spans="1:20"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row>
    <row r="435" spans="1:20"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row>
    <row r="436" spans="1:20"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row>
    <row r="437" spans="1:20"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row>
    <row r="438" spans="1:20"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row>
    <row r="439" spans="1:20"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row>
    <row r="440" spans="1:20"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row>
    <row r="441" spans="1:20"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row>
    <row r="442" spans="1:20"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row>
    <row r="443" spans="1:20"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row>
    <row r="444" spans="1:20"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row>
    <row r="445" spans="1:20"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row>
    <row r="446" spans="1:20"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row>
    <row r="447" spans="1:20"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row>
    <row r="448" spans="1:20"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row>
    <row r="449" spans="1:20"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row>
    <row r="450" spans="1:20"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row>
    <row r="451" spans="1:20"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row>
    <row r="452" spans="1:20"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row>
    <row r="453" spans="1:20"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row>
    <row r="454" spans="1:20"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row>
    <row r="455" spans="1:20"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row>
    <row r="456" spans="1:20"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row>
    <row r="457" spans="1:20"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row>
    <row r="458" spans="1:20"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row>
    <row r="459" spans="1:20"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row>
    <row r="460" spans="1:20"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row>
    <row r="461" spans="1:20"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row>
    <row r="462" spans="1:20"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row>
    <row r="463" spans="1:20"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row>
    <row r="464" spans="1:20"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row>
    <row r="465" spans="1:20"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row>
    <row r="466" spans="1:20"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row>
    <row r="467" spans="1:20"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row>
    <row r="468" spans="1:20"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row>
    <row r="469" spans="1:20"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row>
    <row r="470" spans="1:20"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row>
    <row r="471" spans="1:20"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row>
    <row r="472" spans="1:20"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row>
    <row r="473" spans="1:20"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row>
    <row r="474" spans="1:20"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row>
    <row r="475" spans="1:20"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row>
    <row r="476" spans="1:20"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row>
    <row r="477" spans="1:20"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row>
    <row r="478" spans="1:20"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row>
    <row r="479" spans="1:20"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row>
    <row r="480" spans="1:20"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row>
    <row r="481" spans="1:20"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row>
    <row r="482" spans="1:20"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row>
    <row r="483" spans="1:20"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row>
    <row r="484" spans="1:20"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row>
    <row r="485" spans="1:20"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row>
    <row r="486" spans="1:20"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row>
    <row r="487" spans="1:20"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row>
    <row r="488" spans="1:20"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row>
    <row r="489" spans="1:20"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row>
    <row r="490" spans="1:20"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row>
    <row r="491" spans="1:20"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row>
    <row r="492" spans="1:20"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row>
    <row r="493" spans="1:20"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row>
    <row r="494" spans="1:20"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row>
    <row r="495" spans="1:20"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row>
    <row r="496" spans="1:20"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row>
    <row r="497" spans="1:20"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row>
    <row r="498" spans="1:20"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row>
    <row r="499" spans="1:20"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row>
    <row r="500" spans="1:20"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row>
    <row r="501" spans="1:20"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row>
    <row r="502" spans="1:20"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row>
    <row r="503" spans="1:20"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row>
    <row r="504" spans="1:20"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row>
    <row r="505" spans="1:20"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row>
    <row r="506" spans="1:20"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row>
    <row r="507" spans="1:20"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row>
    <row r="508" spans="1:20"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row>
    <row r="509" spans="1:20"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row>
    <row r="510" spans="1:20"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row>
    <row r="511" spans="1:20"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row>
    <row r="512" spans="1:20"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row>
    <row r="513" spans="1:20"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row>
    <row r="514" spans="1:20"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row>
    <row r="515" spans="1:20"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row>
    <row r="516" spans="1:20"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row>
    <row r="517" spans="1:20"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row>
    <row r="518" spans="1:20"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row>
    <row r="519" spans="1:20"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row>
    <row r="520" spans="1:20"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row>
    <row r="521" spans="1:20"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row>
    <row r="522" spans="1:20"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row>
    <row r="523" spans="1:20"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row>
    <row r="524" spans="1:20"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row>
    <row r="525" spans="1:20"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row>
    <row r="526" spans="1:20"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row>
    <row r="527" spans="1:20"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row>
    <row r="528" spans="1:20"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row>
    <row r="529" spans="1:20"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row>
    <row r="530" spans="1:20"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row>
    <row r="531" spans="1:20"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row>
    <row r="532" spans="1:20"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row>
    <row r="533" spans="1:20"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row>
    <row r="534" spans="1:20"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row>
    <row r="535" spans="1:20"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row>
    <row r="536" spans="1:20"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row>
    <row r="537" spans="1:20"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row>
    <row r="538" spans="1:20"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row>
    <row r="539" spans="1:20"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row>
    <row r="540" spans="1:20"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row>
    <row r="541" spans="1:20"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row>
    <row r="542" spans="1:20"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row>
    <row r="543" spans="1:20"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row>
    <row r="544" spans="1:20"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row>
    <row r="545" spans="1:20"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row>
    <row r="546" spans="1:20"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row>
    <row r="547" spans="1:20"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row>
    <row r="548" spans="1:20"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row>
    <row r="549" spans="1:20"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row>
    <row r="550" spans="1:20"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row>
    <row r="551" spans="1:20"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row>
    <row r="552" spans="1:20"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row>
    <row r="553" spans="1:20"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row>
    <row r="554" spans="1:20"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row>
    <row r="555" spans="1:20"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row>
    <row r="556" spans="1:20"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row>
    <row r="557" spans="1:20"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row>
    <row r="558" spans="1:20"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row>
    <row r="559" spans="1:20"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row>
    <row r="560" spans="1:20"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row>
    <row r="561" spans="1:20"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row>
    <row r="562" spans="1:20"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row>
    <row r="563" spans="1:20"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row>
    <row r="564" spans="1:20"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row>
    <row r="565" spans="1:20"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row>
    <row r="566" spans="1:20"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row>
    <row r="567" spans="1:20"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row>
    <row r="568" spans="1:20"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row>
    <row r="569" spans="1:20"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row>
    <row r="570" spans="1:20"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row>
    <row r="571" spans="1:20"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row>
    <row r="572" spans="1:20"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row>
    <row r="573" spans="1:20"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row>
    <row r="574" spans="1:20"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row>
    <row r="575" spans="1:20"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row>
    <row r="576" spans="1:20"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row>
    <row r="577" spans="1:20"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row>
    <row r="578" spans="1:20"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row>
    <row r="579" spans="1:20"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row>
    <row r="580" spans="1:20"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row>
    <row r="581" spans="1:20"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row>
    <row r="582" spans="1:20"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row>
    <row r="583" spans="1:20"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row>
    <row r="584" spans="1:20"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row>
    <row r="585" spans="1:20"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row>
    <row r="586" spans="1:20"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row>
    <row r="587" spans="1:20"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row>
    <row r="588" spans="1:20"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row>
    <row r="589" spans="1:20"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row>
    <row r="590" spans="1:20"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row>
    <row r="591" spans="1:20"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row>
    <row r="592" spans="1:20"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row>
    <row r="593" spans="1:20"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row>
    <row r="594" spans="1:20"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row>
    <row r="595" spans="1:20"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row>
    <row r="596" spans="1:20"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row>
    <row r="597" spans="1:20"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row>
    <row r="598" spans="1:20"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row>
    <row r="599" spans="1:20"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row>
    <row r="600" spans="1:20"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row>
    <row r="601" spans="1:20"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row>
    <row r="602" spans="1:20"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row>
    <row r="603" spans="1:20"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row>
    <row r="604" spans="1:20"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row>
    <row r="605" spans="1:20"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row>
    <row r="606" spans="1:20"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row>
    <row r="607" spans="1:20"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row>
    <row r="608" spans="1:20"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row>
    <row r="609" spans="1:20"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row>
    <row r="610" spans="1:20"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row>
    <row r="611" spans="1:20"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row>
    <row r="612" spans="1:20"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row>
    <row r="613" spans="1:20"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row>
    <row r="614" spans="1:20"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row>
    <row r="615" spans="1:20"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row>
    <row r="616" spans="1:20"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row>
    <row r="617" spans="1:20"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row>
    <row r="618" spans="1:20"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row>
    <row r="619" spans="1:20"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row>
    <row r="620" spans="1:20"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row>
    <row r="621" spans="1:20"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row>
    <row r="622" spans="1:20"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row>
    <row r="623" spans="1:20"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row>
    <row r="624" spans="1:20"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row>
    <row r="625" spans="1:20"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row>
    <row r="626" spans="1:20"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row>
    <row r="627" spans="1:20"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row>
    <row r="628" spans="1:20"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row>
    <row r="629" spans="1:20"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row>
    <row r="630" spans="1:20"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row>
    <row r="631" spans="1:20"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row>
    <row r="632" spans="1:20"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row>
    <row r="633" spans="1:20"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row>
    <row r="634" spans="1:20"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row>
    <row r="635" spans="1:20"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row>
    <row r="636" spans="1:20"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row>
    <row r="637" spans="1:20"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row>
    <row r="638" spans="1:20"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row>
    <row r="639" spans="1:20"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row>
    <row r="640" spans="1:20"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row>
    <row r="641" spans="1:20"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row>
    <row r="642" spans="1:20"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row>
    <row r="643" spans="1:20"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row>
    <row r="644" spans="1:20"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row>
    <row r="645" spans="1:20"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row>
    <row r="646" spans="1:20"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row>
    <row r="647" spans="1:20"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row>
    <row r="648" spans="1:20"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row>
    <row r="649" spans="1:20"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row>
    <row r="650" spans="1:20"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row>
    <row r="651" spans="1:20"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row>
    <row r="652" spans="1:20"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row>
    <row r="653" spans="1:20"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row>
    <row r="654" spans="1:20"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row>
    <row r="655" spans="1:20"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row>
    <row r="656" spans="1:20"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row>
    <row r="657" spans="1:20"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row>
    <row r="658" spans="1:20"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row>
    <row r="659" spans="1:20"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row>
    <row r="660" spans="1:20"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row>
    <row r="661" spans="1:20"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row>
    <row r="662" spans="1:20"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row>
    <row r="663" spans="1:20"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row>
    <row r="664" spans="1:20"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row>
    <row r="665" spans="1:20"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row>
    <row r="666" spans="1:20"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row>
    <row r="667" spans="1:20"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row>
    <row r="668" spans="1:20"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row>
    <row r="669" spans="1:20"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row>
    <row r="670" spans="1:20"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row>
    <row r="671" spans="1:20"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row>
    <row r="672" spans="1:20"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row>
    <row r="673" spans="1:20"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row>
    <row r="674" spans="1:20"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row>
    <row r="675" spans="1:20"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row>
    <row r="676" spans="1:20"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row>
    <row r="677" spans="1:20"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row>
    <row r="678" spans="1:20"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row>
    <row r="679" spans="1:20"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row>
    <row r="680" spans="1:20"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row>
    <row r="681" spans="1:20"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row>
    <row r="682" spans="1:20"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row>
    <row r="683" spans="1:20"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row>
    <row r="684" spans="1:20"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row>
    <row r="685" spans="1:20"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row>
    <row r="686" spans="1:20"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row>
    <row r="687" spans="1:20"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row>
    <row r="688" spans="1:20"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row>
    <row r="689" spans="1:20"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row>
    <row r="690" spans="1:20"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row>
    <row r="691" spans="1:20"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row>
    <row r="692" spans="1:20"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row>
    <row r="693" spans="1:20"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row>
    <row r="694" spans="1:20"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row>
    <row r="695" spans="1:20"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row>
    <row r="696" spans="1:20"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row>
    <row r="697" spans="1:20"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row>
    <row r="698" spans="1:20"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row>
    <row r="699" spans="1:20"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row>
    <row r="700" spans="1:20"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row>
    <row r="701" spans="1:20"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row>
    <row r="702" spans="1:20"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row>
    <row r="703" spans="1:20"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row>
    <row r="704" spans="1:20"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row>
    <row r="705" spans="1:20"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row>
    <row r="706" spans="1:20"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row>
    <row r="707" spans="1:20"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row>
    <row r="708" spans="1:20"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row>
    <row r="709" spans="1:20"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row>
    <row r="710" spans="1:20"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row>
    <row r="711" spans="1:20"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row>
    <row r="712" spans="1:20"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row>
    <row r="713" spans="1:20"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row>
    <row r="714" spans="1:20"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row>
    <row r="715" spans="1:20"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row>
    <row r="716" spans="1:20"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row>
    <row r="717" spans="1:20"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row>
    <row r="718" spans="1:20"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row>
    <row r="719" spans="1:20"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row>
    <row r="720" spans="1:20"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row>
    <row r="721" spans="1:20"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row>
    <row r="722" spans="1:20"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row>
    <row r="723" spans="1:20"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row>
    <row r="724" spans="1:20"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row>
    <row r="725" spans="1:20"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row>
    <row r="726" spans="1:20"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row>
    <row r="727" spans="1:20"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row>
    <row r="728" spans="1:20"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row>
    <row r="729" spans="1:20"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row>
    <row r="730" spans="1:20"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row>
    <row r="731" spans="1:20"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row>
    <row r="732" spans="1:20"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row>
    <row r="733" spans="1:20"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row>
    <row r="734" spans="1:20"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row>
    <row r="735" spans="1:20"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row>
    <row r="736" spans="1:20"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row>
    <row r="737" spans="1:20"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row>
    <row r="738" spans="1:20"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row>
    <row r="739" spans="1:20"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row>
    <row r="740" spans="1:20"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row>
    <row r="741" spans="1:20"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row>
    <row r="742" spans="1:20"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row>
    <row r="743" spans="1:20"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row>
    <row r="744" spans="1:20"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row>
    <row r="745" spans="1:20"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row>
    <row r="746" spans="1:20"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row>
    <row r="747" spans="1:20"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row>
    <row r="748" spans="1:20"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row>
    <row r="749" spans="1:20"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row>
    <row r="750" spans="1:20"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row>
    <row r="751" spans="1:20"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row>
    <row r="752" spans="1:20"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row>
    <row r="753" spans="1:20"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row>
    <row r="754" spans="1:20"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row>
    <row r="755" spans="1:20"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row>
    <row r="756" spans="1:20"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row>
    <row r="757" spans="1:20"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row>
    <row r="758" spans="1:20"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row>
    <row r="759" spans="1:20"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row>
    <row r="760" spans="1:20"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row>
    <row r="761" spans="1:20"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row>
    <row r="762" spans="1:20"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row>
    <row r="763" spans="1:20"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row>
    <row r="764" spans="1:20"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row>
    <row r="765" spans="1:20"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row>
    <row r="766" spans="1:20"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row>
    <row r="767" spans="1:20"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row>
    <row r="768" spans="1:20"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row>
    <row r="769" spans="1:20"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row>
    <row r="770" spans="1:20"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row>
    <row r="771" spans="1:20"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row>
    <row r="772" spans="1:20"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row>
    <row r="773" spans="1:20"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row>
    <row r="774" spans="1:20"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row>
    <row r="775" spans="1:20"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row>
    <row r="776" spans="1:20"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row>
    <row r="777" spans="1:20"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row>
    <row r="778" spans="1:20"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row>
    <row r="779" spans="1:20"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row>
    <row r="780" spans="1:20"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row>
    <row r="781" spans="1:20"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row>
    <row r="782" spans="1:20"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row>
    <row r="783" spans="1:20"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row>
    <row r="784" spans="1:20"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row>
    <row r="785" spans="1:20"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row>
    <row r="786" spans="1:20"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row>
    <row r="787" spans="1:20"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row>
    <row r="788" spans="1:20"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row>
    <row r="789" spans="1:20"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row>
    <row r="790" spans="1:20"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row>
    <row r="791" spans="1:20"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row>
    <row r="792" spans="1:20"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row>
    <row r="793" spans="1:20"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row>
    <row r="794" spans="1:20"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row>
    <row r="795" spans="1:20"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row>
    <row r="796" spans="1:20"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row>
    <row r="797" spans="1:20"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row>
    <row r="798" spans="1:20"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row>
    <row r="799" spans="1:20"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row>
    <row r="800" spans="1:20"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row>
    <row r="801" spans="1:20"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row>
    <row r="802" spans="1:20"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row>
    <row r="803" spans="1:20"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row>
    <row r="804" spans="1:20"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row>
    <row r="805" spans="1:20"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row>
    <row r="806" spans="1:20"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row>
    <row r="807" spans="1:20"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row>
    <row r="808" spans="1:20"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row>
    <row r="809" spans="1:20"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row>
    <row r="810" spans="1:20"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row>
    <row r="811" spans="1:20"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row>
    <row r="812" spans="1:20"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row>
    <row r="813" spans="1:20"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row>
    <row r="814" spans="1:20"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row>
    <row r="815" spans="1:20"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row>
    <row r="816" spans="1:20"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row>
    <row r="817" spans="1:20"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row>
    <row r="818" spans="1:20"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row>
    <row r="819" spans="1:20"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row>
    <row r="820" spans="1:20"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row>
    <row r="821" spans="1:20"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row>
    <row r="822" spans="1:20"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row>
    <row r="823" spans="1:20"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row>
    <row r="824" spans="1:20"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row>
    <row r="825" spans="1:20"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row>
    <row r="826" spans="1:20"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row>
    <row r="827" spans="1:20"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row>
    <row r="828" spans="1:20"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row>
    <row r="829" spans="1:20"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row>
    <row r="830" spans="1:20"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row>
    <row r="831" spans="1:20"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row>
    <row r="832" spans="1:20"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row>
    <row r="833" spans="1:20"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row>
    <row r="834" spans="1:20"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row>
    <row r="835" spans="1:20"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row>
    <row r="836" spans="1:20"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row>
    <row r="837" spans="1:20"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row>
    <row r="838" spans="1:20"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row>
    <row r="839" spans="1:20"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row>
    <row r="840" spans="1:20"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row>
    <row r="841" spans="1:20"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row>
    <row r="842" spans="1:20"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row>
    <row r="843" spans="1:20"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row>
    <row r="844" spans="1:20"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row>
    <row r="845" spans="1:20"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row>
    <row r="846" spans="1:20"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row>
    <row r="847" spans="1:20"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row>
    <row r="848" spans="1:20"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row>
    <row r="849" spans="1:20"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row>
    <row r="850" spans="1:20"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row>
    <row r="851" spans="1:20"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row>
    <row r="852" spans="1:20"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row>
    <row r="853" spans="1:20"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row>
    <row r="854" spans="1:20"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row>
    <row r="855" spans="1:20"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row>
    <row r="856" spans="1:20"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row>
    <row r="857" spans="1:20"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row>
    <row r="858" spans="1:20"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row>
    <row r="859" spans="1:20"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row>
    <row r="860" spans="1:20"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row>
    <row r="861" spans="1:20"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row>
    <row r="862" spans="1:20"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row>
    <row r="863" spans="1:20"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row>
    <row r="864" spans="1:20"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row>
    <row r="865" spans="1:20"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row>
    <row r="866" spans="1:20"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row>
    <row r="867" spans="1:20"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row>
    <row r="868" spans="1:20"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row>
    <row r="869" spans="1:20"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row>
    <row r="870" spans="1:20"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row>
    <row r="871" spans="1:20"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row>
    <row r="872" spans="1:20"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row>
    <row r="873" spans="1:20"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row>
    <row r="874" spans="1:20"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row>
    <row r="875" spans="1:20"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row>
    <row r="876" spans="1:20"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row>
    <row r="877" spans="1:20"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row>
    <row r="878" spans="1:20"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row>
    <row r="879" spans="1:20"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row>
    <row r="880" spans="1:20"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row>
    <row r="881" spans="1:20"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row>
    <row r="882" spans="1:20"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row>
    <row r="883" spans="1:20"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row>
    <row r="884" spans="1:20"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row>
    <row r="885" spans="1:20"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row>
    <row r="886" spans="1:20"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row>
    <row r="887" spans="1:20"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row>
    <row r="888" spans="1:20"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row>
    <row r="889" spans="1:20"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row>
    <row r="890" spans="1:20"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row>
    <row r="891" spans="1:20"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row>
    <row r="892" spans="1:20"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row>
    <row r="893" spans="1:20"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row>
    <row r="894" spans="1:20"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row>
    <row r="895" spans="1:20"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row>
    <row r="896" spans="1:20"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row>
    <row r="897" spans="1:20"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row>
    <row r="898" spans="1:20"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row>
    <row r="899" spans="1:20"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row>
    <row r="900" spans="1:20"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row>
    <row r="901" spans="1:20"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row>
    <row r="902" spans="1:20"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row>
    <row r="903" spans="1:20"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row>
    <row r="904" spans="1:20"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row>
    <row r="905" spans="1:20"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row>
    <row r="906" spans="1:20"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row>
    <row r="907" spans="1:20"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row>
    <row r="908" spans="1:20"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row>
    <row r="909" spans="1:20"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row>
    <row r="910" spans="1:20"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row>
    <row r="911" spans="1:20"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row>
    <row r="912" spans="1:20"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row>
    <row r="913" spans="1:20"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row>
    <row r="914" spans="1:20"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row>
    <row r="915" spans="1:20"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row>
    <row r="916" spans="1:20"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row>
    <row r="917" spans="1:20"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row>
    <row r="918" spans="1:20"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row>
    <row r="919" spans="1:20"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row>
    <row r="920" spans="1:20"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row>
    <row r="921" spans="1:20"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row>
    <row r="922" spans="1:20"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row>
    <row r="923" spans="1:20"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row>
    <row r="924" spans="1:20"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row>
    <row r="925" spans="1:20"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row>
    <row r="926" spans="1:20"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row>
    <row r="927" spans="1:20"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row>
    <row r="928" spans="1:20"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row>
    <row r="929" spans="1:20"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row>
    <row r="930" spans="1:20"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row>
    <row r="931" spans="1:20"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row>
    <row r="932" spans="1:20"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row>
    <row r="933" spans="1:20"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row>
    <row r="934" spans="1:20"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row>
    <row r="935" spans="1:20"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row>
    <row r="936" spans="1:20"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row>
    <row r="937" spans="1:20"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row>
    <row r="938" spans="1:20"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row>
    <row r="939" spans="1:20"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row>
    <row r="940" spans="1:20"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row>
    <row r="941" spans="1:20"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row>
    <row r="942" spans="1:20"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row>
    <row r="943" spans="1:20"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row>
    <row r="944" spans="1:20"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row>
    <row r="945" spans="1:20"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row>
    <row r="946" spans="1:20"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row>
    <row r="947" spans="1:20"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row>
    <row r="948" spans="1:20"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row>
    <row r="949" spans="1:20"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row>
    <row r="950" spans="1:20"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row>
    <row r="951" spans="1:20"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row>
    <row r="952" spans="1:20"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row>
    <row r="953" spans="1:20"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row>
    <row r="954" spans="1:20"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row>
    <row r="955" spans="1:20"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row>
    <row r="956" spans="1:20"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row>
    <row r="957" spans="1:20"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row>
    <row r="958" spans="1:20"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row>
    <row r="959" spans="1:20"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row>
    <row r="960" spans="1:20"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row>
    <row r="961" spans="1:20"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row>
    <row r="962" spans="1:20"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row>
    <row r="963" spans="1:20"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row>
    <row r="964" spans="1:20"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row>
    <row r="965" spans="1:20"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row>
    <row r="966" spans="1:20"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row>
    <row r="967" spans="1:20"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row>
    <row r="968" spans="1:20"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row>
    <row r="969" spans="1:20"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row>
    <row r="970" spans="1:20"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row>
    <row r="971" spans="1:20"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row>
    <row r="972" spans="1:20"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row>
    <row r="973" spans="1:20"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row>
    <row r="974" spans="1:20"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row>
    <row r="975" spans="1:20"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row>
    <row r="976" spans="1:20"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row>
    <row r="977" spans="1:20"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row>
    <row r="978" spans="1:20"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row>
    <row r="979" spans="1:20"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row>
    <row r="980" spans="1:20"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row>
    <row r="981" spans="1:20"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row>
    <row r="982" spans="1:20"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row>
    <row r="983" spans="1:20"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row>
    <row r="984" spans="1:20"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row>
    <row r="985" spans="1:20"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row>
    <row r="986" spans="1:20"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row>
    <row r="987" spans="1:20"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row>
    <row r="988" spans="1:20"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row>
    <row r="989" spans="1:20"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row>
    <row r="990" spans="1:20"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row>
    <row r="991" spans="1:20"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row>
    <row r="992" spans="1:20"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row>
    <row r="993" spans="1:20"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row>
    <row r="994" spans="1:20"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row>
    <row r="995" spans="1:20"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row>
    <row r="996" spans="1:20"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row>
    <row r="997" spans="1:20"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row>
    <row r="998" spans="1:20"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row>
    <row r="999" spans="1:20"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row>
    <row r="1000" spans="1:20"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K12" sqref="K12"/>
    </sheetView>
  </sheetViews>
  <sheetFormatPr defaultColWidth="14.42578125" defaultRowHeight="15" customHeight="1"/>
  <cols>
    <col min="1" max="1" width="6.42578125" style="890" customWidth="1"/>
    <col min="2" max="2" width="6.140625" style="890" customWidth="1"/>
    <col min="3" max="3" width="56.140625" style="890" customWidth="1"/>
    <col min="4" max="5" width="21.85546875" style="890" customWidth="1"/>
    <col min="6" max="6" width="9.140625" style="890" customWidth="1"/>
    <col min="7" max="25" width="8.42578125" style="890" customWidth="1"/>
    <col min="26" max="16384" width="14.42578125" style="890"/>
  </cols>
  <sheetData>
    <row r="1" spans="1:26" ht="21" customHeight="1">
      <c r="A1" s="892"/>
      <c r="B1" s="2606" t="s">
        <v>964</v>
      </c>
      <c r="C1" s="2605"/>
      <c r="D1" s="2605"/>
      <c r="E1" s="2605"/>
      <c r="F1" s="892"/>
      <c r="G1" s="892"/>
      <c r="H1" s="892"/>
      <c r="I1" s="892"/>
      <c r="J1" s="892"/>
      <c r="K1" s="892"/>
      <c r="L1" s="892"/>
      <c r="M1" s="892"/>
      <c r="N1" s="892"/>
      <c r="O1" s="892"/>
      <c r="P1" s="892"/>
      <c r="Q1" s="892"/>
      <c r="R1" s="892"/>
      <c r="S1" s="892"/>
      <c r="T1" s="892"/>
      <c r="U1" s="892"/>
      <c r="V1" s="892"/>
      <c r="W1" s="892"/>
      <c r="X1" s="892"/>
      <c r="Y1" s="892"/>
      <c r="Z1" s="891"/>
    </row>
    <row r="2" spans="1:26" ht="21" customHeight="1">
      <c r="A2" s="892"/>
      <c r="B2" s="2606" t="s">
        <v>963</v>
      </c>
      <c r="C2" s="2605"/>
      <c r="D2" s="2605"/>
      <c r="E2" s="2605"/>
      <c r="F2" s="892"/>
      <c r="G2" s="892"/>
      <c r="H2" s="892"/>
      <c r="I2" s="892"/>
      <c r="J2" s="892"/>
      <c r="K2" s="892"/>
      <c r="L2" s="892"/>
      <c r="M2" s="892"/>
      <c r="N2" s="892"/>
      <c r="O2" s="892"/>
      <c r="P2" s="892"/>
      <c r="Q2" s="892"/>
      <c r="R2" s="892"/>
      <c r="S2" s="892"/>
      <c r="T2" s="892"/>
      <c r="U2" s="892"/>
      <c r="V2" s="892"/>
      <c r="W2" s="892"/>
      <c r="X2" s="892"/>
      <c r="Y2" s="892"/>
      <c r="Z2" s="891"/>
    </row>
    <row r="3" spans="1:26" ht="21" customHeight="1" thickBot="1">
      <c r="A3" s="892"/>
      <c r="B3" s="2629" t="s">
        <v>962</v>
      </c>
      <c r="C3" s="2605"/>
      <c r="D3" s="2605"/>
      <c r="E3" s="2605"/>
      <c r="F3" s="892"/>
      <c r="G3" s="892"/>
      <c r="H3" s="892"/>
      <c r="I3" s="892"/>
      <c r="J3" s="892"/>
      <c r="K3" s="892"/>
      <c r="L3" s="892"/>
      <c r="M3" s="892"/>
      <c r="N3" s="892"/>
      <c r="O3" s="892"/>
      <c r="P3" s="892"/>
      <c r="Q3" s="892"/>
      <c r="R3" s="892"/>
      <c r="S3" s="892"/>
      <c r="T3" s="892"/>
      <c r="U3" s="892"/>
      <c r="V3" s="892"/>
      <c r="W3" s="892"/>
      <c r="X3" s="892"/>
      <c r="Y3" s="892"/>
      <c r="Z3" s="891"/>
    </row>
    <row r="4" spans="1:26" ht="29.25" customHeight="1" thickTop="1">
      <c r="A4" s="892"/>
      <c r="B4" s="2609" t="s">
        <v>141</v>
      </c>
      <c r="C4" s="2618" t="s">
        <v>61</v>
      </c>
      <c r="D4" s="2598" t="s">
        <v>961</v>
      </c>
      <c r="E4" s="2600"/>
      <c r="F4" s="892"/>
      <c r="G4" s="892"/>
      <c r="H4" s="892"/>
      <c r="I4" s="892"/>
      <c r="J4" s="892"/>
      <c r="K4" s="892"/>
      <c r="L4" s="892"/>
      <c r="M4" s="892"/>
      <c r="N4" s="892"/>
      <c r="O4" s="892"/>
      <c r="P4" s="892"/>
      <c r="Q4" s="892"/>
      <c r="R4" s="892"/>
      <c r="S4" s="892"/>
      <c r="T4" s="892"/>
      <c r="U4" s="892"/>
      <c r="V4" s="892"/>
      <c r="W4" s="892"/>
      <c r="X4" s="892"/>
      <c r="Y4" s="892"/>
      <c r="Z4" s="891"/>
    </row>
    <row r="5" spans="1:26" ht="29.25" customHeight="1">
      <c r="A5" s="892"/>
      <c r="B5" s="2610"/>
      <c r="C5" s="2619"/>
      <c r="D5" s="1034" t="s">
        <v>699</v>
      </c>
      <c r="E5" s="1033" t="s">
        <v>700</v>
      </c>
      <c r="F5" s="892"/>
      <c r="G5" s="892"/>
      <c r="H5" s="892"/>
      <c r="I5" s="892"/>
      <c r="J5" s="892"/>
      <c r="K5" s="892"/>
      <c r="L5" s="892"/>
      <c r="M5" s="892"/>
      <c r="N5" s="892"/>
      <c r="O5" s="892"/>
      <c r="P5" s="892"/>
      <c r="Q5" s="892"/>
      <c r="R5" s="892"/>
      <c r="S5" s="892"/>
      <c r="T5" s="892"/>
      <c r="U5" s="892"/>
      <c r="V5" s="892"/>
      <c r="W5" s="892"/>
      <c r="X5" s="892"/>
      <c r="Y5" s="892"/>
      <c r="Z5" s="891"/>
    </row>
    <row r="6" spans="1:26" ht="31.5" customHeight="1">
      <c r="A6" s="892"/>
      <c r="B6" s="926">
        <v>1</v>
      </c>
      <c r="C6" s="1032" t="s">
        <v>960</v>
      </c>
      <c r="D6" s="989">
        <v>20.600270939654049</v>
      </c>
      <c r="E6" s="925">
        <v>44.748726239638906</v>
      </c>
      <c r="F6" s="892"/>
      <c r="G6" s="892"/>
      <c r="H6" s="892"/>
      <c r="I6" s="892"/>
      <c r="J6" s="892"/>
      <c r="K6" s="892"/>
      <c r="L6" s="892"/>
      <c r="M6" s="892"/>
      <c r="N6" s="892"/>
      <c r="O6" s="892"/>
      <c r="P6" s="892"/>
      <c r="Q6" s="892"/>
      <c r="R6" s="892"/>
      <c r="S6" s="892"/>
      <c r="T6" s="892"/>
      <c r="U6" s="892"/>
      <c r="V6" s="892"/>
      <c r="W6" s="892"/>
      <c r="X6" s="892"/>
      <c r="Y6" s="892"/>
      <c r="Z6" s="891"/>
    </row>
    <row r="7" spans="1:26" ht="31.5" customHeight="1">
      <c r="A7" s="892"/>
      <c r="B7" s="924">
        <v>2</v>
      </c>
      <c r="C7" s="1031" t="s">
        <v>959</v>
      </c>
      <c r="D7" s="923">
        <v>34.474951166371447</v>
      </c>
      <c r="E7" s="921">
        <v>31.90340303213852</v>
      </c>
      <c r="F7" s="892"/>
      <c r="G7" s="892"/>
      <c r="H7" s="892"/>
      <c r="I7" s="892"/>
      <c r="J7" s="892"/>
      <c r="K7" s="892"/>
      <c r="L7" s="892"/>
      <c r="M7" s="892"/>
      <c r="N7" s="892"/>
      <c r="O7" s="892"/>
      <c r="P7" s="892"/>
      <c r="Q7" s="892"/>
      <c r="R7" s="892"/>
      <c r="S7" s="892"/>
      <c r="T7" s="892"/>
      <c r="U7" s="892"/>
      <c r="V7" s="892"/>
      <c r="W7" s="892"/>
      <c r="X7" s="892"/>
      <c r="Y7" s="892"/>
      <c r="Z7" s="891"/>
    </row>
    <row r="8" spans="1:26" ht="31.5" customHeight="1">
      <c r="A8" s="892"/>
      <c r="B8" s="924">
        <v>3</v>
      </c>
      <c r="C8" s="1031" t="s">
        <v>958</v>
      </c>
      <c r="D8" s="923">
        <v>9.2997295995338867</v>
      </c>
      <c r="E8" s="921">
        <v>1.8504357420940942E-3</v>
      </c>
      <c r="F8" s="892"/>
      <c r="G8" s="892"/>
      <c r="H8" s="892"/>
      <c r="I8" s="892"/>
      <c r="J8" s="892"/>
      <c r="K8" s="892"/>
      <c r="L8" s="892"/>
      <c r="M8" s="892"/>
      <c r="N8" s="892"/>
      <c r="O8" s="892"/>
      <c r="P8" s="892"/>
      <c r="Q8" s="892"/>
      <c r="R8" s="892"/>
      <c r="S8" s="892"/>
      <c r="T8" s="892"/>
      <c r="U8" s="892"/>
      <c r="V8" s="892"/>
      <c r="W8" s="892"/>
      <c r="X8" s="892"/>
      <c r="Y8" s="892"/>
      <c r="Z8" s="891"/>
    </row>
    <row r="9" spans="1:26" ht="45.75" customHeight="1">
      <c r="A9" s="892"/>
      <c r="B9" s="924">
        <v>4</v>
      </c>
      <c r="C9" s="1031" t="s">
        <v>957</v>
      </c>
      <c r="D9" s="923">
        <v>16.587669661223156</v>
      </c>
      <c r="E9" s="921">
        <v>9.7600094393903825E-2</v>
      </c>
      <c r="F9" s="892"/>
      <c r="G9" s="892"/>
      <c r="H9" s="892"/>
      <c r="I9" s="892"/>
      <c r="J9" s="892"/>
      <c r="K9" s="892"/>
      <c r="L9" s="892"/>
      <c r="M9" s="892"/>
      <c r="N9" s="892"/>
      <c r="O9" s="892"/>
      <c r="P9" s="892"/>
      <c r="Q9" s="892"/>
      <c r="R9" s="892"/>
      <c r="S9" s="892"/>
      <c r="T9" s="892"/>
      <c r="U9" s="892"/>
      <c r="V9" s="892"/>
      <c r="W9" s="892"/>
      <c r="X9" s="892"/>
      <c r="Y9" s="892"/>
      <c r="Z9" s="891"/>
    </row>
    <row r="10" spans="1:26" ht="31.5" customHeight="1">
      <c r="A10" s="892"/>
      <c r="B10" s="924">
        <v>5</v>
      </c>
      <c r="C10" s="1031" t="s">
        <v>956</v>
      </c>
      <c r="D10" s="923">
        <v>8.4832834004619961</v>
      </c>
      <c r="E10" s="921">
        <v>0.85008871048996992</v>
      </c>
      <c r="F10" s="892"/>
      <c r="G10" s="892"/>
      <c r="H10" s="892"/>
      <c r="I10" s="892"/>
      <c r="J10" s="892"/>
      <c r="K10" s="892"/>
      <c r="L10" s="892"/>
      <c r="M10" s="892"/>
      <c r="N10" s="892"/>
      <c r="O10" s="892"/>
      <c r="P10" s="892"/>
      <c r="Q10" s="892"/>
      <c r="R10" s="892"/>
      <c r="S10" s="892"/>
      <c r="T10" s="892"/>
      <c r="U10" s="892"/>
      <c r="V10" s="892"/>
      <c r="W10" s="892"/>
      <c r="X10" s="892"/>
      <c r="Y10" s="892"/>
      <c r="Z10" s="891"/>
    </row>
    <row r="11" spans="1:26" ht="31.5" customHeight="1">
      <c r="A11" s="892"/>
      <c r="B11" s="924">
        <v>6</v>
      </c>
      <c r="C11" s="1031" t="s">
        <v>955</v>
      </c>
      <c r="D11" s="923">
        <v>9.8007643583941171</v>
      </c>
      <c r="E11" s="921">
        <v>22.391818097957174</v>
      </c>
      <c r="F11" s="892"/>
      <c r="G11" s="892"/>
      <c r="H11" s="892"/>
      <c r="I11" s="892"/>
      <c r="J11" s="892"/>
      <c r="K11" s="892"/>
      <c r="L11" s="892"/>
      <c r="M11" s="892"/>
      <c r="N11" s="892"/>
      <c r="O11" s="892"/>
      <c r="P11" s="892"/>
      <c r="Q11" s="892"/>
      <c r="R11" s="892"/>
      <c r="S11" s="892"/>
      <c r="T11" s="892"/>
      <c r="U11" s="892"/>
      <c r="V11" s="892"/>
      <c r="W11" s="892"/>
      <c r="X11" s="892"/>
      <c r="Y11" s="892"/>
      <c r="Z11" s="891"/>
    </row>
    <row r="12" spans="1:26" ht="31.5" customHeight="1">
      <c r="A12" s="892"/>
      <c r="B12" s="924">
        <v>7</v>
      </c>
      <c r="C12" s="1031" t="s">
        <v>954</v>
      </c>
      <c r="D12" s="923">
        <v>0.75333087436134349</v>
      </c>
      <c r="E12" s="921">
        <v>6.5133896394403337E-3</v>
      </c>
      <c r="F12" s="892"/>
      <c r="G12" s="892"/>
      <c r="H12" s="892"/>
      <c r="I12" s="892"/>
      <c r="J12" s="892"/>
      <c r="K12" s="892"/>
      <c r="L12" s="892"/>
      <c r="M12" s="892"/>
      <c r="N12" s="892"/>
      <c r="O12" s="892"/>
      <c r="P12" s="892"/>
      <c r="Q12" s="892"/>
      <c r="R12" s="892"/>
      <c r="S12" s="892"/>
      <c r="T12" s="892"/>
      <c r="U12" s="892"/>
      <c r="V12" s="892"/>
      <c r="W12" s="892"/>
      <c r="X12" s="892"/>
      <c r="Y12" s="892"/>
      <c r="Z12" s="891"/>
    </row>
    <row r="13" spans="1:26" ht="31.5" customHeight="1" thickBot="1">
      <c r="A13" s="892"/>
      <c r="B13" s="1030"/>
      <c r="C13" s="1029" t="s">
        <v>305</v>
      </c>
      <c r="D13" s="1028">
        <v>100</v>
      </c>
      <c r="E13" s="900">
        <v>100</v>
      </c>
      <c r="F13" s="892"/>
      <c r="G13" s="892"/>
      <c r="H13" s="892"/>
      <c r="I13" s="892"/>
      <c r="J13" s="892"/>
      <c r="K13" s="892"/>
      <c r="L13" s="892"/>
      <c r="M13" s="892"/>
      <c r="N13" s="892"/>
      <c r="O13" s="892"/>
      <c r="P13" s="892"/>
      <c r="Q13" s="892"/>
      <c r="R13" s="892"/>
      <c r="S13" s="892"/>
      <c r="T13" s="892"/>
      <c r="U13" s="892"/>
      <c r="V13" s="892"/>
      <c r="W13" s="892"/>
      <c r="X13" s="892"/>
      <c r="Y13" s="892"/>
      <c r="Z13" s="891"/>
    </row>
    <row r="14" spans="1:26" ht="21" customHeight="1" thickTop="1">
      <c r="A14" s="892"/>
      <c r="B14" s="1027" t="s">
        <v>953</v>
      </c>
      <c r="C14" s="892"/>
      <c r="D14" s="893"/>
      <c r="E14" s="893"/>
      <c r="F14" s="892"/>
      <c r="G14" s="892"/>
      <c r="H14" s="892"/>
      <c r="I14" s="892"/>
      <c r="J14" s="892"/>
      <c r="K14" s="892"/>
      <c r="L14" s="892"/>
      <c r="M14" s="892"/>
      <c r="N14" s="892"/>
      <c r="O14" s="892"/>
      <c r="P14" s="892"/>
      <c r="Q14" s="892"/>
      <c r="R14" s="892"/>
      <c r="S14" s="892"/>
      <c r="T14" s="892"/>
      <c r="U14" s="892"/>
      <c r="V14" s="892"/>
      <c r="W14" s="892"/>
      <c r="X14" s="892"/>
      <c r="Y14" s="892"/>
      <c r="Z14" s="891"/>
    </row>
    <row r="15" spans="1:26" ht="21" customHeight="1">
      <c r="A15" s="892"/>
      <c r="B15" s="892"/>
      <c r="C15" s="892"/>
      <c r="D15" s="893"/>
      <c r="E15" s="893"/>
      <c r="F15" s="892"/>
      <c r="G15" s="892"/>
      <c r="H15" s="892"/>
      <c r="I15" s="892"/>
      <c r="J15" s="892"/>
      <c r="K15" s="892"/>
      <c r="L15" s="892"/>
      <c r="M15" s="892"/>
      <c r="N15" s="892"/>
      <c r="O15" s="892"/>
      <c r="P15" s="892"/>
      <c r="Q15" s="892"/>
      <c r="R15" s="892"/>
      <c r="S15" s="892"/>
      <c r="T15" s="892"/>
      <c r="U15" s="892"/>
      <c r="V15" s="892"/>
      <c r="W15" s="892"/>
      <c r="X15" s="892"/>
      <c r="Y15" s="892"/>
      <c r="Z15" s="891"/>
    </row>
    <row r="16" spans="1:26" ht="21" customHeight="1">
      <c r="A16" s="892"/>
      <c r="B16" s="892"/>
      <c r="C16" s="892"/>
      <c r="D16" s="893"/>
      <c r="E16" s="893"/>
      <c r="F16" s="892"/>
      <c r="G16" s="892"/>
      <c r="H16" s="892"/>
      <c r="I16" s="892"/>
      <c r="J16" s="892"/>
      <c r="K16" s="892"/>
      <c r="L16" s="892"/>
      <c r="M16" s="892"/>
      <c r="N16" s="892"/>
      <c r="O16" s="892"/>
      <c r="P16" s="892"/>
      <c r="Q16" s="892"/>
      <c r="R16" s="892"/>
      <c r="S16" s="892"/>
      <c r="T16" s="892"/>
      <c r="U16" s="892"/>
      <c r="V16" s="892"/>
      <c r="W16" s="892"/>
      <c r="X16" s="892"/>
      <c r="Y16" s="892"/>
      <c r="Z16" s="891"/>
    </row>
    <row r="17" spans="1:26" ht="21" customHeight="1">
      <c r="A17" s="892"/>
      <c r="B17" s="892"/>
      <c r="C17" s="892"/>
      <c r="D17" s="893"/>
      <c r="E17" s="893"/>
      <c r="F17" s="892"/>
      <c r="G17" s="892"/>
      <c r="H17" s="892"/>
      <c r="I17" s="892"/>
      <c r="J17" s="892"/>
      <c r="K17" s="892"/>
      <c r="L17" s="892"/>
      <c r="M17" s="892"/>
      <c r="N17" s="892"/>
      <c r="O17" s="892"/>
      <c r="P17" s="892"/>
      <c r="Q17" s="892"/>
      <c r="R17" s="892"/>
      <c r="S17" s="892"/>
      <c r="T17" s="892"/>
      <c r="U17" s="892"/>
      <c r="V17" s="892"/>
      <c r="W17" s="892"/>
      <c r="X17" s="892"/>
      <c r="Y17" s="892"/>
      <c r="Z17" s="891"/>
    </row>
    <row r="18" spans="1:26" ht="21" customHeight="1">
      <c r="A18" s="892"/>
      <c r="B18" s="892"/>
      <c r="C18" s="892"/>
      <c r="D18" s="893"/>
      <c r="E18" s="893"/>
      <c r="F18" s="892"/>
      <c r="G18" s="892"/>
      <c r="H18" s="892"/>
      <c r="I18" s="892"/>
      <c r="J18" s="892"/>
      <c r="K18" s="892"/>
      <c r="L18" s="892"/>
      <c r="M18" s="892"/>
      <c r="N18" s="892"/>
      <c r="O18" s="892"/>
      <c r="P18" s="892"/>
      <c r="Q18" s="892"/>
      <c r="R18" s="892"/>
      <c r="S18" s="892"/>
      <c r="T18" s="892"/>
      <c r="U18" s="892"/>
      <c r="V18" s="892"/>
      <c r="W18" s="892"/>
      <c r="X18" s="892"/>
      <c r="Y18" s="892"/>
      <c r="Z18" s="891"/>
    </row>
    <row r="19" spans="1:26" ht="21" customHeight="1">
      <c r="A19" s="892"/>
      <c r="B19" s="892"/>
      <c r="C19" s="892"/>
      <c r="D19" s="893"/>
      <c r="E19" s="893"/>
      <c r="F19" s="892"/>
      <c r="G19" s="892"/>
      <c r="H19" s="892"/>
      <c r="I19" s="892"/>
      <c r="J19" s="892"/>
      <c r="K19" s="892"/>
      <c r="L19" s="892"/>
      <c r="M19" s="892"/>
      <c r="N19" s="892"/>
      <c r="O19" s="892"/>
      <c r="P19" s="892"/>
      <c r="Q19" s="892"/>
      <c r="R19" s="892"/>
      <c r="S19" s="892"/>
      <c r="T19" s="892"/>
      <c r="U19" s="892"/>
      <c r="V19" s="892"/>
      <c r="W19" s="892"/>
      <c r="X19" s="892"/>
      <c r="Y19" s="892"/>
      <c r="Z19" s="891"/>
    </row>
    <row r="20" spans="1:26" ht="21" customHeight="1">
      <c r="A20" s="892"/>
      <c r="B20" s="892"/>
      <c r="C20" s="892"/>
      <c r="D20" s="893"/>
      <c r="E20" s="893"/>
      <c r="F20" s="892"/>
      <c r="G20" s="892"/>
      <c r="H20" s="892"/>
      <c r="I20" s="892"/>
      <c r="J20" s="892"/>
      <c r="K20" s="892"/>
      <c r="L20" s="892"/>
      <c r="M20" s="892"/>
      <c r="N20" s="892"/>
      <c r="O20" s="892"/>
      <c r="P20" s="892"/>
      <c r="Q20" s="892"/>
      <c r="R20" s="892"/>
      <c r="S20" s="892"/>
      <c r="T20" s="892"/>
      <c r="U20" s="892"/>
      <c r="V20" s="892"/>
      <c r="W20" s="892"/>
      <c r="X20" s="892"/>
      <c r="Y20" s="892"/>
      <c r="Z20" s="891"/>
    </row>
    <row r="21" spans="1:26" ht="21" customHeight="1">
      <c r="A21" s="892"/>
      <c r="B21" s="892"/>
      <c r="C21" s="892"/>
      <c r="D21" s="893"/>
      <c r="E21" s="893"/>
      <c r="F21" s="892"/>
      <c r="G21" s="892"/>
      <c r="H21" s="892"/>
      <c r="I21" s="892"/>
      <c r="J21" s="892"/>
      <c r="K21" s="892"/>
      <c r="L21" s="892"/>
      <c r="M21" s="892"/>
      <c r="N21" s="892"/>
      <c r="O21" s="892"/>
      <c r="P21" s="892"/>
      <c r="Q21" s="892"/>
      <c r="R21" s="892"/>
      <c r="S21" s="892"/>
      <c r="T21" s="892"/>
      <c r="U21" s="892"/>
      <c r="V21" s="892"/>
      <c r="W21" s="892"/>
      <c r="X21" s="892"/>
      <c r="Y21" s="892"/>
      <c r="Z21" s="891"/>
    </row>
    <row r="22" spans="1:26" ht="21" customHeight="1">
      <c r="A22" s="892"/>
      <c r="B22" s="892"/>
      <c r="C22" s="892"/>
      <c r="D22" s="893"/>
      <c r="E22" s="893"/>
      <c r="F22" s="892"/>
      <c r="G22" s="892"/>
      <c r="H22" s="892"/>
      <c r="I22" s="892"/>
      <c r="J22" s="892"/>
      <c r="K22" s="892"/>
      <c r="L22" s="892"/>
      <c r="M22" s="892"/>
      <c r="N22" s="892"/>
      <c r="O22" s="892"/>
      <c r="P22" s="892"/>
      <c r="Q22" s="892"/>
      <c r="R22" s="892"/>
      <c r="S22" s="892"/>
      <c r="T22" s="892"/>
      <c r="U22" s="892"/>
      <c r="V22" s="892"/>
      <c r="W22" s="892"/>
      <c r="X22" s="892"/>
      <c r="Y22" s="892"/>
      <c r="Z22" s="891"/>
    </row>
    <row r="23" spans="1:26" ht="21" customHeight="1">
      <c r="A23" s="892"/>
      <c r="B23" s="892"/>
      <c r="C23" s="892"/>
      <c r="D23" s="893"/>
      <c r="E23" s="893"/>
      <c r="F23" s="892"/>
      <c r="G23" s="892"/>
      <c r="H23" s="892"/>
      <c r="I23" s="892"/>
      <c r="J23" s="892"/>
      <c r="K23" s="892"/>
      <c r="L23" s="892"/>
      <c r="M23" s="892"/>
      <c r="N23" s="892"/>
      <c r="O23" s="892"/>
      <c r="P23" s="892"/>
      <c r="Q23" s="892"/>
      <c r="R23" s="892"/>
      <c r="S23" s="892"/>
      <c r="T23" s="892"/>
      <c r="U23" s="892"/>
      <c r="V23" s="892"/>
      <c r="W23" s="892"/>
      <c r="X23" s="892"/>
      <c r="Y23" s="892"/>
      <c r="Z23" s="891"/>
    </row>
    <row r="24" spans="1:26" ht="21" customHeight="1">
      <c r="A24" s="892"/>
      <c r="B24" s="892"/>
      <c r="C24" s="892"/>
      <c r="D24" s="893"/>
      <c r="E24" s="893"/>
      <c r="F24" s="892"/>
      <c r="G24" s="892"/>
      <c r="H24" s="892"/>
      <c r="I24" s="892"/>
      <c r="J24" s="892"/>
      <c r="K24" s="892"/>
      <c r="L24" s="892"/>
      <c r="M24" s="892"/>
      <c r="N24" s="892"/>
      <c r="O24" s="892"/>
      <c r="P24" s="892"/>
      <c r="Q24" s="892"/>
      <c r="R24" s="892"/>
      <c r="S24" s="892"/>
      <c r="T24" s="892"/>
      <c r="U24" s="892"/>
      <c r="V24" s="892"/>
      <c r="W24" s="892"/>
      <c r="X24" s="892"/>
      <c r="Y24" s="892"/>
      <c r="Z24" s="891"/>
    </row>
    <row r="25" spans="1:26" ht="21" customHeight="1">
      <c r="A25" s="892"/>
      <c r="B25" s="892"/>
      <c r="C25" s="892"/>
      <c r="D25" s="893"/>
      <c r="E25" s="893"/>
      <c r="F25" s="892"/>
      <c r="G25" s="892"/>
      <c r="H25" s="892"/>
      <c r="I25" s="892"/>
      <c r="J25" s="892"/>
      <c r="K25" s="892"/>
      <c r="L25" s="892"/>
      <c r="M25" s="892"/>
      <c r="N25" s="892"/>
      <c r="O25" s="892"/>
      <c r="P25" s="892"/>
      <c r="Q25" s="892"/>
      <c r="R25" s="892"/>
      <c r="S25" s="892"/>
      <c r="T25" s="892"/>
      <c r="U25" s="892"/>
      <c r="V25" s="892"/>
      <c r="W25" s="892"/>
      <c r="X25" s="892"/>
      <c r="Y25" s="892"/>
      <c r="Z25" s="891"/>
    </row>
    <row r="26" spans="1:26" ht="21" customHeight="1">
      <c r="A26" s="892"/>
      <c r="B26" s="892"/>
      <c r="C26" s="892"/>
      <c r="D26" s="893"/>
      <c r="E26" s="893"/>
      <c r="F26" s="892"/>
      <c r="G26" s="892"/>
      <c r="H26" s="892"/>
      <c r="I26" s="892"/>
      <c r="J26" s="892"/>
      <c r="K26" s="892"/>
      <c r="L26" s="892"/>
      <c r="M26" s="892"/>
      <c r="N26" s="892"/>
      <c r="O26" s="892"/>
      <c r="P26" s="892"/>
      <c r="Q26" s="892"/>
      <c r="R26" s="892"/>
      <c r="S26" s="892"/>
      <c r="T26" s="892"/>
      <c r="U26" s="892"/>
      <c r="V26" s="892"/>
      <c r="W26" s="892"/>
      <c r="X26" s="892"/>
      <c r="Y26" s="892"/>
      <c r="Z26" s="891"/>
    </row>
    <row r="27" spans="1:26" ht="21" customHeight="1">
      <c r="A27" s="892"/>
      <c r="B27" s="892"/>
      <c r="C27" s="892"/>
      <c r="D27" s="893"/>
      <c r="E27" s="893"/>
      <c r="F27" s="892"/>
      <c r="G27" s="892"/>
      <c r="H27" s="892"/>
      <c r="I27" s="892"/>
      <c r="J27" s="892"/>
      <c r="K27" s="892"/>
      <c r="L27" s="892"/>
      <c r="M27" s="892"/>
      <c r="N27" s="892"/>
      <c r="O27" s="892"/>
      <c r="P27" s="892"/>
      <c r="Q27" s="892"/>
      <c r="R27" s="892"/>
      <c r="S27" s="892"/>
      <c r="T27" s="892"/>
      <c r="U27" s="892"/>
      <c r="V27" s="892"/>
      <c r="W27" s="892"/>
      <c r="X27" s="892"/>
      <c r="Y27" s="892"/>
      <c r="Z27" s="891"/>
    </row>
    <row r="28" spans="1:26" ht="21" customHeight="1">
      <c r="A28" s="892"/>
      <c r="B28" s="892"/>
      <c r="C28" s="892"/>
      <c r="D28" s="893"/>
      <c r="E28" s="893"/>
      <c r="F28" s="892"/>
      <c r="G28" s="892"/>
      <c r="H28" s="892"/>
      <c r="I28" s="892"/>
      <c r="J28" s="892"/>
      <c r="K28" s="892"/>
      <c r="L28" s="892"/>
      <c r="M28" s="892"/>
      <c r="N28" s="892"/>
      <c r="O28" s="892"/>
      <c r="P28" s="892"/>
      <c r="Q28" s="892"/>
      <c r="R28" s="892"/>
      <c r="S28" s="892"/>
      <c r="T28" s="892"/>
      <c r="U28" s="892"/>
      <c r="V28" s="892"/>
      <c r="W28" s="892"/>
      <c r="X28" s="892"/>
      <c r="Y28" s="892"/>
      <c r="Z28" s="891"/>
    </row>
    <row r="29" spans="1:26" ht="21" customHeight="1">
      <c r="A29" s="892"/>
      <c r="B29" s="892"/>
      <c r="C29" s="892"/>
      <c r="D29" s="893"/>
      <c r="E29" s="893"/>
      <c r="F29" s="892"/>
      <c r="G29" s="892"/>
      <c r="H29" s="892"/>
      <c r="I29" s="892"/>
      <c r="J29" s="892"/>
      <c r="K29" s="892"/>
      <c r="L29" s="892"/>
      <c r="M29" s="892"/>
      <c r="N29" s="892"/>
      <c r="O29" s="892"/>
      <c r="P29" s="892"/>
      <c r="Q29" s="892"/>
      <c r="R29" s="892"/>
      <c r="S29" s="892"/>
      <c r="T29" s="892"/>
      <c r="U29" s="892"/>
      <c r="V29" s="892"/>
      <c r="W29" s="892"/>
      <c r="X29" s="892"/>
      <c r="Y29" s="892"/>
      <c r="Z29" s="891"/>
    </row>
    <row r="30" spans="1:26" ht="21" customHeight="1">
      <c r="A30" s="892"/>
      <c r="B30" s="892"/>
      <c r="C30" s="892"/>
      <c r="D30" s="893"/>
      <c r="E30" s="893"/>
      <c r="F30" s="892"/>
      <c r="G30" s="892"/>
      <c r="H30" s="892"/>
      <c r="I30" s="892"/>
      <c r="J30" s="892"/>
      <c r="K30" s="892"/>
      <c r="L30" s="892"/>
      <c r="M30" s="892"/>
      <c r="N30" s="892"/>
      <c r="O30" s="892"/>
      <c r="P30" s="892"/>
      <c r="Q30" s="892"/>
      <c r="R30" s="892"/>
      <c r="S30" s="892"/>
      <c r="T30" s="892"/>
      <c r="U30" s="892"/>
      <c r="V30" s="892"/>
      <c r="W30" s="892"/>
      <c r="X30" s="892"/>
      <c r="Y30" s="892"/>
      <c r="Z30" s="891"/>
    </row>
    <row r="31" spans="1:26" ht="21" customHeight="1">
      <c r="A31" s="892"/>
      <c r="B31" s="892"/>
      <c r="C31" s="892"/>
      <c r="D31" s="893"/>
      <c r="E31" s="893"/>
      <c r="F31" s="892"/>
      <c r="G31" s="892"/>
      <c r="H31" s="892"/>
      <c r="I31" s="892"/>
      <c r="J31" s="892"/>
      <c r="K31" s="892"/>
      <c r="L31" s="892"/>
      <c r="M31" s="892"/>
      <c r="N31" s="892"/>
      <c r="O31" s="892"/>
      <c r="P31" s="892"/>
      <c r="Q31" s="892"/>
      <c r="R31" s="892"/>
      <c r="S31" s="892"/>
      <c r="T31" s="892"/>
      <c r="U31" s="892"/>
      <c r="V31" s="892"/>
      <c r="W31" s="892"/>
      <c r="X31" s="892"/>
      <c r="Y31" s="892"/>
      <c r="Z31" s="891"/>
    </row>
    <row r="32" spans="1:26" ht="21" customHeight="1">
      <c r="A32" s="892"/>
      <c r="B32" s="892"/>
      <c r="C32" s="892"/>
      <c r="D32" s="893"/>
      <c r="E32" s="893"/>
      <c r="F32" s="892"/>
      <c r="G32" s="892"/>
      <c r="H32" s="892"/>
      <c r="I32" s="892"/>
      <c r="J32" s="892"/>
      <c r="K32" s="892"/>
      <c r="L32" s="892"/>
      <c r="M32" s="892"/>
      <c r="N32" s="892"/>
      <c r="O32" s="892"/>
      <c r="P32" s="892"/>
      <c r="Q32" s="892"/>
      <c r="R32" s="892"/>
      <c r="S32" s="892"/>
      <c r="T32" s="892"/>
      <c r="U32" s="892"/>
      <c r="V32" s="892"/>
      <c r="W32" s="892"/>
      <c r="X32" s="892"/>
      <c r="Y32" s="892"/>
      <c r="Z32" s="891"/>
    </row>
    <row r="33" spans="1:26" ht="21" customHeight="1">
      <c r="A33" s="892"/>
      <c r="B33" s="892"/>
      <c r="C33" s="892"/>
      <c r="D33" s="893"/>
      <c r="E33" s="893"/>
      <c r="F33" s="892"/>
      <c r="G33" s="892"/>
      <c r="H33" s="892"/>
      <c r="I33" s="892"/>
      <c r="J33" s="892"/>
      <c r="K33" s="892"/>
      <c r="L33" s="892"/>
      <c r="M33" s="892"/>
      <c r="N33" s="892"/>
      <c r="O33" s="892"/>
      <c r="P33" s="892"/>
      <c r="Q33" s="892"/>
      <c r="R33" s="892"/>
      <c r="S33" s="892"/>
      <c r="T33" s="892"/>
      <c r="U33" s="892"/>
      <c r="V33" s="892"/>
      <c r="W33" s="892"/>
      <c r="X33" s="892"/>
      <c r="Y33" s="892"/>
      <c r="Z33" s="891"/>
    </row>
    <row r="34" spans="1:26" ht="21" customHeight="1">
      <c r="A34" s="892"/>
      <c r="B34" s="892"/>
      <c r="C34" s="892"/>
      <c r="D34" s="893"/>
      <c r="E34" s="893"/>
      <c r="F34" s="892"/>
      <c r="G34" s="892"/>
      <c r="H34" s="892"/>
      <c r="I34" s="892"/>
      <c r="J34" s="892"/>
      <c r="K34" s="892"/>
      <c r="L34" s="892"/>
      <c r="M34" s="892"/>
      <c r="N34" s="892"/>
      <c r="O34" s="892"/>
      <c r="P34" s="892"/>
      <c r="Q34" s="892"/>
      <c r="R34" s="892"/>
      <c r="S34" s="892"/>
      <c r="T34" s="892"/>
      <c r="U34" s="892"/>
      <c r="V34" s="892"/>
      <c r="W34" s="892"/>
      <c r="X34" s="892"/>
      <c r="Y34" s="892"/>
      <c r="Z34" s="891"/>
    </row>
    <row r="35" spans="1:26" ht="21" customHeight="1">
      <c r="A35" s="892"/>
      <c r="B35" s="892"/>
      <c r="C35" s="892"/>
      <c r="D35" s="893"/>
      <c r="E35" s="893"/>
      <c r="F35" s="892"/>
      <c r="G35" s="892"/>
      <c r="H35" s="892"/>
      <c r="I35" s="892"/>
      <c r="J35" s="892"/>
      <c r="K35" s="892"/>
      <c r="L35" s="892"/>
      <c r="M35" s="892"/>
      <c r="N35" s="892"/>
      <c r="O35" s="892"/>
      <c r="P35" s="892"/>
      <c r="Q35" s="892"/>
      <c r="R35" s="892"/>
      <c r="S35" s="892"/>
      <c r="T35" s="892"/>
      <c r="U35" s="892"/>
      <c r="V35" s="892"/>
      <c r="W35" s="892"/>
      <c r="X35" s="892"/>
      <c r="Y35" s="892"/>
      <c r="Z35" s="891"/>
    </row>
    <row r="36" spans="1:26" ht="21" customHeight="1">
      <c r="A36" s="892"/>
      <c r="B36" s="892"/>
      <c r="C36" s="892"/>
      <c r="D36" s="893"/>
      <c r="E36" s="893"/>
      <c r="F36" s="892"/>
      <c r="G36" s="892"/>
      <c r="H36" s="892"/>
      <c r="I36" s="892"/>
      <c r="J36" s="892"/>
      <c r="K36" s="892"/>
      <c r="L36" s="892"/>
      <c r="M36" s="892"/>
      <c r="N36" s="892"/>
      <c r="O36" s="892"/>
      <c r="P36" s="892"/>
      <c r="Q36" s="892"/>
      <c r="R36" s="892"/>
      <c r="S36" s="892"/>
      <c r="T36" s="892"/>
      <c r="U36" s="892"/>
      <c r="V36" s="892"/>
      <c r="W36" s="892"/>
      <c r="X36" s="892"/>
      <c r="Y36" s="892"/>
      <c r="Z36" s="891"/>
    </row>
    <row r="37" spans="1:26" ht="21" customHeight="1">
      <c r="A37" s="892"/>
      <c r="B37" s="892"/>
      <c r="C37" s="892"/>
      <c r="D37" s="893"/>
      <c r="E37" s="893"/>
      <c r="F37" s="892"/>
      <c r="G37" s="892"/>
      <c r="H37" s="892"/>
      <c r="I37" s="892"/>
      <c r="J37" s="892"/>
      <c r="K37" s="892"/>
      <c r="L37" s="892"/>
      <c r="M37" s="892"/>
      <c r="N37" s="892"/>
      <c r="O37" s="892"/>
      <c r="P37" s="892"/>
      <c r="Q37" s="892"/>
      <c r="R37" s="892"/>
      <c r="S37" s="892"/>
      <c r="T37" s="892"/>
      <c r="U37" s="892"/>
      <c r="V37" s="892"/>
      <c r="W37" s="892"/>
      <c r="X37" s="892"/>
      <c r="Y37" s="892"/>
      <c r="Z37" s="891"/>
    </row>
    <row r="38" spans="1:26" ht="21" customHeight="1">
      <c r="A38" s="892"/>
      <c r="B38" s="892"/>
      <c r="C38" s="892"/>
      <c r="D38" s="893"/>
      <c r="E38" s="893"/>
      <c r="F38" s="892"/>
      <c r="G38" s="892"/>
      <c r="H38" s="892"/>
      <c r="I38" s="892"/>
      <c r="J38" s="892"/>
      <c r="K38" s="892"/>
      <c r="L38" s="892"/>
      <c r="M38" s="892"/>
      <c r="N38" s="892"/>
      <c r="O38" s="892"/>
      <c r="P38" s="892"/>
      <c r="Q38" s="892"/>
      <c r="R38" s="892"/>
      <c r="S38" s="892"/>
      <c r="T38" s="892"/>
      <c r="U38" s="892"/>
      <c r="V38" s="892"/>
      <c r="W38" s="892"/>
      <c r="X38" s="892"/>
      <c r="Y38" s="892"/>
      <c r="Z38" s="891"/>
    </row>
    <row r="39" spans="1:26" ht="21" customHeight="1">
      <c r="A39" s="892"/>
      <c r="B39" s="892"/>
      <c r="C39" s="892"/>
      <c r="D39" s="893"/>
      <c r="E39" s="893"/>
      <c r="F39" s="892"/>
      <c r="G39" s="892"/>
      <c r="H39" s="892"/>
      <c r="I39" s="892"/>
      <c r="J39" s="892"/>
      <c r="K39" s="892"/>
      <c r="L39" s="892"/>
      <c r="M39" s="892"/>
      <c r="N39" s="892"/>
      <c r="O39" s="892"/>
      <c r="P39" s="892"/>
      <c r="Q39" s="892"/>
      <c r="R39" s="892"/>
      <c r="S39" s="892"/>
      <c r="T39" s="892"/>
      <c r="U39" s="892"/>
      <c r="V39" s="892"/>
      <c r="W39" s="892"/>
      <c r="X39" s="892"/>
      <c r="Y39" s="892"/>
      <c r="Z39" s="891"/>
    </row>
    <row r="40" spans="1:26" ht="21" customHeight="1">
      <c r="A40" s="892"/>
      <c r="B40" s="892"/>
      <c r="C40" s="892"/>
      <c r="D40" s="893"/>
      <c r="E40" s="893"/>
      <c r="F40" s="892"/>
      <c r="G40" s="892"/>
      <c r="H40" s="892"/>
      <c r="I40" s="892"/>
      <c r="J40" s="892"/>
      <c r="K40" s="892"/>
      <c r="L40" s="892"/>
      <c r="M40" s="892"/>
      <c r="N40" s="892"/>
      <c r="O40" s="892"/>
      <c r="P40" s="892"/>
      <c r="Q40" s="892"/>
      <c r="R40" s="892"/>
      <c r="S40" s="892"/>
      <c r="T40" s="892"/>
      <c r="U40" s="892"/>
      <c r="V40" s="892"/>
      <c r="W40" s="892"/>
      <c r="X40" s="892"/>
      <c r="Y40" s="892"/>
      <c r="Z40" s="891"/>
    </row>
    <row r="41" spans="1:26" ht="21" customHeight="1">
      <c r="A41" s="892"/>
      <c r="B41" s="892"/>
      <c r="C41" s="892"/>
      <c r="D41" s="893"/>
      <c r="E41" s="893"/>
      <c r="F41" s="892"/>
      <c r="G41" s="892"/>
      <c r="H41" s="892"/>
      <c r="I41" s="892"/>
      <c r="J41" s="892"/>
      <c r="K41" s="892"/>
      <c r="L41" s="892"/>
      <c r="M41" s="892"/>
      <c r="N41" s="892"/>
      <c r="O41" s="892"/>
      <c r="P41" s="892"/>
      <c r="Q41" s="892"/>
      <c r="R41" s="892"/>
      <c r="S41" s="892"/>
      <c r="T41" s="892"/>
      <c r="U41" s="892"/>
      <c r="V41" s="892"/>
      <c r="W41" s="892"/>
      <c r="X41" s="892"/>
      <c r="Y41" s="892"/>
      <c r="Z41" s="891"/>
    </row>
    <row r="42" spans="1:26" ht="21" customHeight="1">
      <c r="A42" s="892"/>
      <c r="B42" s="892"/>
      <c r="C42" s="892"/>
      <c r="D42" s="893"/>
      <c r="E42" s="893"/>
      <c r="F42" s="892"/>
      <c r="G42" s="892"/>
      <c r="H42" s="892"/>
      <c r="I42" s="892"/>
      <c r="J42" s="892"/>
      <c r="K42" s="892"/>
      <c r="L42" s="892"/>
      <c r="M42" s="892"/>
      <c r="N42" s="892"/>
      <c r="O42" s="892"/>
      <c r="P42" s="892"/>
      <c r="Q42" s="892"/>
      <c r="R42" s="892"/>
      <c r="S42" s="892"/>
      <c r="T42" s="892"/>
      <c r="U42" s="892"/>
      <c r="V42" s="892"/>
      <c r="W42" s="892"/>
      <c r="X42" s="892"/>
      <c r="Y42" s="892"/>
      <c r="Z42" s="891"/>
    </row>
    <row r="43" spans="1:26" ht="21" customHeight="1">
      <c r="A43" s="892"/>
      <c r="B43" s="892"/>
      <c r="C43" s="892"/>
      <c r="D43" s="893"/>
      <c r="E43" s="893"/>
      <c r="F43" s="892"/>
      <c r="G43" s="892"/>
      <c r="H43" s="892"/>
      <c r="I43" s="892"/>
      <c r="J43" s="892"/>
      <c r="K43" s="892"/>
      <c r="L43" s="892"/>
      <c r="M43" s="892"/>
      <c r="N43" s="892"/>
      <c r="O43" s="892"/>
      <c r="P43" s="892"/>
      <c r="Q43" s="892"/>
      <c r="R43" s="892"/>
      <c r="S43" s="892"/>
      <c r="T43" s="892"/>
      <c r="U43" s="892"/>
      <c r="V43" s="892"/>
      <c r="W43" s="892"/>
      <c r="X43" s="892"/>
      <c r="Y43" s="892"/>
      <c r="Z43" s="891"/>
    </row>
    <row r="44" spans="1:26" ht="21" customHeight="1">
      <c r="A44" s="892"/>
      <c r="B44" s="892"/>
      <c r="C44" s="892"/>
      <c r="D44" s="893"/>
      <c r="E44" s="893"/>
      <c r="F44" s="892"/>
      <c r="G44" s="892"/>
      <c r="H44" s="892"/>
      <c r="I44" s="892"/>
      <c r="J44" s="892"/>
      <c r="K44" s="892"/>
      <c r="L44" s="892"/>
      <c r="M44" s="892"/>
      <c r="N44" s="892"/>
      <c r="O44" s="892"/>
      <c r="P44" s="892"/>
      <c r="Q44" s="892"/>
      <c r="R44" s="892"/>
      <c r="S44" s="892"/>
      <c r="T44" s="892"/>
      <c r="U44" s="892"/>
      <c r="V44" s="892"/>
      <c r="W44" s="892"/>
      <c r="X44" s="892"/>
      <c r="Y44" s="892"/>
      <c r="Z44" s="891"/>
    </row>
    <row r="45" spans="1:26" ht="21" customHeight="1">
      <c r="A45" s="892"/>
      <c r="B45" s="892"/>
      <c r="C45" s="892"/>
      <c r="D45" s="893"/>
      <c r="E45" s="893"/>
      <c r="F45" s="892"/>
      <c r="G45" s="892"/>
      <c r="H45" s="892"/>
      <c r="I45" s="892"/>
      <c r="J45" s="892"/>
      <c r="K45" s="892"/>
      <c r="L45" s="892"/>
      <c r="M45" s="892"/>
      <c r="N45" s="892"/>
      <c r="O45" s="892"/>
      <c r="P45" s="892"/>
      <c r="Q45" s="892"/>
      <c r="R45" s="892"/>
      <c r="S45" s="892"/>
      <c r="T45" s="892"/>
      <c r="U45" s="892"/>
      <c r="V45" s="892"/>
      <c r="W45" s="892"/>
      <c r="X45" s="892"/>
      <c r="Y45" s="892"/>
      <c r="Z45" s="891"/>
    </row>
    <row r="46" spans="1:26" ht="21" customHeight="1">
      <c r="A46" s="892"/>
      <c r="B46" s="892"/>
      <c r="C46" s="892"/>
      <c r="D46" s="893"/>
      <c r="E46" s="893"/>
      <c r="F46" s="892"/>
      <c r="G46" s="892"/>
      <c r="H46" s="892"/>
      <c r="I46" s="892"/>
      <c r="J46" s="892"/>
      <c r="K46" s="892"/>
      <c r="L46" s="892"/>
      <c r="M46" s="892"/>
      <c r="N46" s="892"/>
      <c r="O46" s="892"/>
      <c r="P46" s="892"/>
      <c r="Q46" s="892"/>
      <c r="R46" s="892"/>
      <c r="S46" s="892"/>
      <c r="T46" s="892"/>
      <c r="U46" s="892"/>
      <c r="V46" s="892"/>
      <c r="W46" s="892"/>
      <c r="X46" s="892"/>
      <c r="Y46" s="892"/>
      <c r="Z46" s="891"/>
    </row>
    <row r="47" spans="1:26" ht="21" customHeight="1">
      <c r="A47" s="892"/>
      <c r="B47" s="892"/>
      <c r="C47" s="892"/>
      <c r="D47" s="893"/>
      <c r="E47" s="893"/>
      <c r="F47" s="892"/>
      <c r="G47" s="892"/>
      <c r="H47" s="892"/>
      <c r="I47" s="892"/>
      <c r="J47" s="892"/>
      <c r="K47" s="892"/>
      <c r="L47" s="892"/>
      <c r="M47" s="892"/>
      <c r="N47" s="892"/>
      <c r="O47" s="892"/>
      <c r="P47" s="892"/>
      <c r="Q47" s="892"/>
      <c r="R47" s="892"/>
      <c r="S47" s="892"/>
      <c r="T47" s="892"/>
      <c r="U47" s="892"/>
      <c r="V47" s="892"/>
      <c r="W47" s="892"/>
      <c r="X47" s="892"/>
      <c r="Y47" s="892"/>
      <c r="Z47" s="891"/>
    </row>
    <row r="48" spans="1:26" ht="21" customHeight="1">
      <c r="A48" s="892"/>
      <c r="B48" s="892"/>
      <c r="C48" s="892"/>
      <c r="D48" s="893"/>
      <c r="E48" s="893"/>
      <c r="F48" s="892"/>
      <c r="G48" s="892"/>
      <c r="H48" s="892"/>
      <c r="I48" s="892"/>
      <c r="J48" s="892"/>
      <c r="K48" s="892"/>
      <c r="L48" s="892"/>
      <c r="M48" s="892"/>
      <c r="N48" s="892"/>
      <c r="O48" s="892"/>
      <c r="P48" s="892"/>
      <c r="Q48" s="892"/>
      <c r="R48" s="892"/>
      <c r="S48" s="892"/>
      <c r="T48" s="892"/>
      <c r="U48" s="892"/>
      <c r="V48" s="892"/>
      <c r="W48" s="892"/>
      <c r="X48" s="892"/>
      <c r="Y48" s="892"/>
      <c r="Z48" s="891"/>
    </row>
    <row r="49" spans="1:26" ht="21" customHeight="1">
      <c r="A49" s="892"/>
      <c r="B49" s="892"/>
      <c r="C49" s="892"/>
      <c r="D49" s="893"/>
      <c r="E49" s="893"/>
      <c r="F49" s="892"/>
      <c r="G49" s="892"/>
      <c r="H49" s="892"/>
      <c r="I49" s="892"/>
      <c r="J49" s="892"/>
      <c r="K49" s="892"/>
      <c r="L49" s="892"/>
      <c r="M49" s="892"/>
      <c r="N49" s="892"/>
      <c r="O49" s="892"/>
      <c r="P49" s="892"/>
      <c r="Q49" s="892"/>
      <c r="R49" s="892"/>
      <c r="S49" s="892"/>
      <c r="T49" s="892"/>
      <c r="U49" s="892"/>
      <c r="V49" s="892"/>
      <c r="W49" s="892"/>
      <c r="X49" s="892"/>
      <c r="Y49" s="892"/>
      <c r="Z49" s="891"/>
    </row>
    <row r="50" spans="1:26" ht="21" customHeight="1">
      <c r="A50" s="892"/>
      <c r="B50" s="892"/>
      <c r="C50" s="892"/>
      <c r="D50" s="893"/>
      <c r="E50" s="893"/>
      <c r="F50" s="892"/>
      <c r="G50" s="892"/>
      <c r="H50" s="892"/>
      <c r="I50" s="892"/>
      <c r="J50" s="892"/>
      <c r="K50" s="892"/>
      <c r="L50" s="892"/>
      <c r="M50" s="892"/>
      <c r="N50" s="892"/>
      <c r="O50" s="892"/>
      <c r="P50" s="892"/>
      <c r="Q50" s="892"/>
      <c r="R50" s="892"/>
      <c r="S50" s="892"/>
      <c r="T50" s="892"/>
      <c r="U50" s="892"/>
      <c r="V50" s="892"/>
      <c r="W50" s="892"/>
      <c r="X50" s="892"/>
      <c r="Y50" s="892"/>
      <c r="Z50" s="891"/>
    </row>
    <row r="51" spans="1:26" ht="21" customHeight="1">
      <c r="A51" s="892"/>
      <c r="B51" s="892"/>
      <c r="C51" s="892"/>
      <c r="D51" s="893"/>
      <c r="E51" s="893"/>
      <c r="F51" s="892"/>
      <c r="G51" s="892"/>
      <c r="H51" s="892"/>
      <c r="I51" s="892"/>
      <c r="J51" s="892"/>
      <c r="K51" s="892"/>
      <c r="L51" s="892"/>
      <c r="M51" s="892"/>
      <c r="N51" s="892"/>
      <c r="O51" s="892"/>
      <c r="P51" s="892"/>
      <c r="Q51" s="892"/>
      <c r="R51" s="892"/>
      <c r="S51" s="892"/>
      <c r="T51" s="892"/>
      <c r="U51" s="892"/>
      <c r="V51" s="892"/>
      <c r="W51" s="892"/>
      <c r="X51" s="892"/>
      <c r="Y51" s="892"/>
      <c r="Z51" s="891"/>
    </row>
    <row r="52" spans="1:26" ht="21" customHeight="1">
      <c r="A52" s="892"/>
      <c r="B52" s="892"/>
      <c r="C52" s="892"/>
      <c r="D52" s="893"/>
      <c r="E52" s="893"/>
      <c r="F52" s="892"/>
      <c r="G52" s="892"/>
      <c r="H52" s="892"/>
      <c r="I52" s="892"/>
      <c r="J52" s="892"/>
      <c r="K52" s="892"/>
      <c r="L52" s="892"/>
      <c r="M52" s="892"/>
      <c r="N52" s="892"/>
      <c r="O52" s="892"/>
      <c r="P52" s="892"/>
      <c r="Q52" s="892"/>
      <c r="R52" s="892"/>
      <c r="S52" s="892"/>
      <c r="T52" s="892"/>
      <c r="U52" s="892"/>
      <c r="V52" s="892"/>
      <c r="W52" s="892"/>
      <c r="X52" s="892"/>
      <c r="Y52" s="892"/>
      <c r="Z52" s="891"/>
    </row>
    <row r="53" spans="1:26" ht="21" customHeight="1">
      <c r="A53" s="892"/>
      <c r="B53" s="892"/>
      <c r="C53" s="892"/>
      <c r="D53" s="893"/>
      <c r="E53" s="893"/>
      <c r="F53" s="892"/>
      <c r="G53" s="892"/>
      <c r="H53" s="892"/>
      <c r="I53" s="892"/>
      <c r="J53" s="892"/>
      <c r="K53" s="892"/>
      <c r="L53" s="892"/>
      <c r="M53" s="892"/>
      <c r="N53" s="892"/>
      <c r="O53" s="892"/>
      <c r="P53" s="892"/>
      <c r="Q53" s="892"/>
      <c r="R53" s="892"/>
      <c r="S53" s="892"/>
      <c r="T53" s="892"/>
      <c r="U53" s="892"/>
      <c r="V53" s="892"/>
      <c r="W53" s="892"/>
      <c r="X53" s="892"/>
      <c r="Y53" s="892"/>
      <c r="Z53" s="891"/>
    </row>
    <row r="54" spans="1:26" ht="21" customHeight="1">
      <c r="A54" s="892"/>
      <c r="B54" s="892"/>
      <c r="C54" s="892"/>
      <c r="D54" s="893"/>
      <c r="E54" s="893"/>
      <c r="F54" s="892"/>
      <c r="G54" s="892"/>
      <c r="H54" s="892"/>
      <c r="I54" s="892"/>
      <c r="J54" s="892"/>
      <c r="K54" s="892"/>
      <c r="L54" s="892"/>
      <c r="M54" s="892"/>
      <c r="N54" s="892"/>
      <c r="O54" s="892"/>
      <c r="P54" s="892"/>
      <c r="Q54" s="892"/>
      <c r="R54" s="892"/>
      <c r="S54" s="892"/>
      <c r="T54" s="892"/>
      <c r="U54" s="892"/>
      <c r="V54" s="892"/>
      <c r="W54" s="892"/>
      <c r="X54" s="892"/>
      <c r="Y54" s="892"/>
      <c r="Z54" s="891"/>
    </row>
    <row r="55" spans="1:26" ht="21" customHeight="1">
      <c r="A55" s="892"/>
      <c r="B55" s="892"/>
      <c r="C55" s="892"/>
      <c r="D55" s="893"/>
      <c r="E55" s="893"/>
      <c r="F55" s="892"/>
      <c r="G55" s="892"/>
      <c r="H55" s="892"/>
      <c r="I55" s="892"/>
      <c r="J55" s="892"/>
      <c r="K55" s="892"/>
      <c r="L55" s="892"/>
      <c r="M55" s="892"/>
      <c r="N55" s="892"/>
      <c r="O55" s="892"/>
      <c r="P55" s="892"/>
      <c r="Q55" s="892"/>
      <c r="R55" s="892"/>
      <c r="S55" s="892"/>
      <c r="T55" s="892"/>
      <c r="U55" s="892"/>
      <c r="V55" s="892"/>
      <c r="W55" s="892"/>
      <c r="X55" s="892"/>
      <c r="Y55" s="892"/>
      <c r="Z55" s="891"/>
    </row>
    <row r="56" spans="1:26" ht="21" customHeight="1">
      <c r="A56" s="892"/>
      <c r="B56" s="892"/>
      <c r="C56" s="892"/>
      <c r="D56" s="893"/>
      <c r="E56" s="893"/>
      <c r="F56" s="892"/>
      <c r="G56" s="892"/>
      <c r="H56" s="892"/>
      <c r="I56" s="892"/>
      <c r="J56" s="892"/>
      <c r="K56" s="892"/>
      <c r="L56" s="892"/>
      <c r="M56" s="892"/>
      <c r="N56" s="892"/>
      <c r="O56" s="892"/>
      <c r="P56" s="892"/>
      <c r="Q56" s="892"/>
      <c r="R56" s="892"/>
      <c r="S56" s="892"/>
      <c r="T56" s="892"/>
      <c r="U56" s="892"/>
      <c r="V56" s="892"/>
      <c r="W56" s="892"/>
      <c r="X56" s="892"/>
      <c r="Y56" s="892"/>
      <c r="Z56" s="891"/>
    </row>
    <row r="57" spans="1:26" ht="21" customHeight="1">
      <c r="A57" s="892"/>
      <c r="B57" s="892"/>
      <c r="C57" s="892"/>
      <c r="D57" s="893"/>
      <c r="E57" s="893"/>
      <c r="F57" s="892"/>
      <c r="G57" s="892"/>
      <c r="H57" s="892"/>
      <c r="I57" s="892"/>
      <c r="J57" s="892"/>
      <c r="K57" s="892"/>
      <c r="L57" s="892"/>
      <c r="M57" s="892"/>
      <c r="N57" s="892"/>
      <c r="O57" s="892"/>
      <c r="P57" s="892"/>
      <c r="Q57" s="892"/>
      <c r="R57" s="892"/>
      <c r="S57" s="892"/>
      <c r="T57" s="892"/>
      <c r="U57" s="892"/>
      <c r="V57" s="892"/>
      <c r="W57" s="892"/>
      <c r="X57" s="892"/>
      <c r="Y57" s="892"/>
      <c r="Z57" s="891"/>
    </row>
    <row r="58" spans="1:26" ht="21" customHeight="1">
      <c r="A58" s="892"/>
      <c r="B58" s="892"/>
      <c r="C58" s="892"/>
      <c r="D58" s="893"/>
      <c r="E58" s="893"/>
      <c r="F58" s="892"/>
      <c r="G58" s="892"/>
      <c r="H58" s="892"/>
      <c r="I58" s="892"/>
      <c r="J58" s="892"/>
      <c r="K58" s="892"/>
      <c r="L58" s="892"/>
      <c r="M58" s="892"/>
      <c r="N58" s="892"/>
      <c r="O58" s="892"/>
      <c r="P58" s="892"/>
      <c r="Q58" s="892"/>
      <c r="R58" s="892"/>
      <c r="S58" s="892"/>
      <c r="T58" s="892"/>
      <c r="U58" s="892"/>
      <c r="V58" s="892"/>
      <c r="W58" s="892"/>
      <c r="X58" s="892"/>
      <c r="Y58" s="892"/>
      <c r="Z58" s="891"/>
    </row>
    <row r="59" spans="1:26" ht="21" customHeight="1">
      <c r="A59" s="892"/>
      <c r="B59" s="892"/>
      <c r="C59" s="892"/>
      <c r="D59" s="893"/>
      <c r="E59" s="893"/>
      <c r="F59" s="892"/>
      <c r="G59" s="892"/>
      <c r="H59" s="892"/>
      <c r="I59" s="892"/>
      <c r="J59" s="892"/>
      <c r="K59" s="892"/>
      <c r="L59" s="892"/>
      <c r="M59" s="892"/>
      <c r="N59" s="892"/>
      <c r="O59" s="892"/>
      <c r="P59" s="892"/>
      <c r="Q59" s="892"/>
      <c r="R59" s="892"/>
      <c r="S59" s="892"/>
      <c r="T59" s="892"/>
      <c r="U59" s="892"/>
      <c r="V59" s="892"/>
      <c r="W59" s="892"/>
      <c r="X59" s="892"/>
      <c r="Y59" s="892"/>
      <c r="Z59" s="891"/>
    </row>
    <row r="60" spans="1:26" ht="21" customHeight="1">
      <c r="A60" s="892"/>
      <c r="B60" s="892"/>
      <c r="C60" s="892"/>
      <c r="D60" s="893"/>
      <c r="E60" s="893"/>
      <c r="F60" s="892"/>
      <c r="G60" s="892"/>
      <c r="H60" s="892"/>
      <c r="I60" s="892"/>
      <c r="J60" s="892"/>
      <c r="K60" s="892"/>
      <c r="L60" s="892"/>
      <c r="M60" s="892"/>
      <c r="N60" s="892"/>
      <c r="O60" s="892"/>
      <c r="P60" s="892"/>
      <c r="Q60" s="892"/>
      <c r="R60" s="892"/>
      <c r="S60" s="892"/>
      <c r="T60" s="892"/>
      <c r="U60" s="892"/>
      <c r="V60" s="892"/>
      <c r="W60" s="892"/>
      <c r="X60" s="892"/>
      <c r="Y60" s="892"/>
      <c r="Z60" s="891"/>
    </row>
    <row r="61" spans="1:26" ht="21" customHeight="1">
      <c r="A61" s="892"/>
      <c r="B61" s="892"/>
      <c r="C61" s="892"/>
      <c r="D61" s="893"/>
      <c r="E61" s="893"/>
      <c r="F61" s="892"/>
      <c r="G61" s="892"/>
      <c r="H61" s="892"/>
      <c r="I61" s="892"/>
      <c r="J61" s="892"/>
      <c r="K61" s="892"/>
      <c r="L61" s="892"/>
      <c r="M61" s="892"/>
      <c r="N61" s="892"/>
      <c r="O61" s="892"/>
      <c r="P61" s="892"/>
      <c r="Q61" s="892"/>
      <c r="R61" s="892"/>
      <c r="S61" s="892"/>
      <c r="T61" s="892"/>
      <c r="U61" s="892"/>
      <c r="V61" s="892"/>
      <c r="W61" s="892"/>
      <c r="X61" s="892"/>
      <c r="Y61" s="892"/>
      <c r="Z61" s="891"/>
    </row>
    <row r="62" spans="1:26" ht="21" customHeight="1">
      <c r="A62" s="892"/>
      <c r="B62" s="892"/>
      <c r="C62" s="892"/>
      <c r="D62" s="893"/>
      <c r="E62" s="893"/>
      <c r="F62" s="892"/>
      <c r="G62" s="892"/>
      <c r="H62" s="892"/>
      <c r="I62" s="892"/>
      <c r="J62" s="892"/>
      <c r="K62" s="892"/>
      <c r="L62" s="892"/>
      <c r="M62" s="892"/>
      <c r="N62" s="892"/>
      <c r="O62" s="892"/>
      <c r="P62" s="892"/>
      <c r="Q62" s="892"/>
      <c r="R62" s="892"/>
      <c r="S62" s="892"/>
      <c r="T62" s="892"/>
      <c r="U62" s="892"/>
      <c r="V62" s="892"/>
      <c r="W62" s="892"/>
      <c r="X62" s="892"/>
      <c r="Y62" s="892"/>
      <c r="Z62" s="891"/>
    </row>
    <row r="63" spans="1:26" ht="21" customHeight="1">
      <c r="A63" s="892"/>
      <c r="B63" s="892"/>
      <c r="C63" s="892"/>
      <c r="D63" s="893"/>
      <c r="E63" s="893"/>
      <c r="F63" s="892"/>
      <c r="G63" s="892"/>
      <c r="H63" s="892"/>
      <c r="I63" s="892"/>
      <c r="J63" s="892"/>
      <c r="K63" s="892"/>
      <c r="L63" s="892"/>
      <c r="M63" s="892"/>
      <c r="N63" s="892"/>
      <c r="O63" s="892"/>
      <c r="P63" s="892"/>
      <c r="Q63" s="892"/>
      <c r="R63" s="892"/>
      <c r="S63" s="892"/>
      <c r="T63" s="892"/>
      <c r="U63" s="892"/>
      <c r="V63" s="892"/>
      <c r="W63" s="892"/>
      <c r="X63" s="892"/>
      <c r="Y63" s="892"/>
      <c r="Z63" s="891"/>
    </row>
    <row r="64" spans="1:26" ht="21" customHeight="1">
      <c r="A64" s="892"/>
      <c r="B64" s="892"/>
      <c r="C64" s="892"/>
      <c r="D64" s="893"/>
      <c r="E64" s="893"/>
      <c r="F64" s="892"/>
      <c r="G64" s="892"/>
      <c r="H64" s="892"/>
      <c r="I64" s="892"/>
      <c r="J64" s="892"/>
      <c r="K64" s="892"/>
      <c r="L64" s="892"/>
      <c r="M64" s="892"/>
      <c r="N64" s="892"/>
      <c r="O64" s="892"/>
      <c r="P64" s="892"/>
      <c r="Q64" s="892"/>
      <c r="R64" s="892"/>
      <c r="S64" s="892"/>
      <c r="T64" s="892"/>
      <c r="U64" s="892"/>
      <c r="V64" s="892"/>
      <c r="W64" s="892"/>
      <c r="X64" s="892"/>
      <c r="Y64" s="892"/>
      <c r="Z64" s="891"/>
    </row>
    <row r="65" spans="1:26" ht="21" customHeight="1">
      <c r="A65" s="892"/>
      <c r="B65" s="892"/>
      <c r="C65" s="892"/>
      <c r="D65" s="893"/>
      <c r="E65" s="893"/>
      <c r="F65" s="892"/>
      <c r="G65" s="892"/>
      <c r="H65" s="892"/>
      <c r="I65" s="892"/>
      <c r="J65" s="892"/>
      <c r="K65" s="892"/>
      <c r="L65" s="892"/>
      <c r="M65" s="892"/>
      <c r="N65" s="892"/>
      <c r="O65" s="892"/>
      <c r="P65" s="892"/>
      <c r="Q65" s="892"/>
      <c r="R65" s="892"/>
      <c r="S65" s="892"/>
      <c r="T65" s="892"/>
      <c r="U65" s="892"/>
      <c r="V65" s="892"/>
      <c r="W65" s="892"/>
      <c r="X65" s="892"/>
      <c r="Y65" s="892"/>
      <c r="Z65" s="891"/>
    </row>
    <row r="66" spans="1:26" ht="21" customHeight="1">
      <c r="A66" s="892"/>
      <c r="B66" s="892"/>
      <c r="C66" s="892"/>
      <c r="D66" s="893"/>
      <c r="E66" s="893"/>
      <c r="F66" s="892"/>
      <c r="G66" s="892"/>
      <c r="H66" s="892"/>
      <c r="I66" s="892"/>
      <c r="J66" s="892"/>
      <c r="K66" s="892"/>
      <c r="L66" s="892"/>
      <c r="M66" s="892"/>
      <c r="N66" s="892"/>
      <c r="O66" s="892"/>
      <c r="P66" s="892"/>
      <c r="Q66" s="892"/>
      <c r="R66" s="892"/>
      <c r="S66" s="892"/>
      <c r="T66" s="892"/>
      <c r="U66" s="892"/>
      <c r="V66" s="892"/>
      <c r="W66" s="892"/>
      <c r="X66" s="892"/>
      <c r="Y66" s="892"/>
      <c r="Z66" s="891"/>
    </row>
    <row r="67" spans="1:26" ht="21" customHeight="1">
      <c r="A67" s="892"/>
      <c r="B67" s="892"/>
      <c r="C67" s="892"/>
      <c r="D67" s="893"/>
      <c r="E67" s="893"/>
      <c r="F67" s="892"/>
      <c r="G67" s="892"/>
      <c r="H67" s="892"/>
      <c r="I67" s="892"/>
      <c r="J67" s="892"/>
      <c r="K67" s="892"/>
      <c r="L67" s="892"/>
      <c r="M67" s="892"/>
      <c r="N67" s="892"/>
      <c r="O67" s="892"/>
      <c r="P67" s="892"/>
      <c r="Q67" s="892"/>
      <c r="R67" s="892"/>
      <c r="S67" s="892"/>
      <c r="T67" s="892"/>
      <c r="U67" s="892"/>
      <c r="V67" s="892"/>
      <c r="W67" s="892"/>
      <c r="X67" s="892"/>
      <c r="Y67" s="892"/>
      <c r="Z67" s="891"/>
    </row>
    <row r="68" spans="1:26" ht="21" customHeight="1">
      <c r="A68" s="892"/>
      <c r="B68" s="892"/>
      <c r="C68" s="892"/>
      <c r="D68" s="893"/>
      <c r="E68" s="893"/>
      <c r="F68" s="892"/>
      <c r="G68" s="892"/>
      <c r="H68" s="892"/>
      <c r="I68" s="892"/>
      <c r="J68" s="892"/>
      <c r="K68" s="892"/>
      <c r="L68" s="892"/>
      <c r="M68" s="892"/>
      <c r="N68" s="892"/>
      <c r="O68" s="892"/>
      <c r="P68" s="892"/>
      <c r="Q68" s="892"/>
      <c r="R68" s="892"/>
      <c r="S68" s="892"/>
      <c r="T68" s="892"/>
      <c r="U68" s="892"/>
      <c r="V68" s="892"/>
      <c r="W68" s="892"/>
      <c r="X68" s="892"/>
      <c r="Y68" s="892"/>
      <c r="Z68" s="891"/>
    </row>
    <row r="69" spans="1:26" ht="21" customHeight="1">
      <c r="A69" s="892"/>
      <c r="B69" s="892"/>
      <c r="C69" s="892"/>
      <c r="D69" s="893"/>
      <c r="E69" s="893"/>
      <c r="F69" s="892"/>
      <c r="G69" s="892"/>
      <c r="H69" s="892"/>
      <c r="I69" s="892"/>
      <c r="J69" s="892"/>
      <c r="K69" s="892"/>
      <c r="L69" s="892"/>
      <c r="M69" s="892"/>
      <c r="N69" s="892"/>
      <c r="O69" s="892"/>
      <c r="P69" s="892"/>
      <c r="Q69" s="892"/>
      <c r="R69" s="892"/>
      <c r="S69" s="892"/>
      <c r="T69" s="892"/>
      <c r="U69" s="892"/>
      <c r="V69" s="892"/>
      <c r="W69" s="892"/>
      <c r="X69" s="892"/>
      <c r="Y69" s="892"/>
      <c r="Z69" s="891"/>
    </row>
    <row r="70" spans="1:26" ht="21" customHeight="1">
      <c r="A70" s="892"/>
      <c r="B70" s="892"/>
      <c r="C70" s="892"/>
      <c r="D70" s="893"/>
      <c r="E70" s="893"/>
      <c r="F70" s="892"/>
      <c r="G70" s="892"/>
      <c r="H70" s="892"/>
      <c r="I70" s="892"/>
      <c r="J70" s="892"/>
      <c r="K70" s="892"/>
      <c r="L70" s="892"/>
      <c r="M70" s="892"/>
      <c r="N70" s="892"/>
      <c r="O70" s="892"/>
      <c r="P70" s="892"/>
      <c r="Q70" s="892"/>
      <c r="R70" s="892"/>
      <c r="S70" s="892"/>
      <c r="T70" s="892"/>
      <c r="U70" s="892"/>
      <c r="V70" s="892"/>
      <c r="W70" s="892"/>
      <c r="X70" s="892"/>
      <c r="Y70" s="892"/>
      <c r="Z70" s="891"/>
    </row>
    <row r="71" spans="1:26" ht="21" customHeight="1">
      <c r="A71" s="892"/>
      <c r="B71" s="892"/>
      <c r="C71" s="892"/>
      <c r="D71" s="893"/>
      <c r="E71" s="893"/>
      <c r="F71" s="892"/>
      <c r="G71" s="892"/>
      <c r="H71" s="892"/>
      <c r="I71" s="892"/>
      <c r="J71" s="892"/>
      <c r="K71" s="892"/>
      <c r="L71" s="892"/>
      <c r="M71" s="892"/>
      <c r="N71" s="892"/>
      <c r="O71" s="892"/>
      <c r="P71" s="892"/>
      <c r="Q71" s="892"/>
      <c r="R71" s="892"/>
      <c r="S71" s="892"/>
      <c r="T71" s="892"/>
      <c r="U71" s="892"/>
      <c r="V71" s="892"/>
      <c r="W71" s="892"/>
      <c r="X71" s="892"/>
      <c r="Y71" s="892"/>
      <c r="Z71" s="891"/>
    </row>
    <row r="72" spans="1:26" ht="21" customHeight="1">
      <c r="A72" s="892"/>
      <c r="B72" s="892"/>
      <c r="C72" s="892"/>
      <c r="D72" s="893"/>
      <c r="E72" s="893"/>
      <c r="F72" s="892"/>
      <c r="G72" s="892"/>
      <c r="H72" s="892"/>
      <c r="I72" s="892"/>
      <c r="J72" s="892"/>
      <c r="K72" s="892"/>
      <c r="L72" s="892"/>
      <c r="M72" s="892"/>
      <c r="N72" s="892"/>
      <c r="O72" s="892"/>
      <c r="P72" s="892"/>
      <c r="Q72" s="892"/>
      <c r="R72" s="892"/>
      <c r="S72" s="892"/>
      <c r="T72" s="892"/>
      <c r="U72" s="892"/>
      <c r="V72" s="892"/>
      <c r="W72" s="892"/>
      <c r="X72" s="892"/>
      <c r="Y72" s="892"/>
      <c r="Z72" s="891"/>
    </row>
    <row r="73" spans="1:26" ht="21" customHeight="1">
      <c r="A73" s="892"/>
      <c r="B73" s="892"/>
      <c r="C73" s="892"/>
      <c r="D73" s="893"/>
      <c r="E73" s="893"/>
      <c r="F73" s="892"/>
      <c r="G73" s="892"/>
      <c r="H73" s="892"/>
      <c r="I73" s="892"/>
      <c r="J73" s="892"/>
      <c r="K73" s="892"/>
      <c r="L73" s="892"/>
      <c r="M73" s="892"/>
      <c r="N73" s="892"/>
      <c r="O73" s="892"/>
      <c r="P73" s="892"/>
      <c r="Q73" s="892"/>
      <c r="R73" s="892"/>
      <c r="S73" s="892"/>
      <c r="T73" s="892"/>
      <c r="U73" s="892"/>
      <c r="V73" s="892"/>
      <c r="W73" s="892"/>
      <c r="X73" s="892"/>
      <c r="Y73" s="892"/>
      <c r="Z73" s="891"/>
    </row>
    <row r="74" spans="1:26" ht="21" customHeight="1">
      <c r="A74" s="892"/>
      <c r="B74" s="892"/>
      <c r="C74" s="892"/>
      <c r="D74" s="893"/>
      <c r="E74" s="893"/>
      <c r="F74" s="892"/>
      <c r="G74" s="892"/>
      <c r="H74" s="892"/>
      <c r="I74" s="892"/>
      <c r="J74" s="892"/>
      <c r="K74" s="892"/>
      <c r="L74" s="892"/>
      <c r="M74" s="892"/>
      <c r="N74" s="892"/>
      <c r="O74" s="892"/>
      <c r="P74" s="892"/>
      <c r="Q74" s="892"/>
      <c r="R74" s="892"/>
      <c r="S74" s="892"/>
      <c r="T74" s="892"/>
      <c r="U74" s="892"/>
      <c r="V74" s="892"/>
      <c r="W74" s="892"/>
      <c r="X74" s="892"/>
      <c r="Y74" s="892"/>
      <c r="Z74" s="891"/>
    </row>
    <row r="75" spans="1:26" ht="21" customHeight="1">
      <c r="A75" s="892"/>
      <c r="B75" s="892"/>
      <c r="C75" s="892"/>
      <c r="D75" s="893"/>
      <c r="E75" s="893"/>
      <c r="F75" s="892"/>
      <c r="G75" s="892"/>
      <c r="H75" s="892"/>
      <c r="I75" s="892"/>
      <c r="J75" s="892"/>
      <c r="K75" s="892"/>
      <c r="L75" s="892"/>
      <c r="M75" s="892"/>
      <c r="N75" s="892"/>
      <c r="O75" s="892"/>
      <c r="P75" s="892"/>
      <c r="Q75" s="892"/>
      <c r="R75" s="892"/>
      <c r="S75" s="892"/>
      <c r="T75" s="892"/>
      <c r="U75" s="892"/>
      <c r="V75" s="892"/>
      <c r="W75" s="892"/>
      <c r="X75" s="892"/>
      <c r="Y75" s="892"/>
      <c r="Z75" s="891"/>
    </row>
    <row r="76" spans="1:26" ht="21" customHeight="1">
      <c r="A76" s="892"/>
      <c r="B76" s="892"/>
      <c r="C76" s="892"/>
      <c r="D76" s="893"/>
      <c r="E76" s="893"/>
      <c r="F76" s="892"/>
      <c r="G76" s="892"/>
      <c r="H76" s="892"/>
      <c r="I76" s="892"/>
      <c r="J76" s="892"/>
      <c r="K76" s="892"/>
      <c r="L76" s="892"/>
      <c r="M76" s="892"/>
      <c r="N76" s="892"/>
      <c r="O76" s="892"/>
      <c r="P76" s="892"/>
      <c r="Q76" s="892"/>
      <c r="R76" s="892"/>
      <c r="S76" s="892"/>
      <c r="T76" s="892"/>
      <c r="U76" s="892"/>
      <c r="V76" s="892"/>
      <c r="W76" s="892"/>
      <c r="X76" s="892"/>
      <c r="Y76" s="892"/>
      <c r="Z76" s="891"/>
    </row>
    <row r="77" spans="1:26" ht="21" customHeight="1">
      <c r="A77" s="892"/>
      <c r="B77" s="892"/>
      <c r="C77" s="892"/>
      <c r="D77" s="893"/>
      <c r="E77" s="893"/>
      <c r="F77" s="892"/>
      <c r="G77" s="892"/>
      <c r="H77" s="892"/>
      <c r="I77" s="892"/>
      <c r="J77" s="892"/>
      <c r="K77" s="892"/>
      <c r="L77" s="892"/>
      <c r="M77" s="892"/>
      <c r="N77" s="892"/>
      <c r="O77" s="892"/>
      <c r="P77" s="892"/>
      <c r="Q77" s="892"/>
      <c r="R77" s="892"/>
      <c r="S77" s="892"/>
      <c r="T77" s="892"/>
      <c r="U77" s="892"/>
      <c r="V77" s="892"/>
      <c r="W77" s="892"/>
      <c r="X77" s="892"/>
      <c r="Y77" s="892"/>
      <c r="Z77" s="891"/>
    </row>
    <row r="78" spans="1:26" ht="21" customHeight="1">
      <c r="A78" s="892"/>
      <c r="B78" s="892"/>
      <c r="C78" s="892"/>
      <c r="D78" s="893"/>
      <c r="E78" s="893"/>
      <c r="F78" s="892"/>
      <c r="G78" s="892"/>
      <c r="H78" s="892"/>
      <c r="I78" s="892"/>
      <c r="J78" s="892"/>
      <c r="K78" s="892"/>
      <c r="L78" s="892"/>
      <c r="M78" s="892"/>
      <c r="N78" s="892"/>
      <c r="O78" s="892"/>
      <c r="P78" s="892"/>
      <c r="Q78" s="892"/>
      <c r="R78" s="892"/>
      <c r="S78" s="892"/>
      <c r="T78" s="892"/>
      <c r="U78" s="892"/>
      <c r="V78" s="892"/>
      <c r="W78" s="892"/>
      <c r="X78" s="892"/>
      <c r="Y78" s="892"/>
      <c r="Z78" s="891"/>
    </row>
    <row r="79" spans="1:26" ht="21" customHeight="1">
      <c r="A79" s="892"/>
      <c r="B79" s="892"/>
      <c r="C79" s="892"/>
      <c r="D79" s="893"/>
      <c r="E79" s="893"/>
      <c r="F79" s="892"/>
      <c r="G79" s="892"/>
      <c r="H79" s="892"/>
      <c r="I79" s="892"/>
      <c r="J79" s="892"/>
      <c r="K79" s="892"/>
      <c r="L79" s="892"/>
      <c r="M79" s="892"/>
      <c r="N79" s="892"/>
      <c r="O79" s="892"/>
      <c r="P79" s="892"/>
      <c r="Q79" s="892"/>
      <c r="R79" s="892"/>
      <c r="S79" s="892"/>
      <c r="T79" s="892"/>
      <c r="U79" s="892"/>
      <c r="V79" s="892"/>
      <c r="W79" s="892"/>
      <c r="X79" s="892"/>
      <c r="Y79" s="892"/>
      <c r="Z79" s="891"/>
    </row>
    <row r="80" spans="1:26" ht="21" customHeight="1">
      <c r="A80" s="892"/>
      <c r="B80" s="892"/>
      <c r="C80" s="892"/>
      <c r="D80" s="893"/>
      <c r="E80" s="893"/>
      <c r="F80" s="892"/>
      <c r="G80" s="892"/>
      <c r="H80" s="892"/>
      <c r="I80" s="892"/>
      <c r="J80" s="892"/>
      <c r="K80" s="892"/>
      <c r="L80" s="892"/>
      <c r="M80" s="892"/>
      <c r="N80" s="892"/>
      <c r="O80" s="892"/>
      <c r="P80" s="892"/>
      <c r="Q80" s="892"/>
      <c r="R80" s="892"/>
      <c r="S80" s="892"/>
      <c r="T80" s="892"/>
      <c r="U80" s="892"/>
      <c r="V80" s="892"/>
      <c r="W80" s="892"/>
      <c r="X80" s="892"/>
      <c r="Y80" s="892"/>
      <c r="Z80" s="891"/>
    </row>
    <row r="81" spans="1:26" ht="21" customHeight="1">
      <c r="A81" s="892"/>
      <c r="B81" s="892"/>
      <c r="C81" s="892"/>
      <c r="D81" s="893"/>
      <c r="E81" s="893"/>
      <c r="F81" s="892"/>
      <c r="G81" s="892"/>
      <c r="H81" s="892"/>
      <c r="I81" s="892"/>
      <c r="J81" s="892"/>
      <c r="K81" s="892"/>
      <c r="L81" s="892"/>
      <c r="M81" s="892"/>
      <c r="N81" s="892"/>
      <c r="O81" s="892"/>
      <c r="P81" s="892"/>
      <c r="Q81" s="892"/>
      <c r="R81" s="892"/>
      <c r="S81" s="892"/>
      <c r="T81" s="892"/>
      <c r="U81" s="892"/>
      <c r="V81" s="892"/>
      <c r="W81" s="892"/>
      <c r="X81" s="892"/>
      <c r="Y81" s="892"/>
      <c r="Z81" s="891"/>
    </row>
    <row r="82" spans="1:26" ht="21" customHeight="1">
      <c r="A82" s="892"/>
      <c r="B82" s="892"/>
      <c r="C82" s="892"/>
      <c r="D82" s="893"/>
      <c r="E82" s="893"/>
      <c r="F82" s="892"/>
      <c r="G82" s="892"/>
      <c r="H82" s="892"/>
      <c r="I82" s="892"/>
      <c r="J82" s="892"/>
      <c r="K82" s="892"/>
      <c r="L82" s="892"/>
      <c r="M82" s="892"/>
      <c r="N82" s="892"/>
      <c r="O82" s="892"/>
      <c r="P82" s="892"/>
      <c r="Q82" s="892"/>
      <c r="R82" s="892"/>
      <c r="S82" s="892"/>
      <c r="T82" s="892"/>
      <c r="U82" s="892"/>
      <c r="V82" s="892"/>
      <c r="W82" s="892"/>
      <c r="X82" s="892"/>
      <c r="Y82" s="892"/>
      <c r="Z82" s="891"/>
    </row>
    <row r="83" spans="1:26" ht="21" customHeight="1">
      <c r="A83" s="892"/>
      <c r="B83" s="892"/>
      <c r="C83" s="892"/>
      <c r="D83" s="893"/>
      <c r="E83" s="893"/>
      <c r="F83" s="892"/>
      <c r="G83" s="892"/>
      <c r="H83" s="892"/>
      <c r="I83" s="892"/>
      <c r="J83" s="892"/>
      <c r="K83" s="892"/>
      <c r="L83" s="892"/>
      <c r="M83" s="892"/>
      <c r="N83" s="892"/>
      <c r="O83" s="892"/>
      <c r="P83" s="892"/>
      <c r="Q83" s="892"/>
      <c r="R83" s="892"/>
      <c r="S83" s="892"/>
      <c r="T83" s="892"/>
      <c r="U83" s="892"/>
      <c r="V83" s="892"/>
      <c r="W83" s="892"/>
      <c r="X83" s="892"/>
      <c r="Y83" s="892"/>
      <c r="Z83" s="891"/>
    </row>
    <row r="84" spans="1:26" ht="21" customHeight="1">
      <c r="A84" s="892"/>
      <c r="B84" s="892"/>
      <c r="C84" s="892"/>
      <c r="D84" s="893"/>
      <c r="E84" s="893"/>
      <c r="F84" s="892"/>
      <c r="G84" s="892"/>
      <c r="H84" s="892"/>
      <c r="I84" s="892"/>
      <c r="J84" s="892"/>
      <c r="K84" s="892"/>
      <c r="L84" s="892"/>
      <c r="M84" s="892"/>
      <c r="N84" s="892"/>
      <c r="O84" s="892"/>
      <c r="P84" s="892"/>
      <c r="Q84" s="892"/>
      <c r="R84" s="892"/>
      <c r="S84" s="892"/>
      <c r="T84" s="892"/>
      <c r="U84" s="892"/>
      <c r="V84" s="892"/>
      <c r="W84" s="892"/>
      <c r="X84" s="892"/>
      <c r="Y84" s="892"/>
      <c r="Z84" s="891"/>
    </row>
    <row r="85" spans="1:26" ht="21" customHeight="1">
      <c r="A85" s="892"/>
      <c r="B85" s="892"/>
      <c r="C85" s="892"/>
      <c r="D85" s="893"/>
      <c r="E85" s="893"/>
      <c r="F85" s="892"/>
      <c r="G85" s="892"/>
      <c r="H85" s="892"/>
      <c r="I85" s="892"/>
      <c r="J85" s="892"/>
      <c r="K85" s="892"/>
      <c r="L85" s="892"/>
      <c r="M85" s="892"/>
      <c r="N85" s="892"/>
      <c r="O85" s="892"/>
      <c r="P85" s="892"/>
      <c r="Q85" s="892"/>
      <c r="R85" s="892"/>
      <c r="S85" s="892"/>
      <c r="T85" s="892"/>
      <c r="U85" s="892"/>
      <c r="V85" s="892"/>
      <c r="W85" s="892"/>
      <c r="X85" s="892"/>
      <c r="Y85" s="892"/>
      <c r="Z85" s="891"/>
    </row>
    <row r="86" spans="1:26" ht="21" customHeight="1">
      <c r="A86" s="892"/>
      <c r="B86" s="892"/>
      <c r="C86" s="892"/>
      <c r="D86" s="893"/>
      <c r="E86" s="893"/>
      <c r="F86" s="892"/>
      <c r="G86" s="892"/>
      <c r="H86" s="892"/>
      <c r="I86" s="892"/>
      <c r="J86" s="892"/>
      <c r="K86" s="892"/>
      <c r="L86" s="892"/>
      <c r="M86" s="892"/>
      <c r="N86" s="892"/>
      <c r="O86" s="892"/>
      <c r="P86" s="892"/>
      <c r="Q86" s="892"/>
      <c r="R86" s="892"/>
      <c r="S86" s="892"/>
      <c r="T86" s="892"/>
      <c r="U86" s="892"/>
      <c r="V86" s="892"/>
      <c r="W86" s="892"/>
      <c r="X86" s="892"/>
      <c r="Y86" s="892"/>
      <c r="Z86" s="891"/>
    </row>
    <row r="87" spans="1:26" ht="21" customHeight="1">
      <c r="A87" s="892"/>
      <c r="B87" s="892"/>
      <c r="C87" s="892"/>
      <c r="D87" s="893"/>
      <c r="E87" s="893"/>
      <c r="F87" s="892"/>
      <c r="G87" s="892"/>
      <c r="H87" s="892"/>
      <c r="I87" s="892"/>
      <c r="J87" s="892"/>
      <c r="K87" s="892"/>
      <c r="L87" s="892"/>
      <c r="M87" s="892"/>
      <c r="N87" s="892"/>
      <c r="O87" s="892"/>
      <c r="P87" s="892"/>
      <c r="Q87" s="892"/>
      <c r="R87" s="892"/>
      <c r="S87" s="892"/>
      <c r="T87" s="892"/>
      <c r="U87" s="892"/>
      <c r="V87" s="892"/>
      <c r="W87" s="892"/>
      <c r="X87" s="892"/>
      <c r="Y87" s="892"/>
      <c r="Z87" s="891"/>
    </row>
    <row r="88" spans="1:26" ht="21" customHeight="1">
      <c r="A88" s="892"/>
      <c r="B88" s="892"/>
      <c r="C88" s="892"/>
      <c r="D88" s="893"/>
      <c r="E88" s="893"/>
      <c r="F88" s="892"/>
      <c r="G88" s="892"/>
      <c r="H88" s="892"/>
      <c r="I88" s="892"/>
      <c r="J88" s="892"/>
      <c r="K88" s="892"/>
      <c r="L88" s="892"/>
      <c r="M88" s="892"/>
      <c r="N88" s="892"/>
      <c r="O88" s="892"/>
      <c r="P88" s="892"/>
      <c r="Q88" s="892"/>
      <c r="R88" s="892"/>
      <c r="S88" s="892"/>
      <c r="T88" s="892"/>
      <c r="U88" s="892"/>
      <c r="V88" s="892"/>
      <c r="W88" s="892"/>
      <c r="X88" s="892"/>
      <c r="Y88" s="892"/>
      <c r="Z88" s="891"/>
    </row>
    <row r="89" spans="1:26" ht="21" customHeight="1">
      <c r="A89" s="892"/>
      <c r="B89" s="892"/>
      <c r="C89" s="892"/>
      <c r="D89" s="893"/>
      <c r="E89" s="893"/>
      <c r="F89" s="892"/>
      <c r="G89" s="892"/>
      <c r="H89" s="892"/>
      <c r="I89" s="892"/>
      <c r="J89" s="892"/>
      <c r="K89" s="892"/>
      <c r="L89" s="892"/>
      <c r="M89" s="892"/>
      <c r="N89" s="892"/>
      <c r="O89" s="892"/>
      <c r="P89" s="892"/>
      <c r="Q89" s="892"/>
      <c r="R89" s="892"/>
      <c r="S89" s="892"/>
      <c r="T89" s="892"/>
      <c r="U89" s="892"/>
      <c r="V89" s="892"/>
      <c r="W89" s="892"/>
      <c r="X89" s="892"/>
      <c r="Y89" s="892"/>
      <c r="Z89" s="891"/>
    </row>
    <row r="90" spans="1:26" ht="21" customHeight="1">
      <c r="A90" s="892"/>
      <c r="B90" s="892"/>
      <c r="C90" s="892"/>
      <c r="D90" s="893"/>
      <c r="E90" s="893"/>
      <c r="F90" s="892"/>
      <c r="G90" s="892"/>
      <c r="H90" s="892"/>
      <c r="I90" s="892"/>
      <c r="J90" s="892"/>
      <c r="K90" s="892"/>
      <c r="L90" s="892"/>
      <c r="M90" s="892"/>
      <c r="N90" s="892"/>
      <c r="O90" s="892"/>
      <c r="P90" s="892"/>
      <c r="Q90" s="892"/>
      <c r="R90" s="892"/>
      <c r="S90" s="892"/>
      <c r="T90" s="892"/>
      <c r="U90" s="892"/>
      <c r="V90" s="892"/>
      <c r="W90" s="892"/>
      <c r="X90" s="892"/>
      <c r="Y90" s="892"/>
      <c r="Z90" s="891"/>
    </row>
    <row r="91" spans="1:26" ht="21" customHeight="1">
      <c r="A91" s="892"/>
      <c r="B91" s="892"/>
      <c r="C91" s="892"/>
      <c r="D91" s="893"/>
      <c r="E91" s="893"/>
      <c r="F91" s="892"/>
      <c r="G91" s="892"/>
      <c r="H91" s="892"/>
      <c r="I91" s="892"/>
      <c r="J91" s="892"/>
      <c r="K91" s="892"/>
      <c r="L91" s="892"/>
      <c r="M91" s="892"/>
      <c r="N91" s="892"/>
      <c r="O91" s="892"/>
      <c r="P91" s="892"/>
      <c r="Q91" s="892"/>
      <c r="R91" s="892"/>
      <c r="S91" s="892"/>
      <c r="T91" s="892"/>
      <c r="U91" s="892"/>
      <c r="V91" s="892"/>
      <c r="W91" s="892"/>
      <c r="X91" s="892"/>
      <c r="Y91" s="892"/>
      <c r="Z91" s="891"/>
    </row>
    <row r="92" spans="1:26" ht="21" customHeight="1">
      <c r="A92" s="892"/>
      <c r="B92" s="892"/>
      <c r="C92" s="892"/>
      <c r="D92" s="893"/>
      <c r="E92" s="893"/>
      <c r="F92" s="892"/>
      <c r="G92" s="892"/>
      <c r="H92" s="892"/>
      <c r="I92" s="892"/>
      <c r="J92" s="892"/>
      <c r="K92" s="892"/>
      <c r="L92" s="892"/>
      <c r="M92" s="892"/>
      <c r="N92" s="892"/>
      <c r="O92" s="892"/>
      <c r="P92" s="892"/>
      <c r="Q92" s="892"/>
      <c r="R92" s="892"/>
      <c r="S92" s="892"/>
      <c r="T92" s="892"/>
      <c r="U92" s="892"/>
      <c r="V92" s="892"/>
      <c r="W92" s="892"/>
      <c r="X92" s="892"/>
      <c r="Y92" s="892"/>
      <c r="Z92" s="891"/>
    </row>
    <row r="93" spans="1:26" ht="21" customHeight="1">
      <c r="A93" s="892"/>
      <c r="B93" s="892"/>
      <c r="C93" s="892"/>
      <c r="D93" s="893"/>
      <c r="E93" s="893"/>
      <c r="F93" s="892"/>
      <c r="G93" s="892"/>
      <c r="H93" s="892"/>
      <c r="I93" s="892"/>
      <c r="J93" s="892"/>
      <c r="K93" s="892"/>
      <c r="L93" s="892"/>
      <c r="M93" s="892"/>
      <c r="N93" s="892"/>
      <c r="O93" s="892"/>
      <c r="P93" s="892"/>
      <c r="Q93" s="892"/>
      <c r="R93" s="892"/>
      <c r="S93" s="892"/>
      <c r="T93" s="892"/>
      <c r="U93" s="892"/>
      <c r="V93" s="892"/>
      <c r="W93" s="892"/>
      <c r="X93" s="892"/>
      <c r="Y93" s="892"/>
      <c r="Z93" s="891"/>
    </row>
    <row r="94" spans="1:26" ht="21" customHeight="1">
      <c r="A94" s="892"/>
      <c r="B94" s="892"/>
      <c r="C94" s="892"/>
      <c r="D94" s="893"/>
      <c r="E94" s="893"/>
      <c r="F94" s="892"/>
      <c r="G94" s="892"/>
      <c r="H94" s="892"/>
      <c r="I94" s="892"/>
      <c r="J94" s="892"/>
      <c r="K94" s="892"/>
      <c r="L94" s="892"/>
      <c r="M94" s="892"/>
      <c r="N94" s="892"/>
      <c r="O94" s="892"/>
      <c r="P94" s="892"/>
      <c r="Q94" s="892"/>
      <c r="R94" s="892"/>
      <c r="S94" s="892"/>
      <c r="T94" s="892"/>
      <c r="U94" s="892"/>
      <c r="V94" s="892"/>
      <c r="W94" s="892"/>
      <c r="X94" s="892"/>
      <c r="Y94" s="892"/>
      <c r="Z94" s="891"/>
    </row>
    <row r="95" spans="1:26" ht="21" customHeight="1">
      <c r="A95" s="892"/>
      <c r="B95" s="892"/>
      <c r="C95" s="892"/>
      <c r="D95" s="893"/>
      <c r="E95" s="893"/>
      <c r="F95" s="892"/>
      <c r="G95" s="892"/>
      <c r="H95" s="892"/>
      <c r="I95" s="892"/>
      <c r="J95" s="892"/>
      <c r="K95" s="892"/>
      <c r="L95" s="892"/>
      <c r="M95" s="892"/>
      <c r="N95" s="892"/>
      <c r="O95" s="892"/>
      <c r="P95" s="892"/>
      <c r="Q95" s="892"/>
      <c r="R95" s="892"/>
      <c r="S95" s="892"/>
      <c r="T95" s="892"/>
      <c r="U95" s="892"/>
      <c r="V95" s="892"/>
      <c r="W95" s="892"/>
      <c r="X95" s="892"/>
      <c r="Y95" s="892"/>
      <c r="Z95" s="891"/>
    </row>
    <row r="96" spans="1:26" ht="21" customHeight="1">
      <c r="A96" s="892"/>
      <c r="B96" s="892"/>
      <c r="C96" s="892"/>
      <c r="D96" s="893"/>
      <c r="E96" s="893"/>
      <c r="F96" s="892"/>
      <c r="G96" s="892"/>
      <c r="H96" s="892"/>
      <c r="I96" s="892"/>
      <c r="J96" s="892"/>
      <c r="K96" s="892"/>
      <c r="L96" s="892"/>
      <c r="M96" s="892"/>
      <c r="N96" s="892"/>
      <c r="O96" s="892"/>
      <c r="P96" s="892"/>
      <c r="Q96" s="892"/>
      <c r="R96" s="892"/>
      <c r="S96" s="892"/>
      <c r="T96" s="892"/>
      <c r="U96" s="892"/>
      <c r="V96" s="892"/>
      <c r="W96" s="892"/>
      <c r="X96" s="892"/>
      <c r="Y96" s="892"/>
      <c r="Z96" s="891"/>
    </row>
    <row r="97" spans="1:26" ht="21" customHeight="1">
      <c r="A97" s="892"/>
      <c r="B97" s="892"/>
      <c r="C97" s="892"/>
      <c r="D97" s="893"/>
      <c r="E97" s="893"/>
      <c r="F97" s="892"/>
      <c r="G97" s="892"/>
      <c r="H97" s="892"/>
      <c r="I97" s="892"/>
      <c r="J97" s="892"/>
      <c r="K97" s="892"/>
      <c r="L97" s="892"/>
      <c r="M97" s="892"/>
      <c r="N97" s="892"/>
      <c r="O97" s="892"/>
      <c r="P97" s="892"/>
      <c r="Q97" s="892"/>
      <c r="R97" s="892"/>
      <c r="S97" s="892"/>
      <c r="T97" s="892"/>
      <c r="U97" s="892"/>
      <c r="V97" s="892"/>
      <c r="W97" s="892"/>
      <c r="X97" s="892"/>
      <c r="Y97" s="892"/>
      <c r="Z97" s="891"/>
    </row>
    <row r="98" spans="1:26" ht="21" customHeight="1">
      <c r="A98" s="892"/>
      <c r="B98" s="892"/>
      <c r="C98" s="892"/>
      <c r="D98" s="893"/>
      <c r="E98" s="893"/>
      <c r="F98" s="892"/>
      <c r="G98" s="892"/>
      <c r="H98" s="892"/>
      <c r="I98" s="892"/>
      <c r="J98" s="892"/>
      <c r="K98" s="892"/>
      <c r="L98" s="892"/>
      <c r="M98" s="892"/>
      <c r="N98" s="892"/>
      <c r="O98" s="892"/>
      <c r="P98" s="892"/>
      <c r="Q98" s="892"/>
      <c r="R98" s="892"/>
      <c r="S98" s="892"/>
      <c r="T98" s="892"/>
      <c r="U98" s="892"/>
      <c r="V98" s="892"/>
      <c r="W98" s="892"/>
      <c r="X98" s="892"/>
      <c r="Y98" s="892"/>
      <c r="Z98" s="891"/>
    </row>
    <row r="99" spans="1:26" ht="21" customHeight="1">
      <c r="A99" s="892"/>
      <c r="B99" s="892"/>
      <c r="C99" s="892"/>
      <c r="D99" s="893"/>
      <c r="E99" s="893"/>
      <c r="F99" s="892"/>
      <c r="G99" s="892"/>
      <c r="H99" s="892"/>
      <c r="I99" s="892"/>
      <c r="J99" s="892"/>
      <c r="K99" s="892"/>
      <c r="L99" s="892"/>
      <c r="M99" s="892"/>
      <c r="N99" s="892"/>
      <c r="O99" s="892"/>
      <c r="P99" s="892"/>
      <c r="Q99" s="892"/>
      <c r="R99" s="892"/>
      <c r="S99" s="892"/>
      <c r="T99" s="892"/>
      <c r="U99" s="892"/>
      <c r="V99" s="892"/>
      <c r="W99" s="892"/>
      <c r="X99" s="892"/>
      <c r="Y99" s="892"/>
      <c r="Z99" s="891"/>
    </row>
    <row r="100" spans="1:26" ht="21" customHeight="1">
      <c r="A100" s="892"/>
      <c r="B100" s="892"/>
      <c r="C100" s="892"/>
      <c r="D100" s="893"/>
      <c r="E100" s="893"/>
      <c r="F100" s="892"/>
      <c r="G100" s="892"/>
      <c r="H100" s="892"/>
      <c r="I100" s="892"/>
      <c r="J100" s="892"/>
      <c r="K100" s="892"/>
      <c r="L100" s="892"/>
      <c r="M100" s="892"/>
      <c r="N100" s="892"/>
      <c r="O100" s="892"/>
      <c r="P100" s="892"/>
      <c r="Q100" s="892"/>
      <c r="R100" s="892"/>
      <c r="S100" s="892"/>
      <c r="T100" s="892"/>
      <c r="U100" s="892"/>
      <c r="V100" s="892"/>
      <c r="W100" s="892"/>
      <c r="X100" s="892"/>
      <c r="Y100" s="892"/>
      <c r="Z100" s="891"/>
    </row>
    <row r="101" spans="1:26" ht="21" customHeight="1">
      <c r="A101" s="892"/>
      <c r="B101" s="892"/>
      <c r="C101" s="892"/>
      <c r="D101" s="893"/>
      <c r="E101" s="893"/>
      <c r="F101" s="892"/>
      <c r="G101" s="892"/>
      <c r="H101" s="892"/>
      <c r="I101" s="892"/>
      <c r="J101" s="892"/>
      <c r="K101" s="892"/>
      <c r="L101" s="892"/>
      <c r="M101" s="892"/>
      <c r="N101" s="892"/>
      <c r="O101" s="892"/>
      <c r="P101" s="892"/>
      <c r="Q101" s="892"/>
      <c r="R101" s="892"/>
      <c r="S101" s="892"/>
      <c r="T101" s="892"/>
      <c r="U101" s="892"/>
      <c r="V101" s="892"/>
      <c r="W101" s="892"/>
      <c r="X101" s="892"/>
      <c r="Y101" s="892"/>
      <c r="Z101" s="891"/>
    </row>
    <row r="102" spans="1:26" ht="21" customHeight="1">
      <c r="A102" s="892"/>
      <c r="B102" s="892"/>
      <c r="C102" s="892"/>
      <c r="D102" s="893"/>
      <c r="E102" s="893"/>
      <c r="F102" s="892"/>
      <c r="G102" s="892"/>
      <c r="H102" s="892"/>
      <c r="I102" s="892"/>
      <c r="J102" s="892"/>
      <c r="K102" s="892"/>
      <c r="L102" s="892"/>
      <c r="M102" s="892"/>
      <c r="N102" s="892"/>
      <c r="O102" s="892"/>
      <c r="P102" s="892"/>
      <c r="Q102" s="892"/>
      <c r="R102" s="892"/>
      <c r="S102" s="892"/>
      <c r="T102" s="892"/>
      <c r="U102" s="892"/>
      <c r="V102" s="892"/>
      <c r="W102" s="892"/>
      <c r="X102" s="892"/>
      <c r="Y102" s="892"/>
      <c r="Z102" s="891"/>
    </row>
    <row r="103" spans="1:26" ht="21" customHeight="1">
      <c r="A103" s="892"/>
      <c r="B103" s="892"/>
      <c r="C103" s="892"/>
      <c r="D103" s="893"/>
      <c r="E103" s="893"/>
      <c r="F103" s="892"/>
      <c r="G103" s="892"/>
      <c r="H103" s="892"/>
      <c r="I103" s="892"/>
      <c r="J103" s="892"/>
      <c r="K103" s="892"/>
      <c r="L103" s="892"/>
      <c r="M103" s="892"/>
      <c r="N103" s="892"/>
      <c r="O103" s="892"/>
      <c r="P103" s="892"/>
      <c r="Q103" s="892"/>
      <c r="R103" s="892"/>
      <c r="S103" s="892"/>
      <c r="T103" s="892"/>
      <c r="U103" s="892"/>
      <c r="V103" s="892"/>
      <c r="W103" s="892"/>
      <c r="X103" s="892"/>
      <c r="Y103" s="892"/>
      <c r="Z103" s="891"/>
    </row>
    <row r="104" spans="1:26" ht="21" customHeight="1">
      <c r="A104" s="892"/>
      <c r="B104" s="892"/>
      <c r="C104" s="892"/>
      <c r="D104" s="893"/>
      <c r="E104" s="893"/>
      <c r="F104" s="892"/>
      <c r="G104" s="892"/>
      <c r="H104" s="892"/>
      <c r="I104" s="892"/>
      <c r="J104" s="892"/>
      <c r="K104" s="892"/>
      <c r="L104" s="892"/>
      <c r="M104" s="892"/>
      <c r="N104" s="892"/>
      <c r="O104" s="892"/>
      <c r="P104" s="892"/>
      <c r="Q104" s="892"/>
      <c r="R104" s="892"/>
      <c r="S104" s="892"/>
      <c r="T104" s="892"/>
      <c r="U104" s="892"/>
      <c r="V104" s="892"/>
      <c r="W104" s="892"/>
      <c r="X104" s="892"/>
      <c r="Y104" s="892"/>
      <c r="Z104" s="891"/>
    </row>
    <row r="105" spans="1:26" ht="21" customHeight="1">
      <c r="A105" s="892"/>
      <c r="B105" s="892"/>
      <c r="C105" s="892"/>
      <c r="D105" s="893"/>
      <c r="E105" s="893"/>
      <c r="F105" s="892"/>
      <c r="G105" s="892"/>
      <c r="H105" s="892"/>
      <c r="I105" s="892"/>
      <c r="J105" s="892"/>
      <c r="K105" s="892"/>
      <c r="L105" s="892"/>
      <c r="M105" s="892"/>
      <c r="N105" s="892"/>
      <c r="O105" s="892"/>
      <c r="P105" s="892"/>
      <c r="Q105" s="892"/>
      <c r="R105" s="892"/>
      <c r="S105" s="892"/>
      <c r="T105" s="892"/>
      <c r="U105" s="892"/>
      <c r="V105" s="892"/>
      <c r="W105" s="892"/>
      <c r="X105" s="892"/>
      <c r="Y105" s="892"/>
      <c r="Z105" s="891"/>
    </row>
    <row r="106" spans="1:26" ht="21" customHeight="1">
      <c r="A106" s="892"/>
      <c r="B106" s="892"/>
      <c r="C106" s="892"/>
      <c r="D106" s="893"/>
      <c r="E106" s="893"/>
      <c r="F106" s="892"/>
      <c r="G106" s="892"/>
      <c r="H106" s="892"/>
      <c r="I106" s="892"/>
      <c r="J106" s="892"/>
      <c r="K106" s="892"/>
      <c r="L106" s="892"/>
      <c r="M106" s="892"/>
      <c r="N106" s="892"/>
      <c r="O106" s="892"/>
      <c r="P106" s="892"/>
      <c r="Q106" s="892"/>
      <c r="R106" s="892"/>
      <c r="S106" s="892"/>
      <c r="T106" s="892"/>
      <c r="U106" s="892"/>
      <c r="V106" s="892"/>
      <c r="W106" s="892"/>
      <c r="X106" s="892"/>
      <c r="Y106" s="892"/>
      <c r="Z106" s="891"/>
    </row>
    <row r="107" spans="1:26" ht="21" customHeight="1">
      <c r="A107" s="892"/>
      <c r="B107" s="892"/>
      <c r="C107" s="892"/>
      <c r="D107" s="893"/>
      <c r="E107" s="893"/>
      <c r="F107" s="892"/>
      <c r="G107" s="892"/>
      <c r="H107" s="892"/>
      <c r="I107" s="892"/>
      <c r="J107" s="892"/>
      <c r="K107" s="892"/>
      <c r="L107" s="892"/>
      <c r="M107" s="892"/>
      <c r="N107" s="892"/>
      <c r="O107" s="892"/>
      <c r="P107" s="892"/>
      <c r="Q107" s="892"/>
      <c r="R107" s="892"/>
      <c r="S107" s="892"/>
      <c r="T107" s="892"/>
      <c r="U107" s="892"/>
      <c r="V107" s="892"/>
      <c r="W107" s="892"/>
      <c r="X107" s="892"/>
      <c r="Y107" s="892"/>
      <c r="Z107" s="891"/>
    </row>
    <row r="108" spans="1:26" ht="21" customHeight="1">
      <c r="A108" s="892"/>
      <c r="B108" s="892"/>
      <c r="C108" s="892"/>
      <c r="D108" s="893"/>
      <c r="E108" s="893"/>
      <c r="F108" s="892"/>
      <c r="G108" s="892"/>
      <c r="H108" s="892"/>
      <c r="I108" s="892"/>
      <c r="J108" s="892"/>
      <c r="K108" s="892"/>
      <c r="L108" s="892"/>
      <c r="M108" s="892"/>
      <c r="N108" s="892"/>
      <c r="O108" s="892"/>
      <c r="P108" s="892"/>
      <c r="Q108" s="892"/>
      <c r="R108" s="892"/>
      <c r="S108" s="892"/>
      <c r="T108" s="892"/>
      <c r="U108" s="892"/>
      <c r="V108" s="892"/>
      <c r="W108" s="892"/>
      <c r="X108" s="892"/>
      <c r="Y108" s="892"/>
      <c r="Z108" s="891"/>
    </row>
    <row r="109" spans="1:26" ht="21" customHeight="1">
      <c r="A109" s="892"/>
      <c r="B109" s="892"/>
      <c r="C109" s="892"/>
      <c r="D109" s="893"/>
      <c r="E109" s="893"/>
      <c r="F109" s="892"/>
      <c r="G109" s="892"/>
      <c r="H109" s="892"/>
      <c r="I109" s="892"/>
      <c r="J109" s="892"/>
      <c r="K109" s="892"/>
      <c r="L109" s="892"/>
      <c r="M109" s="892"/>
      <c r="N109" s="892"/>
      <c r="O109" s="892"/>
      <c r="P109" s="892"/>
      <c r="Q109" s="892"/>
      <c r="R109" s="892"/>
      <c r="S109" s="892"/>
      <c r="T109" s="892"/>
      <c r="U109" s="892"/>
      <c r="V109" s="892"/>
      <c r="W109" s="892"/>
      <c r="X109" s="892"/>
      <c r="Y109" s="892"/>
      <c r="Z109" s="891"/>
    </row>
    <row r="110" spans="1:26" ht="21" customHeight="1">
      <c r="A110" s="892"/>
      <c r="B110" s="892"/>
      <c r="C110" s="892"/>
      <c r="D110" s="893"/>
      <c r="E110" s="893"/>
      <c r="F110" s="892"/>
      <c r="G110" s="892"/>
      <c r="H110" s="892"/>
      <c r="I110" s="892"/>
      <c r="J110" s="892"/>
      <c r="K110" s="892"/>
      <c r="L110" s="892"/>
      <c r="M110" s="892"/>
      <c r="N110" s="892"/>
      <c r="O110" s="892"/>
      <c r="P110" s="892"/>
      <c r="Q110" s="892"/>
      <c r="R110" s="892"/>
      <c r="S110" s="892"/>
      <c r="T110" s="892"/>
      <c r="U110" s="892"/>
      <c r="V110" s="892"/>
      <c r="W110" s="892"/>
      <c r="X110" s="892"/>
      <c r="Y110" s="892"/>
      <c r="Z110" s="891"/>
    </row>
    <row r="111" spans="1:26" ht="21" customHeight="1">
      <c r="A111" s="892"/>
      <c r="B111" s="892"/>
      <c r="C111" s="892"/>
      <c r="D111" s="893"/>
      <c r="E111" s="893"/>
      <c r="F111" s="892"/>
      <c r="G111" s="892"/>
      <c r="H111" s="892"/>
      <c r="I111" s="892"/>
      <c r="J111" s="892"/>
      <c r="K111" s="892"/>
      <c r="L111" s="892"/>
      <c r="M111" s="892"/>
      <c r="N111" s="892"/>
      <c r="O111" s="892"/>
      <c r="P111" s="892"/>
      <c r="Q111" s="892"/>
      <c r="R111" s="892"/>
      <c r="S111" s="892"/>
      <c r="T111" s="892"/>
      <c r="U111" s="892"/>
      <c r="V111" s="892"/>
      <c r="W111" s="892"/>
      <c r="X111" s="892"/>
      <c r="Y111" s="892"/>
      <c r="Z111" s="891"/>
    </row>
    <row r="112" spans="1:26" ht="21" customHeight="1">
      <c r="A112" s="892"/>
      <c r="B112" s="892"/>
      <c r="C112" s="892"/>
      <c r="D112" s="893"/>
      <c r="E112" s="893"/>
      <c r="F112" s="892"/>
      <c r="G112" s="892"/>
      <c r="H112" s="892"/>
      <c r="I112" s="892"/>
      <c r="J112" s="892"/>
      <c r="K112" s="892"/>
      <c r="L112" s="892"/>
      <c r="M112" s="892"/>
      <c r="N112" s="892"/>
      <c r="O112" s="892"/>
      <c r="P112" s="892"/>
      <c r="Q112" s="892"/>
      <c r="R112" s="892"/>
      <c r="S112" s="892"/>
      <c r="T112" s="892"/>
      <c r="U112" s="892"/>
      <c r="V112" s="892"/>
      <c r="W112" s="892"/>
      <c r="X112" s="892"/>
      <c r="Y112" s="892"/>
      <c r="Z112" s="891"/>
    </row>
    <row r="113" spans="1:26" ht="21" customHeight="1">
      <c r="A113" s="892"/>
      <c r="B113" s="892"/>
      <c r="C113" s="892"/>
      <c r="D113" s="893"/>
      <c r="E113" s="893"/>
      <c r="F113" s="892"/>
      <c r="G113" s="892"/>
      <c r="H113" s="892"/>
      <c r="I113" s="892"/>
      <c r="J113" s="892"/>
      <c r="K113" s="892"/>
      <c r="L113" s="892"/>
      <c r="M113" s="892"/>
      <c r="N113" s="892"/>
      <c r="O113" s="892"/>
      <c r="P113" s="892"/>
      <c r="Q113" s="892"/>
      <c r="R113" s="892"/>
      <c r="S113" s="892"/>
      <c r="T113" s="892"/>
      <c r="U113" s="892"/>
      <c r="V113" s="892"/>
      <c r="W113" s="892"/>
      <c r="X113" s="892"/>
      <c r="Y113" s="892"/>
      <c r="Z113" s="891"/>
    </row>
    <row r="114" spans="1:26" ht="21" customHeight="1">
      <c r="A114" s="892"/>
      <c r="B114" s="892"/>
      <c r="C114" s="892"/>
      <c r="D114" s="893"/>
      <c r="E114" s="893"/>
      <c r="F114" s="892"/>
      <c r="G114" s="892"/>
      <c r="H114" s="892"/>
      <c r="I114" s="892"/>
      <c r="J114" s="892"/>
      <c r="K114" s="892"/>
      <c r="L114" s="892"/>
      <c r="M114" s="892"/>
      <c r="N114" s="892"/>
      <c r="O114" s="892"/>
      <c r="P114" s="892"/>
      <c r="Q114" s="892"/>
      <c r="R114" s="892"/>
      <c r="S114" s="892"/>
      <c r="T114" s="892"/>
      <c r="U114" s="892"/>
      <c r="V114" s="892"/>
      <c r="W114" s="892"/>
      <c r="X114" s="892"/>
      <c r="Y114" s="892"/>
      <c r="Z114" s="891"/>
    </row>
    <row r="115" spans="1:26" ht="21" customHeight="1">
      <c r="A115" s="892"/>
      <c r="B115" s="892"/>
      <c r="C115" s="892"/>
      <c r="D115" s="893"/>
      <c r="E115" s="893"/>
      <c r="F115" s="892"/>
      <c r="G115" s="892"/>
      <c r="H115" s="892"/>
      <c r="I115" s="892"/>
      <c r="J115" s="892"/>
      <c r="K115" s="892"/>
      <c r="L115" s="892"/>
      <c r="M115" s="892"/>
      <c r="N115" s="892"/>
      <c r="O115" s="892"/>
      <c r="P115" s="892"/>
      <c r="Q115" s="892"/>
      <c r="R115" s="892"/>
      <c r="S115" s="892"/>
      <c r="T115" s="892"/>
      <c r="U115" s="892"/>
      <c r="V115" s="892"/>
      <c r="W115" s="892"/>
      <c r="X115" s="892"/>
      <c r="Y115" s="892"/>
      <c r="Z115" s="891"/>
    </row>
    <row r="116" spans="1:26" ht="21" customHeight="1">
      <c r="A116" s="892"/>
      <c r="B116" s="892"/>
      <c r="C116" s="892"/>
      <c r="D116" s="893"/>
      <c r="E116" s="893"/>
      <c r="F116" s="892"/>
      <c r="G116" s="892"/>
      <c r="H116" s="892"/>
      <c r="I116" s="892"/>
      <c r="J116" s="892"/>
      <c r="K116" s="892"/>
      <c r="L116" s="892"/>
      <c r="M116" s="892"/>
      <c r="N116" s="892"/>
      <c r="O116" s="892"/>
      <c r="P116" s="892"/>
      <c r="Q116" s="892"/>
      <c r="R116" s="892"/>
      <c r="S116" s="892"/>
      <c r="T116" s="892"/>
      <c r="U116" s="892"/>
      <c r="V116" s="892"/>
      <c r="W116" s="892"/>
      <c r="X116" s="892"/>
      <c r="Y116" s="892"/>
      <c r="Z116" s="891"/>
    </row>
    <row r="117" spans="1:26" ht="21" customHeight="1">
      <c r="A117" s="892"/>
      <c r="B117" s="892"/>
      <c r="C117" s="892"/>
      <c r="D117" s="893"/>
      <c r="E117" s="893"/>
      <c r="F117" s="892"/>
      <c r="G117" s="892"/>
      <c r="H117" s="892"/>
      <c r="I117" s="892"/>
      <c r="J117" s="892"/>
      <c r="K117" s="892"/>
      <c r="L117" s="892"/>
      <c r="M117" s="892"/>
      <c r="N117" s="892"/>
      <c r="O117" s="892"/>
      <c r="P117" s="892"/>
      <c r="Q117" s="892"/>
      <c r="R117" s="892"/>
      <c r="S117" s="892"/>
      <c r="T117" s="892"/>
      <c r="U117" s="892"/>
      <c r="V117" s="892"/>
      <c r="W117" s="892"/>
      <c r="X117" s="892"/>
      <c r="Y117" s="892"/>
      <c r="Z117" s="891"/>
    </row>
    <row r="118" spans="1:26" ht="21" customHeight="1">
      <c r="A118" s="892"/>
      <c r="B118" s="892"/>
      <c r="C118" s="892"/>
      <c r="D118" s="893"/>
      <c r="E118" s="893"/>
      <c r="F118" s="892"/>
      <c r="G118" s="892"/>
      <c r="H118" s="892"/>
      <c r="I118" s="892"/>
      <c r="J118" s="892"/>
      <c r="K118" s="892"/>
      <c r="L118" s="892"/>
      <c r="M118" s="892"/>
      <c r="N118" s="892"/>
      <c r="O118" s="892"/>
      <c r="P118" s="892"/>
      <c r="Q118" s="892"/>
      <c r="R118" s="892"/>
      <c r="S118" s="892"/>
      <c r="T118" s="892"/>
      <c r="U118" s="892"/>
      <c r="V118" s="892"/>
      <c r="W118" s="892"/>
      <c r="X118" s="892"/>
      <c r="Y118" s="892"/>
      <c r="Z118" s="891"/>
    </row>
    <row r="119" spans="1:26" ht="21" customHeight="1">
      <c r="A119" s="892"/>
      <c r="B119" s="892"/>
      <c r="C119" s="892"/>
      <c r="D119" s="893"/>
      <c r="E119" s="893"/>
      <c r="F119" s="892"/>
      <c r="G119" s="892"/>
      <c r="H119" s="892"/>
      <c r="I119" s="892"/>
      <c r="J119" s="892"/>
      <c r="K119" s="892"/>
      <c r="L119" s="892"/>
      <c r="M119" s="892"/>
      <c r="N119" s="892"/>
      <c r="O119" s="892"/>
      <c r="P119" s="892"/>
      <c r="Q119" s="892"/>
      <c r="R119" s="892"/>
      <c r="S119" s="892"/>
      <c r="T119" s="892"/>
      <c r="U119" s="892"/>
      <c r="V119" s="892"/>
      <c r="W119" s="892"/>
      <c r="X119" s="892"/>
      <c r="Y119" s="892"/>
      <c r="Z119" s="891"/>
    </row>
    <row r="120" spans="1:26" ht="21" customHeight="1">
      <c r="A120" s="892"/>
      <c r="B120" s="892"/>
      <c r="C120" s="892"/>
      <c r="D120" s="893"/>
      <c r="E120" s="893"/>
      <c r="F120" s="892"/>
      <c r="G120" s="892"/>
      <c r="H120" s="892"/>
      <c r="I120" s="892"/>
      <c r="J120" s="892"/>
      <c r="K120" s="892"/>
      <c r="L120" s="892"/>
      <c r="M120" s="892"/>
      <c r="N120" s="892"/>
      <c r="O120" s="892"/>
      <c r="P120" s="892"/>
      <c r="Q120" s="892"/>
      <c r="R120" s="892"/>
      <c r="S120" s="892"/>
      <c r="T120" s="892"/>
      <c r="U120" s="892"/>
      <c r="V120" s="892"/>
      <c r="W120" s="892"/>
      <c r="X120" s="892"/>
      <c r="Y120" s="892"/>
      <c r="Z120" s="891"/>
    </row>
    <row r="121" spans="1:26" ht="21" customHeight="1">
      <c r="A121" s="892"/>
      <c r="B121" s="892"/>
      <c r="C121" s="892"/>
      <c r="D121" s="893"/>
      <c r="E121" s="893"/>
      <c r="F121" s="892"/>
      <c r="G121" s="892"/>
      <c r="H121" s="892"/>
      <c r="I121" s="892"/>
      <c r="J121" s="892"/>
      <c r="K121" s="892"/>
      <c r="L121" s="892"/>
      <c r="M121" s="892"/>
      <c r="N121" s="892"/>
      <c r="O121" s="892"/>
      <c r="P121" s="892"/>
      <c r="Q121" s="892"/>
      <c r="R121" s="892"/>
      <c r="S121" s="892"/>
      <c r="T121" s="892"/>
      <c r="U121" s="892"/>
      <c r="V121" s="892"/>
      <c r="W121" s="892"/>
      <c r="X121" s="892"/>
      <c r="Y121" s="892"/>
      <c r="Z121" s="891"/>
    </row>
    <row r="122" spans="1:26" ht="21" customHeight="1">
      <c r="A122" s="892"/>
      <c r="B122" s="892"/>
      <c r="C122" s="892"/>
      <c r="D122" s="893"/>
      <c r="E122" s="893"/>
      <c r="F122" s="892"/>
      <c r="G122" s="892"/>
      <c r="H122" s="892"/>
      <c r="I122" s="892"/>
      <c r="J122" s="892"/>
      <c r="K122" s="892"/>
      <c r="L122" s="892"/>
      <c r="M122" s="892"/>
      <c r="N122" s="892"/>
      <c r="O122" s="892"/>
      <c r="P122" s="892"/>
      <c r="Q122" s="892"/>
      <c r="R122" s="892"/>
      <c r="S122" s="892"/>
      <c r="T122" s="892"/>
      <c r="U122" s="892"/>
      <c r="V122" s="892"/>
      <c r="W122" s="892"/>
      <c r="X122" s="892"/>
      <c r="Y122" s="892"/>
      <c r="Z122" s="891"/>
    </row>
    <row r="123" spans="1:26" ht="21" customHeight="1">
      <c r="A123" s="892"/>
      <c r="B123" s="892"/>
      <c r="C123" s="892"/>
      <c r="D123" s="893"/>
      <c r="E123" s="893"/>
      <c r="F123" s="892"/>
      <c r="G123" s="892"/>
      <c r="H123" s="892"/>
      <c r="I123" s="892"/>
      <c r="J123" s="892"/>
      <c r="K123" s="892"/>
      <c r="L123" s="892"/>
      <c r="M123" s="892"/>
      <c r="N123" s="892"/>
      <c r="O123" s="892"/>
      <c r="P123" s="892"/>
      <c r="Q123" s="892"/>
      <c r="R123" s="892"/>
      <c r="S123" s="892"/>
      <c r="T123" s="892"/>
      <c r="U123" s="892"/>
      <c r="V123" s="892"/>
      <c r="W123" s="892"/>
      <c r="X123" s="892"/>
      <c r="Y123" s="892"/>
      <c r="Z123" s="891"/>
    </row>
    <row r="124" spans="1:26" ht="21" customHeight="1">
      <c r="A124" s="892"/>
      <c r="B124" s="892"/>
      <c r="C124" s="892"/>
      <c r="D124" s="893"/>
      <c r="E124" s="893"/>
      <c r="F124" s="892"/>
      <c r="G124" s="892"/>
      <c r="H124" s="892"/>
      <c r="I124" s="892"/>
      <c r="J124" s="892"/>
      <c r="K124" s="892"/>
      <c r="L124" s="892"/>
      <c r="M124" s="892"/>
      <c r="N124" s="892"/>
      <c r="O124" s="892"/>
      <c r="P124" s="892"/>
      <c r="Q124" s="892"/>
      <c r="R124" s="892"/>
      <c r="S124" s="892"/>
      <c r="T124" s="892"/>
      <c r="U124" s="892"/>
      <c r="V124" s="892"/>
      <c r="W124" s="892"/>
      <c r="X124" s="892"/>
      <c r="Y124" s="892"/>
      <c r="Z124" s="891"/>
    </row>
    <row r="125" spans="1:26" ht="21" customHeight="1">
      <c r="A125" s="892"/>
      <c r="B125" s="892"/>
      <c r="C125" s="892"/>
      <c r="D125" s="893"/>
      <c r="E125" s="893"/>
      <c r="F125" s="892"/>
      <c r="G125" s="892"/>
      <c r="H125" s="892"/>
      <c r="I125" s="892"/>
      <c r="J125" s="892"/>
      <c r="K125" s="892"/>
      <c r="L125" s="892"/>
      <c r="M125" s="892"/>
      <c r="N125" s="892"/>
      <c r="O125" s="892"/>
      <c r="P125" s="892"/>
      <c r="Q125" s="892"/>
      <c r="R125" s="892"/>
      <c r="S125" s="892"/>
      <c r="T125" s="892"/>
      <c r="U125" s="892"/>
      <c r="V125" s="892"/>
      <c r="W125" s="892"/>
      <c r="X125" s="892"/>
      <c r="Y125" s="892"/>
      <c r="Z125" s="891"/>
    </row>
    <row r="126" spans="1:26" ht="21" customHeight="1">
      <c r="A126" s="892"/>
      <c r="B126" s="892"/>
      <c r="C126" s="892"/>
      <c r="D126" s="893"/>
      <c r="E126" s="893"/>
      <c r="F126" s="892"/>
      <c r="G126" s="892"/>
      <c r="H126" s="892"/>
      <c r="I126" s="892"/>
      <c r="J126" s="892"/>
      <c r="K126" s="892"/>
      <c r="L126" s="892"/>
      <c r="M126" s="892"/>
      <c r="N126" s="892"/>
      <c r="O126" s="892"/>
      <c r="P126" s="892"/>
      <c r="Q126" s="892"/>
      <c r="R126" s="892"/>
      <c r="S126" s="892"/>
      <c r="T126" s="892"/>
      <c r="U126" s="892"/>
      <c r="V126" s="892"/>
      <c r="W126" s="892"/>
      <c r="X126" s="892"/>
      <c r="Y126" s="892"/>
      <c r="Z126" s="891"/>
    </row>
    <row r="127" spans="1:26" ht="21" customHeight="1">
      <c r="A127" s="892"/>
      <c r="B127" s="892"/>
      <c r="C127" s="892"/>
      <c r="D127" s="893"/>
      <c r="E127" s="893"/>
      <c r="F127" s="892"/>
      <c r="G127" s="892"/>
      <c r="H127" s="892"/>
      <c r="I127" s="892"/>
      <c r="J127" s="892"/>
      <c r="K127" s="892"/>
      <c r="L127" s="892"/>
      <c r="M127" s="892"/>
      <c r="N127" s="892"/>
      <c r="O127" s="892"/>
      <c r="P127" s="892"/>
      <c r="Q127" s="892"/>
      <c r="R127" s="892"/>
      <c r="S127" s="892"/>
      <c r="T127" s="892"/>
      <c r="U127" s="892"/>
      <c r="V127" s="892"/>
      <c r="W127" s="892"/>
      <c r="X127" s="892"/>
      <c r="Y127" s="892"/>
      <c r="Z127" s="891"/>
    </row>
    <row r="128" spans="1:26" ht="21" customHeight="1">
      <c r="A128" s="892"/>
      <c r="B128" s="892"/>
      <c r="C128" s="892"/>
      <c r="D128" s="893"/>
      <c r="E128" s="893"/>
      <c r="F128" s="892"/>
      <c r="G128" s="892"/>
      <c r="H128" s="892"/>
      <c r="I128" s="892"/>
      <c r="J128" s="892"/>
      <c r="K128" s="892"/>
      <c r="L128" s="892"/>
      <c r="M128" s="892"/>
      <c r="N128" s="892"/>
      <c r="O128" s="892"/>
      <c r="P128" s="892"/>
      <c r="Q128" s="892"/>
      <c r="R128" s="892"/>
      <c r="S128" s="892"/>
      <c r="T128" s="892"/>
      <c r="U128" s="892"/>
      <c r="V128" s="892"/>
      <c r="W128" s="892"/>
      <c r="X128" s="892"/>
      <c r="Y128" s="892"/>
      <c r="Z128" s="891"/>
    </row>
    <row r="129" spans="1:26" ht="21" customHeight="1">
      <c r="A129" s="892"/>
      <c r="B129" s="892"/>
      <c r="C129" s="892"/>
      <c r="D129" s="893"/>
      <c r="E129" s="893"/>
      <c r="F129" s="892"/>
      <c r="G129" s="892"/>
      <c r="H129" s="892"/>
      <c r="I129" s="892"/>
      <c r="J129" s="892"/>
      <c r="K129" s="892"/>
      <c r="L129" s="892"/>
      <c r="M129" s="892"/>
      <c r="N129" s="892"/>
      <c r="O129" s="892"/>
      <c r="P129" s="892"/>
      <c r="Q129" s="892"/>
      <c r="R129" s="892"/>
      <c r="S129" s="892"/>
      <c r="T129" s="892"/>
      <c r="U129" s="892"/>
      <c r="V129" s="892"/>
      <c r="W129" s="892"/>
      <c r="X129" s="892"/>
      <c r="Y129" s="892"/>
      <c r="Z129" s="891"/>
    </row>
    <row r="130" spans="1:26" ht="21" customHeight="1">
      <c r="A130" s="892"/>
      <c r="B130" s="892"/>
      <c r="C130" s="892"/>
      <c r="D130" s="893"/>
      <c r="E130" s="893"/>
      <c r="F130" s="892"/>
      <c r="G130" s="892"/>
      <c r="H130" s="892"/>
      <c r="I130" s="892"/>
      <c r="J130" s="892"/>
      <c r="K130" s="892"/>
      <c r="L130" s="892"/>
      <c r="M130" s="892"/>
      <c r="N130" s="892"/>
      <c r="O130" s="892"/>
      <c r="P130" s="892"/>
      <c r="Q130" s="892"/>
      <c r="R130" s="892"/>
      <c r="S130" s="892"/>
      <c r="T130" s="892"/>
      <c r="U130" s="892"/>
      <c r="V130" s="892"/>
      <c r="W130" s="892"/>
      <c r="X130" s="892"/>
      <c r="Y130" s="892"/>
      <c r="Z130" s="891"/>
    </row>
    <row r="131" spans="1:26" ht="21" customHeight="1">
      <c r="A131" s="892"/>
      <c r="B131" s="892"/>
      <c r="C131" s="892"/>
      <c r="D131" s="893"/>
      <c r="E131" s="893"/>
      <c r="F131" s="892"/>
      <c r="G131" s="892"/>
      <c r="H131" s="892"/>
      <c r="I131" s="892"/>
      <c r="J131" s="892"/>
      <c r="K131" s="892"/>
      <c r="L131" s="892"/>
      <c r="M131" s="892"/>
      <c r="N131" s="892"/>
      <c r="O131" s="892"/>
      <c r="P131" s="892"/>
      <c r="Q131" s="892"/>
      <c r="R131" s="892"/>
      <c r="S131" s="892"/>
      <c r="T131" s="892"/>
      <c r="U131" s="892"/>
      <c r="V131" s="892"/>
      <c r="W131" s="892"/>
      <c r="X131" s="892"/>
      <c r="Y131" s="892"/>
      <c r="Z131" s="891"/>
    </row>
    <row r="132" spans="1:26" ht="21" customHeight="1">
      <c r="A132" s="892"/>
      <c r="B132" s="892"/>
      <c r="C132" s="892"/>
      <c r="D132" s="893"/>
      <c r="E132" s="893"/>
      <c r="F132" s="892"/>
      <c r="G132" s="892"/>
      <c r="H132" s="892"/>
      <c r="I132" s="892"/>
      <c r="J132" s="892"/>
      <c r="K132" s="892"/>
      <c r="L132" s="892"/>
      <c r="M132" s="892"/>
      <c r="N132" s="892"/>
      <c r="O132" s="892"/>
      <c r="P132" s="892"/>
      <c r="Q132" s="892"/>
      <c r="R132" s="892"/>
      <c r="S132" s="892"/>
      <c r="T132" s="892"/>
      <c r="U132" s="892"/>
      <c r="V132" s="892"/>
      <c r="W132" s="892"/>
      <c r="X132" s="892"/>
      <c r="Y132" s="892"/>
      <c r="Z132" s="891"/>
    </row>
    <row r="133" spans="1:26" ht="21" customHeight="1">
      <c r="A133" s="892"/>
      <c r="B133" s="892"/>
      <c r="C133" s="892"/>
      <c r="D133" s="893"/>
      <c r="E133" s="893"/>
      <c r="F133" s="892"/>
      <c r="G133" s="892"/>
      <c r="H133" s="892"/>
      <c r="I133" s="892"/>
      <c r="J133" s="892"/>
      <c r="K133" s="892"/>
      <c r="L133" s="892"/>
      <c r="M133" s="892"/>
      <c r="N133" s="892"/>
      <c r="O133" s="892"/>
      <c r="P133" s="892"/>
      <c r="Q133" s="892"/>
      <c r="R133" s="892"/>
      <c r="S133" s="892"/>
      <c r="T133" s="892"/>
      <c r="U133" s="892"/>
      <c r="V133" s="892"/>
      <c r="W133" s="892"/>
      <c r="X133" s="892"/>
      <c r="Y133" s="892"/>
      <c r="Z133" s="891"/>
    </row>
    <row r="134" spans="1:26" ht="21" customHeight="1">
      <c r="A134" s="892"/>
      <c r="B134" s="892"/>
      <c r="C134" s="892"/>
      <c r="D134" s="893"/>
      <c r="E134" s="893"/>
      <c r="F134" s="892"/>
      <c r="G134" s="892"/>
      <c r="H134" s="892"/>
      <c r="I134" s="892"/>
      <c r="J134" s="892"/>
      <c r="K134" s="892"/>
      <c r="L134" s="892"/>
      <c r="M134" s="892"/>
      <c r="N134" s="892"/>
      <c r="O134" s="892"/>
      <c r="P134" s="892"/>
      <c r="Q134" s="892"/>
      <c r="R134" s="892"/>
      <c r="S134" s="892"/>
      <c r="T134" s="892"/>
      <c r="U134" s="892"/>
      <c r="V134" s="892"/>
      <c r="W134" s="892"/>
      <c r="X134" s="892"/>
      <c r="Y134" s="892"/>
      <c r="Z134" s="891"/>
    </row>
    <row r="135" spans="1:26" ht="21" customHeight="1">
      <c r="A135" s="892"/>
      <c r="B135" s="892"/>
      <c r="C135" s="892"/>
      <c r="D135" s="893"/>
      <c r="E135" s="893"/>
      <c r="F135" s="892"/>
      <c r="G135" s="892"/>
      <c r="H135" s="892"/>
      <c r="I135" s="892"/>
      <c r="J135" s="892"/>
      <c r="K135" s="892"/>
      <c r="L135" s="892"/>
      <c r="M135" s="892"/>
      <c r="N135" s="892"/>
      <c r="O135" s="892"/>
      <c r="P135" s="892"/>
      <c r="Q135" s="892"/>
      <c r="R135" s="892"/>
      <c r="S135" s="892"/>
      <c r="T135" s="892"/>
      <c r="U135" s="892"/>
      <c r="V135" s="892"/>
      <c r="W135" s="892"/>
      <c r="X135" s="892"/>
      <c r="Y135" s="892"/>
      <c r="Z135" s="891"/>
    </row>
    <row r="136" spans="1:26" ht="21" customHeight="1">
      <c r="A136" s="892"/>
      <c r="B136" s="892"/>
      <c r="C136" s="892"/>
      <c r="D136" s="893"/>
      <c r="E136" s="893"/>
      <c r="F136" s="892"/>
      <c r="G136" s="892"/>
      <c r="H136" s="892"/>
      <c r="I136" s="892"/>
      <c r="J136" s="892"/>
      <c r="K136" s="892"/>
      <c r="L136" s="892"/>
      <c r="M136" s="892"/>
      <c r="N136" s="892"/>
      <c r="O136" s="892"/>
      <c r="P136" s="892"/>
      <c r="Q136" s="892"/>
      <c r="R136" s="892"/>
      <c r="S136" s="892"/>
      <c r="T136" s="892"/>
      <c r="U136" s="892"/>
      <c r="V136" s="892"/>
      <c r="W136" s="892"/>
      <c r="X136" s="892"/>
      <c r="Y136" s="892"/>
      <c r="Z136" s="891"/>
    </row>
    <row r="137" spans="1:26" ht="21" customHeight="1">
      <c r="A137" s="892"/>
      <c r="B137" s="892"/>
      <c r="C137" s="892"/>
      <c r="D137" s="893"/>
      <c r="E137" s="893"/>
      <c r="F137" s="892"/>
      <c r="G137" s="892"/>
      <c r="H137" s="892"/>
      <c r="I137" s="892"/>
      <c r="J137" s="892"/>
      <c r="K137" s="892"/>
      <c r="L137" s="892"/>
      <c r="M137" s="892"/>
      <c r="N137" s="892"/>
      <c r="O137" s="892"/>
      <c r="P137" s="892"/>
      <c r="Q137" s="892"/>
      <c r="R137" s="892"/>
      <c r="S137" s="892"/>
      <c r="T137" s="892"/>
      <c r="U137" s="892"/>
      <c r="V137" s="892"/>
      <c r="W137" s="892"/>
      <c r="X137" s="892"/>
      <c r="Y137" s="892"/>
      <c r="Z137" s="891"/>
    </row>
    <row r="138" spans="1:26" ht="21" customHeight="1">
      <c r="A138" s="892"/>
      <c r="B138" s="892"/>
      <c r="C138" s="892"/>
      <c r="D138" s="893"/>
      <c r="E138" s="893"/>
      <c r="F138" s="892"/>
      <c r="G138" s="892"/>
      <c r="H138" s="892"/>
      <c r="I138" s="892"/>
      <c r="J138" s="892"/>
      <c r="K138" s="892"/>
      <c r="L138" s="892"/>
      <c r="M138" s="892"/>
      <c r="N138" s="892"/>
      <c r="O138" s="892"/>
      <c r="P138" s="892"/>
      <c r="Q138" s="892"/>
      <c r="R138" s="892"/>
      <c r="S138" s="892"/>
      <c r="T138" s="892"/>
      <c r="U138" s="892"/>
      <c r="V138" s="892"/>
      <c r="W138" s="892"/>
      <c r="X138" s="892"/>
      <c r="Y138" s="892"/>
      <c r="Z138" s="891"/>
    </row>
    <row r="139" spans="1:26" ht="21" customHeight="1">
      <c r="A139" s="892"/>
      <c r="B139" s="892"/>
      <c r="C139" s="892"/>
      <c r="D139" s="893"/>
      <c r="E139" s="893"/>
      <c r="F139" s="892"/>
      <c r="G139" s="892"/>
      <c r="H139" s="892"/>
      <c r="I139" s="892"/>
      <c r="J139" s="892"/>
      <c r="K139" s="892"/>
      <c r="L139" s="892"/>
      <c r="M139" s="892"/>
      <c r="N139" s="892"/>
      <c r="O139" s="892"/>
      <c r="P139" s="892"/>
      <c r="Q139" s="892"/>
      <c r="R139" s="892"/>
      <c r="S139" s="892"/>
      <c r="T139" s="892"/>
      <c r="U139" s="892"/>
      <c r="V139" s="892"/>
      <c r="W139" s="892"/>
      <c r="X139" s="892"/>
      <c r="Y139" s="892"/>
      <c r="Z139" s="891"/>
    </row>
    <row r="140" spans="1:26" ht="21" customHeight="1">
      <c r="A140" s="892"/>
      <c r="B140" s="892"/>
      <c r="C140" s="892"/>
      <c r="D140" s="893"/>
      <c r="E140" s="893"/>
      <c r="F140" s="892"/>
      <c r="G140" s="892"/>
      <c r="H140" s="892"/>
      <c r="I140" s="892"/>
      <c r="J140" s="892"/>
      <c r="K140" s="892"/>
      <c r="L140" s="892"/>
      <c r="M140" s="892"/>
      <c r="N140" s="892"/>
      <c r="O140" s="892"/>
      <c r="P140" s="892"/>
      <c r="Q140" s="892"/>
      <c r="R140" s="892"/>
      <c r="S140" s="892"/>
      <c r="T140" s="892"/>
      <c r="U140" s="892"/>
      <c r="V140" s="892"/>
      <c r="W140" s="892"/>
      <c r="X140" s="892"/>
      <c r="Y140" s="892"/>
      <c r="Z140" s="891"/>
    </row>
    <row r="141" spans="1:26" ht="21" customHeight="1">
      <c r="A141" s="892"/>
      <c r="B141" s="892"/>
      <c r="C141" s="892"/>
      <c r="D141" s="893"/>
      <c r="E141" s="893"/>
      <c r="F141" s="892"/>
      <c r="G141" s="892"/>
      <c r="H141" s="892"/>
      <c r="I141" s="892"/>
      <c r="J141" s="892"/>
      <c r="K141" s="892"/>
      <c r="L141" s="892"/>
      <c r="M141" s="892"/>
      <c r="N141" s="892"/>
      <c r="O141" s="892"/>
      <c r="P141" s="892"/>
      <c r="Q141" s="892"/>
      <c r="R141" s="892"/>
      <c r="S141" s="892"/>
      <c r="T141" s="892"/>
      <c r="U141" s="892"/>
      <c r="V141" s="892"/>
      <c r="W141" s="892"/>
      <c r="X141" s="892"/>
      <c r="Y141" s="892"/>
      <c r="Z141" s="891"/>
    </row>
    <row r="142" spans="1:26" ht="21" customHeight="1">
      <c r="A142" s="892"/>
      <c r="B142" s="892"/>
      <c r="C142" s="892"/>
      <c r="D142" s="893"/>
      <c r="E142" s="893"/>
      <c r="F142" s="892"/>
      <c r="G142" s="892"/>
      <c r="H142" s="892"/>
      <c r="I142" s="892"/>
      <c r="J142" s="892"/>
      <c r="K142" s="892"/>
      <c r="L142" s="892"/>
      <c r="M142" s="892"/>
      <c r="N142" s="892"/>
      <c r="O142" s="892"/>
      <c r="P142" s="892"/>
      <c r="Q142" s="892"/>
      <c r="R142" s="892"/>
      <c r="S142" s="892"/>
      <c r="T142" s="892"/>
      <c r="U142" s="892"/>
      <c r="V142" s="892"/>
      <c r="W142" s="892"/>
      <c r="X142" s="892"/>
      <c r="Y142" s="892"/>
      <c r="Z142" s="891"/>
    </row>
    <row r="143" spans="1:26" ht="21" customHeight="1">
      <c r="A143" s="892"/>
      <c r="B143" s="892"/>
      <c r="C143" s="892"/>
      <c r="D143" s="893"/>
      <c r="E143" s="893"/>
      <c r="F143" s="892"/>
      <c r="G143" s="892"/>
      <c r="H143" s="892"/>
      <c r="I143" s="892"/>
      <c r="J143" s="892"/>
      <c r="K143" s="892"/>
      <c r="L143" s="892"/>
      <c r="M143" s="892"/>
      <c r="N143" s="892"/>
      <c r="O143" s="892"/>
      <c r="P143" s="892"/>
      <c r="Q143" s="892"/>
      <c r="R143" s="892"/>
      <c r="S143" s="892"/>
      <c r="T143" s="892"/>
      <c r="U143" s="892"/>
      <c r="V143" s="892"/>
      <c r="W143" s="892"/>
      <c r="X143" s="892"/>
      <c r="Y143" s="892"/>
      <c r="Z143" s="891"/>
    </row>
    <row r="144" spans="1:26" ht="21" customHeight="1">
      <c r="A144" s="892"/>
      <c r="B144" s="892"/>
      <c r="C144" s="892"/>
      <c r="D144" s="893"/>
      <c r="E144" s="893"/>
      <c r="F144" s="892"/>
      <c r="G144" s="892"/>
      <c r="H144" s="892"/>
      <c r="I144" s="892"/>
      <c r="J144" s="892"/>
      <c r="K144" s="892"/>
      <c r="L144" s="892"/>
      <c r="M144" s="892"/>
      <c r="N144" s="892"/>
      <c r="O144" s="892"/>
      <c r="P144" s="892"/>
      <c r="Q144" s="892"/>
      <c r="R144" s="892"/>
      <c r="S144" s="892"/>
      <c r="T144" s="892"/>
      <c r="U144" s="892"/>
      <c r="V144" s="892"/>
      <c r="W144" s="892"/>
      <c r="X144" s="892"/>
      <c r="Y144" s="892"/>
      <c r="Z144" s="891"/>
    </row>
    <row r="145" spans="1:26" ht="21" customHeight="1">
      <c r="A145" s="892"/>
      <c r="B145" s="892"/>
      <c r="C145" s="892"/>
      <c r="D145" s="893"/>
      <c r="E145" s="893"/>
      <c r="F145" s="892"/>
      <c r="G145" s="892"/>
      <c r="H145" s="892"/>
      <c r="I145" s="892"/>
      <c r="J145" s="892"/>
      <c r="K145" s="892"/>
      <c r="L145" s="892"/>
      <c r="M145" s="892"/>
      <c r="N145" s="892"/>
      <c r="O145" s="892"/>
      <c r="P145" s="892"/>
      <c r="Q145" s="892"/>
      <c r="R145" s="892"/>
      <c r="S145" s="892"/>
      <c r="T145" s="892"/>
      <c r="U145" s="892"/>
      <c r="V145" s="892"/>
      <c r="W145" s="892"/>
      <c r="X145" s="892"/>
      <c r="Y145" s="892"/>
      <c r="Z145" s="891"/>
    </row>
    <row r="146" spans="1:26" ht="21" customHeight="1">
      <c r="A146" s="892"/>
      <c r="B146" s="892"/>
      <c r="C146" s="892"/>
      <c r="D146" s="893"/>
      <c r="E146" s="893"/>
      <c r="F146" s="892"/>
      <c r="G146" s="892"/>
      <c r="H146" s="892"/>
      <c r="I146" s="892"/>
      <c r="J146" s="892"/>
      <c r="K146" s="892"/>
      <c r="L146" s="892"/>
      <c r="M146" s="892"/>
      <c r="N146" s="892"/>
      <c r="O146" s="892"/>
      <c r="P146" s="892"/>
      <c r="Q146" s="892"/>
      <c r="R146" s="892"/>
      <c r="S146" s="892"/>
      <c r="T146" s="892"/>
      <c r="U146" s="892"/>
      <c r="V146" s="892"/>
      <c r="W146" s="892"/>
      <c r="X146" s="892"/>
      <c r="Y146" s="892"/>
      <c r="Z146" s="891"/>
    </row>
    <row r="147" spans="1:26" ht="21" customHeight="1">
      <c r="A147" s="892"/>
      <c r="B147" s="892"/>
      <c r="C147" s="892"/>
      <c r="D147" s="893"/>
      <c r="E147" s="893"/>
      <c r="F147" s="892"/>
      <c r="G147" s="892"/>
      <c r="H147" s="892"/>
      <c r="I147" s="892"/>
      <c r="J147" s="892"/>
      <c r="K147" s="892"/>
      <c r="L147" s="892"/>
      <c r="M147" s="892"/>
      <c r="N147" s="892"/>
      <c r="O147" s="892"/>
      <c r="P147" s="892"/>
      <c r="Q147" s="892"/>
      <c r="R147" s="892"/>
      <c r="S147" s="892"/>
      <c r="T147" s="892"/>
      <c r="U147" s="892"/>
      <c r="V147" s="892"/>
      <c r="W147" s="892"/>
      <c r="X147" s="892"/>
      <c r="Y147" s="892"/>
      <c r="Z147" s="891"/>
    </row>
    <row r="148" spans="1:26" ht="21" customHeight="1">
      <c r="A148" s="892"/>
      <c r="B148" s="892"/>
      <c r="C148" s="892"/>
      <c r="D148" s="893"/>
      <c r="E148" s="893"/>
      <c r="F148" s="892"/>
      <c r="G148" s="892"/>
      <c r="H148" s="892"/>
      <c r="I148" s="892"/>
      <c r="J148" s="892"/>
      <c r="K148" s="892"/>
      <c r="L148" s="892"/>
      <c r="M148" s="892"/>
      <c r="N148" s="892"/>
      <c r="O148" s="892"/>
      <c r="P148" s="892"/>
      <c r="Q148" s="892"/>
      <c r="R148" s="892"/>
      <c r="S148" s="892"/>
      <c r="T148" s="892"/>
      <c r="U148" s="892"/>
      <c r="V148" s="892"/>
      <c r="W148" s="892"/>
      <c r="X148" s="892"/>
      <c r="Y148" s="892"/>
      <c r="Z148" s="891"/>
    </row>
    <row r="149" spans="1:26" ht="21" customHeight="1">
      <c r="A149" s="892"/>
      <c r="B149" s="892"/>
      <c r="C149" s="892"/>
      <c r="D149" s="893"/>
      <c r="E149" s="893"/>
      <c r="F149" s="892"/>
      <c r="G149" s="892"/>
      <c r="H149" s="892"/>
      <c r="I149" s="892"/>
      <c r="J149" s="892"/>
      <c r="K149" s="892"/>
      <c r="L149" s="892"/>
      <c r="M149" s="892"/>
      <c r="N149" s="892"/>
      <c r="O149" s="892"/>
      <c r="P149" s="892"/>
      <c r="Q149" s="892"/>
      <c r="R149" s="892"/>
      <c r="S149" s="892"/>
      <c r="T149" s="892"/>
      <c r="U149" s="892"/>
      <c r="V149" s="892"/>
      <c r="W149" s="892"/>
      <c r="X149" s="892"/>
      <c r="Y149" s="892"/>
      <c r="Z149" s="891"/>
    </row>
    <row r="150" spans="1:26" ht="21" customHeight="1">
      <c r="A150" s="892"/>
      <c r="B150" s="892"/>
      <c r="C150" s="892"/>
      <c r="D150" s="893"/>
      <c r="E150" s="893"/>
      <c r="F150" s="892"/>
      <c r="G150" s="892"/>
      <c r="H150" s="892"/>
      <c r="I150" s="892"/>
      <c r="J150" s="892"/>
      <c r="K150" s="892"/>
      <c r="L150" s="892"/>
      <c r="M150" s="892"/>
      <c r="N150" s="892"/>
      <c r="O150" s="892"/>
      <c r="P150" s="892"/>
      <c r="Q150" s="892"/>
      <c r="R150" s="892"/>
      <c r="S150" s="892"/>
      <c r="T150" s="892"/>
      <c r="U150" s="892"/>
      <c r="V150" s="892"/>
      <c r="W150" s="892"/>
      <c r="X150" s="892"/>
      <c r="Y150" s="892"/>
      <c r="Z150" s="891"/>
    </row>
    <row r="151" spans="1:26" ht="21" customHeight="1">
      <c r="A151" s="892"/>
      <c r="B151" s="892"/>
      <c r="C151" s="892"/>
      <c r="D151" s="893"/>
      <c r="E151" s="893"/>
      <c r="F151" s="892"/>
      <c r="G151" s="892"/>
      <c r="H151" s="892"/>
      <c r="I151" s="892"/>
      <c r="J151" s="892"/>
      <c r="K151" s="892"/>
      <c r="L151" s="892"/>
      <c r="M151" s="892"/>
      <c r="N151" s="892"/>
      <c r="O151" s="892"/>
      <c r="P151" s="892"/>
      <c r="Q151" s="892"/>
      <c r="R151" s="892"/>
      <c r="S151" s="892"/>
      <c r="T151" s="892"/>
      <c r="U151" s="892"/>
      <c r="V151" s="892"/>
      <c r="W151" s="892"/>
      <c r="X151" s="892"/>
      <c r="Y151" s="892"/>
      <c r="Z151" s="891"/>
    </row>
    <row r="152" spans="1:26" ht="21" customHeight="1">
      <c r="A152" s="892"/>
      <c r="B152" s="892"/>
      <c r="C152" s="892"/>
      <c r="D152" s="893"/>
      <c r="E152" s="893"/>
      <c r="F152" s="892"/>
      <c r="G152" s="892"/>
      <c r="H152" s="892"/>
      <c r="I152" s="892"/>
      <c r="J152" s="892"/>
      <c r="K152" s="892"/>
      <c r="L152" s="892"/>
      <c r="M152" s="892"/>
      <c r="N152" s="892"/>
      <c r="O152" s="892"/>
      <c r="P152" s="892"/>
      <c r="Q152" s="892"/>
      <c r="R152" s="892"/>
      <c r="S152" s="892"/>
      <c r="T152" s="892"/>
      <c r="U152" s="892"/>
      <c r="V152" s="892"/>
      <c r="W152" s="892"/>
      <c r="X152" s="892"/>
      <c r="Y152" s="892"/>
      <c r="Z152" s="891"/>
    </row>
    <row r="153" spans="1:26" ht="21" customHeight="1">
      <c r="A153" s="892"/>
      <c r="B153" s="892"/>
      <c r="C153" s="892"/>
      <c r="D153" s="893"/>
      <c r="E153" s="893"/>
      <c r="F153" s="892"/>
      <c r="G153" s="892"/>
      <c r="H153" s="892"/>
      <c r="I153" s="892"/>
      <c r="J153" s="892"/>
      <c r="K153" s="892"/>
      <c r="L153" s="892"/>
      <c r="M153" s="892"/>
      <c r="N153" s="892"/>
      <c r="O153" s="892"/>
      <c r="P153" s="892"/>
      <c r="Q153" s="892"/>
      <c r="R153" s="892"/>
      <c r="S153" s="892"/>
      <c r="T153" s="892"/>
      <c r="U153" s="892"/>
      <c r="V153" s="892"/>
      <c r="W153" s="892"/>
      <c r="X153" s="892"/>
      <c r="Y153" s="892"/>
      <c r="Z153" s="891"/>
    </row>
    <row r="154" spans="1:26" ht="21" customHeight="1">
      <c r="A154" s="892"/>
      <c r="B154" s="892"/>
      <c r="C154" s="892"/>
      <c r="D154" s="893"/>
      <c r="E154" s="893"/>
      <c r="F154" s="892"/>
      <c r="G154" s="892"/>
      <c r="H154" s="892"/>
      <c r="I154" s="892"/>
      <c r="J154" s="892"/>
      <c r="K154" s="892"/>
      <c r="L154" s="892"/>
      <c r="M154" s="892"/>
      <c r="N154" s="892"/>
      <c r="O154" s="892"/>
      <c r="P154" s="892"/>
      <c r="Q154" s="892"/>
      <c r="R154" s="892"/>
      <c r="S154" s="892"/>
      <c r="T154" s="892"/>
      <c r="U154" s="892"/>
      <c r="V154" s="892"/>
      <c r="W154" s="892"/>
      <c r="X154" s="892"/>
      <c r="Y154" s="892"/>
      <c r="Z154" s="891"/>
    </row>
    <row r="155" spans="1:26" ht="21" customHeight="1">
      <c r="A155" s="892"/>
      <c r="B155" s="892"/>
      <c r="C155" s="892"/>
      <c r="D155" s="893"/>
      <c r="E155" s="893"/>
      <c r="F155" s="892"/>
      <c r="G155" s="892"/>
      <c r="H155" s="892"/>
      <c r="I155" s="892"/>
      <c r="J155" s="892"/>
      <c r="K155" s="892"/>
      <c r="L155" s="892"/>
      <c r="M155" s="892"/>
      <c r="N155" s="892"/>
      <c r="O155" s="892"/>
      <c r="P155" s="892"/>
      <c r="Q155" s="892"/>
      <c r="R155" s="892"/>
      <c r="S155" s="892"/>
      <c r="T155" s="892"/>
      <c r="U155" s="892"/>
      <c r="V155" s="892"/>
      <c r="W155" s="892"/>
      <c r="X155" s="892"/>
      <c r="Y155" s="892"/>
      <c r="Z155" s="891"/>
    </row>
    <row r="156" spans="1:26" ht="21" customHeight="1">
      <c r="A156" s="892"/>
      <c r="B156" s="892"/>
      <c r="C156" s="892"/>
      <c r="D156" s="893"/>
      <c r="E156" s="893"/>
      <c r="F156" s="892"/>
      <c r="G156" s="892"/>
      <c r="H156" s="892"/>
      <c r="I156" s="892"/>
      <c r="J156" s="892"/>
      <c r="K156" s="892"/>
      <c r="L156" s="892"/>
      <c r="M156" s="892"/>
      <c r="N156" s="892"/>
      <c r="O156" s="892"/>
      <c r="P156" s="892"/>
      <c r="Q156" s="892"/>
      <c r="R156" s="892"/>
      <c r="S156" s="892"/>
      <c r="T156" s="892"/>
      <c r="U156" s="892"/>
      <c r="V156" s="892"/>
      <c r="W156" s="892"/>
      <c r="X156" s="892"/>
      <c r="Y156" s="892"/>
      <c r="Z156" s="891"/>
    </row>
    <row r="157" spans="1:26" ht="21" customHeight="1">
      <c r="A157" s="892"/>
      <c r="B157" s="892"/>
      <c r="C157" s="892"/>
      <c r="D157" s="893"/>
      <c r="E157" s="893"/>
      <c r="F157" s="892"/>
      <c r="G157" s="892"/>
      <c r="H157" s="892"/>
      <c r="I157" s="892"/>
      <c r="J157" s="892"/>
      <c r="K157" s="892"/>
      <c r="L157" s="892"/>
      <c r="M157" s="892"/>
      <c r="N157" s="892"/>
      <c r="O157" s="892"/>
      <c r="P157" s="892"/>
      <c r="Q157" s="892"/>
      <c r="R157" s="892"/>
      <c r="S157" s="892"/>
      <c r="T157" s="892"/>
      <c r="U157" s="892"/>
      <c r="V157" s="892"/>
      <c r="W157" s="892"/>
      <c r="X157" s="892"/>
      <c r="Y157" s="892"/>
      <c r="Z157" s="891"/>
    </row>
    <row r="158" spans="1:26" ht="21" customHeight="1">
      <c r="A158" s="892"/>
      <c r="B158" s="892"/>
      <c r="C158" s="892"/>
      <c r="D158" s="893"/>
      <c r="E158" s="893"/>
      <c r="F158" s="892"/>
      <c r="G158" s="892"/>
      <c r="H158" s="892"/>
      <c r="I158" s="892"/>
      <c r="J158" s="892"/>
      <c r="K158" s="892"/>
      <c r="L158" s="892"/>
      <c r="M158" s="892"/>
      <c r="N158" s="892"/>
      <c r="O158" s="892"/>
      <c r="P158" s="892"/>
      <c r="Q158" s="892"/>
      <c r="R158" s="892"/>
      <c r="S158" s="892"/>
      <c r="T158" s="892"/>
      <c r="U158" s="892"/>
      <c r="V158" s="892"/>
      <c r="W158" s="892"/>
      <c r="X158" s="892"/>
      <c r="Y158" s="892"/>
      <c r="Z158" s="891"/>
    </row>
    <row r="159" spans="1:26" ht="21" customHeight="1">
      <c r="A159" s="892"/>
      <c r="B159" s="892"/>
      <c r="C159" s="892"/>
      <c r="D159" s="893"/>
      <c r="E159" s="893"/>
      <c r="F159" s="892"/>
      <c r="G159" s="892"/>
      <c r="H159" s="892"/>
      <c r="I159" s="892"/>
      <c r="J159" s="892"/>
      <c r="K159" s="892"/>
      <c r="L159" s="892"/>
      <c r="M159" s="892"/>
      <c r="N159" s="892"/>
      <c r="O159" s="892"/>
      <c r="P159" s="892"/>
      <c r="Q159" s="892"/>
      <c r="R159" s="892"/>
      <c r="S159" s="892"/>
      <c r="T159" s="892"/>
      <c r="U159" s="892"/>
      <c r="V159" s="892"/>
      <c r="W159" s="892"/>
      <c r="X159" s="892"/>
      <c r="Y159" s="892"/>
      <c r="Z159" s="891"/>
    </row>
    <row r="160" spans="1:26" ht="21" customHeight="1">
      <c r="A160" s="892"/>
      <c r="B160" s="892"/>
      <c r="C160" s="892"/>
      <c r="D160" s="893"/>
      <c r="E160" s="893"/>
      <c r="F160" s="892"/>
      <c r="G160" s="892"/>
      <c r="H160" s="892"/>
      <c r="I160" s="892"/>
      <c r="J160" s="892"/>
      <c r="K160" s="892"/>
      <c r="L160" s="892"/>
      <c r="M160" s="892"/>
      <c r="N160" s="892"/>
      <c r="O160" s="892"/>
      <c r="P160" s="892"/>
      <c r="Q160" s="892"/>
      <c r="R160" s="892"/>
      <c r="S160" s="892"/>
      <c r="T160" s="892"/>
      <c r="U160" s="892"/>
      <c r="V160" s="892"/>
      <c r="W160" s="892"/>
      <c r="X160" s="892"/>
      <c r="Y160" s="892"/>
      <c r="Z160" s="891"/>
    </row>
    <row r="161" spans="1:26" ht="21" customHeight="1">
      <c r="A161" s="892"/>
      <c r="B161" s="892"/>
      <c r="C161" s="892"/>
      <c r="D161" s="893"/>
      <c r="E161" s="893"/>
      <c r="F161" s="892"/>
      <c r="G161" s="892"/>
      <c r="H161" s="892"/>
      <c r="I161" s="892"/>
      <c r="J161" s="892"/>
      <c r="K161" s="892"/>
      <c r="L161" s="892"/>
      <c r="M161" s="892"/>
      <c r="N161" s="892"/>
      <c r="O161" s="892"/>
      <c r="P161" s="892"/>
      <c r="Q161" s="892"/>
      <c r="R161" s="892"/>
      <c r="S161" s="892"/>
      <c r="T161" s="892"/>
      <c r="U161" s="892"/>
      <c r="V161" s="892"/>
      <c r="W161" s="892"/>
      <c r="X161" s="892"/>
      <c r="Y161" s="892"/>
      <c r="Z161" s="891"/>
    </row>
    <row r="162" spans="1:26" ht="21" customHeight="1">
      <c r="A162" s="892"/>
      <c r="B162" s="892"/>
      <c r="C162" s="892"/>
      <c r="D162" s="893"/>
      <c r="E162" s="893"/>
      <c r="F162" s="892"/>
      <c r="G162" s="892"/>
      <c r="H162" s="892"/>
      <c r="I162" s="892"/>
      <c r="J162" s="892"/>
      <c r="K162" s="892"/>
      <c r="L162" s="892"/>
      <c r="M162" s="892"/>
      <c r="N162" s="892"/>
      <c r="O162" s="892"/>
      <c r="P162" s="892"/>
      <c r="Q162" s="892"/>
      <c r="R162" s="892"/>
      <c r="S162" s="892"/>
      <c r="T162" s="892"/>
      <c r="U162" s="892"/>
      <c r="V162" s="892"/>
      <c r="W162" s="892"/>
      <c r="X162" s="892"/>
      <c r="Y162" s="892"/>
      <c r="Z162" s="891"/>
    </row>
    <row r="163" spans="1:26" ht="21" customHeight="1">
      <c r="A163" s="892"/>
      <c r="B163" s="892"/>
      <c r="C163" s="892"/>
      <c r="D163" s="893"/>
      <c r="E163" s="893"/>
      <c r="F163" s="892"/>
      <c r="G163" s="892"/>
      <c r="H163" s="892"/>
      <c r="I163" s="892"/>
      <c r="J163" s="892"/>
      <c r="K163" s="892"/>
      <c r="L163" s="892"/>
      <c r="M163" s="892"/>
      <c r="N163" s="892"/>
      <c r="O163" s="892"/>
      <c r="P163" s="892"/>
      <c r="Q163" s="892"/>
      <c r="R163" s="892"/>
      <c r="S163" s="892"/>
      <c r="T163" s="892"/>
      <c r="U163" s="892"/>
      <c r="V163" s="892"/>
      <c r="W163" s="892"/>
      <c r="X163" s="892"/>
      <c r="Y163" s="892"/>
      <c r="Z163" s="891"/>
    </row>
    <row r="164" spans="1:26" ht="21" customHeight="1">
      <c r="A164" s="892"/>
      <c r="B164" s="892"/>
      <c r="C164" s="892"/>
      <c r="D164" s="893"/>
      <c r="E164" s="893"/>
      <c r="F164" s="892"/>
      <c r="G164" s="892"/>
      <c r="H164" s="892"/>
      <c r="I164" s="892"/>
      <c r="J164" s="892"/>
      <c r="K164" s="892"/>
      <c r="L164" s="892"/>
      <c r="M164" s="892"/>
      <c r="N164" s="892"/>
      <c r="O164" s="892"/>
      <c r="P164" s="892"/>
      <c r="Q164" s="892"/>
      <c r="R164" s="892"/>
      <c r="S164" s="892"/>
      <c r="T164" s="892"/>
      <c r="U164" s="892"/>
      <c r="V164" s="892"/>
      <c r="W164" s="892"/>
      <c r="X164" s="892"/>
      <c r="Y164" s="892"/>
      <c r="Z164" s="891"/>
    </row>
    <row r="165" spans="1:26" ht="21" customHeight="1">
      <c r="A165" s="892"/>
      <c r="B165" s="892"/>
      <c r="C165" s="892"/>
      <c r="D165" s="893"/>
      <c r="E165" s="893"/>
      <c r="F165" s="892"/>
      <c r="G165" s="892"/>
      <c r="H165" s="892"/>
      <c r="I165" s="892"/>
      <c r="J165" s="892"/>
      <c r="K165" s="892"/>
      <c r="L165" s="892"/>
      <c r="M165" s="892"/>
      <c r="N165" s="892"/>
      <c r="O165" s="892"/>
      <c r="P165" s="892"/>
      <c r="Q165" s="892"/>
      <c r="R165" s="892"/>
      <c r="S165" s="892"/>
      <c r="T165" s="892"/>
      <c r="U165" s="892"/>
      <c r="V165" s="892"/>
      <c r="W165" s="892"/>
      <c r="X165" s="892"/>
      <c r="Y165" s="892"/>
      <c r="Z165" s="891"/>
    </row>
    <row r="166" spans="1:26" ht="21" customHeight="1">
      <c r="A166" s="892"/>
      <c r="B166" s="892"/>
      <c r="C166" s="892"/>
      <c r="D166" s="893"/>
      <c r="E166" s="893"/>
      <c r="F166" s="892"/>
      <c r="G166" s="892"/>
      <c r="H166" s="892"/>
      <c r="I166" s="892"/>
      <c r="J166" s="892"/>
      <c r="K166" s="892"/>
      <c r="L166" s="892"/>
      <c r="M166" s="892"/>
      <c r="N166" s="892"/>
      <c r="O166" s="892"/>
      <c r="P166" s="892"/>
      <c r="Q166" s="892"/>
      <c r="R166" s="892"/>
      <c r="S166" s="892"/>
      <c r="T166" s="892"/>
      <c r="U166" s="892"/>
      <c r="V166" s="892"/>
      <c r="W166" s="892"/>
      <c r="X166" s="892"/>
      <c r="Y166" s="892"/>
      <c r="Z166" s="891"/>
    </row>
    <row r="167" spans="1:26" ht="21" customHeight="1">
      <c r="A167" s="892"/>
      <c r="B167" s="892"/>
      <c r="C167" s="892"/>
      <c r="D167" s="893"/>
      <c r="E167" s="893"/>
      <c r="F167" s="892"/>
      <c r="G167" s="892"/>
      <c r="H167" s="892"/>
      <c r="I167" s="892"/>
      <c r="J167" s="892"/>
      <c r="K167" s="892"/>
      <c r="L167" s="892"/>
      <c r="M167" s="892"/>
      <c r="N167" s="892"/>
      <c r="O167" s="892"/>
      <c r="P167" s="892"/>
      <c r="Q167" s="892"/>
      <c r="R167" s="892"/>
      <c r="S167" s="892"/>
      <c r="T167" s="892"/>
      <c r="U167" s="892"/>
      <c r="V167" s="892"/>
      <c r="W167" s="892"/>
      <c r="X167" s="892"/>
      <c r="Y167" s="892"/>
      <c r="Z167" s="891"/>
    </row>
    <row r="168" spans="1:26" ht="21" customHeight="1">
      <c r="A168" s="892"/>
      <c r="B168" s="892"/>
      <c r="C168" s="892"/>
      <c r="D168" s="893"/>
      <c r="E168" s="893"/>
      <c r="F168" s="892"/>
      <c r="G168" s="892"/>
      <c r="H168" s="892"/>
      <c r="I168" s="892"/>
      <c r="J168" s="892"/>
      <c r="K168" s="892"/>
      <c r="L168" s="892"/>
      <c r="M168" s="892"/>
      <c r="N168" s="892"/>
      <c r="O168" s="892"/>
      <c r="P168" s="892"/>
      <c r="Q168" s="892"/>
      <c r="R168" s="892"/>
      <c r="S168" s="892"/>
      <c r="T168" s="892"/>
      <c r="U168" s="892"/>
      <c r="V168" s="892"/>
      <c r="W168" s="892"/>
      <c r="X168" s="892"/>
      <c r="Y168" s="892"/>
      <c r="Z168" s="891"/>
    </row>
    <row r="169" spans="1:26" ht="21" customHeight="1">
      <c r="A169" s="892"/>
      <c r="B169" s="892"/>
      <c r="C169" s="892"/>
      <c r="D169" s="893"/>
      <c r="E169" s="893"/>
      <c r="F169" s="892"/>
      <c r="G169" s="892"/>
      <c r="H169" s="892"/>
      <c r="I169" s="892"/>
      <c r="J169" s="892"/>
      <c r="K169" s="892"/>
      <c r="L169" s="892"/>
      <c r="M169" s="892"/>
      <c r="N169" s="892"/>
      <c r="O169" s="892"/>
      <c r="P169" s="892"/>
      <c r="Q169" s="892"/>
      <c r="R169" s="892"/>
      <c r="S169" s="892"/>
      <c r="T169" s="892"/>
      <c r="U169" s="892"/>
      <c r="V169" s="892"/>
      <c r="W169" s="892"/>
      <c r="X169" s="892"/>
      <c r="Y169" s="892"/>
      <c r="Z169" s="891"/>
    </row>
    <row r="170" spans="1:26" ht="21" customHeight="1">
      <c r="A170" s="892"/>
      <c r="B170" s="892"/>
      <c r="C170" s="892"/>
      <c r="D170" s="893"/>
      <c r="E170" s="893"/>
      <c r="F170" s="892"/>
      <c r="G170" s="892"/>
      <c r="H170" s="892"/>
      <c r="I170" s="892"/>
      <c r="J170" s="892"/>
      <c r="K170" s="892"/>
      <c r="L170" s="892"/>
      <c r="M170" s="892"/>
      <c r="N170" s="892"/>
      <c r="O170" s="892"/>
      <c r="P170" s="892"/>
      <c r="Q170" s="892"/>
      <c r="R170" s="892"/>
      <c r="S170" s="892"/>
      <c r="T170" s="892"/>
      <c r="U170" s="892"/>
      <c r="V170" s="892"/>
      <c r="W170" s="892"/>
      <c r="X170" s="892"/>
      <c r="Y170" s="892"/>
      <c r="Z170" s="891"/>
    </row>
    <row r="171" spans="1:26" ht="21" customHeight="1">
      <c r="A171" s="892"/>
      <c r="B171" s="892"/>
      <c r="C171" s="892"/>
      <c r="D171" s="893"/>
      <c r="E171" s="893"/>
      <c r="F171" s="892"/>
      <c r="G171" s="892"/>
      <c r="H171" s="892"/>
      <c r="I171" s="892"/>
      <c r="J171" s="892"/>
      <c r="K171" s="892"/>
      <c r="L171" s="892"/>
      <c r="M171" s="892"/>
      <c r="N171" s="892"/>
      <c r="O171" s="892"/>
      <c r="P171" s="892"/>
      <c r="Q171" s="892"/>
      <c r="R171" s="892"/>
      <c r="S171" s="892"/>
      <c r="T171" s="892"/>
      <c r="U171" s="892"/>
      <c r="V171" s="892"/>
      <c r="W171" s="892"/>
      <c r="X171" s="892"/>
      <c r="Y171" s="892"/>
      <c r="Z171" s="891"/>
    </row>
    <row r="172" spans="1:26" ht="21" customHeight="1">
      <c r="A172" s="892"/>
      <c r="B172" s="892"/>
      <c r="C172" s="892"/>
      <c r="D172" s="893"/>
      <c r="E172" s="893"/>
      <c r="F172" s="892"/>
      <c r="G172" s="892"/>
      <c r="H172" s="892"/>
      <c r="I172" s="892"/>
      <c r="J172" s="892"/>
      <c r="K172" s="892"/>
      <c r="L172" s="892"/>
      <c r="M172" s="892"/>
      <c r="N172" s="892"/>
      <c r="O172" s="892"/>
      <c r="P172" s="892"/>
      <c r="Q172" s="892"/>
      <c r="R172" s="892"/>
      <c r="S172" s="892"/>
      <c r="T172" s="892"/>
      <c r="U172" s="892"/>
      <c r="V172" s="892"/>
      <c r="W172" s="892"/>
      <c r="X172" s="892"/>
      <c r="Y172" s="892"/>
      <c r="Z172" s="891"/>
    </row>
    <row r="173" spans="1:26" ht="21" customHeight="1">
      <c r="A173" s="892"/>
      <c r="B173" s="892"/>
      <c r="C173" s="892"/>
      <c r="D173" s="893"/>
      <c r="E173" s="893"/>
      <c r="F173" s="892"/>
      <c r="G173" s="892"/>
      <c r="H173" s="892"/>
      <c r="I173" s="892"/>
      <c r="J173" s="892"/>
      <c r="K173" s="892"/>
      <c r="L173" s="892"/>
      <c r="M173" s="892"/>
      <c r="N173" s="892"/>
      <c r="O173" s="892"/>
      <c r="P173" s="892"/>
      <c r="Q173" s="892"/>
      <c r="R173" s="892"/>
      <c r="S173" s="892"/>
      <c r="T173" s="892"/>
      <c r="U173" s="892"/>
      <c r="V173" s="892"/>
      <c r="W173" s="892"/>
      <c r="X173" s="892"/>
      <c r="Y173" s="892"/>
      <c r="Z173" s="891"/>
    </row>
    <row r="174" spans="1:26" ht="21" customHeight="1">
      <c r="A174" s="892"/>
      <c r="B174" s="892"/>
      <c r="C174" s="892"/>
      <c r="D174" s="893"/>
      <c r="E174" s="893"/>
      <c r="F174" s="892"/>
      <c r="G174" s="892"/>
      <c r="H174" s="892"/>
      <c r="I174" s="892"/>
      <c r="J174" s="892"/>
      <c r="K174" s="892"/>
      <c r="L174" s="892"/>
      <c r="M174" s="892"/>
      <c r="N174" s="892"/>
      <c r="O174" s="892"/>
      <c r="P174" s="892"/>
      <c r="Q174" s="892"/>
      <c r="R174" s="892"/>
      <c r="S174" s="892"/>
      <c r="T174" s="892"/>
      <c r="U174" s="892"/>
      <c r="V174" s="892"/>
      <c r="W174" s="892"/>
      <c r="X174" s="892"/>
      <c r="Y174" s="892"/>
      <c r="Z174" s="891"/>
    </row>
    <row r="175" spans="1:26" ht="21" customHeight="1">
      <c r="A175" s="892"/>
      <c r="B175" s="892"/>
      <c r="C175" s="892"/>
      <c r="D175" s="893"/>
      <c r="E175" s="893"/>
      <c r="F175" s="892"/>
      <c r="G175" s="892"/>
      <c r="H175" s="892"/>
      <c r="I175" s="892"/>
      <c r="J175" s="892"/>
      <c r="K175" s="892"/>
      <c r="L175" s="892"/>
      <c r="M175" s="892"/>
      <c r="N175" s="892"/>
      <c r="O175" s="892"/>
      <c r="P175" s="892"/>
      <c r="Q175" s="892"/>
      <c r="R175" s="892"/>
      <c r="S175" s="892"/>
      <c r="T175" s="892"/>
      <c r="U175" s="892"/>
      <c r="V175" s="892"/>
      <c r="W175" s="892"/>
      <c r="X175" s="892"/>
      <c r="Y175" s="892"/>
      <c r="Z175" s="891"/>
    </row>
    <row r="176" spans="1:26" ht="21" customHeight="1">
      <c r="A176" s="892"/>
      <c r="B176" s="892"/>
      <c r="C176" s="892"/>
      <c r="D176" s="893"/>
      <c r="E176" s="893"/>
      <c r="F176" s="892"/>
      <c r="G176" s="892"/>
      <c r="H176" s="892"/>
      <c r="I176" s="892"/>
      <c r="J176" s="892"/>
      <c r="K176" s="892"/>
      <c r="L176" s="892"/>
      <c r="M176" s="892"/>
      <c r="N176" s="892"/>
      <c r="O176" s="892"/>
      <c r="P176" s="892"/>
      <c r="Q176" s="892"/>
      <c r="R176" s="892"/>
      <c r="S176" s="892"/>
      <c r="T176" s="892"/>
      <c r="U176" s="892"/>
      <c r="V176" s="892"/>
      <c r="W176" s="892"/>
      <c r="X176" s="892"/>
      <c r="Y176" s="892"/>
      <c r="Z176" s="891"/>
    </row>
    <row r="177" spans="1:26" ht="21" customHeight="1">
      <c r="A177" s="892"/>
      <c r="B177" s="892"/>
      <c r="C177" s="892"/>
      <c r="D177" s="893"/>
      <c r="E177" s="893"/>
      <c r="F177" s="892"/>
      <c r="G177" s="892"/>
      <c r="H177" s="892"/>
      <c r="I177" s="892"/>
      <c r="J177" s="892"/>
      <c r="K177" s="892"/>
      <c r="L177" s="892"/>
      <c r="M177" s="892"/>
      <c r="N177" s="892"/>
      <c r="O177" s="892"/>
      <c r="P177" s="892"/>
      <c r="Q177" s="892"/>
      <c r="R177" s="892"/>
      <c r="S177" s="892"/>
      <c r="T177" s="892"/>
      <c r="U177" s="892"/>
      <c r="V177" s="892"/>
      <c r="W177" s="892"/>
      <c r="X177" s="892"/>
      <c r="Y177" s="892"/>
      <c r="Z177" s="891"/>
    </row>
    <row r="178" spans="1:26" ht="21" customHeight="1">
      <c r="A178" s="892"/>
      <c r="B178" s="892"/>
      <c r="C178" s="892"/>
      <c r="D178" s="893"/>
      <c r="E178" s="893"/>
      <c r="F178" s="892"/>
      <c r="G178" s="892"/>
      <c r="H178" s="892"/>
      <c r="I178" s="892"/>
      <c r="J178" s="892"/>
      <c r="K178" s="892"/>
      <c r="L178" s="892"/>
      <c r="M178" s="892"/>
      <c r="N178" s="892"/>
      <c r="O178" s="892"/>
      <c r="P178" s="892"/>
      <c r="Q178" s="892"/>
      <c r="R178" s="892"/>
      <c r="S178" s="892"/>
      <c r="T178" s="892"/>
      <c r="U178" s="892"/>
      <c r="V178" s="892"/>
      <c r="W178" s="892"/>
      <c r="X178" s="892"/>
      <c r="Y178" s="892"/>
      <c r="Z178" s="891"/>
    </row>
    <row r="179" spans="1:26" ht="21" customHeight="1">
      <c r="A179" s="892"/>
      <c r="B179" s="892"/>
      <c r="C179" s="892"/>
      <c r="D179" s="893"/>
      <c r="E179" s="893"/>
      <c r="F179" s="892"/>
      <c r="G179" s="892"/>
      <c r="H179" s="892"/>
      <c r="I179" s="892"/>
      <c r="J179" s="892"/>
      <c r="K179" s="892"/>
      <c r="L179" s="892"/>
      <c r="M179" s="892"/>
      <c r="N179" s="892"/>
      <c r="O179" s="892"/>
      <c r="P179" s="892"/>
      <c r="Q179" s="892"/>
      <c r="R179" s="892"/>
      <c r="S179" s="892"/>
      <c r="T179" s="892"/>
      <c r="U179" s="892"/>
      <c r="V179" s="892"/>
      <c r="W179" s="892"/>
      <c r="X179" s="892"/>
      <c r="Y179" s="892"/>
      <c r="Z179" s="891"/>
    </row>
    <row r="180" spans="1:26" ht="21" customHeight="1">
      <c r="A180" s="892"/>
      <c r="B180" s="892"/>
      <c r="C180" s="892"/>
      <c r="D180" s="893"/>
      <c r="E180" s="893"/>
      <c r="F180" s="892"/>
      <c r="G180" s="892"/>
      <c r="H180" s="892"/>
      <c r="I180" s="892"/>
      <c r="J180" s="892"/>
      <c r="K180" s="892"/>
      <c r="L180" s="892"/>
      <c r="M180" s="892"/>
      <c r="N180" s="892"/>
      <c r="O180" s="892"/>
      <c r="P180" s="892"/>
      <c r="Q180" s="892"/>
      <c r="R180" s="892"/>
      <c r="S180" s="892"/>
      <c r="T180" s="892"/>
      <c r="U180" s="892"/>
      <c r="V180" s="892"/>
      <c r="W180" s="892"/>
      <c r="X180" s="892"/>
      <c r="Y180" s="892"/>
      <c r="Z180" s="891"/>
    </row>
    <row r="181" spans="1:26" ht="21" customHeight="1">
      <c r="A181" s="892"/>
      <c r="B181" s="892"/>
      <c r="C181" s="892"/>
      <c r="D181" s="893"/>
      <c r="E181" s="893"/>
      <c r="F181" s="892"/>
      <c r="G181" s="892"/>
      <c r="H181" s="892"/>
      <c r="I181" s="892"/>
      <c r="J181" s="892"/>
      <c r="K181" s="892"/>
      <c r="L181" s="892"/>
      <c r="M181" s="892"/>
      <c r="N181" s="892"/>
      <c r="O181" s="892"/>
      <c r="P181" s="892"/>
      <c r="Q181" s="892"/>
      <c r="R181" s="892"/>
      <c r="S181" s="892"/>
      <c r="T181" s="892"/>
      <c r="U181" s="892"/>
      <c r="V181" s="892"/>
      <c r="W181" s="892"/>
      <c r="X181" s="892"/>
      <c r="Y181" s="892"/>
      <c r="Z181" s="891"/>
    </row>
    <row r="182" spans="1:26" ht="21" customHeight="1">
      <c r="A182" s="892"/>
      <c r="B182" s="892"/>
      <c r="C182" s="892"/>
      <c r="D182" s="893"/>
      <c r="E182" s="893"/>
      <c r="F182" s="892"/>
      <c r="G182" s="892"/>
      <c r="H182" s="892"/>
      <c r="I182" s="892"/>
      <c r="J182" s="892"/>
      <c r="K182" s="892"/>
      <c r="L182" s="892"/>
      <c r="M182" s="892"/>
      <c r="N182" s="892"/>
      <c r="O182" s="892"/>
      <c r="P182" s="892"/>
      <c r="Q182" s="892"/>
      <c r="R182" s="892"/>
      <c r="S182" s="892"/>
      <c r="T182" s="892"/>
      <c r="U182" s="892"/>
      <c r="V182" s="892"/>
      <c r="W182" s="892"/>
      <c r="X182" s="892"/>
      <c r="Y182" s="892"/>
      <c r="Z182" s="891"/>
    </row>
    <row r="183" spans="1:26" ht="21" customHeight="1">
      <c r="A183" s="892"/>
      <c r="B183" s="892"/>
      <c r="C183" s="892"/>
      <c r="D183" s="893"/>
      <c r="E183" s="893"/>
      <c r="F183" s="892"/>
      <c r="G183" s="892"/>
      <c r="H183" s="892"/>
      <c r="I183" s="892"/>
      <c r="J183" s="892"/>
      <c r="K183" s="892"/>
      <c r="L183" s="892"/>
      <c r="M183" s="892"/>
      <c r="N183" s="892"/>
      <c r="O183" s="892"/>
      <c r="P183" s="892"/>
      <c r="Q183" s="892"/>
      <c r="R183" s="892"/>
      <c r="S183" s="892"/>
      <c r="T183" s="892"/>
      <c r="U183" s="892"/>
      <c r="V183" s="892"/>
      <c r="W183" s="892"/>
      <c r="X183" s="892"/>
      <c r="Y183" s="892"/>
      <c r="Z183" s="891"/>
    </row>
    <row r="184" spans="1:26" ht="21" customHeight="1">
      <c r="A184" s="892"/>
      <c r="B184" s="892"/>
      <c r="C184" s="892"/>
      <c r="D184" s="893"/>
      <c r="E184" s="893"/>
      <c r="F184" s="892"/>
      <c r="G184" s="892"/>
      <c r="H184" s="892"/>
      <c r="I184" s="892"/>
      <c r="J184" s="892"/>
      <c r="K184" s="892"/>
      <c r="L184" s="892"/>
      <c r="M184" s="892"/>
      <c r="N184" s="892"/>
      <c r="O184" s="892"/>
      <c r="P184" s="892"/>
      <c r="Q184" s="892"/>
      <c r="R184" s="892"/>
      <c r="S184" s="892"/>
      <c r="T184" s="892"/>
      <c r="U184" s="892"/>
      <c r="V184" s="892"/>
      <c r="W184" s="892"/>
      <c r="X184" s="892"/>
      <c r="Y184" s="892"/>
      <c r="Z184" s="891"/>
    </row>
    <row r="185" spans="1:26" ht="21" customHeight="1">
      <c r="A185" s="892"/>
      <c r="B185" s="892"/>
      <c r="C185" s="892"/>
      <c r="D185" s="893"/>
      <c r="E185" s="893"/>
      <c r="F185" s="892"/>
      <c r="G185" s="892"/>
      <c r="H185" s="892"/>
      <c r="I185" s="892"/>
      <c r="J185" s="892"/>
      <c r="K185" s="892"/>
      <c r="L185" s="892"/>
      <c r="M185" s="892"/>
      <c r="N185" s="892"/>
      <c r="O185" s="892"/>
      <c r="P185" s="892"/>
      <c r="Q185" s="892"/>
      <c r="R185" s="892"/>
      <c r="S185" s="892"/>
      <c r="T185" s="892"/>
      <c r="U185" s="892"/>
      <c r="V185" s="892"/>
      <c r="W185" s="892"/>
      <c r="X185" s="892"/>
      <c r="Y185" s="892"/>
      <c r="Z185" s="891"/>
    </row>
    <row r="186" spans="1:26" ht="21" customHeight="1">
      <c r="A186" s="892"/>
      <c r="B186" s="892"/>
      <c r="C186" s="892"/>
      <c r="D186" s="893"/>
      <c r="E186" s="893"/>
      <c r="F186" s="892"/>
      <c r="G186" s="892"/>
      <c r="H186" s="892"/>
      <c r="I186" s="892"/>
      <c r="J186" s="892"/>
      <c r="K186" s="892"/>
      <c r="L186" s="892"/>
      <c r="M186" s="892"/>
      <c r="N186" s="892"/>
      <c r="O186" s="892"/>
      <c r="P186" s="892"/>
      <c r="Q186" s="892"/>
      <c r="R186" s="892"/>
      <c r="S186" s="892"/>
      <c r="T186" s="892"/>
      <c r="U186" s="892"/>
      <c r="V186" s="892"/>
      <c r="W186" s="892"/>
      <c r="X186" s="892"/>
      <c r="Y186" s="892"/>
      <c r="Z186" s="891"/>
    </row>
    <row r="187" spans="1:26" ht="21" customHeight="1">
      <c r="A187" s="892"/>
      <c r="B187" s="892"/>
      <c r="C187" s="892"/>
      <c r="D187" s="893"/>
      <c r="E187" s="893"/>
      <c r="F187" s="892"/>
      <c r="G187" s="892"/>
      <c r="H187" s="892"/>
      <c r="I187" s="892"/>
      <c r="J187" s="892"/>
      <c r="K187" s="892"/>
      <c r="L187" s="892"/>
      <c r="M187" s="892"/>
      <c r="N187" s="892"/>
      <c r="O187" s="892"/>
      <c r="P187" s="892"/>
      <c r="Q187" s="892"/>
      <c r="R187" s="892"/>
      <c r="S187" s="892"/>
      <c r="T187" s="892"/>
      <c r="U187" s="892"/>
      <c r="V187" s="892"/>
      <c r="W187" s="892"/>
      <c r="X187" s="892"/>
      <c r="Y187" s="892"/>
      <c r="Z187" s="891"/>
    </row>
    <row r="188" spans="1:26" ht="21" customHeight="1">
      <c r="A188" s="892"/>
      <c r="B188" s="892"/>
      <c r="C188" s="892"/>
      <c r="D188" s="893"/>
      <c r="E188" s="893"/>
      <c r="F188" s="892"/>
      <c r="G188" s="892"/>
      <c r="H188" s="892"/>
      <c r="I188" s="892"/>
      <c r="J188" s="892"/>
      <c r="K188" s="892"/>
      <c r="L188" s="892"/>
      <c r="M188" s="892"/>
      <c r="N188" s="892"/>
      <c r="O188" s="892"/>
      <c r="P188" s="892"/>
      <c r="Q188" s="892"/>
      <c r="R188" s="892"/>
      <c r="S188" s="892"/>
      <c r="T188" s="892"/>
      <c r="U188" s="892"/>
      <c r="V188" s="892"/>
      <c r="W188" s="892"/>
      <c r="X188" s="892"/>
      <c r="Y188" s="892"/>
      <c r="Z188" s="891"/>
    </row>
    <row r="189" spans="1:26" ht="21" customHeight="1">
      <c r="A189" s="892"/>
      <c r="B189" s="892"/>
      <c r="C189" s="892"/>
      <c r="D189" s="893"/>
      <c r="E189" s="893"/>
      <c r="F189" s="892"/>
      <c r="G189" s="892"/>
      <c r="H189" s="892"/>
      <c r="I189" s="892"/>
      <c r="J189" s="892"/>
      <c r="K189" s="892"/>
      <c r="L189" s="892"/>
      <c r="M189" s="892"/>
      <c r="N189" s="892"/>
      <c r="O189" s="892"/>
      <c r="P189" s="892"/>
      <c r="Q189" s="892"/>
      <c r="R189" s="892"/>
      <c r="S189" s="892"/>
      <c r="T189" s="892"/>
      <c r="U189" s="892"/>
      <c r="V189" s="892"/>
      <c r="W189" s="892"/>
      <c r="X189" s="892"/>
      <c r="Y189" s="892"/>
      <c r="Z189" s="891"/>
    </row>
    <row r="190" spans="1:26" ht="21" customHeight="1">
      <c r="A190" s="892"/>
      <c r="B190" s="892"/>
      <c r="C190" s="892"/>
      <c r="D190" s="893"/>
      <c r="E190" s="893"/>
      <c r="F190" s="892"/>
      <c r="G190" s="892"/>
      <c r="H190" s="892"/>
      <c r="I190" s="892"/>
      <c r="J190" s="892"/>
      <c r="K190" s="892"/>
      <c r="L190" s="892"/>
      <c r="M190" s="892"/>
      <c r="N190" s="892"/>
      <c r="O190" s="892"/>
      <c r="P190" s="892"/>
      <c r="Q190" s="892"/>
      <c r="R190" s="892"/>
      <c r="S190" s="892"/>
      <c r="T190" s="892"/>
      <c r="U190" s="892"/>
      <c r="V190" s="892"/>
      <c r="W190" s="892"/>
      <c r="X190" s="892"/>
      <c r="Y190" s="892"/>
      <c r="Z190" s="891"/>
    </row>
    <row r="191" spans="1:26" ht="21" customHeight="1">
      <c r="A191" s="892"/>
      <c r="B191" s="892"/>
      <c r="C191" s="892"/>
      <c r="D191" s="893"/>
      <c r="E191" s="893"/>
      <c r="F191" s="892"/>
      <c r="G191" s="892"/>
      <c r="H191" s="892"/>
      <c r="I191" s="892"/>
      <c r="J191" s="892"/>
      <c r="K191" s="892"/>
      <c r="L191" s="892"/>
      <c r="M191" s="892"/>
      <c r="N191" s="892"/>
      <c r="O191" s="892"/>
      <c r="P191" s="892"/>
      <c r="Q191" s="892"/>
      <c r="R191" s="892"/>
      <c r="S191" s="892"/>
      <c r="T191" s="892"/>
      <c r="U191" s="892"/>
      <c r="V191" s="892"/>
      <c r="W191" s="892"/>
      <c r="X191" s="892"/>
      <c r="Y191" s="892"/>
      <c r="Z191" s="891"/>
    </row>
    <row r="192" spans="1:26" ht="21" customHeight="1">
      <c r="A192" s="892"/>
      <c r="B192" s="892"/>
      <c r="C192" s="892"/>
      <c r="D192" s="893"/>
      <c r="E192" s="893"/>
      <c r="F192" s="892"/>
      <c r="G192" s="892"/>
      <c r="H192" s="892"/>
      <c r="I192" s="892"/>
      <c r="J192" s="892"/>
      <c r="K192" s="892"/>
      <c r="L192" s="892"/>
      <c r="M192" s="892"/>
      <c r="N192" s="892"/>
      <c r="O192" s="892"/>
      <c r="P192" s="892"/>
      <c r="Q192" s="892"/>
      <c r="R192" s="892"/>
      <c r="S192" s="892"/>
      <c r="T192" s="892"/>
      <c r="U192" s="892"/>
      <c r="V192" s="892"/>
      <c r="W192" s="892"/>
      <c r="X192" s="892"/>
      <c r="Y192" s="892"/>
      <c r="Z192" s="891"/>
    </row>
    <row r="193" spans="1:26" ht="21" customHeight="1">
      <c r="A193" s="892"/>
      <c r="B193" s="892"/>
      <c r="C193" s="892"/>
      <c r="D193" s="893"/>
      <c r="E193" s="893"/>
      <c r="F193" s="892"/>
      <c r="G193" s="892"/>
      <c r="H193" s="892"/>
      <c r="I193" s="892"/>
      <c r="J193" s="892"/>
      <c r="K193" s="892"/>
      <c r="L193" s="892"/>
      <c r="M193" s="892"/>
      <c r="N193" s="892"/>
      <c r="O193" s="892"/>
      <c r="P193" s="892"/>
      <c r="Q193" s="892"/>
      <c r="R193" s="892"/>
      <c r="S193" s="892"/>
      <c r="T193" s="892"/>
      <c r="U193" s="892"/>
      <c r="V193" s="892"/>
      <c r="W193" s="892"/>
      <c r="X193" s="892"/>
      <c r="Y193" s="892"/>
      <c r="Z193" s="891"/>
    </row>
    <row r="194" spans="1:26" ht="21" customHeight="1">
      <c r="A194" s="892"/>
      <c r="B194" s="892"/>
      <c r="C194" s="892"/>
      <c r="D194" s="893"/>
      <c r="E194" s="893"/>
      <c r="F194" s="892"/>
      <c r="G194" s="892"/>
      <c r="H194" s="892"/>
      <c r="I194" s="892"/>
      <c r="J194" s="892"/>
      <c r="K194" s="892"/>
      <c r="L194" s="892"/>
      <c r="M194" s="892"/>
      <c r="N194" s="892"/>
      <c r="O194" s="892"/>
      <c r="P194" s="892"/>
      <c r="Q194" s="892"/>
      <c r="R194" s="892"/>
      <c r="S194" s="892"/>
      <c r="T194" s="892"/>
      <c r="U194" s="892"/>
      <c r="V194" s="892"/>
      <c r="W194" s="892"/>
      <c r="X194" s="892"/>
      <c r="Y194" s="892"/>
      <c r="Z194" s="891"/>
    </row>
    <row r="195" spans="1:26" ht="21" customHeight="1">
      <c r="A195" s="892"/>
      <c r="B195" s="892"/>
      <c r="C195" s="892"/>
      <c r="D195" s="893"/>
      <c r="E195" s="893"/>
      <c r="F195" s="892"/>
      <c r="G195" s="892"/>
      <c r="H195" s="892"/>
      <c r="I195" s="892"/>
      <c r="J195" s="892"/>
      <c r="K195" s="892"/>
      <c r="L195" s="892"/>
      <c r="M195" s="892"/>
      <c r="N195" s="892"/>
      <c r="O195" s="892"/>
      <c r="P195" s="892"/>
      <c r="Q195" s="892"/>
      <c r="R195" s="892"/>
      <c r="S195" s="892"/>
      <c r="T195" s="892"/>
      <c r="U195" s="892"/>
      <c r="V195" s="892"/>
      <c r="W195" s="892"/>
      <c r="X195" s="892"/>
      <c r="Y195" s="892"/>
      <c r="Z195" s="891"/>
    </row>
    <row r="196" spans="1:26" ht="21" customHeight="1">
      <c r="A196" s="892"/>
      <c r="B196" s="892"/>
      <c r="C196" s="892"/>
      <c r="D196" s="893"/>
      <c r="E196" s="893"/>
      <c r="F196" s="892"/>
      <c r="G196" s="892"/>
      <c r="H196" s="892"/>
      <c r="I196" s="892"/>
      <c r="J196" s="892"/>
      <c r="K196" s="892"/>
      <c r="L196" s="892"/>
      <c r="M196" s="892"/>
      <c r="N196" s="892"/>
      <c r="O196" s="892"/>
      <c r="P196" s="892"/>
      <c r="Q196" s="892"/>
      <c r="R196" s="892"/>
      <c r="S196" s="892"/>
      <c r="T196" s="892"/>
      <c r="U196" s="892"/>
      <c r="V196" s="892"/>
      <c r="W196" s="892"/>
      <c r="X196" s="892"/>
      <c r="Y196" s="892"/>
      <c r="Z196" s="891"/>
    </row>
    <row r="197" spans="1:26" ht="21" customHeight="1">
      <c r="A197" s="892"/>
      <c r="B197" s="892"/>
      <c r="C197" s="892"/>
      <c r="D197" s="893"/>
      <c r="E197" s="893"/>
      <c r="F197" s="892"/>
      <c r="G197" s="892"/>
      <c r="H197" s="892"/>
      <c r="I197" s="892"/>
      <c r="J197" s="892"/>
      <c r="K197" s="892"/>
      <c r="L197" s="892"/>
      <c r="M197" s="892"/>
      <c r="N197" s="892"/>
      <c r="O197" s="892"/>
      <c r="P197" s="892"/>
      <c r="Q197" s="892"/>
      <c r="R197" s="892"/>
      <c r="S197" s="892"/>
      <c r="T197" s="892"/>
      <c r="U197" s="892"/>
      <c r="V197" s="892"/>
      <c r="W197" s="892"/>
      <c r="X197" s="892"/>
      <c r="Y197" s="892"/>
      <c r="Z197" s="891"/>
    </row>
    <row r="198" spans="1:26" ht="21" customHeight="1">
      <c r="A198" s="892"/>
      <c r="B198" s="892"/>
      <c r="C198" s="892"/>
      <c r="D198" s="893"/>
      <c r="E198" s="893"/>
      <c r="F198" s="892"/>
      <c r="G198" s="892"/>
      <c r="H198" s="892"/>
      <c r="I198" s="892"/>
      <c r="J198" s="892"/>
      <c r="K198" s="892"/>
      <c r="L198" s="892"/>
      <c r="M198" s="892"/>
      <c r="N198" s="892"/>
      <c r="O198" s="892"/>
      <c r="P198" s="892"/>
      <c r="Q198" s="892"/>
      <c r="R198" s="892"/>
      <c r="S198" s="892"/>
      <c r="T198" s="892"/>
      <c r="U198" s="892"/>
      <c r="V198" s="892"/>
      <c r="W198" s="892"/>
      <c r="X198" s="892"/>
      <c r="Y198" s="892"/>
      <c r="Z198" s="891"/>
    </row>
    <row r="199" spans="1:26" ht="21" customHeight="1">
      <c r="A199" s="892"/>
      <c r="B199" s="892"/>
      <c r="C199" s="892"/>
      <c r="D199" s="893"/>
      <c r="E199" s="893"/>
      <c r="F199" s="892"/>
      <c r="G199" s="892"/>
      <c r="H199" s="892"/>
      <c r="I199" s="892"/>
      <c r="J199" s="892"/>
      <c r="K199" s="892"/>
      <c r="L199" s="892"/>
      <c r="M199" s="892"/>
      <c r="N199" s="892"/>
      <c r="O199" s="892"/>
      <c r="P199" s="892"/>
      <c r="Q199" s="892"/>
      <c r="R199" s="892"/>
      <c r="S199" s="892"/>
      <c r="T199" s="892"/>
      <c r="U199" s="892"/>
      <c r="V199" s="892"/>
      <c r="W199" s="892"/>
      <c r="X199" s="892"/>
      <c r="Y199" s="892"/>
      <c r="Z199" s="891"/>
    </row>
    <row r="200" spans="1:26" ht="21" customHeight="1">
      <c r="A200" s="892"/>
      <c r="B200" s="892"/>
      <c r="C200" s="892"/>
      <c r="D200" s="893"/>
      <c r="E200" s="893"/>
      <c r="F200" s="892"/>
      <c r="G200" s="892"/>
      <c r="H200" s="892"/>
      <c r="I200" s="892"/>
      <c r="J200" s="892"/>
      <c r="K200" s="892"/>
      <c r="L200" s="892"/>
      <c r="M200" s="892"/>
      <c r="N200" s="892"/>
      <c r="O200" s="892"/>
      <c r="P200" s="892"/>
      <c r="Q200" s="892"/>
      <c r="R200" s="892"/>
      <c r="S200" s="892"/>
      <c r="T200" s="892"/>
      <c r="U200" s="892"/>
      <c r="V200" s="892"/>
      <c r="W200" s="892"/>
      <c r="X200" s="892"/>
      <c r="Y200" s="892"/>
      <c r="Z200" s="891"/>
    </row>
    <row r="201" spans="1:26" ht="21" customHeight="1">
      <c r="A201" s="892"/>
      <c r="B201" s="892"/>
      <c r="C201" s="892"/>
      <c r="D201" s="893"/>
      <c r="E201" s="893"/>
      <c r="F201" s="892"/>
      <c r="G201" s="892"/>
      <c r="H201" s="892"/>
      <c r="I201" s="892"/>
      <c r="J201" s="892"/>
      <c r="K201" s="892"/>
      <c r="L201" s="892"/>
      <c r="M201" s="892"/>
      <c r="N201" s="892"/>
      <c r="O201" s="892"/>
      <c r="P201" s="892"/>
      <c r="Q201" s="892"/>
      <c r="R201" s="892"/>
      <c r="S201" s="892"/>
      <c r="T201" s="892"/>
      <c r="U201" s="892"/>
      <c r="V201" s="892"/>
      <c r="W201" s="892"/>
      <c r="X201" s="892"/>
      <c r="Y201" s="892"/>
      <c r="Z201" s="891"/>
    </row>
    <row r="202" spans="1:26" ht="21" customHeight="1">
      <c r="A202" s="892"/>
      <c r="B202" s="892"/>
      <c r="C202" s="892"/>
      <c r="D202" s="893"/>
      <c r="E202" s="893"/>
      <c r="F202" s="892"/>
      <c r="G202" s="892"/>
      <c r="H202" s="892"/>
      <c r="I202" s="892"/>
      <c r="J202" s="892"/>
      <c r="K202" s="892"/>
      <c r="L202" s="892"/>
      <c r="M202" s="892"/>
      <c r="N202" s="892"/>
      <c r="O202" s="892"/>
      <c r="P202" s="892"/>
      <c r="Q202" s="892"/>
      <c r="R202" s="892"/>
      <c r="S202" s="892"/>
      <c r="T202" s="892"/>
      <c r="U202" s="892"/>
      <c r="V202" s="892"/>
      <c r="W202" s="892"/>
      <c r="X202" s="892"/>
      <c r="Y202" s="892"/>
      <c r="Z202" s="891"/>
    </row>
    <row r="203" spans="1:26" ht="21" customHeight="1">
      <c r="A203" s="892"/>
      <c r="B203" s="892"/>
      <c r="C203" s="892"/>
      <c r="D203" s="893"/>
      <c r="E203" s="893"/>
      <c r="F203" s="892"/>
      <c r="G203" s="892"/>
      <c r="H203" s="892"/>
      <c r="I203" s="892"/>
      <c r="J203" s="892"/>
      <c r="K203" s="892"/>
      <c r="L203" s="892"/>
      <c r="M203" s="892"/>
      <c r="N203" s="892"/>
      <c r="O203" s="892"/>
      <c r="P203" s="892"/>
      <c r="Q203" s="892"/>
      <c r="R203" s="892"/>
      <c r="S203" s="892"/>
      <c r="T203" s="892"/>
      <c r="U203" s="892"/>
      <c r="V203" s="892"/>
      <c r="W203" s="892"/>
      <c r="X203" s="892"/>
      <c r="Y203" s="892"/>
      <c r="Z203" s="891"/>
    </row>
    <row r="204" spans="1:26" ht="21" customHeight="1">
      <c r="A204" s="892"/>
      <c r="B204" s="892"/>
      <c r="C204" s="892"/>
      <c r="D204" s="893"/>
      <c r="E204" s="893"/>
      <c r="F204" s="892"/>
      <c r="G204" s="892"/>
      <c r="H204" s="892"/>
      <c r="I204" s="892"/>
      <c r="J204" s="892"/>
      <c r="K204" s="892"/>
      <c r="L204" s="892"/>
      <c r="M204" s="892"/>
      <c r="N204" s="892"/>
      <c r="O204" s="892"/>
      <c r="P204" s="892"/>
      <c r="Q204" s="892"/>
      <c r="R204" s="892"/>
      <c r="S204" s="892"/>
      <c r="T204" s="892"/>
      <c r="U204" s="892"/>
      <c r="V204" s="892"/>
      <c r="W204" s="892"/>
      <c r="X204" s="892"/>
      <c r="Y204" s="892"/>
      <c r="Z204" s="891"/>
    </row>
    <row r="205" spans="1:26" ht="21" customHeight="1">
      <c r="A205" s="892"/>
      <c r="B205" s="892"/>
      <c r="C205" s="892"/>
      <c r="D205" s="893"/>
      <c r="E205" s="893"/>
      <c r="F205" s="892"/>
      <c r="G205" s="892"/>
      <c r="H205" s="892"/>
      <c r="I205" s="892"/>
      <c r="J205" s="892"/>
      <c r="K205" s="892"/>
      <c r="L205" s="892"/>
      <c r="M205" s="892"/>
      <c r="N205" s="892"/>
      <c r="O205" s="892"/>
      <c r="P205" s="892"/>
      <c r="Q205" s="892"/>
      <c r="R205" s="892"/>
      <c r="S205" s="892"/>
      <c r="T205" s="892"/>
      <c r="U205" s="892"/>
      <c r="V205" s="892"/>
      <c r="W205" s="892"/>
      <c r="X205" s="892"/>
      <c r="Y205" s="892"/>
      <c r="Z205" s="891"/>
    </row>
    <row r="206" spans="1:26" ht="21" customHeight="1">
      <c r="A206" s="892"/>
      <c r="B206" s="892"/>
      <c r="C206" s="892"/>
      <c r="D206" s="893"/>
      <c r="E206" s="893"/>
      <c r="F206" s="892"/>
      <c r="G206" s="892"/>
      <c r="H206" s="892"/>
      <c r="I206" s="892"/>
      <c r="J206" s="892"/>
      <c r="K206" s="892"/>
      <c r="L206" s="892"/>
      <c r="M206" s="892"/>
      <c r="N206" s="892"/>
      <c r="O206" s="892"/>
      <c r="P206" s="892"/>
      <c r="Q206" s="892"/>
      <c r="R206" s="892"/>
      <c r="S206" s="892"/>
      <c r="T206" s="892"/>
      <c r="U206" s="892"/>
      <c r="V206" s="892"/>
      <c r="W206" s="892"/>
      <c r="X206" s="892"/>
      <c r="Y206" s="892"/>
      <c r="Z206" s="891"/>
    </row>
    <row r="207" spans="1:26" ht="21" customHeight="1">
      <c r="A207" s="892"/>
      <c r="B207" s="892"/>
      <c r="C207" s="892"/>
      <c r="D207" s="893"/>
      <c r="E207" s="893"/>
      <c r="F207" s="892"/>
      <c r="G207" s="892"/>
      <c r="H207" s="892"/>
      <c r="I207" s="892"/>
      <c r="J207" s="892"/>
      <c r="K207" s="892"/>
      <c r="L207" s="892"/>
      <c r="M207" s="892"/>
      <c r="N207" s="892"/>
      <c r="O207" s="892"/>
      <c r="P207" s="892"/>
      <c r="Q207" s="892"/>
      <c r="R207" s="892"/>
      <c r="S207" s="892"/>
      <c r="T207" s="892"/>
      <c r="U207" s="892"/>
      <c r="V207" s="892"/>
      <c r="W207" s="892"/>
      <c r="X207" s="892"/>
      <c r="Y207" s="892"/>
      <c r="Z207" s="891"/>
    </row>
    <row r="208" spans="1:26" ht="21" customHeight="1">
      <c r="A208" s="892"/>
      <c r="B208" s="892"/>
      <c r="C208" s="892"/>
      <c r="D208" s="893"/>
      <c r="E208" s="893"/>
      <c r="F208" s="892"/>
      <c r="G208" s="892"/>
      <c r="H208" s="892"/>
      <c r="I208" s="892"/>
      <c r="J208" s="892"/>
      <c r="K208" s="892"/>
      <c r="L208" s="892"/>
      <c r="M208" s="892"/>
      <c r="N208" s="892"/>
      <c r="O208" s="892"/>
      <c r="P208" s="892"/>
      <c r="Q208" s="892"/>
      <c r="R208" s="892"/>
      <c r="S208" s="892"/>
      <c r="T208" s="892"/>
      <c r="U208" s="892"/>
      <c r="V208" s="892"/>
      <c r="W208" s="892"/>
      <c r="X208" s="892"/>
      <c r="Y208" s="892"/>
      <c r="Z208" s="891"/>
    </row>
    <row r="209" spans="1:26" ht="21" customHeight="1">
      <c r="A209" s="892"/>
      <c r="B209" s="892"/>
      <c r="C209" s="892"/>
      <c r="D209" s="893"/>
      <c r="E209" s="893"/>
      <c r="F209" s="892"/>
      <c r="G209" s="892"/>
      <c r="H209" s="892"/>
      <c r="I209" s="892"/>
      <c r="J209" s="892"/>
      <c r="K209" s="892"/>
      <c r="L209" s="892"/>
      <c r="M209" s="892"/>
      <c r="N209" s="892"/>
      <c r="O209" s="892"/>
      <c r="P209" s="892"/>
      <c r="Q209" s="892"/>
      <c r="R209" s="892"/>
      <c r="S209" s="892"/>
      <c r="T209" s="892"/>
      <c r="U209" s="892"/>
      <c r="V209" s="892"/>
      <c r="W209" s="892"/>
      <c r="X209" s="892"/>
      <c r="Y209" s="892"/>
      <c r="Z209" s="891"/>
    </row>
    <row r="210" spans="1:26" ht="21" customHeight="1">
      <c r="A210" s="892"/>
      <c r="B210" s="892"/>
      <c r="C210" s="892"/>
      <c r="D210" s="893"/>
      <c r="E210" s="893"/>
      <c r="F210" s="892"/>
      <c r="G210" s="892"/>
      <c r="H210" s="892"/>
      <c r="I210" s="892"/>
      <c r="J210" s="892"/>
      <c r="K210" s="892"/>
      <c r="L210" s="892"/>
      <c r="M210" s="892"/>
      <c r="N210" s="892"/>
      <c r="O210" s="892"/>
      <c r="P210" s="892"/>
      <c r="Q210" s="892"/>
      <c r="R210" s="892"/>
      <c r="S210" s="892"/>
      <c r="T210" s="892"/>
      <c r="U210" s="892"/>
      <c r="V210" s="892"/>
      <c r="W210" s="892"/>
      <c r="X210" s="892"/>
      <c r="Y210" s="892"/>
      <c r="Z210" s="891"/>
    </row>
    <row r="211" spans="1:26" ht="21" customHeight="1">
      <c r="A211" s="892"/>
      <c r="B211" s="892"/>
      <c r="C211" s="892"/>
      <c r="D211" s="893"/>
      <c r="E211" s="893"/>
      <c r="F211" s="892"/>
      <c r="G211" s="892"/>
      <c r="H211" s="892"/>
      <c r="I211" s="892"/>
      <c r="J211" s="892"/>
      <c r="K211" s="892"/>
      <c r="L211" s="892"/>
      <c r="M211" s="892"/>
      <c r="N211" s="892"/>
      <c r="O211" s="892"/>
      <c r="P211" s="892"/>
      <c r="Q211" s="892"/>
      <c r="R211" s="892"/>
      <c r="S211" s="892"/>
      <c r="T211" s="892"/>
      <c r="U211" s="892"/>
      <c r="V211" s="892"/>
      <c r="W211" s="892"/>
      <c r="X211" s="892"/>
      <c r="Y211" s="892"/>
      <c r="Z211" s="891"/>
    </row>
    <row r="212" spans="1:26" ht="21" customHeight="1">
      <c r="A212" s="892"/>
      <c r="B212" s="892"/>
      <c r="C212" s="892"/>
      <c r="D212" s="893"/>
      <c r="E212" s="893"/>
      <c r="F212" s="892"/>
      <c r="G212" s="892"/>
      <c r="H212" s="892"/>
      <c r="I212" s="892"/>
      <c r="J212" s="892"/>
      <c r="K212" s="892"/>
      <c r="L212" s="892"/>
      <c r="M212" s="892"/>
      <c r="N212" s="892"/>
      <c r="O212" s="892"/>
      <c r="P212" s="892"/>
      <c r="Q212" s="892"/>
      <c r="R212" s="892"/>
      <c r="S212" s="892"/>
      <c r="T212" s="892"/>
      <c r="U212" s="892"/>
      <c r="V212" s="892"/>
      <c r="W212" s="892"/>
      <c r="X212" s="892"/>
      <c r="Y212" s="892"/>
      <c r="Z212" s="891"/>
    </row>
    <row r="213" spans="1:26" ht="21" customHeight="1">
      <c r="A213" s="892"/>
      <c r="B213" s="892"/>
      <c r="C213" s="892"/>
      <c r="D213" s="893"/>
      <c r="E213" s="893"/>
      <c r="F213" s="892"/>
      <c r="G213" s="892"/>
      <c r="H213" s="892"/>
      <c r="I213" s="892"/>
      <c r="J213" s="892"/>
      <c r="K213" s="892"/>
      <c r="L213" s="892"/>
      <c r="M213" s="892"/>
      <c r="N213" s="892"/>
      <c r="O213" s="892"/>
      <c r="P213" s="892"/>
      <c r="Q213" s="892"/>
      <c r="R213" s="892"/>
      <c r="S213" s="892"/>
      <c r="T213" s="892"/>
      <c r="U213" s="892"/>
      <c r="V213" s="892"/>
      <c r="W213" s="892"/>
      <c r="X213" s="892"/>
      <c r="Y213" s="892"/>
      <c r="Z213" s="891"/>
    </row>
    <row r="214" spans="1:26" ht="21" customHeight="1">
      <c r="A214" s="892"/>
      <c r="B214" s="892"/>
      <c r="C214" s="892"/>
      <c r="D214" s="893"/>
      <c r="E214" s="893"/>
      <c r="F214" s="892"/>
      <c r="G214" s="892"/>
      <c r="H214" s="892"/>
      <c r="I214" s="892"/>
      <c r="J214" s="892"/>
      <c r="K214" s="892"/>
      <c r="L214" s="892"/>
      <c r="M214" s="892"/>
      <c r="N214" s="892"/>
      <c r="O214" s="892"/>
      <c r="P214" s="892"/>
      <c r="Q214" s="892"/>
      <c r="R214" s="892"/>
      <c r="S214" s="892"/>
      <c r="T214" s="892"/>
      <c r="U214" s="892"/>
      <c r="V214" s="892"/>
      <c r="W214" s="892"/>
      <c r="X214" s="892"/>
      <c r="Y214" s="892"/>
      <c r="Z214" s="891"/>
    </row>
    <row r="215" spans="1:26" ht="21" customHeight="1">
      <c r="A215" s="892"/>
      <c r="B215" s="892"/>
      <c r="C215" s="892"/>
      <c r="D215" s="893"/>
      <c r="E215" s="893"/>
      <c r="F215" s="892"/>
      <c r="G215" s="892"/>
      <c r="H215" s="892"/>
      <c r="I215" s="892"/>
      <c r="J215" s="892"/>
      <c r="K215" s="892"/>
      <c r="L215" s="892"/>
      <c r="M215" s="892"/>
      <c r="N215" s="892"/>
      <c r="O215" s="892"/>
      <c r="P215" s="892"/>
      <c r="Q215" s="892"/>
      <c r="R215" s="892"/>
      <c r="S215" s="892"/>
      <c r="T215" s="892"/>
      <c r="U215" s="892"/>
      <c r="V215" s="892"/>
      <c r="W215" s="892"/>
      <c r="X215" s="892"/>
      <c r="Y215" s="892"/>
      <c r="Z215" s="891"/>
    </row>
    <row r="216" spans="1:26" ht="21" customHeight="1">
      <c r="A216" s="892"/>
      <c r="B216" s="892"/>
      <c r="C216" s="892"/>
      <c r="D216" s="893"/>
      <c r="E216" s="893"/>
      <c r="F216" s="892"/>
      <c r="G216" s="892"/>
      <c r="H216" s="892"/>
      <c r="I216" s="892"/>
      <c r="J216" s="892"/>
      <c r="K216" s="892"/>
      <c r="L216" s="892"/>
      <c r="M216" s="892"/>
      <c r="N216" s="892"/>
      <c r="O216" s="892"/>
      <c r="P216" s="892"/>
      <c r="Q216" s="892"/>
      <c r="R216" s="892"/>
      <c r="S216" s="892"/>
      <c r="T216" s="892"/>
      <c r="U216" s="892"/>
      <c r="V216" s="892"/>
      <c r="W216" s="892"/>
      <c r="X216" s="892"/>
      <c r="Y216" s="892"/>
      <c r="Z216" s="891"/>
    </row>
    <row r="217" spans="1:26" ht="21" customHeight="1">
      <c r="A217" s="892"/>
      <c r="B217" s="892"/>
      <c r="C217" s="892"/>
      <c r="D217" s="893"/>
      <c r="E217" s="893"/>
      <c r="F217" s="892"/>
      <c r="G217" s="892"/>
      <c r="H217" s="892"/>
      <c r="I217" s="892"/>
      <c r="J217" s="892"/>
      <c r="K217" s="892"/>
      <c r="L217" s="892"/>
      <c r="M217" s="892"/>
      <c r="N217" s="892"/>
      <c r="O217" s="892"/>
      <c r="P217" s="892"/>
      <c r="Q217" s="892"/>
      <c r="R217" s="892"/>
      <c r="S217" s="892"/>
      <c r="T217" s="892"/>
      <c r="U217" s="892"/>
      <c r="V217" s="892"/>
      <c r="W217" s="892"/>
      <c r="X217" s="892"/>
      <c r="Y217" s="892"/>
      <c r="Z217" s="891"/>
    </row>
    <row r="218" spans="1:26" ht="21" customHeight="1">
      <c r="A218" s="892"/>
      <c r="B218" s="892"/>
      <c r="C218" s="892"/>
      <c r="D218" s="893"/>
      <c r="E218" s="893"/>
      <c r="F218" s="892"/>
      <c r="G218" s="892"/>
      <c r="H218" s="892"/>
      <c r="I218" s="892"/>
      <c r="J218" s="892"/>
      <c r="K218" s="892"/>
      <c r="L218" s="892"/>
      <c r="M218" s="892"/>
      <c r="N218" s="892"/>
      <c r="O218" s="892"/>
      <c r="P218" s="892"/>
      <c r="Q218" s="892"/>
      <c r="R218" s="892"/>
      <c r="S218" s="892"/>
      <c r="T218" s="892"/>
      <c r="U218" s="892"/>
      <c r="V218" s="892"/>
      <c r="W218" s="892"/>
      <c r="X218" s="892"/>
      <c r="Y218" s="892"/>
      <c r="Z218" s="891"/>
    </row>
    <row r="219" spans="1:26" ht="21" customHeight="1">
      <c r="A219" s="892"/>
      <c r="B219" s="892"/>
      <c r="C219" s="892"/>
      <c r="D219" s="893"/>
      <c r="E219" s="893"/>
      <c r="F219" s="892"/>
      <c r="G219" s="892"/>
      <c r="H219" s="892"/>
      <c r="I219" s="892"/>
      <c r="J219" s="892"/>
      <c r="K219" s="892"/>
      <c r="L219" s="892"/>
      <c r="M219" s="892"/>
      <c r="N219" s="892"/>
      <c r="O219" s="892"/>
      <c r="P219" s="892"/>
      <c r="Q219" s="892"/>
      <c r="R219" s="892"/>
      <c r="S219" s="892"/>
      <c r="T219" s="892"/>
      <c r="U219" s="892"/>
      <c r="V219" s="892"/>
      <c r="W219" s="892"/>
      <c r="X219" s="892"/>
      <c r="Y219" s="892"/>
      <c r="Z219" s="891"/>
    </row>
    <row r="220" spans="1:26" ht="21" customHeight="1">
      <c r="A220" s="892"/>
      <c r="B220" s="892"/>
      <c r="C220" s="892"/>
      <c r="D220" s="893"/>
      <c r="E220" s="893"/>
      <c r="F220" s="892"/>
      <c r="G220" s="892"/>
      <c r="H220" s="892"/>
      <c r="I220" s="892"/>
      <c r="J220" s="892"/>
      <c r="K220" s="892"/>
      <c r="L220" s="892"/>
      <c r="M220" s="892"/>
      <c r="N220" s="892"/>
      <c r="O220" s="892"/>
      <c r="P220" s="892"/>
      <c r="Q220" s="892"/>
      <c r="R220" s="892"/>
      <c r="S220" s="892"/>
      <c r="T220" s="892"/>
      <c r="U220" s="892"/>
      <c r="V220" s="892"/>
      <c r="W220" s="892"/>
      <c r="X220" s="892"/>
      <c r="Y220" s="892"/>
      <c r="Z220" s="891"/>
    </row>
    <row r="221" spans="1:26" ht="15.75" customHeight="1">
      <c r="A221" s="891"/>
      <c r="B221" s="891"/>
      <c r="C221" s="891"/>
      <c r="D221" s="891"/>
      <c r="E221" s="891"/>
      <c r="F221" s="891"/>
      <c r="G221" s="891"/>
      <c r="H221" s="891"/>
      <c r="I221" s="891"/>
      <c r="J221" s="891"/>
      <c r="K221" s="891"/>
      <c r="L221" s="891"/>
      <c r="M221" s="891"/>
      <c r="N221" s="891"/>
      <c r="O221" s="891"/>
      <c r="P221" s="891"/>
      <c r="Q221" s="891"/>
      <c r="R221" s="891"/>
      <c r="S221" s="891"/>
      <c r="T221" s="891"/>
      <c r="U221" s="891"/>
      <c r="V221" s="891"/>
      <c r="W221" s="891"/>
      <c r="X221" s="891"/>
      <c r="Y221" s="891"/>
      <c r="Z221" s="891"/>
    </row>
    <row r="222" spans="1:26" ht="15.75" customHeight="1">
      <c r="A222" s="891"/>
      <c r="B222" s="891"/>
      <c r="C222" s="891"/>
      <c r="D222" s="891"/>
      <c r="E222" s="891"/>
      <c r="F222" s="891"/>
      <c r="G222" s="891"/>
      <c r="H222" s="891"/>
      <c r="I222" s="891"/>
      <c r="J222" s="891"/>
      <c r="K222" s="891"/>
      <c r="L222" s="891"/>
      <c r="M222" s="891"/>
      <c r="N222" s="891"/>
      <c r="O222" s="891"/>
      <c r="P222" s="891"/>
      <c r="Q222" s="891"/>
      <c r="R222" s="891"/>
      <c r="S222" s="891"/>
      <c r="T222" s="891"/>
      <c r="U222" s="891"/>
      <c r="V222" s="891"/>
      <c r="W222" s="891"/>
      <c r="X222" s="891"/>
      <c r="Y222" s="891"/>
      <c r="Z222" s="891"/>
    </row>
    <row r="223" spans="1:26" ht="15.75" customHeight="1">
      <c r="A223" s="891"/>
      <c r="B223" s="891"/>
      <c r="C223" s="891"/>
      <c r="D223" s="891"/>
      <c r="E223" s="891"/>
      <c r="F223" s="891"/>
      <c r="G223" s="891"/>
      <c r="H223" s="891"/>
      <c r="I223" s="891"/>
      <c r="J223" s="891"/>
      <c r="K223" s="891"/>
      <c r="L223" s="891"/>
      <c r="M223" s="891"/>
      <c r="N223" s="891"/>
      <c r="O223" s="891"/>
      <c r="P223" s="891"/>
      <c r="Q223" s="891"/>
      <c r="R223" s="891"/>
      <c r="S223" s="891"/>
      <c r="T223" s="891"/>
      <c r="U223" s="891"/>
      <c r="V223" s="891"/>
      <c r="W223" s="891"/>
      <c r="X223" s="891"/>
      <c r="Y223" s="891"/>
      <c r="Z223" s="891"/>
    </row>
    <row r="224" spans="1:26" ht="15.75" customHeight="1">
      <c r="A224" s="891"/>
      <c r="B224" s="891"/>
      <c r="C224" s="891"/>
      <c r="D224" s="891"/>
      <c r="E224" s="891"/>
      <c r="F224" s="891"/>
      <c r="G224" s="891"/>
      <c r="H224" s="891"/>
      <c r="I224" s="891"/>
      <c r="J224" s="891"/>
      <c r="K224" s="891"/>
      <c r="L224" s="891"/>
      <c r="M224" s="891"/>
      <c r="N224" s="891"/>
      <c r="O224" s="891"/>
      <c r="P224" s="891"/>
      <c r="Q224" s="891"/>
      <c r="R224" s="891"/>
      <c r="S224" s="891"/>
      <c r="T224" s="891"/>
      <c r="U224" s="891"/>
      <c r="V224" s="891"/>
      <c r="W224" s="891"/>
      <c r="X224" s="891"/>
      <c r="Y224" s="891"/>
      <c r="Z224" s="891"/>
    </row>
    <row r="225" spans="1:26" ht="15.75" customHeight="1">
      <c r="A225" s="891"/>
      <c r="B225" s="891"/>
      <c r="C225" s="891"/>
      <c r="D225" s="891"/>
      <c r="E225" s="891"/>
      <c r="F225" s="891"/>
      <c r="G225" s="891"/>
      <c r="H225" s="891"/>
      <c r="I225" s="891"/>
      <c r="J225" s="891"/>
      <c r="K225" s="891"/>
      <c r="L225" s="891"/>
      <c r="M225" s="891"/>
      <c r="N225" s="891"/>
      <c r="O225" s="891"/>
      <c r="P225" s="891"/>
      <c r="Q225" s="891"/>
      <c r="R225" s="891"/>
      <c r="S225" s="891"/>
      <c r="T225" s="891"/>
      <c r="U225" s="891"/>
      <c r="V225" s="891"/>
      <c r="W225" s="891"/>
      <c r="X225" s="891"/>
      <c r="Y225" s="891"/>
      <c r="Z225" s="891"/>
    </row>
    <row r="226" spans="1:26" ht="15.75" customHeight="1">
      <c r="A226" s="891"/>
      <c r="B226" s="891"/>
      <c r="C226" s="891"/>
      <c r="D226" s="891"/>
      <c r="E226" s="891"/>
      <c r="F226" s="891"/>
      <c r="G226" s="891"/>
      <c r="H226" s="891"/>
      <c r="I226" s="891"/>
      <c r="J226" s="891"/>
      <c r="K226" s="891"/>
      <c r="L226" s="891"/>
      <c r="M226" s="891"/>
      <c r="N226" s="891"/>
      <c r="O226" s="891"/>
      <c r="P226" s="891"/>
      <c r="Q226" s="891"/>
      <c r="R226" s="891"/>
      <c r="S226" s="891"/>
      <c r="T226" s="891"/>
      <c r="U226" s="891"/>
      <c r="V226" s="891"/>
      <c r="W226" s="891"/>
      <c r="X226" s="891"/>
      <c r="Y226" s="891"/>
      <c r="Z226" s="891"/>
    </row>
    <row r="227" spans="1:26" ht="15.75" customHeight="1">
      <c r="A227" s="891"/>
      <c r="B227" s="891"/>
      <c r="C227" s="891"/>
      <c r="D227" s="891"/>
      <c r="E227" s="891"/>
      <c r="F227" s="891"/>
      <c r="G227" s="891"/>
      <c r="H227" s="891"/>
      <c r="I227" s="891"/>
      <c r="J227" s="891"/>
      <c r="K227" s="891"/>
      <c r="L227" s="891"/>
      <c r="M227" s="891"/>
      <c r="N227" s="891"/>
      <c r="O227" s="891"/>
      <c r="P227" s="891"/>
      <c r="Q227" s="891"/>
      <c r="R227" s="891"/>
      <c r="S227" s="891"/>
      <c r="T227" s="891"/>
      <c r="U227" s="891"/>
      <c r="V227" s="891"/>
      <c r="W227" s="891"/>
      <c r="X227" s="891"/>
      <c r="Y227" s="891"/>
      <c r="Z227" s="891"/>
    </row>
    <row r="228" spans="1:26" ht="15.75" customHeight="1">
      <c r="A228" s="891"/>
      <c r="B228" s="891"/>
      <c r="C228" s="891"/>
      <c r="D228" s="891"/>
      <c r="E228" s="891"/>
      <c r="F228" s="891"/>
      <c r="G228" s="891"/>
      <c r="H228" s="891"/>
      <c r="I228" s="891"/>
      <c r="J228" s="891"/>
      <c r="K228" s="891"/>
      <c r="L228" s="891"/>
      <c r="M228" s="891"/>
      <c r="N228" s="891"/>
      <c r="O228" s="891"/>
      <c r="P228" s="891"/>
      <c r="Q228" s="891"/>
      <c r="R228" s="891"/>
      <c r="S228" s="891"/>
      <c r="T228" s="891"/>
      <c r="U228" s="891"/>
      <c r="V228" s="891"/>
      <c r="W228" s="891"/>
      <c r="X228" s="891"/>
      <c r="Y228" s="891"/>
      <c r="Z228" s="891"/>
    </row>
    <row r="229" spans="1:26" ht="15.75" customHeight="1">
      <c r="A229" s="891"/>
      <c r="B229" s="891"/>
      <c r="C229" s="891"/>
      <c r="D229" s="891"/>
      <c r="E229" s="891"/>
      <c r="F229" s="891"/>
      <c r="G229" s="891"/>
      <c r="H229" s="891"/>
      <c r="I229" s="891"/>
      <c r="J229" s="891"/>
      <c r="K229" s="891"/>
      <c r="L229" s="891"/>
      <c r="M229" s="891"/>
      <c r="N229" s="891"/>
      <c r="O229" s="891"/>
      <c r="P229" s="891"/>
      <c r="Q229" s="891"/>
      <c r="R229" s="891"/>
      <c r="S229" s="891"/>
      <c r="T229" s="891"/>
      <c r="U229" s="891"/>
      <c r="V229" s="891"/>
      <c r="W229" s="891"/>
      <c r="X229" s="891"/>
      <c r="Y229" s="891"/>
      <c r="Z229" s="891"/>
    </row>
    <row r="230" spans="1:26" ht="15.75" customHeight="1">
      <c r="A230" s="891"/>
      <c r="B230" s="891"/>
      <c r="C230" s="891"/>
      <c r="D230" s="891"/>
      <c r="E230" s="891"/>
      <c r="F230" s="891"/>
      <c r="G230" s="891"/>
      <c r="H230" s="891"/>
      <c r="I230" s="891"/>
      <c r="J230" s="891"/>
      <c r="K230" s="891"/>
      <c r="L230" s="891"/>
      <c r="M230" s="891"/>
      <c r="N230" s="891"/>
      <c r="O230" s="891"/>
      <c r="P230" s="891"/>
      <c r="Q230" s="891"/>
      <c r="R230" s="891"/>
      <c r="S230" s="891"/>
      <c r="T230" s="891"/>
      <c r="U230" s="891"/>
      <c r="V230" s="891"/>
      <c r="W230" s="891"/>
      <c r="X230" s="891"/>
      <c r="Y230" s="891"/>
      <c r="Z230" s="891"/>
    </row>
    <row r="231" spans="1:26" ht="15.75" customHeight="1">
      <c r="A231" s="891"/>
      <c r="B231" s="891"/>
      <c r="C231" s="891"/>
      <c r="D231" s="891"/>
      <c r="E231" s="891"/>
      <c r="F231" s="891"/>
      <c r="G231" s="891"/>
      <c r="H231" s="891"/>
      <c r="I231" s="891"/>
      <c r="J231" s="891"/>
      <c r="K231" s="891"/>
      <c r="L231" s="891"/>
      <c r="M231" s="891"/>
      <c r="N231" s="891"/>
      <c r="O231" s="891"/>
      <c r="P231" s="891"/>
      <c r="Q231" s="891"/>
      <c r="R231" s="891"/>
      <c r="S231" s="891"/>
      <c r="T231" s="891"/>
      <c r="U231" s="891"/>
      <c r="V231" s="891"/>
      <c r="W231" s="891"/>
      <c r="X231" s="891"/>
      <c r="Y231" s="891"/>
      <c r="Z231" s="891"/>
    </row>
    <row r="232" spans="1:26" ht="15.75" customHeight="1">
      <c r="A232" s="891"/>
      <c r="B232" s="891"/>
      <c r="C232" s="891"/>
      <c r="D232" s="891"/>
      <c r="E232" s="891"/>
      <c r="F232" s="891"/>
      <c r="G232" s="891"/>
      <c r="H232" s="891"/>
      <c r="I232" s="891"/>
      <c r="J232" s="891"/>
      <c r="K232" s="891"/>
      <c r="L232" s="891"/>
      <c r="M232" s="891"/>
      <c r="N232" s="891"/>
      <c r="O232" s="891"/>
      <c r="P232" s="891"/>
      <c r="Q232" s="891"/>
      <c r="R232" s="891"/>
      <c r="S232" s="891"/>
      <c r="T232" s="891"/>
      <c r="U232" s="891"/>
      <c r="V232" s="891"/>
      <c r="W232" s="891"/>
      <c r="X232" s="891"/>
      <c r="Y232" s="891"/>
      <c r="Z232" s="891"/>
    </row>
    <row r="233" spans="1:26" ht="15.75" customHeight="1">
      <c r="A233" s="891"/>
      <c r="B233" s="891"/>
      <c r="C233" s="891"/>
      <c r="D233" s="891"/>
      <c r="E233" s="891"/>
      <c r="F233" s="891"/>
      <c r="G233" s="891"/>
      <c r="H233" s="891"/>
      <c r="I233" s="891"/>
      <c r="J233" s="891"/>
      <c r="K233" s="891"/>
      <c r="L233" s="891"/>
      <c r="M233" s="891"/>
      <c r="N233" s="891"/>
      <c r="O233" s="891"/>
      <c r="P233" s="891"/>
      <c r="Q233" s="891"/>
      <c r="R233" s="891"/>
      <c r="S233" s="891"/>
      <c r="T233" s="891"/>
      <c r="U233" s="891"/>
      <c r="V233" s="891"/>
      <c r="W233" s="891"/>
      <c r="X233" s="891"/>
      <c r="Y233" s="891"/>
      <c r="Z233" s="891"/>
    </row>
    <row r="234" spans="1:26" ht="15.75" customHeight="1">
      <c r="A234" s="891"/>
      <c r="B234" s="891"/>
      <c r="C234" s="891"/>
      <c r="D234" s="891"/>
      <c r="E234" s="891"/>
      <c r="F234" s="891"/>
      <c r="G234" s="891"/>
      <c r="H234" s="891"/>
      <c r="I234" s="891"/>
      <c r="J234" s="891"/>
      <c r="K234" s="891"/>
      <c r="L234" s="891"/>
      <c r="M234" s="891"/>
      <c r="N234" s="891"/>
      <c r="O234" s="891"/>
      <c r="P234" s="891"/>
      <c r="Q234" s="891"/>
      <c r="R234" s="891"/>
      <c r="S234" s="891"/>
      <c r="T234" s="891"/>
      <c r="U234" s="891"/>
      <c r="V234" s="891"/>
      <c r="W234" s="891"/>
      <c r="X234" s="891"/>
      <c r="Y234" s="891"/>
      <c r="Z234" s="891"/>
    </row>
    <row r="235" spans="1:26" ht="15.75" customHeight="1">
      <c r="A235" s="891"/>
      <c r="B235" s="891"/>
      <c r="C235" s="891"/>
      <c r="D235" s="891"/>
      <c r="E235" s="891"/>
      <c r="F235" s="891"/>
      <c r="G235" s="891"/>
      <c r="H235" s="891"/>
      <c r="I235" s="891"/>
      <c r="J235" s="891"/>
      <c r="K235" s="891"/>
      <c r="L235" s="891"/>
      <c r="M235" s="891"/>
      <c r="N235" s="891"/>
      <c r="O235" s="891"/>
      <c r="P235" s="891"/>
      <c r="Q235" s="891"/>
      <c r="R235" s="891"/>
      <c r="S235" s="891"/>
      <c r="T235" s="891"/>
      <c r="U235" s="891"/>
      <c r="V235" s="891"/>
      <c r="W235" s="891"/>
      <c r="X235" s="891"/>
      <c r="Y235" s="891"/>
      <c r="Z235" s="891"/>
    </row>
    <row r="236" spans="1:26"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c r="U236" s="891"/>
      <c r="V236" s="891"/>
      <c r="W236" s="891"/>
      <c r="X236" s="891"/>
      <c r="Y236" s="891"/>
      <c r="Z236" s="891"/>
    </row>
    <row r="237" spans="1:26"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c r="U237" s="891"/>
      <c r="V237" s="891"/>
      <c r="W237" s="891"/>
      <c r="X237" s="891"/>
      <c r="Y237" s="891"/>
      <c r="Z237" s="891"/>
    </row>
    <row r="238" spans="1:26"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c r="U238" s="891"/>
      <c r="V238" s="891"/>
      <c r="W238" s="891"/>
      <c r="X238" s="891"/>
      <c r="Y238" s="891"/>
      <c r="Z238" s="891"/>
    </row>
    <row r="239" spans="1:26"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c r="U239" s="891"/>
      <c r="V239" s="891"/>
      <c r="W239" s="891"/>
      <c r="X239" s="891"/>
      <c r="Y239" s="891"/>
      <c r="Z239" s="891"/>
    </row>
    <row r="240" spans="1:26"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c r="U240" s="891"/>
      <c r="V240" s="891"/>
      <c r="W240" s="891"/>
      <c r="X240" s="891"/>
      <c r="Y240" s="891"/>
      <c r="Z240" s="891"/>
    </row>
    <row r="241" spans="1:26"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c r="U241" s="891"/>
      <c r="V241" s="891"/>
      <c r="W241" s="891"/>
      <c r="X241" s="891"/>
      <c r="Y241" s="891"/>
      <c r="Z241" s="891"/>
    </row>
    <row r="242" spans="1:26"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c r="U242" s="891"/>
      <c r="V242" s="891"/>
      <c r="W242" s="891"/>
      <c r="X242" s="891"/>
      <c r="Y242" s="891"/>
      <c r="Z242" s="891"/>
    </row>
    <row r="243" spans="1:26"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c r="U243" s="891"/>
      <c r="V243" s="891"/>
      <c r="W243" s="891"/>
      <c r="X243" s="891"/>
      <c r="Y243" s="891"/>
      <c r="Z243" s="891"/>
    </row>
    <row r="244" spans="1:26"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c r="U244" s="891"/>
      <c r="V244" s="891"/>
      <c r="W244" s="891"/>
      <c r="X244" s="891"/>
      <c r="Y244" s="891"/>
      <c r="Z244" s="891"/>
    </row>
    <row r="245" spans="1:26"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c r="U245" s="891"/>
      <c r="V245" s="891"/>
      <c r="W245" s="891"/>
      <c r="X245" s="891"/>
      <c r="Y245" s="891"/>
      <c r="Z245" s="891"/>
    </row>
    <row r="246" spans="1:26"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c r="U246" s="891"/>
      <c r="V246" s="891"/>
      <c r="W246" s="891"/>
      <c r="X246" s="891"/>
      <c r="Y246" s="891"/>
      <c r="Z246" s="891"/>
    </row>
    <row r="247" spans="1:26"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c r="U247" s="891"/>
      <c r="V247" s="891"/>
      <c r="W247" s="891"/>
      <c r="X247" s="891"/>
      <c r="Y247" s="891"/>
      <c r="Z247" s="891"/>
    </row>
    <row r="248" spans="1:26"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c r="U248" s="891"/>
      <c r="V248" s="891"/>
      <c r="W248" s="891"/>
      <c r="X248" s="891"/>
      <c r="Y248" s="891"/>
      <c r="Z248" s="891"/>
    </row>
    <row r="249" spans="1:26"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c r="U249" s="891"/>
      <c r="V249" s="891"/>
      <c r="W249" s="891"/>
      <c r="X249" s="891"/>
      <c r="Y249" s="891"/>
      <c r="Z249" s="891"/>
    </row>
    <row r="250" spans="1:26"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c r="U250" s="891"/>
      <c r="V250" s="891"/>
      <c r="W250" s="891"/>
      <c r="X250" s="891"/>
      <c r="Y250" s="891"/>
      <c r="Z250" s="891"/>
    </row>
    <row r="251" spans="1:26"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c r="W251" s="891"/>
      <c r="X251" s="891"/>
      <c r="Y251" s="891"/>
      <c r="Z251" s="891"/>
    </row>
    <row r="252" spans="1:26"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c r="W252" s="891"/>
      <c r="X252" s="891"/>
      <c r="Y252" s="891"/>
      <c r="Z252" s="891"/>
    </row>
    <row r="253" spans="1:26"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c r="W253" s="891"/>
      <c r="X253" s="891"/>
      <c r="Y253" s="891"/>
      <c r="Z253" s="891"/>
    </row>
    <row r="254" spans="1:26"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c r="W254" s="891"/>
      <c r="X254" s="891"/>
      <c r="Y254" s="891"/>
      <c r="Z254" s="891"/>
    </row>
    <row r="255" spans="1:26"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c r="W255" s="891"/>
      <c r="X255" s="891"/>
      <c r="Y255" s="891"/>
      <c r="Z255" s="891"/>
    </row>
    <row r="256" spans="1:26"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c r="W256" s="891"/>
      <c r="X256" s="891"/>
      <c r="Y256" s="891"/>
      <c r="Z256" s="891"/>
    </row>
    <row r="257" spans="1:26"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c r="W257" s="891"/>
      <c r="X257" s="891"/>
      <c r="Y257" s="891"/>
      <c r="Z257" s="891"/>
    </row>
    <row r="258" spans="1:26"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c r="W258" s="891"/>
      <c r="X258" s="891"/>
      <c r="Y258" s="891"/>
      <c r="Z258" s="891"/>
    </row>
    <row r="259" spans="1:26"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c r="W259" s="891"/>
      <c r="X259" s="891"/>
      <c r="Y259" s="891"/>
      <c r="Z259" s="891"/>
    </row>
    <row r="260" spans="1:26"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c r="W260" s="891"/>
      <c r="X260" s="891"/>
      <c r="Y260" s="891"/>
      <c r="Z260" s="891"/>
    </row>
    <row r="261" spans="1:26"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c r="W261" s="891"/>
      <c r="X261" s="891"/>
      <c r="Y261" s="891"/>
      <c r="Z261" s="891"/>
    </row>
    <row r="262" spans="1:26"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c r="W262" s="891"/>
      <c r="X262" s="891"/>
      <c r="Y262" s="891"/>
      <c r="Z262" s="891"/>
    </row>
    <row r="263" spans="1:26"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c r="W263" s="891"/>
      <c r="X263" s="891"/>
      <c r="Y263" s="891"/>
      <c r="Z263" s="891"/>
    </row>
    <row r="264" spans="1:26"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c r="W264" s="891"/>
      <c r="X264" s="891"/>
      <c r="Y264" s="891"/>
      <c r="Z264" s="891"/>
    </row>
    <row r="265" spans="1:26"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c r="W265" s="891"/>
      <c r="X265" s="891"/>
      <c r="Y265" s="891"/>
      <c r="Z265" s="891"/>
    </row>
    <row r="266" spans="1:26"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c r="W266" s="891"/>
      <c r="X266" s="891"/>
      <c r="Y266" s="891"/>
      <c r="Z266" s="891"/>
    </row>
    <row r="267" spans="1:26"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c r="W267" s="891"/>
      <c r="X267" s="891"/>
      <c r="Y267" s="891"/>
      <c r="Z267" s="891"/>
    </row>
    <row r="268" spans="1:26"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c r="W268" s="891"/>
      <c r="X268" s="891"/>
      <c r="Y268" s="891"/>
      <c r="Z268" s="891"/>
    </row>
    <row r="269" spans="1:26"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c r="W269" s="891"/>
      <c r="X269" s="891"/>
      <c r="Y269" s="891"/>
      <c r="Z269" s="891"/>
    </row>
    <row r="270" spans="1:26"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c r="W270" s="891"/>
      <c r="X270" s="891"/>
      <c r="Y270" s="891"/>
      <c r="Z270" s="891"/>
    </row>
    <row r="271" spans="1:26"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c r="W271" s="891"/>
      <c r="X271" s="891"/>
      <c r="Y271" s="891"/>
      <c r="Z271" s="891"/>
    </row>
    <row r="272" spans="1:26"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c r="W272" s="891"/>
      <c r="X272" s="891"/>
      <c r="Y272" s="891"/>
      <c r="Z272" s="891"/>
    </row>
    <row r="273" spans="1:26"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c r="W273" s="891"/>
      <c r="X273" s="891"/>
      <c r="Y273" s="891"/>
      <c r="Z273" s="891"/>
    </row>
    <row r="274" spans="1:26"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c r="W274" s="891"/>
      <c r="X274" s="891"/>
      <c r="Y274" s="891"/>
      <c r="Z274" s="891"/>
    </row>
    <row r="275" spans="1:26"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c r="W275" s="891"/>
      <c r="X275" s="891"/>
      <c r="Y275" s="891"/>
      <c r="Z275" s="891"/>
    </row>
    <row r="276" spans="1:26"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c r="W276" s="891"/>
      <c r="X276" s="891"/>
      <c r="Y276" s="891"/>
      <c r="Z276" s="891"/>
    </row>
    <row r="277" spans="1:26"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c r="W277" s="891"/>
      <c r="X277" s="891"/>
      <c r="Y277" s="891"/>
      <c r="Z277" s="891"/>
    </row>
    <row r="278" spans="1:26"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c r="W278" s="891"/>
      <c r="X278" s="891"/>
      <c r="Y278" s="891"/>
      <c r="Z278" s="891"/>
    </row>
    <row r="279" spans="1:26"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c r="W279" s="891"/>
      <c r="X279" s="891"/>
      <c r="Y279" s="891"/>
      <c r="Z279" s="891"/>
    </row>
    <row r="280" spans="1:26"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c r="W280" s="891"/>
      <c r="X280" s="891"/>
      <c r="Y280" s="891"/>
      <c r="Z280" s="891"/>
    </row>
    <row r="281" spans="1:26"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c r="W281" s="891"/>
      <c r="X281" s="891"/>
      <c r="Y281" s="891"/>
      <c r="Z281" s="891"/>
    </row>
    <row r="282" spans="1:26"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c r="W282" s="891"/>
      <c r="X282" s="891"/>
      <c r="Y282" s="891"/>
      <c r="Z282" s="891"/>
    </row>
    <row r="283" spans="1:26"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c r="W283" s="891"/>
      <c r="X283" s="891"/>
      <c r="Y283" s="891"/>
      <c r="Z283" s="891"/>
    </row>
    <row r="284" spans="1:26"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c r="W284" s="891"/>
      <c r="X284" s="891"/>
      <c r="Y284" s="891"/>
      <c r="Z284" s="891"/>
    </row>
    <row r="285" spans="1:26"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c r="W285" s="891"/>
      <c r="X285" s="891"/>
      <c r="Y285" s="891"/>
      <c r="Z285" s="891"/>
    </row>
    <row r="286" spans="1:26"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c r="W286" s="891"/>
      <c r="X286" s="891"/>
      <c r="Y286" s="891"/>
      <c r="Z286" s="891"/>
    </row>
    <row r="287" spans="1:26"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c r="W287" s="891"/>
      <c r="X287" s="891"/>
      <c r="Y287" s="891"/>
      <c r="Z287" s="891"/>
    </row>
    <row r="288" spans="1:26"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c r="W288" s="891"/>
      <c r="X288" s="891"/>
      <c r="Y288" s="891"/>
      <c r="Z288" s="891"/>
    </row>
    <row r="289" spans="1:26"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c r="W289" s="891"/>
      <c r="X289" s="891"/>
      <c r="Y289" s="891"/>
      <c r="Z289" s="891"/>
    </row>
    <row r="290" spans="1:26"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c r="W290" s="891"/>
      <c r="X290" s="891"/>
      <c r="Y290" s="891"/>
      <c r="Z290" s="891"/>
    </row>
    <row r="291" spans="1:26"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c r="W291" s="891"/>
      <c r="X291" s="891"/>
      <c r="Y291" s="891"/>
      <c r="Z291" s="891"/>
    </row>
    <row r="292" spans="1:26"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c r="W292" s="891"/>
      <c r="X292" s="891"/>
      <c r="Y292" s="891"/>
      <c r="Z292" s="891"/>
    </row>
    <row r="293" spans="1:26"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c r="W293" s="891"/>
      <c r="X293" s="891"/>
      <c r="Y293" s="891"/>
      <c r="Z293" s="891"/>
    </row>
    <row r="294" spans="1:26"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c r="W294" s="891"/>
      <c r="X294" s="891"/>
      <c r="Y294" s="891"/>
      <c r="Z294" s="891"/>
    </row>
    <row r="295" spans="1:26"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c r="W295" s="891"/>
      <c r="X295" s="891"/>
      <c r="Y295" s="891"/>
      <c r="Z295" s="891"/>
    </row>
    <row r="296" spans="1:26"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c r="W296" s="891"/>
      <c r="X296" s="891"/>
      <c r="Y296" s="891"/>
      <c r="Z296" s="891"/>
    </row>
    <row r="297" spans="1:26"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c r="W297" s="891"/>
      <c r="X297" s="891"/>
      <c r="Y297" s="891"/>
      <c r="Z297" s="891"/>
    </row>
    <row r="298" spans="1:26"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c r="W298" s="891"/>
      <c r="X298" s="891"/>
      <c r="Y298" s="891"/>
      <c r="Z298" s="891"/>
    </row>
    <row r="299" spans="1:26"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c r="W299" s="891"/>
      <c r="X299" s="891"/>
      <c r="Y299" s="891"/>
      <c r="Z299" s="891"/>
    </row>
    <row r="300" spans="1:26"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c r="W300" s="891"/>
      <c r="X300" s="891"/>
      <c r="Y300" s="891"/>
      <c r="Z300" s="891"/>
    </row>
    <row r="301" spans="1:26"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c r="W301" s="891"/>
      <c r="X301" s="891"/>
      <c r="Y301" s="891"/>
      <c r="Z301" s="891"/>
    </row>
    <row r="302" spans="1:26"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c r="W302" s="891"/>
      <c r="X302" s="891"/>
      <c r="Y302" s="891"/>
      <c r="Z302" s="891"/>
    </row>
    <row r="303" spans="1:26"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c r="W303" s="891"/>
      <c r="X303" s="891"/>
      <c r="Y303" s="891"/>
      <c r="Z303" s="891"/>
    </row>
    <row r="304" spans="1:26"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c r="W304" s="891"/>
      <c r="X304" s="891"/>
      <c r="Y304" s="891"/>
      <c r="Z304" s="891"/>
    </row>
    <row r="305" spans="1:26"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c r="W305" s="891"/>
      <c r="X305" s="891"/>
      <c r="Y305" s="891"/>
      <c r="Z305" s="891"/>
    </row>
    <row r="306" spans="1:26"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c r="W306" s="891"/>
      <c r="X306" s="891"/>
      <c r="Y306" s="891"/>
      <c r="Z306" s="891"/>
    </row>
    <row r="307" spans="1:26"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c r="W307" s="891"/>
      <c r="X307" s="891"/>
      <c r="Y307" s="891"/>
      <c r="Z307" s="891"/>
    </row>
    <row r="308" spans="1:26"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c r="W308" s="891"/>
      <c r="X308" s="891"/>
      <c r="Y308" s="891"/>
      <c r="Z308" s="891"/>
    </row>
    <row r="309" spans="1:26"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c r="W309" s="891"/>
      <c r="X309" s="891"/>
      <c r="Y309" s="891"/>
      <c r="Z309" s="891"/>
    </row>
    <row r="310" spans="1:26"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c r="W310" s="891"/>
      <c r="X310" s="891"/>
      <c r="Y310" s="891"/>
      <c r="Z310" s="891"/>
    </row>
    <row r="311" spans="1:26"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c r="W311" s="891"/>
      <c r="X311" s="891"/>
      <c r="Y311" s="891"/>
      <c r="Z311" s="891"/>
    </row>
    <row r="312" spans="1:26"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c r="W312" s="891"/>
      <c r="X312" s="891"/>
      <c r="Y312" s="891"/>
      <c r="Z312" s="891"/>
    </row>
    <row r="313" spans="1:26"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c r="W313" s="891"/>
      <c r="X313" s="891"/>
      <c r="Y313" s="891"/>
      <c r="Z313" s="891"/>
    </row>
    <row r="314" spans="1:26"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c r="W314" s="891"/>
      <c r="X314" s="891"/>
      <c r="Y314" s="891"/>
      <c r="Z314" s="891"/>
    </row>
    <row r="315" spans="1:26"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c r="W315" s="891"/>
      <c r="X315" s="891"/>
      <c r="Y315" s="891"/>
      <c r="Z315" s="891"/>
    </row>
    <row r="316" spans="1:26"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c r="W316" s="891"/>
      <c r="X316" s="891"/>
      <c r="Y316" s="891"/>
      <c r="Z316" s="891"/>
    </row>
    <row r="317" spans="1:26"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c r="W317" s="891"/>
      <c r="X317" s="891"/>
      <c r="Y317" s="891"/>
      <c r="Z317" s="891"/>
    </row>
    <row r="318" spans="1:26"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c r="W318" s="891"/>
      <c r="X318" s="891"/>
      <c r="Y318" s="891"/>
      <c r="Z318" s="891"/>
    </row>
    <row r="319" spans="1:26"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c r="W319" s="891"/>
      <c r="X319" s="891"/>
      <c r="Y319" s="891"/>
      <c r="Z319" s="891"/>
    </row>
    <row r="320" spans="1:26"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c r="W320" s="891"/>
      <c r="X320" s="891"/>
      <c r="Y320" s="891"/>
      <c r="Z320" s="891"/>
    </row>
    <row r="321" spans="1:26"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c r="W321" s="891"/>
      <c r="X321" s="891"/>
      <c r="Y321" s="891"/>
      <c r="Z321" s="891"/>
    </row>
    <row r="322" spans="1:26"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c r="W322" s="891"/>
      <c r="X322" s="891"/>
      <c r="Y322" s="891"/>
      <c r="Z322" s="891"/>
    </row>
    <row r="323" spans="1:26"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c r="W323" s="891"/>
      <c r="X323" s="891"/>
      <c r="Y323" s="891"/>
      <c r="Z323" s="891"/>
    </row>
    <row r="324" spans="1:26"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c r="W324" s="891"/>
      <c r="X324" s="891"/>
      <c r="Y324" s="891"/>
      <c r="Z324" s="891"/>
    </row>
    <row r="325" spans="1:26"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c r="W325" s="891"/>
      <c r="X325" s="891"/>
      <c r="Y325" s="891"/>
      <c r="Z325" s="891"/>
    </row>
    <row r="326" spans="1:26"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c r="W326" s="891"/>
      <c r="X326" s="891"/>
      <c r="Y326" s="891"/>
      <c r="Z326" s="891"/>
    </row>
    <row r="327" spans="1:26"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c r="W327" s="891"/>
      <c r="X327" s="891"/>
      <c r="Y327" s="891"/>
      <c r="Z327" s="891"/>
    </row>
    <row r="328" spans="1:26"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c r="W328" s="891"/>
      <c r="X328" s="891"/>
      <c r="Y328" s="891"/>
      <c r="Z328" s="891"/>
    </row>
    <row r="329" spans="1:26"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c r="W329" s="891"/>
      <c r="X329" s="891"/>
      <c r="Y329" s="891"/>
      <c r="Z329" s="891"/>
    </row>
    <row r="330" spans="1:26"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c r="W330" s="891"/>
      <c r="X330" s="891"/>
      <c r="Y330" s="891"/>
      <c r="Z330" s="891"/>
    </row>
    <row r="331" spans="1:26"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c r="W331" s="891"/>
      <c r="X331" s="891"/>
      <c r="Y331" s="891"/>
      <c r="Z331" s="891"/>
    </row>
    <row r="332" spans="1:26"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c r="W332" s="891"/>
      <c r="X332" s="891"/>
      <c r="Y332" s="891"/>
      <c r="Z332" s="891"/>
    </row>
    <row r="333" spans="1:26"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c r="W333" s="891"/>
      <c r="X333" s="891"/>
      <c r="Y333" s="891"/>
      <c r="Z333" s="891"/>
    </row>
    <row r="334" spans="1:26"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c r="W334" s="891"/>
      <c r="X334" s="891"/>
      <c r="Y334" s="891"/>
      <c r="Z334" s="891"/>
    </row>
    <row r="335" spans="1:26"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c r="W335" s="891"/>
      <c r="X335" s="891"/>
      <c r="Y335" s="891"/>
      <c r="Z335" s="891"/>
    </row>
    <row r="336" spans="1:26"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c r="W336" s="891"/>
      <c r="X336" s="891"/>
      <c r="Y336" s="891"/>
      <c r="Z336" s="891"/>
    </row>
    <row r="337" spans="1:26"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c r="W337" s="891"/>
      <c r="X337" s="891"/>
      <c r="Y337" s="891"/>
      <c r="Z337" s="891"/>
    </row>
    <row r="338" spans="1:26"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c r="W338" s="891"/>
      <c r="X338" s="891"/>
      <c r="Y338" s="891"/>
      <c r="Z338" s="891"/>
    </row>
    <row r="339" spans="1:26"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c r="W339" s="891"/>
      <c r="X339" s="891"/>
      <c r="Y339" s="891"/>
      <c r="Z339" s="891"/>
    </row>
    <row r="340" spans="1:26"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c r="W340" s="891"/>
      <c r="X340" s="891"/>
      <c r="Y340" s="891"/>
      <c r="Z340" s="891"/>
    </row>
    <row r="341" spans="1:26"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c r="W341" s="891"/>
      <c r="X341" s="891"/>
      <c r="Y341" s="891"/>
      <c r="Z341" s="891"/>
    </row>
    <row r="342" spans="1:26"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c r="W342" s="891"/>
      <c r="X342" s="891"/>
      <c r="Y342" s="891"/>
      <c r="Z342" s="891"/>
    </row>
    <row r="343" spans="1:26"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c r="W343" s="891"/>
      <c r="X343" s="891"/>
      <c r="Y343" s="891"/>
      <c r="Z343" s="891"/>
    </row>
    <row r="344" spans="1:26"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c r="W344" s="891"/>
      <c r="X344" s="891"/>
      <c r="Y344" s="891"/>
      <c r="Z344" s="891"/>
    </row>
    <row r="345" spans="1:26"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c r="W345" s="891"/>
      <c r="X345" s="891"/>
      <c r="Y345" s="891"/>
      <c r="Z345" s="891"/>
    </row>
    <row r="346" spans="1:26"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c r="W346" s="891"/>
      <c r="X346" s="891"/>
      <c r="Y346" s="891"/>
      <c r="Z346" s="891"/>
    </row>
    <row r="347" spans="1:26"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c r="W347" s="891"/>
      <c r="X347" s="891"/>
      <c r="Y347" s="891"/>
      <c r="Z347" s="891"/>
    </row>
    <row r="348" spans="1:26"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c r="W348" s="891"/>
      <c r="X348" s="891"/>
      <c r="Y348" s="891"/>
      <c r="Z348" s="891"/>
    </row>
    <row r="349" spans="1:26"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c r="W349" s="891"/>
      <c r="X349" s="891"/>
      <c r="Y349" s="891"/>
      <c r="Z349" s="891"/>
    </row>
    <row r="350" spans="1:26"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c r="W350" s="891"/>
      <c r="X350" s="891"/>
      <c r="Y350" s="891"/>
      <c r="Z350" s="891"/>
    </row>
    <row r="351" spans="1:26"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c r="W351" s="891"/>
      <c r="X351" s="891"/>
      <c r="Y351" s="891"/>
      <c r="Z351" s="891"/>
    </row>
    <row r="352" spans="1:26"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c r="W352" s="891"/>
      <c r="X352" s="891"/>
      <c r="Y352" s="891"/>
      <c r="Z352" s="891"/>
    </row>
    <row r="353" spans="1:26"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c r="W353" s="891"/>
      <c r="X353" s="891"/>
      <c r="Y353" s="891"/>
      <c r="Z353" s="891"/>
    </row>
    <row r="354" spans="1:26"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c r="W354" s="891"/>
      <c r="X354" s="891"/>
      <c r="Y354" s="891"/>
      <c r="Z354" s="891"/>
    </row>
    <row r="355" spans="1:26"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c r="W355" s="891"/>
      <c r="X355" s="891"/>
      <c r="Y355" s="891"/>
      <c r="Z355" s="891"/>
    </row>
    <row r="356" spans="1:26"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c r="W356" s="891"/>
      <c r="X356" s="891"/>
      <c r="Y356" s="891"/>
      <c r="Z356" s="891"/>
    </row>
    <row r="357" spans="1:26"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c r="W357" s="891"/>
      <c r="X357" s="891"/>
      <c r="Y357" s="891"/>
      <c r="Z357" s="891"/>
    </row>
    <row r="358" spans="1:26"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c r="W358" s="891"/>
      <c r="X358" s="891"/>
      <c r="Y358" s="891"/>
      <c r="Z358" s="891"/>
    </row>
    <row r="359" spans="1:26"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c r="W359" s="891"/>
      <c r="X359" s="891"/>
      <c r="Y359" s="891"/>
      <c r="Z359" s="891"/>
    </row>
    <row r="360" spans="1:26"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c r="W360" s="891"/>
      <c r="X360" s="891"/>
      <c r="Y360" s="891"/>
      <c r="Z360" s="891"/>
    </row>
    <row r="361" spans="1:26"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c r="W361" s="891"/>
      <c r="X361" s="891"/>
      <c r="Y361" s="891"/>
      <c r="Z361" s="891"/>
    </row>
    <row r="362" spans="1:26"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c r="W362" s="891"/>
      <c r="X362" s="891"/>
      <c r="Y362" s="891"/>
      <c r="Z362" s="891"/>
    </row>
    <row r="363" spans="1:26"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c r="W363" s="891"/>
      <c r="X363" s="891"/>
      <c r="Y363" s="891"/>
      <c r="Z363" s="891"/>
    </row>
    <row r="364" spans="1:26"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c r="W364" s="891"/>
      <c r="X364" s="891"/>
      <c r="Y364" s="891"/>
      <c r="Z364" s="891"/>
    </row>
    <row r="365" spans="1:26"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c r="W365" s="891"/>
      <c r="X365" s="891"/>
      <c r="Y365" s="891"/>
      <c r="Z365" s="891"/>
    </row>
    <row r="366" spans="1:26"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c r="W366" s="891"/>
      <c r="X366" s="891"/>
      <c r="Y366" s="891"/>
      <c r="Z366" s="891"/>
    </row>
    <row r="367" spans="1:26"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c r="W367" s="891"/>
      <c r="X367" s="891"/>
      <c r="Y367" s="891"/>
      <c r="Z367" s="891"/>
    </row>
    <row r="368" spans="1:26"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c r="W368" s="891"/>
      <c r="X368" s="891"/>
      <c r="Y368" s="891"/>
      <c r="Z368" s="891"/>
    </row>
    <row r="369" spans="1:26"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c r="W369" s="891"/>
      <c r="X369" s="891"/>
      <c r="Y369" s="891"/>
      <c r="Z369" s="891"/>
    </row>
    <row r="370" spans="1:26"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c r="W370" s="891"/>
      <c r="X370" s="891"/>
      <c r="Y370" s="891"/>
      <c r="Z370" s="891"/>
    </row>
    <row r="371" spans="1:26"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c r="W371" s="891"/>
      <c r="X371" s="891"/>
      <c r="Y371" s="891"/>
      <c r="Z371" s="891"/>
    </row>
    <row r="372" spans="1:26"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c r="W372" s="891"/>
      <c r="X372" s="891"/>
      <c r="Y372" s="891"/>
      <c r="Z372" s="891"/>
    </row>
    <row r="373" spans="1:26"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c r="W373" s="891"/>
      <c r="X373" s="891"/>
      <c r="Y373" s="891"/>
      <c r="Z373" s="891"/>
    </row>
    <row r="374" spans="1:26"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c r="W374" s="891"/>
      <c r="X374" s="891"/>
      <c r="Y374" s="891"/>
      <c r="Z374" s="891"/>
    </row>
    <row r="375" spans="1:26"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c r="W375" s="891"/>
      <c r="X375" s="891"/>
      <c r="Y375" s="891"/>
      <c r="Z375" s="891"/>
    </row>
    <row r="376" spans="1:26"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c r="W376" s="891"/>
      <c r="X376" s="891"/>
      <c r="Y376" s="891"/>
      <c r="Z376" s="891"/>
    </row>
    <row r="377" spans="1:26"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c r="W377" s="891"/>
      <c r="X377" s="891"/>
      <c r="Y377" s="891"/>
      <c r="Z377" s="891"/>
    </row>
    <row r="378" spans="1:26"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c r="W378" s="891"/>
      <c r="X378" s="891"/>
      <c r="Y378" s="891"/>
      <c r="Z378" s="891"/>
    </row>
    <row r="379" spans="1:26"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c r="W379" s="891"/>
      <c r="X379" s="891"/>
      <c r="Y379" s="891"/>
      <c r="Z379" s="891"/>
    </row>
    <row r="380" spans="1:26"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c r="W380" s="891"/>
      <c r="X380" s="891"/>
      <c r="Y380" s="891"/>
      <c r="Z380" s="891"/>
    </row>
    <row r="381" spans="1:26"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c r="W381" s="891"/>
      <c r="X381" s="891"/>
      <c r="Y381" s="891"/>
      <c r="Z381" s="891"/>
    </row>
    <row r="382" spans="1:26"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c r="W382" s="891"/>
      <c r="X382" s="891"/>
      <c r="Y382" s="891"/>
      <c r="Z382" s="891"/>
    </row>
    <row r="383" spans="1:26"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c r="W383" s="891"/>
      <c r="X383" s="891"/>
      <c r="Y383" s="891"/>
      <c r="Z383" s="891"/>
    </row>
    <row r="384" spans="1:26"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c r="W384" s="891"/>
      <c r="X384" s="891"/>
      <c r="Y384" s="891"/>
      <c r="Z384" s="891"/>
    </row>
    <row r="385" spans="1:26"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c r="W385" s="891"/>
      <c r="X385" s="891"/>
      <c r="Y385" s="891"/>
      <c r="Z385" s="891"/>
    </row>
    <row r="386" spans="1:26"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c r="W386" s="891"/>
      <c r="X386" s="891"/>
      <c r="Y386" s="891"/>
      <c r="Z386" s="891"/>
    </row>
    <row r="387" spans="1:26"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c r="W387" s="891"/>
      <c r="X387" s="891"/>
      <c r="Y387" s="891"/>
      <c r="Z387" s="891"/>
    </row>
    <row r="388" spans="1:26"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c r="W388" s="891"/>
      <c r="X388" s="891"/>
      <c r="Y388" s="891"/>
      <c r="Z388" s="891"/>
    </row>
    <row r="389" spans="1:26"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c r="W389" s="891"/>
      <c r="X389" s="891"/>
      <c r="Y389" s="891"/>
      <c r="Z389" s="891"/>
    </row>
    <row r="390" spans="1:26"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c r="W390" s="891"/>
      <c r="X390" s="891"/>
      <c r="Y390" s="891"/>
      <c r="Z390" s="891"/>
    </row>
    <row r="391" spans="1:26"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c r="W391" s="891"/>
      <c r="X391" s="891"/>
      <c r="Y391" s="891"/>
      <c r="Z391" s="891"/>
    </row>
    <row r="392" spans="1:26"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c r="W392" s="891"/>
      <c r="X392" s="891"/>
      <c r="Y392" s="891"/>
      <c r="Z392" s="891"/>
    </row>
    <row r="393" spans="1:26"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c r="W393" s="891"/>
      <c r="X393" s="891"/>
      <c r="Y393" s="891"/>
      <c r="Z393" s="891"/>
    </row>
    <row r="394" spans="1:26"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c r="W394" s="891"/>
      <c r="X394" s="891"/>
      <c r="Y394" s="891"/>
      <c r="Z394" s="891"/>
    </row>
    <row r="395" spans="1:26"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c r="W395" s="891"/>
      <c r="X395" s="891"/>
      <c r="Y395" s="891"/>
      <c r="Z395" s="891"/>
    </row>
    <row r="396" spans="1:26"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c r="W396" s="891"/>
      <c r="X396" s="891"/>
      <c r="Y396" s="891"/>
      <c r="Z396" s="891"/>
    </row>
    <row r="397" spans="1:26"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c r="W397" s="891"/>
      <c r="X397" s="891"/>
      <c r="Y397" s="891"/>
      <c r="Z397" s="891"/>
    </row>
    <row r="398" spans="1:26"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c r="W398" s="891"/>
      <c r="X398" s="891"/>
      <c r="Y398" s="891"/>
      <c r="Z398" s="891"/>
    </row>
    <row r="399" spans="1:26"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c r="W399" s="891"/>
      <c r="X399" s="891"/>
      <c r="Y399" s="891"/>
      <c r="Z399" s="891"/>
    </row>
    <row r="400" spans="1:26"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c r="W400" s="891"/>
      <c r="X400" s="891"/>
      <c r="Y400" s="891"/>
      <c r="Z400" s="891"/>
    </row>
    <row r="401" spans="1:26"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c r="W401" s="891"/>
      <c r="X401" s="891"/>
      <c r="Y401" s="891"/>
      <c r="Z401" s="891"/>
    </row>
    <row r="402" spans="1:26"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c r="W402" s="891"/>
      <c r="X402" s="891"/>
      <c r="Y402" s="891"/>
      <c r="Z402" s="891"/>
    </row>
    <row r="403" spans="1:26"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c r="W403" s="891"/>
      <c r="X403" s="891"/>
      <c r="Y403" s="891"/>
      <c r="Z403" s="891"/>
    </row>
    <row r="404" spans="1:26"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c r="W404" s="891"/>
      <c r="X404" s="891"/>
      <c r="Y404" s="891"/>
      <c r="Z404" s="891"/>
    </row>
    <row r="405" spans="1:26"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c r="W405" s="891"/>
      <c r="X405" s="891"/>
      <c r="Y405" s="891"/>
      <c r="Z405" s="891"/>
    </row>
    <row r="406" spans="1:26"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c r="W406" s="891"/>
      <c r="X406" s="891"/>
      <c r="Y406" s="891"/>
      <c r="Z406" s="891"/>
    </row>
    <row r="407" spans="1:26"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c r="W407" s="891"/>
      <c r="X407" s="891"/>
      <c r="Y407" s="891"/>
      <c r="Z407" s="891"/>
    </row>
    <row r="408" spans="1:26"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c r="W408" s="891"/>
      <c r="X408" s="891"/>
      <c r="Y408" s="891"/>
      <c r="Z408" s="891"/>
    </row>
    <row r="409" spans="1:26"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c r="W409" s="891"/>
      <c r="X409" s="891"/>
      <c r="Y409" s="891"/>
      <c r="Z409" s="891"/>
    </row>
    <row r="410" spans="1:26"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c r="W410" s="891"/>
      <c r="X410" s="891"/>
      <c r="Y410" s="891"/>
      <c r="Z410" s="891"/>
    </row>
    <row r="411" spans="1:26"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c r="W411" s="891"/>
      <c r="X411" s="891"/>
      <c r="Y411" s="891"/>
      <c r="Z411" s="891"/>
    </row>
    <row r="412" spans="1:26"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c r="W412" s="891"/>
      <c r="X412" s="891"/>
      <c r="Y412" s="891"/>
      <c r="Z412" s="891"/>
    </row>
    <row r="413" spans="1:26"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c r="W413" s="891"/>
      <c r="X413" s="891"/>
      <c r="Y413" s="891"/>
      <c r="Z413" s="891"/>
    </row>
    <row r="414" spans="1:26"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c r="W414" s="891"/>
      <c r="X414" s="891"/>
      <c r="Y414" s="891"/>
      <c r="Z414" s="891"/>
    </row>
    <row r="415" spans="1:26"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c r="W415" s="891"/>
      <c r="X415" s="891"/>
      <c r="Y415" s="891"/>
      <c r="Z415" s="891"/>
    </row>
    <row r="416" spans="1:26"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c r="W416" s="891"/>
      <c r="X416" s="891"/>
      <c r="Y416" s="891"/>
      <c r="Z416" s="891"/>
    </row>
    <row r="417" spans="1:26"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c r="W417" s="891"/>
      <c r="X417" s="891"/>
      <c r="Y417" s="891"/>
      <c r="Z417" s="891"/>
    </row>
    <row r="418" spans="1:26"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c r="W418" s="891"/>
      <c r="X418" s="891"/>
      <c r="Y418" s="891"/>
      <c r="Z418" s="891"/>
    </row>
    <row r="419" spans="1:26"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c r="W419" s="891"/>
      <c r="X419" s="891"/>
      <c r="Y419" s="891"/>
      <c r="Z419" s="891"/>
    </row>
    <row r="420" spans="1:26"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c r="W420" s="891"/>
      <c r="X420" s="891"/>
      <c r="Y420" s="891"/>
      <c r="Z420" s="891"/>
    </row>
    <row r="421" spans="1:26"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c r="W421" s="891"/>
      <c r="X421" s="891"/>
      <c r="Y421" s="891"/>
      <c r="Z421" s="891"/>
    </row>
    <row r="422" spans="1:26"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c r="W422" s="891"/>
      <c r="X422" s="891"/>
      <c r="Y422" s="891"/>
      <c r="Z422" s="891"/>
    </row>
    <row r="423" spans="1:26"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c r="W423" s="891"/>
      <c r="X423" s="891"/>
      <c r="Y423" s="891"/>
      <c r="Z423" s="891"/>
    </row>
    <row r="424" spans="1:26"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c r="W424" s="891"/>
      <c r="X424" s="891"/>
      <c r="Y424" s="891"/>
      <c r="Z424" s="891"/>
    </row>
    <row r="425" spans="1:26"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c r="W425" s="891"/>
      <c r="X425" s="891"/>
      <c r="Y425" s="891"/>
      <c r="Z425" s="891"/>
    </row>
    <row r="426" spans="1:26"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c r="W426" s="891"/>
      <c r="X426" s="891"/>
      <c r="Y426" s="891"/>
      <c r="Z426" s="891"/>
    </row>
    <row r="427" spans="1:26"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c r="W427" s="891"/>
      <c r="X427" s="891"/>
      <c r="Y427" s="891"/>
      <c r="Z427" s="891"/>
    </row>
    <row r="428" spans="1:26"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c r="W428" s="891"/>
      <c r="X428" s="891"/>
      <c r="Y428" s="891"/>
      <c r="Z428" s="891"/>
    </row>
    <row r="429" spans="1:26"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c r="W429" s="891"/>
      <c r="X429" s="891"/>
      <c r="Y429" s="891"/>
      <c r="Z429" s="891"/>
    </row>
    <row r="430" spans="1:26"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c r="W430" s="891"/>
      <c r="X430" s="891"/>
      <c r="Y430" s="891"/>
      <c r="Z430" s="891"/>
    </row>
    <row r="431" spans="1:26"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c r="W431" s="891"/>
      <c r="X431" s="891"/>
      <c r="Y431" s="891"/>
      <c r="Z431" s="891"/>
    </row>
    <row r="432" spans="1:26"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c r="W432" s="891"/>
      <c r="X432" s="891"/>
      <c r="Y432" s="891"/>
      <c r="Z432" s="891"/>
    </row>
    <row r="433" spans="1:26"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c r="W433" s="891"/>
      <c r="X433" s="891"/>
      <c r="Y433" s="891"/>
      <c r="Z433" s="891"/>
    </row>
    <row r="434" spans="1:26"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c r="W434" s="891"/>
      <c r="X434" s="891"/>
      <c r="Y434" s="891"/>
      <c r="Z434" s="891"/>
    </row>
    <row r="435" spans="1:26"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c r="W435" s="891"/>
      <c r="X435" s="891"/>
      <c r="Y435" s="891"/>
      <c r="Z435" s="891"/>
    </row>
    <row r="436" spans="1:26"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c r="W436" s="891"/>
      <c r="X436" s="891"/>
      <c r="Y436" s="891"/>
      <c r="Z436" s="891"/>
    </row>
    <row r="437" spans="1:26"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c r="W437" s="891"/>
      <c r="X437" s="891"/>
      <c r="Y437" s="891"/>
      <c r="Z437" s="891"/>
    </row>
    <row r="438" spans="1:26"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c r="W438" s="891"/>
      <c r="X438" s="891"/>
      <c r="Y438" s="891"/>
      <c r="Z438" s="891"/>
    </row>
    <row r="439" spans="1:26"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c r="W439" s="891"/>
      <c r="X439" s="891"/>
      <c r="Y439" s="891"/>
      <c r="Z439" s="891"/>
    </row>
    <row r="440" spans="1:26"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c r="W440" s="891"/>
      <c r="X440" s="891"/>
      <c r="Y440" s="891"/>
      <c r="Z440" s="891"/>
    </row>
    <row r="441" spans="1:26"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c r="W441" s="891"/>
      <c r="X441" s="891"/>
      <c r="Y441" s="891"/>
      <c r="Z441" s="891"/>
    </row>
    <row r="442" spans="1:26"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c r="W442" s="891"/>
      <c r="X442" s="891"/>
      <c r="Y442" s="891"/>
      <c r="Z442" s="891"/>
    </row>
    <row r="443" spans="1:26"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c r="W443" s="891"/>
      <c r="X443" s="891"/>
      <c r="Y443" s="891"/>
      <c r="Z443" s="891"/>
    </row>
    <row r="444" spans="1:26"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c r="W444" s="891"/>
      <c r="X444" s="891"/>
      <c r="Y444" s="891"/>
      <c r="Z444" s="891"/>
    </row>
    <row r="445" spans="1:26"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c r="W445" s="891"/>
      <c r="X445" s="891"/>
      <c r="Y445" s="891"/>
      <c r="Z445" s="891"/>
    </row>
    <row r="446" spans="1:26"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c r="W446" s="891"/>
      <c r="X446" s="891"/>
      <c r="Y446" s="891"/>
      <c r="Z446" s="891"/>
    </row>
    <row r="447" spans="1:26"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c r="W447" s="891"/>
      <c r="X447" s="891"/>
      <c r="Y447" s="891"/>
      <c r="Z447" s="891"/>
    </row>
    <row r="448" spans="1:26"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c r="W448" s="891"/>
      <c r="X448" s="891"/>
      <c r="Y448" s="891"/>
      <c r="Z448" s="891"/>
    </row>
    <row r="449" spans="1:26"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c r="W449" s="891"/>
      <c r="X449" s="891"/>
      <c r="Y449" s="891"/>
      <c r="Z449" s="891"/>
    </row>
    <row r="450" spans="1:26"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c r="W450" s="891"/>
      <c r="X450" s="891"/>
      <c r="Y450" s="891"/>
      <c r="Z450" s="891"/>
    </row>
    <row r="451" spans="1:26"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c r="W451" s="891"/>
      <c r="X451" s="891"/>
      <c r="Y451" s="891"/>
      <c r="Z451" s="891"/>
    </row>
    <row r="452" spans="1:26"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c r="W452" s="891"/>
      <c r="X452" s="891"/>
      <c r="Y452" s="891"/>
      <c r="Z452" s="891"/>
    </row>
    <row r="453" spans="1:26"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c r="W453" s="891"/>
      <c r="X453" s="891"/>
      <c r="Y453" s="891"/>
      <c r="Z453" s="891"/>
    </row>
    <row r="454" spans="1:26"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c r="W454" s="891"/>
      <c r="X454" s="891"/>
      <c r="Y454" s="891"/>
      <c r="Z454" s="891"/>
    </row>
    <row r="455" spans="1:26"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c r="W455" s="891"/>
      <c r="X455" s="891"/>
      <c r="Y455" s="891"/>
      <c r="Z455" s="891"/>
    </row>
    <row r="456" spans="1:26"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c r="W456" s="891"/>
      <c r="X456" s="891"/>
      <c r="Y456" s="891"/>
      <c r="Z456" s="891"/>
    </row>
    <row r="457" spans="1:26"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c r="W457" s="891"/>
      <c r="X457" s="891"/>
      <c r="Y457" s="891"/>
      <c r="Z457" s="891"/>
    </row>
    <row r="458" spans="1:26"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c r="W458" s="891"/>
      <c r="X458" s="891"/>
      <c r="Y458" s="891"/>
      <c r="Z458" s="891"/>
    </row>
    <row r="459" spans="1:26"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c r="W459" s="891"/>
      <c r="X459" s="891"/>
      <c r="Y459" s="891"/>
      <c r="Z459" s="891"/>
    </row>
    <row r="460" spans="1:26"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c r="W460" s="891"/>
      <c r="X460" s="891"/>
      <c r="Y460" s="891"/>
      <c r="Z460" s="891"/>
    </row>
    <row r="461" spans="1:26"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c r="W461" s="891"/>
      <c r="X461" s="891"/>
      <c r="Y461" s="891"/>
      <c r="Z461" s="891"/>
    </row>
    <row r="462" spans="1:26"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c r="W462" s="891"/>
      <c r="X462" s="891"/>
      <c r="Y462" s="891"/>
      <c r="Z462" s="891"/>
    </row>
    <row r="463" spans="1:26"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c r="W463" s="891"/>
      <c r="X463" s="891"/>
      <c r="Y463" s="891"/>
      <c r="Z463" s="891"/>
    </row>
    <row r="464" spans="1:26"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c r="W464" s="891"/>
      <c r="X464" s="891"/>
      <c r="Y464" s="891"/>
      <c r="Z464" s="891"/>
    </row>
    <row r="465" spans="1:26"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c r="W465" s="891"/>
      <c r="X465" s="891"/>
      <c r="Y465" s="891"/>
      <c r="Z465" s="891"/>
    </row>
    <row r="466" spans="1:26"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c r="W466" s="891"/>
      <c r="X466" s="891"/>
      <c r="Y466" s="891"/>
      <c r="Z466" s="891"/>
    </row>
    <row r="467" spans="1:26"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c r="W467" s="891"/>
      <c r="X467" s="891"/>
      <c r="Y467" s="891"/>
      <c r="Z467" s="891"/>
    </row>
    <row r="468" spans="1:26"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c r="W468" s="891"/>
      <c r="X468" s="891"/>
      <c r="Y468" s="891"/>
      <c r="Z468" s="891"/>
    </row>
    <row r="469" spans="1:26"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c r="W469" s="891"/>
      <c r="X469" s="891"/>
      <c r="Y469" s="891"/>
      <c r="Z469" s="891"/>
    </row>
    <row r="470" spans="1:26"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c r="W470" s="891"/>
      <c r="X470" s="891"/>
      <c r="Y470" s="891"/>
      <c r="Z470" s="891"/>
    </row>
    <row r="471" spans="1:26"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c r="W471" s="891"/>
      <c r="X471" s="891"/>
      <c r="Y471" s="891"/>
      <c r="Z471" s="891"/>
    </row>
    <row r="472" spans="1:26"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c r="W472" s="891"/>
      <c r="X472" s="891"/>
      <c r="Y472" s="891"/>
      <c r="Z472" s="891"/>
    </row>
    <row r="473" spans="1:26"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c r="W473" s="891"/>
      <c r="X473" s="891"/>
      <c r="Y473" s="891"/>
      <c r="Z473" s="891"/>
    </row>
    <row r="474" spans="1:26"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c r="W474" s="891"/>
      <c r="X474" s="891"/>
      <c r="Y474" s="891"/>
      <c r="Z474" s="891"/>
    </row>
    <row r="475" spans="1:26"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c r="W475" s="891"/>
      <c r="X475" s="891"/>
      <c r="Y475" s="891"/>
      <c r="Z475" s="891"/>
    </row>
    <row r="476" spans="1:26"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c r="W476" s="891"/>
      <c r="X476" s="891"/>
      <c r="Y476" s="891"/>
      <c r="Z476" s="891"/>
    </row>
    <row r="477" spans="1:26"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c r="W477" s="891"/>
      <c r="X477" s="891"/>
      <c r="Y477" s="891"/>
      <c r="Z477" s="891"/>
    </row>
    <row r="478" spans="1:26"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c r="W478" s="891"/>
      <c r="X478" s="891"/>
      <c r="Y478" s="891"/>
      <c r="Z478" s="891"/>
    </row>
    <row r="479" spans="1:26"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c r="W479" s="891"/>
      <c r="X479" s="891"/>
      <c r="Y479" s="891"/>
      <c r="Z479" s="891"/>
    </row>
    <row r="480" spans="1:26"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c r="W480" s="891"/>
      <c r="X480" s="891"/>
      <c r="Y480" s="891"/>
      <c r="Z480" s="891"/>
    </row>
    <row r="481" spans="1:26"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c r="W481" s="891"/>
      <c r="X481" s="891"/>
      <c r="Y481" s="891"/>
      <c r="Z481" s="891"/>
    </row>
    <row r="482" spans="1:26"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c r="W482" s="891"/>
      <c r="X482" s="891"/>
      <c r="Y482" s="891"/>
      <c r="Z482" s="891"/>
    </row>
    <row r="483" spans="1:26"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c r="W483" s="891"/>
      <c r="X483" s="891"/>
      <c r="Y483" s="891"/>
      <c r="Z483" s="891"/>
    </row>
    <row r="484" spans="1:26"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c r="W484" s="891"/>
      <c r="X484" s="891"/>
      <c r="Y484" s="891"/>
      <c r="Z484" s="891"/>
    </row>
    <row r="485" spans="1:26"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c r="W485" s="891"/>
      <c r="X485" s="891"/>
      <c r="Y485" s="891"/>
      <c r="Z485" s="891"/>
    </row>
    <row r="486" spans="1:26"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c r="W486" s="891"/>
      <c r="X486" s="891"/>
      <c r="Y486" s="891"/>
      <c r="Z486" s="891"/>
    </row>
    <row r="487" spans="1:26"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c r="W487" s="891"/>
      <c r="X487" s="891"/>
      <c r="Y487" s="891"/>
      <c r="Z487" s="891"/>
    </row>
    <row r="488" spans="1:26"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c r="W488" s="891"/>
      <c r="X488" s="891"/>
      <c r="Y488" s="891"/>
      <c r="Z488" s="891"/>
    </row>
    <row r="489" spans="1:26"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c r="W489" s="891"/>
      <c r="X489" s="891"/>
      <c r="Y489" s="891"/>
      <c r="Z489" s="891"/>
    </row>
    <row r="490" spans="1:26"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c r="W490" s="891"/>
      <c r="X490" s="891"/>
      <c r="Y490" s="891"/>
      <c r="Z490" s="891"/>
    </row>
    <row r="491" spans="1:26"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c r="W491" s="891"/>
      <c r="X491" s="891"/>
      <c r="Y491" s="891"/>
      <c r="Z491" s="891"/>
    </row>
    <row r="492" spans="1:26"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c r="W492" s="891"/>
      <c r="X492" s="891"/>
      <c r="Y492" s="891"/>
      <c r="Z492" s="891"/>
    </row>
    <row r="493" spans="1:26"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c r="W493" s="891"/>
      <c r="X493" s="891"/>
      <c r="Y493" s="891"/>
      <c r="Z493" s="891"/>
    </row>
    <row r="494" spans="1:26"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c r="W494" s="891"/>
      <c r="X494" s="891"/>
      <c r="Y494" s="891"/>
      <c r="Z494" s="891"/>
    </row>
    <row r="495" spans="1:26"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c r="W495" s="891"/>
      <c r="X495" s="891"/>
      <c r="Y495" s="891"/>
      <c r="Z495" s="891"/>
    </row>
    <row r="496" spans="1:26"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c r="W496" s="891"/>
      <c r="X496" s="891"/>
      <c r="Y496" s="891"/>
      <c r="Z496" s="891"/>
    </row>
    <row r="497" spans="1:26"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c r="W497" s="891"/>
      <c r="X497" s="891"/>
      <c r="Y497" s="891"/>
      <c r="Z497" s="891"/>
    </row>
    <row r="498" spans="1:26"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c r="W498" s="891"/>
      <c r="X498" s="891"/>
      <c r="Y498" s="891"/>
      <c r="Z498" s="891"/>
    </row>
    <row r="499" spans="1:26"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c r="W499" s="891"/>
      <c r="X499" s="891"/>
      <c r="Y499" s="891"/>
      <c r="Z499" s="891"/>
    </row>
    <row r="500" spans="1:26"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c r="W500" s="891"/>
      <c r="X500" s="891"/>
      <c r="Y500" s="891"/>
      <c r="Z500" s="891"/>
    </row>
    <row r="501" spans="1:26"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c r="W501" s="891"/>
      <c r="X501" s="891"/>
      <c r="Y501" s="891"/>
      <c r="Z501" s="891"/>
    </row>
    <row r="502" spans="1:26"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c r="W502" s="891"/>
      <c r="X502" s="891"/>
      <c r="Y502" s="891"/>
      <c r="Z502" s="891"/>
    </row>
    <row r="503" spans="1:26"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c r="W503" s="891"/>
      <c r="X503" s="891"/>
      <c r="Y503" s="891"/>
      <c r="Z503" s="891"/>
    </row>
    <row r="504" spans="1:26"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c r="W504" s="891"/>
      <c r="X504" s="891"/>
      <c r="Y504" s="891"/>
      <c r="Z504" s="891"/>
    </row>
    <row r="505" spans="1:26"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c r="W505" s="891"/>
      <c r="X505" s="891"/>
      <c r="Y505" s="891"/>
      <c r="Z505" s="891"/>
    </row>
    <row r="506" spans="1:26"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c r="W506" s="891"/>
      <c r="X506" s="891"/>
      <c r="Y506" s="891"/>
      <c r="Z506" s="891"/>
    </row>
    <row r="507" spans="1:26"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c r="W507" s="891"/>
      <c r="X507" s="891"/>
      <c r="Y507" s="891"/>
      <c r="Z507" s="891"/>
    </row>
    <row r="508" spans="1:26"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c r="W508" s="891"/>
      <c r="X508" s="891"/>
      <c r="Y508" s="891"/>
      <c r="Z508" s="891"/>
    </row>
    <row r="509" spans="1:26"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c r="W509" s="891"/>
      <c r="X509" s="891"/>
      <c r="Y509" s="891"/>
      <c r="Z509" s="891"/>
    </row>
    <row r="510" spans="1:26"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c r="W510" s="891"/>
      <c r="X510" s="891"/>
      <c r="Y510" s="891"/>
      <c r="Z510" s="891"/>
    </row>
    <row r="511" spans="1:26"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c r="W511" s="891"/>
      <c r="X511" s="891"/>
      <c r="Y511" s="891"/>
      <c r="Z511" s="891"/>
    </row>
    <row r="512" spans="1:26"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c r="W512" s="891"/>
      <c r="X512" s="891"/>
      <c r="Y512" s="891"/>
      <c r="Z512" s="891"/>
    </row>
    <row r="513" spans="1:26"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c r="W513" s="891"/>
      <c r="X513" s="891"/>
      <c r="Y513" s="891"/>
      <c r="Z513" s="891"/>
    </row>
    <row r="514" spans="1:26"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c r="W514" s="891"/>
      <c r="X514" s="891"/>
      <c r="Y514" s="891"/>
      <c r="Z514" s="891"/>
    </row>
    <row r="515" spans="1:26"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c r="W515" s="891"/>
      <c r="X515" s="891"/>
      <c r="Y515" s="891"/>
      <c r="Z515" s="891"/>
    </row>
    <row r="516" spans="1:26"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c r="W516" s="891"/>
      <c r="X516" s="891"/>
      <c r="Y516" s="891"/>
      <c r="Z516" s="891"/>
    </row>
    <row r="517" spans="1:26"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c r="W517" s="891"/>
      <c r="X517" s="891"/>
      <c r="Y517" s="891"/>
      <c r="Z517" s="891"/>
    </row>
    <row r="518" spans="1:26"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c r="W518" s="891"/>
      <c r="X518" s="891"/>
      <c r="Y518" s="891"/>
      <c r="Z518" s="891"/>
    </row>
    <row r="519" spans="1:26"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c r="W519" s="891"/>
      <c r="X519" s="891"/>
      <c r="Y519" s="891"/>
      <c r="Z519" s="891"/>
    </row>
    <row r="520" spans="1:26"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c r="W520" s="891"/>
      <c r="X520" s="891"/>
      <c r="Y520" s="891"/>
      <c r="Z520" s="891"/>
    </row>
    <row r="521" spans="1:26"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c r="W521" s="891"/>
      <c r="X521" s="891"/>
      <c r="Y521" s="891"/>
      <c r="Z521" s="891"/>
    </row>
    <row r="522" spans="1:26"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c r="W522" s="891"/>
      <c r="X522" s="891"/>
      <c r="Y522" s="891"/>
      <c r="Z522" s="891"/>
    </row>
    <row r="523" spans="1:26"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c r="W523" s="891"/>
      <c r="X523" s="891"/>
      <c r="Y523" s="891"/>
      <c r="Z523" s="891"/>
    </row>
    <row r="524" spans="1:26"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c r="W524" s="891"/>
      <c r="X524" s="891"/>
      <c r="Y524" s="891"/>
      <c r="Z524" s="891"/>
    </row>
    <row r="525" spans="1:26"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c r="W525" s="891"/>
      <c r="X525" s="891"/>
      <c r="Y525" s="891"/>
      <c r="Z525" s="891"/>
    </row>
    <row r="526" spans="1:26"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c r="W526" s="891"/>
      <c r="X526" s="891"/>
      <c r="Y526" s="891"/>
      <c r="Z526" s="891"/>
    </row>
    <row r="527" spans="1:26"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c r="W527" s="891"/>
      <c r="X527" s="891"/>
      <c r="Y527" s="891"/>
      <c r="Z527" s="891"/>
    </row>
    <row r="528" spans="1:26"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c r="W528" s="891"/>
      <c r="X528" s="891"/>
      <c r="Y528" s="891"/>
      <c r="Z528" s="891"/>
    </row>
    <row r="529" spans="1:26"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c r="W529" s="891"/>
      <c r="X529" s="891"/>
      <c r="Y529" s="891"/>
      <c r="Z529" s="891"/>
    </row>
    <row r="530" spans="1:26"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c r="W530" s="891"/>
      <c r="X530" s="891"/>
      <c r="Y530" s="891"/>
      <c r="Z530" s="891"/>
    </row>
    <row r="531" spans="1:26"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c r="W531" s="891"/>
      <c r="X531" s="891"/>
      <c r="Y531" s="891"/>
      <c r="Z531" s="891"/>
    </row>
    <row r="532" spans="1:26"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c r="W532" s="891"/>
      <c r="X532" s="891"/>
      <c r="Y532" s="891"/>
      <c r="Z532" s="891"/>
    </row>
    <row r="533" spans="1:26"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c r="W533" s="891"/>
      <c r="X533" s="891"/>
      <c r="Y533" s="891"/>
      <c r="Z533" s="891"/>
    </row>
    <row r="534" spans="1:26"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c r="W534" s="891"/>
      <c r="X534" s="891"/>
      <c r="Y534" s="891"/>
      <c r="Z534" s="891"/>
    </row>
    <row r="535" spans="1:26"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c r="W535" s="891"/>
      <c r="X535" s="891"/>
      <c r="Y535" s="891"/>
      <c r="Z535" s="891"/>
    </row>
    <row r="536" spans="1:26"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c r="W536" s="891"/>
      <c r="X536" s="891"/>
      <c r="Y536" s="891"/>
      <c r="Z536" s="891"/>
    </row>
    <row r="537" spans="1:26"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c r="W537" s="891"/>
      <c r="X537" s="891"/>
      <c r="Y537" s="891"/>
      <c r="Z537" s="891"/>
    </row>
    <row r="538" spans="1:26"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c r="W538" s="891"/>
      <c r="X538" s="891"/>
      <c r="Y538" s="891"/>
      <c r="Z538" s="891"/>
    </row>
    <row r="539" spans="1:26"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c r="W539" s="891"/>
      <c r="X539" s="891"/>
      <c r="Y539" s="891"/>
      <c r="Z539" s="891"/>
    </row>
    <row r="540" spans="1:26"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c r="W540" s="891"/>
      <c r="X540" s="891"/>
      <c r="Y540" s="891"/>
      <c r="Z540" s="891"/>
    </row>
    <row r="541" spans="1:26"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c r="W541" s="891"/>
      <c r="X541" s="891"/>
      <c r="Y541" s="891"/>
      <c r="Z541" s="891"/>
    </row>
    <row r="542" spans="1:26"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c r="W542" s="891"/>
      <c r="X542" s="891"/>
      <c r="Y542" s="891"/>
      <c r="Z542" s="891"/>
    </row>
    <row r="543" spans="1:26"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c r="W543" s="891"/>
      <c r="X543" s="891"/>
      <c r="Y543" s="891"/>
      <c r="Z543" s="891"/>
    </row>
    <row r="544" spans="1:26"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c r="W544" s="891"/>
      <c r="X544" s="891"/>
      <c r="Y544" s="891"/>
      <c r="Z544" s="891"/>
    </row>
    <row r="545" spans="1:26"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c r="W545" s="891"/>
      <c r="X545" s="891"/>
      <c r="Y545" s="891"/>
      <c r="Z545" s="891"/>
    </row>
    <row r="546" spans="1:26"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c r="W546" s="891"/>
      <c r="X546" s="891"/>
      <c r="Y546" s="891"/>
      <c r="Z546" s="891"/>
    </row>
    <row r="547" spans="1:26"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c r="W547" s="891"/>
      <c r="X547" s="891"/>
      <c r="Y547" s="891"/>
      <c r="Z547" s="891"/>
    </row>
    <row r="548" spans="1:26"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c r="W548" s="891"/>
      <c r="X548" s="891"/>
      <c r="Y548" s="891"/>
      <c r="Z548" s="891"/>
    </row>
    <row r="549" spans="1:26"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c r="W549" s="891"/>
      <c r="X549" s="891"/>
      <c r="Y549" s="891"/>
      <c r="Z549" s="891"/>
    </row>
    <row r="550" spans="1:26"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c r="W550" s="891"/>
      <c r="X550" s="891"/>
      <c r="Y550" s="891"/>
      <c r="Z550" s="891"/>
    </row>
    <row r="551" spans="1:26"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c r="W551" s="891"/>
      <c r="X551" s="891"/>
      <c r="Y551" s="891"/>
      <c r="Z551" s="891"/>
    </row>
    <row r="552" spans="1:26"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c r="W552" s="891"/>
      <c r="X552" s="891"/>
      <c r="Y552" s="891"/>
      <c r="Z552" s="891"/>
    </row>
    <row r="553" spans="1:26"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c r="W553" s="891"/>
      <c r="X553" s="891"/>
      <c r="Y553" s="891"/>
      <c r="Z553" s="891"/>
    </row>
    <row r="554" spans="1:26"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c r="W554" s="891"/>
      <c r="X554" s="891"/>
      <c r="Y554" s="891"/>
      <c r="Z554" s="891"/>
    </row>
    <row r="555" spans="1:26"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c r="W555" s="891"/>
      <c r="X555" s="891"/>
      <c r="Y555" s="891"/>
      <c r="Z555" s="891"/>
    </row>
    <row r="556" spans="1:26"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c r="W556" s="891"/>
      <c r="X556" s="891"/>
      <c r="Y556" s="891"/>
      <c r="Z556" s="891"/>
    </row>
    <row r="557" spans="1:26"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c r="W557" s="891"/>
      <c r="X557" s="891"/>
      <c r="Y557" s="891"/>
      <c r="Z557" s="891"/>
    </row>
    <row r="558" spans="1:26"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c r="W558" s="891"/>
      <c r="X558" s="891"/>
      <c r="Y558" s="891"/>
      <c r="Z558" s="891"/>
    </row>
    <row r="559" spans="1:26"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c r="W559" s="891"/>
      <c r="X559" s="891"/>
      <c r="Y559" s="891"/>
      <c r="Z559" s="891"/>
    </row>
    <row r="560" spans="1:26"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c r="W560" s="891"/>
      <c r="X560" s="891"/>
      <c r="Y560" s="891"/>
      <c r="Z560" s="891"/>
    </row>
    <row r="561" spans="1:26"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c r="W561" s="891"/>
      <c r="X561" s="891"/>
      <c r="Y561" s="891"/>
      <c r="Z561" s="891"/>
    </row>
    <row r="562" spans="1:26"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c r="W562" s="891"/>
      <c r="X562" s="891"/>
      <c r="Y562" s="891"/>
      <c r="Z562" s="891"/>
    </row>
    <row r="563" spans="1:26"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c r="W563" s="891"/>
      <c r="X563" s="891"/>
      <c r="Y563" s="891"/>
      <c r="Z563" s="891"/>
    </row>
    <row r="564" spans="1:26"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c r="W564" s="891"/>
      <c r="X564" s="891"/>
      <c r="Y564" s="891"/>
      <c r="Z564" s="891"/>
    </row>
    <row r="565" spans="1:26"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c r="W565" s="891"/>
      <c r="X565" s="891"/>
      <c r="Y565" s="891"/>
      <c r="Z565" s="891"/>
    </row>
    <row r="566" spans="1:26"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c r="W566" s="891"/>
      <c r="X566" s="891"/>
      <c r="Y566" s="891"/>
      <c r="Z566" s="891"/>
    </row>
    <row r="567" spans="1:26"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c r="W567" s="891"/>
      <c r="X567" s="891"/>
      <c r="Y567" s="891"/>
      <c r="Z567" s="891"/>
    </row>
    <row r="568" spans="1:26"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c r="W568" s="891"/>
      <c r="X568" s="891"/>
      <c r="Y568" s="891"/>
      <c r="Z568" s="891"/>
    </row>
    <row r="569" spans="1:26"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c r="W569" s="891"/>
      <c r="X569" s="891"/>
      <c r="Y569" s="891"/>
      <c r="Z569" s="891"/>
    </row>
    <row r="570" spans="1:26"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c r="W570" s="891"/>
      <c r="X570" s="891"/>
      <c r="Y570" s="891"/>
      <c r="Z570" s="891"/>
    </row>
    <row r="571" spans="1:26"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c r="W571" s="891"/>
      <c r="X571" s="891"/>
      <c r="Y571" s="891"/>
      <c r="Z571" s="891"/>
    </row>
    <row r="572" spans="1:26"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c r="W572" s="891"/>
      <c r="X572" s="891"/>
      <c r="Y572" s="891"/>
      <c r="Z572" s="891"/>
    </row>
    <row r="573" spans="1:26"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c r="W573" s="891"/>
      <c r="X573" s="891"/>
      <c r="Y573" s="891"/>
      <c r="Z573" s="891"/>
    </row>
    <row r="574" spans="1:26"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c r="W574" s="891"/>
      <c r="X574" s="891"/>
      <c r="Y574" s="891"/>
      <c r="Z574" s="891"/>
    </row>
    <row r="575" spans="1:26"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c r="W575" s="891"/>
      <c r="X575" s="891"/>
      <c r="Y575" s="891"/>
      <c r="Z575" s="891"/>
    </row>
    <row r="576" spans="1:26"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c r="W576" s="891"/>
      <c r="X576" s="891"/>
      <c r="Y576" s="891"/>
      <c r="Z576" s="891"/>
    </row>
    <row r="577" spans="1:26"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c r="W577" s="891"/>
      <c r="X577" s="891"/>
      <c r="Y577" s="891"/>
      <c r="Z577" s="891"/>
    </row>
    <row r="578" spans="1:26"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c r="W578" s="891"/>
      <c r="X578" s="891"/>
      <c r="Y578" s="891"/>
      <c r="Z578" s="891"/>
    </row>
    <row r="579" spans="1:26"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c r="W579" s="891"/>
      <c r="X579" s="891"/>
      <c r="Y579" s="891"/>
      <c r="Z579" s="891"/>
    </row>
    <row r="580" spans="1:26"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c r="W580" s="891"/>
      <c r="X580" s="891"/>
      <c r="Y580" s="891"/>
      <c r="Z580" s="891"/>
    </row>
    <row r="581" spans="1:26"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c r="W581" s="891"/>
      <c r="X581" s="891"/>
      <c r="Y581" s="891"/>
      <c r="Z581" s="891"/>
    </row>
    <row r="582" spans="1:26"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c r="W582" s="891"/>
      <c r="X582" s="891"/>
      <c r="Y582" s="891"/>
      <c r="Z582" s="891"/>
    </row>
    <row r="583" spans="1:26"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c r="W583" s="891"/>
      <c r="X583" s="891"/>
      <c r="Y583" s="891"/>
      <c r="Z583" s="891"/>
    </row>
    <row r="584" spans="1:26"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c r="W584" s="891"/>
      <c r="X584" s="891"/>
      <c r="Y584" s="891"/>
      <c r="Z584" s="891"/>
    </row>
    <row r="585" spans="1:26"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c r="W585" s="891"/>
      <c r="X585" s="891"/>
      <c r="Y585" s="891"/>
      <c r="Z585" s="891"/>
    </row>
    <row r="586" spans="1:26"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c r="W586" s="891"/>
      <c r="X586" s="891"/>
      <c r="Y586" s="891"/>
      <c r="Z586" s="891"/>
    </row>
    <row r="587" spans="1:26"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c r="W587" s="891"/>
      <c r="X587" s="891"/>
      <c r="Y587" s="891"/>
      <c r="Z587" s="891"/>
    </row>
    <row r="588" spans="1:26"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c r="W588" s="891"/>
      <c r="X588" s="891"/>
      <c r="Y588" s="891"/>
      <c r="Z588" s="891"/>
    </row>
    <row r="589" spans="1:26"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c r="W589" s="891"/>
      <c r="X589" s="891"/>
      <c r="Y589" s="891"/>
      <c r="Z589" s="891"/>
    </row>
    <row r="590" spans="1:26"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c r="W590" s="891"/>
      <c r="X590" s="891"/>
      <c r="Y590" s="891"/>
      <c r="Z590" s="891"/>
    </row>
    <row r="591" spans="1:26"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c r="W591" s="891"/>
      <c r="X591" s="891"/>
      <c r="Y591" s="891"/>
      <c r="Z591" s="891"/>
    </row>
    <row r="592" spans="1:26"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c r="W592" s="891"/>
      <c r="X592" s="891"/>
      <c r="Y592" s="891"/>
      <c r="Z592" s="891"/>
    </row>
    <row r="593" spans="1:26"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c r="W593" s="891"/>
      <c r="X593" s="891"/>
      <c r="Y593" s="891"/>
      <c r="Z593" s="891"/>
    </row>
    <row r="594" spans="1:26"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c r="W594" s="891"/>
      <c r="X594" s="891"/>
      <c r="Y594" s="891"/>
      <c r="Z594" s="891"/>
    </row>
    <row r="595" spans="1:26"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c r="W595" s="891"/>
      <c r="X595" s="891"/>
      <c r="Y595" s="891"/>
      <c r="Z595" s="891"/>
    </row>
    <row r="596" spans="1:26"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c r="W596" s="891"/>
      <c r="X596" s="891"/>
      <c r="Y596" s="891"/>
      <c r="Z596" s="891"/>
    </row>
    <row r="597" spans="1:26"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c r="W597" s="891"/>
      <c r="X597" s="891"/>
      <c r="Y597" s="891"/>
      <c r="Z597" s="891"/>
    </row>
    <row r="598" spans="1:26"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c r="W598" s="891"/>
      <c r="X598" s="891"/>
      <c r="Y598" s="891"/>
      <c r="Z598" s="891"/>
    </row>
    <row r="599" spans="1:26"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c r="W599" s="891"/>
      <c r="X599" s="891"/>
      <c r="Y599" s="891"/>
      <c r="Z599" s="891"/>
    </row>
    <row r="600" spans="1:26"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c r="W600" s="891"/>
      <c r="X600" s="891"/>
      <c r="Y600" s="891"/>
      <c r="Z600" s="891"/>
    </row>
    <row r="601" spans="1:26"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c r="W601" s="891"/>
      <c r="X601" s="891"/>
      <c r="Y601" s="891"/>
      <c r="Z601" s="891"/>
    </row>
    <row r="602" spans="1:26"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c r="W602" s="891"/>
      <c r="X602" s="891"/>
      <c r="Y602" s="891"/>
      <c r="Z602" s="891"/>
    </row>
    <row r="603" spans="1:26"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c r="W603" s="891"/>
      <c r="X603" s="891"/>
      <c r="Y603" s="891"/>
      <c r="Z603" s="891"/>
    </row>
    <row r="604" spans="1:26"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c r="W604" s="891"/>
      <c r="X604" s="891"/>
      <c r="Y604" s="891"/>
      <c r="Z604" s="891"/>
    </row>
    <row r="605" spans="1:26"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c r="W605" s="891"/>
      <c r="X605" s="891"/>
      <c r="Y605" s="891"/>
      <c r="Z605" s="891"/>
    </row>
    <row r="606" spans="1:26"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c r="W606" s="891"/>
      <c r="X606" s="891"/>
      <c r="Y606" s="891"/>
      <c r="Z606" s="891"/>
    </row>
    <row r="607" spans="1:26"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c r="W607" s="891"/>
      <c r="X607" s="891"/>
      <c r="Y607" s="891"/>
      <c r="Z607" s="891"/>
    </row>
    <row r="608" spans="1:26"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c r="W608" s="891"/>
      <c r="X608" s="891"/>
      <c r="Y608" s="891"/>
      <c r="Z608" s="891"/>
    </row>
    <row r="609" spans="1:26"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c r="W609" s="891"/>
      <c r="X609" s="891"/>
      <c r="Y609" s="891"/>
      <c r="Z609" s="891"/>
    </row>
    <row r="610" spans="1:26"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c r="W610" s="891"/>
      <c r="X610" s="891"/>
      <c r="Y610" s="891"/>
      <c r="Z610" s="891"/>
    </row>
    <row r="611" spans="1:26"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c r="W611" s="891"/>
      <c r="X611" s="891"/>
      <c r="Y611" s="891"/>
      <c r="Z611" s="891"/>
    </row>
    <row r="612" spans="1:26"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c r="W612" s="891"/>
      <c r="X612" s="891"/>
      <c r="Y612" s="891"/>
      <c r="Z612" s="891"/>
    </row>
    <row r="613" spans="1:26"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c r="X613" s="891"/>
      <c r="Y613" s="891"/>
      <c r="Z613" s="891"/>
    </row>
    <row r="614" spans="1:26"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c r="W614" s="891"/>
      <c r="X614" s="891"/>
      <c r="Y614" s="891"/>
      <c r="Z614" s="891"/>
    </row>
    <row r="615" spans="1:26"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c r="W615" s="891"/>
      <c r="X615" s="891"/>
      <c r="Y615" s="891"/>
      <c r="Z615" s="891"/>
    </row>
    <row r="616" spans="1:26"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c r="W616" s="891"/>
      <c r="X616" s="891"/>
      <c r="Y616" s="891"/>
      <c r="Z616" s="891"/>
    </row>
    <row r="617" spans="1:26"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c r="W617" s="891"/>
      <c r="X617" s="891"/>
      <c r="Y617" s="891"/>
      <c r="Z617" s="891"/>
    </row>
    <row r="618" spans="1:26"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c r="W618" s="891"/>
      <c r="X618" s="891"/>
      <c r="Y618" s="891"/>
      <c r="Z618" s="891"/>
    </row>
    <row r="619" spans="1:26"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c r="W619" s="891"/>
      <c r="X619" s="891"/>
      <c r="Y619" s="891"/>
      <c r="Z619" s="891"/>
    </row>
    <row r="620" spans="1:26"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c r="W620" s="891"/>
      <c r="X620" s="891"/>
      <c r="Y620" s="891"/>
      <c r="Z620" s="891"/>
    </row>
    <row r="621" spans="1:26"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c r="W621" s="891"/>
      <c r="X621" s="891"/>
      <c r="Y621" s="891"/>
      <c r="Z621" s="891"/>
    </row>
    <row r="622" spans="1:26"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c r="W622" s="891"/>
      <c r="X622" s="891"/>
      <c r="Y622" s="891"/>
      <c r="Z622" s="891"/>
    </row>
    <row r="623" spans="1:26"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c r="W623" s="891"/>
      <c r="X623" s="891"/>
      <c r="Y623" s="891"/>
      <c r="Z623" s="891"/>
    </row>
    <row r="624" spans="1:26"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c r="W624" s="891"/>
      <c r="X624" s="891"/>
      <c r="Y624" s="891"/>
      <c r="Z624" s="891"/>
    </row>
    <row r="625" spans="1:26"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c r="W625" s="891"/>
      <c r="X625" s="891"/>
      <c r="Y625" s="891"/>
      <c r="Z625" s="891"/>
    </row>
    <row r="626" spans="1:26"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c r="W626" s="891"/>
      <c r="X626" s="891"/>
      <c r="Y626" s="891"/>
      <c r="Z626" s="891"/>
    </row>
    <row r="627" spans="1:26"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c r="W627" s="891"/>
      <c r="X627" s="891"/>
      <c r="Y627" s="891"/>
      <c r="Z627" s="891"/>
    </row>
    <row r="628" spans="1:26"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c r="W628" s="891"/>
      <c r="X628" s="891"/>
      <c r="Y628" s="891"/>
      <c r="Z628" s="891"/>
    </row>
    <row r="629" spans="1:26"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c r="W629" s="891"/>
      <c r="X629" s="891"/>
      <c r="Y629" s="891"/>
      <c r="Z629" s="891"/>
    </row>
    <row r="630" spans="1:26"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c r="W630" s="891"/>
      <c r="X630" s="891"/>
      <c r="Y630" s="891"/>
      <c r="Z630" s="891"/>
    </row>
    <row r="631" spans="1:26"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c r="W631" s="891"/>
      <c r="X631" s="891"/>
      <c r="Y631" s="891"/>
      <c r="Z631" s="891"/>
    </row>
    <row r="632" spans="1:26"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c r="W632" s="891"/>
      <c r="X632" s="891"/>
      <c r="Y632" s="891"/>
      <c r="Z632" s="891"/>
    </row>
    <row r="633" spans="1:26"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c r="W633" s="891"/>
      <c r="X633" s="891"/>
      <c r="Y633" s="891"/>
      <c r="Z633" s="891"/>
    </row>
    <row r="634" spans="1:26"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c r="W634" s="891"/>
      <c r="X634" s="891"/>
      <c r="Y634" s="891"/>
      <c r="Z634" s="891"/>
    </row>
    <row r="635" spans="1:26"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c r="W635" s="891"/>
      <c r="X635" s="891"/>
      <c r="Y635" s="891"/>
      <c r="Z635" s="891"/>
    </row>
    <row r="636" spans="1:26"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c r="W636" s="891"/>
      <c r="X636" s="891"/>
      <c r="Y636" s="891"/>
      <c r="Z636" s="891"/>
    </row>
    <row r="637" spans="1:26"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c r="W637" s="891"/>
      <c r="X637" s="891"/>
      <c r="Y637" s="891"/>
      <c r="Z637" s="891"/>
    </row>
    <row r="638" spans="1:26"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c r="W638" s="891"/>
      <c r="X638" s="891"/>
      <c r="Y638" s="891"/>
      <c r="Z638" s="891"/>
    </row>
    <row r="639" spans="1:26"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c r="W639" s="891"/>
      <c r="X639" s="891"/>
      <c r="Y639" s="891"/>
      <c r="Z639" s="891"/>
    </row>
    <row r="640" spans="1:26"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c r="W640" s="891"/>
      <c r="X640" s="891"/>
      <c r="Y640" s="891"/>
      <c r="Z640" s="891"/>
    </row>
    <row r="641" spans="1:26"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c r="W641" s="891"/>
      <c r="X641" s="891"/>
      <c r="Y641" s="891"/>
      <c r="Z641" s="891"/>
    </row>
    <row r="642" spans="1:26"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c r="W642" s="891"/>
      <c r="X642" s="891"/>
      <c r="Y642" s="891"/>
      <c r="Z642" s="891"/>
    </row>
    <row r="643" spans="1:26"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c r="W643" s="891"/>
      <c r="X643" s="891"/>
      <c r="Y643" s="891"/>
      <c r="Z643" s="891"/>
    </row>
    <row r="644" spans="1:26"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c r="W644" s="891"/>
      <c r="X644" s="891"/>
      <c r="Y644" s="891"/>
      <c r="Z644" s="891"/>
    </row>
    <row r="645" spans="1:26"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c r="W645" s="891"/>
      <c r="X645" s="891"/>
      <c r="Y645" s="891"/>
      <c r="Z645" s="891"/>
    </row>
    <row r="646" spans="1:26"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c r="W646" s="891"/>
      <c r="X646" s="891"/>
      <c r="Y646" s="891"/>
      <c r="Z646" s="891"/>
    </row>
    <row r="647" spans="1:26"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c r="W647" s="891"/>
      <c r="X647" s="891"/>
      <c r="Y647" s="891"/>
      <c r="Z647" s="891"/>
    </row>
    <row r="648" spans="1:26"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c r="W648" s="891"/>
      <c r="X648" s="891"/>
      <c r="Y648" s="891"/>
      <c r="Z648" s="891"/>
    </row>
    <row r="649" spans="1:26"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c r="W649" s="891"/>
      <c r="X649" s="891"/>
      <c r="Y649" s="891"/>
      <c r="Z649" s="891"/>
    </row>
    <row r="650" spans="1:26"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c r="W650" s="891"/>
      <c r="X650" s="891"/>
      <c r="Y650" s="891"/>
      <c r="Z650" s="891"/>
    </row>
    <row r="651" spans="1:26"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c r="W651" s="891"/>
      <c r="X651" s="891"/>
      <c r="Y651" s="891"/>
      <c r="Z651" s="891"/>
    </row>
    <row r="652" spans="1:26"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c r="W652" s="891"/>
      <c r="X652" s="891"/>
      <c r="Y652" s="891"/>
      <c r="Z652" s="891"/>
    </row>
    <row r="653" spans="1:26"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c r="W653" s="891"/>
      <c r="X653" s="891"/>
      <c r="Y653" s="891"/>
      <c r="Z653" s="891"/>
    </row>
    <row r="654" spans="1:26"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c r="W654" s="891"/>
      <c r="X654" s="891"/>
      <c r="Y654" s="891"/>
      <c r="Z654" s="891"/>
    </row>
    <row r="655" spans="1:26"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c r="W655" s="891"/>
      <c r="X655" s="891"/>
      <c r="Y655" s="891"/>
      <c r="Z655" s="891"/>
    </row>
    <row r="656" spans="1:26"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c r="W656" s="891"/>
      <c r="X656" s="891"/>
      <c r="Y656" s="891"/>
      <c r="Z656" s="891"/>
    </row>
    <row r="657" spans="1:26"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c r="W657" s="891"/>
      <c r="X657" s="891"/>
      <c r="Y657" s="891"/>
      <c r="Z657" s="891"/>
    </row>
    <row r="658" spans="1:26"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c r="W658" s="891"/>
      <c r="X658" s="891"/>
      <c r="Y658" s="891"/>
      <c r="Z658" s="891"/>
    </row>
    <row r="659" spans="1:26"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c r="W659" s="891"/>
      <c r="X659" s="891"/>
      <c r="Y659" s="891"/>
      <c r="Z659" s="891"/>
    </row>
    <row r="660" spans="1:26"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c r="W660" s="891"/>
      <c r="X660" s="891"/>
      <c r="Y660" s="891"/>
      <c r="Z660" s="891"/>
    </row>
    <row r="661" spans="1:26"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c r="W661" s="891"/>
      <c r="X661" s="891"/>
      <c r="Y661" s="891"/>
      <c r="Z661" s="891"/>
    </row>
    <row r="662" spans="1:26"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c r="W662" s="891"/>
      <c r="X662" s="891"/>
      <c r="Y662" s="891"/>
      <c r="Z662" s="891"/>
    </row>
    <row r="663" spans="1:26"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c r="W663" s="891"/>
      <c r="X663" s="891"/>
      <c r="Y663" s="891"/>
      <c r="Z663" s="891"/>
    </row>
    <row r="664" spans="1:26"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c r="W664" s="891"/>
      <c r="X664" s="891"/>
      <c r="Y664" s="891"/>
      <c r="Z664" s="891"/>
    </row>
    <row r="665" spans="1:26"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c r="W665" s="891"/>
      <c r="X665" s="891"/>
      <c r="Y665" s="891"/>
      <c r="Z665" s="891"/>
    </row>
    <row r="666" spans="1:26"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c r="W666" s="891"/>
      <c r="X666" s="891"/>
      <c r="Y666" s="891"/>
      <c r="Z666" s="891"/>
    </row>
    <row r="667" spans="1:26"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c r="W667" s="891"/>
      <c r="X667" s="891"/>
      <c r="Y667" s="891"/>
      <c r="Z667" s="891"/>
    </row>
    <row r="668" spans="1:26"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c r="W668" s="891"/>
      <c r="X668" s="891"/>
      <c r="Y668" s="891"/>
      <c r="Z668" s="891"/>
    </row>
    <row r="669" spans="1:26"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c r="W669" s="891"/>
      <c r="X669" s="891"/>
      <c r="Y669" s="891"/>
      <c r="Z669" s="891"/>
    </row>
    <row r="670" spans="1:26"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c r="W670" s="891"/>
      <c r="X670" s="891"/>
      <c r="Y670" s="891"/>
      <c r="Z670" s="891"/>
    </row>
    <row r="671" spans="1:26"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c r="W671" s="891"/>
      <c r="X671" s="891"/>
      <c r="Y671" s="891"/>
      <c r="Z671" s="891"/>
    </row>
    <row r="672" spans="1:26"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c r="W672" s="891"/>
      <c r="X672" s="891"/>
      <c r="Y672" s="891"/>
      <c r="Z672" s="891"/>
    </row>
    <row r="673" spans="1:26"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c r="W673" s="891"/>
      <c r="X673" s="891"/>
      <c r="Y673" s="891"/>
      <c r="Z673" s="891"/>
    </row>
    <row r="674" spans="1:26"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c r="W674" s="891"/>
      <c r="X674" s="891"/>
      <c r="Y674" s="891"/>
      <c r="Z674" s="891"/>
    </row>
    <row r="675" spans="1:26"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c r="W675" s="891"/>
      <c r="X675" s="891"/>
      <c r="Y675" s="891"/>
      <c r="Z675" s="891"/>
    </row>
    <row r="676" spans="1:26"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c r="W676" s="891"/>
      <c r="X676" s="891"/>
      <c r="Y676" s="891"/>
      <c r="Z676" s="891"/>
    </row>
    <row r="677" spans="1:26"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c r="W677" s="891"/>
      <c r="X677" s="891"/>
      <c r="Y677" s="891"/>
      <c r="Z677" s="891"/>
    </row>
    <row r="678" spans="1:26"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c r="W678" s="891"/>
      <c r="X678" s="891"/>
      <c r="Y678" s="891"/>
      <c r="Z678" s="891"/>
    </row>
    <row r="679" spans="1:26"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c r="W679" s="891"/>
      <c r="X679" s="891"/>
      <c r="Y679" s="891"/>
      <c r="Z679" s="891"/>
    </row>
    <row r="680" spans="1:26"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c r="W680" s="891"/>
      <c r="X680" s="891"/>
      <c r="Y680" s="891"/>
      <c r="Z680" s="891"/>
    </row>
    <row r="681" spans="1:26"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c r="W681" s="891"/>
      <c r="X681" s="891"/>
      <c r="Y681" s="891"/>
      <c r="Z681" s="891"/>
    </row>
    <row r="682" spans="1:26"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c r="W682" s="891"/>
      <c r="X682" s="891"/>
      <c r="Y682" s="891"/>
      <c r="Z682" s="891"/>
    </row>
    <row r="683" spans="1:26"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c r="W683" s="891"/>
      <c r="X683" s="891"/>
      <c r="Y683" s="891"/>
      <c r="Z683" s="891"/>
    </row>
    <row r="684" spans="1:26"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c r="W684" s="891"/>
      <c r="X684" s="891"/>
      <c r="Y684" s="891"/>
      <c r="Z684" s="891"/>
    </row>
    <row r="685" spans="1:26"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c r="W685" s="891"/>
      <c r="X685" s="891"/>
      <c r="Y685" s="891"/>
      <c r="Z685" s="891"/>
    </row>
    <row r="686" spans="1:26"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c r="W686" s="891"/>
      <c r="X686" s="891"/>
      <c r="Y686" s="891"/>
      <c r="Z686" s="891"/>
    </row>
    <row r="687" spans="1:26"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c r="W687" s="891"/>
      <c r="X687" s="891"/>
      <c r="Y687" s="891"/>
      <c r="Z687" s="891"/>
    </row>
    <row r="688" spans="1:26"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c r="W688" s="891"/>
      <c r="X688" s="891"/>
      <c r="Y688" s="891"/>
      <c r="Z688" s="891"/>
    </row>
    <row r="689" spans="1:26"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c r="W689" s="891"/>
      <c r="X689" s="891"/>
      <c r="Y689" s="891"/>
      <c r="Z689" s="891"/>
    </row>
    <row r="690" spans="1:26"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c r="W690" s="891"/>
      <c r="X690" s="891"/>
      <c r="Y690" s="891"/>
      <c r="Z690" s="891"/>
    </row>
    <row r="691" spans="1:26"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c r="W691" s="891"/>
      <c r="X691" s="891"/>
      <c r="Y691" s="891"/>
      <c r="Z691" s="891"/>
    </row>
    <row r="692" spans="1:26"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c r="W692" s="891"/>
      <c r="X692" s="891"/>
      <c r="Y692" s="891"/>
      <c r="Z692" s="891"/>
    </row>
    <row r="693" spans="1:26"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c r="W693" s="891"/>
      <c r="X693" s="891"/>
      <c r="Y693" s="891"/>
      <c r="Z693" s="891"/>
    </row>
    <row r="694" spans="1:26"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c r="W694" s="891"/>
      <c r="X694" s="891"/>
      <c r="Y694" s="891"/>
      <c r="Z694" s="891"/>
    </row>
    <row r="695" spans="1:26"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c r="W695" s="891"/>
      <c r="X695" s="891"/>
      <c r="Y695" s="891"/>
      <c r="Z695" s="891"/>
    </row>
    <row r="696" spans="1:26"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c r="W696" s="891"/>
      <c r="X696" s="891"/>
      <c r="Y696" s="891"/>
      <c r="Z696" s="891"/>
    </row>
    <row r="697" spans="1:26"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c r="W697" s="891"/>
      <c r="X697" s="891"/>
      <c r="Y697" s="891"/>
      <c r="Z697" s="891"/>
    </row>
    <row r="698" spans="1:26"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c r="W698" s="891"/>
      <c r="X698" s="891"/>
      <c r="Y698" s="891"/>
      <c r="Z698" s="891"/>
    </row>
    <row r="699" spans="1:26"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c r="W699" s="891"/>
      <c r="X699" s="891"/>
      <c r="Y699" s="891"/>
      <c r="Z699" s="891"/>
    </row>
    <row r="700" spans="1:26"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c r="W700" s="891"/>
      <c r="X700" s="891"/>
      <c r="Y700" s="891"/>
      <c r="Z700" s="891"/>
    </row>
    <row r="701" spans="1:26"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c r="W701" s="891"/>
      <c r="X701" s="891"/>
      <c r="Y701" s="891"/>
      <c r="Z701" s="891"/>
    </row>
    <row r="702" spans="1:26"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c r="W702" s="891"/>
      <c r="X702" s="891"/>
      <c r="Y702" s="891"/>
      <c r="Z702" s="891"/>
    </row>
    <row r="703" spans="1:26"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c r="W703" s="891"/>
      <c r="X703" s="891"/>
      <c r="Y703" s="891"/>
      <c r="Z703" s="891"/>
    </row>
    <row r="704" spans="1:26"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c r="W704" s="891"/>
      <c r="X704" s="891"/>
      <c r="Y704" s="891"/>
      <c r="Z704" s="891"/>
    </row>
    <row r="705" spans="1:26"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c r="W705" s="891"/>
      <c r="X705" s="891"/>
      <c r="Y705" s="891"/>
      <c r="Z705" s="891"/>
    </row>
    <row r="706" spans="1:26"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c r="W706" s="891"/>
      <c r="X706" s="891"/>
      <c r="Y706" s="891"/>
      <c r="Z706" s="891"/>
    </row>
    <row r="707" spans="1:26"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c r="W707" s="891"/>
      <c r="X707" s="891"/>
      <c r="Y707" s="891"/>
      <c r="Z707" s="891"/>
    </row>
    <row r="708" spans="1:26"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c r="W708" s="891"/>
      <c r="X708" s="891"/>
      <c r="Y708" s="891"/>
      <c r="Z708" s="891"/>
    </row>
    <row r="709" spans="1:26"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c r="W709" s="891"/>
      <c r="X709" s="891"/>
      <c r="Y709" s="891"/>
      <c r="Z709" s="891"/>
    </row>
    <row r="710" spans="1:26"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c r="W710" s="891"/>
      <c r="X710" s="891"/>
      <c r="Y710" s="891"/>
      <c r="Z710" s="891"/>
    </row>
    <row r="711" spans="1:26"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c r="W711" s="891"/>
      <c r="X711" s="891"/>
      <c r="Y711" s="891"/>
      <c r="Z711" s="891"/>
    </row>
    <row r="712" spans="1:26"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c r="W712" s="891"/>
      <c r="X712" s="891"/>
      <c r="Y712" s="891"/>
      <c r="Z712" s="891"/>
    </row>
    <row r="713" spans="1:26"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c r="W713" s="891"/>
      <c r="X713" s="891"/>
      <c r="Y713" s="891"/>
      <c r="Z713" s="891"/>
    </row>
    <row r="714" spans="1:26"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c r="W714" s="891"/>
      <c r="X714" s="891"/>
      <c r="Y714" s="891"/>
      <c r="Z714" s="891"/>
    </row>
    <row r="715" spans="1:26"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c r="W715" s="891"/>
      <c r="X715" s="891"/>
      <c r="Y715" s="891"/>
      <c r="Z715" s="891"/>
    </row>
    <row r="716" spans="1:26"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c r="W716" s="891"/>
      <c r="X716" s="891"/>
      <c r="Y716" s="891"/>
      <c r="Z716" s="891"/>
    </row>
    <row r="717" spans="1:26"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c r="W717" s="891"/>
      <c r="X717" s="891"/>
      <c r="Y717" s="891"/>
      <c r="Z717" s="891"/>
    </row>
    <row r="718" spans="1:26"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c r="W718" s="891"/>
      <c r="X718" s="891"/>
      <c r="Y718" s="891"/>
      <c r="Z718" s="891"/>
    </row>
    <row r="719" spans="1:26"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c r="W719" s="891"/>
      <c r="X719" s="891"/>
      <c r="Y719" s="891"/>
      <c r="Z719" s="891"/>
    </row>
    <row r="720" spans="1:26"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c r="W720" s="891"/>
      <c r="X720" s="891"/>
      <c r="Y720" s="891"/>
      <c r="Z720" s="891"/>
    </row>
    <row r="721" spans="1:26"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c r="W721" s="891"/>
      <c r="X721" s="891"/>
      <c r="Y721" s="891"/>
      <c r="Z721" s="891"/>
    </row>
    <row r="722" spans="1:26"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c r="W722" s="891"/>
      <c r="X722" s="891"/>
      <c r="Y722" s="891"/>
      <c r="Z722" s="891"/>
    </row>
    <row r="723" spans="1:26"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c r="W723" s="891"/>
      <c r="X723" s="891"/>
      <c r="Y723" s="891"/>
      <c r="Z723" s="891"/>
    </row>
    <row r="724" spans="1:26"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c r="W724" s="891"/>
      <c r="X724" s="891"/>
      <c r="Y724" s="891"/>
      <c r="Z724" s="891"/>
    </row>
    <row r="725" spans="1:26"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c r="W725" s="891"/>
      <c r="X725" s="891"/>
      <c r="Y725" s="891"/>
      <c r="Z725" s="891"/>
    </row>
    <row r="726" spans="1:26"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c r="W726" s="891"/>
      <c r="X726" s="891"/>
      <c r="Y726" s="891"/>
      <c r="Z726" s="891"/>
    </row>
    <row r="727" spans="1:26"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c r="W727" s="891"/>
      <c r="X727" s="891"/>
      <c r="Y727" s="891"/>
      <c r="Z727" s="891"/>
    </row>
    <row r="728" spans="1:26"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c r="W728" s="891"/>
      <c r="X728" s="891"/>
      <c r="Y728" s="891"/>
      <c r="Z728" s="891"/>
    </row>
    <row r="729" spans="1:26"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c r="W729" s="891"/>
      <c r="X729" s="891"/>
      <c r="Y729" s="891"/>
      <c r="Z729" s="891"/>
    </row>
    <row r="730" spans="1:26"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c r="W730" s="891"/>
      <c r="X730" s="891"/>
      <c r="Y730" s="891"/>
      <c r="Z730" s="891"/>
    </row>
    <row r="731" spans="1:26"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c r="W731" s="891"/>
      <c r="X731" s="891"/>
      <c r="Y731" s="891"/>
      <c r="Z731" s="891"/>
    </row>
    <row r="732" spans="1:26"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c r="W732" s="891"/>
      <c r="X732" s="891"/>
      <c r="Y732" s="891"/>
      <c r="Z732" s="891"/>
    </row>
    <row r="733" spans="1:26"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c r="W733" s="891"/>
      <c r="X733" s="891"/>
      <c r="Y733" s="891"/>
      <c r="Z733" s="891"/>
    </row>
    <row r="734" spans="1:26"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c r="W734" s="891"/>
      <c r="X734" s="891"/>
      <c r="Y734" s="891"/>
      <c r="Z734" s="891"/>
    </row>
    <row r="735" spans="1:26"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c r="W735" s="891"/>
      <c r="X735" s="891"/>
      <c r="Y735" s="891"/>
      <c r="Z735" s="891"/>
    </row>
    <row r="736" spans="1:26"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c r="W736" s="891"/>
      <c r="X736" s="891"/>
      <c r="Y736" s="891"/>
      <c r="Z736" s="891"/>
    </row>
    <row r="737" spans="1:26"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c r="W737" s="891"/>
      <c r="X737" s="891"/>
      <c r="Y737" s="891"/>
      <c r="Z737" s="891"/>
    </row>
    <row r="738" spans="1:26"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c r="W738" s="891"/>
      <c r="X738" s="891"/>
      <c r="Y738" s="891"/>
      <c r="Z738" s="891"/>
    </row>
    <row r="739" spans="1:26"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c r="W739" s="891"/>
      <c r="X739" s="891"/>
      <c r="Y739" s="891"/>
      <c r="Z739" s="891"/>
    </row>
    <row r="740" spans="1:26"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c r="W740" s="891"/>
      <c r="X740" s="891"/>
      <c r="Y740" s="891"/>
      <c r="Z740" s="891"/>
    </row>
    <row r="741" spans="1:26"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c r="W741" s="891"/>
      <c r="X741" s="891"/>
      <c r="Y741" s="891"/>
      <c r="Z741" s="891"/>
    </row>
    <row r="742" spans="1:26"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c r="W742" s="891"/>
      <c r="X742" s="891"/>
      <c r="Y742" s="891"/>
      <c r="Z742" s="891"/>
    </row>
    <row r="743" spans="1:26"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c r="W743" s="891"/>
      <c r="X743" s="891"/>
      <c r="Y743" s="891"/>
      <c r="Z743" s="891"/>
    </row>
    <row r="744" spans="1:26"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c r="W744" s="891"/>
      <c r="X744" s="891"/>
      <c r="Y744" s="891"/>
      <c r="Z744" s="891"/>
    </row>
    <row r="745" spans="1:26"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c r="W745" s="891"/>
      <c r="X745" s="891"/>
      <c r="Y745" s="891"/>
      <c r="Z745" s="891"/>
    </row>
    <row r="746" spans="1:26"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c r="W746" s="891"/>
      <c r="X746" s="891"/>
      <c r="Y746" s="891"/>
      <c r="Z746" s="891"/>
    </row>
    <row r="747" spans="1:26"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c r="W747" s="891"/>
      <c r="X747" s="891"/>
      <c r="Y747" s="891"/>
      <c r="Z747" s="891"/>
    </row>
    <row r="748" spans="1:26"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c r="W748" s="891"/>
      <c r="X748" s="891"/>
      <c r="Y748" s="891"/>
      <c r="Z748" s="891"/>
    </row>
    <row r="749" spans="1:26"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c r="W749" s="891"/>
      <c r="X749" s="891"/>
      <c r="Y749" s="891"/>
      <c r="Z749" s="891"/>
    </row>
    <row r="750" spans="1:26"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c r="W750" s="891"/>
      <c r="X750" s="891"/>
      <c r="Y750" s="891"/>
      <c r="Z750" s="891"/>
    </row>
    <row r="751" spans="1:26"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c r="W751" s="891"/>
      <c r="X751" s="891"/>
      <c r="Y751" s="891"/>
      <c r="Z751" s="891"/>
    </row>
    <row r="752" spans="1:26"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c r="W752" s="891"/>
      <c r="X752" s="891"/>
      <c r="Y752" s="891"/>
      <c r="Z752" s="891"/>
    </row>
    <row r="753" spans="1:26"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c r="W753" s="891"/>
      <c r="X753" s="891"/>
      <c r="Y753" s="891"/>
      <c r="Z753" s="891"/>
    </row>
    <row r="754" spans="1:26"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c r="W754" s="891"/>
      <c r="X754" s="891"/>
      <c r="Y754" s="891"/>
      <c r="Z754" s="891"/>
    </row>
    <row r="755" spans="1:26"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c r="W755" s="891"/>
      <c r="X755" s="891"/>
      <c r="Y755" s="891"/>
      <c r="Z755" s="891"/>
    </row>
    <row r="756" spans="1:26"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c r="W756" s="891"/>
      <c r="X756" s="891"/>
      <c r="Y756" s="891"/>
      <c r="Z756" s="891"/>
    </row>
    <row r="757" spans="1:26"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c r="W757" s="891"/>
      <c r="X757" s="891"/>
      <c r="Y757" s="891"/>
      <c r="Z757" s="891"/>
    </row>
    <row r="758" spans="1:26"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c r="W758" s="891"/>
      <c r="X758" s="891"/>
      <c r="Y758" s="891"/>
      <c r="Z758" s="891"/>
    </row>
    <row r="759" spans="1:26"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c r="W759" s="891"/>
      <c r="X759" s="891"/>
      <c r="Y759" s="891"/>
      <c r="Z759" s="891"/>
    </row>
    <row r="760" spans="1:26"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c r="W760" s="891"/>
      <c r="X760" s="891"/>
      <c r="Y760" s="891"/>
      <c r="Z760" s="891"/>
    </row>
    <row r="761" spans="1:26"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c r="W761" s="891"/>
      <c r="X761" s="891"/>
      <c r="Y761" s="891"/>
      <c r="Z761" s="891"/>
    </row>
    <row r="762" spans="1:26"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c r="W762" s="891"/>
      <c r="X762" s="891"/>
      <c r="Y762" s="891"/>
      <c r="Z762" s="891"/>
    </row>
    <row r="763" spans="1:26"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c r="W763" s="891"/>
      <c r="X763" s="891"/>
      <c r="Y763" s="891"/>
      <c r="Z763" s="891"/>
    </row>
    <row r="764" spans="1:26"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c r="W764" s="891"/>
      <c r="X764" s="891"/>
      <c r="Y764" s="891"/>
      <c r="Z764" s="891"/>
    </row>
    <row r="765" spans="1:26"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c r="W765" s="891"/>
      <c r="X765" s="891"/>
      <c r="Y765" s="891"/>
      <c r="Z765" s="891"/>
    </row>
    <row r="766" spans="1:26"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c r="W766" s="891"/>
      <c r="X766" s="891"/>
      <c r="Y766" s="891"/>
      <c r="Z766" s="891"/>
    </row>
    <row r="767" spans="1:26"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c r="W767" s="891"/>
      <c r="X767" s="891"/>
      <c r="Y767" s="891"/>
      <c r="Z767" s="891"/>
    </row>
    <row r="768" spans="1:26"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c r="W768" s="891"/>
      <c r="X768" s="891"/>
      <c r="Y768" s="891"/>
      <c r="Z768" s="891"/>
    </row>
    <row r="769" spans="1:26"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c r="W769" s="891"/>
      <c r="X769" s="891"/>
      <c r="Y769" s="891"/>
      <c r="Z769" s="891"/>
    </row>
    <row r="770" spans="1:26"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c r="W770" s="891"/>
      <c r="X770" s="891"/>
      <c r="Y770" s="891"/>
      <c r="Z770" s="891"/>
    </row>
    <row r="771" spans="1:26"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c r="W771" s="891"/>
      <c r="X771" s="891"/>
      <c r="Y771" s="891"/>
      <c r="Z771" s="891"/>
    </row>
    <row r="772" spans="1:26"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c r="W772" s="891"/>
      <c r="X772" s="891"/>
      <c r="Y772" s="891"/>
      <c r="Z772" s="891"/>
    </row>
    <row r="773" spans="1:26"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c r="W773" s="891"/>
      <c r="X773" s="891"/>
      <c r="Y773" s="891"/>
      <c r="Z773" s="891"/>
    </row>
    <row r="774" spans="1:26"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c r="W774" s="891"/>
      <c r="X774" s="891"/>
      <c r="Y774" s="891"/>
      <c r="Z774" s="891"/>
    </row>
    <row r="775" spans="1:26"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c r="W775" s="891"/>
      <c r="X775" s="891"/>
      <c r="Y775" s="891"/>
      <c r="Z775" s="891"/>
    </row>
    <row r="776" spans="1:26"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c r="W776" s="891"/>
      <c r="X776" s="891"/>
      <c r="Y776" s="891"/>
      <c r="Z776" s="891"/>
    </row>
    <row r="777" spans="1:26"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c r="W777" s="891"/>
      <c r="X777" s="891"/>
      <c r="Y777" s="891"/>
      <c r="Z777" s="891"/>
    </row>
    <row r="778" spans="1:26"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c r="W778" s="891"/>
      <c r="X778" s="891"/>
      <c r="Y778" s="891"/>
      <c r="Z778" s="891"/>
    </row>
    <row r="779" spans="1:26"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c r="W779" s="891"/>
      <c r="X779" s="891"/>
      <c r="Y779" s="891"/>
      <c r="Z779" s="891"/>
    </row>
    <row r="780" spans="1:26"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c r="W780" s="891"/>
      <c r="X780" s="891"/>
      <c r="Y780" s="891"/>
      <c r="Z780" s="891"/>
    </row>
    <row r="781" spans="1:26"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c r="W781" s="891"/>
      <c r="X781" s="891"/>
      <c r="Y781" s="891"/>
      <c r="Z781" s="891"/>
    </row>
    <row r="782" spans="1:26"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c r="W782" s="891"/>
      <c r="X782" s="891"/>
      <c r="Y782" s="891"/>
      <c r="Z782" s="891"/>
    </row>
    <row r="783" spans="1:26"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c r="W783" s="891"/>
      <c r="X783" s="891"/>
      <c r="Y783" s="891"/>
      <c r="Z783" s="891"/>
    </row>
    <row r="784" spans="1:26"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c r="W784" s="891"/>
      <c r="X784" s="891"/>
      <c r="Y784" s="891"/>
      <c r="Z784" s="891"/>
    </row>
    <row r="785" spans="1:26"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c r="W785" s="891"/>
      <c r="X785" s="891"/>
      <c r="Y785" s="891"/>
      <c r="Z785" s="891"/>
    </row>
    <row r="786" spans="1:26"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c r="W786" s="891"/>
      <c r="X786" s="891"/>
      <c r="Y786" s="891"/>
      <c r="Z786" s="891"/>
    </row>
    <row r="787" spans="1:26"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c r="W787" s="891"/>
      <c r="X787" s="891"/>
      <c r="Y787" s="891"/>
      <c r="Z787" s="891"/>
    </row>
    <row r="788" spans="1:26"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c r="W788" s="891"/>
      <c r="X788" s="891"/>
      <c r="Y788" s="891"/>
      <c r="Z788" s="891"/>
    </row>
    <row r="789" spans="1:26"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c r="W789" s="891"/>
      <c r="X789" s="891"/>
      <c r="Y789" s="891"/>
      <c r="Z789" s="891"/>
    </row>
    <row r="790" spans="1:26"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c r="W790" s="891"/>
      <c r="X790" s="891"/>
      <c r="Y790" s="891"/>
      <c r="Z790" s="891"/>
    </row>
    <row r="791" spans="1:26"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c r="W791" s="891"/>
      <c r="X791" s="891"/>
      <c r="Y791" s="891"/>
      <c r="Z791" s="891"/>
    </row>
    <row r="792" spans="1:26"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c r="W792" s="891"/>
      <c r="X792" s="891"/>
      <c r="Y792" s="891"/>
      <c r="Z792" s="891"/>
    </row>
    <row r="793" spans="1:26"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c r="W793" s="891"/>
      <c r="X793" s="891"/>
      <c r="Y793" s="891"/>
      <c r="Z793" s="891"/>
    </row>
    <row r="794" spans="1:26"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c r="W794" s="891"/>
      <c r="X794" s="891"/>
      <c r="Y794" s="891"/>
      <c r="Z794" s="891"/>
    </row>
    <row r="795" spans="1:26"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c r="W795" s="891"/>
      <c r="X795" s="891"/>
      <c r="Y795" s="891"/>
      <c r="Z795" s="891"/>
    </row>
    <row r="796" spans="1:26"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c r="W796" s="891"/>
      <c r="X796" s="891"/>
      <c r="Y796" s="891"/>
      <c r="Z796" s="891"/>
    </row>
    <row r="797" spans="1:26"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c r="W797" s="891"/>
      <c r="X797" s="891"/>
      <c r="Y797" s="891"/>
      <c r="Z797" s="891"/>
    </row>
    <row r="798" spans="1:26"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c r="W798" s="891"/>
      <c r="X798" s="891"/>
      <c r="Y798" s="891"/>
      <c r="Z798" s="891"/>
    </row>
    <row r="799" spans="1:26"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c r="W799" s="891"/>
      <c r="X799" s="891"/>
      <c r="Y799" s="891"/>
      <c r="Z799" s="891"/>
    </row>
    <row r="800" spans="1:26"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c r="W800" s="891"/>
      <c r="X800" s="891"/>
      <c r="Y800" s="891"/>
      <c r="Z800" s="891"/>
    </row>
    <row r="801" spans="1:26"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c r="W801" s="891"/>
      <c r="X801" s="891"/>
      <c r="Y801" s="891"/>
      <c r="Z801" s="891"/>
    </row>
    <row r="802" spans="1:26"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c r="W802" s="891"/>
      <c r="X802" s="891"/>
      <c r="Y802" s="891"/>
      <c r="Z802" s="891"/>
    </row>
    <row r="803" spans="1:26"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c r="W803" s="891"/>
      <c r="X803" s="891"/>
      <c r="Y803" s="891"/>
      <c r="Z803" s="891"/>
    </row>
    <row r="804" spans="1:26"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c r="W804" s="891"/>
      <c r="X804" s="891"/>
      <c r="Y804" s="891"/>
      <c r="Z804" s="891"/>
    </row>
    <row r="805" spans="1:26"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c r="W805" s="891"/>
      <c r="X805" s="891"/>
      <c r="Y805" s="891"/>
      <c r="Z805" s="891"/>
    </row>
    <row r="806" spans="1:26"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c r="W806" s="891"/>
      <c r="X806" s="891"/>
      <c r="Y806" s="891"/>
      <c r="Z806" s="891"/>
    </row>
    <row r="807" spans="1:26"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c r="W807" s="891"/>
      <c r="X807" s="891"/>
      <c r="Y807" s="891"/>
      <c r="Z807" s="891"/>
    </row>
    <row r="808" spans="1:26"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c r="W808" s="891"/>
      <c r="X808" s="891"/>
      <c r="Y808" s="891"/>
      <c r="Z808" s="891"/>
    </row>
    <row r="809" spans="1:26"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c r="W809" s="891"/>
      <c r="X809" s="891"/>
      <c r="Y809" s="891"/>
      <c r="Z809" s="891"/>
    </row>
    <row r="810" spans="1:26"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c r="W810" s="891"/>
      <c r="X810" s="891"/>
      <c r="Y810" s="891"/>
      <c r="Z810" s="891"/>
    </row>
    <row r="811" spans="1:26"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c r="W811" s="891"/>
      <c r="X811" s="891"/>
      <c r="Y811" s="891"/>
      <c r="Z811" s="891"/>
    </row>
    <row r="812" spans="1:26"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c r="W812" s="891"/>
      <c r="X812" s="891"/>
      <c r="Y812" s="891"/>
      <c r="Z812" s="891"/>
    </row>
    <row r="813" spans="1:26"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c r="W813" s="891"/>
      <c r="X813" s="891"/>
      <c r="Y813" s="891"/>
      <c r="Z813" s="891"/>
    </row>
    <row r="814" spans="1:26"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c r="W814" s="891"/>
      <c r="X814" s="891"/>
      <c r="Y814" s="891"/>
      <c r="Z814" s="891"/>
    </row>
    <row r="815" spans="1:26"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c r="W815" s="891"/>
      <c r="X815" s="891"/>
      <c r="Y815" s="891"/>
      <c r="Z815" s="891"/>
    </row>
    <row r="816" spans="1:26"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c r="W816" s="891"/>
      <c r="X816" s="891"/>
      <c r="Y816" s="891"/>
      <c r="Z816" s="891"/>
    </row>
    <row r="817" spans="1:26"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c r="W817" s="891"/>
      <c r="X817" s="891"/>
      <c r="Y817" s="891"/>
      <c r="Z817" s="891"/>
    </row>
    <row r="818" spans="1:26"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c r="W818" s="891"/>
      <c r="X818" s="891"/>
      <c r="Y818" s="891"/>
      <c r="Z818" s="891"/>
    </row>
    <row r="819" spans="1:26"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c r="W819" s="891"/>
      <c r="X819" s="891"/>
      <c r="Y819" s="891"/>
      <c r="Z819" s="891"/>
    </row>
    <row r="820" spans="1:26"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c r="W820" s="891"/>
      <c r="X820" s="891"/>
      <c r="Y820" s="891"/>
      <c r="Z820" s="891"/>
    </row>
    <row r="821" spans="1:26"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c r="W821" s="891"/>
      <c r="X821" s="891"/>
      <c r="Y821" s="891"/>
      <c r="Z821" s="891"/>
    </row>
    <row r="822" spans="1:26"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c r="W822" s="891"/>
      <c r="X822" s="891"/>
      <c r="Y822" s="891"/>
      <c r="Z822" s="891"/>
    </row>
    <row r="823" spans="1:26"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c r="W823" s="891"/>
      <c r="X823" s="891"/>
      <c r="Y823" s="891"/>
      <c r="Z823" s="891"/>
    </row>
    <row r="824" spans="1:26"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c r="W824" s="891"/>
      <c r="X824" s="891"/>
      <c r="Y824" s="891"/>
      <c r="Z824" s="891"/>
    </row>
    <row r="825" spans="1:26"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c r="W825" s="891"/>
      <c r="X825" s="891"/>
      <c r="Y825" s="891"/>
      <c r="Z825" s="891"/>
    </row>
    <row r="826" spans="1:26"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c r="W826" s="891"/>
      <c r="X826" s="891"/>
      <c r="Y826" s="891"/>
      <c r="Z826" s="891"/>
    </row>
    <row r="827" spans="1:26"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c r="W827" s="891"/>
      <c r="X827" s="891"/>
      <c r="Y827" s="891"/>
      <c r="Z827" s="891"/>
    </row>
    <row r="828" spans="1:26"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c r="W828" s="891"/>
      <c r="X828" s="891"/>
      <c r="Y828" s="891"/>
      <c r="Z828" s="891"/>
    </row>
    <row r="829" spans="1:26"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c r="W829" s="891"/>
      <c r="X829" s="891"/>
      <c r="Y829" s="891"/>
      <c r="Z829" s="891"/>
    </row>
    <row r="830" spans="1:26"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c r="W830" s="891"/>
      <c r="X830" s="891"/>
      <c r="Y830" s="891"/>
      <c r="Z830" s="891"/>
    </row>
    <row r="831" spans="1:26"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c r="W831" s="891"/>
      <c r="X831" s="891"/>
      <c r="Y831" s="891"/>
      <c r="Z831" s="891"/>
    </row>
    <row r="832" spans="1:26"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c r="W832" s="891"/>
      <c r="X832" s="891"/>
      <c r="Y832" s="891"/>
      <c r="Z832" s="891"/>
    </row>
    <row r="833" spans="1:26"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c r="W833" s="891"/>
      <c r="X833" s="891"/>
      <c r="Y833" s="891"/>
      <c r="Z833" s="891"/>
    </row>
    <row r="834" spans="1:26"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c r="W834" s="891"/>
      <c r="X834" s="891"/>
      <c r="Y834" s="891"/>
      <c r="Z834" s="891"/>
    </row>
    <row r="835" spans="1:26"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c r="W835" s="891"/>
      <c r="X835" s="891"/>
      <c r="Y835" s="891"/>
      <c r="Z835" s="891"/>
    </row>
    <row r="836" spans="1:26"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c r="W836" s="891"/>
      <c r="X836" s="891"/>
      <c r="Y836" s="891"/>
      <c r="Z836" s="891"/>
    </row>
    <row r="837" spans="1:26"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c r="W837" s="891"/>
      <c r="X837" s="891"/>
      <c r="Y837" s="891"/>
      <c r="Z837" s="891"/>
    </row>
    <row r="838" spans="1:26"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c r="W838" s="891"/>
      <c r="X838" s="891"/>
      <c r="Y838" s="891"/>
      <c r="Z838" s="891"/>
    </row>
    <row r="839" spans="1:26"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c r="W839" s="891"/>
      <c r="X839" s="891"/>
      <c r="Y839" s="891"/>
      <c r="Z839" s="891"/>
    </row>
    <row r="840" spans="1:26"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c r="W840" s="891"/>
      <c r="X840" s="891"/>
      <c r="Y840" s="891"/>
      <c r="Z840" s="891"/>
    </row>
    <row r="841" spans="1:26"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c r="W841" s="891"/>
      <c r="X841" s="891"/>
      <c r="Y841" s="891"/>
      <c r="Z841" s="891"/>
    </row>
    <row r="842" spans="1:26"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c r="W842" s="891"/>
      <c r="X842" s="891"/>
      <c r="Y842" s="891"/>
      <c r="Z842" s="891"/>
    </row>
    <row r="843" spans="1:26"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c r="W843" s="891"/>
      <c r="X843" s="891"/>
      <c r="Y843" s="891"/>
      <c r="Z843" s="891"/>
    </row>
    <row r="844" spans="1:26"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c r="W844" s="891"/>
      <c r="X844" s="891"/>
      <c r="Y844" s="891"/>
      <c r="Z844" s="891"/>
    </row>
    <row r="845" spans="1:26"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c r="W845" s="891"/>
      <c r="X845" s="891"/>
      <c r="Y845" s="891"/>
      <c r="Z845" s="891"/>
    </row>
    <row r="846" spans="1:26"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c r="W846" s="891"/>
      <c r="X846" s="891"/>
      <c r="Y846" s="891"/>
      <c r="Z846" s="891"/>
    </row>
    <row r="847" spans="1:26"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c r="W847" s="891"/>
      <c r="X847" s="891"/>
      <c r="Y847" s="891"/>
      <c r="Z847" s="891"/>
    </row>
    <row r="848" spans="1:26"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c r="W848" s="891"/>
      <c r="X848" s="891"/>
      <c r="Y848" s="891"/>
      <c r="Z848" s="891"/>
    </row>
    <row r="849" spans="1:26"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c r="W849" s="891"/>
      <c r="X849" s="891"/>
      <c r="Y849" s="891"/>
      <c r="Z849" s="891"/>
    </row>
    <row r="850" spans="1:26"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c r="W850" s="891"/>
      <c r="X850" s="891"/>
      <c r="Y850" s="891"/>
      <c r="Z850" s="891"/>
    </row>
    <row r="851" spans="1:26"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c r="W851" s="891"/>
      <c r="X851" s="891"/>
      <c r="Y851" s="891"/>
      <c r="Z851" s="891"/>
    </row>
    <row r="852" spans="1:26"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c r="W852" s="891"/>
      <c r="X852" s="891"/>
      <c r="Y852" s="891"/>
      <c r="Z852" s="891"/>
    </row>
    <row r="853" spans="1:26"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c r="W853" s="891"/>
      <c r="X853" s="891"/>
      <c r="Y853" s="891"/>
      <c r="Z853" s="891"/>
    </row>
    <row r="854" spans="1:26"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c r="W854" s="891"/>
      <c r="X854" s="891"/>
      <c r="Y854" s="891"/>
      <c r="Z854" s="891"/>
    </row>
    <row r="855" spans="1:26"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c r="W855" s="891"/>
      <c r="X855" s="891"/>
      <c r="Y855" s="891"/>
      <c r="Z855" s="891"/>
    </row>
    <row r="856" spans="1:26"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c r="W856" s="891"/>
      <c r="X856" s="891"/>
      <c r="Y856" s="891"/>
      <c r="Z856" s="891"/>
    </row>
    <row r="857" spans="1:26"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c r="W857" s="891"/>
      <c r="X857" s="891"/>
      <c r="Y857" s="891"/>
      <c r="Z857" s="891"/>
    </row>
    <row r="858" spans="1:26"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c r="W858" s="891"/>
      <c r="X858" s="891"/>
      <c r="Y858" s="891"/>
      <c r="Z858" s="891"/>
    </row>
    <row r="859" spans="1:26"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c r="W859" s="891"/>
      <c r="X859" s="891"/>
      <c r="Y859" s="891"/>
      <c r="Z859" s="891"/>
    </row>
    <row r="860" spans="1:26"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c r="W860" s="891"/>
      <c r="X860" s="891"/>
      <c r="Y860" s="891"/>
      <c r="Z860" s="891"/>
    </row>
    <row r="861" spans="1:26"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c r="W861" s="891"/>
      <c r="X861" s="891"/>
      <c r="Y861" s="891"/>
      <c r="Z861" s="891"/>
    </row>
    <row r="862" spans="1:26"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c r="W862" s="891"/>
      <c r="X862" s="891"/>
      <c r="Y862" s="891"/>
      <c r="Z862" s="891"/>
    </row>
    <row r="863" spans="1:26"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c r="W863" s="891"/>
      <c r="X863" s="891"/>
      <c r="Y863" s="891"/>
      <c r="Z863" s="891"/>
    </row>
    <row r="864" spans="1:26"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c r="W864" s="891"/>
      <c r="X864" s="891"/>
      <c r="Y864" s="891"/>
      <c r="Z864" s="891"/>
    </row>
    <row r="865" spans="1:26"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c r="W865" s="891"/>
      <c r="X865" s="891"/>
      <c r="Y865" s="891"/>
      <c r="Z865" s="891"/>
    </row>
    <row r="866" spans="1:26"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c r="W866" s="891"/>
      <c r="X866" s="891"/>
      <c r="Y866" s="891"/>
      <c r="Z866" s="891"/>
    </row>
    <row r="867" spans="1:26"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c r="W867" s="891"/>
      <c r="X867" s="891"/>
      <c r="Y867" s="891"/>
      <c r="Z867" s="891"/>
    </row>
    <row r="868" spans="1:26"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c r="W868" s="891"/>
      <c r="X868" s="891"/>
      <c r="Y868" s="891"/>
      <c r="Z868" s="891"/>
    </row>
    <row r="869" spans="1:26"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c r="W869" s="891"/>
      <c r="X869" s="891"/>
      <c r="Y869" s="891"/>
      <c r="Z869" s="891"/>
    </row>
    <row r="870" spans="1:26"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c r="W870" s="891"/>
      <c r="X870" s="891"/>
      <c r="Y870" s="891"/>
      <c r="Z870" s="891"/>
    </row>
    <row r="871" spans="1:26"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c r="W871" s="891"/>
      <c r="X871" s="891"/>
      <c r="Y871" s="891"/>
      <c r="Z871" s="891"/>
    </row>
    <row r="872" spans="1:26"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c r="W872" s="891"/>
      <c r="X872" s="891"/>
      <c r="Y872" s="891"/>
      <c r="Z872" s="891"/>
    </row>
    <row r="873" spans="1:26"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c r="W873" s="891"/>
      <c r="X873" s="891"/>
      <c r="Y873" s="891"/>
      <c r="Z873" s="891"/>
    </row>
    <row r="874" spans="1:26"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c r="W874" s="891"/>
      <c r="X874" s="891"/>
      <c r="Y874" s="891"/>
      <c r="Z874" s="891"/>
    </row>
    <row r="875" spans="1:26"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c r="W875" s="891"/>
      <c r="X875" s="891"/>
      <c r="Y875" s="891"/>
      <c r="Z875" s="891"/>
    </row>
    <row r="876" spans="1:26"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c r="W876" s="891"/>
      <c r="X876" s="891"/>
      <c r="Y876" s="891"/>
      <c r="Z876" s="891"/>
    </row>
    <row r="877" spans="1:26"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c r="W877" s="891"/>
      <c r="X877" s="891"/>
      <c r="Y877" s="891"/>
      <c r="Z877" s="891"/>
    </row>
    <row r="878" spans="1:26"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c r="W878" s="891"/>
      <c r="X878" s="891"/>
      <c r="Y878" s="891"/>
      <c r="Z878" s="891"/>
    </row>
    <row r="879" spans="1:26"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c r="W879" s="891"/>
      <c r="X879" s="891"/>
      <c r="Y879" s="891"/>
      <c r="Z879" s="891"/>
    </row>
    <row r="880" spans="1:26"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c r="W880" s="891"/>
      <c r="X880" s="891"/>
      <c r="Y880" s="891"/>
      <c r="Z880" s="891"/>
    </row>
    <row r="881" spans="1:26"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c r="W881" s="891"/>
      <c r="X881" s="891"/>
      <c r="Y881" s="891"/>
      <c r="Z881" s="891"/>
    </row>
    <row r="882" spans="1:26"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c r="W882" s="891"/>
      <c r="X882" s="891"/>
      <c r="Y882" s="891"/>
      <c r="Z882" s="891"/>
    </row>
    <row r="883" spans="1:26"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c r="W883" s="891"/>
      <c r="X883" s="891"/>
      <c r="Y883" s="891"/>
      <c r="Z883" s="891"/>
    </row>
    <row r="884" spans="1:26"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c r="W884" s="891"/>
      <c r="X884" s="891"/>
      <c r="Y884" s="891"/>
      <c r="Z884" s="891"/>
    </row>
    <row r="885" spans="1:26"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c r="W885" s="891"/>
      <c r="X885" s="891"/>
      <c r="Y885" s="891"/>
      <c r="Z885" s="891"/>
    </row>
    <row r="886" spans="1:26"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c r="W886" s="891"/>
      <c r="X886" s="891"/>
      <c r="Y886" s="891"/>
      <c r="Z886" s="891"/>
    </row>
    <row r="887" spans="1:26"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c r="W887" s="891"/>
      <c r="X887" s="891"/>
      <c r="Y887" s="891"/>
      <c r="Z887" s="891"/>
    </row>
    <row r="888" spans="1:26"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c r="W888" s="891"/>
      <c r="X888" s="891"/>
      <c r="Y888" s="891"/>
      <c r="Z888" s="891"/>
    </row>
    <row r="889" spans="1:26"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c r="W889" s="891"/>
      <c r="X889" s="891"/>
      <c r="Y889" s="891"/>
      <c r="Z889" s="891"/>
    </row>
    <row r="890" spans="1:26"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c r="W890" s="891"/>
      <c r="X890" s="891"/>
      <c r="Y890" s="891"/>
      <c r="Z890" s="891"/>
    </row>
    <row r="891" spans="1:26"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c r="W891" s="891"/>
      <c r="X891" s="891"/>
      <c r="Y891" s="891"/>
      <c r="Z891" s="891"/>
    </row>
    <row r="892" spans="1:26"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c r="W892" s="891"/>
      <c r="X892" s="891"/>
      <c r="Y892" s="891"/>
      <c r="Z892" s="891"/>
    </row>
    <row r="893" spans="1:26"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c r="W893" s="891"/>
      <c r="X893" s="891"/>
      <c r="Y893" s="891"/>
      <c r="Z893" s="891"/>
    </row>
    <row r="894" spans="1:26"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c r="W894" s="891"/>
      <c r="X894" s="891"/>
      <c r="Y894" s="891"/>
      <c r="Z894" s="891"/>
    </row>
    <row r="895" spans="1:26"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c r="W895" s="891"/>
      <c r="X895" s="891"/>
      <c r="Y895" s="891"/>
      <c r="Z895" s="891"/>
    </row>
    <row r="896" spans="1:26"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c r="W896" s="891"/>
      <c r="X896" s="891"/>
      <c r="Y896" s="891"/>
      <c r="Z896" s="891"/>
    </row>
    <row r="897" spans="1:26"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c r="W897" s="891"/>
      <c r="X897" s="891"/>
      <c r="Y897" s="891"/>
      <c r="Z897" s="891"/>
    </row>
    <row r="898" spans="1:26"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c r="W898" s="891"/>
      <c r="X898" s="891"/>
      <c r="Y898" s="891"/>
      <c r="Z898" s="891"/>
    </row>
    <row r="899" spans="1:26"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c r="W899" s="891"/>
      <c r="X899" s="891"/>
      <c r="Y899" s="891"/>
      <c r="Z899" s="891"/>
    </row>
    <row r="900" spans="1:26"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c r="W900" s="891"/>
      <c r="X900" s="891"/>
      <c r="Y900" s="891"/>
      <c r="Z900" s="891"/>
    </row>
    <row r="901" spans="1:26"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c r="W901" s="891"/>
      <c r="X901" s="891"/>
      <c r="Y901" s="891"/>
      <c r="Z901" s="891"/>
    </row>
    <row r="902" spans="1:26"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c r="W902" s="891"/>
      <c r="X902" s="891"/>
      <c r="Y902" s="891"/>
      <c r="Z902" s="891"/>
    </row>
    <row r="903" spans="1:26"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c r="W903" s="891"/>
      <c r="X903" s="891"/>
      <c r="Y903" s="891"/>
      <c r="Z903" s="891"/>
    </row>
    <row r="904" spans="1:26"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c r="W904" s="891"/>
      <c r="X904" s="891"/>
      <c r="Y904" s="891"/>
      <c r="Z904" s="891"/>
    </row>
    <row r="905" spans="1:26"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c r="W905" s="891"/>
      <c r="X905" s="891"/>
      <c r="Y905" s="891"/>
      <c r="Z905" s="891"/>
    </row>
    <row r="906" spans="1:26"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c r="W906" s="891"/>
      <c r="X906" s="891"/>
      <c r="Y906" s="891"/>
      <c r="Z906" s="891"/>
    </row>
    <row r="907" spans="1:26"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c r="W907" s="891"/>
      <c r="X907" s="891"/>
      <c r="Y907" s="891"/>
      <c r="Z907" s="891"/>
    </row>
    <row r="908" spans="1:26"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c r="W908" s="891"/>
      <c r="X908" s="891"/>
      <c r="Y908" s="891"/>
      <c r="Z908" s="891"/>
    </row>
    <row r="909" spans="1:26"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c r="W909" s="891"/>
      <c r="X909" s="891"/>
      <c r="Y909" s="891"/>
      <c r="Z909" s="891"/>
    </row>
    <row r="910" spans="1:26"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c r="W910" s="891"/>
      <c r="X910" s="891"/>
      <c r="Y910" s="891"/>
      <c r="Z910" s="891"/>
    </row>
    <row r="911" spans="1:26"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c r="W911" s="891"/>
      <c r="X911" s="891"/>
      <c r="Y911" s="891"/>
      <c r="Z911" s="891"/>
    </row>
    <row r="912" spans="1:26"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c r="W912" s="891"/>
      <c r="X912" s="891"/>
      <c r="Y912" s="891"/>
      <c r="Z912" s="891"/>
    </row>
    <row r="913" spans="1:26"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c r="W913" s="891"/>
      <c r="X913" s="891"/>
      <c r="Y913" s="891"/>
      <c r="Z913" s="891"/>
    </row>
    <row r="914" spans="1:26"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c r="W914" s="891"/>
      <c r="X914" s="891"/>
      <c r="Y914" s="891"/>
      <c r="Z914" s="891"/>
    </row>
    <row r="915" spans="1:26"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c r="W915" s="891"/>
      <c r="X915" s="891"/>
      <c r="Y915" s="891"/>
      <c r="Z915" s="891"/>
    </row>
    <row r="916" spans="1:26"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c r="W916" s="891"/>
      <c r="X916" s="891"/>
      <c r="Y916" s="891"/>
      <c r="Z916" s="891"/>
    </row>
    <row r="917" spans="1:26"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c r="W917" s="891"/>
      <c r="X917" s="891"/>
      <c r="Y917" s="891"/>
      <c r="Z917" s="891"/>
    </row>
    <row r="918" spans="1:26"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c r="W918" s="891"/>
      <c r="X918" s="891"/>
      <c r="Y918" s="891"/>
      <c r="Z918" s="891"/>
    </row>
    <row r="919" spans="1:26"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c r="W919" s="891"/>
      <c r="X919" s="891"/>
      <c r="Y919" s="891"/>
      <c r="Z919" s="891"/>
    </row>
    <row r="920" spans="1:26"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c r="W920" s="891"/>
      <c r="X920" s="891"/>
      <c r="Y920" s="891"/>
      <c r="Z920" s="891"/>
    </row>
    <row r="921" spans="1:26"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c r="W921" s="891"/>
      <c r="X921" s="891"/>
      <c r="Y921" s="891"/>
      <c r="Z921" s="891"/>
    </row>
    <row r="922" spans="1:26"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c r="W922" s="891"/>
      <c r="X922" s="891"/>
      <c r="Y922" s="891"/>
      <c r="Z922" s="891"/>
    </row>
    <row r="923" spans="1:26"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c r="W923" s="891"/>
      <c r="X923" s="891"/>
      <c r="Y923" s="891"/>
      <c r="Z923" s="891"/>
    </row>
    <row r="924" spans="1:26"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c r="W924" s="891"/>
      <c r="X924" s="891"/>
      <c r="Y924" s="891"/>
      <c r="Z924" s="891"/>
    </row>
    <row r="925" spans="1:26"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c r="W925" s="891"/>
      <c r="X925" s="891"/>
      <c r="Y925" s="891"/>
      <c r="Z925" s="891"/>
    </row>
    <row r="926" spans="1:26"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c r="W926" s="891"/>
      <c r="X926" s="891"/>
      <c r="Y926" s="891"/>
      <c r="Z926" s="891"/>
    </row>
    <row r="927" spans="1:26"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c r="W927" s="891"/>
      <c r="X927" s="891"/>
      <c r="Y927" s="891"/>
      <c r="Z927" s="891"/>
    </row>
    <row r="928" spans="1:26"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c r="W928" s="891"/>
      <c r="X928" s="891"/>
      <c r="Y928" s="891"/>
      <c r="Z928" s="891"/>
    </row>
    <row r="929" spans="1:26"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c r="W929" s="891"/>
      <c r="X929" s="891"/>
      <c r="Y929" s="891"/>
      <c r="Z929" s="891"/>
    </row>
    <row r="930" spans="1:26"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c r="W930" s="891"/>
      <c r="X930" s="891"/>
      <c r="Y930" s="891"/>
      <c r="Z930" s="891"/>
    </row>
    <row r="931" spans="1:26"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c r="W931" s="891"/>
      <c r="X931" s="891"/>
      <c r="Y931" s="891"/>
      <c r="Z931" s="891"/>
    </row>
    <row r="932" spans="1:26"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c r="W932" s="891"/>
      <c r="X932" s="891"/>
      <c r="Y932" s="891"/>
      <c r="Z932" s="891"/>
    </row>
    <row r="933" spans="1:26"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c r="W933" s="891"/>
      <c r="X933" s="891"/>
      <c r="Y933" s="891"/>
      <c r="Z933" s="891"/>
    </row>
    <row r="934" spans="1:26"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c r="W934" s="891"/>
      <c r="X934" s="891"/>
      <c r="Y934" s="891"/>
      <c r="Z934" s="891"/>
    </row>
    <row r="935" spans="1:26"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c r="W935" s="891"/>
      <c r="X935" s="891"/>
      <c r="Y935" s="891"/>
      <c r="Z935" s="891"/>
    </row>
    <row r="936" spans="1:26"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c r="W936" s="891"/>
      <c r="X936" s="891"/>
      <c r="Y936" s="891"/>
      <c r="Z936" s="891"/>
    </row>
    <row r="937" spans="1:26"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c r="W937" s="891"/>
      <c r="X937" s="891"/>
      <c r="Y937" s="891"/>
      <c r="Z937" s="891"/>
    </row>
    <row r="938" spans="1:26"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c r="W938" s="891"/>
      <c r="X938" s="891"/>
      <c r="Y938" s="891"/>
      <c r="Z938" s="891"/>
    </row>
    <row r="939" spans="1:26"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c r="W939" s="891"/>
      <c r="X939" s="891"/>
      <c r="Y939" s="891"/>
      <c r="Z939" s="891"/>
    </row>
    <row r="940" spans="1:26"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c r="W940" s="891"/>
      <c r="X940" s="891"/>
      <c r="Y940" s="891"/>
      <c r="Z940" s="891"/>
    </row>
    <row r="941" spans="1:26"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c r="W941" s="891"/>
      <c r="X941" s="891"/>
      <c r="Y941" s="891"/>
      <c r="Z941" s="891"/>
    </row>
    <row r="942" spans="1:26"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c r="W942" s="891"/>
      <c r="X942" s="891"/>
      <c r="Y942" s="891"/>
      <c r="Z942" s="891"/>
    </row>
    <row r="943" spans="1:26"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c r="W943" s="891"/>
      <c r="X943" s="891"/>
      <c r="Y943" s="891"/>
      <c r="Z943" s="891"/>
    </row>
    <row r="944" spans="1:26"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c r="W944" s="891"/>
      <c r="X944" s="891"/>
      <c r="Y944" s="891"/>
      <c r="Z944" s="891"/>
    </row>
    <row r="945" spans="1:26"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c r="W945" s="891"/>
      <c r="X945" s="891"/>
      <c r="Y945" s="891"/>
      <c r="Z945" s="891"/>
    </row>
    <row r="946" spans="1:26"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c r="W946" s="891"/>
      <c r="X946" s="891"/>
      <c r="Y946" s="891"/>
      <c r="Z946" s="891"/>
    </row>
    <row r="947" spans="1:26"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c r="W947" s="891"/>
      <c r="X947" s="891"/>
      <c r="Y947" s="891"/>
      <c r="Z947" s="891"/>
    </row>
    <row r="948" spans="1:26"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c r="W948" s="891"/>
      <c r="X948" s="891"/>
      <c r="Y948" s="891"/>
      <c r="Z948" s="891"/>
    </row>
    <row r="949" spans="1:26"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c r="W949" s="891"/>
      <c r="X949" s="891"/>
      <c r="Y949" s="891"/>
      <c r="Z949" s="891"/>
    </row>
    <row r="950" spans="1:26"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c r="W950" s="891"/>
      <c r="X950" s="891"/>
      <c r="Y950" s="891"/>
      <c r="Z950" s="891"/>
    </row>
    <row r="951" spans="1:26"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c r="W951" s="891"/>
      <c r="X951" s="891"/>
      <c r="Y951" s="891"/>
      <c r="Z951" s="891"/>
    </row>
    <row r="952" spans="1:26"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c r="W952" s="891"/>
      <c r="X952" s="891"/>
      <c r="Y952" s="891"/>
      <c r="Z952" s="891"/>
    </row>
    <row r="953" spans="1:26"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c r="W953" s="891"/>
      <c r="X953" s="891"/>
      <c r="Y953" s="891"/>
      <c r="Z953" s="891"/>
    </row>
    <row r="954" spans="1:26"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c r="W954" s="891"/>
      <c r="X954" s="891"/>
      <c r="Y954" s="891"/>
      <c r="Z954" s="891"/>
    </row>
    <row r="955" spans="1:26"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c r="W955" s="891"/>
      <c r="X955" s="891"/>
      <c r="Y955" s="891"/>
      <c r="Z955" s="891"/>
    </row>
    <row r="956" spans="1:26"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c r="W956" s="891"/>
      <c r="X956" s="891"/>
      <c r="Y956" s="891"/>
      <c r="Z956" s="891"/>
    </row>
    <row r="957" spans="1:26"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c r="W957" s="891"/>
      <c r="X957" s="891"/>
      <c r="Y957" s="891"/>
      <c r="Z957" s="891"/>
    </row>
    <row r="958" spans="1:26"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c r="W958" s="891"/>
      <c r="X958" s="891"/>
      <c r="Y958" s="891"/>
      <c r="Z958" s="891"/>
    </row>
    <row r="959" spans="1:26"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c r="W959" s="891"/>
      <c r="X959" s="891"/>
      <c r="Y959" s="891"/>
      <c r="Z959" s="891"/>
    </row>
    <row r="960" spans="1:26"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c r="W960" s="891"/>
      <c r="X960" s="891"/>
      <c r="Y960" s="891"/>
      <c r="Z960" s="891"/>
    </row>
    <row r="961" spans="1:26"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c r="W961" s="891"/>
      <c r="X961" s="891"/>
      <c r="Y961" s="891"/>
      <c r="Z961" s="891"/>
    </row>
    <row r="962" spans="1:26"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c r="W962" s="891"/>
      <c r="X962" s="891"/>
      <c r="Y962" s="891"/>
      <c r="Z962" s="891"/>
    </row>
    <row r="963" spans="1:26"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c r="W963" s="891"/>
      <c r="X963" s="891"/>
      <c r="Y963" s="891"/>
      <c r="Z963" s="891"/>
    </row>
    <row r="964" spans="1:26"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c r="W964" s="891"/>
      <c r="X964" s="891"/>
      <c r="Y964" s="891"/>
      <c r="Z964" s="891"/>
    </row>
    <row r="965" spans="1:26"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c r="W965" s="891"/>
      <c r="X965" s="891"/>
      <c r="Y965" s="891"/>
      <c r="Z965" s="891"/>
    </row>
    <row r="966" spans="1:26"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c r="W966" s="891"/>
      <c r="X966" s="891"/>
      <c r="Y966" s="891"/>
      <c r="Z966" s="891"/>
    </row>
    <row r="967" spans="1:26"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c r="W967" s="891"/>
      <c r="X967" s="891"/>
      <c r="Y967" s="891"/>
      <c r="Z967" s="891"/>
    </row>
    <row r="968" spans="1:26"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c r="W968" s="891"/>
      <c r="X968" s="891"/>
      <c r="Y968" s="891"/>
      <c r="Z968" s="891"/>
    </row>
    <row r="969" spans="1:26"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c r="W969" s="891"/>
      <c r="X969" s="891"/>
      <c r="Y969" s="891"/>
      <c r="Z969" s="891"/>
    </row>
    <row r="970" spans="1:26"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c r="W970" s="891"/>
      <c r="X970" s="891"/>
      <c r="Y970" s="891"/>
      <c r="Z970" s="891"/>
    </row>
    <row r="971" spans="1:26"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c r="W971" s="891"/>
      <c r="X971" s="891"/>
      <c r="Y971" s="891"/>
      <c r="Z971" s="891"/>
    </row>
    <row r="972" spans="1:26"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c r="W972" s="891"/>
      <c r="X972" s="891"/>
      <c r="Y972" s="891"/>
      <c r="Z972" s="891"/>
    </row>
    <row r="973" spans="1:26"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c r="W973" s="891"/>
      <c r="X973" s="891"/>
      <c r="Y973" s="891"/>
      <c r="Z973" s="891"/>
    </row>
    <row r="974" spans="1:26"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c r="W974" s="891"/>
      <c r="X974" s="891"/>
      <c r="Y974" s="891"/>
      <c r="Z974" s="891"/>
    </row>
    <row r="975" spans="1:26"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c r="W975" s="891"/>
      <c r="X975" s="891"/>
      <c r="Y975" s="891"/>
      <c r="Z975" s="891"/>
    </row>
    <row r="976" spans="1:26"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c r="W976" s="891"/>
      <c r="X976" s="891"/>
      <c r="Y976" s="891"/>
      <c r="Z976" s="891"/>
    </row>
    <row r="977" spans="1:26"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c r="W977" s="891"/>
      <c r="X977" s="891"/>
      <c r="Y977" s="891"/>
      <c r="Z977" s="891"/>
    </row>
    <row r="978" spans="1:26"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c r="W978" s="891"/>
      <c r="X978" s="891"/>
      <c r="Y978" s="891"/>
      <c r="Z978" s="891"/>
    </row>
    <row r="979" spans="1:26"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c r="W979" s="891"/>
      <c r="X979" s="891"/>
      <c r="Y979" s="891"/>
      <c r="Z979" s="891"/>
    </row>
    <row r="980" spans="1:26"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c r="W980" s="891"/>
      <c r="X980" s="891"/>
      <c r="Y980" s="891"/>
      <c r="Z980" s="891"/>
    </row>
    <row r="981" spans="1:26"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c r="W981" s="891"/>
      <c r="X981" s="891"/>
      <c r="Y981" s="891"/>
      <c r="Z981" s="891"/>
    </row>
    <row r="982" spans="1:26"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c r="W982" s="891"/>
      <c r="X982" s="891"/>
      <c r="Y982" s="891"/>
      <c r="Z982" s="891"/>
    </row>
    <row r="983" spans="1:26"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c r="W983" s="891"/>
      <c r="X983" s="891"/>
      <c r="Y983" s="891"/>
      <c r="Z983" s="891"/>
    </row>
    <row r="984" spans="1:26"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c r="W984" s="891"/>
      <c r="X984" s="891"/>
      <c r="Y984" s="891"/>
      <c r="Z984" s="891"/>
    </row>
    <row r="985" spans="1:26"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c r="W985" s="891"/>
      <c r="X985" s="891"/>
      <c r="Y985" s="891"/>
      <c r="Z985" s="891"/>
    </row>
    <row r="986" spans="1:26"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c r="W986" s="891"/>
      <c r="X986" s="891"/>
      <c r="Y986" s="891"/>
      <c r="Z986" s="891"/>
    </row>
    <row r="987" spans="1:26"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c r="W987" s="891"/>
      <c r="X987" s="891"/>
      <c r="Y987" s="891"/>
      <c r="Z987" s="891"/>
    </row>
    <row r="988" spans="1:26"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c r="W988" s="891"/>
      <c r="X988" s="891"/>
      <c r="Y988" s="891"/>
      <c r="Z988" s="891"/>
    </row>
    <row r="989" spans="1:26"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c r="W989" s="891"/>
      <c r="X989" s="891"/>
      <c r="Y989" s="891"/>
      <c r="Z989" s="891"/>
    </row>
    <row r="990" spans="1:26"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c r="W990" s="891"/>
      <c r="X990" s="891"/>
      <c r="Y990" s="891"/>
      <c r="Z990" s="891"/>
    </row>
    <row r="991" spans="1:26"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c r="W991" s="891"/>
      <c r="X991" s="891"/>
      <c r="Y991" s="891"/>
      <c r="Z991" s="891"/>
    </row>
    <row r="992" spans="1:26"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c r="W992" s="891"/>
      <c r="X992" s="891"/>
      <c r="Y992" s="891"/>
      <c r="Z992" s="891"/>
    </row>
    <row r="993" spans="1:26"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c r="W993" s="891"/>
      <c r="X993" s="891"/>
      <c r="Y993" s="891"/>
      <c r="Z993" s="891"/>
    </row>
    <row r="994" spans="1:26"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c r="W994" s="891"/>
      <c r="X994" s="891"/>
      <c r="Y994" s="891"/>
      <c r="Z994" s="891"/>
    </row>
    <row r="995" spans="1:26"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c r="W995" s="891"/>
      <c r="X995" s="891"/>
      <c r="Y995" s="891"/>
      <c r="Z995" s="891"/>
    </row>
    <row r="996" spans="1:26"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c r="W996" s="891"/>
      <c r="X996" s="891"/>
      <c r="Y996" s="891"/>
      <c r="Z996" s="891"/>
    </row>
    <row r="997" spans="1:26"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c r="U997" s="891"/>
      <c r="V997" s="891"/>
      <c r="W997" s="891"/>
      <c r="X997" s="891"/>
      <c r="Y997" s="891"/>
      <c r="Z997" s="891"/>
    </row>
    <row r="998" spans="1:26"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c r="U998" s="891"/>
      <c r="V998" s="891"/>
      <c r="W998" s="891"/>
      <c r="X998" s="891"/>
      <c r="Y998" s="891"/>
      <c r="Z998" s="891"/>
    </row>
    <row r="999" spans="1:26"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c r="U999" s="891"/>
      <c r="V999" s="891"/>
      <c r="W999" s="891"/>
      <c r="X999" s="891"/>
      <c r="Y999" s="891"/>
      <c r="Z999" s="891"/>
    </row>
    <row r="1000" spans="1:26"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c r="U1000" s="891"/>
      <c r="V1000" s="891"/>
      <c r="W1000" s="891"/>
      <c r="X1000" s="891"/>
      <c r="Y1000" s="891"/>
      <c r="Z1000" s="891"/>
    </row>
  </sheetData>
  <mergeCells count="6">
    <mergeCell ref="B1:E1"/>
    <mergeCell ref="B2:E2"/>
    <mergeCell ref="B3:E3"/>
    <mergeCell ref="B4:B5"/>
    <mergeCell ref="C4:C5"/>
    <mergeCell ref="D4:E4"/>
  </mergeCells>
  <pageMargins left="0.39370078740157483" right="0.39370078740157483" top="0.51181102362204722" bottom="0.51181102362204722" header="0" footer="0"/>
  <pageSetup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0"/>
  <sheetViews>
    <sheetView showGridLines="0" zoomScale="80" zoomScaleNormal="80" workbookViewId="0">
      <selection activeCell="F15" sqref="F15"/>
    </sheetView>
  </sheetViews>
  <sheetFormatPr defaultColWidth="14.42578125" defaultRowHeight="15" customHeight="1"/>
  <cols>
    <col min="1" max="1" width="8.5703125" style="890" customWidth="1"/>
    <col min="2" max="2" width="7.42578125" style="890" customWidth="1"/>
    <col min="3" max="3" width="35" style="890" bestFit="1" customWidth="1"/>
    <col min="4" max="6" width="13" style="890" customWidth="1"/>
    <col min="7" max="7" width="15.85546875" style="890" customWidth="1"/>
    <col min="8" max="8" width="15" style="890" customWidth="1"/>
    <col min="9" max="9" width="15.28515625" style="890" bestFit="1" customWidth="1"/>
    <col min="10" max="10" width="18.28515625" style="890" customWidth="1"/>
    <col min="11" max="11" width="8.42578125" style="890" customWidth="1"/>
    <col min="12" max="12" width="13.42578125" style="890" bestFit="1" customWidth="1"/>
    <col min="13" max="16" width="8.42578125" style="1035" customWidth="1"/>
    <col min="17" max="19" width="8.42578125" style="890" customWidth="1"/>
    <col min="20" max="16384" width="14.42578125" style="890"/>
  </cols>
  <sheetData>
    <row r="1" spans="1:27" ht="15.75" customHeight="1">
      <c r="A1" s="892"/>
      <c r="B1" s="2606" t="s">
        <v>983</v>
      </c>
      <c r="C1" s="2605"/>
      <c r="D1" s="2605"/>
      <c r="E1" s="2605"/>
      <c r="F1" s="2605"/>
      <c r="G1" s="2605"/>
      <c r="H1" s="2605"/>
      <c r="I1" s="2605"/>
      <c r="J1" s="892"/>
      <c r="K1" s="892"/>
      <c r="L1" s="892"/>
      <c r="M1" s="920"/>
      <c r="N1" s="920"/>
      <c r="O1" s="920"/>
      <c r="P1" s="920"/>
      <c r="Q1" s="892"/>
      <c r="R1" s="892"/>
      <c r="S1" s="892"/>
      <c r="T1" s="891"/>
      <c r="U1" s="891"/>
      <c r="V1" s="891"/>
      <c r="W1" s="891"/>
      <c r="X1" s="891"/>
      <c r="Y1" s="891"/>
      <c r="Z1" s="891"/>
      <c r="AA1" s="891"/>
    </row>
    <row r="2" spans="1:27" ht="15.75" customHeight="1">
      <c r="A2" s="892"/>
      <c r="B2" s="2606" t="s">
        <v>982</v>
      </c>
      <c r="C2" s="2605"/>
      <c r="D2" s="2605"/>
      <c r="E2" s="2605"/>
      <c r="F2" s="2605"/>
      <c r="G2" s="2605"/>
      <c r="H2" s="2605"/>
      <c r="I2" s="2605"/>
      <c r="J2" s="892"/>
      <c r="K2" s="892"/>
      <c r="L2" s="892"/>
      <c r="M2" s="920"/>
      <c r="N2" s="920"/>
      <c r="O2" s="920"/>
      <c r="P2" s="920"/>
      <c r="Q2" s="892"/>
      <c r="R2" s="892"/>
      <c r="S2" s="892"/>
      <c r="T2" s="891"/>
      <c r="U2" s="891"/>
      <c r="V2" s="891"/>
      <c r="W2" s="891"/>
      <c r="X2" s="891"/>
      <c r="Y2" s="891"/>
      <c r="Z2" s="891"/>
      <c r="AA2" s="891"/>
    </row>
    <row r="3" spans="1:27" ht="15.75" customHeight="1">
      <c r="A3" s="892"/>
      <c r="B3" s="2606" t="s">
        <v>962</v>
      </c>
      <c r="C3" s="2605"/>
      <c r="D3" s="2605"/>
      <c r="E3" s="2605"/>
      <c r="F3" s="2605"/>
      <c r="G3" s="2605"/>
      <c r="H3" s="2605"/>
      <c r="I3" s="2605"/>
      <c r="J3" s="892"/>
      <c r="K3" s="892"/>
      <c r="L3" s="892"/>
      <c r="M3" s="920"/>
      <c r="N3" s="920"/>
      <c r="O3" s="920"/>
      <c r="P3" s="920"/>
      <c r="Q3" s="892"/>
      <c r="R3" s="892"/>
      <c r="S3" s="892"/>
      <c r="T3" s="891"/>
      <c r="U3" s="891"/>
      <c r="V3" s="891"/>
      <c r="W3" s="891"/>
      <c r="X3" s="891"/>
      <c r="Y3" s="891"/>
      <c r="Z3" s="891"/>
      <c r="AA3" s="891"/>
    </row>
    <row r="4" spans="1:27" ht="15.75" customHeight="1" thickBot="1">
      <c r="A4" s="892"/>
      <c r="B4" s="892"/>
      <c r="C4" s="2625" t="s">
        <v>981</v>
      </c>
      <c r="D4" s="2605"/>
      <c r="E4" s="2605"/>
      <c r="F4" s="2605"/>
      <c r="G4" s="2605"/>
      <c r="H4" s="2605"/>
      <c r="I4" s="2605"/>
      <c r="J4" s="892"/>
      <c r="K4" s="892"/>
      <c r="L4" s="892"/>
      <c r="M4" s="920"/>
      <c r="N4" s="920"/>
      <c r="O4" s="920"/>
      <c r="P4" s="920"/>
      <c r="Q4" s="892"/>
      <c r="R4" s="892"/>
      <c r="S4" s="892"/>
      <c r="T4" s="891"/>
      <c r="U4" s="891"/>
      <c r="V4" s="891"/>
      <c r="W4" s="891"/>
      <c r="X4" s="891"/>
      <c r="Y4" s="891"/>
      <c r="Z4" s="891"/>
      <c r="AA4" s="891"/>
    </row>
    <row r="5" spans="1:27" ht="33" customHeight="1" thickTop="1">
      <c r="A5" s="892"/>
      <c r="B5" s="2630" t="s">
        <v>141</v>
      </c>
      <c r="C5" s="2632" t="s">
        <v>980</v>
      </c>
      <c r="D5" s="2621" t="s">
        <v>308</v>
      </c>
      <c r="E5" s="2599"/>
      <c r="F5" s="2599"/>
      <c r="G5" s="2621" t="s">
        <v>307</v>
      </c>
      <c r="H5" s="2599"/>
      <c r="I5" s="2600"/>
      <c r="J5" s="892"/>
      <c r="K5" s="892"/>
      <c r="L5" s="892"/>
      <c r="M5" s="920"/>
      <c r="N5" s="920"/>
      <c r="O5" s="920"/>
      <c r="P5" s="920"/>
      <c r="Q5" s="892"/>
      <c r="R5" s="892"/>
      <c r="S5" s="892"/>
      <c r="T5" s="891"/>
      <c r="U5" s="891"/>
      <c r="V5" s="891"/>
      <c r="W5" s="891"/>
      <c r="X5" s="891"/>
      <c r="Y5" s="891"/>
      <c r="Z5" s="891"/>
      <c r="AA5" s="891"/>
    </row>
    <row r="6" spans="1:27" ht="33" customHeight="1">
      <c r="A6" s="892"/>
      <c r="B6" s="2631"/>
      <c r="C6" s="2619"/>
      <c r="D6" s="1061" t="s">
        <v>67</v>
      </c>
      <c r="E6" s="1061" t="s">
        <v>280</v>
      </c>
      <c r="F6" s="1062" t="s">
        <v>979</v>
      </c>
      <c r="G6" s="1061" t="s">
        <v>67</v>
      </c>
      <c r="H6" s="1061" t="s">
        <v>280</v>
      </c>
      <c r="I6" s="1033" t="s">
        <v>979</v>
      </c>
      <c r="J6" s="892"/>
      <c r="K6" s="892"/>
      <c r="L6" s="892"/>
      <c r="M6" s="920"/>
      <c r="N6" s="920"/>
      <c r="O6" s="920"/>
      <c r="P6" s="920"/>
      <c r="Q6" s="892"/>
      <c r="R6" s="892"/>
      <c r="S6" s="892"/>
      <c r="T6" s="891"/>
      <c r="U6" s="891"/>
      <c r="V6" s="891"/>
      <c r="W6" s="891"/>
      <c r="X6" s="891"/>
      <c r="Y6" s="891"/>
      <c r="Z6" s="891"/>
      <c r="AA6" s="891"/>
    </row>
    <row r="7" spans="1:27" ht="33" customHeight="1">
      <c r="A7" s="892"/>
      <c r="B7" s="1056">
        <v>1</v>
      </c>
      <c r="C7" s="1060" t="s">
        <v>978</v>
      </c>
      <c r="D7" s="1058">
        <v>8001.7100609999998</v>
      </c>
      <c r="E7" s="1059">
        <v>9525.3733769999999</v>
      </c>
      <c r="F7" s="1059">
        <f t="shared" ref="F7:F15" si="0">E7/D7*100-100</f>
        <v>19.041721136913864</v>
      </c>
      <c r="G7" s="1058">
        <v>114564.691059</v>
      </c>
      <c r="H7" s="1058">
        <v>88618.418222000008</v>
      </c>
      <c r="I7" s="1057">
        <f t="shared" ref="I7:I21" si="1">H7/G7*100-100</f>
        <v>-22.647704626234145</v>
      </c>
      <c r="J7" s="892"/>
      <c r="K7" s="892"/>
      <c r="L7" s="892"/>
      <c r="M7" s="920"/>
      <c r="N7" s="920"/>
      <c r="O7" s="920"/>
      <c r="P7" s="920"/>
      <c r="Q7" s="897"/>
      <c r="R7" s="892"/>
      <c r="S7" s="892"/>
      <c r="T7" s="891"/>
      <c r="U7" s="891"/>
      <c r="V7" s="891"/>
      <c r="W7" s="891"/>
      <c r="X7" s="891"/>
      <c r="Y7" s="891"/>
      <c r="Z7" s="891"/>
      <c r="AA7" s="891"/>
    </row>
    <row r="8" spans="1:27" ht="33" customHeight="1">
      <c r="A8" s="892"/>
      <c r="B8" s="1056">
        <v>2</v>
      </c>
      <c r="C8" s="1054" t="s">
        <v>977</v>
      </c>
      <c r="D8" s="1052">
        <v>709.67226100000005</v>
      </c>
      <c r="E8" s="1053">
        <v>542.33450700000003</v>
      </c>
      <c r="F8" s="1053">
        <f t="shared" si="0"/>
        <v>-23.579582181245769</v>
      </c>
      <c r="G8" s="1052">
        <v>41937.046889000005</v>
      </c>
      <c r="H8" s="1052">
        <v>37033.490212000004</v>
      </c>
      <c r="I8" s="1051">
        <f t="shared" si="1"/>
        <v>-11.692660882820036</v>
      </c>
      <c r="J8" s="892"/>
      <c r="K8" s="892"/>
      <c r="L8" s="892"/>
      <c r="M8" s="920"/>
      <c r="N8" s="920"/>
      <c r="O8" s="920"/>
      <c r="P8" s="920"/>
      <c r="Q8" s="892"/>
      <c r="R8" s="892"/>
      <c r="S8" s="892"/>
      <c r="T8" s="891"/>
      <c r="U8" s="891"/>
      <c r="V8" s="891"/>
      <c r="W8" s="891"/>
      <c r="X8" s="891"/>
      <c r="Y8" s="891"/>
      <c r="Z8" s="891"/>
      <c r="AA8" s="891"/>
    </row>
    <row r="9" spans="1:27" s="1001" customFormat="1" ht="33" customHeight="1">
      <c r="A9" s="1003"/>
      <c r="B9" s="1050">
        <v>3</v>
      </c>
      <c r="C9" s="1049" t="s">
        <v>976</v>
      </c>
      <c r="D9" s="1048">
        <v>743.44555700000001</v>
      </c>
      <c r="E9" s="1047">
        <v>1284.652953</v>
      </c>
      <c r="F9" s="1047">
        <f t="shared" si="0"/>
        <v>72.797179417402845</v>
      </c>
      <c r="G9" s="1048">
        <v>59026.346943999997</v>
      </c>
      <c r="H9" s="1048">
        <v>62662.352794000006</v>
      </c>
      <c r="I9" s="1045">
        <f t="shared" si="1"/>
        <v>6.1599709930373763</v>
      </c>
      <c r="J9" s="1003"/>
      <c r="K9" s="1003"/>
      <c r="L9" s="1003"/>
      <c r="M9" s="1044"/>
      <c r="N9" s="1044"/>
      <c r="O9" s="1044"/>
      <c r="P9" s="1044"/>
      <c r="Q9" s="1003"/>
      <c r="R9" s="1003"/>
      <c r="S9" s="1003"/>
      <c r="T9" s="1002"/>
      <c r="U9" s="1002"/>
      <c r="V9" s="1002"/>
      <c r="W9" s="1002"/>
      <c r="X9" s="1002"/>
      <c r="Y9" s="1002"/>
      <c r="Z9" s="1002"/>
      <c r="AA9" s="1002"/>
    </row>
    <row r="10" spans="1:27" ht="33" customHeight="1">
      <c r="A10" s="892"/>
      <c r="B10" s="1056">
        <v>4</v>
      </c>
      <c r="C10" s="1054" t="s">
        <v>975</v>
      </c>
      <c r="D10" s="1052">
        <v>7376.9916510000003</v>
      </c>
      <c r="E10" s="1053">
        <v>7708.5819709999996</v>
      </c>
      <c r="F10" s="1053">
        <f t="shared" si="0"/>
        <v>4.49492605776571</v>
      </c>
      <c r="G10" s="1052">
        <v>36729.052222999999</v>
      </c>
      <c r="H10" s="1052">
        <v>36944.564140999995</v>
      </c>
      <c r="I10" s="1051">
        <f t="shared" si="1"/>
        <v>0.58676144620208959</v>
      </c>
      <c r="J10" s="892"/>
      <c r="K10" s="892"/>
      <c r="L10" s="892"/>
      <c r="M10" s="920"/>
      <c r="N10" s="920"/>
      <c r="O10" s="920"/>
      <c r="P10" s="920"/>
      <c r="Q10" s="892"/>
      <c r="R10" s="892"/>
      <c r="S10" s="892"/>
      <c r="T10" s="891"/>
      <c r="U10" s="891"/>
      <c r="V10" s="891"/>
      <c r="W10" s="891"/>
      <c r="X10" s="891"/>
      <c r="Y10" s="891"/>
      <c r="Z10" s="891"/>
      <c r="AA10" s="891"/>
    </row>
    <row r="11" spans="1:27" ht="33" customHeight="1">
      <c r="A11" s="892"/>
      <c r="B11" s="1056">
        <v>5</v>
      </c>
      <c r="C11" s="1054" t="s">
        <v>974</v>
      </c>
      <c r="D11" s="1052">
        <v>6690.9612870000001</v>
      </c>
      <c r="E11" s="1053">
        <v>7273.1325729999999</v>
      </c>
      <c r="F11" s="1053">
        <f t="shared" si="0"/>
        <v>8.7008616703718076</v>
      </c>
      <c r="G11" s="1052">
        <v>32372.760449000001</v>
      </c>
      <c r="H11" s="1052">
        <v>23401.967230000002</v>
      </c>
      <c r="I11" s="1051">
        <f t="shared" si="1"/>
        <v>-27.710930716373639</v>
      </c>
      <c r="J11" s="892"/>
      <c r="K11" s="892"/>
      <c r="L11" s="892"/>
      <c r="M11" s="920"/>
      <c r="N11" s="920"/>
      <c r="O11" s="920"/>
      <c r="P11" s="920"/>
      <c r="Q11" s="892"/>
      <c r="R11" s="892"/>
      <c r="S11" s="892"/>
      <c r="T11" s="891"/>
      <c r="U11" s="891"/>
      <c r="V11" s="891"/>
      <c r="W11" s="891"/>
      <c r="X11" s="891"/>
      <c r="Y11" s="891"/>
      <c r="Z11" s="891"/>
      <c r="AA11" s="891"/>
    </row>
    <row r="12" spans="1:27" ht="33" customHeight="1">
      <c r="A12" s="892"/>
      <c r="B12" s="1056">
        <v>6</v>
      </c>
      <c r="C12" s="1054" t="s">
        <v>973</v>
      </c>
      <c r="D12" s="1052">
        <v>239.81714700000001</v>
      </c>
      <c r="E12" s="1053">
        <v>522.59251500000005</v>
      </c>
      <c r="F12" s="1053">
        <f t="shared" si="0"/>
        <v>117.91290636945155</v>
      </c>
      <c r="G12" s="1052">
        <v>12256.466321</v>
      </c>
      <c r="H12" s="1052">
        <v>14185.776958999999</v>
      </c>
      <c r="I12" s="1051">
        <f t="shared" si="1"/>
        <v>15.74116541808101</v>
      </c>
      <c r="J12" s="892"/>
      <c r="K12" s="892"/>
      <c r="L12" s="892"/>
      <c r="M12" s="920"/>
      <c r="N12" s="920"/>
      <c r="O12" s="920"/>
      <c r="P12" s="920"/>
      <c r="Q12" s="892"/>
      <c r="R12" s="892"/>
      <c r="S12" s="892"/>
      <c r="T12" s="891"/>
      <c r="U12" s="891"/>
      <c r="V12" s="891"/>
      <c r="W12" s="891"/>
      <c r="X12" s="891"/>
      <c r="Y12" s="891"/>
      <c r="Z12" s="891"/>
      <c r="AA12" s="891"/>
    </row>
    <row r="13" spans="1:27" ht="33" customHeight="1">
      <c r="A13" s="892"/>
      <c r="B13" s="1056">
        <v>7</v>
      </c>
      <c r="C13" s="1054" t="s">
        <v>972</v>
      </c>
      <c r="D13" s="1052">
        <v>2898.3927319999998</v>
      </c>
      <c r="E13" s="1053">
        <v>3983.8679670000001</v>
      </c>
      <c r="F13" s="1053">
        <f t="shared" si="0"/>
        <v>37.450936962948475</v>
      </c>
      <c r="G13" s="1052">
        <v>9705.1318099999989</v>
      </c>
      <c r="H13" s="1052">
        <v>8983.3491959999992</v>
      </c>
      <c r="I13" s="1051">
        <f t="shared" si="1"/>
        <v>-7.4371232470669497</v>
      </c>
      <c r="J13" s="892"/>
      <c r="K13" s="892"/>
      <c r="L13" s="892"/>
      <c r="M13" s="920"/>
      <c r="N13" s="920"/>
      <c r="O13" s="920"/>
      <c r="P13" s="920"/>
      <c r="Q13" s="892"/>
      <c r="R13" s="892"/>
      <c r="S13" s="892"/>
      <c r="T13" s="891"/>
      <c r="U13" s="891"/>
      <c r="V13" s="891"/>
      <c r="W13" s="891"/>
      <c r="X13" s="891"/>
      <c r="Y13" s="891"/>
      <c r="Z13" s="891"/>
      <c r="AA13" s="891"/>
    </row>
    <row r="14" spans="1:27" ht="33" customHeight="1">
      <c r="A14" s="892"/>
      <c r="B14" s="1056">
        <v>8</v>
      </c>
      <c r="C14" s="1054" t="s">
        <v>971</v>
      </c>
      <c r="D14" s="1052">
        <v>25.784144999999999</v>
      </c>
      <c r="E14" s="1053">
        <v>63.809151999999997</v>
      </c>
      <c r="F14" s="1053">
        <f t="shared" si="0"/>
        <v>147.47437621065194</v>
      </c>
      <c r="G14" s="1052">
        <v>4555.8344079999997</v>
      </c>
      <c r="H14" s="1052">
        <v>4740.9553919999998</v>
      </c>
      <c r="I14" s="1051">
        <f t="shared" si="1"/>
        <v>4.0633826303021294</v>
      </c>
      <c r="J14" s="892"/>
      <c r="K14" s="892"/>
      <c r="L14" s="892"/>
      <c r="M14" s="920"/>
      <c r="N14" s="920"/>
      <c r="O14" s="920"/>
      <c r="P14" s="920"/>
      <c r="Q14" s="892"/>
      <c r="R14" s="892"/>
      <c r="S14" s="892"/>
      <c r="T14" s="891"/>
      <c r="U14" s="891"/>
      <c r="V14" s="891"/>
      <c r="W14" s="891"/>
      <c r="X14" s="891"/>
      <c r="Y14" s="891"/>
      <c r="Z14" s="891"/>
      <c r="AA14" s="891"/>
    </row>
    <row r="15" spans="1:27" ht="33" customHeight="1">
      <c r="A15" s="892"/>
      <c r="B15" s="1056">
        <v>9</v>
      </c>
      <c r="C15" s="1054" t="s">
        <v>970</v>
      </c>
      <c r="D15" s="1052">
        <v>135.24425399999998</v>
      </c>
      <c r="E15" s="1053">
        <v>128.23853800000001</v>
      </c>
      <c r="F15" s="1053">
        <f t="shared" si="0"/>
        <v>-5.1800470576738746</v>
      </c>
      <c r="G15" s="1052">
        <v>4417.6775850000004</v>
      </c>
      <c r="H15" s="1052">
        <v>6608.7130749999997</v>
      </c>
      <c r="I15" s="1051">
        <f t="shared" si="1"/>
        <v>49.596998600340356</v>
      </c>
      <c r="J15" s="892"/>
      <c r="K15" s="892"/>
      <c r="L15" s="892"/>
      <c r="M15" s="920"/>
      <c r="N15" s="920"/>
      <c r="O15" s="920"/>
      <c r="P15" s="920"/>
      <c r="Q15" s="892"/>
      <c r="R15" s="892"/>
      <c r="S15" s="892"/>
      <c r="T15" s="891"/>
      <c r="U15" s="891"/>
      <c r="V15" s="891"/>
      <c r="W15" s="891"/>
      <c r="X15" s="891"/>
      <c r="Y15" s="891"/>
      <c r="Z15" s="891"/>
      <c r="AA15" s="891"/>
    </row>
    <row r="16" spans="1:27" ht="33" customHeight="1">
      <c r="A16" s="892"/>
      <c r="B16" s="1056">
        <v>10</v>
      </c>
      <c r="C16" s="1054" t="s">
        <v>969</v>
      </c>
      <c r="D16" s="1052">
        <v>0</v>
      </c>
      <c r="E16" s="1053">
        <v>0</v>
      </c>
      <c r="F16" s="1053" t="s">
        <v>71</v>
      </c>
      <c r="G16" s="1052">
        <v>1551.790338</v>
      </c>
      <c r="H16" s="1052">
        <v>545.22964200000001</v>
      </c>
      <c r="I16" s="1051">
        <f t="shared" si="1"/>
        <v>-64.864477587693301</v>
      </c>
      <c r="J16" s="892"/>
      <c r="K16" s="892"/>
      <c r="L16" s="892"/>
      <c r="M16" s="920"/>
      <c r="N16" s="920"/>
      <c r="O16" s="920"/>
      <c r="P16" s="920"/>
      <c r="Q16" s="892"/>
      <c r="R16" s="892"/>
      <c r="S16" s="892"/>
      <c r="T16" s="891"/>
      <c r="U16" s="891"/>
      <c r="V16" s="891"/>
      <c r="W16" s="891"/>
      <c r="X16" s="891"/>
      <c r="Y16" s="891"/>
      <c r="Z16" s="891"/>
      <c r="AA16" s="891"/>
    </row>
    <row r="17" spans="1:27" ht="33" customHeight="1">
      <c r="A17" s="892"/>
      <c r="B17" s="1056">
        <v>11</v>
      </c>
      <c r="C17" s="1054" t="s">
        <v>968</v>
      </c>
      <c r="D17" s="1052">
        <v>0</v>
      </c>
      <c r="E17" s="1052">
        <v>0</v>
      </c>
      <c r="F17" s="1052" t="s">
        <v>71</v>
      </c>
      <c r="G17" s="1052">
        <v>815.38476600000001</v>
      </c>
      <c r="H17" s="1052">
        <v>259.45219800000001</v>
      </c>
      <c r="I17" s="1051">
        <f t="shared" si="1"/>
        <v>-68.180396688941812</v>
      </c>
      <c r="J17" s="892"/>
      <c r="K17" s="892"/>
      <c r="L17" s="892"/>
      <c r="M17" s="920"/>
      <c r="N17" s="920"/>
      <c r="O17" s="920"/>
      <c r="P17" s="920"/>
      <c r="Q17" s="892"/>
      <c r="R17" s="892"/>
      <c r="S17" s="892"/>
      <c r="T17" s="891"/>
      <c r="U17" s="891"/>
      <c r="V17" s="891"/>
      <c r="W17" s="891"/>
      <c r="X17" s="891"/>
      <c r="Y17" s="891"/>
      <c r="Z17" s="891"/>
      <c r="AA17" s="891"/>
    </row>
    <row r="18" spans="1:27" ht="33" customHeight="1">
      <c r="A18" s="892"/>
      <c r="B18" s="1056">
        <v>12</v>
      </c>
      <c r="C18" s="1054" t="s">
        <v>967</v>
      </c>
      <c r="D18" s="1052">
        <v>33.035286999999997</v>
      </c>
      <c r="E18" s="1053">
        <v>13.473341999999999</v>
      </c>
      <c r="F18" s="1053">
        <f>E18/D18*100-100</f>
        <v>-59.215302110134537</v>
      </c>
      <c r="G18" s="1052">
        <v>329.69572800000003</v>
      </c>
      <c r="H18" s="1052">
        <v>325.18620299999998</v>
      </c>
      <c r="I18" s="1051">
        <f t="shared" si="1"/>
        <v>-1.3677838737419279</v>
      </c>
      <c r="J18" s="892"/>
      <c r="K18" s="892"/>
      <c r="L18" s="892"/>
      <c r="M18" s="920"/>
      <c r="N18" s="920"/>
      <c r="O18" s="920"/>
      <c r="P18" s="920"/>
      <c r="Q18" s="892"/>
      <c r="R18" s="892"/>
      <c r="S18" s="892"/>
      <c r="T18" s="891"/>
      <c r="U18" s="891"/>
      <c r="V18" s="891"/>
      <c r="W18" s="891"/>
      <c r="X18" s="891"/>
      <c r="Y18" s="891"/>
      <c r="Z18" s="891"/>
      <c r="AA18" s="891"/>
    </row>
    <row r="19" spans="1:27" ht="33" customHeight="1">
      <c r="A19" s="892"/>
      <c r="B19" s="1055">
        <v>13</v>
      </c>
      <c r="C19" s="1054" t="s">
        <v>966</v>
      </c>
      <c r="D19" s="1052">
        <v>296.95112600000004</v>
      </c>
      <c r="E19" s="1053">
        <v>0</v>
      </c>
      <c r="F19" s="1053">
        <f>E19/D19*100-100</f>
        <v>-100</v>
      </c>
      <c r="G19" s="1052">
        <v>13141.945736</v>
      </c>
      <c r="H19" s="1052">
        <v>2167.6478609999999</v>
      </c>
      <c r="I19" s="1051">
        <f t="shared" si="1"/>
        <v>-83.505883340682814</v>
      </c>
      <c r="J19" s="892"/>
      <c r="K19" s="892"/>
      <c r="L19" s="892"/>
      <c r="M19" s="920"/>
      <c r="N19" s="920"/>
      <c r="O19" s="920"/>
      <c r="P19" s="920"/>
      <c r="Q19" s="892"/>
      <c r="R19" s="892"/>
      <c r="S19" s="892"/>
      <c r="T19" s="891"/>
      <c r="U19" s="891"/>
      <c r="V19" s="891"/>
      <c r="W19" s="891"/>
      <c r="X19" s="891"/>
      <c r="Y19" s="891"/>
      <c r="Z19" s="891"/>
      <c r="AA19" s="891"/>
    </row>
    <row r="20" spans="1:27" s="1001" customFormat="1" ht="33" customHeight="1">
      <c r="A20" s="1003"/>
      <c r="B20" s="1050">
        <v>14</v>
      </c>
      <c r="C20" s="1049" t="s">
        <v>965</v>
      </c>
      <c r="D20" s="1048">
        <v>14.764581999996135</v>
      </c>
      <c r="E20" s="1047">
        <v>3.6011569411299071E-2</v>
      </c>
      <c r="F20" s="1047">
        <f>E20/D20*100-100</f>
        <v>-99.756094893771404</v>
      </c>
      <c r="G20" s="1046">
        <v>3545.5390399999551</v>
      </c>
      <c r="H20" s="1046">
        <v>5792.7574429494171</v>
      </c>
      <c r="I20" s="1045">
        <f t="shared" si="1"/>
        <v>63.381572663475453</v>
      </c>
      <c r="J20" s="1003"/>
      <c r="K20" s="1003"/>
      <c r="L20" s="1003"/>
      <c r="M20" s="1044"/>
      <c r="N20" s="1044"/>
      <c r="O20" s="1044"/>
      <c r="P20" s="1044"/>
      <c r="Q20" s="1003"/>
      <c r="R20" s="1003"/>
      <c r="S20" s="1003"/>
      <c r="T20" s="1002"/>
      <c r="U20" s="1002"/>
      <c r="V20" s="1002"/>
      <c r="W20" s="1002"/>
      <c r="X20" s="1002"/>
      <c r="Y20" s="1002"/>
      <c r="Z20" s="1002"/>
      <c r="AA20" s="1002"/>
    </row>
    <row r="21" spans="1:27" ht="33" customHeight="1" thickBot="1">
      <c r="A21" s="892"/>
      <c r="B21" s="1043"/>
      <c r="C21" s="1042" t="s">
        <v>306</v>
      </c>
      <c r="D21" s="1041">
        <f>SUM(D7:D20)</f>
        <v>27166.770089999998</v>
      </c>
      <c r="E21" s="1041">
        <f>SUM(E7:E20)</f>
        <v>31046.092906569414</v>
      </c>
      <c r="F21" s="1041">
        <f>E21/D21*100-100</f>
        <v>14.279661526628743</v>
      </c>
      <c r="G21" s="1041">
        <f>SUM(G7:G20)</f>
        <v>334949.363296</v>
      </c>
      <c r="H21" s="1041">
        <f>SUM(H7:H20)</f>
        <v>292269.86056794936</v>
      </c>
      <c r="I21" s="1040">
        <f t="shared" si="1"/>
        <v>-12.742076088179957</v>
      </c>
      <c r="J21" s="892"/>
      <c r="K21" s="892"/>
      <c r="L21" s="892"/>
      <c r="M21" s="920"/>
      <c r="N21" s="920"/>
      <c r="O21" s="920"/>
      <c r="P21" s="920"/>
      <c r="Q21" s="892"/>
      <c r="R21" s="892"/>
      <c r="S21" s="892"/>
      <c r="T21" s="891"/>
      <c r="U21" s="891"/>
      <c r="V21" s="891"/>
      <c r="W21" s="891"/>
      <c r="X21" s="891"/>
      <c r="Y21" s="891"/>
      <c r="Z21" s="891"/>
      <c r="AA21" s="891"/>
    </row>
    <row r="22" spans="1:27" ht="23.25" customHeight="1" thickTop="1">
      <c r="A22" s="892"/>
      <c r="B22" s="892" t="s">
        <v>698</v>
      </c>
      <c r="C22" s="892"/>
      <c r="D22" s="892"/>
      <c r="E22" s="892"/>
      <c r="F22" s="892"/>
      <c r="G22" s="920"/>
      <c r="H22" s="920"/>
      <c r="I22" s="920"/>
      <c r="J22" s="892"/>
      <c r="K22" s="892"/>
      <c r="L22" s="892"/>
      <c r="M22" s="920"/>
      <c r="N22" s="920"/>
      <c r="O22" s="920"/>
      <c r="P22" s="920"/>
      <c r="Q22" s="892"/>
      <c r="R22" s="891"/>
      <c r="S22" s="891"/>
      <c r="T22" s="891"/>
      <c r="U22" s="891"/>
      <c r="V22" s="891"/>
      <c r="W22" s="891"/>
      <c r="X22" s="891"/>
      <c r="Y22" s="891"/>
      <c r="Z22" s="891"/>
      <c r="AA22" s="891"/>
    </row>
    <row r="23" spans="1:27" ht="15.75" customHeight="1">
      <c r="A23" s="892"/>
      <c r="B23" s="892"/>
      <c r="C23" s="892"/>
      <c r="D23" s="1039"/>
      <c r="E23" s="1039"/>
      <c r="F23" s="1039"/>
      <c r="G23" s="1039"/>
      <c r="H23" s="1039"/>
      <c r="I23" s="1039"/>
      <c r="J23" s="892"/>
      <c r="K23" s="892"/>
      <c r="L23" s="892"/>
      <c r="M23" s="920"/>
      <c r="N23" s="920"/>
      <c r="O23" s="920"/>
      <c r="P23" s="920"/>
      <c r="Q23" s="892"/>
      <c r="R23" s="892"/>
      <c r="S23" s="892"/>
      <c r="T23" s="891"/>
      <c r="U23" s="891"/>
      <c r="V23" s="891"/>
      <c r="W23" s="891"/>
      <c r="X23" s="891"/>
      <c r="Y23" s="891"/>
      <c r="Z23" s="891"/>
      <c r="AA23" s="891"/>
    </row>
    <row r="24" spans="1:27" ht="15.75" customHeight="1">
      <c r="A24" s="892"/>
      <c r="B24" s="892"/>
      <c r="C24" s="892"/>
      <c r="D24" s="1038"/>
      <c r="E24" s="1038"/>
      <c r="F24" s="1038"/>
      <c r="G24" s="1038"/>
      <c r="H24" s="1038"/>
      <c r="I24" s="1038"/>
      <c r="K24" s="892"/>
      <c r="M24" s="920"/>
      <c r="N24" s="920"/>
      <c r="O24" s="920"/>
      <c r="P24" s="920"/>
      <c r="Q24" s="892"/>
      <c r="R24" s="892"/>
      <c r="S24" s="892"/>
      <c r="T24" s="891"/>
      <c r="U24" s="891"/>
      <c r="V24" s="891"/>
      <c r="W24" s="891"/>
      <c r="X24" s="891"/>
      <c r="Y24" s="891"/>
      <c r="Z24" s="891"/>
      <c r="AA24" s="891"/>
    </row>
    <row r="25" spans="1:27" ht="15.75" customHeight="1">
      <c r="A25" s="892"/>
      <c r="B25" s="892"/>
      <c r="C25" s="892"/>
      <c r="D25" s="897"/>
      <c r="E25" s="897"/>
      <c r="F25" s="897"/>
      <c r="G25" s="897"/>
      <c r="H25" s="897"/>
      <c r="I25" s="897"/>
      <c r="J25" s="892"/>
      <c r="K25" s="892"/>
      <c r="L25" s="892"/>
      <c r="M25" s="920"/>
      <c r="N25" s="920"/>
      <c r="O25" s="920"/>
      <c r="P25" s="920"/>
      <c r="Q25" s="892"/>
      <c r="R25" s="892"/>
      <c r="S25" s="892"/>
      <c r="T25" s="891"/>
      <c r="U25" s="891"/>
      <c r="V25" s="891"/>
      <c r="W25" s="891"/>
      <c r="X25" s="891"/>
      <c r="Y25" s="891"/>
      <c r="Z25" s="891"/>
      <c r="AA25" s="891"/>
    </row>
    <row r="26" spans="1:27" ht="15.75" customHeight="1">
      <c r="A26" s="892"/>
      <c r="B26" s="892"/>
      <c r="C26" s="892"/>
      <c r="D26" s="1037"/>
      <c r="E26" s="1037"/>
      <c r="F26" s="1037"/>
      <c r="G26" s="1037"/>
      <c r="H26" s="1037"/>
      <c r="I26" s="1037"/>
      <c r="J26" s="892"/>
      <c r="K26" s="892"/>
      <c r="L26" s="892"/>
      <c r="M26" s="920"/>
      <c r="N26" s="920"/>
      <c r="O26" s="920"/>
      <c r="P26" s="920"/>
      <c r="Q26" s="892"/>
      <c r="R26" s="892"/>
      <c r="S26" s="892"/>
      <c r="T26" s="891"/>
      <c r="U26" s="891"/>
      <c r="V26" s="891"/>
      <c r="W26" s="891"/>
      <c r="X26" s="891"/>
      <c r="Y26" s="891"/>
      <c r="Z26" s="891"/>
      <c r="AA26" s="891"/>
    </row>
    <row r="27" spans="1:27" ht="15.75" customHeight="1">
      <c r="A27" s="892"/>
      <c r="B27" s="892"/>
      <c r="C27" s="892"/>
      <c r="D27" s="1037"/>
      <c r="E27" s="1037"/>
      <c r="F27" s="1037"/>
      <c r="G27" s="1037"/>
      <c r="H27" s="1037"/>
      <c r="I27" s="1037"/>
      <c r="J27" s="892"/>
      <c r="K27" s="892"/>
      <c r="L27" s="892"/>
      <c r="M27" s="920"/>
      <c r="N27" s="920"/>
      <c r="O27" s="920"/>
      <c r="P27" s="920"/>
      <c r="Q27" s="892"/>
      <c r="R27" s="892"/>
      <c r="S27" s="892"/>
      <c r="T27" s="891"/>
      <c r="U27" s="891"/>
      <c r="V27" s="891"/>
      <c r="W27" s="891"/>
      <c r="X27" s="891"/>
      <c r="Y27" s="891"/>
      <c r="Z27" s="891"/>
      <c r="AA27" s="891"/>
    </row>
    <row r="28" spans="1:27" ht="15.75" customHeight="1">
      <c r="A28" s="892"/>
      <c r="B28" s="892"/>
      <c r="C28" s="892"/>
      <c r="D28" s="892"/>
      <c r="E28" s="891"/>
      <c r="F28" s="892"/>
      <c r="G28" s="892"/>
      <c r="H28" s="892"/>
      <c r="I28" s="892"/>
      <c r="J28" s="892"/>
      <c r="K28" s="892"/>
      <c r="L28" s="892"/>
      <c r="M28" s="920"/>
      <c r="N28" s="920"/>
      <c r="O28" s="920"/>
      <c r="P28" s="920"/>
      <c r="Q28" s="892"/>
      <c r="R28" s="892"/>
      <c r="S28" s="892"/>
      <c r="T28" s="891"/>
      <c r="U28" s="891"/>
      <c r="V28" s="891"/>
      <c r="W28" s="891"/>
      <c r="X28" s="891"/>
      <c r="Y28" s="891"/>
      <c r="Z28" s="891"/>
      <c r="AA28" s="891"/>
    </row>
    <row r="29" spans="1:27" ht="15.75" customHeight="1">
      <c r="A29" s="892"/>
      <c r="B29" s="892"/>
      <c r="C29" s="892"/>
      <c r="D29" s="892"/>
      <c r="E29" s="891"/>
      <c r="F29" s="892"/>
      <c r="G29" s="892"/>
      <c r="H29" s="892"/>
      <c r="I29" s="892"/>
      <c r="J29" s="892"/>
      <c r="K29" s="892"/>
      <c r="L29" s="892"/>
      <c r="M29" s="920"/>
      <c r="N29" s="920"/>
      <c r="O29" s="920"/>
      <c r="P29" s="920"/>
      <c r="Q29" s="892"/>
      <c r="R29" s="892"/>
      <c r="S29" s="892"/>
      <c r="T29" s="891"/>
      <c r="U29" s="891"/>
      <c r="V29" s="891"/>
      <c r="W29" s="891"/>
      <c r="X29" s="891"/>
      <c r="Y29" s="891"/>
      <c r="Z29" s="891"/>
      <c r="AA29" s="891"/>
    </row>
    <row r="30" spans="1:27" ht="15.75" customHeight="1">
      <c r="A30" s="892"/>
      <c r="B30" s="892"/>
      <c r="C30" s="892"/>
      <c r="D30" s="892"/>
      <c r="E30" s="892"/>
      <c r="F30" s="892"/>
      <c r="G30" s="892"/>
      <c r="H30" s="892"/>
      <c r="I30" s="892"/>
      <c r="J30" s="892"/>
      <c r="K30" s="892"/>
      <c r="L30" s="892"/>
      <c r="M30" s="920"/>
      <c r="N30" s="920"/>
      <c r="O30" s="920"/>
      <c r="P30" s="920"/>
      <c r="Q30" s="892"/>
      <c r="R30" s="892"/>
      <c r="S30" s="892"/>
      <c r="T30" s="891"/>
      <c r="U30" s="891"/>
      <c r="V30" s="891"/>
      <c r="W30" s="891"/>
      <c r="X30" s="891"/>
      <c r="Y30" s="891"/>
      <c r="Z30" s="891"/>
      <c r="AA30" s="891"/>
    </row>
    <row r="31" spans="1:27" ht="15.75" customHeight="1">
      <c r="A31" s="892"/>
      <c r="B31" s="892"/>
      <c r="C31" s="892"/>
      <c r="D31" s="892"/>
      <c r="E31" s="892"/>
      <c r="F31" s="892"/>
      <c r="G31" s="892"/>
      <c r="H31" s="892"/>
      <c r="I31" s="892"/>
      <c r="J31" s="892"/>
      <c r="K31" s="892"/>
      <c r="L31" s="892"/>
      <c r="M31" s="920"/>
      <c r="N31" s="920"/>
      <c r="O31" s="920"/>
      <c r="P31" s="920"/>
      <c r="Q31" s="892"/>
      <c r="R31" s="892"/>
      <c r="S31" s="892"/>
      <c r="T31" s="891"/>
      <c r="U31" s="891"/>
      <c r="V31" s="891"/>
      <c r="W31" s="891"/>
      <c r="X31" s="891"/>
      <c r="Y31" s="891"/>
      <c r="Z31" s="891"/>
      <c r="AA31" s="891"/>
    </row>
    <row r="32" spans="1:27" ht="15.75" customHeight="1">
      <c r="A32" s="892"/>
      <c r="B32" s="892"/>
      <c r="C32" s="892"/>
      <c r="D32" s="892"/>
      <c r="E32" s="892"/>
      <c r="F32" s="892"/>
      <c r="G32" s="892"/>
      <c r="H32" s="892"/>
      <c r="I32" s="892"/>
      <c r="J32" s="892"/>
      <c r="K32" s="892"/>
      <c r="L32" s="892"/>
      <c r="M32" s="920"/>
      <c r="N32" s="920"/>
      <c r="O32" s="920"/>
      <c r="P32" s="920"/>
      <c r="Q32" s="892"/>
      <c r="R32" s="892"/>
      <c r="S32" s="892"/>
      <c r="T32" s="891"/>
      <c r="U32" s="891"/>
      <c r="V32" s="891"/>
      <c r="W32" s="891"/>
      <c r="X32" s="891"/>
      <c r="Y32" s="891"/>
      <c r="Z32" s="891"/>
      <c r="AA32" s="891"/>
    </row>
    <row r="33" spans="1:27" ht="15.75" customHeight="1">
      <c r="A33" s="892"/>
      <c r="B33" s="892"/>
      <c r="C33" s="892"/>
      <c r="D33" s="892"/>
      <c r="E33" s="892"/>
      <c r="F33" s="892"/>
      <c r="G33" s="892"/>
      <c r="H33" s="892"/>
      <c r="I33" s="892"/>
      <c r="J33" s="892"/>
      <c r="K33" s="892"/>
      <c r="L33" s="892"/>
      <c r="M33" s="920"/>
      <c r="N33" s="920"/>
      <c r="O33" s="920"/>
      <c r="P33" s="920"/>
      <c r="Q33" s="892"/>
      <c r="R33" s="892"/>
      <c r="S33" s="892"/>
      <c r="T33" s="891"/>
      <c r="U33" s="891"/>
      <c r="V33" s="891"/>
      <c r="W33" s="891"/>
      <c r="X33" s="891"/>
      <c r="Y33" s="891"/>
      <c r="Z33" s="891"/>
      <c r="AA33" s="891"/>
    </row>
    <row r="34" spans="1:27" ht="15.75" customHeight="1">
      <c r="A34" s="892"/>
      <c r="B34" s="892"/>
      <c r="C34" s="892"/>
      <c r="D34" s="892"/>
      <c r="E34" s="892"/>
      <c r="F34" s="892"/>
      <c r="G34" s="892"/>
      <c r="H34" s="892"/>
      <c r="I34" s="892"/>
      <c r="J34" s="892"/>
      <c r="K34" s="892"/>
      <c r="L34" s="892"/>
      <c r="M34" s="920"/>
      <c r="N34" s="920"/>
      <c r="O34" s="920"/>
      <c r="P34" s="920"/>
      <c r="Q34" s="892"/>
      <c r="R34" s="892"/>
      <c r="S34" s="892"/>
      <c r="T34" s="891"/>
      <c r="U34" s="891"/>
      <c r="V34" s="891"/>
      <c r="W34" s="891"/>
      <c r="X34" s="891"/>
      <c r="Y34" s="891"/>
      <c r="Z34" s="891"/>
      <c r="AA34" s="891"/>
    </row>
    <row r="35" spans="1:27" ht="15.75" customHeight="1">
      <c r="A35" s="892"/>
      <c r="B35" s="892"/>
      <c r="C35" s="892"/>
      <c r="D35" s="892"/>
      <c r="E35" s="892"/>
      <c r="F35" s="892"/>
      <c r="G35" s="892"/>
      <c r="H35" s="892"/>
      <c r="I35" s="892"/>
      <c r="J35" s="892"/>
      <c r="K35" s="892"/>
      <c r="L35" s="892"/>
      <c r="M35" s="920"/>
      <c r="N35" s="920"/>
      <c r="O35" s="920"/>
      <c r="P35" s="920"/>
      <c r="Q35" s="892"/>
      <c r="R35" s="892"/>
      <c r="S35" s="892"/>
      <c r="T35" s="891"/>
      <c r="U35" s="891"/>
      <c r="V35" s="891"/>
      <c r="W35" s="891"/>
      <c r="X35" s="891"/>
      <c r="Y35" s="891"/>
      <c r="Z35" s="891"/>
      <c r="AA35" s="891"/>
    </row>
    <row r="36" spans="1:27" ht="15.75" customHeight="1">
      <c r="A36" s="892"/>
      <c r="B36" s="892"/>
      <c r="C36" s="892"/>
      <c r="D36" s="892"/>
      <c r="E36" s="892"/>
      <c r="F36" s="892"/>
      <c r="G36" s="892"/>
      <c r="H36" s="892"/>
      <c r="I36" s="892"/>
      <c r="J36" s="892"/>
      <c r="K36" s="892"/>
      <c r="L36" s="892"/>
      <c r="M36" s="920"/>
      <c r="N36" s="920"/>
      <c r="O36" s="920"/>
      <c r="P36" s="920"/>
      <c r="Q36" s="892"/>
      <c r="R36" s="892"/>
      <c r="S36" s="892"/>
      <c r="T36" s="891"/>
      <c r="U36" s="891"/>
      <c r="V36" s="891"/>
      <c r="W36" s="891"/>
      <c r="X36" s="891"/>
      <c r="Y36" s="891"/>
      <c r="Z36" s="891"/>
      <c r="AA36" s="891"/>
    </row>
    <row r="37" spans="1:27" ht="15.75" customHeight="1">
      <c r="A37" s="892"/>
      <c r="B37" s="892"/>
      <c r="C37" s="892"/>
      <c r="D37" s="892"/>
      <c r="E37" s="892"/>
      <c r="F37" s="892"/>
      <c r="G37" s="892"/>
      <c r="H37" s="892"/>
      <c r="I37" s="892"/>
      <c r="J37" s="892"/>
      <c r="K37" s="892"/>
      <c r="L37" s="892"/>
      <c r="M37" s="920"/>
      <c r="N37" s="920"/>
      <c r="O37" s="920"/>
      <c r="P37" s="920"/>
      <c r="Q37" s="892"/>
      <c r="R37" s="892"/>
      <c r="S37" s="892"/>
      <c r="T37" s="891"/>
      <c r="U37" s="891"/>
      <c r="V37" s="891"/>
      <c r="W37" s="891"/>
      <c r="X37" s="891"/>
      <c r="Y37" s="891"/>
      <c r="Z37" s="891"/>
      <c r="AA37" s="891"/>
    </row>
    <row r="38" spans="1:27" ht="15.75" customHeight="1">
      <c r="A38" s="892"/>
      <c r="B38" s="892"/>
      <c r="C38" s="892"/>
      <c r="D38" s="892"/>
      <c r="E38" s="892"/>
      <c r="F38" s="892"/>
      <c r="G38" s="892"/>
      <c r="H38" s="892"/>
      <c r="I38" s="892"/>
      <c r="J38" s="892"/>
      <c r="K38" s="892"/>
      <c r="L38" s="892"/>
      <c r="M38" s="920"/>
      <c r="N38" s="920"/>
      <c r="O38" s="920"/>
      <c r="P38" s="920"/>
      <c r="Q38" s="892"/>
      <c r="R38" s="892"/>
      <c r="S38" s="892"/>
      <c r="T38" s="891"/>
      <c r="U38" s="891"/>
      <c r="V38" s="891"/>
      <c r="W38" s="891"/>
      <c r="X38" s="891"/>
      <c r="Y38" s="891"/>
      <c r="Z38" s="891"/>
      <c r="AA38" s="891"/>
    </row>
    <row r="39" spans="1:27" ht="15.75" customHeight="1">
      <c r="A39" s="892"/>
      <c r="B39" s="892"/>
      <c r="C39" s="892"/>
      <c r="D39" s="892"/>
      <c r="E39" s="892"/>
      <c r="F39" s="892"/>
      <c r="G39" s="892"/>
      <c r="H39" s="892"/>
      <c r="I39" s="892"/>
      <c r="J39" s="892"/>
      <c r="K39" s="892"/>
      <c r="L39" s="892"/>
      <c r="M39" s="920"/>
      <c r="N39" s="920"/>
      <c r="O39" s="920"/>
      <c r="P39" s="920"/>
      <c r="Q39" s="892"/>
      <c r="R39" s="892"/>
      <c r="S39" s="892"/>
      <c r="T39" s="891"/>
      <c r="U39" s="891"/>
      <c r="V39" s="891"/>
      <c r="W39" s="891"/>
      <c r="X39" s="891"/>
      <c r="Y39" s="891"/>
      <c r="Z39" s="891"/>
      <c r="AA39" s="891"/>
    </row>
    <row r="40" spans="1:27" ht="15.75" customHeight="1">
      <c r="A40" s="892"/>
      <c r="B40" s="892"/>
      <c r="C40" s="892"/>
      <c r="D40" s="892"/>
      <c r="E40" s="892"/>
      <c r="F40" s="892"/>
      <c r="G40" s="892"/>
      <c r="H40" s="892"/>
      <c r="I40" s="892"/>
      <c r="J40" s="892"/>
      <c r="K40" s="892"/>
      <c r="L40" s="892"/>
      <c r="M40" s="920"/>
      <c r="N40" s="920"/>
      <c r="O40" s="920"/>
      <c r="P40" s="920"/>
      <c r="Q40" s="892"/>
      <c r="R40" s="892"/>
      <c r="S40" s="892"/>
      <c r="T40" s="891"/>
      <c r="U40" s="891"/>
      <c r="V40" s="891"/>
      <c r="W40" s="891"/>
      <c r="X40" s="891"/>
      <c r="Y40" s="891"/>
      <c r="Z40" s="891"/>
      <c r="AA40" s="891"/>
    </row>
    <row r="41" spans="1:27" ht="15.75" customHeight="1">
      <c r="A41" s="892"/>
      <c r="B41" s="892"/>
      <c r="C41" s="892"/>
      <c r="D41" s="892"/>
      <c r="E41" s="892"/>
      <c r="F41" s="892"/>
      <c r="G41" s="892"/>
      <c r="H41" s="892"/>
      <c r="I41" s="892"/>
      <c r="J41" s="892"/>
      <c r="K41" s="892"/>
      <c r="L41" s="892"/>
      <c r="M41" s="920"/>
      <c r="N41" s="920"/>
      <c r="O41" s="920"/>
      <c r="P41" s="920"/>
      <c r="Q41" s="892"/>
      <c r="R41" s="892"/>
      <c r="S41" s="892"/>
      <c r="T41" s="891"/>
      <c r="U41" s="891"/>
      <c r="V41" s="891"/>
      <c r="W41" s="891"/>
      <c r="X41" s="891"/>
      <c r="Y41" s="891"/>
      <c r="Z41" s="891"/>
      <c r="AA41" s="891"/>
    </row>
    <row r="42" spans="1:27" ht="15.75" customHeight="1">
      <c r="A42" s="892"/>
      <c r="B42" s="892"/>
      <c r="C42" s="892"/>
      <c r="D42" s="892"/>
      <c r="E42" s="892"/>
      <c r="F42" s="892"/>
      <c r="G42" s="892"/>
      <c r="H42" s="892"/>
      <c r="I42" s="892"/>
      <c r="J42" s="892"/>
      <c r="K42" s="892"/>
      <c r="L42" s="892"/>
      <c r="M42" s="920"/>
      <c r="N42" s="920"/>
      <c r="O42" s="920"/>
      <c r="P42" s="920"/>
      <c r="Q42" s="892"/>
      <c r="R42" s="892"/>
      <c r="S42" s="892"/>
      <c r="T42" s="891"/>
      <c r="U42" s="891"/>
      <c r="V42" s="891"/>
      <c r="W42" s="891"/>
      <c r="X42" s="891"/>
      <c r="Y42" s="891"/>
      <c r="Z42" s="891"/>
      <c r="AA42" s="891"/>
    </row>
    <row r="43" spans="1:27" ht="15.75" customHeight="1">
      <c r="A43" s="892"/>
      <c r="B43" s="892"/>
      <c r="C43" s="892"/>
      <c r="D43" s="892"/>
      <c r="E43" s="892"/>
      <c r="F43" s="892"/>
      <c r="G43" s="892"/>
      <c r="H43" s="892"/>
      <c r="I43" s="892"/>
      <c r="J43" s="892"/>
      <c r="K43" s="892"/>
      <c r="L43" s="892"/>
      <c r="M43" s="920"/>
      <c r="N43" s="920"/>
      <c r="O43" s="920"/>
      <c r="P43" s="920"/>
      <c r="Q43" s="892"/>
      <c r="R43" s="892"/>
      <c r="S43" s="892"/>
      <c r="T43" s="891"/>
      <c r="U43" s="891"/>
      <c r="V43" s="891"/>
      <c r="W43" s="891"/>
      <c r="X43" s="891"/>
      <c r="Y43" s="891"/>
      <c r="Z43" s="891"/>
      <c r="AA43" s="891"/>
    </row>
    <row r="44" spans="1:27" ht="15.75" customHeight="1">
      <c r="A44" s="892"/>
      <c r="B44" s="892"/>
      <c r="C44" s="892"/>
      <c r="D44" s="892"/>
      <c r="E44" s="892"/>
      <c r="F44" s="892"/>
      <c r="G44" s="892"/>
      <c r="H44" s="892"/>
      <c r="I44" s="892"/>
      <c r="J44" s="892"/>
      <c r="K44" s="892"/>
      <c r="L44" s="892"/>
      <c r="M44" s="920"/>
      <c r="N44" s="920"/>
      <c r="O44" s="920"/>
      <c r="P44" s="920"/>
      <c r="Q44" s="892"/>
      <c r="R44" s="892"/>
      <c r="S44" s="892"/>
      <c r="T44" s="891"/>
      <c r="U44" s="891"/>
      <c r="V44" s="891"/>
      <c r="W44" s="891"/>
      <c r="X44" s="891"/>
      <c r="Y44" s="891"/>
      <c r="Z44" s="891"/>
      <c r="AA44" s="891"/>
    </row>
    <row r="45" spans="1:27" ht="15.75" customHeight="1">
      <c r="A45" s="892"/>
      <c r="B45" s="892"/>
      <c r="C45" s="892"/>
      <c r="D45" s="892"/>
      <c r="E45" s="892"/>
      <c r="F45" s="892"/>
      <c r="G45" s="892"/>
      <c r="H45" s="892"/>
      <c r="I45" s="892"/>
      <c r="J45" s="892"/>
      <c r="K45" s="892"/>
      <c r="L45" s="892"/>
      <c r="M45" s="920"/>
      <c r="N45" s="920"/>
      <c r="O45" s="920"/>
      <c r="P45" s="920"/>
      <c r="Q45" s="892"/>
      <c r="R45" s="892"/>
      <c r="S45" s="892"/>
      <c r="T45" s="891"/>
      <c r="U45" s="891"/>
      <c r="V45" s="891"/>
      <c r="W45" s="891"/>
      <c r="X45" s="891"/>
      <c r="Y45" s="891"/>
      <c r="Z45" s="891"/>
      <c r="AA45" s="891"/>
    </row>
    <row r="46" spans="1:27" ht="15.75" customHeight="1">
      <c r="A46" s="892"/>
      <c r="B46" s="892"/>
      <c r="C46" s="892"/>
      <c r="D46" s="892"/>
      <c r="E46" s="892"/>
      <c r="F46" s="892"/>
      <c r="G46" s="892"/>
      <c r="H46" s="892"/>
      <c r="I46" s="892"/>
      <c r="J46" s="892"/>
      <c r="K46" s="892"/>
      <c r="L46" s="892"/>
      <c r="M46" s="920"/>
      <c r="N46" s="920"/>
      <c r="O46" s="920"/>
      <c r="P46" s="920"/>
      <c r="Q46" s="892"/>
      <c r="R46" s="892"/>
      <c r="S46" s="892"/>
      <c r="T46" s="891"/>
      <c r="U46" s="891"/>
      <c r="V46" s="891"/>
      <c r="W46" s="891"/>
      <c r="X46" s="891"/>
      <c r="Y46" s="891"/>
      <c r="Z46" s="891"/>
      <c r="AA46" s="891"/>
    </row>
    <row r="47" spans="1:27" ht="15.75" customHeight="1">
      <c r="A47" s="892"/>
      <c r="B47" s="892"/>
      <c r="C47" s="892"/>
      <c r="D47" s="892"/>
      <c r="E47" s="892"/>
      <c r="F47" s="892"/>
      <c r="G47" s="892"/>
      <c r="H47" s="892"/>
      <c r="I47" s="892"/>
      <c r="J47" s="892"/>
      <c r="K47" s="892"/>
      <c r="L47" s="892"/>
      <c r="M47" s="920"/>
      <c r="N47" s="920"/>
      <c r="O47" s="920"/>
      <c r="P47" s="920"/>
      <c r="Q47" s="892"/>
      <c r="R47" s="892"/>
      <c r="S47" s="892"/>
      <c r="T47" s="891"/>
      <c r="U47" s="891"/>
      <c r="V47" s="891"/>
      <c r="W47" s="891"/>
      <c r="X47" s="891"/>
      <c r="Y47" s="891"/>
      <c r="Z47" s="891"/>
      <c r="AA47" s="891"/>
    </row>
    <row r="48" spans="1:27" ht="15.75" customHeight="1">
      <c r="A48" s="892"/>
      <c r="B48" s="892"/>
      <c r="C48" s="892"/>
      <c r="D48" s="892"/>
      <c r="E48" s="892"/>
      <c r="F48" s="892"/>
      <c r="G48" s="892"/>
      <c r="H48" s="892"/>
      <c r="I48" s="892"/>
      <c r="J48" s="892"/>
      <c r="K48" s="892"/>
      <c r="L48" s="892"/>
      <c r="M48" s="920"/>
      <c r="N48" s="920"/>
      <c r="O48" s="920"/>
      <c r="P48" s="920"/>
      <c r="Q48" s="892"/>
      <c r="R48" s="892"/>
      <c r="S48" s="892"/>
      <c r="T48" s="891"/>
      <c r="U48" s="891"/>
      <c r="V48" s="891"/>
      <c r="W48" s="891"/>
      <c r="X48" s="891"/>
      <c r="Y48" s="891"/>
      <c r="Z48" s="891"/>
      <c r="AA48" s="891"/>
    </row>
    <row r="49" spans="1:27" ht="15.75" customHeight="1">
      <c r="A49" s="892"/>
      <c r="B49" s="892"/>
      <c r="C49" s="892"/>
      <c r="D49" s="892"/>
      <c r="E49" s="892"/>
      <c r="F49" s="892"/>
      <c r="G49" s="892"/>
      <c r="H49" s="892"/>
      <c r="I49" s="892"/>
      <c r="J49" s="892"/>
      <c r="K49" s="892"/>
      <c r="L49" s="892"/>
      <c r="M49" s="920"/>
      <c r="N49" s="920"/>
      <c r="O49" s="920"/>
      <c r="P49" s="920"/>
      <c r="Q49" s="892"/>
      <c r="R49" s="892"/>
      <c r="S49" s="892"/>
      <c r="T49" s="891"/>
      <c r="U49" s="891"/>
      <c r="V49" s="891"/>
      <c r="W49" s="891"/>
      <c r="X49" s="891"/>
      <c r="Y49" s="891"/>
      <c r="Z49" s="891"/>
      <c r="AA49" s="891"/>
    </row>
    <row r="50" spans="1:27" ht="15.75" customHeight="1">
      <c r="A50" s="892"/>
      <c r="B50" s="892"/>
      <c r="C50" s="892"/>
      <c r="D50" s="892"/>
      <c r="E50" s="892"/>
      <c r="F50" s="892"/>
      <c r="G50" s="892"/>
      <c r="H50" s="892"/>
      <c r="I50" s="892"/>
      <c r="J50" s="892"/>
      <c r="K50" s="892"/>
      <c r="L50" s="892"/>
      <c r="M50" s="920"/>
      <c r="N50" s="920"/>
      <c r="O50" s="920"/>
      <c r="P50" s="920"/>
      <c r="Q50" s="892"/>
      <c r="R50" s="892"/>
      <c r="S50" s="892"/>
      <c r="T50" s="891"/>
      <c r="U50" s="891"/>
      <c r="V50" s="891"/>
      <c r="W50" s="891"/>
      <c r="X50" s="891"/>
      <c r="Y50" s="891"/>
      <c r="Z50" s="891"/>
      <c r="AA50" s="891"/>
    </row>
    <row r="51" spans="1:27" ht="15.75" customHeight="1">
      <c r="A51" s="892"/>
      <c r="B51" s="892"/>
      <c r="C51" s="892"/>
      <c r="D51" s="892"/>
      <c r="E51" s="892"/>
      <c r="F51" s="892"/>
      <c r="G51" s="892"/>
      <c r="H51" s="892"/>
      <c r="I51" s="892"/>
      <c r="J51" s="892"/>
      <c r="K51" s="892"/>
      <c r="L51" s="892"/>
      <c r="M51" s="920"/>
      <c r="N51" s="920"/>
      <c r="O51" s="920"/>
      <c r="P51" s="920"/>
      <c r="Q51" s="892"/>
      <c r="R51" s="892"/>
      <c r="S51" s="892"/>
      <c r="T51" s="891"/>
      <c r="U51" s="891"/>
      <c r="V51" s="891"/>
      <c r="W51" s="891"/>
      <c r="X51" s="891"/>
      <c r="Y51" s="891"/>
      <c r="Z51" s="891"/>
      <c r="AA51" s="891"/>
    </row>
    <row r="52" spans="1:27" ht="15.75" customHeight="1">
      <c r="A52" s="892"/>
      <c r="B52" s="892"/>
      <c r="C52" s="892"/>
      <c r="D52" s="892"/>
      <c r="E52" s="892"/>
      <c r="F52" s="892"/>
      <c r="G52" s="892"/>
      <c r="H52" s="892"/>
      <c r="I52" s="892"/>
      <c r="J52" s="892"/>
      <c r="K52" s="892"/>
      <c r="L52" s="892"/>
      <c r="M52" s="920"/>
      <c r="N52" s="920"/>
      <c r="O52" s="920"/>
      <c r="P52" s="920"/>
      <c r="Q52" s="892"/>
      <c r="R52" s="892"/>
      <c r="S52" s="892"/>
      <c r="T52" s="891"/>
      <c r="U52" s="891"/>
      <c r="V52" s="891"/>
      <c r="W52" s="891"/>
      <c r="X52" s="891"/>
      <c r="Y52" s="891"/>
      <c r="Z52" s="891"/>
      <c r="AA52" s="891"/>
    </row>
    <row r="53" spans="1:27" ht="15.75" customHeight="1">
      <c r="A53" s="892"/>
      <c r="B53" s="892"/>
      <c r="C53" s="892"/>
      <c r="D53" s="892"/>
      <c r="E53" s="892"/>
      <c r="F53" s="892"/>
      <c r="G53" s="892"/>
      <c r="H53" s="892"/>
      <c r="I53" s="892"/>
      <c r="J53" s="892"/>
      <c r="K53" s="892"/>
      <c r="L53" s="892"/>
      <c r="M53" s="920"/>
      <c r="N53" s="920"/>
      <c r="O53" s="920"/>
      <c r="P53" s="920"/>
      <c r="Q53" s="892"/>
      <c r="R53" s="892"/>
      <c r="S53" s="892"/>
      <c r="T53" s="891"/>
      <c r="U53" s="891"/>
      <c r="V53" s="891"/>
      <c r="W53" s="891"/>
      <c r="X53" s="891"/>
      <c r="Y53" s="891"/>
      <c r="Z53" s="891"/>
      <c r="AA53" s="891"/>
    </row>
    <row r="54" spans="1:27" ht="15.75" customHeight="1">
      <c r="A54" s="892"/>
      <c r="B54" s="892"/>
      <c r="C54" s="892"/>
      <c r="D54" s="892"/>
      <c r="E54" s="892"/>
      <c r="F54" s="892"/>
      <c r="G54" s="892"/>
      <c r="H54" s="892"/>
      <c r="I54" s="892"/>
      <c r="J54" s="892"/>
      <c r="K54" s="892"/>
      <c r="L54" s="892"/>
      <c r="M54" s="920"/>
      <c r="N54" s="920"/>
      <c r="O54" s="920"/>
      <c r="P54" s="920"/>
      <c r="Q54" s="892"/>
      <c r="R54" s="892"/>
      <c r="S54" s="892"/>
      <c r="T54" s="891"/>
      <c r="U54" s="891"/>
      <c r="V54" s="891"/>
      <c r="W54" s="891"/>
      <c r="X54" s="891"/>
      <c r="Y54" s="891"/>
      <c r="Z54" s="891"/>
      <c r="AA54" s="891"/>
    </row>
    <row r="55" spans="1:27" ht="15.75" customHeight="1">
      <c r="A55" s="892"/>
      <c r="B55" s="892"/>
      <c r="C55" s="892"/>
      <c r="D55" s="892"/>
      <c r="E55" s="892"/>
      <c r="F55" s="892"/>
      <c r="G55" s="892"/>
      <c r="H55" s="892"/>
      <c r="I55" s="892"/>
      <c r="J55" s="892"/>
      <c r="K55" s="892"/>
      <c r="L55" s="892"/>
      <c r="M55" s="920"/>
      <c r="N55" s="920"/>
      <c r="O55" s="920"/>
      <c r="P55" s="920"/>
      <c r="Q55" s="892"/>
      <c r="R55" s="892"/>
      <c r="S55" s="892"/>
      <c r="T55" s="891"/>
      <c r="U55" s="891"/>
      <c r="V55" s="891"/>
      <c r="W55" s="891"/>
      <c r="X55" s="891"/>
      <c r="Y55" s="891"/>
      <c r="Z55" s="891"/>
      <c r="AA55" s="891"/>
    </row>
    <row r="56" spans="1:27" ht="15.75" customHeight="1">
      <c r="A56" s="892"/>
      <c r="B56" s="892"/>
      <c r="C56" s="892"/>
      <c r="D56" s="892"/>
      <c r="E56" s="892"/>
      <c r="F56" s="892"/>
      <c r="G56" s="892"/>
      <c r="H56" s="892"/>
      <c r="I56" s="892"/>
      <c r="J56" s="892"/>
      <c r="K56" s="892"/>
      <c r="L56" s="892"/>
      <c r="M56" s="920"/>
      <c r="N56" s="920"/>
      <c r="O56" s="920"/>
      <c r="P56" s="920"/>
      <c r="Q56" s="892"/>
      <c r="R56" s="892"/>
      <c r="S56" s="892"/>
      <c r="T56" s="891"/>
      <c r="U56" s="891"/>
      <c r="V56" s="891"/>
      <c r="W56" s="891"/>
      <c r="X56" s="891"/>
      <c r="Y56" s="891"/>
      <c r="Z56" s="891"/>
      <c r="AA56" s="891"/>
    </row>
    <row r="57" spans="1:27" ht="15.75" customHeight="1">
      <c r="A57" s="892"/>
      <c r="B57" s="892"/>
      <c r="C57" s="892"/>
      <c r="D57" s="892"/>
      <c r="E57" s="892"/>
      <c r="F57" s="892"/>
      <c r="G57" s="892"/>
      <c r="H57" s="892"/>
      <c r="I57" s="892"/>
      <c r="J57" s="892"/>
      <c r="K57" s="892"/>
      <c r="L57" s="892"/>
      <c r="M57" s="920"/>
      <c r="N57" s="920"/>
      <c r="O57" s="920"/>
      <c r="P57" s="920"/>
      <c r="Q57" s="892"/>
      <c r="R57" s="892"/>
      <c r="S57" s="892"/>
      <c r="T57" s="891"/>
      <c r="U57" s="891"/>
      <c r="V57" s="891"/>
      <c r="W57" s="891"/>
      <c r="X57" s="891"/>
      <c r="Y57" s="891"/>
      <c r="Z57" s="891"/>
      <c r="AA57" s="891"/>
    </row>
    <row r="58" spans="1:27" ht="15.75" customHeight="1">
      <c r="A58" s="892"/>
      <c r="B58" s="892"/>
      <c r="C58" s="892"/>
      <c r="D58" s="892"/>
      <c r="E58" s="892"/>
      <c r="F58" s="892"/>
      <c r="G58" s="892"/>
      <c r="H58" s="892"/>
      <c r="I58" s="892"/>
      <c r="J58" s="892"/>
      <c r="K58" s="892"/>
      <c r="L58" s="892"/>
      <c r="M58" s="920"/>
      <c r="N58" s="920"/>
      <c r="O58" s="920"/>
      <c r="P58" s="920"/>
      <c r="Q58" s="892"/>
      <c r="R58" s="892"/>
      <c r="S58" s="892"/>
      <c r="T58" s="891"/>
      <c r="U58" s="891"/>
      <c r="V58" s="891"/>
      <c r="W58" s="891"/>
      <c r="X58" s="891"/>
      <c r="Y58" s="891"/>
      <c r="Z58" s="891"/>
      <c r="AA58" s="891"/>
    </row>
    <row r="59" spans="1:27" ht="15.75" customHeight="1">
      <c r="A59" s="892"/>
      <c r="B59" s="892"/>
      <c r="C59" s="892"/>
      <c r="D59" s="892"/>
      <c r="E59" s="892"/>
      <c r="F59" s="892"/>
      <c r="G59" s="892"/>
      <c r="H59" s="892"/>
      <c r="I59" s="892"/>
      <c r="J59" s="892"/>
      <c r="K59" s="892"/>
      <c r="L59" s="892"/>
      <c r="M59" s="920"/>
      <c r="N59" s="920"/>
      <c r="O59" s="920"/>
      <c r="P59" s="920"/>
      <c r="Q59" s="892"/>
      <c r="R59" s="892"/>
      <c r="S59" s="892"/>
      <c r="T59" s="891"/>
      <c r="U59" s="891"/>
      <c r="V59" s="891"/>
      <c r="W59" s="891"/>
      <c r="X59" s="891"/>
      <c r="Y59" s="891"/>
      <c r="Z59" s="891"/>
      <c r="AA59" s="891"/>
    </row>
    <row r="60" spans="1:27" ht="15.75" customHeight="1">
      <c r="A60" s="892"/>
      <c r="B60" s="892"/>
      <c r="C60" s="892"/>
      <c r="D60" s="892"/>
      <c r="E60" s="892"/>
      <c r="F60" s="892"/>
      <c r="G60" s="892"/>
      <c r="H60" s="892"/>
      <c r="I60" s="892"/>
      <c r="J60" s="892"/>
      <c r="K60" s="892"/>
      <c r="L60" s="892"/>
      <c r="M60" s="920"/>
      <c r="N60" s="920"/>
      <c r="O60" s="920"/>
      <c r="P60" s="920"/>
      <c r="Q60" s="892"/>
      <c r="R60" s="892"/>
      <c r="S60" s="892"/>
      <c r="T60" s="891"/>
      <c r="U60" s="891"/>
      <c r="V60" s="891"/>
      <c r="W60" s="891"/>
      <c r="X60" s="891"/>
      <c r="Y60" s="891"/>
      <c r="Z60" s="891"/>
      <c r="AA60" s="891"/>
    </row>
    <row r="61" spans="1:27" ht="15.75" customHeight="1">
      <c r="A61" s="892"/>
      <c r="B61" s="892"/>
      <c r="C61" s="892"/>
      <c r="D61" s="892"/>
      <c r="E61" s="892"/>
      <c r="F61" s="892"/>
      <c r="G61" s="892"/>
      <c r="H61" s="892"/>
      <c r="I61" s="892"/>
      <c r="J61" s="892"/>
      <c r="K61" s="892"/>
      <c r="L61" s="892"/>
      <c r="M61" s="920"/>
      <c r="N61" s="920"/>
      <c r="O61" s="920"/>
      <c r="P61" s="920"/>
      <c r="Q61" s="892"/>
      <c r="R61" s="892"/>
      <c r="S61" s="892"/>
      <c r="T61" s="891"/>
      <c r="U61" s="891"/>
      <c r="V61" s="891"/>
      <c r="W61" s="891"/>
      <c r="X61" s="891"/>
      <c r="Y61" s="891"/>
      <c r="Z61" s="891"/>
      <c r="AA61" s="891"/>
    </row>
    <row r="62" spans="1:27" ht="15.75" customHeight="1">
      <c r="A62" s="892"/>
      <c r="B62" s="892"/>
      <c r="C62" s="892"/>
      <c r="D62" s="892"/>
      <c r="E62" s="892"/>
      <c r="F62" s="892"/>
      <c r="G62" s="892"/>
      <c r="H62" s="892"/>
      <c r="I62" s="892"/>
      <c r="J62" s="892"/>
      <c r="K62" s="892"/>
      <c r="L62" s="892"/>
      <c r="M62" s="920"/>
      <c r="N62" s="920"/>
      <c r="O62" s="920"/>
      <c r="P62" s="920"/>
      <c r="Q62" s="892"/>
      <c r="R62" s="892"/>
      <c r="S62" s="892"/>
      <c r="T62" s="891"/>
      <c r="U62" s="891"/>
      <c r="V62" s="891"/>
      <c r="W62" s="891"/>
      <c r="X62" s="891"/>
      <c r="Y62" s="891"/>
      <c r="Z62" s="891"/>
      <c r="AA62" s="891"/>
    </row>
    <row r="63" spans="1:27" ht="15.75" customHeight="1">
      <c r="A63" s="892"/>
      <c r="B63" s="892"/>
      <c r="C63" s="892"/>
      <c r="D63" s="892"/>
      <c r="E63" s="892"/>
      <c r="F63" s="892"/>
      <c r="G63" s="892"/>
      <c r="H63" s="892"/>
      <c r="I63" s="892"/>
      <c r="J63" s="892"/>
      <c r="K63" s="892"/>
      <c r="L63" s="892"/>
      <c r="M63" s="920"/>
      <c r="N63" s="920"/>
      <c r="O63" s="920"/>
      <c r="P63" s="920"/>
      <c r="Q63" s="892"/>
      <c r="R63" s="892"/>
      <c r="S63" s="892"/>
      <c r="T63" s="891"/>
      <c r="U63" s="891"/>
      <c r="V63" s="891"/>
      <c r="W63" s="891"/>
      <c r="X63" s="891"/>
      <c r="Y63" s="891"/>
      <c r="Z63" s="891"/>
      <c r="AA63" s="891"/>
    </row>
    <row r="64" spans="1:27" ht="15.75" customHeight="1">
      <c r="A64" s="892"/>
      <c r="B64" s="892"/>
      <c r="C64" s="892"/>
      <c r="D64" s="892"/>
      <c r="E64" s="892"/>
      <c r="F64" s="892"/>
      <c r="G64" s="892"/>
      <c r="H64" s="892"/>
      <c r="I64" s="892"/>
      <c r="J64" s="892"/>
      <c r="K64" s="892"/>
      <c r="L64" s="892"/>
      <c r="M64" s="920"/>
      <c r="N64" s="920"/>
      <c r="O64" s="920"/>
      <c r="P64" s="920"/>
      <c r="Q64" s="892"/>
      <c r="R64" s="892"/>
      <c r="S64" s="892"/>
      <c r="T64" s="891"/>
      <c r="U64" s="891"/>
      <c r="V64" s="891"/>
      <c r="W64" s="891"/>
      <c r="X64" s="891"/>
      <c r="Y64" s="891"/>
      <c r="Z64" s="891"/>
      <c r="AA64" s="891"/>
    </row>
    <row r="65" spans="1:27" ht="15.75" customHeight="1">
      <c r="A65" s="892"/>
      <c r="B65" s="892"/>
      <c r="C65" s="892"/>
      <c r="D65" s="892"/>
      <c r="E65" s="892"/>
      <c r="F65" s="892"/>
      <c r="G65" s="892"/>
      <c r="H65" s="892"/>
      <c r="I65" s="892"/>
      <c r="J65" s="892"/>
      <c r="K65" s="892"/>
      <c r="L65" s="892"/>
      <c r="M65" s="920"/>
      <c r="N65" s="920"/>
      <c r="O65" s="920"/>
      <c r="P65" s="920"/>
      <c r="Q65" s="892"/>
      <c r="R65" s="892"/>
      <c r="S65" s="892"/>
      <c r="T65" s="891"/>
      <c r="U65" s="891"/>
      <c r="V65" s="891"/>
      <c r="W65" s="891"/>
      <c r="X65" s="891"/>
      <c r="Y65" s="891"/>
      <c r="Z65" s="891"/>
      <c r="AA65" s="891"/>
    </row>
    <row r="66" spans="1:27" ht="15.75" customHeight="1">
      <c r="A66" s="892"/>
      <c r="B66" s="892"/>
      <c r="C66" s="892"/>
      <c r="D66" s="892"/>
      <c r="E66" s="892"/>
      <c r="F66" s="892"/>
      <c r="G66" s="892"/>
      <c r="H66" s="892"/>
      <c r="I66" s="892"/>
      <c r="J66" s="892"/>
      <c r="K66" s="892"/>
      <c r="L66" s="892"/>
      <c r="M66" s="920"/>
      <c r="N66" s="920"/>
      <c r="O66" s="920"/>
      <c r="P66" s="920"/>
      <c r="Q66" s="892"/>
      <c r="R66" s="892"/>
      <c r="S66" s="892"/>
      <c r="T66" s="891"/>
      <c r="U66" s="891"/>
      <c r="V66" s="891"/>
      <c r="W66" s="891"/>
      <c r="X66" s="891"/>
      <c r="Y66" s="891"/>
      <c r="Z66" s="891"/>
      <c r="AA66" s="891"/>
    </row>
    <row r="67" spans="1:27" ht="15.75" customHeight="1">
      <c r="A67" s="892"/>
      <c r="B67" s="892"/>
      <c r="C67" s="892"/>
      <c r="D67" s="892"/>
      <c r="E67" s="892"/>
      <c r="F67" s="892"/>
      <c r="G67" s="892"/>
      <c r="H67" s="892"/>
      <c r="I67" s="892"/>
      <c r="J67" s="892"/>
      <c r="K67" s="892"/>
      <c r="L67" s="892"/>
      <c r="M67" s="920"/>
      <c r="N67" s="920"/>
      <c r="O67" s="920"/>
      <c r="P67" s="920"/>
      <c r="Q67" s="892"/>
      <c r="R67" s="892"/>
      <c r="S67" s="892"/>
      <c r="T67" s="891"/>
      <c r="U67" s="891"/>
      <c r="V67" s="891"/>
      <c r="W67" s="891"/>
      <c r="X67" s="891"/>
      <c r="Y67" s="891"/>
      <c r="Z67" s="891"/>
      <c r="AA67" s="891"/>
    </row>
    <row r="68" spans="1:27" ht="15.75" customHeight="1">
      <c r="A68" s="892"/>
      <c r="B68" s="892"/>
      <c r="C68" s="892"/>
      <c r="D68" s="892"/>
      <c r="E68" s="892"/>
      <c r="F68" s="892"/>
      <c r="G68" s="892"/>
      <c r="H68" s="892"/>
      <c r="I68" s="892"/>
      <c r="J68" s="892"/>
      <c r="K68" s="892"/>
      <c r="L68" s="892"/>
      <c r="M68" s="920"/>
      <c r="N68" s="920"/>
      <c r="O68" s="920"/>
      <c r="P68" s="920"/>
      <c r="Q68" s="892"/>
      <c r="R68" s="892"/>
      <c r="S68" s="892"/>
      <c r="T68" s="891"/>
      <c r="U68" s="891"/>
      <c r="V68" s="891"/>
      <c r="W68" s="891"/>
      <c r="X68" s="891"/>
      <c r="Y68" s="891"/>
      <c r="Z68" s="891"/>
      <c r="AA68" s="891"/>
    </row>
    <row r="69" spans="1:27" ht="15.75" customHeight="1">
      <c r="A69" s="892"/>
      <c r="B69" s="892"/>
      <c r="C69" s="892"/>
      <c r="D69" s="892"/>
      <c r="E69" s="892"/>
      <c r="F69" s="892"/>
      <c r="G69" s="892"/>
      <c r="H69" s="892"/>
      <c r="I69" s="892"/>
      <c r="J69" s="892"/>
      <c r="K69" s="892"/>
      <c r="L69" s="892"/>
      <c r="M69" s="920"/>
      <c r="N69" s="920"/>
      <c r="O69" s="920"/>
      <c r="P69" s="920"/>
      <c r="Q69" s="892"/>
      <c r="R69" s="892"/>
      <c r="S69" s="892"/>
      <c r="T69" s="891"/>
      <c r="U69" s="891"/>
      <c r="V69" s="891"/>
      <c r="W69" s="891"/>
      <c r="X69" s="891"/>
      <c r="Y69" s="891"/>
      <c r="Z69" s="891"/>
      <c r="AA69" s="891"/>
    </row>
    <row r="70" spans="1:27" ht="15.75" customHeight="1">
      <c r="A70" s="892"/>
      <c r="B70" s="892"/>
      <c r="C70" s="892"/>
      <c r="D70" s="892"/>
      <c r="E70" s="892"/>
      <c r="F70" s="892"/>
      <c r="G70" s="892"/>
      <c r="H70" s="892"/>
      <c r="I70" s="892"/>
      <c r="J70" s="892"/>
      <c r="K70" s="892"/>
      <c r="L70" s="892"/>
      <c r="M70" s="920"/>
      <c r="N70" s="920"/>
      <c r="O70" s="920"/>
      <c r="P70" s="920"/>
      <c r="Q70" s="892"/>
      <c r="R70" s="892"/>
      <c r="S70" s="892"/>
      <c r="T70" s="891"/>
      <c r="U70" s="891"/>
      <c r="V70" s="891"/>
      <c r="W70" s="891"/>
      <c r="X70" s="891"/>
      <c r="Y70" s="891"/>
      <c r="Z70" s="891"/>
      <c r="AA70" s="891"/>
    </row>
    <row r="71" spans="1:27" ht="15.75" customHeight="1">
      <c r="A71" s="892"/>
      <c r="B71" s="892"/>
      <c r="C71" s="892"/>
      <c r="D71" s="892"/>
      <c r="E71" s="892"/>
      <c r="F71" s="892"/>
      <c r="G71" s="892"/>
      <c r="H71" s="892"/>
      <c r="I71" s="892"/>
      <c r="J71" s="892"/>
      <c r="K71" s="892"/>
      <c r="L71" s="892"/>
      <c r="M71" s="920"/>
      <c r="N71" s="920"/>
      <c r="O71" s="920"/>
      <c r="P71" s="920"/>
      <c r="Q71" s="892"/>
      <c r="R71" s="892"/>
      <c r="S71" s="892"/>
      <c r="T71" s="891"/>
      <c r="U71" s="891"/>
      <c r="V71" s="891"/>
      <c r="W71" s="891"/>
      <c r="X71" s="891"/>
      <c r="Y71" s="891"/>
      <c r="Z71" s="891"/>
      <c r="AA71" s="891"/>
    </row>
    <row r="72" spans="1:27" ht="15.75" customHeight="1">
      <c r="A72" s="892"/>
      <c r="B72" s="892"/>
      <c r="C72" s="892"/>
      <c r="D72" s="892"/>
      <c r="E72" s="892"/>
      <c r="F72" s="892"/>
      <c r="G72" s="892"/>
      <c r="H72" s="892"/>
      <c r="I72" s="892"/>
      <c r="J72" s="892"/>
      <c r="K72" s="892"/>
      <c r="L72" s="892"/>
      <c r="M72" s="920"/>
      <c r="N72" s="920"/>
      <c r="O72" s="920"/>
      <c r="P72" s="920"/>
      <c r="Q72" s="892"/>
      <c r="R72" s="892"/>
      <c r="S72" s="892"/>
      <c r="T72" s="891"/>
      <c r="U72" s="891"/>
      <c r="V72" s="891"/>
      <c r="W72" s="891"/>
      <c r="X72" s="891"/>
      <c r="Y72" s="891"/>
      <c r="Z72" s="891"/>
      <c r="AA72" s="891"/>
    </row>
    <row r="73" spans="1:27" ht="15.75" customHeight="1">
      <c r="A73" s="892"/>
      <c r="B73" s="892"/>
      <c r="C73" s="892"/>
      <c r="D73" s="892"/>
      <c r="E73" s="892"/>
      <c r="F73" s="892"/>
      <c r="G73" s="892"/>
      <c r="H73" s="892"/>
      <c r="I73" s="892"/>
      <c r="J73" s="892"/>
      <c r="K73" s="892"/>
      <c r="L73" s="892"/>
      <c r="M73" s="920"/>
      <c r="N73" s="920"/>
      <c r="O73" s="920"/>
      <c r="P73" s="920"/>
      <c r="Q73" s="892"/>
      <c r="R73" s="892"/>
      <c r="S73" s="892"/>
      <c r="T73" s="891"/>
      <c r="U73" s="891"/>
      <c r="V73" s="891"/>
      <c r="W73" s="891"/>
      <c r="X73" s="891"/>
      <c r="Y73" s="891"/>
      <c r="Z73" s="891"/>
      <c r="AA73" s="891"/>
    </row>
    <row r="74" spans="1:27" ht="15.75" customHeight="1">
      <c r="A74" s="892"/>
      <c r="B74" s="892"/>
      <c r="C74" s="892"/>
      <c r="D74" s="892"/>
      <c r="E74" s="892"/>
      <c r="F74" s="892"/>
      <c r="G74" s="892"/>
      <c r="H74" s="892"/>
      <c r="I74" s="892"/>
      <c r="J74" s="892"/>
      <c r="K74" s="892"/>
      <c r="L74" s="892"/>
      <c r="M74" s="920"/>
      <c r="N74" s="920"/>
      <c r="O74" s="920"/>
      <c r="P74" s="920"/>
      <c r="Q74" s="892"/>
      <c r="R74" s="892"/>
      <c r="S74" s="892"/>
      <c r="T74" s="891"/>
      <c r="U74" s="891"/>
      <c r="V74" s="891"/>
      <c r="W74" s="891"/>
      <c r="X74" s="891"/>
      <c r="Y74" s="891"/>
      <c r="Z74" s="891"/>
      <c r="AA74" s="891"/>
    </row>
    <row r="75" spans="1:27" ht="15.75" customHeight="1">
      <c r="A75" s="892"/>
      <c r="B75" s="892"/>
      <c r="C75" s="892"/>
      <c r="D75" s="892"/>
      <c r="E75" s="892"/>
      <c r="F75" s="892"/>
      <c r="G75" s="892"/>
      <c r="H75" s="892"/>
      <c r="I75" s="892"/>
      <c r="J75" s="892"/>
      <c r="K75" s="892"/>
      <c r="L75" s="892"/>
      <c r="M75" s="920"/>
      <c r="N75" s="920"/>
      <c r="O75" s="920"/>
      <c r="P75" s="920"/>
      <c r="Q75" s="892"/>
      <c r="R75" s="892"/>
      <c r="S75" s="892"/>
      <c r="T75" s="891"/>
      <c r="U75" s="891"/>
      <c r="V75" s="891"/>
      <c r="W75" s="891"/>
      <c r="X75" s="891"/>
      <c r="Y75" s="891"/>
      <c r="Z75" s="891"/>
      <c r="AA75" s="891"/>
    </row>
    <row r="76" spans="1:27" ht="15.75" customHeight="1">
      <c r="A76" s="892"/>
      <c r="B76" s="892"/>
      <c r="C76" s="892"/>
      <c r="D76" s="892"/>
      <c r="E76" s="892"/>
      <c r="F76" s="892"/>
      <c r="G76" s="892"/>
      <c r="H76" s="892"/>
      <c r="I76" s="892"/>
      <c r="J76" s="892"/>
      <c r="K76" s="892"/>
      <c r="L76" s="892"/>
      <c r="M76" s="920"/>
      <c r="N76" s="920"/>
      <c r="O76" s="920"/>
      <c r="P76" s="920"/>
      <c r="Q76" s="892"/>
      <c r="R76" s="892"/>
      <c r="S76" s="892"/>
      <c r="T76" s="891"/>
      <c r="U76" s="891"/>
      <c r="V76" s="891"/>
      <c r="W76" s="891"/>
      <c r="X76" s="891"/>
      <c r="Y76" s="891"/>
      <c r="Z76" s="891"/>
      <c r="AA76" s="891"/>
    </row>
    <row r="77" spans="1:27" ht="15.75" customHeight="1">
      <c r="A77" s="892"/>
      <c r="B77" s="892"/>
      <c r="C77" s="892"/>
      <c r="D77" s="892"/>
      <c r="E77" s="892"/>
      <c r="F77" s="892"/>
      <c r="G77" s="892"/>
      <c r="H77" s="892"/>
      <c r="I77" s="892"/>
      <c r="J77" s="892"/>
      <c r="K77" s="892"/>
      <c r="L77" s="892"/>
      <c r="M77" s="920"/>
      <c r="N77" s="920"/>
      <c r="O77" s="920"/>
      <c r="P77" s="920"/>
      <c r="Q77" s="892"/>
      <c r="R77" s="892"/>
      <c r="S77" s="892"/>
      <c r="T77" s="891"/>
      <c r="U77" s="891"/>
      <c r="V77" s="891"/>
      <c r="W77" s="891"/>
      <c r="X77" s="891"/>
      <c r="Y77" s="891"/>
      <c r="Z77" s="891"/>
      <c r="AA77" s="891"/>
    </row>
    <row r="78" spans="1:27" ht="15.75" customHeight="1">
      <c r="A78" s="892"/>
      <c r="B78" s="892"/>
      <c r="C78" s="892"/>
      <c r="D78" s="892"/>
      <c r="E78" s="892"/>
      <c r="F78" s="892"/>
      <c r="G78" s="892"/>
      <c r="H78" s="892"/>
      <c r="I78" s="892"/>
      <c r="J78" s="892"/>
      <c r="K78" s="892"/>
      <c r="L78" s="892"/>
      <c r="M78" s="920"/>
      <c r="N78" s="920"/>
      <c r="O78" s="920"/>
      <c r="P78" s="920"/>
      <c r="Q78" s="892"/>
      <c r="R78" s="892"/>
      <c r="S78" s="892"/>
      <c r="T78" s="891"/>
      <c r="U78" s="891"/>
      <c r="V78" s="891"/>
      <c r="W78" s="891"/>
      <c r="X78" s="891"/>
      <c r="Y78" s="891"/>
      <c r="Z78" s="891"/>
      <c r="AA78" s="891"/>
    </row>
    <row r="79" spans="1:27" ht="15.75" customHeight="1">
      <c r="A79" s="892"/>
      <c r="B79" s="892"/>
      <c r="C79" s="892"/>
      <c r="D79" s="892"/>
      <c r="E79" s="892"/>
      <c r="F79" s="892"/>
      <c r="G79" s="892"/>
      <c r="H79" s="892"/>
      <c r="I79" s="892"/>
      <c r="J79" s="892"/>
      <c r="K79" s="892"/>
      <c r="L79" s="892"/>
      <c r="M79" s="920"/>
      <c r="N79" s="920"/>
      <c r="O79" s="920"/>
      <c r="P79" s="920"/>
      <c r="Q79" s="892"/>
      <c r="R79" s="892"/>
      <c r="S79" s="892"/>
      <c r="T79" s="891"/>
      <c r="U79" s="891"/>
      <c r="V79" s="891"/>
      <c r="W79" s="891"/>
      <c r="X79" s="891"/>
      <c r="Y79" s="891"/>
      <c r="Z79" s="891"/>
      <c r="AA79" s="891"/>
    </row>
    <row r="80" spans="1:27" ht="15.75" customHeight="1">
      <c r="A80" s="892"/>
      <c r="B80" s="892"/>
      <c r="C80" s="892"/>
      <c r="D80" s="892"/>
      <c r="E80" s="892"/>
      <c r="F80" s="892"/>
      <c r="G80" s="892"/>
      <c r="H80" s="892"/>
      <c r="I80" s="892"/>
      <c r="J80" s="892"/>
      <c r="K80" s="892"/>
      <c r="L80" s="892"/>
      <c r="M80" s="920"/>
      <c r="N80" s="920"/>
      <c r="O80" s="920"/>
      <c r="P80" s="920"/>
      <c r="Q80" s="892"/>
      <c r="R80" s="892"/>
      <c r="S80" s="892"/>
      <c r="T80" s="891"/>
      <c r="U80" s="891"/>
      <c r="V80" s="891"/>
      <c r="W80" s="891"/>
      <c r="X80" s="891"/>
      <c r="Y80" s="891"/>
      <c r="Z80" s="891"/>
      <c r="AA80" s="891"/>
    </row>
    <row r="81" spans="1:27" ht="15.75" customHeight="1">
      <c r="A81" s="892"/>
      <c r="B81" s="892"/>
      <c r="C81" s="892"/>
      <c r="D81" s="892"/>
      <c r="E81" s="892"/>
      <c r="F81" s="892"/>
      <c r="G81" s="892"/>
      <c r="H81" s="892"/>
      <c r="I81" s="892"/>
      <c r="J81" s="892"/>
      <c r="K81" s="892"/>
      <c r="L81" s="892"/>
      <c r="M81" s="920"/>
      <c r="N81" s="920"/>
      <c r="O81" s="920"/>
      <c r="P81" s="920"/>
      <c r="Q81" s="892"/>
      <c r="R81" s="892"/>
      <c r="S81" s="892"/>
      <c r="T81" s="891"/>
      <c r="U81" s="891"/>
      <c r="V81" s="891"/>
      <c r="W81" s="891"/>
      <c r="X81" s="891"/>
      <c r="Y81" s="891"/>
      <c r="Z81" s="891"/>
      <c r="AA81" s="891"/>
    </row>
    <row r="82" spans="1:27" ht="15.75" customHeight="1">
      <c r="A82" s="892"/>
      <c r="B82" s="892"/>
      <c r="C82" s="892"/>
      <c r="D82" s="892"/>
      <c r="E82" s="892"/>
      <c r="F82" s="892"/>
      <c r="G82" s="892"/>
      <c r="H82" s="892"/>
      <c r="I82" s="892"/>
      <c r="J82" s="892"/>
      <c r="K82" s="892"/>
      <c r="L82" s="892"/>
      <c r="M82" s="920"/>
      <c r="N82" s="920"/>
      <c r="O82" s="920"/>
      <c r="P82" s="920"/>
      <c r="Q82" s="892"/>
      <c r="R82" s="892"/>
      <c r="S82" s="892"/>
      <c r="T82" s="891"/>
      <c r="U82" s="891"/>
      <c r="V82" s="891"/>
      <c r="W82" s="891"/>
      <c r="X82" s="891"/>
      <c r="Y82" s="891"/>
      <c r="Z82" s="891"/>
      <c r="AA82" s="891"/>
    </row>
    <row r="83" spans="1:27" ht="15.75" customHeight="1">
      <c r="A83" s="892"/>
      <c r="B83" s="892"/>
      <c r="C83" s="892"/>
      <c r="D83" s="892"/>
      <c r="E83" s="892"/>
      <c r="F83" s="892"/>
      <c r="G83" s="892"/>
      <c r="H83" s="892"/>
      <c r="I83" s="892"/>
      <c r="J83" s="892"/>
      <c r="K83" s="892"/>
      <c r="L83" s="892"/>
      <c r="M83" s="920"/>
      <c r="N83" s="920"/>
      <c r="O83" s="920"/>
      <c r="P83" s="920"/>
      <c r="Q83" s="892"/>
      <c r="R83" s="892"/>
      <c r="S83" s="892"/>
      <c r="T83" s="891"/>
      <c r="U83" s="891"/>
      <c r="V83" s="891"/>
      <c r="W83" s="891"/>
      <c r="X83" s="891"/>
      <c r="Y83" s="891"/>
      <c r="Z83" s="891"/>
      <c r="AA83" s="891"/>
    </row>
    <row r="84" spans="1:27" ht="15.75" customHeight="1">
      <c r="A84" s="892"/>
      <c r="B84" s="892"/>
      <c r="C84" s="892"/>
      <c r="D84" s="892"/>
      <c r="E84" s="892"/>
      <c r="F84" s="892"/>
      <c r="G84" s="892"/>
      <c r="H84" s="892"/>
      <c r="I84" s="892"/>
      <c r="J84" s="892"/>
      <c r="K84" s="892"/>
      <c r="L84" s="892"/>
      <c r="M84" s="920"/>
      <c r="N84" s="920"/>
      <c r="O84" s="920"/>
      <c r="P84" s="920"/>
      <c r="Q84" s="892"/>
      <c r="R84" s="892"/>
      <c r="S84" s="892"/>
      <c r="T84" s="891"/>
      <c r="U84" s="891"/>
      <c r="V84" s="891"/>
      <c r="W84" s="891"/>
      <c r="X84" s="891"/>
      <c r="Y84" s="891"/>
      <c r="Z84" s="891"/>
      <c r="AA84" s="891"/>
    </row>
    <row r="85" spans="1:27" ht="15.75" customHeight="1">
      <c r="A85" s="892"/>
      <c r="B85" s="892"/>
      <c r="C85" s="892"/>
      <c r="D85" s="892"/>
      <c r="E85" s="892"/>
      <c r="F85" s="892"/>
      <c r="G85" s="892"/>
      <c r="H85" s="892"/>
      <c r="I85" s="892"/>
      <c r="J85" s="892"/>
      <c r="K85" s="892"/>
      <c r="L85" s="892"/>
      <c r="M85" s="920"/>
      <c r="N85" s="920"/>
      <c r="O85" s="920"/>
      <c r="P85" s="920"/>
      <c r="Q85" s="892"/>
      <c r="R85" s="892"/>
      <c r="S85" s="892"/>
      <c r="T85" s="891"/>
      <c r="U85" s="891"/>
      <c r="V85" s="891"/>
      <c r="W85" s="891"/>
      <c r="X85" s="891"/>
      <c r="Y85" s="891"/>
      <c r="Z85" s="891"/>
      <c r="AA85" s="891"/>
    </row>
    <row r="86" spans="1:27" ht="15.75" customHeight="1">
      <c r="A86" s="892"/>
      <c r="B86" s="892"/>
      <c r="C86" s="892"/>
      <c r="D86" s="892"/>
      <c r="E86" s="892"/>
      <c r="F86" s="892"/>
      <c r="G86" s="892"/>
      <c r="H86" s="892"/>
      <c r="I86" s="892"/>
      <c r="J86" s="892"/>
      <c r="K86" s="892"/>
      <c r="L86" s="892"/>
      <c r="M86" s="920"/>
      <c r="N86" s="920"/>
      <c r="O86" s="920"/>
      <c r="P86" s="920"/>
      <c r="Q86" s="892"/>
      <c r="R86" s="892"/>
      <c r="S86" s="892"/>
      <c r="T86" s="891"/>
      <c r="U86" s="891"/>
      <c r="V86" s="891"/>
      <c r="W86" s="891"/>
      <c r="X86" s="891"/>
      <c r="Y86" s="891"/>
      <c r="Z86" s="891"/>
      <c r="AA86" s="891"/>
    </row>
    <row r="87" spans="1:27" ht="15.75" customHeight="1">
      <c r="A87" s="892"/>
      <c r="B87" s="892"/>
      <c r="C87" s="892"/>
      <c r="D87" s="892"/>
      <c r="E87" s="892"/>
      <c r="F87" s="892"/>
      <c r="G87" s="892"/>
      <c r="H87" s="892"/>
      <c r="I87" s="892"/>
      <c r="J87" s="892"/>
      <c r="K87" s="892"/>
      <c r="L87" s="892"/>
      <c r="M87" s="920"/>
      <c r="N87" s="920"/>
      <c r="O87" s="920"/>
      <c r="P87" s="920"/>
      <c r="Q87" s="892"/>
      <c r="R87" s="892"/>
      <c r="S87" s="892"/>
      <c r="T87" s="891"/>
      <c r="U87" s="891"/>
      <c r="V87" s="891"/>
      <c r="W87" s="891"/>
      <c r="X87" s="891"/>
      <c r="Y87" s="891"/>
      <c r="Z87" s="891"/>
      <c r="AA87" s="891"/>
    </row>
    <row r="88" spans="1:27" ht="15.75" customHeight="1">
      <c r="A88" s="892"/>
      <c r="B88" s="892"/>
      <c r="C88" s="892"/>
      <c r="D88" s="892"/>
      <c r="E88" s="892"/>
      <c r="F88" s="892"/>
      <c r="G88" s="892"/>
      <c r="H88" s="892"/>
      <c r="I88" s="892"/>
      <c r="J88" s="892"/>
      <c r="K88" s="892"/>
      <c r="L88" s="892"/>
      <c r="M88" s="920"/>
      <c r="N88" s="920"/>
      <c r="O88" s="920"/>
      <c r="P88" s="920"/>
      <c r="Q88" s="892"/>
      <c r="R88" s="892"/>
      <c r="S88" s="892"/>
      <c r="T88" s="891"/>
      <c r="U88" s="891"/>
      <c r="V88" s="891"/>
      <c r="W88" s="891"/>
      <c r="X88" s="891"/>
      <c r="Y88" s="891"/>
      <c r="Z88" s="891"/>
      <c r="AA88" s="891"/>
    </row>
    <row r="89" spans="1:27" ht="15.75" customHeight="1">
      <c r="A89" s="892"/>
      <c r="B89" s="892"/>
      <c r="C89" s="892"/>
      <c r="D89" s="892"/>
      <c r="E89" s="892"/>
      <c r="F89" s="892"/>
      <c r="G89" s="892"/>
      <c r="H89" s="892"/>
      <c r="I89" s="892"/>
      <c r="J89" s="892"/>
      <c r="K89" s="892"/>
      <c r="L89" s="892"/>
      <c r="M89" s="920"/>
      <c r="N89" s="920"/>
      <c r="O89" s="920"/>
      <c r="P89" s="920"/>
      <c r="Q89" s="892"/>
      <c r="R89" s="892"/>
      <c r="S89" s="892"/>
      <c r="T89" s="891"/>
      <c r="U89" s="891"/>
      <c r="V89" s="891"/>
      <c r="W89" s="891"/>
      <c r="X89" s="891"/>
      <c r="Y89" s="891"/>
      <c r="Z89" s="891"/>
      <c r="AA89" s="891"/>
    </row>
    <row r="90" spans="1:27" ht="15.75" customHeight="1">
      <c r="A90" s="892"/>
      <c r="B90" s="892"/>
      <c r="C90" s="892"/>
      <c r="D90" s="892"/>
      <c r="E90" s="892"/>
      <c r="F90" s="892"/>
      <c r="G90" s="892"/>
      <c r="H90" s="892"/>
      <c r="I90" s="892"/>
      <c r="J90" s="892"/>
      <c r="K90" s="892"/>
      <c r="L90" s="892"/>
      <c r="M90" s="920"/>
      <c r="N90" s="920"/>
      <c r="O90" s="920"/>
      <c r="P90" s="920"/>
      <c r="Q90" s="892"/>
      <c r="R90" s="892"/>
      <c r="S90" s="892"/>
      <c r="T90" s="891"/>
      <c r="U90" s="891"/>
      <c r="V90" s="891"/>
      <c r="W90" s="891"/>
      <c r="X90" s="891"/>
      <c r="Y90" s="891"/>
      <c r="Z90" s="891"/>
      <c r="AA90" s="891"/>
    </row>
    <row r="91" spans="1:27" ht="15.75" customHeight="1">
      <c r="A91" s="892"/>
      <c r="B91" s="892"/>
      <c r="C91" s="892"/>
      <c r="D91" s="892"/>
      <c r="E91" s="892"/>
      <c r="F91" s="892"/>
      <c r="G91" s="892"/>
      <c r="H91" s="892"/>
      <c r="I91" s="892"/>
      <c r="J91" s="892"/>
      <c r="K91" s="892"/>
      <c r="L91" s="892"/>
      <c r="M91" s="920"/>
      <c r="N91" s="920"/>
      <c r="O91" s="920"/>
      <c r="P91" s="920"/>
      <c r="Q91" s="892"/>
      <c r="R91" s="892"/>
      <c r="S91" s="892"/>
      <c r="T91" s="891"/>
      <c r="U91" s="891"/>
      <c r="V91" s="891"/>
      <c r="W91" s="891"/>
      <c r="X91" s="891"/>
      <c r="Y91" s="891"/>
      <c r="Z91" s="891"/>
      <c r="AA91" s="891"/>
    </row>
    <row r="92" spans="1:27" ht="15.75" customHeight="1">
      <c r="A92" s="892"/>
      <c r="B92" s="892"/>
      <c r="C92" s="892"/>
      <c r="D92" s="892"/>
      <c r="E92" s="892"/>
      <c r="F92" s="892"/>
      <c r="G92" s="892"/>
      <c r="H92" s="892"/>
      <c r="I92" s="892"/>
      <c r="J92" s="892"/>
      <c r="K92" s="892"/>
      <c r="L92" s="892"/>
      <c r="M92" s="920"/>
      <c r="N92" s="920"/>
      <c r="O92" s="920"/>
      <c r="P92" s="920"/>
      <c r="Q92" s="892"/>
      <c r="R92" s="892"/>
      <c r="S92" s="892"/>
      <c r="T92" s="891"/>
      <c r="U92" s="891"/>
      <c r="V92" s="891"/>
      <c r="W92" s="891"/>
      <c r="X92" s="891"/>
      <c r="Y92" s="891"/>
      <c r="Z92" s="891"/>
      <c r="AA92" s="891"/>
    </row>
    <row r="93" spans="1:27" ht="15.75" customHeight="1">
      <c r="A93" s="892"/>
      <c r="B93" s="892"/>
      <c r="C93" s="892"/>
      <c r="D93" s="892"/>
      <c r="E93" s="892"/>
      <c r="F93" s="892"/>
      <c r="G93" s="892"/>
      <c r="H93" s="892"/>
      <c r="I93" s="892"/>
      <c r="J93" s="892"/>
      <c r="K93" s="892"/>
      <c r="L93" s="892"/>
      <c r="M93" s="920"/>
      <c r="N93" s="920"/>
      <c r="O93" s="920"/>
      <c r="P93" s="920"/>
      <c r="Q93" s="892"/>
      <c r="R93" s="892"/>
      <c r="S93" s="892"/>
      <c r="T93" s="891"/>
      <c r="U93" s="891"/>
      <c r="V93" s="891"/>
      <c r="W93" s="891"/>
      <c r="X93" s="891"/>
      <c r="Y93" s="891"/>
      <c r="Z93" s="891"/>
      <c r="AA93" s="891"/>
    </row>
    <row r="94" spans="1:27" ht="15.75" customHeight="1">
      <c r="A94" s="892"/>
      <c r="B94" s="892"/>
      <c r="C94" s="892"/>
      <c r="D94" s="892"/>
      <c r="E94" s="892"/>
      <c r="F94" s="892"/>
      <c r="G94" s="892"/>
      <c r="H94" s="892"/>
      <c r="I94" s="892"/>
      <c r="J94" s="892"/>
      <c r="K94" s="892"/>
      <c r="L94" s="892"/>
      <c r="M94" s="920"/>
      <c r="N94" s="920"/>
      <c r="O94" s="920"/>
      <c r="P94" s="920"/>
      <c r="Q94" s="892"/>
      <c r="R94" s="892"/>
      <c r="S94" s="892"/>
      <c r="T94" s="891"/>
      <c r="U94" s="891"/>
      <c r="V94" s="891"/>
      <c r="W94" s="891"/>
      <c r="X94" s="891"/>
      <c r="Y94" s="891"/>
      <c r="Z94" s="891"/>
      <c r="AA94" s="891"/>
    </row>
    <row r="95" spans="1:27" ht="15.75" customHeight="1">
      <c r="A95" s="892"/>
      <c r="B95" s="892"/>
      <c r="C95" s="892"/>
      <c r="D95" s="892"/>
      <c r="E95" s="892"/>
      <c r="F95" s="892"/>
      <c r="G95" s="892"/>
      <c r="H95" s="892"/>
      <c r="I95" s="892"/>
      <c r="J95" s="892"/>
      <c r="K95" s="892"/>
      <c r="L95" s="892"/>
      <c r="M95" s="920"/>
      <c r="N95" s="920"/>
      <c r="O95" s="920"/>
      <c r="P95" s="920"/>
      <c r="Q95" s="892"/>
      <c r="R95" s="892"/>
      <c r="S95" s="892"/>
      <c r="T95" s="891"/>
      <c r="U95" s="891"/>
      <c r="V95" s="891"/>
      <c r="W95" s="891"/>
      <c r="X95" s="891"/>
      <c r="Y95" s="891"/>
      <c r="Z95" s="891"/>
      <c r="AA95" s="891"/>
    </row>
    <row r="96" spans="1:27" ht="15.75" customHeight="1">
      <c r="A96" s="892"/>
      <c r="B96" s="892"/>
      <c r="C96" s="892"/>
      <c r="D96" s="892"/>
      <c r="E96" s="892"/>
      <c r="F96" s="892"/>
      <c r="G96" s="892"/>
      <c r="H96" s="892"/>
      <c r="I96" s="892"/>
      <c r="J96" s="892"/>
      <c r="K96" s="892"/>
      <c r="L96" s="892"/>
      <c r="M96" s="920"/>
      <c r="N96" s="920"/>
      <c r="O96" s="920"/>
      <c r="P96" s="920"/>
      <c r="Q96" s="892"/>
      <c r="R96" s="892"/>
      <c r="S96" s="892"/>
      <c r="T96" s="891"/>
      <c r="U96" s="891"/>
      <c r="V96" s="891"/>
      <c r="W96" s="891"/>
      <c r="X96" s="891"/>
      <c r="Y96" s="891"/>
      <c r="Z96" s="891"/>
      <c r="AA96" s="891"/>
    </row>
    <row r="97" spans="1:27" ht="15.75" customHeight="1">
      <c r="A97" s="892"/>
      <c r="B97" s="892"/>
      <c r="C97" s="892"/>
      <c r="D97" s="892"/>
      <c r="E97" s="892"/>
      <c r="F97" s="892"/>
      <c r="G97" s="892"/>
      <c r="H97" s="892"/>
      <c r="I97" s="892"/>
      <c r="J97" s="892"/>
      <c r="K97" s="892"/>
      <c r="L97" s="892"/>
      <c r="M97" s="920"/>
      <c r="N97" s="920"/>
      <c r="O97" s="920"/>
      <c r="P97" s="920"/>
      <c r="Q97" s="892"/>
      <c r="R97" s="892"/>
      <c r="S97" s="892"/>
      <c r="T97" s="891"/>
      <c r="U97" s="891"/>
      <c r="V97" s="891"/>
      <c r="W97" s="891"/>
      <c r="X97" s="891"/>
      <c r="Y97" s="891"/>
      <c r="Z97" s="891"/>
      <c r="AA97" s="891"/>
    </row>
    <row r="98" spans="1:27" ht="15.75" customHeight="1">
      <c r="A98" s="892"/>
      <c r="B98" s="892"/>
      <c r="C98" s="892"/>
      <c r="D98" s="892"/>
      <c r="E98" s="892"/>
      <c r="F98" s="892"/>
      <c r="G98" s="892"/>
      <c r="H98" s="892"/>
      <c r="I98" s="892"/>
      <c r="J98" s="892"/>
      <c r="K98" s="892"/>
      <c r="L98" s="892"/>
      <c r="M98" s="920"/>
      <c r="N98" s="920"/>
      <c r="O98" s="920"/>
      <c r="P98" s="920"/>
      <c r="Q98" s="892"/>
      <c r="R98" s="892"/>
      <c r="S98" s="892"/>
      <c r="T98" s="891"/>
      <c r="U98" s="891"/>
      <c r="V98" s="891"/>
      <c r="W98" s="891"/>
      <c r="X98" s="891"/>
      <c r="Y98" s="891"/>
      <c r="Z98" s="891"/>
      <c r="AA98" s="891"/>
    </row>
    <row r="99" spans="1:27" ht="15.75" customHeight="1">
      <c r="A99" s="892"/>
      <c r="B99" s="892"/>
      <c r="C99" s="892"/>
      <c r="D99" s="892"/>
      <c r="E99" s="892"/>
      <c r="F99" s="892"/>
      <c r="G99" s="892"/>
      <c r="H99" s="892"/>
      <c r="I99" s="892"/>
      <c r="J99" s="892"/>
      <c r="K99" s="892"/>
      <c r="L99" s="892"/>
      <c r="M99" s="920"/>
      <c r="N99" s="920"/>
      <c r="O99" s="920"/>
      <c r="P99" s="920"/>
      <c r="Q99" s="892"/>
      <c r="R99" s="892"/>
      <c r="S99" s="892"/>
      <c r="T99" s="891"/>
      <c r="U99" s="891"/>
      <c r="V99" s="891"/>
      <c r="W99" s="891"/>
      <c r="X99" s="891"/>
      <c r="Y99" s="891"/>
      <c r="Z99" s="891"/>
      <c r="AA99" s="891"/>
    </row>
    <row r="100" spans="1:27" ht="15.75" customHeight="1">
      <c r="A100" s="892"/>
      <c r="B100" s="892"/>
      <c r="C100" s="892"/>
      <c r="D100" s="892"/>
      <c r="E100" s="892"/>
      <c r="F100" s="892"/>
      <c r="G100" s="892"/>
      <c r="H100" s="892"/>
      <c r="I100" s="892"/>
      <c r="J100" s="892"/>
      <c r="K100" s="892"/>
      <c r="L100" s="892"/>
      <c r="M100" s="920"/>
      <c r="N100" s="920"/>
      <c r="O100" s="920"/>
      <c r="P100" s="920"/>
      <c r="Q100" s="892"/>
      <c r="R100" s="892"/>
      <c r="S100" s="892"/>
      <c r="T100" s="891"/>
      <c r="U100" s="891"/>
      <c r="V100" s="891"/>
      <c r="W100" s="891"/>
      <c r="X100" s="891"/>
      <c r="Y100" s="891"/>
      <c r="Z100" s="891"/>
      <c r="AA100" s="891"/>
    </row>
    <row r="101" spans="1:27" ht="15.75" customHeight="1">
      <c r="A101" s="892"/>
      <c r="B101" s="892"/>
      <c r="C101" s="892"/>
      <c r="D101" s="892"/>
      <c r="E101" s="892"/>
      <c r="F101" s="892"/>
      <c r="G101" s="892"/>
      <c r="H101" s="892"/>
      <c r="I101" s="892"/>
      <c r="J101" s="892"/>
      <c r="K101" s="892"/>
      <c r="L101" s="892"/>
      <c r="M101" s="920"/>
      <c r="N101" s="920"/>
      <c r="O101" s="920"/>
      <c r="P101" s="920"/>
      <c r="Q101" s="892"/>
      <c r="R101" s="892"/>
      <c r="S101" s="892"/>
      <c r="T101" s="891"/>
      <c r="U101" s="891"/>
      <c r="V101" s="891"/>
      <c r="W101" s="891"/>
      <c r="X101" s="891"/>
      <c r="Y101" s="891"/>
      <c r="Z101" s="891"/>
      <c r="AA101" s="891"/>
    </row>
    <row r="102" spans="1:27" ht="15.75" customHeight="1">
      <c r="A102" s="892"/>
      <c r="B102" s="892"/>
      <c r="C102" s="892"/>
      <c r="D102" s="892"/>
      <c r="E102" s="892"/>
      <c r="F102" s="892"/>
      <c r="G102" s="892"/>
      <c r="H102" s="892"/>
      <c r="I102" s="892"/>
      <c r="J102" s="892"/>
      <c r="K102" s="892"/>
      <c r="L102" s="892"/>
      <c r="M102" s="920"/>
      <c r="N102" s="920"/>
      <c r="O102" s="920"/>
      <c r="P102" s="920"/>
      <c r="Q102" s="892"/>
      <c r="R102" s="892"/>
      <c r="S102" s="892"/>
      <c r="T102" s="891"/>
      <c r="U102" s="891"/>
      <c r="V102" s="891"/>
      <c r="W102" s="891"/>
      <c r="X102" s="891"/>
      <c r="Y102" s="891"/>
      <c r="Z102" s="891"/>
      <c r="AA102" s="891"/>
    </row>
    <row r="103" spans="1:27" ht="15.75" customHeight="1">
      <c r="A103" s="892"/>
      <c r="B103" s="892"/>
      <c r="C103" s="892"/>
      <c r="D103" s="892"/>
      <c r="E103" s="892"/>
      <c r="F103" s="892"/>
      <c r="G103" s="892"/>
      <c r="H103" s="892"/>
      <c r="I103" s="892"/>
      <c r="J103" s="892"/>
      <c r="K103" s="892"/>
      <c r="L103" s="892"/>
      <c r="M103" s="920"/>
      <c r="N103" s="920"/>
      <c r="O103" s="920"/>
      <c r="P103" s="920"/>
      <c r="Q103" s="892"/>
      <c r="R103" s="892"/>
      <c r="S103" s="892"/>
      <c r="T103" s="891"/>
      <c r="U103" s="891"/>
      <c r="V103" s="891"/>
      <c r="W103" s="891"/>
      <c r="X103" s="891"/>
      <c r="Y103" s="891"/>
      <c r="Z103" s="891"/>
      <c r="AA103" s="891"/>
    </row>
    <row r="104" spans="1:27" ht="15.75" customHeight="1">
      <c r="A104" s="892"/>
      <c r="B104" s="892"/>
      <c r="C104" s="892"/>
      <c r="D104" s="892"/>
      <c r="E104" s="892"/>
      <c r="F104" s="892"/>
      <c r="G104" s="892"/>
      <c r="H104" s="892"/>
      <c r="I104" s="892"/>
      <c r="J104" s="892"/>
      <c r="K104" s="892"/>
      <c r="L104" s="892"/>
      <c r="M104" s="920"/>
      <c r="N104" s="920"/>
      <c r="O104" s="920"/>
      <c r="P104" s="920"/>
      <c r="Q104" s="892"/>
      <c r="R104" s="892"/>
      <c r="S104" s="892"/>
      <c r="T104" s="891"/>
      <c r="U104" s="891"/>
      <c r="V104" s="891"/>
      <c r="W104" s="891"/>
      <c r="X104" s="891"/>
      <c r="Y104" s="891"/>
      <c r="Z104" s="891"/>
      <c r="AA104" s="891"/>
    </row>
    <row r="105" spans="1:27" ht="15.75" customHeight="1">
      <c r="A105" s="892"/>
      <c r="B105" s="892"/>
      <c r="C105" s="892"/>
      <c r="D105" s="892"/>
      <c r="E105" s="892"/>
      <c r="F105" s="892"/>
      <c r="G105" s="892"/>
      <c r="H105" s="892"/>
      <c r="I105" s="892"/>
      <c r="J105" s="892"/>
      <c r="K105" s="892"/>
      <c r="L105" s="892"/>
      <c r="M105" s="920"/>
      <c r="N105" s="920"/>
      <c r="O105" s="920"/>
      <c r="P105" s="920"/>
      <c r="Q105" s="892"/>
      <c r="R105" s="892"/>
      <c r="S105" s="892"/>
      <c r="T105" s="891"/>
      <c r="U105" s="891"/>
      <c r="V105" s="891"/>
      <c r="W105" s="891"/>
      <c r="X105" s="891"/>
      <c r="Y105" s="891"/>
      <c r="Z105" s="891"/>
      <c r="AA105" s="891"/>
    </row>
    <row r="106" spans="1:27" ht="15.75" customHeight="1">
      <c r="A106" s="892"/>
      <c r="B106" s="892"/>
      <c r="C106" s="892"/>
      <c r="D106" s="892"/>
      <c r="E106" s="892"/>
      <c r="F106" s="892"/>
      <c r="G106" s="892"/>
      <c r="H106" s="892"/>
      <c r="I106" s="892"/>
      <c r="J106" s="892"/>
      <c r="K106" s="892"/>
      <c r="L106" s="892"/>
      <c r="M106" s="920"/>
      <c r="N106" s="920"/>
      <c r="O106" s="920"/>
      <c r="P106" s="920"/>
      <c r="Q106" s="892"/>
      <c r="R106" s="892"/>
      <c r="S106" s="892"/>
      <c r="T106" s="891"/>
      <c r="U106" s="891"/>
      <c r="V106" s="891"/>
      <c r="W106" s="891"/>
      <c r="X106" s="891"/>
      <c r="Y106" s="891"/>
      <c r="Z106" s="891"/>
      <c r="AA106" s="891"/>
    </row>
    <row r="107" spans="1:27" ht="15.75" customHeight="1">
      <c r="A107" s="892"/>
      <c r="B107" s="892"/>
      <c r="C107" s="892"/>
      <c r="D107" s="892"/>
      <c r="E107" s="892"/>
      <c r="F107" s="892"/>
      <c r="G107" s="892"/>
      <c r="H107" s="892"/>
      <c r="I107" s="892"/>
      <c r="J107" s="892"/>
      <c r="K107" s="892"/>
      <c r="L107" s="892"/>
      <c r="M107" s="920"/>
      <c r="N107" s="920"/>
      <c r="O107" s="920"/>
      <c r="P107" s="920"/>
      <c r="Q107" s="892"/>
      <c r="R107" s="892"/>
      <c r="S107" s="892"/>
      <c r="T107" s="891"/>
      <c r="U107" s="891"/>
      <c r="V107" s="891"/>
      <c r="W107" s="891"/>
      <c r="X107" s="891"/>
      <c r="Y107" s="891"/>
      <c r="Z107" s="891"/>
      <c r="AA107" s="891"/>
    </row>
    <row r="108" spans="1:27" ht="15.75" customHeight="1">
      <c r="A108" s="892"/>
      <c r="B108" s="892"/>
      <c r="C108" s="892"/>
      <c r="D108" s="892"/>
      <c r="E108" s="892"/>
      <c r="F108" s="892"/>
      <c r="G108" s="892"/>
      <c r="H108" s="892"/>
      <c r="I108" s="892"/>
      <c r="J108" s="892"/>
      <c r="K108" s="892"/>
      <c r="L108" s="892"/>
      <c r="M108" s="920"/>
      <c r="N108" s="920"/>
      <c r="O108" s="920"/>
      <c r="P108" s="920"/>
      <c r="Q108" s="892"/>
      <c r="R108" s="892"/>
      <c r="S108" s="892"/>
      <c r="T108" s="891"/>
      <c r="U108" s="891"/>
      <c r="V108" s="891"/>
      <c r="W108" s="891"/>
      <c r="X108" s="891"/>
      <c r="Y108" s="891"/>
      <c r="Z108" s="891"/>
      <c r="AA108" s="891"/>
    </row>
    <row r="109" spans="1:27" ht="15.75" customHeight="1">
      <c r="A109" s="892"/>
      <c r="B109" s="892"/>
      <c r="C109" s="892"/>
      <c r="D109" s="892"/>
      <c r="E109" s="892"/>
      <c r="F109" s="892"/>
      <c r="G109" s="892"/>
      <c r="H109" s="892"/>
      <c r="I109" s="892"/>
      <c r="J109" s="892"/>
      <c r="K109" s="892"/>
      <c r="L109" s="892"/>
      <c r="M109" s="920"/>
      <c r="N109" s="920"/>
      <c r="O109" s="920"/>
      <c r="P109" s="920"/>
      <c r="Q109" s="892"/>
      <c r="R109" s="892"/>
      <c r="S109" s="892"/>
      <c r="T109" s="891"/>
      <c r="U109" s="891"/>
      <c r="V109" s="891"/>
      <c r="W109" s="891"/>
      <c r="X109" s="891"/>
      <c r="Y109" s="891"/>
      <c r="Z109" s="891"/>
      <c r="AA109" s="891"/>
    </row>
    <row r="110" spans="1:27" ht="15.75" customHeight="1">
      <c r="A110" s="892"/>
      <c r="B110" s="892"/>
      <c r="C110" s="892"/>
      <c r="D110" s="892"/>
      <c r="E110" s="892"/>
      <c r="F110" s="892"/>
      <c r="G110" s="892"/>
      <c r="H110" s="892"/>
      <c r="I110" s="892"/>
      <c r="J110" s="892"/>
      <c r="K110" s="892"/>
      <c r="L110" s="892"/>
      <c r="M110" s="920"/>
      <c r="N110" s="920"/>
      <c r="O110" s="920"/>
      <c r="P110" s="920"/>
      <c r="Q110" s="892"/>
      <c r="R110" s="892"/>
      <c r="S110" s="892"/>
      <c r="T110" s="891"/>
      <c r="U110" s="891"/>
      <c r="V110" s="891"/>
      <c r="W110" s="891"/>
      <c r="X110" s="891"/>
      <c r="Y110" s="891"/>
      <c r="Z110" s="891"/>
      <c r="AA110" s="891"/>
    </row>
    <row r="111" spans="1:27" ht="15.75" customHeight="1">
      <c r="A111" s="892"/>
      <c r="B111" s="892"/>
      <c r="C111" s="892"/>
      <c r="D111" s="892"/>
      <c r="E111" s="892"/>
      <c r="F111" s="892"/>
      <c r="G111" s="892"/>
      <c r="H111" s="892"/>
      <c r="I111" s="892"/>
      <c r="J111" s="892"/>
      <c r="K111" s="892"/>
      <c r="L111" s="892"/>
      <c r="M111" s="920"/>
      <c r="N111" s="920"/>
      <c r="O111" s="920"/>
      <c r="P111" s="920"/>
      <c r="Q111" s="892"/>
      <c r="R111" s="892"/>
      <c r="S111" s="892"/>
      <c r="T111" s="891"/>
      <c r="U111" s="891"/>
      <c r="V111" s="891"/>
      <c r="W111" s="891"/>
      <c r="X111" s="891"/>
      <c r="Y111" s="891"/>
      <c r="Z111" s="891"/>
      <c r="AA111" s="891"/>
    </row>
    <row r="112" spans="1:27" ht="15.75" customHeight="1">
      <c r="A112" s="892"/>
      <c r="B112" s="892"/>
      <c r="C112" s="892"/>
      <c r="D112" s="892"/>
      <c r="E112" s="892"/>
      <c r="F112" s="892"/>
      <c r="G112" s="892"/>
      <c r="H112" s="892"/>
      <c r="I112" s="892"/>
      <c r="J112" s="892"/>
      <c r="K112" s="892"/>
      <c r="L112" s="892"/>
      <c r="M112" s="920"/>
      <c r="N112" s="920"/>
      <c r="O112" s="920"/>
      <c r="P112" s="920"/>
      <c r="Q112" s="892"/>
      <c r="R112" s="892"/>
      <c r="S112" s="892"/>
      <c r="T112" s="891"/>
      <c r="U112" s="891"/>
      <c r="V112" s="891"/>
      <c r="W112" s="891"/>
      <c r="X112" s="891"/>
      <c r="Y112" s="891"/>
      <c r="Z112" s="891"/>
      <c r="AA112" s="891"/>
    </row>
    <row r="113" spans="1:27" ht="15.75" customHeight="1">
      <c r="A113" s="892"/>
      <c r="B113" s="892"/>
      <c r="C113" s="892"/>
      <c r="D113" s="892"/>
      <c r="E113" s="892"/>
      <c r="F113" s="892"/>
      <c r="G113" s="892"/>
      <c r="H113" s="892"/>
      <c r="I113" s="892"/>
      <c r="J113" s="892"/>
      <c r="K113" s="892"/>
      <c r="L113" s="892"/>
      <c r="M113" s="920"/>
      <c r="N113" s="920"/>
      <c r="O113" s="920"/>
      <c r="P113" s="920"/>
      <c r="Q113" s="892"/>
      <c r="R113" s="892"/>
      <c r="S113" s="892"/>
      <c r="T113" s="891"/>
      <c r="U113" s="891"/>
      <c r="V113" s="891"/>
      <c r="W113" s="891"/>
      <c r="X113" s="891"/>
      <c r="Y113" s="891"/>
      <c r="Z113" s="891"/>
      <c r="AA113" s="891"/>
    </row>
    <row r="114" spans="1:27" ht="15.75" customHeight="1">
      <c r="A114" s="892"/>
      <c r="B114" s="892"/>
      <c r="C114" s="892"/>
      <c r="D114" s="892"/>
      <c r="E114" s="892"/>
      <c r="F114" s="892"/>
      <c r="G114" s="892"/>
      <c r="H114" s="892"/>
      <c r="I114" s="892"/>
      <c r="J114" s="892"/>
      <c r="K114" s="892"/>
      <c r="L114" s="892"/>
      <c r="M114" s="920"/>
      <c r="N114" s="920"/>
      <c r="O114" s="920"/>
      <c r="P114" s="920"/>
      <c r="Q114" s="892"/>
      <c r="R114" s="892"/>
      <c r="S114" s="892"/>
      <c r="T114" s="891"/>
      <c r="U114" s="891"/>
      <c r="V114" s="891"/>
      <c r="W114" s="891"/>
      <c r="X114" s="891"/>
      <c r="Y114" s="891"/>
      <c r="Z114" s="891"/>
      <c r="AA114" s="891"/>
    </row>
    <row r="115" spans="1:27" ht="15.75" customHeight="1">
      <c r="A115" s="892"/>
      <c r="B115" s="892"/>
      <c r="C115" s="892"/>
      <c r="D115" s="892"/>
      <c r="E115" s="892"/>
      <c r="F115" s="892"/>
      <c r="G115" s="892"/>
      <c r="H115" s="892"/>
      <c r="I115" s="892"/>
      <c r="J115" s="892"/>
      <c r="K115" s="892"/>
      <c r="L115" s="892"/>
      <c r="M115" s="920"/>
      <c r="N115" s="920"/>
      <c r="O115" s="920"/>
      <c r="P115" s="920"/>
      <c r="Q115" s="892"/>
      <c r="R115" s="892"/>
      <c r="S115" s="892"/>
      <c r="T115" s="891"/>
      <c r="U115" s="891"/>
      <c r="V115" s="891"/>
      <c r="W115" s="891"/>
      <c r="X115" s="891"/>
      <c r="Y115" s="891"/>
      <c r="Z115" s="891"/>
      <c r="AA115" s="891"/>
    </row>
    <row r="116" spans="1:27" ht="15.75" customHeight="1">
      <c r="A116" s="892"/>
      <c r="B116" s="892"/>
      <c r="C116" s="892"/>
      <c r="D116" s="892"/>
      <c r="E116" s="892"/>
      <c r="F116" s="892"/>
      <c r="G116" s="892"/>
      <c r="H116" s="892"/>
      <c r="I116" s="892"/>
      <c r="J116" s="892"/>
      <c r="K116" s="892"/>
      <c r="L116" s="892"/>
      <c r="M116" s="920"/>
      <c r="N116" s="920"/>
      <c r="O116" s="920"/>
      <c r="P116" s="920"/>
      <c r="Q116" s="892"/>
      <c r="R116" s="892"/>
      <c r="S116" s="892"/>
      <c r="T116" s="891"/>
      <c r="U116" s="891"/>
      <c r="V116" s="891"/>
      <c r="W116" s="891"/>
      <c r="X116" s="891"/>
      <c r="Y116" s="891"/>
      <c r="Z116" s="891"/>
      <c r="AA116" s="891"/>
    </row>
    <row r="117" spans="1:27" ht="15.75" customHeight="1">
      <c r="A117" s="892"/>
      <c r="B117" s="892"/>
      <c r="C117" s="892"/>
      <c r="D117" s="892"/>
      <c r="E117" s="892"/>
      <c r="F117" s="892"/>
      <c r="G117" s="892"/>
      <c r="H117" s="892"/>
      <c r="I117" s="892"/>
      <c r="J117" s="892"/>
      <c r="K117" s="892"/>
      <c r="L117" s="892"/>
      <c r="M117" s="920"/>
      <c r="N117" s="920"/>
      <c r="O117" s="920"/>
      <c r="P117" s="920"/>
      <c r="Q117" s="892"/>
      <c r="R117" s="892"/>
      <c r="S117" s="892"/>
      <c r="T117" s="891"/>
      <c r="U117" s="891"/>
      <c r="V117" s="891"/>
      <c r="W117" s="891"/>
      <c r="X117" s="891"/>
      <c r="Y117" s="891"/>
      <c r="Z117" s="891"/>
      <c r="AA117" s="891"/>
    </row>
    <row r="118" spans="1:27" ht="15.75" customHeight="1">
      <c r="A118" s="892"/>
      <c r="B118" s="892"/>
      <c r="C118" s="892"/>
      <c r="D118" s="892"/>
      <c r="E118" s="892"/>
      <c r="F118" s="892"/>
      <c r="G118" s="892"/>
      <c r="H118" s="892"/>
      <c r="I118" s="892"/>
      <c r="J118" s="892"/>
      <c r="K118" s="892"/>
      <c r="L118" s="892"/>
      <c r="M118" s="920"/>
      <c r="N118" s="920"/>
      <c r="O118" s="920"/>
      <c r="P118" s="920"/>
      <c r="Q118" s="892"/>
      <c r="R118" s="892"/>
      <c r="S118" s="892"/>
      <c r="T118" s="891"/>
      <c r="U118" s="891"/>
      <c r="V118" s="891"/>
      <c r="W118" s="891"/>
      <c r="X118" s="891"/>
      <c r="Y118" s="891"/>
      <c r="Z118" s="891"/>
      <c r="AA118" s="891"/>
    </row>
    <row r="119" spans="1:27" ht="15.75" customHeight="1">
      <c r="A119" s="892"/>
      <c r="B119" s="892"/>
      <c r="C119" s="892"/>
      <c r="D119" s="892"/>
      <c r="E119" s="892"/>
      <c r="F119" s="892"/>
      <c r="G119" s="892"/>
      <c r="H119" s="892"/>
      <c r="I119" s="892"/>
      <c r="J119" s="892"/>
      <c r="K119" s="892"/>
      <c r="L119" s="892"/>
      <c r="M119" s="920"/>
      <c r="N119" s="920"/>
      <c r="O119" s="920"/>
      <c r="P119" s="920"/>
      <c r="Q119" s="892"/>
      <c r="R119" s="892"/>
      <c r="S119" s="892"/>
      <c r="T119" s="891"/>
      <c r="U119" s="891"/>
      <c r="V119" s="891"/>
      <c r="W119" s="891"/>
      <c r="X119" s="891"/>
      <c r="Y119" s="891"/>
      <c r="Z119" s="891"/>
      <c r="AA119" s="891"/>
    </row>
    <row r="120" spans="1:27" ht="15.75" customHeight="1">
      <c r="A120" s="892"/>
      <c r="B120" s="892"/>
      <c r="C120" s="892"/>
      <c r="D120" s="892"/>
      <c r="E120" s="892"/>
      <c r="F120" s="892"/>
      <c r="G120" s="892"/>
      <c r="H120" s="892"/>
      <c r="I120" s="892"/>
      <c r="J120" s="892"/>
      <c r="K120" s="892"/>
      <c r="L120" s="892"/>
      <c r="M120" s="920"/>
      <c r="N120" s="920"/>
      <c r="O120" s="920"/>
      <c r="P120" s="920"/>
      <c r="Q120" s="892"/>
      <c r="R120" s="892"/>
      <c r="S120" s="892"/>
      <c r="T120" s="891"/>
      <c r="U120" s="891"/>
      <c r="V120" s="891"/>
      <c r="W120" s="891"/>
      <c r="X120" s="891"/>
      <c r="Y120" s="891"/>
      <c r="Z120" s="891"/>
      <c r="AA120" s="891"/>
    </row>
    <row r="121" spans="1:27" ht="15.75" customHeight="1">
      <c r="A121" s="892"/>
      <c r="B121" s="892"/>
      <c r="C121" s="892"/>
      <c r="D121" s="892"/>
      <c r="E121" s="892"/>
      <c r="F121" s="892"/>
      <c r="G121" s="892"/>
      <c r="H121" s="892"/>
      <c r="I121" s="892"/>
      <c r="J121" s="892"/>
      <c r="K121" s="892"/>
      <c r="L121" s="892"/>
      <c r="M121" s="920"/>
      <c r="N121" s="920"/>
      <c r="O121" s="920"/>
      <c r="P121" s="920"/>
      <c r="Q121" s="892"/>
      <c r="R121" s="892"/>
      <c r="S121" s="892"/>
      <c r="T121" s="891"/>
      <c r="U121" s="891"/>
      <c r="V121" s="891"/>
      <c r="W121" s="891"/>
      <c r="X121" s="891"/>
      <c r="Y121" s="891"/>
      <c r="Z121" s="891"/>
      <c r="AA121" s="891"/>
    </row>
    <row r="122" spans="1:27" ht="15.75" customHeight="1">
      <c r="A122" s="892"/>
      <c r="B122" s="892"/>
      <c r="C122" s="892"/>
      <c r="D122" s="892"/>
      <c r="E122" s="892"/>
      <c r="F122" s="892"/>
      <c r="G122" s="892"/>
      <c r="H122" s="892"/>
      <c r="I122" s="892"/>
      <c r="J122" s="892"/>
      <c r="K122" s="892"/>
      <c r="L122" s="892"/>
      <c r="M122" s="920"/>
      <c r="N122" s="920"/>
      <c r="O122" s="920"/>
      <c r="P122" s="920"/>
      <c r="Q122" s="892"/>
      <c r="R122" s="892"/>
      <c r="S122" s="892"/>
      <c r="T122" s="891"/>
      <c r="U122" s="891"/>
      <c r="V122" s="891"/>
      <c r="W122" s="891"/>
      <c r="X122" s="891"/>
      <c r="Y122" s="891"/>
      <c r="Z122" s="891"/>
      <c r="AA122" s="891"/>
    </row>
    <row r="123" spans="1:27" ht="15.75" customHeight="1">
      <c r="A123" s="892"/>
      <c r="B123" s="892"/>
      <c r="C123" s="892"/>
      <c r="D123" s="892"/>
      <c r="E123" s="892"/>
      <c r="F123" s="892"/>
      <c r="G123" s="892"/>
      <c r="H123" s="892"/>
      <c r="I123" s="892"/>
      <c r="J123" s="892"/>
      <c r="K123" s="892"/>
      <c r="L123" s="892"/>
      <c r="M123" s="920"/>
      <c r="N123" s="920"/>
      <c r="O123" s="920"/>
      <c r="P123" s="920"/>
      <c r="Q123" s="892"/>
      <c r="R123" s="892"/>
      <c r="S123" s="892"/>
      <c r="T123" s="891"/>
      <c r="U123" s="891"/>
      <c r="V123" s="891"/>
      <c r="W123" s="891"/>
      <c r="X123" s="891"/>
      <c r="Y123" s="891"/>
      <c r="Z123" s="891"/>
      <c r="AA123" s="891"/>
    </row>
    <row r="124" spans="1:27" ht="15.75" customHeight="1">
      <c r="A124" s="892"/>
      <c r="B124" s="892"/>
      <c r="C124" s="892"/>
      <c r="D124" s="892"/>
      <c r="E124" s="892"/>
      <c r="F124" s="892"/>
      <c r="G124" s="892"/>
      <c r="H124" s="892"/>
      <c r="I124" s="892"/>
      <c r="J124" s="892"/>
      <c r="K124" s="892"/>
      <c r="L124" s="892"/>
      <c r="M124" s="920"/>
      <c r="N124" s="920"/>
      <c r="O124" s="920"/>
      <c r="P124" s="920"/>
      <c r="Q124" s="892"/>
      <c r="R124" s="892"/>
      <c r="S124" s="892"/>
      <c r="T124" s="891"/>
      <c r="U124" s="891"/>
      <c r="V124" s="891"/>
      <c r="W124" s="891"/>
      <c r="X124" s="891"/>
      <c r="Y124" s="891"/>
      <c r="Z124" s="891"/>
      <c r="AA124" s="891"/>
    </row>
    <row r="125" spans="1:27" ht="15.75" customHeight="1">
      <c r="A125" s="892"/>
      <c r="B125" s="892"/>
      <c r="C125" s="892"/>
      <c r="D125" s="892"/>
      <c r="E125" s="892"/>
      <c r="F125" s="892"/>
      <c r="G125" s="892"/>
      <c r="H125" s="892"/>
      <c r="I125" s="892"/>
      <c r="J125" s="892"/>
      <c r="K125" s="892"/>
      <c r="L125" s="892"/>
      <c r="M125" s="920"/>
      <c r="N125" s="920"/>
      <c r="O125" s="920"/>
      <c r="P125" s="920"/>
      <c r="Q125" s="892"/>
      <c r="R125" s="892"/>
      <c r="S125" s="892"/>
      <c r="T125" s="891"/>
      <c r="U125" s="891"/>
      <c r="V125" s="891"/>
      <c r="W125" s="891"/>
      <c r="X125" s="891"/>
      <c r="Y125" s="891"/>
      <c r="Z125" s="891"/>
      <c r="AA125" s="891"/>
    </row>
    <row r="126" spans="1:27" ht="15.75" customHeight="1">
      <c r="A126" s="892"/>
      <c r="B126" s="892"/>
      <c r="C126" s="892"/>
      <c r="D126" s="892"/>
      <c r="E126" s="892"/>
      <c r="F126" s="892"/>
      <c r="G126" s="892"/>
      <c r="H126" s="892"/>
      <c r="I126" s="892"/>
      <c r="J126" s="892"/>
      <c r="K126" s="892"/>
      <c r="L126" s="892"/>
      <c r="M126" s="920"/>
      <c r="N126" s="920"/>
      <c r="O126" s="920"/>
      <c r="P126" s="920"/>
      <c r="Q126" s="892"/>
      <c r="R126" s="892"/>
      <c r="S126" s="892"/>
      <c r="T126" s="891"/>
      <c r="U126" s="891"/>
      <c r="V126" s="891"/>
      <c r="W126" s="891"/>
      <c r="X126" s="891"/>
      <c r="Y126" s="891"/>
      <c r="Z126" s="891"/>
      <c r="AA126" s="891"/>
    </row>
    <row r="127" spans="1:27" ht="15.75" customHeight="1">
      <c r="A127" s="892"/>
      <c r="B127" s="892"/>
      <c r="C127" s="892"/>
      <c r="D127" s="892"/>
      <c r="E127" s="892"/>
      <c r="F127" s="892"/>
      <c r="G127" s="892"/>
      <c r="H127" s="892"/>
      <c r="I127" s="892"/>
      <c r="J127" s="892"/>
      <c r="K127" s="892"/>
      <c r="L127" s="892"/>
      <c r="M127" s="920"/>
      <c r="N127" s="920"/>
      <c r="O127" s="920"/>
      <c r="P127" s="920"/>
      <c r="Q127" s="892"/>
      <c r="R127" s="892"/>
      <c r="S127" s="892"/>
      <c r="T127" s="891"/>
      <c r="U127" s="891"/>
      <c r="V127" s="891"/>
      <c r="W127" s="891"/>
      <c r="X127" s="891"/>
      <c r="Y127" s="891"/>
      <c r="Z127" s="891"/>
      <c r="AA127" s="891"/>
    </row>
    <row r="128" spans="1:27" ht="15.75" customHeight="1">
      <c r="A128" s="892"/>
      <c r="B128" s="892"/>
      <c r="C128" s="892"/>
      <c r="D128" s="892"/>
      <c r="E128" s="892"/>
      <c r="F128" s="892"/>
      <c r="G128" s="892"/>
      <c r="H128" s="892"/>
      <c r="I128" s="892"/>
      <c r="J128" s="892"/>
      <c r="K128" s="892"/>
      <c r="L128" s="892"/>
      <c r="M128" s="920"/>
      <c r="N128" s="920"/>
      <c r="O128" s="920"/>
      <c r="P128" s="920"/>
      <c r="Q128" s="892"/>
      <c r="R128" s="892"/>
      <c r="S128" s="892"/>
      <c r="T128" s="891"/>
      <c r="U128" s="891"/>
      <c r="V128" s="891"/>
      <c r="W128" s="891"/>
      <c r="X128" s="891"/>
      <c r="Y128" s="891"/>
      <c r="Z128" s="891"/>
      <c r="AA128" s="891"/>
    </row>
    <row r="129" spans="1:27" ht="15.75" customHeight="1">
      <c r="A129" s="892"/>
      <c r="B129" s="892"/>
      <c r="C129" s="892"/>
      <c r="D129" s="892"/>
      <c r="E129" s="892"/>
      <c r="F129" s="892"/>
      <c r="G129" s="892"/>
      <c r="H129" s="892"/>
      <c r="I129" s="892"/>
      <c r="J129" s="892"/>
      <c r="K129" s="892"/>
      <c r="L129" s="892"/>
      <c r="M129" s="920"/>
      <c r="N129" s="920"/>
      <c r="O129" s="920"/>
      <c r="P129" s="920"/>
      <c r="Q129" s="892"/>
      <c r="R129" s="892"/>
      <c r="S129" s="892"/>
      <c r="T129" s="891"/>
      <c r="U129" s="891"/>
      <c r="V129" s="891"/>
      <c r="W129" s="891"/>
      <c r="X129" s="891"/>
      <c r="Y129" s="891"/>
      <c r="Z129" s="891"/>
      <c r="AA129" s="891"/>
    </row>
    <row r="130" spans="1:27" ht="15.75" customHeight="1">
      <c r="A130" s="892"/>
      <c r="B130" s="892"/>
      <c r="C130" s="892"/>
      <c r="D130" s="892"/>
      <c r="E130" s="892"/>
      <c r="F130" s="892"/>
      <c r="G130" s="892"/>
      <c r="H130" s="892"/>
      <c r="I130" s="892"/>
      <c r="J130" s="892"/>
      <c r="K130" s="892"/>
      <c r="L130" s="892"/>
      <c r="M130" s="920"/>
      <c r="N130" s="920"/>
      <c r="O130" s="920"/>
      <c r="P130" s="920"/>
      <c r="Q130" s="892"/>
      <c r="R130" s="892"/>
      <c r="S130" s="892"/>
      <c r="T130" s="891"/>
      <c r="U130" s="891"/>
      <c r="V130" s="891"/>
      <c r="W130" s="891"/>
      <c r="X130" s="891"/>
      <c r="Y130" s="891"/>
      <c r="Z130" s="891"/>
      <c r="AA130" s="891"/>
    </row>
    <row r="131" spans="1:27" ht="15.75" customHeight="1">
      <c r="A131" s="892"/>
      <c r="B131" s="892"/>
      <c r="C131" s="892"/>
      <c r="D131" s="892"/>
      <c r="E131" s="892"/>
      <c r="F131" s="892"/>
      <c r="G131" s="892"/>
      <c r="H131" s="892"/>
      <c r="I131" s="892"/>
      <c r="J131" s="892"/>
      <c r="K131" s="892"/>
      <c r="L131" s="892"/>
      <c r="M131" s="920"/>
      <c r="N131" s="920"/>
      <c r="O131" s="920"/>
      <c r="P131" s="920"/>
      <c r="Q131" s="892"/>
      <c r="R131" s="892"/>
      <c r="S131" s="892"/>
      <c r="T131" s="891"/>
      <c r="U131" s="891"/>
      <c r="V131" s="891"/>
      <c r="W131" s="891"/>
      <c r="X131" s="891"/>
      <c r="Y131" s="891"/>
      <c r="Z131" s="891"/>
      <c r="AA131" s="891"/>
    </row>
    <row r="132" spans="1:27" ht="15.75" customHeight="1">
      <c r="A132" s="892"/>
      <c r="B132" s="892"/>
      <c r="C132" s="892"/>
      <c r="D132" s="892"/>
      <c r="E132" s="892"/>
      <c r="F132" s="892"/>
      <c r="G132" s="892"/>
      <c r="H132" s="892"/>
      <c r="I132" s="892"/>
      <c r="J132" s="892"/>
      <c r="K132" s="892"/>
      <c r="L132" s="892"/>
      <c r="M132" s="920"/>
      <c r="N132" s="920"/>
      <c r="O132" s="920"/>
      <c r="P132" s="920"/>
      <c r="Q132" s="892"/>
      <c r="R132" s="892"/>
      <c r="S132" s="892"/>
      <c r="T132" s="891"/>
      <c r="U132" s="891"/>
      <c r="V132" s="891"/>
      <c r="W132" s="891"/>
      <c r="X132" s="891"/>
      <c r="Y132" s="891"/>
      <c r="Z132" s="891"/>
      <c r="AA132" s="891"/>
    </row>
    <row r="133" spans="1:27" ht="15.75" customHeight="1">
      <c r="A133" s="892"/>
      <c r="B133" s="892"/>
      <c r="C133" s="892"/>
      <c r="D133" s="892"/>
      <c r="E133" s="892"/>
      <c r="F133" s="892"/>
      <c r="G133" s="892"/>
      <c r="H133" s="892"/>
      <c r="I133" s="892"/>
      <c r="J133" s="892"/>
      <c r="K133" s="892"/>
      <c r="L133" s="892"/>
      <c r="M133" s="920"/>
      <c r="N133" s="920"/>
      <c r="O133" s="920"/>
      <c r="P133" s="920"/>
      <c r="Q133" s="892"/>
      <c r="R133" s="892"/>
      <c r="S133" s="892"/>
      <c r="T133" s="891"/>
      <c r="U133" s="891"/>
      <c r="V133" s="891"/>
      <c r="W133" s="891"/>
      <c r="X133" s="891"/>
      <c r="Y133" s="891"/>
      <c r="Z133" s="891"/>
      <c r="AA133" s="891"/>
    </row>
    <row r="134" spans="1:27" ht="15.75" customHeight="1">
      <c r="A134" s="892"/>
      <c r="B134" s="892"/>
      <c r="C134" s="892"/>
      <c r="D134" s="892"/>
      <c r="E134" s="892"/>
      <c r="F134" s="892"/>
      <c r="G134" s="892"/>
      <c r="H134" s="892"/>
      <c r="I134" s="892"/>
      <c r="J134" s="892"/>
      <c r="K134" s="892"/>
      <c r="L134" s="892"/>
      <c r="M134" s="920"/>
      <c r="N134" s="920"/>
      <c r="O134" s="920"/>
      <c r="P134" s="920"/>
      <c r="Q134" s="892"/>
      <c r="R134" s="892"/>
      <c r="S134" s="892"/>
      <c r="T134" s="891"/>
      <c r="U134" s="891"/>
      <c r="V134" s="891"/>
      <c r="W134" s="891"/>
      <c r="X134" s="891"/>
      <c r="Y134" s="891"/>
      <c r="Z134" s="891"/>
      <c r="AA134" s="891"/>
    </row>
    <row r="135" spans="1:27" ht="15.75" customHeight="1">
      <c r="A135" s="892"/>
      <c r="B135" s="892"/>
      <c r="C135" s="892"/>
      <c r="D135" s="892"/>
      <c r="E135" s="892"/>
      <c r="F135" s="892"/>
      <c r="G135" s="892"/>
      <c r="H135" s="892"/>
      <c r="I135" s="892"/>
      <c r="J135" s="892"/>
      <c r="K135" s="892"/>
      <c r="L135" s="892"/>
      <c r="M135" s="920"/>
      <c r="N135" s="920"/>
      <c r="O135" s="920"/>
      <c r="P135" s="920"/>
      <c r="Q135" s="892"/>
      <c r="R135" s="892"/>
      <c r="S135" s="892"/>
      <c r="T135" s="891"/>
      <c r="U135" s="891"/>
      <c r="V135" s="891"/>
      <c r="W135" s="891"/>
      <c r="X135" s="891"/>
      <c r="Y135" s="891"/>
      <c r="Z135" s="891"/>
      <c r="AA135" s="891"/>
    </row>
    <row r="136" spans="1:27" ht="15.75" customHeight="1">
      <c r="A136" s="892"/>
      <c r="B136" s="892"/>
      <c r="C136" s="892"/>
      <c r="D136" s="892"/>
      <c r="E136" s="892"/>
      <c r="F136" s="892"/>
      <c r="G136" s="892"/>
      <c r="H136" s="892"/>
      <c r="I136" s="892"/>
      <c r="J136" s="892"/>
      <c r="K136" s="892"/>
      <c r="L136" s="892"/>
      <c r="M136" s="920"/>
      <c r="N136" s="920"/>
      <c r="O136" s="920"/>
      <c r="P136" s="920"/>
      <c r="Q136" s="892"/>
      <c r="R136" s="892"/>
      <c r="S136" s="892"/>
      <c r="T136" s="891"/>
      <c r="U136" s="891"/>
      <c r="V136" s="891"/>
      <c r="W136" s="891"/>
      <c r="X136" s="891"/>
      <c r="Y136" s="891"/>
      <c r="Z136" s="891"/>
      <c r="AA136" s="891"/>
    </row>
    <row r="137" spans="1:27" ht="15.75" customHeight="1">
      <c r="A137" s="892"/>
      <c r="B137" s="892"/>
      <c r="C137" s="892"/>
      <c r="D137" s="892"/>
      <c r="E137" s="892"/>
      <c r="F137" s="892"/>
      <c r="G137" s="892"/>
      <c r="H137" s="892"/>
      <c r="I137" s="892"/>
      <c r="J137" s="892"/>
      <c r="K137" s="892"/>
      <c r="L137" s="892"/>
      <c r="M137" s="920"/>
      <c r="N137" s="920"/>
      <c r="O137" s="920"/>
      <c r="P137" s="920"/>
      <c r="Q137" s="892"/>
      <c r="R137" s="892"/>
      <c r="S137" s="892"/>
      <c r="T137" s="891"/>
      <c r="U137" s="891"/>
      <c r="V137" s="891"/>
      <c r="W137" s="891"/>
      <c r="X137" s="891"/>
      <c r="Y137" s="891"/>
      <c r="Z137" s="891"/>
      <c r="AA137" s="891"/>
    </row>
    <row r="138" spans="1:27" ht="15.75" customHeight="1">
      <c r="A138" s="892"/>
      <c r="B138" s="892"/>
      <c r="C138" s="892"/>
      <c r="D138" s="892"/>
      <c r="E138" s="892"/>
      <c r="F138" s="892"/>
      <c r="G138" s="892"/>
      <c r="H138" s="892"/>
      <c r="I138" s="892"/>
      <c r="J138" s="892"/>
      <c r="K138" s="892"/>
      <c r="L138" s="892"/>
      <c r="M138" s="920"/>
      <c r="N138" s="920"/>
      <c r="O138" s="920"/>
      <c r="P138" s="920"/>
      <c r="Q138" s="892"/>
      <c r="R138" s="892"/>
      <c r="S138" s="892"/>
      <c r="T138" s="891"/>
      <c r="U138" s="891"/>
      <c r="V138" s="891"/>
      <c r="W138" s="891"/>
      <c r="X138" s="891"/>
      <c r="Y138" s="891"/>
      <c r="Z138" s="891"/>
      <c r="AA138" s="891"/>
    </row>
    <row r="139" spans="1:27" ht="15.75" customHeight="1">
      <c r="A139" s="892"/>
      <c r="B139" s="892"/>
      <c r="C139" s="892"/>
      <c r="D139" s="892"/>
      <c r="E139" s="892"/>
      <c r="F139" s="892"/>
      <c r="G139" s="892"/>
      <c r="H139" s="892"/>
      <c r="I139" s="892"/>
      <c r="J139" s="892"/>
      <c r="K139" s="892"/>
      <c r="L139" s="892"/>
      <c r="M139" s="920"/>
      <c r="N139" s="920"/>
      <c r="O139" s="920"/>
      <c r="P139" s="920"/>
      <c r="Q139" s="892"/>
      <c r="R139" s="892"/>
      <c r="S139" s="892"/>
      <c r="T139" s="891"/>
      <c r="U139" s="891"/>
      <c r="V139" s="891"/>
      <c r="W139" s="891"/>
      <c r="X139" s="891"/>
      <c r="Y139" s="891"/>
      <c r="Z139" s="891"/>
      <c r="AA139" s="891"/>
    </row>
    <row r="140" spans="1:27" ht="15.75" customHeight="1">
      <c r="A140" s="892"/>
      <c r="B140" s="892"/>
      <c r="C140" s="892"/>
      <c r="D140" s="892"/>
      <c r="E140" s="892"/>
      <c r="F140" s="892"/>
      <c r="G140" s="892"/>
      <c r="H140" s="892"/>
      <c r="I140" s="892"/>
      <c r="J140" s="892"/>
      <c r="K140" s="892"/>
      <c r="L140" s="892"/>
      <c r="M140" s="920"/>
      <c r="N140" s="920"/>
      <c r="O140" s="920"/>
      <c r="P140" s="920"/>
      <c r="Q140" s="892"/>
      <c r="R140" s="892"/>
      <c r="S140" s="892"/>
      <c r="T140" s="891"/>
      <c r="U140" s="891"/>
      <c r="V140" s="891"/>
      <c r="W140" s="891"/>
      <c r="X140" s="891"/>
      <c r="Y140" s="891"/>
      <c r="Z140" s="891"/>
      <c r="AA140" s="891"/>
    </row>
    <row r="141" spans="1:27" ht="15.75" customHeight="1">
      <c r="A141" s="892"/>
      <c r="B141" s="892"/>
      <c r="C141" s="892"/>
      <c r="D141" s="892"/>
      <c r="E141" s="892"/>
      <c r="F141" s="892"/>
      <c r="G141" s="892"/>
      <c r="H141" s="892"/>
      <c r="I141" s="892"/>
      <c r="J141" s="892"/>
      <c r="K141" s="892"/>
      <c r="L141" s="892"/>
      <c r="M141" s="920"/>
      <c r="N141" s="920"/>
      <c r="O141" s="920"/>
      <c r="P141" s="920"/>
      <c r="Q141" s="892"/>
      <c r="R141" s="892"/>
      <c r="S141" s="892"/>
      <c r="T141" s="891"/>
      <c r="U141" s="891"/>
      <c r="V141" s="891"/>
      <c r="W141" s="891"/>
      <c r="X141" s="891"/>
      <c r="Y141" s="891"/>
      <c r="Z141" s="891"/>
      <c r="AA141" s="891"/>
    </row>
    <row r="142" spans="1:27" ht="15.75" customHeight="1">
      <c r="A142" s="892"/>
      <c r="B142" s="892"/>
      <c r="C142" s="892"/>
      <c r="D142" s="892"/>
      <c r="E142" s="892"/>
      <c r="F142" s="892"/>
      <c r="G142" s="892"/>
      <c r="H142" s="892"/>
      <c r="I142" s="892"/>
      <c r="J142" s="892"/>
      <c r="K142" s="892"/>
      <c r="L142" s="892"/>
      <c r="M142" s="920"/>
      <c r="N142" s="920"/>
      <c r="O142" s="920"/>
      <c r="P142" s="920"/>
      <c r="Q142" s="892"/>
      <c r="R142" s="892"/>
      <c r="S142" s="892"/>
      <c r="T142" s="891"/>
      <c r="U142" s="891"/>
      <c r="V142" s="891"/>
      <c r="W142" s="891"/>
      <c r="X142" s="891"/>
      <c r="Y142" s="891"/>
      <c r="Z142" s="891"/>
      <c r="AA142" s="891"/>
    </row>
    <row r="143" spans="1:27" ht="15.75" customHeight="1">
      <c r="A143" s="892"/>
      <c r="B143" s="892"/>
      <c r="C143" s="892"/>
      <c r="D143" s="892"/>
      <c r="E143" s="892"/>
      <c r="F143" s="892"/>
      <c r="G143" s="892"/>
      <c r="H143" s="892"/>
      <c r="I143" s="892"/>
      <c r="J143" s="892"/>
      <c r="K143" s="892"/>
      <c r="L143" s="892"/>
      <c r="M143" s="920"/>
      <c r="N143" s="920"/>
      <c r="O143" s="920"/>
      <c r="P143" s="920"/>
      <c r="Q143" s="892"/>
      <c r="R143" s="892"/>
      <c r="S143" s="892"/>
      <c r="T143" s="891"/>
      <c r="U143" s="891"/>
      <c r="V143" s="891"/>
      <c r="W143" s="891"/>
      <c r="X143" s="891"/>
      <c r="Y143" s="891"/>
      <c r="Z143" s="891"/>
      <c r="AA143" s="891"/>
    </row>
    <row r="144" spans="1:27" ht="15.75" customHeight="1">
      <c r="A144" s="892"/>
      <c r="B144" s="892"/>
      <c r="C144" s="892"/>
      <c r="D144" s="892"/>
      <c r="E144" s="892"/>
      <c r="F144" s="892"/>
      <c r="G144" s="892"/>
      <c r="H144" s="892"/>
      <c r="I144" s="892"/>
      <c r="J144" s="892"/>
      <c r="K144" s="892"/>
      <c r="L144" s="892"/>
      <c r="M144" s="920"/>
      <c r="N144" s="920"/>
      <c r="O144" s="920"/>
      <c r="P144" s="920"/>
      <c r="Q144" s="892"/>
      <c r="R144" s="892"/>
      <c r="S144" s="892"/>
      <c r="T144" s="891"/>
      <c r="U144" s="891"/>
      <c r="V144" s="891"/>
      <c r="W144" s="891"/>
      <c r="X144" s="891"/>
      <c r="Y144" s="891"/>
      <c r="Z144" s="891"/>
      <c r="AA144" s="891"/>
    </row>
    <row r="145" spans="1:27" ht="15.75" customHeight="1">
      <c r="A145" s="892"/>
      <c r="B145" s="892"/>
      <c r="C145" s="892"/>
      <c r="D145" s="892"/>
      <c r="E145" s="892"/>
      <c r="F145" s="892"/>
      <c r="G145" s="892"/>
      <c r="H145" s="892"/>
      <c r="I145" s="892"/>
      <c r="J145" s="892"/>
      <c r="K145" s="892"/>
      <c r="L145" s="892"/>
      <c r="M145" s="920"/>
      <c r="N145" s="920"/>
      <c r="O145" s="920"/>
      <c r="P145" s="920"/>
      <c r="Q145" s="892"/>
      <c r="R145" s="892"/>
      <c r="S145" s="892"/>
      <c r="T145" s="891"/>
      <c r="U145" s="891"/>
      <c r="V145" s="891"/>
      <c r="W145" s="891"/>
      <c r="X145" s="891"/>
      <c r="Y145" s="891"/>
      <c r="Z145" s="891"/>
      <c r="AA145" s="891"/>
    </row>
    <row r="146" spans="1:27" ht="15.75" customHeight="1">
      <c r="A146" s="892"/>
      <c r="B146" s="892"/>
      <c r="C146" s="892"/>
      <c r="D146" s="892"/>
      <c r="E146" s="892"/>
      <c r="F146" s="892"/>
      <c r="G146" s="892"/>
      <c r="H146" s="892"/>
      <c r="I146" s="892"/>
      <c r="J146" s="892"/>
      <c r="K146" s="892"/>
      <c r="L146" s="892"/>
      <c r="M146" s="920"/>
      <c r="N146" s="920"/>
      <c r="O146" s="920"/>
      <c r="P146" s="920"/>
      <c r="Q146" s="892"/>
      <c r="R146" s="892"/>
      <c r="S146" s="892"/>
      <c r="T146" s="891"/>
      <c r="U146" s="891"/>
      <c r="V146" s="891"/>
      <c r="W146" s="891"/>
      <c r="X146" s="891"/>
      <c r="Y146" s="891"/>
      <c r="Z146" s="891"/>
      <c r="AA146" s="891"/>
    </row>
    <row r="147" spans="1:27" ht="15.75" customHeight="1">
      <c r="A147" s="892"/>
      <c r="B147" s="892"/>
      <c r="C147" s="892"/>
      <c r="D147" s="892"/>
      <c r="E147" s="892"/>
      <c r="F147" s="892"/>
      <c r="G147" s="892"/>
      <c r="H147" s="892"/>
      <c r="I147" s="892"/>
      <c r="J147" s="892"/>
      <c r="K147" s="892"/>
      <c r="L147" s="892"/>
      <c r="M147" s="920"/>
      <c r="N147" s="920"/>
      <c r="O147" s="920"/>
      <c r="P147" s="920"/>
      <c r="Q147" s="892"/>
      <c r="R147" s="892"/>
      <c r="S147" s="892"/>
      <c r="T147" s="891"/>
      <c r="U147" s="891"/>
      <c r="V147" s="891"/>
      <c r="W147" s="891"/>
      <c r="X147" s="891"/>
      <c r="Y147" s="891"/>
      <c r="Z147" s="891"/>
      <c r="AA147" s="891"/>
    </row>
    <row r="148" spans="1:27" ht="15.75" customHeight="1">
      <c r="A148" s="892"/>
      <c r="B148" s="892"/>
      <c r="C148" s="892"/>
      <c r="D148" s="892"/>
      <c r="E148" s="892"/>
      <c r="F148" s="892"/>
      <c r="G148" s="892"/>
      <c r="H148" s="892"/>
      <c r="I148" s="892"/>
      <c r="J148" s="892"/>
      <c r="K148" s="892"/>
      <c r="L148" s="892"/>
      <c r="M148" s="920"/>
      <c r="N148" s="920"/>
      <c r="O148" s="920"/>
      <c r="P148" s="920"/>
      <c r="Q148" s="892"/>
      <c r="R148" s="892"/>
      <c r="S148" s="892"/>
      <c r="T148" s="891"/>
      <c r="U148" s="891"/>
      <c r="V148" s="891"/>
      <c r="W148" s="891"/>
      <c r="X148" s="891"/>
      <c r="Y148" s="891"/>
      <c r="Z148" s="891"/>
      <c r="AA148" s="891"/>
    </row>
    <row r="149" spans="1:27" ht="15.75" customHeight="1">
      <c r="A149" s="892"/>
      <c r="B149" s="892"/>
      <c r="C149" s="892"/>
      <c r="D149" s="892"/>
      <c r="E149" s="892"/>
      <c r="F149" s="892"/>
      <c r="G149" s="892"/>
      <c r="H149" s="892"/>
      <c r="I149" s="892"/>
      <c r="J149" s="892"/>
      <c r="K149" s="892"/>
      <c r="L149" s="892"/>
      <c r="M149" s="920"/>
      <c r="N149" s="920"/>
      <c r="O149" s="920"/>
      <c r="P149" s="920"/>
      <c r="Q149" s="892"/>
      <c r="R149" s="892"/>
      <c r="S149" s="892"/>
      <c r="T149" s="891"/>
      <c r="U149" s="891"/>
      <c r="V149" s="891"/>
      <c r="W149" s="891"/>
      <c r="X149" s="891"/>
      <c r="Y149" s="891"/>
      <c r="Z149" s="891"/>
      <c r="AA149" s="891"/>
    </row>
    <row r="150" spans="1:27" ht="15.75" customHeight="1">
      <c r="A150" s="892"/>
      <c r="B150" s="892"/>
      <c r="C150" s="892"/>
      <c r="D150" s="892"/>
      <c r="E150" s="892"/>
      <c r="F150" s="892"/>
      <c r="G150" s="892"/>
      <c r="H150" s="892"/>
      <c r="I150" s="892"/>
      <c r="J150" s="892"/>
      <c r="K150" s="892"/>
      <c r="L150" s="892"/>
      <c r="M150" s="920"/>
      <c r="N150" s="920"/>
      <c r="O150" s="920"/>
      <c r="P150" s="920"/>
      <c r="Q150" s="892"/>
      <c r="R150" s="892"/>
      <c r="S150" s="892"/>
      <c r="T150" s="891"/>
      <c r="U150" s="891"/>
      <c r="V150" s="891"/>
      <c r="W150" s="891"/>
      <c r="X150" s="891"/>
      <c r="Y150" s="891"/>
      <c r="Z150" s="891"/>
      <c r="AA150" s="891"/>
    </row>
    <row r="151" spans="1:27" ht="15.75" customHeight="1">
      <c r="A151" s="892"/>
      <c r="B151" s="892"/>
      <c r="C151" s="892"/>
      <c r="D151" s="892"/>
      <c r="E151" s="892"/>
      <c r="F151" s="892"/>
      <c r="G151" s="892"/>
      <c r="H151" s="892"/>
      <c r="I151" s="892"/>
      <c r="J151" s="892"/>
      <c r="K151" s="892"/>
      <c r="L151" s="892"/>
      <c r="M151" s="920"/>
      <c r="N151" s="920"/>
      <c r="O151" s="920"/>
      <c r="P151" s="920"/>
      <c r="Q151" s="892"/>
      <c r="R151" s="892"/>
      <c r="S151" s="892"/>
      <c r="T151" s="891"/>
      <c r="U151" s="891"/>
      <c r="V151" s="891"/>
      <c r="W151" s="891"/>
      <c r="X151" s="891"/>
      <c r="Y151" s="891"/>
      <c r="Z151" s="891"/>
      <c r="AA151" s="891"/>
    </row>
    <row r="152" spans="1:27" ht="15.75" customHeight="1">
      <c r="A152" s="892"/>
      <c r="B152" s="892"/>
      <c r="C152" s="892"/>
      <c r="D152" s="892"/>
      <c r="E152" s="892"/>
      <c r="F152" s="892"/>
      <c r="G152" s="892"/>
      <c r="H152" s="892"/>
      <c r="I152" s="892"/>
      <c r="J152" s="892"/>
      <c r="K152" s="892"/>
      <c r="L152" s="892"/>
      <c r="M152" s="920"/>
      <c r="N152" s="920"/>
      <c r="O152" s="920"/>
      <c r="P152" s="920"/>
      <c r="Q152" s="892"/>
      <c r="R152" s="892"/>
      <c r="S152" s="892"/>
      <c r="T152" s="891"/>
      <c r="U152" s="891"/>
      <c r="V152" s="891"/>
      <c r="W152" s="891"/>
      <c r="X152" s="891"/>
      <c r="Y152" s="891"/>
      <c r="Z152" s="891"/>
      <c r="AA152" s="891"/>
    </row>
    <row r="153" spans="1:27" ht="15.75" customHeight="1">
      <c r="A153" s="892"/>
      <c r="B153" s="892"/>
      <c r="C153" s="892"/>
      <c r="D153" s="892"/>
      <c r="E153" s="892"/>
      <c r="F153" s="892"/>
      <c r="G153" s="892"/>
      <c r="H153" s="892"/>
      <c r="I153" s="892"/>
      <c r="J153" s="892"/>
      <c r="K153" s="892"/>
      <c r="L153" s="892"/>
      <c r="M153" s="920"/>
      <c r="N153" s="920"/>
      <c r="O153" s="920"/>
      <c r="P153" s="920"/>
      <c r="Q153" s="892"/>
      <c r="R153" s="892"/>
      <c r="S153" s="892"/>
      <c r="T153" s="891"/>
      <c r="U153" s="891"/>
      <c r="V153" s="891"/>
      <c r="W153" s="891"/>
      <c r="X153" s="891"/>
      <c r="Y153" s="891"/>
      <c r="Z153" s="891"/>
      <c r="AA153" s="891"/>
    </row>
    <row r="154" spans="1:27" ht="15.75" customHeight="1">
      <c r="A154" s="892"/>
      <c r="B154" s="892"/>
      <c r="C154" s="892"/>
      <c r="D154" s="892"/>
      <c r="E154" s="892"/>
      <c r="F154" s="892"/>
      <c r="G154" s="892"/>
      <c r="H154" s="892"/>
      <c r="I154" s="892"/>
      <c r="J154" s="892"/>
      <c r="K154" s="892"/>
      <c r="L154" s="892"/>
      <c r="M154" s="920"/>
      <c r="N154" s="920"/>
      <c r="O154" s="920"/>
      <c r="P154" s="920"/>
      <c r="Q154" s="892"/>
      <c r="R154" s="892"/>
      <c r="S154" s="892"/>
      <c r="T154" s="891"/>
      <c r="U154" s="891"/>
      <c r="V154" s="891"/>
      <c r="W154" s="891"/>
      <c r="X154" s="891"/>
      <c r="Y154" s="891"/>
      <c r="Z154" s="891"/>
      <c r="AA154" s="891"/>
    </row>
    <row r="155" spans="1:27" ht="15.75" customHeight="1">
      <c r="A155" s="892"/>
      <c r="B155" s="892"/>
      <c r="C155" s="892"/>
      <c r="D155" s="892"/>
      <c r="E155" s="892"/>
      <c r="F155" s="892"/>
      <c r="G155" s="892"/>
      <c r="H155" s="892"/>
      <c r="I155" s="892"/>
      <c r="J155" s="892"/>
      <c r="K155" s="892"/>
      <c r="L155" s="892"/>
      <c r="M155" s="920"/>
      <c r="N155" s="920"/>
      <c r="O155" s="920"/>
      <c r="P155" s="920"/>
      <c r="Q155" s="892"/>
      <c r="R155" s="892"/>
      <c r="S155" s="892"/>
      <c r="T155" s="891"/>
      <c r="U155" s="891"/>
      <c r="V155" s="891"/>
      <c r="W155" s="891"/>
      <c r="X155" s="891"/>
      <c r="Y155" s="891"/>
      <c r="Z155" s="891"/>
      <c r="AA155" s="891"/>
    </row>
    <row r="156" spans="1:27" ht="15.75" customHeight="1">
      <c r="A156" s="892"/>
      <c r="B156" s="892"/>
      <c r="C156" s="892"/>
      <c r="D156" s="892"/>
      <c r="E156" s="892"/>
      <c r="F156" s="892"/>
      <c r="G156" s="892"/>
      <c r="H156" s="892"/>
      <c r="I156" s="892"/>
      <c r="J156" s="892"/>
      <c r="K156" s="892"/>
      <c r="L156" s="892"/>
      <c r="M156" s="920"/>
      <c r="N156" s="920"/>
      <c r="O156" s="920"/>
      <c r="P156" s="920"/>
      <c r="Q156" s="892"/>
      <c r="R156" s="892"/>
      <c r="S156" s="892"/>
      <c r="T156" s="891"/>
      <c r="U156" s="891"/>
      <c r="V156" s="891"/>
      <c r="W156" s="891"/>
      <c r="X156" s="891"/>
      <c r="Y156" s="891"/>
      <c r="Z156" s="891"/>
      <c r="AA156" s="891"/>
    </row>
    <row r="157" spans="1:27" ht="15.75" customHeight="1">
      <c r="A157" s="892"/>
      <c r="B157" s="892"/>
      <c r="C157" s="892"/>
      <c r="D157" s="892"/>
      <c r="E157" s="892"/>
      <c r="F157" s="892"/>
      <c r="G157" s="892"/>
      <c r="H157" s="892"/>
      <c r="I157" s="892"/>
      <c r="J157" s="892"/>
      <c r="K157" s="892"/>
      <c r="L157" s="892"/>
      <c r="M157" s="920"/>
      <c r="N157" s="920"/>
      <c r="O157" s="920"/>
      <c r="P157" s="920"/>
      <c r="Q157" s="892"/>
      <c r="R157" s="892"/>
      <c r="S157" s="892"/>
      <c r="T157" s="891"/>
      <c r="U157" s="891"/>
      <c r="V157" s="891"/>
      <c r="W157" s="891"/>
      <c r="X157" s="891"/>
      <c r="Y157" s="891"/>
      <c r="Z157" s="891"/>
      <c r="AA157" s="891"/>
    </row>
    <row r="158" spans="1:27" ht="15.75" customHeight="1">
      <c r="A158" s="892"/>
      <c r="B158" s="892"/>
      <c r="C158" s="892"/>
      <c r="D158" s="892"/>
      <c r="E158" s="892"/>
      <c r="F158" s="892"/>
      <c r="G158" s="892"/>
      <c r="H158" s="892"/>
      <c r="I158" s="892"/>
      <c r="J158" s="892"/>
      <c r="K158" s="892"/>
      <c r="L158" s="892"/>
      <c r="M158" s="920"/>
      <c r="N158" s="920"/>
      <c r="O158" s="920"/>
      <c r="P158" s="920"/>
      <c r="Q158" s="892"/>
      <c r="R158" s="892"/>
      <c r="S158" s="892"/>
      <c r="T158" s="891"/>
      <c r="U158" s="891"/>
      <c r="V158" s="891"/>
      <c r="W158" s="891"/>
      <c r="X158" s="891"/>
      <c r="Y158" s="891"/>
      <c r="Z158" s="891"/>
      <c r="AA158" s="891"/>
    </row>
    <row r="159" spans="1:27" ht="15.75" customHeight="1">
      <c r="A159" s="892"/>
      <c r="B159" s="892"/>
      <c r="C159" s="892"/>
      <c r="D159" s="892"/>
      <c r="E159" s="892"/>
      <c r="F159" s="892"/>
      <c r="G159" s="892"/>
      <c r="H159" s="892"/>
      <c r="I159" s="892"/>
      <c r="J159" s="892"/>
      <c r="K159" s="892"/>
      <c r="L159" s="892"/>
      <c r="M159" s="920"/>
      <c r="N159" s="920"/>
      <c r="O159" s="920"/>
      <c r="P159" s="920"/>
      <c r="Q159" s="892"/>
      <c r="R159" s="892"/>
      <c r="S159" s="892"/>
      <c r="T159" s="891"/>
      <c r="U159" s="891"/>
      <c r="V159" s="891"/>
      <c r="W159" s="891"/>
      <c r="X159" s="891"/>
      <c r="Y159" s="891"/>
      <c r="Z159" s="891"/>
      <c r="AA159" s="891"/>
    </row>
    <row r="160" spans="1:27" ht="15.75" customHeight="1">
      <c r="A160" s="892"/>
      <c r="B160" s="892"/>
      <c r="C160" s="892"/>
      <c r="D160" s="892"/>
      <c r="E160" s="892"/>
      <c r="F160" s="892"/>
      <c r="G160" s="892"/>
      <c r="H160" s="892"/>
      <c r="I160" s="892"/>
      <c r="J160" s="892"/>
      <c r="K160" s="892"/>
      <c r="L160" s="892"/>
      <c r="M160" s="920"/>
      <c r="N160" s="920"/>
      <c r="O160" s="920"/>
      <c r="P160" s="920"/>
      <c r="Q160" s="892"/>
      <c r="R160" s="892"/>
      <c r="S160" s="892"/>
      <c r="T160" s="891"/>
      <c r="U160" s="891"/>
      <c r="V160" s="891"/>
      <c r="W160" s="891"/>
      <c r="X160" s="891"/>
      <c r="Y160" s="891"/>
      <c r="Z160" s="891"/>
      <c r="AA160" s="891"/>
    </row>
    <row r="161" spans="1:27" ht="15.75" customHeight="1">
      <c r="A161" s="892"/>
      <c r="B161" s="892"/>
      <c r="C161" s="892"/>
      <c r="D161" s="892"/>
      <c r="E161" s="892"/>
      <c r="F161" s="892"/>
      <c r="G161" s="892"/>
      <c r="H161" s="892"/>
      <c r="I161" s="892"/>
      <c r="J161" s="892"/>
      <c r="K161" s="892"/>
      <c r="L161" s="892"/>
      <c r="M161" s="920"/>
      <c r="N161" s="920"/>
      <c r="O161" s="920"/>
      <c r="P161" s="920"/>
      <c r="Q161" s="892"/>
      <c r="R161" s="892"/>
      <c r="S161" s="892"/>
      <c r="T161" s="891"/>
      <c r="U161" s="891"/>
      <c r="V161" s="891"/>
      <c r="W161" s="891"/>
      <c r="X161" s="891"/>
      <c r="Y161" s="891"/>
      <c r="Z161" s="891"/>
      <c r="AA161" s="891"/>
    </row>
    <row r="162" spans="1:27" ht="15.75" customHeight="1">
      <c r="A162" s="892"/>
      <c r="B162" s="892"/>
      <c r="C162" s="892"/>
      <c r="D162" s="892"/>
      <c r="E162" s="892"/>
      <c r="F162" s="892"/>
      <c r="G162" s="892"/>
      <c r="H162" s="892"/>
      <c r="I162" s="892"/>
      <c r="J162" s="892"/>
      <c r="K162" s="892"/>
      <c r="L162" s="892"/>
      <c r="M162" s="920"/>
      <c r="N162" s="920"/>
      <c r="O162" s="920"/>
      <c r="P162" s="920"/>
      <c r="Q162" s="892"/>
      <c r="R162" s="892"/>
      <c r="S162" s="892"/>
      <c r="T162" s="891"/>
      <c r="U162" s="891"/>
      <c r="V162" s="891"/>
      <c r="W162" s="891"/>
      <c r="X162" s="891"/>
      <c r="Y162" s="891"/>
      <c r="Z162" s="891"/>
      <c r="AA162" s="891"/>
    </row>
    <row r="163" spans="1:27" ht="15.75" customHeight="1">
      <c r="A163" s="892"/>
      <c r="B163" s="892"/>
      <c r="C163" s="892"/>
      <c r="D163" s="892"/>
      <c r="E163" s="892"/>
      <c r="F163" s="892"/>
      <c r="G163" s="892"/>
      <c r="H163" s="892"/>
      <c r="I163" s="892"/>
      <c r="J163" s="892"/>
      <c r="K163" s="892"/>
      <c r="L163" s="892"/>
      <c r="M163" s="920"/>
      <c r="N163" s="920"/>
      <c r="O163" s="920"/>
      <c r="P163" s="920"/>
      <c r="Q163" s="892"/>
      <c r="R163" s="892"/>
      <c r="S163" s="892"/>
      <c r="T163" s="891"/>
      <c r="U163" s="891"/>
      <c r="V163" s="891"/>
      <c r="W163" s="891"/>
      <c r="X163" s="891"/>
      <c r="Y163" s="891"/>
      <c r="Z163" s="891"/>
      <c r="AA163" s="891"/>
    </row>
    <row r="164" spans="1:27" ht="15.75" customHeight="1">
      <c r="A164" s="892"/>
      <c r="B164" s="892"/>
      <c r="C164" s="892"/>
      <c r="D164" s="892"/>
      <c r="E164" s="892"/>
      <c r="F164" s="892"/>
      <c r="G164" s="892"/>
      <c r="H164" s="892"/>
      <c r="I164" s="892"/>
      <c r="J164" s="892"/>
      <c r="K164" s="892"/>
      <c r="L164" s="892"/>
      <c r="M164" s="920"/>
      <c r="N164" s="920"/>
      <c r="O164" s="920"/>
      <c r="P164" s="920"/>
      <c r="Q164" s="892"/>
      <c r="R164" s="892"/>
      <c r="S164" s="892"/>
      <c r="T164" s="891"/>
      <c r="U164" s="891"/>
      <c r="V164" s="891"/>
      <c r="W164" s="891"/>
      <c r="X164" s="891"/>
      <c r="Y164" s="891"/>
      <c r="Z164" s="891"/>
      <c r="AA164" s="891"/>
    </row>
    <row r="165" spans="1:27" ht="15.75" customHeight="1">
      <c r="A165" s="892"/>
      <c r="B165" s="892"/>
      <c r="C165" s="892"/>
      <c r="D165" s="892"/>
      <c r="E165" s="892"/>
      <c r="F165" s="892"/>
      <c r="G165" s="892"/>
      <c r="H165" s="892"/>
      <c r="I165" s="892"/>
      <c r="J165" s="892"/>
      <c r="K165" s="892"/>
      <c r="L165" s="892"/>
      <c r="M165" s="920"/>
      <c r="N165" s="920"/>
      <c r="O165" s="920"/>
      <c r="P165" s="920"/>
      <c r="Q165" s="892"/>
      <c r="R165" s="892"/>
      <c r="S165" s="892"/>
      <c r="T165" s="891"/>
      <c r="U165" s="891"/>
      <c r="V165" s="891"/>
      <c r="W165" s="891"/>
      <c r="X165" s="891"/>
      <c r="Y165" s="891"/>
      <c r="Z165" s="891"/>
      <c r="AA165" s="891"/>
    </row>
    <row r="166" spans="1:27" ht="15.75" customHeight="1">
      <c r="A166" s="892"/>
      <c r="B166" s="892"/>
      <c r="C166" s="892"/>
      <c r="D166" s="892"/>
      <c r="E166" s="892"/>
      <c r="F166" s="892"/>
      <c r="G166" s="892"/>
      <c r="H166" s="892"/>
      <c r="I166" s="892"/>
      <c r="J166" s="892"/>
      <c r="K166" s="892"/>
      <c r="L166" s="892"/>
      <c r="M166" s="920"/>
      <c r="N166" s="920"/>
      <c r="O166" s="920"/>
      <c r="P166" s="920"/>
      <c r="Q166" s="892"/>
      <c r="R166" s="892"/>
      <c r="S166" s="892"/>
      <c r="T166" s="891"/>
      <c r="U166" s="891"/>
      <c r="V166" s="891"/>
      <c r="W166" s="891"/>
      <c r="X166" s="891"/>
      <c r="Y166" s="891"/>
      <c r="Z166" s="891"/>
      <c r="AA166" s="891"/>
    </row>
    <row r="167" spans="1:27" ht="15.75" customHeight="1">
      <c r="A167" s="892"/>
      <c r="B167" s="892"/>
      <c r="C167" s="892"/>
      <c r="D167" s="892"/>
      <c r="E167" s="892"/>
      <c r="F167" s="892"/>
      <c r="G167" s="892"/>
      <c r="H167" s="892"/>
      <c r="I167" s="892"/>
      <c r="J167" s="892"/>
      <c r="K167" s="892"/>
      <c r="L167" s="892"/>
      <c r="M167" s="920"/>
      <c r="N167" s="920"/>
      <c r="O167" s="920"/>
      <c r="P167" s="920"/>
      <c r="Q167" s="892"/>
      <c r="R167" s="892"/>
      <c r="S167" s="892"/>
      <c r="T167" s="891"/>
      <c r="U167" s="891"/>
      <c r="V167" s="891"/>
      <c r="W167" s="891"/>
      <c r="X167" s="891"/>
      <c r="Y167" s="891"/>
      <c r="Z167" s="891"/>
      <c r="AA167" s="891"/>
    </row>
    <row r="168" spans="1:27" ht="15.75" customHeight="1">
      <c r="A168" s="892"/>
      <c r="B168" s="892"/>
      <c r="C168" s="892"/>
      <c r="D168" s="892"/>
      <c r="E168" s="892"/>
      <c r="F168" s="892"/>
      <c r="G168" s="892"/>
      <c r="H168" s="892"/>
      <c r="I168" s="892"/>
      <c r="J168" s="892"/>
      <c r="K168" s="892"/>
      <c r="L168" s="892"/>
      <c r="M168" s="920"/>
      <c r="N168" s="920"/>
      <c r="O168" s="920"/>
      <c r="P168" s="920"/>
      <c r="Q168" s="892"/>
      <c r="R168" s="892"/>
      <c r="S168" s="892"/>
      <c r="T168" s="891"/>
      <c r="U168" s="891"/>
      <c r="V168" s="891"/>
      <c r="W168" s="891"/>
      <c r="X168" s="891"/>
      <c r="Y168" s="891"/>
      <c r="Z168" s="891"/>
      <c r="AA168" s="891"/>
    </row>
    <row r="169" spans="1:27" ht="15.75" customHeight="1">
      <c r="A169" s="892"/>
      <c r="B169" s="892"/>
      <c r="C169" s="892"/>
      <c r="D169" s="892"/>
      <c r="E169" s="892"/>
      <c r="F169" s="892"/>
      <c r="G169" s="892"/>
      <c r="H169" s="892"/>
      <c r="I169" s="892"/>
      <c r="J169" s="892"/>
      <c r="K169" s="892"/>
      <c r="L169" s="892"/>
      <c r="M169" s="920"/>
      <c r="N169" s="920"/>
      <c r="O169" s="920"/>
      <c r="P169" s="920"/>
      <c r="Q169" s="892"/>
      <c r="R169" s="892"/>
      <c r="S169" s="892"/>
      <c r="T169" s="891"/>
      <c r="U169" s="891"/>
      <c r="V169" s="891"/>
      <c r="W169" s="891"/>
      <c r="X169" s="891"/>
      <c r="Y169" s="891"/>
      <c r="Z169" s="891"/>
      <c r="AA169" s="891"/>
    </row>
    <row r="170" spans="1:27" ht="15.75" customHeight="1">
      <c r="A170" s="892"/>
      <c r="B170" s="892"/>
      <c r="C170" s="892"/>
      <c r="D170" s="892"/>
      <c r="E170" s="892"/>
      <c r="F170" s="892"/>
      <c r="G170" s="892"/>
      <c r="H170" s="892"/>
      <c r="I170" s="892"/>
      <c r="J170" s="892"/>
      <c r="K170" s="892"/>
      <c r="L170" s="892"/>
      <c r="M170" s="920"/>
      <c r="N170" s="920"/>
      <c r="O170" s="920"/>
      <c r="P170" s="920"/>
      <c r="Q170" s="892"/>
      <c r="R170" s="892"/>
      <c r="S170" s="892"/>
      <c r="T170" s="891"/>
      <c r="U170" s="891"/>
      <c r="V170" s="891"/>
      <c r="W170" s="891"/>
      <c r="X170" s="891"/>
      <c r="Y170" s="891"/>
      <c r="Z170" s="891"/>
      <c r="AA170" s="891"/>
    </row>
    <row r="171" spans="1:27" ht="15.75" customHeight="1">
      <c r="A171" s="892"/>
      <c r="B171" s="892"/>
      <c r="C171" s="892"/>
      <c r="D171" s="892"/>
      <c r="E171" s="892"/>
      <c r="F171" s="892"/>
      <c r="G171" s="892"/>
      <c r="H171" s="892"/>
      <c r="I171" s="892"/>
      <c r="J171" s="892"/>
      <c r="K171" s="892"/>
      <c r="L171" s="892"/>
      <c r="M171" s="920"/>
      <c r="N171" s="920"/>
      <c r="O171" s="920"/>
      <c r="P171" s="920"/>
      <c r="Q171" s="892"/>
      <c r="R171" s="892"/>
      <c r="S171" s="892"/>
      <c r="T171" s="891"/>
      <c r="U171" s="891"/>
      <c r="V171" s="891"/>
      <c r="W171" s="891"/>
      <c r="X171" s="891"/>
      <c r="Y171" s="891"/>
      <c r="Z171" s="891"/>
      <c r="AA171" s="891"/>
    </row>
    <row r="172" spans="1:27" ht="15.75" customHeight="1">
      <c r="A172" s="892"/>
      <c r="B172" s="892"/>
      <c r="C172" s="892"/>
      <c r="D172" s="892"/>
      <c r="E172" s="892"/>
      <c r="F172" s="892"/>
      <c r="G172" s="892"/>
      <c r="H172" s="892"/>
      <c r="I172" s="892"/>
      <c r="J172" s="892"/>
      <c r="K172" s="892"/>
      <c r="L172" s="892"/>
      <c r="M172" s="920"/>
      <c r="N172" s="920"/>
      <c r="O172" s="920"/>
      <c r="P172" s="920"/>
      <c r="Q172" s="892"/>
      <c r="R172" s="892"/>
      <c r="S172" s="892"/>
      <c r="T172" s="891"/>
      <c r="U172" s="891"/>
      <c r="V172" s="891"/>
      <c r="W172" s="891"/>
      <c r="X172" s="891"/>
      <c r="Y172" s="891"/>
      <c r="Z172" s="891"/>
      <c r="AA172" s="891"/>
    </row>
    <row r="173" spans="1:27" ht="15.75" customHeight="1">
      <c r="A173" s="892"/>
      <c r="B173" s="892"/>
      <c r="C173" s="892"/>
      <c r="D173" s="892"/>
      <c r="E173" s="892"/>
      <c r="F173" s="892"/>
      <c r="G173" s="892"/>
      <c r="H173" s="892"/>
      <c r="I173" s="892"/>
      <c r="J173" s="892"/>
      <c r="K173" s="892"/>
      <c r="L173" s="892"/>
      <c r="M173" s="920"/>
      <c r="N173" s="920"/>
      <c r="O173" s="920"/>
      <c r="P173" s="920"/>
      <c r="Q173" s="892"/>
      <c r="R173" s="892"/>
      <c r="S173" s="892"/>
      <c r="T173" s="891"/>
      <c r="U173" s="891"/>
      <c r="V173" s="891"/>
      <c r="W173" s="891"/>
      <c r="X173" s="891"/>
      <c r="Y173" s="891"/>
      <c r="Z173" s="891"/>
      <c r="AA173" s="891"/>
    </row>
    <row r="174" spans="1:27" ht="15.75" customHeight="1">
      <c r="A174" s="892"/>
      <c r="B174" s="892"/>
      <c r="C174" s="892"/>
      <c r="D174" s="892"/>
      <c r="E174" s="892"/>
      <c r="F174" s="892"/>
      <c r="G174" s="892"/>
      <c r="H174" s="892"/>
      <c r="I174" s="892"/>
      <c r="J174" s="892"/>
      <c r="K174" s="892"/>
      <c r="L174" s="892"/>
      <c r="M174" s="920"/>
      <c r="N174" s="920"/>
      <c r="O174" s="920"/>
      <c r="P174" s="920"/>
      <c r="Q174" s="892"/>
      <c r="R174" s="892"/>
      <c r="S174" s="892"/>
      <c r="T174" s="891"/>
      <c r="U174" s="891"/>
      <c r="V174" s="891"/>
      <c r="W174" s="891"/>
      <c r="X174" s="891"/>
      <c r="Y174" s="891"/>
      <c r="Z174" s="891"/>
      <c r="AA174" s="891"/>
    </row>
    <row r="175" spans="1:27" ht="15.75" customHeight="1">
      <c r="A175" s="892"/>
      <c r="B175" s="892"/>
      <c r="C175" s="892"/>
      <c r="D175" s="892"/>
      <c r="E175" s="892"/>
      <c r="F175" s="892"/>
      <c r="G175" s="892"/>
      <c r="H175" s="892"/>
      <c r="I175" s="892"/>
      <c r="J175" s="892"/>
      <c r="K175" s="892"/>
      <c r="L175" s="892"/>
      <c r="M175" s="920"/>
      <c r="N175" s="920"/>
      <c r="O175" s="920"/>
      <c r="P175" s="920"/>
      <c r="Q175" s="892"/>
      <c r="R175" s="892"/>
      <c r="S175" s="892"/>
      <c r="T175" s="891"/>
      <c r="U175" s="891"/>
      <c r="V175" s="891"/>
      <c r="W175" s="891"/>
      <c r="X175" s="891"/>
      <c r="Y175" s="891"/>
      <c r="Z175" s="891"/>
      <c r="AA175" s="891"/>
    </row>
    <row r="176" spans="1:27" ht="15.75" customHeight="1">
      <c r="A176" s="892"/>
      <c r="B176" s="892"/>
      <c r="C176" s="892"/>
      <c r="D176" s="892"/>
      <c r="E176" s="892"/>
      <c r="F176" s="892"/>
      <c r="G176" s="892"/>
      <c r="H176" s="892"/>
      <c r="I176" s="892"/>
      <c r="J176" s="892"/>
      <c r="K176" s="892"/>
      <c r="L176" s="892"/>
      <c r="M176" s="920"/>
      <c r="N176" s="920"/>
      <c r="O176" s="920"/>
      <c r="P176" s="920"/>
      <c r="Q176" s="892"/>
      <c r="R176" s="892"/>
      <c r="S176" s="892"/>
      <c r="T176" s="891"/>
      <c r="U176" s="891"/>
      <c r="V176" s="891"/>
      <c r="W176" s="891"/>
      <c r="X176" s="891"/>
      <c r="Y176" s="891"/>
      <c r="Z176" s="891"/>
      <c r="AA176" s="891"/>
    </row>
    <row r="177" spans="1:27" ht="15.75" customHeight="1">
      <c r="A177" s="892"/>
      <c r="B177" s="892"/>
      <c r="C177" s="892"/>
      <c r="D177" s="892"/>
      <c r="E177" s="892"/>
      <c r="F177" s="892"/>
      <c r="G177" s="892"/>
      <c r="H177" s="892"/>
      <c r="I177" s="892"/>
      <c r="J177" s="892"/>
      <c r="K177" s="892"/>
      <c r="L177" s="892"/>
      <c r="M177" s="920"/>
      <c r="N177" s="920"/>
      <c r="O177" s="920"/>
      <c r="P177" s="920"/>
      <c r="Q177" s="892"/>
      <c r="R177" s="892"/>
      <c r="S177" s="892"/>
      <c r="T177" s="891"/>
      <c r="U177" s="891"/>
      <c r="V177" s="891"/>
      <c r="W177" s="891"/>
      <c r="X177" s="891"/>
      <c r="Y177" s="891"/>
      <c r="Z177" s="891"/>
      <c r="AA177" s="891"/>
    </row>
    <row r="178" spans="1:27" ht="15.75" customHeight="1">
      <c r="A178" s="892"/>
      <c r="B178" s="892"/>
      <c r="C178" s="892"/>
      <c r="D178" s="892"/>
      <c r="E178" s="892"/>
      <c r="F178" s="892"/>
      <c r="G178" s="892"/>
      <c r="H178" s="892"/>
      <c r="I178" s="892"/>
      <c r="J178" s="892"/>
      <c r="K178" s="892"/>
      <c r="L178" s="892"/>
      <c r="M178" s="920"/>
      <c r="N178" s="920"/>
      <c r="O178" s="920"/>
      <c r="P178" s="920"/>
      <c r="Q178" s="892"/>
      <c r="R178" s="892"/>
      <c r="S178" s="892"/>
      <c r="T178" s="891"/>
      <c r="U178" s="891"/>
      <c r="V178" s="891"/>
      <c r="W178" s="891"/>
      <c r="X178" s="891"/>
      <c r="Y178" s="891"/>
      <c r="Z178" s="891"/>
      <c r="AA178" s="891"/>
    </row>
    <row r="179" spans="1:27" ht="15.75" customHeight="1">
      <c r="A179" s="892"/>
      <c r="B179" s="892"/>
      <c r="C179" s="892"/>
      <c r="D179" s="892"/>
      <c r="E179" s="892"/>
      <c r="F179" s="892"/>
      <c r="G179" s="892"/>
      <c r="H179" s="892"/>
      <c r="I179" s="892"/>
      <c r="J179" s="892"/>
      <c r="K179" s="892"/>
      <c r="L179" s="892"/>
      <c r="M179" s="920"/>
      <c r="N179" s="920"/>
      <c r="O179" s="920"/>
      <c r="P179" s="920"/>
      <c r="Q179" s="892"/>
      <c r="R179" s="892"/>
      <c r="S179" s="892"/>
      <c r="T179" s="891"/>
      <c r="U179" s="891"/>
      <c r="V179" s="891"/>
      <c r="W179" s="891"/>
      <c r="X179" s="891"/>
      <c r="Y179" s="891"/>
      <c r="Z179" s="891"/>
      <c r="AA179" s="891"/>
    </row>
    <row r="180" spans="1:27" ht="15.75" customHeight="1">
      <c r="A180" s="892"/>
      <c r="B180" s="892"/>
      <c r="C180" s="892"/>
      <c r="D180" s="892"/>
      <c r="E180" s="892"/>
      <c r="F180" s="892"/>
      <c r="G180" s="892"/>
      <c r="H180" s="892"/>
      <c r="I180" s="892"/>
      <c r="J180" s="892"/>
      <c r="K180" s="892"/>
      <c r="L180" s="892"/>
      <c r="M180" s="920"/>
      <c r="N180" s="920"/>
      <c r="O180" s="920"/>
      <c r="P180" s="920"/>
      <c r="Q180" s="892"/>
      <c r="R180" s="892"/>
      <c r="S180" s="892"/>
      <c r="T180" s="891"/>
      <c r="U180" s="891"/>
      <c r="V180" s="891"/>
      <c r="W180" s="891"/>
      <c r="X180" s="891"/>
      <c r="Y180" s="891"/>
      <c r="Z180" s="891"/>
      <c r="AA180" s="891"/>
    </row>
    <row r="181" spans="1:27" ht="15.75" customHeight="1">
      <c r="A181" s="892"/>
      <c r="B181" s="892"/>
      <c r="C181" s="892"/>
      <c r="D181" s="892"/>
      <c r="E181" s="892"/>
      <c r="F181" s="892"/>
      <c r="G181" s="892"/>
      <c r="H181" s="892"/>
      <c r="I181" s="892"/>
      <c r="J181" s="892"/>
      <c r="K181" s="892"/>
      <c r="L181" s="892"/>
      <c r="M181" s="920"/>
      <c r="N181" s="920"/>
      <c r="O181" s="920"/>
      <c r="P181" s="920"/>
      <c r="Q181" s="892"/>
      <c r="R181" s="892"/>
      <c r="S181" s="892"/>
      <c r="T181" s="891"/>
      <c r="U181" s="891"/>
      <c r="V181" s="891"/>
      <c r="W181" s="891"/>
      <c r="X181" s="891"/>
      <c r="Y181" s="891"/>
      <c r="Z181" s="891"/>
      <c r="AA181" s="891"/>
    </row>
    <row r="182" spans="1:27" ht="15.75" customHeight="1">
      <c r="A182" s="892"/>
      <c r="B182" s="892"/>
      <c r="C182" s="892"/>
      <c r="D182" s="892"/>
      <c r="E182" s="892"/>
      <c r="F182" s="892"/>
      <c r="G182" s="892"/>
      <c r="H182" s="892"/>
      <c r="I182" s="892"/>
      <c r="J182" s="892"/>
      <c r="K182" s="892"/>
      <c r="L182" s="892"/>
      <c r="M182" s="920"/>
      <c r="N182" s="920"/>
      <c r="O182" s="920"/>
      <c r="P182" s="920"/>
      <c r="Q182" s="892"/>
      <c r="R182" s="892"/>
      <c r="S182" s="892"/>
      <c r="T182" s="891"/>
      <c r="U182" s="891"/>
      <c r="V182" s="891"/>
      <c r="W182" s="891"/>
      <c r="X182" s="891"/>
      <c r="Y182" s="891"/>
      <c r="Z182" s="891"/>
      <c r="AA182" s="891"/>
    </row>
    <row r="183" spans="1:27" ht="15.75" customHeight="1">
      <c r="A183" s="892"/>
      <c r="B183" s="892"/>
      <c r="C183" s="892"/>
      <c r="D183" s="892"/>
      <c r="E183" s="892"/>
      <c r="F183" s="892"/>
      <c r="G183" s="892"/>
      <c r="H183" s="892"/>
      <c r="I183" s="892"/>
      <c r="J183" s="892"/>
      <c r="K183" s="892"/>
      <c r="L183" s="892"/>
      <c r="M183" s="920"/>
      <c r="N183" s="920"/>
      <c r="O183" s="920"/>
      <c r="P183" s="920"/>
      <c r="Q183" s="892"/>
      <c r="R183" s="892"/>
      <c r="S183" s="892"/>
      <c r="T183" s="891"/>
      <c r="U183" s="891"/>
      <c r="V183" s="891"/>
      <c r="W183" s="891"/>
      <c r="X183" s="891"/>
      <c r="Y183" s="891"/>
      <c r="Z183" s="891"/>
      <c r="AA183" s="891"/>
    </row>
    <row r="184" spans="1:27" ht="15.75" customHeight="1">
      <c r="A184" s="892"/>
      <c r="B184" s="892"/>
      <c r="C184" s="892"/>
      <c r="D184" s="892"/>
      <c r="E184" s="892"/>
      <c r="F184" s="892"/>
      <c r="G184" s="892"/>
      <c r="H184" s="892"/>
      <c r="I184" s="892"/>
      <c r="J184" s="892"/>
      <c r="K184" s="892"/>
      <c r="L184" s="892"/>
      <c r="M184" s="920"/>
      <c r="N184" s="920"/>
      <c r="O184" s="920"/>
      <c r="P184" s="920"/>
      <c r="Q184" s="892"/>
      <c r="R184" s="892"/>
      <c r="S184" s="892"/>
      <c r="T184" s="891"/>
      <c r="U184" s="891"/>
      <c r="V184" s="891"/>
      <c r="W184" s="891"/>
      <c r="X184" s="891"/>
      <c r="Y184" s="891"/>
      <c r="Z184" s="891"/>
      <c r="AA184" s="891"/>
    </row>
    <row r="185" spans="1:27" ht="15.75" customHeight="1">
      <c r="A185" s="892"/>
      <c r="B185" s="892"/>
      <c r="C185" s="892"/>
      <c r="D185" s="892"/>
      <c r="E185" s="892"/>
      <c r="F185" s="892"/>
      <c r="G185" s="892"/>
      <c r="H185" s="892"/>
      <c r="I185" s="892"/>
      <c r="J185" s="892"/>
      <c r="K185" s="892"/>
      <c r="L185" s="892"/>
      <c r="M185" s="920"/>
      <c r="N185" s="920"/>
      <c r="O185" s="920"/>
      <c r="P185" s="920"/>
      <c r="Q185" s="892"/>
      <c r="R185" s="892"/>
      <c r="S185" s="892"/>
      <c r="T185" s="891"/>
      <c r="U185" s="891"/>
      <c r="V185" s="891"/>
      <c r="W185" s="891"/>
      <c r="X185" s="891"/>
      <c r="Y185" s="891"/>
      <c r="Z185" s="891"/>
      <c r="AA185" s="891"/>
    </row>
    <row r="186" spans="1:27" ht="15.75" customHeight="1">
      <c r="A186" s="892"/>
      <c r="B186" s="892"/>
      <c r="C186" s="892"/>
      <c r="D186" s="892"/>
      <c r="E186" s="892"/>
      <c r="F186" s="892"/>
      <c r="G186" s="892"/>
      <c r="H186" s="892"/>
      <c r="I186" s="892"/>
      <c r="J186" s="892"/>
      <c r="K186" s="892"/>
      <c r="L186" s="892"/>
      <c r="M186" s="920"/>
      <c r="N186" s="920"/>
      <c r="O186" s="920"/>
      <c r="P186" s="920"/>
      <c r="Q186" s="892"/>
      <c r="R186" s="892"/>
      <c r="S186" s="892"/>
      <c r="T186" s="891"/>
      <c r="U186" s="891"/>
      <c r="V186" s="891"/>
      <c r="W186" s="891"/>
      <c r="X186" s="891"/>
      <c r="Y186" s="891"/>
      <c r="Z186" s="891"/>
      <c r="AA186" s="891"/>
    </row>
    <row r="187" spans="1:27" ht="15.75" customHeight="1">
      <c r="A187" s="892"/>
      <c r="B187" s="892"/>
      <c r="C187" s="892"/>
      <c r="D187" s="892"/>
      <c r="E187" s="892"/>
      <c r="F187" s="892"/>
      <c r="G187" s="892"/>
      <c r="H187" s="892"/>
      <c r="I187" s="892"/>
      <c r="J187" s="892"/>
      <c r="K187" s="892"/>
      <c r="L187" s="892"/>
      <c r="M187" s="920"/>
      <c r="N187" s="920"/>
      <c r="O187" s="920"/>
      <c r="P187" s="920"/>
      <c r="Q187" s="892"/>
      <c r="R187" s="892"/>
      <c r="S187" s="892"/>
      <c r="T187" s="891"/>
      <c r="U187" s="891"/>
      <c r="V187" s="891"/>
      <c r="W187" s="891"/>
      <c r="X187" s="891"/>
      <c r="Y187" s="891"/>
      <c r="Z187" s="891"/>
      <c r="AA187" s="891"/>
    </row>
    <row r="188" spans="1:27" ht="15.75" customHeight="1">
      <c r="A188" s="892"/>
      <c r="B188" s="892"/>
      <c r="C188" s="892"/>
      <c r="D188" s="892"/>
      <c r="E188" s="892"/>
      <c r="F188" s="892"/>
      <c r="G188" s="892"/>
      <c r="H188" s="892"/>
      <c r="I188" s="892"/>
      <c r="J188" s="892"/>
      <c r="K188" s="892"/>
      <c r="L188" s="892"/>
      <c r="M188" s="920"/>
      <c r="N188" s="920"/>
      <c r="O188" s="920"/>
      <c r="P188" s="920"/>
      <c r="Q188" s="892"/>
      <c r="R188" s="892"/>
      <c r="S188" s="892"/>
      <c r="T188" s="891"/>
      <c r="U188" s="891"/>
      <c r="V188" s="891"/>
      <c r="W188" s="891"/>
      <c r="X188" s="891"/>
      <c r="Y188" s="891"/>
      <c r="Z188" s="891"/>
      <c r="AA188" s="891"/>
    </row>
    <row r="189" spans="1:27" ht="15.75" customHeight="1">
      <c r="A189" s="892"/>
      <c r="B189" s="892"/>
      <c r="C189" s="892"/>
      <c r="D189" s="892"/>
      <c r="E189" s="892"/>
      <c r="F189" s="892"/>
      <c r="G189" s="892"/>
      <c r="H189" s="892"/>
      <c r="I189" s="892"/>
      <c r="J189" s="892"/>
      <c r="K189" s="892"/>
      <c r="L189" s="892"/>
      <c r="M189" s="920"/>
      <c r="N189" s="920"/>
      <c r="O189" s="920"/>
      <c r="P189" s="920"/>
      <c r="Q189" s="892"/>
      <c r="R189" s="892"/>
      <c r="S189" s="892"/>
      <c r="T189" s="891"/>
      <c r="U189" s="891"/>
      <c r="V189" s="891"/>
      <c r="W189" s="891"/>
      <c r="X189" s="891"/>
      <c r="Y189" s="891"/>
      <c r="Z189" s="891"/>
      <c r="AA189" s="891"/>
    </row>
    <row r="190" spans="1:27" ht="15.75" customHeight="1">
      <c r="A190" s="892"/>
      <c r="B190" s="892"/>
      <c r="C190" s="892"/>
      <c r="D190" s="892"/>
      <c r="E190" s="892"/>
      <c r="F190" s="892"/>
      <c r="G190" s="892"/>
      <c r="H190" s="892"/>
      <c r="I190" s="892"/>
      <c r="J190" s="892"/>
      <c r="K190" s="892"/>
      <c r="L190" s="892"/>
      <c r="M190" s="920"/>
      <c r="N190" s="920"/>
      <c r="O190" s="920"/>
      <c r="P190" s="920"/>
      <c r="Q190" s="892"/>
      <c r="R190" s="892"/>
      <c r="S190" s="892"/>
      <c r="T190" s="891"/>
      <c r="U190" s="891"/>
      <c r="V190" s="891"/>
      <c r="W190" s="891"/>
      <c r="X190" s="891"/>
      <c r="Y190" s="891"/>
      <c r="Z190" s="891"/>
      <c r="AA190" s="891"/>
    </row>
    <row r="191" spans="1:27" ht="15.75" customHeight="1">
      <c r="A191" s="892"/>
      <c r="B191" s="892"/>
      <c r="C191" s="892"/>
      <c r="D191" s="892"/>
      <c r="E191" s="892"/>
      <c r="F191" s="892"/>
      <c r="G191" s="892"/>
      <c r="H191" s="892"/>
      <c r="I191" s="892"/>
      <c r="J191" s="892"/>
      <c r="K191" s="892"/>
      <c r="L191" s="892"/>
      <c r="M191" s="920"/>
      <c r="N191" s="920"/>
      <c r="O191" s="920"/>
      <c r="P191" s="920"/>
      <c r="Q191" s="892"/>
      <c r="R191" s="892"/>
      <c r="S191" s="892"/>
      <c r="T191" s="891"/>
      <c r="U191" s="891"/>
      <c r="V191" s="891"/>
      <c r="W191" s="891"/>
      <c r="X191" s="891"/>
      <c r="Y191" s="891"/>
      <c r="Z191" s="891"/>
      <c r="AA191" s="891"/>
    </row>
    <row r="192" spans="1:27" ht="15.75" customHeight="1">
      <c r="A192" s="892"/>
      <c r="B192" s="892"/>
      <c r="C192" s="892"/>
      <c r="D192" s="892"/>
      <c r="E192" s="892"/>
      <c r="F192" s="892"/>
      <c r="G192" s="892"/>
      <c r="H192" s="892"/>
      <c r="I192" s="892"/>
      <c r="J192" s="892"/>
      <c r="K192" s="892"/>
      <c r="L192" s="892"/>
      <c r="M192" s="920"/>
      <c r="N192" s="920"/>
      <c r="O192" s="920"/>
      <c r="P192" s="920"/>
      <c r="Q192" s="892"/>
      <c r="R192" s="892"/>
      <c r="S192" s="892"/>
      <c r="T192" s="891"/>
      <c r="U192" s="891"/>
      <c r="V192" s="891"/>
      <c r="W192" s="891"/>
      <c r="X192" s="891"/>
      <c r="Y192" s="891"/>
      <c r="Z192" s="891"/>
      <c r="AA192" s="891"/>
    </row>
    <row r="193" spans="1:27" ht="15.75" customHeight="1">
      <c r="A193" s="892"/>
      <c r="B193" s="892"/>
      <c r="C193" s="892"/>
      <c r="D193" s="892"/>
      <c r="E193" s="892"/>
      <c r="F193" s="892"/>
      <c r="G193" s="892"/>
      <c r="H193" s="892"/>
      <c r="I193" s="892"/>
      <c r="J193" s="892"/>
      <c r="K193" s="892"/>
      <c r="L193" s="892"/>
      <c r="M193" s="920"/>
      <c r="N193" s="920"/>
      <c r="O193" s="920"/>
      <c r="P193" s="920"/>
      <c r="Q193" s="892"/>
      <c r="R193" s="892"/>
      <c r="S193" s="892"/>
      <c r="T193" s="891"/>
      <c r="U193" s="891"/>
      <c r="V193" s="891"/>
      <c r="W193" s="891"/>
      <c r="X193" s="891"/>
      <c r="Y193" s="891"/>
      <c r="Z193" s="891"/>
      <c r="AA193" s="891"/>
    </row>
    <row r="194" spans="1:27" ht="15.75" customHeight="1">
      <c r="A194" s="892"/>
      <c r="B194" s="892"/>
      <c r="C194" s="892"/>
      <c r="D194" s="892"/>
      <c r="E194" s="892"/>
      <c r="F194" s="892"/>
      <c r="G194" s="892"/>
      <c r="H194" s="892"/>
      <c r="I194" s="892"/>
      <c r="J194" s="892"/>
      <c r="K194" s="892"/>
      <c r="L194" s="892"/>
      <c r="M194" s="920"/>
      <c r="N194" s="920"/>
      <c r="O194" s="920"/>
      <c r="P194" s="920"/>
      <c r="Q194" s="892"/>
      <c r="R194" s="892"/>
      <c r="S194" s="892"/>
      <c r="T194" s="891"/>
      <c r="U194" s="891"/>
      <c r="V194" s="891"/>
      <c r="W194" s="891"/>
      <c r="X194" s="891"/>
      <c r="Y194" s="891"/>
      <c r="Z194" s="891"/>
      <c r="AA194" s="891"/>
    </row>
    <row r="195" spans="1:27" ht="15.75" customHeight="1">
      <c r="A195" s="892"/>
      <c r="B195" s="892"/>
      <c r="C195" s="892"/>
      <c r="D195" s="892"/>
      <c r="E195" s="892"/>
      <c r="F195" s="892"/>
      <c r="G195" s="892"/>
      <c r="H195" s="892"/>
      <c r="I195" s="892"/>
      <c r="J195" s="892"/>
      <c r="K195" s="892"/>
      <c r="L195" s="892"/>
      <c r="M195" s="920"/>
      <c r="N195" s="920"/>
      <c r="O195" s="920"/>
      <c r="P195" s="920"/>
      <c r="Q195" s="892"/>
      <c r="R195" s="892"/>
      <c r="S195" s="892"/>
      <c r="T195" s="891"/>
      <c r="U195" s="891"/>
      <c r="V195" s="891"/>
      <c r="W195" s="891"/>
      <c r="X195" s="891"/>
      <c r="Y195" s="891"/>
      <c r="Z195" s="891"/>
      <c r="AA195" s="891"/>
    </row>
    <row r="196" spans="1:27" ht="15.75" customHeight="1">
      <c r="A196" s="892"/>
      <c r="B196" s="892"/>
      <c r="C196" s="892"/>
      <c r="D196" s="892"/>
      <c r="E196" s="892"/>
      <c r="F196" s="892"/>
      <c r="G196" s="892"/>
      <c r="H196" s="892"/>
      <c r="I196" s="892"/>
      <c r="J196" s="892"/>
      <c r="K196" s="892"/>
      <c r="L196" s="892"/>
      <c r="M196" s="920"/>
      <c r="N196" s="920"/>
      <c r="O196" s="920"/>
      <c r="P196" s="920"/>
      <c r="Q196" s="892"/>
      <c r="R196" s="892"/>
      <c r="S196" s="892"/>
      <c r="T196" s="891"/>
      <c r="U196" s="891"/>
      <c r="V196" s="891"/>
      <c r="W196" s="891"/>
      <c r="X196" s="891"/>
      <c r="Y196" s="891"/>
      <c r="Z196" s="891"/>
      <c r="AA196" s="891"/>
    </row>
    <row r="197" spans="1:27" ht="15.75" customHeight="1">
      <c r="A197" s="892"/>
      <c r="B197" s="892"/>
      <c r="C197" s="892"/>
      <c r="D197" s="892"/>
      <c r="E197" s="892"/>
      <c r="F197" s="892"/>
      <c r="G197" s="892"/>
      <c r="H197" s="892"/>
      <c r="I197" s="892"/>
      <c r="J197" s="892"/>
      <c r="K197" s="892"/>
      <c r="L197" s="892"/>
      <c r="M197" s="920"/>
      <c r="N197" s="920"/>
      <c r="O197" s="920"/>
      <c r="P197" s="920"/>
      <c r="Q197" s="892"/>
      <c r="R197" s="892"/>
      <c r="S197" s="892"/>
      <c r="T197" s="891"/>
      <c r="U197" s="891"/>
      <c r="V197" s="891"/>
      <c r="W197" s="891"/>
      <c r="X197" s="891"/>
      <c r="Y197" s="891"/>
      <c r="Z197" s="891"/>
      <c r="AA197" s="891"/>
    </row>
    <row r="198" spans="1:27" ht="15.75" customHeight="1">
      <c r="A198" s="892"/>
      <c r="B198" s="892"/>
      <c r="C198" s="892"/>
      <c r="D198" s="892"/>
      <c r="E198" s="892"/>
      <c r="F198" s="892"/>
      <c r="G198" s="892"/>
      <c r="H198" s="892"/>
      <c r="I198" s="892"/>
      <c r="J198" s="892"/>
      <c r="K198" s="892"/>
      <c r="L198" s="892"/>
      <c r="M198" s="920"/>
      <c r="N198" s="920"/>
      <c r="O198" s="920"/>
      <c r="P198" s="920"/>
      <c r="Q198" s="892"/>
      <c r="R198" s="892"/>
      <c r="S198" s="892"/>
      <c r="T198" s="891"/>
      <c r="U198" s="891"/>
      <c r="V198" s="891"/>
      <c r="W198" s="891"/>
      <c r="X198" s="891"/>
      <c r="Y198" s="891"/>
      <c r="Z198" s="891"/>
      <c r="AA198" s="891"/>
    </row>
    <row r="199" spans="1:27" ht="15.75" customHeight="1">
      <c r="A199" s="892"/>
      <c r="B199" s="892"/>
      <c r="C199" s="892"/>
      <c r="D199" s="892"/>
      <c r="E199" s="892"/>
      <c r="F199" s="892"/>
      <c r="G199" s="892"/>
      <c r="H199" s="892"/>
      <c r="I199" s="892"/>
      <c r="J199" s="892"/>
      <c r="K199" s="892"/>
      <c r="L199" s="892"/>
      <c r="M199" s="920"/>
      <c r="N199" s="920"/>
      <c r="O199" s="920"/>
      <c r="P199" s="920"/>
      <c r="Q199" s="892"/>
      <c r="R199" s="892"/>
      <c r="S199" s="892"/>
      <c r="T199" s="891"/>
      <c r="U199" s="891"/>
      <c r="V199" s="891"/>
      <c r="W199" s="891"/>
      <c r="X199" s="891"/>
      <c r="Y199" s="891"/>
      <c r="Z199" s="891"/>
      <c r="AA199" s="891"/>
    </row>
    <row r="200" spans="1:27" ht="15.75" customHeight="1">
      <c r="A200" s="892"/>
      <c r="B200" s="892"/>
      <c r="C200" s="892"/>
      <c r="D200" s="892"/>
      <c r="E200" s="892"/>
      <c r="F200" s="892"/>
      <c r="G200" s="892"/>
      <c r="H200" s="892"/>
      <c r="I200" s="892"/>
      <c r="J200" s="892"/>
      <c r="K200" s="892"/>
      <c r="L200" s="892"/>
      <c r="M200" s="920"/>
      <c r="N200" s="920"/>
      <c r="O200" s="920"/>
      <c r="P200" s="920"/>
      <c r="Q200" s="892"/>
      <c r="R200" s="892"/>
      <c r="S200" s="892"/>
      <c r="T200" s="891"/>
      <c r="U200" s="891"/>
      <c r="V200" s="891"/>
      <c r="W200" s="891"/>
      <c r="X200" s="891"/>
      <c r="Y200" s="891"/>
      <c r="Z200" s="891"/>
      <c r="AA200" s="891"/>
    </row>
    <row r="201" spans="1:27" ht="15.75" customHeight="1">
      <c r="A201" s="892"/>
      <c r="B201" s="892"/>
      <c r="C201" s="892"/>
      <c r="D201" s="892"/>
      <c r="E201" s="892"/>
      <c r="F201" s="892"/>
      <c r="G201" s="892"/>
      <c r="H201" s="892"/>
      <c r="I201" s="892"/>
      <c r="J201" s="892"/>
      <c r="K201" s="892"/>
      <c r="L201" s="892"/>
      <c r="M201" s="920"/>
      <c r="N201" s="920"/>
      <c r="O201" s="920"/>
      <c r="P201" s="920"/>
      <c r="Q201" s="892"/>
      <c r="R201" s="892"/>
      <c r="S201" s="892"/>
      <c r="T201" s="891"/>
      <c r="U201" s="891"/>
      <c r="V201" s="891"/>
      <c r="W201" s="891"/>
      <c r="X201" s="891"/>
      <c r="Y201" s="891"/>
      <c r="Z201" s="891"/>
      <c r="AA201" s="891"/>
    </row>
    <row r="202" spans="1:27" ht="15.75" customHeight="1">
      <c r="A202" s="892"/>
      <c r="B202" s="892"/>
      <c r="C202" s="892"/>
      <c r="D202" s="892"/>
      <c r="E202" s="892"/>
      <c r="F202" s="892"/>
      <c r="G202" s="892"/>
      <c r="H202" s="892"/>
      <c r="I202" s="892"/>
      <c r="J202" s="892"/>
      <c r="K202" s="892"/>
      <c r="L202" s="892"/>
      <c r="M202" s="920"/>
      <c r="N202" s="920"/>
      <c r="O202" s="920"/>
      <c r="P202" s="920"/>
      <c r="Q202" s="892"/>
      <c r="R202" s="892"/>
      <c r="S202" s="892"/>
      <c r="T202" s="891"/>
      <c r="U202" s="891"/>
      <c r="V202" s="891"/>
      <c r="W202" s="891"/>
      <c r="X202" s="891"/>
      <c r="Y202" s="891"/>
      <c r="Z202" s="891"/>
      <c r="AA202" s="891"/>
    </row>
    <row r="203" spans="1:27" ht="15.75" customHeight="1">
      <c r="A203" s="892"/>
      <c r="B203" s="892"/>
      <c r="C203" s="892"/>
      <c r="D203" s="892"/>
      <c r="E203" s="892"/>
      <c r="F203" s="892"/>
      <c r="G203" s="892"/>
      <c r="H203" s="892"/>
      <c r="I203" s="892"/>
      <c r="J203" s="892"/>
      <c r="K203" s="892"/>
      <c r="L203" s="892"/>
      <c r="M203" s="920"/>
      <c r="N203" s="920"/>
      <c r="O203" s="920"/>
      <c r="P203" s="920"/>
      <c r="Q203" s="892"/>
      <c r="R203" s="892"/>
      <c r="S203" s="892"/>
      <c r="T203" s="891"/>
      <c r="U203" s="891"/>
      <c r="V203" s="891"/>
      <c r="W203" s="891"/>
      <c r="X203" s="891"/>
      <c r="Y203" s="891"/>
      <c r="Z203" s="891"/>
      <c r="AA203" s="891"/>
    </row>
    <row r="204" spans="1:27" ht="15.75" customHeight="1">
      <c r="A204" s="892"/>
      <c r="B204" s="892"/>
      <c r="C204" s="892"/>
      <c r="D204" s="892"/>
      <c r="E204" s="892"/>
      <c r="F204" s="892"/>
      <c r="G204" s="892"/>
      <c r="H204" s="892"/>
      <c r="I204" s="892"/>
      <c r="J204" s="892"/>
      <c r="K204" s="892"/>
      <c r="L204" s="892"/>
      <c r="M204" s="920"/>
      <c r="N204" s="920"/>
      <c r="O204" s="920"/>
      <c r="P204" s="920"/>
      <c r="Q204" s="892"/>
      <c r="R204" s="892"/>
      <c r="S204" s="892"/>
      <c r="T204" s="891"/>
      <c r="U204" s="891"/>
      <c r="V204" s="891"/>
      <c r="W204" s="891"/>
      <c r="X204" s="891"/>
      <c r="Y204" s="891"/>
      <c r="Z204" s="891"/>
      <c r="AA204" s="891"/>
    </row>
    <row r="205" spans="1:27" ht="15.75" customHeight="1">
      <c r="A205" s="892"/>
      <c r="B205" s="892"/>
      <c r="C205" s="892"/>
      <c r="D205" s="892"/>
      <c r="E205" s="892"/>
      <c r="F205" s="892"/>
      <c r="G205" s="892"/>
      <c r="H205" s="892"/>
      <c r="I205" s="892"/>
      <c r="J205" s="892"/>
      <c r="K205" s="892"/>
      <c r="L205" s="892"/>
      <c r="M205" s="920"/>
      <c r="N205" s="920"/>
      <c r="O205" s="920"/>
      <c r="P205" s="920"/>
      <c r="Q205" s="892"/>
      <c r="R205" s="892"/>
      <c r="S205" s="892"/>
      <c r="T205" s="891"/>
      <c r="U205" s="891"/>
      <c r="V205" s="891"/>
      <c r="W205" s="891"/>
      <c r="X205" s="891"/>
      <c r="Y205" s="891"/>
      <c r="Z205" s="891"/>
      <c r="AA205" s="891"/>
    </row>
    <row r="206" spans="1:27" ht="15.75" customHeight="1">
      <c r="A206" s="892"/>
      <c r="B206" s="892"/>
      <c r="C206" s="892"/>
      <c r="D206" s="892"/>
      <c r="E206" s="892"/>
      <c r="F206" s="892"/>
      <c r="G206" s="892"/>
      <c r="H206" s="892"/>
      <c r="I206" s="892"/>
      <c r="J206" s="892"/>
      <c r="K206" s="892"/>
      <c r="L206" s="892"/>
      <c r="M206" s="920"/>
      <c r="N206" s="920"/>
      <c r="O206" s="920"/>
      <c r="P206" s="920"/>
      <c r="Q206" s="892"/>
      <c r="R206" s="892"/>
      <c r="S206" s="892"/>
      <c r="T206" s="891"/>
      <c r="U206" s="891"/>
      <c r="V206" s="891"/>
      <c r="W206" s="891"/>
      <c r="X206" s="891"/>
      <c r="Y206" s="891"/>
      <c r="Z206" s="891"/>
      <c r="AA206" s="891"/>
    </row>
    <row r="207" spans="1:27" ht="15.75" customHeight="1">
      <c r="A207" s="892"/>
      <c r="B207" s="892"/>
      <c r="C207" s="892"/>
      <c r="D207" s="892"/>
      <c r="E207" s="892"/>
      <c r="F207" s="892"/>
      <c r="G207" s="892"/>
      <c r="H207" s="892"/>
      <c r="I207" s="892"/>
      <c r="J207" s="892"/>
      <c r="K207" s="892"/>
      <c r="L207" s="892"/>
      <c r="M207" s="920"/>
      <c r="N207" s="920"/>
      <c r="O207" s="920"/>
      <c r="P207" s="920"/>
      <c r="Q207" s="892"/>
      <c r="R207" s="892"/>
      <c r="S207" s="892"/>
      <c r="T207" s="891"/>
      <c r="U207" s="891"/>
      <c r="V207" s="891"/>
      <c r="W207" s="891"/>
      <c r="X207" s="891"/>
      <c r="Y207" s="891"/>
      <c r="Z207" s="891"/>
      <c r="AA207" s="891"/>
    </row>
    <row r="208" spans="1:27" ht="15.75" customHeight="1">
      <c r="A208" s="892"/>
      <c r="B208" s="892"/>
      <c r="C208" s="892"/>
      <c r="D208" s="892"/>
      <c r="E208" s="892"/>
      <c r="F208" s="892"/>
      <c r="G208" s="892"/>
      <c r="H208" s="892"/>
      <c r="I208" s="892"/>
      <c r="J208" s="892"/>
      <c r="K208" s="892"/>
      <c r="L208" s="892"/>
      <c r="M208" s="920"/>
      <c r="N208" s="920"/>
      <c r="O208" s="920"/>
      <c r="P208" s="920"/>
      <c r="Q208" s="892"/>
      <c r="R208" s="892"/>
      <c r="S208" s="892"/>
      <c r="T208" s="891"/>
      <c r="U208" s="891"/>
      <c r="V208" s="891"/>
      <c r="W208" s="891"/>
      <c r="X208" s="891"/>
      <c r="Y208" s="891"/>
      <c r="Z208" s="891"/>
      <c r="AA208" s="891"/>
    </row>
    <row r="209" spans="1:27" ht="15.75" customHeight="1">
      <c r="A209" s="892"/>
      <c r="B209" s="892"/>
      <c r="C209" s="892"/>
      <c r="D209" s="892"/>
      <c r="E209" s="892"/>
      <c r="F209" s="892"/>
      <c r="G209" s="892"/>
      <c r="H209" s="892"/>
      <c r="I209" s="892"/>
      <c r="J209" s="892"/>
      <c r="K209" s="892"/>
      <c r="L209" s="892"/>
      <c r="M209" s="920"/>
      <c r="N209" s="920"/>
      <c r="O209" s="920"/>
      <c r="P209" s="920"/>
      <c r="Q209" s="892"/>
      <c r="R209" s="892"/>
      <c r="S209" s="892"/>
      <c r="T209" s="891"/>
      <c r="U209" s="891"/>
      <c r="V209" s="891"/>
      <c r="W209" s="891"/>
      <c r="X209" s="891"/>
      <c r="Y209" s="891"/>
      <c r="Z209" s="891"/>
      <c r="AA209" s="891"/>
    </row>
    <row r="210" spans="1:27" ht="15.75" customHeight="1">
      <c r="A210" s="892"/>
      <c r="B210" s="892"/>
      <c r="C210" s="892"/>
      <c r="D210" s="892"/>
      <c r="E210" s="892"/>
      <c r="F210" s="892"/>
      <c r="G210" s="892"/>
      <c r="H210" s="892"/>
      <c r="I210" s="892"/>
      <c r="J210" s="892"/>
      <c r="K210" s="892"/>
      <c r="L210" s="892"/>
      <c r="M210" s="920"/>
      <c r="N210" s="920"/>
      <c r="O210" s="920"/>
      <c r="P210" s="920"/>
      <c r="Q210" s="892"/>
      <c r="R210" s="892"/>
      <c r="S210" s="892"/>
      <c r="T210" s="891"/>
      <c r="U210" s="891"/>
      <c r="V210" s="891"/>
      <c r="W210" s="891"/>
      <c r="X210" s="891"/>
      <c r="Y210" s="891"/>
      <c r="Z210" s="891"/>
      <c r="AA210" s="891"/>
    </row>
    <row r="211" spans="1:27" ht="15.75" customHeight="1">
      <c r="A211" s="892"/>
      <c r="B211" s="892"/>
      <c r="C211" s="892"/>
      <c r="D211" s="892"/>
      <c r="E211" s="892"/>
      <c r="F211" s="892"/>
      <c r="G211" s="892"/>
      <c r="H211" s="892"/>
      <c r="I211" s="892"/>
      <c r="J211" s="892"/>
      <c r="K211" s="892"/>
      <c r="L211" s="892"/>
      <c r="M211" s="920"/>
      <c r="N211" s="920"/>
      <c r="O211" s="920"/>
      <c r="P211" s="920"/>
      <c r="Q211" s="892"/>
      <c r="R211" s="892"/>
      <c r="S211" s="892"/>
      <c r="T211" s="891"/>
      <c r="U211" s="891"/>
      <c r="V211" s="891"/>
      <c r="W211" s="891"/>
      <c r="X211" s="891"/>
      <c r="Y211" s="891"/>
      <c r="Z211" s="891"/>
      <c r="AA211" s="891"/>
    </row>
    <row r="212" spans="1:27" ht="15.75" customHeight="1">
      <c r="A212" s="892"/>
      <c r="B212" s="892"/>
      <c r="C212" s="892"/>
      <c r="D212" s="892"/>
      <c r="E212" s="892"/>
      <c r="F212" s="892"/>
      <c r="G212" s="892"/>
      <c r="H212" s="892"/>
      <c r="I212" s="892"/>
      <c r="J212" s="892"/>
      <c r="K212" s="892"/>
      <c r="L212" s="892"/>
      <c r="M212" s="920"/>
      <c r="N212" s="920"/>
      <c r="O212" s="920"/>
      <c r="P212" s="920"/>
      <c r="Q212" s="892"/>
      <c r="R212" s="892"/>
      <c r="S212" s="892"/>
      <c r="T212" s="891"/>
      <c r="U212" s="891"/>
      <c r="V212" s="891"/>
      <c r="W212" s="891"/>
      <c r="X212" s="891"/>
      <c r="Y212" s="891"/>
      <c r="Z212" s="891"/>
      <c r="AA212" s="891"/>
    </row>
    <row r="213" spans="1:27" ht="15.75" customHeight="1">
      <c r="A213" s="892"/>
      <c r="B213" s="892"/>
      <c r="C213" s="892"/>
      <c r="D213" s="892"/>
      <c r="E213" s="892"/>
      <c r="F213" s="892"/>
      <c r="G213" s="892"/>
      <c r="H213" s="892"/>
      <c r="I213" s="892"/>
      <c r="J213" s="892"/>
      <c r="K213" s="892"/>
      <c r="L213" s="892"/>
      <c r="M213" s="920"/>
      <c r="N213" s="920"/>
      <c r="O213" s="920"/>
      <c r="P213" s="920"/>
      <c r="Q213" s="892"/>
      <c r="R213" s="892"/>
      <c r="S213" s="892"/>
      <c r="T213" s="891"/>
      <c r="U213" s="891"/>
      <c r="V213" s="891"/>
      <c r="W213" s="891"/>
      <c r="X213" s="891"/>
      <c r="Y213" s="891"/>
      <c r="Z213" s="891"/>
      <c r="AA213" s="891"/>
    </row>
    <row r="214" spans="1:27" ht="15.75" customHeight="1">
      <c r="A214" s="892"/>
      <c r="B214" s="892"/>
      <c r="C214" s="892"/>
      <c r="D214" s="892"/>
      <c r="E214" s="892"/>
      <c r="F214" s="892"/>
      <c r="G214" s="892"/>
      <c r="H214" s="892"/>
      <c r="I214" s="892"/>
      <c r="J214" s="892"/>
      <c r="K214" s="892"/>
      <c r="L214" s="892"/>
      <c r="M214" s="920"/>
      <c r="N214" s="920"/>
      <c r="O214" s="920"/>
      <c r="P214" s="920"/>
      <c r="Q214" s="892"/>
      <c r="R214" s="892"/>
      <c r="S214" s="892"/>
      <c r="T214" s="891"/>
      <c r="U214" s="891"/>
      <c r="V214" s="891"/>
      <c r="W214" s="891"/>
      <c r="X214" s="891"/>
      <c r="Y214" s="891"/>
      <c r="Z214" s="891"/>
      <c r="AA214" s="891"/>
    </row>
    <row r="215" spans="1:27" ht="15.75" customHeight="1">
      <c r="A215" s="892"/>
      <c r="B215" s="892"/>
      <c r="C215" s="892"/>
      <c r="D215" s="892"/>
      <c r="E215" s="892"/>
      <c r="F215" s="892"/>
      <c r="G215" s="892"/>
      <c r="H215" s="892"/>
      <c r="I215" s="892"/>
      <c r="J215" s="892"/>
      <c r="K215" s="892"/>
      <c r="L215" s="892"/>
      <c r="M215" s="920"/>
      <c r="N215" s="920"/>
      <c r="O215" s="920"/>
      <c r="P215" s="920"/>
      <c r="Q215" s="892"/>
      <c r="R215" s="892"/>
      <c r="S215" s="892"/>
      <c r="T215" s="891"/>
      <c r="U215" s="891"/>
      <c r="V215" s="891"/>
      <c r="W215" s="891"/>
      <c r="X215" s="891"/>
      <c r="Y215" s="891"/>
      <c r="Z215" s="891"/>
      <c r="AA215" s="891"/>
    </row>
    <row r="216" spans="1:27" ht="15.75" customHeight="1">
      <c r="A216" s="892"/>
      <c r="B216" s="892"/>
      <c r="C216" s="892"/>
      <c r="D216" s="892"/>
      <c r="E216" s="892"/>
      <c r="F216" s="892"/>
      <c r="G216" s="892"/>
      <c r="H216" s="892"/>
      <c r="I216" s="892"/>
      <c r="J216" s="892"/>
      <c r="K216" s="892"/>
      <c r="L216" s="892"/>
      <c r="M216" s="920"/>
      <c r="N216" s="920"/>
      <c r="O216" s="920"/>
      <c r="P216" s="920"/>
      <c r="Q216" s="892"/>
      <c r="R216" s="892"/>
      <c r="S216" s="892"/>
      <c r="T216" s="891"/>
      <c r="U216" s="891"/>
      <c r="V216" s="891"/>
      <c r="W216" s="891"/>
      <c r="X216" s="891"/>
      <c r="Y216" s="891"/>
      <c r="Z216" s="891"/>
      <c r="AA216" s="891"/>
    </row>
    <row r="217" spans="1:27" ht="15.75" customHeight="1">
      <c r="A217" s="892"/>
      <c r="B217" s="892"/>
      <c r="C217" s="892"/>
      <c r="D217" s="892"/>
      <c r="E217" s="892"/>
      <c r="F217" s="892"/>
      <c r="G217" s="892"/>
      <c r="H217" s="892"/>
      <c r="I217" s="892"/>
      <c r="J217" s="892"/>
      <c r="K217" s="892"/>
      <c r="L217" s="892"/>
      <c r="M217" s="920"/>
      <c r="N217" s="920"/>
      <c r="O217" s="920"/>
      <c r="P217" s="920"/>
      <c r="Q217" s="892"/>
      <c r="R217" s="892"/>
      <c r="S217" s="892"/>
      <c r="T217" s="891"/>
      <c r="U217" s="891"/>
      <c r="V217" s="891"/>
      <c r="W217" s="891"/>
      <c r="X217" s="891"/>
      <c r="Y217" s="891"/>
      <c r="Z217" s="891"/>
      <c r="AA217" s="891"/>
    </row>
    <row r="218" spans="1:27" ht="15.75" customHeight="1">
      <c r="A218" s="892"/>
      <c r="B218" s="892"/>
      <c r="C218" s="892"/>
      <c r="D218" s="892"/>
      <c r="E218" s="892"/>
      <c r="F218" s="892"/>
      <c r="G218" s="892"/>
      <c r="H218" s="892"/>
      <c r="I218" s="892"/>
      <c r="J218" s="892"/>
      <c r="K218" s="892"/>
      <c r="L218" s="892"/>
      <c r="M218" s="920"/>
      <c r="N218" s="920"/>
      <c r="O218" s="920"/>
      <c r="P218" s="920"/>
      <c r="Q218" s="892"/>
      <c r="R218" s="892"/>
      <c r="S218" s="892"/>
      <c r="T218" s="891"/>
      <c r="U218" s="891"/>
      <c r="V218" s="891"/>
      <c r="W218" s="891"/>
      <c r="X218" s="891"/>
      <c r="Y218" s="891"/>
      <c r="Z218" s="891"/>
      <c r="AA218" s="891"/>
    </row>
    <row r="219" spans="1:27" ht="15.75" customHeight="1">
      <c r="A219" s="892"/>
      <c r="B219" s="892"/>
      <c r="C219" s="892"/>
      <c r="D219" s="892"/>
      <c r="E219" s="892"/>
      <c r="F219" s="892"/>
      <c r="G219" s="892"/>
      <c r="H219" s="892"/>
      <c r="I219" s="892"/>
      <c r="J219" s="892"/>
      <c r="K219" s="892"/>
      <c r="L219" s="892"/>
      <c r="M219" s="920"/>
      <c r="N219" s="920"/>
      <c r="O219" s="920"/>
      <c r="P219" s="920"/>
      <c r="Q219" s="892"/>
      <c r="R219" s="892"/>
      <c r="S219" s="892"/>
      <c r="T219" s="891"/>
      <c r="U219" s="891"/>
      <c r="V219" s="891"/>
      <c r="W219" s="891"/>
      <c r="X219" s="891"/>
      <c r="Y219" s="891"/>
      <c r="Z219" s="891"/>
      <c r="AA219" s="891"/>
    </row>
    <row r="220" spans="1:27" ht="15.75" customHeight="1">
      <c r="A220" s="892"/>
      <c r="B220" s="892"/>
      <c r="C220" s="892"/>
      <c r="D220" s="892"/>
      <c r="E220" s="892"/>
      <c r="F220" s="892"/>
      <c r="G220" s="892"/>
      <c r="H220" s="892"/>
      <c r="I220" s="892"/>
      <c r="J220" s="892"/>
      <c r="K220" s="892"/>
      <c r="L220" s="892"/>
      <c r="M220" s="920"/>
      <c r="N220" s="920"/>
      <c r="O220" s="920"/>
      <c r="P220" s="920"/>
      <c r="Q220" s="892"/>
      <c r="R220" s="892"/>
      <c r="S220" s="892"/>
      <c r="T220" s="891"/>
      <c r="U220" s="891"/>
      <c r="V220" s="891"/>
      <c r="W220" s="891"/>
      <c r="X220" s="891"/>
      <c r="Y220" s="891"/>
      <c r="Z220" s="891"/>
      <c r="AA220" s="891"/>
    </row>
    <row r="221" spans="1:27" ht="15.75" customHeight="1">
      <c r="A221" s="892"/>
      <c r="B221" s="892"/>
      <c r="C221" s="892"/>
      <c r="D221" s="892"/>
      <c r="E221" s="892"/>
      <c r="F221" s="892"/>
      <c r="G221" s="892"/>
      <c r="H221" s="892"/>
      <c r="I221" s="892"/>
      <c r="J221" s="892"/>
      <c r="K221" s="892"/>
      <c r="L221" s="892"/>
      <c r="M221" s="920"/>
      <c r="N221" s="920"/>
      <c r="O221" s="920"/>
      <c r="P221" s="920"/>
      <c r="Q221" s="892"/>
      <c r="R221" s="892"/>
      <c r="S221" s="892"/>
      <c r="T221" s="891"/>
      <c r="U221" s="891"/>
      <c r="V221" s="891"/>
      <c r="W221" s="891"/>
      <c r="X221" s="891"/>
      <c r="Y221" s="891"/>
      <c r="Z221" s="891"/>
      <c r="AA221" s="891"/>
    </row>
    <row r="222" spans="1:27" ht="15.75" customHeight="1">
      <c r="A222" s="892"/>
      <c r="B222" s="892"/>
      <c r="C222" s="892"/>
      <c r="D222" s="892"/>
      <c r="E222" s="892"/>
      <c r="F222" s="892"/>
      <c r="G222" s="892"/>
      <c r="H222" s="892"/>
      <c r="I222" s="892"/>
      <c r="J222" s="892"/>
      <c r="K222" s="892"/>
      <c r="L222" s="892"/>
      <c r="M222" s="920"/>
      <c r="N222" s="920"/>
      <c r="O222" s="920"/>
      <c r="P222" s="920"/>
      <c r="Q222" s="892"/>
      <c r="R222" s="892"/>
      <c r="S222" s="892"/>
      <c r="T222" s="891"/>
      <c r="U222" s="891"/>
      <c r="V222" s="891"/>
      <c r="W222" s="891"/>
      <c r="X222" s="891"/>
      <c r="Y222" s="891"/>
      <c r="Z222" s="891"/>
      <c r="AA222" s="891"/>
    </row>
    <row r="223" spans="1:27" ht="15.75" customHeight="1">
      <c r="A223" s="892"/>
      <c r="B223" s="892"/>
      <c r="C223" s="892"/>
      <c r="D223" s="892"/>
      <c r="E223" s="892"/>
      <c r="F223" s="892"/>
      <c r="G223" s="892"/>
      <c r="H223" s="892"/>
      <c r="I223" s="892"/>
      <c r="J223" s="892"/>
      <c r="K223" s="892"/>
      <c r="L223" s="892"/>
      <c r="M223" s="920"/>
      <c r="N223" s="920"/>
      <c r="O223" s="920"/>
      <c r="P223" s="920"/>
      <c r="Q223" s="892"/>
      <c r="R223" s="892"/>
      <c r="S223" s="892"/>
      <c r="T223" s="891"/>
      <c r="U223" s="891"/>
      <c r="V223" s="891"/>
      <c r="W223" s="891"/>
      <c r="X223" s="891"/>
      <c r="Y223" s="891"/>
      <c r="Z223" s="891"/>
      <c r="AA223" s="891"/>
    </row>
    <row r="224" spans="1:27" ht="15.75" customHeight="1">
      <c r="A224" s="892"/>
      <c r="B224" s="892"/>
      <c r="C224" s="892"/>
      <c r="D224" s="892"/>
      <c r="E224" s="892"/>
      <c r="F224" s="892"/>
      <c r="G224" s="892"/>
      <c r="H224" s="892"/>
      <c r="I224" s="892"/>
      <c r="J224" s="892"/>
      <c r="K224" s="892"/>
      <c r="L224" s="892"/>
      <c r="M224" s="920"/>
      <c r="N224" s="920"/>
      <c r="O224" s="920"/>
      <c r="P224" s="920"/>
      <c r="Q224" s="892"/>
      <c r="R224" s="892"/>
      <c r="S224" s="892"/>
      <c r="T224" s="891"/>
      <c r="U224" s="891"/>
      <c r="V224" s="891"/>
      <c r="W224" s="891"/>
      <c r="X224" s="891"/>
      <c r="Y224" s="891"/>
      <c r="Z224" s="891"/>
      <c r="AA224" s="891"/>
    </row>
    <row r="225" spans="1:27" ht="15.75" customHeight="1">
      <c r="A225" s="892"/>
      <c r="B225" s="892"/>
      <c r="C225" s="892"/>
      <c r="D225" s="892"/>
      <c r="E225" s="892"/>
      <c r="F225" s="892"/>
      <c r="G225" s="892"/>
      <c r="H225" s="892"/>
      <c r="I225" s="892"/>
      <c r="J225" s="892"/>
      <c r="K225" s="892"/>
      <c r="L225" s="892"/>
      <c r="M225" s="920"/>
      <c r="N225" s="920"/>
      <c r="O225" s="920"/>
      <c r="P225" s="920"/>
      <c r="Q225" s="892"/>
      <c r="R225" s="892"/>
      <c r="S225" s="892"/>
      <c r="T225" s="891"/>
      <c r="U225" s="891"/>
      <c r="V225" s="891"/>
      <c r="W225" s="891"/>
      <c r="X225" s="891"/>
      <c r="Y225" s="891"/>
      <c r="Z225" s="891"/>
      <c r="AA225" s="891"/>
    </row>
    <row r="226" spans="1:27" ht="15.75" customHeight="1">
      <c r="A226" s="892"/>
      <c r="B226" s="892"/>
      <c r="C226" s="892"/>
      <c r="D226" s="892"/>
      <c r="E226" s="892"/>
      <c r="F226" s="892"/>
      <c r="G226" s="892"/>
      <c r="H226" s="892"/>
      <c r="I226" s="892"/>
      <c r="J226" s="892"/>
      <c r="K226" s="892"/>
      <c r="L226" s="892"/>
      <c r="M226" s="920"/>
      <c r="N226" s="920"/>
      <c r="O226" s="920"/>
      <c r="P226" s="920"/>
      <c r="Q226" s="892"/>
      <c r="R226" s="892"/>
      <c r="S226" s="892"/>
      <c r="T226" s="891"/>
      <c r="U226" s="891"/>
      <c r="V226" s="891"/>
      <c r="W226" s="891"/>
      <c r="X226" s="891"/>
      <c r="Y226" s="891"/>
      <c r="Z226" s="891"/>
      <c r="AA226" s="891"/>
    </row>
    <row r="227" spans="1:27" ht="15.75" customHeight="1">
      <c r="A227" s="892"/>
      <c r="B227" s="892"/>
      <c r="C227" s="892"/>
      <c r="D227" s="892"/>
      <c r="E227" s="892"/>
      <c r="F227" s="892"/>
      <c r="G227" s="892"/>
      <c r="H227" s="892"/>
      <c r="I227" s="892"/>
      <c r="J227" s="892"/>
      <c r="K227" s="892"/>
      <c r="L227" s="892"/>
      <c r="M227" s="920"/>
      <c r="N227" s="920"/>
      <c r="O227" s="920"/>
      <c r="P227" s="920"/>
      <c r="Q227" s="892"/>
      <c r="R227" s="892"/>
      <c r="S227" s="892"/>
      <c r="T227" s="891"/>
      <c r="U227" s="891"/>
      <c r="V227" s="891"/>
      <c r="W227" s="891"/>
      <c r="X227" s="891"/>
      <c r="Y227" s="891"/>
      <c r="Z227" s="891"/>
      <c r="AA227" s="891"/>
    </row>
    <row r="228" spans="1:27" ht="15.75" customHeight="1">
      <c r="A228" s="891"/>
      <c r="B228" s="891"/>
      <c r="C228" s="891"/>
      <c r="D228" s="891"/>
      <c r="E228" s="891"/>
      <c r="F228" s="891"/>
      <c r="G228" s="891"/>
      <c r="H228" s="891"/>
      <c r="I228" s="891"/>
      <c r="J228" s="891"/>
      <c r="K228" s="891"/>
      <c r="L228" s="891"/>
      <c r="M228" s="1036"/>
      <c r="N228" s="1036"/>
      <c r="O228" s="1036"/>
      <c r="P228" s="1036"/>
      <c r="Q228" s="891"/>
      <c r="R228" s="891"/>
      <c r="S228" s="891"/>
      <c r="T228" s="891"/>
      <c r="U228" s="891"/>
      <c r="V228" s="891"/>
      <c r="W228" s="891"/>
      <c r="X228" s="891"/>
      <c r="Y228" s="891"/>
      <c r="Z228" s="891"/>
      <c r="AA228" s="891"/>
    </row>
    <row r="229" spans="1:27" ht="15.75" customHeight="1">
      <c r="A229" s="891"/>
      <c r="B229" s="891"/>
      <c r="C229" s="891"/>
      <c r="D229" s="891"/>
      <c r="E229" s="891"/>
      <c r="F229" s="891"/>
      <c r="G229" s="891"/>
      <c r="H229" s="891"/>
      <c r="I229" s="891"/>
      <c r="J229" s="891"/>
      <c r="K229" s="891"/>
      <c r="L229" s="891"/>
      <c r="M229" s="1036"/>
      <c r="N229" s="1036"/>
      <c r="O229" s="1036"/>
      <c r="P229" s="1036"/>
      <c r="Q229" s="891"/>
      <c r="R229" s="891"/>
      <c r="S229" s="891"/>
      <c r="T229" s="891"/>
      <c r="U229" s="891"/>
      <c r="V229" s="891"/>
      <c r="W229" s="891"/>
      <c r="X229" s="891"/>
      <c r="Y229" s="891"/>
      <c r="Z229" s="891"/>
      <c r="AA229" s="891"/>
    </row>
    <row r="230" spans="1:27" ht="15.75" customHeight="1">
      <c r="A230" s="891"/>
      <c r="B230" s="891"/>
      <c r="C230" s="891"/>
      <c r="D230" s="891"/>
      <c r="E230" s="891"/>
      <c r="F230" s="891"/>
      <c r="G230" s="891"/>
      <c r="H230" s="891"/>
      <c r="I230" s="891"/>
      <c r="J230" s="891"/>
      <c r="K230" s="891"/>
      <c r="L230" s="891"/>
      <c r="M230" s="1036"/>
      <c r="N230" s="1036"/>
      <c r="O230" s="1036"/>
      <c r="P230" s="1036"/>
      <c r="Q230" s="891"/>
      <c r="R230" s="891"/>
      <c r="S230" s="891"/>
      <c r="T230" s="891"/>
      <c r="U230" s="891"/>
      <c r="V230" s="891"/>
      <c r="W230" s="891"/>
      <c r="X230" s="891"/>
      <c r="Y230" s="891"/>
      <c r="Z230" s="891"/>
      <c r="AA230" s="891"/>
    </row>
    <row r="231" spans="1:27" ht="15.75" customHeight="1">
      <c r="A231" s="891"/>
      <c r="B231" s="891"/>
      <c r="C231" s="891"/>
      <c r="D231" s="891"/>
      <c r="E231" s="891"/>
      <c r="F231" s="891"/>
      <c r="G231" s="891"/>
      <c r="H231" s="891"/>
      <c r="I231" s="891"/>
      <c r="J231" s="891"/>
      <c r="K231" s="891"/>
      <c r="L231" s="891"/>
      <c r="M231" s="1036"/>
      <c r="N231" s="1036"/>
      <c r="O231" s="1036"/>
      <c r="P231" s="1036"/>
      <c r="Q231" s="891"/>
      <c r="R231" s="891"/>
      <c r="S231" s="891"/>
      <c r="T231" s="891"/>
      <c r="U231" s="891"/>
      <c r="V231" s="891"/>
      <c r="W231" s="891"/>
      <c r="X231" s="891"/>
      <c r="Y231" s="891"/>
      <c r="Z231" s="891"/>
      <c r="AA231" s="891"/>
    </row>
    <row r="232" spans="1:27" ht="15.75" customHeight="1">
      <c r="A232" s="891"/>
      <c r="B232" s="891"/>
      <c r="C232" s="891"/>
      <c r="D232" s="891"/>
      <c r="E232" s="891"/>
      <c r="F232" s="891"/>
      <c r="G232" s="891"/>
      <c r="H232" s="891"/>
      <c r="I232" s="891"/>
      <c r="J232" s="891"/>
      <c r="K232" s="891"/>
      <c r="L232" s="891"/>
      <c r="M232" s="1036"/>
      <c r="N232" s="1036"/>
      <c r="O232" s="1036"/>
      <c r="P232" s="1036"/>
      <c r="Q232" s="891"/>
      <c r="R232" s="891"/>
      <c r="S232" s="891"/>
      <c r="T232" s="891"/>
      <c r="U232" s="891"/>
      <c r="V232" s="891"/>
      <c r="W232" s="891"/>
      <c r="X232" s="891"/>
      <c r="Y232" s="891"/>
      <c r="Z232" s="891"/>
      <c r="AA232" s="891"/>
    </row>
    <row r="233" spans="1:27" ht="15.75" customHeight="1">
      <c r="A233" s="891"/>
      <c r="B233" s="891"/>
      <c r="C233" s="891"/>
      <c r="D233" s="891"/>
      <c r="E233" s="891"/>
      <c r="F233" s="891"/>
      <c r="G233" s="891"/>
      <c r="H233" s="891"/>
      <c r="I233" s="891"/>
      <c r="J233" s="891"/>
      <c r="K233" s="891"/>
      <c r="L233" s="891"/>
      <c r="M233" s="1036"/>
      <c r="N233" s="1036"/>
      <c r="O233" s="1036"/>
      <c r="P233" s="1036"/>
      <c r="Q233" s="891"/>
      <c r="R233" s="891"/>
      <c r="S233" s="891"/>
      <c r="T233" s="891"/>
      <c r="U233" s="891"/>
      <c r="V233" s="891"/>
      <c r="W233" s="891"/>
      <c r="X233" s="891"/>
      <c r="Y233" s="891"/>
      <c r="Z233" s="891"/>
      <c r="AA233" s="891"/>
    </row>
    <row r="234" spans="1:27" ht="15.75" customHeight="1">
      <c r="A234" s="891"/>
      <c r="B234" s="891"/>
      <c r="C234" s="891"/>
      <c r="D234" s="891"/>
      <c r="E234" s="891"/>
      <c r="F234" s="891"/>
      <c r="G234" s="891"/>
      <c r="H234" s="891"/>
      <c r="I234" s="891"/>
      <c r="J234" s="891"/>
      <c r="K234" s="891"/>
      <c r="L234" s="891"/>
      <c r="M234" s="1036"/>
      <c r="N234" s="1036"/>
      <c r="O234" s="1036"/>
      <c r="P234" s="1036"/>
      <c r="Q234" s="891"/>
      <c r="R234" s="891"/>
      <c r="S234" s="891"/>
      <c r="T234" s="891"/>
      <c r="U234" s="891"/>
      <c r="V234" s="891"/>
      <c r="W234" s="891"/>
      <c r="X234" s="891"/>
      <c r="Y234" s="891"/>
      <c r="Z234" s="891"/>
      <c r="AA234" s="891"/>
    </row>
    <row r="235" spans="1:27" ht="15.75" customHeight="1">
      <c r="A235" s="891"/>
      <c r="B235" s="891"/>
      <c r="C235" s="891"/>
      <c r="D235" s="891"/>
      <c r="E235" s="891"/>
      <c r="F235" s="891"/>
      <c r="G235" s="891"/>
      <c r="H235" s="891"/>
      <c r="I235" s="891"/>
      <c r="J235" s="891"/>
      <c r="K235" s="891"/>
      <c r="L235" s="891"/>
      <c r="M235" s="1036"/>
      <c r="N235" s="1036"/>
      <c r="O235" s="1036"/>
      <c r="P235" s="1036"/>
      <c r="Q235" s="891"/>
      <c r="R235" s="891"/>
      <c r="S235" s="891"/>
      <c r="T235" s="891"/>
      <c r="U235" s="891"/>
      <c r="V235" s="891"/>
      <c r="W235" s="891"/>
      <c r="X235" s="891"/>
      <c r="Y235" s="891"/>
      <c r="Z235" s="891"/>
      <c r="AA235" s="891"/>
    </row>
    <row r="236" spans="1:27" ht="15.75" customHeight="1">
      <c r="A236" s="891"/>
      <c r="B236" s="891"/>
      <c r="C236" s="891"/>
      <c r="D236" s="891"/>
      <c r="E236" s="891"/>
      <c r="F236" s="891"/>
      <c r="G236" s="891"/>
      <c r="H236" s="891"/>
      <c r="I236" s="891"/>
      <c r="J236" s="891"/>
      <c r="K236" s="891"/>
      <c r="L236" s="891"/>
      <c r="M236" s="1036"/>
      <c r="N236" s="1036"/>
      <c r="O236" s="1036"/>
      <c r="P236" s="1036"/>
      <c r="Q236" s="891"/>
      <c r="R236" s="891"/>
      <c r="S236" s="891"/>
      <c r="T236" s="891"/>
      <c r="U236" s="891"/>
      <c r="V236" s="891"/>
      <c r="W236" s="891"/>
      <c r="X236" s="891"/>
      <c r="Y236" s="891"/>
      <c r="Z236" s="891"/>
      <c r="AA236" s="891"/>
    </row>
    <row r="237" spans="1:27" ht="15.75" customHeight="1">
      <c r="A237" s="891"/>
      <c r="B237" s="891"/>
      <c r="C237" s="891"/>
      <c r="D237" s="891"/>
      <c r="E237" s="891"/>
      <c r="F237" s="891"/>
      <c r="G237" s="891"/>
      <c r="H237" s="891"/>
      <c r="I237" s="891"/>
      <c r="J237" s="891"/>
      <c r="K237" s="891"/>
      <c r="L237" s="891"/>
      <c r="M237" s="1036"/>
      <c r="N237" s="1036"/>
      <c r="O237" s="1036"/>
      <c r="P237" s="1036"/>
      <c r="Q237" s="891"/>
      <c r="R237" s="891"/>
      <c r="S237" s="891"/>
      <c r="T237" s="891"/>
      <c r="U237" s="891"/>
      <c r="V237" s="891"/>
      <c r="W237" s="891"/>
      <c r="X237" s="891"/>
      <c r="Y237" s="891"/>
      <c r="Z237" s="891"/>
      <c r="AA237" s="891"/>
    </row>
    <row r="238" spans="1:27" ht="15.75" customHeight="1">
      <c r="A238" s="891"/>
      <c r="B238" s="891"/>
      <c r="C238" s="891"/>
      <c r="D238" s="891"/>
      <c r="E238" s="891"/>
      <c r="F238" s="891"/>
      <c r="G238" s="891"/>
      <c r="H238" s="891"/>
      <c r="I238" s="891"/>
      <c r="J238" s="891"/>
      <c r="K238" s="891"/>
      <c r="L238" s="891"/>
      <c r="M238" s="1036"/>
      <c r="N238" s="1036"/>
      <c r="O238" s="1036"/>
      <c r="P238" s="1036"/>
      <c r="Q238" s="891"/>
      <c r="R238" s="891"/>
      <c r="S238" s="891"/>
      <c r="T238" s="891"/>
      <c r="U238" s="891"/>
      <c r="V238" s="891"/>
      <c r="W238" s="891"/>
      <c r="X238" s="891"/>
      <c r="Y238" s="891"/>
      <c r="Z238" s="891"/>
      <c r="AA238" s="891"/>
    </row>
    <row r="239" spans="1:27" ht="15.75" customHeight="1">
      <c r="A239" s="891"/>
      <c r="B239" s="891"/>
      <c r="C239" s="891"/>
      <c r="D239" s="891"/>
      <c r="E239" s="891"/>
      <c r="F239" s="891"/>
      <c r="G239" s="891"/>
      <c r="H239" s="891"/>
      <c r="I239" s="891"/>
      <c r="J239" s="891"/>
      <c r="K239" s="891"/>
      <c r="L239" s="891"/>
      <c r="M239" s="1036"/>
      <c r="N239" s="1036"/>
      <c r="O239" s="1036"/>
      <c r="P239" s="1036"/>
      <c r="Q239" s="891"/>
      <c r="R239" s="891"/>
      <c r="S239" s="891"/>
      <c r="T239" s="891"/>
      <c r="U239" s="891"/>
      <c r="V239" s="891"/>
      <c r="W239" s="891"/>
      <c r="X239" s="891"/>
      <c r="Y239" s="891"/>
      <c r="Z239" s="891"/>
      <c r="AA239" s="891"/>
    </row>
    <row r="240" spans="1:27" ht="15.75" customHeight="1">
      <c r="A240" s="891"/>
      <c r="B240" s="891"/>
      <c r="C240" s="891"/>
      <c r="D240" s="891"/>
      <c r="E240" s="891"/>
      <c r="F240" s="891"/>
      <c r="G240" s="891"/>
      <c r="H240" s="891"/>
      <c r="I240" s="891"/>
      <c r="J240" s="891"/>
      <c r="K240" s="891"/>
      <c r="L240" s="891"/>
      <c r="M240" s="1036"/>
      <c r="N240" s="1036"/>
      <c r="O240" s="1036"/>
      <c r="P240" s="1036"/>
      <c r="Q240" s="891"/>
      <c r="R240" s="891"/>
      <c r="S240" s="891"/>
      <c r="T240" s="891"/>
      <c r="U240" s="891"/>
      <c r="V240" s="891"/>
      <c r="W240" s="891"/>
      <c r="X240" s="891"/>
      <c r="Y240" s="891"/>
      <c r="Z240" s="891"/>
      <c r="AA240" s="891"/>
    </row>
    <row r="241" spans="1:27" ht="15.75" customHeight="1">
      <c r="A241" s="891"/>
      <c r="B241" s="891"/>
      <c r="C241" s="891"/>
      <c r="D241" s="891"/>
      <c r="E241" s="891"/>
      <c r="F241" s="891"/>
      <c r="G241" s="891"/>
      <c r="H241" s="891"/>
      <c r="I241" s="891"/>
      <c r="J241" s="891"/>
      <c r="K241" s="891"/>
      <c r="L241" s="891"/>
      <c r="M241" s="1036"/>
      <c r="N241" s="1036"/>
      <c r="O241" s="1036"/>
      <c r="P241" s="1036"/>
      <c r="Q241" s="891"/>
      <c r="R241" s="891"/>
      <c r="S241" s="891"/>
      <c r="T241" s="891"/>
      <c r="U241" s="891"/>
      <c r="V241" s="891"/>
      <c r="W241" s="891"/>
      <c r="X241" s="891"/>
      <c r="Y241" s="891"/>
      <c r="Z241" s="891"/>
      <c r="AA241" s="891"/>
    </row>
    <row r="242" spans="1:27" ht="15.75" customHeight="1">
      <c r="A242" s="891"/>
      <c r="B242" s="891"/>
      <c r="C242" s="891"/>
      <c r="D242" s="891"/>
      <c r="E242" s="891"/>
      <c r="F242" s="891"/>
      <c r="G242" s="891"/>
      <c r="H242" s="891"/>
      <c r="I242" s="891"/>
      <c r="J242" s="891"/>
      <c r="K242" s="891"/>
      <c r="L242" s="891"/>
      <c r="M242" s="1036"/>
      <c r="N242" s="1036"/>
      <c r="O242" s="1036"/>
      <c r="P242" s="1036"/>
      <c r="Q242" s="891"/>
      <c r="R242" s="891"/>
      <c r="S242" s="891"/>
      <c r="T242" s="891"/>
      <c r="U242" s="891"/>
      <c r="V242" s="891"/>
      <c r="W242" s="891"/>
      <c r="X242" s="891"/>
      <c r="Y242" s="891"/>
      <c r="Z242" s="891"/>
      <c r="AA242" s="891"/>
    </row>
    <row r="243" spans="1:27" ht="15.75" customHeight="1">
      <c r="A243" s="891"/>
      <c r="B243" s="891"/>
      <c r="C243" s="891"/>
      <c r="D243" s="891"/>
      <c r="E243" s="891"/>
      <c r="F243" s="891"/>
      <c r="G243" s="891"/>
      <c r="H243" s="891"/>
      <c r="I243" s="891"/>
      <c r="J243" s="891"/>
      <c r="K243" s="891"/>
      <c r="L243" s="891"/>
      <c r="M243" s="1036"/>
      <c r="N243" s="1036"/>
      <c r="O243" s="1036"/>
      <c r="P243" s="1036"/>
      <c r="Q243" s="891"/>
      <c r="R243" s="891"/>
      <c r="S243" s="891"/>
      <c r="T243" s="891"/>
      <c r="U243" s="891"/>
      <c r="V243" s="891"/>
      <c r="W243" s="891"/>
      <c r="X243" s="891"/>
      <c r="Y243" s="891"/>
      <c r="Z243" s="891"/>
      <c r="AA243" s="891"/>
    </row>
    <row r="244" spans="1:27" ht="15.75" customHeight="1">
      <c r="A244" s="891"/>
      <c r="B244" s="891"/>
      <c r="C244" s="891"/>
      <c r="D244" s="891"/>
      <c r="E244" s="891"/>
      <c r="F244" s="891"/>
      <c r="G244" s="891"/>
      <c r="H244" s="891"/>
      <c r="I244" s="891"/>
      <c r="J244" s="891"/>
      <c r="K244" s="891"/>
      <c r="L244" s="891"/>
      <c r="M244" s="1036"/>
      <c r="N244" s="1036"/>
      <c r="O244" s="1036"/>
      <c r="P244" s="1036"/>
      <c r="Q244" s="891"/>
      <c r="R244" s="891"/>
      <c r="S244" s="891"/>
      <c r="T244" s="891"/>
      <c r="U244" s="891"/>
      <c r="V244" s="891"/>
      <c r="W244" s="891"/>
      <c r="X244" s="891"/>
      <c r="Y244" s="891"/>
      <c r="Z244" s="891"/>
      <c r="AA244" s="891"/>
    </row>
    <row r="245" spans="1:27" ht="15.75" customHeight="1">
      <c r="A245" s="891"/>
      <c r="B245" s="891"/>
      <c r="C245" s="891"/>
      <c r="D245" s="891"/>
      <c r="E245" s="891"/>
      <c r="F245" s="891"/>
      <c r="G245" s="891"/>
      <c r="H245" s="891"/>
      <c r="I245" s="891"/>
      <c r="J245" s="891"/>
      <c r="K245" s="891"/>
      <c r="L245" s="891"/>
      <c r="M245" s="1036"/>
      <c r="N245" s="1036"/>
      <c r="O245" s="1036"/>
      <c r="P245" s="1036"/>
      <c r="Q245" s="891"/>
      <c r="R245" s="891"/>
      <c r="S245" s="891"/>
      <c r="T245" s="891"/>
      <c r="U245" s="891"/>
      <c r="V245" s="891"/>
      <c r="W245" s="891"/>
      <c r="X245" s="891"/>
      <c r="Y245" s="891"/>
      <c r="Z245" s="891"/>
      <c r="AA245" s="891"/>
    </row>
    <row r="246" spans="1:27" ht="15.75" customHeight="1">
      <c r="A246" s="891"/>
      <c r="B246" s="891"/>
      <c r="C246" s="891"/>
      <c r="D246" s="891"/>
      <c r="E246" s="891"/>
      <c r="F246" s="891"/>
      <c r="G246" s="891"/>
      <c r="H246" s="891"/>
      <c r="I246" s="891"/>
      <c r="J246" s="891"/>
      <c r="K246" s="891"/>
      <c r="L246" s="891"/>
      <c r="M246" s="1036"/>
      <c r="N246" s="1036"/>
      <c r="O246" s="1036"/>
      <c r="P246" s="1036"/>
      <c r="Q246" s="891"/>
      <c r="R246" s="891"/>
      <c r="S246" s="891"/>
      <c r="T246" s="891"/>
      <c r="U246" s="891"/>
      <c r="V246" s="891"/>
      <c r="W246" s="891"/>
      <c r="X246" s="891"/>
      <c r="Y246" s="891"/>
      <c r="Z246" s="891"/>
      <c r="AA246" s="891"/>
    </row>
    <row r="247" spans="1:27" ht="15.75" customHeight="1">
      <c r="A247" s="891"/>
      <c r="B247" s="891"/>
      <c r="C247" s="891"/>
      <c r="D247" s="891"/>
      <c r="E247" s="891"/>
      <c r="F247" s="891"/>
      <c r="G247" s="891"/>
      <c r="H247" s="891"/>
      <c r="I247" s="891"/>
      <c r="J247" s="891"/>
      <c r="K247" s="891"/>
      <c r="L247" s="891"/>
      <c r="M247" s="1036"/>
      <c r="N247" s="1036"/>
      <c r="O247" s="1036"/>
      <c r="P247" s="1036"/>
      <c r="Q247" s="891"/>
      <c r="R247" s="891"/>
      <c r="S247" s="891"/>
      <c r="T247" s="891"/>
      <c r="U247" s="891"/>
      <c r="V247" s="891"/>
      <c r="W247" s="891"/>
      <c r="X247" s="891"/>
      <c r="Y247" s="891"/>
      <c r="Z247" s="891"/>
      <c r="AA247" s="891"/>
    </row>
    <row r="248" spans="1:27" ht="15.75" customHeight="1">
      <c r="A248" s="891"/>
      <c r="B248" s="891"/>
      <c r="C248" s="891"/>
      <c r="D248" s="891"/>
      <c r="E248" s="891"/>
      <c r="F248" s="891"/>
      <c r="G248" s="891"/>
      <c r="H248" s="891"/>
      <c r="I248" s="891"/>
      <c r="J248" s="891"/>
      <c r="K248" s="891"/>
      <c r="L248" s="891"/>
      <c r="M248" s="1036"/>
      <c r="N248" s="1036"/>
      <c r="O248" s="1036"/>
      <c r="P248" s="1036"/>
      <c r="Q248" s="891"/>
      <c r="R248" s="891"/>
      <c r="S248" s="891"/>
      <c r="T248" s="891"/>
      <c r="U248" s="891"/>
      <c r="V248" s="891"/>
      <c r="W248" s="891"/>
      <c r="X248" s="891"/>
      <c r="Y248" s="891"/>
      <c r="Z248" s="891"/>
      <c r="AA248" s="891"/>
    </row>
    <row r="249" spans="1:27" ht="15.75" customHeight="1">
      <c r="A249" s="891"/>
      <c r="B249" s="891"/>
      <c r="C249" s="891"/>
      <c r="D249" s="891"/>
      <c r="E249" s="891"/>
      <c r="F249" s="891"/>
      <c r="G249" s="891"/>
      <c r="H249" s="891"/>
      <c r="I249" s="891"/>
      <c r="J249" s="891"/>
      <c r="K249" s="891"/>
      <c r="L249" s="891"/>
      <c r="M249" s="1036"/>
      <c r="N249" s="1036"/>
      <c r="O249" s="1036"/>
      <c r="P249" s="1036"/>
      <c r="Q249" s="891"/>
      <c r="R249" s="891"/>
      <c r="S249" s="891"/>
      <c r="T249" s="891"/>
      <c r="U249" s="891"/>
      <c r="V249" s="891"/>
      <c r="W249" s="891"/>
      <c r="X249" s="891"/>
      <c r="Y249" s="891"/>
      <c r="Z249" s="891"/>
      <c r="AA249" s="891"/>
    </row>
    <row r="250" spans="1:27" ht="15.75" customHeight="1">
      <c r="A250" s="891"/>
      <c r="B250" s="891"/>
      <c r="C250" s="891"/>
      <c r="D250" s="891"/>
      <c r="E250" s="891"/>
      <c r="F250" s="891"/>
      <c r="G250" s="891"/>
      <c r="H250" s="891"/>
      <c r="I250" s="891"/>
      <c r="J250" s="891"/>
      <c r="K250" s="891"/>
      <c r="L250" s="891"/>
      <c r="M250" s="1036"/>
      <c r="N250" s="1036"/>
      <c r="O250" s="1036"/>
      <c r="P250" s="1036"/>
      <c r="Q250" s="891"/>
      <c r="R250" s="891"/>
      <c r="S250" s="891"/>
      <c r="T250" s="891"/>
      <c r="U250" s="891"/>
      <c r="V250" s="891"/>
      <c r="W250" s="891"/>
      <c r="X250" s="891"/>
      <c r="Y250" s="891"/>
      <c r="Z250" s="891"/>
      <c r="AA250" s="891"/>
    </row>
    <row r="251" spans="1:27" ht="15.75" customHeight="1">
      <c r="A251" s="891"/>
      <c r="B251" s="891"/>
      <c r="C251" s="891"/>
      <c r="D251" s="891"/>
      <c r="E251" s="891"/>
      <c r="F251" s="891"/>
      <c r="G251" s="891"/>
      <c r="H251" s="891"/>
      <c r="I251" s="891"/>
      <c r="J251" s="891"/>
      <c r="K251" s="891"/>
      <c r="L251" s="891"/>
      <c r="M251" s="1036"/>
      <c r="N251" s="1036"/>
      <c r="O251" s="1036"/>
      <c r="P251" s="1036"/>
      <c r="Q251" s="891"/>
      <c r="R251" s="891"/>
      <c r="S251" s="891"/>
      <c r="T251" s="891"/>
      <c r="U251" s="891"/>
      <c r="V251" s="891"/>
      <c r="W251" s="891"/>
      <c r="X251" s="891"/>
      <c r="Y251" s="891"/>
      <c r="Z251" s="891"/>
      <c r="AA251" s="891"/>
    </row>
    <row r="252" spans="1:27" ht="15.75" customHeight="1">
      <c r="A252" s="891"/>
      <c r="B252" s="891"/>
      <c r="C252" s="891"/>
      <c r="D252" s="891"/>
      <c r="E252" s="891"/>
      <c r="F252" s="891"/>
      <c r="G252" s="891"/>
      <c r="H252" s="891"/>
      <c r="I252" s="891"/>
      <c r="J252" s="891"/>
      <c r="K252" s="891"/>
      <c r="L252" s="891"/>
      <c r="M252" s="1036"/>
      <c r="N252" s="1036"/>
      <c r="O252" s="1036"/>
      <c r="P252" s="1036"/>
      <c r="Q252" s="891"/>
      <c r="R252" s="891"/>
      <c r="S252" s="891"/>
      <c r="T252" s="891"/>
      <c r="U252" s="891"/>
      <c r="V252" s="891"/>
      <c r="W252" s="891"/>
      <c r="X252" s="891"/>
      <c r="Y252" s="891"/>
      <c r="Z252" s="891"/>
      <c r="AA252" s="891"/>
    </row>
    <row r="253" spans="1:27" ht="15.75" customHeight="1">
      <c r="A253" s="891"/>
      <c r="B253" s="891"/>
      <c r="C253" s="891"/>
      <c r="D253" s="891"/>
      <c r="E253" s="891"/>
      <c r="F253" s="891"/>
      <c r="G253" s="891"/>
      <c r="H253" s="891"/>
      <c r="I253" s="891"/>
      <c r="J253" s="891"/>
      <c r="K253" s="891"/>
      <c r="L253" s="891"/>
      <c r="M253" s="1036"/>
      <c r="N253" s="1036"/>
      <c r="O253" s="1036"/>
      <c r="P253" s="1036"/>
      <c r="Q253" s="891"/>
      <c r="R253" s="891"/>
      <c r="S253" s="891"/>
      <c r="T253" s="891"/>
      <c r="U253" s="891"/>
      <c r="V253" s="891"/>
      <c r="W253" s="891"/>
      <c r="X253" s="891"/>
      <c r="Y253" s="891"/>
      <c r="Z253" s="891"/>
      <c r="AA253" s="891"/>
    </row>
    <row r="254" spans="1:27" ht="15.75" customHeight="1">
      <c r="A254" s="891"/>
      <c r="B254" s="891"/>
      <c r="C254" s="891"/>
      <c r="D254" s="891"/>
      <c r="E254" s="891"/>
      <c r="F254" s="891"/>
      <c r="G254" s="891"/>
      <c r="H254" s="891"/>
      <c r="I254" s="891"/>
      <c r="J254" s="891"/>
      <c r="K254" s="891"/>
      <c r="L254" s="891"/>
      <c r="M254" s="1036"/>
      <c r="N254" s="1036"/>
      <c r="O254" s="1036"/>
      <c r="P254" s="1036"/>
      <c r="Q254" s="891"/>
      <c r="R254" s="891"/>
      <c r="S254" s="891"/>
      <c r="T254" s="891"/>
      <c r="U254" s="891"/>
      <c r="V254" s="891"/>
      <c r="W254" s="891"/>
      <c r="X254" s="891"/>
      <c r="Y254" s="891"/>
      <c r="Z254" s="891"/>
      <c r="AA254" s="891"/>
    </row>
    <row r="255" spans="1:27" ht="15.75" customHeight="1">
      <c r="A255" s="891"/>
      <c r="B255" s="891"/>
      <c r="C255" s="891"/>
      <c r="D255" s="891"/>
      <c r="E255" s="891"/>
      <c r="F255" s="891"/>
      <c r="G255" s="891"/>
      <c r="H255" s="891"/>
      <c r="I255" s="891"/>
      <c r="J255" s="891"/>
      <c r="K255" s="891"/>
      <c r="L255" s="891"/>
      <c r="M255" s="1036"/>
      <c r="N255" s="1036"/>
      <c r="O255" s="1036"/>
      <c r="P255" s="1036"/>
      <c r="Q255" s="891"/>
      <c r="R255" s="891"/>
      <c r="S255" s="891"/>
      <c r="T255" s="891"/>
      <c r="U255" s="891"/>
      <c r="V255" s="891"/>
      <c r="W255" s="891"/>
      <c r="X255" s="891"/>
      <c r="Y255" s="891"/>
      <c r="Z255" s="891"/>
      <c r="AA255" s="891"/>
    </row>
    <row r="256" spans="1:27" ht="15.75" customHeight="1">
      <c r="A256" s="891"/>
      <c r="B256" s="891"/>
      <c r="C256" s="891"/>
      <c r="D256" s="891"/>
      <c r="E256" s="891"/>
      <c r="F256" s="891"/>
      <c r="G256" s="891"/>
      <c r="H256" s="891"/>
      <c r="I256" s="891"/>
      <c r="J256" s="891"/>
      <c r="K256" s="891"/>
      <c r="L256" s="891"/>
      <c r="M256" s="1036"/>
      <c r="N256" s="1036"/>
      <c r="O256" s="1036"/>
      <c r="P256" s="1036"/>
      <c r="Q256" s="891"/>
      <c r="R256" s="891"/>
      <c r="S256" s="891"/>
      <c r="T256" s="891"/>
      <c r="U256" s="891"/>
      <c r="V256" s="891"/>
      <c r="W256" s="891"/>
      <c r="X256" s="891"/>
      <c r="Y256" s="891"/>
      <c r="Z256" s="891"/>
      <c r="AA256" s="891"/>
    </row>
    <row r="257" spans="1:27" ht="15.75" customHeight="1">
      <c r="A257" s="891"/>
      <c r="B257" s="891"/>
      <c r="C257" s="891"/>
      <c r="D257" s="891"/>
      <c r="E257" s="891"/>
      <c r="F257" s="891"/>
      <c r="G257" s="891"/>
      <c r="H257" s="891"/>
      <c r="I257" s="891"/>
      <c r="J257" s="891"/>
      <c r="K257" s="891"/>
      <c r="L257" s="891"/>
      <c r="M257" s="1036"/>
      <c r="N257" s="1036"/>
      <c r="O257" s="1036"/>
      <c r="P257" s="1036"/>
      <c r="Q257" s="891"/>
      <c r="R257" s="891"/>
      <c r="S257" s="891"/>
      <c r="T257" s="891"/>
      <c r="U257" s="891"/>
      <c r="V257" s="891"/>
      <c r="W257" s="891"/>
      <c r="X257" s="891"/>
      <c r="Y257" s="891"/>
      <c r="Z257" s="891"/>
      <c r="AA257" s="891"/>
    </row>
    <row r="258" spans="1:27" ht="15.75" customHeight="1">
      <c r="A258" s="891"/>
      <c r="B258" s="891"/>
      <c r="C258" s="891"/>
      <c r="D258" s="891"/>
      <c r="E258" s="891"/>
      <c r="F258" s="891"/>
      <c r="G258" s="891"/>
      <c r="H258" s="891"/>
      <c r="I258" s="891"/>
      <c r="J258" s="891"/>
      <c r="K258" s="891"/>
      <c r="L258" s="891"/>
      <c r="M258" s="1036"/>
      <c r="N258" s="1036"/>
      <c r="O258" s="1036"/>
      <c r="P258" s="1036"/>
      <c r="Q258" s="891"/>
      <c r="R258" s="891"/>
      <c r="S258" s="891"/>
      <c r="T258" s="891"/>
      <c r="U258" s="891"/>
      <c r="V258" s="891"/>
      <c r="W258" s="891"/>
      <c r="X258" s="891"/>
      <c r="Y258" s="891"/>
      <c r="Z258" s="891"/>
      <c r="AA258" s="891"/>
    </row>
    <row r="259" spans="1:27" ht="15.75" customHeight="1">
      <c r="A259" s="891"/>
      <c r="B259" s="891"/>
      <c r="C259" s="891"/>
      <c r="D259" s="891"/>
      <c r="E259" s="891"/>
      <c r="F259" s="891"/>
      <c r="G259" s="891"/>
      <c r="H259" s="891"/>
      <c r="I259" s="891"/>
      <c r="J259" s="891"/>
      <c r="K259" s="891"/>
      <c r="L259" s="891"/>
      <c r="M259" s="1036"/>
      <c r="N259" s="1036"/>
      <c r="O259" s="1036"/>
      <c r="P259" s="1036"/>
      <c r="Q259" s="891"/>
      <c r="R259" s="891"/>
      <c r="S259" s="891"/>
      <c r="T259" s="891"/>
      <c r="U259" s="891"/>
      <c r="V259" s="891"/>
      <c r="W259" s="891"/>
      <c r="X259" s="891"/>
      <c r="Y259" s="891"/>
      <c r="Z259" s="891"/>
      <c r="AA259" s="891"/>
    </row>
    <row r="260" spans="1:27" ht="15.75" customHeight="1">
      <c r="A260" s="891"/>
      <c r="B260" s="891"/>
      <c r="C260" s="891"/>
      <c r="D260" s="891"/>
      <c r="E260" s="891"/>
      <c r="F260" s="891"/>
      <c r="G260" s="891"/>
      <c r="H260" s="891"/>
      <c r="I260" s="891"/>
      <c r="J260" s="891"/>
      <c r="K260" s="891"/>
      <c r="L260" s="891"/>
      <c r="M260" s="1036"/>
      <c r="N260" s="1036"/>
      <c r="O260" s="1036"/>
      <c r="P260" s="1036"/>
      <c r="Q260" s="891"/>
      <c r="R260" s="891"/>
      <c r="S260" s="891"/>
      <c r="T260" s="891"/>
      <c r="U260" s="891"/>
      <c r="V260" s="891"/>
      <c r="W260" s="891"/>
      <c r="X260" s="891"/>
      <c r="Y260" s="891"/>
      <c r="Z260" s="891"/>
      <c r="AA260" s="891"/>
    </row>
    <row r="261" spans="1:27" ht="15.75" customHeight="1">
      <c r="A261" s="891"/>
      <c r="B261" s="891"/>
      <c r="C261" s="891"/>
      <c r="D261" s="891"/>
      <c r="E261" s="891"/>
      <c r="F261" s="891"/>
      <c r="G261" s="891"/>
      <c r="H261" s="891"/>
      <c r="I261" s="891"/>
      <c r="J261" s="891"/>
      <c r="K261" s="891"/>
      <c r="L261" s="891"/>
      <c r="M261" s="1036"/>
      <c r="N261" s="1036"/>
      <c r="O261" s="1036"/>
      <c r="P261" s="1036"/>
      <c r="Q261" s="891"/>
      <c r="R261" s="891"/>
      <c r="S261" s="891"/>
      <c r="T261" s="891"/>
      <c r="U261" s="891"/>
      <c r="V261" s="891"/>
      <c r="W261" s="891"/>
      <c r="X261" s="891"/>
      <c r="Y261" s="891"/>
      <c r="Z261" s="891"/>
      <c r="AA261" s="891"/>
    </row>
    <row r="262" spans="1:27" ht="15.75" customHeight="1">
      <c r="A262" s="891"/>
      <c r="B262" s="891"/>
      <c r="C262" s="891"/>
      <c r="D262" s="891"/>
      <c r="E262" s="891"/>
      <c r="F262" s="891"/>
      <c r="G262" s="891"/>
      <c r="H262" s="891"/>
      <c r="I262" s="891"/>
      <c r="J262" s="891"/>
      <c r="K262" s="891"/>
      <c r="L262" s="891"/>
      <c r="M262" s="1036"/>
      <c r="N262" s="1036"/>
      <c r="O262" s="1036"/>
      <c r="P262" s="1036"/>
      <c r="Q262" s="891"/>
      <c r="R262" s="891"/>
      <c r="S262" s="891"/>
      <c r="T262" s="891"/>
      <c r="U262" s="891"/>
      <c r="V262" s="891"/>
      <c r="W262" s="891"/>
      <c r="X262" s="891"/>
      <c r="Y262" s="891"/>
      <c r="Z262" s="891"/>
      <c r="AA262" s="891"/>
    </row>
    <row r="263" spans="1:27" ht="15.75" customHeight="1">
      <c r="A263" s="891"/>
      <c r="B263" s="891"/>
      <c r="C263" s="891"/>
      <c r="D263" s="891"/>
      <c r="E263" s="891"/>
      <c r="F263" s="891"/>
      <c r="G263" s="891"/>
      <c r="H263" s="891"/>
      <c r="I263" s="891"/>
      <c r="J263" s="891"/>
      <c r="K263" s="891"/>
      <c r="L263" s="891"/>
      <c r="M263" s="1036"/>
      <c r="N263" s="1036"/>
      <c r="O263" s="1036"/>
      <c r="P263" s="1036"/>
      <c r="Q263" s="891"/>
      <c r="R263" s="891"/>
      <c r="S263" s="891"/>
      <c r="T263" s="891"/>
      <c r="U263" s="891"/>
      <c r="V263" s="891"/>
      <c r="W263" s="891"/>
      <c r="X263" s="891"/>
      <c r="Y263" s="891"/>
      <c r="Z263" s="891"/>
      <c r="AA263" s="891"/>
    </row>
    <row r="264" spans="1:27" ht="15.75" customHeight="1">
      <c r="A264" s="891"/>
      <c r="B264" s="891"/>
      <c r="C264" s="891"/>
      <c r="D264" s="891"/>
      <c r="E264" s="891"/>
      <c r="F264" s="891"/>
      <c r="G264" s="891"/>
      <c r="H264" s="891"/>
      <c r="I264" s="891"/>
      <c r="J264" s="891"/>
      <c r="K264" s="891"/>
      <c r="L264" s="891"/>
      <c r="M264" s="1036"/>
      <c r="N264" s="1036"/>
      <c r="O264" s="1036"/>
      <c r="P264" s="1036"/>
      <c r="Q264" s="891"/>
      <c r="R264" s="891"/>
      <c r="S264" s="891"/>
      <c r="T264" s="891"/>
      <c r="U264" s="891"/>
      <c r="V264" s="891"/>
      <c r="W264" s="891"/>
      <c r="X264" s="891"/>
      <c r="Y264" s="891"/>
      <c r="Z264" s="891"/>
      <c r="AA264" s="891"/>
    </row>
    <row r="265" spans="1:27" ht="15.75" customHeight="1">
      <c r="A265" s="891"/>
      <c r="B265" s="891"/>
      <c r="C265" s="891"/>
      <c r="D265" s="891"/>
      <c r="E265" s="891"/>
      <c r="F265" s="891"/>
      <c r="G265" s="891"/>
      <c r="H265" s="891"/>
      <c r="I265" s="891"/>
      <c r="J265" s="891"/>
      <c r="K265" s="891"/>
      <c r="L265" s="891"/>
      <c r="M265" s="1036"/>
      <c r="N265" s="1036"/>
      <c r="O265" s="1036"/>
      <c r="P265" s="1036"/>
      <c r="Q265" s="891"/>
      <c r="R265" s="891"/>
      <c r="S265" s="891"/>
      <c r="T265" s="891"/>
      <c r="U265" s="891"/>
      <c r="V265" s="891"/>
      <c r="W265" s="891"/>
      <c r="X265" s="891"/>
      <c r="Y265" s="891"/>
      <c r="Z265" s="891"/>
      <c r="AA265" s="891"/>
    </row>
    <row r="266" spans="1:27" ht="15.75" customHeight="1">
      <c r="A266" s="891"/>
      <c r="B266" s="891"/>
      <c r="C266" s="891"/>
      <c r="D266" s="891"/>
      <c r="E266" s="891"/>
      <c r="F266" s="891"/>
      <c r="G266" s="891"/>
      <c r="H266" s="891"/>
      <c r="I266" s="891"/>
      <c r="J266" s="891"/>
      <c r="K266" s="891"/>
      <c r="L266" s="891"/>
      <c r="M266" s="1036"/>
      <c r="N266" s="1036"/>
      <c r="O266" s="1036"/>
      <c r="P266" s="1036"/>
      <c r="Q266" s="891"/>
      <c r="R266" s="891"/>
      <c r="S266" s="891"/>
      <c r="T266" s="891"/>
      <c r="U266" s="891"/>
      <c r="V266" s="891"/>
      <c r="W266" s="891"/>
      <c r="X266" s="891"/>
      <c r="Y266" s="891"/>
      <c r="Z266" s="891"/>
      <c r="AA266" s="891"/>
    </row>
    <row r="267" spans="1:27" ht="15.75" customHeight="1">
      <c r="A267" s="891"/>
      <c r="B267" s="891"/>
      <c r="C267" s="891"/>
      <c r="D267" s="891"/>
      <c r="E267" s="891"/>
      <c r="F267" s="891"/>
      <c r="G267" s="891"/>
      <c r="H267" s="891"/>
      <c r="I267" s="891"/>
      <c r="J267" s="891"/>
      <c r="K267" s="891"/>
      <c r="L267" s="891"/>
      <c r="M267" s="1036"/>
      <c r="N267" s="1036"/>
      <c r="O267" s="1036"/>
      <c r="P267" s="1036"/>
      <c r="Q267" s="891"/>
      <c r="R267" s="891"/>
      <c r="S267" s="891"/>
      <c r="T267" s="891"/>
      <c r="U267" s="891"/>
      <c r="V267" s="891"/>
      <c r="W267" s="891"/>
      <c r="X267" s="891"/>
      <c r="Y267" s="891"/>
      <c r="Z267" s="891"/>
      <c r="AA267" s="891"/>
    </row>
    <row r="268" spans="1:27" ht="15.75" customHeight="1">
      <c r="A268" s="891"/>
      <c r="B268" s="891"/>
      <c r="C268" s="891"/>
      <c r="D268" s="891"/>
      <c r="E268" s="891"/>
      <c r="F268" s="891"/>
      <c r="G268" s="891"/>
      <c r="H268" s="891"/>
      <c r="I268" s="891"/>
      <c r="J268" s="891"/>
      <c r="K268" s="891"/>
      <c r="L268" s="891"/>
      <c r="M268" s="1036"/>
      <c r="N268" s="1036"/>
      <c r="O268" s="1036"/>
      <c r="P268" s="1036"/>
      <c r="Q268" s="891"/>
      <c r="R268" s="891"/>
      <c r="S268" s="891"/>
      <c r="T268" s="891"/>
      <c r="U268" s="891"/>
      <c r="V268" s="891"/>
      <c r="W268" s="891"/>
      <c r="X268" s="891"/>
      <c r="Y268" s="891"/>
      <c r="Z268" s="891"/>
      <c r="AA268" s="891"/>
    </row>
    <row r="269" spans="1:27" ht="15.75" customHeight="1">
      <c r="A269" s="891"/>
      <c r="B269" s="891"/>
      <c r="C269" s="891"/>
      <c r="D269" s="891"/>
      <c r="E269" s="891"/>
      <c r="F269" s="891"/>
      <c r="G269" s="891"/>
      <c r="H269" s="891"/>
      <c r="I269" s="891"/>
      <c r="J269" s="891"/>
      <c r="K269" s="891"/>
      <c r="L269" s="891"/>
      <c r="M269" s="1036"/>
      <c r="N269" s="1036"/>
      <c r="O269" s="1036"/>
      <c r="P269" s="1036"/>
      <c r="Q269" s="891"/>
      <c r="R269" s="891"/>
      <c r="S269" s="891"/>
      <c r="T269" s="891"/>
      <c r="U269" s="891"/>
      <c r="V269" s="891"/>
      <c r="W269" s="891"/>
      <c r="X269" s="891"/>
      <c r="Y269" s="891"/>
      <c r="Z269" s="891"/>
      <c r="AA269" s="891"/>
    </row>
    <row r="270" spans="1:27" ht="15.75" customHeight="1">
      <c r="A270" s="891"/>
      <c r="B270" s="891"/>
      <c r="C270" s="891"/>
      <c r="D270" s="891"/>
      <c r="E270" s="891"/>
      <c r="F270" s="891"/>
      <c r="G270" s="891"/>
      <c r="H270" s="891"/>
      <c r="I270" s="891"/>
      <c r="J270" s="891"/>
      <c r="K270" s="891"/>
      <c r="L270" s="891"/>
      <c r="M270" s="1036"/>
      <c r="N270" s="1036"/>
      <c r="O270" s="1036"/>
      <c r="P270" s="1036"/>
      <c r="Q270" s="891"/>
      <c r="R270" s="891"/>
      <c r="S270" s="891"/>
      <c r="T270" s="891"/>
      <c r="U270" s="891"/>
      <c r="V270" s="891"/>
      <c r="W270" s="891"/>
      <c r="X270" s="891"/>
      <c r="Y270" s="891"/>
      <c r="Z270" s="891"/>
      <c r="AA270" s="891"/>
    </row>
    <row r="271" spans="1:27" ht="15.75" customHeight="1">
      <c r="A271" s="891"/>
      <c r="B271" s="891"/>
      <c r="C271" s="891"/>
      <c r="D271" s="891"/>
      <c r="E271" s="891"/>
      <c r="F271" s="891"/>
      <c r="G271" s="891"/>
      <c r="H271" s="891"/>
      <c r="I271" s="891"/>
      <c r="J271" s="891"/>
      <c r="K271" s="891"/>
      <c r="L271" s="891"/>
      <c r="M271" s="1036"/>
      <c r="N271" s="1036"/>
      <c r="O271" s="1036"/>
      <c r="P271" s="1036"/>
      <c r="Q271" s="891"/>
      <c r="R271" s="891"/>
      <c r="S271" s="891"/>
      <c r="T271" s="891"/>
      <c r="U271" s="891"/>
      <c r="V271" s="891"/>
      <c r="W271" s="891"/>
      <c r="X271" s="891"/>
      <c r="Y271" s="891"/>
      <c r="Z271" s="891"/>
      <c r="AA271" s="891"/>
    </row>
    <row r="272" spans="1:27" ht="15.75" customHeight="1">
      <c r="A272" s="891"/>
      <c r="B272" s="891"/>
      <c r="C272" s="891"/>
      <c r="D272" s="891"/>
      <c r="E272" s="891"/>
      <c r="F272" s="891"/>
      <c r="G272" s="891"/>
      <c r="H272" s="891"/>
      <c r="I272" s="891"/>
      <c r="J272" s="891"/>
      <c r="K272" s="891"/>
      <c r="L272" s="891"/>
      <c r="M272" s="1036"/>
      <c r="N272" s="1036"/>
      <c r="O272" s="1036"/>
      <c r="P272" s="1036"/>
      <c r="Q272" s="891"/>
      <c r="R272" s="891"/>
      <c r="S272" s="891"/>
      <c r="T272" s="891"/>
      <c r="U272" s="891"/>
      <c r="V272" s="891"/>
      <c r="W272" s="891"/>
      <c r="X272" s="891"/>
      <c r="Y272" s="891"/>
      <c r="Z272" s="891"/>
      <c r="AA272" s="891"/>
    </row>
    <row r="273" spans="1:27" ht="15.75" customHeight="1">
      <c r="A273" s="891"/>
      <c r="B273" s="891"/>
      <c r="C273" s="891"/>
      <c r="D273" s="891"/>
      <c r="E273" s="891"/>
      <c r="F273" s="891"/>
      <c r="G273" s="891"/>
      <c r="H273" s="891"/>
      <c r="I273" s="891"/>
      <c r="J273" s="891"/>
      <c r="K273" s="891"/>
      <c r="L273" s="891"/>
      <c r="M273" s="1036"/>
      <c r="N273" s="1036"/>
      <c r="O273" s="1036"/>
      <c r="P273" s="1036"/>
      <c r="Q273" s="891"/>
      <c r="R273" s="891"/>
      <c r="S273" s="891"/>
      <c r="T273" s="891"/>
      <c r="U273" s="891"/>
      <c r="V273" s="891"/>
      <c r="W273" s="891"/>
      <c r="X273" s="891"/>
      <c r="Y273" s="891"/>
      <c r="Z273" s="891"/>
      <c r="AA273" s="891"/>
    </row>
    <row r="274" spans="1:27" ht="15.75" customHeight="1">
      <c r="A274" s="891"/>
      <c r="B274" s="891"/>
      <c r="C274" s="891"/>
      <c r="D274" s="891"/>
      <c r="E274" s="891"/>
      <c r="F274" s="891"/>
      <c r="G274" s="891"/>
      <c r="H274" s="891"/>
      <c r="I274" s="891"/>
      <c r="J274" s="891"/>
      <c r="K274" s="891"/>
      <c r="L274" s="891"/>
      <c r="M274" s="1036"/>
      <c r="N274" s="1036"/>
      <c r="O274" s="1036"/>
      <c r="P274" s="1036"/>
      <c r="Q274" s="891"/>
      <c r="R274" s="891"/>
      <c r="S274" s="891"/>
      <c r="T274" s="891"/>
      <c r="U274" s="891"/>
      <c r="V274" s="891"/>
      <c r="W274" s="891"/>
      <c r="X274" s="891"/>
      <c r="Y274" s="891"/>
      <c r="Z274" s="891"/>
      <c r="AA274" s="891"/>
    </row>
    <row r="275" spans="1:27" ht="15.75" customHeight="1">
      <c r="A275" s="891"/>
      <c r="B275" s="891"/>
      <c r="C275" s="891"/>
      <c r="D275" s="891"/>
      <c r="E275" s="891"/>
      <c r="F275" s="891"/>
      <c r="G275" s="891"/>
      <c r="H275" s="891"/>
      <c r="I275" s="891"/>
      <c r="J275" s="891"/>
      <c r="K275" s="891"/>
      <c r="L275" s="891"/>
      <c r="M275" s="1036"/>
      <c r="N275" s="1036"/>
      <c r="O275" s="1036"/>
      <c r="P275" s="1036"/>
      <c r="Q275" s="891"/>
      <c r="R275" s="891"/>
      <c r="S275" s="891"/>
      <c r="T275" s="891"/>
      <c r="U275" s="891"/>
      <c r="V275" s="891"/>
      <c r="W275" s="891"/>
      <c r="X275" s="891"/>
      <c r="Y275" s="891"/>
      <c r="Z275" s="891"/>
      <c r="AA275" s="891"/>
    </row>
    <row r="276" spans="1:27" ht="15.75" customHeight="1">
      <c r="A276" s="891"/>
      <c r="B276" s="891"/>
      <c r="C276" s="891"/>
      <c r="D276" s="891"/>
      <c r="E276" s="891"/>
      <c r="F276" s="891"/>
      <c r="G276" s="891"/>
      <c r="H276" s="891"/>
      <c r="I276" s="891"/>
      <c r="J276" s="891"/>
      <c r="K276" s="891"/>
      <c r="L276" s="891"/>
      <c r="M276" s="1036"/>
      <c r="N276" s="1036"/>
      <c r="O276" s="1036"/>
      <c r="P276" s="1036"/>
      <c r="Q276" s="891"/>
      <c r="R276" s="891"/>
      <c r="S276" s="891"/>
      <c r="T276" s="891"/>
      <c r="U276" s="891"/>
      <c r="V276" s="891"/>
      <c r="W276" s="891"/>
      <c r="X276" s="891"/>
      <c r="Y276" s="891"/>
      <c r="Z276" s="891"/>
      <c r="AA276" s="891"/>
    </row>
    <row r="277" spans="1:27" ht="15.75" customHeight="1">
      <c r="A277" s="891"/>
      <c r="B277" s="891"/>
      <c r="C277" s="891"/>
      <c r="D277" s="891"/>
      <c r="E277" s="891"/>
      <c r="F277" s="891"/>
      <c r="G277" s="891"/>
      <c r="H277" s="891"/>
      <c r="I277" s="891"/>
      <c r="J277" s="891"/>
      <c r="K277" s="891"/>
      <c r="L277" s="891"/>
      <c r="M277" s="1036"/>
      <c r="N277" s="1036"/>
      <c r="O277" s="1036"/>
      <c r="P277" s="1036"/>
      <c r="Q277" s="891"/>
      <c r="R277" s="891"/>
      <c r="S277" s="891"/>
      <c r="T277" s="891"/>
      <c r="U277" s="891"/>
      <c r="V277" s="891"/>
      <c r="W277" s="891"/>
      <c r="X277" s="891"/>
      <c r="Y277" s="891"/>
      <c r="Z277" s="891"/>
      <c r="AA277" s="891"/>
    </row>
    <row r="278" spans="1:27" ht="15.75" customHeight="1">
      <c r="A278" s="891"/>
      <c r="B278" s="891"/>
      <c r="C278" s="891"/>
      <c r="D278" s="891"/>
      <c r="E278" s="891"/>
      <c r="F278" s="891"/>
      <c r="G278" s="891"/>
      <c r="H278" s="891"/>
      <c r="I278" s="891"/>
      <c r="J278" s="891"/>
      <c r="K278" s="891"/>
      <c r="L278" s="891"/>
      <c r="M278" s="1036"/>
      <c r="N278" s="1036"/>
      <c r="O278" s="1036"/>
      <c r="P278" s="1036"/>
      <c r="Q278" s="891"/>
      <c r="R278" s="891"/>
      <c r="S278" s="891"/>
      <c r="T278" s="891"/>
      <c r="U278" s="891"/>
      <c r="V278" s="891"/>
      <c r="W278" s="891"/>
      <c r="X278" s="891"/>
      <c r="Y278" s="891"/>
      <c r="Z278" s="891"/>
      <c r="AA278" s="891"/>
    </row>
    <row r="279" spans="1:27" ht="15.75" customHeight="1">
      <c r="A279" s="891"/>
      <c r="B279" s="891"/>
      <c r="C279" s="891"/>
      <c r="D279" s="891"/>
      <c r="E279" s="891"/>
      <c r="F279" s="891"/>
      <c r="G279" s="891"/>
      <c r="H279" s="891"/>
      <c r="I279" s="891"/>
      <c r="J279" s="891"/>
      <c r="K279" s="891"/>
      <c r="L279" s="891"/>
      <c r="M279" s="1036"/>
      <c r="N279" s="1036"/>
      <c r="O279" s="1036"/>
      <c r="P279" s="1036"/>
      <c r="Q279" s="891"/>
      <c r="R279" s="891"/>
      <c r="S279" s="891"/>
      <c r="T279" s="891"/>
      <c r="U279" s="891"/>
      <c r="V279" s="891"/>
      <c r="W279" s="891"/>
      <c r="X279" s="891"/>
      <c r="Y279" s="891"/>
      <c r="Z279" s="891"/>
      <c r="AA279" s="891"/>
    </row>
    <row r="280" spans="1:27" ht="15.75" customHeight="1">
      <c r="A280" s="891"/>
      <c r="B280" s="891"/>
      <c r="C280" s="891"/>
      <c r="D280" s="891"/>
      <c r="E280" s="891"/>
      <c r="F280" s="891"/>
      <c r="G280" s="891"/>
      <c r="H280" s="891"/>
      <c r="I280" s="891"/>
      <c r="J280" s="891"/>
      <c r="K280" s="891"/>
      <c r="L280" s="891"/>
      <c r="M280" s="1036"/>
      <c r="N280" s="1036"/>
      <c r="O280" s="1036"/>
      <c r="P280" s="1036"/>
      <c r="Q280" s="891"/>
      <c r="R280" s="891"/>
      <c r="S280" s="891"/>
      <c r="T280" s="891"/>
      <c r="U280" s="891"/>
      <c r="V280" s="891"/>
      <c r="W280" s="891"/>
      <c r="X280" s="891"/>
      <c r="Y280" s="891"/>
      <c r="Z280" s="891"/>
      <c r="AA280" s="891"/>
    </row>
    <row r="281" spans="1:27" ht="15.75" customHeight="1">
      <c r="A281" s="891"/>
      <c r="B281" s="891"/>
      <c r="C281" s="891"/>
      <c r="D281" s="891"/>
      <c r="E281" s="891"/>
      <c r="F281" s="891"/>
      <c r="G281" s="891"/>
      <c r="H281" s="891"/>
      <c r="I281" s="891"/>
      <c r="J281" s="891"/>
      <c r="K281" s="891"/>
      <c r="L281" s="891"/>
      <c r="M281" s="1036"/>
      <c r="N281" s="1036"/>
      <c r="O281" s="1036"/>
      <c r="P281" s="1036"/>
      <c r="Q281" s="891"/>
      <c r="R281" s="891"/>
      <c r="S281" s="891"/>
      <c r="T281" s="891"/>
      <c r="U281" s="891"/>
      <c r="V281" s="891"/>
      <c r="W281" s="891"/>
      <c r="X281" s="891"/>
      <c r="Y281" s="891"/>
      <c r="Z281" s="891"/>
      <c r="AA281" s="891"/>
    </row>
    <row r="282" spans="1:27" ht="15.75" customHeight="1">
      <c r="A282" s="891"/>
      <c r="B282" s="891"/>
      <c r="C282" s="891"/>
      <c r="D282" s="891"/>
      <c r="E282" s="891"/>
      <c r="F282" s="891"/>
      <c r="G282" s="891"/>
      <c r="H282" s="891"/>
      <c r="I282" s="891"/>
      <c r="J282" s="891"/>
      <c r="K282" s="891"/>
      <c r="L282" s="891"/>
      <c r="M282" s="1036"/>
      <c r="N282" s="1036"/>
      <c r="O282" s="1036"/>
      <c r="P282" s="1036"/>
      <c r="Q282" s="891"/>
      <c r="R282" s="891"/>
      <c r="S282" s="891"/>
      <c r="T282" s="891"/>
      <c r="U282" s="891"/>
      <c r="V282" s="891"/>
      <c r="W282" s="891"/>
      <c r="X282" s="891"/>
      <c r="Y282" s="891"/>
      <c r="Z282" s="891"/>
      <c r="AA282" s="891"/>
    </row>
    <row r="283" spans="1:27" ht="15.75" customHeight="1">
      <c r="A283" s="891"/>
      <c r="B283" s="891"/>
      <c r="C283" s="891"/>
      <c r="D283" s="891"/>
      <c r="E283" s="891"/>
      <c r="F283" s="891"/>
      <c r="G283" s="891"/>
      <c r="H283" s="891"/>
      <c r="I283" s="891"/>
      <c r="J283" s="891"/>
      <c r="K283" s="891"/>
      <c r="L283" s="891"/>
      <c r="M283" s="1036"/>
      <c r="N283" s="1036"/>
      <c r="O283" s="1036"/>
      <c r="P283" s="1036"/>
      <c r="Q283" s="891"/>
      <c r="R283" s="891"/>
      <c r="S283" s="891"/>
      <c r="T283" s="891"/>
      <c r="U283" s="891"/>
      <c r="V283" s="891"/>
      <c r="W283" s="891"/>
      <c r="X283" s="891"/>
      <c r="Y283" s="891"/>
      <c r="Z283" s="891"/>
      <c r="AA283" s="891"/>
    </row>
    <row r="284" spans="1:27" ht="15.75" customHeight="1">
      <c r="A284" s="891"/>
      <c r="B284" s="891"/>
      <c r="C284" s="891"/>
      <c r="D284" s="891"/>
      <c r="E284" s="891"/>
      <c r="F284" s="891"/>
      <c r="G284" s="891"/>
      <c r="H284" s="891"/>
      <c r="I284" s="891"/>
      <c r="J284" s="891"/>
      <c r="K284" s="891"/>
      <c r="L284" s="891"/>
      <c r="M284" s="1036"/>
      <c r="N284" s="1036"/>
      <c r="O284" s="1036"/>
      <c r="P284" s="1036"/>
      <c r="Q284" s="891"/>
      <c r="R284" s="891"/>
      <c r="S284" s="891"/>
      <c r="T284" s="891"/>
      <c r="U284" s="891"/>
      <c r="V284" s="891"/>
      <c r="W284" s="891"/>
      <c r="X284" s="891"/>
      <c r="Y284" s="891"/>
      <c r="Z284" s="891"/>
      <c r="AA284" s="891"/>
    </row>
    <row r="285" spans="1:27" ht="15.75" customHeight="1">
      <c r="A285" s="891"/>
      <c r="B285" s="891"/>
      <c r="C285" s="891"/>
      <c r="D285" s="891"/>
      <c r="E285" s="891"/>
      <c r="F285" s="891"/>
      <c r="G285" s="891"/>
      <c r="H285" s="891"/>
      <c r="I285" s="891"/>
      <c r="J285" s="891"/>
      <c r="K285" s="891"/>
      <c r="L285" s="891"/>
      <c r="M285" s="1036"/>
      <c r="N285" s="1036"/>
      <c r="O285" s="1036"/>
      <c r="P285" s="1036"/>
      <c r="Q285" s="891"/>
      <c r="R285" s="891"/>
      <c r="S285" s="891"/>
      <c r="T285" s="891"/>
      <c r="U285" s="891"/>
      <c r="V285" s="891"/>
      <c r="W285" s="891"/>
      <c r="X285" s="891"/>
      <c r="Y285" s="891"/>
      <c r="Z285" s="891"/>
      <c r="AA285" s="891"/>
    </row>
    <row r="286" spans="1:27" ht="15.75" customHeight="1">
      <c r="A286" s="891"/>
      <c r="B286" s="891"/>
      <c r="C286" s="891"/>
      <c r="D286" s="891"/>
      <c r="E286" s="891"/>
      <c r="F286" s="891"/>
      <c r="G286" s="891"/>
      <c r="H286" s="891"/>
      <c r="I286" s="891"/>
      <c r="J286" s="891"/>
      <c r="K286" s="891"/>
      <c r="L286" s="891"/>
      <c r="M286" s="1036"/>
      <c r="N286" s="1036"/>
      <c r="O286" s="1036"/>
      <c r="P286" s="1036"/>
      <c r="Q286" s="891"/>
      <c r="R286" s="891"/>
      <c r="S286" s="891"/>
      <c r="T286" s="891"/>
      <c r="U286" s="891"/>
      <c r="V286" s="891"/>
      <c r="W286" s="891"/>
      <c r="X286" s="891"/>
      <c r="Y286" s="891"/>
      <c r="Z286" s="891"/>
      <c r="AA286" s="891"/>
    </row>
    <row r="287" spans="1:27" ht="15.75" customHeight="1">
      <c r="A287" s="891"/>
      <c r="B287" s="891"/>
      <c r="C287" s="891"/>
      <c r="D287" s="891"/>
      <c r="E287" s="891"/>
      <c r="F287" s="891"/>
      <c r="G287" s="891"/>
      <c r="H287" s="891"/>
      <c r="I287" s="891"/>
      <c r="J287" s="891"/>
      <c r="K287" s="891"/>
      <c r="L287" s="891"/>
      <c r="M287" s="1036"/>
      <c r="N287" s="1036"/>
      <c r="O287" s="1036"/>
      <c r="P287" s="1036"/>
      <c r="Q287" s="891"/>
      <c r="R287" s="891"/>
      <c r="S287" s="891"/>
      <c r="T287" s="891"/>
      <c r="U287" s="891"/>
      <c r="V287" s="891"/>
      <c r="W287" s="891"/>
      <c r="X287" s="891"/>
      <c r="Y287" s="891"/>
      <c r="Z287" s="891"/>
      <c r="AA287" s="891"/>
    </row>
    <row r="288" spans="1:27" ht="15.75" customHeight="1">
      <c r="A288" s="891"/>
      <c r="B288" s="891"/>
      <c r="C288" s="891"/>
      <c r="D288" s="891"/>
      <c r="E288" s="891"/>
      <c r="F288" s="891"/>
      <c r="G288" s="891"/>
      <c r="H288" s="891"/>
      <c r="I288" s="891"/>
      <c r="J288" s="891"/>
      <c r="K288" s="891"/>
      <c r="L288" s="891"/>
      <c r="M288" s="1036"/>
      <c r="N288" s="1036"/>
      <c r="O288" s="1036"/>
      <c r="P288" s="1036"/>
      <c r="Q288" s="891"/>
      <c r="R288" s="891"/>
      <c r="S288" s="891"/>
      <c r="T288" s="891"/>
      <c r="U288" s="891"/>
      <c r="V288" s="891"/>
      <c r="W288" s="891"/>
      <c r="X288" s="891"/>
      <c r="Y288" s="891"/>
      <c r="Z288" s="891"/>
      <c r="AA288" s="891"/>
    </row>
    <row r="289" spans="1:27" ht="15.75" customHeight="1">
      <c r="A289" s="891"/>
      <c r="B289" s="891"/>
      <c r="C289" s="891"/>
      <c r="D289" s="891"/>
      <c r="E289" s="891"/>
      <c r="F289" s="891"/>
      <c r="G289" s="891"/>
      <c r="H289" s="891"/>
      <c r="I289" s="891"/>
      <c r="J289" s="891"/>
      <c r="K289" s="891"/>
      <c r="L289" s="891"/>
      <c r="M289" s="1036"/>
      <c r="N289" s="1036"/>
      <c r="O289" s="1036"/>
      <c r="P289" s="1036"/>
      <c r="Q289" s="891"/>
      <c r="R289" s="891"/>
      <c r="S289" s="891"/>
      <c r="T289" s="891"/>
      <c r="U289" s="891"/>
      <c r="V289" s="891"/>
      <c r="W289" s="891"/>
      <c r="X289" s="891"/>
      <c r="Y289" s="891"/>
      <c r="Z289" s="891"/>
      <c r="AA289" s="891"/>
    </row>
    <row r="290" spans="1:27" ht="15.75" customHeight="1">
      <c r="A290" s="891"/>
      <c r="B290" s="891"/>
      <c r="C290" s="891"/>
      <c r="D290" s="891"/>
      <c r="E290" s="891"/>
      <c r="F290" s="891"/>
      <c r="G290" s="891"/>
      <c r="H290" s="891"/>
      <c r="I290" s="891"/>
      <c r="J290" s="891"/>
      <c r="K290" s="891"/>
      <c r="L290" s="891"/>
      <c r="M290" s="1036"/>
      <c r="N290" s="1036"/>
      <c r="O290" s="1036"/>
      <c r="P290" s="1036"/>
      <c r="Q290" s="891"/>
      <c r="R290" s="891"/>
      <c r="S290" s="891"/>
      <c r="T290" s="891"/>
      <c r="U290" s="891"/>
      <c r="V290" s="891"/>
      <c r="W290" s="891"/>
      <c r="X290" s="891"/>
      <c r="Y290" s="891"/>
      <c r="Z290" s="891"/>
      <c r="AA290" s="891"/>
    </row>
    <row r="291" spans="1:27" ht="15.75" customHeight="1">
      <c r="A291" s="891"/>
      <c r="B291" s="891"/>
      <c r="C291" s="891"/>
      <c r="D291" s="891"/>
      <c r="E291" s="891"/>
      <c r="F291" s="891"/>
      <c r="G291" s="891"/>
      <c r="H291" s="891"/>
      <c r="I291" s="891"/>
      <c r="J291" s="891"/>
      <c r="K291" s="891"/>
      <c r="L291" s="891"/>
      <c r="M291" s="1036"/>
      <c r="N291" s="1036"/>
      <c r="O291" s="1036"/>
      <c r="P291" s="1036"/>
      <c r="Q291" s="891"/>
      <c r="R291" s="891"/>
      <c r="S291" s="891"/>
      <c r="T291" s="891"/>
      <c r="U291" s="891"/>
      <c r="V291" s="891"/>
      <c r="W291" s="891"/>
      <c r="X291" s="891"/>
      <c r="Y291" s="891"/>
      <c r="Z291" s="891"/>
      <c r="AA291" s="891"/>
    </row>
    <row r="292" spans="1:27" ht="15.75" customHeight="1">
      <c r="A292" s="891"/>
      <c r="B292" s="891"/>
      <c r="C292" s="891"/>
      <c r="D292" s="891"/>
      <c r="E292" s="891"/>
      <c r="F292" s="891"/>
      <c r="G292" s="891"/>
      <c r="H292" s="891"/>
      <c r="I292" s="891"/>
      <c r="J292" s="891"/>
      <c r="K292" s="891"/>
      <c r="L292" s="891"/>
      <c r="M292" s="1036"/>
      <c r="N292" s="1036"/>
      <c r="O292" s="1036"/>
      <c r="P292" s="1036"/>
      <c r="Q292" s="891"/>
      <c r="R292" s="891"/>
      <c r="S292" s="891"/>
      <c r="T292" s="891"/>
      <c r="U292" s="891"/>
      <c r="V292" s="891"/>
      <c r="W292" s="891"/>
      <c r="X292" s="891"/>
      <c r="Y292" s="891"/>
      <c r="Z292" s="891"/>
      <c r="AA292" s="891"/>
    </row>
    <row r="293" spans="1:27" ht="15.75" customHeight="1">
      <c r="A293" s="891"/>
      <c r="B293" s="891"/>
      <c r="C293" s="891"/>
      <c r="D293" s="891"/>
      <c r="E293" s="891"/>
      <c r="F293" s="891"/>
      <c r="G293" s="891"/>
      <c r="H293" s="891"/>
      <c r="I293" s="891"/>
      <c r="J293" s="891"/>
      <c r="K293" s="891"/>
      <c r="L293" s="891"/>
      <c r="M293" s="1036"/>
      <c r="N293" s="1036"/>
      <c r="O293" s="1036"/>
      <c r="P293" s="1036"/>
      <c r="Q293" s="891"/>
      <c r="R293" s="891"/>
      <c r="S293" s="891"/>
      <c r="T293" s="891"/>
      <c r="U293" s="891"/>
      <c r="V293" s="891"/>
      <c r="W293" s="891"/>
      <c r="X293" s="891"/>
      <c r="Y293" s="891"/>
      <c r="Z293" s="891"/>
      <c r="AA293" s="891"/>
    </row>
    <row r="294" spans="1:27" ht="15.75" customHeight="1">
      <c r="A294" s="891"/>
      <c r="B294" s="891"/>
      <c r="C294" s="891"/>
      <c r="D294" s="891"/>
      <c r="E294" s="891"/>
      <c r="F294" s="891"/>
      <c r="G294" s="891"/>
      <c r="H294" s="891"/>
      <c r="I294" s="891"/>
      <c r="J294" s="891"/>
      <c r="K294" s="891"/>
      <c r="L294" s="891"/>
      <c r="M294" s="1036"/>
      <c r="N294" s="1036"/>
      <c r="O294" s="1036"/>
      <c r="P294" s="1036"/>
      <c r="Q294" s="891"/>
      <c r="R294" s="891"/>
      <c r="S294" s="891"/>
      <c r="T294" s="891"/>
      <c r="U294" s="891"/>
      <c r="V294" s="891"/>
      <c r="W294" s="891"/>
      <c r="X294" s="891"/>
      <c r="Y294" s="891"/>
      <c r="Z294" s="891"/>
      <c r="AA294" s="891"/>
    </row>
    <row r="295" spans="1:27" ht="15.75" customHeight="1">
      <c r="A295" s="891"/>
      <c r="B295" s="891"/>
      <c r="C295" s="891"/>
      <c r="D295" s="891"/>
      <c r="E295" s="891"/>
      <c r="F295" s="891"/>
      <c r="G295" s="891"/>
      <c r="H295" s="891"/>
      <c r="I295" s="891"/>
      <c r="J295" s="891"/>
      <c r="K295" s="891"/>
      <c r="L295" s="891"/>
      <c r="M295" s="1036"/>
      <c r="N295" s="1036"/>
      <c r="O295" s="1036"/>
      <c r="P295" s="1036"/>
      <c r="Q295" s="891"/>
      <c r="R295" s="891"/>
      <c r="S295" s="891"/>
      <c r="T295" s="891"/>
      <c r="U295" s="891"/>
      <c r="V295" s="891"/>
      <c r="W295" s="891"/>
      <c r="X295" s="891"/>
      <c r="Y295" s="891"/>
      <c r="Z295" s="891"/>
      <c r="AA295" s="891"/>
    </row>
    <row r="296" spans="1:27" ht="15.75" customHeight="1">
      <c r="A296" s="891"/>
      <c r="B296" s="891"/>
      <c r="C296" s="891"/>
      <c r="D296" s="891"/>
      <c r="E296" s="891"/>
      <c r="F296" s="891"/>
      <c r="G296" s="891"/>
      <c r="H296" s="891"/>
      <c r="I296" s="891"/>
      <c r="J296" s="891"/>
      <c r="K296" s="891"/>
      <c r="L296" s="891"/>
      <c r="M296" s="1036"/>
      <c r="N296" s="1036"/>
      <c r="O296" s="1036"/>
      <c r="P296" s="1036"/>
      <c r="Q296" s="891"/>
      <c r="R296" s="891"/>
      <c r="S296" s="891"/>
      <c r="T296" s="891"/>
      <c r="U296" s="891"/>
      <c r="V296" s="891"/>
      <c r="W296" s="891"/>
      <c r="X296" s="891"/>
      <c r="Y296" s="891"/>
      <c r="Z296" s="891"/>
      <c r="AA296" s="891"/>
    </row>
    <row r="297" spans="1:27" ht="15.75" customHeight="1">
      <c r="A297" s="891"/>
      <c r="B297" s="891"/>
      <c r="C297" s="891"/>
      <c r="D297" s="891"/>
      <c r="E297" s="891"/>
      <c r="F297" s="891"/>
      <c r="G297" s="891"/>
      <c r="H297" s="891"/>
      <c r="I297" s="891"/>
      <c r="J297" s="891"/>
      <c r="K297" s="891"/>
      <c r="L297" s="891"/>
      <c r="M297" s="1036"/>
      <c r="N297" s="1036"/>
      <c r="O297" s="1036"/>
      <c r="P297" s="1036"/>
      <c r="Q297" s="891"/>
      <c r="R297" s="891"/>
      <c r="S297" s="891"/>
      <c r="T297" s="891"/>
      <c r="U297" s="891"/>
      <c r="V297" s="891"/>
      <c r="W297" s="891"/>
      <c r="X297" s="891"/>
      <c r="Y297" s="891"/>
      <c r="Z297" s="891"/>
      <c r="AA297" s="891"/>
    </row>
    <row r="298" spans="1:27" ht="15.75" customHeight="1">
      <c r="A298" s="891"/>
      <c r="B298" s="891"/>
      <c r="C298" s="891"/>
      <c r="D298" s="891"/>
      <c r="E298" s="891"/>
      <c r="F298" s="891"/>
      <c r="G298" s="891"/>
      <c r="H298" s="891"/>
      <c r="I298" s="891"/>
      <c r="J298" s="891"/>
      <c r="K298" s="891"/>
      <c r="L298" s="891"/>
      <c r="M298" s="1036"/>
      <c r="N298" s="1036"/>
      <c r="O298" s="1036"/>
      <c r="P298" s="1036"/>
      <c r="Q298" s="891"/>
      <c r="R298" s="891"/>
      <c r="S298" s="891"/>
      <c r="T298" s="891"/>
      <c r="U298" s="891"/>
      <c r="V298" s="891"/>
      <c r="W298" s="891"/>
      <c r="X298" s="891"/>
      <c r="Y298" s="891"/>
      <c r="Z298" s="891"/>
      <c r="AA298" s="891"/>
    </row>
    <row r="299" spans="1:27" ht="15.75" customHeight="1">
      <c r="A299" s="891"/>
      <c r="B299" s="891"/>
      <c r="C299" s="891"/>
      <c r="D299" s="891"/>
      <c r="E299" s="891"/>
      <c r="F299" s="891"/>
      <c r="G299" s="891"/>
      <c r="H299" s="891"/>
      <c r="I299" s="891"/>
      <c r="J299" s="891"/>
      <c r="K299" s="891"/>
      <c r="L299" s="891"/>
      <c r="M299" s="1036"/>
      <c r="N299" s="1036"/>
      <c r="O299" s="1036"/>
      <c r="P299" s="1036"/>
      <c r="Q299" s="891"/>
      <c r="R299" s="891"/>
      <c r="S299" s="891"/>
      <c r="T299" s="891"/>
      <c r="U299" s="891"/>
      <c r="V299" s="891"/>
      <c r="W299" s="891"/>
      <c r="X299" s="891"/>
      <c r="Y299" s="891"/>
      <c r="Z299" s="891"/>
      <c r="AA299" s="891"/>
    </row>
    <row r="300" spans="1:27" ht="15.75" customHeight="1">
      <c r="A300" s="891"/>
      <c r="B300" s="891"/>
      <c r="C300" s="891"/>
      <c r="D300" s="891"/>
      <c r="E300" s="891"/>
      <c r="F300" s="891"/>
      <c r="G300" s="891"/>
      <c r="H300" s="891"/>
      <c r="I300" s="891"/>
      <c r="J300" s="891"/>
      <c r="K300" s="891"/>
      <c r="L300" s="891"/>
      <c r="M300" s="1036"/>
      <c r="N300" s="1036"/>
      <c r="O300" s="1036"/>
      <c r="P300" s="1036"/>
      <c r="Q300" s="891"/>
      <c r="R300" s="891"/>
      <c r="S300" s="891"/>
      <c r="T300" s="891"/>
      <c r="U300" s="891"/>
      <c r="V300" s="891"/>
      <c r="W300" s="891"/>
      <c r="X300" s="891"/>
      <c r="Y300" s="891"/>
      <c r="Z300" s="891"/>
      <c r="AA300" s="891"/>
    </row>
    <row r="301" spans="1:27" ht="15.75" customHeight="1">
      <c r="A301" s="891"/>
      <c r="B301" s="891"/>
      <c r="C301" s="891"/>
      <c r="D301" s="891"/>
      <c r="E301" s="891"/>
      <c r="F301" s="891"/>
      <c r="G301" s="891"/>
      <c r="H301" s="891"/>
      <c r="I301" s="891"/>
      <c r="J301" s="891"/>
      <c r="K301" s="891"/>
      <c r="L301" s="891"/>
      <c r="M301" s="1036"/>
      <c r="N301" s="1036"/>
      <c r="O301" s="1036"/>
      <c r="P301" s="1036"/>
      <c r="Q301" s="891"/>
      <c r="R301" s="891"/>
      <c r="S301" s="891"/>
      <c r="T301" s="891"/>
      <c r="U301" s="891"/>
      <c r="V301" s="891"/>
      <c r="W301" s="891"/>
      <c r="X301" s="891"/>
      <c r="Y301" s="891"/>
      <c r="Z301" s="891"/>
      <c r="AA301" s="891"/>
    </row>
    <row r="302" spans="1:27" ht="15.75" customHeight="1">
      <c r="A302" s="891"/>
      <c r="B302" s="891"/>
      <c r="C302" s="891"/>
      <c r="D302" s="891"/>
      <c r="E302" s="891"/>
      <c r="F302" s="891"/>
      <c r="G302" s="891"/>
      <c r="H302" s="891"/>
      <c r="I302" s="891"/>
      <c r="J302" s="891"/>
      <c r="K302" s="891"/>
      <c r="L302" s="891"/>
      <c r="M302" s="1036"/>
      <c r="N302" s="1036"/>
      <c r="O302" s="1036"/>
      <c r="P302" s="1036"/>
      <c r="Q302" s="891"/>
      <c r="R302" s="891"/>
      <c r="S302" s="891"/>
      <c r="T302" s="891"/>
      <c r="U302" s="891"/>
      <c r="V302" s="891"/>
      <c r="W302" s="891"/>
      <c r="X302" s="891"/>
      <c r="Y302" s="891"/>
      <c r="Z302" s="891"/>
      <c r="AA302" s="891"/>
    </row>
    <row r="303" spans="1:27" ht="15.75" customHeight="1">
      <c r="A303" s="891"/>
      <c r="B303" s="891"/>
      <c r="C303" s="891"/>
      <c r="D303" s="891"/>
      <c r="E303" s="891"/>
      <c r="F303" s="891"/>
      <c r="G303" s="891"/>
      <c r="H303" s="891"/>
      <c r="I303" s="891"/>
      <c r="J303" s="891"/>
      <c r="K303" s="891"/>
      <c r="L303" s="891"/>
      <c r="M303" s="1036"/>
      <c r="N303" s="1036"/>
      <c r="O303" s="1036"/>
      <c r="P303" s="1036"/>
      <c r="Q303" s="891"/>
      <c r="R303" s="891"/>
      <c r="S303" s="891"/>
      <c r="T303" s="891"/>
      <c r="U303" s="891"/>
      <c r="V303" s="891"/>
      <c r="W303" s="891"/>
      <c r="X303" s="891"/>
      <c r="Y303" s="891"/>
      <c r="Z303" s="891"/>
      <c r="AA303" s="891"/>
    </row>
    <row r="304" spans="1:27" ht="15.75" customHeight="1">
      <c r="A304" s="891"/>
      <c r="B304" s="891"/>
      <c r="C304" s="891"/>
      <c r="D304" s="891"/>
      <c r="E304" s="891"/>
      <c r="F304" s="891"/>
      <c r="G304" s="891"/>
      <c r="H304" s="891"/>
      <c r="I304" s="891"/>
      <c r="J304" s="891"/>
      <c r="K304" s="891"/>
      <c r="L304" s="891"/>
      <c r="M304" s="1036"/>
      <c r="N304" s="1036"/>
      <c r="O304" s="1036"/>
      <c r="P304" s="1036"/>
      <c r="Q304" s="891"/>
      <c r="R304" s="891"/>
      <c r="S304" s="891"/>
      <c r="T304" s="891"/>
      <c r="U304" s="891"/>
      <c r="V304" s="891"/>
      <c r="W304" s="891"/>
      <c r="X304" s="891"/>
      <c r="Y304" s="891"/>
      <c r="Z304" s="891"/>
      <c r="AA304" s="891"/>
    </row>
    <row r="305" spans="1:27" ht="15.75" customHeight="1">
      <c r="A305" s="891"/>
      <c r="B305" s="891"/>
      <c r="C305" s="891"/>
      <c r="D305" s="891"/>
      <c r="E305" s="891"/>
      <c r="F305" s="891"/>
      <c r="G305" s="891"/>
      <c r="H305" s="891"/>
      <c r="I305" s="891"/>
      <c r="J305" s="891"/>
      <c r="K305" s="891"/>
      <c r="L305" s="891"/>
      <c r="M305" s="1036"/>
      <c r="N305" s="1036"/>
      <c r="O305" s="1036"/>
      <c r="P305" s="1036"/>
      <c r="Q305" s="891"/>
      <c r="R305" s="891"/>
      <c r="S305" s="891"/>
      <c r="T305" s="891"/>
      <c r="U305" s="891"/>
      <c r="V305" s="891"/>
      <c r="W305" s="891"/>
      <c r="X305" s="891"/>
      <c r="Y305" s="891"/>
      <c r="Z305" s="891"/>
      <c r="AA305" s="891"/>
    </row>
    <row r="306" spans="1:27" ht="15.75" customHeight="1">
      <c r="A306" s="891"/>
      <c r="B306" s="891"/>
      <c r="C306" s="891"/>
      <c r="D306" s="891"/>
      <c r="E306" s="891"/>
      <c r="F306" s="891"/>
      <c r="G306" s="891"/>
      <c r="H306" s="891"/>
      <c r="I306" s="891"/>
      <c r="J306" s="891"/>
      <c r="K306" s="891"/>
      <c r="L306" s="891"/>
      <c r="M306" s="1036"/>
      <c r="N306" s="1036"/>
      <c r="O306" s="1036"/>
      <c r="P306" s="1036"/>
      <c r="Q306" s="891"/>
      <c r="R306" s="891"/>
      <c r="S306" s="891"/>
      <c r="T306" s="891"/>
      <c r="U306" s="891"/>
      <c r="V306" s="891"/>
      <c r="W306" s="891"/>
      <c r="X306" s="891"/>
      <c r="Y306" s="891"/>
      <c r="Z306" s="891"/>
      <c r="AA306" s="891"/>
    </row>
    <row r="307" spans="1:27" ht="15.75" customHeight="1">
      <c r="A307" s="891"/>
      <c r="B307" s="891"/>
      <c r="C307" s="891"/>
      <c r="D307" s="891"/>
      <c r="E307" s="891"/>
      <c r="F307" s="891"/>
      <c r="G307" s="891"/>
      <c r="H307" s="891"/>
      <c r="I307" s="891"/>
      <c r="J307" s="891"/>
      <c r="K307" s="891"/>
      <c r="L307" s="891"/>
      <c r="M307" s="1036"/>
      <c r="N307" s="1036"/>
      <c r="O307" s="1036"/>
      <c r="P307" s="1036"/>
      <c r="Q307" s="891"/>
      <c r="R307" s="891"/>
      <c r="S307" s="891"/>
      <c r="T307" s="891"/>
      <c r="U307" s="891"/>
      <c r="V307" s="891"/>
      <c r="W307" s="891"/>
      <c r="X307" s="891"/>
      <c r="Y307" s="891"/>
      <c r="Z307" s="891"/>
      <c r="AA307" s="891"/>
    </row>
    <row r="308" spans="1:27" ht="15.75" customHeight="1">
      <c r="A308" s="891"/>
      <c r="B308" s="891"/>
      <c r="C308" s="891"/>
      <c r="D308" s="891"/>
      <c r="E308" s="891"/>
      <c r="F308" s="891"/>
      <c r="G308" s="891"/>
      <c r="H308" s="891"/>
      <c r="I308" s="891"/>
      <c r="J308" s="891"/>
      <c r="K308" s="891"/>
      <c r="L308" s="891"/>
      <c r="M308" s="1036"/>
      <c r="N308" s="1036"/>
      <c r="O308" s="1036"/>
      <c r="P308" s="1036"/>
      <c r="Q308" s="891"/>
      <c r="R308" s="891"/>
      <c r="S308" s="891"/>
      <c r="T308" s="891"/>
      <c r="U308" s="891"/>
      <c r="V308" s="891"/>
      <c r="W308" s="891"/>
      <c r="X308" s="891"/>
      <c r="Y308" s="891"/>
      <c r="Z308" s="891"/>
      <c r="AA308" s="891"/>
    </row>
    <row r="309" spans="1:27" ht="15.75" customHeight="1">
      <c r="A309" s="891"/>
      <c r="B309" s="891"/>
      <c r="C309" s="891"/>
      <c r="D309" s="891"/>
      <c r="E309" s="891"/>
      <c r="F309" s="891"/>
      <c r="G309" s="891"/>
      <c r="H309" s="891"/>
      <c r="I309" s="891"/>
      <c r="J309" s="891"/>
      <c r="K309" s="891"/>
      <c r="L309" s="891"/>
      <c r="M309" s="1036"/>
      <c r="N309" s="1036"/>
      <c r="O309" s="1036"/>
      <c r="P309" s="1036"/>
      <c r="Q309" s="891"/>
      <c r="R309" s="891"/>
      <c r="S309" s="891"/>
      <c r="T309" s="891"/>
      <c r="U309" s="891"/>
      <c r="V309" s="891"/>
      <c r="W309" s="891"/>
      <c r="X309" s="891"/>
      <c r="Y309" s="891"/>
      <c r="Z309" s="891"/>
      <c r="AA309" s="891"/>
    </row>
    <row r="310" spans="1:27" ht="15.75" customHeight="1">
      <c r="A310" s="891"/>
      <c r="B310" s="891"/>
      <c r="C310" s="891"/>
      <c r="D310" s="891"/>
      <c r="E310" s="891"/>
      <c r="F310" s="891"/>
      <c r="G310" s="891"/>
      <c r="H310" s="891"/>
      <c r="I310" s="891"/>
      <c r="J310" s="891"/>
      <c r="K310" s="891"/>
      <c r="L310" s="891"/>
      <c r="M310" s="1036"/>
      <c r="N310" s="1036"/>
      <c r="O310" s="1036"/>
      <c r="P310" s="1036"/>
      <c r="Q310" s="891"/>
      <c r="R310" s="891"/>
      <c r="S310" s="891"/>
      <c r="T310" s="891"/>
      <c r="U310" s="891"/>
      <c r="V310" s="891"/>
      <c r="W310" s="891"/>
      <c r="X310" s="891"/>
      <c r="Y310" s="891"/>
      <c r="Z310" s="891"/>
      <c r="AA310" s="891"/>
    </row>
    <row r="311" spans="1:27" ht="15.75" customHeight="1">
      <c r="A311" s="891"/>
      <c r="B311" s="891"/>
      <c r="C311" s="891"/>
      <c r="D311" s="891"/>
      <c r="E311" s="891"/>
      <c r="F311" s="891"/>
      <c r="G311" s="891"/>
      <c r="H311" s="891"/>
      <c r="I311" s="891"/>
      <c r="J311" s="891"/>
      <c r="K311" s="891"/>
      <c r="L311" s="891"/>
      <c r="M311" s="1036"/>
      <c r="N311" s="1036"/>
      <c r="O311" s="1036"/>
      <c r="P311" s="1036"/>
      <c r="Q311" s="891"/>
      <c r="R311" s="891"/>
      <c r="S311" s="891"/>
      <c r="T311" s="891"/>
      <c r="U311" s="891"/>
      <c r="V311" s="891"/>
      <c r="W311" s="891"/>
      <c r="X311" s="891"/>
      <c r="Y311" s="891"/>
      <c r="Z311" s="891"/>
      <c r="AA311" s="891"/>
    </row>
    <row r="312" spans="1:27" ht="15.75" customHeight="1">
      <c r="A312" s="891"/>
      <c r="B312" s="891"/>
      <c r="C312" s="891"/>
      <c r="D312" s="891"/>
      <c r="E312" s="891"/>
      <c r="F312" s="891"/>
      <c r="G312" s="891"/>
      <c r="H312" s="891"/>
      <c r="I312" s="891"/>
      <c r="J312" s="891"/>
      <c r="K312" s="891"/>
      <c r="L312" s="891"/>
      <c r="M312" s="1036"/>
      <c r="N312" s="1036"/>
      <c r="O312" s="1036"/>
      <c r="P312" s="1036"/>
      <c r="Q312" s="891"/>
      <c r="R312" s="891"/>
      <c r="S312" s="891"/>
      <c r="T312" s="891"/>
      <c r="U312" s="891"/>
      <c r="V312" s="891"/>
      <c r="W312" s="891"/>
      <c r="X312" s="891"/>
      <c r="Y312" s="891"/>
      <c r="Z312" s="891"/>
      <c r="AA312" s="891"/>
    </row>
    <row r="313" spans="1:27" ht="15.75" customHeight="1">
      <c r="A313" s="891"/>
      <c r="B313" s="891"/>
      <c r="C313" s="891"/>
      <c r="D313" s="891"/>
      <c r="E313" s="891"/>
      <c r="F313" s="891"/>
      <c r="G313" s="891"/>
      <c r="H313" s="891"/>
      <c r="I313" s="891"/>
      <c r="J313" s="891"/>
      <c r="K313" s="891"/>
      <c r="L313" s="891"/>
      <c r="M313" s="1036"/>
      <c r="N313" s="1036"/>
      <c r="O313" s="1036"/>
      <c r="P313" s="1036"/>
      <c r="Q313" s="891"/>
      <c r="R313" s="891"/>
      <c r="S313" s="891"/>
      <c r="T313" s="891"/>
      <c r="U313" s="891"/>
      <c r="V313" s="891"/>
      <c r="W313" s="891"/>
      <c r="X313" s="891"/>
      <c r="Y313" s="891"/>
      <c r="Z313" s="891"/>
      <c r="AA313" s="891"/>
    </row>
    <row r="314" spans="1:27" ht="15.75" customHeight="1">
      <c r="A314" s="891"/>
      <c r="B314" s="891"/>
      <c r="C314" s="891"/>
      <c r="D314" s="891"/>
      <c r="E314" s="891"/>
      <c r="F314" s="891"/>
      <c r="G314" s="891"/>
      <c r="H314" s="891"/>
      <c r="I314" s="891"/>
      <c r="J314" s="891"/>
      <c r="K314" s="891"/>
      <c r="L314" s="891"/>
      <c r="M314" s="1036"/>
      <c r="N314" s="1036"/>
      <c r="O314" s="1036"/>
      <c r="P314" s="1036"/>
      <c r="Q314" s="891"/>
      <c r="R314" s="891"/>
      <c r="S314" s="891"/>
      <c r="T314" s="891"/>
      <c r="U314" s="891"/>
      <c r="V314" s="891"/>
      <c r="W314" s="891"/>
      <c r="X314" s="891"/>
      <c r="Y314" s="891"/>
      <c r="Z314" s="891"/>
      <c r="AA314" s="891"/>
    </row>
    <row r="315" spans="1:27" ht="15.75" customHeight="1">
      <c r="A315" s="891"/>
      <c r="B315" s="891"/>
      <c r="C315" s="891"/>
      <c r="D315" s="891"/>
      <c r="E315" s="891"/>
      <c r="F315" s="891"/>
      <c r="G315" s="891"/>
      <c r="H315" s="891"/>
      <c r="I315" s="891"/>
      <c r="J315" s="891"/>
      <c r="K315" s="891"/>
      <c r="L315" s="891"/>
      <c r="M315" s="1036"/>
      <c r="N315" s="1036"/>
      <c r="O315" s="1036"/>
      <c r="P315" s="1036"/>
      <c r="Q315" s="891"/>
      <c r="R315" s="891"/>
      <c r="S315" s="891"/>
      <c r="T315" s="891"/>
      <c r="U315" s="891"/>
      <c r="V315" s="891"/>
      <c r="W315" s="891"/>
      <c r="X315" s="891"/>
      <c r="Y315" s="891"/>
      <c r="Z315" s="891"/>
      <c r="AA315" s="891"/>
    </row>
    <row r="316" spans="1:27" ht="15.75" customHeight="1">
      <c r="A316" s="891"/>
      <c r="B316" s="891"/>
      <c r="C316" s="891"/>
      <c r="D316" s="891"/>
      <c r="E316" s="891"/>
      <c r="F316" s="891"/>
      <c r="G316" s="891"/>
      <c r="H316" s="891"/>
      <c r="I316" s="891"/>
      <c r="J316" s="891"/>
      <c r="K316" s="891"/>
      <c r="L316" s="891"/>
      <c r="M316" s="1036"/>
      <c r="N316" s="1036"/>
      <c r="O316" s="1036"/>
      <c r="P316" s="1036"/>
      <c r="Q316" s="891"/>
      <c r="R316" s="891"/>
      <c r="S316" s="891"/>
      <c r="T316" s="891"/>
      <c r="U316" s="891"/>
      <c r="V316" s="891"/>
      <c r="W316" s="891"/>
      <c r="X316" s="891"/>
      <c r="Y316" s="891"/>
      <c r="Z316" s="891"/>
      <c r="AA316" s="891"/>
    </row>
    <row r="317" spans="1:27" ht="15.75" customHeight="1">
      <c r="A317" s="891"/>
      <c r="B317" s="891"/>
      <c r="C317" s="891"/>
      <c r="D317" s="891"/>
      <c r="E317" s="891"/>
      <c r="F317" s="891"/>
      <c r="G317" s="891"/>
      <c r="H317" s="891"/>
      <c r="I317" s="891"/>
      <c r="J317" s="891"/>
      <c r="K317" s="891"/>
      <c r="L317" s="891"/>
      <c r="M317" s="1036"/>
      <c r="N317" s="1036"/>
      <c r="O317" s="1036"/>
      <c r="P317" s="1036"/>
      <c r="Q317" s="891"/>
      <c r="R317" s="891"/>
      <c r="S317" s="891"/>
      <c r="T317" s="891"/>
      <c r="U317" s="891"/>
      <c r="V317" s="891"/>
      <c r="W317" s="891"/>
      <c r="X317" s="891"/>
      <c r="Y317" s="891"/>
      <c r="Z317" s="891"/>
      <c r="AA317" s="891"/>
    </row>
    <row r="318" spans="1:27" ht="15.75" customHeight="1">
      <c r="A318" s="891"/>
      <c r="B318" s="891"/>
      <c r="C318" s="891"/>
      <c r="D318" s="891"/>
      <c r="E318" s="891"/>
      <c r="F318" s="891"/>
      <c r="G318" s="891"/>
      <c r="H318" s="891"/>
      <c r="I318" s="891"/>
      <c r="J318" s="891"/>
      <c r="K318" s="891"/>
      <c r="L318" s="891"/>
      <c r="M318" s="1036"/>
      <c r="N318" s="1036"/>
      <c r="O318" s="1036"/>
      <c r="P318" s="1036"/>
      <c r="Q318" s="891"/>
      <c r="R318" s="891"/>
      <c r="S318" s="891"/>
      <c r="T318" s="891"/>
      <c r="U318" s="891"/>
      <c r="V318" s="891"/>
      <c r="W318" s="891"/>
      <c r="X318" s="891"/>
      <c r="Y318" s="891"/>
      <c r="Z318" s="891"/>
      <c r="AA318" s="891"/>
    </row>
    <row r="319" spans="1:27" ht="15.75" customHeight="1">
      <c r="A319" s="891"/>
      <c r="B319" s="891"/>
      <c r="C319" s="891"/>
      <c r="D319" s="891"/>
      <c r="E319" s="891"/>
      <c r="F319" s="891"/>
      <c r="G319" s="891"/>
      <c r="H319" s="891"/>
      <c r="I319" s="891"/>
      <c r="J319" s="891"/>
      <c r="K319" s="891"/>
      <c r="L319" s="891"/>
      <c r="M319" s="1036"/>
      <c r="N319" s="1036"/>
      <c r="O319" s="1036"/>
      <c r="P319" s="1036"/>
      <c r="Q319" s="891"/>
      <c r="R319" s="891"/>
      <c r="S319" s="891"/>
      <c r="T319" s="891"/>
      <c r="U319" s="891"/>
      <c r="V319" s="891"/>
      <c r="W319" s="891"/>
      <c r="X319" s="891"/>
      <c r="Y319" s="891"/>
      <c r="Z319" s="891"/>
      <c r="AA319" s="891"/>
    </row>
    <row r="320" spans="1:27" ht="15.75" customHeight="1">
      <c r="A320" s="891"/>
      <c r="B320" s="891"/>
      <c r="C320" s="891"/>
      <c r="D320" s="891"/>
      <c r="E320" s="891"/>
      <c r="F320" s="891"/>
      <c r="G320" s="891"/>
      <c r="H320" s="891"/>
      <c r="I320" s="891"/>
      <c r="J320" s="891"/>
      <c r="K320" s="891"/>
      <c r="L320" s="891"/>
      <c r="M320" s="1036"/>
      <c r="N320" s="1036"/>
      <c r="O320" s="1036"/>
      <c r="P320" s="1036"/>
      <c r="Q320" s="891"/>
      <c r="R320" s="891"/>
      <c r="S320" s="891"/>
      <c r="T320" s="891"/>
      <c r="U320" s="891"/>
      <c r="V320" s="891"/>
      <c r="W320" s="891"/>
      <c r="X320" s="891"/>
      <c r="Y320" s="891"/>
      <c r="Z320" s="891"/>
      <c r="AA320" s="891"/>
    </row>
    <row r="321" spans="1:27" ht="15.75" customHeight="1">
      <c r="A321" s="891"/>
      <c r="B321" s="891"/>
      <c r="C321" s="891"/>
      <c r="D321" s="891"/>
      <c r="E321" s="891"/>
      <c r="F321" s="891"/>
      <c r="G321" s="891"/>
      <c r="H321" s="891"/>
      <c r="I321" s="891"/>
      <c r="J321" s="891"/>
      <c r="K321" s="891"/>
      <c r="L321" s="891"/>
      <c r="M321" s="1036"/>
      <c r="N321" s="1036"/>
      <c r="O321" s="1036"/>
      <c r="P321" s="1036"/>
      <c r="Q321" s="891"/>
      <c r="R321" s="891"/>
      <c r="S321" s="891"/>
      <c r="T321" s="891"/>
      <c r="U321" s="891"/>
      <c r="V321" s="891"/>
      <c r="W321" s="891"/>
      <c r="X321" s="891"/>
      <c r="Y321" s="891"/>
      <c r="Z321" s="891"/>
      <c r="AA321" s="891"/>
    </row>
    <row r="322" spans="1:27" ht="15.75" customHeight="1">
      <c r="A322" s="891"/>
      <c r="B322" s="891"/>
      <c r="C322" s="891"/>
      <c r="D322" s="891"/>
      <c r="E322" s="891"/>
      <c r="F322" s="891"/>
      <c r="G322" s="891"/>
      <c r="H322" s="891"/>
      <c r="I322" s="891"/>
      <c r="J322" s="891"/>
      <c r="K322" s="891"/>
      <c r="L322" s="891"/>
      <c r="M322" s="1036"/>
      <c r="N322" s="1036"/>
      <c r="O322" s="1036"/>
      <c r="P322" s="1036"/>
      <c r="Q322" s="891"/>
      <c r="R322" s="891"/>
      <c r="S322" s="891"/>
      <c r="T322" s="891"/>
      <c r="U322" s="891"/>
      <c r="V322" s="891"/>
      <c r="W322" s="891"/>
      <c r="X322" s="891"/>
      <c r="Y322" s="891"/>
      <c r="Z322" s="891"/>
      <c r="AA322" s="891"/>
    </row>
    <row r="323" spans="1:27" ht="15.75" customHeight="1">
      <c r="A323" s="891"/>
      <c r="B323" s="891"/>
      <c r="C323" s="891"/>
      <c r="D323" s="891"/>
      <c r="E323" s="891"/>
      <c r="F323" s="891"/>
      <c r="G323" s="891"/>
      <c r="H323" s="891"/>
      <c r="I323" s="891"/>
      <c r="J323" s="891"/>
      <c r="K323" s="891"/>
      <c r="L323" s="891"/>
      <c r="M323" s="1036"/>
      <c r="N323" s="1036"/>
      <c r="O323" s="1036"/>
      <c r="P323" s="1036"/>
      <c r="Q323" s="891"/>
      <c r="R323" s="891"/>
      <c r="S323" s="891"/>
      <c r="T323" s="891"/>
      <c r="U323" s="891"/>
      <c r="V323" s="891"/>
      <c r="W323" s="891"/>
      <c r="X323" s="891"/>
      <c r="Y323" s="891"/>
      <c r="Z323" s="891"/>
      <c r="AA323" s="891"/>
    </row>
    <row r="324" spans="1:27" ht="15.75" customHeight="1">
      <c r="A324" s="891"/>
      <c r="B324" s="891"/>
      <c r="C324" s="891"/>
      <c r="D324" s="891"/>
      <c r="E324" s="891"/>
      <c r="F324" s="891"/>
      <c r="G324" s="891"/>
      <c r="H324" s="891"/>
      <c r="I324" s="891"/>
      <c r="J324" s="891"/>
      <c r="K324" s="891"/>
      <c r="L324" s="891"/>
      <c r="M324" s="1036"/>
      <c r="N324" s="1036"/>
      <c r="O324" s="1036"/>
      <c r="P324" s="1036"/>
      <c r="Q324" s="891"/>
      <c r="R324" s="891"/>
      <c r="S324" s="891"/>
      <c r="T324" s="891"/>
      <c r="U324" s="891"/>
      <c r="V324" s="891"/>
      <c r="W324" s="891"/>
      <c r="X324" s="891"/>
      <c r="Y324" s="891"/>
      <c r="Z324" s="891"/>
      <c r="AA324" s="891"/>
    </row>
    <row r="325" spans="1:27" ht="15.75" customHeight="1">
      <c r="A325" s="891"/>
      <c r="B325" s="891"/>
      <c r="C325" s="891"/>
      <c r="D325" s="891"/>
      <c r="E325" s="891"/>
      <c r="F325" s="891"/>
      <c r="G325" s="891"/>
      <c r="H325" s="891"/>
      <c r="I325" s="891"/>
      <c r="J325" s="891"/>
      <c r="K325" s="891"/>
      <c r="L325" s="891"/>
      <c r="M325" s="1036"/>
      <c r="N325" s="1036"/>
      <c r="O325" s="1036"/>
      <c r="P325" s="1036"/>
      <c r="Q325" s="891"/>
      <c r="R325" s="891"/>
      <c r="S325" s="891"/>
      <c r="T325" s="891"/>
      <c r="U325" s="891"/>
      <c r="V325" s="891"/>
      <c r="W325" s="891"/>
      <c r="X325" s="891"/>
      <c r="Y325" s="891"/>
      <c r="Z325" s="891"/>
      <c r="AA325" s="891"/>
    </row>
    <row r="326" spans="1:27" ht="15.75" customHeight="1">
      <c r="A326" s="891"/>
      <c r="B326" s="891"/>
      <c r="C326" s="891"/>
      <c r="D326" s="891"/>
      <c r="E326" s="891"/>
      <c r="F326" s="891"/>
      <c r="G326" s="891"/>
      <c r="H326" s="891"/>
      <c r="I326" s="891"/>
      <c r="J326" s="891"/>
      <c r="K326" s="891"/>
      <c r="L326" s="891"/>
      <c r="M326" s="1036"/>
      <c r="N326" s="1036"/>
      <c r="O326" s="1036"/>
      <c r="P326" s="1036"/>
      <c r="Q326" s="891"/>
      <c r="R326" s="891"/>
      <c r="S326" s="891"/>
      <c r="T326" s="891"/>
      <c r="U326" s="891"/>
      <c r="V326" s="891"/>
      <c r="W326" s="891"/>
      <c r="X326" s="891"/>
      <c r="Y326" s="891"/>
      <c r="Z326" s="891"/>
      <c r="AA326" s="891"/>
    </row>
    <row r="327" spans="1:27" ht="15.75" customHeight="1">
      <c r="A327" s="891"/>
      <c r="B327" s="891"/>
      <c r="C327" s="891"/>
      <c r="D327" s="891"/>
      <c r="E327" s="891"/>
      <c r="F327" s="891"/>
      <c r="G327" s="891"/>
      <c r="H327" s="891"/>
      <c r="I327" s="891"/>
      <c r="J327" s="891"/>
      <c r="K327" s="891"/>
      <c r="L327" s="891"/>
      <c r="M327" s="1036"/>
      <c r="N327" s="1036"/>
      <c r="O327" s="1036"/>
      <c r="P327" s="1036"/>
      <c r="Q327" s="891"/>
      <c r="R327" s="891"/>
      <c r="S327" s="891"/>
      <c r="T327" s="891"/>
      <c r="U327" s="891"/>
      <c r="V327" s="891"/>
      <c r="W327" s="891"/>
      <c r="X327" s="891"/>
      <c r="Y327" s="891"/>
      <c r="Z327" s="891"/>
      <c r="AA327" s="891"/>
    </row>
    <row r="328" spans="1:27" ht="15.75" customHeight="1">
      <c r="A328" s="891"/>
      <c r="B328" s="891"/>
      <c r="C328" s="891"/>
      <c r="D328" s="891"/>
      <c r="E328" s="891"/>
      <c r="F328" s="891"/>
      <c r="G328" s="891"/>
      <c r="H328" s="891"/>
      <c r="I328" s="891"/>
      <c r="J328" s="891"/>
      <c r="K328" s="891"/>
      <c r="L328" s="891"/>
      <c r="M328" s="1036"/>
      <c r="N328" s="1036"/>
      <c r="O328" s="1036"/>
      <c r="P328" s="1036"/>
      <c r="Q328" s="891"/>
      <c r="R328" s="891"/>
      <c r="S328" s="891"/>
      <c r="T328" s="891"/>
      <c r="U328" s="891"/>
      <c r="V328" s="891"/>
      <c r="W328" s="891"/>
      <c r="X328" s="891"/>
      <c r="Y328" s="891"/>
      <c r="Z328" s="891"/>
      <c r="AA328" s="891"/>
    </row>
    <row r="329" spans="1:27" ht="15.75" customHeight="1">
      <c r="A329" s="891"/>
      <c r="B329" s="891"/>
      <c r="C329" s="891"/>
      <c r="D329" s="891"/>
      <c r="E329" s="891"/>
      <c r="F329" s="891"/>
      <c r="G329" s="891"/>
      <c r="H329" s="891"/>
      <c r="I329" s="891"/>
      <c r="J329" s="891"/>
      <c r="K329" s="891"/>
      <c r="L329" s="891"/>
      <c r="M329" s="1036"/>
      <c r="N329" s="1036"/>
      <c r="O329" s="1036"/>
      <c r="P329" s="1036"/>
      <c r="Q329" s="891"/>
      <c r="R329" s="891"/>
      <c r="S329" s="891"/>
      <c r="T329" s="891"/>
      <c r="U329" s="891"/>
      <c r="V329" s="891"/>
      <c r="W329" s="891"/>
      <c r="X329" s="891"/>
      <c r="Y329" s="891"/>
      <c r="Z329" s="891"/>
      <c r="AA329" s="891"/>
    </row>
    <row r="330" spans="1:27" ht="15.75" customHeight="1">
      <c r="A330" s="891"/>
      <c r="B330" s="891"/>
      <c r="C330" s="891"/>
      <c r="D330" s="891"/>
      <c r="E330" s="891"/>
      <c r="F330" s="891"/>
      <c r="G330" s="891"/>
      <c r="H330" s="891"/>
      <c r="I330" s="891"/>
      <c r="J330" s="891"/>
      <c r="K330" s="891"/>
      <c r="L330" s="891"/>
      <c r="M330" s="1036"/>
      <c r="N330" s="1036"/>
      <c r="O330" s="1036"/>
      <c r="P330" s="1036"/>
      <c r="Q330" s="891"/>
      <c r="R330" s="891"/>
      <c r="S330" s="891"/>
      <c r="T330" s="891"/>
      <c r="U330" s="891"/>
      <c r="V330" s="891"/>
      <c r="W330" s="891"/>
      <c r="X330" s="891"/>
      <c r="Y330" s="891"/>
      <c r="Z330" s="891"/>
      <c r="AA330" s="891"/>
    </row>
    <row r="331" spans="1:27" ht="15.75" customHeight="1">
      <c r="A331" s="891"/>
      <c r="B331" s="891"/>
      <c r="C331" s="891"/>
      <c r="D331" s="891"/>
      <c r="E331" s="891"/>
      <c r="F331" s="891"/>
      <c r="G331" s="891"/>
      <c r="H331" s="891"/>
      <c r="I331" s="891"/>
      <c r="J331" s="891"/>
      <c r="K331" s="891"/>
      <c r="L331" s="891"/>
      <c r="M331" s="1036"/>
      <c r="N331" s="1036"/>
      <c r="O331" s="1036"/>
      <c r="P331" s="1036"/>
      <c r="Q331" s="891"/>
      <c r="R331" s="891"/>
      <c r="S331" s="891"/>
      <c r="T331" s="891"/>
      <c r="U331" s="891"/>
      <c r="V331" s="891"/>
      <c r="W331" s="891"/>
      <c r="X331" s="891"/>
      <c r="Y331" s="891"/>
      <c r="Z331" s="891"/>
      <c r="AA331" s="891"/>
    </row>
    <row r="332" spans="1:27" ht="15.75" customHeight="1">
      <c r="A332" s="891"/>
      <c r="B332" s="891"/>
      <c r="C332" s="891"/>
      <c r="D332" s="891"/>
      <c r="E332" s="891"/>
      <c r="F332" s="891"/>
      <c r="G332" s="891"/>
      <c r="H332" s="891"/>
      <c r="I332" s="891"/>
      <c r="J332" s="891"/>
      <c r="K332" s="891"/>
      <c r="L332" s="891"/>
      <c r="M332" s="1036"/>
      <c r="N332" s="1036"/>
      <c r="O332" s="1036"/>
      <c r="P332" s="1036"/>
      <c r="Q332" s="891"/>
      <c r="R332" s="891"/>
      <c r="S332" s="891"/>
      <c r="T332" s="891"/>
      <c r="U332" s="891"/>
      <c r="V332" s="891"/>
      <c r="W332" s="891"/>
      <c r="X332" s="891"/>
      <c r="Y332" s="891"/>
      <c r="Z332" s="891"/>
      <c r="AA332" s="891"/>
    </row>
    <row r="333" spans="1:27" ht="15.75" customHeight="1">
      <c r="A333" s="891"/>
      <c r="B333" s="891"/>
      <c r="C333" s="891"/>
      <c r="D333" s="891"/>
      <c r="E333" s="891"/>
      <c r="F333" s="891"/>
      <c r="G333" s="891"/>
      <c r="H333" s="891"/>
      <c r="I333" s="891"/>
      <c r="J333" s="891"/>
      <c r="K333" s="891"/>
      <c r="L333" s="891"/>
      <c r="M333" s="1036"/>
      <c r="N333" s="1036"/>
      <c r="O333" s="1036"/>
      <c r="P333" s="1036"/>
      <c r="Q333" s="891"/>
      <c r="R333" s="891"/>
      <c r="S333" s="891"/>
      <c r="T333" s="891"/>
      <c r="U333" s="891"/>
      <c r="V333" s="891"/>
      <c r="W333" s="891"/>
      <c r="X333" s="891"/>
      <c r="Y333" s="891"/>
      <c r="Z333" s="891"/>
      <c r="AA333" s="891"/>
    </row>
    <row r="334" spans="1:27" ht="15.75" customHeight="1">
      <c r="A334" s="891"/>
      <c r="B334" s="891"/>
      <c r="C334" s="891"/>
      <c r="D334" s="891"/>
      <c r="E334" s="891"/>
      <c r="F334" s="891"/>
      <c r="G334" s="891"/>
      <c r="H334" s="891"/>
      <c r="I334" s="891"/>
      <c r="J334" s="891"/>
      <c r="K334" s="891"/>
      <c r="L334" s="891"/>
      <c r="M334" s="1036"/>
      <c r="N334" s="1036"/>
      <c r="O334" s="1036"/>
      <c r="P334" s="1036"/>
      <c r="Q334" s="891"/>
      <c r="R334" s="891"/>
      <c r="S334" s="891"/>
      <c r="T334" s="891"/>
      <c r="U334" s="891"/>
      <c r="V334" s="891"/>
      <c r="W334" s="891"/>
      <c r="X334" s="891"/>
      <c r="Y334" s="891"/>
      <c r="Z334" s="891"/>
      <c r="AA334" s="891"/>
    </row>
    <row r="335" spans="1:27" ht="15.75" customHeight="1">
      <c r="A335" s="891"/>
      <c r="B335" s="891"/>
      <c r="C335" s="891"/>
      <c r="D335" s="891"/>
      <c r="E335" s="891"/>
      <c r="F335" s="891"/>
      <c r="G335" s="891"/>
      <c r="H335" s="891"/>
      <c r="I335" s="891"/>
      <c r="J335" s="891"/>
      <c r="K335" s="891"/>
      <c r="L335" s="891"/>
      <c r="M335" s="1036"/>
      <c r="N335" s="1036"/>
      <c r="O335" s="1036"/>
      <c r="P335" s="1036"/>
      <c r="Q335" s="891"/>
      <c r="R335" s="891"/>
      <c r="S335" s="891"/>
      <c r="T335" s="891"/>
      <c r="U335" s="891"/>
      <c r="V335" s="891"/>
      <c r="W335" s="891"/>
      <c r="X335" s="891"/>
      <c r="Y335" s="891"/>
      <c r="Z335" s="891"/>
      <c r="AA335" s="891"/>
    </row>
    <row r="336" spans="1:27" ht="15.75" customHeight="1">
      <c r="A336" s="891"/>
      <c r="B336" s="891"/>
      <c r="C336" s="891"/>
      <c r="D336" s="891"/>
      <c r="E336" s="891"/>
      <c r="F336" s="891"/>
      <c r="G336" s="891"/>
      <c r="H336" s="891"/>
      <c r="I336" s="891"/>
      <c r="J336" s="891"/>
      <c r="K336" s="891"/>
      <c r="L336" s="891"/>
      <c r="M336" s="1036"/>
      <c r="N336" s="1036"/>
      <c r="O336" s="1036"/>
      <c r="P336" s="1036"/>
      <c r="Q336" s="891"/>
      <c r="R336" s="891"/>
      <c r="S336" s="891"/>
      <c r="T336" s="891"/>
      <c r="U336" s="891"/>
      <c r="V336" s="891"/>
      <c r="W336" s="891"/>
      <c r="X336" s="891"/>
      <c r="Y336" s="891"/>
      <c r="Z336" s="891"/>
      <c r="AA336" s="891"/>
    </row>
    <row r="337" spans="1:27" ht="15.75" customHeight="1">
      <c r="A337" s="891"/>
      <c r="B337" s="891"/>
      <c r="C337" s="891"/>
      <c r="D337" s="891"/>
      <c r="E337" s="891"/>
      <c r="F337" s="891"/>
      <c r="G337" s="891"/>
      <c r="H337" s="891"/>
      <c r="I337" s="891"/>
      <c r="J337" s="891"/>
      <c r="K337" s="891"/>
      <c r="L337" s="891"/>
      <c r="M337" s="1036"/>
      <c r="N337" s="1036"/>
      <c r="O337" s="1036"/>
      <c r="P337" s="1036"/>
      <c r="Q337" s="891"/>
      <c r="R337" s="891"/>
      <c r="S337" s="891"/>
      <c r="T337" s="891"/>
      <c r="U337" s="891"/>
      <c r="V337" s="891"/>
      <c r="W337" s="891"/>
      <c r="X337" s="891"/>
      <c r="Y337" s="891"/>
      <c r="Z337" s="891"/>
      <c r="AA337" s="891"/>
    </row>
    <row r="338" spans="1:27" ht="15.75" customHeight="1">
      <c r="A338" s="891"/>
      <c r="B338" s="891"/>
      <c r="C338" s="891"/>
      <c r="D338" s="891"/>
      <c r="E338" s="891"/>
      <c r="F338" s="891"/>
      <c r="G338" s="891"/>
      <c r="H338" s="891"/>
      <c r="I338" s="891"/>
      <c r="J338" s="891"/>
      <c r="K338" s="891"/>
      <c r="L338" s="891"/>
      <c r="M338" s="1036"/>
      <c r="N338" s="1036"/>
      <c r="O338" s="1036"/>
      <c r="P338" s="1036"/>
      <c r="Q338" s="891"/>
      <c r="R338" s="891"/>
      <c r="S338" s="891"/>
      <c r="T338" s="891"/>
      <c r="U338" s="891"/>
      <c r="V338" s="891"/>
      <c r="W338" s="891"/>
      <c r="X338" s="891"/>
      <c r="Y338" s="891"/>
      <c r="Z338" s="891"/>
      <c r="AA338" s="891"/>
    </row>
    <row r="339" spans="1:27" ht="15.75" customHeight="1">
      <c r="A339" s="891"/>
      <c r="B339" s="891"/>
      <c r="C339" s="891"/>
      <c r="D339" s="891"/>
      <c r="E339" s="891"/>
      <c r="F339" s="891"/>
      <c r="G339" s="891"/>
      <c r="H339" s="891"/>
      <c r="I339" s="891"/>
      <c r="J339" s="891"/>
      <c r="K339" s="891"/>
      <c r="L339" s="891"/>
      <c r="M339" s="1036"/>
      <c r="N339" s="1036"/>
      <c r="O339" s="1036"/>
      <c r="P339" s="1036"/>
      <c r="Q339" s="891"/>
      <c r="R339" s="891"/>
      <c r="S339" s="891"/>
      <c r="T339" s="891"/>
      <c r="U339" s="891"/>
      <c r="V339" s="891"/>
      <c r="W339" s="891"/>
      <c r="X339" s="891"/>
      <c r="Y339" s="891"/>
      <c r="Z339" s="891"/>
      <c r="AA339" s="891"/>
    </row>
    <row r="340" spans="1:27" ht="15.75" customHeight="1">
      <c r="A340" s="891"/>
      <c r="B340" s="891"/>
      <c r="C340" s="891"/>
      <c r="D340" s="891"/>
      <c r="E340" s="891"/>
      <c r="F340" s="891"/>
      <c r="G340" s="891"/>
      <c r="H340" s="891"/>
      <c r="I340" s="891"/>
      <c r="J340" s="891"/>
      <c r="K340" s="891"/>
      <c r="L340" s="891"/>
      <c r="M340" s="1036"/>
      <c r="N340" s="1036"/>
      <c r="O340" s="1036"/>
      <c r="P340" s="1036"/>
      <c r="Q340" s="891"/>
      <c r="R340" s="891"/>
      <c r="S340" s="891"/>
      <c r="T340" s="891"/>
      <c r="U340" s="891"/>
      <c r="V340" s="891"/>
      <c r="W340" s="891"/>
      <c r="X340" s="891"/>
      <c r="Y340" s="891"/>
      <c r="Z340" s="891"/>
      <c r="AA340" s="891"/>
    </row>
    <row r="341" spans="1:27" ht="15.75" customHeight="1">
      <c r="A341" s="891"/>
      <c r="B341" s="891"/>
      <c r="C341" s="891"/>
      <c r="D341" s="891"/>
      <c r="E341" s="891"/>
      <c r="F341" s="891"/>
      <c r="G341" s="891"/>
      <c r="H341" s="891"/>
      <c r="I341" s="891"/>
      <c r="J341" s="891"/>
      <c r="K341" s="891"/>
      <c r="L341" s="891"/>
      <c r="M341" s="1036"/>
      <c r="N341" s="1036"/>
      <c r="O341" s="1036"/>
      <c r="P341" s="1036"/>
      <c r="Q341" s="891"/>
      <c r="R341" s="891"/>
      <c r="S341" s="891"/>
      <c r="T341" s="891"/>
      <c r="U341" s="891"/>
      <c r="V341" s="891"/>
      <c r="W341" s="891"/>
      <c r="X341" s="891"/>
      <c r="Y341" s="891"/>
      <c r="Z341" s="891"/>
      <c r="AA341" s="891"/>
    </row>
    <row r="342" spans="1:27" ht="15.75" customHeight="1">
      <c r="A342" s="891"/>
      <c r="B342" s="891"/>
      <c r="C342" s="891"/>
      <c r="D342" s="891"/>
      <c r="E342" s="891"/>
      <c r="F342" s="891"/>
      <c r="G342" s="891"/>
      <c r="H342" s="891"/>
      <c r="I342" s="891"/>
      <c r="J342" s="891"/>
      <c r="K342" s="891"/>
      <c r="L342" s="891"/>
      <c r="M342" s="1036"/>
      <c r="N342" s="1036"/>
      <c r="O342" s="1036"/>
      <c r="P342" s="1036"/>
      <c r="Q342" s="891"/>
      <c r="R342" s="891"/>
      <c r="S342" s="891"/>
      <c r="T342" s="891"/>
      <c r="U342" s="891"/>
      <c r="V342" s="891"/>
      <c r="W342" s="891"/>
      <c r="X342" s="891"/>
      <c r="Y342" s="891"/>
      <c r="Z342" s="891"/>
      <c r="AA342" s="891"/>
    </row>
    <row r="343" spans="1:27" ht="15.75" customHeight="1">
      <c r="A343" s="891"/>
      <c r="B343" s="891"/>
      <c r="C343" s="891"/>
      <c r="D343" s="891"/>
      <c r="E343" s="891"/>
      <c r="F343" s="891"/>
      <c r="G343" s="891"/>
      <c r="H343" s="891"/>
      <c r="I343" s="891"/>
      <c r="J343" s="891"/>
      <c r="K343" s="891"/>
      <c r="L343" s="891"/>
      <c r="M343" s="1036"/>
      <c r="N343" s="1036"/>
      <c r="O343" s="1036"/>
      <c r="P343" s="1036"/>
      <c r="Q343" s="891"/>
      <c r="R343" s="891"/>
      <c r="S343" s="891"/>
      <c r="T343" s="891"/>
      <c r="U343" s="891"/>
      <c r="V343" s="891"/>
      <c r="W343" s="891"/>
      <c r="X343" s="891"/>
      <c r="Y343" s="891"/>
      <c r="Z343" s="891"/>
      <c r="AA343" s="891"/>
    </row>
    <row r="344" spans="1:27" ht="15.75" customHeight="1">
      <c r="A344" s="891"/>
      <c r="B344" s="891"/>
      <c r="C344" s="891"/>
      <c r="D344" s="891"/>
      <c r="E344" s="891"/>
      <c r="F344" s="891"/>
      <c r="G344" s="891"/>
      <c r="H344" s="891"/>
      <c r="I344" s="891"/>
      <c r="J344" s="891"/>
      <c r="K344" s="891"/>
      <c r="L344" s="891"/>
      <c r="M344" s="1036"/>
      <c r="N344" s="1036"/>
      <c r="O344" s="1036"/>
      <c r="P344" s="1036"/>
      <c r="Q344" s="891"/>
      <c r="R344" s="891"/>
      <c r="S344" s="891"/>
      <c r="T344" s="891"/>
      <c r="U344" s="891"/>
      <c r="V344" s="891"/>
      <c r="W344" s="891"/>
      <c r="X344" s="891"/>
      <c r="Y344" s="891"/>
      <c r="Z344" s="891"/>
      <c r="AA344" s="891"/>
    </row>
    <row r="345" spans="1:27" ht="15.75" customHeight="1">
      <c r="A345" s="891"/>
      <c r="B345" s="891"/>
      <c r="C345" s="891"/>
      <c r="D345" s="891"/>
      <c r="E345" s="891"/>
      <c r="F345" s="891"/>
      <c r="G345" s="891"/>
      <c r="H345" s="891"/>
      <c r="I345" s="891"/>
      <c r="J345" s="891"/>
      <c r="K345" s="891"/>
      <c r="L345" s="891"/>
      <c r="M345" s="1036"/>
      <c r="N345" s="1036"/>
      <c r="O345" s="1036"/>
      <c r="P345" s="1036"/>
      <c r="Q345" s="891"/>
      <c r="R345" s="891"/>
      <c r="S345" s="891"/>
      <c r="T345" s="891"/>
      <c r="U345" s="891"/>
      <c r="V345" s="891"/>
      <c r="W345" s="891"/>
      <c r="X345" s="891"/>
      <c r="Y345" s="891"/>
      <c r="Z345" s="891"/>
      <c r="AA345" s="891"/>
    </row>
    <row r="346" spans="1:27" ht="15.75" customHeight="1">
      <c r="A346" s="891"/>
      <c r="B346" s="891"/>
      <c r="C346" s="891"/>
      <c r="D346" s="891"/>
      <c r="E346" s="891"/>
      <c r="F346" s="891"/>
      <c r="G346" s="891"/>
      <c r="H346" s="891"/>
      <c r="I346" s="891"/>
      <c r="J346" s="891"/>
      <c r="K346" s="891"/>
      <c r="L346" s="891"/>
      <c r="M346" s="1036"/>
      <c r="N346" s="1036"/>
      <c r="O346" s="1036"/>
      <c r="P346" s="1036"/>
      <c r="Q346" s="891"/>
      <c r="R346" s="891"/>
      <c r="S346" s="891"/>
      <c r="T346" s="891"/>
      <c r="U346" s="891"/>
      <c r="V346" s="891"/>
      <c r="W346" s="891"/>
      <c r="X346" s="891"/>
      <c r="Y346" s="891"/>
      <c r="Z346" s="891"/>
      <c r="AA346" s="891"/>
    </row>
    <row r="347" spans="1:27" ht="15.75" customHeight="1">
      <c r="A347" s="891"/>
      <c r="B347" s="891"/>
      <c r="C347" s="891"/>
      <c r="D347" s="891"/>
      <c r="E347" s="891"/>
      <c r="F347" s="891"/>
      <c r="G347" s="891"/>
      <c r="H347" s="891"/>
      <c r="I347" s="891"/>
      <c r="J347" s="891"/>
      <c r="K347" s="891"/>
      <c r="L347" s="891"/>
      <c r="M347" s="1036"/>
      <c r="N347" s="1036"/>
      <c r="O347" s="1036"/>
      <c r="P347" s="1036"/>
      <c r="Q347" s="891"/>
      <c r="R347" s="891"/>
      <c r="S347" s="891"/>
      <c r="T347" s="891"/>
      <c r="U347" s="891"/>
      <c r="V347" s="891"/>
      <c r="W347" s="891"/>
      <c r="X347" s="891"/>
      <c r="Y347" s="891"/>
      <c r="Z347" s="891"/>
      <c r="AA347" s="891"/>
    </row>
    <row r="348" spans="1:27" ht="15.75" customHeight="1">
      <c r="A348" s="891"/>
      <c r="B348" s="891"/>
      <c r="C348" s="891"/>
      <c r="D348" s="891"/>
      <c r="E348" s="891"/>
      <c r="F348" s="891"/>
      <c r="G348" s="891"/>
      <c r="H348" s="891"/>
      <c r="I348" s="891"/>
      <c r="J348" s="891"/>
      <c r="K348" s="891"/>
      <c r="L348" s="891"/>
      <c r="M348" s="1036"/>
      <c r="N348" s="1036"/>
      <c r="O348" s="1036"/>
      <c r="P348" s="1036"/>
      <c r="Q348" s="891"/>
      <c r="R348" s="891"/>
      <c r="S348" s="891"/>
      <c r="T348" s="891"/>
      <c r="U348" s="891"/>
      <c r="V348" s="891"/>
      <c r="W348" s="891"/>
      <c r="X348" s="891"/>
      <c r="Y348" s="891"/>
      <c r="Z348" s="891"/>
      <c r="AA348" s="891"/>
    </row>
    <row r="349" spans="1:27" ht="15.75" customHeight="1">
      <c r="A349" s="891"/>
      <c r="B349" s="891"/>
      <c r="C349" s="891"/>
      <c r="D349" s="891"/>
      <c r="E349" s="891"/>
      <c r="F349" s="891"/>
      <c r="G349" s="891"/>
      <c r="H349" s="891"/>
      <c r="I349" s="891"/>
      <c r="J349" s="891"/>
      <c r="K349" s="891"/>
      <c r="L349" s="891"/>
      <c r="M349" s="1036"/>
      <c r="N349" s="1036"/>
      <c r="O349" s="1036"/>
      <c r="P349" s="1036"/>
      <c r="Q349" s="891"/>
      <c r="R349" s="891"/>
      <c r="S349" s="891"/>
      <c r="T349" s="891"/>
      <c r="U349" s="891"/>
      <c r="V349" s="891"/>
      <c r="W349" s="891"/>
      <c r="X349" s="891"/>
      <c r="Y349" s="891"/>
      <c r="Z349" s="891"/>
      <c r="AA349" s="891"/>
    </row>
    <row r="350" spans="1:27" ht="15.75" customHeight="1">
      <c r="A350" s="891"/>
      <c r="B350" s="891"/>
      <c r="C350" s="891"/>
      <c r="D350" s="891"/>
      <c r="E350" s="891"/>
      <c r="F350" s="891"/>
      <c r="G350" s="891"/>
      <c r="H350" s="891"/>
      <c r="I350" s="891"/>
      <c r="J350" s="891"/>
      <c r="K350" s="891"/>
      <c r="L350" s="891"/>
      <c r="M350" s="1036"/>
      <c r="N350" s="1036"/>
      <c r="O350" s="1036"/>
      <c r="P350" s="1036"/>
      <c r="Q350" s="891"/>
      <c r="R350" s="891"/>
      <c r="S350" s="891"/>
      <c r="T350" s="891"/>
      <c r="U350" s="891"/>
      <c r="V350" s="891"/>
      <c r="W350" s="891"/>
      <c r="X350" s="891"/>
      <c r="Y350" s="891"/>
      <c r="Z350" s="891"/>
      <c r="AA350" s="891"/>
    </row>
    <row r="351" spans="1:27" ht="15.75" customHeight="1">
      <c r="A351" s="891"/>
      <c r="B351" s="891"/>
      <c r="C351" s="891"/>
      <c r="D351" s="891"/>
      <c r="E351" s="891"/>
      <c r="F351" s="891"/>
      <c r="G351" s="891"/>
      <c r="H351" s="891"/>
      <c r="I351" s="891"/>
      <c r="J351" s="891"/>
      <c r="K351" s="891"/>
      <c r="L351" s="891"/>
      <c r="M351" s="1036"/>
      <c r="N351" s="1036"/>
      <c r="O351" s="1036"/>
      <c r="P351" s="1036"/>
      <c r="Q351" s="891"/>
      <c r="R351" s="891"/>
      <c r="S351" s="891"/>
      <c r="T351" s="891"/>
      <c r="U351" s="891"/>
      <c r="V351" s="891"/>
      <c r="W351" s="891"/>
      <c r="X351" s="891"/>
      <c r="Y351" s="891"/>
      <c r="Z351" s="891"/>
      <c r="AA351" s="891"/>
    </row>
    <row r="352" spans="1:27" ht="15.75" customHeight="1">
      <c r="A352" s="891"/>
      <c r="B352" s="891"/>
      <c r="C352" s="891"/>
      <c r="D352" s="891"/>
      <c r="E352" s="891"/>
      <c r="F352" s="891"/>
      <c r="G352" s="891"/>
      <c r="H352" s="891"/>
      <c r="I352" s="891"/>
      <c r="J352" s="891"/>
      <c r="K352" s="891"/>
      <c r="L352" s="891"/>
      <c r="M352" s="1036"/>
      <c r="N352" s="1036"/>
      <c r="O352" s="1036"/>
      <c r="P352" s="1036"/>
      <c r="Q352" s="891"/>
      <c r="R352" s="891"/>
      <c r="S352" s="891"/>
      <c r="T352" s="891"/>
      <c r="U352" s="891"/>
      <c r="V352" s="891"/>
      <c r="W352" s="891"/>
      <c r="X352" s="891"/>
      <c r="Y352" s="891"/>
      <c r="Z352" s="891"/>
      <c r="AA352" s="891"/>
    </row>
    <row r="353" spans="1:27" ht="15.75" customHeight="1">
      <c r="A353" s="891"/>
      <c r="B353" s="891"/>
      <c r="C353" s="891"/>
      <c r="D353" s="891"/>
      <c r="E353" s="891"/>
      <c r="F353" s="891"/>
      <c r="G353" s="891"/>
      <c r="H353" s="891"/>
      <c r="I353" s="891"/>
      <c r="J353" s="891"/>
      <c r="K353" s="891"/>
      <c r="L353" s="891"/>
      <c r="M353" s="1036"/>
      <c r="N353" s="1036"/>
      <c r="O353" s="1036"/>
      <c r="P353" s="1036"/>
      <c r="Q353" s="891"/>
      <c r="R353" s="891"/>
      <c r="S353" s="891"/>
      <c r="T353" s="891"/>
      <c r="U353" s="891"/>
      <c r="V353" s="891"/>
      <c r="W353" s="891"/>
      <c r="X353" s="891"/>
      <c r="Y353" s="891"/>
      <c r="Z353" s="891"/>
      <c r="AA353" s="891"/>
    </row>
    <row r="354" spans="1:27" ht="15.75" customHeight="1">
      <c r="A354" s="891"/>
      <c r="B354" s="891"/>
      <c r="C354" s="891"/>
      <c r="D354" s="891"/>
      <c r="E354" s="891"/>
      <c r="F354" s="891"/>
      <c r="G354" s="891"/>
      <c r="H354" s="891"/>
      <c r="I354" s="891"/>
      <c r="J354" s="891"/>
      <c r="K354" s="891"/>
      <c r="L354" s="891"/>
      <c r="M354" s="1036"/>
      <c r="N354" s="1036"/>
      <c r="O354" s="1036"/>
      <c r="P354" s="1036"/>
      <c r="Q354" s="891"/>
      <c r="R354" s="891"/>
      <c r="S354" s="891"/>
      <c r="T354" s="891"/>
      <c r="U354" s="891"/>
      <c r="V354" s="891"/>
      <c r="W354" s="891"/>
      <c r="X354" s="891"/>
      <c r="Y354" s="891"/>
      <c r="Z354" s="891"/>
      <c r="AA354" s="891"/>
    </row>
    <row r="355" spans="1:27" ht="15.75" customHeight="1">
      <c r="A355" s="891"/>
      <c r="B355" s="891"/>
      <c r="C355" s="891"/>
      <c r="D355" s="891"/>
      <c r="E355" s="891"/>
      <c r="F355" s="891"/>
      <c r="G355" s="891"/>
      <c r="H355" s="891"/>
      <c r="I355" s="891"/>
      <c r="J355" s="891"/>
      <c r="K355" s="891"/>
      <c r="L355" s="891"/>
      <c r="M355" s="1036"/>
      <c r="N355" s="1036"/>
      <c r="O355" s="1036"/>
      <c r="P355" s="1036"/>
      <c r="Q355" s="891"/>
      <c r="R355" s="891"/>
      <c r="S355" s="891"/>
      <c r="T355" s="891"/>
      <c r="U355" s="891"/>
      <c r="V355" s="891"/>
      <c r="W355" s="891"/>
      <c r="X355" s="891"/>
      <c r="Y355" s="891"/>
      <c r="Z355" s="891"/>
      <c r="AA355" s="891"/>
    </row>
    <row r="356" spans="1:27" ht="15.75" customHeight="1">
      <c r="A356" s="891"/>
      <c r="B356" s="891"/>
      <c r="C356" s="891"/>
      <c r="D356" s="891"/>
      <c r="E356" s="891"/>
      <c r="F356" s="891"/>
      <c r="G356" s="891"/>
      <c r="H356" s="891"/>
      <c r="I356" s="891"/>
      <c r="J356" s="891"/>
      <c r="K356" s="891"/>
      <c r="L356" s="891"/>
      <c r="M356" s="1036"/>
      <c r="N356" s="1036"/>
      <c r="O356" s="1036"/>
      <c r="P356" s="1036"/>
      <c r="Q356" s="891"/>
      <c r="R356" s="891"/>
      <c r="S356" s="891"/>
      <c r="T356" s="891"/>
      <c r="U356" s="891"/>
      <c r="V356" s="891"/>
      <c r="W356" s="891"/>
      <c r="X356" s="891"/>
      <c r="Y356" s="891"/>
      <c r="Z356" s="891"/>
      <c r="AA356" s="891"/>
    </row>
    <row r="357" spans="1:27" ht="15.75" customHeight="1">
      <c r="A357" s="891"/>
      <c r="B357" s="891"/>
      <c r="C357" s="891"/>
      <c r="D357" s="891"/>
      <c r="E357" s="891"/>
      <c r="F357" s="891"/>
      <c r="G357" s="891"/>
      <c r="H357" s="891"/>
      <c r="I357" s="891"/>
      <c r="J357" s="891"/>
      <c r="K357" s="891"/>
      <c r="L357" s="891"/>
      <c r="M357" s="1036"/>
      <c r="N357" s="1036"/>
      <c r="O357" s="1036"/>
      <c r="P357" s="1036"/>
      <c r="Q357" s="891"/>
      <c r="R357" s="891"/>
      <c r="S357" s="891"/>
      <c r="T357" s="891"/>
      <c r="U357" s="891"/>
      <c r="V357" s="891"/>
      <c r="W357" s="891"/>
      <c r="X357" s="891"/>
      <c r="Y357" s="891"/>
      <c r="Z357" s="891"/>
      <c r="AA357" s="891"/>
    </row>
    <row r="358" spans="1:27" ht="15.75" customHeight="1">
      <c r="A358" s="891"/>
      <c r="B358" s="891"/>
      <c r="C358" s="891"/>
      <c r="D358" s="891"/>
      <c r="E358" s="891"/>
      <c r="F358" s="891"/>
      <c r="G358" s="891"/>
      <c r="H358" s="891"/>
      <c r="I358" s="891"/>
      <c r="J358" s="891"/>
      <c r="K358" s="891"/>
      <c r="L358" s="891"/>
      <c r="M358" s="1036"/>
      <c r="N358" s="1036"/>
      <c r="O358" s="1036"/>
      <c r="P358" s="1036"/>
      <c r="Q358" s="891"/>
      <c r="R358" s="891"/>
      <c r="S358" s="891"/>
      <c r="T358" s="891"/>
      <c r="U358" s="891"/>
      <c r="V358" s="891"/>
      <c r="W358" s="891"/>
      <c r="X358" s="891"/>
      <c r="Y358" s="891"/>
      <c r="Z358" s="891"/>
      <c r="AA358" s="891"/>
    </row>
    <row r="359" spans="1:27" ht="15.75" customHeight="1">
      <c r="A359" s="891"/>
      <c r="B359" s="891"/>
      <c r="C359" s="891"/>
      <c r="D359" s="891"/>
      <c r="E359" s="891"/>
      <c r="F359" s="891"/>
      <c r="G359" s="891"/>
      <c r="H359" s="891"/>
      <c r="I359" s="891"/>
      <c r="J359" s="891"/>
      <c r="K359" s="891"/>
      <c r="L359" s="891"/>
      <c r="M359" s="1036"/>
      <c r="N359" s="1036"/>
      <c r="O359" s="1036"/>
      <c r="P359" s="1036"/>
      <c r="Q359" s="891"/>
      <c r="R359" s="891"/>
      <c r="S359" s="891"/>
      <c r="T359" s="891"/>
      <c r="U359" s="891"/>
      <c r="V359" s="891"/>
      <c r="W359" s="891"/>
      <c r="X359" s="891"/>
      <c r="Y359" s="891"/>
      <c r="Z359" s="891"/>
      <c r="AA359" s="891"/>
    </row>
    <row r="360" spans="1:27" ht="15.75" customHeight="1">
      <c r="A360" s="891"/>
      <c r="B360" s="891"/>
      <c r="C360" s="891"/>
      <c r="D360" s="891"/>
      <c r="E360" s="891"/>
      <c r="F360" s="891"/>
      <c r="G360" s="891"/>
      <c r="H360" s="891"/>
      <c r="I360" s="891"/>
      <c r="J360" s="891"/>
      <c r="K360" s="891"/>
      <c r="L360" s="891"/>
      <c r="M360" s="1036"/>
      <c r="N360" s="1036"/>
      <c r="O360" s="1036"/>
      <c r="P360" s="1036"/>
      <c r="Q360" s="891"/>
      <c r="R360" s="891"/>
      <c r="S360" s="891"/>
      <c r="T360" s="891"/>
      <c r="U360" s="891"/>
      <c r="V360" s="891"/>
      <c r="W360" s="891"/>
      <c r="X360" s="891"/>
      <c r="Y360" s="891"/>
      <c r="Z360" s="891"/>
      <c r="AA360" s="891"/>
    </row>
    <row r="361" spans="1:27" ht="15.75" customHeight="1">
      <c r="A361" s="891"/>
      <c r="B361" s="891"/>
      <c r="C361" s="891"/>
      <c r="D361" s="891"/>
      <c r="E361" s="891"/>
      <c r="F361" s="891"/>
      <c r="G361" s="891"/>
      <c r="H361" s="891"/>
      <c r="I361" s="891"/>
      <c r="J361" s="891"/>
      <c r="K361" s="891"/>
      <c r="L361" s="891"/>
      <c r="M361" s="1036"/>
      <c r="N361" s="1036"/>
      <c r="O361" s="1036"/>
      <c r="P361" s="1036"/>
      <c r="Q361" s="891"/>
      <c r="R361" s="891"/>
      <c r="S361" s="891"/>
      <c r="T361" s="891"/>
      <c r="U361" s="891"/>
      <c r="V361" s="891"/>
      <c r="W361" s="891"/>
      <c r="X361" s="891"/>
      <c r="Y361" s="891"/>
      <c r="Z361" s="891"/>
      <c r="AA361" s="891"/>
    </row>
    <row r="362" spans="1:27" ht="15.75" customHeight="1">
      <c r="A362" s="891"/>
      <c r="B362" s="891"/>
      <c r="C362" s="891"/>
      <c r="D362" s="891"/>
      <c r="E362" s="891"/>
      <c r="F362" s="891"/>
      <c r="G362" s="891"/>
      <c r="H362" s="891"/>
      <c r="I362" s="891"/>
      <c r="J362" s="891"/>
      <c r="K362" s="891"/>
      <c r="L362" s="891"/>
      <c r="M362" s="1036"/>
      <c r="N362" s="1036"/>
      <c r="O362" s="1036"/>
      <c r="P362" s="1036"/>
      <c r="Q362" s="891"/>
      <c r="R362" s="891"/>
      <c r="S362" s="891"/>
      <c r="T362" s="891"/>
      <c r="U362" s="891"/>
      <c r="V362" s="891"/>
      <c r="W362" s="891"/>
      <c r="X362" s="891"/>
      <c r="Y362" s="891"/>
      <c r="Z362" s="891"/>
      <c r="AA362" s="891"/>
    </row>
    <row r="363" spans="1:27" ht="15.75" customHeight="1">
      <c r="A363" s="891"/>
      <c r="B363" s="891"/>
      <c r="C363" s="891"/>
      <c r="D363" s="891"/>
      <c r="E363" s="891"/>
      <c r="F363" s="891"/>
      <c r="G363" s="891"/>
      <c r="H363" s="891"/>
      <c r="I363" s="891"/>
      <c r="J363" s="891"/>
      <c r="K363" s="891"/>
      <c r="L363" s="891"/>
      <c r="M363" s="1036"/>
      <c r="N363" s="1036"/>
      <c r="O363" s="1036"/>
      <c r="P363" s="1036"/>
      <c r="Q363" s="891"/>
      <c r="R363" s="891"/>
      <c r="S363" s="891"/>
      <c r="T363" s="891"/>
      <c r="U363" s="891"/>
      <c r="V363" s="891"/>
      <c r="W363" s="891"/>
      <c r="X363" s="891"/>
      <c r="Y363" s="891"/>
      <c r="Z363" s="891"/>
      <c r="AA363" s="891"/>
    </row>
    <row r="364" spans="1:27" ht="15.75" customHeight="1">
      <c r="A364" s="891"/>
      <c r="B364" s="891"/>
      <c r="C364" s="891"/>
      <c r="D364" s="891"/>
      <c r="E364" s="891"/>
      <c r="F364" s="891"/>
      <c r="G364" s="891"/>
      <c r="H364" s="891"/>
      <c r="I364" s="891"/>
      <c r="J364" s="891"/>
      <c r="K364" s="891"/>
      <c r="L364" s="891"/>
      <c r="M364" s="1036"/>
      <c r="N364" s="1036"/>
      <c r="O364" s="1036"/>
      <c r="P364" s="1036"/>
      <c r="Q364" s="891"/>
      <c r="R364" s="891"/>
      <c r="S364" s="891"/>
      <c r="T364" s="891"/>
      <c r="U364" s="891"/>
      <c r="V364" s="891"/>
      <c r="W364" s="891"/>
      <c r="X364" s="891"/>
      <c r="Y364" s="891"/>
      <c r="Z364" s="891"/>
      <c r="AA364" s="891"/>
    </row>
    <row r="365" spans="1:27" ht="15.75" customHeight="1">
      <c r="A365" s="891"/>
      <c r="B365" s="891"/>
      <c r="C365" s="891"/>
      <c r="D365" s="891"/>
      <c r="E365" s="891"/>
      <c r="F365" s="891"/>
      <c r="G365" s="891"/>
      <c r="H365" s="891"/>
      <c r="I365" s="891"/>
      <c r="J365" s="891"/>
      <c r="K365" s="891"/>
      <c r="L365" s="891"/>
      <c r="M365" s="1036"/>
      <c r="N365" s="1036"/>
      <c r="O365" s="1036"/>
      <c r="P365" s="1036"/>
      <c r="Q365" s="891"/>
      <c r="R365" s="891"/>
      <c r="S365" s="891"/>
      <c r="T365" s="891"/>
      <c r="U365" s="891"/>
      <c r="V365" s="891"/>
      <c r="W365" s="891"/>
      <c r="X365" s="891"/>
      <c r="Y365" s="891"/>
      <c r="Z365" s="891"/>
      <c r="AA365" s="891"/>
    </row>
    <row r="366" spans="1:27" ht="15.75" customHeight="1">
      <c r="A366" s="891"/>
      <c r="B366" s="891"/>
      <c r="C366" s="891"/>
      <c r="D366" s="891"/>
      <c r="E366" s="891"/>
      <c r="F366" s="891"/>
      <c r="G366" s="891"/>
      <c r="H366" s="891"/>
      <c r="I366" s="891"/>
      <c r="J366" s="891"/>
      <c r="K366" s="891"/>
      <c r="L366" s="891"/>
      <c r="M366" s="1036"/>
      <c r="N366" s="1036"/>
      <c r="O366" s="1036"/>
      <c r="P366" s="1036"/>
      <c r="Q366" s="891"/>
      <c r="R366" s="891"/>
      <c r="S366" s="891"/>
      <c r="T366" s="891"/>
      <c r="U366" s="891"/>
      <c r="V366" s="891"/>
      <c r="W366" s="891"/>
      <c r="X366" s="891"/>
      <c r="Y366" s="891"/>
      <c r="Z366" s="891"/>
      <c r="AA366" s="891"/>
    </row>
    <row r="367" spans="1:27" ht="15.75" customHeight="1">
      <c r="A367" s="891"/>
      <c r="B367" s="891"/>
      <c r="C367" s="891"/>
      <c r="D367" s="891"/>
      <c r="E367" s="891"/>
      <c r="F367" s="891"/>
      <c r="G367" s="891"/>
      <c r="H367" s="891"/>
      <c r="I367" s="891"/>
      <c r="J367" s="891"/>
      <c r="K367" s="891"/>
      <c r="L367" s="891"/>
      <c r="M367" s="1036"/>
      <c r="N367" s="1036"/>
      <c r="O367" s="1036"/>
      <c r="P367" s="1036"/>
      <c r="Q367" s="891"/>
      <c r="R367" s="891"/>
      <c r="S367" s="891"/>
      <c r="T367" s="891"/>
      <c r="U367" s="891"/>
      <c r="V367" s="891"/>
      <c r="W367" s="891"/>
      <c r="X367" s="891"/>
      <c r="Y367" s="891"/>
      <c r="Z367" s="891"/>
      <c r="AA367" s="891"/>
    </row>
    <row r="368" spans="1:27" ht="15.75" customHeight="1">
      <c r="A368" s="891"/>
      <c r="B368" s="891"/>
      <c r="C368" s="891"/>
      <c r="D368" s="891"/>
      <c r="E368" s="891"/>
      <c r="F368" s="891"/>
      <c r="G368" s="891"/>
      <c r="H368" s="891"/>
      <c r="I368" s="891"/>
      <c r="J368" s="891"/>
      <c r="K368" s="891"/>
      <c r="L368" s="891"/>
      <c r="M368" s="1036"/>
      <c r="N368" s="1036"/>
      <c r="O368" s="1036"/>
      <c r="P368" s="1036"/>
      <c r="Q368" s="891"/>
      <c r="R368" s="891"/>
      <c r="S368" s="891"/>
      <c r="T368" s="891"/>
      <c r="U368" s="891"/>
      <c r="V368" s="891"/>
      <c r="W368" s="891"/>
      <c r="X368" s="891"/>
      <c r="Y368" s="891"/>
      <c r="Z368" s="891"/>
      <c r="AA368" s="891"/>
    </row>
    <row r="369" spans="1:27" ht="15.75" customHeight="1">
      <c r="A369" s="891"/>
      <c r="B369" s="891"/>
      <c r="C369" s="891"/>
      <c r="D369" s="891"/>
      <c r="E369" s="891"/>
      <c r="F369" s="891"/>
      <c r="G369" s="891"/>
      <c r="H369" s="891"/>
      <c r="I369" s="891"/>
      <c r="J369" s="891"/>
      <c r="K369" s="891"/>
      <c r="L369" s="891"/>
      <c r="M369" s="1036"/>
      <c r="N369" s="1036"/>
      <c r="O369" s="1036"/>
      <c r="P369" s="1036"/>
      <c r="Q369" s="891"/>
      <c r="R369" s="891"/>
      <c r="S369" s="891"/>
      <c r="T369" s="891"/>
      <c r="U369" s="891"/>
      <c r="V369" s="891"/>
      <c r="W369" s="891"/>
      <c r="X369" s="891"/>
      <c r="Y369" s="891"/>
      <c r="Z369" s="891"/>
      <c r="AA369" s="891"/>
    </row>
    <row r="370" spans="1:27" ht="15.75" customHeight="1">
      <c r="A370" s="891"/>
      <c r="B370" s="891"/>
      <c r="C370" s="891"/>
      <c r="D370" s="891"/>
      <c r="E370" s="891"/>
      <c r="F370" s="891"/>
      <c r="G370" s="891"/>
      <c r="H370" s="891"/>
      <c r="I370" s="891"/>
      <c r="J370" s="891"/>
      <c r="K370" s="891"/>
      <c r="L370" s="891"/>
      <c r="M370" s="1036"/>
      <c r="N370" s="1036"/>
      <c r="O370" s="1036"/>
      <c r="P370" s="1036"/>
      <c r="Q370" s="891"/>
      <c r="R370" s="891"/>
      <c r="S370" s="891"/>
      <c r="T370" s="891"/>
      <c r="U370" s="891"/>
      <c r="V370" s="891"/>
      <c r="W370" s="891"/>
      <c r="X370" s="891"/>
      <c r="Y370" s="891"/>
      <c r="Z370" s="891"/>
      <c r="AA370" s="891"/>
    </row>
    <row r="371" spans="1:27" ht="15.75" customHeight="1">
      <c r="A371" s="891"/>
      <c r="B371" s="891"/>
      <c r="C371" s="891"/>
      <c r="D371" s="891"/>
      <c r="E371" s="891"/>
      <c r="F371" s="891"/>
      <c r="G371" s="891"/>
      <c r="H371" s="891"/>
      <c r="I371" s="891"/>
      <c r="J371" s="891"/>
      <c r="K371" s="891"/>
      <c r="L371" s="891"/>
      <c r="M371" s="1036"/>
      <c r="N371" s="1036"/>
      <c r="O371" s="1036"/>
      <c r="P371" s="1036"/>
      <c r="Q371" s="891"/>
      <c r="R371" s="891"/>
      <c r="S371" s="891"/>
      <c r="T371" s="891"/>
      <c r="U371" s="891"/>
      <c r="V371" s="891"/>
      <c r="W371" s="891"/>
      <c r="X371" s="891"/>
      <c r="Y371" s="891"/>
      <c r="Z371" s="891"/>
      <c r="AA371" s="891"/>
    </row>
    <row r="372" spans="1:27" ht="15.75" customHeight="1">
      <c r="A372" s="891"/>
      <c r="B372" s="891"/>
      <c r="C372" s="891"/>
      <c r="D372" s="891"/>
      <c r="E372" s="891"/>
      <c r="F372" s="891"/>
      <c r="G372" s="891"/>
      <c r="H372" s="891"/>
      <c r="I372" s="891"/>
      <c r="J372" s="891"/>
      <c r="K372" s="891"/>
      <c r="L372" s="891"/>
      <c r="M372" s="1036"/>
      <c r="N372" s="1036"/>
      <c r="O372" s="1036"/>
      <c r="P372" s="1036"/>
      <c r="Q372" s="891"/>
      <c r="R372" s="891"/>
      <c r="S372" s="891"/>
      <c r="T372" s="891"/>
      <c r="U372" s="891"/>
      <c r="V372" s="891"/>
      <c r="W372" s="891"/>
      <c r="X372" s="891"/>
      <c r="Y372" s="891"/>
      <c r="Z372" s="891"/>
      <c r="AA372" s="891"/>
    </row>
    <row r="373" spans="1:27" ht="15.75" customHeight="1">
      <c r="A373" s="891"/>
      <c r="B373" s="891"/>
      <c r="C373" s="891"/>
      <c r="D373" s="891"/>
      <c r="E373" s="891"/>
      <c r="F373" s="891"/>
      <c r="G373" s="891"/>
      <c r="H373" s="891"/>
      <c r="I373" s="891"/>
      <c r="J373" s="891"/>
      <c r="K373" s="891"/>
      <c r="L373" s="891"/>
      <c r="M373" s="1036"/>
      <c r="N373" s="1036"/>
      <c r="O373" s="1036"/>
      <c r="P373" s="1036"/>
      <c r="Q373" s="891"/>
      <c r="R373" s="891"/>
      <c r="S373" s="891"/>
      <c r="T373" s="891"/>
      <c r="U373" s="891"/>
      <c r="V373" s="891"/>
      <c r="W373" s="891"/>
      <c r="X373" s="891"/>
      <c r="Y373" s="891"/>
      <c r="Z373" s="891"/>
      <c r="AA373" s="891"/>
    </row>
    <row r="374" spans="1:27" ht="15.75" customHeight="1">
      <c r="A374" s="891"/>
      <c r="B374" s="891"/>
      <c r="C374" s="891"/>
      <c r="D374" s="891"/>
      <c r="E374" s="891"/>
      <c r="F374" s="891"/>
      <c r="G374" s="891"/>
      <c r="H374" s="891"/>
      <c r="I374" s="891"/>
      <c r="J374" s="891"/>
      <c r="K374" s="891"/>
      <c r="L374" s="891"/>
      <c r="M374" s="1036"/>
      <c r="N374" s="1036"/>
      <c r="O374" s="1036"/>
      <c r="P374" s="1036"/>
      <c r="Q374" s="891"/>
      <c r="R374" s="891"/>
      <c r="S374" s="891"/>
      <c r="T374" s="891"/>
      <c r="U374" s="891"/>
      <c r="V374" s="891"/>
      <c r="W374" s="891"/>
      <c r="X374" s="891"/>
      <c r="Y374" s="891"/>
      <c r="Z374" s="891"/>
      <c r="AA374" s="891"/>
    </row>
    <row r="375" spans="1:27" ht="15.75" customHeight="1">
      <c r="A375" s="891"/>
      <c r="B375" s="891"/>
      <c r="C375" s="891"/>
      <c r="D375" s="891"/>
      <c r="E375" s="891"/>
      <c r="F375" s="891"/>
      <c r="G375" s="891"/>
      <c r="H375" s="891"/>
      <c r="I375" s="891"/>
      <c r="J375" s="891"/>
      <c r="K375" s="891"/>
      <c r="L375" s="891"/>
      <c r="M375" s="1036"/>
      <c r="N375" s="1036"/>
      <c r="O375" s="1036"/>
      <c r="P375" s="1036"/>
      <c r="Q375" s="891"/>
      <c r="R375" s="891"/>
      <c r="S375" s="891"/>
      <c r="T375" s="891"/>
      <c r="U375" s="891"/>
      <c r="V375" s="891"/>
      <c r="W375" s="891"/>
      <c r="X375" s="891"/>
      <c r="Y375" s="891"/>
      <c r="Z375" s="891"/>
      <c r="AA375" s="891"/>
    </row>
    <row r="376" spans="1:27" ht="15.75" customHeight="1">
      <c r="A376" s="891"/>
      <c r="B376" s="891"/>
      <c r="C376" s="891"/>
      <c r="D376" s="891"/>
      <c r="E376" s="891"/>
      <c r="F376" s="891"/>
      <c r="G376" s="891"/>
      <c r="H376" s="891"/>
      <c r="I376" s="891"/>
      <c r="J376" s="891"/>
      <c r="K376" s="891"/>
      <c r="L376" s="891"/>
      <c r="M376" s="1036"/>
      <c r="N376" s="1036"/>
      <c r="O376" s="1036"/>
      <c r="P376" s="1036"/>
      <c r="Q376" s="891"/>
      <c r="R376" s="891"/>
      <c r="S376" s="891"/>
      <c r="T376" s="891"/>
      <c r="U376" s="891"/>
      <c r="V376" s="891"/>
      <c r="W376" s="891"/>
      <c r="X376" s="891"/>
      <c r="Y376" s="891"/>
      <c r="Z376" s="891"/>
      <c r="AA376" s="891"/>
    </row>
    <row r="377" spans="1:27" ht="15.75" customHeight="1">
      <c r="A377" s="891"/>
      <c r="B377" s="891"/>
      <c r="C377" s="891"/>
      <c r="D377" s="891"/>
      <c r="E377" s="891"/>
      <c r="F377" s="891"/>
      <c r="G377" s="891"/>
      <c r="H377" s="891"/>
      <c r="I377" s="891"/>
      <c r="J377" s="891"/>
      <c r="K377" s="891"/>
      <c r="L377" s="891"/>
      <c r="M377" s="1036"/>
      <c r="N377" s="1036"/>
      <c r="O377" s="1036"/>
      <c r="P377" s="1036"/>
      <c r="Q377" s="891"/>
      <c r="R377" s="891"/>
      <c r="S377" s="891"/>
      <c r="T377" s="891"/>
      <c r="U377" s="891"/>
      <c r="V377" s="891"/>
      <c r="W377" s="891"/>
      <c r="X377" s="891"/>
      <c r="Y377" s="891"/>
      <c r="Z377" s="891"/>
      <c r="AA377" s="891"/>
    </row>
    <row r="378" spans="1:27" ht="15.75" customHeight="1">
      <c r="A378" s="891"/>
      <c r="B378" s="891"/>
      <c r="C378" s="891"/>
      <c r="D378" s="891"/>
      <c r="E378" s="891"/>
      <c r="F378" s="891"/>
      <c r="G378" s="891"/>
      <c r="H378" s="891"/>
      <c r="I378" s="891"/>
      <c r="J378" s="891"/>
      <c r="K378" s="891"/>
      <c r="L378" s="891"/>
      <c r="M378" s="1036"/>
      <c r="N378" s="1036"/>
      <c r="O378" s="1036"/>
      <c r="P378" s="1036"/>
      <c r="Q378" s="891"/>
      <c r="R378" s="891"/>
      <c r="S378" s="891"/>
      <c r="T378" s="891"/>
      <c r="U378" s="891"/>
      <c r="V378" s="891"/>
      <c r="W378" s="891"/>
      <c r="X378" s="891"/>
      <c r="Y378" s="891"/>
      <c r="Z378" s="891"/>
      <c r="AA378" s="891"/>
    </row>
    <row r="379" spans="1:27" ht="15.75" customHeight="1">
      <c r="A379" s="891"/>
      <c r="B379" s="891"/>
      <c r="C379" s="891"/>
      <c r="D379" s="891"/>
      <c r="E379" s="891"/>
      <c r="F379" s="891"/>
      <c r="G379" s="891"/>
      <c r="H379" s="891"/>
      <c r="I379" s="891"/>
      <c r="J379" s="891"/>
      <c r="K379" s="891"/>
      <c r="L379" s="891"/>
      <c r="M379" s="1036"/>
      <c r="N379" s="1036"/>
      <c r="O379" s="1036"/>
      <c r="P379" s="1036"/>
      <c r="Q379" s="891"/>
      <c r="R379" s="891"/>
      <c r="S379" s="891"/>
      <c r="T379" s="891"/>
      <c r="U379" s="891"/>
      <c r="V379" s="891"/>
      <c r="W379" s="891"/>
      <c r="X379" s="891"/>
      <c r="Y379" s="891"/>
      <c r="Z379" s="891"/>
      <c r="AA379" s="891"/>
    </row>
    <row r="380" spans="1:27" ht="15.75" customHeight="1">
      <c r="A380" s="891"/>
      <c r="B380" s="891"/>
      <c r="C380" s="891"/>
      <c r="D380" s="891"/>
      <c r="E380" s="891"/>
      <c r="F380" s="891"/>
      <c r="G380" s="891"/>
      <c r="H380" s="891"/>
      <c r="I380" s="891"/>
      <c r="J380" s="891"/>
      <c r="K380" s="891"/>
      <c r="L380" s="891"/>
      <c r="M380" s="1036"/>
      <c r="N380" s="1036"/>
      <c r="O380" s="1036"/>
      <c r="P380" s="1036"/>
      <c r="Q380" s="891"/>
      <c r="R380" s="891"/>
      <c r="S380" s="891"/>
      <c r="T380" s="891"/>
      <c r="U380" s="891"/>
      <c r="V380" s="891"/>
      <c r="W380" s="891"/>
      <c r="X380" s="891"/>
      <c r="Y380" s="891"/>
      <c r="Z380" s="891"/>
      <c r="AA380" s="891"/>
    </row>
    <row r="381" spans="1:27" ht="15.75" customHeight="1">
      <c r="A381" s="891"/>
      <c r="B381" s="891"/>
      <c r="C381" s="891"/>
      <c r="D381" s="891"/>
      <c r="E381" s="891"/>
      <c r="F381" s="891"/>
      <c r="G381" s="891"/>
      <c r="H381" s="891"/>
      <c r="I381" s="891"/>
      <c r="J381" s="891"/>
      <c r="K381" s="891"/>
      <c r="L381" s="891"/>
      <c r="M381" s="1036"/>
      <c r="N381" s="1036"/>
      <c r="O381" s="1036"/>
      <c r="P381" s="1036"/>
      <c r="Q381" s="891"/>
      <c r="R381" s="891"/>
      <c r="S381" s="891"/>
      <c r="T381" s="891"/>
      <c r="U381" s="891"/>
      <c r="V381" s="891"/>
      <c r="W381" s="891"/>
      <c r="X381" s="891"/>
      <c r="Y381" s="891"/>
      <c r="Z381" s="891"/>
      <c r="AA381" s="891"/>
    </row>
    <row r="382" spans="1:27" ht="15.75" customHeight="1">
      <c r="A382" s="891"/>
      <c r="B382" s="891"/>
      <c r="C382" s="891"/>
      <c r="D382" s="891"/>
      <c r="E382" s="891"/>
      <c r="F382" s="891"/>
      <c r="G382" s="891"/>
      <c r="H382" s="891"/>
      <c r="I382" s="891"/>
      <c r="J382" s="891"/>
      <c r="K382" s="891"/>
      <c r="L382" s="891"/>
      <c r="M382" s="1036"/>
      <c r="N382" s="1036"/>
      <c r="O382" s="1036"/>
      <c r="P382" s="1036"/>
      <c r="Q382" s="891"/>
      <c r="R382" s="891"/>
      <c r="S382" s="891"/>
      <c r="T382" s="891"/>
      <c r="U382" s="891"/>
      <c r="V382" s="891"/>
      <c r="W382" s="891"/>
      <c r="X382" s="891"/>
      <c r="Y382" s="891"/>
      <c r="Z382" s="891"/>
      <c r="AA382" s="891"/>
    </row>
    <row r="383" spans="1:27" ht="15.75" customHeight="1">
      <c r="A383" s="891"/>
      <c r="B383" s="891"/>
      <c r="C383" s="891"/>
      <c r="D383" s="891"/>
      <c r="E383" s="891"/>
      <c r="F383" s="891"/>
      <c r="G383" s="891"/>
      <c r="H383" s="891"/>
      <c r="I383" s="891"/>
      <c r="J383" s="891"/>
      <c r="K383" s="891"/>
      <c r="L383" s="891"/>
      <c r="M383" s="1036"/>
      <c r="N383" s="1036"/>
      <c r="O383" s="1036"/>
      <c r="P383" s="1036"/>
      <c r="Q383" s="891"/>
      <c r="R383" s="891"/>
      <c r="S383" s="891"/>
      <c r="T383" s="891"/>
      <c r="U383" s="891"/>
      <c r="V383" s="891"/>
      <c r="W383" s="891"/>
      <c r="X383" s="891"/>
      <c r="Y383" s="891"/>
      <c r="Z383" s="891"/>
      <c r="AA383" s="891"/>
    </row>
    <row r="384" spans="1:27" ht="15.75" customHeight="1">
      <c r="A384" s="891"/>
      <c r="B384" s="891"/>
      <c r="C384" s="891"/>
      <c r="D384" s="891"/>
      <c r="E384" s="891"/>
      <c r="F384" s="891"/>
      <c r="G384" s="891"/>
      <c r="H384" s="891"/>
      <c r="I384" s="891"/>
      <c r="J384" s="891"/>
      <c r="K384" s="891"/>
      <c r="L384" s="891"/>
      <c r="M384" s="1036"/>
      <c r="N384" s="1036"/>
      <c r="O384" s="1036"/>
      <c r="P384" s="1036"/>
      <c r="Q384" s="891"/>
      <c r="R384" s="891"/>
      <c r="S384" s="891"/>
      <c r="T384" s="891"/>
      <c r="U384" s="891"/>
      <c r="V384" s="891"/>
      <c r="W384" s="891"/>
      <c r="X384" s="891"/>
      <c r="Y384" s="891"/>
      <c r="Z384" s="891"/>
      <c r="AA384" s="891"/>
    </row>
    <row r="385" spans="1:27" ht="15.75" customHeight="1">
      <c r="A385" s="891"/>
      <c r="B385" s="891"/>
      <c r="C385" s="891"/>
      <c r="D385" s="891"/>
      <c r="E385" s="891"/>
      <c r="F385" s="891"/>
      <c r="G385" s="891"/>
      <c r="H385" s="891"/>
      <c r="I385" s="891"/>
      <c r="J385" s="891"/>
      <c r="K385" s="891"/>
      <c r="L385" s="891"/>
      <c r="M385" s="1036"/>
      <c r="N385" s="1036"/>
      <c r="O385" s="1036"/>
      <c r="P385" s="1036"/>
      <c r="Q385" s="891"/>
      <c r="R385" s="891"/>
      <c r="S385" s="891"/>
      <c r="T385" s="891"/>
      <c r="U385" s="891"/>
      <c r="V385" s="891"/>
      <c r="W385" s="891"/>
      <c r="X385" s="891"/>
      <c r="Y385" s="891"/>
      <c r="Z385" s="891"/>
      <c r="AA385" s="891"/>
    </row>
    <row r="386" spans="1:27" ht="15.75" customHeight="1">
      <c r="A386" s="891"/>
      <c r="B386" s="891"/>
      <c r="C386" s="891"/>
      <c r="D386" s="891"/>
      <c r="E386" s="891"/>
      <c r="F386" s="891"/>
      <c r="G386" s="891"/>
      <c r="H386" s="891"/>
      <c r="I386" s="891"/>
      <c r="J386" s="891"/>
      <c r="K386" s="891"/>
      <c r="L386" s="891"/>
      <c r="M386" s="1036"/>
      <c r="N386" s="1036"/>
      <c r="O386" s="1036"/>
      <c r="P386" s="1036"/>
      <c r="Q386" s="891"/>
      <c r="R386" s="891"/>
      <c r="S386" s="891"/>
      <c r="T386" s="891"/>
      <c r="U386" s="891"/>
      <c r="V386" s="891"/>
      <c r="W386" s="891"/>
      <c r="X386" s="891"/>
      <c r="Y386" s="891"/>
      <c r="Z386" s="891"/>
      <c r="AA386" s="891"/>
    </row>
    <row r="387" spans="1:27" ht="15.75" customHeight="1">
      <c r="A387" s="891"/>
      <c r="B387" s="891"/>
      <c r="C387" s="891"/>
      <c r="D387" s="891"/>
      <c r="E387" s="891"/>
      <c r="F387" s="891"/>
      <c r="G387" s="891"/>
      <c r="H387" s="891"/>
      <c r="I387" s="891"/>
      <c r="J387" s="891"/>
      <c r="K387" s="891"/>
      <c r="L387" s="891"/>
      <c r="M387" s="1036"/>
      <c r="N387" s="1036"/>
      <c r="O387" s="1036"/>
      <c r="P387" s="1036"/>
      <c r="Q387" s="891"/>
      <c r="R387" s="891"/>
      <c r="S387" s="891"/>
      <c r="T387" s="891"/>
      <c r="U387" s="891"/>
      <c r="V387" s="891"/>
      <c r="W387" s="891"/>
      <c r="X387" s="891"/>
      <c r="Y387" s="891"/>
      <c r="Z387" s="891"/>
      <c r="AA387" s="891"/>
    </row>
    <row r="388" spans="1:27" ht="15.75" customHeight="1">
      <c r="A388" s="891"/>
      <c r="B388" s="891"/>
      <c r="C388" s="891"/>
      <c r="D388" s="891"/>
      <c r="E388" s="891"/>
      <c r="F388" s="891"/>
      <c r="G388" s="891"/>
      <c r="H388" s="891"/>
      <c r="I388" s="891"/>
      <c r="J388" s="891"/>
      <c r="K388" s="891"/>
      <c r="L388" s="891"/>
      <c r="M388" s="1036"/>
      <c r="N388" s="1036"/>
      <c r="O388" s="1036"/>
      <c r="P388" s="1036"/>
      <c r="Q388" s="891"/>
      <c r="R388" s="891"/>
      <c r="S388" s="891"/>
      <c r="T388" s="891"/>
      <c r="U388" s="891"/>
      <c r="V388" s="891"/>
      <c r="W388" s="891"/>
      <c r="X388" s="891"/>
      <c r="Y388" s="891"/>
      <c r="Z388" s="891"/>
      <c r="AA388" s="891"/>
    </row>
    <row r="389" spans="1:27" ht="15.75" customHeight="1">
      <c r="A389" s="891"/>
      <c r="B389" s="891"/>
      <c r="C389" s="891"/>
      <c r="D389" s="891"/>
      <c r="E389" s="891"/>
      <c r="F389" s="891"/>
      <c r="G389" s="891"/>
      <c r="H389" s="891"/>
      <c r="I389" s="891"/>
      <c r="J389" s="891"/>
      <c r="K389" s="891"/>
      <c r="L389" s="891"/>
      <c r="M389" s="1036"/>
      <c r="N389" s="1036"/>
      <c r="O389" s="1036"/>
      <c r="P389" s="1036"/>
      <c r="Q389" s="891"/>
      <c r="R389" s="891"/>
      <c r="S389" s="891"/>
      <c r="T389" s="891"/>
      <c r="U389" s="891"/>
      <c r="V389" s="891"/>
      <c r="W389" s="891"/>
      <c r="X389" s="891"/>
      <c r="Y389" s="891"/>
      <c r="Z389" s="891"/>
      <c r="AA389" s="891"/>
    </row>
    <row r="390" spans="1:27" ht="15.75" customHeight="1">
      <c r="A390" s="891"/>
      <c r="B390" s="891"/>
      <c r="C390" s="891"/>
      <c r="D390" s="891"/>
      <c r="E390" s="891"/>
      <c r="F390" s="891"/>
      <c r="G390" s="891"/>
      <c r="H390" s="891"/>
      <c r="I390" s="891"/>
      <c r="J390" s="891"/>
      <c r="K390" s="891"/>
      <c r="L390" s="891"/>
      <c r="M390" s="1036"/>
      <c r="N390" s="1036"/>
      <c r="O390" s="1036"/>
      <c r="P390" s="1036"/>
      <c r="Q390" s="891"/>
      <c r="R390" s="891"/>
      <c r="S390" s="891"/>
      <c r="T390" s="891"/>
      <c r="U390" s="891"/>
      <c r="V390" s="891"/>
      <c r="W390" s="891"/>
      <c r="X390" s="891"/>
      <c r="Y390" s="891"/>
      <c r="Z390" s="891"/>
      <c r="AA390" s="891"/>
    </row>
    <row r="391" spans="1:27" ht="15.75" customHeight="1">
      <c r="A391" s="891"/>
      <c r="B391" s="891"/>
      <c r="C391" s="891"/>
      <c r="D391" s="891"/>
      <c r="E391" s="891"/>
      <c r="F391" s="891"/>
      <c r="G391" s="891"/>
      <c r="H391" s="891"/>
      <c r="I391" s="891"/>
      <c r="J391" s="891"/>
      <c r="K391" s="891"/>
      <c r="L391" s="891"/>
      <c r="M391" s="1036"/>
      <c r="N391" s="1036"/>
      <c r="O391" s="1036"/>
      <c r="P391" s="1036"/>
      <c r="Q391" s="891"/>
      <c r="R391" s="891"/>
      <c r="S391" s="891"/>
      <c r="T391" s="891"/>
      <c r="U391" s="891"/>
      <c r="V391" s="891"/>
      <c r="W391" s="891"/>
      <c r="X391" s="891"/>
      <c r="Y391" s="891"/>
      <c r="Z391" s="891"/>
      <c r="AA391" s="891"/>
    </row>
    <row r="392" spans="1:27" ht="15.75" customHeight="1">
      <c r="A392" s="891"/>
      <c r="B392" s="891"/>
      <c r="C392" s="891"/>
      <c r="D392" s="891"/>
      <c r="E392" s="891"/>
      <c r="F392" s="891"/>
      <c r="G392" s="891"/>
      <c r="H392" s="891"/>
      <c r="I392" s="891"/>
      <c r="J392" s="891"/>
      <c r="K392" s="891"/>
      <c r="L392" s="891"/>
      <c r="M392" s="1036"/>
      <c r="N392" s="1036"/>
      <c r="O392" s="1036"/>
      <c r="P392" s="1036"/>
      <c r="Q392" s="891"/>
      <c r="R392" s="891"/>
      <c r="S392" s="891"/>
      <c r="T392" s="891"/>
      <c r="U392" s="891"/>
      <c r="V392" s="891"/>
      <c r="W392" s="891"/>
      <c r="X392" s="891"/>
      <c r="Y392" s="891"/>
      <c r="Z392" s="891"/>
      <c r="AA392" s="891"/>
    </row>
    <row r="393" spans="1:27" ht="15.75" customHeight="1">
      <c r="A393" s="891"/>
      <c r="B393" s="891"/>
      <c r="C393" s="891"/>
      <c r="D393" s="891"/>
      <c r="E393" s="891"/>
      <c r="F393" s="891"/>
      <c r="G393" s="891"/>
      <c r="H393" s="891"/>
      <c r="I393" s="891"/>
      <c r="J393" s="891"/>
      <c r="K393" s="891"/>
      <c r="L393" s="891"/>
      <c r="M393" s="1036"/>
      <c r="N393" s="1036"/>
      <c r="O393" s="1036"/>
      <c r="P393" s="1036"/>
      <c r="Q393" s="891"/>
      <c r="R393" s="891"/>
      <c r="S393" s="891"/>
      <c r="T393" s="891"/>
      <c r="U393" s="891"/>
      <c r="V393" s="891"/>
      <c r="W393" s="891"/>
      <c r="X393" s="891"/>
      <c r="Y393" s="891"/>
      <c r="Z393" s="891"/>
      <c r="AA393" s="891"/>
    </row>
    <row r="394" spans="1:27" ht="15.75" customHeight="1">
      <c r="A394" s="891"/>
      <c r="B394" s="891"/>
      <c r="C394" s="891"/>
      <c r="D394" s="891"/>
      <c r="E394" s="891"/>
      <c r="F394" s="891"/>
      <c r="G394" s="891"/>
      <c r="H394" s="891"/>
      <c r="I394" s="891"/>
      <c r="J394" s="891"/>
      <c r="K394" s="891"/>
      <c r="L394" s="891"/>
      <c r="M394" s="1036"/>
      <c r="N394" s="1036"/>
      <c r="O394" s="1036"/>
      <c r="P394" s="1036"/>
      <c r="Q394" s="891"/>
      <c r="R394" s="891"/>
      <c r="S394" s="891"/>
      <c r="T394" s="891"/>
      <c r="U394" s="891"/>
      <c r="V394" s="891"/>
      <c r="W394" s="891"/>
      <c r="X394" s="891"/>
      <c r="Y394" s="891"/>
      <c r="Z394" s="891"/>
      <c r="AA394" s="891"/>
    </row>
    <row r="395" spans="1:27" ht="15.75" customHeight="1">
      <c r="A395" s="891"/>
      <c r="B395" s="891"/>
      <c r="C395" s="891"/>
      <c r="D395" s="891"/>
      <c r="E395" s="891"/>
      <c r="F395" s="891"/>
      <c r="G395" s="891"/>
      <c r="H395" s="891"/>
      <c r="I395" s="891"/>
      <c r="J395" s="891"/>
      <c r="K395" s="891"/>
      <c r="L395" s="891"/>
      <c r="M395" s="1036"/>
      <c r="N395" s="1036"/>
      <c r="O395" s="1036"/>
      <c r="P395" s="1036"/>
      <c r="Q395" s="891"/>
      <c r="R395" s="891"/>
      <c r="S395" s="891"/>
      <c r="T395" s="891"/>
      <c r="U395" s="891"/>
      <c r="V395" s="891"/>
      <c r="W395" s="891"/>
      <c r="X395" s="891"/>
      <c r="Y395" s="891"/>
      <c r="Z395" s="891"/>
      <c r="AA395" s="891"/>
    </row>
    <row r="396" spans="1:27" ht="15.75" customHeight="1">
      <c r="A396" s="891"/>
      <c r="B396" s="891"/>
      <c r="C396" s="891"/>
      <c r="D396" s="891"/>
      <c r="E396" s="891"/>
      <c r="F396" s="891"/>
      <c r="G396" s="891"/>
      <c r="H396" s="891"/>
      <c r="I396" s="891"/>
      <c r="J396" s="891"/>
      <c r="K396" s="891"/>
      <c r="L396" s="891"/>
      <c r="M396" s="1036"/>
      <c r="N396" s="1036"/>
      <c r="O396" s="1036"/>
      <c r="P396" s="1036"/>
      <c r="Q396" s="891"/>
      <c r="R396" s="891"/>
      <c r="S396" s="891"/>
      <c r="T396" s="891"/>
      <c r="U396" s="891"/>
      <c r="V396" s="891"/>
      <c r="W396" s="891"/>
      <c r="X396" s="891"/>
      <c r="Y396" s="891"/>
      <c r="Z396" s="891"/>
      <c r="AA396" s="891"/>
    </row>
    <row r="397" spans="1:27" ht="15.75" customHeight="1">
      <c r="A397" s="891"/>
      <c r="B397" s="891"/>
      <c r="C397" s="891"/>
      <c r="D397" s="891"/>
      <c r="E397" s="891"/>
      <c r="F397" s="891"/>
      <c r="G397" s="891"/>
      <c r="H397" s="891"/>
      <c r="I397" s="891"/>
      <c r="J397" s="891"/>
      <c r="K397" s="891"/>
      <c r="L397" s="891"/>
      <c r="M397" s="1036"/>
      <c r="N397" s="1036"/>
      <c r="O397" s="1036"/>
      <c r="P397" s="1036"/>
      <c r="Q397" s="891"/>
      <c r="R397" s="891"/>
      <c r="S397" s="891"/>
      <c r="T397" s="891"/>
      <c r="U397" s="891"/>
      <c r="V397" s="891"/>
      <c r="W397" s="891"/>
      <c r="X397" s="891"/>
      <c r="Y397" s="891"/>
      <c r="Z397" s="891"/>
      <c r="AA397" s="891"/>
    </row>
    <row r="398" spans="1:27" ht="15.75" customHeight="1">
      <c r="A398" s="891"/>
      <c r="B398" s="891"/>
      <c r="C398" s="891"/>
      <c r="D398" s="891"/>
      <c r="E398" s="891"/>
      <c r="F398" s="891"/>
      <c r="G398" s="891"/>
      <c r="H398" s="891"/>
      <c r="I398" s="891"/>
      <c r="J398" s="891"/>
      <c r="K398" s="891"/>
      <c r="L398" s="891"/>
      <c r="M398" s="1036"/>
      <c r="N398" s="1036"/>
      <c r="O398" s="1036"/>
      <c r="P398" s="1036"/>
      <c r="Q398" s="891"/>
      <c r="R398" s="891"/>
      <c r="S398" s="891"/>
      <c r="T398" s="891"/>
      <c r="U398" s="891"/>
      <c r="V398" s="891"/>
      <c r="W398" s="891"/>
      <c r="X398" s="891"/>
      <c r="Y398" s="891"/>
      <c r="Z398" s="891"/>
      <c r="AA398" s="891"/>
    </row>
    <row r="399" spans="1:27" ht="15.75" customHeight="1">
      <c r="A399" s="891"/>
      <c r="B399" s="891"/>
      <c r="C399" s="891"/>
      <c r="D399" s="891"/>
      <c r="E399" s="891"/>
      <c r="F399" s="891"/>
      <c r="G399" s="891"/>
      <c r="H399" s="891"/>
      <c r="I399" s="891"/>
      <c r="J399" s="891"/>
      <c r="K399" s="891"/>
      <c r="L399" s="891"/>
      <c r="M399" s="1036"/>
      <c r="N399" s="1036"/>
      <c r="O399" s="1036"/>
      <c r="P399" s="1036"/>
      <c r="Q399" s="891"/>
      <c r="R399" s="891"/>
      <c r="S399" s="891"/>
      <c r="T399" s="891"/>
      <c r="U399" s="891"/>
      <c r="V399" s="891"/>
      <c r="W399" s="891"/>
      <c r="X399" s="891"/>
      <c r="Y399" s="891"/>
      <c r="Z399" s="891"/>
      <c r="AA399" s="891"/>
    </row>
    <row r="400" spans="1:27" ht="15.75" customHeight="1">
      <c r="A400" s="891"/>
      <c r="B400" s="891"/>
      <c r="C400" s="891"/>
      <c r="D400" s="891"/>
      <c r="E400" s="891"/>
      <c r="F400" s="891"/>
      <c r="G400" s="891"/>
      <c r="H400" s="891"/>
      <c r="I400" s="891"/>
      <c r="J400" s="891"/>
      <c r="K400" s="891"/>
      <c r="L400" s="891"/>
      <c r="M400" s="1036"/>
      <c r="N400" s="1036"/>
      <c r="O400" s="1036"/>
      <c r="P400" s="1036"/>
      <c r="Q400" s="891"/>
      <c r="R400" s="891"/>
      <c r="S400" s="891"/>
      <c r="T400" s="891"/>
      <c r="U400" s="891"/>
      <c r="V400" s="891"/>
      <c r="W400" s="891"/>
      <c r="X400" s="891"/>
      <c r="Y400" s="891"/>
      <c r="Z400" s="891"/>
      <c r="AA400" s="891"/>
    </row>
    <row r="401" spans="1:27" ht="15.75" customHeight="1">
      <c r="A401" s="891"/>
      <c r="B401" s="891"/>
      <c r="C401" s="891"/>
      <c r="D401" s="891"/>
      <c r="E401" s="891"/>
      <c r="F401" s="891"/>
      <c r="G401" s="891"/>
      <c r="H401" s="891"/>
      <c r="I401" s="891"/>
      <c r="J401" s="891"/>
      <c r="K401" s="891"/>
      <c r="L401" s="891"/>
      <c r="M401" s="1036"/>
      <c r="N401" s="1036"/>
      <c r="O401" s="1036"/>
      <c r="P401" s="1036"/>
      <c r="Q401" s="891"/>
      <c r="R401" s="891"/>
      <c r="S401" s="891"/>
      <c r="T401" s="891"/>
      <c r="U401" s="891"/>
      <c r="V401" s="891"/>
      <c r="W401" s="891"/>
      <c r="X401" s="891"/>
      <c r="Y401" s="891"/>
      <c r="Z401" s="891"/>
      <c r="AA401" s="891"/>
    </row>
    <row r="402" spans="1:27" ht="15.75" customHeight="1">
      <c r="A402" s="891"/>
      <c r="B402" s="891"/>
      <c r="C402" s="891"/>
      <c r="D402" s="891"/>
      <c r="E402" s="891"/>
      <c r="F402" s="891"/>
      <c r="G402" s="891"/>
      <c r="H402" s="891"/>
      <c r="I402" s="891"/>
      <c r="J402" s="891"/>
      <c r="K402" s="891"/>
      <c r="L402" s="891"/>
      <c r="M402" s="1036"/>
      <c r="N402" s="1036"/>
      <c r="O402" s="1036"/>
      <c r="P402" s="1036"/>
      <c r="Q402" s="891"/>
      <c r="R402" s="891"/>
      <c r="S402" s="891"/>
      <c r="T402" s="891"/>
      <c r="U402" s="891"/>
      <c r="V402" s="891"/>
      <c r="W402" s="891"/>
      <c r="X402" s="891"/>
      <c r="Y402" s="891"/>
      <c r="Z402" s="891"/>
      <c r="AA402" s="891"/>
    </row>
    <row r="403" spans="1:27" ht="15.75" customHeight="1">
      <c r="A403" s="891"/>
      <c r="B403" s="891"/>
      <c r="C403" s="891"/>
      <c r="D403" s="891"/>
      <c r="E403" s="891"/>
      <c r="F403" s="891"/>
      <c r="G403" s="891"/>
      <c r="H403" s="891"/>
      <c r="I403" s="891"/>
      <c r="J403" s="891"/>
      <c r="K403" s="891"/>
      <c r="L403" s="891"/>
      <c r="M403" s="1036"/>
      <c r="N403" s="1036"/>
      <c r="O403" s="1036"/>
      <c r="P403" s="1036"/>
      <c r="Q403" s="891"/>
      <c r="R403" s="891"/>
      <c r="S403" s="891"/>
      <c r="T403" s="891"/>
      <c r="U403" s="891"/>
      <c r="V403" s="891"/>
      <c r="W403" s="891"/>
      <c r="X403" s="891"/>
      <c r="Y403" s="891"/>
      <c r="Z403" s="891"/>
      <c r="AA403" s="891"/>
    </row>
    <row r="404" spans="1:27" ht="15.75" customHeight="1">
      <c r="A404" s="891"/>
      <c r="B404" s="891"/>
      <c r="C404" s="891"/>
      <c r="D404" s="891"/>
      <c r="E404" s="891"/>
      <c r="F404" s="891"/>
      <c r="G404" s="891"/>
      <c r="H404" s="891"/>
      <c r="I404" s="891"/>
      <c r="J404" s="891"/>
      <c r="K404" s="891"/>
      <c r="L404" s="891"/>
      <c r="M404" s="1036"/>
      <c r="N404" s="1036"/>
      <c r="O404" s="1036"/>
      <c r="P404" s="1036"/>
      <c r="Q404" s="891"/>
      <c r="R404" s="891"/>
      <c r="S404" s="891"/>
      <c r="T404" s="891"/>
      <c r="U404" s="891"/>
      <c r="V404" s="891"/>
      <c r="W404" s="891"/>
      <c r="X404" s="891"/>
      <c r="Y404" s="891"/>
      <c r="Z404" s="891"/>
      <c r="AA404" s="891"/>
    </row>
    <row r="405" spans="1:27" ht="15.75" customHeight="1">
      <c r="A405" s="891"/>
      <c r="B405" s="891"/>
      <c r="C405" s="891"/>
      <c r="D405" s="891"/>
      <c r="E405" s="891"/>
      <c r="F405" s="891"/>
      <c r="G405" s="891"/>
      <c r="H405" s="891"/>
      <c r="I405" s="891"/>
      <c r="J405" s="891"/>
      <c r="K405" s="891"/>
      <c r="L405" s="891"/>
      <c r="M405" s="1036"/>
      <c r="N405" s="1036"/>
      <c r="O405" s="1036"/>
      <c r="P405" s="1036"/>
      <c r="Q405" s="891"/>
      <c r="R405" s="891"/>
      <c r="S405" s="891"/>
      <c r="T405" s="891"/>
      <c r="U405" s="891"/>
      <c r="V405" s="891"/>
      <c r="W405" s="891"/>
      <c r="X405" s="891"/>
      <c r="Y405" s="891"/>
      <c r="Z405" s="891"/>
      <c r="AA405" s="891"/>
    </row>
    <row r="406" spans="1:27" ht="15.75" customHeight="1">
      <c r="A406" s="891"/>
      <c r="B406" s="891"/>
      <c r="C406" s="891"/>
      <c r="D406" s="891"/>
      <c r="E406" s="891"/>
      <c r="F406" s="891"/>
      <c r="G406" s="891"/>
      <c r="H406" s="891"/>
      <c r="I406" s="891"/>
      <c r="J406" s="891"/>
      <c r="K406" s="891"/>
      <c r="L406" s="891"/>
      <c r="M406" s="1036"/>
      <c r="N406" s="1036"/>
      <c r="O406" s="1036"/>
      <c r="P406" s="1036"/>
      <c r="Q406" s="891"/>
      <c r="R406" s="891"/>
      <c r="S406" s="891"/>
      <c r="T406" s="891"/>
      <c r="U406" s="891"/>
      <c r="V406" s="891"/>
      <c r="W406" s="891"/>
      <c r="X406" s="891"/>
      <c r="Y406" s="891"/>
      <c r="Z406" s="891"/>
      <c r="AA406" s="891"/>
    </row>
    <row r="407" spans="1:27" ht="15.75" customHeight="1">
      <c r="A407" s="891"/>
      <c r="B407" s="891"/>
      <c r="C407" s="891"/>
      <c r="D407" s="891"/>
      <c r="E407" s="891"/>
      <c r="F407" s="891"/>
      <c r="G407" s="891"/>
      <c r="H407" s="891"/>
      <c r="I407" s="891"/>
      <c r="J407" s="891"/>
      <c r="K407" s="891"/>
      <c r="L407" s="891"/>
      <c r="M407" s="1036"/>
      <c r="N407" s="1036"/>
      <c r="O407" s="1036"/>
      <c r="P407" s="1036"/>
      <c r="Q407" s="891"/>
      <c r="R407" s="891"/>
      <c r="S407" s="891"/>
      <c r="T407" s="891"/>
      <c r="U407" s="891"/>
      <c r="V407" s="891"/>
      <c r="W407" s="891"/>
      <c r="X407" s="891"/>
      <c r="Y407" s="891"/>
      <c r="Z407" s="891"/>
      <c r="AA407" s="891"/>
    </row>
    <row r="408" spans="1:27" ht="15.75" customHeight="1">
      <c r="A408" s="891"/>
      <c r="B408" s="891"/>
      <c r="C408" s="891"/>
      <c r="D408" s="891"/>
      <c r="E408" s="891"/>
      <c r="F408" s="891"/>
      <c r="G408" s="891"/>
      <c r="H408" s="891"/>
      <c r="I408" s="891"/>
      <c r="J408" s="891"/>
      <c r="K408" s="891"/>
      <c r="L408" s="891"/>
      <c r="M408" s="1036"/>
      <c r="N408" s="1036"/>
      <c r="O408" s="1036"/>
      <c r="P408" s="1036"/>
      <c r="Q408" s="891"/>
      <c r="R408" s="891"/>
      <c r="S408" s="891"/>
      <c r="T408" s="891"/>
      <c r="U408" s="891"/>
      <c r="V408" s="891"/>
      <c r="W408" s="891"/>
      <c r="X408" s="891"/>
      <c r="Y408" s="891"/>
      <c r="Z408" s="891"/>
      <c r="AA408" s="891"/>
    </row>
    <row r="409" spans="1:27" ht="15.75" customHeight="1">
      <c r="A409" s="891"/>
      <c r="B409" s="891"/>
      <c r="C409" s="891"/>
      <c r="D409" s="891"/>
      <c r="E409" s="891"/>
      <c r="F409" s="891"/>
      <c r="G409" s="891"/>
      <c r="H409" s="891"/>
      <c r="I409" s="891"/>
      <c r="J409" s="891"/>
      <c r="K409" s="891"/>
      <c r="L409" s="891"/>
      <c r="M409" s="1036"/>
      <c r="N409" s="1036"/>
      <c r="O409" s="1036"/>
      <c r="P409" s="1036"/>
      <c r="Q409" s="891"/>
      <c r="R409" s="891"/>
      <c r="S409" s="891"/>
      <c r="T409" s="891"/>
      <c r="U409" s="891"/>
      <c r="V409" s="891"/>
      <c r="W409" s="891"/>
      <c r="X409" s="891"/>
      <c r="Y409" s="891"/>
      <c r="Z409" s="891"/>
      <c r="AA409" s="891"/>
    </row>
    <row r="410" spans="1:27" ht="15.75" customHeight="1">
      <c r="A410" s="891"/>
      <c r="B410" s="891"/>
      <c r="C410" s="891"/>
      <c r="D410" s="891"/>
      <c r="E410" s="891"/>
      <c r="F410" s="891"/>
      <c r="G410" s="891"/>
      <c r="H410" s="891"/>
      <c r="I410" s="891"/>
      <c r="J410" s="891"/>
      <c r="K410" s="891"/>
      <c r="L410" s="891"/>
      <c r="M410" s="1036"/>
      <c r="N410" s="1036"/>
      <c r="O410" s="1036"/>
      <c r="P410" s="1036"/>
      <c r="Q410" s="891"/>
      <c r="R410" s="891"/>
      <c r="S410" s="891"/>
      <c r="T410" s="891"/>
      <c r="U410" s="891"/>
      <c r="V410" s="891"/>
      <c r="W410" s="891"/>
      <c r="X410" s="891"/>
      <c r="Y410" s="891"/>
      <c r="Z410" s="891"/>
      <c r="AA410" s="891"/>
    </row>
    <row r="411" spans="1:27" ht="15.75" customHeight="1">
      <c r="A411" s="891"/>
      <c r="B411" s="891"/>
      <c r="C411" s="891"/>
      <c r="D411" s="891"/>
      <c r="E411" s="891"/>
      <c r="F411" s="891"/>
      <c r="G411" s="891"/>
      <c r="H411" s="891"/>
      <c r="I411" s="891"/>
      <c r="J411" s="891"/>
      <c r="K411" s="891"/>
      <c r="L411" s="891"/>
      <c r="M411" s="1036"/>
      <c r="N411" s="1036"/>
      <c r="O411" s="1036"/>
      <c r="P411" s="1036"/>
      <c r="Q411" s="891"/>
      <c r="R411" s="891"/>
      <c r="S411" s="891"/>
      <c r="T411" s="891"/>
      <c r="U411" s="891"/>
      <c r="V411" s="891"/>
      <c r="W411" s="891"/>
      <c r="X411" s="891"/>
      <c r="Y411" s="891"/>
      <c r="Z411" s="891"/>
      <c r="AA411" s="891"/>
    </row>
    <row r="412" spans="1:27" ht="15.75" customHeight="1">
      <c r="A412" s="891"/>
      <c r="B412" s="891"/>
      <c r="C412" s="891"/>
      <c r="D412" s="891"/>
      <c r="E412" s="891"/>
      <c r="F412" s="891"/>
      <c r="G412" s="891"/>
      <c r="H412" s="891"/>
      <c r="I412" s="891"/>
      <c r="J412" s="891"/>
      <c r="K412" s="891"/>
      <c r="L412" s="891"/>
      <c r="M412" s="1036"/>
      <c r="N412" s="1036"/>
      <c r="O412" s="1036"/>
      <c r="P412" s="1036"/>
      <c r="Q412" s="891"/>
      <c r="R412" s="891"/>
      <c r="S412" s="891"/>
      <c r="T412" s="891"/>
      <c r="U412" s="891"/>
      <c r="V412" s="891"/>
      <c r="W412" s="891"/>
      <c r="X412" s="891"/>
      <c r="Y412" s="891"/>
      <c r="Z412" s="891"/>
      <c r="AA412" s="891"/>
    </row>
    <row r="413" spans="1:27" ht="15.75" customHeight="1">
      <c r="A413" s="891"/>
      <c r="B413" s="891"/>
      <c r="C413" s="891"/>
      <c r="D413" s="891"/>
      <c r="E413" s="891"/>
      <c r="F413" s="891"/>
      <c r="G413" s="891"/>
      <c r="H413" s="891"/>
      <c r="I413" s="891"/>
      <c r="J413" s="891"/>
      <c r="K413" s="891"/>
      <c r="L413" s="891"/>
      <c r="M413" s="1036"/>
      <c r="N413" s="1036"/>
      <c r="O413" s="1036"/>
      <c r="P413" s="1036"/>
      <c r="Q413" s="891"/>
      <c r="R413" s="891"/>
      <c r="S413" s="891"/>
      <c r="T413" s="891"/>
      <c r="U413" s="891"/>
      <c r="V413" s="891"/>
      <c r="W413" s="891"/>
      <c r="X413" s="891"/>
      <c r="Y413" s="891"/>
      <c r="Z413" s="891"/>
      <c r="AA413" s="891"/>
    </row>
    <row r="414" spans="1:27" ht="15.75" customHeight="1">
      <c r="A414" s="891"/>
      <c r="B414" s="891"/>
      <c r="C414" s="891"/>
      <c r="D414" s="891"/>
      <c r="E414" s="891"/>
      <c r="F414" s="891"/>
      <c r="G414" s="891"/>
      <c r="H414" s="891"/>
      <c r="I414" s="891"/>
      <c r="J414" s="891"/>
      <c r="K414" s="891"/>
      <c r="L414" s="891"/>
      <c r="M414" s="1036"/>
      <c r="N414" s="1036"/>
      <c r="O414" s="1036"/>
      <c r="P414" s="1036"/>
      <c r="Q414" s="891"/>
      <c r="R414" s="891"/>
      <c r="S414" s="891"/>
      <c r="T414" s="891"/>
      <c r="U414" s="891"/>
      <c r="V414" s="891"/>
      <c r="W414" s="891"/>
      <c r="X414" s="891"/>
      <c r="Y414" s="891"/>
      <c r="Z414" s="891"/>
      <c r="AA414" s="891"/>
    </row>
    <row r="415" spans="1:27" ht="15.75" customHeight="1">
      <c r="A415" s="891"/>
      <c r="B415" s="891"/>
      <c r="C415" s="891"/>
      <c r="D415" s="891"/>
      <c r="E415" s="891"/>
      <c r="F415" s="891"/>
      <c r="G415" s="891"/>
      <c r="H415" s="891"/>
      <c r="I415" s="891"/>
      <c r="J415" s="891"/>
      <c r="K415" s="891"/>
      <c r="L415" s="891"/>
      <c r="M415" s="1036"/>
      <c r="N415" s="1036"/>
      <c r="O415" s="1036"/>
      <c r="P415" s="1036"/>
      <c r="Q415" s="891"/>
      <c r="R415" s="891"/>
      <c r="S415" s="891"/>
      <c r="T415" s="891"/>
      <c r="U415" s="891"/>
      <c r="V415" s="891"/>
      <c r="W415" s="891"/>
      <c r="X415" s="891"/>
      <c r="Y415" s="891"/>
      <c r="Z415" s="891"/>
      <c r="AA415" s="891"/>
    </row>
    <row r="416" spans="1:27" ht="15.75" customHeight="1">
      <c r="A416" s="891"/>
      <c r="B416" s="891"/>
      <c r="C416" s="891"/>
      <c r="D416" s="891"/>
      <c r="E416" s="891"/>
      <c r="F416" s="891"/>
      <c r="G416" s="891"/>
      <c r="H416" s="891"/>
      <c r="I416" s="891"/>
      <c r="J416" s="891"/>
      <c r="K416" s="891"/>
      <c r="L416" s="891"/>
      <c r="M416" s="1036"/>
      <c r="N416" s="1036"/>
      <c r="O416" s="1036"/>
      <c r="P416" s="1036"/>
      <c r="Q416" s="891"/>
      <c r="R416" s="891"/>
      <c r="S416" s="891"/>
      <c r="T416" s="891"/>
      <c r="U416" s="891"/>
      <c r="V416" s="891"/>
      <c r="W416" s="891"/>
      <c r="X416" s="891"/>
      <c r="Y416" s="891"/>
      <c r="Z416" s="891"/>
      <c r="AA416" s="891"/>
    </row>
    <row r="417" spans="1:27" ht="15.75" customHeight="1">
      <c r="A417" s="891"/>
      <c r="B417" s="891"/>
      <c r="C417" s="891"/>
      <c r="D417" s="891"/>
      <c r="E417" s="891"/>
      <c r="F417" s="891"/>
      <c r="G417" s="891"/>
      <c r="H417" s="891"/>
      <c r="I417" s="891"/>
      <c r="J417" s="891"/>
      <c r="K417" s="891"/>
      <c r="L417" s="891"/>
      <c r="M417" s="1036"/>
      <c r="N417" s="1036"/>
      <c r="O417" s="1036"/>
      <c r="P417" s="1036"/>
      <c r="Q417" s="891"/>
      <c r="R417" s="891"/>
      <c r="S417" s="891"/>
      <c r="T417" s="891"/>
      <c r="U417" s="891"/>
      <c r="V417" s="891"/>
      <c r="W417" s="891"/>
      <c r="X417" s="891"/>
      <c r="Y417" s="891"/>
      <c r="Z417" s="891"/>
      <c r="AA417" s="891"/>
    </row>
    <row r="418" spans="1:27" ht="15.75" customHeight="1">
      <c r="A418" s="891"/>
      <c r="B418" s="891"/>
      <c r="C418" s="891"/>
      <c r="D418" s="891"/>
      <c r="E418" s="891"/>
      <c r="F418" s="891"/>
      <c r="G418" s="891"/>
      <c r="H418" s="891"/>
      <c r="I418" s="891"/>
      <c r="J418" s="891"/>
      <c r="K418" s="891"/>
      <c r="L418" s="891"/>
      <c r="M418" s="1036"/>
      <c r="N418" s="1036"/>
      <c r="O418" s="1036"/>
      <c r="P418" s="1036"/>
      <c r="Q418" s="891"/>
      <c r="R418" s="891"/>
      <c r="S418" s="891"/>
      <c r="T418" s="891"/>
      <c r="U418" s="891"/>
      <c r="V418" s="891"/>
      <c r="W418" s="891"/>
      <c r="X418" s="891"/>
      <c r="Y418" s="891"/>
      <c r="Z418" s="891"/>
      <c r="AA418" s="891"/>
    </row>
    <row r="419" spans="1:27" ht="15.75" customHeight="1">
      <c r="A419" s="891"/>
      <c r="B419" s="891"/>
      <c r="C419" s="891"/>
      <c r="D419" s="891"/>
      <c r="E419" s="891"/>
      <c r="F419" s="891"/>
      <c r="G419" s="891"/>
      <c r="H419" s="891"/>
      <c r="I419" s="891"/>
      <c r="J419" s="891"/>
      <c r="K419" s="891"/>
      <c r="L419" s="891"/>
      <c r="M419" s="1036"/>
      <c r="N419" s="1036"/>
      <c r="O419" s="1036"/>
      <c r="P419" s="1036"/>
      <c r="Q419" s="891"/>
      <c r="R419" s="891"/>
      <c r="S419" s="891"/>
      <c r="T419" s="891"/>
      <c r="U419" s="891"/>
      <c r="V419" s="891"/>
      <c r="W419" s="891"/>
      <c r="X419" s="891"/>
      <c r="Y419" s="891"/>
      <c r="Z419" s="891"/>
      <c r="AA419" s="891"/>
    </row>
    <row r="420" spans="1:27" ht="15.75" customHeight="1">
      <c r="A420" s="891"/>
      <c r="B420" s="891"/>
      <c r="C420" s="891"/>
      <c r="D420" s="891"/>
      <c r="E420" s="891"/>
      <c r="F420" s="891"/>
      <c r="G420" s="891"/>
      <c r="H420" s="891"/>
      <c r="I420" s="891"/>
      <c r="J420" s="891"/>
      <c r="K420" s="891"/>
      <c r="L420" s="891"/>
      <c r="M420" s="1036"/>
      <c r="N420" s="1036"/>
      <c r="O420" s="1036"/>
      <c r="P420" s="1036"/>
      <c r="Q420" s="891"/>
      <c r="R420" s="891"/>
      <c r="S420" s="891"/>
      <c r="T420" s="891"/>
      <c r="U420" s="891"/>
      <c r="V420" s="891"/>
      <c r="W420" s="891"/>
      <c r="X420" s="891"/>
      <c r="Y420" s="891"/>
      <c r="Z420" s="891"/>
      <c r="AA420" s="891"/>
    </row>
    <row r="421" spans="1:27" ht="15.75" customHeight="1">
      <c r="A421" s="891"/>
      <c r="B421" s="891"/>
      <c r="C421" s="891"/>
      <c r="D421" s="891"/>
      <c r="E421" s="891"/>
      <c r="F421" s="891"/>
      <c r="G421" s="891"/>
      <c r="H421" s="891"/>
      <c r="I421" s="891"/>
      <c r="J421" s="891"/>
      <c r="K421" s="891"/>
      <c r="L421" s="891"/>
      <c r="M421" s="1036"/>
      <c r="N421" s="1036"/>
      <c r="O421" s="1036"/>
      <c r="P421" s="1036"/>
      <c r="Q421" s="891"/>
      <c r="R421" s="891"/>
      <c r="S421" s="891"/>
      <c r="T421" s="891"/>
      <c r="U421" s="891"/>
      <c r="V421" s="891"/>
      <c r="W421" s="891"/>
      <c r="X421" s="891"/>
      <c r="Y421" s="891"/>
      <c r="Z421" s="891"/>
      <c r="AA421" s="891"/>
    </row>
    <row r="422" spans="1:27" ht="15.75" customHeight="1">
      <c r="A422" s="891"/>
      <c r="B422" s="891"/>
      <c r="C422" s="891"/>
      <c r="D422" s="891"/>
      <c r="E422" s="891"/>
      <c r="F422" s="891"/>
      <c r="G422" s="891"/>
      <c r="H422" s="891"/>
      <c r="I422" s="891"/>
      <c r="J422" s="891"/>
      <c r="K422" s="891"/>
      <c r="L422" s="891"/>
      <c r="M422" s="1036"/>
      <c r="N422" s="1036"/>
      <c r="O422" s="1036"/>
      <c r="P422" s="1036"/>
      <c r="Q422" s="891"/>
      <c r="R422" s="891"/>
      <c r="S422" s="891"/>
      <c r="T422" s="891"/>
      <c r="U422" s="891"/>
      <c r="V422" s="891"/>
      <c r="W422" s="891"/>
      <c r="X422" s="891"/>
      <c r="Y422" s="891"/>
      <c r="Z422" s="891"/>
      <c r="AA422" s="891"/>
    </row>
    <row r="423" spans="1:27" ht="15.75" customHeight="1">
      <c r="A423" s="891"/>
      <c r="B423" s="891"/>
      <c r="C423" s="891"/>
      <c r="D423" s="891"/>
      <c r="E423" s="891"/>
      <c r="F423" s="891"/>
      <c r="G423" s="891"/>
      <c r="H423" s="891"/>
      <c r="I423" s="891"/>
      <c r="J423" s="891"/>
      <c r="K423" s="891"/>
      <c r="L423" s="891"/>
      <c r="M423" s="1036"/>
      <c r="N423" s="1036"/>
      <c r="O423" s="1036"/>
      <c r="P423" s="1036"/>
      <c r="Q423" s="891"/>
      <c r="R423" s="891"/>
      <c r="S423" s="891"/>
      <c r="T423" s="891"/>
      <c r="U423" s="891"/>
      <c r="V423" s="891"/>
      <c r="W423" s="891"/>
      <c r="X423" s="891"/>
      <c r="Y423" s="891"/>
      <c r="Z423" s="891"/>
      <c r="AA423" s="891"/>
    </row>
    <row r="424" spans="1:27" ht="15.75" customHeight="1">
      <c r="A424" s="891"/>
      <c r="B424" s="891"/>
      <c r="C424" s="891"/>
      <c r="D424" s="891"/>
      <c r="E424" s="891"/>
      <c r="F424" s="891"/>
      <c r="G424" s="891"/>
      <c r="H424" s="891"/>
      <c r="I424" s="891"/>
      <c r="J424" s="891"/>
      <c r="K424" s="891"/>
      <c r="L424" s="891"/>
      <c r="M424" s="1036"/>
      <c r="N424" s="1036"/>
      <c r="O424" s="1036"/>
      <c r="P424" s="1036"/>
      <c r="Q424" s="891"/>
      <c r="R424" s="891"/>
      <c r="S424" s="891"/>
      <c r="T424" s="891"/>
      <c r="U424" s="891"/>
      <c r="V424" s="891"/>
      <c r="W424" s="891"/>
      <c r="X424" s="891"/>
      <c r="Y424" s="891"/>
      <c r="Z424" s="891"/>
      <c r="AA424" s="891"/>
    </row>
    <row r="425" spans="1:27" ht="15.75" customHeight="1">
      <c r="A425" s="891"/>
      <c r="B425" s="891"/>
      <c r="C425" s="891"/>
      <c r="D425" s="891"/>
      <c r="E425" s="891"/>
      <c r="F425" s="891"/>
      <c r="G425" s="891"/>
      <c r="H425" s="891"/>
      <c r="I425" s="891"/>
      <c r="J425" s="891"/>
      <c r="K425" s="891"/>
      <c r="L425" s="891"/>
      <c r="M425" s="1036"/>
      <c r="N425" s="1036"/>
      <c r="O425" s="1036"/>
      <c r="P425" s="1036"/>
      <c r="Q425" s="891"/>
      <c r="R425" s="891"/>
      <c r="S425" s="891"/>
      <c r="T425" s="891"/>
      <c r="U425" s="891"/>
      <c r="V425" s="891"/>
      <c r="W425" s="891"/>
      <c r="X425" s="891"/>
      <c r="Y425" s="891"/>
      <c r="Z425" s="891"/>
      <c r="AA425" s="891"/>
    </row>
    <row r="426" spans="1:27" ht="15.75" customHeight="1">
      <c r="A426" s="891"/>
      <c r="B426" s="891"/>
      <c r="C426" s="891"/>
      <c r="D426" s="891"/>
      <c r="E426" s="891"/>
      <c r="F426" s="891"/>
      <c r="G426" s="891"/>
      <c r="H426" s="891"/>
      <c r="I426" s="891"/>
      <c r="J426" s="891"/>
      <c r="K426" s="891"/>
      <c r="L426" s="891"/>
      <c r="M426" s="1036"/>
      <c r="N426" s="1036"/>
      <c r="O426" s="1036"/>
      <c r="P426" s="1036"/>
      <c r="Q426" s="891"/>
      <c r="R426" s="891"/>
      <c r="S426" s="891"/>
      <c r="T426" s="891"/>
      <c r="U426" s="891"/>
      <c r="V426" s="891"/>
      <c r="W426" s="891"/>
      <c r="X426" s="891"/>
      <c r="Y426" s="891"/>
      <c r="Z426" s="891"/>
      <c r="AA426" s="891"/>
    </row>
    <row r="427" spans="1:27" ht="15.75" customHeight="1">
      <c r="A427" s="891"/>
      <c r="B427" s="891"/>
      <c r="C427" s="891"/>
      <c r="D427" s="891"/>
      <c r="E427" s="891"/>
      <c r="F427" s="891"/>
      <c r="G427" s="891"/>
      <c r="H427" s="891"/>
      <c r="I427" s="891"/>
      <c r="J427" s="891"/>
      <c r="K427" s="891"/>
      <c r="L427" s="891"/>
      <c r="M427" s="1036"/>
      <c r="N427" s="1036"/>
      <c r="O427" s="1036"/>
      <c r="P427" s="1036"/>
      <c r="Q427" s="891"/>
      <c r="R427" s="891"/>
      <c r="S427" s="891"/>
      <c r="T427" s="891"/>
      <c r="U427" s="891"/>
      <c r="V427" s="891"/>
      <c r="W427" s="891"/>
      <c r="X427" s="891"/>
      <c r="Y427" s="891"/>
      <c r="Z427" s="891"/>
      <c r="AA427" s="891"/>
    </row>
    <row r="428" spans="1:27" ht="15.75" customHeight="1">
      <c r="A428" s="891"/>
      <c r="B428" s="891"/>
      <c r="C428" s="891"/>
      <c r="D428" s="891"/>
      <c r="E428" s="891"/>
      <c r="F428" s="891"/>
      <c r="G428" s="891"/>
      <c r="H428" s="891"/>
      <c r="I428" s="891"/>
      <c r="J428" s="891"/>
      <c r="K428" s="891"/>
      <c r="L428" s="891"/>
      <c r="M428" s="1036"/>
      <c r="N428" s="1036"/>
      <c r="O428" s="1036"/>
      <c r="P428" s="1036"/>
      <c r="Q428" s="891"/>
      <c r="R428" s="891"/>
      <c r="S428" s="891"/>
      <c r="T428" s="891"/>
      <c r="U428" s="891"/>
      <c r="V428" s="891"/>
      <c r="W428" s="891"/>
      <c r="X428" s="891"/>
      <c r="Y428" s="891"/>
      <c r="Z428" s="891"/>
      <c r="AA428" s="891"/>
    </row>
    <row r="429" spans="1:27" ht="15.75" customHeight="1">
      <c r="A429" s="891"/>
      <c r="B429" s="891"/>
      <c r="C429" s="891"/>
      <c r="D429" s="891"/>
      <c r="E429" s="891"/>
      <c r="F429" s="891"/>
      <c r="G429" s="891"/>
      <c r="H429" s="891"/>
      <c r="I429" s="891"/>
      <c r="J429" s="891"/>
      <c r="K429" s="891"/>
      <c r="L429" s="891"/>
      <c r="M429" s="1036"/>
      <c r="N429" s="1036"/>
      <c r="O429" s="1036"/>
      <c r="P429" s="1036"/>
      <c r="Q429" s="891"/>
      <c r="R429" s="891"/>
      <c r="S429" s="891"/>
      <c r="T429" s="891"/>
      <c r="U429" s="891"/>
      <c r="V429" s="891"/>
      <c r="W429" s="891"/>
      <c r="X429" s="891"/>
      <c r="Y429" s="891"/>
      <c r="Z429" s="891"/>
      <c r="AA429" s="891"/>
    </row>
    <row r="430" spans="1:27" ht="15.75" customHeight="1">
      <c r="A430" s="891"/>
      <c r="B430" s="891"/>
      <c r="C430" s="891"/>
      <c r="D430" s="891"/>
      <c r="E430" s="891"/>
      <c r="F430" s="891"/>
      <c r="G430" s="891"/>
      <c r="H430" s="891"/>
      <c r="I430" s="891"/>
      <c r="J430" s="891"/>
      <c r="K430" s="891"/>
      <c r="L430" s="891"/>
      <c r="M430" s="1036"/>
      <c r="N430" s="1036"/>
      <c r="O430" s="1036"/>
      <c r="P430" s="1036"/>
      <c r="Q430" s="891"/>
      <c r="R430" s="891"/>
      <c r="S430" s="891"/>
      <c r="T430" s="891"/>
      <c r="U430" s="891"/>
      <c r="V430" s="891"/>
      <c r="W430" s="891"/>
      <c r="X430" s="891"/>
      <c r="Y430" s="891"/>
      <c r="Z430" s="891"/>
      <c r="AA430" s="891"/>
    </row>
    <row r="431" spans="1:27" ht="15.75" customHeight="1">
      <c r="A431" s="891"/>
      <c r="B431" s="891"/>
      <c r="C431" s="891"/>
      <c r="D431" s="891"/>
      <c r="E431" s="891"/>
      <c r="F431" s="891"/>
      <c r="G431" s="891"/>
      <c r="H431" s="891"/>
      <c r="I431" s="891"/>
      <c r="J431" s="891"/>
      <c r="K431" s="891"/>
      <c r="L431" s="891"/>
      <c r="M431" s="1036"/>
      <c r="N431" s="1036"/>
      <c r="O431" s="1036"/>
      <c r="P431" s="1036"/>
      <c r="Q431" s="891"/>
      <c r="R431" s="891"/>
      <c r="S431" s="891"/>
      <c r="T431" s="891"/>
      <c r="U431" s="891"/>
      <c r="V431" s="891"/>
      <c r="W431" s="891"/>
      <c r="X431" s="891"/>
      <c r="Y431" s="891"/>
      <c r="Z431" s="891"/>
      <c r="AA431" s="891"/>
    </row>
    <row r="432" spans="1:27" ht="15.75" customHeight="1">
      <c r="A432" s="891"/>
      <c r="B432" s="891"/>
      <c r="C432" s="891"/>
      <c r="D432" s="891"/>
      <c r="E432" s="891"/>
      <c r="F432" s="891"/>
      <c r="G432" s="891"/>
      <c r="H432" s="891"/>
      <c r="I432" s="891"/>
      <c r="J432" s="891"/>
      <c r="K432" s="891"/>
      <c r="L432" s="891"/>
      <c r="M432" s="1036"/>
      <c r="N432" s="1036"/>
      <c r="O432" s="1036"/>
      <c r="P432" s="1036"/>
      <c r="Q432" s="891"/>
      <c r="R432" s="891"/>
      <c r="S432" s="891"/>
      <c r="T432" s="891"/>
      <c r="U432" s="891"/>
      <c r="V432" s="891"/>
      <c r="W432" s="891"/>
      <c r="X432" s="891"/>
      <c r="Y432" s="891"/>
      <c r="Z432" s="891"/>
      <c r="AA432" s="891"/>
    </row>
    <row r="433" spans="1:27" ht="15.75" customHeight="1">
      <c r="A433" s="891"/>
      <c r="B433" s="891"/>
      <c r="C433" s="891"/>
      <c r="D433" s="891"/>
      <c r="E433" s="891"/>
      <c r="F433" s="891"/>
      <c r="G433" s="891"/>
      <c r="H433" s="891"/>
      <c r="I433" s="891"/>
      <c r="J433" s="891"/>
      <c r="K433" s="891"/>
      <c r="L433" s="891"/>
      <c r="M433" s="1036"/>
      <c r="N433" s="1036"/>
      <c r="O433" s="1036"/>
      <c r="P433" s="1036"/>
      <c r="Q433" s="891"/>
      <c r="R433" s="891"/>
      <c r="S433" s="891"/>
      <c r="T433" s="891"/>
      <c r="U433" s="891"/>
      <c r="V433" s="891"/>
      <c r="W433" s="891"/>
      <c r="X433" s="891"/>
      <c r="Y433" s="891"/>
      <c r="Z433" s="891"/>
      <c r="AA433" s="891"/>
    </row>
    <row r="434" spans="1:27" ht="15.75" customHeight="1">
      <c r="A434" s="891"/>
      <c r="B434" s="891"/>
      <c r="C434" s="891"/>
      <c r="D434" s="891"/>
      <c r="E434" s="891"/>
      <c r="F434" s="891"/>
      <c r="G434" s="891"/>
      <c r="H434" s="891"/>
      <c r="I434" s="891"/>
      <c r="J434" s="891"/>
      <c r="K434" s="891"/>
      <c r="L434" s="891"/>
      <c r="M434" s="1036"/>
      <c r="N434" s="1036"/>
      <c r="O434" s="1036"/>
      <c r="P434" s="1036"/>
      <c r="Q434" s="891"/>
      <c r="R434" s="891"/>
      <c r="S434" s="891"/>
      <c r="T434" s="891"/>
      <c r="U434" s="891"/>
      <c r="V434" s="891"/>
      <c r="W434" s="891"/>
      <c r="X434" s="891"/>
      <c r="Y434" s="891"/>
      <c r="Z434" s="891"/>
      <c r="AA434" s="891"/>
    </row>
    <row r="435" spans="1:27" ht="15.75" customHeight="1">
      <c r="A435" s="891"/>
      <c r="B435" s="891"/>
      <c r="C435" s="891"/>
      <c r="D435" s="891"/>
      <c r="E435" s="891"/>
      <c r="F435" s="891"/>
      <c r="G435" s="891"/>
      <c r="H435" s="891"/>
      <c r="I435" s="891"/>
      <c r="J435" s="891"/>
      <c r="K435" s="891"/>
      <c r="L435" s="891"/>
      <c r="M435" s="1036"/>
      <c r="N435" s="1036"/>
      <c r="O435" s="1036"/>
      <c r="P435" s="1036"/>
      <c r="Q435" s="891"/>
      <c r="R435" s="891"/>
      <c r="S435" s="891"/>
      <c r="T435" s="891"/>
      <c r="U435" s="891"/>
      <c r="V435" s="891"/>
      <c r="W435" s="891"/>
      <c r="X435" s="891"/>
      <c r="Y435" s="891"/>
      <c r="Z435" s="891"/>
      <c r="AA435" s="891"/>
    </row>
    <row r="436" spans="1:27" ht="15.75" customHeight="1">
      <c r="A436" s="891"/>
      <c r="B436" s="891"/>
      <c r="C436" s="891"/>
      <c r="D436" s="891"/>
      <c r="E436" s="891"/>
      <c r="F436" s="891"/>
      <c r="G436" s="891"/>
      <c r="H436" s="891"/>
      <c r="I436" s="891"/>
      <c r="J436" s="891"/>
      <c r="K436" s="891"/>
      <c r="L436" s="891"/>
      <c r="M436" s="1036"/>
      <c r="N436" s="1036"/>
      <c r="O436" s="1036"/>
      <c r="P436" s="1036"/>
      <c r="Q436" s="891"/>
      <c r="R436" s="891"/>
      <c r="S436" s="891"/>
      <c r="T436" s="891"/>
      <c r="U436" s="891"/>
      <c r="V436" s="891"/>
      <c r="W436" s="891"/>
      <c r="X436" s="891"/>
      <c r="Y436" s="891"/>
      <c r="Z436" s="891"/>
      <c r="AA436" s="891"/>
    </row>
    <row r="437" spans="1:27" ht="15.75" customHeight="1">
      <c r="A437" s="891"/>
      <c r="B437" s="891"/>
      <c r="C437" s="891"/>
      <c r="D437" s="891"/>
      <c r="E437" s="891"/>
      <c r="F437" s="891"/>
      <c r="G437" s="891"/>
      <c r="H437" s="891"/>
      <c r="I437" s="891"/>
      <c r="J437" s="891"/>
      <c r="K437" s="891"/>
      <c r="L437" s="891"/>
      <c r="M437" s="1036"/>
      <c r="N437" s="1036"/>
      <c r="O437" s="1036"/>
      <c r="P437" s="1036"/>
      <c r="Q437" s="891"/>
      <c r="R437" s="891"/>
      <c r="S437" s="891"/>
      <c r="T437" s="891"/>
      <c r="U437" s="891"/>
      <c r="V437" s="891"/>
      <c r="W437" s="891"/>
      <c r="X437" s="891"/>
      <c r="Y437" s="891"/>
      <c r="Z437" s="891"/>
      <c r="AA437" s="891"/>
    </row>
    <row r="438" spans="1:27" ht="15.75" customHeight="1">
      <c r="A438" s="891"/>
      <c r="B438" s="891"/>
      <c r="C438" s="891"/>
      <c r="D438" s="891"/>
      <c r="E438" s="891"/>
      <c r="F438" s="891"/>
      <c r="G438" s="891"/>
      <c r="H438" s="891"/>
      <c r="I438" s="891"/>
      <c r="J438" s="891"/>
      <c r="K438" s="891"/>
      <c r="L438" s="891"/>
      <c r="M438" s="1036"/>
      <c r="N438" s="1036"/>
      <c r="O438" s="1036"/>
      <c r="P438" s="1036"/>
      <c r="Q438" s="891"/>
      <c r="R438" s="891"/>
      <c r="S438" s="891"/>
      <c r="T438" s="891"/>
      <c r="U438" s="891"/>
      <c r="V438" s="891"/>
      <c r="W438" s="891"/>
      <c r="X438" s="891"/>
      <c r="Y438" s="891"/>
      <c r="Z438" s="891"/>
      <c r="AA438" s="891"/>
    </row>
    <row r="439" spans="1:27" ht="15.75" customHeight="1">
      <c r="A439" s="891"/>
      <c r="B439" s="891"/>
      <c r="C439" s="891"/>
      <c r="D439" s="891"/>
      <c r="E439" s="891"/>
      <c r="F439" s="891"/>
      <c r="G439" s="891"/>
      <c r="H439" s="891"/>
      <c r="I439" s="891"/>
      <c r="J439" s="891"/>
      <c r="K439" s="891"/>
      <c r="L439" s="891"/>
      <c r="M439" s="1036"/>
      <c r="N439" s="1036"/>
      <c r="O439" s="1036"/>
      <c r="P439" s="1036"/>
      <c r="Q439" s="891"/>
      <c r="R439" s="891"/>
      <c r="S439" s="891"/>
      <c r="T439" s="891"/>
      <c r="U439" s="891"/>
      <c r="V439" s="891"/>
      <c r="W439" s="891"/>
      <c r="X439" s="891"/>
      <c r="Y439" s="891"/>
      <c r="Z439" s="891"/>
      <c r="AA439" s="891"/>
    </row>
    <row r="440" spans="1:27" ht="15.75" customHeight="1">
      <c r="A440" s="891"/>
      <c r="B440" s="891"/>
      <c r="C440" s="891"/>
      <c r="D440" s="891"/>
      <c r="E440" s="891"/>
      <c r="F440" s="891"/>
      <c r="G440" s="891"/>
      <c r="H440" s="891"/>
      <c r="I440" s="891"/>
      <c r="J440" s="891"/>
      <c r="K440" s="891"/>
      <c r="L440" s="891"/>
      <c r="M440" s="1036"/>
      <c r="N440" s="1036"/>
      <c r="O440" s="1036"/>
      <c r="P440" s="1036"/>
      <c r="Q440" s="891"/>
      <c r="R440" s="891"/>
      <c r="S440" s="891"/>
      <c r="T440" s="891"/>
      <c r="U440" s="891"/>
      <c r="V440" s="891"/>
      <c r="W440" s="891"/>
      <c r="X440" s="891"/>
      <c r="Y440" s="891"/>
      <c r="Z440" s="891"/>
      <c r="AA440" s="891"/>
    </row>
    <row r="441" spans="1:27" ht="15.75" customHeight="1">
      <c r="A441" s="891"/>
      <c r="B441" s="891"/>
      <c r="C441" s="891"/>
      <c r="D441" s="891"/>
      <c r="E441" s="891"/>
      <c r="F441" s="891"/>
      <c r="G441" s="891"/>
      <c r="H441" s="891"/>
      <c r="I441" s="891"/>
      <c r="J441" s="891"/>
      <c r="K441" s="891"/>
      <c r="L441" s="891"/>
      <c r="M441" s="1036"/>
      <c r="N441" s="1036"/>
      <c r="O441" s="1036"/>
      <c r="P441" s="1036"/>
      <c r="Q441" s="891"/>
      <c r="R441" s="891"/>
      <c r="S441" s="891"/>
      <c r="T441" s="891"/>
      <c r="U441" s="891"/>
      <c r="V441" s="891"/>
      <c r="W441" s="891"/>
      <c r="X441" s="891"/>
      <c r="Y441" s="891"/>
      <c r="Z441" s="891"/>
      <c r="AA441" s="891"/>
    </row>
    <row r="442" spans="1:27" ht="15.75" customHeight="1">
      <c r="A442" s="891"/>
      <c r="B442" s="891"/>
      <c r="C442" s="891"/>
      <c r="D442" s="891"/>
      <c r="E442" s="891"/>
      <c r="F442" s="891"/>
      <c r="G442" s="891"/>
      <c r="H442" s="891"/>
      <c r="I442" s="891"/>
      <c r="J442" s="891"/>
      <c r="K442" s="891"/>
      <c r="L442" s="891"/>
      <c r="M442" s="1036"/>
      <c r="N442" s="1036"/>
      <c r="O442" s="1036"/>
      <c r="P442" s="1036"/>
      <c r="Q442" s="891"/>
      <c r="R442" s="891"/>
      <c r="S442" s="891"/>
      <c r="T442" s="891"/>
      <c r="U442" s="891"/>
      <c r="V442" s="891"/>
      <c r="W442" s="891"/>
      <c r="X442" s="891"/>
      <c r="Y442" s="891"/>
      <c r="Z442" s="891"/>
      <c r="AA442" s="891"/>
    </row>
    <row r="443" spans="1:27" ht="15.75" customHeight="1">
      <c r="A443" s="891"/>
      <c r="B443" s="891"/>
      <c r="C443" s="891"/>
      <c r="D443" s="891"/>
      <c r="E443" s="891"/>
      <c r="F443" s="891"/>
      <c r="G443" s="891"/>
      <c r="H443" s="891"/>
      <c r="I443" s="891"/>
      <c r="J443" s="891"/>
      <c r="K443" s="891"/>
      <c r="L443" s="891"/>
      <c r="M443" s="1036"/>
      <c r="N443" s="1036"/>
      <c r="O443" s="1036"/>
      <c r="P443" s="1036"/>
      <c r="Q443" s="891"/>
      <c r="R443" s="891"/>
      <c r="S443" s="891"/>
      <c r="T443" s="891"/>
      <c r="U443" s="891"/>
      <c r="V443" s="891"/>
      <c r="W443" s="891"/>
      <c r="X443" s="891"/>
      <c r="Y443" s="891"/>
      <c r="Z443" s="891"/>
      <c r="AA443" s="891"/>
    </row>
    <row r="444" spans="1:27" ht="15.75" customHeight="1">
      <c r="A444" s="891"/>
      <c r="B444" s="891"/>
      <c r="C444" s="891"/>
      <c r="D444" s="891"/>
      <c r="E444" s="891"/>
      <c r="F444" s="891"/>
      <c r="G444" s="891"/>
      <c r="H444" s="891"/>
      <c r="I444" s="891"/>
      <c r="J444" s="891"/>
      <c r="K444" s="891"/>
      <c r="L444" s="891"/>
      <c r="M444" s="1036"/>
      <c r="N444" s="1036"/>
      <c r="O444" s="1036"/>
      <c r="P444" s="1036"/>
      <c r="Q444" s="891"/>
      <c r="R444" s="891"/>
      <c r="S444" s="891"/>
      <c r="T444" s="891"/>
      <c r="U444" s="891"/>
      <c r="V444" s="891"/>
      <c r="W444" s="891"/>
      <c r="X444" s="891"/>
      <c r="Y444" s="891"/>
      <c r="Z444" s="891"/>
      <c r="AA444" s="891"/>
    </row>
    <row r="445" spans="1:27" ht="15.75" customHeight="1">
      <c r="A445" s="891"/>
      <c r="B445" s="891"/>
      <c r="C445" s="891"/>
      <c r="D445" s="891"/>
      <c r="E445" s="891"/>
      <c r="F445" s="891"/>
      <c r="G445" s="891"/>
      <c r="H445" s="891"/>
      <c r="I445" s="891"/>
      <c r="J445" s="891"/>
      <c r="K445" s="891"/>
      <c r="L445" s="891"/>
      <c r="M445" s="1036"/>
      <c r="N445" s="1036"/>
      <c r="O445" s="1036"/>
      <c r="P445" s="1036"/>
      <c r="Q445" s="891"/>
      <c r="R445" s="891"/>
      <c r="S445" s="891"/>
      <c r="T445" s="891"/>
      <c r="U445" s="891"/>
      <c r="V445" s="891"/>
      <c r="W445" s="891"/>
      <c r="X445" s="891"/>
      <c r="Y445" s="891"/>
      <c r="Z445" s="891"/>
      <c r="AA445" s="891"/>
    </row>
    <row r="446" spans="1:27" ht="15.75" customHeight="1">
      <c r="A446" s="891"/>
      <c r="B446" s="891"/>
      <c r="C446" s="891"/>
      <c r="D446" s="891"/>
      <c r="E446" s="891"/>
      <c r="F446" s="891"/>
      <c r="G446" s="891"/>
      <c r="H446" s="891"/>
      <c r="I446" s="891"/>
      <c r="J446" s="891"/>
      <c r="K446" s="891"/>
      <c r="L446" s="891"/>
      <c r="M446" s="1036"/>
      <c r="N446" s="1036"/>
      <c r="O446" s="1036"/>
      <c r="P446" s="1036"/>
      <c r="Q446" s="891"/>
      <c r="R446" s="891"/>
      <c r="S446" s="891"/>
      <c r="T446" s="891"/>
      <c r="U446" s="891"/>
      <c r="V446" s="891"/>
      <c r="W446" s="891"/>
      <c r="X446" s="891"/>
      <c r="Y446" s="891"/>
      <c r="Z446" s="891"/>
      <c r="AA446" s="891"/>
    </row>
    <row r="447" spans="1:27" ht="15.75" customHeight="1">
      <c r="A447" s="891"/>
      <c r="B447" s="891"/>
      <c r="C447" s="891"/>
      <c r="D447" s="891"/>
      <c r="E447" s="891"/>
      <c r="F447" s="891"/>
      <c r="G447" s="891"/>
      <c r="H447" s="891"/>
      <c r="I447" s="891"/>
      <c r="J447" s="891"/>
      <c r="K447" s="891"/>
      <c r="L447" s="891"/>
      <c r="M447" s="1036"/>
      <c r="N447" s="1036"/>
      <c r="O447" s="1036"/>
      <c r="P447" s="1036"/>
      <c r="Q447" s="891"/>
      <c r="R447" s="891"/>
      <c r="S447" s="891"/>
      <c r="T447" s="891"/>
      <c r="U447" s="891"/>
      <c r="V447" s="891"/>
      <c r="W447" s="891"/>
      <c r="X447" s="891"/>
      <c r="Y447" s="891"/>
      <c r="Z447" s="891"/>
      <c r="AA447" s="891"/>
    </row>
    <row r="448" spans="1:27" ht="15.75" customHeight="1">
      <c r="A448" s="891"/>
      <c r="B448" s="891"/>
      <c r="C448" s="891"/>
      <c r="D448" s="891"/>
      <c r="E448" s="891"/>
      <c r="F448" s="891"/>
      <c r="G448" s="891"/>
      <c r="H448" s="891"/>
      <c r="I448" s="891"/>
      <c r="J448" s="891"/>
      <c r="K448" s="891"/>
      <c r="L448" s="891"/>
      <c r="M448" s="1036"/>
      <c r="N448" s="1036"/>
      <c r="O448" s="1036"/>
      <c r="P448" s="1036"/>
      <c r="Q448" s="891"/>
      <c r="R448" s="891"/>
      <c r="S448" s="891"/>
      <c r="T448" s="891"/>
      <c r="U448" s="891"/>
      <c r="V448" s="891"/>
      <c r="W448" s="891"/>
      <c r="X448" s="891"/>
      <c r="Y448" s="891"/>
      <c r="Z448" s="891"/>
      <c r="AA448" s="891"/>
    </row>
    <row r="449" spans="1:27" ht="15.75" customHeight="1">
      <c r="A449" s="891"/>
      <c r="B449" s="891"/>
      <c r="C449" s="891"/>
      <c r="D449" s="891"/>
      <c r="E449" s="891"/>
      <c r="F449" s="891"/>
      <c r="G449" s="891"/>
      <c r="H449" s="891"/>
      <c r="I449" s="891"/>
      <c r="J449" s="891"/>
      <c r="K449" s="891"/>
      <c r="L449" s="891"/>
      <c r="M449" s="1036"/>
      <c r="N449" s="1036"/>
      <c r="O449" s="1036"/>
      <c r="P449" s="1036"/>
      <c r="Q449" s="891"/>
      <c r="R449" s="891"/>
      <c r="S449" s="891"/>
      <c r="T449" s="891"/>
      <c r="U449" s="891"/>
      <c r="V449" s="891"/>
      <c r="W449" s="891"/>
      <c r="X449" s="891"/>
      <c r="Y449" s="891"/>
      <c r="Z449" s="891"/>
      <c r="AA449" s="891"/>
    </row>
    <row r="450" spans="1:27" ht="15.75" customHeight="1">
      <c r="A450" s="891"/>
      <c r="B450" s="891"/>
      <c r="C450" s="891"/>
      <c r="D450" s="891"/>
      <c r="E450" s="891"/>
      <c r="F450" s="891"/>
      <c r="G450" s="891"/>
      <c r="H450" s="891"/>
      <c r="I450" s="891"/>
      <c r="J450" s="891"/>
      <c r="K450" s="891"/>
      <c r="L450" s="891"/>
      <c r="M450" s="1036"/>
      <c r="N450" s="1036"/>
      <c r="O450" s="1036"/>
      <c r="P450" s="1036"/>
      <c r="Q450" s="891"/>
      <c r="R450" s="891"/>
      <c r="S450" s="891"/>
      <c r="T450" s="891"/>
      <c r="U450" s="891"/>
      <c r="V450" s="891"/>
      <c r="W450" s="891"/>
      <c r="X450" s="891"/>
      <c r="Y450" s="891"/>
      <c r="Z450" s="891"/>
      <c r="AA450" s="891"/>
    </row>
    <row r="451" spans="1:27" ht="15.75" customHeight="1">
      <c r="A451" s="891"/>
      <c r="B451" s="891"/>
      <c r="C451" s="891"/>
      <c r="D451" s="891"/>
      <c r="E451" s="891"/>
      <c r="F451" s="891"/>
      <c r="G451" s="891"/>
      <c r="H451" s="891"/>
      <c r="I451" s="891"/>
      <c r="J451" s="891"/>
      <c r="K451" s="891"/>
      <c r="L451" s="891"/>
      <c r="M451" s="1036"/>
      <c r="N451" s="1036"/>
      <c r="O451" s="1036"/>
      <c r="P451" s="1036"/>
      <c r="Q451" s="891"/>
      <c r="R451" s="891"/>
      <c r="S451" s="891"/>
      <c r="T451" s="891"/>
      <c r="U451" s="891"/>
      <c r="V451" s="891"/>
      <c r="W451" s="891"/>
      <c r="X451" s="891"/>
      <c r="Y451" s="891"/>
      <c r="Z451" s="891"/>
      <c r="AA451" s="891"/>
    </row>
    <row r="452" spans="1:27" ht="15.75" customHeight="1">
      <c r="A452" s="891"/>
      <c r="B452" s="891"/>
      <c r="C452" s="891"/>
      <c r="D452" s="891"/>
      <c r="E452" s="891"/>
      <c r="F452" s="891"/>
      <c r="G452" s="891"/>
      <c r="H452" s="891"/>
      <c r="I452" s="891"/>
      <c r="J452" s="891"/>
      <c r="K452" s="891"/>
      <c r="L452" s="891"/>
      <c r="M452" s="1036"/>
      <c r="N452" s="1036"/>
      <c r="O452" s="1036"/>
      <c r="P452" s="1036"/>
      <c r="Q452" s="891"/>
      <c r="R452" s="891"/>
      <c r="S452" s="891"/>
      <c r="T452" s="891"/>
      <c r="U452" s="891"/>
      <c r="V452" s="891"/>
      <c r="W452" s="891"/>
      <c r="X452" s="891"/>
      <c r="Y452" s="891"/>
      <c r="Z452" s="891"/>
      <c r="AA452" s="891"/>
    </row>
    <row r="453" spans="1:27" ht="15.75" customHeight="1">
      <c r="A453" s="891"/>
      <c r="B453" s="891"/>
      <c r="C453" s="891"/>
      <c r="D453" s="891"/>
      <c r="E453" s="891"/>
      <c r="F453" s="891"/>
      <c r="G453" s="891"/>
      <c r="H453" s="891"/>
      <c r="I453" s="891"/>
      <c r="J453" s="891"/>
      <c r="K453" s="891"/>
      <c r="L453" s="891"/>
      <c r="M453" s="1036"/>
      <c r="N453" s="1036"/>
      <c r="O453" s="1036"/>
      <c r="P453" s="1036"/>
      <c r="Q453" s="891"/>
      <c r="R453" s="891"/>
      <c r="S453" s="891"/>
      <c r="T453" s="891"/>
      <c r="U453" s="891"/>
      <c r="V453" s="891"/>
      <c r="W453" s="891"/>
      <c r="X453" s="891"/>
      <c r="Y453" s="891"/>
      <c r="Z453" s="891"/>
      <c r="AA453" s="891"/>
    </row>
    <row r="454" spans="1:27" ht="15.75" customHeight="1">
      <c r="A454" s="891"/>
      <c r="B454" s="891"/>
      <c r="C454" s="891"/>
      <c r="D454" s="891"/>
      <c r="E454" s="891"/>
      <c r="F454" s="891"/>
      <c r="G454" s="891"/>
      <c r="H454" s="891"/>
      <c r="I454" s="891"/>
      <c r="J454" s="891"/>
      <c r="K454" s="891"/>
      <c r="L454" s="891"/>
      <c r="M454" s="1036"/>
      <c r="N454" s="1036"/>
      <c r="O454" s="1036"/>
      <c r="P454" s="1036"/>
      <c r="Q454" s="891"/>
      <c r="R454" s="891"/>
      <c r="S454" s="891"/>
      <c r="T454" s="891"/>
      <c r="U454" s="891"/>
      <c r="V454" s="891"/>
      <c r="W454" s="891"/>
      <c r="X454" s="891"/>
      <c r="Y454" s="891"/>
      <c r="Z454" s="891"/>
      <c r="AA454" s="891"/>
    </row>
    <row r="455" spans="1:27" ht="15.75" customHeight="1">
      <c r="A455" s="891"/>
      <c r="B455" s="891"/>
      <c r="C455" s="891"/>
      <c r="D455" s="891"/>
      <c r="E455" s="891"/>
      <c r="F455" s="891"/>
      <c r="G455" s="891"/>
      <c r="H455" s="891"/>
      <c r="I455" s="891"/>
      <c r="J455" s="891"/>
      <c r="K455" s="891"/>
      <c r="L455" s="891"/>
      <c r="M455" s="1036"/>
      <c r="N455" s="1036"/>
      <c r="O455" s="1036"/>
      <c r="P455" s="1036"/>
      <c r="Q455" s="891"/>
      <c r="R455" s="891"/>
      <c r="S455" s="891"/>
      <c r="T455" s="891"/>
      <c r="U455" s="891"/>
      <c r="V455" s="891"/>
      <c r="W455" s="891"/>
      <c r="X455" s="891"/>
      <c r="Y455" s="891"/>
      <c r="Z455" s="891"/>
      <c r="AA455" s="891"/>
    </row>
    <row r="456" spans="1:27" ht="15.75" customHeight="1">
      <c r="A456" s="891"/>
      <c r="B456" s="891"/>
      <c r="C456" s="891"/>
      <c r="D456" s="891"/>
      <c r="E456" s="891"/>
      <c r="F456" s="891"/>
      <c r="G456" s="891"/>
      <c r="H456" s="891"/>
      <c r="I456" s="891"/>
      <c r="J456" s="891"/>
      <c r="K456" s="891"/>
      <c r="L456" s="891"/>
      <c r="M456" s="1036"/>
      <c r="N456" s="1036"/>
      <c r="O456" s="1036"/>
      <c r="P456" s="1036"/>
      <c r="Q456" s="891"/>
      <c r="R456" s="891"/>
      <c r="S456" s="891"/>
      <c r="T456" s="891"/>
      <c r="U456" s="891"/>
      <c r="V456" s="891"/>
      <c r="W456" s="891"/>
      <c r="X456" s="891"/>
      <c r="Y456" s="891"/>
      <c r="Z456" s="891"/>
      <c r="AA456" s="891"/>
    </row>
    <row r="457" spans="1:27" ht="15.75" customHeight="1">
      <c r="A457" s="891"/>
      <c r="B457" s="891"/>
      <c r="C457" s="891"/>
      <c r="D457" s="891"/>
      <c r="E457" s="891"/>
      <c r="F457" s="891"/>
      <c r="G457" s="891"/>
      <c r="H457" s="891"/>
      <c r="I457" s="891"/>
      <c r="J457" s="891"/>
      <c r="K457" s="891"/>
      <c r="L457" s="891"/>
      <c r="M457" s="1036"/>
      <c r="N457" s="1036"/>
      <c r="O457" s="1036"/>
      <c r="P457" s="1036"/>
      <c r="Q457" s="891"/>
      <c r="R457" s="891"/>
      <c r="S457" s="891"/>
      <c r="T457" s="891"/>
      <c r="U457" s="891"/>
      <c r="V457" s="891"/>
      <c r="W457" s="891"/>
      <c r="X457" s="891"/>
      <c r="Y457" s="891"/>
      <c r="Z457" s="891"/>
      <c r="AA457" s="891"/>
    </row>
    <row r="458" spans="1:27" ht="15.75" customHeight="1">
      <c r="A458" s="891"/>
      <c r="B458" s="891"/>
      <c r="C458" s="891"/>
      <c r="D458" s="891"/>
      <c r="E458" s="891"/>
      <c r="F458" s="891"/>
      <c r="G458" s="891"/>
      <c r="H458" s="891"/>
      <c r="I458" s="891"/>
      <c r="J458" s="891"/>
      <c r="K458" s="891"/>
      <c r="L458" s="891"/>
      <c r="M458" s="1036"/>
      <c r="N458" s="1036"/>
      <c r="O458" s="1036"/>
      <c r="P458" s="1036"/>
      <c r="Q458" s="891"/>
      <c r="R458" s="891"/>
      <c r="S458" s="891"/>
      <c r="T458" s="891"/>
      <c r="U458" s="891"/>
      <c r="V458" s="891"/>
      <c r="W458" s="891"/>
      <c r="X458" s="891"/>
      <c r="Y458" s="891"/>
      <c r="Z458" s="891"/>
      <c r="AA458" s="891"/>
    </row>
    <row r="459" spans="1:27" ht="15.75" customHeight="1">
      <c r="A459" s="891"/>
      <c r="B459" s="891"/>
      <c r="C459" s="891"/>
      <c r="D459" s="891"/>
      <c r="E459" s="891"/>
      <c r="F459" s="891"/>
      <c r="G459" s="891"/>
      <c r="H459" s="891"/>
      <c r="I459" s="891"/>
      <c r="J459" s="891"/>
      <c r="K459" s="891"/>
      <c r="L459" s="891"/>
      <c r="M459" s="1036"/>
      <c r="N459" s="1036"/>
      <c r="O459" s="1036"/>
      <c r="P459" s="1036"/>
      <c r="Q459" s="891"/>
      <c r="R459" s="891"/>
      <c r="S459" s="891"/>
      <c r="T459" s="891"/>
      <c r="U459" s="891"/>
      <c r="V459" s="891"/>
      <c r="W459" s="891"/>
      <c r="X459" s="891"/>
      <c r="Y459" s="891"/>
      <c r="Z459" s="891"/>
      <c r="AA459" s="891"/>
    </row>
    <row r="460" spans="1:27" ht="15.75" customHeight="1">
      <c r="A460" s="891"/>
      <c r="B460" s="891"/>
      <c r="C460" s="891"/>
      <c r="D460" s="891"/>
      <c r="E460" s="891"/>
      <c r="F460" s="891"/>
      <c r="G460" s="891"/>
      <c r="H460" s="891"/>
      <c r="I460" s="891"/>
      <c r="J460" s="891"/>
      <c r="K460" s="891"/>
      <c r="L460" s="891"/>
      <c r="M460" s="1036"/>
      <c r="N460" s="1036"/>
      <c r="O460" s="1036"/>
      <c r="P460" s="1036"/>
      <c r="Q460" s="891"/>
      <c r="R460" s="891"/>
      <c r="S460" s="891"/>
      <c r="T460" s="891"/>
      <c r="U460" s="891"/>
      <c r="V460" s="891"/>
      <c r="W460" s="891"/>
      <c r="X460" s="891"/>
      <c r="Y460" s="891"/>
      <c r="Z460" s="891"/>
      <c r="AA460" s="891"/>
    </row>
    <row r="461" spans="1:27" ht="15.75" customHeight="1">
      <c r="A461" s="891"/>
      <c r="B461" s="891"/>
      <c r="C461" s="891"/>
      <c r="D461" s="891"/>
      <c r="E461" s="891"/>
      <c r="F461" s="891"/>
      <c r="G461" s="891"/>
      <c r="H461" s="891"/>
      <c r="I461" s="891"/>
      <c r="J461" s="891"/>
      <c r="K461" s="891"/>
      <c r="L461" s="891"/>
      <c r="M461" s="1036"/>
      <c r="N461" s="1036"/>
      <c r="O461" s="1036"/>
      <c r="P461" s="1036"/>
      <c r="Q461" s="891"/>
      <c r="R461" s="891"/>
      <c r="S461" s="891"/>
      <c r="T461" s="891"/>
      <c r="U461" s="891"/>
      <c r="V461" s="891"/>
      <c r="W461" s="891"/>
      <c r="X461" s="891"/>
      <c r="Y461" s="891"/>
      <c r="Z461" s="891"/>
      <c r="AA461" s="891"/>
    </row>
    <row r="462" spans="1:27" ht="15.75" customHeight="1">
      <c r="A462" s="891"/>
      <c r="B462" s="891"/>
      <c r="C462" s="891"/>
      <c r="D462" s="891"/>
      <c r="E462" s="891"/>
      <c r="F462" s="891"/>
      <c r="G462" s="891"/>
      <c r="H462" s="891"/>
      <c r="I462" s="891"/>
      <c r="J462" s="891"/>
      <c r="K462" s="891"/>
      <c r="L462" s="891"/>
      <c r="M462" s="1036"/>
      <c r="N462" s="1036"/>
      <c r="O462" s="1036"/>
      <c r="P462" s="1036"/>
      <c r="Q462" s="891"/>
      <c r="R462" s="891"/>
      <c r="S462" s="891"/>
      <c r="T462" s="891"/>
      <c r="U462" s="891"/>
      <c r="V462" s="891"/>
      <c r="W462" s="891"/>
      <c r="X462" s="891"/>
      <c r="Y462" s="891"/>
      <c r="Z462" s="891"/>
      <c r="AA462" s="891"/>
    </row>
    <row r="463" spans="1:27" ht="15.75" customHeight="1">
      <c r="A463" s="891"/>
      <c r="B463" s="891"/>
      <c r="C463" s="891"/>
      <c r="D463" s="891"/>
      <c r="E463" s="891"/>
      <c r="F463" s="891"/>
      <c r="G463" s="891"/>
      <c r="H463" s="891"/>
      <c r="I463" s="891"/>
      <c r="J463" s="891"/>
      <c r="K463" s="891"/>
      <c r="L463" s="891"/>
      <c r="M463" s="1036"/>
      <c r="N463" s="1036"/>
      <c r="O463" s="1036"/>
      <c r="P463" s="1036"/>
      <c r="Q463" s="891"/>
      <c r="R463" s="891"/>
      <c r="S463" s="891"/>
      <c r="T463" s="891"/>
      <c r="U463" s="891"/>
      <c r="V463" s="891"/>
      <c r="W463" s="891"/>
      <c r="X463" s="891"/>
      <c r="Y463" s="891"/>
      <c r="Z463" s="891"/>
      <c r="AA463" s="891"/>
    </row>
    <row r="464" spans="1:27" ht="15.75" customHeight="1">
      <c r="A464" s="891"/>
      <c r="B464" s="891"/>
      <c r="C464" s="891"/>
      <c r="D464" s="891"/>
      <c r="E464" s="891"/>
      <c r="F464" s="891"/>
      <c r="G464" s="891"/>
      <c r="H464" s="891"/>
      <c r="I464" s="891"/>
      <c r="J464" s="891"/>
      <c r="K464" s="891"/>
      <c r="L464" s="891"/>
      <c r="M464" s="1036"/>
      <c r="N464" s="1036"/>
      <c r="O464" s="1036"/>
      <c r="P464" s="1036"/>
      <c r="Q464" s="891"/>
      <c r="R464" s="891"/>
      <c r="S464" s="891"/>
      <c r="T464" s="891"/>
      <c r="U464" s="891"/>
      <c r="V464" s="891"/>
      <c r="W464" s="891"/>
      <c r="X464" s="891"/>
      <c r="Y464" s="891"/>
      <c r="Z464" s="891"/>
      <c r="AA464" s="891"/>
    </row>
    <row r="465" spans="1:27" ht="15.75" customHeight="1">
      <c r="A465" s="891"/>
      <c r="B465" s="891"/>
      <c r="C465" s="891"/>
      <c r="D465" s="891"/>
      <c r="E465" s="891"/>
      <c r="F465" s="891"/>
      <c r="G465" s="891"/>
      <c r="H465" s="891"/>
      <c r="I465" s="891"/>
      <c r="J465" s="891"/>
      <c r="K465" s="891"/>
      <c r="L465" s="891"/>
      <c r="M465" s="1036"/>
      <c r="N465" s="1036"/>
      <c r="O465" s="1036"/>
      <c r="P465" s="1036"/>
      <c r="Q465" s="891"/>
      <c r="R465" s="891"/>
      <c r="S465" s="891"/>
      <c r="T465" s="891"/>
      <c r="U465" s="891"/>
      <c r="V465" s="891"/>
      <c r="W465" s="891"/>
      <c r="X465" s="891"/>
      <c r="Y465" s="891"/>
      <c r="Z465" s="891"/>
      <c r="AA465" s="891"/>
    </row>
    <row r="466" spans="1:27" ht="15.75" customHeight="1">
      <c r="A466" s="891"/>
      <c r="B466" s="891"/>
      <c r="C466" s="891"/>
      <c r="D466" s="891"/>
      <c r="E466" s="891"/>
      <c r="F466" s="891"/>
      <c r="G466" s="891"/>
      <c r="H466" s="891"/>
      <c r="I466" s="891"/>
      <c r="J466" s="891"/>
      <c r="K466" s="891"/>
      <c r="L466" s="891"/>
      <c r="M466" s="1036"/>
      <c r="N466" s="1036"/>
      <c r="O466" s="1036"/>
      <c r="P466" s="1036"/>
      <c r="Q466" s="891"/>
      <c r="R466" s="891"/>
      <c r="S466" s="891"/>
      <c r="T466" s="891"/>
      <c r="U466" s="891"/>
      <c r="V466" s="891"/>
      <c r="W466" s="891"/>
      <c r="X466" s="891"/>
      <c r="Y466" s="891"/>
      <c r="Z466" s="891"/>
      <c r="AA466" s="891"/>
    </row>
    <row r="467" spans="1:27" ht="15.75" customHeight="1">
      <c r="A467" s="891"/>
      <c r="B467" s="891"/>
      <c r="C467" s="891"/>
      <c r="D467" s="891"/>
      <c r="E467" s="891"/>
      <c r="F467" s="891"/>
      <c r="G467" s="891"/>
      <c r="H467" s="891"/>
      <c r="I467" s="891"/>
      <c r="J467" s="891"/>
      <c r="K467" s="891"/>
      <c r="L467" s="891"/>
      <c r="M467" s="1036"/>
      <c r="N467" s="1036"/>
      <c r="O467" s="1036"/>
      <c r="P467" s="1036"/>
      <c r="Q467" s="891"/>
      <c r="R467" s="891"/>
      <c r="S467" s="891"/>
      <c r="T467" s="891"/>
      <c r="U467" s="891"/>
      <c r="V467" s="891"/>
      <c r="W467" s="891"/>
      <c r="X467" s="891"/>
      <c r="Y467" s="891"/>
      <c r="Z467" s="891"/>
      <c r="AA467" s="891"/>
    </row>
    <row r="468" spans="1:27" ht="15.75" customHeight="1">
      <c r="A468" s="891"/>
      <c r="B468" s="891"/>
      <c r="C468" s="891"/>
      <c r="D468" s="891"/>
      <c r="E468" s="891"/>
      <c r="F468" s="891"/>
      <c r="G468" s="891"/>
      <c r="H468" s="891"/>
      <c r="I468" s="891"/>
      <c r="J468" s="891"/>
      <c r="K468" s="891"/>
      <c r="L468" s="891"/>
      <c r="M468" s="1036"/>
      <c r="N468" s="1036"/>
      <c r="O468" s="1036"/>
      <c r="P468" s="1036"/>
      <c r="Q468" s="891"/>
      <c r="R468" s="891"/>
      <c r="S468" s="891"/>
      <c r="T468" s="891"/>
      <c r="U468" s="891"/>
      <c r="V468" s="891"/>
      <c r="W468" s="891"/>
      <c r="X468" s="891"/>
      <c r="Y468" s="891"/>
      <c r="Z468" s="891"/>
      <c r="AA468" s="891"/>
    </row>
    <row r="469" spans="1:27" ht="15.75" customHeight="1">
      <c r="A469" s="891"/>
      <c r="B469" s="891"/>
      <c r="C469" s="891"/>
      <c r="D469" s="891"/>
      <c r="E469" s="891"/>
      <c r="F469" s="891"/>
      <c r="G469" s="891"/>
      <c r="H469" s="891"/>
      <c r="I469" s="891"/>
      <c r="J469" s="891"/>
      <c r="K469" s="891"/>
      <c r="L469" s="891"/>
      <c r="M469" s="1036"/>
      <c r="N469" s="1036"/>
      <c r="O469" s="1036"/>
      <c r="P469" s="1036"/>
      <c r="Q469" s="891"/>
      <c r="R469" s="891"/>
      <c r="S469" s="891"/>
      <c r="T469" s="891"/>
      <c r="U469" s="891"/>
      <c r="V469" s="891"/>
      <c r="W469" s="891"/>
      <c r="X469" s="891"/>
      <c r="Y469" s="891"/>
      <c r="Z469" s="891"/>
      <c r="AA469" s="891"/>
    </row>
    <row r="470" spans="1:27" ht="15.75" customHeight="1">
      <c r="A470" s="891"/>
      <c r="B470" s="891"/>
      <c r="C470" s="891"/>
      <c r="D470" s="891"/>
      <c r="E470" s="891"/>
      <c r="F470" s="891"/>
      <c r="G470" s="891"/>
      <c r="H470" s="891"/>
      <c r="I470" s="891"/>
      <c r="J470" s="891"/>
      <c r="K470" s="891"/>
      <c r="L470" s="891"/>
      <c r="M470" s="1036"/>
      <c r="N470" s="1036"/>
      <c r="O470" s="1036"/>
      <c r="P470" s="1036"/>
      <c r="Q470" s="891"/>
      <c r="R470" s="891"/>
      <c r="S470" s="891"/>
      <c r="T470" s="891"/>
      <c r="U470" s="891"/>
      <c r="V470" s="891"/>
      <c r="W470" s="891"/>
      <c r="X470" s="891"/>
      <c r="Y470" s="891"/>
      <c r="Z470" s="891"/>
      <c r="AA470" s="891"/>
    </row>
    <row r="471" spans="1:27" ht="15.75" customHeight="1">
      <c r="A471" s="891"/>
      <c r="B471" s="891"/>
      <c r="C471" s="891"/>
      <c r="D471" s="891"/>
      <c r="E471" s="891"/>
      <c r="F471" s="891"/>
      <c r="G471" s="891"/>
      <c r="H471" s="891"/>
      <c r="I471" s="891"/>
      <c r="J471" s="891"/>
      <c r="K471" s="891"/>
      <c r="L471" s="891"/>
      <c r="M471" s="1036"/>
      <c r="N471" s="1036"/>
      <c r="O471" s="1036"/>
      <c r="P471" s="1036"/>
      <c r="Q471" s="891"/>
      <c r="R471" s="891"/>
      <c r="S471" s="891"/>
      <c r="T471" s="891"/>
      <c r="U471" s="891"/>
      <c r="V471" s="891"/>
      <c r="W471" s="891"/>
      <c r="X471" s="891"/>
      <c r="Y471" s="891"/>
      <c r="Z471" s="891"/>
      <c r="AA471" s="891"/>
    </row>
    <row r="472" spans="1:27" ht="15.75" customHeight="1">
      <c r="A472" s="891"/>
      <c r="B472" s="891"/>
      <c r="C472" s="891"/>
      <c r="D472" s="891"/>
      <c r="E472" s="891"/>
      <c r="F472" s="891"/>
      <c r="G472" s="891"/>
      <c r="H472" s="891"/>
      <c r="I472" s="891"/>
      <c r="J472" s="891"/>
      <c r="K472" s="891"/>
      <c r="L472" s="891"/>
      <c r="M472" s="1036"/>
      <c r="N472" s="1036"/>
      <c r="O472" s="1036"/>
      <c r="P472" s="1036"/>
      <c r="Q472" s="891"/>
      <c r="R472" s="891"/>
      <c r="S472" s="891"/>
      <c r="T472" s="891"/>
      <c r="U472" s="891"/>
      <c r="V472" s="891"/>
      <c r="W472" s="891"/>
      <c r="X472" s="891"/>
      <c r="Y472" s="891"/>
      <c r="Z472" s="891"/>
      <c r="AA472" s="891"/>
    </row>
    <row r="473" spans="1:27" ht="15.75" customHeight="1">
      <c r="A473" s="891"/>
      <c r="B473" s="891"/>
      <c r="C473" s="891"/>
      <c r="D473" s="891"/>
      <c r="E473" s="891"/>
      <c r="F473" s="891"/>
      <c r="G473" s="891"/>
      <c r="H473" s="891"/>
      <c r="I473" s="891"/>
      <c r="J473" s="891"/>
      <c r="K473" s="891"/>
      <c r="L473" s="891"/>
      <c r="M473" s="1036"/>
      <c r="N473" s="1036"/>
      <c r="O473" s="1036"/>
      <c r="P473" s="1036"/>
      <c r="Q473" s="891"/>
      <c r="R473" s="891"/>
      <c r="S473" s="891"/>
      <c r="T473" s="891"/>
      <c r="U473" s="891"/>
      <c r="V473" s="891"/>
      <c r="W473" s="891"/>
      <c r="X473" s="891"/>
      <c r="Y473" s="891"/>
      <c r="Z473" s="891"/>
      <c r="AA473" s="891"/>
    </row>
    <row r="474" spans="1:27" ht="15.75" customHeight="1">
      <c r="A474" s="891"/>
      <c r="B474" s="891"/>
      <c r="C474" s="891"/>
      <c r="D474" s="891"/>
      <c r="E474" s="891"/>
      <c r="F474" s="891"/>
      <c r="G474" s="891"/>
      <c r="H474" s="891"/>
      <c r="I474" s="891"/>
      <c r="J474" s="891"/>
      <c r="K474" s="891"/>
      <c r="L474" s="891"/>
      <c r="M474" s="1036"/>
      <c r="N474" s="1036"/>
      <c r="O474" s="1036"/>
      <c r="P474" s="1036"/>
      <c r="Q474" s="891"/>
      <c r="R474" s="891"/>
      <c r="S474" s="891"/>
      <c r="T474" s="891"/>
      <c r="U474" s="891"/>
      <c r="V474" s="891"/>
      <c r="W474" s="891"/>
      <c r="X474" s="891"/>
      <c r="Y474" s="891"/>
      <c r="Z474" s="891"/>
      <c r="AA474" s="891"/>
    </row>
    <row r="475" spans="1:27" ht="15.75" customHeight="1">
      <c r="A475" s="891"/>
      <c r="B475" s="891"/>
      <c r="C475" s="891"/>
      <c r="D475" s="891"/>
      <c r="E475" s="891"/>
      <c r="F475" s="891"/>
      <c r="G475" s="891"/>
      <c r="H475" s="891"/>
      <c r="I475" s="891"/>
      <c r="J475" s="891"/>
      <c r="K475" s="891"/>
      <c r="L475" s="891"/>
      <c r="M475" s="1036"/>
      <c r="N475" s="1036"/>
      <c r="O475" s="1036"/>
      <c r="P475" s="1036"/>
      <c r="Q475" s="891"/>
      <c r="R475" s="891"/>
      <c r="S475" s="891"/>
      <c r="T475" s="891"/>
      <c r="U475" s="891"/>
      <c r="V475" s="891"/>
      <c r="W475" s="891"/>
      <c r="X475" s="891"/>
      <c r="Y475" s="891"/>
      <c r="Z475" s="891"/>
      <c r="AA475" s="891"/>
    </row>
    <row r="476" spans="1:27" ht="15.75" customHeight="1">
      <c r="A476" s="891"/>
      <c r="B476" s="891"/>
      <c r="C476" s="891"/>
      <c r="D476" s="891"/>
      <c r="E476" s="891"/>
      <c r="F476" s="891"/>
      <c r="G476" s="891"/>
      <c r="H476" s="891"/>
      <c r="I476" s="891"/>
      <c r="J476" s="891"/>
      <c r="K476" s="891"/>
      <c r="L476" s="891"/>
      <c r="M476" s="1036"/>
      <c r="N476" s="1036"/>
      <c r="O476" s="1036"/>
      <c r="P476" s="1036"/>
      <c r="Q476" s="891"/>
      <c r="R476" s="891"/>
      <c r="S476" s="891"/>
      <c r="T476" s="891"/>
      <c r="U476" s="891"/>
      <c r="V476" s="891"/>
      <c r="W476" s="891"/>
      <c r="X476" s="891"/>
      <c r="Y476" s="891"/>
      <c r="Z476" s="891"/>
      <c r="AA476" s="891"/>
    </row>
    <row r="477" spans="1:27" ht="15.75" customHeight="1">
      <c r="A477" s="891"/>
      <c r="B477" s="891"/>
      <c r="C477" s="891"/>
      <c r="D477" s="891"/>
      <c r="E477" s="891"/>
      <c r="F477" s="891"/>
      <c r="G477" s="891"/>
      <c r="H477" s="891"/>
      <c r="I477" s="891"/>
      <c r="J477" s="891"/>
      <c r="K477" s="891"/>
      <c r="L477" s="891"/>
      <c r="M477" s="1036"/>
      <c r="N477" s="1036"/>
      <c r="O477" s="1036"/>
      <c r="P477" s="1036"/>
      <c r="Q477" s="891"/>
      <c r="R477" s="891"/>
      <c r="S477" s="891"/>
      <c r="T477" s="891"/>
      <c r="U477" s="891"/>
      <c r="V477" s="891"/>
      <c r="W477" s="891"/>
      <c r="X477" s="891"/>
      <c r="Y477" s="891"/>
      <c r="Z477" s="891"/>
      <c r="AA477" s="891"/>
    </row>
    <row r="478" spans="1:27" ht="15.75" customHeight="1">
      <c r="A478" s="891"/>
      <c r="B478" s="891"/>
      <c r="C478" s="891"/>
      <c r="D478" s="891"/>
      <c r="E478" s="891"/>
      <c r="F478" s="891"/>
      <c r="G478" s="891"/>
      <c r="H478" s="891"/>
      <c r="I478" s="891"/>
      <c r="J478" s="891"/>
      <c r="K478" s="891"/>
      <c r="L478" s="891"/>
      <c r="M478" s="1036"/>
      <c r="N478" s="1036"/>
      <c r="O478" s="1036"/>
      <c r="P478" s="1036"/>
      <c r="Q478" s="891"/>
      <c r="R478" s="891"/>
      <c r="S478" s="891"/>
      <c r="T478" s="891"/>
      <c r="U478" s="891"/>
      <c r="V478" s="891"/>
      <c r="W478" s="891"/>
      <c r="X478" s="891"/>
      <c r="Y478" s="891"/>
      <c r="Z478" s="891"/>
      <c r="AA478" s="891"/>
    </row>
    <row r="479" spans="1:27" ht="15.75" customHeight="1">
      <c r="A479" s="891"/>
      <c r="B479" s="891"/>
      <c r="C479" s="891"/>
      <c r="D479" s="891"/>
      <c r="E479" s="891"/>
      <c r="F479" s="891"/>
      <c r="G479" s="891"/>
      <c r="H479" s="891"/>
      <c r="I479" s="891"/>
      <c r="J479" s="891"/>
      <c r="K479" s="891"/>
      <c r="L479" s="891"/>
      <c r="M479" s="1036"/>
      <c r="N479" s="1036"/>
      <c r="O479" s="1036"/>
      <c r="P479" s="1036"/>
      <c r="Q479" s="891"/>
      <c r="R479" s="891"/>
      <c r="S479" s="891"/>
      <c r="T479" s="891"/>
      <c r="U479" s="891"/>
      <c r="V479" s="891"/>
      <c r="W479" s="891"/>
      <c r="X479" s="891"/>
      <c r="Y479" s="891"/>
      <c r="Z479" s="891"/>
      <c r="AA479" s="891"/>
    </row>
    <row r="480" spans="1:27" ht="15.75" customHeight="1">
      <c r="A480" s="891"/>
      <c r="B480" s="891"/>
      <c r="C480" s="891"/>
      <c r="D480" s="891"/>
      <c r="E480" s="891"/>
      <c r="F480" s="891"/>
      <c r="G480" s="891"/>
      <c r="H480" s="891"/>
      <c r="I480" s="891"/>
      <c r="J480" s="891"/>
      <c r="K480" s="891"/>
      <c r="L480" s="891"/>
      <c r="M480" s="1036"/>
      <c r="N480" s="1036"/>
      <c r="O480" s="1036"/>
      <c r="P480" s="1036"/>
      <c r="Q480" s="891"/>
      <c r="R480" s="891"/>
      <c r="S480" s="891"/>
      <c r="T480" s="891"/>
      <c r="U480" s="891"/>
      <c r="V480" s="891"/>
      <c r="W480" s="891"/>
      <c r="X480" s="891"/>
      <c r="Y480" s="891"/>
      <c r="Z480" s="891"/>
      <c r="AA480" s="891"/>
    </row>
    <row r="481" spans="1:27" ht="15.75" customHeight="1">
      <c r="A481" s="891"/>
      <c r="B481" s="891"/>
      <c r="C481" s="891"/>
      <c r="D481" s="891"/>
      <c r="E481" s="891"/>
      <c r="F481" s="891"/>
      <c r="G481" s="891"/>
      <c r="H481" s="891"/>
      <c r="I481" s="891"/>
      <c r="J481" s="891"/>
      <c r="K481" s="891"/>
      <c r="L481" s="891"/>
      <c r="M481" s="1036"/>
      <c r="N481" s="1036"/>
      <c r="O481" s="1036"/>
      <c r="P481" s="1036"/>
      <c r="Q481" s="891"/>
      <c r="R481" s="891"/>
      <c r="S481" s="891"/>
      <c r="T481" s="891"/>
      <c r="U481" s="891"/>
      <c r="V481" s="891"/>
      <c r="W481" s="891"/>
      <c r="X481" s="891"/>
      <c r="Y481" s="891"/>
      <c r="Z481" s="891"/>
      <c r="AA481" s="891"/>
    </row>
    <row r="482" spans="1:27" ht="15.75" customHeight="1">
      <c r="A482" s="891"/>
      <c r="B482" s="891"/>
      <c r="C482" s="891"/>
      <c r="D482" s="891"/>
      <c r="E482" s="891"/>
      <c r="F482" s="891"/>
      <c r="G482" s="891"/>
      <c r="H482" s="891"/>
      <c r="I482" s="891"/>
      <c r="J482" s="891"/>
      <c r="K482" s="891"/>
      <c r="L482" s="891"/>
      <c r="M482" s="1036"/>
      <c r="N482" s="1036"/>
      <c r="O482" s="1036"/>
      <c r="P482" s="1036"/>
      <c r="Q482" s="891"/>
      <c r="R482" s="891"/>
      <c r="S482" s="891"/>
      <c r="T482" s="891"/>
      <c r="U482" s="891"/>
      <c r="V482" s="891"/>
      <c r="W482" s="891"/>
      <c r="X482" s="891"/>
      <c r="Y482" s="891"/>
      <c r="Z482" s="891"/>
      <c r="AA482" s="891"/>
    </row>
    <row r="483" spans="1:27" ht="15.75" customHeight="1">
      <c r="A483" s="891"/>
      <c r="B483" s="891"/>
      <c r="C483" s="891"/>
      <c r="D483" s="891"/>
      <c r="E483" s="891"/>
      <c r="F483" s="891"/>
      <c r="G483" s="891"/>
      <c r="H483" s="891"/>
      <c r="I483" s="891"/>
      <c r="J483" s="891"/>
      <c r="K483" s="891"/>
      <c r="L483" s="891"/>
      <c r="M483" s="1036"/>
      <c r="N483" s="1036"/>
      <c r="O483" s="1036"/>
      <c r="P483" s="1036"/>
      <c r="Q483" s="891"/>
      <c r="R483" s="891"/>
      <c r="S483" s="891"/>
      <c r="T483" s="891"/>
      <c r="U483" s="891"/>
      <c r="V483" s="891"/>
      <c r="W483" s="891"/>
      <c r="X483" s="891"/>
      <c r="Y483" s="891"/>
      <c r="Z483" s="891"/>
      <c r="AA483" s="891"/>
    </row>
    <row r="484" spans="1:27" ht="15.75" customHeight="1">
      <c r="A484" s="891"/>
      <c r="B484" s="891"/>
      <c r="C484" s="891"/>
      <c r="D484" s="891"/>
      <c r="E484" s="891"/>
      <c r="F484" s="891"/>
      <c r="G484" s="891"/>
      <c r="H484" s="891"/>
      <c r="I484" s="891"/>
      <c r="J484" s="891"/>
      <c r="K484" s="891"/>
      <c r="L484" s="891"/>
      <c r="M484" s="1036"/>
      <c r="N484" s="1036"/>
      <c r="O484" s="1036"/>
      <c r="P484" s="1036"/>
      <c r="Q484" s="891"/>
      <c r="R484" s="891"/>
      <c r="S484" s="891"/>
      <c r="T484" s="891"/>
      <c r="U484" s="891"/>
      <c r="V484" s="891"/>
      <c r="W484" s="891"/>
      <c r="X484" s="891"/>
      <c r="Y484" s="891"/>
      <c r="Z484" s="891"/>
      <c r="AA484" s="891"/>
    </row>
    <row r="485" spans="1:27" ht="15.75" customHeight="1">
      <c r="A485" s="891"/>
      <c r="B485" s="891"/>
      <c r="C485" s="891"/>
      <c r="D485" s="891"/>
      <c r="E485" s="891"/>
      <c r="F485" s="891"/>
      <c r="G485" s="891"/>
      <c r="H485" s="891"/>
      <c r="I485" s="891"/>
      <c r="J485" s="891"/>
      <c r="K485" s="891"/>
      <c r="L485" s="891"/>
      <c r="M485" s="1036"/>
      <c r="N485" s="1036"/>
      <c r="O485" s="1036"/>
      <c r="P485" s="1036"/>
      <c r="Q485" s="891"/>
      <c r="R485" s="891"/>
      <c r="S485" s="891"/>
      <c r="T485" s="891"/>
      <c r="U485" s="891"/>
      <c r="V485" s="891"/>
      <c r="W485" s="891"/>
      <c r="X485" s="891"/>
      <c r="Y485" s="891"/>
      <c r="Z485" s="891"/>
      <c r="AA485" s="891"/>
    </row>
    <row r="486" spans="1:27" ht="15.75" customHeight="1">
      <c r="A486" s="891"/>
      <c r="B486" s="891"/>
      <c r="C486" s="891"/>
      <c r="D486" s="891"/>
      <c r="E486" s="891"/>
      <c r="F486" s="891"/>
      <c r="G486" s="891"/>
      <c r="H486" s="891"/>
      <c r="I486" s="891"/>
      <c r="J486" s="891"/>
      <c r="K486" s="891"/>
      <c r="L486" s="891"/>
      <c r="M486" s="1036"/>
      <c r="N486" s="1036"/>
      <c r="O486" s="1036"/>
      <c r="P486" s="1036"/>
      <c r="Q486" s="891"/>
      <c r="R486" s="891"/>
      <c r="S486" s="891"/>
      <c r="T486" s="891"/>
      <c r="U486" s="891"/>
      <c r="V486" s="891"/>
      <c r="W486" s="891"/>
      <c r="X486" s="891"/>
      <c r="Y486" s="891"/>
      <c r="Z486" s="891"/>
      <c r="AA486" s="891"/>
    </row>
    <row r="487" spans="1:27" ht="15.75" customHeight="1">
      <c r="A487" s="891"/>
      <c r="B487" s="891"/>
      <c r="C487" s="891"/>
      <c r="D487" s="891"/>
      <c r="E487" s="891"/>
      <c r="F487" s="891"/>
      <c r="G487" s="891"/>
      <c r="H487" s="891"/>
      <c r="I487" s="891"/>
      <c r="J487" s="891"/>
      <c r="K487" s="891"/>
      <c r="L487" s="891"/>
      <c r="M487" s="1036"/>
      <c r="N487" s="1036"/>
      <c r="O487" s="1036"/>
      <c r="P487" s="1036"/>
      <c r="Q487" s="891"/>
      <c r="R487" s="891"/>
      <c r="S487" s="891"/>
      <c r="T487" s="891"/>
      <c r="U487" s="891"/>
      <c r="V487" s="891"/>
      <c r="W487" s="891"/>
      <c r="X487" s="891"/>
      <c r="Y487" s="891"/>
      <c r="Z487" s="891"/>
      <c r="AA487" s="891"/>
    </row>
    <row r="488" spans="1:27" ht="15.75" customHeight="1">
      <c r="A488" s="891"/>
      <c r="B488" s="891"/>
      <c r="C488" s="891"/>
      <c r="D488" s="891"/>
      <c r="E488" s="891"/>
      <c r="F488" s="891"/>
      <c r="G488" s="891"/>
      <c r="H488" s="891"/>
      <c r="I488" s="891"/>
      <c r="J488" s="891"/>
      <c r="K488" s="891"/>
      <c r="L488" s="891"/>
      <c r="M488" s="1036"/>
      <c r="N488" s="1036"/>
      <c r="O488" s="1036"/>
      <c r="P488" s="1036"/>
      <c r="Q488" s="891"/>
      <c r="R488" s="891"/>
      <c r="S488" s="891"/>
      <c r="T488" s="891"/>
      <c r="U488" s="891"/>
      <c r="V488" s="891"/>
      <c r="W488" s="891"/>
      <c r="X488" s="891"/>
      <c r="Y488" s="891"/>
      <c r="Z488" s="891"/>
      <c r="AA488" s="891"/>
    </row>
    <row r="489" spans="1:27" ht="15.75" customHeight="1">
      <c r="A489" s="891"/>
      <c r="B489" s="891"/>
      <c r="C489" s="891"/>
      <c r="D489" s="891"/>
      <c r="E489" s="891"/>
      <c r="F489" s="891"/>
      <c r="G489" s="891"/>
      <c r="H489" s="891"/>
      <c r="I489" s="891"/>
      <c r="J489" s="891"/>
      <c r="K489" s="891"/>
      <c r="L489" s="891"/>
      <c r="M489" s="1036"/>
      <c r="N489" s="1036"/>
      <c r="O489" s="1036"/>
      <c r="P489" s="1036"/>
      <c r="Q489" s="891"/>
      <c r="R489" s="891"/>
      <c r="S489" s="891"/>
      <c r="T489" s="891"/>
      <c r="U489" s="891"/>
      <c r="V489" s="891"/>
      <c r="W489" s="891"/>
      <c r="X489" s="891"/>
      <c r="Y489" s="891"/>
      <c r="Z489" s="891"/>
      <c r="AA489" s="891"/>
    </row>
    <row r="490" spans="1:27" ht="15.75" customHeight="1">
      <c r="A490" s="891"/>
      <c r="B490" s="891"/>
      <c r="C490" s="891"/>
      <c r="D490" s="891"/>
      <c r="E490" s="891"/>
      <c r="F490" s="891"/>
      <c r="G490" s="891"/>
      <c r="H490" s="891"/>
      <c r="I490" s="891"/>
      <c r="J490" s="891"/>
      <c r="K490" s="891"/>
      <c r="L490" s="891"/>
      <c r="M490" s="1036"/>
      <c r="N490" s="1036"/>
      <c r="O490" s="1036"/>
      <c r="P490" s="1036"/>
      <c r="Q490" s="891"/>
      <c r="R490" s="891"/>
      <c r="S490" s="891"/>
      <c r="T490" s="891"/>
      <c r="U490" s="891"/>
      <c r="V490" s="891"/>
      <c r="W490" s="891"/>
      <c r="X490" s="891"/>
      <c r="Y490" s="891"/>
      <c r="Z490" s="891"/>
      <c r="AA490" s="891"/>
    </row>
    <row r="491" spans="1:27" ht="15.75" customHeight="1">
      <c r="A491" s="891"/>
      <c r="B491" s="891"/>
      <c r="C491" s="891"/>
      <c r="D491" s="891"/>
      <c r="E491" s="891"/>
      <c r="F491" s="891"/>
      <c r="G491" s="891"/>
      <c r="H491" s="891"/>
      <c r="I491" s="891"/>
      <c r="J491" s="891"/>
      <c r="K491" s="891"/>
      <c r="L491" s="891"/>
      <c r="M491" s="1036"/>
      <c r="N491" s="1036"/>
      <c r="O491" s="1036"/>
      <c r="P491" s="1036"/>
      <c r="Q491" s="891"/>
      <c r="R491" s="891"/>
      <c r="S491" s="891"/>
      <c r="T491" s="891"/>
      <c r="U491" s="891"/>
      <c r="V491" s="891"/>
      <c r="W491" s="891"/>
      <c r="X491" s="891"/>
      <c r="Y491" s="891"/>
      <c r="Z491" s="891"/>
      <c r="AA491" s="891"/>
    </row>
    <row r="492" spans="1:27" ht="15.75" customHeight="1">
      <c r="A492" s="891"/>
      <c r="B492" s="891"/>
      <c r="C492" s="891"/>
      <c r="D492" s="891"/>
      <c r="E492" s="891"/>
      <c r="F492" s="891"/>
      <c r="G492" s="891"/>
      <c r="H492" s="891"/>
      <c r="I492" s="891"/>
      <c r="J492" s="891"/>
      <c r="K492" s="891"/>
      <c r="L492" s="891"/>
      <c r="M492" s="1036"/>
      <c r="N492" s="1036"/>
      <c r="O492" s="1036"/>
      <c r="P492" s="1036"/>
      <c r="Q492" s="891"/>
      <c r="R492" s="891"/>
      <c r="S492" s="891"/>
      <c r="T492" s="891"/>
      <c r="U492" s="891"/>
      <c r="V492" s="891"/>
      <c r="W492" s="891"/>
      <c r="X492" s="891"/>
      <c r="Y492" s="891"/>
      <c r="Z492" s="891"/>
      <c r="AA492" s="891"/>
    </row>
    <row r="493" spans="1:27" ht="15.75" customHeight="1">
      <c r="A493" s="891"/>
      <c r="B493" s="891"/>
      <c r="C493" s="891"/>
      <c r="D493" s="891"/>
      <c r="E493" s="891"/>
      <c r="F493" s="891"/>
      <c r="G493" s="891"/>
      <c r="H493" s="891"/>
      <c r="I493" s="891"/>
      <c r="J493" s="891"/>
      <c r="K493" s="891"/>
      <c r="L493" s="891"/>
      <c r="M493" s="1036"/>
      <c r="N493" s="1036"/>
      <c r="O493" s="1036"/>
      <c r="P493" s="1036"/>
      <c r="Q493" s="891"/>
      <c r="R493" s="891"/>
      <c r="S493" s="891"/>
      <c r="T493" s="891"/>
      <c r="U493" s="891"/>
      <c r="V493" s="891"/>
      <c r="W493" s="891"/>
      <c r="X493" s="891"/>
      <c r="Y493" s="891"/>
      <c r="Z493" s="891"/>
      <c r="AA493" s="891"/>
    </row>
    <row r="494" spans="1:27" ht="15.75" customHeight="1">
      <c r="A494" s="891"/>
      <c r="B494" s="891"/>
      <c r="C494" s="891"/>
      <c r="D494" s="891"/>
      <c r="E494" s="891"/>
      <c r="F494" s="891"/>
      <c r="G494" s="891"/>
      <c r="H494" s="891"/>
      <c r="I494" s="891"/>
      <c r="J494" s="891"/>
      <c r="K494" s="891"/>
      <c r="L494" s="891"/>
      <c r="M494" s="1036"/>
      <c r="N494" s="1036"/>
      <c r="O494" s="1036"/>
      <c r="P494" s="1036"/>
      <c r="Q494" s="891"/>
      <c r="R494" s="891"/>
      <c r="S494" s="891"/>
      <c r="T494" s="891"/>
      <c r="U494" s="891"/>
      <c r="V494" s="891"/>
      <c r="W494" s="891"/>
      <c r="X494" s="891"/>
      <c r="Y494" s="891"/>
      <c r="Z494" s="891"/>
      <c r="AA494" s="891"/>
    </row>
    <row r="495" spans="1:27" ht="15.75" customHeight="1">
      <c r="A495" s="891"/>
      <c r="B495" s="891"/>
      <c r="C495" s="891"/>
      <c r="D495" s="891"/>
      <c r="E495" s="891"/>
      <c r="F495" s="891"/>
      <c r="G495" s="891"/>
      <c r="H495" s="891"/>
      <c r="I495" s="891"/>
      <c r="J495" s="891"/>
      <c r="K495" s="891"/>
      <c r="L495" s="891"/>
      <c r="M495" s="1036"/>
      <c r="N495" s="1036"/>
      <c r="O495" s="1036"/>
      <c r="P495" s="1036"/>
      <c r="Q495" s="891"/>
      <c r="R495" s="891"/>
      <c r="S495" s="891"/>
      <c r="T495" s="891"/>
      <c r="U495" s="891"/>
      <c r="V495" s="891"/>
      <c r="W495" s="891"/>
      <c r="X495" s="891"/>
      <c r="Y495" s="891"/>
      <c r="Z495" s="891"/>
      <c r="AA495" s="891"/>
    </row>
    <row r="496" spans="1:27" ht="15.75" customHeight="1">
      <c r="A496" s="891"/>
      <c r="B496" s="891"/>
      <c r="C496" s="891"/>
      <c r="D496" s="891"/>
      <c r="E496" s="891"/>
      <c r="F496" s="891"/>
      <c r="G496" s="891"/>
      <c r="H496" s="891"/>
      <c r="I496" s="891"/>
      <c r="J496" s="891"/>
      <c r="K496" s="891"/>
      <c r="L496" s="891"/>
      <c r="M496" s="1036"/>
      <c r="N496" s="1036"/>
      <c r="O496" s="1036"/>
      <c r="P496" s="1036"/>
      <c r="Q496" s="891"/>
      <c r="R496" s="891"/>
      <c r="S496" s="891"/>
      <c r="T496" s="891"/>
      <c r="U496" s="891"/>
      <c r="V496" s="891"/>
      <c r="W496" s="891"/>
      <c r="X496" s="891"/>
      <c r="Y496" s="891"/>
      <c r="Z496" s="891"/>
      <c r="AA496" s="891"/>
    </row>
    <row r="497" spans="1:27" ht="15.75" customHeight="1">
      <c r="A497" s="891"/>
      <c r="B497" s="891"/>
      <c r="C497" s="891"/>
      <c r="D497" s="891"/>
      <c r="E497" s="891"/>
      <c r="F497" s="891"/>
      <c r="G497" s="891"/>
      <c r="H497" s="891"/>
      <c r="I497" s="891"/>
      <c r="J497" s="891"/>
      <c r="K497" s="891"/>
      <c r="L497" s="891"/>
      <c r="M497" s="1036"/>
      <c r="N497" s="1036"/>
      <c r="O497" s="1036"/>
      <c r="P497" s="1036"/>
      <c r="Q497" s="891"/>
      <c r="R497" s="891"/>
      <c r="S497" s="891"/>
      <c r="T497" s="891"/>
      <c r="U497" s="891"/>
      <c r="V497" s="891"/>
      <c r="W497" s="891"/>
      <c r="X497" s="891"/>
      <c r="Y497" s="891"/>
      <c r="Z497" s="891"/>
      <c r="AA497" s="891"/>
    </row>
    <row r="498" spans="1:27" ht="15.75" customHeight="1">
      <c r="A498" s="891"/>
      <c r="B498" s="891"/>
      <c r="C498" s="891"/>
      <c r="D498" s="891"/>
      <c r="E498" s="891"/>
      <c r="F498" s="891"/>
      <c r="G498" s="891"/>
      <c r="H498" s="891"/>
      <c r="I498" s="891"/>
      <c r="J498" s="891"/>
      <c r="K498" s="891"/>
      <c r="L498" s="891"/>
      <c r="M498" s="1036"/>
      <c r="N498" s="1036"/>
      <c r="O498" s="1036"/>
      <c r="P498" s="1036"/>
      <c r="Q498" s="891"/>
      <c r="R498" s="891"/>
      <c r="S498" s="891"/>
      <c r="T498" s="891"/>
      <c r="U498" s="891"/>
      <c r="V498" s="891"/>
      <c r="W498" s="891"/>
      <c r="X498" s="891"/>
      <c r="Y498" s="891"/>
      <c r="Z498" s="891"/>
      <c r="AA498" s="891"/>
    </row>
    <row r="499" spans="1:27" ht="15.75" customHeight="1">
      <c r="A499" s="891"/>
      <c r="B499" s="891"/>
      <c r="C499" s="891"/>
      <c r="D499" s="891"/>
      <c r="E499" s="891"/>
      <c r="F499" s="891"/>
      <c r="G499" s="891"/>
      <c r="H499" s="891"/>
      <c r="I499" s="891"/>
      <c r="J499" s="891"/>
      <c r="K499" s="891"/>
      <c r="L499" s="891"/>
      <c r="M499" s="1036"/>
      <c r="N499" s="1036"/>
      <c r="O499" s="1036"/>
      <c r="P499" s="1036"/>
      <c r="Q499" s="891"/>
      <c r="R499" s="891"/>
      <c r="S499" s="891"/>
      <c r="T499" s="891"/>
      <c r="U499" s="891"/>
      <c r="V499" s="891"/>
      <c r="W499" s="891"/>
      <c r="X499" s="891"/>
      <c r="Y499" s="891"/>
      <c r="Z499" s="891"/>
      <c r="AA499" s="891"/>
    </row>
    <row r="500" spans="1:27" ht="15.75" customHeight="1">
      <c r="A500" s="891"/>
      <c r="B500" s="891"/>
      <c r="C500" s="891"/>
      <c r="D500" s="891"/>
      <c r="E500" s="891"/>
      <c r="F500" s="891"/>
      <c r="G500" s="891"/>
      <c r="H500" s="891"/>
      <c r="I500" s="891"/>
      <c r="J500" s="891"/>
      <c r="K500" s="891"/>
      <c r="L500" s="891"/>
      <c r="M500" s="1036"/>
      <c r="N500" s="1036"/>
      <c r="O500" s="1036"/>
      <c r="P500" s="1036"/>
      <c r="Q500" s="891"/>
      <c r="R500" s="891"/>
      <c r="S500" s="891"/>
      <c r="T500" s="891"/>
      <c r="U500" s="891"/>
      <c r="V500" s="891"/>
      <c r="W500" s="891"/>
      <c r="X500" s="891"/>
      <c r="Y500" s="891"/>
      <c r="Z500" s="891"/>
      <c r="AA500" s="891"/>
    </row>
    <row r="501" spans="1:27" ht="15.75" customHeight="1">
      <c r="A501" s="891"/>
      <c r="B501" s="891"/>
      <c r="C501" s="891"/>
      <c r="D501" s="891"/>
      <c r="E501" s="891"/>
      <c r="F501" s="891"/>
      <c r="G501" s="891"/>
      <c r="H501" s="891"/>
      <c r="I501" s="891"/>
      <c r="J501" s="891"/>
      <c r="K501" s="891"/>
      <c r="L501" s="891"/>
      <c r="M501" s="1036"/>
      <c r="N501" s="1036"/>
      <c r="O501" s="1036"/>
      <c r="P501" s="1036"/>
      <c r="Q501" s="891"/>
      <c r="R501" s="891"/>
      <c r="S501" s="891"/>
      <c r="T501" s="891"/>
      <c r="U501" s="891"/>
      <c r="V501" s="891"/>
      <c r="W501" s="891"/>
      <c r="X501" s="891"/>
      <c r="Y501" s="891"/>
      <c r="Z501" s="891"/>
      <c r="AA501" s="891"/>
    </row>
    <row r="502" spans="1:27" ht="15.75" customHeight="1">
      <c r="A502" s="891"/>
      <c r="B502" s="891"/>
      <c r="C502" s="891"/>
      <c r="D502" s="891"/>
      <c r="E502" s="891"/>
      <c r="F502" s="891"/>
      <c r="G502" s="891"/>
      <c r="H502" s="891"/>
      <c r="I502" s="891"/>
      <c r="J502" s="891"/>
      <c r="K502" s="891"/>
      <c r="L502" s="891"/>
      <c r="M502" s="1036"/>
      <c r="N502" s="1036"/>
      <c r="O502" s="1036"/>
      <c r="P502" s="1036"/>
      <c r="Q502" s="891"/>
      <c r="R502" s="891"/>
      <c r="S502" s="891"/>
      <c r="T502" s="891"/>
      <c r="U502" s="891"/>
      <c r="V502" s="891"/>
      <c r="W502" s="891"/>
      <c r="X502" s="891"/>
      <c r="Y502" s="891"/>
      <c r="Z502" s="891"/>
      <c r="AA502" s="891"/>
    </row>
    <row r="503" spans="1:27" ht="15.75" customHeight="1">
      <c r="A503" s="891"/>
      <c r="B503" s="891"/>
      <c r="C503" s="891"/>
      <c r="D503" s="891"/>
      <c r="E503" s="891"/>
      <c r="F503" s="891"/>
      <c r="G503" s="891"/>
      <c r="H503" s="891"/>
      <c r="I503" s="891"/>
      <c r="J503" s="891"/>
      <c r="K503" s="891"/>
      <c r="L503" s="891"/>
      <c r="M503" s="1036"/>
      <c r="N503" s="1036"/>
      <c r="O503" s="1036"/>
      <c r="P503" s="1036"/>
      <c r="Q503" s="891"/>
      <c r="R503" s="891"/>
      <c r="S503" s="891"/>
      <c r="T503" s="891"/>
      <c r="U503" s="891"/>
      <c r="V503" s="891"/>
      <c r="W503" s="891"/>
      <c r="X503" s="891"/>
      <c r="Y503" s="891"/>
      <c r="Z503" s="891"/>
      <c r="AA503" s="891"/>
    </row>
    <row r="504" spans="1:27" ht="15.75" customHeight="1">
      <c r="A504" s="891"/>
      <c r="B504" s="891"/>
      <c r="C504" s="891"/>
      <c r="D504" s="891"/>
      <c r="E504" s="891"/>
      <c r="F504" s="891"/>
      <c r="G504" s="891"/>
      <c r="H504" s="891"/>
      <c r="I504" s="891"/>
      <c r="J504" s="891"/>
      <c r="K504" s="891"/>
      <c r="L504" s="891"/>
      <c r="M504" s="1036"/>
      <c r="N504" s="1036"/>
      <c r="O504" s="1036"/>
      <c r="P504" s="1036"/>
      <c r="Q504" s="891"/>
      <c r="R504" s="891"/>
      <c r="S504" s="891"/>
      <c r="T504" s="891"/>
      <c r="U504" s="891"/>
      <c r="V504" s="891"/>
      <c r="W504" s="891"/>
      <c r="X504" s="891"/>
      <c r="Y504" s="891"/>
      <c r="Z504" s="891"/>
      <c r="AA504" s="891"/>
    </row>
    <row r="505" spans="1:27" ht="15.75" customHeight="1">
      <c r="A505" s="891"/>
      <c r="B505" s="891"/>
      <c r="C505" s="891"/>
      <c r="D505" s="891"/>
      <c r="E505" s="891"/>
      <c r="F505" s="891"/>
      <c r="G505" s="891"/>
      <c r="H505" s="891"/>
      <c r="I505" s="891"/>
      <c r="J505" s="891"/>
      <c r="K505" s="891"/>
      <c r="L505" s="891"/>
      <c r="M505" s="1036"/>
      <c r="N505" s="1036"/>
      <c r="O505" s="1036"/>
      <c r="P505" s="1036"/>
      <c r="Q505" s="891"/>
      <c r="R505" s="891"/>
      <c r="S505" s="891"/>
      <c r="T505" s="891"/>
      <c r="U505" s="891"/>
      <c r="V505" s="891"/>
      <c r="W505" s="891"/>
      <c r="X505" s="891"/>
      <c r="Y505" s="891"/>
      <c r="Z505" s="891"/>
      <c r="AA505" s="891"/>
    </row>
    <row r="506" spans="1:27" ht="15.75" customHeight="1">
      <c r="A506" s="891"/>
      <c r="B506" s="891"/>
      <c r="C506" s="891"/>
      <c r="D506" s="891"/>
      <c r="E506" s="891"/>
      <c r="F506" s="891"/>
      <c r="G506" s="891"/>
      <c r="H506" s="891"/>
      <c r="I506" s="891"/>
      <c r="J506" s="891"/>
      <c r="K506" s="891"/>
      <c r="L506" s="891"/>
      <c r="M506" s="1036"/>
      <c r="N506" s="1036"/>
      <c r="O506" s="1036"/>
      <c r="P506" s="1036"/>
      <c r="Q506" s="891"/>
      <c r="R506" s="891"/>
      <c r="S506" s="891"/>
      <c r="T506" s="891"/>
      <c r="U506" s="891"/>
      <c r="V506" s="891"/>
      <c r="W506" s="891"/>
      <c r="X506" s="891"/>
      <c r="Y506" s="891"/>
      <c r="Z506" s="891"/>
      <c r="AA506" s="891"/>
    </row>
    <row r="507" spans="1:27" ht="15.75" customHeight="1">
      <c r="A507" s="891"/>
      <c r="B507" s="891"/>
      <c r="C507" s="891"/>
      <c r="D507" s="891"/>
      <c r="E507" s="891"/>
      <c r="F507" s="891"/>
      <c r="G507" s="891"/>
      <c r="H507" s="891"/>
      <c r="I507" s="891"/>
      <c r="J507" s="891"/>
      <c r="K507" s="891"/>
      <c r="L507" s="891"/>
      <c r="M507" s="1036"/>
      <c r="N507" s="1036"/>
      <c r="O507" s="1036"/>
      <c r="P507" s="1036"/>
      <c r="Q507" s="891"/>
      <c r="R507" s="891"/>
      <c r="S507" s="891"/>
      <c r="T507" s="891"/>
      <c r="U507" s="891"/>
      <c r="V507" s="891"/>
      <c r="W507" s="891"/>
      <c r="X507" s="891"/>
      <c r="Y507" s="891"/>
      <c r="Z507" s="891"/>
      <c r="AA507" s="891"/>
    </row>
    <row r="508" spans="1:27" ht="15.75" customHeight="1">
      <c r="A508" s="891"/>
      <c r="B508" s="891"/>
      <c r="C508" s="891"/>
      <c r="D508" s="891"/>
      <c r="E508" s="891"/>
      <c r="F508" s="891"/>
      <c r="G508" s="891"/>
      <c r="H508" s="891"/>
      <c r="I508" s="891"/>
      <c r="J508" s="891"/>
      <c r="K508" s="891"/>
      <c r="L508" s="891"/>
      <c r="M508" s="1036"/>
      <c r="N508" s="1036"/>
      <c r="O508" s="1036"/>
      <c r="P508" s="1036"/>
      <c r="Q508" s="891"/>
      <c r="R508" s="891"/>
      <c r="S508" s="891"/>
      <c r="T508" s="891"/>
      <c r="U508" s="891"/>
      <c r="V508" s="891"/>
      <c r="W508" s="891"/>
      <c r="X508" s="891"/>
      <c r="Y508" s="891"/>
      <c r="Z508" s="891"/>
      <c r="AA508" s="891"/>
    </row>
    <row r="509" spans="1:27" ht="15.75" customHeight="1">
      <c r="A509" s="891"/>
      <c r="B509" s="891"/>
      <c r="C509" s="891"/>
      <c r="D509" s="891"/>
      <c r="E509" s="891"/>
      <c r="F509" s="891"/>
      <c r="G509" s="891"/>
      <c r="H509" s="891"/>
      <c r="I509" s="891"/>
      <c r="J509" s="891"/>
      <c r="K509" s="891"/>
      <c r="L509" s="891"/>
      <c r="M509" s="1036"/>
      <c r="N509" s="1036"/>
      <c r="O509" s="1036"/>
      <c r="P509" s="1036"/>
      <c r="Q509" s="891"/>
      <c r="R509" s="891"/>
      <c r="S509" s="891"/>
      <c r="T509" s="891"/>
      <c r="U509" s="891"/>
      <c r="V509" s="891"/>
      <c r="W509" s="891"/>
      <c r="X509" s="891"/>
      <c r="Y509" s="891"/>
      <c r="Z509" s="891"/>
      <c r="AA509" s="891"/>
    </row>
    <row r="510" spans="1:27" ht="15.75" customHeight="1">
      <c r="A510" s="891"/>
      <c r="B510" s="891"/>
      <c r="C510" s="891"/>
      <c r="D510" s="891"/>
      <c r="E510" s="891"/>
      <c r="F510" s="891"/>
      <c r="G510" s="891"/>
      <c r="H510" s="891"/>
      <c r="I510" s="891"/>
      <c r="J510" s="891"/>
      <c r="K510" s="891"/>
      <c r="L510" s="891"/>
      <c r="M510" s="1036"/>
      <c r="N510" s="1036"/>
      <c r="O510" s="1036"/>
      <c r="P510" s="1036"/>
      <c r="Q510" s="891"/>
      <c r="R510" s="891"/>
      <c r="S510" s="891"/>
      <c r="T510" s="891"/>
      <c r="U510" s="891"/>
      <c r="V510" s="891"/>
      <c r="W510" s="891"/>
      <c r="X510" s="891"/>
      <c r="Y510" s="891"/>
      <c r="Z510" s="891"/>
      <c r="AA510" s="891"/>
    </row>
    <row r="511" spans="1:27" ht="15.75" customHeight="1">
      <c r="A511" s="891"/>
      <c r="B511" s="891"/>
      <c r="C511" s="891"/>
      <c r="D511" s="891"/>
      <c r="E511" s="891"/>
      <c r="F511" s="891"/>
      <c r="G511" s="891"/>
      <c r="H511" s="891"/>
      <c r="I511" s="891"/>
      <c r="J511" s="891"/>
      <c r="K511" s="891"/>
      <c r="L511" s="891"/>
      <c r="M511" s="1036"/>
      <c r="N511" s="1036"/>
      <c r="O511" s="1036"/>
      <c r="P511" s="1036"/>
      <c r="Q511" s="891"/>
      <c r="R511" s="891"/>
      <c r="S511" s="891"/>
      <c r="T511" s="891"/>
      <c r="U511" s="891"/>
      <c r="V511" s="891"/>
      <c r="W511" s="891"/>
      <c r="X511" s="891"/>
      <c r="Y511" s="891"/>
      <c r="Z511" s="891"/>
      <c r="AA511" s="891"/>
    </row>
    <row r="512" spans="1:27" ht="15.75" customHeight="1">
      <c r="A512" s="891"/>
      <c r="B512" s="891"/>
      <c r="C512" s="891"/>
      <c r="D512" s="891"/>
      <c r="E512" s="891"/>
      <c r="F512" s="891"/>
      <c r="G512" s="891"/>
      <c r="H512" s="891"/>
      <c r="I512" s="891"/>
      <c r="J512" s="891"/>
      <c r="K512" s="891"/>
      <c r="L512" s="891"/>
      <c r="M512" s="1036"/>
      <c r="N512" s="1036"/>
      <c r="O512" s="1036"/>
      <c r="P512" s="1036"/>
      <c r="Q512" s="891"/>
      <c r="R512" s="891"/>
      <c r="S512" s="891"/>
      <c r="T512" s="891"/>
      <c r="U512" s="891"/>
      <c r="V512" s="891"/>
      <c r="W512" s="891"/>
      <c r="X512" s="891"/>
      <c r="Y512" s="891"/>
      <c r="Z512" s="891"/>
      <c r="AA512" s="891"/>
    </row>
    <row r="513" spans="1:27" ht="15.75" customHeight="1">
      <c r="A513" s="891"/>
      <c r="B513" s="891"/>
      <c r="C513" s="891"/>
      <c r="D513" s="891"/>
      <c r="E513" s="891"/>
      <c r="F513" s="891"/>
      <c r="G513" s="891"/>
      <c r="H513" s="891"/>
      <c r="I513" s="891"/>
      <c r="J513" s="891"/>
      <c r="K513" s="891"/>
      <c r="L513" s="891"/>
      <c r="M513" s="1036"/>
      <c r="N513" s="1036"/>
      <c r="O513" s="1036"/>
      <c r="P513" s="1036"/>
      <c r="Q513" s="891"/>
      <c r="R513" s="891"/>
      <c r="S513" s="891"/>
      <c r="T513" s="891"/>
      <c r="U513" s="891"/>
      <c r="V513" s="891"/>
      <c r="W513" s="891"/>
      <c r="X513" s="891"/>
      <c r="Y513" s="891"/>
      <c r="Z513" s="891"/>
      <c r="AA513" s="891"/>
    </row>
    <row r="514" spans="1:27" ht="15.75" customHeight="1">
      <c r="A514" s="891"/>
      <c r="B514" s="891"/>
      <c r="C514" s="891"/>
      <c r="D514" s="891"/>
      <c r="E514" s="891"/>
      <c r="F514" s="891"/>
      <c r="G514" s="891"/>
      <c r="H514" s="891"/>
      <c r="I514" s="891"/>
      <c r="J514" s="891"/>
      <c r="K514" s="891"/>
      <c r="L514" s="891"/>
      <c r="M514" s="1036"/>
      <c r="N514" s="1036"/>
      <c r="O514" s="1036"/>
      <c r="P514" s="1036"/>
      <c r="Q514" s="891"/>
      <c r="R514" s="891"/>
      <c r="S514" s="891"/>
      <c r="T514" s="891"/>
      <c r="U514" s="891"/>
      <c r="V514" s="891"/>
      <c r="W514" s="891"/>
      <c r="X514" s="891"/>
      <c r="Y514" s="891"/>
      <c r="Z514" s="891"/>
      <c r="AA514" s="891"/>
    </row>
    <row r="515" spans="1:27" ht="15.75" customHeight="1">
      <c r="A515" s="891"/>
      <c r="B515" s="891"/>
      <c r="C515" s="891"/>
      <c r="D515" s="891"/>
      <c r="E515" s="891"/>
      <c r="F515" s="891"/>
      <c r="G515" s="891"/>
      <c r="H515" s="891"/>
      <c r="I515" s="891"/>
      <c r="J515" s="891"/>
      <c r="K515" s="891"/>
      <c r="L515" s="891"/>
      <c r="M515" s="1036"/>
      <c r="N515" s="1036"/>
      <c r="O515" s="1036"/>
      <c r="P515" s="1036"/>
      <c r="Q515" s="891"/>
      <c r="R515" s="891"/>
      <c r="S515" s="891"/>
      <c r="T515" s="891"/>
      <c r="U515" s="891"/>
      <c r="V515" s="891"/>
      <c r="W515" s="891"/>
      <c r="X515" s="891"/>
      <c r="Y515" s="891"/>
      <c r="Z515" s="891"/>
      <c r="AA515" s="891"/>
    </row>
    <row r="516" spans="1:27" ht="15.75" customHeight="1">
      <c r="A516" s="891"/>
      <c r="B516" s="891"/>
      <c r="C516" s="891"/>
      <c r="D516" s="891"/>
      <c r="E516" s="891"/>
      <c r="F516" s="891"/>
      <c r="G516" s="891"/>
      <c r="H516" s="891"/>
      <c r="I516" s="891"/>
      <c r="J516" s="891"/>
      <c r="K516" s="891"/>
      <c r="L516" s="891"/>
      <c r="M516" s="1036"/>
      <c r="N516" s="1036"/>
      <c r="O516" s="1036"/>
      <c r="P516" s="1036"/>
      <c r="Q516" s="891"/>
      <c r="R516" s="891"/>
      <c r="S516" s="891"/>
      <c r="T516" s="891"/>
      <c r="U516" s="891"/>
      <c r="V516" s="891"/>
      <c r="W516" s="891"/>
      <c r="X516" s="891"/>
      <c r="Y516" s="891"/>
      <c r="Z516" s="891"/>
      <c r="AA516" s="891"/>
    </row>
    <row r="517" spans="1:27" ht="15.75" customHeight="1">
      <c r="A517" s="891"/>
      <c r="B517" s="891"/>
      <c r="C517" s="891"/>
      <c r="D517" s="891"/>
      <c r="E517" s="891"/>
      <c r="F517" s="891"/>
      <c r="G517" s="891"/>
      <c r="H517" s="891"/>
      <c r="I517" s="891"/>
      <c r="J517" s="891"/>
      <c r="K517" s="891"/>
      <c r="L517" s="891"/>
      <c r="M517" s="1036"/>
      <c r="N517" s="1036"/>
      <c r="O517" s="1036"/>
      <c r="P517" s="1036"/>
      <c r="Q517" s="891"/>
      <c r="R517" s="891"/>
      <c r="S517" s="891"/>
      <c r="T517" s="891"/>
      <c r="U517" s="891"/>
      <c r="V517" s="891"/>
      <c r="W517" s="891"/>
      <c r="X517" s="891"/>
      <c r="Y517" s="891"/>
      <c r="Z517" s="891"/>
      <c r="AA517" s="891"/>
    </row>
    <row r="518" spans="1:27" ht="15.75" customHeight="1">
      <c r="A518" s="891"/>
      <c r="B518" s="891"/>
      <c r="C518" s="891"/>
      <c r="D518" s="891"/>
      <c r="E518" s="891"/>
      <c r="F518" s="891"/>
      <c r="G518" s="891"/>
      <c r="H518" s="891"/>
      <c r="I518" s="891"/>
      <c r="J518" s="891"/>
      <c r="K518" s="891"/>
      <c r="L518" s="891"/>
      <c r="M518" s="1036"/>
      <c r="N518" s="1036"/>
      <c r="O518" s="1036"/>
      <c r="P518" s="1036"/>
      <c r="Q518" s="891"/>
      <c r="R518" s="891"/>
      <c r="S518" s="891"/>
      <c r="T518" s="891"/>
      <c r="U518" s="891"/>
      <c r="V518" s="891"/>
      <c r="W518" s="891"/>
      <c r="X518" s="891"/>
      <c r="Y518" s="891"/>
      <c r="Z518" s="891"/>
      <c r="AA518" s="891"/>
    </row>
    <row r="519" spans="1:27" ht="15.75" customHeight="1">
      <c r="A519" s="891"/>
      <c r="B519" s="891"/>
      <c r="C519" s="891"/>
      <c r="D519" s="891"/>
      <c r="E519" s="891"/>
      <c r="F519" s="891"/>
      <c r="G519" s="891"/>
      <c r="H519" s="891"/>
      <c r="I519" s="891"/>
      <c r="J519" s="891"/>
      <c r="K519" s="891"/>
      <c r="L519" s="891"/>
      <c r="M519" s="1036"/>
      <c r="N519" s="1036"/>
      <c r="O519" s="1036"/>
      <c r="P519" s="1036"/>
      <c r="Q519" s="891"/>
      <c r="R519" s="891"/>
      <c r="S519" s="891"/>
      <c r="T519" s="891"/>
      <c r="U519" s="891"/>
      <c r="V519" s="891"/>
      <c r="W519" s="891"/>
      <c r="X519" s="891"/>
      <c r="Y519" s="891"/>
      <c r="Z519" s="891"/>
      <c r="AA519" s="891"/>
    </row>
    <row r="520" spans="1:27" ht="15.75" customHeight="1">
      <c r="A520" s="891"/>
      <c r="B520" s="891"/>
      <c r="C520" s="891"/>
      <c r="D520" s="891"/>
      <c r="E520" s="891"/>
      <c r="F520" s="891"/>
      <c r="G520" s="891"/>
      <c r="H520" s="891"/>
      <c r="I520" s="891"/>
      <c r="J520" s="891"/>
      <c r="K520" s="891"/>
      <c r="L520" s="891"/>
      <c r="M520" s="1036"/>
      <c r="N520" s="1036"/>
      <c r="O520" s="1036"/>
      <c r="P520" s="1036"/>
      <c r="Q520" s="891"/>
      <c r="R520" s="891"/>
      <c r="S520" s="891"/>
      <c r="T520" s="891"/>
      <c r="U520" s="891"/>
      <c r="V520" s="891"/>
      <c r="W520" s="891"/>
      <c r="X520" s="891"/>
      <c r="Y520" s="891"/>
      <c r="Z520" s="891"/>
      <c r="AA520" s="891"/>
    </row>
    <row r="521" spans="1:27" ht="15.75" customHeight="1">
      <c r="A521" s="891"/>
      <c r="B521" s="891"/>
      <c r="C521" s="891"/>
      <c r="D521" s="891"/>
      <c r="E521" s="891"/>
      <c r="F521" s="891"/>
      <c r="G521" s="891"/>
      <c r="H521" s="891"/>
      <c r="I521" s="891"/>
      <c r="J521" s="891"/>
      <c r="K521" s="891"/>
      <c r="L521" s="891"/>
      <c r="M521" s="1036"/>
      <c r="N521" s="1036"/>
      <c r="O521" s="1036"/>
      <c r="P521" s="1036"/>
      <c r="Q521" s="891"/>
      <c r="R521" s="891"/>
      <c r="S521" s="891"/>
      <c r="T521" s="891"/>
      <c r="U521" s="891"/>
      <c r="V521" s="891"/>
      <c r="W521" s="891"/>
      <c r="X521" s="891"/>
      <c r="Y521" s="891"/>
      <c r="Z521" s="891"/>
      <c r="AA521" s="891"/>
    </row>
    <row r="522" spans="1:27" ht="15.75" customHeight="1">
      <c r="A522" s="891"/>
      <c r="B522" s="891"/>
      <c r="C522" s="891"/>
      <c r="D522" s="891"/>
      <c r="E522" s="891"/>
      <c r="F522" s="891"/>
      <c r="G522" s="891"/>
      <c r="H522" s="891"/>
      <c r="I522" s="891"/>
      <c r="J522" s="891"/>
      <c r="K522" s="891"/>
      <c r="L522" s="891"/>
      <c r="M522" s="1036"/>
      <c r="N522" s="1036"/>
      <c r="O522" s="1036"/>
      <c r="P522" s="1036"/>
      <c r="Q522" s="891"/>
      <c r="R522" s="891"/>
      <c r="S522" s="891"/>
      <c r="T522" s="891"/>
      <c r="U522" s="891"/>
      <c r="V522" s="891"/>
      <c r="W522" s="891"/>
      <c r="X522" s="891"/>
      <c r="Y522" s="891"/>
      <c r="Z522" s="891"/>
      <c r="AA522" s="891"/>
    </row>
    <row r="523" spans="1:27" ht="15.75" customHeight="1">
      <c r="A523" s="891"/>
      <c r="B523" s="891"/>
      <c r="C523" s="891"/>
      <c r="D523" s="891"/>
      <c r="E523" s="891"/>
      <c r="F523" s="891"/>
      <c r="G523" s="891"/>
      <c r="H523" s="891"/>
      <c r="I523" s="891"/>
      <c r="J523" s="891"/>
      <c r="K523" s="891"/>
      <c r="L523" s="891"/>
      <c r="M523" s="1036"/>
      <c r="N523" s="1036"/>
      <c r="O523" s="1036"/>
      <c r="P523" s="1036"/>
      <c r="Q523" s="891"/>
      <c r="R523" s="891"/>
      <c r="S523" s="891"/>
      <c r="T523" s="891"/>
      <c r="U523" s="891"/>
      <c r="V523" s="891"/>
      <c r="W523" s="891"/>
      <c r="X523" s="891"/>
      <c r="Y523" s="891"/>
      <c r="Z523" s="891"/>
      <c r="AA523" s="891"/>
    </row>
    <row r="524" spans="1:27" ht="15.75" customHeight="1">
      <c r="A524" s="891"/>
      <c r="B524" s="891"/>
      <c r="C524" s="891"/>
      <c r="D524" s="891"/>
      <c r="E524" s="891"/>
      <c r="F524" s="891"/>
      <c r="G524" s="891"/>
      <c r="H524" s="891"/>
      <c r="I524" s="891"/>
      <c r="J524" s="891"/>
      <c r="K524" s="891"/>
      <c r="L524" s="891"/>
      <c r="M524" s="1036"/>
      <c r="N524" s="1036"/>
      <c r="O524" s="1036"/>
      <c r="P524" s="1036"/>
      <c r="Q524" s="891"/>
      <c r="R524" s="891"/>
      <c r="S524" s="891"/>
      <c r="T524" s="891"/>
      <c r="U524" s="891"/>
      <c r="V524" s="891"/>
      <c r="W524" s="891"/>
      <c r="X524" s="891"/>
      <c r="Y524" s="891"/>
      <c r="Z524" s="891"/>
      <c r="AA524" s="891"/>
    </row>
    <row r="525" spans="1:27" ht="15.75" customHeight="1">
      <c r="A525" s="891"/>
      <c r="B525" s="891"/>
      <c r="C525" s="891"/>
      <c r="D525" s="891"/>
      <c r="E525" s="891"/>
      <c r="F525" s="891"/>
      <c r="G525" s="891"/>
      <c r="H525" s="891"/>
      <c r="I525" s="891"/>
      <c r="J525" s="891"/>
      <c r="K525" s="891"/>
      <c r="L525" s="891"/>
      <c r="M525" s="1036"/>
      <c r="N525" s="1036"/>
      <c r="O525" s="1036"/>
      <c r="P525" s="1036"/>
      <c r="Q525" s="891"/>
      <c r="R525" s="891"/>
      <c r="S525" s="891"/>
      <c r="T525" s="891"/>
      <c r="U525" s="891"/>
      <c r="V525" s="891"/>
      <c r="W525" s="891"/>
      <c r="X525" s="891"/>
      <c r="Y525" s="891"/>
      <c r="Z525" s="891"/>
      <c r="AA525" s="891"/>
    </row>
    <row r="526" spans="1:27" ht="15.75" customHeight="1">
      <c r="A526" s="891"/>
      <c r="B526" s="891"/>
      <c r="C526" s="891"/>
      <c r="D526" s="891"/>
      <c r="E526" s="891"/>
      <c r="F526" s="891"/>
      <c r="G526" s="891"/>
      <c r="H526" s="891"/>
      <c r="I526" s="891"/>
      <c r="J526" s="891"/>
      <c r="K526" s="891"/>
      <c r="L526" s="891"/>
      <c r="M526" s="1036"/>
      <c r="N526" s="1036"/>
      <c r="O526" s="1036"/>
      <c r="P526" s="1036"/>
      <c r="Q526" s="891"/>
      <c r="R526" s="891"/>
      <c r="S526" s="891"/>
      <c r="T526" s="891"/>
      <c r="U526" s="891"/>
      <c r="V526" s="891"/>
      <c r="W526" s="891"/>
      <c r="X526" s="891"/>
      <c r="Y526" s="891"/>
      <c r="Z526" s="891"/>
      <c r="AA526" s="891"/>
    </row>
    <row r="527" spans="1:27" ht="15.75" customHeight="1">
      <c r="A527" s="891"/>
      <c r="B527" s="891"/>
      <c r="C527" s="891"/>
      <c r="D527" s="891"/>
      <c r="E527" s="891"/>
      <c r="F527" s="891"/>
      <c r="G527" s="891"/>
      <c r="H527" s="891"/>
      <c r="I527" s="891"/>
      <c r="J527" s="891"/>
      <c r="K527" s="891"/>
      <c r="L527" s="891"/>
      <c r="M527" s="1036"/>
      <c r="N527" s="1036"/>
      <c r="O527" s="1036"/>
      <c r="P527" s="1036"/>
      <c r="Q527" s="891"/>
      <c r="R527" s="891"/>
      <c r="S527" s="891"/>
      <c r="T527" s="891"/>
      <c r="U527" s="891"/>
      <c r="V527" s="891"/>
      <c r="W527" s="891"/>
      <c r="X527" s="891"/>
      <c r="Y527" s="891"/>
      <c r="Z527" s="891"/>
      <c r="AA527" s="891"/>
    </row>
    <row r="528" spans="1:27" ht="15.75" customHeight="1">
      <c r="A528" s="891"/>
      <c r="B528" s="891"/>
      <c r="C528" s="891"/>
      <c r="D528" s="891"/>
      <c r="E528" s="891"/>
      <c r="F528" s="891"/>
      <c r="G528" s="891"/>
      <c r="H528" s="891"/>
      <c r="I528" s="891"/>
      <c r="J528" s="891"/>
      <c r="K528" s="891"/>
      <c r="L528" s="891"/>
      <c r="M528" s="1036"/>
      <c r="N528" s="1036"/>
      <c r="O528" s="1036"/>
      <c r="P528" s="1036"/>
      <c r="Q528" s="891"/>
      <c r="R528" s="891"/>
      <c r="S528" s="891"/>
      <c r="T528" s="891"/>
      <c r="U528" s="891"/>
      <c r="V528" s="891"/>
      <c r="W528" s="891"/>
      <c r="X528" s="891"/>
      <c r="Y528" s="891"/>
      <c r="Z528" s="891"/>
      <c r="AA528" s="891"/>
    </row>
    <row r="529" spans="1:27" ht="15.75" customHeight="1">
      <c r="A529" s="891"/>
      <c r="B529" s="891"/>
      <c r="C529" s="891"/>
      <c r="D529" s="891"/>
      <c r="E529" s="891"/>
      <c r="F529" s="891"/>
      <c r="G529" s="891"/>
      <c r="H529" s="891"/>
      <c r="I529" s="891"/>
      <c r="J529" s="891"/>
      <c r="K529" s="891"/>
      <c r="L529" s="891"/>
      <c r="M529" s="1036"/>
      <c r="N529" s="1036"/>
      <c r="O529" s="1036"/>
      <c r="P529" s="1036"/>
      <c r="Q529" s="891"/>
      <c r="R529" s="891"/>
      <c r="S529" s="891"/>
      <c r="T529" s="891"/>
      <c r="U529" s="891"/>
      <c r="V529" s="891"/>
      <c r="W529" s="891"/>
      <c r="X529" s="891"/>
      <c r="Y529" s="891"/>
      <c r="Z529" s="891"/>
      <c r="AA529" s="891"/>
    </row>
    <row r="530" spans="1:27" ht="15.75" customHeight="1">
      <c r="A530" s="891"/>
      <c r="B530" s="891"/>
      <c r="C530" s="891"/>
      <c r="D530" s="891"/>
      <c r="E530" s="891"/>
      <c r="F530" s="891"/>
      <c r="G530" s="891"/>
      <c r="H530" s="891"/>
      <c r="I530" s="891"/>
      <c r="J530" s="891"/>
      <c r="K530" s="891"/>
      <c r="L530" s="891"/>
      <c r="M530" s="1036"/>
      <c r="N530" s="1036"/>
      <c r="O530" s="1036"/>
      <c r="P530" s="1036"/>
      <c r="Q530" s="891"/>
      <c r="R530" s="891"/>
      <c r="S530" s="891"/>
      <c r="T530" s="891"/>
      <c r="U530" s="891"/>
      <c r="V530" s="891"/>
      <c r="W530" s="891"/>
      <c r="X530" s="891"/>
      <c r="Y530" s="891"/>
      <c r="Z530" s="891"/>
      <c r="AA530" s="891"/>
    </row>
    <row r="531" spans="1:27" ht="15.75" customHeight="1">
      <c r="A531" s="891"/>
      <c r="B531" s="891"/>
      <c r="C531" s="891"/>
      <c r="D531" s="891"/>
      <c r="E531" s="891"/>
      <c r="F531" s="891"/>
      <c r="G531" s="891"/>
      <c r="H531" s="891"/>
      <c r="I531" s="891"/>
      <c r="J531" s="891"/>
      <c r="K531" s="891"/>
      <c r="L531" s="891"/>
      <c r="M531" s="1036"/>
      <c r="N531" s="1036"/>
      <c r="O531" s="1036"/>
      <c r="P531" s="1036"/>
      <c r="Q531" s="891"/>
      <c r="R531" s="891"/>
      <c r="S531" s="891"/>
      <c r="T531" s="891"/>
      <c r="U531" s="891"/>
      <c r="V531" s="891"/>
      <c r="W531" s="891"/>
      <c r="X531" s="891"/>
      <c r="Y531" s="891"/>
      <c r="Z531" s="891"/>
      <c r="AA531" s="891"/>
    </row>
    <row r="532" spans="1:27" ht="15.75" customHeight="1">
      <c r="A532" s="891"/>
      <c r="B532" s="891"/>
      <c r="C532" s="891"/>
      <c r="D532" s="891"/>
      <c r="E532" s="891"/>
      <c r="F532" s="891"/>
      <c r="G532" s="891"/>
      <c r="H532" s="891"/>
      <c r="I532" s="891"/>
      <c r="J532" s="891"/>
      <c r="K532" s="891"/>
      <c r="L532" s="891"/>
      <c r="M532" s="1036"/>
      <c r="N532" s="1036"/>
      <c r="O532" s="1036"/>
      <c r="P532" s="1036"/>
      <c r="Q532" s="891"/>
      <c r="R532" s="891"/>
      <c r="S532" s="891"/>
      <c r="T532" s="891"/>
      <c r="U532" s="891"/>
      <c r="V532" s="891"/>
      <c r="W532" s="891"/>
      <c r="X532" s="891"/>
      <c r="Y532" s="891"/>
      <c r="Z532" s="891"/>
      <c r="AA532" s="891"/>
    </row>
    <row r="533" spans="1:27" ht="15.75" customHeight="1">
      <c r="A533" s="891"/>
      <c r="B533" s="891"/>
      <c r="C533" s="891"/>
      <c r="D533" s="891"/>
      <c r="E533" s="891"/>
      <c r="F533" s="891"/>
      <c r="G533" s="891"/>
      <c r="H533" s="891"/>
      <c r="I533" s="891"/>
      <c r="J533" s="891"/>
      <c r="K533" s="891"/>
      <c r="L533" s="891"/>
      <c r="M533" s="1036"/>
      <c r="N533" s="1036"/>
      <c r="O533" s="1036"/>
      <c r="P533" s="1036"/>
      <c r="Q533" s="891"/>
      <c r="R533" s="891"/>
      <c r="S533" s="891"/>
      <c r="T533" s="891"/>
      <c r="U533" s="891"/>
      <c r="V533" s="891"/>
      <c r="W533" s="891"/>
      <c r="X533" s="891"/>
      <c r="Y533" s="891"/>
      <c r="Z533" s="891"/>
      <c r="AA533" s="891"/>
    </row>
    <row r="534" spans="1:27" ht="15.75" customHeight="1">
      <c r="A534" s="891"/>
      <c r="B534" s="891"/>
      <c r="C534" s="891"/>
      <c r="D534" s="891"/>
      <c r="E534" s="891"/>
      <c r="F534" s="891"/>
      <c r="G534" s="891"/>
      <c r="H534" s="891"/>
      <c r="I534" s="891"/>
      <c r="J534" s="891"/>
      <c r="K534" s="891"/>
      <c r="L534" s="891"/>
      <c r="M534" s="1036"/>
      <c r="N534" s="1036"/>
      <c r="O534" s="1036"/>
      <c r="P534" s="1036"/>
      <c r="Q534" s="891"/>
      <c r="R534" s="891"/>
      <c r="S534" s="891"/>
      <c r="T534" s="891"/>
      <c r="U534" s="891"/>
      <c r="V534" s="891"/>
      <c r="W534" s="891"/>
      <c r="X534" s="891"/>
      <c r="Y534" s="891"/>
      <c r="Z534" s="891"/>
      <c r="AA534" s="891"/>
    </row>
    <row r="535" spans="1:27" ht="15.75" customHeight="1">
      <c r="A535" s="891"/>
      <c r="B535" s="891"/>
      <c r="C535" s="891"/>
      <c r="D535" s="891"/>
      <c r="E535" s="891"/>
      <c r="F535" s="891"/>
      <c r="G535" s="891"/>
      <c r="H535" s="891"/>
      <c r="I535" s="891"/>
      <c r="J535" s="891"/>
      <c r="K535" s="891"/>
      <c r="L535" s="891"/>
      <c r="M535" s="1036"/>
      <c r="N535" s="1036"/>
      <c r="O535" s="1036"/>
      <c r="P535" s="1036"/>
      <c r="Q535" s="891"/>
      <c r="R535" s="891"/>
      <c r="S535" s="891"/>
      <c r="T535" s="891"/>
      <c r="U535" s="891"/>
      <c r="V535" s="891"/>
      <c r="W535" s="891"/>
      <c r="X535" s="891"/>
      <c r="Y535" s="891"/>
      <c r="Z535" s="891"/>
      <c r="AA535" s="891"/>
    </row>
    <row r="536" spans="1:27" ht="15.75" customHeight="1">
      <c r="A536" s="891"/>
      <c r="B536" s="891"/>
      <c r="C536" s="891"/>
      <c r="D536" s="891"/>
      <c r="E536" s="891"/>
      <c r="F536" s="891"/>
      <c r="G536" s="891"/>
      <c r="H536" s="891"/>
      <c r="I536" s="891"/>
      <c r="J536" s="891"/>
      <c r="K536" s="891"/>
      <c r="L536" s="891"/>
      <c r="M536" s="1036"/>
      <c r="N536" s="1036"/>
      <c r="O536" s="1036"/>
      <c r="P536" s="1036"/>
      <c r="Q536" s="891"/>
      <c r="R536" s="891"/>
      <c r="S536" s="891"/>
      <c r="T536" s="891"/>
      <c r="U536" s="891"/>
      <c r="V536" s="891"/>
      <c r="W536" s="891"/>
      <c r="X536" s="891"/>
      <c r="Y536" s="891"/>
      <c r="Z536" s="891"/>
      <c r="AA536" s="891"/>
    </row>
    <row r="537" spans="1:27" ht="15.75" customHeight="1">
      <c r="A537" s="891"/>
      <c r="B537" s="891"/>
      <c r="C537" s="891"/>
      <c r="D537" s="891"/>
      <c r="E537" s="891"/>
      <c r="F537" s="891"/>
      <c r="G537" s="891"/>
      <c r="H537" s="891"/>
      <c r="I537" s="891"/>
      <c r="J537" s="891"/>
      <c r="K537" s="891"/>
      <c r="L537" s="891"/>
      <c r="M537" s="1036"/>
      <c r="N537" s="1036"/>
      <c r="O537" s="1036"/>
      <c r="P537" s="1036"/>
      <c r="Q537" s="891"/>
      <c r="R537" s="891"/>
      <c r="S537" s="891"/>
      <c r="T537" s="891"/>
      <c r="U537" s="891"/>
      <c r="V537" s="891"/>
      <c r="W537" s="891"/>
      <c r="X537" s="891"/>
      <c r="Y537" s="891"/>
      <c r="Z537" s="891"/>
      <c r="AA537" s="891"/>
    </row>
    <row r="538" spans="1:27" ht="15.75" customHeight="1">
      <c r="A538" s="891"/>
      <c r="B538" s="891"/>
      <c r="C538" s="891"/>
      <c r="D538" s="891"/>
      <c r="E538" s="891"/>
      <c r="F538" s="891"/>
      <c r="G538" s="891"/>
      <c r="H538" s="891"/>
      <c r="I538" s="891"/>
      <c r="J538" s="891"/>
      <c r="K538" s="891"/>
      <c r="L538" s="891"/>
      <c r="M538" s="1036"/>
      <c r="N538" s="1036"/>
      <c r="O538" s="1036"/>
      <c r="P538" s="1036"/>
      <c r="Q538" s="891"/>
      <c r="R538" s="891"/>
      <c r="S538" s="891"/>
      <c r="T538" s="891"/>
      <c r="U538" s="891"/>
      <c r="V538" s="891"/>
      <c r="W538" s="891"/>
      <c r="X538" s="891"/>
      <c r="Y538" s="891"/>
      <c r="Z538" s="891"/>
      <c r="AA538" s="891"/>
    </row>
    <row r="539" spans="1:27" ht="15.75" customHeight="1">
      <c r="A539" s="891"/>
      <c r="B539" s="891"/>
      <c r="C539" s="891"/>
      <c r="D539" s="891"/>
      <c r="E539" s="891"/>
      <c r="F539" s="891"/>
      <c r="G539" s="891"/>
      <c r="H539" s="891"/>
      <c r="I539" s="891"/>
      <c r="J539" s="891"/>
      <c r="K539" s="891"/>
      <c r="L539" s="891"/>
      <c r="M539" s="1036"/>
      <c r="N539" s="1036"/>
      <c r="O539" s="1036"/>
      <c r="P539" s="1036"/>
      <c r="Q539" s="891"/>
      <c r="R539" s="891"/>
      <c r="S539" s="891"/>
      <c r="T539" s="891"/>
      <c r="U539" s="891"/>
      <c r="V539" s="891"/>
      <c r="W539" s="891"/>
      <c r="X539" s="891"/>
      <c r="Y539" s="891"/>
      <c r="Z539" s="891"/>
      <c r="AA539" s="891"/>
    </row>
    <row r="540" spans="1:27" ht="15.75" customHeight="1">
      <c r="A540" s="891"/>
      <c r="B540" s="891"/>
      <c r="C540" s="891"/>
      <c r="D540" s="891"/>
      <c r="E540" s="891"/>
      <c r="F540" s="891"/>
      <c r="G540" s="891"/>
      <c r="H540" s="891"/>
      <c r="I540" s="891"/>
      <c r="J540" s="891"/>
      <c r="K540" s="891"/>
      <c r="L540" s="891"/>
      <c r="M540" s="1036"/>
      <c r="N540" s="1036"/>
      <c r="O540" s="1036"/>
      <c r="P540" s="1036"/>
      <c r="Q540" s="891"/>
      <c r="R540" s="891"/>
      <c r="S540" s="891"/>
      <c r="T540" s="891"/>
      <c r="U540" s="891"/>
      <c r="V540" s="891"/>
      <c r="W540" s="891"/>
      <c r="X540" s="891"/>
      <c r="Y540" s="891"/>
      <c r="Z540" s="891"/>
      <c r="AA540" s="891"/>
    </row>
    <row r="541" spans="1:27" ht="15.75" customHeight="1">
      <c r="A541" s="891"/>
      <c r="B541" s="891"/>
      <c r="C541" s="891"/>
      <c r="D541" s="891"/>
      <c r="E541" s="891"/>
      <c r="F541" s="891"/>
      <c r="G541" s="891"/>
      <c r="H541" s="891"/>
      <c r="I541" s="891"/>
      <c r="J541" s="891"/>
      <c r="K541" s="891"/>
      <c r="L541" s="891"/>
      <c r="M541" s="1036"/>
      <c r="N541" s="1036"/>
      <c r="O541" s="1036"/>
      <c r="P541" s="1036"/>
      <c r="Q541" s="891"/>
      <c r="R541" s="891"/>
      <c r="S541" s="891"/>
      <c r="T541" s="891"/>
      <c r="U541" s="891"/>
      <c r="V541" s="891"/>
      <c r="W541" s="891"/>
      <c r="X541" s="891"/>
      <c r="Y541" s="891"/>
      <c r="Z541" s="891"/>
      <c r="AA541" s="891"/>
    </row>
    <row r="542" spans="1:27" ht="15.75" customHeight="1">
      <c r="A542" s="891"/>
      <c r="B542" s="891"/>
      <c r="C542" s="891"/>
      <c r="D542" s="891"/>
      <c r="E542" s="891"/>
      <c r="F542" s="891"/>
      <c r="G542" s="891"/>
      <c r="H542" s="891"/>
      <c r="I542" s="891"/>
      <c r="J542" s="891"/>
      <c r="K542" s="891"/>
      <c r="L542" s="891"/>
      <c r="M542" s="1036"/>
      <c r="N542" s="1036"/>
      <c r="O542" s="1036"/>
      <c r="P542" s="1036"/>
      <c r="Q542" s="891"/>
      <c r="R542" s="891"/>
      <c r="S542" s="891"/>
      <c r="T542" s="891"/>
      <c r="U542" s="891"/>
      <c r="V542" s="891"/>
      <c r="W542" s="891"/>
      <c r="X542" s="891"/>
      <c r="Y542" s="891"/>
      <c r="Z542" s="891"/>
      <c r="AA542" s="891"/>
    </row>
    <row r="543" spans="1:27" ht="15.75" customHeight="1">
      <c r="A543" s="891"/>
      <c r="B543" s="891"/>
      <c r="C543" s="891"/>
      <c r="D543" s="891"/>
      <c r="E543" s="891"/>
      <c r="F543" s="891"/>
      <c r="G543" s="891"/>
      <c r="H543" s="891"/>
      <c r="I543" s="891"/>
      <c r="J543" s="891"/>
      <c r="K543" s="891"/>
      <c r="L543" s="891"/>
      <c r="M543" s="1036"/>
      <c r="N543" s="1036"/>
      <c r="O543" s="1036"/>
      <c r="P543" s="1036"/>
      <c r="Q543" s="891"/>
      <c r="R543" s="891"/>
      <c r="S543" s="891"/>
      <c r="T543" s="891"/>
      <c r="U543" s="891"/>
      <c r="V543" s="891"/>
      <c r="W543" s="891"/>
      <c r="X543" s="891"/>
      <c r="Y543" s="891"/>
      <c r="Z543" s="891"/>
      <c r="AA543" s="891"/>
    </row>
    <row r="544" spans="1:27" ht="15.75" customHeight="1">
      <c r="A544" s="891"/>
      <c r="B544" s="891"/>
      <c r="C544" s="891"/>
      <c r="D544" s="891"/>
      <c r="E544" s="891"/>
      <c r="F544" s="891"/>
      <c r="G544" s="891"/>
      <c r="H544" s="891"/>
      <c r="I544" s="891"/>
      <c r="J544" s="891"/>
      <c r="K544" s="891"/>
      <c r="L544" s="891"/>
      <c r="M544" s="1036"/>
      <c r="N544" s="1036"/>
      <c r="O544" s="1036"/>
      <c r="P544" s="1036"/>
      <c r="Q544" s="891"/>
      <c r="R544" s="891"/>
      <c r="S544" s="891"/>
      <c r="T544" s="891"/>
      <c r="U544" s="891"/>
      <c r="V544" s="891"/>
      <c r="W544" s="891"/>
      <c r="X544" s="891"/>
      <c r="Y544" s="891"/>
      <c r="Z544" s="891"/>
      <c r="AA544" s="891"/>
    </row>
    <row r="545" spans="1:27" ht="15.75" customHeight="1">
      <c r="A545" s="891"/>
      <c r="B545" s="891"/>
      <c r="C545" s="891"/>
      <c r="D545" s="891"/>
      <c r="E545" s="891"/>
      <c r="F545" s="891"/>
      <c r="G545" s="891"/>
      <c r="H545" s="891"/>
      <c r="I545" s="891"/>
      <c r="J545" s="891"/>
      <c r="K545" s="891"/>
      <c r="L545" s="891"/>
      <c r="M545" s="1036"/>
      <c r="N545" s="1036"/>
      <c r="O545" s="1036"/>
      <c r="P545" s="1036"/>
      <c r="Q545" s="891"/>
      <c r="R545" s="891"/>
      <c r="S545" s="891"/>
      <c r="T545" s="891"/>
      <c r="U545" s="891"/>
      <c r="V545" s="891"/>
      <c r="W545" s="891"/>
      <c r="X545" s="891"/>
      <c r="Y545" s="891"/>
      <c r="Z545" s="891"/>
      <c r="AA545" s="891"/>
    </row>
    <row r="546" spans="1:27" ht="15.75" customHeight="1">
      <c r="A546" s="891"/>
      <c r="B546" s="891"/>
      <c r="C546" s="891"/>
      <c r="D546" s="891"/>
      <c r="E546" s="891"/>
      <c r="F546" s="891"/>
      <c r="G546" s="891"/>
      <c r="H546" s="891"/>
      <c r="I546" s="891"/>
      <c r="J546" s="891"/>
      <c r="K546" s="891"/>
      <c r="L546" s="891"/>
      <c r="M546" s="1036"/>
      <c r="N546" s="1036"/>
      <c r="O546" s="1036"/>
      <c r="P546" s="1036"/>
      <c r="Q546" s="891"/>
      <c r="R546" s="891"/>
      <c r="S546" s="891"/>
      <c r="T546" s="891"/>
      <c r="U546" s="891"/>
      <c r="V546" s="891"/>
      <c r="W546" s="891"/>
      <c r="X546" s="891"/>
      <c r="Y546" s="891"/>
      <c r="Z546" s="891"/>
      <c r="AA546" s="891"/>
    </row>
    <row r="547" spans="1:27" ht="15.75" customHeight="1">
      <c r="A547" s="891"/>
      <c r="B547" s="891"/>
      <c r="C547" s="891"/>
      <c r="D547" s="891"/>
      <c r="E547" s="891"/>
      <c r="F547" s="891"/>
      <c r="G547" s="891"/>
      <c r="H547" s="891"/>
      <c r="I547" s="891"/>
      <c r="J547" s="891"/>
      <c r="K547" s="891"/>
      <c r="L547" s="891"/>
      <c r="M547" s="1036"/>
      <c r="N547" s="1036"/>
      <c r="O547" s="1036"/>
      <c r="P547" s="1036"/>
      <c r="Q547" s="891"/>
      <c r="R547" s="891"/>
      <c r="S547" s="891"/>
      <c r="T547" s="891"/>
      <c r="U547" s="891"/>
      <c r="V547" s="891"/>
      <c r="W547" s="891"/>
      <c r="X547" s="891"/>
      <c r="Y547" s="891"/>
      <c r="Z547" s="891"/>
      <c r="AA547" s="891"/>
    </row>
    <row r="548" spans="1:27" ht="15.75" customHeight="1">
      <c r="A548" s="891"/>
      <c r="B548" s="891"/>
      <c r="C548" s="891"/>
      <c r="D548" s="891"/>
      <c r="E548" s="891"/>
      <c r="F548" s="891"/>
      <c r="G548" s="891"/>
      <c r="H548" s="891"/>
      <c r="I548" s="891"/>
      <c r="J548" s="891"/>
      <c r="K548" s="891"/>
      <c r="L548" s="891"/>
      <c r="M548" s="1036"/>
      <c r="N548" s="1036"/>
      <c r="O548" s="1036"/>
      <c r="P548" s="1036"/>
      <c r="Q548" s="891"/>
      <c r="R548" s="891"/>
      <c r="S548" s="891"/>
      <c r="T548" s="891"/>
      <c r="U548" s="891"/>
      <c r="V548" s="891"/>
      <c r="W548" s="891"/>
      <c r="X548" s="891"/>
      <c r="Y548" s="891"/>
      <c r="Z548" s="891"/>
      <c r="AA548" s="891"/>
    </row>
    <row r="549" spans="1:27" ht="15.75" customHeight="1">
      <c r="A549" s="891"/>
      <c r="B549" s="891"/>
      <c r="C549" s="891"/>
      <c r="D549" s="891"/>
      <c r="E549" s="891"/>
      <c r="F549" s="891"/>
      <c r="G549" s="891"/>
      <c r="H549" s="891"/>
      <c r="I549" s="891"/>
      <c r="J549" s="891"/>
      <c r="K549" s="891"/>
      <c r="L549" s="891"/>
      <c r="M549" s="1036"/>
      <c r="N549" s="1036"/>
      <c r="O549" s="1036"/>
      <c r="P549" s="1036"/>
      <c r="Q549" s="891"/>
      <c r="R549" s="891"/>
      <c r="S549" s="891"/>
      <c r="T549" s="891"/>
      <c r="U549" s="891"/>
      <c r="V549" s="891"/>
      <c r="W549" s="891"/>
      <c r="X549" s="891"/>
      <c r="Y549" s="891"/>
      <c r="Z549" s="891"/>
      <c r="AA549" s="891"/>
    </row>
    <row r="550" spans="1:27" ht="15.75" customHeight="1">
      <c r="A550" s="891"/>
      <c r="B550" s="891"/>
      <c r="C550" s="891"/>
      <c r="D550" s="891"/>
      <c r="E550" s="891"/>
      <c r="F550" s="891"/>
      <c r="G550" s="891"/>
      <c r="H550" s="891"/>
      <c r="I550" s="891"/>
      <c r="J550" s="891"/>
      <c r="K550" s="891"/>
      <c r="L550" s="891"/>
      <c r="M550" s="1036"/>
      <c r="N550" s="1036"/>
      <c r="O550" s="1036"/>
      <c r="P550" s="1036"/>
      <c r="Q550" s="891"/>
      <c r="R550" s="891"/>
      <c r="S550" s="891"/>
      <c r="T550" s="891"/>
      <c r="U550" s="891"/>
      <c r="V550" s="891"/>
      <c r="W550" s="891"/>
      <c r="X550" s="891"/>
      <c r="Y550" s="891"/>
      <c r="Z550" s="891"/>
      <c r="AA550" s="891"/>
    </row>
    <row r="551" spans="1:27" ht="15.75" customHeight="1">
      <c r="A551" s="891"/>
      <c r="B551" s="891"/>
      <c r="C551" s="891"/>
      <c r="D551" s="891"/>
      <c r="E551" s="891"/>
      <c r="F551" s="891"/>
      <c r="G551" s="891"/>
      <c r="H551" s="891"/>
      <c r="I551" s="891"/>
      <c r="J551" s="891"/>
      <c r="K551" s="891"/>
      <c r="L551" s="891"/>
      <c r="M551" s="1036"/>
      <c r="N551" s="1036"/>
      <c r="O551" s="1036"/>
      <c r="P551" s="1036"/>
      <c r="Q551" s="891"/>
      <c r="R551" s="891"/>
      <c r="S551" s="891"/>
      <c r="T551" s="891"/>
      <c r="U551" s="891"/>
      <c r="V551" s="891"/>
      <c r="W551" s="891"/>
      <c r="X551" s="891"/>
      <c r="Y551" s="891"/>
      <c r="Z551" s="891"/>
      <c r="AA551" s="891"/>
    </row>
    <row r="552" spans="1:27" ht="15.75" customHeight="1">
      <c r="A552" s="891"/>
      <c r="B552" s="891"/>
      <c r="C552" s="891"/>
      <c r="D552" s="891"/>
      <c r="E552" s="891"/>
      <c r="F552" s="891"/>
      <c r="G552" s="891"/>
      <c r="H552" s="891"/>
      <c r="I552" s="891"/>
      <c r="J552" s="891"/>
      <c r="K552" s="891"/>
      <c r="L552" s="891"/>
      <c r="M552" s="1036"/>
      <c r="N552" s="1036"/>
      <c r="O552" s="1036"/>
      <c r="P552" s="1036"/>
      <c r="Q552" s="891"/>
      <c r="R552" s="891"/>
      <c r="S552" s="891"/>
      <c r="T552" s="891"/>
      <c r="U552" s="891"/>
      <c r="V552" s="891"/>
      <c r="W552" s="891"/>
      <c r="X552" s="891"/>
      <c r="Y552" s="891"/>
      <c r="Z552" s="891"/>
      <c r="AA552" s="891"/>
    </row>
    <row r="553" spans="1:27" ht="15.75" customHeight="1">
      <c r="A553" s="891"/>
      <c r="B553" s="891"/>
      <c r="C553" s="891"/>
      <c r="D553" s="891"/>
      <c r="E553" s="891"/>
      <c r="F553" s="891"/>
      <c r="G553" s="891"/>
      <c r="H553" s="891"/>
      <c r="I553" s="891"/>
      <c r="J553" s="891"/>
      <c r="K553" s="891"/>
      <c r="L553" s="891"/>
      <c r="M553" s="1036"/>
      <c r="N553" s="1036"/>
      <c r="O553" s="1036"/>
      <c r="P553" s="1036"/>
      <c r="Q553" s="891"/>
      <c r="R553" s="891"/>
      <c r="S553" s="891"/>
      <c r="T553" s="891"/>
      <c r="U553" s="891"/>
      <c r="V553" s="891"/>
      <c r="W553" s="891"/>
      <c r="X553" s="891"/>
      <c r="Y553" s="891"/>
      <c r="Z553" s="891"/>
      <c r="AA553" s="891"/>
    </row>
    <row r="554" spans="1:27" ht="15.75" customHeight="1">
      <c r="A554" s="891"/>
      <c r="B554" s="891"/>
      <c r="C554" s="891"/>
      <c r="D554" s="891"/>
      <c r="E554" s="891"/>
      <c r="F554" s="891"/>
      <c r="G554" s="891"/>
      <c r="H554" s="891"/>
      <c r="I554" s="891"/>
      <c r="J554" s="891"/>
      <c r="K554" s="891"/>
      <c r="L554" s="891"/>
      <c r="M554" s="1036"/>
      <c r="N554" s="1036"/>
      <c r="O554" s="1036"/>
      <c r="P554" s="1036"/>
      <c r="Q554" s="891"/>
      <c r="R554" s="891"/>
      <c r="S554" s="891"/>
      <c r="T554" s="891"/>
      <c r="U554" s="891"/>
      <c r="V554" s="891"/>
      <c r="W554" s="891"/>
      <c r="X554" s="891"/>
      <c r="Y554" s="891"/>
      <c r="Z554" s="891"/>
      <c r="AA554" s="891"/>
    </row>
    <row r="555" spans="1:27" ht="15.75" customHeight="1">
      <c r="A555" s="891"/>
      <c r="B555" s="891"/>
      <c r="C555" s="891"/>
      <c r="D555" s="891"/>
      <c r="E555" s="891"/>
      <c r="F555" s="891"/>
      <c r="G555" s="891"/>
      <c r="H555" s="891"/>
      <c r="I555" s="891"/>
      <c r="J555" s="891"/>
      <c r="K555" s="891"/>
      <c r="L555" s="891"/>
      <c r="M555" s="1036"/>
      <c r="N555" s="1036"/>
      <c r="O555" s="1036"/>
      <c r="P555" s="1036"/>
      <c r="Q555" s="891"/>
      <c r="R555" s="891"/>
      <c r="S555" s="891"/>
      <c r="T555" s="891"/>
      <c r="U555" s="891"/>
      <c r="V555" s="891"/>
      <c r="W555" s="891"/>
      <c r="X555" s="891"/>
      <c r="Y555" s="891"/>
      <c r="Z555" s="891"/>
      <c r="AA555" s="891"/>
    </row>
    <row r="556" spans="1:27" ht="15.75" customHeight="1">
      <c r="A556" s="891"/>
      <c r="B556" s="891"/>
      <c r="C556" s="891"/>
      <c r="D556" s="891"/>
      <c r="E556" s="891"/>
      <c r="F556" s="891"/>
      <c r="G556" s="891"/>
      <c r="H556" s="891"/>
      <c r="I556" s="891"/>
      <c r="J556" s="891"/>
      <c r="K556" s="891"/>
      <c r="L556" s="891"/>
      <c r="M556" s="1036"/>
      <c r="N556" s="1036"/>
      <c r="O556" s="1036"/>
      <c r="P556" s="1036"/>
      <c r="Q556" s="891"/>
      <c r="R556" s="891"/>
      <c r="S556" s="891"/>
      <c r="T556" s="891"/>
      <c r="U556" s="891"/>
      <c r="V556" s="891"/>
      <c r="W556" s="891"/>
      <c r="X556" s="891"/>
      <c r="Y556" s="891"/>
      <c r="Z556" s="891"/>
      <c r="AA556" s="891"/>
    </row>
    <row r="557" spans="1:27" ht="15.75" customHeight="1">
      <c r="A557" s="891"/>
      <c r="B557" s="891"/>
      <c r="C557" s="891"/>
      <c r="D557" s="891"/>
      <c r="E557" s="891"/>
      <c r="F557" s="891"/>
      <c r="G557" s="891"/>
      <c r="H557" s="891"/>
      <c r="I557" s="891"/>
      <c r="J557" s="891"/>
      <c r="K557" s="891"/>
      <c r="L557" s="891"/>
      <c r="M557" s="1036"/>
      <c r="N557" s="1036"/>
      <c r="O557" s="1036"/>
      <c r="P557" s="1036"/>
      <c r="Q557" s="891"/>
      <c r="R557" s="891"/>
      <c r="S557" s="891"/>
      <c r="T557" s="891"/>
      <c r="U557" s="891"/>
      <c r="V557" s="891"/>
      <c r="W557" s="891"/>
      <c r="X557" s="891"/>
      <c r="Y557" s="891"/>
      <c r="Z557" s="891"/>
      <c r="AA557" s="891"/>
    </row>
    <row r="558" spans="1:27" ht="15.75" customHeight="1">
      <c r="A558" s="891"/>
      <c r="B558" s="891"/>
      <c r="C558" s="891"/>
      <c r="D558" s="891"/>
      <c r="E558" s="891"/>
      <c r="F558" s="891"/>
      <c r="G558" s="891"/>
      <c r="H558" s="891"/>
      <c r="I558" s="891"/>
      <c r="J558" s="891"/>
      <c r="K558" s="891"/>
      <c r="L558" s="891"/>
      <c r="M558" s="1036"/>
      <c r="N558" s="1036"/>
      <c r="O558" s="1036"/>
      <c r="P558" s="1036"/>
      <c r="Q558" s="891"/>
      <c r="R558" s="891"/>
      <c r="S558" s="891"/>
      <c r="T558" s="891"/>
      <c r="U558" s="891"/>
      <c r="V558" s="891"/>
      <c r="W558" s="891"/>
      <c r="X558" s="891"/>
      <c r="Y558" s="891"/>
      <c r="Z558" s="891"/>
      <c r="AA558" s="891"/>
    </row>
    <row r="559" spans="1:27" ht="15.75" customHeight="1">
      <c r="A559" s="891"/>
      <c r="B559" s="891"/>
      <c r="C559" s="891"/>
      <c r="D559" s="891"/>
      <c r="E559" s="891"/>
      <c r="F559" s="891"/>
      <c r="G559" s="891"/>
      <c r="H559" s="891"/>
      <c r="I559" s="891"/>
      <c r="J559" s="891"/>
      <c r="K559" s="891"/>
      <c r="L559" s="891"/>
      <c r="M559" s="1036"/>
      <c r="N559" s="1036"/>
      <c r="O559" s="1036"/>
      <c r="P559" s="1036"/>
      <c r="Q559" s="891"/>
      <c r="R559" s="891"/>
      <c r="S559" s="891"/>
      <c r="T559" s="891"/>
      <c r="U559" s="891"/>
      <c r="V559" s="891"/>
      <c r="W559" s="891"/>
      <c r="X559" s="891"/>
      <c r="Y559" s="891"/>
      <c r="Z559" s="891"/>
      <c r="AA559" s="891"/>
    </row>
    <row r="560" spans="1:27" ht="15.75" customHeight="1">
      <c r="A560" s="891"/>
      <c r="B560" s="891"/>
      <c r="C560" s="891"/>
      <c r="D560" s="891"/>
      <c r="E560" s="891"/>
      <c r="F560" s="891"/>
      <c r="G560" s="891"/>
      <c r="H560" s="891"/>
      <c r="I560" s="891"/>
      <c r="J560" s="891"/>
      <c r="K560" s="891"/>
      <c r="L560" s="891"/>
      <c r="M560" s="1036"/>
      <c r="N560" s="1036"/>
      <c r="O560" s="1036"/>
      <c r="P560" s="1036"/>
      <c r="Q560" s="891"/>
      <c r="R560" s="891"/>
      <c r="S560" s="891"/>
      <c r="T560" s="891"/>
      <c r="U560" s="891"/>
      <c r="V560" s="891"/>
      <c r="W560" s="891"/>
      <c r="X560" s="891"/>
      <c r="Y560" s="891"/>
      <c r="Z560" s="891"/>
      <c r="AA560" s="891"/>
    </row>
    <row r="561" spans="1:27" ht="15.75" customHeight="1">
      <c r="A561" s="891"/>
      <c r="B561" s="891"/>
      <c r="C561" s="891"/>
      <c r="D561" s="891"/>
      <c r="E561" s="891"/>
      <c r="F561" s="891"/>
      <c r="G561" s="891"/>
      <c r="H561" s="891"/>
      <c r="I561" s="891"/>
      <c r="J561" s="891"/>
      <c r="K561" s="891"/>
      <c r="L561" s="891"/>
      <c r="M561" s="1036"/>
      <c r="N561" s="1036"/>
      <c r="O561" s="1036"/>
      <c r="P561" s="1036"/>
      <c r="Q561" s="891"/>
      <c r="R561" s="891"/>
      <c r="S561" s="891"/>
      <c r="T561" s="891"/>
      <c r="U561" s="891"/>
      <c r="V561" s="891"/>
      <c r="W561" s="891"/>
      <c r="X561" s="891"/>
      <c r="Y561" s="891"/>
      <c r="Z561" s="891"/>
      <c r="AA561" s="891"/>
    </row>
    <row r="562" spans="1:27" ht="15.75" customHeight="1">
      <c r="A562" s="891"/>
      <c r="B562" s="891"/>
      <c r="C562" s="891"/>
      <c r="D562" s="891"/>
      <c r="E562" s="891"/>
      <c r="F562" s="891"/>
      <c r="G562" s="891"/>
      <c r="H562" s="891"/>
      <c r="I562" s="891"/>
      <c r="J562" s="891"/>
      <c r="K562" s="891"/>
      <c r="L562" s="891"/>
      <c r="M562" s="1036"/>
      <c r="N562" s="1036"/>
      <c r="O562" s="1036"/>
      <c r="P562" s="1036"/>
      <c r="Q562" s="891"/>
      <c r="R562" s="891"/>
      <c r="S562" s="891"/>
      <c r="T562" s="891"/>
      <c r="U562" s="891"/>
      <c r="V562" s="891"/>
      <c r="W562" s="891"/>
      <c r="X562" s="891"/>
      <c r="Y562" s="891"/>
      <c r="Z562" s="891"/>
      <c r="AA562" s="891"/>
    </row>
    <row r="563" spans="1:27" ht="15.75" customHeight="1">
      <c r="A563" s="891"/>
      <c r="B563" s="891"/>
      <c r="C563" s="891"/>
      <c r="D563" s="891"/>
      <c r="E563" s="891"/>
      <c r="F563" s="891"/>
      <c r="G563" s="891"/>
      <c r="H563" s="891"/>
      <c r="I563" s="891"/>
      <c r="J563" s="891"/>
      <c r="K563" s="891"/>
      <c r="L563" s="891"/>
      <c r="M563" s="1036"/>
      <c r="N563" s="1036"/>
      <c r="O563" s="1036"/>
      <c r="P563" s="1036"/>
      <c r="Q563" s="891"/>
      <c r="R563" s="891"/>
      <c r="S563" s="891"/>
      <c r="T563" s="891"/>
      <c r="U563" s="891"/>
      <c r="V563" s="891"/>
      <c r="W563" s="891"/>
      <c r="X563" s="891"/>
      <c r="Y563" s="891"/>
      <c r="Z563" s="891"/>
      <c r="AA563" s="891"/>
    </row>
    <row r="564" spans="1:27" ht="15.75" customHeight="1">
      <c r="A564" s="891"/>
      <c r="B564" s="891"/>
      <c r="C564" s="891"/>
      <c r="D564" s="891"/>
      <c r="E564" s="891"/>
      <c r="F564" s="891"/>
      <c r="G564" s="891"/>
      <c r="H564" s="891"/>
      <c r="I564" s="891"/>
      <c r="J564" s="891"/>
      <c r="K564" s="891"/>
      <c r="L564" s="891"/>
      <c r="M564" s="1036"/>
      <c r="N564" s="1036"/>
      <c r="O564" s="1036"/>
      <c r="P564" s="1036"/>
      <c r="Q564" s="891"/>
      <c r="R564" s="891"/>
      <c r="S564" s="891"/>
      <c r="T564" s="891"/>
      <c r="U564" s="891"/>
      <c r="V564" s="891"/>
      <c r="W564" s="891"/>
      <c r="X564" s="891"/>
      <c r="Y564" s="891"/>
      <c r="Z564" s="891"/>
      <c r="AA564" s="891"/>
    </row>
    <row r="565" spans="1:27" ht="15.75" customHeight="1">
      <c r="A565" s="891"/>
      <c r="B565" s="891"/>
      <c r="C565" s="891"/>
      <c r="D565" s="891"/>
      <c r="E565" s="891"/>
      <c r="F565" s="891"/>
      <c r="G565" s="891"/>
      <c r="H565" s="891"/>
      <c r="I565" s="891"/>
      <c r="J565" s="891"/>
      <c r="K565" s="891"/>
      <c r="L565" s="891"/>
      <c r="M565" s="1036"/>
      <c r="N565" s="1036"/>
      <c r="O565" s="1036"/>
      <c r="P565" s="1036"/>
      <c r="Q565" s="891"/>
      <c r="R565" s="891"/>
      <c r="S565" s="891"/>
      <c r="T565" s="891"/>
      <c r="U565" s="891"/>
      <c r="V565" s="891"/>
      <c r="W565" s="891"/>
      <c r="X565" s="891"/>
      <c r="Y565" s="891"/>
      <c r="Z565" s="891"/>
      <c r="AA565" s="891"/>
    </row>
    <row r="566" spans="1:27" ht="15.75" customHeight="1">
      <c r="A566" s="891"/>
      <c r="B566" s="891"/>
      <c r="C566" s="891"/>
      <c r="D566" s="891"/>
      <c r="E566" s="891"/>
      <c r="F566" s="891"/>
      <c r="G566" s="891"/>
      <c r="H566" s="891"/>
      <c r="I566" s="891"/>
      <c r="J566" s="891"/>
      <c r="K566" s="891"/>
      <c r="L566" s="891"/>
      <c r="M566" s="1036"/>
      <c r="N566" s="1036"/>
      <c r="O566" s="1036"/>
      <c r="P566" s="1036"/>
      <c r="Q566" s="891"/>
      <c r="R566" s="891"/>
      <c r="S566" s="891"/>
      <c r="T566" s="891"/>
      <c r="U566" s="891"/>
      <c r="V566" s="891"/>
      <c r="W566" s="891"/>
      <c r="X566" s="891"/>
      <c r="Y566" s="891"/>
      <c r="Z566" s="891"/>
      <c r="AA566" s="891"/>
    </row>
    <row r="567" spans="1:27" ht="15.75" customHeight="1">
      <c r="A567" s="891"/>
      <c r="B567" s="891"/>
      <c r="C567" s="891"/>
      <c r="D567" s="891"/>
      <c r="E567" s="891"/>
      <c r="F567" s="891"/>
      <c r="G567" s="891"/>
      <c r="H567" s="891"/>
      <c r="I567" s="891"/>
      <c r="J567" s="891"/>
      <c r="K567" s="891"/>
      <c r="L567" s="891"/>
      <c r="M567" s="1036"/>
      <c r="N567" s="1036"/>
      <c r="O567" s="1036"/>
      <c r="P567" s="1036"/>
      <c r="Q567" s="891"/>
      <c r="R567" s="891"/>
      <c r="S567" s="891"/>
      <c r="T567" s="891"/>
      <c r="U567" s="891"/>
      <c r="V567" s="891"/>
      <c r="W567" s="891"/>
      <c r="X567" s="891"/>
      <c r="Y567" s="891"/>
      <c r="Z567" s="891"/>
      <c r="AA567" s="891"/>
    </row>
    <row r="568" spans="1:27" ht="15.75" customHeight="1">
      <c r="A568" s="891"/>
      <c r="B568" s="891"/>
      <c r="C568" s="891"/>
      <c r="D568" s="891"/>
      <c r="E568" s="891"/>
      <c r="F568" s="891"/>
      <c r="G568" s="891"/>
      <c r="H568" s="891"/>
      <c r="I568" s="891"/>
      <c r="J568" s="891"/>
      <c r="K568" s="891"/>
      <c r="L568" s="891"/>
      <c r="M568" s="1036"/>
      <c r="N568" s="1036"/>
      <c r="O568" s="1036"/>
      <c r="P568" s="1036"/>
      <c r="Q568" s="891"/>
      <c r="R568" s="891"/>
      <c r="S568" s="891"/>
      <c r="T568" s="891"/>
      <c r="U568" s="891"/>
      <c r="V568" s="891"/>
      <c r="W568" s="891"/>
      <c r="X568" s="891"/>
      <c r="Y568" s="891"/>
      <c r="Z568" s="891"/>
      <c r="AA568" s="891"/>
    </row>
    <row r="569" spans="1:27" ht="15.75" customHeight="1">
      <c r="A569" s="891"/>
      <c r="B569" s="891"/>
      <c r="C569" s="891"/>
      <c r="D569" s="891"/>
      <c r="E569" s="891"/>
      <c r="F569" s="891"/>
      <c r="G569" s="891"/>
      <c r="H569" s="891"/>
      <c r="I569" s="891"/>
      <c r="J569" s="891"/>
      <c r="K569" s="891"/>
      <c r="L569" s="891"/>
      <c r="M569" s="1036"/>
      <c r="N569" s="1036"/>
      <c r="O569" s="1036"/>
      <c r="P569" s="1036"/>
      <c r="Q569" s="891"/>
      <c r="R569" s="891"/>
      <c r="S569" s="891"/>
      <c r="T569" s="891"/>
      <c r="U569" s="891"/>
      <c r="V569" s="891"/>
      <c r="W569" s="891"/>
      <c r="X569" s="891"/>
      <c r="Y569" s="891"/>
      <c r="Z569" s="891"/>
      <c r="AA569" s="891"/>
    </row>
    <row r="570" spans="1:27" ht="15.75" customHeight="1">
      <c r="A570" s="891"/>
      <c r="B570" s="891"/>
      <c r="C570" s="891"/>
      <c r="D570" s="891"/>
      <c r="E570" s="891"/>
      <c r="F570" s="891"/>
      <c r="G570" s="891"/>
      <c r="H570" s="891"/>
      <c r="I570" s="891"/>
      <c r="J570" s="891"/>
      <c r="K570" s="891"/>
      <c r="L570" s="891"/>
      <c r="M570" s="1036"/>
      <c r="N570" s="1036"/>
      <c r="O570" s="1036"/>
      <c r="P570" s="1036"/>
      <c r="Q570" s="891"/>
      <c r="R570" s="891"/>
      <c r="S570" s="891"/>
      <c r="T570" s="891"/>
      <c r="U570" s="891"/>
      <c r="V570" s="891"/>
      <c r="W570" s="891"/>
      <c r="X570" s="891"/>
      <c r="Y570" s="891"/>
      <c r="Z570" s="891"/>
      <c r="AA570" s="891"/>
    </row>
    <row r="571" spans="1:27" ht="15.75" customHeight="1">
      <c r="A571" s="891"/>
      <c r="B571" s="891"/>
      <c r="C571" s="891"/>
      <c r="D571" s="891"/>
      <c r="E571" s="891"/>
      <c r="F571" s="891"/>
      <c r="G571" s="891"/>
      <c r="H571" s="891"/>
      <c r="I571" s="891"/>
      <c r="J571" s="891"/>
      <c r="K571" s="891"/>
      <c r="L571" s="891"/>
      <c r="M571" s="1036"/>
      <c r="N571" s="1036"/>
      <c r="O571" s="1036"/>
      <c r="P571" s="1036"/>
      <c r="Q571" s="891"/>
      <c r="R571" s="891"/>
      <c r="S571" s="891"/>
      <c r="T571" s="891"/>
      <c r="U571" s="891"/>
      <c r="V571" s="891"/>
      <c r="W571" s="891"/>
      <c r="X571" s="891"/>
      <c r="Y571" s="891"/>
      <c r="Z571" s="891"/>
      <c r="AA571" s="891"/>
    </row>
    <row r="572" spans="1:27" ht="15.75" customHeight="1">
      <c r="A572" s="891"/>
      <c r="B572" s="891"/>
      <c r="C572" s="891"/>
      <c r="D572" s="891"/>
      <c r="E572" s="891"/>
      <c r="F572" s="891"/>
      <c r="G572" s="891"/>
      <c r="H572" s="891"/>
      <c r="I572" s="891"/>
      <c r="J572" s="891"/>
      <c r="K572" s="891"/>
      <c r="L572" s="891"/>
      <c r="M572" s="1036"/>
      <c r="N572" s="1036"/>
      <c r="O572" s="1036"/>
      <c r="P572" s="1036"/>
      <c r="Q572" s="891"/>
      <c r="R572" s="891"/>
      <c r="S572" s="891"/>
      <c r="T572" s="891"/>
      <c r="U572" s="891"/>
      <c r="V572" s="891"/>
      <c r="W572" s="891"/>
      <c r="X572" s="891"/>
      <c r="Y572" s="891"/>
      <c r="Z572" s="891"/>
      <c r="AA572" s="891"/>
    </row>
    <row r="573" spans="1:27" ht="15.75" customHeight="1">
      <c r="A573" s="891"/>
      <c r="B573" s="891"/>
      <c r="C573" s="891"/>
      <c r="D573" s="891"/>
      <c r="E573" s="891"/>
      <c r="F573" s="891"/>
      <c r="G573" s="891"/>
      <c r="H573" s="891"/>
      <c r="I573" s="891"/>
      <c r="J573" s="891"/>
      <c r="K573" s="891"/>
      <c r="L573" s="891"/>
      <c r="M573" s="1036"/>
      <c r="N573" s="1036"/>
      <c r="O573" s="1036"/>
      <c r="P573" s="1036"/>
      <c r="Q573" s="891"/>
      <c r="R573" s="891"/>
      <c r="S573" s="891"/>
      <c r="T573" s="891"/>
      <c r="U573" s="891"/>
      <c r="V573" s="891"/>
      <c r="W573" s="891"/>
      <c r="X573" s="891"/>
      <c r="Y573" s="891"/>
      <c r="Z573" s="891"/>
      <c r="AA573" s="891"/>
    </row>
    <row r="574" spans="1:27" ht="15.75" customHeight="1">
      <c r="A574" s="891"/>
      <c r="B574" s="891"/>
      <c r="C574" s="891"/>
      <c r="D574" s="891"/>
      <c r="E574" s="891"/>
      <c r="F574" s="891"/>
      <c r="G574" s="891"/>
      <c r="H574" s="891"/>
      <c r="I574" s="891"/>
      <c r="J574" s="891"/>
      <c r="K574" s="891"/>
      <c r="L574" s="891"/>
      <c r="M574" s="1036"/>
      <c r="N574" s="1036"/>
      <c r="O574" s="1036"/>
      <c r="P574" s="1036"/>
      <c r="Q574" s="891"/>
      <c r="R574" s="891"/>
      <c r="S574" s="891"/>
      <c r="T574" s="891"/>
      <c r="U574" s="891"/>
      <c r="V574" s="891"/>
      <c r="W574" s="891"/>
      <c r="X574" s="891"/>
      <c r="Y574" s="891"/>
      <c r="Z574" s="891"/>
      <c r="AA574" s="891"/>
    </row>
    <row r="575" spans="1:27" ht="15.75" customHeight="1">
      <c r="A575" s="891"/>
      <c r="B575" s="891"/>
      <c r="C575" s="891"/>
      <c r="D575" s="891"/>
      <c r="E575" s="891"/>
      <c r="F575" s="891"/>
      <c r="G575" s="891"/>
      <c r="H575" s="891"/>
      <c r="I575" s="891"/>
      <c r="J575" s="891"/>
      <c r="K575" s="891"/>
      <c r="L575" s="891"/>
      <c r="M575" s="1036"/>
      <c r="N575" s="1036"/>
      <c r="O575" s="1036"/>
      <c r="P575" s="1036"/>
      <c r="Q575" s="891"/>
      <c r="R575" s="891"/>
      <c r="S575" s="891"/>
      <c r="T575" s="891"/>
      <c r="U575" s="891"/>
      <c r="V575" s="891"/>
      <c r="W575" s="891"/>
      <c r="X575" s="891"/>
      <c r="Y575" s="891"/>
      <c r="Z575" s="891"/>
      <c r="AA575" s="891"/>
    </row>
    <row r="576" spans="1:27" ht="15.75" customHeight="1">
      <c r="A576" s="891"/>
      <c r="B576" s="891"/>
      <c r="C576" s="891"/>
      <c r="D576" s="891"/>
      <c r="E576" s="891"/>
      <c r="F576" s="891"/>
      <c r="G576" s="891"/>
      <c r="H576" s="891"/>
      <c r="I576" s="891"/>
      <c r="J576" s="891"/>
      <c r="K576" s="891"/>
      <c r="L576" s="891"/>
      <c r="M576" s="1036"/>
      <c r="N576" s="1036"/>
      <c r="O576" s="1036"/>
      <c r="P576" s="1036"/>
      <c r="Q576" s="891"/>
      <c r="R576" s="891"/>
      <c r="S576" s="891"/>
      <c r="T576" s="891"/>
      <c r="U576" s="891"/>
      <c r="V576" s="891"/>
      <c r="W576" s="891"/>
      <c r="X576" s="891"/>
      <c r="Y576" s="891"/>
      <c r="Z576" s="891"/>
      <c r="AA576" s="891"/>
    </row>
    <row r="577" spans="1:27" ht="15.75" customHeight="1">
      <c r="A577" s="891"/>
      <c r="B577" s="891"/>
      <c r="C577" s="891"/>
      <c r="D577" s="891"/>
      <c r="E577" s="891"/>
      <c r="F577" s="891"/>
      <c r="G577" s="891"/>
      <c r="H577" s="891"/>
      <c r="I577" s="891"/>
      <c r="J577" s="891"/>
      <c r="K577" s="891"/>
      <c r="L577" s="891"/>
      <c r="M577" s="1036"/>
      <c r="N577" s="1036"/>
      <c r="O577" s="1036"/>
      <c r="P577" s="1036"/>
      <c r="Q577" s="891"/>
      <c r="R577" s="891"/>
      <c r="S577" s="891"/>
      <c r="T577" s="891"/>
      <c r="U577" s="891"/>
      <c r="V577" s="891"/>
      <c r="W577" s="891"/>
      <c r="X577" s="891"/>
      <c r="Y577" s="891"/>
      <c r="Z577" s="891"/>
      <c r="AA577" s="891"/>
    </row>
    <row r="578" spans="1:27" ht="15.75" customHeight="1">
      <c r="A578" s="891"/>
      <c r="B578" s="891"/>
      <c r="C578" s="891"/>
      <c r="D578" s="891"/>
      <c r="E578" s="891"/>
      <c r="F578" s="891"/>
      <c r="G578" s="891"/>
      <c r="H578" s="891"/>
      <c r="I578" s="891"/>
      <c r="J578" s="891"/>
      <c r="K578" s="891"/>
      <c r="L578" s="891"/>
      <c r="M578" s="1036"/>
      <c r="N578" s="1036"/>
      <c r="O578" s="1036"/>
      <c r="P578" s="1036"/>
      <c r="Q578" s="891"/>
      <c r="R578" s="891"/>
      <c r="S578" s="891"/>
      <c r="T578" s="891"/>
      <c r="U578" s="891"/>
      <c r="V578" s="891"/>
      <c r="W578" s="891"/>
      <c r="X578" s="891"/>
      <c r="Y578" s="891"/>
      <c r="Z578" s="891"/>
      <c r="AA578" s="891"/>
    </row>
    <row r="579" spans="1:27" ht="15.75" customHeight="1">
      <c r="A579" s="891"/>
      <c r="B579" s="891"/>
      <c r="C579" s="891"/>
      <c r="D579" s="891"/>
      <c r="E579" s="891"/>
      <c r="F579" s="891"/>
      <c r="G579" s="891"/>
      <c r="H579" s="891"/>
      <c r="I579" s="891"/>
      <c r="J579" s="891"/>
      <c r="K579" s="891"/>
      <c r="L579" s="891"/>
      <c r="M579" s="1036"/>
      <c r="N579" s="1036"/>
      <c r="O579" s="1036"/>
      <c r="P579" s="1036"/>
      <c r="Q579" s="891"/>
      <c r="R579" s="891"/>
      <c r="S579" s="891"/>
      <c r="T579" s="891"/>
      <c r="U579" s="891"/>
      <c r="V579" s="891"/>
      <c r="W579" s="891"/>
      <c r="X579" s="891"/>
      <c r="Y579" s="891"/>
      <c r="Z579" s="891"/>
      <c r="AA579" s="891"/>
    </row>
    <row r="580" spans="1:27" ht="15.75" customHeight="1">
      <c r="A580" s="891"/>
      <c r="B580" s="891"/>
      <c r="C580" s="891"/>
      <c r="D580" s="891"/>
      <c r="E580" s="891"/>
      <c r="F580" s="891"/>
      <c r="G580" s="891"/>
      <c r="H580" s="891"/>
      <c r="I580" s="891"/>
      <c r="J580" s="891"/>
      <c r="K580" s="891"/>
      <c r="L580" s="891"/>
      <c r="M580" s="1036"/>
      <c r="N580" s="1036"/>
      <c r="O580" s="1036"/>
      <c r="P580" s="1036"/>
      <c r="Q580" s="891"/>
      <c r="R580" s="891"/>
      <c r="S580" s="891"/>
      <c r="T580" s="891"/>
      <c r="U580" s="891"/>
      <c r="V580" s="891"/>
      <c r="W580" s="891"/>
      <c r="X580" s="891"/>
      <c r="Y580" s="891"/>
      <c r="Z580" s="891"/>
      <c r="AA580" s="891"/>
    </row>
    <row r="581" spans="1:27" ht="15.75" customHeight="1">
      <c r="A581" s="891"/>
      <c r="B581" s="891"/>
      <c r="C581" s="891"/>
      <c r="D581" s="891"/>
      <c r="E581" s="891"/>
      <c r="F581" s="891"/>
      <c r="G581" s="891"/>
      <c r="H581" s="891"/>
      <c r="I581" s="891"/>
      <c r="J581" s="891"/>
      <c r="K581" s="891"/>
      <c r="L581" s="891"/>
      <c r="M581" s="1036"/>
      <c r="N581" s="1036"/>
      <c r="O581" s="1036"/>
      <c r="P581" s="1036"/>
      <c r="Q581" s="891"/>
      <c r="R581" s="891"/>
      <c r="S581" s="891"/>
      <c r="T581" s="891"/>
      <c r="U581" s="891"/>
      <c r="V581" s="891"/>
      <c r="W581" s="891"/>
      <c r="X581" s="891"/>
      <c r="Y581" s="891"/>
      <c r="Z581" s="891"/>
      <c r="AA581" s="891"/>
    </row>
    <row r="582" spans="1:27" ht="15.75" customHeight="1">
      <c r="A582" s="891"/>
      <c r="B582" s="891"/>
      <c r="C582" s="891"/>
      <c r="D582" s="891"/>
      <c r="E582" s="891"/>
      <c r="F582" s="891"/>
      <c r="G582" s="891"/>
      <c r="H582" s="891"/>
      <c r="I582" s="891"/>
      <c r="J582" s="891"/>
      <c r="K582" s="891"/>
      <c r="L582" s="891"/>
      <c r="M582" s="1036"/>
      <c r="N582" s="1036"/>
      <c r="O582" s="1036"/>
      <c r="P582" s="1036"/>
      <c r="Q582" s="891"/>
      <c r="R582" s="891"/>
      <c r="S582" s="891"/>
      <c r="T582" s="891"/>
      <c r="U582" s="891"/>
      <c r="V582" s="891"/>
      <c r="W582" s="891"/>
      <c r="X582" s="891"/>
      <c r="Y582" s="891"/>
      <c r="Z582" s="891"/>
      <c r="AA582" s="891"/>
    </row>
    <row r="583" spans="1:27" ht="15.75" customHeight="1">
      <c r="A583" s="891"/>
      <c r="B583" s="891"/>
      <c r="C583" s="891"/>
      <c r="D583" s="891"/>
      <c r="E583" s="891"/>
      <c r="F583" s="891"/>
      <c r="G583" s="891"/>
      <c r="H583" s="891"/>
      <c r="I583" s="891"/>
      <c r="J583" s="891"/>
      <c r="K583" s="891"/>
      <c r="L583" s="891"/>
      <c r="M583" s="1036"/>
      <c r="N583" s="1036"/>
      <c r="O583" s="1036"/>
      <c r="P583" s="1036"/>
      <c r="Q583" s="891"/>
      <c r="R583" s="891"/>
      <c r="S583" s="891"/>
      <c r="T583" s="891"/>
      <c r="U583" s="891"/>
      <c r="V583" s="891"/>
      <c r="W583" s="891"/>
      <c r="X583" s="891"/>
      <c r="Y583" s="891"/>
      <c r="Z583" s="891"/>
      <c r="AA583" s="891"/>
    </row>
    <row r="584" spans="1:27" ht="15.75" customHeight="1">
      <c r="A584" s="891"/>
      <c r="B584" s="891"/>
      <c r="C584" s="891"/>
      <c r="D584" s="891"/>
      <c r="E584" s="891"/>
      <c r="F584" s="891"/>
      <c r="G584" s="891"/>
      <c r="H584" s="891"/>
      <c r="I584" s="891"/>
      <c r="J584" s="891"/>
      <c r="K584" s="891"/>
      <c r="L584" s="891"/>
      <c r="M584" s="1036"/>
      <c r="N584" s="1036"/>
      <c r="O584" s="1036"/>
      <c r="P584" s="1036"/>
      <c r="Q584" s="891"/>
      <c r="R584" s="891"/>
      <c r="S584" s="891"/>
      <c r="T584" s="891"/>
      <c r="U584" s="891"/>
      <c r="V584" s="891"/>
      <c r="W584" s="891"/>
      <c r="X584" s="891"/>
      <c r="Y584" s="891"/>
      <c r="Z584" s="891"/>
      <c r="AA584" s="891"/>
    </row>
    <row r="585" spans="1:27" ht="15.75" customHeight="1">
      <c r="A585" s="891"/>
      <c r="B585" s="891"/>
      <c r="C585" s="891"/>
      <c r="D585" s="891"/>
      <c r="E585" s="891"/>
      <c r="F585" s="891"/>
      <c r="G585" s="891"/>
      <c r="H585" s="891"/>
      <c r="I585" s="891"/>
      <c r="J585" s="891"/>
      <c r="K585" s="891"/>
      <c r="L585" s="891"/>
      <c r="M585" s="1036"/>
      <c r="N585" s="1036"/>
      <c r="O585" s="1036"/>
      <c r="P585" s="1036"/>
      <c r="Q585" s="891"/>
      <c r="R585" s="891"/>
      <c r="S585" s="891"/>
      <c r="T585" s="891"/>
      <c r="U585" s="891"/>
      <c r="V585" s="891"/>
      <c r="W585" s="891"/>
      <c r="X585" s="891"/>
      <c r="Y585" s="891"/>
      <c r="Z585" s="891"/>
      <c r="AA585" s="891"/>
    </row>
    <row r="586" spans="1:27" ht="15.75" customHeight="1">
      <c r="A586" s="891"/>
      <c r="B586" s="891"/>
      <c r="C586" s="891"/>
      <c r="D586" s="891"/>
      <c r="E586" s="891"/>
      <c r="F586" s="891"/>
      <c r="G586" s="891"/>
      <c r="H586" s="891"/>
      <c r="I586" s="891"/>
      <c r="J586" s="891"/>
      <c r="K586" s="891"/>
      <c r="L586" s="891"/>
      <c r="M586" s="1036"/>
      <c r="N586" s="1036"/>
      <c r="O586" s="1036"/>
      <c r="P586" s="1036"/>
      <c r="Q586" s="891"/>
      <c r="R586" s="891"/>
      <c r="S586" s="891"/>
      <c r="T586" s="891"/>
      <c r="U586" s="891"/>
      <c r="V586" s="891"/>
      <c r="W586" s="891"/>
      <c r="X586" s="891"/>
      <c r="Y586" s="891"/>
      <c r="Z586" s="891"/>
      <c r="AA586" s="891"/>
    </row>
    <row r="587" spans="1:27" ht="15.75" customHeight="1">
      <c r="A587" s="891"/>
      <c r="B587" s="891"/>
      <c r="C587" s="891"/>
      <c r="D587" s="891"/>
      <c r="E587" s="891"/>
      <c r="F587" s="891"/>
      <c r="G587" s="891"/>
      <c r="H587" s="891"/>
      <c r="I587" s="891"/>
      <c r="J587" s="891"/>
      <c r="K587" s="891"/>
      <c r="L587" s="891"/>
      <c r="M587" s="1036"/>
      <c r="N587" s="1036"/>
      <c r="O587" s="1036"/>
      <c r="P587" s="1036"/>
      <c r="Q587" s="891"/>
      <c r="R587" s="891"/>
      <c r="S587" s="891"/>
      <c r="T587" s="891"/>
      <c r="U587" s="891"/>
      <c r="V587" s="891"/>
      <c r="W587" s="891"/>
      <c r="X587" s="891"/>
      <c r="Y587" s="891"/>
      <c r="Z587" s="891"/>
      <c r="AA587" s="891"/>
    </row>
    <row r="588" spans="1:27" ht="15.75" customHeight="1">
      <c r="A588" s="891"/>
      <c r="B588" s="891"/>
      <c r="C588" s="891"/>
      <c r="D588" s="891"/>
      <c r="E588" s="891"/>
      <c r="F588" s="891"/>
      <c r="G588" s="891"/>
      <c r="H588" s="891"/>
      <c r="I588" s="891"/>
      <c r="J588" s="891"/>
      <c r="K588" s="891"/>
      <c r="L588" s="891"/>
      <c r="M588" s="1036"/>
      <c r="N588" s="1036"/>
      <c r="O588" s="1036"/>
      <c r="P588" s="1036"/>
      <c r="Q588" s="891"/>
      <c r="R588" s="891"/>
      <c r="S588" s="891"/>
      <c r="T588" s="891"/>
      <c r="U588" s="891"/>
      <c r="V588" s="891"/>
      <c r="W588" s="891"/>
      <c r="X588" s="891"/>
      <c r="Y588" s="891"/>
      <c r="Z588" s="891"/>
      <c r="AA588" s="891"/>
    </row>
    <row r="589" spans="1:27" ht="15.75" customHeight="1">
      <c r="A589" s="891"/>
      <c r="B589" s="891"/>
      <c r="C589" s="891"/>
      <c r="D589" s="891"/>
      <c r="E589" s="891"/>
      <c r="F589" s="891"/>
      <c r="G589" s="891"/>
      <c r="H589" s="891"/>
      <c r="I589" s="891"/>
      <c r="J589" s="891"/>
      <c r="K589" s="891"/>
      <c r="L589" s="891"/>
      <c r="M589" s="1036"/>
      <c r="N589" s="1036"/>
      <c r="O589" s="1036"/>
      <c r="P589" s="1036"/>
      <c r="Q589" s="891"/>
      <c r="R589" s="891"/>
      <c r="S589" s="891"/>
      <c r="T589" s="891"/>
      <c r="U589" s="891"/>
      <c r="V589" s="891"/>
      <c r="W589" s="891"/>
      <c r="X589" s="891"/>
      <c r="Y589" s="891"/>
      <c r="Z589" s="891"/>
      <c r="AA589" s="891"/>
    </row>
    <row r="590" spans="1:27" ht="15.75" customHeight="1">
      <c r="A590" s="891"/>
      <c r="B590" s="891"/>
      <c r="C590" s="891"/>
      <c r="D590" s="891"/>
      <c r="E590" s="891"/>
      <c r="F590" s="891"/>
      <c r="G590" s="891"/>
      <c r="H590" s="891"/>
      <c r="I590" s="891"/>
      <c r="J590" s="891"/>
      <c r="K590" s="891"/>
      <c r="L590" s="891"/>
      <c r="M590" s="1036"/>
      <c r="N590" s="1036"/>
      <c r="O590" s="1036"/>
      <c r="P590" s="1036"/>
      <c r="Q590" s="891"/>
      <c r="R590" s="891"/>
      <c r="S590" s="891"/>
      <c r="T590" s="891"/>
      <c r="U590" s="891"/>
      <c r="V590" s="891"/>
      <c r="W590" s="891"/>
      <c r="X590" s="891"/>
      <c r="Y590" s="891"/>
      <c r="Z590" s="891"/>
      <c r="AA590" s="891"/>
    </row>
    <row r="591" spans="1:27" ht="15.75" customHeight="1">
      <c r="A591" s="891"/>
      <c r="B591" s="891"/>
      <c r="C591" s="891"/>
      <c r="D591" s="891"/>
      <c r="E591" s="891"/>
      <c r="F591" s="891"/>
      <c r="G591" s="891"/>
      <c r="H591" s="891"/>
      <c r="I591" s="891"/>
      <c r="J591" s="891"/>
      <c r="K591" s="891"/>
      <c r="L591" s="891"/>
      <c r="M591" s="1036"/>
      <c r="N591" s="1036"/>
      <c r="O591" s="1036"/>
      <c r="P591" s="1036"/>
      <c r="Q591" s="891"/>
      <c r="R591" s="891"/>
      <c r="S591" s="891"/>
      <c r="T591" s="891"/>
      <c r="U591" s="891"/>
      <c r="V591" s="891"/>
      <c r="W591" s="891"/>
      <c r="X591" s="891"/>
      <c r="Y591" s="891"/>
      <c r="Z591" s="891"/>
      <c r="AA591" s="891"/>
    </row>
    <row r="592" spans="1:27" ht="15.75" customHeight="1">
      <c r="A592" s="891"/>
      <c r="B592" s="891"/>
      <c r="C592" s="891"/>
      <c r="D592" s="891"/>
      <c r="E592" s="891"/>
      <c r="F592" s="891"/>
      <c r="G592" s="891"/>
      <c r="H592" s="891"/>
      <c r="I592" s="891"/>
      <c r="J592" s="891"/>
      <c r="K592" s="891"/>
      <c r="L592" s="891"/>
      <c r="M592" s="1036"/>
      <c r="N592" s="1036"/>
      <c r="O592" s="1036"/>
      <c r="P592" s="1036"/>
      <c r="Q592" s="891"/>
      <c r="R592" s="891"/>
      <c r="S592" s="891"/>
      <c r="T592" s="891"/>
      <c r="U592" s="891"/>
      <c r="V592" s="891"/>
      <c r="W592" s="891"/>
      <c r="X592" s="891"/>
      <c r="Y592" s="891"/>
      <c r="Z592" s="891"/>
      <c r="AA592" s="891"/>
    </row>
    <row r="593" spans="1:27" ht="15.75" customHeight="1">
      <c r="A593" s="891"/>
      <c r="B593" s="891"/>
      <c r="C593" s="891"/>
      <c r="D593" s="891"/>
      <c r="E593" s="891"/>
      <c r="F593" s="891"/>
      <c r="G593" s="891"/>
      <c r="H593" s="891"/>
      <c r="I593" s="891"/>
      <c r="J593" s="891"/>
      <c r="K593" s="891"/>
      <c r="L593" s="891"/>
      <c r="M593" s="1036"/>
      <c r="N593" s="1036"/>
      <c r="O593" s="1036"/>
      <c r="P593" s="1036"/>
      <c r="Q593" s="891"/>
      <c r="R593" s="891"/>
      <c r="S593" s="891"/>
      <c r="T593" s="891"/>
      <c r="U593" s="891"/>
      <c r="V593" s="891"/>
      <c r="W593" s="891"/>
      <c r="X593" s="891"/>
      <c r="Y593" s="891"/>
      <c r="Z593" s="891"/>
      <c r="AA593" s="891"/>
    </row>
    <row r="594" spans="1:27" ht="15.75" customHeight="1">
      <c r="A594" s="891"/>
      <c r="B594" s="891"/>
      <c r="C594" s="891"/>
      <c r="D594" s="891"/>
      <c r="E594" s="891"/>
      <c r="F594" s="891"/>
      <c r="G594" s="891"/>
      <c r="H594" s="891"/>
      <c r="I594" s="891"/>
      <c r="J594" s="891"/>
      <c r="K594" s="891"/>
      <c r="L594" s="891"/>
      <c r="M594" s="1036"/>
      <c r="N594" s="1036"/>
      <c r="O594" s="1036"/>
      <c r="P594" s="1036"/>
      <c r="Q594" s="891"/>
      <c r="R594" s="891"/>
      <c r="S594" s="891"/>
      <c r="T594" s="891"/>
      <c r="U594" s="891"/>
      <c r="V594" s="891"/>
      <c r="W594" s="891"/>
      <c r="X594" s="891"/>
      <c r="Y594" s="891"/>
      <c r="Z594" s="891"/>
      <c r="AA594" s="891"/>
    </row>
    <row r="595" spans="1:27" ht="15.75" customHeight="1">
      <c r="A595" s="891"/>
      <c r="B595" s="891"/>
      <c r="C595" s="891"/>
      <c r="D595" s="891"/>
      <c r="E595" s="891"/>
      <c r="F595" s="891"/>
      <c r="G595" s="891"/>
      <c r="H595" s="891"/>
      <c r="I595" s="891"/>
      <c r="J595" s="891"/>
      <c r="K595" s="891"/>
      <c r="L595" s="891"/>
      <c r="M595" s="1036"/>
      <c r="N595" s="1036"/>
      <c r="O595" s="1036"/>
      <c r="P595" s="1036"/>
      <c r="Q595" s="891"/>
      <c r="R595" s="891"/>
      <c r="S595" s="891"/>
      <c r="T595" s="891"/>
      <c r="U595" s="891"/>
      <c r="V595" s="891"/>
      <c r="W595" s="891"/>
      <c r="X595" s="891"/>
      <c r="Y595" s="891"/>
      <c r="Z595" s="891"/>
      <c r="AA595" s="891"/>
    </row>
    <row r="596" spans="1:27" ht="15.75" customHeight="1">
      <c r="A596" s="891"/>
      <c r="B596" s="891"/>
      <c r="C596" s="891"/>
      <c r="D596" s="891"/>
      <c r="E596" s="891"/>
      <c r="F596" s="891"/>
      <c r="G596" s="891"/>
      <c r="H596" s="891"/>
      <c r="I596" s="891"/>
      <c r="J596" s="891"/>
      <c r="K596" s="891"/>
      <c r="L596" s="891"/>
      <c r="M596" s="1036"/>
      <c r="N596" s="1036"/>
      <c r="O596" s="1036"/>
      <c r="P596" s="1036"/>
      <c r="Q596" s="891"/>
      <c r="R596" s="891"/>
      <c r="S596" s="891"/>
      <c r="T596" s="891"/>
      <c r="U596" s="891"/>
      <c r="V596" s="891"/>
      <c r="W596" s="891"/>
      <c r="X596" s="891"/>
      <c r="Y596" s="891"/>
      <c r="Z596" s="891"/>
      <c r="AA596" s="891"/>
    </row>
    <row r="597" spans="1:27" ht="15.75" customHeight="1">
      <c r="A597" s="891"/>
      <c r="B597" s="891"/>
      <c r="C597" s="891"/>
      <c r="D597" s="891"/>
      <c r="E597" s="891"/>
      <c r="F597" s="891"/>
      <c r="G597" s="891"/>
      <c r="H597" s="891"/>
      <c r="I597" s="891"/>
      <c r="J597" s="891"/>
      <c r="K597" s="891"/>
      <c r="L597" s="891"/>
      <c r="M597" s="1036"/>
      <c r="N597" s="1036"/>
      <c r="O597" s="1036"/>
      <c r="P597" s="1036"/>
      <c r="Q597" s="891"/>
      <c r="R597" s="891"/>
      <c r="S597" s="891"/>
      <c r="T597" s="891"/>
      <c r="U597" s="891"/>
      <c r="V597" s="891"/>
      <c r="W597" s="891"/>
      <c r="X597" s="891"/>
      <c r="Y597" s="891"/>
      <c r="Z597" s="891"/>
      <c r="AA597" s="891"/>
    </row>
    <row r="598" spans="1:27" ht="15.75" customHeight="1">
      <c r="A598" s="891"/>
      <c r="B598" s="891"/>
      <c r="C598" s="891"/>
      <c r="D598" s="891"/>
      <c r="E598" s="891"/>
      <c r="F598" s="891"/>
      <c r="G598" s="891"/>
      <c r="H598" s="891"/>
      <c r="I598" s="891"/>
      <c r="J598" s="891"/>
      <c r="K598" s="891"/>
      <c r="L598" s="891"/>
      <c r="M598" s="1036"/>
      <c r="N598" s="1036"/>
      <c r="O598" s="1036"/>
      <c r="P598" s="1036"/>
      <c r="Q598" s="891"/>
      <c r="R598" s="891"/>
      <c r="S598" s="891"/>
      <c r="T598" s="891"/>
      <c r="U598" s="891"/>
      <c r="V598" s="891"/>
      <c r="W598" s="891"/>
      <c r="X598" s="891"/>
      <c r="Y598" s="891"/>
      <c r="Z598" s="891"/>
      <c r="AA598" s="891"/>
    </row>
    <row r="599" spans="1:27" ht="15.75" customHeight="1">
      <c r="A599" s="891"/>
      <c r="B599" s="891"/>
      <c r="C599" s="891"/>
      <c r="D599" s="891"/>
      <c r="E599" s="891"/>
      <c r="F599" s="891"/>
      <c r="G599" s="891"/>
      <c r="H599" s="891"/>
      <c r="I599" s="891"/>
      <c r="J599" s="891"/>
      <c r="K599" s="891"/>
      <c r="L599" s="891"/>
      <c r="M599" s="1036"/>
      <c r="N599" s="1036"/>
      <c r="O599" s="1036"/>
      <c r="P599" s="1036"/>
      <c r="Q599" s="891"/>
      <c r="R599" s="891"/>
      <c r="S599" s="891"/>
      <c r="T599" s="891"/>
      <c r="U599" s="891"/>
      <c r="V599" s="891"/>
      <c r="W599" s="891"/>
      <c r="X599" s="891"/>
      <c r="Y599" s="891"/>
      <c r="Z599" s="891"/>
      <c r="AA599" s="891"/>
    </row>
    <row r="600" spans="1:27" ht="15.75" customHeight="1">
      <c r="A600" s="891"/>
      <c r="B600" s="891"/>
      <c r="C600" s="891"/>
      <c r="D600" s="891"/>
      <c r="E600" s="891"/>
      <c r="F600" s="891"/>
      <c r="G600" s="891"/>
      <c r="H600" s="891"/>
      <c r="I600" s="891"/>
      <c r="J600" s="891"/>
      <c r="K600" s="891"/>
      <c r="L600" s="891"/>
      <c r="M600" s="1036"/>
      <c r="N600" s="1036"/>
      <c r="O600" s="1036"/>
      <c r="P600" s="1036"/>
      <c r="Q600" s="891"/>
      <c r="R600" s="891"/>
      <c r="S600" s="891"/>
      <c r="T600" s="891"/>
      <c r="U600" s="891"/>
      <c r="V600" s="891"/>
      <c r="W600" s="891"/>
      <c r="X600" s="891"/>
      <c r="Y600" s="891"/>
      <c r="Z600" s="891"/>
      <c r="AA600" s="891"/>
    </row>
    <row r="601" spans="1:27" ht="15.75" customHeight="1">
      <c r="A601" s="891"/>
      <c r="B601" s="891"/>
      <c r="C601" s="891"/>
      <c r="D601" s="891"/>
      <c r="E601" s="891"/>
      <c r="F601" s="891"/>
      <c r="G601" s="891"/>
      <c r="H601" s="891"/>
      <c r="I601" s="891"/>
      <c r="J601" s="891"/>
      <c r="K601" s="891"/>
      <c r="L601" s="891"/>
      <c r="M601" s="1036"/>
      <c r="N601" s="1036"/>
      <c r="O601" s="1036"/>
      <c r="P601" s="1036"/>
      <c r="Q601" s="891"/>
      <c r="R601" s="891"/>
      <c r="S601" s="891"/>
      <c r="T601" s="891"/>
      <c r="U601" s="891"/>
      <c r="V601" s="891"/>
      <c r="W601" s="891"/>
      <c r="X601" s="891"/>
      <c r="Y601" s="891"/>
      <c r="Z601" s="891"/>
      <c r="AA601" s="891"/>
    </row>
    <row r="602" spans="1:27" ht="15.75" customHeight="1">
      <c r="A602" s="891"/>
      <c r="B602" s="891"/>
      <c r="C602" s="891"/>
      <c r="D602" s="891"/>
      <c r="E602" s="891"/>
      <c r="F602" s="891"/>
      <c r="G602" s="891"/>
      <c r="H602" s="891"/>
      <c r="I602" s="891"/>
      <c r="J602" s="891"/>
      <c r="K602" s="891"/>
      <c r="L602" s="891"/>
      <c r="M602" s="1036"/>
      <c r="N602" s="1036"/>
      <c r="O602" s="1036"/>
      <c r="P602" s="1036"/>
      <c r="Q602" s="891"/>
      <c r="R602" s="891"/>
      <c r="S602" s="891"/>
      <c r="T602" s="891"/>
      <c r="U602" s="891"/>
      <c r="V602" s="891"/>
      <c r="W602" s="891"/>
      <c r="X602" s="891"/>
      <c r="Y602" s="891"/>
      <c r="Z602" s="891"/>
      <c r="AA602" s="891"/>
    </row>
    <row r="603" spans="1:27" ht="15.75" customHeight="1">
      <c r="A603" s="891"/>
      <c r="B603" s="891"/>
      <c r="C603" s="891"/>
      <c r="D603" s="891"/>
      <c r="E603" s="891"/>
      <c r="F603" s="891"/>
      <c r="G603" s="891"/>
      <c r="H603" s="891"/>
      <c r="I603" s="891"/>
      <c r="J603" s="891"/>
      <c r="K603" s="891"/>
      <c r="L603" s="891"/>
      <c r="M603" s="1036"/>
      <c r="N603" s="1036"/>
      <c r="O603" s="1036"/>
      <c r="P603" s="1036"/>
      <c r="Q603" s="891"/>
      <c r="R603" s="891"/>
      <c r="S603" s="891"/>
      <c r="T603" s="891"/>
      <c r="U603" s="891"/>
      <c r="V603" s="891"/>
      <c r="W603" s="891"/>
      <c r="X603" s="891"/>
      <c r="Y603" s="891"/>
      <c r="Z603" s="891"/>
      <c r="AA603" s="891"/>
    </row>
    <row r="604" spans="1:27" ht="15.75" customHeight="1">
      <c r="A604" s="891"/>
      <c r="B604" s="891"/>
      <c r="C604" s="891"/>
      <c r="D604" s="891"/>
      <c r="E604" s="891"/>
      <c r="F604" s="891"/>
      <c r="G604" s="891"/>
      <c r="H604" s="891"/>
      <c r="I604" s="891"/>
      <c r="J604" s="891"/>
      <c r="K604" s="891"/>
      <c r="L604" s="891"/>
      <c r="M604" s="1036"/>
      <c r="N604" s="1036"/>
      <c r="O604" s="1036"/>
      <c r="P604" s="1036"/>
      <c r="Q604" s="891"/>
      <c r="R604" s="891"/>
      <c r="S604" s="891"/>
      <c r="T604" s="891"/>
      <c r="U604" s="891"/>
      <c r="V604" s="891"/>
      <c r="W604" s="891"/>
      <c r="X604" s="891"/>
      <c r="Y604" s="891"/>
      <c r="Z604" s="891"/>
      <c r="AA604" s="891"/>
    </row>
    <row r="605" spans="1:27" ht="15.75" customHeight="1">
      <c r="A605" s="891"/>
      <c r="B605" s="891"/>
      <c r="C605" s="891"/>
      <c r="D605" s="891"/>
      <c r="E605" s="891"/>
      <c r="F605" s="891"/>
      <c r="G605" s="891"/>
      <c r="H605" s="891"/>
      <c r="I605" s="891"/>
      <c r="J605" s="891"/>
      <c r="K605" s="891"/>
      <c r="L605" s="891"/>
      <c r="M605" s="1036"/>
      <c r="N605" s="1036"/>
      <c r="O605" s="1036"/>
      <c r="P605" s="1036"/>
      <c r="Q605" s="891"/>
      <c r="R605" s="891"/>
      <c r="S605" s="891"/>
      <c r="T605" s="891"/>
      <c r="U605" s="891"/>
      <c r="V605" s="891"/>
      <c r="W605" s="891"/>
      <c r="X605" s="891"/>
      <c r="Y605" s="891"/>
      <c r="Z605" s="891"/>
      <c r="AA605" s="891"/>
    </row>
    <row r="606" spans="1:27" ht="15.75" customHeight="1">
      <c r="A606" s="891"/>
      <c r="B606" s="891"/>
      <c r="C606" s="891"/>
      <c r="D606" s="891"/>
      <c r="E606" s="891"/>
      <c r="F606" s="891"/>
      <c r="G606" s="891"/>
      <c r="H606" s="891"/>
      <c r="I606" s="891"/>
      <c r="J606" s="891"/>
      <c r="K606" s="891"/>
      <c r="L606" s="891"/>
      <c r="M606" s="1036"/>
      <c r="N606" s="1036"/>
      <c r="O606" s="1036"/>
      <c r="P606" s="1036"/>
      <c r="Q606" s="891"/>
      <c r="R606" s="891"/>
      <c r="S606" s="891"/>
      <c r="T606" s="891"/>
      <c r="U606" s="891"/>
      <c r="V606" s="891"/>
      <c r="W606" s="891"/>
      <c r="X606" s="891"/>
      <c r="Y606" s="891"/>
      <c r="Z606" s="891"/>
      <c r="AA606" s="891"/>
    </row>
    <row r="607" spans="1:27" ht="15.75" customHeight="1">
      <c r="A607" s="891"/>
      <c r="B607" s="891"/>
      <c r="C607" s="891"/>
      <c r="D607" s="891"/>
      <c r="E607" s="891"/>
      <c r="F607" s="891"/>
      <c r="G607" s="891"/>
      <c r="H607" s="891"/>
      <c r="I607" s="891"/>
      <c r="J607" s="891"/>
      <c r="K607" s="891"/>
      <c r="L607" s="891"/>
      <c r="M607" s="1036"/>
      <c r="N607" s="1036"/>
      <c r="O607" s="1036"/>
      <c r="P607" s="1036"/>
      <c r="Q607" s="891"/>
      <c r="R607" s="891"/>
      <c r="S607" s="891"/>
      <c r="T607" s="891"/>
      <c r="U607" s="891"/>
      <c r="V607" s="891"/>
      <c r="W607" s="891"/>
      <c r="X607" s="891"/>
      <c r="Y607" s="891"/>
      <c r="Z607" s="891"/>
      <c r="AA607" s="891"/>
    </row>
    <row r="608" spans="1:27" ht="15.75" customHeight="1">
      <c r="A608" s="891"/>
      <c r="B608" s="891"/>
      <c r="C608" s="891"/>
      <c r="D608" s="891"/>
      <c r="E608" s="891"/>
      <c r="F608" s="891"/>
      <c r="G608" s="891"/>
      <c r="H608" s="891"/>
      <c r="I608" s="891"/>
      <c r="J608" s="891"/>
      <c r="K608" s="891"/>
      <c r="L608" s="891"/>
      <c r="M608" s="1036"/>
      <c r="N608" s="1036"/>
      <c r="O608" s="1036"/>
      <c r="P608" s="1036"/>
      <c r="Q608" s="891"/>
      <c r="R608" s="891"/>
      <c r="S608" s="891"/>
      <c r="T608" s="891"/>
      <c r="U608" s="891"/>
      <c r="V608" s="891"/>
      <c r="W608" s="891"/>
      <c r="X608" s="891"/>
      <c r="Y608" s="891"/>
      <c r="Z608" s="891"/>
      <c r="AA608" s="891"/>
    </row>
    <row r="609" spans="1:27" ht="15.75" customHeight="1">
      <c r="A609" s="891"/>
      <c r="B609" s="891"/>
      <c r="C609" s="891"/>
      <c r="D609" s="891"/>
      <c r="E609" s="891"/>
      <c r="F609" s="891"/>
      <c r="G609" s="891"/>
      <c r="H609" s="891"/>
      <c r="I609" s="891"/>
      <c r="J609" s="891"/>
      <c r="K609" s="891"/>
      <c r="L609" s="891"/>
      <c r="M609" s="1036"/>
      <c r="N609" s="1036"/>
      <c r="O609" s="1036"/>
      <c r="P609" s="1036"/>
      <c r="Q609" s="891"/>
      <c r="R609" s="891"/>
      <c r="S609" s="891"/>
      <c r="T609" s="891"/>
      <c r="U609" s="891"/>
      <c r="V609" s="891"/>
      <c r="W609" s="891"/>
      <c r="X609" s="891"/>
      <c r="Y609" s="891"/>
      <c r="Z609" s="891"/>
      <c r="AA609" s="891"/>
    </row>
    <row r="610" spans="1:27" ht="15.75" customHeight="1">
      <c r="A610" s="891"/>
      <c r="B610" s="891"/>
      <c r="C610" s="891"/>
      <c r="D610" s="891"/>
      <c r="E610" s="891"/>
      <c r="F610" s="891"/>
      <c r="G610" s="891"/>
      <c r="H610" s="891"/>
      <c r="I610" s="891"/>
      <c r="J610" s="891"/>
      <c r="K610" s="891"/>
      <c r="L610" s="891"/>
      <c r="M610" s="1036"/>
      <c r="N610" s="1036"/>
      <c r="O610" s="1036"/>
      <c r="P610" s="1036"/>
      <c r="Q610" s="891"/>
      <c r="R610" s="891"/>
      <c r="S610" s="891"/>
      <c r="T610" s="891"/>
      <c r="U610" s="891"/>
      <c r="V610" s="891"/>
      <c r="W610" s="891"/>
      <c r="X610" s="891"/>
      <c r="Y610" s="891"/>
      <c r="Z610" s="891"/>
      <c r="AA610" s="891"/>
    </row>
    <row r="611" spans="1:27" ht="15.75" customHeight="1">
      <c r="A611" s="891"/>
      <c r="B611" s="891"/>
      <c r="C611" s="891"/>
      <c r="D611" s="891"/>
      <c r="E611" s="891"/>
      <c r="F611" s="891"/>
      <c r="G611" s="891"/>
      <c r="H611" s="891"/>
      <c r="I611" s="891"/>
      <c r="J611" s="891"/>
      <c r="K611" s="891"/>
      <c r="L611" s="891"/>
      <c r="M611" s="1036"/>
      <c r="N611" s="1036"/>
      <c r="O611" s="1036"/>
      <c r="P611" s="1036"/>
      <c r="Q611" s="891"/>
      <c r="R611" s="891"/>
      <c r="S611" s="891"/>
      <c r="T611" s="891"/>
      <c r="U611" s="891"/>
      <c r="V611" s="891"/>
      <c r="W611" s="891"/>
      <c r="X611" s="891"/>
      <c r="Y611" s="891"/>
      <c r="Z611" s="891"/>
      <c r="AA611" s="891"/>
    </row>
    <row r="612" spans="1:27" ht="15.75" customHeight="1">
      <c r="A612" s="891"/>
      <c r="B612" s="891"/>
      <c r="C612" s="891"/>
      <c r="D612" s="891"/>
      <c r="E612" s="891"/>
      <c r="F612" s="891"/>
      <c r="G612" s="891"/>
      <c r="H612" s="891"/>
      <c r="I612" s="891"/>
      <c r="J612" s="891"/>
      <c r="K612" s="891"/>
      <c r="L612" s="891"/>
      <c r="M612" s="1036"/>
      <c r="N612" s="1036"/>
      <c r="O612" s="1036"/>
      <c r="P612" s="1036"/>
      <c r="Q612" s="891"/>
      <c r="R612" s="891"/>
      <c r="S612" s="891"/>
      <c r="T612" s="891"/>
      <c r="U612" s="891"/>
      <c r="V612" s="891"/>
      <c r="W612" s="891"/>
      <c r="X612" s="891"/>
      <c r="Y612" s="891"/>
      <c r="Z612" s="891"/>
      <c r="AA612" s="891"/>
    </row>
    <row r="613" spans="1:27" ht="15.75" customHeight="1">
      <c r="A613" s="891"/>
      <c r="B613" s="891"/>
      <c r="C613" s="891"/>
      <c r="D613" s="891"/>
      <c r="E613" s="891"/>
      <c r="F613" s="891"/>
      <c r="G613" s="891"/>
      <c r="H613" s="891"/>
      <c r="I613" s="891"/>
      <c r="J613" s="891"/>
      <c r="K613" s="891"/>
      <c r="L613" s="891"/>
      <c r="M613" s="1036"/>
      <c r="N613" s="1036"/>
      <c r="O613" s="1036"/>
      <c r="P613" s="1036"/>
      <c r="Q613" s="891"/>
      <c r="R613" s="891"/>
      <c r="S613" s="891"/>
      <c r="T613" s="891"/>
      <c r="U613" s="891"/>
      <c r="V613" s="891"/>
      <c r="W613" s="891"/>
      <c r="X613" s="891"/>
      <c r="Y613" s="891"/>
      <c r="Z613" s="891"/>
      <c r="AA613" s="891"/>
    </row>
    <row r="614" spans="1:27" ht="15.75" customHeight="1">
      <c r="A614" s="891"/>
      <c r="B614" s="891"/>
      <c r="C614" s="891"/>
      <c r="D614" s="891"/>
      <c r="E614" s="891"/>
      <c r="F614" s="891"/>
      <c r="G614" s="891"/>
      <c r="H614" s="891"/>
      <c r="I614" s="891"/>
      <c r="J614" s="891"/>
      <c r="K614" s="891"/>
      <c r="L614" s="891"/>
      <c r="M614" s="1036"/>
      <c r="N614" s="1036"/>
      <c r="O614" s="1036"/>
      <c r="P614" s="1036"/>
      <c r="Q614" s="891"/>
      <c r="R614" s="891"/>
      <c r="S614" s="891"/>
      <c r="T614" s="891"/>
      <c r="U614" s="891"/>
      <c r="V614" s="891"/>
      <c r="W614" s="891"/>
      <c r="X614" s="891"/>
      <c r="Y614" s="891"/>
      <c r="Z614" s="891"/>
      <c r="AA614" s="891"/>
    </row>
    <row r="615" spans="1:27" ht="15.75" customHeight="1">
      <c r="A615" s="891"/>
      <c r="B615" s="891"/>
      <c r="C615" s="891"/>
      <c r="D615" s="891"/>
      <c r="E615" s="891"/>
      <c r="F615" s="891"/>
      <c r="G615" s="891"/>
      <c r="H615" s="891"/>
      <c r="I615" s="891"/>
      <c r="J615" s="891"/>
      <c r="K615" s="891"/>
      <c r="L615" s="891"/>
      <c r="M615" s="1036"/>
      <c r="N615" s="1036"/>
      <c r="O615" s="1036"/>
      <c r="P615" s="1036"/>
      <c r="Q615" s="891"/>
      <c r="R615" s="891"/>
      <c r="S615" s="891"/>
      <c r="T615" s="891"/>
      <c r="U615" s="891"/>
      <c r="V615" s="891"/>
      <c r="W615" s="891"/>
      <c r="X615" s="891"/>
      <c r="Y615" s="891"/>
      <c r="Z615" s="891"/>
      <c r="AA615" s="891"/>
    </row>
    <row r="616" spans="1:27" ht="15.75" customHeight="1">
      <c r="A616" s="891"/>
      <c r="B616" s="891"/>
      <c r="C616" s="891"/>
      <c r="D616" s="891"/>
      <c r="E616" s="891"/>
      <c r="F616" s="891"/>
      <c r="G616" s="891"/>
      <c r="H616" s="891"/>
      <c r="I616" s="891"/>
      <c r="J616" s="891"/>
      <c r="K616" s="891"/>
      <c r="L616" s="891"/>
      <c r="M616" s="1036"/>
      <c r="N616" s="1036"/>
      <c r="O616" s="1036"/>
      <c r="P616" s="1036"/>
      <c r="Q616" s="891"/>
      <c r="R616" s="891"/>
      <c r="S616" s="891"/>
      <c r="T616" s="891"/>
      <c r="U616" s="891"/>
      <c r="V616" s="891"/>
      <c r="W616" s="891"/>
      <c r="X616" s="891"/>
      <c r="Y616" s="891"/>
      <c r="Z616" s="891"/>
      <c r="AA616" s="891"/>
    </row>
    <row r="617" spans="1:27" ht="15.75" customHeight="1">
      <c r="A617" s="891"/>
      <c r="B617" s="891"/>
      <c r="C617" s="891"/>
      <c r="D617" s="891"/>
      <c r="E617" s="891"/>
      <c r="F617" s="891"/>
      <c r="G617" s="891"/>
      <c r="H617" s="891"/>
      <c r="I617" s="891"/>
      <c r="J617" s="891"/>
      <c r="K617" s="891"/>
      <c r="L617" s="891"/>
      <c r="M617" s="1036"/>
      <c r="N617" s="1036"/>
      <c r="O617" s="1036"/>
      <c r="P617" s="1036"/>
      <c r="Q617" s="891"/>
      <c r="R617" s="891"/>
      <c r="S617" s="891"/>
      <c r="T617" s="891"/>
      <c r="U617" s="891"/>
      <c r="V617" s="891"/>
      <c r="W617" s="891"/>
      <c r="X617" s="891"/>
      <c r="Y617" s="891"/>
      <c r="Z617" s="891"/>
      <c r="AA617" s="891"/>
    </row>
    <row r="618" spans="1:27" ht="15.75" customHeight="1">
      <c r="A618" s="891"/>
      <c r="B618" s="891"/>
      <c r="C618" s="891"/>
      <c r="D618" s="891"/>
      <c r="E618" s="891"/>
      <c r="F618" s="891"/>
      <c r="G618" s="891"/>
      <c r="H618" s="891"/>
      <c r="I618" s="891"/>
      <c r="J618" s="891"/>
      <c r="K618" s="891"/>
      <c r="L618" s="891"/>
      <c r="M618" s="1036"/>
      <c r="N618" s="1036"/>
      <c r="O618" s="1036"/>
      <c r="P618" s="1036"/>
      <c r="Q618" s="891"/>
      <c r="R618" s="891"/>
      <c r="S618" s="891"/>
      <c r="T618" s="891"/>
      <c r="U618" s="891"/>
      <c r="V618" s="891"/>
      <c r="W618" s="891"/>
      <c r="X618" s="891"/>
      <c r="Y618" s="891"/>
      <c r="Z618" s="891"/>
      <c r="AA618" s="891"/>
    </row>
    <row r="619" spans="1:27" ht="15.75" customHeight="1">
      <c r="A619" s="891"/>
      <c r="B619" s="891"/>
      <c r="C619" s="891"/>
      <c r="D619" s="891"/>
      <c r="E619" s="891"/>
      <c r="F619" s="891"/>
      <c r="G619" s="891"/>
      <c r="H619" s="891"/>
      <c r="I619" s="891"/>
      <c r="J619" s="891"/>
      <c r="K619" s="891"/>
      <c r="L619" s="891"/>
      <c r="M619" s="1036"/>
      <c r="N619" s="1036"/>
      <c r="O619" s="1036"/>
      <c r="P619" s="1036"/>
      <c r="Q619" s="891"/>
      <c r="R619" s="891"/>
      <c r="S619" s="891"/>
      <c r="T619" s="891"/>
      <c r="U619" s="891"/>
      <c r="V619" s="891"/>
      <c r="W619" s="891"/>
      <c r="X619" s="891"/>
      <c r="Y619" s="891"/>
      <c r="Z619" s="891"/>
      <c r="AA619" s="891"/>
    </row>
    <row r="620" spans="1:27" ht="15.75" customHeight="1">
      <c r="A620" s="891"/>
      <c r="B620" s="891"/>
      <c r="C620" s="891"/>
      <c r="D620" s="891"/>
      <c r="E620" s="891"/>
      <c r="F620" s="891"/>
      <c r="G620" s="891"/>
      <c r="H620" s="891"/>
      <c r="I620" s="891"/>
      <c r="J620" s="891"/>
      <c r="K620" s="891"/>
      <c r="L620" s="891"/>
      <c r="M620" s="1036"/>
      <c r="N620" s="1036"/>
      <c r="O620" s="1036"/>
      <c r="P620" s="1036"/>
      <c r="Q620" s="891"/>
      <c r="R620" s="891"/>
      <c r="S620" s="891"/>
      <c r="T620" s="891"/>
      <c r="U620" s="891"/>
      <c r="V620" s="891"/>
      <c r="W620" s="891"/>
      <c r="X620" s="891"/>
      <c r="Y620" s="891"/>
      <c r="Z620" s="891"/>
      <c r="AA620" s="891"/>
    </row>
    <row r="621" spans="1:27" ht="15.75" customHeight="1">
      <c r="A621" s="891"/>
      <c r="B621" s="891"/>
      <c r="C621" s="891"/>
      <c r="D621" s="891"/>
      <c r="E621" s="891"/>
      <c r="F621" s="891"/>
      <c r="G621" s="891"/>
      <c r="H621" s="891"/>
      <c r="I621" s="891"/>
      <c r="J621" s="891"/>
      <c r="K621" s="891"/>
      <c r="L621" s="891"/>
      <c r="M621" s="1036"/>
      <c r="N621" s="1036"/>
      <c r="O621" s="1036"/>
      <c r="P621" s="1036"/>
      <c r="Q621" s="891"/>
      <c r="R621" s="891"/>
      <c r="S621" s="891"/>
      <c r="T621" s="891"/>
      <c r="U621" s="891"/>
      <c r="V621" s="891"/>
      <c r="W621" s="891"/>
      <c r="X621" s="891"/>
      <c r="Y621" s="891"/>
      <c r="Z621" s="891"/>
      <c r="AA621" s="891"/>
    </row>
    <row r="622" spans="1:27" ht="15.75" customHeight="1">
      <c r="A622" s="891"/>
      <c r="B622" s="891"/>
      <c r="C622" s="891"/>
      <c r="D622" s="891"/>
      <c r="E622" s="891"/>
      <c r="F622" s="891"/>
      <c r="G622" s="891"/>
      <c r="H622" s="891"/>
      <c r="I622" s="891"/>
      <c r="J622" s="891"/>
      <c r="K622" s="891"/>
      <c r="L622" s="891"/>
      <c r="M622" s="1036"/>
      <c r="N622" s="1036"/>
      <c r="O622" s="1036"/>
      <c r="P622" s="1036"/>
      <c r="Q622" s="891"/>
      <c r="R622" s="891"/>
      <c r="S622" s="891"/>
      <c r="T622" s="891"/>
      <c r="U622" s="891"/>
      <c r="V622" s="891"/>
      <c r="W622" s="891"/>
      <c r="X622" s="891"/>
      <c r="Y622" s="891"/>
      <c r="Z622" s="891"/>
      <c r="AA622" s="891"/>
    </row>
    <row r="623" spans="1:27" ht="15.75" customHeight="1">
      <c r="A623" s="891"/>
      <c r="B623" s="891"/>
      <c r="C623" s="891"/>
      <c r="D623" s="891"/>
      <c r="E623" s="891"/>
      <c r="F623" s="891"/>
      <c r="G623" s="891"/>
      <c r="H623" s="891"/>
      <c r="I623" s="891"/>
      <c r="J623" s="891"/>
      <c r="K623" s="891"/>
      <c r="L623" s="891"/>
      <c r="M623" s="1036"/>
      <c r="N623" s="1036"/>
      <c r="O623" s="1036"/>
      <c r="P623" s="1036"/>
      <c r="Q623" s="891"/>
      <c r="R623" s="891"/>
      <c r="S623" s="891"/>
      <c r="T623" s="891"/>
      <c r="U623" s="891"/>
      <c r="V623" s="891"/>
      <c r="W623" s="891"/>
      <c r="X623" s="891"/>
      <c r="Y623" s="891"/>
      <c r="Z623" s="891"/>
      <c r="AA623" s="891"/>
    </row>
    <row r="624" spans="1:27" ht="15.75" customHeight="1">
      <c r="A624" s="891"/>
      <c r="B624" s="891"/>
      <c r="C624" s="891"/>
      <c r="D624" s="891"/>
      <c r="E624" s="891"/>
      <c r="F624" s="891"/>
      <c r="G624" s="891"/>
      <c r="H624" s="891"/>
      <c r="I624" s="891"/>
      <c r="J624" s="891"/>
      <c r="K624" s="891"/>
      <c r="L624" s="891"/>
      <c r="M624" s="1036"/>
      <c r="N624" s="1036"/>
      <c r="O624" s="1036"/>
      <c r="P624" s="1036"/>
      <c r="Q624" s="891"/>
      <c r="R624" s="891"/>
      <c r="S624" s="891"/>
      <c r="T624" s="891"/>
      <c r="U624" s="891"/>
      <c r="V624" s="891"/>
      <c r="W624" s="891"/>
      <c r="X624" s="891"/>
      <c r="Y624" s="891"/>
      <c r="Z624" s="891"/>
      <c r="AA624" s="891"/>
    </row>
    <row r="625" spans="1:27" ht="15.75" customHeight="1">
      <c r="A625" s="891"/>
      <c r="B625" s="891"/>
      <c r="C625" s="891"/>
      <c r="D625" s="891"/>
      <c r="E625" s="891"/>
      <c r="F625" s="891"/>
      <c r="G625" s="891"/>
      <c r="H625" s="891"/>
      <c r="I625" s="891"/>
      <c r="J625" s="891"/>
      <c r="K625" s="891"/>
      <c r="L625" s="891"/>
      <c r="M625" s="1036"/>
      <c r="N625" s="1036"/>
      <c r="O625" s="1036"/>
      <c r="P625" s="1036"/>
      <c r="Q625" s="891"/>
      <c r="R625" s="891"/>
      <c r="S625" s="891"/>
      <c r="T625" s="891"/>
      <c r="U625" s="891"/>
      <c r="V625" s="891"/>
      <c r="W625" s="891"/>
      <c r="X625" s="891"/>
      <c r="Y625" s="891"/>
      <c r="Z625" s="891"/>
      <c r="AA625" s="891"/>
    </row>
    <row r="626" spans="1:27" ht="15.75" customHeight="1">
      <c r="A626" s="891"/>
      <c r="B626" s="891"/>
      <c r="C626" s="891"/>
      <c r="D626" s="891"/>
      <c r="E626" s="891"/>
      <c r="F626" s="891"/>
      <c r="G626" s="891"/>
      <c r="H626" s="891"/>
      <c r="I626" s="891"/>
      <c r="J626" s="891"/>
      <c r="K626" s="891"/>
      <c r="L626" s="891"/>
      <c r="M626" s="1036"/>
      <c r="N626" s="1036"/>
      <c r="O626" s="1036"/>
      <c r="P626" s="1036"/>
      <c r="Q626" s="891"/>
      <c r="R626" s="891"/>
      <c r="S626" s="891"/>
      <c r="T626" s="891"/>
      <c r="U626" s="891"/>
      <c r="V626" s="891"/>
      <c r="W626" s="891"/>
      <c r="X626" s="891"/>
      <c r="Y626" s="891"/>
      <c r="Z626" s="891"/>
      <c r="AA626" s="891"/>
    </row>
    <row r="627" spans="1:27" ht="15.75" customHeight="1">
      <c r="A627" s="891"/>
      <c r="B627" s="891"/>
      <c r="C627" s="891"/>
      <c r="D627" s="891"/>
      <c r="E627" s="891"/>
      <c r="F627" s="891"/>
      <c r="G627" s="891"/>
      <c r="H627" s="891"/>
      <c r="I627" s="891"/>
      <c r="J627" s="891"/>
      <c r="K627" s="891"/>
      <c r="L627" s="891"/>
      <c r="M627" s="1036"/>
      <c r="N627" s="1036"/>
      <c r="O627" s="1036"/>
      <c r="P627" s="1036"/>
      <c r="Q627" s="891"/>
      <c r="R627" s="891"/>
      <c r="S627" s="891"/>
      <c r="T627" s="891"/>
      <c r="U627" s="891"/>
      <c r="V627" s="891"/>
      <c r="W627" s="891"/>
      <c r="X627" s="891"/>
      <c r="Y627" s="891"/>
      <c r="Z627" s="891"/>
      <c r="AA627" s="891"/>
    </row>
    <row r="628" spans="1:27" ht="15.75" customHeight="1">
      <c r="A628" s="891"/>
      <c r="B628" s="891"/>
      <c r="C628" s="891"/>
      <c r="D628" s="891"/>
      <c r="E628" s="891"/>
      <c r="F628" s="891"/>
      <c r="G628" s="891"/>
      <c r="H628" s="891"/>
      <c r="I628" s="891"/>
      <c r="J628" s="891"/>
      <c r="K628" s="891"/>
      <c r="L628" s="891"/>
      <c r="M628" s="1036"/>
      <c r="N628" s="1036"/>
      <c r="O628" s="1036"/>
      <c r="P628" s="1036"/>
      <c r="Q628" s="891"/>
      <c r="R628" s="891"/>
      <c r="S628" s="891"/>
      <c r="T628" s="891"/>
      <c r="U628" s="891"/>
      <c r="V628" s="891"/>
      <c r="W628" s="891"/>
      <c r="X628" s="891"/>
      <c r="Y628" s="891"/>
      <c r="Z628" s="891"/>
      <c r="AA628" s="891"/>
    </row>
    <row r="629" spans="1:27" ht="15.75" customHeight="1">
      <c r="A629" s="891"/>
      <c r="B629" s="891"/>
      <c r="C629" s="891"/>
      <c r="D629" s="891"/>
      <c r="E629" s="891"/>
      <c r="F629" s="891"/>
      <c r="G629" s="891"/>
      <c r="H629" s="891"/>
      <c r="I629" s="891"/>
      <c r="J629" s="891"/>
      <c r="K629" s="891"/>
      <c r="L629" s="891"/>
      <c r="M629" s="1036"/>
      <c r="N629" s="1036"/>
      <c r="O629" s="1036"/>
      <c r="P629" s="1036"/>
      <c r="Q629" s="891"/>
      <c r="R629" s="891"/>
      <c r="S629" s="891"/>
      <c r="T629" s="891"/>
      <c r="U629" s="891"/>
      <c r="V629" s="891"/>
      <c r="W629" s="891"/>
      <c r="X629" s="891"/>
      <c r="Y629" s="891"/>
      <c r="Z629" s="891"/>
      <c r="AA629" s="891"/>
    </row>
    <row r="630" spans="1:27" ht="15.75" customHeight="1">
      <c r="A630" s="891"/>
      <c r="B630" s="891"/>
      <c r="C630" s="891"/>
      <c r="D630" s="891"/>
      <c r="E630" s="891"/>
      <c r="F630" s="891"/>
      <c r="G630" s="891"/>
      <c r="H630" s="891"/>
      <c r="I630" s="891"/>
      <c r="J630" s="891"/>
      <c r="K630" s="891"/>
      <c r="L630" s="891"/>
      <c r="M630" s="1036"/>
      <c r="N630" s="1036"/>
      <c r="O630" s="1036"/>
      <c r="P630" s="1036"/>
      <c r="Q630" s="891"/>
      <c r="R630" s="891"/>
      <c r="S630" s="891"/>
      <c r="T630" s="891"/>
      <c r="U630" s="891"/>
      <c r="V630" s="891"/>
      <c r="W630" s="891"/>
      <c r="X630" s="891"/>
      <c r="Y630" s="891"/>
      <c r="Z630" s="891"/>
      <c r="AA630" s="891"/>
    </row>
    <row r="631" spans="1:27" ht="15.75" customHeight="1">
      <c r="A631" s="891"/>
      <c r="B631" s="891"/>
      <c r="C631" s="891"/>
      <c r="D631" s="891"/>
      <c r="E631" s="891"/>
      <c r="F631" s="891"/>
      <c r="G631" s="891"/>
      <c r="H631" s="891"/>
      <c r="I631" s="891"/>
      <c r="J631" s="891"/>
      <c r="K631" s="891"/>
      <c r="L631" s="891"/>
      <c r="M631" s="1036"/>
      <c r="N631" s="1036"/>
      <c r="O631" s="1036"/>
      <c r="P631" s="1036"/>
      <c r="Q631" s="891"/>
      <c r="R631" s="891"/>
      <c r="S631" s="891"/>
      <c r="T631" s="891"/>
      <c r="U631" s="891"/>
      <c r="V631" s="891"/>
      <c r="W631" s="891"/>
      <c r="X631" s="891"/>
      <c r="Y631" s="891"/>
      <c r="Z631" s="891"/>
      <c r="AA631" s="891"/>
    </row>
    <row r="632" spans="1:27" ht="15.75" customHeight="1">
      <c r="A632" s="891"/>
      <c r="B632" s="891"/>
      <c r="C632" s="891"/>
      <c r="D632" s="891"/>
      <c r="E632" s="891"/>
      <c r="F632" s="891"/>
      <c r="G632" s="891"/>
      <c r="H632" s="891"/>
      <c r="I632" s="891"/>
      <c r="J632" s="891"/>
      <c r="K632" s="891"/>
      <c r="L632" s="891"/>
      <c r="M632" s="1036"/>
      <c r="N632" s="1036"/>
      <c r="O632" s="1036"/>
      <c r="P632" s="1036"/>
      <c r="Q632" s="891"/>
      <c r="R632" s="891"/>
      <c r="S632" s="891"/>
      <c r="T632" s="891"/>
      <c r="U632" s="891"/>
      <c r="V632" s="891"/>
      <c r="W632" s="891"/>
      <c r="X632" s="891"/>
      <c r="Y632" s="891"/>
      <c r="Z632" s="891"/>
      <c r="AA632" s="891"/>
    </row>
    <row r="633" spans="1:27" ht="15.75" customHeight="1">
      <c r="A633" s="891"/>
      <c r="B633" s="891"/>
      <c r="C633" s="891"/>
      <c r="D633" s="891"/>
      <c r="E633" s="891"/>
      <c r="F633" s="891"/>
      <c r="G633" s="891"/>
      <c r="H633" s="891"/>
      <c r="I633" s="891"/>
      <c r="J633" s="891"/>
      <c r="K633" s="891"/>
      <c r="L633" s="891"/>
      <c r="M633" s="1036"/>
      <c r="N633" s="1036"/>
      <c r="O633" s="1036"/>
      <c r="P633" s="1036"/>
      <c r="Q633" s="891"/>
      <c r="R633" s="891"/>
      <c r="S633" s="891"/>
      <c r="T633" s="891"/>
      <c r="U633" s="891"/>
      <c r="V633" s="891"/>
      <c r="W633" s="891"/>
      <c r="X633" s="891"/>
      <c r="Y633" s="891"/>
      <c r="Z633" s="891"/>
      <c r="AA633" s="891"/>
    </row>
    <row r="634" spans="1:27" ht="15.75" customHeight="1">
      <c r="A634" s="891"/>
      <c r="B634" s="891"/>
      <c r="C634" s="891"/>
      <c r="D634" s="891"/>
      <c r="E634" s="891"/>
      <c r="F634" s="891"/>
      <c r="G634" s="891"/>
      <c r="H634" s="891"/>
      <c r="I634" s="891"/>
      <c r="J634" s="891"/>
      <c r="K634" s="891"/>
      <c r="L634" s="891"/>
      <c r="M634" s="1036"/>
      <c r="N634" s="1036"/>
      <c r="O634" s="1036"/>
      <c r="P634" s="1036"/>
      <c r="Q634" s="891"/>
      <c r="R634" s="891"/>
      <c r="S634" s="891"/>
      <c r="T634" s="891"/>
      <c r="U634" s="891"/>
      <c r="V634" s="891"/>
      <c r="W634" s="891"/>
      <c r="X634" s="891"/>
      <c r="Y634" s="891"/>
      <c r="Z634" s="891"/>
      <c r="AA634" s="891"/>
    </row>
    <row r="635" spans="1:27" ht="15.75" customHeight="1">
      <c r="A635" s="891"/>
      <c r="B635" s="891"/>
      <c r="C635" s="891"/>
      <c r="D635" s="891"/>
      <c r="E635" s="891"/>
      <c r="F635" s="891"/>
      <c r="G635" s="891"/>
      <c r="H635" s="891"/>
      <c r="I635" s="891"/>
      <c r="J635" s="891"/>
      <c r="K635" s="891"/>
      <c r="L635" s="891"/>
      <c r="M635" s="1036"/>
      <c r="N635" s="1036"/>
      <c r="O635" s="1036"/>
      <c r="P635" s="1036"/>
      <c r="Q635" s="891"/>
      <c r="R635" s="891"/>
      <c r="S635" s="891"/>
      <c r="T635" s="891"/>
      <c r="U635" s="891"/>
      <c r="V635" s="891"/>
      <c r="W635" s="891"/>
      <c r="X635" s="891"/>
      <c r="Y635" s="891"/>
      <c r="Z635" s="891"/>
      <c r="AA635" s="891"/>
    </row>
    <row r="636" spans="1:27" ht="15.75" customHeight="1">
      <c r="A636" s="891"/>
      <c r="B636" s="891"/>
      <c r="C636" s="891"/>
      <c r="D636" s="891"/>
      <c r="E636" s="891"/>
      <c r="F636" s="891"/>
      <c r="G636" s="891"/>
      <c r="H636" s="891"/>
      <c r="I636" s="891"/>
      <c r="J636" s="891"/>
      <c r="K636" s="891"/>
      <c r="L636" s="891"/>
      <c r="M636" s="1036"/>
      <c r="N636" s="1036"/>
      <c r="O636" s="1036"/>
      <c r="P636" s="1036"/>
      <c r="Q636" s="891"/>
      <c r="R636" s="891"/>
      <c r="S636" s="891"/>
      <c r="T636" s="891"/>
      <c r="U636" s="891"/>
      <c r="V636" s="891"/>
      <c r="W636" s="891"/>
      <c r="X636" s="891"/>
      <c r="Y636" s="891"/>
      <c r="Z636" s="891"/>
      <c r="AA636" s="891"/>
    </row>
    <row r="637" spans="1:27" ht="15.75" customHeight="1">
      <c r="A637" s="891"/>
      <c r="B637" s="891"/>
      <c r="C637" s="891"/>
      <c r="D637" s="891"/>
      <c r="E637" s="891"/>
      <c r="F637" s="891"/>
      <c r="G637" s="891"/>
      <c r="H637" s="891"/>
      <c r="I637" s="891"/>
      <c r="J637" s="891"/>
      <c r="K637" s="891"/>
      <c r="L637" s="891"/>
      <c r="M637" s="1036"/>
      <c r="N637" s="1036"/>
      <c r="O637" s="1036"/>
      <c r="P637" s="1036"/>
      <c r="Q637" s="891"/>
      <c r="R637" s="891"/>
      <c r="S637" s="891"/>
      <c r="T637" s="891"/>
      <c r="U637" s="891"/>
      <c r="V637" s="891"/>
      <c r="W637" s="891"/>
      <c r="X637" s="891"/>
      <c r="Y637" s="891"/>
      <c r="Z637" s="891"/>
      <c r="AA637" s="891"/>
    </row>
    <row r="638" spans="1:27" ht="15.75" customHeight="1">
      <c r="A638" s="891"/>
      <c r="B638" s="891"/>
      <c r="C638" s="891"/>
      <c r="D638" s="891"/>
      <c r="E638" s="891"/>
      <c r="F638" s="891"/>
      <c r="G638" s="891"/>
      <c r="H638" s="891"/>
      <c r="I638" s="891"/>
      <c r="J638" s="891"/>
      <c r="K638" s="891"/>
      <c r="L638" s="891"/>
      <c r="M638" s="1036"/>
      <c r="N638" s="1036"/>
      <c r="O638" s="1036"/>
      <c r="P638" s="1036"/>
      <c r="Q638" s="891"/>
      <c r="R638" s="891"/>
      <c r="S638" s="891"/>
      <c r="T638" s="891"/>
      <c r="U638" s="891"/>
      <c r="V638" s="891"/>
      <c r="W638" s="891"/>
      <c r="X638" s="891"/>
      <c r="Y638" s="891"/>
      <c r="Z638" s="891"/>
      <c r="AA638" s="891"/>
    </row>
    <row r="639" spans="1:27" ht="15.75" customHeight="1">
      <c r="A639" s="891"/>
      <c r="B639" s="891"/>
      <c r="C639" s="891"/>
      <c r="D639" s="891"/>
      <c r="E639" s="891"/>
      <c r="F639" s="891"/>
      <c r="G639" s="891"/>
      <c r="H639" s="891"/>
      <c r="I639" s="891"/>
      <c r="J639" s="891"/>
      <c r="K639" s="891"/>
      <c r="L639" s="891"/>
      <c r="M639" s="1036"/>
      <c r="N639" s="1036"/>
      <c r="O639" s="1036"/>
      <c r="P639" s="1036"/>
      <c r="Q639" s="891"/>
      <c r="R639" s="891"/>
      <c r="S639" s="891"/>
      <c r="T639" s="891"/>
      <c r="U639" s="891"/>
      <c r="V639" s="891"/>
      <c r="W639" s="891"/>
      <c r="X639" s="891"/>
      <c r="Y639" s="891"/>
      <c r="Z639" s="891"/>
      <c r="AA639" s="891"/>
    </row>
    <row r="640" spans="1:27" ht="15.75" customHeight="1">
      <c r="A640" s="891"/>
      <c r="B640" s="891"/>
      <c r="C640" s="891"/>
      <c r="D640" s="891"/>
      <c r="E640" s="891"/>
      <c r="F640" s="891"/>
      <c r="G640" s="891"/>
      <c r="H640" s="891"/>
      <c r="I640" s="891"/>
      <c r="J640" s="891"/>
      <c r="K640" s="891"/>
      <c r="L640" s="891"/>
      <c r="M640" s="1036"/>
      <c r="N640" s="1036"/>
      <c r="O640" s="1036"/>
      <c r="P640" s="1036"/>
      <c r="Q640" s="891"/>
      <c r="R640" s="891"/>
      <c r="S640" s="891"/>
      <c r="T640" s="891"/>
      <c r="U640" s="891"/>
      <c r="V640" s="891"/>
      <c r="W640" s="891"/>
      <c r="X640" s="891"/>
      <c r="Y640" s="891"/>
      <c r="Z640" s="891"/>
      <c r="AA640" s="891"/>
    </row>
    <row r="641" spans="1:27" ht="15.75" customHeight="1">
      <c r="A641" s="891"/>
      <c r="B641" s="891"/>
      <c r="C641" s="891"/>
      <c r="D641" s="891"/>
      <c r="E641" s="891"/>
      <c r="F641" s="891"/>
      <c r="G641" s="891"/>
      <c r="H641" s="891"/>
      <c r="I641" s="891"/>
      <c r="J641" s="891"/>
      <c r="K641" s="891"/>
      <c r="L641" s="891"/>
      <c r="M641" s="1036"/>
      <c r="N641" s="1036"/>
      <c r="O641" s="1036"/>
      <c r="P641" s="1036"/>
      <c r="Q641" s="891"/>
      <c r="R641" s="891"/>
      <c r="S641" s="891"/>
      <c r="T641" s="891"/>
      <c r="U641" s="891"/>
      <c r="V641" s="891"/>
      <c r="W641" s="891"/>
      <c r="X641" s="891"/>
      <c r="Y641" s="891"/>
      <c r="Z641" s="891"/>
      <c r="AA641" s="891"/>
    </row>
    <row r="642" spans="1:27" ht="15.75" customHeight="1">
      <c r="A642" s="891"/>
      <c r="B642" s="891"/>
      <c r="C642" s="891"/>
      <c r="D642" s="891"/>
      <c r="E642" s="891"/>
      <c r="F642" s="891"/>
      <c r="G642" s="891"/>
      <c r="H642" s="891"/>
      <c r="I642" s="891"/>
      <c r="J642" s="891"/>
      <c r="K642" s="891"/>
      <c r="L642" s="891"/>
      <c r="M642" s="1036"/>
      <c r="N642" s="1036"/>
      <c r="O642" s="1036"/>
      <c r="P642" s="1036"/>
      <c r="Q642" s="891"/>
      <c r="R642" s="891"/>
      <c r="S642" s="891"/>
      <c r="T642" s="891"/>
      <c r="U642" s="891"/>
      <c r="V642" s="891"/>
      <c r="W642" s="891"/>
      <c r="X642" s="891"/>
      <c r="Y642" s="891"/>
      <c r="Z642" s="891"/>
      <c r="AA642" s="891"/>
    </row>
    <row r="643" spans="1:27" ht="15.75" customHeight="1">
      <c r="A643" s="891"/>
      <c r="B643" s="891"/>
      <c r="C643" s="891"/>
      <c r="D643" s="891"/>
      <c r="E643" s="891"/>
      <c r="F643" s="891"/>
      <c r="G643" s="891"/>
      <c r="H643" s="891"/>
      <c r="I643" s="891"/>
      <c r="J643" s="891"/>
      <c r="K643" s="891"/>
      <c r="L643" s="891"/>
      <c r="M643" s="1036"/>
      <c r="N643" s="1036"/>
      <c r="O643" s="1036"/>
      <c r="P643" s="1036"/>
      <c r="Q643" s="891"/>
      <c r="R643" s="891"/>
      <c r="S643" s="891"/>
      <c r="T643" s="891"/>
      <c r="U643" s="891"/>
      <c r="V643" s="891"/>
      <c r="W643" s="891"/>
      <c r="X643" s="891"/>
      <c r="Y643" s="891"/>
      <c r="Z643" s="891"/>
      <c r="AA643" s="891"/>
    </row>
    <row r="644" spans="1:27" ht="15.75" customHeight="1">
      <c r="A644" s="891"/>
      <c r="B644" s="891"/>
      <c r="C644" s="891"/>
      <c r="D644" s="891"/>
      <c r="E644" s="891"/>
      <c r="F644" s="891"/>
      <c r="G644" s="891"/>
      <c r="H644" s="891"/>
      <c r="I644" s="891"/>
      <c r="J644" s="891"/>
      <c r="K644" s="891"/>
      <c r="L644" s="891"/>
      <c r="M644" s="1036"/>
      <c r="N644" s="1036"/>
      <c r="O644" s="1036"/>
      <c r="P644" s="1036"/>
      <c r="Q644" s="891"/>
      <c r="R644" s="891"/>
      <c r="S644" s="891"/>
      <c r="T644" s="891"/>
      <c r="U644" s="891"/>
      <c r="V644" s="891"/>
      <c r="W644" s="891"/>
      <c r="X644" s="891"/>
      <c r="Y644" s="891"/>
      <c r="Z644" s="891"/>
      <c r="AA644" s="891"/>
    </row>
    <row r="645" spans="1:27" ht="15.75" customHeight="1">
      <c r="A645" s="891"/>
      <c r="B645" s="891"/>
      <c r="C645" s="891"/>
      <c r="D645" s="891"/>
      <c r="E645" s="891"/>
      <c r="F645" s="891"/>
      <c r="G645" s="891"/>
      <c r="H645" s="891"/>
      <c r="I645" s="891"/>
      <c r="J645" s="891"/>
      <c r="K645" s="891"/>
      <c r="L645" s="891"/>
      <c r="M645" s="1036"/>
      <c r="N645" s="1036"/>
      <c r="O645" s="1036"/>
      <c r="P645" s="1036"/>
      <c r="Q645" s="891"/>
      <c r="R645" s="891"/>
      <c r="S645" s="891"/>
      <c r="T645" s="891"/>
      <c r="U645" s="891"/>
      <c r="V645" s="891"/>
      <c r="W645" s="891"/>
      <c r="X645" s="891"/>
      <c r="Y645" s="891"/>
      <c r="Z645" s="891"/>
      <c r="AA645" s="891"/>
    </row>
    <row r="646" spans="1:27" ht="15.75" customHeight="1">
      <c r="A646" s="891"/>
      <c r="B646" s="891"/>
      <c r="C646" s="891"/>
      <c r="D646" s="891"/>
      <c r="E646" s="891"/>
      <c r="F646" s="891"/>
      <c r="G646" s="891"/>
      <c r="H646" s="891"/>
      <c r="I646" s="891"/>
      <c r="J646" s="891"/>
      <c r="K646" s="891"/>
      <c r="L646" s="891"/>
      <c r="M646" s="1036"/>
      <c r="N646" s="1036"/>
      <c r="O646" s="1036"/>
      <c r="P646" s="1036"/>
      <c r="Q646" s="891"/>
      <c r="R646" s="891"/>
      <c r="S646" s="891"/>
      <c r="T646" s="891"/>
      <c r="U646" s="891"/>
      <c r="V646" s="891"/>
      <c r="W646" s="891"/>
      <c r="X646" s="891"/>
      <c r="Y646" s="891"/>
      <c r="Z646" s="891"/>
      <c r="AA646" s="891"/>
    </row>
    <row r="647" spans="1:27" ht="15.75" customHeight="1">
      <c r="A647" s="891"/>
      <c r="B647" s="891"/>
      <c r="C647" s="891"/>
      <c r="D647" s="891"/>
      <c r="E647" s="891"/>
      <c r="F647" s="891"/>
      <c r="G647" s="891"/>
      <c r="H647" s="891"/>
      <c r="I647" s="891"/>
      <c r="J647" s="891"/>
      <c r="K647" s="891"/>
      <c r="L647" s="891"/>
      <c r="M647" s="1036"/>
      <c r="N647" s="1036"/>
      <c r="O647" s="1036"/>
      <c r="P647" s="1036"/>
      <c r="Q647" s="891"/>
      <c r="R647" s="891"/>
      <c r="S647" s="891"/>
      <c r="T647" s="891"/>
      <c r="U647" s="891"/>
      <c r="V647" s="891"/>
      <c r="W647" s="891"/>
      <c r="X647" s="891"/>
      <c r="Y647" s="891"/>
      <c r="Z647" s="891"/>
      <c r="AA647" s="891"/>
    </row>
    <row r="648" spans="1:27" ht="15.75" customHeight="1">
      <c r="A648" s="891"/>
      <c r="B648" s="891"/>
      <c r="C648" s="891"/>
      <c r="D648" s="891"/>
      <c r="E648" s="891"/>
      <c r="F648" s="891"/>
      <c r="G648" s="891"/>
      <c r="H648" s="891"/>
      <c r="I648" s="891"/>
      <c r="J648" s="891"/>
      <c r="K648" s="891"/>
      <c r="L648" s="891"/>
      <c r="M648" s="1036"/>
      <c r="N648" s="1036"/>
      <c r="O648" s="1036"/>
      <c r="P648" s="1036"/>
      <c r="Q648" s="891"/>
      <c r="R648" s="891"/>
      <c r="S648" s="891"/>
      <c r="T648" s="891"/>
      <c r="U648" s="891"/>
      <c r="V648" s="891"/>
      <c r="W648" s="891"/>
      <c r="X648" s="891"/>
      <c r="Y648" s="891"/>
      <c r="Z648" s="891"/>
      <c r="AA648" s="891"/>
    </row>
    <row r="649" spans="1:27" ht="15.75" customHeight="1">
      <c r="A649" s="891"/>
      <c r="B649" s="891"/>
      <c r="C649" s="891"/>
      <c r="D649" s="891"/>
      <c r="E649" s="891"/>
      <c r="F649" s="891"/>
      <c r="G649" s="891"/>
      <c r="H649" s="891"/>
      <c r="I649" s="891"/>
      <c r="J649" s="891"/>
      <c r="K649" s="891"/>
      <c r="L649" s="891"/>
      <c r="M649" s="1036"/>
      <c r="N649" s="1036"/>
      <c r="O649" s="1036"/>
      <c r="P649" s="1036"/>
      <c r="Q649" s="891"/>
      <c r="R649" s="891"/>
      <c r="S649" s="891"/>
      <c r="T649" s="891"/>
      <c r="U649" s="891"/>
      <c r="V649" s="891"/>
      <c r="W649" s="891"/>
      <c r="X649" s="891"/>
      <c r="Y649" s="891"/>
      <c r="Z649" s="891"/>
      <c r="AA649" s="891"/>
    </row>
    <row r="650" spans="1:27" ht="15.75" customHeight="1">
      <c r="A650" s="891"/>
      <c r="B650" s="891"/>
      <c r="C650" s="891"/>
      <c r="D650" s="891"/>
      <c r="E650" s="891"/>
      <c r="F650" s="891"/>
      <c r="G650" s="891"/>
      <c r="H650" s="891"/>
      <c r="I650" s="891"/>
      <c r="J650" s="891"/>
      <c r="K650" s="891"/>
      <c r="L650" s="891"/>
      <c r="M650" s="1036"/>
      <c r="N650" s="1036"/>
      <c r="O650" s="1036"/>
      <c r="P650" s="1036"/>
      <c r="Q650" s="891"/>
      <c r="R650" s="891"/>
      <c r="S650" s="891"/>
      <c r="T650" s="891"/>
      <c r="U650" s="891"/>
      <c r="V650" s="891"/>
      <c r="W650" s="891"/>
      <c r="X650" s="891"/>
      <c r="Y650" s="891"/>
      <c r="Z650" s="891"/>
      <c r="AA650" s="891"/>
    </row>
    <row r="651" spans="1:27" ht="15.75" customHeight="1">
      <c r="A651" s="891"/>
      <c r="B651" s="891"/>
      <c r="C651" s="891"/>
      <c r="D651" s="891"/>
      <c r="E651" s="891"/>
      <c r="F651" s="891"/>
      <c r="G651" s="891"/>
      <c r="H651" s="891"/>
      <c r="I651" s="891"/>
      <c r="J651" s="891"/>
      <c r="K651" s="891"/>
      <c r="L651" s="891"/>
      <c r="M651" s="1036"/>
      <c r="N651" s="1036"/>
      <c r="O651" s="1036"/>
      <c r="P651" s="1036"/>
      <c r="Q651" s="891"/>
      <c r="R651" s="891"/>
      <c r="S651" s="891"/>
      <c r="T651" s="891"/>
      <c r="U651" s="891"/>
      <c r="V651" s="891"/>
      <c r="W651" s="891"/>
      <c r="X651" s="891"/>
      <c r="Y651" s="891"/>
      <c r="Z651" s="891"/>
      <c r="AA651" s="891"/>
    </row>
    <row r="652" spans="1:27" ht="15.75" customHeight="1">
      <c r="A652" s="891"/>
      <c r="B652" s="891"/>
      <c r="C652" s="891"/>
      <c r="D652" s="891"/>
      <c r="E652" s="891"/>
      <c r="F652" s="891"/>
      <c r="G652" s="891"/>
      <c r="H652" s="891"/>
      <c r="I652" s="891"/>
      <c r="J652" s="891"/>
      <c r="K652" s="891"/>
      <c r="L652" s="891"/>
      <c r="M652" s="1036"/>
      <c r="N652" s="1036"/>
      <c r="O652" s="1036"/>
      <c r="P652" s="1036"/>
      <c r="Q652" s="891"/>
      <c r="R652" s="891"/>
      <c r="S652" s="891"/>
      <c r="T652" s="891"/>
      <c r="U652" s="891"/>
      <c r="V652" s="891"/>
      <c r="W652" s="891"/>
      <c r="X652" s="891"/>
      <c r="Y652" s="891"/>
      <c r="Z652" s="891"/>
      <c r="AA652" s="891"/>
    </row>
    <row r="653" spans="1:27" ht="15.75" customHeight="1">
      <c r="A653" s="891"/>
      <c r="B653" s="891"/>
      <c r="C653" s="891"/>
      <c r="D653" s="891"/>
      <c r="E653" s="891"/>
      <c r="F653" s="891"/>
      <c r="G653" s="891"/>
      <c r="H653" s="891"/>
      <c r="I653" s="891"/>
      <c r="J653" s="891"/>
      <c r="K653" s="891"/>
      <c r="L653" s="891"/>
      <c r="M653" s="1036"/>
      <c r="N653" s="1036"/>
      <c r="O653" s="1036"/>
      <c r="P653" s="1036"/>
      <c r="Q653" s="891"/>
      <c r="R653" s="891"/>
      <c r="S653" s="891"/>
      <c r="T653" s="891"/>
      <c r="U653" s="891"/>
      <c r="V653" s="891"/>
      <c r="W653" s="891"/>
      <c r="X653" s="891"/>
      <c r="Y653" s="891"/>
      <c r="Z653" s="891"/>
      <c r="AA653" s="891"/>
    </row>
    <row r="654" spans="1:27" ht="15.75" customHeight="1">
      <c r="A654" s="891"/>
      <c r="B654" s="891"/>
      <c r="C654" s="891"/>
      <c r="D654" s="891"/>
      <c r="E654" s="891"/>
      <c r="F654" s="891"/>
      <c r="G654" s="891"/>
      <c r="H654" s="891"/>
      <c r="I654" s="891"/>
      <c r="J654" s="891"/>
      <c r="K654" s="891"/>
      <c r="L654" s="891"/>
      <c r="M654" s="1036"/>
      <c r="N654" s="1036"/>
      <c r="O654" s="1036"/>
      <c r="P654" s="1036"/>
      <c r="Q654" s="891"/>
      <c r="R654" s="891"/>
      <c r="S654" s="891"/>
      <c r="T654" s="891"/>
      <c r="U654" s="891"/>
      <c r="V654" s="891"/>
      <c r="W654" s="891"/>
      <c r="X654" s="891"/>
      <c r="Y654" s="891"/>
      <c r="Z654" s="891"/>
      <c r="AA654" s="891"/>
    </row>
    <row r="655" spans="1:27" ht="15.75" customHeight="1">
      <c r="A655" s="891"/>
      <c r="B655" s="891"/>
      <c r="C655" s="891"/>
      <c r="D655" s="891"/>
      <c r="E655" s="891"/>
      <c r="F655" s="891"/>
      <c r="G655" s="891"/>
      <c r="H655" s="891"/>
      <c r="I655" s="891"/>
      <c r="J655" s="891"/>
      <c r="K655" s="891"/>
      <c r="L655" s="891"/>
      <c r="M655" s="1036"/>
      <c r="N655" s="1036"/>
      <c r="O655" s="1036"/>
      <c r="P655" s="1036"/>
      <c r="Q655" s="891"/>
      <c r="R655" s="891"/>
      <c r="S655" s="891"/>
      <c r="T655" s="891"/>
      <c r="U655" s="891"/>
      <c r="V655" s="891"/>
      <c r="W655" s="891"/>
      <c r="X655" s="891"/>
      <c r="Y655" s="891"/>
      <c r="Z655" s="891"/>
      <c r="AA655" s="891"/>
    </row>
    <row r="656" spans="1:27" ht="15.75" customHeight="1">
      <c r="A656" s="891"/>
      <c r="B656" s="891"/>
      <c r="C656" s="891"/>
      <c r="D656" s="891"/>
      <c r="E656" s="891"/>
      <c r="F656" s="891"/>
      <c r="G656" s="891"/>
      <c r="H656" s="891"/>
      <c r="I656" s="891"/>
      <c r="J656" s="891"/>
      <c r="K656" s="891"/>
      <c r="L656" s="891"/>
      <c r="M656" s="1036"/>
      <c r="N656" s="1036"/>
      <c r="O656" s="1036"/>
      <c r="P656" s="1036"/>
      <c r="Q656" s="891"/>
      <c r="R656" s="891"/>
      <c r="S656" s="891"/>
      <c r="T656" s="891"/>
      <c r="U656" s="891"/>
      <c r="V656" s="891"/>
      <c r="W656" s="891"/>
      <c r="X656" s="891"/>
      <c r="Y656" s="891"/>
      <c r="Z656" s="891"/>
      <c r="AA656" s="891"/>
    </row>
    <row r="657" spans="1:27" ht="15.75" customHeight="1">
      <c r="A657" s="891"/>
      <c r="B657" s="891"/>
      <c r="C657" s="891"/>
      <c r="D657" s="891"/>
      <c r="E657" s="891"/>
      <c r="F657" s="891"/>
      <c r="G657" s="891"/>
      <c r="H657" s="891"/>
      <c r="I657" s="891"/>
      <c r="J657" s="891"/>
      <c r="K657" s="891"/>
      <c r="L657" s="891"/>
      <c r="M657" s="1036"/>
      <c r="N657" s="1036"/>
      <c r="O657" s="1036"/>
      <c r="P657" s="1036"/>
      <c r="Q657" s="891"/>
      <c r="R657" s="891"/>
      <c r="S657" s="891"/>
      <c r="T657" s="891"/>
      <c r="U657" s="891"/>
      <c r="V657" s="891"/>
      <c r="W657" s="891"/>
      <c r="X657" s="891"/>
      <c r="Y657" s="891"/>
      <c r="Z657" s="891"/>
      <c r="AA657" s="891"/>
    </row>
    <row r="658" spans="1:27" ht="15.75" customHeight="1">
      <c r="A658" s="891"/>
      <c r="B658" s="891"/>
      <c r="C658" s="891"/>
      <c r="D658" s="891"/>
      <c r="E658" s="891"/>
      <c r="F658" s="891"/>
      <c r="G658" s="891"/>
      <c r="H658" s="891"/>
      <c r="I658" s="891"/>
      <c r="J658" s="891"/>
      <c r="K658" s="891"/>
      <c r="L658" s="891"/>
      <c r="M658" s="1036"/>
      <c r="N658" s="1036"/>
      <c r="O658" s="1036"/>
      <c r="P658" s="1036"/>
      <c r="Q658" s="891"/>
      <c r="R658" s="891"/>
      <c r="S658" s="891"/>
      <c r="T658" s="891"/>
      <c r="U658" s="891"/>
      <c r="V658" s="891"/>
      <c r="W658" s="891"/>
      <c r="X658" s="891"/>
      <c r="Y658" s="891"/>
      <c r="Z658" s="891"/>
      <c r="AA658" s="891"/>
    </row>
    <row r="659" spans="1:27" ht="15.75" customHeight="1">
      <c r="A659" s="891"/>
      <c r="B659" s="891"/>
      <c r="C659" s="891"/>
      <c r="D659" s="891"/>
      <c r="E659" s="891"/>
      <c r="F659" s="891"/>
      <c r="G659" s="891"/>
      <c r="H659" s="891"/>
      <c r="I659" s="891"/>
      <c r="J659" s="891"/>
      <c r="K659" s="891"/>
      <c r="L659" s="891"/>
      <c r="M659" s="1036"/>
      <c r="N659" s="1036"/>
      <c r="O659" s="1036"/>
      <c r="P659" s="1036"/>
      <c r="Q659" s="891"/>
      <c r="R659" s="891"/>
      <c r="S659" s="891"/>
      <c r="T659" s="891"/>
      <c r="U659" s="891"/>
      <c r="V659" s="891"/>
      <c r="W659" s="891"/>
      <c r="X659" s="891"/>
      <c r="Y659" s="891"/>
      <c r="Z659" s="891"/>
      <c r="AA659" s="891"/>
    </row>
    <row r="660" spans="1:27" ht="15.75" customHeight="1">
      <c r="A660" s="891"/>
      <c r="B660" s="891"/>
      <c r="C660" s="891"/>
      <c r="D660" s="891"/>
      <c r="E660" s="891"/>
      <c r="F660" s="891"/>
      <c r="G660" s="891"/>
      <c r="H660" s="891"/>
      <c r="I660" s="891"/>
      <c r="J660" s="891"/>
      <c r="K660" s="891"/>
      <c r="L660" s="891"/>
      <c r="M660" s="1036"/>
      <c r="N660" s="1036"/>
      <c r="O660" s="1036"/>
      <c r="P660" s="1036"/>
      <c r="Q660" s="891"/>
      <c r="R660" s="891"/>
      <c r="S660" s="891"/>
      <c r="T660" s="891"/>
      <c r="U660" s="891"/>
      <c r="V660" s="891"/>
      <c r="W660" s="891"/>
      <c r="X660" s="891"/>
      <c r="Y660" s="891"/>
      <c r="Z660" s="891"/>
      <c r="AA660" s="891"/>
    </row>
    <row r="661" spans="1:27" ht="15.75" customHeight="1">
      <c r="A661" s="891"/>
      <c r="B661" s="891"/>
      <c r="C661" s="891"/>
      <c r="D661" s="891"/>
      <c r="E661" s="891"/>
      <c r="F661" s="891"/>
      <c r="G661" s="891"/>
      <c r="H661" s="891"/>
      <c r="I661" s="891"/>
      <c r="J661" s="891"/>
      <c r="K661" s="891"/>
      <c r="L661" s="891"/>
      <c r="M661" s="1036"/>
      <c r="N661" s="1036"/>
      <c r="O661" s="1036"/>
      <c r="P661" s="1036"/>
      <c r="Q661" s="891"/>
      <c r="R661" s="891"/>
      <c r="S661" s="891"/>
      <c r="T661" s="891"/>
      <c r="U661" s="891"/>
      <c r="V661" s="891"/>
      <c r="W661" s="891"/>
      <c r="X661" s="891"/>
      <c r="Y661" s="891"/>
      <c r="Z661" s="891"/>
      <c r="AA661" s="891"/>
    </row>
    <row r="662" spans="1:27" ht="15.75" customHeight="1">
      <c r="A662" s="891"/>
      <c r="B662" s="891"/>
      <c r="C662" s="891"/>
      <c r="D662" s="891"/>
      <c r="E662" s="891"/>
      <c r="F662" s="891"/>
      <c r="G662" s="891"/>
      <c r="H662" s="891"/>
      <c r="I662" s="891"/>
      <c r="J662" s="891"/>
      <c r="K662" s="891"/>
      <c r="L662" s="891"/>
      <c r="M662" s="1036"/>
      <c r="N662" s="1036"/>
      <c r="O662" s="1036"/>
      <c r="P662" s="1036"/>
      <c r="Q662" s="891"/>
      <c r="R662" s="891"/>
      <c r="S662" s="891"/>
      <c r="T662" s="891"/>
      <c r="U662" s="891"/>
      <c r="V662" s="891"/>
      <c r="W662" s="891"/>
      <c r="X662" s="891"/>
      <c r="Y662" s="891"/>
      <c r="Z662" s="891"/>
      <c r="AA662" s="891"/>
    </row>
    <row r="663" spans="1:27" ht="15.75" customHeight="1">
      <c r="A663" s="891"/>
      <c r="B663" s="891"/>
      <c r="C663" s="891"/>
      <c r="D663" s="891"/>
      <c r="E663" s="891"/>
      <c r="F663" s="891"/>
      <c r="G663" s="891"/>
      <c r="H663" s="891"/>
      <c r="I663" s="891"/>
      <c r="J663" s="891"/>
      <c r="K663" s="891"/>
      <c r="L663" s="891"/>
      <c r="M663" s="1036"/>
      <c r="N663" s="1036"/>
      <c r="O663" s="1036"/>
      <c r="P663" s="1036"/>
      <c r="Q663" s="891"/>
      <c r="R663" s="891"/>
      <c r="S663" s="891"/>
      <c r="T663" s="891"/>
      <c r="U663" s="891"/>
      <c r="V663" s="891"/>
      <c r="W663" s="891"/>
      <c r="X663" s="891"/>
      <c r="Y663" s="891"/>
      <c r="Z663" s="891"/>
      <c r="AA663" s="891"/>
    </row>
    <row r="664" spans="1:27" ht="15.75" customHeight="1">
      <c r="A664" s="891"/>
      <c r="B664" s="891"/>
      <c r="C664" s="891"/>
      <c r="D664" s="891"/>
      <c r="E664" s="891"/>
      <c r="F664" s="891"/>
      <c r="G664" s="891"/>
      <c r="H664" s="891"/>
      <c r="I664" s="891"/>
      <c r="J664" s="891"/>
      <c r="K664" s="891"/>
      <c r="L664" s="891"/>
      <c r="M664" s="1036"/>
      <c r="N664" s="1036"/>
      <c r="O664" s="1036"/>
      <c r="P664" s="1036"/>
      <c r="Q664" s="891"/>
      <c r="R664" s="891"/>
      <c r="S664" s="891"/>
      <c r="T664" s="891"/>
      <c r="U664" s="891"/>
      <c r="V664" s="891"/>
      <c r="W664" s="891"/>
      <c r="X664" s="891"/>
      <c r="Y664" s="891"/>
      <c r="Z664" s="891"/>
      <c r="AA664" s="891"/>
    </row>
    <row r="665" spans="1:27" ht="15.75" customHeight="1">
      <c r="A665" s="891"/>
      <c r="B665" s="891"/>
      <c r="C665" s="891"/>
      <c r="D665" s="891"/>
      <c r="E665" s="891"/>
      <c r="F665" s="891"/>
      <c r="G665" s="891"/>
      <c r="H665" s="891"/>
      <c r="I665" s="891"/>
      <c r="J665" s="891"/>
      <c r="K665" s="891"/>
      <c r="L665" s="891"/>
      <c r="M665" s="1036"/>
      <c r="N665" s="1036"/>
      <c r="O665" s="1036"/>
      <c r="P665" s="1036"/>
      <c r="Q665" s="891"/>
      <c r="R665" s="891"/>
      <c r="S665" s="891"/>
      <c r="T665" s="891"/>
      <c r="U665" s="891"/>
      <c r="V665" s="891"/>
      <c r="W665" s="891"/>
      <c r="X665" s="891"/>
      <c r="Y665" s="891"/>
      <c r="Z665" s="891"/>
      <c r="AA665" s="891"/>
    </row>
    <row r="666" spans="1:27" ht="15.75" customHeight="1">
      <c r="A666" s="891"/>
      <c r="B666" s="891"/>
      <c r="C666" s="891"/>
      <c r="D666" s="891"/>
      <c r="E666" s="891"/>
      <c r="F666" s="891"/>
      <c r="G666" s="891"/>
      <c r="H666" s="891"/>
      <c r="I666" s="891"/>
      <c r="J666" s="891"/>
      <c r="K666" s="891"/>
      <c r="L666" s="891"/>
      <c r="M666" s="1036"/>
      <c r="N666" s="1036"/>
      <c r="O666" s="1036"/>
      <c r="P666" s="1036"/>
      <c r="Q666" s="891"/>
      <c r="R666" s="891"/>
      <c r="S666" s="891"/>
      <c r="T666" s="891"/>
      <c r="U666" s="891"/>
      <c r="V666" s="891"/>
      <c r="W666" s="891"/>
      <c r="X666" s="891"/>
      <c r="Y666" s="891"/>
      <c r="Z666" s="891"/>
      <c r="AA666" s="891"/>
    </row>
    <row r="667" spans="1:27" ht="15.75" customHeight="1">
      <c r="A667" s="891"/>
      <c r="B667" s="891"/>
      <c r="C667" s="891"/>
      <c r="D667" s="891"/>
      <c r="E667" s="891"/>
      <c r="F667" s="891"/>
      <c r="G667" s="891"/>
      <c r="H667" s="891"/>
      <c r="I667" s="891"/>
      <c r="J667" s="891"/>
      <c r="K667" s="891"/>
      <c r="L667" s="891"/>
      <c r="M667" s="1036"/>
      <c r="N667" s="1036"/>
      <c r="O667" s="1036"/>
      <c r="P667" s="1036"/>
      <c r="Q667" s="891"/>
      <c r="R667" s="891"/>
      <c r="S667" s="891"/>
      <c r="T667" s="891"/>
      <c r="U667" s="891"/>
      <c r="V667" s="891"/>
      <c r="W667" s="891"/>
      <c r="X667" s="891"/>
      <c r="Y667" s="891"/>
      <c r="Z667" s="891"/>
      <c r="AA667" s="891"/>
    </row>
    <row r="668" spans="1:27" ht="15.75" customHeight="1">
      <c r="A668" s="891"/>
      <c r="B668" s="891"/>
      <c r="C668" s="891"/>
      <c r="D668" s="891"/>
      <c r="E668" s="891"/>
      <c r="F668" s="891"/>
      <c r="G668" s="891"/>
      <c r="H668" s="891"/>
      <c r="I668" s="891"/>
      <c r="J668" s="891"/>
      <c r="K668" s="891"/>
      <c r="L668" s="891"/>
      <c r="M668" s="1036"/>
      <c r="N668" s="1036"/>
      <c r="O668" s="1036"/>
      <c r="P668" s="1036"/>
      <c r="Q668" s="891"/>
      <c r="R668" s="891"/>
      <c r="S668" s="891"/>
      <c r="T668" s="891"/>
      <c r="U668" s="891"/>
      <c r="V668" s="891"/>
      <c r="W668" s="891"/>
      <c r="X668" s="891"/>
      <c r="Y668" s="891"/>
      <c r="Z668" s="891"/>
      <c r="AA668" s="891"/>
    </row>
    <row r="669" spans="1:27" ht="15.75" customHeight="1">
      <c r="A669" s="891"/>
      <c r="B669" s="891"/>
      <c r="C669" s="891"/>
      <c r="D669" s="891"/>
      <c r="E669" s="891"/>
      <c r="F669" s="891"/>
      <c r="G669" s="891"/>
      <c r="H669" s="891"/>
      <c r="I669" s="891"/>
      <c r="J669" s="891"/>
      <c r="K669" s="891"/>
      <c r="L669" s="891"/>
      <c r="M669" s="1036"/>
      <c r="N669" s="1036"/>
      <c r="O669" s="1036"/>
      <c r="P669" s="1036"/>
      <c r="Q669" s="891"/>
      <c r="R669" s="891"/>
      <c r="S669" s="891"/>
      <c r="T669" s="891"/>
      <c r="U669" s="891"/>
      <c r="V669" s="891"/>
      <c r="W669" s="891"/>
      <c r="X669" s="891"/>
      <c r="Y669" s="891"/>
      <c r="Z669" s="891"/>
      <c r="AA669" s="891"/>
    </row>
    <row r="670" spans="1:27" ht="15.75" customHeight="1">
      <c r="A670" s="891"/>
      <c r="B670" s="891"/>
      <c r="C670" s="891"/>
      <c r="D670" s="891"/>
      <c r="E670" s="891"/>
      <c r="F670" s="891"/>
      <c r="G670" s="891"/>
      <c r="H670" s="891"/>
      <c r="I670" s="891"/>
      <c r="J670" s="891"/>
      <c r="K670" s="891"/>
      <c r="L670" s="891"/>
      <c r="M670" s="1036"/>
      <c r="N670" s="1036"/>
      <c r="O670" s="1036"/>
      <c r="P670" s="1036"/>
      <c r="Q670" s="891"/>
      <c r="R670" s="891"/>
      <c r="S670" s="891"/>
      <c r="T670" s="891"/>
      <c r="U670" s="891"/>
      <c r="V670" s="891"/>
      <c r="W670" s="891"/>
      <c r="X670" s="891"/>
      <c r="Y670" s="891"/>
      <c r="Z670" s="891"/>
      <c r="AA670" s="891"/>
    </row>
    <row r="671" spans="1:27" ht="15.75" customHeight="1">
      <c r="A671" s="891"/>
      <c r="B671" s="891"/>
      <c r="C671" s="891"/>
      <c r="D671" s="891"/>
      <c r="E671" s="891"/>
      <c r="F671" s="891"/>
      <c r="G671" s="891"/>
      <c r="H671" s="891"/>
      <c r="I671" s="891"/>
      <c r="J671" s="891"/>
      <c r="K671" s="891"/>
      <c r="L671" s="891"/>
      <c r="M671" s="1036"/>
      <c r="N671" s="1036"/>
      <c r="O671" s="1036"/>
      <c r="P671" s="1036"/>
      <c r="Q671" s="891"/>
      <c r="R671" s="891"/>
      <c r="S671" s="891"/>
      <c r="T671" s="891"/>
      <c r="U671" s="891"/>
      <c r="V671" s="891"/>
      <c r="W671" s="891"/>
      <c r="X671" s="891"/>
      <c r="Y671" s="891"/>
      <c r="Z671" s="891"/>
      <c r="AA671" s="891"/>
    </row>
    <row r="672" spans="1:27" ht="15.75" customHeight="1">
      <c r="A672" s="891"/>
      <c r="B672" s="891"/>
      <c r="C672" s="891"/>
      <c r="D672" s="891"/>
      <c r="E672" s="891"/>
      <c r="F672" s="891"/>
      <c r="G672" s="891"/>
      <c r="H672" s="891"/>
      <c r="I672" s="891"/>
      <c r="J672" s="891"/>
      <c r="K672" s="891"/>
      <c r="L672" s="891"/>
      <c r="M672" s="1036"/>
      <c r="N672" s="1036"/>
      <c r="O672" s="1036"/>
      <c r="P672" s="1036"/>
      <c r="Q672" s="891"/>
      <c r="R672" s="891"/>
      <c r="S672" s="891"/>
      <c r="T672" s="891"/>
      <c r="U672" s="891"/>
      <c r="V672" s="891"/>
      <c r="W672" s="891"/>
      <c r="X672" s="891"/>
      <c r="Y672" s="891"/>
      <c r="Z672" s="891"/>
      <c r="AA672" s="891"/>
    </row>
    <row r="673" spans="1:27" ht="15.75" customHeight="1">
      <c r="A673" s="891"/>
      <c r="B673" s="891"/>
      <c r="C673" s="891"/>
      <c r="D673" s="891"/>
      <c r="E673" s="891"/>
      <c r="F673" s="891"/>
      <c r="G673" s="891"/>
      <c r="H673" s="891"/>
      <c r="I673" s="891"/>
      <c r="J673" s="891"/>
      <c r="K673" s="891"/>
      <c r="L673" s="891"/>
      <c r="M673" s="1036"/>
      <c r="N673" s="1036"/>
      <c r="O673" s="1036"/>
      <c r="P673" s="1036"/>
      <c r="Q673" s="891"/>
      <c r="R673" s="891"/>
      <c r="S673" s="891"/>
      <c r="T673" s="891"/>
      <c r="U673" s="891"/>
      <c r="V673" s="891"/>
      <c r="W673" s="891"/>
      <c r="X673" s="891"/>
      <c r="Y673" s="891"/>
      <c r="Z673" s="891"/>
      <c r="AA673" s="891"/>
    </row>
    <row r="674" spans="1:27" ht="15.75" customHeight="1">
      <c r="A674" s="891"/>
      <c r="B674" s="891"/>
      <c r="C674" s="891"/>
      <c r="D674" s="891"/>
      <c r="E674" s="891"/>
      <c r="F674" s="891"/>
      <c r="G674" s="891"/>
      <c r="H674" s="891"/>
      <c r="I674" s="891"/>
      <c r="J674" s="891"/>
      <c r="K674" s="891"/>
      <c r="L674" s="891"/>
      <c r="M674" s="1036"/>
      <c r="N674" s="1036"/>
      <c r="O674" s="1036"/>
      <c r="P674" s="1036"/>
      <c r="Q674" s="891"/>
      <c r="R674" s="891"/>
      <c r="S674" s="891"/>
      <c r="T674" s="891"/>
      <c r="U674" s="891"/>
      <c r="V674" s="891"/>
      <c r="W674" s="891"/>
      <c r="X674" s="891"/>
      <c r="Y674" s="891"/>
      <c r="Z674" s="891"/>
      <c r="AA674" s="891"/>
    </row>
    <row r="675" spans="1:27" ht="15.75" customHeight="1">
      <c r="A675" s="891"/>
      <c r="B675" s="891"/>
      <c r="C675" s="891"/>
      <c r="D675" s="891"/>
      <c r="E675" s="891"/>
      <c r="F675" s="891"/>
      <c r="G675" s="891"/>
      <c r="H675" s="891"/>
      <c r="I675" s="891"/>
      <c r="J675" s="891"/>
      <c r="K675" s="891"/>
      <c r="L675" s="891"/>
      <c r="M675" s="1036"/>
      <c r="N675" s="1036"/>
      <c r="O675" s="1036"/>
      <c r="P675" s="1036"/>
      <c r="Q675" s="891"/>
      <c r="R675" s="891"/>
      <c r="S675" s="891"/>
      <c r="T675" s="891"/>
      <c r="U675" s="891"/>
      <c r="V675" s="891"/>
      <c r="W675" s="891"/>
      <c r="X675" s="891"/>
      <c r="Y675" s="891"/>
      <c r="Z675" s="891"/>
      <c r="AA675" s="891"/>
    </row>
    <row r="676" spans="1:27" ht="15.75" customHeight="1">
      <c r="A676" s="891"/>
      <c r="B676" s="891"/>
      <c r="C676" s="891"/>
      <c r="D676" s="891"/>
      <c r="E676" s="891"/>
      <c r="F676" s="891"/>
      <c r="G676" s="891"/>
      <c r="H676" s="891"/>
      <c r="I676" s="891"/>
      <c r="J676" s="891"/>
      <c r="K676" s="891"/>
      <c r="L676" s="891"/>
      <c r="M676" s="1036"/>
      <c r="N676" s="1036"/>
      <c r="O676" s="1036"/>
      <c r="P676" s="1036"/>
      <c r="Q676" s="891"/>
      <c r="R676" s="891"/>
      <c r="S676" s="891"/>
      <c r="T676" s="891"/>
      <c r="U676" s="891"/>
      <c r="V676" s="891"/>
      <c r="W676" s="891"/>
      <c r="X676" s="891"/>
      <c r="Y676" s="891"/>
      <c r="Z676" s="891"/>
      <c r="AA676" s="891"/>
    </row>
    <row r="677" spans="1:27" ht="15.75" customHeight="1">
      <c r="A677" s="891"/>
      <c r="B677" s="891"/>
      <c r="C677" s="891"/>
      <c r="D677" s="891"/>
      <c r="E677" s="891"/>
      <c r="F677" s="891"/>
      <c r="G677" s="891"/>
      <c r="H677" s="891"/>
      <c r="I677" s="891"/>
      <c r="J677" s="891"/>
      <c r="K677" s="891"/>
      <c r="L677" s="891"/>
      <c r="M677" s="1036"/>
      <c r="N677" s="1036"/>
      <c r="O677" s="1036"/>
      <c r="P677" s="1036"/>
      <c r="Q677" s="891"/>
      <c r="R677" s="891"/>
      <c r="S677" s="891"/>
      <c r="T677" s="891"/>
      <c r="U677" s="891"/>
      <c r="V677" s="891"/>
      <c r="W677" s="891"/>
      <c r="X677" s="891"/>
      <c r="Y677" s="891"/>
      <c r="Z677" s="891"/>
      <c r="AA677" s="891"/>
    </row>
    <row r="678" spans="1:27" ht="15.75" customHeight="1">
      <c r="A678" s="891"/>
      <c r="B678" s="891"/>
      <c r="C678" s="891"/>
      <c r="D678" s="891"/>
      <c r="E678" s="891"/>
      <c r="F678" s="891"/>
      <c r="G678" s="891"/>
      <c r="H678" s="891"/>
      <c r="I678" s="891"/>
      <c r="J678" s="891"/>
      <c r="K678" s="891"/>
      <c r="L678" s="891"/>
      <c r="M678" s="1036"/>
      <c r="N678" s="1036"/>
      <c r="O678" s="1036"/>
      <c r="P678" s="1036"/>
      <c r="Q678" s="891"/>
      <c r="R678" s="891"/>
      <c r="S678" s="891"/>
      <c r="T678" s="891"/>
      <c r="U678" s="891"/>
      <c r="V678" s="891"/>
      <c r="W678" s="891"/>
      <c r="X678" s="891"/>
      <c r="Y678" s="891"/>
      <c r="Z678" s="891"/>
      <c r="AA678" s="891"/>
    </row>
    <row r="679" spans="1:27" ht="15.75" customHeight="1">
      <c r="A679" s="891"/>
      <c r="B679" s="891"/>
      <c r="C679" s="891"/>
      <c r="D679" s="891"/>
      <c r="E679" s="891"/>
      <c r="F679" s="891"/>
      <c r="G679" s="891"/>
      <c r="H679" s="891"/>
      <c r="I679" s="891"/>
      <c r="J679" s="891"/>
      <c r="K679" s="891"/>
      <c r="L679" s="891"/>
      <c r="M679" s="1036"/>
      <c r="N679" s="1036"/>
      <c r="O679" s="1036"/>
      <c r="P679" s="1036"/>
      <c r="Q679" s="891"/>
      <c r="R679" s="891"/>
      <c r="S679" s="891"/>
      <c r="T679" s="891"/>
      <c r="U679" s="891"/>
      <c r="V679" s="891"/>
      <c r="W679" s="891"/>
      <c r="X679" s="891"/>
      <c r="Y679" s="891"/>
      <c r="Z679" s="891"/>
      <c r="AA679" s="891"/>
    </row>
    <row r="680" spans="1:27" ht="15.75" customHeight="1">
      <c r="A680" s="891"/>
      <c r="B680" s="891"/>
      <c r="C680" s="891"/>
      <c r="D680" s="891"/>
      <c r="E680" s="891"/>
      <c r="F680" s="891"/>
      <c r="G680" s="891"/>
      <c r="H680" s="891"/>
      <c r="I680" s="891"/>
      <c r="J680" s="891"/>
      <c r="K680" s="891"/>
      <c r="L680" s="891"/>
      <c r="M680" s="1036"/>
      <c r="N680" s="1036"/>
      <c r="O680" s="1036"/>
      <c r="P680" s="1036"/>
      <c r="Q680" s="891"/>
      <c r="R680" s="891"/>
      <c r="S680" s="891"/>
      <c r="T680" s="891"/>
      <c r="U680" s="891"/>
      <c r="V680" s="891"/>
      <c r="W680" s="891"/>
      <c r="X680" s="891"/>
      <c r="Y680" s="891"/>
      <c r="Z680" s="891"/>
      <c r="AA680" s="891"/>
    </row>
    <row r="681" spans="1:27" ht="15.75" customHeight="1">
      <c r="A681" s="891"/>
      <c r="B681" s="891"/>
      <c r="C681" s="891"/>
      <c r="D681" s="891"/>
      <c r="E681" s="891"/>
      <c r="F681" s="891"/>
      <c r="G681" s="891"/>
      <c r="H681" s="891"/>
      <c r="I681" s="891"/>
      <c r="J681" s="891"/>
      <c r="K681" s="891"/>
      <c r="L681" s="891"/>
      <c r="M681" s="1036"/>
      <c r="N681" s="1036"/>
      <c r="O681" s="1036"/>
      <c r="P681" s="1036"/>
      <c r="Q681" s="891"/>
      <c r="R681" s="891"/>
      <c r="S681" s="891"/>
      <c r="T681" s="891"/>
      <c r="U681" s="891"/>
      <c r="V681" s="891"/>
      <c r="W681" s="891"/>
      <c r="X681" s="891"/>
      <c r="Y681" s="891"/>
      <c r="Z681" s="891"/>
      <c r="AA681" s="891"/>
    </row>
    <row r="682" spans="1:27" ht="15.75" customHeight="1">
      <c r="A682" s="891"/>
      <c r="B682" s="891"/>
      <c r="C682" s="891"/>
      <c r="D682" s="891"/>
      <c r="E682" s="891"/>
      <c r="F682" s="891"/>
      <c r="G682" s="891"/>
      <c r="H682" s="891"/>
      <c r="I682" s="891"/>
      <c r="J682" s="891"/>
      <c r="K682" s="891"/>
      <c r="L682" s="891"/>
      <c r="M682" s="1036"/>
      <c r="N682" s="1036"/>
      <c r="O682" s="1036"/>
      <c r="P682" s="1036"/>
      <c r="Q682" s="891"/>
      <c r="R682" s="891"/>
      <c r="S682" s="891"/>
      <c r="T682" s="891"/>
      <c r="U682" s="891"/>
      <c r="V682" s="891"/>
      <c r="W682" s="891"/>
      <c r="X682" s="891"/>
      <c r="Y682" s="891"/>
      <c r="Z682" s="891"/>
      <c r="AA682" s="891"/>
    </row>
    <row r="683" spans="1:27" ht="15.75" customHeight="1">
      <c r="A683" s="891"/>
      <c r="B683" s="891"/>
      <c r="C683" s="891"/>
      <c r="D683" s="891"/>
      <c r="E683" s="891"/>
      <c r="F683" s="891"/>
      <c r="G683" s="891"/>
      <c r="H683" s="891"/>
      <c r="I683" s="891"/>
      <c r="J683" s="891"/>
      <c r="K683" s="891"/>
      <c r="L683" s="891"/>
      <c r="M683" s="1036"/>
      <c r="N683" s="1036"/>
      <c r="O683" s="1036"/>
      <c r="P683" s="1036"/>
      <c r="Q683" s="891"/>
      <c r="R683" s="891"/>
      <c r="S683" s="891"/>
      <c r="T683" s="891"/>
      <c r="U683" s="891"/>
      <c r="V683" s="891"/>
      <c r="W683" s="891"/>
      <c r="X683" s="891"/>
      <c r="Y683" s="891"/>
      <c r="Z683" s="891"/>
      <c r="AA683" s="891"/>
    </row>
    <row r="684" spans="1:27" ht="15.75" customHeight="1">
      <c r="A684" s="891"/>
      <c r="B684" s="891"/>
      <c r="C684" s="891"/>
      <c r="D684" s="891"/>
      <c r="E684" s="891"/>
      <c r="F684" s="891"/>
      <c r="G684" s="891"/>
      <c r="H684" s="891"/>
      <c r="I684" s="891"/>
      <c r="J684" s="891"/>
      <c r="K684" s="891"/>
      <c r="L684" s="891"/>
      <c r="M684" s="1036"/>
      <c r="N684" s="1036"/>
      <c r="O684" s="1036"/>
      <c r="P684" s="1036"/>
      <c r="Q684" s="891"/>
      <c r="R684" s="891"/>
      <c r="S684" s="891"/>
      <c r="T684" s="891"/>
      <c r="U684" s="891"/>
      <c r="V684" s="891"/>
      <c r="W684" s="891"/>
      <c r="X684" s="891"/>
      <c r="Y684" s="891"/>
      <c r="Z684" s="891"/>
      <c r="AA684" s="891"/>
    </row>
    <row r="685" spans="1:27" ht="15.75" customHeight="1">
      <c r="A685" s="891"/>
      <c r="B685" s="891"/>
      <c r="C685" s="891"/>
      <c r="D685" s="891"/>
      <c r="E685" s="891"/>
      <c r="F685" s="891"/>
      <c r="G685" s="891"/>
      <c r="H685" s="891"/>
      <c r="I685" s="891"/>
      <c r="J685" s="891"/>
      <c r="K685" s="891"/>
      <c r="L685" s="891"/>
      <c r="M685" s="1036"/>
      <c r="N685" s="1036"/>
      <c r="O685" s="1036"/>
      <c r="P685" s="1036"/>
      <c r="Q685" s="891"/>
      <c r="R685" s="891"/>
      <c r="S685" s="891"/>
      <c r="T685" s="891"/>
      <c r="U685" s="891"/>
      <c r="V685" s="891"/>
      <c r="W685" s="891"/>
      <c r="X685" s="891"/>
      <c r="Y685" s="891"/>
      <c r="Z685" s="891"/>
      <c r="AA685" s="891"/>
    </row>
    <row r="686" spans="1:27" ht="15.75" customHeight="1">
      <c r="A686" s="891"/>
      <c r="B686" s="891"/>
      <c r="C686" s="891"/>
      <c r="D686" s="891"/>
      <c r="E686" s="891"/>
      <c r="F686" s="891"/>
      <c r="G686" s="891"/>
      <c r="H686" s="891"/>
      <c r="I686" s="891"/>
      <c r="J686" s="891"/>
      <c r="K686" s="891"/>
      <c r="L686" s="891"/>
      <c r="M686" s="1036"/>
      <c r="N686" s="1036"/>
      <c r="O686" s="1036"/>
      <c r="P686" s="1036"/>
      <c r="Q686" s="891"/>
      <c r="R686" s="891"/>
      <c r="S686" s="891"/>
      <c r="T686" s="891"/>
      <c r="U686" s="891"/>
      <c r="V686" s="891"/>
      <c r="W686" s="891"/>
      <c r="X686" s="891"/>
      <c r="Y686" s="891"/>
      <c r="Z686" s="891"/>
      <c r="AA686" s="891"/>
    </row>
    <row r="687" spans="1:27" ht="15.75" customHeight="1">
      <c r="A687" s="891"/>
      <c r="B687" s="891"/>
      <c r="C687" s="891"/>
      <c r="D687" s="891"/>
      <c r="E687" s="891"/>
      <c r="F687" s="891"/>
      <c r="G687" s="891"/>
      <c r="H687" s="891"/>
      <c r="I687" s="891"/>
      <c r="J687" s="891"/>
      <c r="K687" s="891"/>
      <c r="L687" s="891"/>
      <c r="M687" s="1036"/>
      <c r="N687" s="1036"/>
      <c r="O687" s="1036"/>
      <c r="P687" s="1036"/>
      <c r="Q687" s="891"/>
      <c r="R687" s="891"/>
      <c r="S687" s="891"/>
      <c r="T687" s="891"/>
      <c r="U687" s="891"/>
      <c r="V687" s="891"/>
      <c r="W687" s="891"/>
      <c r="X687" s="891"/>
      <c r="Y687" s="891"/>
      <c r="Z687" s="891"/>
      <c r="AA687" s="891"/>
    </row>
    <row r="688" spans="1:27" ht="15.75" customHeight="1">
      <c r="A688" s="891"/>
      <c r="B688" s="891"/>
      <c r="C688" s="891"/>
      <c r="D688" s="891"/>
      <c r="E688" s="891"/>
      <c r="F688" s="891"/>
      <c r="G688" s="891"/>
      <c r="H688" s="891"/>
      <c r="I688" s="891"/>
      <c r="J688" s="891"/>
      <c r="K688" s="891"/>
      <c r="L688" s="891"/>
      <c r="M688" s="1036"/>
      <c r="N688" s="1036"/>
      <c r="O688" s="1036"/>
      <c r="P688" s="1036"/>
      <c r="Q688" s="891"/>
      <c r="R688" s="891"/>
      <c r="S688" s="891"/>
      <c r="T688" s="891"/>
      <c r="U688" s="891"/>
      <c r="V688" s="891"/>
      <c r="W688" s="891"/>
      <c r="X688" s="891"/>
      <c r="Y688" s="891"/>
      <c r="Z688" s="891"/>
      <c r="AA688" s="891"/>
    </row>
    <row r="689" spans="1:27" ht="15.75" customHeight="1">
      <c r="A689" s="891"/>
      <c r="B689" s="891"/>
      <c r="C689" s="891"/>
      <c r="D689" s="891"/>
      <c r="E689" s="891"/>
      <c r="F689" s="891"/>
      <c r="G689" s="891"/>
      <c r="H689" s="891"/>
      <c r="I689" s="891"/>
      <c r="J689" s="891"/>
      <c r="K689" s="891"/>
      <c r="L689" s="891"/>
      <c r="M689" s="1036"/>
      <c r="N689" s="1036"/>
      <c r="O689" s="1036"/>
      <c r="P689" s="1036"/>
      <c r="Q689" s="891"/>
      <c r="R689" s="891"/>
      <c r="S689" s="891"/>
      <c r="T689" s="891"/>
      <c r="U689" s="891"/>
      <c r="V689" s="891"/>
      <c r="W689" s="891"/>
      <c r="X689" s="891"/>
      <c r="Y689" s="891"/>
      <c r="Z689" s="891"/>
      <c r="AA689" s="891"/>
    </row>
    <row r="690" spans="1:27" ht="15.75" customHeight="1">
      <c r="A690" s="891"/>
      <c r="B690" s="891"/>
      <c r="C690" s="891"/>
      <c r="D690" s="891"/>
      <c r="E690" s="891"/>
      <c r="F690" s="891"/>
      <c r="G690" s="891"/>
      <c r="H690" s="891"/>
      <c r="I690" s="891"/>
      <c r="J690" s="891"/>
      <c r="K690" s="891"/>
      <c r="L690" s="891"/>
      <c r="M690" s="1036"/>
      <c r="N690" s="1036"/>
      <c r="O690" s="1036"/>
      <c r="P690" s="1036"/>
      <c r="Q690" s="891"/>
      <c r="R690" s="891"/>
      <c r="S690" s="891"/>
      <c r="T690" s="891"/>
      <c r="U690" s="891"/>
      <c r="V690" s="891"/>
      <c r="W690" s="891"/>
      <c r="X690" s="891"/>
      <c r="Y690" s="891"/>
      <c r="Z690" s="891"/>
      <c r="AA690" s="891"/>
    </row>
    <row r="691" spans="1:27" ht="15.75" customHeight="1">
      <c r="A691" s="891"/>
      <c r="B691" s="891"/>
      <c r="C691" s="891"/>
      <c r="D691" s="891"/>
      <c r="E691" s="891"/>
      <c r="F691" s="891"/>
      <c r="G691" s="891"/>
      <c r="H691" s="891"/>
      <c r="I691" s="891"/>
      <c r="J691" s="891"/>
      <c r="K691" s="891"/>
      <c r="L691" s="891"/>
      <c r="M691" s="1036"/>
      <c r="N691" s="1036"/>
      <c r="O691" s="1036"/>
      <c r="P691" s="1036"/>
      <c r="Q691" s="891"/>
      <c r="R691" s="891"/>
      <c r="S691" s="891"/>
      <c r="T691" s="891"/>
      <c r="U691" s="891"/>
      <c r="V691" s="891"/>
      <c r="W691" s="891"/>
      <c r="X691" s="891"/>
      <c r="Y691" s="891"/>
      <c r="Z691" s="891"/>
      <c r="AA691" s="891"/>
    </row>
    <row r="692" spans="1:27" ht="15.75" customHeight="1">
      <c r="A692" s="891"/>
      <c r="B692" s="891"/>
      <c r="C692" s="891"/>
      <c r="D692" s="891"/>
      <c r="E692" s="891"/>
      <c r="F692" s="891"/>
      <c r="G692" s="891"/>
      <c r="H692" s="891"/>
      <c r="I692" s="891"/>
      <c r="J692" s="891"/>
      <c r="K692" s="891"/>
      <c r="L692" s="891"/>
      <c r="M692" s="1036"/>
      <c r="N692" s="1036"/>
      <c r="O692" s="1036"/>
      <c r="P692" s="1036"/>
      <c r="Q692" s="891"/>
      <c r="R692" s="891"/>
      <c r="S692" s="891"/>
      <c r="T692" s="891"/>
      <c r="U692" s="891"/>
      <c r="V692" s="891"/>
      <c r="W692" s="891"/>
      <c r="X692" s="891"/>
      <c r="Y692" s="891"/>
      <c r="Z692" s="891"/>
      <c r="AA692" s="891"/>
    </row>
    <row r="693" spans="1:27" ht="15.75" customHeight="1">
      <c r="A693" s="891"/>
      <c r="B693" s="891"/>
      <c r="C693" s="891"/>
      <c r="D693" s="891"/>
      <c r="E693" s="891"/>
      <c r="F693" s="891"/>
      <c r="G693" s="891"/>
      <c r="H693" s="891"/>
      <c r="I693" s="891"/>
      <c r="J693" s="891"/>
      <c r="K693" s="891"/>
      <c r="L693" s="891"/>
      <c r="M693" s="1036"/>
      <c r="N693" s="1036"/>
      <c r="O693" s="1036"/>
      <c r="P693" s="1036"/>
      <c r="Q693" s="891"/>
      <c r="R693" s="891"/>
      <c r="S693" s="891"/>
      <c r="T693" s="891"/>
      <c r="U693" s="891"/>
      <c r="V693" s="891"/>
      <c r="W693" s="891"/>
      <c r="X693" s="891"/>
      <c r="Y693" s="891"/>
      <c r="Z693" s="891"/>
      <c r="AA693" s="891"/>
    </row>
    <row r="694" spans="1:27" ht="15.75" customHeight="1">
      <c r="A694" s="891"/>
      <c r="B694" s="891"/>
      <c r="C694" s="891"/>
      <c r="D694" s="891"/>
      <c r="E694" s="891"/>
      <c r="F694" s="891"/>
      <c r="G694" s="891"/>
      <c r="H694" s="891"/>
      <c r="I694" s="891"/>
      <c r="J694" s="891"/>
      <c r="K694" s="891"/>
      <c r="L694" s="891"/>
      <c r="M694" s="1036"/>
      <c r="N694" s="1036"/>
      <c r="O694" s="1036"/>
      <c r="P694" s="1036"/>
      <c r="Q694" s="891"/>
      <c r="R694" s="891"/>
      <c r="S694" s="891"/>
      <c r="T694" s="891"/>
      <c r="U694" s="891"/>
      <c r="V694" s="891"/>
      <c r="W694" s="891"/>
      <c r="X694" s="891"/>
      <c r="Y694" s="891"/>
      <c r="Z694" s="891"/>
      <c r="AA694" s="891"/>
    </row>
    <row r="695" spans="1:27" ht="15.75" customHeight="1">
      <c r="A695" s="891"/>
      <c r="B695" s="891"/>
      <c r="C695" s="891"/>
      <c r="D695" s="891"/>
      <c r="E695" s="891"/>
      <c r="F695" s="891"/>
      <c r="G695" s="891"/>
      <c r="H695" s="891"/>
      <c r="I695" s="891"/>
      <c r="J695" s="891"/>
      <c r="K695" s="891"/>
      <c r="L695" s="891"/>
      <c r="M695" s="1036"/>
      <c r="N695" s="1036"/>
      <c r="O695" s="1036"/>
      <c r="P695" s="1036"/>
      <c r="Q695" s="891"/>
      <c r="R695" s="891"/>
      <c r="S695" s="891"/>
      <c r="T695" s="891"/>
      <c r="U695" s="891"/>
      <c r="V695" s="891"/>
      <c r="W695" s="891"/>
      <c r="X695" s="891"/>
      <c r="Y695" s="891"/>
      <c r="Z695" s="891"/>
      <c r="AA695" s="891"/>
    </row>
    <row r="696" spans="1:27" ht="15.75" customHeight="1">
      <c r="A696" s="891"/>
      <c r="B696" s="891"/>
      <c r="C696" s="891"/>
      <c r="D696" s="891"/>
      <c r="E696" s="891"/>
      <c r="F696" s="891"/>
      <c r="G696" s="891"/>
      <c r="H696" s="891"/>
      <c r="I696" s="891"/>
      <c r="J696" s="891"/>
      <c r="K696" s="891"/>
      <c r="L696" s="891"/>
      <c r="M696" s="1036"/>
      <c r="N696" s="1036"/>
      <c r="O696" s="1036"/>
      <c r="P696" s="1036"/>
      <c r="Q696" s="891"/>
      <c r="R696" s="891"/>
      <c r="S696" s="891"/>
      <c r="T696" s="891"/>
      <c r="U696" s="891"/>
      <c r="V696" s="891"/>
      <c r="W696" s="891"/>
      <c r="X696" s="891"/>
      <c r="Y696" s="891"/>
      <c r="Z696" s="891"/>
      <c r="AA696" s="891"/>
    </row>
    <row r="697" spans="1:27" ht="15.75" customHeight="1">
      <c r="A697" s="891"/>
      <c r="B697" s="891"/>
      <c r="C697" s="891"/>
      <c r="D697" s="891"/>
      <c r="E697" s="891"/>
      <c r="F697" s="891"/>
      <c r="G697" s="891"/>
      <c r="H697" s="891"/>
      <c r="I697" s="891"/>
      <c r="J697" s="891"/>
      <c r="K697" s="891"/>
      <c r="L697" s="891"/>
      <c r="M697" s="1036"/>
      <c r="N697" s="1036"/>
      <c r="O697" s="1036"/>
      <c r="P697" s="1036"/>
      <c r="Q697" s="891"/>
      <c r="R697" s="891"/>
      <c r="S697" s="891"/>
      <c r="T697" s="891"/>
      <c r="U697" s="891"/>
      <c r="V697" s="891"/>
      <c r="W697" s="891"/>
      <c r="X697" s="891"/>
      <c r="Y697" s="891"/>
      <c r="Z697" s="891"/>
      <c r="AA697" s="891"/>
    </row>
    <row r="698" spans="1:27" ht="15.75" customHeight="1">
      <c r="A698" s="891"/>
      <c r="B698" s="891"/>
      <c r="C698" s="891"/>
      <c r="D698" s="891"/>
      <c r="E698" s="891"/>
      <c r="F698" s="891"/>
      <c r="G698" s="891"/>
      <c r="H698" s="891"/>
      <c r="I698" s="891"/>
      <c r="J698" s="891"/>
      <c r="K698" s="891"/>
      <c r="L698" s="891"/>
      <c r="M698" s="1036"/>
      <c r="N698" s="1036"/>
      <c r="O698" s="1036"/>
      <c r="P698" s="1036"/>
      <c r="Q698" s="891"/>
      <c r="R698" s="891"/>
      <c r="S698" s="891"/>
      <c r="T698" s="891"/>
      <c r="U698" s="891"/>
      <c r="V698" s="891"/>
      <c r="W698" s="891"/>
      <c r="X698" s="891"/>
      <c r="Y698" s="891"/>
      <c r="Z698" s="891"/>
      <c r="AA698" s="891"/>
    </row>
    <row r="699" spans="1:27" ht="15.75" customHeight="1">
      <c r="A699" s="891"/>
      <c r="B699" s="891"/>
      <c r="C699" s="891"/>
      <c r="D699" s="891"/>
      <c r="E699" s="891"/>
      <c r="F699" s="891"/>
      <c r="G699" s="891"/>
      <c r="H699" s="891"/>
      <c r="I699" s="891"/>
      <c r="J699" s="891"/>
      <c r="K699" s="891"/>
      <c r="L699" s="891"/>
      <c r="M699" s="1036"/>
      <c r="N699" s="1036"/>
      <c r="O699" s="1036"/>
      <c r="P699" s="1036"/>
      <c r="Q699" s="891"/>
      <c r="R699" s="891"/>
      <c r="S699" s="891"/>
      <c r="T699" s="891"/>
      <c r="U699" s="891"/>
      <c r="V699" s="891"/>
      <c r="W699" s="891"/>
      <c r="X699" s="891"/>
      <c r="Y699" s="891"/>
      <c r="Z699" s="891"/>
      <c r="AA699" s="891"/>
    </row>
    <row r="700" spans="1:27" ht="15.75" customHeight="1">
      <c r="A700" s="891"/>
      <c r="B700" s="891"/>
      <c r="C700" s="891"/>
      <c r="D700" s="891"/>
      <c r="E700" s="891"/>
      <c r="F700" s="891"/>
      <c r="G700" s="891"/>
      <c r="H700" s="891"/>
      <c r="I700" s="891"/>
      <c r="J700" s="891"/>
      <c r="K700" s="891"/>
      <c r="L700" s="891"/>
      <c r="M700" s="1036"/>
      <c r="N700" s="1036"/>
      <c r="O700" s="1036"/>
      <c r="P700" s="1036"/>
      <c r="Q700" s="891"/>
      <c r="R700" s="891"/>
      <c r="S700" s="891"/>
      <c r="T700" s="891"/>
      <c r="U700" s="891"/>
      <c r="V700" s="891"/>
      <c r="W700" s="891"/>
      <c r="X700" s="891"/>
      <c r="Y700" s="891"/>
      <c r="Z700" s="891"/>
      <c r="AA700" s="891"/>
    </row>
    <row r="701" spans="1:27" ht="15.75" customHeight="1">
      <c r="A701" s="891"/>
      <c r="B701" s="891"/>
      <c r="C701" s="891"/>
      <c r="D701" s="891"/>
      <c r="E701" s="891"/>
      <c r="F701" s="891"/>
      <c r="G701" s="891"/>
      <c r="H701" s="891"/>
      <c r="I701" s="891"/>
      <c r="J701" s="891"/>
      <c r="K701" s="891"/>
      <c r="L701" s="891"/>
      <c r="M701" s="1036"/>
      <c r="N701" s="1036"/>
      <c r="O701" s="1036"/>
      <c r="P701" s="1036"/>
      <c r="Q701" s="891"/>
      <c r="R701" s="891"/>
      <c r="S701" s="891"/>
      <c r="T701" s="891"/>
      <c r="U701" s="891"/>
      <c r="V701" s="891"/>
      <c r="W701" s="891"/>
      <c r="X701" s="891"/>
      <c r="Y701" s="891"/>
      <c r="Z701" s="891"/>
      <c r="AA701" s="891"/>
    </row>
    <row r="702" spans="1:27" ht="15.75" customHeight="1">
      <c r="A702" s="891"/>
      <c r="B702" s="891"/>
      <c r="C702" s="891"/>
      <c r="D702" s="891"/>
      <c r="E702" s="891"/>
      <c r="F702" s="891"/>
      <c r="G702" s="891"/>
      <c r="H702" s="891"/>
      <c r="I702" s="891"/>
      <c r="J702" s="891"/>
      <c r="K702" s="891"/>
      <c r="L702" s="891"/>
      <c r="M702" s="1036"/>
      <c r="N702" s="1036"/>
      <c r="O702" s="1036"/>
      <c r="P702" s="1036"/>
      <c r="Q702" s="891"/>
      <c r="R702" s="891"/>
      <c r="S702" s="891"/>
      <c r="T702" s="891"/>
      <c r="U702" s="891"/>
      <c r="V702" s="891"/>
      <c r="W702" s="891"/>
      <c r="X702" s="891"/>
      <c r="Y702" s="891"/>
      <c r="Z702" s="891"/>
      <c r="AA702" s="891"/>
    </row>
    <row r="703" spans="1:27" ht="15.75" customHeight="1">
      <c r="A703" s="891"/>
      <c r="B703" s="891"/>
      <c r="C703" s="891"/>
      <c r="D703" s="891"/>
      <c r="E703" s="891"/>
      <c r="F703" s="891"/>
      <c r="G703" s="891"/>
      <c r="H703" s="891"/>
      <c r="I703" s="891"/>
      <c r="J703" s="891"/>
      <c r="K703" s="891"/>
      <c r="L703" s="891"/>
      <c r="M703" s="1036"/>
      <c r="N703" s="1036"/>
      <c r="O703" s="1036"/>
      <c r="P703" s="1036"/>
      <c r="Q703" s="891"/>
      <c r="R703" s="891"/>
      <c r="S703" s="891"/>
      <c r="T703" s="891"/>
      <c r="U703" s="891"/>
      <c r="V703" s="891"/>
      <c r="W703" s="891"/>
      <c r="X703" s="891"/>
      <c r="Y703" s="891"/>
      <c r="Z703" s="891"/>
      <c r="AA703" s="891"/>
    </row>
    <row r="704" spans="1:27" ht="15.75" customHeight="1">
      <c r="A704" s="891"/>
      <c r="B704" s="891"/>
      <c r="C704" s="891"/>
      <c r="D704" s="891"/>
      <c r="E704" s="891"/>
      <c r="F704" s="891"/>
      <c r="G704" s="891"/>
      <c r="H704" s="891"/>
      <c r="I704" s="891"/>
      <c r="J704" s="891"/>
      <c r="K704" s="891"/>
      <c r="L704" s="891"/>
      <c r="M704" s="1036"/>
      <c r="N704" s="1036"/>
      <c r="O704" s="1036"/>
      <c r="P704" s="1036"/>
      <c r="Q704" s="891"/>
      <c r="R704" s="891"/>
      <c r="S704" s="891"/>
      <c r="T704" s="891"/>
      <c r="U704" s="891"/>
      <c r="V704" s="891"/>
      <c r="W704" s="891"/>
      <c r="X704" s="891"/>
      <c r="Y704" s="891"/>
      <c r="Z704" s="891"/>
      <c r="AA704" s="891"/>
    </row>
    <row r="705" spans="1:27" ht="15.75" customHeight="1">
      <c r="A705" s="891"/>
      <c r="B705" s="891"/>
      <c r="C705" s="891"/>
      <c r="D705" s="891"/>
      <c r="E705" s="891"/>
      <c r="F705" s="891"/>
      <c r="G705" s="891"/>
      <c r="H705" s="891"/>
      <c r="I705" s="891"/>
      <c r="J705" s="891"/>
      <c r="K705" s="891"/>
      <c r="L705" s="891"/>
      <c r="M705" s="1036"/>
      <c r="N705" s="1036"/>
      <c r="O705" s="1036"/>
      <c r="P705" s="1036"/>
      <c r="Q705" s="891"/>
      <c r="R705" s="891"/>
      <c r="S705" s="891"/>
      <c r="T705" s="891"/>
      <c r="U705" s="891"/>
      <c r="V705" s="891"/>
      <c r="W705" s="891"/>
      <c r="X705" s="891"/>
      <c r="Y705" s="891"/>
      <c r="Z705" s="891"/>
      <c r="AA705" s="891"/>
    </row>
    <row r="706" spans="1:27" ht="15.75" customHeight="1">
      <c r="A706" s="891"/>
      <c r="B706" s="891"/>
      <c r="C706" s="891"/>
      <c r="D706" s="891"/>
      <c r="E706" s="891"/>
      <c r="F706" s="891"/>
      <c r="G706" s="891"/>
      <c r="H706" s="891"/>
      <c r="I706" s="891"/>
      <c r="J706" s="891"/>
      <c r="K706" s="891"/>
      <c r="L706" s="891"/>
      <c r="M706" s="1036"/>
      <c r="N706" s="1036"/>
      <c r="O706" s="1036"/>
      <c r="P706" s="1036"/>
      <c r="Q706" s="891"/>
      <c r="R706" s="891"/>
      <c r="S706" s="891"/>
      <c r="T706" s="891"/>
      <c r="U706" s="891"/>
      <c r="V706" s="891"/>
      <c r="W706" s="891"/>
      <c r="X706" s="891"/>
      <c r="Y706" s="891"/>
      <c r="Z706" s="891"/>
      <c r="AA706" s="891"/>
    </row>
    <row r="707" spans="1:27" ht="15.75" customHeight="1">
      <c r="A707" s="891"/>
      <c r="B707" s="891"/>
      <c r="C707" s="891"/>
      <c r="D707" s="891"/>
      <c r="E707" s="891"/>
      <c r="F707" s="891"/>
      <c r="G707" s="891"/>
      <c r="H707" s="891"/>
      <c r="I707" s="891"/>
      <c r="J707" s="891"/>
      <c r="K707" s="891"/>
      <c r="L707" s="891"/>
      <c r="M707" s="1036"/>
      <c r="N707" s="1036"/>
      <c r="O707" s="1036"/>
      <c r="P707" s="1036"/>
      <c r="Q707" s="891"/>
      <c r="R707" s="891"/>
      <c r="S707" s="891"/>
      <c r="T707" s="891"/>
      <c r="U707" s="891"/>
      <c r="V707" s="891"/>
      <c r="W707" s="891"/>
      <c r="X707" s="891"/>
      <c r="Y707" s="891"/>
      <c r="Z707" s="891"/>
      <c r="AA707" s="891"/>
    </row>
    <row r="708" spans="1:27" ht="15.75" customHeight="1">
      <c r="A708" s="891"/>
      <c r="B708" s="891"/>
      <c r="C708" s="891"/>
      <c r="D708" s="891"/>
      <c r="E708" s="891"/>
      <c r="F708" s="891"/>
      <c r="G708" s="891"/>
      <c r="H708" s="891"/>
      <c r="I708" s="891"/>
      <c r="J708" s="891"/>
      <c r="K708" s="891"/>
      <c r="L708" s="891"/>
      <c r="M708" s="1036"/>
      <c r="N708" s="1036"/>
      <c r="O708" s="1036"/>
      <c r="P708" s="1036"/>
      <c r="Q708" s="891"/>
      <c r="R708" s="891"/>
      <c r="S708" s="891"/>
      <c r="T708" s="891"/>
      <c r="U708" s="891"/>
      <c r="V708" s="891"/>
      <c r="W708" s="891"/>
      <c r="X708" s="891"/>
      <c r="Y708" s="891"/>
      <c r="Z708" s="891"/>
      <c r="AA708" s="891"/>
    </row>
    <row r="709" spans="1:27" ht="15.75" customHeight="1">
      <c r="A709" s="891"/>
      <c r="B709" s="891"/>
      <c r="C709" s="891"/>
      <c r="D709" s="891"/>
      <c r="E709" s="891"/>
      <c r="F709" s="891"/>
      <c r="G709" s="891"/>
      <c r="H709" s="891"/>
      <c r="I709" s="891"/>
      <c r="J709" s="891"/>
      <c r="K709" s="891"/>
      <c r="L709" s="891"/>
      <c r="M709" s="1036"/>
      <c r="N709" s="1036"/>
      <c r="O709" s="1036"/>
      <c r="P709" s="1036"/>
      <c r="Q709" s="891"/>
      <c r="R709" s="891"/>
      <c r="S709" s="891"/>
      <c r="T709" s="891"/>
      <c r="U709" s="891"/>
      <c r="V709" s="891"/>
      <c r="W709" s="891"/>
      <c r="X709" s="891"/>
      <c r="Y709" s="891"/>
      <c r="Z709" s="891"/>
      <c r="AA709" s="891"/>
    </row>
    <row r="710" spans="1:27" ht="15.75" customHeight="1">
      <c r="A710" s="891"/>
      <c r="B710" s="891"/>
      <c r="C710" s="891"/>
      <c r="D710" s="891"/>
      <c r="E710" s="891"/>
      <c r="F710" s="891"/>
      <c r="G710" s="891"/>
      <c r="H710" s="891"/>
      <c r="I710" s="891"/>
      <c r="J710" s="891"/>
      <c r="K710" s="891"/>
      <c r="L710" s="891"/>
      <c r="M710" s="1036"/>
      <c r="N710" s="1036"/>
      <c r="O710" s="1036"/>
      <c r="P710" s="1036"/>
      <c r="Q710" s="891"/>
      <c r="R710" s="891"/>
      <c r="S710" s="891"/>
      <c r="T710" s="891"/>
      <c r="U710" s="891"/>
      <c r="V710" s="891"/>
      <c r="W710" s="891"/>
      <c r="X710" s="891"/>
      <c r="Y710" s="891"/>
      <c r="Z710" s="891"/>
      <c r="AA710" s="891"/>
    </row>
    <row r="711" spans="1:27" ht="15.75" customHeight="1">
      <c r="A711" s="891"/>
      <c r="B711" s="891"/>
      <c r="C711" s="891"/>
      <c r="D711" s="891"/>
      <c r="E711" s="891"/>
      <c r="F711" s="891"/>
      <c r="G711" s="891"/>
      <c r="H711" s="891"/>
      <c r="I711" s="891"/>
      <c r="J711" s="891"/>
      <c r="K711" s="891"/>
      <c r="L711" s="891"/>
      <c r="M711" s="1036"/>
      <c r="N711" s="1036"/>
      <c r="O711" s="1036"/>
      <c r="P711" s="1036"/>
      <c r="Q711" s="891"/>
      <c r="R711" s="891"/>
      <c r="S711" s="891"/>
      <c r="T711" s="891"/>
      <c r="U711" s="891"/>
      <c r="V711" s="891"/>
      <c r="W711" s="891"/>
      <c r="X711" s="891"/>
      <c r="Y711" s="891"/>
      <c r="Z711" s="891"/>
      <c r="AA711" s="891"/>
    </row>
    <row r="712" spans="1:27" ht="15.75" customHeight="1">
      <c r="A712" s="891"/>
      <c r="B712" s="891"/>
      <c r="C712" s="891"/>
      <c r="D712" s="891"/>
      <c r="E712" s="891"/>
      <c r="F712" s="891"/>
      <c r="G712" s="891"/>
      <c r="H712" s="891"/>
      <c r="I712" s="891"/>
      <c r="J712" s="891"/>
      <c r="K712" s="891"/>
      <c r="L712" s="891"/>
      <c r="M712" s="1036"/>
      <c r="N712" s="1036"/>
      <c r="O712" s="1036"/>
      <c r="P712" s="1036"/>
      <c r="Q712" s="891"/>
      <c r="R712" s="891"/>
      <c r="S712" s="891"/>
      <c r="T712" s="891"/>
      <c r="U712" s="891"/>
      <c r="V712" s="891"/>
      <c r="W712" s="891"/>
      <c r="X712" s="891"/>
      <c r="Y712" s="891"/>
      <c r="Z712" s="891"/>
      <c r="AA712" s="891"/>
    </row>
    <row r="713" spans="1:27" ht="15.75" customHeight="1">
      <c r="A713" s="891"/>
      <c r="B713" s="891"/>
      <c r="C713" s="891"/>
      <c r="D713" s="891"/>
      <c r="E713" s="891"/>
      <c r="F713" s="891"/>
      <c r="G713" s="891"/>
      <c r="H713" s="891"/>
      <c r="I713" s="891"/>
      <c r="J713" s="891"/>
      <c r="K713" s="891"/>
      <c r="L713" s="891"/>
      <c r="M713" s="1036"/>
      <c r="N713" s="1036"/>
      <c r="O713" s="1036"/>
      <c r="P713" s="1036"/>
      <c r="Q713" s="891"/>
      <c r="R713" s="891"/>
      <c r="S713" s="891"/>
      <c r="T713" s="891"/>
      <c r="U713" s="891"/>
      <c r="V713" s="891"/>
      <c r="W713" s="891"/>
      <c r="X713" s="891"/>
      <c r="Y713" s="891"/>
      <c r="Z713" s="891"/>
      <c r="AA713" s="891"/>
    </row>
    <row r="714" spans="1:27" ht="15.75" customHeight="1">
      <c r="A714" s="891"/>
      <c r="B714" s="891"/>
      <c r="C714" s="891"/>
      <c r="D714" s="891"/>
      <c r="E714" s="891"/>
      <c r="F714" s="891"/>
      <c r="G714" s="891"/>
      <c r="H714" s="891"/>
      <c r="I714" s="891"/>
      <c r="J714" s="891"/>
      <c r="K714" s="891"/>
      <c r="L714" s="891"/>
      <c r="M714" s="1036"/>
      <c r="N714" s="1036"/>
      <c r="O714" s="1036"/>
      <c r="P714" s="1036"/>
      <c r="Q714" s="891"/>
      <c r="R714" s="891"/>
      <c r="S714" s="891"/>
      <c r="T714" s="891"/>
      <c r="U714" s="891"/>
      <c r="V714" s="891"/>
      <c r="W714" s="891"/>
      <c r="X714" s="891"/>
      <c r="Y714" s="891"/>
      <c r="Z714" s="891"/>
      <c r="AA714" s="891"/>
    </row>
    <row r="715" spans="1:27" ht="15.75" customHeight="1">
      <c r="A715" s="891"/>
      <c r="B715" s="891"/>
      <c r="C715" s="891"/>
      <c r="D715" s="891"/>
      <c r="E715" s="891"/>
      <c r="F715" s="891"/>
      <c r="G715" s="891"/>
      <c r="H715" s="891"/>
      <c r="I715" s="891"/>
      <c r="J715" s="891"/>
      <c r="K715" s="891"/>
      <c r="L715" s="891"/>
      <c r="M715" s="1036"/>
      <c r="N715" s="1036"/>
      <c r="O715" s="1036"/>
      <c r="P715" s="1036"/>
      <c r="Q715" s="891"/>
      <c r="R715" s="891"/>
      <c r="S715" s="891"/>
      <c r="T715" s="891"/>
      <c r="U715" s="891"/>
      <c r="V715" s="891"/>
      <c r="W715" s="891"/>
      <c r="X715" s="891"/>
      <c r="Y715" s="891"/>
      <c r="Z715" s="891"/>
      <c r="AA715" s="891"/>
    </row>
    <row r="716" spans="1:27" ht="15.75" customHeight="1">
      <c r="A716" s="891"/>
      <c r="B716" s="891"/>
      <c r="C716" s="891"/>
      <c r="D716" s="891"/>
      <c r="E716" s="891"/>
      <c r="F716" s="891"/>
      <c r="G716" s="891"/>
      <c r="H716" s="891"/>
      <c r="I716" s="891"/>
      <c r="J716" s="891"/>
      <c r="K716" s="891"/>
      <c r="L716" s="891"/>
      <c r="M716" s="1036"/>
      <c r="N716" s="1036"/>
      <c r="O716" s="1036"/>
      <c r="P716" s="1036"/>
      <c r="Q716" s="891"/>
      <c r="R716" s="891"/>
      <c r="S716" s="891"/>
      <c r="T716" s="891"/>
      <c r="U716" s="891"/>
      <c r="V716" s="891"/>
      <c r="W716" s="891"/>
      <c r="X716" s="891"/>
      <c r="Y716" s="891"/>
      <c r="Z716" s="891"/>
      <c r="AA716" s="891"/>
    </row>
    <row r="717" spans="1:27" ht="15.75" customHeight="1">
      <c r="A717" s="891"/>
      <c r="B717" s="891"/>
      <c r="C717" s="891"/>
      <c r="D717" s="891"/>
      <c r="E717" s="891"/>
      <c r="F717" s="891"/>
      <c r="G717" s="891"/>
      <c r="H717" s="891"/>
      <c r="I717" s="891"/>
      <c r="J717" s="891"/>
      <c r="K717" s="891"/>
      <c r="L717" s="891"/>
      <c r="M717" s="1036"/>
      <c r="N717" s="1036"/>
      <c r="O717" s="1036"/>
      <c r="P717" s="1036"/>
      <c r="Q717" s="891"/>
      <c r="R717" s="891"/>
      <c r="S717" s="891"/>
      <c r="T717" s="891"/>
      <c r="U717" s="891"/>
      <c r="V717" s="891"/>
      <c r="W717" s="891"/>
      <c r="X717" s="891"/>
      <c r="Y717" s="891"/>
      <c r="Z717" s="891"/>
      <c r="AA717" s="891"/>
    </row>
    <row r="718" spans="1:27" ht="15.75" customHeight="1">
      <c r="A718" s="891"/>
      <c r="B718" s="891"/>
      <c r="C718" s="891"/>
      <c r="D718" s="891"/>
      <c r="E718" s="891"/>
      <c r="F718" s="891"/>
      <c r="G718" s="891"/>
      <c r="H718" s="891"/>
      <c r="I718" s="891"/>
      <c r="J718" s="891"/>
      <c r="K718" s="891"/>
      <c r="L718" s="891"/>
      <c r="M718" s="1036"/>
      <c r="N718" s="1036"/>
      <c r="O718" s="1036"/>
      <c r="P718" s="1036"/>
      <c r="Q718" s="891"/>
      <c r="R718" s="891"/>
      <c r="S718" s="891"/>
      <c r="T718" s="891"/>
      <c r="U718" s="891"/>
      <c r="V718" s="891"/>
      <c r="W718" s="891"/>
      <c r="X718" s="891"/>
      <c r="Y718" s="891"/>
      <c r="Z718" s="891"/>
      <c r="AA718" s="891"/>
    </row>
    <row r="719" spans="1:27" ht="15.75" customHeight="1">
      <c r="A719" s="891"/>
      <c r="B719" s="891"/>
      <c r="C719" s="891"/>
      <c r="D719" s="891"/>
      <c r="E719" s="891"/>
      <c r="F719" s="891"/>
      <c r="G719" s="891"/>
      <c r="H719" s="891"/>
      <c r="I719" s="891"/>
      <c r="J719" s="891"/>
      <c r="K719" s="891"/>
      <c r="L719" s="891"/>
      <c r="M719" s="1036"/>
      <c r="N719" s="1036"/>
      <c r="O719" s="1036"/>
      <c r="P719" s="1036"/>
      <c r="Q719" s="891"/>
      <c r="R719" s="891"/>
      <c r="S719" s="891"/>
      <c r="T719" s="891"/>
      <c r="U719" s="891"/>
      <c r="V719" s="891"/>
      <c r="W719" s="891"/>
      <c r="X719" s="891"/>
      <c r="Y719" s="891"/>
      <c r="Z719" s="891"/>
      <c r="AA719" s="891"/>
    </row>
    <row r="720" spans="1:27" ht="15.75" customHeight="1">
      <c r="A720" s="891"/>
      <c r="B720" s="891"/>
      <c r="C720" s="891"/>
      <c r="D720" s="891"/>
      <c r="E720" s="891"/>
      <c r="F720" s="891"/>
      <c r="G720" s="891"/>
      <c r="H720" s="891"/>
      <c r="I720" s="891"/>
      <c r="J720" s="891"/>
      <c r="K720" s="891"/>
      <c r="L720" s="891"/>
      <c r="M720" s="1036"/>
      <c r="N720" s="1036"/>
      <c r="O720" s="1036"/>
      <c r="P720" s="1036"/>
      <c r="Q720" s="891"/>
      <c r="R720" s="891"/>
      <c r="S720" s="891"/>
      <c r="T720" s="891"/>
      <c r="U720" s="891"/>
      <c r="V720" s="891"/>
      <c r="W720" s="891"/>
      <c r="X720" s="891"/>
      <c r="Y720" s="891"/>
      <c r="Z720" s="891"/>
      <c r="AA720" s="891"/>
    </row>
    <row r="721" spans="1:27" ht="15.75" customHeight="1">
      <c r="A721" s="891"/>
      <c r="B721" s="891"/>
      <c r="C721" s="891"/>
      <c r="D721" s="891"/>
      <c r="E721" s="891"/>
      <c r="F721" s="891"/>
      <c r="G721" s="891"/>
      <c r="H721" s="891"/>
      <c r="I721" s="891"/>
      <c r="J721" s="891"/>
      <c r="K721" s="891"/>
      <c r="L721" s="891"/>
      <c r="M721" s="1036"/>
      <c r="N721" s="1036"/>
      <c r="O721" s="1036"/>
      <c r="P721" s="1036"/>
      <c r="Q721" s="891"/>
      <c r="R721" s="891"/>
      <c r="S721" s="891"/>
      <c r="T721" s="891"/>
      <c r="U721" s="891"/>
      <c r="V721" s="891"/>
      <c r="W721" s="891"/>
      <c r="X721" s="891"/>
      <c r="Y721" s="891"/>
      <c r="Z721" s="891"/>
      <c r="AA721" s="891"/>
    </row>
    <row r="722" spans="1:27" ht="15.75" customHeight="1">
      <c r="A722" s="891"/>
      <c r="B722" s="891"/>
      <c r="C722" s="891"/>
      <c r="D722" s="891"/>
      <c r="E722" s="891"/>
      <c r="F722" s="891"/>
      <c r="G722" s="891"/>
      <c r="H722" s="891"/>
      <c r="I722" s="891"/>
      <c r="J722" s="891"/>
      <c r="K722" s="891"/>
      <c r="L722" s="891"/>
      <c r="M722" s="1036"/>
      <c r="N722" s="1036"/>
      <c r="O722" s="1036"/>
      <c r="P722" s="1036"/>
      <c r="Q722" s="891"/>
      <c r="R722" s="891"/>
      <c r="S722" s="891"/>
      <c r="T722" s="891"/>
      <c r="U722" s="891"/>
      <c r="V722" s="891"/>
      <c r="W722" s="891"/>
      <c r="X722" s="891"/>
      <c r="Y722" s="891"/>
      <c r="Z722" s="891"/>
      <c r="AA722" s="891"/>
    </row>
    <row r="723" spans="1:27" ht="15.75" customHeight="1">
      <c r="A723" s="891"/>
      <c r="B723" s="891"/>
      <c r="C723" s="891"/>
      <c r="D723" s="891"/>
      <c r="E723" s="891"/>
      <c r="F723" s="891"/>
      <c r="G723" s="891"/>
      <c r="H723" s="891"/>
      <c r="I723" s="891"/>
      <c r="J723" s="891"/>
      <c r="K723" s="891"/>
      <c r="L723" s="891"/>
      <c r="M723" s="1036"/>
      <c r="N723" s="1036"/>
      <c r="O723" s="1036"/>
      <c r="P723" s="1036"/>
      <c r="Q723" s="891"/>
      <c r="R723" s="891"/>
      <c r="S723" s="891"/>
      <c r="T723" s="891"/>
      <c r="U723" s="891"/>
      <c r="V723" s="891"/>
      <c r="W723" s="891"/>
      <c r="X723" s="891"/>
      <c r="Y723" s="891"/>
      <c r="Z723" s="891"/>
      <c r="AA723" s="891"/>
    </row>
    <row r="724" spans="1:27" ht="15.75" customHeight="1">
      <c r="A724" s="891"/>
      <c r="B724" s="891"/>
      <c r="C724" s="891"/>
      <c r="D724" s="891"/>
      <c r="E724" s="891"/>
      <c r="F724" s="891"/>
      <c r="G724" s="891"/>
      <c r="H724" s="891"/>
      <c r="I724" s="891"/>
      <c r="J724" s="891"/>
      <c r="K724" s="891"/>
      <c r="L724" s="891"/>
      <c r="M724" s="1036"/>
      <c r="N724" s="1036"/>
      <c r="O724" s="1036"/>
      <c r="P724" s="1036"/>
      <c r="Q724" s="891"/>
      <c r="R724" s="891"/>
      <c r="S724" s="891"/>
      <c r="T724" s="891"/>
      <c r="U724" s="891"/>
      <c r="V724" s="891"/>
      <c r="W724" s="891"/>
      <c r="X724" s="891"/>
      <c r="Y724" s="891"/>
      <c r="Z724" s="891"/>
      <c r="AA724" s="891"/>
    </row>
    <row r="725" spans="1:27" ht="15.75" customHeight="1">
      <c r="A725" s="891"/>
      <c r="B725" s="891"/>
      <c r="C725" s="891"/>
      <c r="D725" s="891"/>
      <c r="E725" s="891"/>
      <c r="F725" s="891"/>
      <c r="G725" s="891"/>
      <c r="H725" s="891"/>
      <c r="I725" s="891"/>
      <c r="J725" s="891"/>
      <c r="K725" s="891"/>
      <c r="L725" s="891"/>
      <c r="M725" s="1036"/>
      <c r="N725" s="1036"/>
      <c r="O725" s="1036"/>
      <c r="P725" s="1036"/>
      <c r="Q725" s="891"/>
      <c r="R725" s="891"/>
      <c r="S725" s="891"/>
      <c r="T725" s="891"/>
      <c r="U725" s="891"/>
      <c r="V725" s="891"/>
      <c r="W725" s="891"/>
      <c r="X725" s="891"/>
      <c r="Y725" s="891"/>
      <c r="Z725" s="891"/>
      <c r="AA725" s="891"/>
    </row>
    <row r="726" spans="1:27" ht="15.75" customHeight="1">
      <c r="A726" s="891"/>
      <c r="B726" s="891"/>
      <c r="C726" s="891"/>
      <c r="D726" s="891"/>
      <c r="E726" s="891"/>
      <c r="F726" s="891"/>
      <c r="G726" s="891"/>
      <c r="H726" s="891"/>
      <c r="I726" s="891"/>
      <c r="J726" s="891"/>
      <c r="K726" s="891"/>
      <c r="L726" s="891"/>
      <c r="M726" s="1036"/>
      <c r="N726" s="1036"/>
      <c r="O726" s="1036"/>
      <c r="P726" s="1036"/>
      <c r="Q726" s="891"/>
      <c r="R726" s="891"/>
      <c r="S726" s="891"/>
      <c r="T726" s="891"/>
      <c r="U726" s="891"/>
      <c r="V726" s="891"/>
      <c r="W726" s="891"/>
      <c r="X726" s="891"/>
      <c r="Y726" s="891"/>
      <c r="Z726" s="891"/>
      <c r="AA726" s="891"/>
    </row>
    <row r="727" spans="1:27" ht="15.75" customHeight="1">
      <c r="A727" s="891"/>
      <c r="B727" s="891"/>
      <c r="C727" s="891"/>
      <c r="D727" s="891"/>
      <c r="E727" s="891"/>
      <c r="F727" s="891"/>
      <c r="G727" s="891"/>
      <c r="H727" s="891"/>
      <c r="I727" s="891"/>
      <c r="J727" s="891"/>
      <c r="K727" s="891"/>
      <c r="L727" s="891"/>
      <c r="M727" s="1036"/>
      <c r="N727" s="1036"/>
      <c r="O727" s="1036"/>
      <c r="P727" s="1036"/>
      <c r="Q727" s="891"/>
      <c r="R727" s="891"/>
      <c r="S727" s="891"/>
      <c r="T727" s="891"/>
      <c r="U727" s="891"/>
      <c r="V727" s="891"/>
      <c r="W727" s="891"/>
      <c r="X727" s="891"/>
      <c r="Y727" s="891"/>
      <c r="Z727" s="891"/>
      <c r="AA727" s="891"/>
    </row>
    <row r="728" spans="1:27" ht="15.75" customHeight="1">
      <c r="A728" s="891"/>
      <c r="B728" s="891"/>
      <c r="C728" s="891"/>
      <c r="D728" s="891"/>
      <c r="E728" s="891"/>
      <c r="F728" s="891"/>
      <c r="G728" s="891"/>
      <c r="H728" s="891"/>
      <c r="I728" s="891"/>
      <c r="J728" s="891"/>
      <c r="K728" s="891"/>
      <c r="L728" s="891"/>
      <c r="M728" s="1036"/>
      <c r="N728" s="1036"/>
      <c r="O728" s="1036"/>
      <c r="P728" s="1036"/>
      <c r="Q728" s="891"/>
      <c r="R728" s="891"/>
      <c r="S728" s="891"/>
      <c r="T728" s="891"/>
      <c r="U728" s="891"/>
      <c r="V728" s="891"/>
      <c r="W728" s="891"/>
      <c r="X728" s="891"/>
      <c r="Y728" s="891"/>
      <c r="Z728" s="891"/>
      <c r="AA728" s="891"/>
    </row>
    <row r="729" spans="1:27" ht="15.75" customHeight="1">
      <c r="A729" s="891"/>
      <c r="B729" s="891"/>
      <c r="C729" s="891"/>
      <c r="D729" s="891"/>
      <c r="E729" s="891"/>
      <c r="F729" s="891"/>
      <c r="G729" s="891"/>
      <c r="H729" s="891"/>
      <c r="I729" s="891"/>
      <c r="J729" s="891"/>
      <c r="K729" s="891"/>
      <c r="L729" s="891"/>
      <c r="M729" s="1036"/>
      <c r="N729" s="1036"/>
      <c r="O729" s="1036"/>
      <c r="P729" s="1036"/>
      <c r="Q729" s="891"/>
      <c r="R729" s="891"/>
      <c r="S729" s="891"/>
      <c r="T729" s="891"/>
      <c r="U729" s="891"/>
      <c r="V729" s="891"/>
      <c r="W729" s="891"/>
      <c r="X729" s="891"/>
      <c r="Y729" s="891"/>
      <c r="Z729" s="891"/>
      <c r="AA729" s="891"/>
    </row>
    <row r="730" spans="1:27" ht="15.75" customHeight="1">
      <c r="A730" s="891"/>
      <c r="B730" s="891"/>
      <c r="C730" s="891"/>
      <c r="D730" s="891"/>
      <c r="E730" s="891"/>
      <c r="F730" s="891"/>
      <c r="G730" s="891"/>
      <c r="H730" s="891"/>
      <c r="I730" s="891"/>
      <c r="J730" s="891"/>
      <c r="K730" s="891"/>
      <c r="L730" s="891"/>
      <c r="M730" s="1036"/>
      <c r="N730" s="1036"/>
      <c r="O730" s="1036"/>
      <c r="P730" s="1036"/>
      <c r="Q730" s="891"/>
      <c r="R730" s="891"/>
      <c r="S730" s="891"/>
      <c r="T730" s="891"/>
      <c r="U730" s="891"/>
      <c r="V730" s="891"/>
      <c r="W730" s="891"/>
      <c r="X730" s="891"/>
      <c r="Y730" s="891"/>
      <c r="Z730" s="891"/>
      <c r="AA730" s="891"/>
    </row>
    <row r="731" spans="1:27" ht="15.75" customHeight="1">
      <c r="A731" s="891"/>
      <c r="B731" s="891"/>
      <c r="C731" s="891"/>
      <c r="D731" s="891"/>
      <c r="E731" s="891"/>
      <c r="F731" s="891"/>
      <c r="G731" s="891"/>
      <c r="H731" s="891"/>
      <c r="I731" s="891"/>
      <c r="J731" s="891"/>
      <c r="K731" s="891"/>
      <c r="L731" s="891"/>
      <c r="M731" s="1036"/>
      <c r="N731" s="1036"/>
      <c r="O731" s="1036"/>
      <c r="P731" s="1036"/>
      <c r="Q731" s="891"/>
      <c r="R731" s="891"/>
      <c r="S731" s="891"/>
      <c r="T731" s="891"/>
      <c r="U731" s="891"/>
      <c r="V731" s="891"/>
      <c r="W731" s="891"/>
      <c r="X731" s="891"/>
      <c r="Y731" s="891"/>
      <c r="Z731" s="891"/>
      <c r="AA731" s="891"/>
    </row>
    <row r="732" spans="1:27" ht="15.75" customHeight="1">
      <c r="A732" s="891"/>
      <c r="B732" s="891"/>
      <c r="C732" s="891"/>
      <c r="D732" s="891"/>
      <c r="E732" s="891"/>
      <c r="F732" s="891"/>
      <c r="G732" s="891"/>
      <c r="H732" s="891"/>
      <c r="I732" s="891"/>
      <c r="J732" s="891"/>
      <c r="K732" s="891"/>
      <c r="L732" s="891"/>
      <c r="M732" s="1036"/>
      <c r="N732" s="1036"/>
      <c r="O732" s="1036"/>
      <c r="P732" s="1036"/>
      <c r="Q732" s="891"/>
      <c r="R732" s="891"/>
      <c r="S732" s="891"/>
      <c r="T732" s="891"/>
      <c r="U732" s="891"/>
      <c r="V732" s="891"/>
      <c r="W732" s="891"/>
      <c r="X732" s="891"/>
      <c r="Y732" s="891"/>
      <c r="Z732" s="891"/>
      <c r="AA732" s="891"/>
    </row>
    <row r="733" spans="1:27" ht="15.75" customHeight="1">
      <c r="A733" s="891"/>
      <c r="B733" s="891"/>
      <c r="C733" s="891"/>
      <c r="D733" s="891"/>
      <c r="E733" s="891"/>
      <c r="F733" s="891"/>
      <c r="G733" s="891"/>
      <c r="H733" s="891"/>
      <c r="I733" s="891"/>
      <c r="J733" s="891"/>
      <c r="K733" s="891"/>
      <c r="L733" s="891"/>
      <c r="M733" s="1036"/>
      <c r="N733" s="1036"/>
      <c r="O733" s="1036"/>
      <c r="P733" s="1036"/>
      <c r="Q733" s="891"/>
      <c r="R733" s="891"/>
      <c r="S733" s="891"/>
      <c r="T733" s="891"/>
      <c r="U733" s="891"/>
      <c r="V733" s="891"/>
      <c r="W733" s="891"/>
      <c r="X733" s="891"/>
      <c r="Y733" s="891"/>
      <c r="Z733" s="891"/>
      <c r="AA733" s="891"/>
    </row>
    <row r="734" spans="1:27" ht="15.75" customHeight="1">
      <c r="A734" s="891"/>
      <c r="B734" s="891"/>
      <c r="C734" s="891"/>
      <c r="D734" s="891"/>
      <c r="E734" s="891"/>
      <c r="F734" s="891"/>
      <c r="G734" s="891"/>
      <c r="H734" s="891"/>
      <c r="I734" s="891"/>
      <c r="J734" s="891"/>
      <c r="K734" s="891"/>
      <c r="L734" s="891"/>
      <c r="M734" s="1036"/>
      <c r="N734" s="1036"/>
      <c r="O734" s="1036"/>
      <c r="P734" s="1036"/>
      <c r="Q734" s="891"/>
      <c r="R734" s="891"/>
      <c r="S734" s="891"/>
      <c r="T734" s="891"/>
      <c r="U734" s="891"/>
      <c r="V734" s="891"/>
      <c r="W734" s="891"/>
      <c r="X734" s="891"/>
      <c r="Y734" s="891"/>
      <c r="Z734" s="891"/>
      <c r="AA734" s="891"/>
    </row>
    <row r="735" spans="1:27" ht="15.75" customHeight="1">
      <c r="A735" s="891"/>
      <c r="B735" s="891"/>
      <c r="C735" s="891"/>
      <c r="D735" s="891"/>
      <c r="E735" s="891"/>
      <c r="F735" s="891"/>
      <c r="G735" s="891"/>
      <c r="H735" s="891"/>
      <c r="I735" s="891"/>
      <c r="J735" s="891"/>
      <c r="K735" s="891"/>
      <c r="L735" s="891"/>
      <c r="M735" s="1036"/>
      <c r="N735" s="1036"/>
      <c r="O735" s="1036"/>
      <c r="P735" s="1036"/>
      <c r="Q735" s="891"/>
      <c r="R735" s="891"/>
      <c r="S735" s="891"/>
      <c r="T735" s="891"/>
      <c r="U735" s="891"/>
      <c r="V735" s="891"/>
      <c r="W735" s="891"/>
      <c r="X735" s="891"/>
      <c r="Y735" s="891"/>
      <c r="Z735" s="891"/>
      <c r="AA735" s="891"/>
    </row>
    <row r="736" spans="1:27" ht="15.75" customHeight="1">
      <c r="A736" s="891"/>
      <c r="B736" s="891"/>
      <c r="C736" s="891"/>
      <c r="D736" s="891"/>
      <c r="E736" s="891"/>
      <c r="F736" s="891"/>
      <c r="G736" s="891"/>
      <c r="H736" s="891"/>
      <c r="I736" s="891"/>
      <c r="J736" s="891"/>
      <c r="K736" s="891"/>
      <c r="L736" s="891"/>
      <c r="M736" s="1036"/>
      <c r="N736" s="1036"/>
      <c r="O736" s="1036"/>
      <c r="P736" s="1036"/>
      <c r="Q736" s="891"/>
      <c r="R736" s="891"/>
      <c r="S736" s="891"/>
      <c r="T736" s="891"/>
      <c r="U736" s="891"/>
      <c r="V736" s="891"/>
      <c r="W736" s="891"/>
      <c r="X736" s="891"/>
      <c r="Y736" s="891"/>
      <c r="Z736" s="891"/>
      <c r="AA736" s="891"/>
    </row>
    <row r="737" spans="1:27" ht="15.75" customHeight="1">
      <c r="A737" s="891"/>
      <c r="B737" s="891"/>
      <c r="C737" s="891"/>
      <c r="D737" s="891"/>
      <c r="E737" s="891"/>
      <c r="F737" s="891"/>
      <c r="G737" s="891"/>
      <c r="H737" s="891"/>
      <c r="I737" s="891"/>
      <c r="J737" s="891"/>
      <c r="K737" s="891"/>
      <c r="L737" s="891"/>
      <c r="M737" s="1036"/>
      <c r="N737" s="1036"/>
      <c r="O737" s="1036"/>
      <c r="P737" s="1036"/>
      <c r="Q737" s="891"/>
      <c r="R737" s="891"/>
      <c r="S737" s="891"/>
      <c r="T737" s="891"/>
      <c r="U737" s="891"/>
      <c r="V737" s="891"/>
      <c r="W737" s="891"/>
      <c r="X737" s="891"/>
      <c r="Y737" s="891"/>
      <c r="Z737" s="891"/>
      <c r="AA737" s="891"/>
    </row>
    <row r="738" spans="1:27" ht="15.75" customHeight="1">
      <c r="A738" s="891"/>
      <c r="B738" s="891"/>
      <c r="C738" s="891"/>
      <c r="D738" s="891"/>
      <c r="E738" s="891"/>
      <c r="F738" s="891"/>
      <c r="G738" s="891"/>
      <c r="H738" s="891"/>
      <c r="I738" s="891"/>
      <c r="J738" s="891"/>
      <c r="K738" s="891"/>
      <c r="L738" s="891"/>
      <c r="M738" s="1036"/>
      <c r="N738" s="1036"/>
      <c r="O738" s="1036"/>
      <c r="P738" s="1036"/>
      <c r="Q738" s="891"/>
      <c r="R738" s="891"/>
      <c r="S738" s="891"/>
      <c r="T738" s="891"/>
      <c r="U738" s="891"/>
      <c r="V738" s="891"/>
      <c r="W738" s="891"/>
      <c r="X738" s="891"/>
      <c r="Y738" s="891"/>
      <c r="Z738" s="891"/>
      <c r="AA738" s="891"/>
    </row>
    <row r="739" spans="1:27" ht="15.75" customHeight="1">
      <c r="A739" s="891"/>
      <c r="B739" s="891"/>
      <c r="C739" s="891"/>
      <c r="D739" s="891"/>
      <c r="E739" s="891"/>
      <c r="F739" s="891"/>
      <c r="G739" s="891"/>
      <c r="H739" s="891"/>
      <c r="I739" s="891"/>
      <c r="J739" s="891"/>
      <c r="K739" s="891"/>
      <c r="L739" s="891"/>
      <c r="M739" s="1036"/>
      <c r="N739" s="1036"/>
      <c r="O739" s="1036"/>
      <c r="P739" s="1036"/>
      <c r="Q739" s="891"/>
      <c r="R739" s="891"/>
      <c r="S739" s="891"/>
      <c r="T739" s="891"/>
      <c r="U739" s="891"/>
      <c r="V739" s="891"/>
      <c r="W739" s="891"/>
      <c r="X739" s="891"/>
      <c r="Y739" s="891"/>
      <c r="Z739" s="891"/>
      <c r="AA739" s="891"/>
    </row>
    <row r="740" spans="1:27" ht="15.75" customHeight="1">
      <c r="A740" s="891"/>
      <c r="B740" s="891"/>
      <c r="C740" s="891"/>
      <c r="D740" s="891"/>
      <c r="E740" s="891"/>
      <c r="F740" s="891"/>
      <c r="G740" s="891"/>
      <c r="H740" s="891"/>
      <c r="I740" s="891"/>
      <c r="J740" s="891"/>
      <c r="K740" s="891"/>
      <c r="L740" s="891"/>
      <c r="M740" s="1036"/>
      <c r="N740" s="1036"/>
      <c r="O740" s="1036"/>
      <c r="P740" s="1036"/>
      <c r="Q740" s="891"/>
      <c r="R740" s="891"/>
      <c r="S740" s="891"/>
      <c r="T740" s="891"/>
      <c r="U740" s="891"/>
      <c r="V740" s="891"/>
      <c r="W740" s="891"/>
      <c r="X740" s="891"/>
      <c r="Y740" s="891"/>
      <c r="Z740" s="891"/>
      <c r="AA740" s="891"/>
    </row>
    <row r="741" spans="1:27" ht="15.75" customHeight="1">
      <c r="A741" s="891"/>
      <c r="B741" s="891"/>
      <c r="C741" s="891"/>
      <c r="D741" s="891"/>
      <c r="E741" s="891"/>
      <c r="F741" s="891"/>
      <c r="G741" s="891"/>
      <c r="H741" s="891"/>
      <c r="I741" s="891"/>
      <c r="J741" s="891"/>
      <c r="K741" s="891"/>
      <c r="L741" s="891"/>
      <c r="M741" s="1036"/>
      <c r="N741" s="1036"/>
      <c r="O741" s="1036"/>
      <c r="P741" s="1036"/>
      <c r="Q741" s="891"/>
      <c r="R741" s="891"/>
      <c r="S741" s="891"/>
      <c r="T741" s="891"/>
      <c r="U741" s="891"/>
      <c r="V741" s="891"/>
      <c r="W741" s="891"/>
      <c r="X741" s="891"/>
      <c r="Y741" s="891"/>
      <c r="Z741" s="891"/>
      <c r="AA741" s="891"/>
    </row>
    <row r="742" spans="1:27" ht="15.75" customHeight="1">
      <c r="A742" s="891"/>
      <c r="B742" s="891"/>
      <c r="C742" s="891"/>
      <c r="D742" s="891"/>
      <c r="E742" s="891"/>
      <c r="F742" s="891"/>
      <c r="G742" s="891"/>
      <c r="H742" s="891"/>
      <c r="I742" s="891"/>
      <c r="J742" s="891"/>
      <c r="K742" s="891"/>
      <c r="L742" s="891"/>
      <c r="M742" s="1036"/>
      <c r="N742" s="1036"/>
      <c r="O742" s="1036"/>
      <c r="P742" s="1036"/>
      <c r="Q742" s="891"/>
      <c r="R742" s="891"/>
      <c r="S742" s="891"/>
      <c r="T742" s="891"/>
      <c r="U742" s="891"/>
      <c r="V742" s="891"/>
      <c r="W742" s="891"/>
      <c r="X742" s="891"/>
      <c r="Y742" s="891"/>
      <c r="Z742" s="891"/>
      <c r="AA742" s="891"/>
    </row>
    <row r="743" spans="1:27" ht="15.75" customHeight="1">
      <c r="A743" s="891"/>
      <c r="B743" s="891"/>
      <c r="C743" s="891"/>
      <c r="D743" s="891"/>
      <c r="E743" s="891"/>
      <c r="F743" s="891"/>
      <c r="G743" s="891"/>
      <c r="H743" s="891"/>
      <c r="I743" s="891"/>
      <c r="J743" s="891"/>
      <c r="K743" s="891"/>
      <c r="L743" s="891"/>
      <c r="M743" s="1036"/>
      <c r="N743" s="1036"/>
      <c r="O743" s="1036"/>
      <c r="P743" s="1036"/>
      <c r="Q743" s="891"/>
      <c r="R743" s="891"/>
      <c r="S743" s="891"/>
      <c r="T743" s="891"/>
      <c r="U743" s="891"/>
      <c r="V743" s="891"/>
      <c r="W743" s="891"/>
      <c r="X743" s="891"/>
      <c r="Y743" s="891"/>
      <c r="Z743" s="891"/>
      <c r="AA743" s="891"/>
    </row>
    <row r="744" spans="1:27" ht="15.75" customHeight="1">
      <c r="A744" s="891"/>
      <c r="B744" s="891"/>
      <c r="C744" s="891"/>
      <c r="D744" s="891"/>
      <c r="E744" s="891"/>
      <c r="F744" s="891"/>
      <c r="G744" s="891"/>
      <c r="H744" s="891"/>
      <c r="I744" s="891"/>
      <c r="J744" s="891"/>
      <c r="K744" s="891"/>
      <c r="L744" s="891"/>
      <c r="M744" s="1036"/>
      <c r="N744" s="1036"/>
      <c r="O744" s="1036"/>
      <c r="P744" s="1036"/>
      <c r="Q744" s="891"/>
      <c r="R744" s="891"/>
      <c r="S744" s="891"/>
      <c r="T744" s="891"/>
      <c r="U744" s="891"/>
      <c r="V744" s="891"/>
      <c r="W744" s="891"/>
      <c r="X744" s="891"/>
      <c r="Y744" s="891"/>
      <c r="Z744" s="891"/>
      <c r="AA744" s="891"/>
    </row>
    <row r="745" spans="1:27" ht="15.75" customHeight="1">
      <c r="A745" s="891"/>
      <c r="B745" s="891"/>
      <c r="C745" s="891"/>
      <c r="D745" s="891"/>
      <c r="E745" s="891"/>
      <c r="F745" s="891"/>
      <c r="G745" s="891"/>
      <c r="H745" s="891"/>
      <c r="I745" s="891"/>
      <c r="J745" s="891"/>
      <c r="K745" s="891"/>
      <c r="L745" s="891"/>
      <c r="M745" s="1036"/>
      <c r="N745" s="1036"/>
      <c r="O745" s="1036"/>
      <c r="P745" s="1036"/>
      <c r="Q745" s="891"/>
      <c r="R745" s="891"/>
      <c r="S745" s="891"/>
      <c r="T745" s="891"/>
      <c r="U745" s="891"/>
      <c r="V745" s="891"/>
      <c r="W745" s="891"/>
      <c r="X745" s="891"/>
      <c r="Y745" s="891"/>
      <c r="Z745" s="891"/>
      <c r="AA745" s="891"/>
    </row>
    <row r="746" spans="1:27" ht="15.75" customHeight="1">
      <c r="A746" s="891"/>
      <c r="B746" s="891"/>
      <c r="C746" s="891"/>
      <c r="D746" s="891"/>
      <c r="E746" s="891"/>
      <c r="F746" s="891"/>
      <c r="G746" s="891"/>
      <c r="H746" s="891"/>
      <c r="I746" s="891"/>
      <c r="J746" s="891"/>
      <c r="K746" s="891"/>
      <c r="L746" s="891"/>
      <c r="M746" s="1036"/>
      <c r="N746" s="1036"/>
      <c r="O746" s="1036"/>
      <c r="P746" s="1036"/>
      <c r="Q746" s="891"/>
      <c r="R746" s="891"/>
      <c r="S746" s="891"/>
      <c r="T746" s="891"/>
      <c r="U746" s="891"/>
      <c r="V746" s="891"/>
      <c r="W746" s="891"/>
      <c r="X746" s="891"/>
      <c r="Y746" s="891"/>
      <c r="Z746" s="891"/>
      <c r="AA746" s="891"/>
    </row>
    <row r="747" spans="1:27" ht="15.75" customHeight="1">
      <c r="A747" s="891"/>
      <c r="B747" s="891"/>
      <c r="C747" s="891"/>
      <c r="D747" s="891"/>
      <c r="E747" s="891"/>
      <c r="F747" s="891"/>
      <c r="G747" s="891"/>
      <c r="H747" s="891"/>
      <c r="I747" s="891"/>
      <c r="J747" s="891"/>
      <c r="K747" s="891"/>
      <c r="L747" s="891"/>
      <c r="M747" s="1036"/>
      <c r="N747" s="1036"/>
      <c r="O747" s="1036"/>
      <c r="P747" s="1036"/>
      <c r="Q747" s="891"/>
      <c r="R747" s="891"/>
      <c r="S747" s="891"/>
      <c r="T747" s="891"/>
      <c r="U747" s="891"/>
      <c r="V747" s="891"/>
      <c r="W747" s="891"/>
      <c r="X747" s="891"/>
      <c r="Y747" s="891"/>
      <c r="Z747" s="891"/>
      <c r="AA747" s="891"/>
    </row>
    <row r="748" spans="1:27" ht="15.75" customHeight="1">
      <c r="A748" s="891"/>
      <c r="B748" s="891"/>
      <c r="C748" s="891"/>
      <c r="D748" s="891"/>
      <c r="E748" s="891"/>
      <c r="F748" s="891"/>
      <c r="G748" s="891"/>
      <c r="H748" s="891"/>
      <c r="I748" s="891"/>
      <c r="J748" s="891"/>
      <c r="K748" s="891"/>
      <c r="L748" s="891"/>
      <c r="M748" s="1036"/>
      <c r="N748" s="1036"/>
      <c r="O748" s="1036"/>
      <c r="P748" s="1036"/>
      <c r="Q748" s="891"/>
      <c r="R748" s="891"/>
      <c r="S748" s="891"/>
      <c r="T748" s="891"/>
      <c r="U748" s="891"/>
      <c r="V748" s="891"/>
      <c r="W748" s="891"/>
      <c r="X748" s="891"/>
      <c r="Y748" s="891"/>
      <c r="Z748" s="891"/>
      <c r="AA748" s="891"/>
    </row>
    <row r="749" spans="1:27" ht="15.75" customHeight="1">
      <c r="A749" s="891"/>
      <c r="B749" s="891"/>
      <c r="C749" s="891"/>
      <c r="D749" s="891"/>
      <c r="E749" s="891"/>
      <c r="F749" s="891"/>
      <c r="G749" s="891"/>
      <c r="H749" s="891"/>
      <c r="I749" s="891"/>
      <c r="J749" s="891"/>
      <c r="K749" s="891"/>
      <c r="L749" s="891"/>
      <c r="M749" s="1036"/>
      <c r="N749" s="1036"/>
      <c r="O749" s="1036"/>
      <c r="P749" s="1036"/>
      <c r="Q749" s="891"/>
      <c r="R749" s="891"/>
      <c r="S749" s="891"/>
      <c r="T749" s="891"/>
      <c r="U749" s="891"/>
      <c r="V749" s="891"/>
      <c r="W749" s="891"/>
      <c r="X749" s="891"/>
      <c r="Y749" s="891"/>
      <c r="Z749" s="891"/>
      <c r="AA749" s="891"/>
    </row>
    <row r="750" spans="1:27" ht="15.75" customHeight="1">
      <c r="A750" s="891"/>
      <c r="B750" s="891"/>
      <c r="C750" s="891"/>
      <c r="D750" s="891"/>
      <c r="E750" s="891"/>
      <c r="F750" s="891"/>
      <c r="G750" s="891"/>
      <c r="H750" s="891"/>
      <c r="I750" s="891"/>
      <c r="J750" s="891"/>
      <c r="K750" s="891"/>
      <c r="L750" s="891"/>
      <c r="M750" s="1036"/>
      <c r="N750" s="1036"/>
      <c r="O750" s="1036"/>
      <c r="P750" s="1036"/>
      <c r="Q750" s="891"/>
      <c r="R750" s="891"/>
      <c r="S750" s="891"/>
      <c r="T750" s="891"/>
      <c r="U750" s="891"/>
      <c r="V750" s="891"/>
      <c r="W750" s="891"/>
      <c r="X750" s="891"/>
      <c r="Y750" s="891"/>
      <c r="Z750" s="891"/>
      <c r="AA750" s="891"/>
    </row>
    <row r="751" spans="1:27" ht="15.75" customHeight="1">
      <c r="A751" s="891"/>
      <c r="B751" s="891"/>
      <c r="C751" s="891"/>
      <c r="D751" s="891"/>
      <c r="E751" s="891"/>
      <c r="F751" s="891"/>
      <c r="G751" s="891"/>
      <c r="H751" s="891"/>
      <c r="I751" s="891"/>
      <c r="J751" s="891"/>
      <c r="K751" s="891"/>
      <c r="L751" s="891"/>
      <c r="M751" s="1036"/>
      <c r="N751" s="1036"/>
      <c r="O751" s="1036"/>
      <c r="P751" s="1036"/>
      <c r="Q751" s="891"/>
      <c r="R751" s="891"/>
      <c r="S751" s="891"/>
      <c r="T751" s="891"/>
      <c r="U751" s="891"/>
      <c r="V751" s="891"/>
      <c r="W751" s="891"/>
      <c r="X751" s="891"/>
      <c r="Y751" s="891"/>
      <c r="Z751" s="891"/>
      <c r="AA751" s="891"/>
    </row>
    <row r="752" spans="1:27" ht="15.75" customHeight="1">
      <c r="A752" s="891"/>
      <c r="B752" s="891"/>
      <c r="C752" s="891"/>
      <c r="D752" s="891"/>
      <c r="E752" s="891"/>
      <c r="F752" s="891"/>
      <c r="G752" s="891"/>
      <c r="H752" s="891"/>
      <c r="I752" s="891"/>
      <c r="J752" s="891"/>
      <c r="K752" s="891"/>
      <c r="L752" s="891"/>
      <c r="M752" s="1036"/>
      <c r="N752" s="1036"/>
      <c r="O752" s="1036"/>
      <c r="P752" s="1036"/>
      <c r="Q752" s="891"/>
      <c r="R752" s="891"/>
      <c r="S752" s="891"/>
      <c r="T752" s="891"/>
      <c r="U752" s="891"/>
      <c r="V752" s="891"/>
      <c r="W752" s="891"/>
      <c r="X752" s="891"/>
      <c r="Y752" s="891"/>
      <c r="Z752" s="891"/>
      <c r="AA752" s="891"/>
    </row>
    <row r="753" spans="1:27" ht="15.75" customHeight="1">
      <c r="A753" s="891"/>
      <c r="B753" s="891"/>
      <c r="C753" s="891"/>
      <c r="D753" s="891"/>
      <c r="E753" s="891"/>
      <c r="F753" s="891"/>
      <c r="G753" s="891"/>
      <c r="H753" s="891"/>
      <c r="I753" s="891"/>
      <c r="J753" s="891"/>
      <c r="K753" s="891"/>
      <c r="L753" s="891"/>
      <c r="M753" s="1036"/>
      <c r="N753" s="1036"/>
      <c r="O753" s="1036"/>
      <c r="P753" s="1036"/>
      <c r="Q753" s="891"/>
      <c r="R753" s="891"/>
      <c r="S753" s="891"/>
      <c r="T753" s="891"/>
      <c r="U753" s="891"/>
      <c r="V753" s="891"/>
      <c r="W753" s="891"/>
      <c r="X753" s="891"/>
      <c r="Y753" s="891"/>
      <c r="Z753" s="891"/>
      <c r="AA753" s="891"/>
    </row>
    <row r="754" spans="1:27" ht="15.75" customHeight="1">
      <c r="A754" s="891"/>
      <c r="B754" s="891"/>
      <c r="C754" s="891"/>
      <c r="D754" s="891"/>
      <c r="E754" s="891"/>
      <c r="F754" s="891"/>
      <c r="G754" s="891"/>
      <c r="H754" s="891"/>
      <c r="I754" s="891"/>
      <c r="J754" s="891"/>
      <c r="K754" s="891"/>
      <c r="L754" s="891"/>
      <c r="M754" s="1036"/>
      <c r="N754" s="1036"/>
      <c r="O754" s="1036"/>
      <c r="P754" s="1036"/>
      <c r="Q754" s="891"/>
      <c r="R754" s="891"/>
      <c r="S754" s="891"/>
      <c r="T754" s="891"/>
      <c r="U754" s="891"/>
      <c r="V754" s="891"/>
      <c r="W754" s="891"/>
      <c r="X754" s="891"/>
      <c r="Y754" s="891"/>
      <c r="Z754" s="891"/>
      <c r="AA754" s="891"/>
    </row>
    <row r="755" spans="1:27" ht="15.75" customHeight="1">
      <c r="A755" s="891"/>
      <c r="B755" s="891"/>
      <c r="C755" s="891"/>
      <c r="D755" s="891"/>
      <c r="E755" s="891"/>
      <c r="F755" s="891"/>
      <c r="G755" s="891"/>
      <c r="H755" s="891"/>
      <c r="I755" s="891"/>
      <c r="J755" s="891"/>
      <c r="K755" s="891"/>
      <c r="L755" s="891"/>
      <c r="M755" s="1036"/>
      <c r="N755" s="1036"/>
      <c r="O755" s="1036"/>
      <c r="P755" s="1036"/>
      <c r="Q755" s="891"/>
      <c r="R755" s="891"/>
      <c r="S755" s="891"/>
      <c r="T755" s="891"/>
      <c r="U755" s="891"/>
      <c r="V755" s="891"/>
      <c r="W755" s="891"/>
      <c r="X755" s="891"/>
      <c r="Y755" s="891"/>
      <c r="Z755" s="891"/>
      <c r="AA755" s="891"/>
    </row>
    <row r="756" spans="1:27" ht="15.75" customHeight="1">
      <c r="A756" s="891"/>
      <c r="B756" s="891"/>
      <c r="C756" s="891"/>
      <c r="D756" s="891"/>
      <c r="E756" s="891"/>
      <c r="F756" s="891"/>
      <c r="G756" s="891"/>
      <c r="H756" s="891"/>
      <c r="I756" s="891"/>
      <c r="J756" s="891"/>
      <c r="K756" s="891"/>
      <c r="L756" s="891"/>
      <c r="M756" s="1036"/>
      <c r="N756" s="1036"/>
      <c r="O756" s="1036"/>
      <c r="P756" s="1036"/>
      <c r="Q756" s="891"/>
      <c r="R756" s="891"/>
      <c r="S756" s="891"/>
      <c r="T756" s="891"/>
      <c r="U756" s="891"/>
      <c r="V756" s="891"/>
      <c r="W756" s="891"/>
      <c r="X756" s="891"/>
      <c r="Y756" s="891"/>
      <c r="Z756" s="891"/>
      <c r="AA756" s="891"/>
    </row>
    <row r="757" spans="1:27" ht="15.75" customHeight="1">
      <c r="A757" s="891"/>
      <c r="B757" s="891"/>
      <c r="C757" s="891"/>
      <c r="D757" s="891"/>
      <c r="E757" s="891"/>
      <c r="F757" s="891"/>
      <c r="G757" s="891"/>
      <c r="H757" s="891"/>
      <c r="I757" s="891"/>
      <c r="J757" s="891"/>
      <c r="K757" s="891"/>
      <c r="L757" s="891"/>
      <c r="M757" s="1036"/>
      <c r="N757" s="1036"/>
      <c r="O757" s="1036"/>
      <c r="P757" s="1036"/>
      <c r="Q757" s="891"/>
      <c r="R757" s="891"/>
      <c r="S757" s="891"/>
      <c r="T757" s="891"/>
      <c r="U757" s="891"/>
      <c r="V757" s="891"/>
      <c r="W757" s="891"/>
      <c r="X757" s="891"/>
      <c r="Y757" s="891"/>
      <c r="Z757" s="891"/>
      <c r="AA757" s="891"/>
    </row>
    <row r="758" spans="1:27" ht="15.75" customHeight="1">
      <c r="A758" s="891"/>
      <c r="B758" s="891"/>
      <c r="C758" s="891"/>
      <c r="D758" s="891"/>
      <c r="E758" s="891"/>
      <c r="F758" s="891"/>
      <c r="G758" s="891"/>
      <c r="H758" s="891"/>
      <c r="I758" s="891"/>
      <c r="J758" s="891"/>
      <c r="K758" s="891"/>
      <c r="L758" s="891"/>
      <c r="M758" s="1036"/>
      <c r="N758" s="1036"/>
      <c r="O758" s="1036"/>
      <c r="P758" s="1036"/>
      <c r="Q758" s="891"/>
      <c r="R758" s="891"/>
      <c r="S758" s="891"/>
      <c r="T758" s="891"/>
      <c r="U758" s="891"/>
      <c r="V758" s="891"/>
      <c r="W758" s="891"/>
      <c r="X758" s="891"/>
      <c r="Y758" s="891"/>
      <c r="Z758" s="891"/>
      <c r="AA758" s="891"/>
    </row>
    <row r="759" spans="1:27" ht="15.75" customHeight="1">
      <c r="A759" s="891"/>
      <c r="B759" s="891"/>
      <c r="C759" s="891"/>
      <c r="D759" s="891"/>
      <c r="E759" s="891"/>
      <c r="F759" s="891"/>
      <c r="G759" s="891"/>
      <c r="H759" s="891"/>
      <c r="I759" s="891"/>
      <c r="J759" s="891"/>
      <c r="K759" s="891"/>
      <c r="L759" s="891"/>
      <c r="M759" s="1036"/>
      <c r="N759" s="1036"/>
      <c r="O759" s="1036"/>
      <c r="P759" s="1036"/>
      <c r="Q759" s="891"/>
      <c r="R759" s="891"/>
      <c r="S759" s="891"/>
      <c r="T759" s="891"/>
      <c r="U759" s="891"/>
      <c r="V759" s="891"/>
      <c r="W759" s="891"/>
      <c r="X759" s="891"/>
      <c r="Y759" s="891"/>
      <c r="Z759" s="891"/>
      <c r="AA759" s="891"/>
    </row>
    <row r="760" spans="1:27" ht="15.75" customHeight="1">
      <c r="A760" s="891"/>
      <c r="B760" s="891"/>
      <c r="C760" s="891"/>
      <c r="D760" s="891"/>
      <c r="E760" s="891"/>
      <c r="F760" s="891"/>
      <c r="G760" s="891"/>
      <c r="H760" s="891"/>
      <c r="I760" s="891"/>
      <c r="J760" s="891"/>
      <c r="K760" s="891"/>
      <c r="L760" s="891"/>
      <c r="M760" s="1036"/>
      <c r="N760" s="1036"/>
      <c r="O760" s="1036"/>
      <c r="P760" s="1036"/>
      <c r="Q760" s="891"/>
      <c r="R760" s="891"/>
      <c r="S760" s="891"/>
      <c r="T760" s="891"/>
      <c r="U760" s="891"/>
      <c r="V760" s="891"/>
      <c r="W760" s="891"/>
      <c r="X760" s="891"/>
      <c r="Y760" s="891"/>
      <c r="Z760" s="891"/>
      <c r="AA760" s="891"/>
    </row>
    <row r="761" spans="1:27" ht="15.75" customHeight="1">
      <c r="A761" s="891"/>
      <c r="B761" s="891"/>
      <c r="C761" s="891"/>
      <c r="D761" s="891"/>
      <c r="E761" s="891"/>
      <c r="F761" s="891"/>
      <c r="G761" s="891"/>
      <c r="H761" s="891"/>
      <c r="I761" s="891"/>
      <c r="J761" s="891"/>
      <c r="K761" s="891"/>
      <c r="L761" s="891"/>
      <c r="M761" s="1036"/>
      <c r="N761" s="1036"/>
      <c r="O761" s="1036"/>
      <c r="P761" s="1036"/>
      <c r="Q761" s="891"/>
      <c r="R761" s="891"/>
      <c r="S761" s="891"/>
      <c r="T761" s="891"/>
      <c r="U761" s="891"/>
      <c r="V761" s="891"/>
      <c r="W761" s="891"/>
      <c r="X761" s="891"/>
      <c r="Y761" s="891"/>
      <c r="Z761" s="891"/>
      <c r="AA761" s="891"/>
    </row>
    <row r="762" spans="1:27" ht="15.75" customHeight="1">
      <c r="A762" s="891"/>
      <c r="B762" s="891"/>
      <c r="C762" s="891"/>
      <c r="D762" s="891"/>
      <c r="E762" s="891"/>
      <c r="F762" s="891"/>
      <c r="G762" s="891"/>
      <c r="H762" s="891"/>
      <c r="I762" s="891"/>
      <c r="J762" s="891"/>
      <c r="K762" s="891"/>
      <c r="L762" s="891"/>
      <c r="M762" s="1036"/>
      <c r="N762" s="1036"/>
      <c r="O762" s="1036"/>
      <c r="P762" s="1036"/>
      <c r="Q762" s="891"/>
      <c r="R762" s="891"/>
      <c r="S762" s="891"/>
      <c r="T762" s="891"/>
      <c r="U762" s="891"/>
      <c r="V762" s="891"/>
      <c r="W762" s="891"/>
      <c r="X762" s="891"/>
      <c r="Y762" s="891"/>
      <c r="Z762" s="891"/>
      <c r="AA762" s="891"/>
    </row>
    <row r="763" spans="1:27" ht="15.75" customHeight="1">
      <c r="A763" s="891"/>
      <c r="B763" s="891"/>
      <c r="C763" s="891"/>
      <c r="D763" s="891"/>
      <c r="E763" s="891"/>
      <c r="F763" s="891"/>
      <c r="G763" s="891"/>
      <c r="H763" s="891"/>
      <c r="I763" s="891"/>
      <c r="J763" s="891"/>
      <c r="K763" s="891"/>
      <c r="L763" s="891"/>
      <c r="M763" s="1036"/>
      <c r="N763" s="1036"/>
      <c r="O763" s="1036"/>
      <c r="P763" s="1036"/>
      <c r="Q763" s="891"/>
      <c r="R763" s="891"/>
      <c r="S763" s="891"/>
      <c r="T763" s="891"/>
      <c r="U763" s="891"/>
      <c r="V763" s="891"/>
      <c r="W763" s="891"/>
      <c r="X763" s="891"/>
      <c r="Y763" s="891"/>
      <c r="Z763" s="891"/>
      <c r="AA763" s="891"/>
    </row>
    <row r="764" spans="1:27" ht="15.75" customHeight="1">
      <c r="A764" s="891"/>
      <c r="B764" s="891"/>
      <c r="C764" s="891"/>
      <c r="D764" s="891"/>
      <c r="E764" s="891"/>
      <c r="F764" s="891"/>
      <c r="G764" s="891"/>
      <c r="H764" s="891"/>
      <c r="I764" s="891"/>
      <c r="J764" s="891"/>
      <c r="K764" s="891"/>
      <c r="L764" s="891"/>
      <c r="M764" s="1036"/>
      <c r="N764" s="1036"/>
      <c r="O764" s="1036"/>
      <c r="P764" s="1036"/>
      <c r="Q764" s="891"/>
      <c r="R764" s="891"/>
      <c r="S764" s="891"/>
      <c r="T764" s="891"/>
      <c r="U764" s="891"/>
      <c r="V764" s="891"/>
      <c r="W764" s="891"/>
      <c r="X764" s="891"/>
      <c r="Y764" s="891"/>
      <c r="Z764" s="891"/>
      <c r="AA764" s="891"/>
    </row>
    <row r="765" spans="1:27" ht="15.75" customHeight="1">
      <c r="A765" s="891"/>
      <c r="B765" s="891"/>
      <c r="C765" s="891"/>
      <c r="D765" s="891"/>
      <c r="E765" s="891"/>
      <c r="F765" s="891"/>
      <c r="G765" s="891"/>
      <c r="H765" s="891"/>
      <c r="I765" s="891"/>
      <c r="J765" s="891"/>
      <c r="K765" s="891"/>
      <c r="L765" s="891"/>
      <c r="M765" s="1036"/>
      <c r="N765" s="1036"/>
      <c r="O765" s="1036"/>
      <c r="P765" s="1036"/>
      <c r="Q765" s="891"/>
      <c r="R765" s="891"/>
      <c r="S765" s="891"/>
      <c r="T765" s="891"/>
      <c r="U765" s="891"/>
      <c r="V765" s="891"/>
      <c r="W765" s="891"/>
      <c r="X765" s="891"/>
      <c r="Y765" s="891"/>
      <c r="Z765" s="891"/>
      <c r="AA765" s="891"/>
    </row>
    <row r="766" spans="1:27" ht="15.75" customHeight="1">
      <c r="A766" s="891"/>
      <c r="B766" s="891"/>
      <c r="C766" s="891"/>
      <c r="D766" s="891"/>
      <c r="E766" s="891"/>
      <c r="F766" s="891"/>
      <c r="G766" s="891"/>
      <c r="H766" s="891"/>
      <c r="I766" s="891"/>
      <c r="J766" s="891"/>
      <c r="K766" s="891"/>
      <c r="L766" s="891"/>
      <c r="M766" s="1036"/>
      <c r="N766" s="1036"/>
      <c r="O766" s="1036"/>
      <c r="P766" s="1036"/>
      <c r="Q766" s="891"/>
      <c r="R766" s="891"/>
      <c r="S766" s="891"/>
      <c r="T766" s="891"/>
      <c r="U766" s="891"/>
      <c r="V766" s="891"/>
      <c r="W766" s="891"/>
      <c r="X766" s="891"/>
      <c r="Y766" s="891"/>
      <c r="Z766" s="891"/>
      <c r="AA766" s="891"/>
    </row>
    <row r="767" spans="1:27" ht="15.75" customHeight="1">
      <c r="A767" s="891"/>
      <c r="B767" s="891"/>
      <c r="C767" s="891"/>
      <c r="D767" s="891"/>
      <c r="E767" s="891"/>
      <c r="F767" s="891"/>
      <c r="G767" s="891"/>
      <c r="H767" s="891"/>
      <c r="I767" s="891"/>
      <c r="J767" s="891"/>
      <c r="K767" s="891"/>
      <c r="L767" s="891"/>
      <c r="M767" s="1036"/>
      <c r="N767" s="1036"/>
      <c r="O767" s="1036"/>
      <c r="P767" s="1036"/>
      <c r="Q767" s="891"/>
      <c r="R767" s="891"/>
      <c r="S767" s="891"/>
      <c r="T767" s="891"/>
      <c r="U767" s="891"/>
      <c r="V767" s="891"/>
      <c r="W767" s="891"/>
      <c r="X767" s="891"/>
      <c r="Y767" s="891"/>
      <c r="Z767" s="891"/>
      <c r="AA767" s="891"/>
    </row>
    <row r="768" spans="1:27" ht="15.75" customHeight="1">
      <c r="A768" s="891"/>
      <c r="B768" s="891"/>
      <c r="C768" s="891"/>
      <c r="D768" s="891"/>
      <c r="E768" s="891"/>
      <c r="F768" s="891"/>
      <c r="G768" s="891"/>
      <c r="H768" s="891"/>
      <c r="I768" s="891"/>
      <c r="J768" s="891"/>
      <c r="K768" s="891"/>
      <c r="L768" s="891"/>
      <c r="M768" s="1036"/>
      <c r="N768" s="1036"/>
      <c r="O768" s="1036"/>
      <c r="P768" s="1036"/>
      <c r="Q768" s="891"/>
      <c r="R768" s="891"/>
      <c r="S768" s="891"/>
      <c r="T768" s="891"/>
      <c r="U768" s="891"/>
      <c r="V768" s="891"/>
      <c r="W768" s="891"/>
      <c r="X768" s="891"/>
      <c r="Y768" s="891"/>
      <c r="Z768" s="891"/>
      <c r="AA768" s="891"/>
    </row>
    <row r="769" spans="1:27" ht="15.75" customHeight="1">
      <c r="A769" s="891"/>
      <c r="B769" s="891"/>
      <c r="C769" s="891"/>
      <c r="D769" s="891"/>
      <c r="E769" s="891"/>
      <c r="F769" s="891"/>
      <c r="G769" s="891"/>
      <c r="H769" s="891"/>
      <c r="I769" s="891"/>
      <c r="J769" s="891"/>
      <c r="K769" s="891"/>
      <c r="L769" s="891"/>
      <c r="M769" s="1036"/>
      <c r="N769" s="1036"/>
      <c r="O769" s="1036"/>
      <c r="P769" s="1036"/>
      <c r="Q769" s="891"/>
      <c r="R769" s="891"/>
      <c r="S769" s="891"/>
      <c r="T769" s="891"/>
      <c r="U769" s="891"/>
      <c r="V769" s="891"/>
      <c r="W769" s="891"/>
      <c r="X769" s="891"/>
      <c r="Y769" s="891"/>
      <c r="Z769" s="891"/>
      <c r="AA769" s="891"/>
    </row>
    <row r="770" spans="1:27" ht="15.75" customHeight="1">
      <c r="A770" s="891"/>
      <c r="B770" s="891"/>
      <c r="C770" s="891"/>
      <c r="D770" s="891"/>
      <c r="E770" s="891"/>
      <c r="F770" s="891"/>
      <c r="G770" s="891"/>
      <c r="H770" s="891"/>
      <c r="I770" s="891"/>
      <c r="J770" s="891"/>
      <c r="K770" s="891"/>
      <c r="L770" s="891"/>
      <c r="M770" s="1036"/>
      <c r="N770" s="1036"/>
      <c r="O770" s="1036"/>
      <c r="P770" s="1036"/>
      <c r="Q770" s="891"/>
      <c r="R770" s="891"/>
      <c r="S770" s="891"/>
      <c r="T770" s="891"/>
      <c r="U770" s="891"/>
      <c r="V770" s="891"/>
      <c r="W770" s="891"/>
      <c r="X770" s="891"/>
      <c r="Y770" s="891"/>
      <c r="Z770" s="891"/>
      <c r="AA770" s="891"/>
    </row>
    <row r="771" spans="1:27" ht="15.75" customHeight="1">
      <c r="A771" s="891"/>
      <c r="B771" s="891"/>
      <c r="C771" s="891"/>
      <c r="D771" s="891"/>
      <c r="E771" s="891"/>
      <c r="F771" s="891"/>
      <c r="G771" s="891"/>
      <c r="H771" s="891"/>
      <c r="I771" s="891"/>
      <c r="J771" s="891"/>
      <c r="K771" s="891"/>
      <c r="L771" s="891"/>
      <c r="M771" s="1036"/>
      <c r="N771" s="1036"/>
      <c r="O771" s="1036"/>
      <c r="P771" s="1036"/>
      <c r="Q771" s="891"/>
      <c r="R771" s="891"/>
      <c r="S771" s="891"/>
      <c r="T771" s="891"/>
      <c r="U771" s="891"/>
      <c r="V771" s="891"/>
      <c r="W771" s="891"/>
      <c r="X771" s="891"/>
      <c r="Y771" s="891"/>
      <c r="Z771" s="891"/>
      <c r="AA771" s="891"/>
    </row>
    <row r="772" spans="1:27" ht="15.75" customHeight="1">
      <c r="A772" s="891"/>
      <c r="B772" s="891"/>
      <c r="C772" s="891"/>
      <c r="D772" s="891"/>
      <c r="E772" s="891"/>
      <c r="F772" s="891"/>
      <c r="G772" s="891"/>
      <c r="H772" s="891"/>
      <c r="I772" s="891"/>
      <c r="J772" s="891"/>
      <c r="K772" s="891"/>
      <c r="L772" s="891"/>
      <c r="M772" s="1036"/>
      <c r="N772" s="1036"/>
      <c r="O772" s="1036"/>
      <c r="P772" s="1036"/>
      <c r="Q772" s="891"/>
      <c r="R772" s="891"/>
      <c r="S772" s="891"/>
      <c r="T772" s="891"/>
      <c r="U772" s="891"/>
      <c r="V772" s="891"/>
      <c r="W772" s="891"/>
      <c r="X772" s="891"/>
      <c r="Y772" s="891"/>
      <c r="Z772" s="891"/>
      <c r="AA772" s="891"/>
    </row>
    <row r="773" spans="1:27" ht="15.75" customHeight="1">
      <c r="A773" s="891"/>
      <c r="B773" s="891"/>
      <c r="C773" s="891"/>
      <c r="D773" s="891"/>
      <c r="E773" s="891"/>
      <c r="F773" s="891"/>
      <c r="G773" s="891"/>
      <c r="H773" s="891"/>
      <c r="I773" s="891"/>
      <c r="J773" s="891"/>
      <c r="K773" s="891"/>
      <c r="L773" s="891"/>
      <c r="M773" s="1036"/>
      <c r="N773" s="1036"/>
      <c r="O773" s="1036"/>
      <c r="P773" s="1036"/>
      <c r="Q773" s="891"/>
      <c r="R773" s="891"/>
      <c r="S773" s="891"/>
      <c r="T773" s="891"/>
      <c r="U773" s="891"/>
      <c r="V773" s="891"/>
      <c r="W773" s="891"/>
      <c r="X773" s="891"/>
      <c r="Y773" s="891"/>
      <c r="Z773" s="891"/>
      <c r="AA773" s="891"/>
    </row>
    <row r="774" spans="1:27" ht="15.75" customHeight="1">
      <c r="A774" s="891"/>
      <c r="B774" s="891"/>
      <c r="C774" s="891"/>
      <c r="D774" s="891"/>
      <c r="E774" s="891"/>
      <c r="F774" s="891"/>
      <c r="G774" s="891"/>
      <c r="H774" s="891"/>
      <c r="I774" s="891"/>
      <c r="J774" s="891"/>
      <c r="K774" s="891"/>
      <c r="L774" s="891"/>
      <c r="M774" s="1036"/>
      <c r="N774" s="1036"/>
      <c r="O774" s="1036"/>
      <c r="P774" s="1036"/>
      <c r="Q774" s="891"/>
      <c r="R774" s="891"/>
      <c r="S774" s="891"/>
      <c r="T774" s="891"/>
      <c r="U774" s="891"/>
      <c r="V774" s="891"/>
      <c r="W774" s="891"/>
      <c r="X774" s="891"/>
      <c r="Y774" s="891"/>
      <c r="Z774" s="891"/>
      <c r="AA774" s="891"/>
    </row>
    <row r="775" spans="1:27" ht="15.75" customHeight="1">
      <c r="A775" s="891"/>
      <c r="B775" s="891"/>
      <c r="C775" s="891"/>
      <c r="D775" s="891"/>
      <c r="E775" s="891"/>
      <c r="F775" s="891"/>
      <c r="G775" s="891"/>
      <c r="H775" s="891"/>
      <c r="I775" s="891"/>
      <c r="J775" s="891"/>
      <c r="K775" s="891"/>
      <c r="L775" s="891"/>
      <c r="M775" s="1036"/>
      <c r="N775" s="1036"/>
      <c r="O775" s="1036"/>
      <c r="P775" s="1036"/>
      <c r="Q775" s="891"/>
      <c r="R775" s="891"/>
      <c r="S775" s="891"/>
      <c r="T775" s="891"/>
      <c r="U775" s="891"/>
      <c r="V775" s="891"/>
      <c r="W775" s="891"/>
      <c r="X775" s="891"/>
      <c r="Y775" s="891"/>
      <c r="Z775" s="891"/>
      <c r="AA775" s="891"/>
    </row>
    <row r="776" spans="1:27" ht="15.75" customHeight="1">
      <c r="A776" s="891"/>
      <c r="B776" s="891"/>
      <c r="C776" s="891"/>
      <c r="D776" s="891"/>
      <c r="E776" s="891"/>
      <c r="F776" s="891"/>
      <c r="G776" s="891"/>
      <c r="H776" s="891"/>
      <c r="I776" s="891"/>
      <c r="J776" s="891"/>
      <c r="K776" s="891"/>
      <c r="L776" s="891"/>
      <c r="M776" s="1036"/>
      <c r="N776" s="1036"/>
      <c r="O776" s="1036"/>
      <c r="P776" s="1036"/>
      <c r="Q776" s="891"/>
      <c r="R776" s="891"/>
      <c r="S776" s="891"/>
      <c r="T776" s="891"/>
      <c r="U776" s="891"/>
      <c r="V776" s="891"/>
      <c r="W776" s="891"/>
      <c r="X776" s="891"/>
      <c r="Y776" s="891"/>
      <c r="Z776" s="891"/>
      <c r="AA776" s="891"/>
    </row>
    <row r="777" spans="1:27" ht="15.75" customHeight="1">
      <c r="A777" s="891"/>
      <c r="B777" s="891"/>
      <c r="C777" s="891"/>
      <c r="D777" s="891"/>
      <c r="E777" s="891"/>
      <c r="F777" s="891"/>
      <c r="G777" s="891"/>
      <c r="H777" s="891"/>
      <c r="I777" s="891"/>
      <c r="J777" s="891"/>
      <c r="K777" s="891"/>
      <c r="L777" s="891"/>
      <c r="M777" s="1036"/>
      <c r="N777" s="1036"/>
      <c r="O777" s="1036"/>
      <c r="P777" s="1036"/>
      <c r="Q777" s="891"/>
      <c r="R777" s="891"/>
      <c r="S777" s="891"/>
      <c r="T777" s="891"/>
      <c r="U777" s="891"/>
      <c r="V777" s="891"/>
      <c r="W777" s="891"/>
      <c r="X777" s="891"/>
      <c r="Y777" s="891"/>
      <c r="Z777" s="891"/>
      <c r="AA777" s="891"/>
    </row>
    <row r="778" spans="1:27" ht="15.75" customHeight="1">
      <c r="A778" s="891"/>
      <c r="B778" s="891"/>
      <c r="C778" s="891"/>
      <c r="D778" s="891"/>
      <c r="E778" s="891"/>
      <c r="F778" s="891"/>
      <c r="G778" s="891"/>
      <c r="H778" s="891"/>
      <c r="I778" s="891"/>
      <c r="J778" s="891"/>
      <c r="K778" s="891"/>
      <c r="L778" s="891"/>
      <c r="M778" s="1036"/>
      <c r="N778" s="1036"/>
      <c r="O778" s="1036"/>
      <c r="P778" s="1036"/>
      <c r="Q778" s="891"/>
      <c r="R778" s="891"/>
      <c r="S778" s="891"/>
      <c r="T778" s="891"/>
      <c r="U778" s="891"/>
      <c r="V778" s="891"/>
      <c r="W778" s="891"/>
      <c r="X778" s="891"/>
      <c r="Y778" s="891"/>
      <c r="Z778" s="891"/>
      <c r="AA778" s="891"/>
    </row>
    <row r="779" spans="1:27" ht="15.75" customHeight="1">
      <c r="A779" s="891"/>
      <c r="B779" s="891"/>
      <c r="C779" s="891"/>
      <c r="D779" s="891"/>
      <c r="E779" s="891"/>
      <c r="F779" s="891"/>
      <c r="G779" s="891"/>
      <c r="H779" s="891"/>
      <c r="I779" s="891"/>
      <c r="J779" s="891"/>
      <c r="K779" s="891"/>
      <c r="L779" s="891"/>
      <c r="M779" s="1036"/>
      <c r="N779" s="1036"/>
      <c r="O779" s="1036"/>
      <c r="P779" s="1036"/>
      <c r="Q779" s="891"/>
      <c r="R779" s="891"/>
      <c r="S779" s="891"/>
      <c r="T779" s="891"/>
      <c r="U779" s="891"/>
      <c r="V779" s="891"/>
      <c r="W779" s="891"/>
      <c r="X779" s="891"/>
      <c r="Y779" s="891"/>
      <c r="Z779" s="891"/>
      <c r="AA779" s="891"/>
    </row>
    <row r="780" spans="1:27" ht="15.75" customHeight="1">
      <c r="A780" s="891"/>
      <c r="B780" s="891"/>
      <c r="C780" s="891"/>
      <c r="D780" s="891"/>
      <c r="E780" s="891"/>
      <c r="F780" s="891"/>
      <c r="G780" s="891"/>
      <c r="H780" s="891"/>
      <c r="I780" s="891"/>
      <c r="J780" s="891"/>
      <c r="K780" s="891"/>
      <c r="L780" s="891"/>
      <c r="M780" s="1036"/>
      <c r="N780" s="1036"/>
      <c r="O780" s="1036"/>
      <c r="P780" s="1036"/>
      <c r="Q780" s="891"/>
      <c r="R780" s="891"/>
      <c r="S780" s="891"/>
      <c r="T780" s="891"/>
      <c r="U780" s="891"/>
      <c r="V780" s="891"/>
      <c r="W780" s="891"/>
      <c r="X780" s="891"/>
      <c r="Y780" s="891"/>
      <c r="Z780" s="891"/>
      <c r="AA780" s="891"/>
    </row>
    <row r="781" spans="1:27" ht="15.75" customHeight="1">
      <c r="A781" s="891"/>
      <c r="B781" s="891"/>
      <c r="C781" s="891"/>
      <c r="D781" s="891"/>
      <c r="E781" s="891"/>
      <c r="F781" s="891"/>
      <c r="G781" s="891"/>
      <c r="H781" s="891"/>
      <c r="I781" s="891"/>
      <c r="J781" s="891"/>
      <c r="K781" s="891"/>
      <c r="L781" s="891"/>
      <c r="M781" s="1036"/>
      <c r="N781" s="1036"/>
      <c r="O781" s="1036"/>
      <c r="P781" s="1036"/>
      <c r="Q781" s="891"/>
      <c r="R781" s="891"/>
      <c r="S781" s="891"/>
      <c r="T781" s="891"/>
      <c r="U781" s="891"/>
      <c r="V781" s="891"/>
      <c r="W781" s="891"/>
      <c r="X781" s="891"/>
      <c r="Y781" s="891"/>
      <c r="Z781" s="891"/>
      <c r="AA781" s="891"/>
    </row>
    <row r="782" spans="1:27" ht="15.75" customHeight="1">
      <c r="A782" s="891"/>
      <c r="B782" s="891"/>
      <c r="C782" s="891"/>
      <c r="D782" s="891"/>
      <c r="E782" s="891"/>
      <c r="F782" s="891"/>
      <c r="G782" s="891"/>
      <c r="H782" s="891"/>
      <c r="I782" s="891"/>
      <c r="J782" s="891"/>
      <c r="K782" s="891"/>
      <c r="L782" s="891"/>
      <c r="M782" s="1036"/>
      <c r="N782" s="1036"/>
      <c r="O782" s="1036"/>
      <c r="P782" s="1036"/>
      <c r="Q782" s="891"/>
      <c r="R782" s="891"/>
      <c r="S782" s="891"/>
      <c r="T782" s="891"/>
      <c r="U782" s="891"/>
      <c r="V782" s="891"/>
      <c r="W782" s="891"/>
      <c r="X782" s="891"/>
      <c r="Y782" s="891"/>
      <c r="Z782" s="891"/>
      <c r="AA782" s="891"/>
    </row>
    <row r="783" spans="1:27" ht="15.75" customHeight="1">
      <c r="A783" s="891"/>
      <c r="B783" s="891"/>
      <c r="C783" s="891"/>
      <c r="D783" s="891"/>
      <c r="E783" s="891"/>
      <c r="F783" s="891"/>
      <c r="G783" s="891"/>
      <c r="H783" s="891"/>
      <c r="I783" s="891"/>
      <c r="J783" s="891"/>
      <c r="K783" s="891"/>
      <c r="L783" s="891"/>
      <c r="M783" s="1036"/>
      <c r="N783" s="1036"/>
      <c r="O783" s="1036"/>
      <c r="P783" s="1036"/>
      <c r="Q783" s="891"/>
      <c r="R783" s="891"/>
      <c r="S783" s="891"/>
      <c r="T783" s="891"/>
      <c r="U783" s="891"/>
      <c r="V783" s="891"/>
      <c r="W783" s="891"/>
      <c r="X783" s="891"/>
      <c r="Y783" s="891"/>
      <c r="Z783" s="891"/>
      <c r="AA783" s="891"/>
    </row>
    <row r="784" spans="1:27" ht="15.75" customHeight="1">
      <c r="A784" s="891"/>
      <c r="B784" s="891"/>
      <c r="C784" s="891"/>
      <c r="D784" s="891"/>
      <c r="E784" s="891"/>
      <c r="F784" s="891"/>
      <c r="G784" s="891"/>
      <c r="H784" s="891"/>
      <c r="I784" s="891"/>
      <c r="J784" s="891"/>
      <c r="K784" s="891"/>
      <c r="L784" s="891"/>
      <c r="M784" s="1036"/>
      <c r="N784" s="1036"/>
      <c r="O784" s="1036"/>
      <c r="P784" s="1036"/>
      <c r="Q784" s="891"/>
      <c r="R784" s="891"/>
      <c r="S784" s="891"/>
      <c r="T784" s="891"/>
      <c r="U784" s="891"/>
      <c r="V784" s="891"/>
      <c r="W784" s="891"/>
      <c r="X784" s="891"/>
      <c r="Y784" s="891"/>
      <c r="Z784" s="891"/>
      <c r="AA784" s="891"/>
    </row>
    <row r="785" spans="1:27" ht="15.75" customHeight="1">
      <c r="A785" s="891"/>
      <c r="B785" s="891"/>
      <c r="C785" s="891"/>
      <c r="D785" s="891"/>
      <c r="E785" s="891"/>
      <c r="F785" s="891"/>
      <c r="G785" s="891"/>
      <c r="H785" s="891"/>
      <c r="I785" s="891"/>
      <c r="J785" s="891"/>
      <c r="K785" s="891"/>
      <c r="L785" s="891"/>
      <c r="M785" s="1036"/>
      <c r="N785" s="1036"/>
      <c r="O785" s="1036"/>
      <c r="P785" s="1036"/>
      <c r="Q785" s="891"/>
      <c r="R785" s="891"/>
      <c r="S785" s="891"/>
      <c r="T785" s="891"/>
      <c r="U785" s="891"/>
      <c r="V785" s="891"/>
      <c r="W785" s="891"/>
      <c r="X785" s="891"/>
      <c r="Y785" s="891"/>
      <c r="Z785" s="891"/>
      <c r="AA785" s="891"/>
    </row>
    <row r="786" spans="1:27" ht="15.75" customHeight="1">
      <c r="A786" s="891"/>
      <c r="B786" s="891"/>
      <c r="C786" s="891"/>
      <c r="D786" s="891"/>
      <c r="E786" s="891"/>
      <c r="F786" s="891"/>
      <c r="G786" s="891"/>
      <c r="H786" s="891"/>
      <c r="I786" s="891"/>
      <c r="J786" s="891"/>
      <c r="K786" s="891"/>
      <c r="L786" s="891"/>
      <c r="M786" s="1036"/>
      <c r="N786" s="1036"/>
      <c r="O786" s="1036"/>
      <c r="P786" s="1036"/>
      <c r="Q786" s="891"/>
      <c r="R786" s="891"/>
      <c r="S786" s="891"/>
      <c r="T786" s="891"/>
      <c r="U786" s="891"/>
      <c r="V786" s="891"/>
      <c r="W786" s="891"/>
      <c r="X786" s="891"/>
      <c r="Y786" s="891"/>
      <c r="Z786" s="891"/>
      <c r="AA786" s="891"/>
    </row>
    <row r="787" spans="1:27" ht="15.75" customHeight="1">
      <c r="A787" s="891"/>
      <c r="B787" s="891"/>
      <c r="C787" s="891"/>
      <c r="D787" s="891"/>
      <c r="E787" s="891"/>
      <c r="F787" s="891"/>
      <c r="G787" s="891"/>
      <c r="H787" s="891"/>
      <c r="I787" s="891"/>
      <c r="J787" s="891"/>
      <c r="K787" s="891"/>
      <c r="L787" s="891"/>
      <c r="M787" s="1036"/>
      <c r="N787" s="1036"/>
      <c r="O787" s="1036"/>
      <c r="P787" s="1036"/>
      <c r="Q787" s="891"/>
      <c r="R787" s="891"/>
      <c r="S787" s="891"/>
      <c r="T787" s="891"/>
      <c r="U787" s="891"/>
      <c r="V787" s="891"/>
      <c r="W787" s="891"/>
      <c r="X787" s="891"/>
      <c r="Y787" s="891"/>
      <c r="Z787" s="891"/>
      <c r="AA787" s="891"/>
    </row>
    <row r="788" spans="1:27" ht="15.75" customHeight="1">
      <c r="A788" s="891"/>
      <c r="B788" s="891"/>
      <c r="C788" s="891"/>
      <c r="D788" s="891"/>
      <c r="E788" s="891"/>
      <c r="F788" s="891"/>
      <c r="G788" s="891"/>
      <c r="H788" s="891"/>
      <c r="I788" s="891"/>
      <c r="J788" s="891"/>
      <c r="K788" s="891"/>
      <c r="L788" s="891"/>
      <c r="M788" s="1036"/>
      <c r="N788" s="1036"/>
      <c r="O788" s="1036"/>
      <c r="P788" s="1036"/>
      <c r="Q788" s="891"/>
      <c r="R788" s="891"/>
      <c r="S788" s="891"/>
      <c r="T788" s="891"/>
      <c r="U788" s="891"/>
      <c r="V788" s="891"/>
      <c r="W788" s="891"/>
      <c r="X788" s="891"/>
      <c r="Y788" s="891"/>
      <c r="Z788" s="891"/>
      <c r="AA788" s="891"/>
    </row>
    <row r="789" spans="1:27" ht="15.75" customHeight="1">
      <c r="A789" s="891"/>
      <c r="B789" s="891"/>
      <c r="C789" s="891"/>
      <c r="D789" s="891"/>
      <c r="E789" s="891"/>
      <c r="F789" s="891"/>
      <c r="G789" s="891"/>
      <c r="H789" s="891"/>
      <c r="I789" s="891"/>
      <c r="J789" s="891"/>
      <c r="K789" s="891"/>
      <c r="L789" s="891"/>
      <c r="M789" s="1036"/>
      <c r="N789" s="1036"/>
      <c r="O789" s="1036"/>
      <c r="P789" s="1036"/>
      <c r="Q789" s="891"/>
      <c r="R789" s="891"/>
      <c r="S789" s="891"/>
      <c r="T789" s="891"/>
      <c r="U789" s="891"/>
      <c r="V789" s="891"/>
      <c r="W789" s="891"/>
      <c r="X789" s="891"/>
      <c r="Y789" s="891"/>
      <c r="Z789" s="891"/>
      <c r="AA789" s="891"/>
    </row>
    <row r="790" spans="1:27" ht="15.75" customHeight="1">
      <c r="A790" s="891"/>
      <c r="B790" s="891"/>
      <c r="C790" s="891"/>
      <c r="D790" s="891"/>
      <c r="E790" s="891"/>
      <c r="F790" s="891"/>
      <c r="G790" s="891"/>
      <c r="H790" s="891"/>
      <c r="I790" s="891"/>
      <c r="J790" s="891"/>
      <c r="K790" s="891"/>
      <c r="L790" s="891"/>
      <c r="M790" s="1036"/>
      <c r="N790" s="1036"/>
      <c r="O790" s="1036"/>
      <c r="P790" s="1036"/>
      <c r="Q790" s="891"/>
      <c r="R790" s="891"/>
      <c r="S790" s="891"/>
      <c r="T790" s="891"/>
      <c r="U790" s="891"/>
      <c r="V790" s="891"/>
      <c r="W790" s="891"/>
      <c r="X790" s="891"/>
      <c r="Y790" s="891"/>
      <c r="Z790" s="891"/>
      <c r="AA790" s="891"/>
    </row>
    <row r="791" spans="1:27" ht="15.75" customHeight="1">
      <c r="A791" s="891"/>
      <c r="B791" s="891"/>
      <c r="C791" s="891"/>
      <c r="D791" s="891"/>
      <c r="E791" s="891"/>
      <c r="F791" s="891"/>
      <c r="G791" s="891"/>
      <c r="H791" s="891"/>
      <c r="I791" s="891"/>
      <c r="J791" s="891"/>
      <c r="K791" s="891"/>
      <c r="L791" s="891"/>
      <c r="M791" s="1036"/>
      <c r="N791" s="1036"/>
      <c r="O791" s="1036"/>
      <c r="P791" s="1036"/>
      <c r="Q791" s="891"/>
      <c r="R791" s="891"/>
      <c r="S791" s="891"/>
      <c r="T791" s="891"/>
      <c r="U791" s="891"/>
      <c r="V791" s="891"/>
      <c r="W791" s="891"/>
      <c r="X791" s="891"/>
      <c r="Y791" s="891"/>
      <c r="Z791" s="891"/>
      <c r="AA791" s="891"/>
    </row>
    <row r="792" spans="1:27" ht="15.75" customHeight="1">
      <c r="A792" s="891"/>
      <c r="B792" s="891"/>
      <c r="C792" s="891"/>
      <c r="D792" s="891"/>
      <c r="E792" s="891"/>
      <c r="F792" s="891"/>
      <c r="G792" s="891"/>
      <c r="H792" s="891"/>
      <c r="I792" s="891"/>
      <c r="J792" s="891"/>
      <c r="K792" s="891"/>
      <c r="L792" s="891"/>
      <c r="M792" s="1036"/>
      <c r="N792" s="1036"/>
      <c r="O792" s="1036"/>
      <c r="P792" s="1036"/>
      <c r="Q792" s="891"/>
      <c r="R792" s="891"/>
      <c r="S792" s="891"/>
      <c r="T792" s="891"/>
      <c r="U792" s="891"/>
      <c r="V792" s="891"/>
      <c r="W792" s="891"/>
      <c r="X792" s="891"/>
      <c r="Y792" s="891"/>
      <c r="Z792" s="891"/>
      <c r="AA792" s="891"/>
    </row>
    <row r="793" spans="1:27" ht="15.75" customHeight="1">
      <c r="A793" s="891"/>
      <c r="B793" s="891"/>
      <c r="C793" s="891"/>
      <c r="D793" s="891"/>
      <c r="E793" s="891"/>
      <c r="F793" s="891"/>
      <c r="G793" s="891"/>
      <c r="H793" s="891"/>
      <c r="I793" s="891"/>
      <c r="J793" s="891"/>
      <c r="K793" s="891"/>
      <c r="L793" s="891"/>
      <c r="M793" s="1036"/>
      <c r="N793" s="1036"/>
      <c r="O793" s="1036"/>
      <c r="P793" s="1036"/>
      <c r="Q793" s="891"/>
      <c r="R793" s="891"/>
      <c r="S793" s="891"/>
      <c r="T793" s="891"/>
      <c r="U793" s="891"/>
      <c r="V793" s="891"/>
      <c r="W793" s="891"/>
      <c r="X793" s="891"/>
      <c r="Y793" s="891"/>
      <c r="Z793" s="891"/>
      <c r="AA793" s="891"/>
    </row>
    <row r="794" spans="1:27" ht="15.75" customHeight="1">
      <c r="A794" s="891"/>
      <c r="B794" s="891"/>
      <c r="C794" s="891"/>
      <c r="D794" s="891"/>
      <c r="E794" s="891"/>
      <c r="F794" s="891"/>
      <c r="G794" s="891"/>
      <c r="H794" s="891"/>
      <c r="I794" s="891"/>
      <c r="J794" s="891"/>
      <c r="K794" s="891"/>
      <c r="L794" s="891"/>
      <c r="M794" s="1036"/>
      <c r="N794" s="1036"/>
      <c r="O794" s="1036"/>
      <c r="P794" s="1036"/>
      <c r="Q794" s="891"/>
      <c r="R794" s="891"/>
      <c r="S794" s="891"/>
      <c r="T794" s="891"/>
      <c r="U794" s="891"/>
      <c r="V794" s="891"/>
      <c r="W794" s="891"/>
      <c r="X794" s="891"/>
      <c r="Y794" s="891"/>
      <c r="Z794" s="891"/>
      <c r="AA794" s="891"/>
    </row>
    <row r="795" spans="1:27" ht="15.75" customHeight="1">
      <c r="A795" s="891"/>
      <c r="B795" s="891"/>
      <c r="C795" s="891"/>
      <c r="D795" s="891"/>
      <c r="E795" s="891"/>
      <c r="F795" s="891"/>
      <c r="G795" s="891"/>
      <c r="H795" s="891"/>
      <c r="I795" s="891"/>
      <c r="J795" s="891"/>
      <c r="K795" s="891"/>
      <c r="L795" s="891"/>
      <c r="M795" s="1036"/>
      <c r="N795" s="1036"/>
      <c r="O795" s="1036"/>
      <c r="P795" s="1036"/>
      <c r="Q795" s="891"/>
      <c r="R795" s="891"/>
      <c r="S795" s="891"/>
      <c r="T795" s="891"/>
      <c r="U795" s="891"/>
      <c r="V795" s="891"/>
      <c r="W795" s="891"/>
      <c r="X795" s="891"/>
      <c r="Y795" s="891"/>
      <c r="Z795" s="891"/>
      <c r="AA795" s="891"/>
    </row>
    <row r="796" spans="1:27" ht="15.75" customHeight="1">
      <c r="A796" s="891"/>
      <c r="B796" s="891"/>
      <c r="C796" s="891"/>
      <c r="D796" s="891"/>
      <c r="E796" s="891"/>
      <c r="F796" s="891"/>
      <c r="G796" s="891"/>
      <c r="H796" s="891"/>
      <c r="I796" s="891"/>
      <c r="J796" s="891"/>
      <c r="K796" s="891"/>
      <c r="L796" s="891"/>
      <c r="M796" s="1036"/>
      <c r="N796" s="1036"/>
      <c r="O796" s="1036"/>
      <c r="P796" s="1036"/>
      <c r="Q796" s="891"/>
      <c r="R796" s="891"/>
      <c r="S796" s="891"/>
      <c r="T796" s="891"/>
      <c r="U796" s="891"/>
      <c r="V796" s="891"/>
      <c r="W796" s="891"/>
      <c r="X796" s="891"/>
      <c r="Y796" s="891"/>
      <c r="Z796" s="891"/>
      <c r="AA796" s="891"/>
    </row>
    <row r="797" spans="1:27" ht="15.75" customHeight="1">
      <c r="A797" s="891"/>
      <c r="B797" s="891"/>
      <c r="C797" s="891"/>
      <c r="D797" s="891"/>
      <c r="E797" s="891"/>
      <c r="F797" s="891"/>
      <c r="G797" s="891"/>
      <c r="H797" s="891"/>
      <c r="I797" s="891"/>
      <c r="J797" s="891"/>
      <c r="K797" s="891"/>
      <c r="L797" s="891"/>
      <c r="M797" s="1036"/>
      <c r="N797" s="1036"/>
      <c r="O797" s="1036"/>
      <c r="P797" s="1036"/>
      <c r="Q797" s="891"/>
      <c r="R797" s="891"/>
      <c r="S797" s="891"/>
      <c r="T797" s="891"/>
      <c r="U797" s="891"/>
      <c r="V797" s="891"/>
      <c r="W797" s="891"/>
      <c r="X797" s="891"/>
      <c r="Y797" s="891"/>
      <c r="Z797" s="891"/>
      <c r="AA797" s="891"/>
    </row>
    <row r="798" spans="1:27" ht="15.75" customHeight="1">
      <c r="A798" s="891"/>
      <c r="B798" s="891"/>
      <c r="C798" s="891"/>
      <c r="D798" s="891"/>
      <c r="E798" s="891"/>
      <c r="F798" s="891"/>
      <c r="G798" s="891"/>
      <c r="H798" s="891"/>
      <c r="I798" s="891"/>
      <c r="J798" s="891"/>
      <c r="K798" s="891"/>
      <c r="L798" s="891"/>
      <c r="M798" s="1036"/>
      <c r="N798" s="1036"/>
      <c r="O798" s="1036"/>
      <c r="P798" s="1036"/>
      <c r="Q798" s="891"/>
      <c r="R798" s="891"/>
      <c r="S798" s="891"/>
      <c r="T798" s="891"/>
      <c r="U798" s="891"/>
      <c r="V798" s="891"/>
      <c r="W798" s="891"/>
      <c r="X798" s="891"/>
      <c r="Y798" s="891"/>
      <c r="Z798" s="891"/>
      <c r="AA798" s="891"/>
    </row>
    <row r="799" spans="1:27" ht="15.75" customHeight="1">
      <c r="A799" s="891"/>
      <c r="B799" s="891"/>
      <c r="C799" s="891"/>
      <c r="D799" s="891"/>
      <c r="E799" s="891"/>
      <c r="F799" s="891"/>
      <c r="G799" s="891"/>
      <c r="H799" s="891"/>
      <c r="I799" s="891"/>
      <c r="J799" s="891"/>
      <c r="K799" s="891"/>
      <c r="L799" s="891"/>
      <c r="M799" s="1036"/>
      <c r="N799" s="1036"/>
      <c r="O799" s="1036"/>
      <c r="P799" s="1036"/>
      <c r="Q799" s="891"/>
      <c r="R799" s="891"/>
      <c r="S799" s="891"/>
      <c r="T799" s="891"/>
      <c r="U799" s="891"/>
      <c r="V799" s="891"/>
      <c r="W799" s="891"/>
      <c r="X799" s="891"/>
      <c r="Y799" s="891"/>
      <c r="Z799" s="891"/>
      <c r="AA799" s="891"/>
    </row>
    <row r="800" spans="1:27" ht="15.75" customHeight="1">
      <c r="A800" s="891"/>
      <c r="B800" s="891"/>
      <c r="C800" s="891"/>
      <c r="D800" s="891"/>
      <c r="E800" s="891"/>
      <c r="F800" s="891"/>
      <c r="G800" s="891"/>
      <c r="H800" s="891"/>
      <c r="I800" s="891"/>
      <c r="J800" s="891"/>
      <c r="K800" s="891"/>
      <c r="L800" s="891"/>
      <c r="M800" s="1036"/>
      <c r="N800" s="1036"/>
      <c r="O800" s="1036"/>
      <c r="P800" s="1036"/>
      <c r="Q800" s="891"/>
      <c r="R800" s="891"/>
      <c r="S800" s="891"/>
      <c r="T800" s="891"/>
      <c r="U800" s="891"/>
      <c r="V800" s="891"/>
      <c r="W800" s="891"/>
      <c r="X800" s="891"/>
      <c r="Y800" s="891"/>
      <c r="Z800" s="891"/>
      <c r="AA800" s="891"/>
    </row>
    <row r="801" spans="1:27" ht="15.75" customHeight="1">
      <c r="A801" s="891"/>
      <c r="B801" s="891"/>
      <c r="C801" s="891"/>
      <c r="D801" s="891"/>
      <c r="E801" s="891"/>
      <c r="F801" s="891"/>
      <c r="G801" s="891"/>
      <c r="H801" s="891"/>
      <c r="I801" s="891"/>
      <c r="J801" s="891"/>
      <c r="K801" s="891"/>
      <c r="L801" s="891"/>
      <c r="M801" s="1036"/>
      <c r="N801" s="1036"/>
      <c r="O801" s="1036"/>
      <c r="P801" s="1036"/>
      <c r="Q801" s="891"/>
      <c r="R801" s="891"/>
      <c r="S801" s="891"/>
      <c r="T801" s="891"/>
      <c r="U801" s="891"/>
      <c r="V801" s="891"/>
      <c r="W801" s="891"/>
      <c r="X801" s="891"/>
      <c r="Y801" s="891"/>
      <c r="Z801" s="891"/>
      <c r="AA801" s="891"/>
    </row>
    <row r="802" spans="1:27" ht="15.75" customHeight="1">
      <c r="A802" s="891"/>
      <c r="B802" s="891"/>
      <c r="C802" s="891"/>
      <c r="D802" s="891"/>
      <c r="E802" s="891"/>
      <c r="F802" s="891"/>
      <c r="G802" s="891"/>
      <c r="H802" s="891"/>
      <c r="I802" s="891"/>
      <c r="J802" s="891"/>
      <c r="K802" s="891"/>
      <c r="L802" s="891"/>
      <c r="M802" s="1036"/>
      <c r="N802" s="1036"/>
      <c r="O802" s="1036"/>
      <c r="P802" s="1036"/>
      <c r="Q802" s="891"/>
      <c r="R802" s="891"/>
      <c r="S802" s="891"/>
      <c r="T802" s="891"/>
      <c r="U802" s="891"/>
      <c r="V802" s="891"/>
      <c r="W802" s="891"/>
      <c r="X802" s="891"/>
      <c r="Y802" s="891"/>
      <c r="Z802" s="891"/>
      <c r="AA802" s="891"/>
    </row>
    <row r="803" spans="1:27" ht="15.75" customHeight="1">
      <c r="A803" s="891"/>
      <c r="B803" s="891"/>
      <c r="C803" s="891"/>
      <c r="D803" s="891"/>
      <c r="E803" s="891"/>
      <c r="F803" s="891"/>
      <c r="G803" s="891"/>
      <c r="H803" s="891"/>
      <c r="I803" s="891"/>
      <c r="J803" s="891"/>
      <c r="K803" s="891"/>
      <c r="L803" s="891"/>
      <c r="M803" s="1036"/>
      <c r="N803" s="1036"/>
      <c r="O803" s="1036"/>
      <c r="P803" s="1036"/>
      <c r="Q803" s="891"/>
      <c r="R803" s="891"/>
      <c r="S803" s="891"/>
      <c r="T803" s="891"/>
      <c r="U803" s="891"/>
      <c r="V803" s="891"/>
      <c r="W803" s="891"/>
      <c r="X803" s="891"/>
      <c r="Y803" s="891"/>
      <c r="Z803" s="891"/>
      <c r="AA803" s="891"/>
    </row>
    <row r="804" spans="1:27" ht="15.75" customHeight="1">
      <c r="A804" s="891"/>
      <c r="B804" s="891"/>
      <c r="C804" s="891"/>
      <c r="D804" s="891"/>
      <c r="E804" s="891"/>
      <c r="F804" s="891"/>
      <c r="G804" s="891"/>
      <c r="H804" s="891"/>
      <c r="I804" s="891"/>
      <c r="J804" s="891"/>
      <c r="K804" s="891"/>
      <c r="L804" s="891"/>
      <c r="M804" s="1036"/>
      <c r="N804" s="1036"/>
      <c r="O804" s="1036"/>
      <c r="P804" s="1036"/>
      <c r="Q804" s="891"/>
      <c r="R804" s="891"/>
      <c r="S804" s="891"/>
      <c r="T804" s="891"/>
      <c r="U804" s="891"/>
      <c r="V804" s="891"/>
      <c r="W804" s="891"/>
      <c r="X804" s="891"/>
      <c r="Y804" s="891"/>
      <c r="Z804" s="891"/>
      <c r="AA804" s="891"/>
    </row>
    <row r="805" spans="1:27" ht="15.75" customHeight="1">
      <c r="A805" s="891"/>
      <c r="B805" s="891"/>
      <c r="C805" s="891"/>
      <c r="D805" s="891"/>
      <c r="E805" s="891"/>
      <c r="F805" s="891"/>
      <c r="G805" s="891"/>
      <c r="H805" s="891"/>
      <c r="I805" s="891"/>
      <c r="J805" s="891"/>
      <c r="K805" s="891"/>
      <c r="L805" s="891"/>
      <c r="M805" s="1036"/>
      <c r="N805" s="1036"/>
      <c r="O805" s="1036"/>
      <c r="P805" s="1036"/>
      <c r="Q805" s="891"/>
      <c r="R805" s="891"/>
      <c r="S805" s="891"/>
      <c r="T805" s="891"/>
      <c r="U805" s="891"/>
      <c r="V805" s="891"/>
      <c r="W805" s="891"/>
      <c r="X805" s="891"/>
      <c r="Y805" s="891"/>
      <c r="Z805" s="891"/>
      <c r="AA805" s="891"/>
    </row>
    <row r="806" spans="1:27" ht="15.75" customHeight="1">
      <c r="A806" s="891"/>
      <c r="B806" s="891"/>
      <c r="C806" s="891"/>
      <c r="D806" s="891"/>
      <c r="E806" s="891"/>
      <c r="F806" s="891"/>
      <c r="G806" s="891"/>
      <c r="H806" s="891"/>
      <c r="I806" s="891"/>
      <c r="J806" s="891"/>
      <c r="K806" s="891"/>
      <c r="L806" s="891"/>
      <c r="M806" s="1036"/>
      <c r="N806" s="1036"/>
      <c r="O806" s="1036"/>
      <c r="P806" s="1036"/>
      <c r="Q806" s="891"/>
      <c r="R806" s="891"/>
      <c r="S806" s="891"/>
      <c r="T806" s="891"/>
      <c r="U806" s="891"/>
      <c r="V806" s="891"/>
      <c r="W806" s="891"/>
      <c r="X806" s="891"/>
      <c r="Y806" s="891"/>
      <c r="Z806" s="891"/>
      <c r="AA806" s="891"/>
    </row>
    <row r="807" spans="1:27" ht="15.75" customHeight="1">
      <c r="A807" s="891"/>
      <c r="B807" s="891"/>
      <c r="C807" s="891"/>
      <c r="D807" s="891"/>
      <c r="E807" s="891"/>
      <c r="F807" s="891"/>
      <c r="G807" s="891"/>
      <c r="H807" s="891"/>
      <c r="I807" s="891"/>
      <c r="J807" s="891"/>
      <c r="K807" s="891"/>
      <c r="L807" s="891"/>
      <c r="M807" s="1036"/>
      <c r="N807" s="1036"/>
      <c r="O807" s="1036"/>
      <c r="P807" s="1036"/>
      <c r="Q807" s="891"/>
      <c r="R807" s="891"/>
      <c r="S807" s="891"/>
      <c r="T807" s="891"/>
      <c r="U807" s="891"/>
      <c r="V807" s="891"/>
      <c r="W807" s="891"/>
      <c r="X807" s="891"/>
      <c r="Y807" s="891"/>
      <c r="Z807" s="891"/>
      <c r="AA807" s="891"/>
    </row>
    <row r="808" spans="1:27" ht="15.75" customHeight="1">
      <c r="A808" s="891"/>
      <c r="B808" s="891"/>
      <c r="C808" s="891"/>
      <c r="D808" s="891"/>
      <c r="E808" s="891"/>
      <c r="F808" s="891"/>
      <c r="G808" s="891"/>
      <c r="H808" s="891"/>
      <c r="I808" s="891"/>
      <c r="J808" s="891"/>
      <c r="K808" s="891"/>
      <c r="L808" s="891"/>
      <c r="M808" s="1036"/>
      <c r="N808" s="1036"/>
      <c r="O808" s="1036"/>
      <c r="P808" s="1036"/>
      <c r="Q808" s="891"/>
      <c r="R808" s="891"/>
      <c r="S808" s="891"/>
      <c r="T808" s="891"/>
      <c r="U808" s="891"/>
      <c r="V808" s="891"/>
      <c r="W808" s="891"/>
      <c r="X808" s="891"/>
      <c r="Y808" s="891"/>
      <c r="Z808" s="891"/>
      <c r="AA808" s="891"/>
    </row>
    <row r="809" spans="1:27" ht="15.75" customHeight="1">
      <c r="A809" s="891"/>
      <c r="B809" s="891"/>
      <c r="C809" s="891"/>
      <c r="D809" s="891"/>
      <c r="E809" s="891"/>
      <c r="F809" s="891"/>
      <c r="G809" s="891"/>
      <c r="H809" s="891"/>
      <c r="I809" s="891"/>
      <c r="J809" s="891"/>
      <c r="K809" s="891"/>
      <c r="L809" s="891"/>
      <c r="M809" s="1036"/>
      <c r="N809" s="1036"/>
      <c r="O809" s="1036"/>
      <c r="P809" s="1036"/>
      <c r="Q809" s="891"/>
      <c r="R809" s="891"/>
      <c r="S809" s="891"/>
      <c r="T809" s="891"/>
      <c r="U809" s="891"/>
      <c r="V809" s="891"/>
      <c r="W809" s="891"/>
      <c r="X809" s="891"/>
      <c r="Y809" s="891"/>
      <c r="Z809" s="891"/>
      <c r="AA809" s="891"/>
    </row>
    <row r="810" spans="1:27" ht="15.75" customHeight="1">
      <c r="A810" s="891"/>
      <c r="B810" s="891"/>
      <c r="C810" s="891"/>
      <c r="D810" s="891"/>
      <c r="E810" s="891"/>
      <c r="F810" s="891"/>
      <c r="G810" s="891"/>
      <c r="H810" s="891"/>
      <c r="I810" s="891"/>
      <c r="J810" s="891"/>
      <c r="K810" s="891"/>
      <c r="L810" s="891"/>
      <c r="M810" s="1036"/>
      <c r="N810" s="1036"/>
      <c r="O810" s="1036"/>
      <c r="P810" s="1036"/>
      <c r="Q810" s="891"/>
      <c r="R810" s="891"/>
      <c r="S810" s="891"/>
      <c r="T810" s="891"/>
      <c r="U810" s="891"/>
      <c r="V810" s="891"/>
      <c r="W810" s="891"/>
      <c r="X810" s="891"/>
      <c r="Y810" s="891"/>
      <c r="Z810" s="891"/>
      <c r="AA810" s="891"/>
    </row>
    <row r="811" spans="1:27" ht="15.75" customHeight="1">
      <c r="A811" s="891"/>
      <c r="B811" s="891"/>
      <c r="C811" s="891"/>
      <c r="D811" s="891"/>
      <c r="E811" s="891"/>
      <c r="F811" s="891"/>
      <c r="G811" s="891"/>
      <c r="H811" s="891"/>
      <c r="I811" s="891"/>
      <c r="J811" s="891"/>
      <c r="K811" s="891"/>
      <c r="L811" s="891"/>
      <c r="M811" s="1036"/>
      <c r="N811" s="1036"/>
      <c r="O811" s="1036"/>
      <c r="P811" s="1036"/>
      <c r="Q811" s="891"/>
      <c r="R811" s="891"/>
      <c r="S811" s="891"/>
      <c r="T811" s="891"/>
      <c r="U811" s="891"/>
      <c r="V811" s="891"/>
      <c r="W811" s="891"/>
      <c r="X811" s="891"/>
      <c r="Y811" s="891"/>
      <c r="Z811" s="891"/>
      <c r="AA811" s="891"/>
    </row>
    <row r="812" spans="1:27" ht="15.75" customHeight="1">
      <c r="A812" s="891"/>
      <c r="B812" s="891"/>
      <c r="C812" s="891"/>
      <c r="D812" s="891"/>
      <c r="E812" s="891"/>
      <c r="F812" s="891"/>
      <c r="G812" s="891"/>
      <c r="H812" s="891"/>
      <c r="I812" s="891"/>
      <c r="J812" s="891"/>
      <c r="K812" s="891"/>
      <c r="L812" s="891"/>
      <c r="M812" s="1036"/>
      <c r="N812" s="1036"/>
      <c r="O812" s="1036"/>
      <c r="P812" s="1036"/>
      <c r="Q812" s="891"/>
      <c r="R812" s="891"/>
      <c r="S812" s="891"/>
      <c r="T812" s="891"/>
      <c r="U812" s="891"/>
      <c r="V812" s="891"/>
      <c r="W812" s="891"/>
      <c r="X812" s="891"/>
      <c r="Y812" s="891"/>
      <c r="Z812" s="891"/>
      <c r="AA812" s="891"/>
    </row>
    <row r="813" spans="1:27" ht="15.75" customHeight="1">
      <c r="A813" s="891"/>
      <c r="B813" s="891"/>
      <c r="C813" s="891"/>
      <c r="D813" s="891"/>
      <c r="E813" s="891"/>
      <c r="F813" s="891"/>
      <c r="G813" s="891"/>
      <c r="H813" s="891"/>
      <c r="I813" s="891"/>
      <c r="J813" s="891"/>
      <c r="K813" s="891"/>
      <c r="L813" s="891"/>
      <c r="M813" s="1036"/>
      <c r="N813" s="1036"/>
      <c r="O813" s="1036"/>
      <c r="P813" s="1036"/>
      <c r="Q813" s="891"/>
      <c r="R813" s="891"/>
      <c r="S813" s="891"/>
      <c r="T813" s="891"/>
      <c r="U813" s="891"/>
      <c r="V813" s="891"/>
      <c r="W813" s="891"/>
      <c r="X813" s="891"/>
      <c r="Y813" s="891"/>
      <c r="Z813" s="891"/>
      <c r="AA813" s="891"/>
    </row>
    <row r="814" spans="1:27" ht="15.75" customHeight="1">
      <c r="A814" s="891"/>
      <c r="B814" s="891"/>
      <c r="C814" s="891"/>
      <c r="D814" s="891"/>
      <c r="E814" s="891"/>
      <c r="F814" s="891"/>
      <c r="G814" s="891"/>
      <c r="H814" s="891"/>
      <c r="I814" s="891"/>
      <c r="J814" s="891"/>
      <c r="K814" s="891"/>
      <c r="L814" s="891"/>
      <c r="M814" s="1036"/>
      <c r="N814" s="1036"/>
      <c r="O814" s="1036"/>
      <c r="P814" s="1036"/>
      <c r="Q814" s="891"/>
      <c r="R814" s="891"/>
      <c r="S814" s="891"/>
      <c r="T814" s="891"/>
      <c r="U814" s="891"/>
      <c r="V814" s="891"/>
      <c r="W814" s="891"/>
      <c r="X814" s="891"/>
      <c r="Y814" s="891"/>
      <c r="Z814" s="891"/>
      <c r="AA814" s="891"/>
    </row>
    <row r="815" spans="1:27" ht="15.75" customHeight="1">
      <c r="A815" s="891"/>
      <c r="B815" s="891"/>
      <c r="C815" s="891"/>
      <c r="D815" s="891"/>
      <c r="E815" s="891"/>
      <c r="F815" s="891"/>
      <c r="G815" s="891"/>
      <c r="H815" s="891"/>
      <c r="I815" s="891"/>
      <c r="J815" s="891"/>
      <c r="K815" s="891"/>
      <c r="L815" s="891"/>
      <c r="M815" s="1036"/>
      <c r="N815" s="1036"/>
      <c r="O815" s="1036"/>
      <c r="P815" s="1036"/>
      <c r="Q815" s="891"/>
      <c r="R815" s="891"/>
      <c r="S815" s="891"/>
      <c r="T815" s="891"/>
      <c r="U815" s="891"/>
      <c r="V815" s="891"/>
      <c r="W815" s="891"/>
      <c r="X815" s="891"/>
      <c r="Y815" s="891"/>
      <c r="Z815" s="891"/>
      <c r="AA815" s="891"/>
    </row>
    <row r="816" spans="1:27" ht="15.75" customHeight="1">
      <c r="A816" s="891"/>
      <c r="B816" s="891"/>
      <c r="C816" s="891"/>
      <c r="D816" s="891"/>
      <c r="E816" s="891"/>
      <c r="F816" s="891"/>
      <c r="G816" s="891"/>
      <c r="H816" s="891"/>
      <c r="I816" s="891"/>
      <c r="J816" s="891"/>
      <c r="K816" s="891"/>
      <c r="L816" s="891"/>
      <c r="M816" s="1036"/>
      <c r="N816" s="1036"/>
      <c r="O816" s="1036"/>
      <c r="P816" s="1036"/>
      <c r="Q816" s="891"/>
      <c r="R816" s="891"/>
      <c r="S816" s="891"/>
      <c r="T816" s="891"/>
      <c r="U816" s="891"/>
      <c r="V816" s="891"/>
      <c r="W816" s="891"/>
      <c r="X816" s="891"/>
      <c r="Y816" s="891"/>
      <c r="Z816" s="891"/>
      <c r="AA816" s="891"/>
    </row>
    <row r="817" spans="1:27" ht="15.75" customHeight="1">
      <c r="A817" s="891"/>
      <c r="B817" s="891"/>
      <c r="C817" s="891"/>
      <c r="D817" s="891"/>
      <c r="E817" s="891"/>
      <c r="F817" s="891"/>
      <c r="G817" s="891"/>
      <c r="H817" s="891"/>
      <c r="I817" s="891"/>
      <c r="J817" s="891"/>
      <c r="K817" s="891"/>
      <c r="L817" s="891"/>
      <c r="M817" s="1036"/>
      <c r="N817" s="1036"/>
      <c r="O817" s="1036"/>
      <c r="P817" s="1036"/>
      <c r="Q817" s="891"/>
      <c r="R817" s="891"/>
      <c r="S817" s="891"/>
      <c r="T817" s="891"/>
      <c r="U817" s="891"/>
      <c r="V817" s="891"/>
      <c r="W817" s="891"/>
      <c r="X817" s="891"/>
      <c r="Y817" s="891"/>
      <c r="Z817" s="891"/>
      <c r="AA817" s="891"/>
    </row>
    <row r="818" spans="1:27" ht="15.75" customHeight="1">
      <c r="A818" s="891"/>
      <c r="B818" s="891"/>
      <c r="C818" s="891"/>
      <c r="D818" s="891"/>
      <c r="E818" s="891"/>
      <c r="F818" s="891"/>
      <c r="G818" s="891"/>
      <c r="H818" s="891"/>
      <c r="I818" s="891"/>
      <c r="J818" s="891"/>
      <c r="K818" s="891"/>
      <c r="L818" s="891"/>
      <c r="M818" s="1036"/>
      <c r="N818" s="1036"/>
      <c r="O818" s="1036"/>
      <c r="P818" s="1036"/>
      <c r="Q818" s="891"/>
      <c r="R818" s="891"/>
      <c r="S818" s="891"/>
      <c r="T818" s="891"/>
      <c r="U818" s="891"/>
      <c r="V818" s="891"/>
      <c r="W818" s="891"/>
      <c r="X818" s="891"/>
      <c r="Y818" s="891"/>
      <c r="Z818" s="891"/>
      <c r="AA818" s="891"/>
    </row>
    <row r="819" spans="1:27" ht="15.75" customHeight="1">
      <c r="A819" s="891"/>
      <c r="B819" s="891"/>
      <c r="C819" s="891"/>
      <c r="D819" s="891"/>
      <c r="E819" s="891"/>
      <c r="F819" s="891"/>
      <c r="G819" s="891"/>
      <c r="H819" s="891"/>
      <c r="I819" s="891"/>
      <c r="J819" s="891"/>
      <c r="K819" s="891"/>
      <c r="L819" s="891"/>
      <c r="M819" s="1036"/>
      <c r="N819" s="1036"/>
      <c r="O819" s="1036"/>
      <c r="P819" s="1036"/>
      <c r="Q819" s="891"/>
      <c r="R819" s="891"/>
      <c r="S819" s="891"/>
      <c r="T819" s="891"/>
      <c r="U819" s="891"/>
      <c r="V819" s="891"/>
      <c r="W819" s="891"/>
      <c r="X819" s="891"/>
      <c r="Y819" s="891"/>
      <c r="Z819" s="891"/>
      <c r="AA819" s="891"/>
    </row>
    <row r="820" spans="1:27" ht="15.75" customHeight="1">
      <c r="A820" s="891"/>
      <c r="B820" s="891"/>
      <c r="C820" s="891"/>
      <c r="D820" s="891"/>
      <c r="E820" s="891"/>
      <c r="F820" s="891"/>
      <c r="G820" s="891"/>
      <c r="H820" s="891"/>
      <c r="I820" s="891"/>
      <c r="J820" s="891"/>
      <c r="K820" s="891"/>
      <c r="L820" s="891"/>
      <c r="M820" s="1036"/>
      <c r="N820" s="1036"/>
      <c r="O820" s="1036"/>
      <c r="P820" s="1036"/>
      <c r="Q820" s="891"/>
      <c r="R820" s="891"/>
      <c r="S820" s="891"/>
      <c r="T820" s="891"/>
      <c r="U820" s="891"/>
      <c r="V820" s="891"/>
      <c r="W820" s="891"/>
      <c r="X820" s="891"/>
      <c r="Y820" s="891"/>
      <c r="Z820" s="891"/>
      <c r="AA820" s="891"/>
    </row>
    <row r="821" spans="1:27" ht="15.75" customHeight="1">
      <c r="A821" s="891"/>
      <c r="B821" s="891"/>
      <c r="C821" s="891"/>
      <c r="D821" s="891"/>
      <c r="E821" s="891"/>
      <c r="F821" s="891"/>
      <c r="G821" s="891"/>
      <c r="H821" s="891"/>
      <c r="I821" s="891"/>
      <c r="J821" s="891"/>
      <c r="K821" s="891"/>
      <c r="L821" s="891"/>
      <c r="M821" s="1036"/>
      <c r="N821" s="1036"/>
      <c r="O821" s="1036"/>
      <c r="P821" s="1036"/>
      <c r="Q821" s="891"/>
      <c r="R821" s="891"/>
      <c r="S821" s="891"/>
      <c r="T821" s="891"/>
      <c r="U821" s="891"/>
      <c r="V821" s="891"/>
      <c r="W821" s="891"/>
      <c r="X821" s="891"/>
      <c r="Y821" s="891"/>
      <c r="Z821" s="891"/>
      <c r="AA821" s="891"/>
    </row>
    <row r="822" spans="1:27" ht="15.75" customHeight="1">
      <c r="A822" s="891"/>
      <c r="B822" s="891"/>
      <c r="C822" s="891"/>
      <c r="D822" s="891"/>
      <c r="E822" s="891"/>
      <c r="F822" s="891"/>
      <c r="G822" s="891"/>
      <c r="H822" s="891"/>
      <c r="I822" s="891"/>
      <c r="J822" s="891"/>
      <c r="K822" s="891"/>
      <c r="L822" s="891"/>
      <c r="M822" s="1036"/>
      <c r="N822" s="1036"/>
      <c r="O822" s="1036"/>
      <c r="P822" s="1036"/>
      <c r="Q822" s="891"/>
      <c r="R822" s="891"/>
      <c r="S822" s="891"/>
      <c r="T822" s="891"/>
      <c r="U822" s="891"/>
      <c r="V822" s="891"/>
      <c r="W822" s="891"/>
      <c r="X822" s="891"/>
      <c r="Y822" s="891"/>
      <c r="Z822" s="891"/>
      <c r="AA822" s="891"/>
    </row>
    <row r="823" spans="1:27" ht="15.75" customHeight="1">
      <c r="A823" s="891"/>
      <c r="B823" s="891"/>
      <c r="C823" s="891"/>
      <c r="D823" s="891"/>
      <c r="E823" s="891"/>
      <c r="F823" s="891"/>
      <c r="G823" s="891"/>
      <c r="H823" s="891"/>
      <c r="I823" s="891"/>
      <c r="J823" s="891"/>
      <c r="K823" s="891"/>
      <c r="L823" s="891"/>
      <c r="M823" s="1036"/>
      <c r="N823" s="1036"/>
      <c r="O823" s="1036"/>
      <c r="P823" s="1036"/>
      <c r="Q823" s="891"/>
      <c r="R823" s="891"/>
      <c r="S823" s="891"/>
      <c r="T823" s="891"/>
      <c r="U823" s="891"/>
      <c r="V823" s="891"/>
      <c r="W823" s="891"/>
      <c r="X823" s="891"/>
      <c r="Y823" s="891"/>
      <c r="Z823" s="891"/>
      <c r="AA823" s="891"/>
    </row>
    <row r="824" spans="1:27" ht="15.75" customHeight="1">
      <c r="A824" s="891"/>
      <c r="B824" s="891"/>
      <c r="C824" s="891"/>
      <c r="D824" s="891"/>
      <c r="E824" s="891"/>
      <c r="F824" s="891"/>
      <c r="G824" s="891"/>
      <c r="H824" s="891"/>
      <c r="I824" s="891"/>
      <c r="J824" s="891"/>
      <c r="K824" s="891"/>
      <c r="L824" s="891"/>
      <c r="M824" s="1036"/>
      <c r="N824" s="1036"/>
      <c r="O824" s="1036"/>
      <c r="P824" s="1036"/>
      <c r="Q824" s="891"/>
      <c r="R824" s="891"/>
      <c r="S824" s="891"/>
      <c r="T824" s="891"/>
      <c r="U824" s="891"/>
      <c r="V824" s="891"/>
      <c r="W824" s="891"/>
      <c r="X824" s="891"/>
      <c r="Y824" s="891"/>
      <c r="Z824" s="891"/>
      <c r="AA824" s="891"/>
    </row>
    <row r="825" spans="1:27" ht="15.75" customHeight="1">
      <c r="A825" s="891"/>
      <c r="B825" s="891"/>
      <c r="C825" s="891"/>
      <c r="D825" s="891"/>
      <c r="E825" s="891"/>
      <c r="F825" s="891"/>
      <c r="G825" s="891"/>
      <c r="H825" s="891"/>
      <c r="I825" s="891"/>
      <c r="J825" s="891"/>
      <c r="K825" s="891"/>
      <c r="L825" s="891"/>
      <c r="M825" s="1036"/>
      <c r="N825" s="1036"/>
      <c r="O825" s="1036"/>
      <c r="P825" s="1036"/>
      <c r="Q825" s="891"/>
      <c r="R825" s="891"/>
      <c r="S825" s="891"/>
      <c r="T825" s="891"/>
      <c r="U825" s="891"/>
      <c r="V825" s="891"/>
      <c r="W825" s="891"/>
      <c r="X825" s="891"/>
      <c r="Y825" s="891"/>
      <c r="Z825" s="891"/>
      <c r="AA825" s="891"/>
    </row>
    <row r="826" spans="1:27" ht="15.75" customHeight="1">
      <c r="A826" s="891"/>
      <c r="B826" s="891"/>
      <c r="C826" s="891"/>
      <c r="D826" s="891"/>
      <c r="E826" s="891"/>
      <c r="F826" s="891"/>
      <c r="G826" s="891"/>
      <c r="H826" s="891"/>
      <c r="I826" s="891"/>
      <c r="J826" s="891"/>
      <c r="K826" s="891"/>
      <c r="L826" s="891"/>
      <c r="M826" s="1036"/>
      <c r="N826" s="1036"/>
      <c r="O826" s="1036"/>
      <c r="P826" s="1036"/>
      <c r="Q826" s="891"/>
      <c r="R826" s="891"/>
      <c r="S826" s="891"/>
      <c r="T826" s="891"/>
      <c r="U826" s="891"/>
      <c r="V826" s="891"/>
      <c r="W826" s="891"/>
      <c r="X826" s="891"/>
      <c r="Y826" s="891"/>
      <c r="Z826" s="891"/>
      <c r="AA826" s="891"/>
    </row>
    <row r="827" spans="1:27" ht="15.75" customHeight="1">
      <c r="A827" s="891"/>
      <c r="B827" s="891"/>
      <c r="C827" s="891"/>
      <c r="D827" s="891"/>
      <c r="E827" s="891"/>
      <c r="F827" s="891"/>
      <c r="G827" s="891"/>
      <c r="H827" s="891"/>
      <c r="I827" s="891"/>
      <c r="J827" s="891"/>
      <c r="K827" s="891"/>
      <c r="L827" s="891"/>
      <c r="M827" s="1036"/>
      <c r="N827" s="1036"/>
      <c r="O827" s="1036"/>
      <c r="P827" s="1036"/>
      <c r="Q827" s="891"/>
      <c r="R827" s="891"/>
      <c r="S827" s="891"/>
      <c r="T827" s="891"/>
      <c r="U827" s="891"/>
      <c r="V827" s="891"/>
      <c r="W827" s="891"/>
      <c r="X827" s="891"/>
      <c r="Y827" s="891"/>
      <c r="Z827" s="891"/>
      <c r="AA827" s="891"/>
    </row>
    <row r="828" spans="1:27" ht="15.75" customHeight="1">
      <c r="A828" s="891"/>
      <c r="B828" s="891"/>
      <c r="C828" s="891"/>
      <c r="D828" s="891"/>
      <c r="E828" s="891"/>
      <c r="F828" s="891"/>
      <c r="G828" s="891"/>
      <c r="H828" s="891"/>
      <c r="I828" s="891"/>
      <c r="J828" s="891"/>
      <c r="K828" s="891"/>
      <c r="L828" s="891"/>
      <c r="M828" s="1036"/>
      <c r="N828" s="1036"/>
      <c r="O828" s="1036"/>
      <c r="P828" s="1036"/>
      <c r="Q828" s="891"/>
      <c r="R828" s="891"/>
      <c r="S828" s="891"/>
      <c r="T828" s="891"/>
      <c r="U828" s="891"/>
      <c r="V828" s="891"/>
      <c r="W828" s="891"/>
      <c r="X828" s="891"/>
      <c r="Y828" s="891"/>
      <c r="Z828" s="891"/>
      <c r="AA828" s="891"/>
    </row>
    <row r="829" spans="1:27" ht="15.75" customHeight="1">
      <c r="A829" s="891"/>
      <c r="B829" s="891"/>
      <c r="C829" s="891"/>
      <c r="D829" s="891"/>
      <c r="E829" s="891"/>
      <c r="F829" s="891"/>
      <c r="G829" s="891"/>
      <c r="H829" s="891"/>
      <c r="I829" s="891"/>
      <c r="J829" s="891"/>
      <c r="K829" s="891"/>
      <c r="L829" s="891"/>
      <c r="M829" s="1036"/>
      <c r="N829" s="1036"/>
      <c r="O829" s="1036"/>
      <c r="P829" s="1036"/>
      <c r="Q829" s="891"/>
      <c r="R829" s="891"/>
      <c r="S829" s="891"/>
      <c r="T829" s="891"/>
      <c r="U829" s="891"/>
      <c r="V829" s="891"/>
      <c r="W829" s="891"/>
      <c r="X829" s="891"/>
      <c r="Y829" s="891"/>
      <c r="Z829" s="891"/>
      <c r="AA829" s="891"/>
    </row>
    <row r="830" spans="1:27" ht="15.75" customHeight="1">
      <c r="A830" s="891"/>
      <c r="B830" s="891"/>
      <c r="C830" s="891"/>
      <c r="D830" s="891"/>
      <c r="E830" s="891"/>
      <c r="F830" s="891"/>
      <c r="G830" s="891"/>
      <c r="H830" s="891"/>
      <c r="I830" s="891"/>
      <c r="J830" s="891"/>
      <c r="K830" s="891"/>
      <c r="L830" s="891"/>
      <c r="M830" s="1036"/>
      <c r="N830" s="1036"/>
      <c r="O830" s="1036"/>
      <c r="P830" s="1036"/>
      <c r="Q830" s="891"/>
      <c r="R830" s="891"/>
      <c r="S830" s="891"/>
      <c r="T830" s="891"/>
      <c r="U830" s="891"/>
      <c r="V830" s="891"/>
      <c r="W830" s="891"/>
      <c r="X830" s="891"/>
      <c r="Y830" s="891"/>
      <c r="Z830" s="891"/>
      <c r="AA830" s="891"/>
    </row>
    <row r="831" spans="1:27" ht="15.75" customHeight="1">
      <c r="A831" s="891"/>
      <c r="B831" s="891"/>
      <c r="C831" s="891"/>
      <c r="D831" s="891"/>
      <c r="E831" s="891"/>
      <c r="F831" s="891"/>
      <c r="G831" s="891"/>
      <c r="H831" s="891"/>
      <c r="I831" s="891"/>
      <c r="J831" s="891"/>
      <c r="K831" s="891"/>
      <c r="L831" s="891"/>
      <c r="M831" s="1036"/>
      <c r="N831" s="1036"/>
      <c r="O831" s="1036"/>
      <c r="P831" s="1036"/>
      <c r="Q831" s="891"/>
      <c r="R831" s="891"/>
      <c r="S831" s="891"/>
      <c r="T831" s="891"/>
      <c r="U831" s="891"/>
      <c r="V831" s="891"/>
      <c r="W831" s="891"/>
      <c r="X831" s="891"/>
      <c r="Y831" s="891"/>
      <c r="Z831" s="891"/>
      <c r="AA831" s="891"/>
    </row>
    <row r="832" spans="1:27" ht="15.75" customHeight="1">
      <c r="A832" s="891"/>
      <c r="B832" s="891"/>
      <c r="C832" s="891"/>
      <c r="D832" s="891"/>
      <c r="E832" s="891"/>
      <c r="F832" s="891"/>
      <c r="G832" s="891"/>
      <c r="H832" s="891"/>
      <c r="I832" s="891"/>
      <c r="J832" s="891"/>
      <c r="K832" s="891"/>
      <c r="L832" s="891"/>
      <c r="M832" s="1036"/>
      <c r="N832" s="1036"/>
      <c r="O832" s="1036"/>
      <c r="P832" s="1036"/>
      <c r="Q832" s="891"/>
      <c r="R832" s="891"/>
      <c r="S832" s="891"/>
      <c r="T832" s="891"/>
      <c r="U832" s="891"/>
      <c r="V832" s="891"/>
      <c r="W832" s="891"/>
      <c r="X832" s="891"/>
      <c r="Y832" s="891"/>
      <c r="Z832" s="891"/>
      <c r="AA832" s="891"/>
    </row>
    <row r="833" spans="1:27" ht="15.75" customHeight="1">
      <c r="A833" s="891"/>
      <c r="B833" s="891"/>
      <c r="C833" s="891"/>
      <c r="D833" s="891"/>
      <c r="E833" s="891"/>
      <c r="F833" s="891"/>
      <c r="G833" s="891"/>
      <c r="H833" s="891"/>
      <c r="I833" s="891"/>
      <c r="J833" s="891"/>
      <c r="K833" s="891"/>
      <c r="L833" s="891"/>
      <c r="M833" s="1036"/>
      <c r="N833" s="1036"/>
      <c r="O833" s="1036"/>
      <c r="P833" s="1036"/>
      <c r="Q833" s="891"/>
      <c r="R833" s="891"/>
      <c r="S833" s="891"/>
      <c r="T833" s="891"/>
      <c r="U833" s="891"/>
      <c r="V833" s="891"/>
      <c r="W833" s="891"/>
      <c r="X833" s="891"/>
      <c r="Y833" s="891"/>
      <c r="Z833" s="891"/>
      <c r="AA833" s="891"/>
    </row>
    <row r="834" spans="1:27" ht="15.75" customHeight="1">
      <c r="A834" s="891"/>
      <c r="B834" s="891"/>
      <c r="C834" s="891"/>
      <c r="D834" s="891"/>
      <c r="E834" s="891"/>
      <c r="F834" s="891"/>
      <c r="G834" s="891"/>
      <c r="H834" s="891"/>
      <c r="I834" s="891"/>
      <c r="J834" s="891"/>
      <c r="K834" s="891"/>
      <c r="L834" s="891"/>
      <c r="M834" s="1036"/>
      <c r="N834" s="1036"/>
      <c r="O834" s="1036"/>
      <c r="P834" s="1036"/>
      <c r="Q834" s="891"/>
      <c r="R834" s="891"/>
      <c r="S834" s="891"/>
      <c r="T834" s="891"/>
      <c r="U834" s="891"/>
      <c r="V834" s="891"/>
      <c r="W834" s="891"/>
      <c r="X834" s="891"/>
      <c r="Y834" s="891"/>
      <c r="Z834" s="891"/>
      <c r="AA834" s="891"/>
    </row>
    <row r="835" spans="1:27" ht="15.75" customHeight="1">
      <c r="A835" s="891"/>
      <c r="B835" s="891"/>
      <c r="C835" s="891"/>
      <c r="D835" s="891"/>
      <c r="E835" s="891"/>
      <c r="F835" s="891"/>
      <c r="G835" s="891"/>
      <c r="H835" s="891"/>
      <c r="I835" s="891"/>
      <c r="J835" s="891"/>
      <c r="K835" s="891"/>
      <c r="L835" s="891"/>
      <c r="M835" s="1036"/>
      <c r="N835" s="1036"/>
      <c r="O835" s="1036"/>
      <c r="P835" s="1036"/>
      <c r="Q835" s="891"/>
      <c r="R835" s="891"/>
      <c r="S835" s="891"/>
      <c r="T835" s="891"/>
      <c r="U835" s="891"/>
      <c r="V835" s="891"/>
      <c r="W835" s="891"/>
      <c r="X835" s="891"/>
      <c r="Y835" s="891"/>
      <c r="Z835" s="891"/>
      <c r="AA835" s="891"/>
    </row>
    <row r="836" spans="1:27" ht="15.75" customHeight="1">
      <c r="A836" s="891"/>
      <c r="B836" s="891"/>
      <c r="C836" s="891"/>
      <c r="D836" s="891"/>
      <c r="E836" s="891"/>
      <c r="F836" s="891"/>
      <c r="G836" s="891"/>
      <c r="H836" s="891"/>
      <c r="I836" s="891"/>
      <c r="J836" s="891"/>
      <c r="K836" s="891"/>
      <c r="L836" s="891"/>
      <c r="M836" s="1036"/>
      <c r="N836" s="1036"/>
      <c r="O836" s="1036"/>
      <c r="P836" s="1036"/>
      <c r="Q836" s="891"/>
      <c r="R836" s="891"/>
      <c r="S836" s="891"/>
      <c r="T836" s="891"/>
      <c r="U836" s="891"/>
      <c r="V836" s="891"/>
      <c r="W836" s="891"/>
      <c r="X836" s="891"/>
      <c r="Y836" s="891"/>
      <c r="Z836" s="891"/>
      <c r="AA836" s="891"/>
    </row>
    <row r="837" spans="1:27" ht="15.75" customHeight="1">
      <c r="A837" s="891"/>
      <c r="B837" s="891"/>
      <c r="C837" s="891"/>
      <c r="D837" s="891"/>
      <c r="E837" s="891"/>
      <c r="F837" s="891"/>
      <c r="G837" s="891"/>
      <c r="H837" s="891"/>
      <c r="I837" s="891"/>
      <c r="J837" s="891"/>
      <c r="K837" s="891"/>
      <c r="L837" s="891"/>
      <c r="M837" s="1036"/>
      <c r="N837" s="1036"/>
      <c r="O837" s="1036"/>
      <c r="P837" s="1036"/>
      <c r="Q837" s="891"/>
      <c r="R837" s="891"/>
      <c r="S837" s="891"/>
      <c r="T837" s="891"/>
      <c r="U837" s="891"/>
      <c r="V837" s="891"/>
      <c r="W837" s="891"/>
      <c r="X837" s="891"/>
      <c r="Y837" s="891"/>
      <c r="Z837" s="891"/>
      <c r="AA837" s="891"/>
    </row>
    <row r="838" spans="1:27" ht="15.75" customHeight="1">
      <c r="A838" s="891"/>
      <c r="B838" s="891"/>
      <c r="C838" s="891"/>
      <c r="D838" s="891"/>
      <c r="E838" s="891"/>
      <c r="F838" s="891"/>
      <c r="G838" s="891"/>
      <c r="H838" s="891"/>
      <c r="I838" s="891"/>
      <c r="J838" s="891"/>
      <c r="K838" s="891"/>
      <c r="L838" s="891"/>
      <c r="M838" s="1036"/>
      <c r="N838" s="1036"/>
      <c r="O838" s="1036"/>
      <c r="P838" s="1036"/>
      <c r="Q838" s="891"/>
      <c r="R838" s="891"/>
      <c r="S838" s="891"/>
      <c r="T838" s="891"/>
      <c r="U838" s="891"/>
      <c r="V838" s="891"/>
      <c r="W838" s="891"/>
      <c r="X838" s="891"/>
      <c r="Y838" s="891"/>
      <c r="Z838" s="891"/>
      <c r="AA838" s="891"/>
    </row>
    <row r="839" spans="1:27" ht="15.75" customHeight="1">
      <c r="A839" s="891"/>
      <c r="B839" s="891"/>
      <c r="C839" s="891"/>
      <c r="D839" s="891"/>
      <c r="E839" s="891"/>
      <c r="F839" s="891"/>
      <c r="G839" s="891"/>
      <c r="H839" s="891"/>
      <c r="I839" s="891"/>
      <c r="J839" s="891"/>
      <c r="K839" s="891"/>
      <c r="L839" s="891"/>
      <c r="M839" s="1036"/>
      <c r="N839" s="1036"/>
      <c r="O839" s="1036"/>
      <c r="P839" s="1036"/>
      <c r="Q839" s="891"/>
      <c r="R839" s="891"/>
      <c r="S839" s="891"/>
      <c r="T839" s="891"/>
      <c r="U839" s="891"/>
      <c r="V839" s="891"/>
      <c r="W839" s="891"/>
      <c r="X839" s="891"/>
      <c r="Y839" s="891"/>
      <c r="Z839" s="891"/>
      <c r="AA839" s="891"/>
    </row>
    <row r="840" spans="1:27" ht="15.75" customHeight="1">
      <c r="A840" s="891"/>
      <c r="B840" s="891"/>
      <c r="C840" s="891"/>
      <c r="D840" s="891"/>
      <c r="E840" s="891"/>
      <c r="F840" s="891"/>
      <c r="G840" s="891"/>
      <c r="H840" s="891"/>
      <c r="I840" s="891"/>
      <c r="J840" s="891"/>
      <c r="K840" s="891"/>
      <c r="L840" s="891"/>
      <c r="M840" s="1036"/>
      <c r="N840" s="1036"/>
      <c r="O840" s="1036"/>
      <c r="P840" s="1036"/>
      <c r="Q840" s="891"/>
      <c r="R840" s="891"/>
      <c r="S840" s="891"/>
      <c r="T840" s="891"/>
      <c r="U840" s="891"/>
      <c r="V840" s="891"/>
      <c r="W840" s="891"/>
      <c r="X840" s="891"/>
      <c r="Y840" s="891"/>
      <c r="Z840" s="891"/>
      <c r="AA840" s="891"/>
    </row>
    <row r="841" spans="1:27" ht="15.75" customHeight="1">
      <c r="A841" s="891"/>
      <c r="B841" s="891"/>
      <c r="C841" s="891"/>
      <c r="D841" s="891"/>
      <c r="E841" s="891"/>
      <c r="F841" s="891"/>
      <c r="G841" s="891"/>
      <c r="H841" s="891"/>
      <c r="I841" s="891"/>
      <c r="J841" s="891"/>
      <c r="K841" s="891"/>
      <c r="L841" s="891"/>
      <c r="M841" s="1036"/>
      <c r="N841" s="1036"/>
      <c r="O841" s="1036"/>
      <c r="P841" s="1036"/>
      <c r="Q841" s="891"/>
      <c r="R841" s="891"/>
      <c r="S841" s="891"/>
      <c r="T841" s="891"/>
      <c r="U841" s="891"/>
      <c r="V841" s="891"/>
      <c r="W841" s="891"/>
      <c r="X841" s="891"/>
      <c r="Y841" s="891"/>
      <c r="Z841" s="891"/>
      <c r="AA841" s="891"/>
    </row>
    <row r="842" spans="1:27" ht="15.75" customHeight="1">
      <c r="A842" s="891"/>
      <c r="B842" s="891"/>
      <c r="C842" s="891"/>
      <c r="D842" s="891"/>
      <c r="E842" s="891"/>
      <c r="F842" s="891"/>
      <c r="G842" s="891"/>
      <c r="H842" s="891"/>
      <c r="I842" s="891"/>
      <c r="J842" s="891"/>
      <c r="K842" s="891"/>
      <c r="L842" s="891"/>
      <c r="M842" s="1036"/>
      <c r="N842" s="1036"/>
      <c r="O842" s="1036"/>
      <c r="P842" s="1036"/>
      <c r="Q842" s="891"/>
      <c r="R842" s="891"/>
      <c r="S842" s="891"/>
      <c r="T842" s="891"/>
      <c r="U842" s="891"/>
      <c r="V842" s="891"/>
      <c r="W842" s="891"/>
      <c r="X842" s="891"/>
      <c r="Y842" s="891"/>
      <c r="Z842" s="891"/>
      <c r="AA842" s="891"/>
    </row>
    <row r="843" spans="1:27" ht="15.75" customHeight="1">
      <c r="A843" s="891"/>
      <c r="B843" s="891"/>
      <c r="C843" s="891"/>
      <c r="D843" s="891"/>
      <c r="E843" s="891"/>
      <c r="F843" s="891"/>
      <c r="G843" s="891"/>
      <c r="H843" s="891"/>
      <c r="I843" s="891"/>
      <c r="J843" s="891"/>
      <c r="K843" s="891"/>
      <c r="L843" s="891"/>
      <c r="M843" s="1036"/>
      <c r="N843" s="1036"/>
      <c r="O843" s="1036"/>
      <c r="P843" s="1036"/>
      <c r="Q843" s="891"/>
      <c r="R843" s="891"/>
      <c r="S843" s="891"/>
      <c r="T843" s="891"/>
      <c r="U843" s="891"/>
      <c r="V843" s="891"/>
      <c r="W843" s="891"/>
      <c r="X843" s="891"/>
      <c r="Y843" s="891"/>
      <c r="Z843" s="891"/>
      <c r="AA843" s="891"/>
    </row>
    <row r="844" spans="1:27" ht="15.75" customHeight="1">
      <c r="A844" s="891"/>
      <c r="B844" s="891"/>
      <c r="C844" s="891"/>
      <c r="D844" s="891"/>
      <c r="E844" s="891"/>
      <c r="F844" s="891"/>
      <c r="G844" s="891"/>
      <c r="H844" s="891"/>
      <c r="I844" s="891"/>
      <c r="J844" s="891"/>
      <c r="K844" s="891"/>
      <c r="L844" s="891"/>
      <c r="M844" s="1036"/>
      <c r="N844" s="1036"/>
      <c r="O844" s="1036"/>
      <c r="P844" s="1036"/>
      <c r="Q844" s="891"/>
      <c r="R844" s="891"/>
      <c r="S844" s="891"/>
      <c r="T844" s="891"/>
      <c r="U844" s="891"/>
      <c r="V844" s="891"/>
      <c r="W844" s="891"/>
      <c r="X844" s="891"/>
      <c r="Y844" s="891"/>
      <c r="Z844" s="891"/>
      <c r="AA844" s="891"/>
    </row>
    <row r="845" spans="1:27" ht="15.75" customHeight="1">
      <c r="A845" s="891"/>
      <c r="B845" s="891"/>
      <c r="C845" s="891"/>
      <c r="D845" s="891"/>
      <c r="E845" s="891"/>
      <c r="F845" s="891"/>
      <c r="G845" s="891"/>
      <c r="H845" s="891"/>
      <c r="I845" s="891"/>
      <c r="J845" s="891"/>
      <c r="K845" s="891"/>
      <c r="L845" s="891"/>
      <c r="M845" s="1036"/>
      <c r="N845" s="1036"/>
      <c r="O845" s="1036"/>
      <c r="P845" s="1036"/>
      <c r="Q845" s="891"/>
      <c r="R845" s="891"/>
      <c r="S845" s="891"/>
      <c r="T845" s="891"/>
      <c r="U845" s="891"/>
      <c r="V845" s="891"/>
      <c r="W845" s="891"/>
      <c r="X845" s="891"/>
      <c r="Y845" s="891"/>
      <c r="Z845" s="891"/>
      <c r="AA845" s="891"/>
    </row>
    <row r="846" spans="1:27" ht="15.75" customHeight="1">
      <c r="A846" s="891"/>
      <c r="B846" s="891"/>
      <c r="C846" s="891"/>
      <c r="D846" s="891"/>
      <c r="E846" s="891"/>
      <c r="F846" s="891"/>
      <c r="G846" s="891"/>
      <c r="H846" s="891"/>
      <c r="I846" s="891"/>
      <c r="J846" s="891"/>
      <c r="K846" s="891"/>
      <c r="L846" s="891"/>
      <c r="M846" s="1036"/>
      <c r="N846" s="1036"/>
      <c r="O846" s="1036"/>
      <c r="P846" s="1036"/>
      <c r="Q846" s="891"/>
      <c r="R846" s="891"/>
      <c r="S846" s="891"/>
      <c r="T846" s="891"/>
      <c r="U846" s="891"/>
      <c r="V846" s="891"/>
      <c r="W846" s="891"/>
      <c r="X846" s="891"/>
      <c r="Y846" s="891"/>
      <c r="Z846" s="891"/>
      <c r="AA846" s="891"/>
    </row>
    <row r="847" spans="1:27" ht="15.75" customHeight="1">
      <c r="A847" s="891"/>
      <c r="B847" s="891"/>
      <c r="C847" s="891"/>
      <c r="D847" s="891"/>
      <c r="E847" s="891"/>
      <c r="F847" s="891"/>
      <c r="G847" s="891"/>
      <c r="H847" s="891"/>
      <c r="I847" s="891"/>
      <c r="J847" s="891"/>
      <c r="K847" s="891"/>
      <c r="L847" s="891"/>
      <c r="M847" s="1036"/>
      <c r="N847" s="1036"/>
      <c r="O847" s="1036"/>
      <c r="P847" s="1036"/>
      <c r="Q847" s="891"/>
      <c r="R847" s="891"/>
      <c r="S847" s="891"/>
      <c r="T847" s="891"/>
      <c r="U847" s="891"/>
      <c r="V847" s="891"/>
      <c r="W847" s="891"/>
      <c r="X847" s="891"/>
      <c r="Y847" s="891"/>
      <c r="Z847" s="891"/>
      <c r="AA847" s="891"/>
    </row>
    <row r="848" spans="1:27" ht="15.75" customHeight="1">
      <c r="A848" s="891"/>
      <c r="B848" s="891"/>
      <c r="C848" s="891"/>
      <c r="D848" s="891"/>
      <c r="E848" s="891"/>
      <c r="F848" s="891"/>
      <c r="G848" s="891"/>
      <c r="H848" s="891"/>
      <c r="I848" s="891"/>
      <c r="J848" s="891"/>
      <c r="K848" s="891"/>
      <c r="L848" s="891"/>
      <c r="M848" s="1036"/>
      <c r="N848" s="1036"/>
      <c r="O848" s="1036"/>
      <c r="P848" s="1036"/>
      <c r="Q848" s="891"/>
      <c r="R848" s="891"/>
      <c r="S848" s="891"/>
      <c r="T848" s="891"/>
      <c r="U848" s="891"/>
      <c r="V848" s="891"/>
      <c r="W848" s="891"/>
      <c r="X848" s="891"/>
      <c r="Y848" s="891"/>
      <c r="Z848" s="891"/>
      <c r="AA848" s="891"/>
    </row>
    <row r="849" spans="1:27" ht="15.75" customHeight="1">
      <c r="A849" s="891"/>
      <c r="B849" s="891"/>
      <c r="C849" s="891"/>
      <c r="D849" s="891"/>
      <c r="E849" s="891"/>
      <c r="F849" s="891"/>
      <c r="G849" s="891"/>
      <c r="H849" s="891"/>
      <c r="I849" s="891"/>
      <c r="J849" s="891"/>
      <c r="K849" s="891"/>
      <c r="L849" s="891"/>
      <c r="M849" s="1036"/>
      <c r="N849" s="1036"/>
      <c r="O849" s="1036"/>
      <c r="P849" s="1036"/>
      <c r="Q849" s="891"/>
      <c r="R849" s="891"/>
      <c r="S849" s="891"/>
      <c r="T849" s="891"/>
      <c r="U849" s="891"/>
      <c r="V849" s="891"/>
      <c r="W849" s="891"/>
      <c r="X849" s="891"/>
      <c r="Y849" s="891"/>
      <c r="Z849" s="891"/>
      <c r="AA849" s="891"/>
    </row>
    <row r="850" spans="1:27" ht="15.75" customHeight="1">
      <c r="A850" s="891"/>
      <c r="B850" s="891"/>
      <c r="C850" s="891"/>
      <c r="D850" s="891"/>
      <c r="E850" s="891"/>
      <c r="F850" s="891"/>
      <c r="G850" s="891"/>
      <c r="H850" s="891"/>
      <c r="I850" s="891"/>
      <c r="J850" s="891"/>
      <c r="K850" s="891"/>
      <c r="L850" s="891"/>
      <c r="M850" s="1036"/>
      <c r="N850" s="1036"/>
      <c r="O850" s="1036"/>
      <c r="P850" s="1036"/>
      <c r="Q850" s="891"/>
      <c r="R850" s="891"/>
      <c r="S850" s="891"/>
      <c r="T850" s="891"/>
      <c r="U850" s="891"/>
      <c r="V850" s="891"/>
      <c r="W850" s="891"/>
      <c r="X850" s="891"/>
      <c r="Y850" s="891"/>
      <c r="Z850" s="891"/>
      <c r="AA850" s="891"/>
    </row>
    <row r="851" spans="1:27" ht="15.75" customHeight="1">
      <c r="A851" s="891"/>
      <c r="B851" s="891"/>
      <c r="C851" s="891"/>
      <c r="D851" s="891"/>
      <c r="E851" s="891"/>
      <c r="F851" s="891"/>
      <c r="G851" s="891"/>
      <c r="H851" s="891"/>
      <c r="I851" s="891"/>
      <c r="J851" s="891"/>
      <c r="K851" s="891"/>
      <c r="L851" s="891"/>
      <c r="M851" s="1036"/>
      <c r="N851" s="1036"/>
      <c r="O851" s="1036"/>
      <c r="P851" s="1036"/>
      <c r="Q851" s="891"/>
      <c r="R851" s="891"/>
      <c r="S851" s="891"/>
      <c r="T851" s="891"/>
      <c r="U851" s="891"/>
      <c r="V851" s="891"/>
      <c r="W851" s="891"/>
      <c r="X851" s="891"/>
      <c r="Y851" s="891"/>
      <c r="Z851" s="891"/>
      <c r="AA851" s="891"/>
    </row>
    <row r="852" spans="1:27" ht="15.75" customHeight="1">
      <c r="A852" s="891"/>
      <c r="B852" s="891"/>
      <c r="C852" s="891"/>
      <c r="D852" s="891"/>
      <c r="E852" s="891"/>
      <c r="F852" s="891"/>
      <c r="G852" s="891"/>
      <c r="H852" s="891"/>
      <c r="I852" s="891"/>
      <c r="J852" s="891"/>
      <c r="K852" s="891"/>
      <c r="L852" s="891"/>
      <c r="M852" s="1036"/>
      <c r="N852" s="1036"/>
      <c r="O852" s="1036"/>
      <c r="P852" s="1036"/>
      <c r="Q852" s="891"/>
      <c r="R852" s="891"/>
      <c r="S852" s="891"/>
      <c r="T852" s="891"/>
      <c r="U852" s="891"/>
      <c r="V852" s="891"/>
      <c r="W852" s="891"/>
      <c r="X852" s="891"/>
      <c r="Y852" s="891"/>
      <c r="Z852" s="891"/>
      <c r="AA852" s="891"/>
    </row>
    <row r="853" spans="1:27" ht="15.75" customHeight="1">
      <c r="A853" s="891"/>
      <c r="B853" s="891"/>
      <c r="C853" s="891"/>
      <c r="D853" s="891"/>
      <c r="E853" s="891"/>
      <c r="F853" s="891"/>
      <c r="G853" s="891"/>
      <c r="H853" s="891"/>
      <c r="I853" s="891"/>
      <c r="J853" s="891"/>
      <c r="K853" s="891"/>
      <c r="L853" s="891"/>
      <c r="M853" s="1036"/>
      <c r="N853" s="1036"/>
      <c r="O853" s="1036"/>
      <c r="P853" s="1036"/>
      <c r="Q853" s="891"/>
      <c r="R853" s="891"/>
      <c r="S853" s="891"/>
      <c r="T853" s="891"/>
      <c r="U853" s="891"/>
      <c r="V853" s="891"/>
      <c r="W853" s="891"/>
      <c r="X853" s="891"/>
      <c r="Y853" s="891"/>
      <c r="Z853" s="891"/>
      <c r="AA853" s="891"/>
    </row>
    <row r="854" spans="1:27" ht="15.75" customHeight="1">
      <c r="A854" s="891"/>
      <c r="B854" s="891"/>
      <c r="C854" s="891"/>
      <c r="D854" s="891"/>
      <c r="E854" s="891"/>
      <c r="F854" s="891"/>
      <c r="G854" s="891"/>
      <c r="H854" s="891"/>
      <c r="I854" s="891"/>
      <c r="J854" s="891"/>
      <c r="K854" s="891"/>
      <c r="L854" s="891"/>
      <c r="M854" s="1036"/>
      <c r="N854" s="1036"/>
      <c r="O854" s="1036"/>
      <c r="P854" s="1036"/>
      <c r="Q854" s="891"/>
      <c r="R854" s="891"/>
      <c r="S854" s="891"/>
      <c r="T854" s="891"/>
      <c r="U854" s="891"/>
      <c r="V854" s="891"/>
      <c r="W854" s="891"/>
      <c r="X854" s="891"/>
      <c r="Y854" s="891"/>
      <c r="Z854" s="891"/>
      <c r="AA854" s="891"/>
    </row>
    <row r="855" spans="1:27" ht="15.75" customHeight="1">
      <c r="A855" s="891"/>
      <c r="B855" s="891"/>
      <c r="C855" s="891"/>
      <c r="D855" s="891"/>
      <c r="E855" s="891"/>
      <c r="F855" s="891"/>
      <c r="G855" s="891"/>
      <c r="H855" s="891"/>
      <c r="I855" s="891"/>
      <c r="J855" s="891"/>
      <c r="K855" s="891"/>
      <c r="L855" s="891"/>
      <c r="M855" s="1036"/>
      <c r="N855" s="1036"/>
      <c r="O855" s="1036"/>
      <c r="P855" s="1036"/>
      <c r="Q855" s="891"/>
      <c r="R855" s="891"/>
      <c r="S855" s="891"/>
      <c r="T855" s="891"/>
      <c r="U855" s="891"/>
      <c r="V855" s="891"/>
      <c r="W855" s="891"/>
      <c r="X855" s="891"/>
      <c r="Y855" s="891"/>
      <c r="Z855" s="891"/>
      <c r="AA855" s="891"/>
    </row>
    <row r="856" spans="1:27" ht="15.75" customHeight="1">
      <c r="A856" s="891"/>
      <c r="B856" s="891"/>
      <c r="C856" s="891"/>
      <c r="D856" s="891"/>
      <c r="E856" s="891"/>
      <c r="F856" s="891"/>
      <c r="G856" s="891"/>
      <c r="H856" s="891"/>
      <c r="I856" s="891"/>
      <c r="J856" s="891"/>
      <c r="K856" s="891"/>
      <c r="L856" s="891"/>
      <c r="M856" s="1036"/>
      <c r="N856" s="1036"/>
      <c r="O856" s="1036"/>
      <c r="P856" s="1036"/>
      <c r="Q856" s="891"/>
      <c r="R856" s="891"/>
      <c r="S856" s="891"/>
      <c r="T856" s="891"/>
      <c r="U856" s="891"/>
      <c r="V856" s="891"/>
      <c r="W856" s="891"/>
      <c r="X856" s="891"/>
      <c r="Y856" s="891"/>
      <c r="Z856" s="891"/>
      <c r="AA856" s="891"/>
    </row>
    <row r="857" spans="1:27" ht="15.75" customHeight="1">
      <c r="A857" s="891"/>
      <c r="B857" s="891"/>
      <c r="C857" s="891"/>
      <c r="D857" s="891"/>
      <c r="E857" s="891"/>
      <c r="F857" s="891"/>
      <c r="G857" s="891"/>
      <c r="H857" s="891"/>
      <c r="I857" s="891"/>
      <c r="J857" s="891"/>
      <c r="K857" s="891"/>
      <c r="L857" s="891"/>
      <c r="M857" s="1036"/>
      <c r="N857" s="1036"/>
      <c r="O857" s="1036"/>
      <c r="P857" s="1036"/>
      <c r="Q857" s="891"/>
      <c r="R857" s="891"/>
      <c r="S857" s="891"/>
      <c r="T857" s="891"/>
      <c r="U857" s="891"/>
      <c r="V857" s="891"/>
      <c r="W857" s="891"/>
      <c r="X857" s="891"/>
      <c r="Y857" s="891"/>
      <c r="Z857" s="891"/>
      <c r="AA857" s="891"/>
    </row>
    <row r="858" spans="1:27" ht="15.75" customHeight="1">
      <c r="A858" s="891"/>
      <c r="B858" s="891"/>
      <c r="C858" s="891"/>
      <c r="D858" s="891"/>
      <c r="E858" s="891"/>
      <c r="F858" s="891"/>
      <c r="G858" s="891"/>
      <c r="H858" s="891"/>
      <c r="I858" s="891"/>
      <c r="J858" s="891"/>
      <c r="K858" s="891"/>
      <c r="L858" s="891"/>
      <c r="M858" s="1036"/>
      <c r="N858" s="1036"/>
      <c r="O858" s="1036"/>
      <c r="P858" s="1036"/>
      <c r="Q858" s="891"/>
      <c r="R858" s="891"/>
      <c r="S858" s="891"/>
      <c r="T858" s="891"/>
      <c r="U858" s="891"/>
      <c r="V858" s="891"/>
      <c r="W858" s="891"/>
      <c r="X858" s="891"/>
      <c r="Y858" s="891"/>
      <c r="Z858" s="891"/>
      <c r="AA858" s="891"/>
    </row>
    <row r="859" spans="1:27" ht="15.75" customHeight="1">
      <c r="A859" s="891"/>
      <c r="B859" s="891"/>
      <c r="C859" s="891"/>
      <c r="D859" s="891"/>
      <c r="E859" s="891"/>
      <c r="F859" s="891"/>
      <c r="G859" s="891"/>
      <c r="H859" s="891"/>
      <c r="I859" s="891"/>
      <c r="J859" s="891"/>
      <c r="K859" s="891"/>
      <c r="L859" s="891"/>
      <c r="M859" s="1036"/>
      <c r="N859" s="1036"/>
      <c r="O859" s="1036"/>
      <c r="P859" s="1036"/>
      <c r="Q859" s="891"/>
      <c r="R859" s="891"/>
      <c r="S859" s="891"/>
      <c r="T859" s="891"/>
      <c r="U859" s="891"/>
      <c r="V859" s="891"/>
      <c r="W859" s="891"/>
      <c r="X859" s="891"/>
      <c r="Y859" s="891"/>
      <c r="Z859" s="891"/>
      <c r="AA859" s="891"/>
    </row>
    <row r="860" spans="1:27" ht="15.75" customHeight="1">
      <c r="A860" s="891"/>
      <c r="B860" s="891"/>
      <c r="C860" s="891"/>
      <c r="D860" s="891"/>
      <c r="E860" s="891"/>
      <c r="F860" s="891"/>
      <c r="G860" s="891"/>
      <c r="H860" s="891"/>
      <c r="I860" s="891"/>
      <c r="J860" s="891"/>
      <c r="K860" s="891"/>
      <c r="L860" s="891"/>
      <c r="M860" s="1036"/>
      <c r="N860" s="1036"/>
      <c r="O860" s="1036"/>
      <c r="P860" s="1036"/>
      <c r="Q860" s="891"/>
      <c r="R860" s="891"/>
      <c r="S860" s="891"/>
      <c r="T860" s="891"/>
      <c r="U860" s="891"/>
      <c r="V860" s="891"/>
      <c r="W860" s="891"/>
      <c r="X860" s="891"/>
      <c r="Y860" s="891"/>
      <c r="Z860" s="891"/>
      <c r="AA860" s="891"/>
    </row>
    <row r="861" spans="1:27" ht="15.75" customHeight="1">
      <c r="A861" s="891"/>
      <c r="B861" s="891"/>
      <c r="C861" s="891"/>
      <c r="D861" s="891"/>
      <c r="E861" s="891"/>
      <c r="F861" s="891"/>
      <c r="G861" s="891"/>
      <c r="H861" s="891"/>
      <c r="I861" s="891"/>
      <c r="J861" s="891"/>
      <c r="K861" s="891"/>
      <c r="L861" s="891"/>
      <c r="M861" s="1036"/>
      <c r="N861" s="1036"/>
      <c r="O861" s="1036"/>
      <c r="P861" s="1036"/>
      <c r="Q861" s="891"/>
      <c r="R861" s="891"/>
      <c r="S861" s="891"/>
      <c r="T861" s="891"/>
      <c r="U861" s="891"/>
      <c r="V861" s="891"/>
      <c r="W861" s="891"/>
      <c r="X861" s="891"/>
      <c r="Y861" s="891"/>
      <c r="Z861" s="891"/>
      <c r="AA861" s="891"/>
    </row>
    <row r="862" spans="1:27" ht="15.75" customHeight="1">
      <c r="A862" s="891"/>
      <c r="B862" s="891"/>
      <c r="C862" s="891"/>
      <c r="D862" s="891"/>
      <c r="E862" s="891"/>
      <c r="F862" s="891"/>
      <c r="G862" s="891"/>
      <c r="H862" s="891"/>
      <c r="I862" s="891"/>
      <c r="J862" s="891"/>
      <c r="K862" s="891"/>
      <c r="L862" s="891"/>
      <c r="M862" s="1036"/>
      <c r="N862" s="1036"/>
      <c r="O862" s="1036"/>
      <c r="P862" s="1036"/>
      <c r="Q862" s="891"/>
      <c r="R862" s="891"/>
      <c r="S862" s="891"/>
      <c r="T862" s="891"/>
      <c r="U862" s="891"/>
      <c r="V862" s="891"/>
      <c r="W862" s="891"/>
      <c r="X862" s="891"/>
      <c r="Y862" s="891"/>
      <c r="Z862" s="891"/>
      <c r="AA862" s="891"/>
    </row>
    <row r="863" spans="1:27" ht="15.75" customHeight="1">
      <c r="A863" s="891"/>
      <c r="B863" s="891"/>
      <c r="C863" s="891"/>
      <c r="D863" s="891"/>
      <c r="E863" s="891"/>
      <c r="F863" s="891"/>
      <c r="G863" s="891"/>
      <c r="H863" s="891"/>
      <c r="I863" s="891"/>
      <c r="J863" s="891"/>
      <c r="K863" s="891"/>
      <c r="L863" s="891"/>
      <c r="M863" s="1036"/>
      <c r="N863" s="1036"/>
      <c r="O863" s="1036"/>
      <c r="P863" s="1036"/>
      <c r="Q863" s="891"/>
      <c r="R863" s="891"/>
      <c r="S863" s="891"/>
      <c r="T863" s="891"/>
      <c r="U863" s="891"/>
      <c r="V863" s="891"/>
      <c r="W863" s="891"/>
      <c r="X863" s="891"/>
      <c r="Y863" s="891"/>
      <c r="Z863" s="891"/>
      <c r="AA863" s="891"/>
    </row>
    <row r="864" spans="1:27" ht="15.75" customHeight="1">
      <c r="A864" s="891"/>
      <c r="B864" s="891"/>
      <c r="C864" s="891"/>
      <c r="D864" s="891"/>
      <c r="E864" s="891"/>
      <c r="F864" s="891"/>
      <c r="G864" s="891"/>
      <c r="H864" s="891"/>
      <c r="I864" s="891"/>
      <c r="J864" s="891"/>
      <c r="K864" s="891"/>
      <c r="L864" s="891"/>
      <c r="M864" s="1036"/>
      <c r="N864" s="1036"/>
      <c r="O864" s="1036"/>
      <c r="P864" s="1036"/>
      <c r="Q864" s="891"/>
      <c r="R864" s="891"/>
      <c r="S864" s="891"/>
      <c r="T864" s="891"/>
      <c r="U864" s="891"/>
      <c r="V864" s="891"/>
      <c r="W864" s="891"/>
      <c r="X864" s="891"/>
      <c r="Y864" s="891"/>
      <c r="Z864" s="891"/>
      <c r="AA864" s="891"/>
    </row>
    <row r="865" spans="1:27" ht="15.75" customHeight="1">
      <c r="A865" s="891"/>
      <c r="B865" s="891"/>
      <c r="C865" s="891"/>
      <c r="D865" s="891"/>
      <c r="E865" s="891"/>
      <c r="F865" s="891"/>
      <c r="G865" s="891"/>
      <c r="H865" s="891"/>
      <c r="I865" s="891"/>
      <c r="J865" s="891"/>
      <c r="K865" s="891"/>
      <c r="L865" s="891"/>
      <c r="M865" s="1036"/>
      <c r="N865" s="1036"/>
      <c r="O865" s="1036"/>
      <c r="P865" s="1036"/>
      <c r="Q865" s="891"/>
      <c r="R865" s="891"/>
      <c r="S865" s="891"/>
      <c r="T865" s="891"/>
      <c r="U865" s="891"/>
      <c r="V865" s="891"/>
      <c r="W865" s="891"/>
      <c r="X865" s="891"/>
      <c r="Y865" s="891"/>
      <c r="Z865" s="891"/>
      <c r="AA865" s="891"/>
    </row>
    <row r="866" spans="1:27" ht="15.75" customHeight="1">
      <c r="A866" s="891"/>
      <c r="B866" s="891"/>
      <c r="C866" s="891"/>
      <c r="D866" s="891"/>
      <c r="E866" s="891"/>
      <c r="F866" s="891"/>
      <c r="G866" s="891"/>
      <c r="H866" s="891"/>
      <c r="I866" s="891"/>
      <c r="J866" s="891"/>
      <c r="K866" s="891"/>
      <c r="L866" s="891"/>
      <c r="M866" s="1036"/>
      <c r="N866" s="1036"/>
      <c r="O866" s="1036"/>
      <c r="P866" s="1036"/>
      <c r="Q866" s="891"/>
      <c r="R866" s="891"/>
      <c r="S866" s="891"/>
      <c r="T866" s="891"/>
      <c r="U866" s="891"/>
      <c r="V866" s="891"/>
      <c r="W866" s="891"/>
      <c r="X866" s="891"/>
      <c r="Y866" s="891"/>
      <c r="Z866" s="891"/>
      <c r="AA866" s="891"/>
    </row>
    <row r="867" spans="1:27" ht="15.75" customHeight="1">
      <c r="A867" s="891"/>
      <c r="B867" s="891"/>
      <c r="C867" s="891"/>
      <c r="D867" s="891"/>
      <c r="E867" s="891"/>
      <c r="F867" s="891"/>
      <c r="G867" s="891"/>
      <c r="H867" s="891"/>
      <c r="I867" s="891"/>
      <c r="J867" s="891"/>
      <c r="K867" s="891"/>
      <c r="L867" s="891"/>
      <c r="M867" s="1036"/>
      <c r="N867" s="1036"/>
      <c r="O867" s="1036"/>
      <c r="P867" s="1036"/>
      <c r="Q867" s="891"/>
      <c r="R867" s="891"/>
      <c r="S867" s="891"/>
      <c r="T867" s="891"/>
      <c r="U867" s="891"/>
      <c r="V867" s="891"/>
      <c r="W867" s="891"/>
      <c r="X867" s="891"/>
      <c r="Y867" s="891"/>
      <c r="Z867" s="891"/>
      <c r="AA867" s="891"/>
    </row>
    <row r="868" spans="1:27" ht="15.75" customHeight="1">
      <c r="A868" s="891"/>
      <c r="B868" s="891"/>
      <c r="C868" s="891"/>
      <c r="D868" s="891"/>
      <c r="E868" s="891"/>
      <c r="F868" s="891"/>
      <c r="G868" s="891"/>
      <c r="H868" s="891"/>
      <c r="I868" s="891"/>
      <c r="J868" s="891"/>
      <c r="K868" s="891"/>
      <c r="L868" s="891"/>
      <c r="M868" s="1036"/>
      <c r="N868" s="1036"/>
      <c r="O868" s="1036"/>
      <c r="P868" s="1036"/>
      <c r="Q868" s="891"/>
      <c r="R868" s="891"/>
      <c r="S868" s="891"/>
      <c r="T868" s="891"/>
      <c r="U868" s="891"/>
      <c r="V868" s="891"/>
      <c r="W868" s="891"/>
      <c r="X868" s="891"/>
      <c r="Y868" s="891"/>
      <c r="Z868" s="891"/>
      <c r="AA868" s="891"/>
    </row>
    <row r="869" spans="1:27" ht="15.75" customHeight="1">
      <c r="A869" s="891"/>
      <c r="B869" s="891"/>
      <c r="C869" s="891"/>
      <c r="D869" s="891"/>
      <c r="E869" s="891"/>
      <c r="F869" s="891"/>
      <c r="G869" s="891"/>
      <c r="H869" s="891"/>
      <c r="I869" s="891"/>
      <c r="J869" s="891"/>
      <c r="K869" s="891"/>
      <c r="L869" s="891"/>
      <c r="M869" s="1036"/>
      <c r="N869" s="1036"/>
      <c r="O869" s="1036"/>
      <c r="P869" s="1036"/>
      <c r="Q869" s="891"/>
      <c r="R869" s="891"/>
      <c r="S869" s="891"/>
      <c r="T869" s="891"/>
      <c r="U869" s="891"/>
      <c r="V869" s="891"/>
      <c r="W869" s="891"/>
      <c r="X869" s="891"/>
      <c r="Y869" s="891"/>
      <c r="Z869" s="891"/>
      <c r="AA869" s="891"/>
    </row>
    <row r="870" spans="1:27" ht="15.75" customHeight="1">
      <c r="A870" s="891"/>
      <c r="B870" s="891"/>
      <c r="C870" s="891"/>
      <c r="D870" s="891"/>
      <c r="E870" s="891"/>
      <c r="F870" s="891"/>
      <c r="G870" s="891"/>
      <c r="H870" s="891"/>
      <c r="I870" s="891"/>
      <c r="J870" s="891"/>
      <c r="K870" s="891"/>
      <c r="L870" s="891"/>
      <c r="M870" s="1036"/>
      <c r="N870" s="1036"/>
      <c r="O870" s="1036"/>
      <c r="P870" s="1036"/>
      <c r="Q870" s="891"/>
      <c r="R870" s="891"/>
      <c r="S870" s="891"/>
      <c r="T870" s="891"/>
      <c r="U870" s="891"/>
      <c r="V870" s="891"/>
      <c r="W870" s="891"/>
      <c r="X870" s="891"/>
      <c r="Y870" s="891"/>
      <c r="Z870" s="891"/>
      <c r="AA870" s="891"/>
    </row>
    <row r="871" spans="1:27" ht="15.75" customHeight="1">
      <c r="A871" s="891"/>
      <c r="B871" s="891"/>
      <c r="C871" s="891"/>
      <c r="D871" s="891"/>
      <c r="E871" s="891"/>
      <c r="F871" s="891"/>
      <c r="G871" s="891"/>
      <c r="H871" s="891"/>
      <c r="I871" s="891"/>
      <c r="J871" s="891"/>
      <c r="K871" s="891"/>
      <c r="L871" s="891"/>
      <c r="M871" s="1036"/>
      <c r="N871" s="1036"/>
      <c r="O871" s="1036"/>
      <c r="P871" s="1036"/>
      <c r="Q871" s="891"/>
      <c r="R871" s="891"/>
      <c r="S871" s="891"/>
      <c r="T871" s="891"/>
      <c r="U871" s="891"/>
      <c r="V871" s="891"/>
      <c r="W871" s="891"/>
      <c r="X871" s="891"/>
      <c r="Y871" s="891"/>
      <c r="Z871" s="891"/>
      <c r="AA871" s="891"/>
    </row>
    <row r="872" spans="1:27" ht="15.75" customHeight="1">
      <c r="A872" s="891"/>
      <c r="B872" s="891"/>
      <c r="C872" s="891"/>
      <c r="D872" s="891"/>
      <c r="E872" s="891"/>
      <c r="F872" s="891"/>
      <c r="G872" s="891"/>
      <c r="H872" s="891"/>
      <c r="I872" s="891"/>
      <c r="J872" s="891"/>
      <c r="K872" s="891"/>
      <c r="L872" s="891"/>
      <c r="M872" s="1036"/>
      <c r="N872" s="1036"/>
      <c r="O872" s="1036"/>
      <c r="P872" s="1036"/>
      <c r="Q872" s="891"/>
      <c r="R872" s="891"/>
      <c r="S872" s="891"/>
      <c r="T872" s="891"/>
      <c r="U872" s="891"/>
      <c r="V872" s="891"/>
      <c r="W872" s="891"/>
      <c r="X872" s="891"/>
      <c r="Y872" s="891"/>
      <c r="Z872" s="891"/>
      <c r="AA872" s="891"/>
    </row>
    <row r="873" spans="1:27" ht="15.75" customHeight="1">
      <c r="A873" s="891"/>
      <c r="B873" s="891"/>
      <c r="C873" s="891"/>
      <c r="D873" s="891"/>
      <c r="E873" s="891"/>
      <c r="F873" s="891"/>
      <c r="G873" s="891"/>
      <c r="H873" s="891"/>
      <c r="I873" s="891"/>
      <c r="J873" s="891"/>
      <c r="K873" s="891"/>
      <c r="L873" s="891"/>
      <c r="M873" s="1036"/>
      <c r="N873" s="1036"/>
      <c r="O873" s="1036"/>
      <c r="P873" s="1036"/>
      <c r="Q873" s="891"/>
      <c r="R873" s="891"/>
      <c r="S873" s="891"/>
      <c r="T873" s="891"/>
      <c r="U873" s="891"/>
      <c r="V873" s="891"/>
      <c r="W873" s="891"/>
      <c r="X873" s="891"/>
      <c r="Y873" s="891"/>
      <c r="Z873" s="891"/>
      <c r="AA873" s="891"/>
    </row>
    <row r="874" spans="1:27" ht="15.75" customHeight="1">
      <c r="A874" s="891"/>
      <c r="B874" s="891"/>
      <c r="C874" s="891"/>
      <c r="D874" s="891"/>
      <c r="E874" s="891"/>
      <c r="F874" s="891"/>
      <c r="G874" s="891"/>
      <c r="H874" s="891"/>
      <c r="I874" s="891"/>
      <c r="J874" s="891"/>
      <c r="K874" s="891"/>
      <c r="L874" s="891"/>
      <c r="M874" s="1036"/>
      <c r="N874" s="1036"/>
      <c r="O874" s="1036"/>
      <c r="P874" s="1036"/>
      <c r="Q874" s="891"/>
      <c r="R874" s="891"/>
      <c r="S874" s="891"/>
      <c r="T874" s="891"/>
      <c r="U874" s="891"/>
      <c r="V874" s="891"/>
      <c r="W874" s="891"/>
      <c r="X874" s="891"/>
      <c r="Y874" s="891"/>
      <c r="Z874" s="891"/>
      <c r="AA874" s="891"/>
    </row>
    <row r="875" spans="1:27" ht="15.75" customHeight="1">
      <c r="A875" s="891"/>
      <c r="B875" s="891"/>
      <c r="C875" s="891"/>
      <c r="D875" s="891"/>
      <c r="E875" s="891"/>
      <c r="F875" s="891"/>
      <c r="G875" s="891"/>
      <c r="H875" s="891"/>
      <c r="I875" s="891"/>
      <c r="J875" s="891"/>
      <c r="K875" s="891"/>
      <c r="L875" s="891"/>
      <c r="M875" s="1036"/>
      <c r="N875" s="1036"/>
      <c r="O875" s="1036"/>
      <c r="P875" s="1036"/>
      <c r="Q875" s="891"/>
      <c r="R875" s="891"/>
      <c r="S875" s="891"/>
      <c r="T875" s="891"/>
      <c r="U875" s="891"/>
      <c r="V875" s="891"/>
      <c r="W875" s="891"/>
      <c r="X875" s="891"/>
      <c r="Y875" s="891"/>
      <c r="Z875" s="891"/>
      <c r="AA875" s="891"/>
    </row>
    <row r="876" spans="1:27" ht="15.75" customHeight="1">
      <c r="A876" s="891"/>
      <c r="B876" s="891"/>
      <c r="C876" s="891"/>
      <c r="D876" s="891"/>
      <c r="E876" s="891"/>
      <c r="F876" s="891"/>
      <c r="G876" s="891"/>
      <c r="H876" s="891"/>
      <c r="I876" s="891"/>
      <c r="J876" s="891"/>
      <c r="K876" s="891"/>
      <c r="L876" s="891"/>
      <c r="M876" s="1036"/>
      <c r="N876" s="1036"/>
      <c r="O876" s="1036"/>
      <c r="P876" s="1036"/>
      <c r="Q876" s="891"/>
      <c r="R876" s="891"/>
      <c r="S876" s="891"/>
      <c r="T876" s="891"/>
      <c r="U876" s="891"/>
      <c r="V876" s="891"/>
      <c r="W876" s="891"/>
      <c r="X876" s="891"/>
      <c r="Y876" s="891"/>
      <c r="Z876" s="891"/>
      <c r="AA876" s="891"/>
    </row>
    <row r="877" spans="1:27" ht="15.75" customHeight="1">
      <c r="A877" s="891"/>
      <c r="B877" s="891"/>
      <c r="C877" s="891"/>
      <c r="D877" s="891"/>
      <c r="E877" s="891"/>
      <c r="F877" s="891"/>
      <c r="G877" s="891"/>
      <c r="H877" s="891"/>
      <c r="I877" s="891"/>
      <c r="J877" s="891"/>
      <c r="K877" s="891"/>
      <c r="L877" s="891"/>
      <c r="M877" s="1036"/>
      <c r="N877" s="1036"/>
      <c r="O877" s="1036"/>
      <c r="P877" s="1036"/>
      <c r="Q877" s="891"/>
      <c r="R877" s="891"/>
      <c r="S877" s="891"/>
      <c r="T877" s="891"/>
      <c r="U877" s="891"/>
      <c r="V877" s="891"/>
      <c r="W877" s="891"/>
      <c r="X877" s="891"/>
      <c r="Y877" s="891"/>
      <c r="Z877" s="891"/>
      <c r="AA877" s="891"/>
    </row>
    <row r="878" spans="1:27" ht="15.75" customHeight="1">
      <c r="A878" s="891"/>
      <c r="B878" s="891"/>
      <c r="C878" s="891"/>
      <c r="D878" s="891"/>
      <c r="E878" s="891"/>
      <c r="F878" s="891"/>
      <c r="G878" s="891"/>
      <c r="H878" s="891"/>
      <c r="I878" s="891"/>
      <c r="J878" s="891"/>
      <c r="K878" s="891"/>
      <c r="L878" s="891"/>
      <c r="M878" s="1036"/>
      <c r="N878" s="1036"/>
      <c r="O878" s="1036"/>
      <c r="P878" s="1036"/>
      <c r="Q878" s="891"/>
      <c r="R878" s="891"/>
      <c r="S878" s="891"/>
      <c r="T878" s="891"/>
      <c r="U878" s="891"/>
      <c r="V878" s="891"/>
      <c r="W878" s="891"/>
      <c r="X878" s="891"/>
      <c r="Y878" s="891"/>
      <c r="Z878" s="891"/>
      <c r="AA878" s="891"/>
    </row>
    <row r="879" spans="1:27" ht="15.75" customHeight="1">
      <c r="A879" s="891"/>
      <c r="B879" s="891"/>
      <c r="C879" s="891"/>
      <c r="D879" s="891"/>
      <c r="E879" s="891"/>
      <c r="F879" s="891"/>
      <c r="G879" s="891"/>
      <c r="H879" s="891"/>
      <c r="I879" s="891"/>
      <c r="J879" s="891"/>
      <c r="K879" s="891"/>
      <c r="L879" s="891"/>
      <c r="M879" s="1036"/>
      <c r="N879" s="1036"/>
      <c r="O879" s="1036"/>
      <c r="P879" s="1036"/>
      <c r="Q879" s="891"/>
      <c r="R879" s="891"/>
      <c r="S879" s="891"/>
      <c r="T879" s="891"/>
      <c r="U879" s="891"/>
      <c r="V879" s="891"/>
      <c r="W879" s="891"/>
      <c r="X879" s="891"/>
      <c r="Y879" s="891"/>
      <c r="Z879" s="891"/>
      <c r="AA879" s="891"/>
    </row>
    <row r="880" spans="1:27" ht="15.75" customHeight="1">
      <c r="A880" s="891"/>
      <c r="B880" s="891"/>
      <c r="C880" s="891"/>
      <c r="D880" s="891"/>
      <c r="E880" s="891"/>
      <c r="F880" s="891"/>
      <c r="G880" s="891"/>
      <c r="H880" s="891"/>
      <c r="I880" s="891"/>
      <c r="J880" s="891"/>
      <c r="K880" s="891"/>
      <c r="L880" s="891"/>
      <c r="M880" s="1036"/>
      <c r="N880" s="1036"/>
      <c r="O880" s="1036"/>
      <c r="P880" s="1036"/>
      <c r="Q880" s="891"/>
      <c r="R880" s="891"/>
      <c r="S880" s="891"/>
      <c r="T880" s="891"/>
      <c r="U880" s="891"/>
      <c r="V880" s="891"/>
      <c r="W880" s="891"/>
      <c r="X880" s="891"/>
      <c r="Y880" s="891"/>
      <c r="Z880" s="891"/>
      <c r="AA880" s="891"/>
    </row>
    <row r="881" spans="1:27" ht="15.75" customHeight="1">
      <c r="A881" s="891"/>
      <c r="B881" s="891"/>
      <c r="C881" s="891"/>
      <c r="D881" s="891"/>
      <c r="E881" s="891"/>
      <c r="F881" s="891"/>
      <c r="G881" s="891"/>
      <c r="H881" s="891"/>
      <c r="I881" s="891"/>
      <c r="J881" s="891"/>
      <c r="K881" s="891"/>
      <c r="L881" s="891"/>
      <c r="M881" s="1036"/>
      <c r="N881" s="1036"/>
      <c r="O881" s="1036"/>
      <c r="P881" s="1036"/>
      <c r="Q881" s="891"/>
      <c r="R881" s="891"/>
      <c r="S881" s="891"/>
      <c r="T881" s="891"/>
      <c r="U881" s="891"/>
      <c r="V881" s="891"/>
      <c r="W881" s="891"/>
      <c r="X881" s="891"/>
      <c r="Y881" s="891"/>
      <c r="Z881" s="891"/>
      <c r="AA881" s="891"/>
    </row>
    <row r="882" spans="1:27" ht="15.75" customHeight="1">
      <c r="A882" s="891"/>
      <c r="B882" s="891"/>
      <c r="C882" s="891"/>
      <c r="D882" s="891"/>
      <c r="E882" s="891"/>
      <c r="F882" s="891"/>
      <c r="G882" s="891"/>
      <c r="H882" s="891"/>
      <c r="I882" s="891"/>
      <c r="J882" s="891"/>
      <c r="K882" s="891"/>
      <c r="L882" s="891"/>
      <c r="M882" s="1036"/>
      <c r="N882" s="1036"/>
      <c r="O882" s="1036"/>
      <c r="P882" s="1036"/>
      <c r="Q882" s="891"/>
      <c r="R882" s="891"/>
      <c r="S882" s="891"/>
      <c r="T882" s="891"/>
      <c r="U882" s="891"/>
      <c r="V882" s="891"/>
      <c r="W882" s="891"/>
      <c r="X882" s="891"/>
      <c r="Y882" s="891"/>
      <c r="Z882" s="891"/>
      <c r="AA882" s="891"/>
    </row>
    <row r="883" spans="1:27" ht="15.75" customHeight="1">
      <c r="A883" s="891"/>
      <c r="B883" s="891"/>
      <c r="C883" s="891"/>
      <c r="D883" s="891"/>
      <c r="E883" s="891"/>
      <c r="F883" s="891"/>
      <c r="G883" s="891"/>
      <c r="H883" s="891"/>
      <c r="I883" s="891"/>
      <c r="J883" s="891"/>
      <c r="K883" s="891"/>
      <c r="L883" s="891"/>
      <c r="M883" s="1036"/>
      <c r="N883" s="1036"/>
      <c r="O883" s="1036"/>
      <c r="P883" s="1036"/>
      <c r="Q883" s="891"/>
      <c r="R883" s="891"/>
      <c r="S883" s="891"/>
      <c r="T883" s="891"/>
      <c r="U883" s="891"/>
      <c r="V883" s="891"/>
      <c r="W883" s="891"/>
      <c r="X883" s="891"/>
      <c r="Y883" s="891"/>
      <c r="Z883" s="891"/>
      <c r="AA883" s="891"/>
    </row>
    <row r="884" spans="1:27" ht="15.75" customHeight="1">
      <c r="A884" s="891"/>
      <c r="B884" s="891"/>
      <c r="C884" s="891"/>
      <c r="D884" s="891"/>
      <c r="E884" s="891"/>
      <c r="F884" s="891"/>
      <c r="G884" s="891"/>
      <c r="H884" s="891"/>
      <c r="I884" s="891"/>
      <c r="J884" s="891"/>
      <c r="K884" s="891"/>
      <c r="L884" s="891"/>
      <c r="M884" s="1036"/>
      <c r="N884" s="1036"/>
      <c r="O884" s="1036"/>
      <c r="P884" s="1036"/>
      <c r="Q884" s="891"/>
      <c r="R884" s="891"/>
      <c r="S884" s="891"/>
      <c r="T884" s="891"/>
      <c r="U884" s="891"/>
      <c r="V884" s="891"/>
      <c r="W884" s="891"/>
      <c r="X884" s="891"/>
      <c r="Y884" s="891"/>
      <c r="Z884" s="891"/>
      <c r="AA884" s="891"/>
    </row>
    <row r="885" spans="1:27" ht="15.75" customHeight="1">
      <c r="A885" s="891"/>
      <c r="B885" s="891"/>
      <c r="C885" s="891"/>
      <c r="D885" s="891"/>
      <c r="E885" s="891"/>
      <c r="F885" s="891"/>
      <c r="G885" s="891"/>
      <c r="H885" s="891"/>
      <c r="I885" s="891"/>
      <c r="J885" s="891"/>
      <c r="K885" s="891"/>
      <c r="L885" s="891"/>
      <c r="M885" s="1036"/>
      <c r="N885" s="1036"/>
      <c r="O885" s="1036"/>
      <c r="P885" s="1036"/>
      <c r="Q885" s="891"/>
      <c r="R885" s="891"/>
      <c r="S885" s="891"/>
      <c r="T885" s="891"/>
      <c r="U885" s="891"/>
      <c r="V885" s="891"/>
      <c r="W885" s="891"/>
      <c r="X885" s="891"/>
      <c r="Y885" s="891"/>
      <c r="Z885" s="891"/>
      <c r="AA885" s="891"/>
    </row>
    <row r="886" spans="1:27" ht="15.75" customHeight="1">
      <c r="A886" s="891"/>
      <c r="B886" s="891"/>
      <c r="C886" s="891"/>
      <c r="D886" s="891"/>
      <c r="E886" s="891"/>
      <c r="F886" s="891"/>
      <c r="G886" s="891"/>
      <c r="H886" s="891"/>
      <c r="I886" s="891"/>
      <c r="J886" s="891"/>
      <c r="K886" s="891"/>
      <c r="L886" s="891"/>
      <c r="M886" s="1036"/>
      <c r="N886" s="1036"/>
      <c r="O886" s="1036"/>
      <c r="P886" s="1036"/>
      <c r="Q886" s="891"/>
      <c r="R886" s="891"/>
      <c r="S886" s="891"/>
      <c r="T886" s="891"/>
      <c r="U886" s="891"/>
      <c r="V886" s="891"/>
      <c r="W886" s="891"/>
      <c r="X886" s="891"/>
      <c r="Y886" s="891"/>
      <c r="Z886" s="891"/>
      <c r="AA886" s="891"/>
    </row>
    <row r="887" spans="1:27" ht="15.75" customHeight="1">
      <c r="A887" s="891"/>
      <c r="B887" s="891"/>
      <c r="C887" s="891"/>
      <c r="D887" s="891"/>
      <c r="E887" s="891"/>
      <c r="F887" s="891"/>
      <c r="G887" s="891"/>
      <c r="H887" s="891"/>
      <c r="I887" s="891"/>
      <c r="J887" s="891"/>
      <c r="K887" s="891"/>
      <c r="L887" s="891"/>
      <c r="M887" s="1036"/>
      <c r="N887" s="1036"/>
      <c r="O887" s="1036"/>
      <c r="P887" s="1036"/>
      <c r="Q887" s="891"/>
      <c r="R887" s="891"/>
      <c r="S887" s="891"/>
      <c r="T887" s="891"/>
      <c r="U887" s="891"/>
      <c r="V887" s="891"/>
      <c r="W887" s="891"/>
      <c r="X887" s="891"/>
      <c r="Y887" s="891"/>
      <c r="Z887" s="891"/>
      <c r="AA887" s="891"/>
    </row>
    <row r="888" spans="1:27" ht="15.75" customHeight="1">
      <c r="A888" s="891"/>
      <c r="B888" s="891"/>
      <c r="C888" s="891"/>
      <c r="D888" s="891"/>
      <c r="E888" s="891"/>
      <c r="F888" s="891"/>
      <c r="G888" s="891"/>
      <c r="H888" s="891"/>
      <c r="I888" s="891"/>
      <c r="J888" s="891"/>
      <c r="K888" s="891"/>
      <c r="L888" s="891"/>
      <c r="M888" s="1036"/>
      <c r="N888" s="1036"/>
      <c r="O888" s="1036"/>
      <c r="P888" s="1036"/>
      <c r="Q888" s="891"/>
      <c r="R888" s="891"/>
      <c r="S888" s="891"/>
      <c r="T888" s="891"/>
      <c r="U888" s="891"/>
      <c r="V888" s="891"/>
      <c r="W888" s="891"/>
      <c r="X888" s="891"/>
      <c r="Y888" s="891"/>
      <c r="Z888" s="891"/>
      <c r="AA888" s="891"/>
    </row>
    <row r="889" spans="1:27" ht="15.75" customHeight="1">
      <c r="A889" s="891"/>
      <c r="B889" s="891"/>
      <c r="C889" s="891"/>
      <c r="D889" s="891"/>
      <c r="E889" s="891"/>
      <c r="F889" s="891"/>
      <c r="G889" s="891"/>
      <c r="H889" s="891"/>
      <c r="I889" s="891"/>
      <c r="J889" s="891"/>
      <c r="K889" s="891"/>
      <c r="L889" s="891"/>
      <c r="M889" s="1036"/>
      <c r="N889" s="1036"/>
      <c r="O889" s="1036"/>
      <c r="P889" s="1036"/>
      <c r="Q889" s="891"/>
      <c r="R889" s="891"/>
      <c r="S889" s="891"/>
      <c r="T889" s="891"/>
      <c r="U889" s="891"/>
      <c r="V889" s="891"/>
      <c r="W889" s="891"/>
      <c r="X889" s="891"/>
      <c r="Y889" s="891"/>
      <c r="Z889" s="891"/>
      <c r="AA889" s="891"/>
    </row>
    <row r="890" spans="1:27" ht="15.75" customHeight="1">
      <c r="A890" s="891"/>
      <c r="B890" s="891"/>
      <c r="C890" s="891"/>
      <c r="D890" s="891"/>
      <c r="E890" s="891"/>
      <c r="F890" s="891"/>
      <c r="G890" s="891"/>
      <c r="H890" s="891"/>
      <c r="I890" s="891"/>
      <c r="J890" s="891"/>
      <c r="K890" s="891"/>
      <c r="L890" s="891"/>
      <c r="M890" s="1036"/>
      <c r="N890" s="1036"/>
      <c r="O890" s="1036"/>
      <c r="P890" s="1036"/>
      <c r="Q890" s="891"/>
      <c r="R890" s="891"/>
      <c r="S890" s="891"/>
      <c r="T890" s="891"/>
      <c r="U890" s="891"/>
      <c r="V890" s="891"/>
      <c r="W890" s="891"/>
      <c r="X890" s="891"/>
      <c r="Y890" s="891"/>
      <c r="Z890" s="891"/>
      <c r="AA890" s="891"/>
    </row>
    <row r="891" spans="1:27" ht="15.75" customHeight="1">
      <c r="A891" s="891"/>
      <c r="B891" s="891"/>
      <c r="C891" s="891"/>
      <c r="D891" s="891"/>
      <c r="E891" s="891"/>
      <c r="F891" s="891"/>
      <c r="G891" s="891"/>
      <c r="H891" s="891"/>
      <c r="I891" s="891"/>
      <c r="J891" s="891"/>
      <c r="K891" s="891"/>
      <c r="L891" s="891"/>
      <c r="M891" s="1036"/>
      <c r="N891" s="1036"/>
      <c r="O891" s="1036"/>
      <c r="P891" s="1036"/>
      <c r="Q891" s="891"/>
      <c r="R891" s="891"/>
      <c r="S891" s="891"/>
      <c r="T891" s="891"/>
      <c r="U891" s="891"/>
      <c r="V891" s="891"/>
      <c r="W891" s="891"/>
      <c r="X891" s="891"/>
      <c r="Y891" s="891"/>
      <c r="Z891" s="891"/>
      <c r="AA891" s="891"/>
    </row>
    <row r="892" spans="1:27" ht="15.75" customHeight="1">
      <c r="A892" s="891"/>
      <c r="B892" s="891"/>
      <c r="C892" s="891"/>
      <c r="D892" s="891"/>
      <c r="E892" s="891"/>
      <c r="F892" s="891"/>
      <c r="G892" s="891"/>
      <c r="H892" s="891"/>
      <c r="I892" s="891"/>
      <c r="J892" s="891"/>
      <c r="K892" s="891"/>
      <c r="L892" s="891"/>
      <c r="M892" s="1036"/>
      <c r="N892" s="1036"/>
      <c r="O892" s="1036"/>
      <c r="P892" s="1036"/>
      <c r="Q892" s="891"/>
      <c r="R892" s="891"/>
      <c r="S892" s="891"/>
      <c r="T892" s="891"/>
      <c r="U892" s="891"/>
      <c r="V892" s="891"/>
      <c r="W892" s="891"/>
      <c r="X892" s="891"/>
      <c r="Y892" s="891"/>
      <c r="Z892" s="891"/>
      <c r="AA892" s="891"/>
    </row>
    <row r="893" spans="1:27" ht="15.75" customHeight="1">
      <c r="A893" s="891"/>
      <c r="B893" s="891"/>
      <c r="C893" s="891"/>
      <c r="D893" s="891"/>
      <c r="E893" s="891"/>
      <c r="F893" s="891"/>
      <c r="G893" s="891"/>
      <c r="H893" s="891"/>
      <c r="I893" s="891"/>
      <c r="J893" s="891"/>
      <c r="K893" s="891"/>
      <c r="L893" s="891"/>
      <c r="M893" s="1036"/>
      <c r="N893" s="1036"/>
      <c r="O893" s="1036"/>
      <c r="P893" s="1036"/>
      <c r="Q893" s="891"/>
      <c r="R893" s="891"/>
      <c r="S893" s="891"/>
      <c r="T893" s="891"/>
      <c r="U893" s="891"/>
      <c r="V893" s="891"/>
      <c r="W893" s="891"/>
      <c r="X893" s="891"/>
      <c r="Y893" s="891"/>
      <c r="Z893" s="891"/>
      <c r="AA893" s="891"/>
    </row>
    <row r="894" spans="1:27" ht="15.75" customHeight="1">
      <c r="A894" s="891"/>
      <c r="B894" s="891"/>
      <c r="C894" s="891"/>
      <c r="D894" s="891"/>
      <c r="E894" s="891"/>
      <c r="F894" s="891"/>
      <c r="G894" s="891"/>
      <c r="H894" s="891"/>
      <c r="I894" s="891"/>
      <c r="J894" s="891"/>
      <c r="K894" s="891"/>
      <c r="L894" s="891"/>
      <c r="M894" s="1036"/>
      <c r="N894" s="1036"/>
      <c r="O894" s="1036"/>
      <c r="P894" s="1036"/>
      <c r="Q894" s="891"/>
      <c r="R894" s="891"/>
      <c r="S894" s="891"/>
      <c r="T894" s="891"/>
      <c r="U894" s="891"/>
      <c r="V894" s="891"/>
      <c r="W894" s="891"/>
      <c r="X894" s="891"/>
      <c r="Y894" s="891"/>
      <c r="Z894" s="891"/>
      <c r="AA894" s="891"/>
    </row>
    <row r="895" spans="1:27" ht="15.75" customHeight="1">
      <c r="A895" s="891"/>
      <c r="B895" s="891"/>
      <c r="C895" s="891"/>
      <c r="D895" s="891"/>
      <c r="E895" s="891"/>
      <c r="F895" s="891"/>
      <c r="G895" s="891"/>
      <c r="H895" s="891"/>
      <c r="I895" s="891"/>
      <c r="J895" s="891"/>
      <c r="K895" s="891"/>
      <c r="L895" s="891"/>
      <c r="M895" s="1036"/>
      <c r="N895" s="1036"/>
      <c r="O895" s="1036"/>
      <c r="P895" s="1036"/>
      <c r="Q895" s="891"/>
      <c r="R895" s="891"/>
      <c r="S895" s="891"/>
      <c r="T895" s="891"/>
      <c r="U895" s="891"/>
      <c r="V895" s="891"/>
      <c r="W895" s="891"/>
      <c r="X895" s="891"/>
      <c r="Y895" s="891"/>
      <c r="Z895" s="891"/>
      <c r="AA895" s="891"/>
    </row>
    <row r="896" spans="1:27" ht="15.75" customHeight="1">
      <c r="A896" s="891"/>
      <c r="B896" s="891"/>
      <c r="C896" s="891"/>
      <c r="D896" s="891"/>
      <c r="E896" s="891"/>
      <c r="F896" s="891"/>
      <c r="G896" s="891"/>
      <c r="H896" s="891"/>
      <c r="I896" s="891"/>
      <c r="J896" s="891"/>
      <c r="K896" s="891"/>
      <c r="L896" s="891"/>
      <c r="M896" s="1036"/>
      <c r="N896" s="1036"/>
      <c r="O896" s="1036"/>
      <c r="P896" s="1036"/>
      <c r="Q896" s="891"/>
      <c r="R896" s="891"/>
      <c r="S896" s="891"/>
      <c r="T896" s="891"/>
      <c r="U896" s="891"/>
      <c r="V896" s="891"/>
      <c r="W896" s="891"/>
      <c r="X896" s="891"/>
      <c r="Y896" s="891"/>
      <c r="Z896" s="891"/>
      <c r="AA896" s="891"/>
    </row>
    <row r="897" spans="1:27" ht="15.75" customHeight="1">
      <c r="A897" s="891"/>
      <c r="B897" s="891"/>
      <c r="C897" s="891"/>
      <c r="D897" s="891"/>
      <c r="E897" s="891"/>
      <c r="F897" s="891"/>
      <c r="G897" s="891"/>
      <c r="H897" s="891"/>
      <c r="I897" s="891"/>
      <c r="J897" s="891"/>
      <c r="K897" s="891"/>
      <c r="L897" s="891"/>
      <c r="M897" s="1036"/>
      <c r="N897" s="1036"/>
      <c r="O897" s="1036"/>
      <c r="P897" s="1036"/>
      <c r="Q897" s="891"/>
      <c r="R897" s="891"/>
      <c r="S897" s="891"/>
      <c r="T897" s="891"/>
      <c r="U897" s="891"/>
      <c r="V897" s="891"/>
      <c r="W897" s="891"/>
      <c r="X897" s="891"/>
      <c r="Y897" s="891"/>
      <c r="Z897" s="891"/>
      <c r="AA897" s="891"/>
    </row>
    <row r="898" spans="1:27" ht="15.75" customHeight="1">
      <c r="A898" s="891"/>
      <c r="B898" s="891"/>
      <c r="C898" s="891"/>
      <c r="D898" s="891"/>
      <c r="E898" s="891"/>
      <c r="F898" s="891"/>
      <c r="G898" s="891"/>
      <c r="H898" s="891"/>
      <c r="I898" s="891"/>
      <c r="J898" s="891"/>
      <c r="K898" s="891"/>
      <c r="L898" s="891"/>
      <c r="M898" s="1036"/>
      <c r="N898" s="1036"/>
      <c r="O898" s="1036"/>
      <c r="P898" s="1036"/>
      <c r="Q898" s="891"/>
      <c r="R898" s="891"/>
      <c r="S898" s="891"/>
      <c r="T898" s="891"/>
      <c r="U898" s="891"/>
      <c r="V898" s="891"/>
      <c r="W898" s="891"/>
      <c r="X898" s="891"/>
      <c r="Y898" s="891"/>
      <c r="Z898" s="891"/>
      <c r="AA898" s="891"/>
    </row>
    <row r="899" spans="1:27" ht="15.75" customHeight="1">
      <c r="A899" s="891"/>
      <c r="B899" s="891"/>
      <c r="C899" s="891"/>
      <c r="D899" s="891"/>
      <c r="E899" s="891"/>
      <c r="F899" s="891"/>
      <c r="G899" s="891"/>
      <c r="H899" s="891"/>
      <c r="I899" s="891"/>
      <c r="J899" s="891"/>
      <c r="K899" s="891"/>
      <c r="L899" s="891"/>
      <c r="M899" s="1036"/>
      <c r="N899" s="1036"/>
      <c r="O899" s="1036"/>
      <c r="P899" s="1036"/>
      <c r="Q899" s="891"/>
      <c r="R899" s="891"/>
      <c r="S899" s="891"/>
      <c r="T899" s="891"/>
      <c r="U899" s="891"/>
      <c r="V899" s="891"/>
      <c r="W899" s="891"/>
      <c r="X899" s="891"/>
      <c r="Y899" s="891"/>
      <c r="Z899" s="891"/>
      <c r="AA899" s="891"/>
    </row>
    <row r="900" spans="1:27" ht="15.75" customHeight="1">
      <c r="A900" s="891"/>
      <c r="B900" s="891"/>
      <c r="C900" s="891"/>
      <c r="D900" s="891"/>
      <c r="E900" s="891"/>
      <c r="F900" s="891"/>
      <c r="G900" s="891"/>
      <c r="H900" s="891"/>
      <c r="I900" s="891"/>
      <c r="J900" s="891"/>
      <c r="K900" s="891"/>
      <c r="L900" s="891"/>
      <c r="M900" s="1036"/>
      <c r="N900" s="1036"/>
      <c r="O900" s="1036"/>
      <c r="P900" s="1036"/>
      <c r="Q900" s="891"/>
      <c r="R900" s="891"/>
      <c r="S900" s="891"/>
      <c r="T900" s="891"/>
      <c r="U900" s="891"/>
      <c r="V900" s="891"/>
      <c r="W900" s="891"/>
      <c r="X900" s="891"/>
      <c r="Y900" s="891"/>
      <c r="Z900" s="891"/>
      <c r="AA900" s="891"/>
    </row>
    <row r="901" spans="1:27" ht="15.75" customHeight="1">
      <c r="A901" s="891"/>
      <c r="B901" s="891"/>
      <c r="C901" s="891"/>
      <c r="D901" s="891"/>
      <c r="E901" s="891"/>
      <c r="F901" s="891"/>
      <c r="G901" s="891"/>
      <c r="H901" s="891"/>
      <c r="I901" s="891"/>
      <c r="J901" s="891"/>
      <c r="K901" s="891"/>
      <c r="L901" s="891"/>
      <c r="M901" s="1036"/>
      <c r="N901" s="1036"/>
      <c r="O901" s="1036"/>
      <c r="P901" s="1036"/>
      <c r="Q901" s="891"/>
      <c r="R901" s="891"/>
      <c r="S901" s="891"/>
      <c r="T901" s="891"/>
      <c r="U901" s="891"/>
      <c r="V901" s="891"/>
      <c r="W901" s="891"/>
      <c r="X901" s="891"/>
      <c r="Y901" s="891"/>
      <c r="Z901" s="891"/>
      <c r="AA901" s="891"/>
    </row>
    <row r="902" spans="1:27" ht="15.75" customHeight="1">
      <c r="A902" s="891"/>
      <c r="B902" s="891"/>
      <c r="C902" s="891"/>
      <c r="D902" s="891"/>
      <c r="E902" s="891"/>
      <c r="F902" s="891"/>
      <c r="G902" s="891"/>
      <c r="H902" s="891"/>
      <c r="I902" s="891"/>
      <c r="J902" s="891"/>
      <c r="K902" s="891"/>
      <c r="L902" s="891"/>
      <c r="M902" s="1036"/>
      <c r="N902" s="1036"/>
      <c r="O902" s="1036"/>
      <c r="P902" s="1036"/>
      <c r="Q902" s="891"/>
      <c r="R902" s="891"/>
      <c r="S902" s="891"/>
      <c r="T902" s="891"/>
      <c r="U902" s="891"/>
      <c r="V902" s="891"/>
      <c r="W902" s="891"/>
      <c r="X902" s="891"/>
      <c r="Y902" s="891"/>
      <c r="Z902" s="891"/>
      <c r="AA902" s="891"/>
    </row>
    <row r="903" spans="1:27" ht="15.75" customHeight="1">
      <c r="A903" s="891"/>
      <c r="B903" s="891"/>
      <c r="C903" s="891"/>
      <c r="D903" s="891"/>
      <c r="E903" s="891"/>
      <c r="F903" s="891"/>
      <c r="G903" s="891"/>
      <c r="H903" s="891"/>
      <c r="I903" s="891"/>
      <c r="J903" s="891"/>
      <c r="K903" s="891"/>
      <c r="L903" s="891"/>
      <c r="M903" s="1036"/>
      <c r="N903" s="1036"/>
      <c r="O903" s="1036"/>
      <c r="P903" s="1036"/>
      <c r="Q903" s="891"/>
      <c r="R903" s="891"/>
      <c r="S903" s="891"/>
      <c r="T903" s="891"/>
      <c r="U903" s="891"/>
      <c r="V903" s="891"/>
      <c r="W903" s="891"/>
      <c r="X903" s="891"/>
      <c r="Y903" s="891"/>
      <c r="Z903" s="891"/>
      <c r="AA903" s="891"/>
    </row>
    <row r="904" spans="1:27" ht="15.75" customHeight="1">
      <c r="A904" s="891"/>
      <c r="B904" s="891"/>
      <c r="C904" s="891"/>
      <c r="D904" s="891"/>
      <c r="E904" s="891"/>
      <c r="F904" s="891"/>
      <c r="G904" s="891"/>
      <c r="H904" s="891"/>
      <c r="I904" s="891"/>
      <c r="J904" s="891"/>
      <c r="K904" s="891"/>
      <c r="L904" s="891"/>
      <c r="M904" s="1036"/>
      <c r="N904" s="1036"/>
      <c r="O904" s="1036"/>
      <c r="P904" s="1036"/>
      <c r="Q904" s="891"/>
      <c r="R904" s="891"/>
      <c r="S904" s="891"/>
      <c r="T904" s="891"/>
      <c r="U904" s="891"/>
      <c r="V904" s="891"/>
      <c r="W904" s="891"/>
      <c r="X904" s="891"/>
      <c r="Y904" s="891"/>
      <c r="Z904" s="891"/>
      <c r="AA904" s="891"/>
    </row>
    <row r="905" spans="1:27" ht="15.75" customHeight="1">
      <c r="A905" s="891"/>
      <c r="B905" s="891"/>
      <c r="C905" s="891"/>
      <c r="D905" s="891"/>
      <c r="E905" s="891"/>
      <c r="F905" s="891"/>
      <c r="G905" s="891"/>
      <c r="H905" s="891"/>
      <c r="I905" s="891"/>
      <c r="J905" s="891"/>
      <c r="K905" s="891"/>
      <c r="L905" s="891"/>
      <c r="M905" s="1036"/>
      <c r="N905" s="1036"/>
      <c r="O905" s="1036"/>
      <c r="P905" s="1036"/>
      <c r="Q905" s="891"/>
      <c r="R905" s="891"/>
      <c r="S905" s="891"/>
      <c r="T905" s="891"/>
      <c r="U905" s="891"/>
      <c r="V905" s="891"/>
      <c r="W905" s="891"/>
      <c r="X905" s="891"/>
      <c r="Y905" s="891"/>
      <c r="Z905" s="891"/>
      <c r="AA905" s="891"/>
    </row>
    <row r="906" spans="1:27" ht="15.75" customHeight="1">
      <c r="A906" s="891"/>
      <c r="B906" s="891"/>
      <c r="C906" s="891"/>
      <c r="D906" s="891"/>
      <c r="E906" s="891"/>
      <c r="F906" s="891"/>
      <c r="G906" s="891"/>
      <c r="H906" s="891"/>
      <c r="I906" s="891"/>
      <c r="J906" s="891"/>
      <c r="K906" s="891"/>
      <c r="L906" s="891"/>
      <c r="M906" s="1036"/>
      <c r="N906" s="1036"/>
      <c r="O906" s="1036"/>
      <c r="P906" s="1036"/>
      <c r="Q906" s="891"/>
      <c r="R906" s="891"/>
      <c r="S906" s="891"/>
      <c r="T906" s="891"/>
      <c r="U906" s="891"/>
      <c r="V906" s="891"/>
      <c r="W906" s="891"/>
      <c r="X906" s="891"/>
      <c r="Y906" s="891"/>
      <c r="Z906" s="891"/>
      <c r="AA906" s="891"/>
    </row>
    <row r="907" spans="1:27" ht="15.75" customHeight="1">
      <c r="A907" s="891"/>
      <c r="B907" s="891"/>
      <c r="C907" s="891"/>
      <c r="D907" s="891"/>
      <c r="E907" s="891"/>
      <c r="F907" s="891"/>
      <c r="G907" s="891"/>
      <c r="H907" s="891"/>
      <c r="I907" s="891"/>
      <c r="J907" s="891"/>
      <c r="K907" s="891"/>
      <c r="L907" s="891"/>
      <c r="M907" s="1036"/>
      <c r="N907" s="1036"/>
      <c r="O907" s="1036"/>
      <c r="P907" s="1036"/>
      <c r="Q907" s="891"/>
      <c r="R907" s="891"/>
      <c r="S907" s="891"/>
      <c r="T907" s="891"/>
      <c r="U907" s="891"/>
      <c r="V907" s="891"/>
      <c r="W907" s="891"/>
      <c r="X907" s="891"/>
      <c r="Y907" s="891"/>
      <c r="Z907" s="891"/>
      <c r="AA907" s="891"/>
    </row>
    <row r="908" spans="1:27" ht="15.75" customHeight="1">
      <c r="A908" s="891"/>
      <c r="B908" s="891"/>
      <c r="C908" s="891"/>
      <c r="D908" s="891"/>
      <c r="E908" s="891"/>
      <c r="F908" s="891"/>
      <c r="G908" s="891"/>
      <c r="H908" s="891"/>
      <c r="I908" s="891"/>
      <c r="J908" s="891"/>
      <c r="K908" s="891"/>
      <c r="L908" s="891"/>
      <c r="M908" s="1036"/>
      <c r="N908" s="1036"/>
      <c r="O908" s="1036"/>
      <c r="P908" s="1036"/>
      <c r="Q908" s="891"/>
      <c r="R908" s="891"/>
      <c r="S908" s="891"/>
      <c r="T908" s="891"/>
      <c r="U908" s="891"/>
      <c r="V908" s="891"/>
      <c r="W908" s="891"/>
      <c r="X908" s="891"/>
      <c r="Y908" s="891"/>
      <c r="Z908" s="891"/>
      <c r="AA908" s="891"/>
    </row>
    <row r="909" spans="1:27" ht="15.75" customHeight="1">
      <c r="A909" s="891"/>
      <c r="B909" s="891"/>
      <c r="C909" s="891"/>
      <c r="D909" s="891"/>
      <c r="E909" s="891"/>
      <c r="F909" s="891"/>
      <c r="G909" s="891"/>
      <c r="H909" s="891"/>
      <c r="I909" s="891"/>
      <c r="J909" s="891"/>
      <c r="K909" s="891"/>
      <c r="L909" s="891"/>
      <c r="M909" s="1036"/>
      <c r="N909" s="1036"/>
      <c r="O909" s="1036"/>
      <c r="P909" s="1036"/>
      <c r="Q909" s="891"/>
      <c r="R909" s="891"/>
      <c r="S909" s="891"/>
      <c r="T909" s="891"/>
      <c r="U909" s="891"/>
      <c r="V909" s="891"/>
      <c r="W909" s="891"/>
      <c r="X909" s="891"/>
      <c r="Y909" s="891"/>
      <c r="Z909" s="891"/>
      <c r="AA909" s="891"/>
    </row>
    <row r="910" spans="1:27" ht="15.75" customHeight="1">
      <c r="A910" s="891"/>
      <c r="B910" s="891"/>
      <c r="C910" s="891"/>
      <c r="D910" s="891"/>
      <c r="E910" s="891"/>
      <c r="F910" s="891"/>
      <c r="G910" s="891"/>
      <c r="H910" s="891"/>
      <c r="I910" s="891"/>
      <c r="J910" s="891"/>
      <c r="K910" s="891"/>
      <c r="L910" s="891"/>
      <c r="M910" s="1036"/>
      <c r="N910" s="1036"/>
      <c r="O910" s="1036"/>
      <c r="P910" s="1036"/>
      <c r="Q910" s="891"/>
      <c r="R910" s="891"/>
      <c r="S910" s="891"/>
      <c r="T910" s="891"/>
      <c r="U910" s="891"/>
      <c r="V910" s="891"/>
      <c r="W910" s="891"/>
      <c r="X910" s="891"/>
      <c r="Y910" s="891"/>
      <c r="Z910" s="891"/>
      <c r="AA910" s="891"/>
    </row>
    <row r="911" spans="1:27" ht="15.75" customHeight="1">
      <c r="A911" s="891"/>
      <c r="B911" s="891"/>
      <c r="C911" s="891"/>
      <c r="D911" s="891"/>
      <c r="E911" s="891"/>
      <c r="F911" s="891"/>
      <c r="G911" s="891"/>
      <c r="H911" s="891"/>
      <c r="I911" s="891"/>
      <c r="J911" s="891"/>
      <c r="K911" s="891"/>
      <c r="L911" s="891"/>
      <c r="M911" s="1036"/>
      <c r="N911" s="1036"/>
      <c r="O911" s="1036"/>
      <c r="P911" s="1036"/>
      <c r="Q911" s="891"/>
      <c r="R911" s="891"/>
      <c r="S911" s="891"/>
      <c r="T911" s="891"/>
      <c r="U911" s="891"/>
      <c r="V911" s="891"/>
      <c r="W911" s="891"/>
      <c r="X911" s="891"/>
      <c r="Y911" s="891"/>
      <c r="Z911" s="891"/>
      <c r="AA911" s="891"/>
    </row>
    <row r="912" spans="1:27" ht="15.75" customHeight="1">
      <c r="A912" s="891"/>
      <c r="B912" s="891"/>
      <c r="C912" s="891"/>
      <c r="D912" s="891"/>
      <c r="E912" s="891"/>
      <c r="F912" s="891"/>
      <c r="G912" s="891"/>
      <c r="H912" s="891"/>
      <c r="I912" s="891"/>
      <c r="J912" s="891"/>
      <c r="K912" s="891"/>
      <c r="L912" s="891"/>
      <c r="M912" s="1036"/>
      <c r="N912" s="1036"/>
      <c r="O912" s="1036"/>
      <c r="P912" s="1036"/>
      <c r="Q912" s="891"/>
      <c r="R912" s="891"/>
      <c r="S912" s="891"/>
      <c r="T912" s="891"/>
      <c r="U912" s="891"/>
      <c r="V912" s="891"/>
      <c r="W912" s="891"/>
      <c r="X912" s="891"/>
      <c r="Y912" s="891"/>
      <c r="Z912" s="891"/>
      <c r="AA912" s="891"/>
    </row>
    <row r="913" spans="1:27" ht="15.75" customHeight="1">
      <c r="A913" s="891"/>
      <c r="B913" s="891"/>
      <c r="C913" s="891"/>
      <c r="D913" s="891"/>
      <c r="E913" s="891"/>
      <c r="F913" s="891"/>
      <c r="G913" s="891"/>
      <c r="H913" s="891"/>
      <c r="I913" s="891"/>
      <c r="J913" s="891"/>
      <c r="K913" s="891"/>
      <c r="L913" s="891"/>
      <c r="M913" s="1036"/>
      <c r="N913" s="1036"/>
      <c r="O913" s="1036"/>
      <c r="P913" s="1036"/>
      <c r="Q913" s="891"/>
      <c r="R913" s="891"/>
      <c r="S913" s="891"/>
      <c r="T913" s="891"/>
      <c r="U913" s="891"/>
      <c r="V913" s="891"/>
      <c r="W913" s="891"/>
      <c r="X913" s="891"/>
      <c r="Y913" s="891"/>
      <c r="Z913" s="891"/>
      <c r="AA913" s="891"/>
    </row>
    <row r="914" spans="1:27" ht="15.75" customHeight="1">
      <c r="A914" s="891"/>
      <c r="B914" s="891"/>
      <c r="C914" s="891"/>
      <c r="D914" s="891"/>
      <c r="E914" s="891"/>
      <c r="F914" s="891"/>
      <c r="G914" s="891"/>
      <c r="H914" s="891"/>
      <c r="I914" s="891"/>
      <c r="J914" s="891"/>
      <c r="K914" s="891"/>
      <c r="L914" s="891"/>
      <c r="M914" s="1036"/>
      <c r="N914" s="1036"/>
      <c r="O914" s="1036"/>
      <c r="P914" s="1036"/>
      <c r="Q914" s="891"/>
      <c r="R914" s="891"/>
      <c r="S914" s="891"/>
      <c r="T914" s="891"/>
      <c r="U914" s="891"/>
      <c r="V914" s="891"/>
      <c r="W914" s="891"/>
      <c r="X914" s="891"/>
      <c r="Y914" s="891"/>
      <c r="Z914" s="891"/>
      <c r="AA914" s="891"/>
    </row>
    <row r="915" spans="1:27" ht="15.75" customHeight="1">
      <c r="A915" s="891"/>
      <c r="B915" s="891"/>
      <c r="C915" s="891"/>
      <c r="D915" s="891"/>
      <c r="E915" s="891"/>
      <c r="F915" s="891"/>
      <c r="G915" s="891"/>
      <c r="H915" s="891"/>
      <c r="I915" s="891"/>
      <c r="J915" s="891"/>
      <c r="K915" s="891"/>
      <c r="L915" s="891"/>
      <c r="M915" s="1036"/>
      <c r="N915" s="1036"/>
      <c r="O915" s="1036"/>
      <c r="P915" s="1036"/>
      <c r="Q915" s="891"/>
      <c r="R915" s="891"/>
      <c r="S915" s="891"/>
      <c r="T915" s="891"/>
      <c r="U915" s="891"/>
      <c r="V915" s="891"/>
      <c r="W915" s="891"/>
      <c r="X915" s="891"/>
      <c r="Y915" s="891"/>
      <c r="Z915" s="891"/>
      <c r="AA915" s="891"/>
    </row>
    <row r="916" spans="1:27" ht="15.75" customHeight="1">
      <c r="A916" s="891"/>
      <c r="B916" s="891"/>
      <c r="C916" s="891"/>
      <c r="D916" s="891"/>
      <c r="E916" s="891"/>
      <c r="F916" s="891"/>
      <c r="G916" s="891"/>
      <c r="H916" s="891"/>
      <c r="I916" s="891"/>
      <c r="J916" s="891"/>
      <c r="K916" s="891"/>
      <c r="L916" s="891"/>
      <c r="M916" s="1036"/>
      <c r="N916" s="1036"/>
      <c r="O916" s="1036"/>
      <c r="P916" s="1036"/>
      <c r="Q916" s="891"/>
      <c r="R916" s="891"/>
      <c r="S916" s="891"/>
      <c r="T916" s="891"/>
      <c r="U916" s="891"/>
      <c r="V916" s="891"/>
      <c r="W916" s="891"/>
      <c r="X916" s="891"/>
      <c r="Y916" s="891"/>
      <c r="Z916" s="891"/>
      <c r="AA916" s="891"/>
    </row>
    <row r="917" spans="1:27" ht="15.75" customHeight="1">
      <c r="A917" s="891"/>
      <c r="B917" s="891"/>
      <c r="C917" s="891"/>
      <c r="D917" s="891"/>
      <c r="E917" s="891"/>
      <c r="F917" s="891"/>
      <c r="G917" s="891"/>
      <c r="H917" s="891"/>
      <c r="I917" s="891"/>
      <c r="J917" s="891"/>
      <c r="K917" s="891"/>
      <c r="L917" s="891"/>
      <c r="M917" s="1036"/>
      <c r="N917" s="1036"/>
      <c r="O917" s="1036"/>
      <c r="P917" s="1036"/>
      <c r="Q917" s="891"/>
      <c r="R917" s="891"/>
      <c r="S917" s="891"/>
      <c r="T917" s="891"/>
      <c r="U917" s="891"/>
      <c r="V917" s="891"/>
      <c r="W917" s="891"/>
      <c r="X917" s="891"/>
      <c r="Y917" s="891"/>
      <c r="Z917" s="891"/>
      <c r="AA917" s="891"/>
    </row>
    <row r="918" spans="1:27" ht="15.75" customHeight="1">
      <c r="A918" s="891"/>
      <c r="B918" s="891"/>
      <c r="C918" s="891"/>
      <c r="D918" s="891"/>
      <c r="E918" s="891"/>
      <c r="F918" s="891"/>
      <c r="G918" s="891"/>
      <c r="H918" s="891"/>
      <c r="I918" s="891"/>
      <c r="J918" s="891"/>
      <c r="K918" s="891"/>
      <c r="L918" s="891"/>
      <c r="M918" s="1036"/>
      <c r="N918" s="1036"/>
      <c r="O918" s="1036"/>
      <c r="P918" s="1036"/>
      <c r="Q918" s="891"/>
      <c r="R918" s="891"/>
      <c r="S918" s="891"/>
      <c r="T918" s="891"/>
      <c r="U918" s="891"/>
      <c r="V918" s="891"/>
      <c r="W918" s="891"/>
      <c r="X918" s="891"/>
      <c r="Y918" s="891"/>
      <c r="Z918" s="891"/>
      <c r="AA918" s="891"/>
    </row>
    <row r="919" spans="1:27" ht="15.75" customHeight="1">
      <c r="A919" s="891"/>
      <c r="B919" s="891"/>
      <c r="C919" s="891"/>
      <c r="D919" s="891"/>
      <c r="E919" s="891"/>
      <c r="F919" s="891"/>
      <c r="G919" s="891"/>
      <c r="H919" s="891"/>
      <c r="I919" s="891"/>
      <c r="J919" s="891"/>
      <c r="K919" s="891"/>
      <c r="L919" s="891"/>
      <c r="M919" s="1036"/>
      <c r="N919" s="1036"/>
      <c r="O919" s="1036"/>
      <c r="P919" s="1036"/>
      <c r="Q919" s="891"/>
      <c r="R919" s="891"/>
      <c r="S919" s="891"/>
      <c r="T919" s="891"/>
      <c r="U919" s="891"/>
      <c r="V919" s="891"/>
      <c r="W919" s="891"/>
      <c r="X919" s="891"/>
      <c r="Y919" s="891"/>
      <c r="Z919" s="891"/>
      <c r="AA919" s="891"/>
    </row>
    <row r="920" spans="1:27" ht="15.75" customHeight="1">
      <c r="A920" s="891"/>
      <c r="B920" s="891"/>
      <c r="C920" s="891"/>
      <c r="D920" s="891"/>
      <c r="E920" s="891"/>
      <c r="F920" s="891"/>
      <c r="G920" s="891"/>
      <c r="H920" s="891"/>
      <c r="I920" s="891"/>
      <c r="J920" s="891"/>
      <c r="K920" s="891"/>
      <c r="L920" s="891"/>
      <c r="M920" s="1036"/>
      <c r="N920" s="1036"/>
      <c r="O920" s="1036"/>
      <c r="P920" s="1036"/>
      <c r="Q920" s="891"/>
      <c r="R920" s="891"/>
      <c r="S920" s="891"/>
      <c r="T920" s="891"/>
      <c r="U920" s="891"/>
      <c r="V920" s="891"/>
      <c r="W920" s="891"/>
      <c r="X920" s="891"/>
      <c r="Y920" s="891"/>
      <c r="Z920" s="891"/>
      <c r="AA920" s="891"/>
    </row>
    <row r="921" spans="1:27" ht="15.75" customHeight="1">
      <c r="A921" s="891"/>
      <c r="B921" s="891"/>
      <c r="C921" s="891"/>
      <c r="D921" s="891"/>
      <c r="E921" s="891"/>
      <c r="F921" s="891"/>
      <c r="G921" s="891"/>
      <c r="H921" s="891"/>
      <c r="I921" s="891"/>
      <c r="J921" s="891"/>
      <c r="K921" s="891"/>
      <c r="L921" s="891"/>
      <c r="M921" s="1036"/>
      <c r="N921" s="1036"/>
      <c r="O921" s="1036"/>
      <c r="P921" s="1036"/>
      <c r="Q921" s="891"/>
      <c r="R921" s="891"/>
      <c r="S921" s="891"/>
      <c r="T921" s="891"/>
      <c r="U921" s="891"/>
      <c r="V921" s="891"/>
      <c r="W921" s="891"/>
      <c r="X921" s="891"/>
      <c r="Y921" s="891"/>
      <c r="Z921" s="891"/>
      <c r="AA921" s="891"/>
    </row>
    <row r="922" spans="1:27" ht="15.75" customHeight="1">
      <c r="A922" s="891"/>
      <c r="B922" s="891"/>
      <c r="C922" s="891"/>
      <c r="D922" s="891"/>
      <c r="E922" s="891"/>
      <c r="F922" s="891"/>
      <c r="G922" s="891"/>
      <c r="H922" s="891"/>
      <c r="I922" s="891"/>
      <c r="J922" s="891"/>
      <c r="K922" s="891"/>
      <c r="L922" s="891"/>
      <c r="M922" s="1036"/>
      <c r="N922" s="1036"/>
      <c r="O922" s="1036"/>
      <c r="P922" s="1036"/>
      <c r="Q922" s="891"/>
      <c r="R922" s="891"/>
      <c r="S922" s="891"/>
      <c r="T922" s="891"/>
      <c r="U922" s="891"/>
      <c r="V922" s="891"/>
      <c r="W922" s="891"/>
      <c r="X922" s="891"/>
      <c r="Y922" s="891"/>
      <c r="Z922" s="891"/>
      <c r="AA922" s="891"/>
    </row>
    <row r="923" spans="1:27" ht="15.75" customHeight="1">
      <c r="A923" s="891"/>
      <c r="B923" s="891"/>
      <c r="C923" s="891"/>
      <c r="D923" s="891"/>
      <c r="E923" s="891"/>
      <c r="F923" s="891"/>
      <c r="G923" s="891"/>
      <c r="H923" s="891"/>
      <c r="I923" s="891"/>
      <c r="J923" s="891"/>
      <c r="K923" s="891"/>
      <c r="L923" s="891"/>
      <c r="M923" s="1036"/>
      <c r="N923" s="1036"/>
      <c r="O923" s="1036"/>
      <c r="P923" s="1036"/>
      <c r="Q923" s="891"/>
      <c r="R923" s="891"/>
      <c r="S923" s="891"/>
      <c r="T923" s="891"/>
      <c r="U923" s="891"/>
      <c r="V923" s="891"/>
      <c r="W923" s="891"/>
      <c r="X923" s="891"/>
      <c r="Y923" s="891"/>
      <c r="Z923" s="891"/>
      <c r="AA923" s="891"/>
    </row>
    <row r="924" spans="1:27" ht="15.75" customHeight="1">
      <c r="A924" s="891"/>
      <c r="B924" s="891"/>
      <c r="C924" s="891"/>
      <c r="D924" s="891"/>
      <c r="E924" s="891"/>
      <c r="F924" s="891"/>
      <c r="G924" s="891"/>
      <c r="H924" s="891"/>
      <c r="I924" s="891"/>
      <c r="J924" s="891"/>
      <c r="K924" s="891"/>
      <c r="L924" s="891"/>
      <c r="M924" s="1036"/>
      <c r="N924" s="1036"/>
      <c r="O924" s="1036"/>
      <c r="P924" s="1036"/>
      <c r="Q924" s="891"/>
      <c r="R924" s="891"/>
      <c r="S924" s="891"/>
      <c r="T924" s="891"/>
      <c r="U924" s="891"/>
      <c r="V924" s="891"/>
      <c r="W924" s="891"/>
      <c r="X924" s="891"/>
      <c r="Y924" s="891"/>
      <c r="Z924" s="891"/>
      <c r="AA924" s="891"/>
    </row>
    <row r="925" spans="1:27" ht="15.75" customHeight="1">
      <c r="A925" s="891"/>
      <c r="B925" s="891"/>
      <c r="C925" s="891"/>
      <c r="D925" s="891"/>
      <c r="E925" s="891"/>
      <c r="F925" s="891"/>
      <c r="G925" s="891"/>
      <c r="H925" s="891"/>
      <c r="I925" s="891"/>
      <c r="J925" s="891"/>
      <c r="K925" s="891"/>
      <c r="L925" s="891"/>
      <c r="M925" s="1036"/>
      <c r="N925" s="1036"/>
      <c r="O925" s="1036"/>
      <c r="P925" s="1036"/>
      <c r="Q925" s="891"/>
      <c r="R925" s="891"/>
      <c r="S925" s="891"/>
      <c r="T925" s="891"/>
      <c r="U925" s="891"/>
      <c r="V925" s="891"/>
      <c r="W925" s="891"/>
      <c r="X925" s="891"/>
      <c r="Y925" s="891"/>
      <c r="Z925" s="891"/>
      <c r="AA925" s="891"/>
    </row>
    <row r="926" spans="1:27" ht="15.75" customHeight="1">
      <c r="A926" s="891"/>
      <c r="B926" s="891"/>
      <c r="C926" s="891"/>
      <c r="D926" s="891"/>
      <c r="E926" s="891"/>
      <c r="F926" s="891"/>
      <c r="G926" s="891"/>
      <c r="H926" s="891"/>
      <c r="I926" s="891"/>
      <c r="J926" s="891"/>
      <c r="K926" s="891"/>
      <c r="L926" s="891"/>
      <c r="M926" s="1036"/>
      <c r="N926" s="1036"/>
      <c r="O926" s="1036"/>
      <c r="P926" s="1036"/>
      <c r="Q926" s="891"/>
      <c r="R926" s="891"/>
      <c r="S926" s="891"/>
      <c r="T926" s="891"/>
      <c r="U926" s="891"/>
      <c r="V926" s="891"/>
      <c r="W926" s="891"/>
      <c r="X926" s="891"/>
      <c r="Y926" s="891"/>
      <c r="Z926" s="891"/>
      <c r="AA926" s="891"/>
    </row>
    <row r="927" spans="1:27" ht="15.75" customHeight="1">
      <c r="A927" s="891"/>
      <c r="B927" s="891"/>
      <c r="C927" s="891"/>
      <c r="D927" s="891"/>
      <c r="E927" s="891"/>
      <c r="F927" s="891"/>
      <c r="G927" s="891"/>
      <c r="H927" s="891"/>
      <c r="I927" s="891"/>
      <c r="J927" s="891"/>
      <c r="K927" s="891"/>
      <c r="L927" s="891"/>
      <c r="M927" s="1036"/>
      <c r="N927" s="1036"/>
      <c r="O927" s="1036"/>
      <c r="P927" s="1036"/>
      <c r="Q927" s="891"/>
      <c r="R927" s="891"/>
      <c r="S927" s="891"/>
      <c r="T927" s="891"/>
      <c r="U927" s="891"/>
      <c r="V927" s="891"/>
      <c r="W927" s="891"/>
      <c r="X927" s="891"/>
      <c r="Y927" s="891"/>
      <c r="Z927" s="891"/>
      <c r="AA927" s="891"/>
    </row>
    <row r="928" spans="1:27" ht="15.75" customHeight="1">
      <c r="A928" s="891"/>
      <c r="B928" s="891"/>
      <c r="C928" s="891"/>
      <c r="D928" s="891"/>
      <c r="E928" s="891"/>
      <c r="F928" s="891"/>
      <c r="G928" s="891"/>
      <c r="H928" s="891"/>
      <c r="I928" s="891"/>
      <c r="J928" s="891"/>
      <c r="K928" s="891"/>
      <c r="L928" s="891"/>
      <c r="M928" s="1036"/>
      <c r="N928" s="1036"/>
      <c r="O928" s="1036"/>
      <c r="P928" s="1036"/>
      <c r="Q928" s="891"/>
      <c r="R928" s="891"/>
      <c r="S928" s="891"/>
      <c r="T928" s="891"/>
      <c r="U928" s="891"/>
      <c r="V928" s="891"/>
      <c r="W928" s="891"/>
      <c r="X928" s="891"/>
      <c r="Y928" s="891"/>
      <c r="Z928" s="891"/>
      <c r="AA928" s="891"/>
    </row>
    <row r="929" spans="1:27" ht="15.75" customHeight="1">
      <c r="A929" s="891"/>
      <c r="B929" s="891"/>
      <c r="C929" s="891"/>
      <c r="D929" s="891"/>
      <c r="E929" s="891"/>
      <c r="F929" s="891"/>
      <c r="G929" s="891"/>
      <c r="H929" s="891"/>
      <c r="I929" s="891"/>
      <c r="J929" s="891"/>
      <c r="K929" s="891"/>
      <c r="L929" s="891"/>
      <c r="M929" s="1036"/>
      <c r="N929" s="1036"/>
      <c r="O929" s="1036"/>
      <c r="P929" s="1036"/>
      <c r="Q929" s="891"/>
      <c r="R929" s="891"/>
      <c r="S929" s="891"/>
      <c r="T929" s="891"/>
      <c r="U929" s="891"/>
      <c r="V929" s="891"/>
      <c r="W929" s="891"/>
      <c r="X929" s="891"/>
      <c r="Y929" s="891"/>
      <c r="Z929" s="891"/>
      <c r="AA929" s="891"/>
    </row>
    <row r="930" spans="1:27" ht="15.75" customHeight="1">
      <c r="A930" s="891"/>
      <c r="B930" s="891"/>
      <c r="C930" s="891"/>
      <c r="D930" s="891"/>
      <c r="E930" s="891"/>
      <c r="F930" s="891"/>
      <c r="G930" s="891"/>
      <c r="H930" s="891"/>
      <c r="I930" s="891"/>
      <c r="J930" s="891"/>
      <c r="K930" s="891"/>
      <c r="L930" s="891"/>
      <c r="M930" s="1036"/>
      <c r="N930" s="1036"/>
      <c r="O930" s="1036"/>
      <c r="P930" s="1036"/>
      <c r="Q930" s="891"/>
      <c r="R930" s="891"/>
      <c r="S930" s="891"/>
      <c r="T930" s="891"/>
      <c r="U930" s="891"/>
      <c r="V930" s="891"/>
      <c r="W930" s="891"/>
      <c r="X930" s="891"/>
      <c r="Y930" s="891"/>
      <c r="Z930" s="891"/>
      <c r="AA930" s="891"/>
    </row>
    <row r="931" spans="1:27" ht="15.75" customHeight="1">
      <c r="A931" s="891"/>
      <c r="B931" s="891"/>
      <c r="C931" s="891"/>
      <c r="D931" s="891"/>
      <c r="E931" s="891"/>
      <c r="F931" s="891"/>
      <c r="G931" s="891"/>
      <c r="H931" s="891"/>
      <c r="I931" s="891"/>
      <c r="J931" s="891"/>
      <c r="K931" s="891"/>
      <c r="L931" s="891"/>
      <c r="M931" s="1036"/>
      <c r="N931" s="1036"/>
      <c r="O931" s="1036"/>
      <c r="P931" s="1036"/>
      <c r="Q931" s="891"/>
      <c r="R931" s="891"/>
      <c r="S931" s="891"/>
      <c r="T931" s="891"/>
      <c r="U931" s="891"/>
      <c r="V931" s="891"/>
      <c r="W931" s="891"/>
      <c r="X931" s="891"/>
      <c r="Y931" s="891"/>
      <c r="Z931" s="891"/>
      <c r="AA931" s="891"/>
    </row>
    <row r="932" spans="1:27" ht="15.75" customHeight="1">
      <c r="A932" s="891"/>
      <c r="B932" s="891"/>
      <c r="C932" s="891"/>
      <c r="D932" s="891"/>
      <c r="E932" s="891"/>
      <c r="F932" s="891"/>
      <c r="G932" s="891"/>
      <c r="H932" s="891"/>
      <c r="I932" s="891"/>
      <c r="J932" s="891"/>
      <c r="K932" s="891"/>
      <c r="L932" s="891"/>
      <c r="M932" s="1036"/>
      <c r="N932" s="1036"/>
      <c r="O932" s="1036"/>
      <c r="P932" s="1036"/>
      <c r="Q932" s="891"/>
      <c r="R932" s="891"/>
      <c r="S932" s="891"/>
      <c r="T932" s="891"/>
      <c r="U932" s="891"/>
      <c r="V932" s="891"/>
      <c r="W932" s="891"/>
      <c r="X932" s="891"/>
      <c r="Y932" s="891"/>
      <c r="Z932" s="891"/>
      <c r="AA932" s="891"/>
    </row>
    <row r="933" spans="1:27" ht="15.75" customHeight="1">
      <c r="A933" s="891"/>
      <c r="B933" s="891"/>
      <c r="C933" s="891"/>
      <c r="D933" s="891"/>
      <c r="E933" s="891"/>
      <c r="F933" s="891"/>
      <c r="G933" s="891"/>
      <c r="H933" s="891"/>
      <c r="I933" s="891"/>
      <c r="J933" s="891"/>
      <c r="K933" s="891"/>
      <c r="L933" s="891"/>
      <c r="M933" s="1036"/>
      <c r="N933" s="1036"/>
      <c r="O933" s="1036"/>
      <c r="P933" s="1036"/>
      <c r="Q933" s="891"/>
      <c r="R933" s="891"/>
      <c r="S933" s="891"/>
      <c r="T933" s="891"/>
      <c r="U933" s="891"/>
      <c r="V933" s="891"/>
      <c r="W933" s="891"/>
      <c r="X933" s="891"/>
      <c r="Y933" s="891"/>
      <c r="Z933" s="891"/>
      <c r="AA933" s="891"/>
    </row>
    <row r="934" spans="1:27" ht="15.75" customHeight="1">
      <c r="A934" s="891"/>
      <c r="B934" s="891"/>
      <c r="C934" s="891"/>
      <c r="D934" s="891"/>
      <c r="E934" s="891"/>
      <c r="F934" s="891"/>
      <c r="G934" s="891"/>
      <c r="H934" s="891"/>
      <c r="I934" s="891"/>
      <c r="J934" s="891"/>
      <c r="K934" s="891"/>
      <c r="L934" s="891"/>
      <c r="M934" s="1036"/>
      <c r="N934" s="1036"/>
      <c r="O934" s="1036"/>
      <c r="P934" s="1036"/>
      <c r="Q934" s="891"/>
      <c r="R934" s="891"/>
      <c r="S934" s="891"/>
      <c r="T934" s="891"/>
      <c r="U934" s="891"/>
      <c r="V934" s="891"/>
      <c r="W934" s="891"/>
      <c r="X934" s="891"/>
      <c r="Y934" s="891"/>
      <c r="Z934" s="891"/>
      <c r="AA934" s="891"/>
    </row>
    <row r="935" spans="1:27" ht="15.75" customHeight="1">
      <c r="A935" s="891"/>
      <c r="B935" s="891"/>
      <c r="C935" s="891"/>
      <c r="D935" s="891"/>
      <c r="E935" s="891"/>
      <c r="F935" s="891"/>
      <c r="G935" s="891"/>
      <c r="H935" s="891"/>
      <c r="I935" s="891"/>
      <c r="J935" s="891"/>
      <c r="K935" s="891"/>
      <c r="L935" s="891"/>
      <c r="M935" s="1036"/>
      <c r="N935" s="1036"/>
      <c r="O935" s="1036"/>
      <c r="P935" s="1036"/>
      <c r="Q935" s="891"/>
      <c r="R935" s="891"/>
      <c r="S935" s="891"/>
      <c r="T935" s="891"/>
      <c r="U935" s="891"/>
      <c r="V935" s="891"/>
      <c r="W935" s="891"/>
      <c r="X935" s="891"/>
      <c r="Y935" s="891"/>
      <c r="Z935" s="891"/>
      <c r="AA935" s="891"/>
    </row>
    <row r="936" spans="1:27" ht="15.75" customHeight="1">
      <c r="A936" s="891"/>
      <c r="B936" s="891"/>
      <c r="C936" s="891"/>
      <c r="D936" s="891"/>
      <c r="E936" s="891"/>
      <c r="F936" s="891"/>
      <c r="G936" s="891"/>
      <c r="H936" s="891"/>
      <c r="I936" s="891"/>
      <c r="J936" s="891"/>
      <c r="K936" s="891"/>
      <c r="L936" s="891"/>
      <c r="M936" s="1036"/>
      <c r="N936" s="1036"/>
      <c r="O936" s="1036"/>
      <c r="P936" s="1036"/>
      <c r="Q936" s="891"/>
      <c r="R936" s="891"/>
      <c r="S936" s="891"/>
      <c r="T936" s="891"/>
      <c r="U936" s="891"/>
      <c r="V936" s="891"/>
      <c r="W936" s="891"/>
      <c r="X936" s="891"/>
      <c r="Y936" s="891"/>
      <c r="Z936" s="891"/>
      <c r="AA936" s="891"/>
    </row>
    <row r="937" spans="1:27" ht="15.75" customHeight="1">
      <c r="A937" s="891"/>
      <c r="B937" s="891"/>
      <c r="C937" s="891"/>
      <c r="D937" s="891"/>
      <c r="E937" s="891"/>
      <c r="F937" s="891"/>
      <c r="G937" s="891"/>
      <c r="H937" s="891"/>
      <c r="I937" s="891"/>
      <c r="J937" s="891"/>
      <c r="K937" s="891"/>
      <c r="L937" s="891"/>
      <c r="M937" s="1036"/>
      <c r="N937" s="1036"/>
      <c r="O937" s="1036"/>
      <c r="P937" s="1036"/>
      <c r="Q937" s="891"/>
      <c r="R937" s="891"/>
      <c r="S937" s="891"/>
      <c r="T937" s="891"/>
      <c r="U937" s="891"/>
      <c r="V937" s="891"/>
      <c r="W937" s="891"/>
      <c r="X937" s="891"/>
      <c r="Y937" s="891"/>
      <c r="Z937" s="891"/>
      <c r="AA937" s="891"/>
    </row>
    <row r="938" spans="1:27" ht="15.75" customHeight="1">
      <c r="A938" s="891"/>
      <c r="B938" s="891"/>
      <c r="C938" s="891"/>
      <c r="D938" s="891"/>
      <c r="E938" s="891"/>
      <c r="F938" s="891"/>
      <c r="G938" s="891"/>
      <c r="H938" s="891"/>
      <c r="I938" s="891"/>
      <c r="J938" s="891"/>
      <c r="K938" s="891"/>
      <c r="L938" s="891"/>
      <c r="M938" s="1036"/>
      <c r="N938" s="1036"/>
      <c r="O938" s="1036"/>
      <c r="P938" s="1036"/>
      <c r="Q938" s="891"/>
      <c r="R938" s="891"/>
      <c r="S938" s="891"/>
      <c r="T938" s="891"/>
      <c r="U938" s="891"/>
      <c r="V938" s="891"/>
      <c r="W938" s="891"/>
      <c r="X938" s="891"/>
      <c r="Y938" s="891"/>
      <c r="Z938" s="891"/>
      <c r="AA938" s="891"/>
    </row>
    <row r="939" spans="1:27" ht="15.75" customHeight="1">
      <c r="A939" s="891"/>
      <c r="B939" s="891"/>
      <c r="C939" s="891"/>
      <c r="D939" s="891"/>
      <c r="E939" s="891"/>
      <c r="F939" s="891"/>
      <c r="G939" s="891"/>
      <c r="H939" s="891"/>
      <c r="I939" s="891"/>
      <c r="J939" s="891"/>
      <c r="K939" s="891"/>
      <c r="L939" s="891"/>
      <c r="M939" s="1036"/>
      <c r="N939" s="1036"/>
      <c r="O939" s="1036"/>
      <c r="P939" s="1036"/>
      <c r="Q939" s="891"/>
      <c r="R939" s="891"/>
      <c r="S939" s="891"/>
      <c r="T939" s="891"/>
      <c r="U939" s="891"/>
      <c r="V939" s="891"/>
      <c r="W939" s="891"/>
      <c r="X939" s="891"/>
      <c r="Y939" s="891"/>
      <c r="Z939" s="891"/>
      <c r="AA939" s="891"/>
    </row>
    <row r="940" spans="1:27" ht="15.75" customHeight="1">
      <c r="A940" s="891"/>
      <c r="B940" s="891"/>
      <c r="C940" s="891"/>
      <c r="D940" s="891"/>
      <c r="E940" s="891"/>
      <c r="F940" s="891"/>
      <c r="G940" s="891"/>
      <c r="H940" s="891"/>
      <c r="I940" s="891"/>
      <c r="J940" s="891"/>
      <c r="K940" s="891"/>
      <c r="L940" s="891"/>
      <c r="M940" s="1036"/>
      <c r="N940" s="1036"/>
      <c r="O940" s="1036"/>
      <c r="P940" s="1036"/>
      <c r="Q940" s="891"/>
      <c r="R940" s="891"/>
      <c r="S940" s="891"/>
      <c r="T940" s="891"/>
      <c r="U940" s="891"/>
      <c r="V940" s="891"/>
      <c r="W940" s="891"/>
      <c r="X940" s="891"/>
      <c r="Y940" s="891"/>
      <c r="Z940" s="891"/>
      <c r="AA940" s="891"/>
    </row>
    <row r="941" spans="1:27" ht="15.75" customHeight="1">
      <c r="A941" s="891"/>
      <c r="B941" s="891"/>
      <c r="C941" s="891"/>
      <c r="D941" s="891"/>
      <c r="E941" s="891"/>
      <c r="F941" s="891"/>
      <c r="G941" s="891"/>
      <c r="H941" s="891"/>
      <c r="I941" s="891"/>
      <c r="J941" s="891"/>
      <c r="K941" s="891"/>
      <c r="L941" s="891"/>
      <c r="M941" s="1036"/>
      <c r="N941" s="1036"/>
      <c r="O941" s="1036"/>
      <c r="P941" s="1036"/>
      <c r="Q941" s="891"/>
      <c r="R941" s="891"/>
      <c r="S941" s="891"/>
      <c r="T941" s="891"/>
      <c r="U941" s="891"/>
      <c r="V941" s="891"/>
      <c r="W941" s="891"/>
      <c r="X941" s="891"/>
      <c r="Y941" s="891"/>
      <c r="Z941" s="891"/>
      <c r="AA941" s="891"/>
    </row>
    <row r="942" spans="1:27" ht="15.75" customHeight="1">
      <c r="A942" s="891"/>
      <c r="B942" s="891"/>
      <c r="C942" s="891"/>
      <c r="D942" s="891"/>
      <c r="E942" s="891"/>
      <c r="F942" s="891"/>
      <c r="G942" s="891"/>
      <c r="H942" s="891"/>
      <c r="I942" s="891"/>
      <c r="J942" s="891"/>
      <c r="K942" s="891"/>
      <c r="L942" s="891"/>
      <c r="M942" s="1036"/>
      <c r="N942" s="1036"/>
      <c r="O942" s="1036"/>
      <c r="P942" s="1036"/>
      <c r="Q942" s="891"/>
      <c r="R942" s="891"/>
      <c r="S942" s="891"/>
      <c r="T942" s="891"/>
      <c r="U942" s="891"/>
      <c r="V942" s="891"/>
      <c r="W942" s="891"/>
      <c r="X942" s="891"/>
      <c r="Y942" s="891"/>
      <c r="Z942" s="891"/>
      <c r="AA942" s="891"/>
    </row>
    <row r="943" spans="1:27" ht="15.75" customHeight="1">
      <c r="A943" s="891"/>
      <c r="B943" s="891"/>
      <c r="C943" s="891"/>
      <c r="D943" s="891"/>
      <c r="E943" s="891"/>
      <c r="F943" s="891"/>
      <c r="G943" s="891"/>
      <c r="H943" s="891"/>
      <c r="I943" s="891"/>
      <c r="J943" s="891"/>
      <c r="K943" s="891"/>
      <c r="L943" s="891"/>
      <c r="M943" s="1036"/>
      <c r="N943" s="1036"/>
      <c r="O943" s="1036"/>
      <c r="P943" s="1036"/>
      <c r="Q943" s="891"/>
      <c r="R943" s="891"/>
      <c r="S943" s="891"/>
      <c r="T943" s="891"/>
      <c r="U943" s="891"/>
      <c r="V943" s="891"/>
      <c r="W943" s="891"/>
      <c r="X943" s="891"/>
      <c r="Y943" s="891"/>
      <c r="Z943" s="891"/>
      <c r="AA943" s="891"/>
    </row>
    <row r="944" spans="1:27" ht="15.75" customHeight="1">
      <c r="A944" s="891"/>
      <c r="B944" s="891"/>
      <c r="C944" s="891"/>
      <c r="D944" s="891"/>
      <c r="E944" s="891"/>
      <c r="F944" s="891"/>
      <c r="G944" s="891"/>
      <c r="H944" s="891"/>
      <c r="I944" s="891"/>
      <c r="J944" s="891"/>
      <c r="K944" s="891"/>
      <c r="L944" s="891"/>
      <c r="M944" s="1036"/>
      <c r="N944" s="1036"/>
      <c r="O944" s="1036"/>
      <c r="P944" s="1036"/>
      <c r="Q944" s="891"/>
      <c r="R944" s="891"/>
      <c r="S944" s="891"/>
      <c r="T944" s="891"/>
      <c r="U944" s="891"/>
      <c r="V944" s="891"/>
      <c r="W944" s="891"/>
      <c r="X944" s="891"/>
      <c r="Y944" s="891"/>
      <c r="Z944" s="891"/>
      <c r="AA944" s="891"/>
    </row>
    <row r="945" spans="1:27" ht="15.75" customHeight="1">
      <c r="A945" s="891"/>
      <c r="B945" s="891"/>
      <c r="C945" s="891"/>
      <c r="D945" s="891"/>
      <c r="E945" s="891"/>
      <c r="F945" s="891"/>
      <c r="G945" s="891"/>
      <c r="H945" s="891"/>
      <c r="I945" s="891"/>
      <c r="J945" s="891"/>
      <c r="K945" s="891"/>
      <c r="L945" s="891"/>
      <c r="M945" s="1036"/>
      <c r="N945" s="1036"/>
      <c r="O945" s="1036"/>
      <c r="P945" s="1036"/>
      <c r="Q945" s="891"/>
      <c r="R945" s="891"/>
      <c r="S945" s="891"/>
      <c r="T945" s="891"/>
      <c r="U945" s="891"/>
      <c r="V945" s="891"/>
      <c r="W945" s="891"/>
      <c r="X945" s="891"/>
      <c r="Y945" s="891"/>
      <c r="Z945" s="891"/>
      <c r="AA945" s="891"/>
    </row>
    <row r="946" spans="1:27" ht="15.75" customHeight="1">
      <c r="A946" s="891"/>
      <c r="B946" s="891"/>
      <c r="C946" s="891"/>
      <c r="D946" s="891"/>
      <c r="E946" s="891"/>
      <c r="F946" s="891"/>
      <c r="G946" s="891"/>
      <c r="H946" s="891"/>
      <c r="I946" s="891"/>
      <c r="J946" s="891"/>
      <c r="K946" s="891"/>
      <c r="L946" s="891"/>
      <c r="M946" s="1036"/>
      <c r="N946" s="1036"/>
      <c r="O946" s="1036"/>
      <c r="P946" s="1036"/>
      <c r="Q946" s="891"/>
      <c r="R946" s="891"/>
      <c r="S946" s="891"/>
      <c r="T946" s="891"/>
      <c r="U946" s="891"/>
      <c r="V946" s="891"/>
      <c r="W946" s="891"/>
      <c r="X946" s="891"/>
      <c r="Y946" s="891"/>
      <c r="Z946" s="891"/>
      <c r="AA946" s="891"/>
    </row>
    <row r="947" spans="1:27" ht="15.75" customHeight="1">
      <c r="A947" s="891"/>
      <c r="B947" s="891"/>
      <c r="C947" s="891"/>
      <c r="D947" s="891"/>
      <c r="E947" s="891"/>
      <c r="F947" s="891"/>
      <c r="G947" s="891"/>
      <c r="H947" s="891"/>
      <c r="I947" s="891"/>
      <c r="J947" s="891"/>
      <c r="K947" s="891"/>
      <c r="L947" s="891"/>
      <c r="M947" s="1036"/>
      <c r="N947" s="1036"/>
      <c r="O947" s="1036"/>
      <c r="P947" s="1036"/>
      <c r="Q947" s="891"/>
      <c r="R947" s="891"/>
      <c r="S947" s="891"/>
      <c r="T947" s="891"/>
      <c r="U947" s="891"/>
      <c r="V947" s="891"/>
      <c r="W947" s="891"/>
      <c r="X947" s="891"/>
      <c r="Y947" s="891"/>
      <c r="Z947" s="891"/>
      <c r="AA947" s="891"/>
    </row>
    <row r="948" spans="1:27" ht="15.75" customHeight="1">
      <c r="A948" s="891"/>
      <c r="B948" s="891"/>
      <c r="C948" s="891"/>
      <c r="D948" s="891"/>
      <c r="E948" s="891"/>
      <c r="F948" s="891"/>
      <c r="G948" s="891"/>
      <c r="H948" s="891"/>
      <c r="I948" s="891"/>
      <c r="J948" s="891"/>
      <c r="K948" s="891"/>
      <c r="L948" s="891"/>
      <c r="M948" s="1036"/>
      <c r="N948" s="1036"/>
      <c r="O948" s="1036"/>
      <c r="P948" s="1036"/>
      <c r="Q948" s="891"/>
      <c r="R948" s="891"/>
      <c r="S948" s="891"/>
      <c r="T948" s="891"/>
      <c r="U948" s="891"/>
      <c r="V948" s="891"/>
      <c r="W948" s="891"/>
      <c r="X948" s="891"/>
      <c r="Y948" s="891"/>
      <c r="Z948" s="891"/>
      <c r="AA948" s="891"/>
    </row>
    <row r="949" spans="1:27" ht="15.75" customHeight="1">
      <c r="A949" s="891"/>
      <c r="B949" s="891"/>
      <c r="C949" s="891"/>
      <c r="D949" s="891"/>
      <c r="E949" s="891"/>
      <c r="F949" s="891"/>
      <c r="G949" s="891"/>
      <c r="H949" s="891"/>
      <c r="I949" s="891"/>
      <c r="J949" s="891"/>
      <c r="K949" s="891"/>
      <c r="L949" s="891"/>
      <c r="M949" s="1036"/>
      <c r="N949" s="1036"/>
      <c r="O949" s="1036"/>
      <c r="P949" s="1036"/>
      <c r="Q949" s="891"/>
      <c r="R949" s="891"/>
      <c r="S949" s="891"/>
      <c r="T949" s="891"/>
      <c r="U949" s="891"/>
      <c r="V949" s="891"/>
      <c r="W949" s="891"/>
      <c r="X949" s="891"/>
      <c r="Y949" s="891"/>
      <c r="Z949" s="891"/>
      <c r="AA949" s="891"/>
    </row>
    <row r="950" spans="1:27" ht="15.75" customHeight="1">
      <c r="A950" s="891"/>
      <c r="B950" s="891"/>
      <c r="C950" s="891"/>
      <c r="D950" s="891"/>
      <c r="E950" s="891"/>
      <c r="F950" s="891"/>
      <c r="G950" s="891"/>
      <c r="H950" s="891"/>
      <c r="I950" s="891"/>
      <c r="J950" s="891"/>
      <c r="K950" s="891"/>
      <c r="L950" s="891"/>
      <c r="M950" s="1036"/>
      <c r="N950" s="1036"/>
      <c r="O950" s="1036"/>
      <c r="P950" s="1036"/>
      <c r="Q950" s="891"/>
      <c r="R950" s="891"/>
      <c r="S950" s="891"/>
      <c r="T950" s="891"/>
      <c r="U950" s="891"/>
      <c r="V950" s="891"/>
      <c r="W950" s="891"/>
      <c r="X950" s="891"/>
      <c r="Y950" s="891"/>
      <c r="Z950" s="891"/>
      <c r="AA950" s="891"/>
    </row>
    <row r="951" spans="1:27" ht="15.75" customHeight="1">
      <c r="A951" s="891"/>
      <c r="B951" s="891"/>
      <c r="C951" s="891"/>
      <c r="D951" s="891"/>
      <c r="E951" s="891"/>
      <c r="F951" s="891"/>
      <c r="G951" s="891"/>
      <c r="H951" s="891"/>
      <c r="I951" s="891"/>
      <c r="J951" s="891"/>
      <c r="K951" s="891"/>
      <c r="L951" s="891"/>
      <c r="M951" s="1036"/>
      <c r="N951" s="1036"/>
      <c r="O951" s="1036"/>
      <c r="P951" s="1036"/>
      <c r="Q951" s="891"/>
      <c r="R951" s="891"/>
      <c r="S951" s="891"/>
      <c r="T951" s="891"/>
      <c r="U951" s="891"/>
      <c r="V951" s="891"/>
      <c r="W951" s="891"/>
      <c r="X951" s="891"/>
      <c r="Y951" s="891"/>
      <c r="Z951" s="891"/>
      <c r="AA951" s="891"/>
    </row>
    <row r="952" spans="1:27" ht="15.75" customHeight="1">
      <c r="A952" s="891"/>
      <c r="B952" s="891"/>
      <c r="C952" s="891"/>
      <c r="D952" s="891"/>
      <c r="E952" s="891"/>
      <c r="F952" s="891"/>
      <c r="G952" s="891"/>
      <c r="H952" s="891"/>
      <c r="I952" s="891"/>
      <c r="J952" s="891"/>
      <c r="K952" s="891"/>
      <c r="L952" s="891"/>
      <c r="M952" s="1036"/>
      <c r="N952" s="1036"/>
      <c r="O952" s="1036"/>
      <c r="P952" s="1036"/>
      <c r="Q952" s="891"/>
      <c r="R952" s="891"/>
      <c r="S952" s="891"/>
      <c r="T952" s="891"/>
      <c r="U952" s="891"/>
      <c r="V952" s="891"/>
      <c r="W952" s="891"/>
      <c r="X952" s="891"/>
      <c r="Y952" s="891"/>
      <c r="Z952" s="891"/>
      <c r="AA952" s="891"/>
    </row>
    <row r="953" spans="1:27" ht="15.75" customHeight="1">
      <c r="A953" s="891"/>
      <c r="B953" s="891"/>
      <c r="C953" s="891"/>
      <c r="D953" s="891"/>
      <c r="E953" s="891"/>
      <c r="F953" s="891"/>
      <c r="G953" s="891"/>
      <c r="H953" s="891"/>
      <c r="I953" s="891"/>
      <c r="J953" s="891"/>
      <c r="K953" s="891"/>
      <c r="L953" s="891"/>
      <c r="M953" s="1036"/>
      <c r="N953" s="1036"/>
      <c r="O953" s="1036"/>
      <c r="P953" s="1036"/>
      <c r="Q953" s="891"/>
      <c r="R953" s="891"/>
      <c r="S953" s="891"/>
      <c r="T953" s="891"/>
      <c r="U953" s="891"/>
      <c r="V953" s="891"/>
      <c r="W953" s="891"/>
      <c r="X953" s="891"/>
      <c r="Y953" s="891"/>
      <c r="Z953" s="891"/>
      <c r="AA953" s="891"/>
    </row>
    <row r="954" spans="1:27" ht="15.75" customHeight="1">
      <c r="A954" s="891"/>
      <c r="B954" s="891"/>
      <c r="C954" s="891"/>
      <c r="D954" s="891"/>
      <c r="E954" s="891"/>
      <c r="F954" s="891"/>
      <c r="G954" s="891"/>
      <c r="H954" s="891"/>
      <c r="I954" s="891"/>
      <c r="J954" s="891"/>
      <c r="K954" s="891"/>
      <c r="L954" s="891"/>
      <c r="M954" s="1036"/>
      <c r="N954" s="1036"/>
      <c r="O954" s="1036"/>
      <c r="P954" s="1036"/>
      <c r="Q954" s="891"/>
      <c r="R954" s="891"/>
      <c r="S954" s="891"/>
      <c r="T954" s="891"/>
      <c r="U954" s="891"/>
      <c r="V954" s="891"/>
      <c r="W954" s="891"/>
      <c r="X954" s="891"/>
      <c r="Y954" s="891"/>
      <c r="Z954" s="891"/>
      <c r="AA954" s="891"/>
    </row>
    <row r="955" spans="1:27" ht="15.75" customHeight="1">
      <c r="A955" s="891"/>
      <c r="B955" s="891"/>
      <c r="C955" s="891"/>
      <c r="D955" s="891"/>
      <c r="E955" s="891"/>
      <c r="F955" s="891"/>
      <c r="G955" s="891"/>
      <c r="H955" s="891"/>
      <c r="I955" s="891"/>
      <c r="J955" s="891"/>
      <c r="K955" s="891"/>
      <c r="L955" s="891"/>
      <c r="M955" s="1036"/>
      <c r="N955" s="1036"/>
      <c r="O955" s="1036"/>
      <c r="P955" s="1036"/>
      <c r="Q955" s="891"/>
      <c r="R955" s="891"/>
      <c r="S955" s="891"/>
      <c r="T955" s="891"/>
      <c r="U955" s="891"/>
      <c r="V955" s="891"/>
      <c r="W955" s="891"/>
      <c r="X955" s="891"/>
      <c r="Y955" s="891"/>
      <c r="Z955" s="891"/>
      <c r="AA955" s="891"/>
    </row>
    <row r="956" spans="1:27" ht="15.75" customHeight="1">
      <c r="A956" s="891"/>
      <c r="B956" s="891"/>
      <c r="C956" s="891"/>
      <c r="D956" s="891"/>
      <c r="E956" s="891"/>
      <c r="F956" s="891"/>
      <c r="G956" s="891"/>
      <c r="H956" s="891"/>
      <c r="I956" s="891"/>
      <c r="J956" s="891"/>
      <c r="K956" s="891"/>
      <c r="L956" s="891"/>
      <c r="M956" s="1036"/>
      <c r="N956" s="1036"/>
      <c r="O956" s="1036"/>
      <c r="P956" s="1036"/>
      <c r="Q956" s="891"/>
      <c r="R956" s="891"/>
      <c r="S956" s="891"/>
      <c r="T956" s="891"/>
      <c r="U956" s="891"/>
      <c r="V956" s="891"/>
      <c r="W956" s="891"/>
      <c r="X956" s="891"/>
      <c r="Y956" s="891"/>
      <c r="Z956" s="891"/>
      <c r="AA956" s="891"/>
    </row>
    <row r="957" spans="1:27" ht="15.75" customHeight="1">
      <c r="A957" s="891"/>
      <c r="B957" s="891"/>
      <c r="C957" s="891"/>
      <c r="D957" s="891"/>
      <c r="E957" s="891"/>
      <c r="F957" s="891"/>
      <c r="G957" s="891"/>
      <c r="H957" s="891"/>
      <c r="I957" s="891"/>
      <c r="J957" s="891"/>
      <c r="K957" s="891"/>
      <c r="L957" s="891"/>
      <c r="M957" s="1036"/>
      <c r="N957" s="1036"/>
      <c r="O957" s="1036"/>
      <c r="P957" s="1036"/>
      <c r="Q957" s="891"/>
      <c r="R957" s="891"/>
      <c r="S957" s="891"/>
      <c r="T957" s="891"/>
      <c r="U957" s="891"/>
      <c r="V957" s="891"/>
      <c r="W957" s="891"/>
      <c r="X957" s="891"/>
      <c r="Y957" s="891"/>
      <c r="Z957" s="891"/>
      <c r="AA957" s="891"/>
    </row>
    <row r="958" spans="1:27" ht="15.75" customHeight="1">
      <c r="A958" s="891"/>
      <c r="B958" s="891"/>
      <c r="C958" s="891"/>
      <c r="D958" s="891"/>
      <c r="E958" s="891"/>
      <c r="F958" s="891"/>
      <c r="G958" s="891"/>
      <c r="H958" s="891"/>
      <c r="I958" s="891"/>
      <c r="J958" s="891"/>
      <c r="K958" s="891"/>
      <c r="L958" s="891"/>
      <c r="M958" s="1036"/>
      <c r="N958" s="1036"/>
      <c r="O958" s="1036"/>
      <c r="P958" s="1036"/>
      <c r="Q958" s="891"/>
      <c r="R958" s="891"/>
      <c r="S958" s="891"/>
      <c r="T958" s="891"/>
      <c r="U958" s="891"/>
      <c r="V958" s="891"/>
      <c r="W958" s="891"/>
      <c r="X958" s="891"/>
      <c r="Y958" s="891"/>
      <c r="Z958" s="891"/>
      <c r="AA958" s="891"/>
    </row>
    <row r="959" spans="1:27" ht="15.75" customHeight="1">
      <c r="A959" s="891"/>
      <c r="B959" s="891"/>
      <c r="C959" s="891"/>
      <c r="D959" s="891"/>
      <c r="E959" s="891"/>
      <c r="F959" s="891"/>
      <c r="G959" s="891"/>
      <c r="H959" s="891"/>
      <c r="I959" s="891"/>
      <c r="J959" s="891"/>
      <c r="K959" s="891"/>
      <c r="L959" s="891"/>
      <c r="M959" s="1036"/>
      <c r="N959" s="1036"/>
      <c r="O959" s="1036"/>
      <c r="P959" s="1036"/>
      <c r="Q959" s="891"/>
      <c r="R959" s="891"/>
      <c r="S959" s="891"/>
      <c r="T959" s="891"/>
      <c r="U959" s="891"/>
      <c r="V959" s="891"/>
      <c r="W959" s="891"/>
      <c r="X959" s="891"/>
      <c r="Y959" s="891"/>
      <c r="Z959" s="891"/>
      <c r="AA959" s="891"/>
    </row>
    <row r="960" spans="1:27" ht="15.75" customHeight="1">
      <c r="A960" s="891"/>
      <c r="B960" s="891"/>
      <c r="C960" s="891"/>
      <c r="D960" s="891"/>
      <c r="E960" s="891"/>
      <c r="F960" s="891"/>
      <c r="G960" s="891"/>
      <c r="H960" s="891"/>
      <c r="I960" s="891"/>
      <c r="J960" s="891"/>
      <c r="K960" s="891"/>
      <c r="L960" s="891"/>
      <c r="M960" s="1036"/>
      <c r="N960" s="1036"/>
      <c r="O960" s="1036"/>
      <c r="P960" s="1036"/>
      <c r="Q960" s="891"/>
      <c r="R960" s="891"/>
      <c r="S960" s="891"/>
      <c r="T960" s="891"/>
      <c r="U960" s="891"/>
      <c r="V960" s="891"/>
      <c r="W960" s="891"/>
      <c r="X960" s="891"/>
      <c r="Y960" s="891"/>
      <c r="Z960" s="891"/>
      <c r="AA960" s="891"/>
    </row>
    <row r="961" spans="1:27" ht="15.75" customHeight="1">
      <c r="A961" s="891"/>
      <c r="B961" s="891"/>
      <c r="C961" s="891"/>
      <c r="D961" s="891"/>
      <c r="E961" s="891"/>
      <c r="F961" s="891"/>
      <c r="G961" s="891"/>
      <c r="H961" s="891"/>
      <c r="I961" s="891"/>
      <c r="J961" s="891"/>
      <c r="K961" s="891"/>
      <c r="L961" s="891"/>
      <c r="M961" s="1036"/>
      <c r="N961" s="1036"/>
      <c r="O961" s="1036"/>
      <c r="P961" s="1036"/>
      <c r="Q961" s="891"/>
      <c r="R961" s="891"/>
      <c r="S961" s="891"/>
      <c r="T961" s="891"/>
      <c r="U961" s="891"/>
      <c r="V961" s="891"/>
      <c r="W961" s="891"/>
      <c r="X961" s="891"/>
      <c r="Y961" s="891"/>
      <c r="Z961" s="891"/>
      <c r="AA961" s="891"/>
    </row>
    <row r="962" spans="1:27" ht="15.75" customHeight="1">
      <c r="A962" s="891"/>
      <c r="B962" s="891"/>
      <c r="C962" s="891"/>
      <c r="D962" s="891"/>
      <c r="E962" s="891"/>
      <c r="F962" s="891"/>
      <c r="G962" s="891"/>
      <c r="H962" s="891"/>
      <c r="I962" s="891"/>
      <c r="J962" s="891"/>
      <c r="K962" s="891"/>
      <c r="L962" s="891"/>
      <c r="M962" s="1036"/>
      <c r="N962" s="1036"/>
      <c r="O962" s="1036"/>
      <c r="P962" s="1036"/>
      <c r="Q962" s="891"/>
      <c r="R962" s="891"/>
      <c r="S962" s="891"/>
      <c r="T962" s="891"/>
      <c r="U962" s="891"/>
      <c r="V962" s="891"/>
      <c r="W962" s="891"/>
      <c r="X962" s="891"/>
      <c r="Y962" s="891"/>
      <c r="Z962" s="891"/>
      <c r="AA962" s="891"/>
    </row>
    <row r="963" spans="1:27" ht="15.75" customHeight="1">
      <c r="A963" s="891"/>
      <c r="B963" s="891"/>
      <c r="C963" s="891"/>
      <c r="D963" s="891"/>
      <c r="E963" s="891"/>
      <c r="F963" s="891"/>
      <c r="G963" s="891"/>
      <c r="H963" s="891"/>
      <c r="I963" s="891"/>
      <c r="J963" s="891"/>
      <c r="K963" s="891"/>
      <c r="L963" s="891"/>
      <c r="M963" s="1036"/>
      <c r="N963" s="1036"/>
      <c r="O963" s="1036"/>
      <c r="P963" s="1036"/>
      <c r="Q963" s="891"/>
      <c r="R963" s="891"/>
      <c r="S963" s="891"/>
      <c r="T963" s="891"/>
      <c r="U963" s="891"/>
      <c r="V963" s="891"/>
      <c r="W963" s="891"/>
      <c r="X963" s="891"/>
      <c r="Y963" s="891"/>
      <c r="Z963" s="891"/>
      <c r="AA963" s="891"/>
    </row>
    <row r="964" spans="1:27" ht="15.75" customHeight="1">
      <c r="A964" s="891"/>
      <c r="B964" s="891"/>
      <c r="C964" s="891"/>
      <c r="D964" s="891"/>
      <c r="E964" s="891"/>
      <c r="F964" s="891"/>
      <c r="G964" s="891"/>
      <c r="H964" s="891"/>
      <c r="I964" s="891"/>
      <c r="J964" s="891"/>
      <c r="K964" s="891"/>
      <c r="L964" s="891"/>
      <c r="M964" s="1036"/>
      <c r="N964" s="1036"/>
      <c r="O964" s="1036"/>
      <c r="P964" s="1036"/>
      <c r="Q964" s="891"/>
      <c r="R964" s="891"/>
      <c r="S964" s="891"/>
      <c r="T964" s="891"/>
      <c r="U964" s="891"/>
      <c r="V964" s="891"/>
      <c r="W964" s="891"/>
      <c r="X964" s="891"/>
      <c r="Y964" s="891"/>
      <c r="Z964" s="891"/>
      <c r="AA964" s="891"/>
    </row>
    <row r="965" spans="1:27" ht="15.75" customHeight="1">
      <c r="A965" s="891"/>
      <c r="B965" s="891"/>
      <c r="C965" s="891"/>
      <c r="D965" s="891"/>
      <c r="E965" s="891"/>
      <c r="F965" s="891"/>
      <c r="G965" s="891"/>
      <c r="H965" s="891"/>
      <c r="I965" s="891"/>
      <c r="J965" s="891"/>
      <c r="K965" s="891"/>
      <c r="L965" s="891"/>
      <c r="M965" s="1036"/>
      <c r="N965" s="1036"/>
      <c r="O965" s="1036"/>
      <c r="P965" s="1036"/>
      <c r="Q965" s="891"/>
      <c r="R965" s="891"/>
      <c r="S965" s="891"/>
      <c r="T965" s="891"/>
      <c r="U965" s="891"/>
      <c r="V965" s="891"/>
      <c r="W965" s="891"/>
      <c r="X965" s="891"/>
      <c r="Y965" s="891"/>
      <c r="Z965" s="891"/>
      <c r="AA965" s="891"/>
    </row>
    <row r="966" spans="1:27" ht="15.75" customHeight="1">
      <c r="A966" s="891"/>
      <c r="B966" s="891"/>
      <c r="C966" s="891"/>
      <c r="D966" s="891"/>
      <c r="E966" s="891"/>
      <c r="F966" s="891"/>
      <c r="G966" s="891"/>
      <c r="H966" s="891"/>
      <c r="I966" s="891"/>
      <c r="J966" s="891"/>
      <c r="K966" s="891"/>
      <c r="L966" s="891"/>
      <c r="M966" s="1036"/>
      <c r="N966" s="1036"/>
      <c r="O966" s="1036"/>
      <c r="P966" s="1036"/>
      <c r="Q966" s="891"/>
      <c r="R966" s="891"/>
      <c r="S966" s="891"/>
      <c r="T966" s="891"/>
      <c r="U966" s="891"/>
      <c r="V966" s="891"/>
      <c r="W966" s="891"/>
      <c r="X966" s="891"/>
      <c r="Y966" s="891"/>
      <c r="Z966" s="891"/>
      <c r="AA966" s="891"/>
    </row>
    <row r="967" spans="1:27" ht="15.75" customHeight="1">
      <c r="A967" s="891"/>
      <c r="B967" s="891"/>
      <c r="C967" s="891"/>
      <c r="D967" s="891"/>
      <c r="E967" s="891"/>
      <c r="F967" s="891"/>
      <c r="G967" s="891"/>
      <c r="H967" s="891"/>
      <c r="I967" s="891"/>
      <c r="J967" s="891"/>
      <c r="K967" s="891"/>
      <c r="L967" s="891"/>
      <c r="M967" s="1036"/>
      <c r="N967" s="1036"/>
      <c r="O967" s="1036"/>
      <c r="P967" s="1036"/>
      <c r="Q967" s="891"/>
      <c r="R967" s="891"/>
      <c r="S967" s="891"/>
      <c r="T967" s="891"/>
      <c r="U967" s="891"/>
      <c r="V967" s="891"/>
      <c r="W967" s="891"/>
      <c r="X967" s="891"/>
      <c r="Y967" s="891"/>
      <c r="Z967" s="891"/>
      <c r="AA967" s="891"/>
    </row>
    <row r="968" spans="1:27" ht="15.75" customHeight="1">
      <c r="A968" s="891"/>
      <c r="B968" s="891"/>
      <c r="C968" s="891"/>
      <c r="D968" s="891"/>
      <c r="E968" s="891"/>
      <c r="F968" s="891"/>
      <c r="G968" s="891"/>
      <c r="H968" s="891"/>
      <c r="I968" s="891"/>
      <c r="J968" s="891"/>
      <c r="K968" s="891"/>
      <c r="L968" s="891"/>
      <c r="M968" s="1036"/>
      <c r="N968" s="1036"/>
      <c r="O968" s="1036"/>
      <c r="P968" s="1036"/>
      <c r="Q968" s="891"/>
      <c r="R968" s="891"/>
      <c r="S968" s="891"/>
      <c r="T968" s="891"/>
      <c r="U968" s="891"/>
      <c r="V968" s="891"/>
      <c r="W968" s="891"/>
      <c r="X968" s="891"/>
      <c r="Y968" s="891"/>
      <c r="Z968" s="891"/>
      <c r="AA968" s="891"/>
    </row>
    <row r="969" spans="1:27" ht="15.75" customHeight="1">
      <c r="A969" s="891"/>
      <c r="B969" s="891"/>
      <c r="C969" s="891"/>
      <c r="D969" s="891"/>
      <c r="E969" s="891"/>
      <c r="F969" s="891"/>
      <c r="G969" s="891"/>
      <c r="H969" s="891"/>
      <c r="I969" s="891"/>
      <c r="J969" s="891"/>
      <c r="K969" s="891"/>
      <c r="L969" s="891"/>
      <c r="M969" s="1036"/>
      <c r="N969" s="1036"/>
      <c r="O969" s="1036"/>
      <c r="P969" s="1036"/>
      <c r="Q969" s="891"/>
      <c r="R969" s="891"/>
      <c r="S969" s="891"/>
      <c r="T969" s="891"/>
      <c r="U969" s="891"/>
      <c r="V969" s="891"/>
      <c r="W969" s="891"/>
      <c r="X969" s="891"/>
      <c r="Y969" s="891"/>
      <c r="Z969" s="891"/>
      <c r="AA969" s="891"/>
    </row>
    <row r="970" spans="1:27" ht="15.75" customHeight="1">
      <c r="A970" s="891"/>
      <c r="B970" s="891"/>
      <c r="C970" s="891"/>
      <c r="D970" s="891"/>
      <c r="E970" s="891"/>
      <c r="F970" s="891"/>
      <c r="G970" s="891"/>
      <c r="H970" s="891"/>
      <c r="I970" s="891"/>
      <c r="J970" s="891"/>
      <c r="K970" s="891"/>
      <c r="L970" s="891"/>
      <c r="M970" s="1036"/>
      <c r="N970" s="1036"/>
      <c r="O970" s="1036"/>
      <c r="P970" s="1036"/>
      <c r="Q970" s="891"/>
      <c r="R970" s="891"/>
      <c r="S970" s="891"/>
      <c r="T970" s="891"/>
      <c r="U970" s="891"/>
      <c r="V970" s="891"/>
      <c r="W970" s="891"/>
      <c r="X970" s="891"/>
      <c r="Y970" s="891"/>
      <c r="Z970" s="891"/>
      <c r="AA970" s="891"/>
    </row>
    <row r="971" spans="1:27" ht="15.75" customHeight="1">
      <c r="A971" s="891"/>
      <c r="B971" s="891"/>
      <c r="C971" s="891"/>
      <c r="D971" s="891"/>
      <c r="E971" s="891"/>
      <c r="F971" s="891"/>
      <c r="G971" s="891"/>
      <c r="H971" s="891"/>
      <c r="I971" s="891"/>
      <c r="J971" s="891"/>
      <c r="K971" s="891"/>
      <c r="L971" s="891"/>
      <c r="M971" s="1036"/>
      <c r="N971" s="1036"/>
      <c r="O971" s="1036"/>
      <c r="P971" s="1036"/>
      <c r="Q971" s="891"/>
      <c r="R971" s="891"/>
      <c r="S971" s="891"/>
      <c r="T971" s="891"/>
      <c r="U971" s="891"/>
      <c r="V971" s="891"/>
      <c r="W971" s="891"/>
      <c r="X971" s="891"/>
      <c r="Y971" s="891"/>
      <c r="Z971" s="891"/>
      <c r="AA971" s="891"/>
    </row>
    <row r="972" spans="1:27" ht="15.75" customHeight="1">
      <c r="A972" s="891"/>
      <c r="B972" s="891"/>
      <c r="C972" s="891"/>
      <c r="D972" s="891"/>
      <c r="E972" s="891"/>
      <c r="F972" s="891"/>
      <c r="G972" s="891"/>
      <c r="H972" s="891"/>
      <c r="I972" s="891"/>
      <c r="J972" s="891"/>
      <c r="K972" s="891"/>
      <c r="L972" s="891"/>
      <c r="M972" s="1036"/>
      <c r="N972" s="1036"/>
      <c r="O972" s="1036"/>
      <c r="P972" s="1036"/>
      <c r="Q972" s="891"/>
      <c r="R972" s="891"/>
      <c r="S972" s="891"/>
      <c r="T972" s="891"/>
      <c r="U972" s="891"/>
      <c r="V972" s="891"/>
      <c r="W972" s="891"/>
      <c r="X972" s="891"/>
      <c r="Y972" s="891"/>
      <c r="Z972" s="891"/>
      <c r="AA972" s="891"/>
    </row>
    <row r="973" spans="1:27" ht="15.75" customHeight="1">
      <c r="A973" s="891"/>
      <c r="B973" s="891"/>
      <c r="C973" s="891"/>
      <c r="D973" s="891"/>
      <c r="E973" s="891"/>
      <c r="F973" s="891"/>
      <c r="G973" s="891"/>
      <c r="H973" s="891"/>
      <c r="I973" s="891"/>
      <c r="J973" s="891"/>
      <c r="K973" s="891"/>
      <c r="L973" s="891"/>
      <c r="M973" s="1036"/>
      <c r="N973" s="1036"/>
      <c r="O973" s="1036"/>
      <c r="P973" s="1036"/>
      <c r="Q973" s="891"/>
      <c r="R973" s="891"/>
      <c r="S973" s="891"/>
      <c r="T973" s="891"/>
      <c r="U973" s="891"/>
      <c r="V973" s="891"/>
      <c r="W973" s="891"/>
      <c r="X973" s="891"/>
      <c r="Y973" s="891"/>
      <c r="Z973" s="891"/>
      <c r="AA973" s="891"/>
    </row>
    <row r="974" spans="1:27" ht="15.75" customHeight="1">
      <c r="A974" s="891"/>
      <c r="B974" s="891"/>
      <c r="C974" s="891"/>
      <c r="D974" s="891"/>
      <c r="E974" s="891"/>
      <c r="F974" s="891"/>
      <c r="G974" s="891"/>
      <c r="H974" s="891"/>
      <c r="I974" s="891"/>
      <c r="J974" s="891"/>
      <c r="K974" s="891"/>
      <c r="L974" s="891"/>
      <c r="M974" s="1036"/>
      <c r="N974" s="1036"/>
      <c r="O974" s="1036"/>
      <c r="P974" s="1036"/>
      <c r="Q974" s="891"/>
      <c r="R974" s="891"/>
      <c r="S974" s="891"/>
      <c r="T974" s="891"/>
      <c r="U974" s="891"/>
      <c r="V974" s="891"/>
      <c r="W974" s="891"/>
      <c r="X974" s="891"/>
      <c r="Y974" s="891"/>
      <c r="Z974" s="891"/>
      <c r="AA974" s="891"/>
    </row>
    <row r="975" spans="1:27" ht="15.75" customHeight="1">
      <c r="A975" s="891"/>
      <c r="B975" s="891"/>
      <c r="C975" s="891"/>
      <c r="D975" s="891"/>
      <c r="E975" s="891"/>
      <c r="F975" s="891"/>
      <c r="G975" s="891"/>
      <c r="H975" s="891"/>
      <c r="I975" s="891"/>
      <c r="J975" s="891"/>
      <c r="K975" s="891"/>
      <c r="L975" s="891"/>
      <c r="M975" s="1036"/>
      <c r="N975" s="1036"/>
      <c r="O975" s="1036"/>
      <c r="P975" s="1036"/>
      <c r="Q975" s="891"/>
      <c r="R975" s="891"/>
      <c r="S975" s="891"/>
      <c r="T975" s="891"/>
      <c r="U975" s="891"/>
      <c r="V975" s="891"/>
      <c r="W975" s="891"/>
      <c r="X975" s="891"/>
      <c r="Y975" s="891"/>
      <c r="Z975" s="891"/>
      <c r="AA975" s="891"/>
    </row>
    <row r="976" spans="1:27" ht="15.75" customHeight="1">
      <c r="A976" s="891"/>
      <c r="B976" s="891"/>
      <c r="C976" s="891"/>
      <c r="D976" s="891"/>
      <c r="E976" s="891"/>
      <c r="F976" s="891"/>
      <c r="G976" s="891"/>
      <c r="H976" s="891"/>
      <c r="I976" s="891"/>
      <c r="J976" s="891"/>
      <c r="K976" s="891"/>
      <c r="L976" s="891"/>
      <c r="M976" s="1036"/>
      <c r="N976" s="1036"/>
      <c r="O976" s="1036"/>
      <c r="P976" s="1036"/>
      <c r="Q976" s="891"/>
      <c r="R976" s="891"/>
      <c r="S976" s="891"/>
      <c r="T976" s="891"/>
      <c r="U976" s="891"/>
      <c r="V976" s="891"/>
      <c r="W976" s="891"/>
      <c r="X976" s="891"/>
      <c r="Y976" s="891"/>
      <c r="Z976" s="891"/>
      <c r="AA976" s="891"/>
    </row>
    <row r="977" spans="1:27" ht="15.75" customHeight="1">
      <c r="A977" s="891"/>
      <c r="B977" s="891"/>
      <c r="C977" s="891"/>
      <c r="D977" s="891"/>
      <c r="E977" s="891"/>
      <c r="F977" s="891"/>
      <c r="G977" s="891"/>
      <c r="H977" s="891"/>
      <c r="I977" s="891"/>
      <c r="J977" s="891"/>
      <c r="K977" s="891"/>
      <c r="L977" s="891"/>
      <c r="M977" s="1036"/>
      <c r="N977" s="1036"/>
      <c r="O977" s="1036"/>
      <c r="P977" s="1036"/>
      <c r="Q977" s="891"/>
      <c r="R977" s="891"/>
      <c r="S977" s="891"/>
      <c r="T977" s="891"/>
      <c r="U977" s="891"/>
      <c r="V977" s="891"/>
      <c r="W977" s="891"/>
      <c r="X977" s="891"/>
      <c r="Y977" s="891"/>
      <c r="Z977" s="891"/>
      <c r="AA977" s="891"/>
    </row>
    <row r="978" spans="1:27" ht="15.75" customHeight="1">
      <c r="A978" s="891"/>
      <c r="B978" s="891"/>
      <c r="C978" s="891"/>
      <c r="D978" s="891"/>
      <c r="E978" s="891"/>
      <c r="F978" s="891"/>
      <c r="G978" s="891"/>
      <c r="H978" s="891"/>
      <c r="I978" s="891"/>
      <c r="J978" s="891"/>
      <c r="K978" s="891"/>
      <c r="L978" s="891"/>
      <c r="M978" s="1036"/>
      <c r="N978" s="1036"/>
      <c r="O978" s="1036"/>
      <c r="P978" s="1036"/>
      <c r="Q978" s="891"/>
      <c r="R978" s="891"/>
      <c r="S978" s="891"/>
      <c r="T978" s="891"/>
      <c r="U978" s="891"/>
      <c r="V978" s="891"/>
      <c r="W978" s="891"/>
      <c r="X978" s="891"/>
      <c r="Y978" s="891"/>
      <c r="Z978" s="891"/>
      <c r="AA978" s="891"/>
    </row>
    <row r="979" spans="1:27" ht="15.75" customHeight="1">
      <c r="A979" s="891"/>
      <c r="B979" s="891"/>
      <c r="C979" s="891"/>
      <c r="D979" s="891"/>
      <c r="E979" s="891"/>
      <c r="F979" s="891"/>
      <c r="G979" s="891"/>
      <c r="H979" s="891"/>
      <c r="I979" s="891"/>
      <c r="J979" s="891"/>
      <c r="K979" s="891"/>
      <c r="L979" s="891"/>
      <c r="M979" s="1036"/>
      <c r="N979" s="1036"/>
      <c r="O979" s="1036"/>
      <c r="P979" s="1036"/>
      <c r="Q979" s="891"/>
      <c r="R979" s="891"/>
      <c r="S979" s="891"/>
      <c r="T979" s="891"/>
      <c r="U979" s="891"/>
      <c r="V979" s="891"/>
      <c r="W979" s="891"/>
      <c r="X979" s="891"/>
      <c r="Y979" s="891"/>
      <c r="Z979" s="891"/>
      <c r="AA979" s="891"/>
    </row>
    <row r="980" spans="1:27" ht="15.75" customHeight="1">
      <c r="A980" s="891"/>
      <c r="B980" s="891"/>
      <c r="C980" s="891"/>
      <c r="D980" s="891"/>
      <c r="E980" s="891"/>
      <c r="F980" s="891"/>
      <c r="G980" s="891"/>
      <c r="H980" s="891"/>
      <c r="I980" s="891"/>
      <c r="J980" s="891"/>
      <c r="K980" s="891"/>
      <c r="L980" s="891"/>
      <c r="M980" s="1036"/>
      <c r="N980" s="1036"/>
      <c r="O980" s="1036"/>
      <c r="P980" s="1036"/>
      <c r="Q980" s="891"/>
      <c r="R980" s="891"/>
      <c r="S980" s="891"/>
      <c r="T980" s="891"/>
      <c r="U980" s="891"/>
      <c r="V980" s="891"/>
      <c r="W980" s="891"/>
      <c r="X980" s="891"/>
      <c r="Y980" s="891"/>
      <c r="Z980" s="891"/>
      <c r="AA980" s="891"/>
    </row>
    <row r="981" spans="1:27" ht="15.75" customHeight="1">
      <c r="A981" s="891"/>
      <c r="B981" s="891"/>
      <c r="C981" s="891"/>
      <c r="D981" s="891"/>
      <c r="E981" s="891"/>
      <c r="F981" s="891"/>
      <c r="G981" s="891"/>
      <c r="H981" s="891"/>
      <c r="I981" s="891"/>
      <c r="J981" s="891"/>
      <c r="K981" s="891"/>
      <c r="L981" s="891"/>
      <c r="M981" s="1036"/>
      <c r="N981" s="1036"/>
      <c r="O981" s="1036"/>
      <c r="P981" s="1036"/>
      <c r="Q981" s="891"/>
      <c r="R981" s="891"/>
      <c r="S981" s="891"/>
      <c r="T981" s="891"/>
      <c r="U981" s="891"/>
      <c r="V981" s="891"/>
      <c r="W981" s="891"/>
      <c r="X981" s="891"/>
      <c r="Y981" s="891"/>
      <c r="Z981" s="891"/>
      <c r="AA981" s="891"/>
    </row>
    <row r="982" spans="1:27" ht="15.75" customHeight="1">
      <c r="A982" s="891"/>
      <c r="B982" s="891"/>
      <c r="C982" s="891"/>
      <c r="D982" s="891"/>
      <c r="E982" s="891"/>
      <c r="F982" s="891"/>
      <c r="G982" s="891"/>
      <c r="H982" s="891"/>
      <c r="I982" s="891"/>
      <c r="J982" s="891"/>
      <c r="K982" s="891"/>
      <c r="L982" s="891"/>
      <c r="M982" s="1036"/>
      <c r="N982" s="1036"/>
      <c r="O982" s="1036"/>
      <c r="P982" s="1036"/>
      <c r="Q982" s="891"/>
      <c r="R982" s="891"/>
      <c r="S982" s="891"/>
      <c r="T982" s="891"/>
      <c r="U982" s="891"/>
      <c r="V982" s="891"/>
      <c r="W982" s="891"/>
      <c r="X982" s="891"/>
      <c r="Y982" s="891"/>
      <c r="Z982" s="891"/>
      <c r="AA982" s="891"/>
    </row>
    <row r="983" spans="1:27" ht="15.75" customHeight="1">
      <c r="A983" s="891"/>
      <c r="B983" s="891"/>
      <c r="C983" s="891"/>
      <c r="D983" s="891"/>
      <c r="E983" s="891"/>
      <c r="F983" s="891"/>
      <c r="G983" s="891"/>
      <c r="H983" s="891"/>
      <c r="I983" s="891"/>
      <c r="J983" s="891"/>
      <c r="K983" s="891"/>
      <c r="L983" s="891"/>
      <c r="M983" s="1036"/>
      <c r="N983" s="1036"/>
      <c r="O983" s="1036"/>
      <c r="P983" s="1036"/>
      <c r="Q983" s="891"/>
      <c r="R983" s="891"/>
      <c r="S983" s="891"/>
      <c r="T983" s="891"/>
      <c r="U983" s="891"/>
      <c r="V983" s="891"/>
      <c r="W983" s="891"/>
      <c r="X983" s="891"/>
      <c r="Y983" s="891"/>
      <c r="Z983" s="891"/>
      <c r="AA983" s="891"/>
    </row>
    <row r="984" spans="1:27" ht="15.75" customHeight="1">
      <c r="A984" s="891"/>
      <c r="B984" s="891"/>
      <c r="C984" s="891"/>
      <c r="D984" s="891"/>
      <c r="E984" s="891"/>
      <c r="F984" s="891"/>
      <c r="G984" s="891"/>
      <c r="H984" s="891"/>
      <c r="I984" s="891"/>
      <c r="J984" s="891"/>
      <c r="K984" s="891"/>
      <c r="L984" s="891"/>
      <c r="M984" s="1036"/>
      <c r="N984" s="1036"/>
      <c r="O984" s="1036"/>
      <c r="P984" s="1036"/>
      <c r="Q984" s="891"/>
      <c r="R984" s="891"/>
      <c r="S984" s="891"/>
      <c r="T984" s="891"/>
      <c r="U984" s="891"/>
      <c r="V984" s="891"/>
      <c r="W984" s="891"/>
      <c r="X984" s="891"/>
      <c r="Y984" s="891"/>
      <c r="Z984" s="891"/>
      <c r="AA984" s="891"/>
    </row>
    <row r="985" spans="1:27" ht="15.75" customHeight="1">
      <c r="A985" s="891"/>
      <c r="B985" s="891"/>
      <c r="C985" s="891"/>
      <c r="D985" s="891"/>
      <c r="E985" s="891"/>
      <c r="F985" s="891"/>
      <c r="G985" s="891"/>
      <c r="H985" s="891"/>
      <c r="I985" s="891"/>
      <c r="J985" s="891"/>
      <c r="K985" s="891"/>
      <c r="L985" s="891"/>
      <c r="M985" s="1036"/>
      <c r="N985" s="1036"/>
      <c r="O985" s="1036"/>
      <c r="P985" s="1036"/>
      <c r="Q985" s="891"/>
      <c r="R985" s="891"/>
      <c r="S985" s="891"/>
      <c r="T985" s="891"/>
      <c r="U985" s="891"/>
      <c r="V985" s="891"/>
      <c r="W985" s="891"/>
      <c r="X985" s="891"/>
      <c r="Y985" s="891"/>
      <c r="Z985" s="891"/>
      <c r="AA985" s="891"/>
    </row>
    <row r="986" spans="1:27" ht="15.75" customHeight="1">
      <c r="A986" s="891"/>
      <c r="B986" s="891"/>
      <c r="C986" s="891"/>
      <c r="D986" s="891"/>
      <c r="E986" s="891"/>
      <c r="F986" s="891"/>
      <c r="G986" s="891"/>
      <c r="H986" s="891"/>
      <c r="I986" s="891"/>
      <c r="J986" s="891"/>
      <c r="K986" s="891"/>
      <c r="L986" s="891"/>
      <c r="M986" s="1036"/>
      <c r="N986" s="1036"/>
      <c r="O986" s="1036"/>
      <c r="P986" s="1036"/>
      <c r="Q986" s="891"/>
      <c r="R986" s="891"/>
      <c r="S986" s="891"/>
      <c r="T986" s="891"/>
      <c r="U986" s="891"/>
      <c r="V986" s="891"/>
      <c r="W986" s="891"/>
      <c r="X986" s="891"/>
      <c r="Y986" s="891"/>
      <c r="Z986" s="891"/>
      <c r="AA986" s="891"/>
    </row>
    <row r="987" spans="1:27" ht="15.75" customHeight="1">
      <c r="A987" s="891"/>
      <c r="B987" s="891"/>
      <c r="C987" s="891"/>
      <c r="D987" s="891"/>
      <c r="E987" s="891"/>
      <c r="F987" s="891"/>
      <c r="G987" s="891"/>
      <c r="H987" s="891"/>
      <c r="I987" s="891"/>
      <c r="J987" s="891"/>
      <c r="K987" s="891"/>
      <c r="L987" s="891"/>
      <c r="M987" s="1036"/>
      <c r="N987" s="1036"/>
      <c r="O987" s="1036"/>
      <c r="P987" s="1036"/>
      <c r="Q987" s="891"/>
      <c r="R987" s="891"/>
      <c r="S987" s="891"/>
      <c r="T987" s="891"/>
      <c r="U987" s="891"/>
      <c r="V987" s="891"/>
      <c r="W987" s="891"/>
      <c r="X987" s="891"/>
      <c r="Y987" s="891"/>
      <c r="Z987" s="891"/>
      <c r="AA987" s="891"/>
    </row>
    <row r="988" spans="1:27" ht="15.75" customHeight="1">
      <c r="A988" s="891"/>
      <c r="B988" s="891"/>
      <c r="C988" s="891"/>
      <c r="D988" s="891"/>
      <c r="E988" s="891"/>
      <c r="F988" s="891"/>
      <c r="G988" s="891"/>
      <c r="H988" s="891"/>
      <c r="I988" s="891"/>
      <c r="J988" s="891"/>
      <c r="K988" s="891"/>
      <c r="L988" s="891"/>
      <c r="M988" s="1036"/>
      <c r="N988" s="1036"/>
      <c r="O988" s="1036"/>
      <c r="P988" s="1036"/>
      <c r="Q988" s="891"/>
      <c r="R988" s="891"/>
      <c r="S988" s="891"/>
      <c r="T988" s="891"/>
      <c r="U988" s="891"/>
      <c r="V988" s="891"/>
      <c r="W988" s="891"/>
      <c r="X988" s="891"/>
      <c r="Y988" s="891"/>
      <c r="Z988" s="891"/>
      <c r="AA988" s="891"/>
    </row>
    <row r="989" spans="1:27" ht="15.75" customHeight="1">
      <c r="A989" s="891"/>
      <c r="B989" s="891"/>
      <c r="C989" s="891"/>
      <c r="D989" s="891"/>
      <c r="E989" s="891"/>
      <c r="F989" s="891"/>
      <c r="G989" s="891"/>
      <c r="H989" s="891"/>
      <c r="I989" s="891"/>
      <c r="J989" s="891"/>
      <c r="K989" s="891"/>
      <c r="L989" s="891"/>
      <c r="M989" s="1036"/>
      <c r="N989" s="1036"/>
      <c r="O989" s="1036"/>
      <c r="P989" s="1036"/>
      <c r="Q989" s="891"/>
      <c r="R989" s="891"/>
      <c r="S989" s="891"/>
      <c r="T989" s="891"/>
      <c r="U989" s="891"/>
      <c r="V989" s="891"/>
      <c r="W989" s="891"/>
      <c r="X989" s="891"/>
      <c r="Y989" s="891"/>
      <c r="Z989" s="891"/>
      <c r="AA989" s="891"/>
    </row>
    <row r="990" spans="1:27" ht="15.75" customHeight="1">
      <c r="A990" s="891"/>
      <c r="B990" s="891"/>
      <c r="C990" s="891"/>
      <c r="D990" s="891"/>
      <c r="E990" s="891"/>
      <c r="F990" s="891"/>
      <c r="G990" s="891"/>
      <c r="H990" s="891"/>
      <c r="I990" s="891"/>
      <c r="J990" s="891"/>
      <c r="K990" s="891"/>
      <c r="L990" s="891"/>
      <c r="M990" s="1036"/>
      <c r="N990" s="1036"/>
      <c r="O990" s="1036"/>
      <c r="P990" s="1036"/>
      <c r="Q990" s="891"/>
      <c r="R990" s="891"/>
      <c r="S990" s="891"/>
      <c r="T990" s="891"/>
      <c r="U990" s="891"/>
      <c r="V990" s="891"/>
      <c r="W990" s="891"/>
      <c r="X990" s="891"/>
      <c r="Y990" s="891"/>
      <c r="Z990" s="891"/>
      <c r="AA990" s="891"/>
    </row>
    <row r="991" spans="1:27" ht="15.75" customHeight="1">
      <c r="A991" s="891"/>
      <c r="B991" s="891"/>
      <c r="C991" s="891"/>
      <c r="D991" s="891"/>
      <c r="E991" s="891"/>
      <c r="F991" s="891"/>
      <c r="G991" s="891"/>
      <c r="H991" s="891"/>
      <c r="I991" s="891"/>
      <c r="J991" s="891"/>
      <c r="K991" s="891"/>
      <c r="L991" s="891"/>
      <c r="M991" s="1036"/>
      <c r="N991" s="1036"/>
      <c r="O991" s="1036"/>
      <c r="P991" s="1036"/>
      <c r="Q991" s="891"/>
      <c r="R991" s="891"/>
      <c r="S991" s="891"/>
      <c r="T991" s="891"/>
      <c r="U991" s="891"/>
      <c r="V991" s="891"/>
      <c r="W991" s="891"/>
      <c r="X991" s="891"/>
      <c r="Y991" s="891"/>
      <c r="Z991" s="891"/>
      <c r="AA991" s="891"/>
    </row>
    <row r="992" spans="1:27" ht="15.75" customHeight="1">
      <c r="A992" s="891"/>
      <c r="B992" s="891"/>
      <c r="C992" s="891"/>
      <c r="D992" s="891"/>
      <c r="E992" s="891"/>
      <c r="F992" s="891"/>
      <c r="G992" s="891"/>
      <c r="H992" s="891"/>
      <c r="I992" s="891"/>
      <c r="J992" s="891"/>
      <c r="K992" s="891"/>
      <c r="L992" s="891"/>
      <c r="M992" s="1036"/>
      <c r="N992" s="1036"/>
      <c r="O992" s="1036"/>
      <c r="P992" s="1036"/>
      <c r="Q992" s="891"/>
      <c r="R992" s="891"/>
      <c r="S992" s="891"/>
      <c r="T992" s="891"/>
      <c r="U992" s="891"/>
      <c r="V992" s="891"/>
      <c r="W992" s="891"/>
      <c r="X992" s="891"/>
      <c r="Y992" s="891"/>
      <c r="Z992" s="891"/>
      <c r="AA992" s="891"/>
    </row>
    <row r="993" spans="1:27" ht="15.75" customHeight="1">
      <c r="A993" s="891"/>
      <c r="B993" s="891"/>
      <c r="C993" s="891"/>
      <c r="D993" s="891"/>
      <c r="E993" s="891"/>
      <c r="F993" s="891"/>
      <c r="G993" s="891"/>
      <c r="H993" s="891"/>
      <c r="I993" s="891"/>
      <c r="J993" s="891"/>
      <c r="K993" s="891"/>
      <c r="L993" s="891"/>
      <c r="M993" s="1036"/>
      <c r="N993" s="1036"/>
      <c r="O993" s="1036"/>
      <c r="P993" s="1036"/>
      <c r="Q993" s="891"/>
      <c r="R993" s="891"/>
      <c r="S993" s="891"/>
      <c r="T993" s="891"/>
      <c r="U993" s="891"/>
      <c r="V993" s="891"/>
      <c r="W993" s="891"/>
      <c r="X993" s="891"/>
      <c r="Y993" s="891"/>
      <c r="Z993" s="891"/>
      <c r="AA993" s="891"/>
    </row>
    <row r="994" spans="1:27" ht="15.75" customHeight="1">
      <c r="A994" s="891"/>
      <c r="B994" s="891"/>
      <c r="C994" s="891"/>
      <c r="D994" s="891"/>
      <c r="E994" s="891"/>
      <c r="F994" s="891"/>
      <c r="G994" s="891"/>
      <c r="H994" s="891"/>
      <c r="I994" s="891"/>
      <c r="J994" s="891"/>
      <c r="K994" s="891"/>
      <c r="L994" s="891"/>
      <c r="M994" s="1036"/>
      <c r="N994" s="1036"/>
      <c r="O994" s="1036"/>
      <c r="P994" s="1036"/>
      <c r="Q994" s="891"/>
      <c r="R994" s="891"/>
      <c r="S994" s="891"/>
      <c r="T994" s="891"/>
      <c r="U994" s="891"/>
      <c r="V994" s="891"/>
      <c r="W994" s="891"/>
      <c r="X994" s="891"/>
      <c r="Y994" s="891"/>
      <c r="Z994" s="891"/>
      <c r="AA994" s="891"/>
    </row>
    <row r="995" spans="1:27" ht="15.75" customHeight="1">
      <c r="A995" s="891"/>
      <c r="B995" s="891"/>
      <c r="C995" s="891"/>
      <c r="D995" s="891"/>
      <c r="E995" s="891"/>
      <c r="F995" s="891"/>
      <c r="G995" s="891"/>
      <c r="H995" s="891"/>
      <c r="I995" s="891"/>
      <c r="J995" s="891"/>
      <c r="K995" s="891"/>
      <c r="L995" s="891"/>
      <c r="M995" s="1036"/>
      <c r="N995" s="1036"/>
      <c r="O995" s="1036"/>
      <c r="P995" s="1036"/>
      <c r="Q995" s="891"/>
      <c r="R995" s="891"/>
      <c r="S995" s="891"/>
      <c r="T995" s="891"/>
      <c r="U995" s="891"/>
      <c r="V995" s="891"/>
      <c r="W995" s="891"/>
      <c r="X995" s="891"/>
      <c r="Y995" s="891"/>
      <c r="Z995" s="891"/>
      <c r="AA995" s="891"/>
    </row>
    <row r="996" spans="1:27" ht="15.75" customHeight="1">
      <c r="A996" s="891"/>
      <c r="B996" s="891"/>
      <c r="C996" s="891"/>
      <c r="D996" s="891"/>
      <c r="E996" s="891"/>
      <c r="F996" s="891"/>
      <c r="G996" s="891"/>
      <c r="H996" s="891"/>
      <c r="I996" s="891"/>
      <c r="J996" s="891"/>
      <c r="K996" s="891"/>
      <c r="L996" s="891"/>
      <c r="M996" s="1036"/>
      <c r="N996" s="1036"/>
      <c r="O996" s="1036"/>
      <c r="P996" s="1036"/>
      <c r="Q996" s="891"/>
      <c r="R996" s="891"/>
      <c r="S996" s="891"/>
      <c r="T996" s="891"/>
      <c r="U996" s="891"/>
      <c r="V996" s="891"/>
      <c r="W996" s="891"/>
      <c r="X996" s="891"/>
      <c r="Y996" s="891"/>
      <c r="Z996" s="891"/>
      <c r="AA996" s="891"/>
    </row>
    <row r="997" spans="1:27" ht="15.75" customHeight="1">
      <c r="A997" s="891"/>
      <c r="B997" s="891"/>
      <c r="C997" s="891"/>
      <c r="D997" s="891"/>
      <c r="E997" s="891"/>
      <c r="F997" s="891"/>
      <c r="G997" s="891"/>
      <c r="H997" s="891"/>
      <c r="I997" s="891"/>
      <c r="J997" s="891"/>
      <c r="K997" s="891"/>
      <c r="L997" s="891"/>
      <c r="M997" s="1036"/>
      <c r="N997" s="1036"/>
      <c r="O997" s="1036"/>
      <c r="P997" s="1036"/>
      <c r="Q997" s="891"/>
      <c r="R997" s="891"/>
      <c r="S997" s="891"/>
      <c r="T997" s="891"/>
      <c r="U997" s="891"/>
      <c r="V997" s="891"/>
      <c r="W997" s="891"/>
      <c r="X997" s="891"/>
      <c r="Y997" s="891"/>
      <c r="Z997" s="891"/>
      <c r="AA997" s="891"/>
    </row>
    <row r="998" spans="1:27" ht="15.75" customHeight="1">
      <c r="A998" s="891"/>
      <c r="B998" s="891"/>
      <c r="C998" s="891"/>
      <c r="D998" s="891"/>
      <c r="E998" s="891"/>
      <c r="F998" s="891"/>
      <c r="G998" s="891"/>
      <c r="H998" s="891"/>
      <c r="I998" s="891"/>
      <c r="J998" s="891"/>
      <c r="K998" s="891"/>
      <c r="L998" s="891"/>
      <c r="M998" s="1036"/>
      <c r="N998" s="1036"/>
      <c r="O998" s="1036"/>
      <c r="P998" s="1036"/>
      <c r="Q998" s="891"/>
      <c r="R998" s="891"/>
      <c r="S998" s="891"/>
      <c r="T998" s="891"/>
      <c r="U998" s="891"/>
      <c r="V998" s="891"/>
      <c r="W998" s="891"/>
      <c r="X998" s="891"/>
      <c r="Y998" s="891"/>
      <c r="Z998" s="891"/>
      <c r="AA998" s="891"/>
    </row>
    <row r="999" spans="1:27" ht="15.75" customHeight="1">
      <c r="A999" s="891"/>
      <c r="B999" s="891"/>
      <c r="C999" s="891"/>
      <c r="D999" s="891"/>
      <c r="E999" s="891"/>
      <c r="F999" s="891"/>
      <c r="G999" s="891"/>
      <c r="H999" s="891"/>
      <c r="I999" s="891"/>
      <c r="J999" s="891"/>
      <c r="K999" s="891"/>
      <c r="L999" s="891"/>
      <c r="M999" s="1036"/>
      <c r="N999" s="1036"/>
      <c r="O999" s="1036"/>
      <c r="P999" s="1036"/>
      <c r="Q999" s="891"/>
      <c r="R999" s="891"/>
      <c r="S999" s="891"/>
      <c r="T999" s="891"/>
      <c r="U999" s="891"/>
      <c r="V999" s="891"/>
      <c r="W999" s="891"/>
      <c r="X999" s="891"/>
      <c r="Y999" s="891"/>
      <c r="Z999" s="891"/>
      <c r="AA999" s="891"/>
    </row>
    <row r="1000" spans="1:27" ht="15.75" customHeight="1">
      <c r="A1000" s="891"/>
      <c r="B1000" s="891"/>
      <c r="C1000" s="891"/>
      <c r="D1000" s="891"/>
      <c r="E1000" s="891"/>
      <c r="F1000" s="891"/>
      <c r="G1000" s="891"/>
      <c r="H1000" s="891"/>
      <c r="I1000" s="891"/>
      <c r="J1000" s="891"/>
      <c r="K1000" s="891"/>
      <c r="L1000" s="891"/>
      <c r="M1000" s="1036"/>
      <c r="N1000" s="1036"/>
      <c r="O1000" s="1036"/>
      <c r="P1000" s="1036"/>
      <c r="Q1000" s="891"/>
      <c r="R1000" s="891"/>
      <c r="S1000" s="891"/>
      <c r="T1000" s="891"/>
      <c r="U1000" s="891"/>
      <c r="V1000" s="891"/>
      <c r="W1000" s="891"/>
      <c r="X1000" s="891"/>
      <c r="Y1000" s="891"/>
      <c r="Z1000" s="891"/>
      <c r="AA1000" s="891"/>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A61" zoomScale="90" zoomScaleNormal="90" zoomScaleSheetLayoutView="78" workbookViewId="0">
      <selection activeCell="I5" sqref="I5"/>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3.140625" style="21" customWidth="1"/>
    <col min="12" max="13" width="10.5703125" style="21" customWidth="1"/>
    <col min="14" max="240" width="9.140625" style="21"/>
    <col min="241" max="241" width="6.28515625" style="21" customWidth="1"/>
    <col min="242" max="242" width="69" style="21" customWidth="1"/>
    <col min="243" max="260" width="0" style="21" hidden="1" customWidth="1"/>
    <col min="261" max="262" width="15.28515625" style="21" bestFit="1" customWidth="1"/>
    <col min="263" max="264" width="11.85546875" style="21" bestFit="1" customWidth="1"/>
    <col min="265" max="265" width="15.5703125" style="21" bestFit="1" customWidth="1"/>
    <col min="266" max="266" width="15.7109375" style="21" bestFit="1" customWidth="1"/>
    <col min="267" max="267" width="13.140625" style="21" bestFit="1" customWidth="1"/>
    <col min="268" max="269" width="10.5703125" style="21" bestFit="1" customWidth="1"/>
    <col min="270" max="496" width="9.140625" style="21"/>
    <col min="497" max="497" width="6.28515625" style="21" customWidth="1"/>
    <col min="498" max="498" width="69" style="21" customWidth="1"/>
    <col min="499" max="516" width="0" style="21" hidden="1" customWidth="1"/>
    <col min="517" max="518" width="15.28515625" style="21" bestFit="1" customWidth="1"/>
    <col min="519" max="520" width="11.85546875" style="21" bestFit="1" customWidth="1"/>
    <col min="521" max="521" width="15.5703125" style="21" bestFit="1" customWidth="1"/>
    <col min="522" max="522" width="15.7109375" style="21" bestFit="1" customWidth="1"/>
    <col min="523" max="523" width="13.140625" style="21" bestFit="1" customWidth="1"/>
    <col min="524" max="525" width="10.5703125" style="21" bestFit="1" customWidth="1"/>
    <col min="526" max="752" width="9.140625" style="21"/>
    <col min="753" max="753" width="6.28515625" style="21" customWidth="1"/>
    <col min="754" max="754" width="69" style="21" customWidth="1"/>
    <col min="755" max="772" width="0" style="21" hidden="1" customWidth="1"/>
    <col min="773" max="774" width="15.28515625" style="21" bestFit="1" customWidth="1"/>
    <col min="775" max="776" width="11.85546875" style="21" bestFit="1" customWidth="1"/>
    <col min="777" max="777" width="15.5703125" style="21" bestFit="1" customWidth="1"/>
    <col min="778" max="778" width="15.7109375" style="21" bestFit="1" customWidth="1"/>
    <col min="779" max="779" width="13.140625" style="21" bestFit="1" customWidth="1"/>
    <col min="780" max="781" width="10.5703125" style="21" bestFit="1" customWidth="1"/>
    <col min="782" max="1008" width="9.140625" style="21"/>
    <col min="1009" max="1009" width="6.28515625" style="21" customWidth="1"/>
    <col min="1010" max="1010" width="69" style="21" customWidth="1"/>
    <col min="1011" max="1028" width="0" style="21" hidden="1" customWidth="1"/>
    <col min="1029" max="1030" width="15.28515625" style="21" bestFit="1" customWidth="1"/>
    <col min="1031" max="1032" width="11.85546875" style="21" bestFit="1" customWidth="1"/>
    <col min="1033" max="1033" width="15.5703125" style="21" bestFit="1" customWidth="1"/>
    <col min="1034" max="1034" width="15.7109375" style="21" bestFit="1" customWidth="1"/>
    <col min="1035" max="1035" width="13.140625" style="21" bestFit="1" customWidth="1"/>
    <col min="1036" max="1037" width="10.5703125" style="21" bestFit="1" customWidth="1"/>
    <col min="1038" max="1264" width="9.140625" style="21"/>
    <col min="1265" max="1265" width="6.28515625" style="21" customWidth="1"/>
    <col min="1266" max="1266" width="69" style="21" customWidth="1"/>
    <col min="1267" max="1284" width="0" style="21" hidden="1" customWidth="1"/>
    <col min="1285" max="1286" width="15.28515625" style="21" bestFit="1" customWidth="1"/>
    <col min="1287" max="1288" width="11.85546875" style="21" bestFit="1" customWidth="1"/>
    <col min="1289" max="1289" width="15.5703125" style="21" bestFit="1" customWidth="1"/>
    <col min="1290" max="1290" width="15.7109375" style="21" bestFit="1" customWidth="1"/>
    <col min="1291" max="1291" width="13.140625" style="21" bestFit="1" customWidth="1"/>
    <col min="1292" max="1293" width="10.5703125" style="21" bestFit="1" customWidth="1"/>
    <col min="1294" max="1520" width="9.140625" style="21"/>
    <col min="1521" max="1521" width="6.28515625" style="21" customWidth="1"/>
    <col min="1522" max="1522" width="69" style="21" customWidth="1"/>
    <col min="1523" max="1540" width="0" style="21" hidden="1" customWidth="1"/>
    <col min="1541" max="1542" width="15.28515625" style="21" bestFit="1" customWidth="1"/>
    <col min="1543" max="1544" width="11.85546875" style="21" bestFit="1" customWidth="1"/>
    <col min="1545" max="1545" width="15.5703125" style="21" bestFit="1" customWidth="1"/>
    <col min="1546" max="1546" width="15.7109375" style="21" bestFit="1" customWidth="1"/>
    <col min="1547" max="1547" width="13.140625" style="21" bestFit="1" customWidth="1"/>
    <col min="1548" max="1549" width="10.5703125" style="21" bestFit="1" customWidth="1"/>
    <col min="1550" max="1776" width="9.140625" style="21"/>
    <col min="1777" max="1777" width="6.28515625" style="21" customWidth="1"/>
    <col min="1778" max="1778" width="69" style="21" customWidth="1"/>
    <col min="1779" max="1796" width="0" style="21" hidden="1" customWidth="1"/>
    <col min="1797" max="1798" width="15.28515625" style="21" bestFit="1" customWidth="1"/>
    <col min="1799" max="1800" width="11.85546875" style="21" bestFit="1" customWidth="1"/>
    <col min="1801" max="1801" width="15.5703125" style="21" bestFit="1" customWidth="1"/>
    <col min="1802" max="1802" width="15.7109375" style="21" bestFit="1" customWidth="1"/>
    <col min="1803" max="1803" width="13.140625" style="21" bestFit="1" customWidth="1"/>
    <col min="1804" max="1805" width="10.5703125" style="21" bestFit="1" customWidth="1"/>
    <col min="1806" max="2032" width="9.140625" style="21"/>
    <col min="2033" max="2033" width="6.28515625" style="21" customWidth="1"/>
    <col min="2034" max="2034" width="69" style="21" customWidth="1"/>
    <col min="2035" max="2052" width="0" style="21" hidden="1" customWidth="1"/>
    <col min="2053" max="2054" width="15.28515625" style="21" bestFit="1" customWidth="1"/>
    <col min="2055" max="2056" width="11.85546875" style="21" bestFit="1" customWidth="1"/>
    <col min="2057" max="2057" width="15.5703125" style="21" bestFit="1" customWidth="1"/>
    <col min="2058" max="2058" width="15.7109375" style="21" bestFit="1" customWidth="1"/>
    <col min="2059" max="2059" width="13.140625" style="21" bestFit="1" customWidth="1"/>
    <col min="2060" max="2061" width="10.5703125" style="21" bestFit="1" customWidth="1"/>
    <col min="2062" max="2288" width="9.140625" style="21"/>
    <col min="2289" max="2289" width="6.28515625" style="21" customWidth="1"/>
    <col min="2290" max="2290" width="69" style="21" customWidth="1"/>
    <col min="2291" max="2308" width="0" style="21" hidden="1" customWidth="1"/>
    <col min="2309" max="2310" width="15.28515625" style="21" bestFit="1" customWidth="1"/>
    <col min="2311" max="2312" width="11.85546875" style="21" bestFit="1" customWidth="1"/>
    <col min="2313" max="2313" width="15.5703125" style="21" bestFit="1" customWidth="1"/>
    <col min="2314" max="2314" width="15.7109375" style="21" bestFit="1" customWidth="1"/>
    <col min="2315" max="2315" width="13.140625" style="21" bestFit="1" customWidth="1"/>
    <col min="2316" max="2317" width="10.5703125" style="21" bestFit="1" customWidth="1"/>
    <col min="2318" max="2544" width="9.140625" style="21"/>
    <col min="2545" max="2545" width="6.28515625" style="21" customWidth="1"/>
    <col min="2546" max="2546" width="69" style="21" customWidth="1"/>
    <col min="2547" max="2564" width="0" style="21" hidden="1" customWidth="1"/>
    <col min="2565" max="2566" width="15.28515625" style="21" bestFit="1" customWidth="1"/>
    <col min="2567" max="2568" width="11.85546875" style="21" bestFit="1" customWidth="1"/>
    <col min="2569" max="2569" width="15.5703125" style="21" bestFit="1" customWidth="1"/>
    <col min="2570" max="2570" width="15.7109375" style="21" bestFit="1" customWidth="1"/>
    <col min="2571" max="2571" width="13.140625" style="21" bestFit="1" customWidth="1"/>
    <col min="2572" max="2573" width="10.5703125" style="21" bestFit="1" customWidth="1"/>
    <col min="2574" max="2800" width="9.140625" style="21"/>
    <col min="2801" max="2801" width="6.28515625" style="21" customWidth="1"/>
    <col min="2802" max="2802" width="69" style="21" customWidth="1"/>
    <col min="2803" max="2820" width="0" style="21" hidden="1" customWidth="1"/>
    <col min="2821" max="2822" width="15.28515625" style="21" bestFit="1" customWidth="1"/>
    <col min="2823" max="2824" width="11.85546875" style="21" bestFit="1" customWidth="1"/>
    <col min="2825" max="2825" width="15.5703125" style="21" bestFit="1" customWidth="1"/>
    <col min="2826" max="2826" width="15.7109375" style="21" bestFit="1" customWidth="1"/>
    <col min="2827" max="2827" width="13.140625" style="21" bestFit="1" customWidth="1"/>
    <col min="2828" max="2829" width="10.5703125" style="21" bestFit="1" customWidth="1"/>
    <col min="2830" max="3056" width="9.140625" style="21"/>
    <col min="3057" max="3057" width="6.28515625" style="21" customWidth="1"/>
    <col min="3058" max="3058" width="69" style="21" customWidth="1"/>
    <col min="3059" max="3076" width="0" style="21" hidden="1" customWidth="1"/>
    <col min="3077" max="3078" width="15.28515625" style="21" bestFit="1" customWidth="1"/>
    <col min="3079" max="3080" width="11.85546875" style="21" bestFit="1" customWidth="1"/>
    <col min="3081" max="3081" width="15.5703125" style="21" bestFit="1" customWidth="1"/>
    <col min="3082" max="3082" width="15.7109375" style="21" bestFit="1" customWidth="1"/>
    <col min="3083" max="3083" width="13.140625" style="21" bestFit="1" customWidth="1"/>
    <col min="3084" max="3085" width="10.5703125" style="21" bestFit="1" customWidth="1"/>
    <col min="3086" max="3312" width="9.140625" style="21"/>
    <col min="3313" max="3313" width="6.28515625" style="21" customWidth="1"/>
    <col min="3314" max="3314" width="69" style="21" customWidth="1"/>
    <col min="3315" max="3332" width="0" style="21" hidden="1" customWidth="1"/>
    <col min="3333" max="3334" width="15.28515625" style="21" bestFit="1" customWidth="1"/>
    <col min="3335" max="3336" width="11.85546875" style="21" bestFit="1" customWidth="1"/>
    <col min="3337" max="3337" width="15.5703125" style="21" bestFit="1" customWidth="1"/>
    <col min="3338" max="3338" width="15.7109375" style="21" bestFit="1" customWidth="1"/>
    <col min="3339" max="3339" width="13.140625" style="21" bestFit="1" customWidth="1"/>
    <col min="3340" max="3341" width="10.5703125" style="21" bestFit="1" customWidth="1"/>
    <col min="3342" max="3568" width="9.140625" style="21"/>
    <col min="3569" max="3569" width="6.28515625" style="21" customWidth="1"/>
    <col min="3570" max="3570" width="69" style="21" customWidth="1"/>
    <col min="3571" max="3588" width="0" style="21" hidden="1" customWidth="1"/>
    <col min="3589" max="3590" width="15.28515625" style="21" bestFit="1" customWidth="1"/>
    <col min="3591" max="3592" width="11.85546875" style="21" bestFit="1" customWidth="1"/>
    <col min="3593" max="3593" width="15.5703125" style="21" bestFit="1" customWidth="1"/>
    <col min="3594" max="3594" width="15.7109375" style="21" bestFit="1" customWidth="1"/>
    <col min="3595" max="3595" width="13.140625" style="21" bestFit="1" customWidth="1"/>
    <col min="3596" max="3597" width="10.5703125" style="21" bestFit="1" customWidth="1"/>
    <col min="3598" max="3824" width="9.140625" style="21"/>
    <col min="3825" max="3825" width="6.28515625" style="21" customWidth="1"/>
    <col min="3826" max="3826" width="69" style="21" customWidth="1"/>
    <col min="3827" max="3844" width="0" style="21" hidden="1" customWidth="1"/>
    <col min="3845" max="3846" width="15.28515625" style="21" bestFit="1" customWidth="1"/>
    <col min="3847" max="3848" width="11.85546875" style="21" bestFit="1" customWidth="1"/>
    <col min="3849" max="3849" width="15.5703125" style="21" bestFit="1" customWidth="1"/>
    <col min="3850" max="3850" width="15.7109375" style="21" bestFit="1" customWidth="1"/>
    <col min="3851" max="3851" width="13.140625" style="21" bestFit="1" customWidth="1"/>
    <col min="3852" max="3853" width="10.5703125" style="21" bestFit="1" customWidth="1"/>
    <col min="3854" max="4080" width="9.140625" style="21"/>
    <col min="4081" max="4081" width="6.28515625" style="21" customWidth="1"/>
    <col min="4082" max="4082" width="69" style="21" customWidth="1"/>
    <col min="4083" max="4100" width="0" style="21" hidden="1" customWidth="1"/>
    <col min="4101" max="4102" width="15.28515625" style="21" bestFit="1" customWidth="1"/>
    <col min="4103" max="4104" width="11.85546875" style="21" bestFit="1" customWidth="1"/>
    <col min="4105" max="4105" width="15.5703125" style="21" bestFit="1" customWidth="1"/>
    <col min="4106" max="4106" width="15.7109375" style="21" bestFit="1" customWidth="1"/>
    <col min="4107" max="4107" width="13.140625" style="21" bestFit="1" customWidth="1"/>
    <col min="4108" max="4109" width="10.5703125" style="21" bestFit="1" customWidth="1"/>
    <col min="4110" max="4336" width="9.140625" style="21"/>
    <col min="4337" max="4337" width="6.28515625" style="21" customWidth="1"/>
    <col min="4338" max="4338" width="69" style="21" customWidth="1"/>
    <col min="4339" max="4356" width="0" style="21" hidden="1" customWidth="1"/>
    <col min="4357" max="4358" width="15.28515625" style="21" bestFit="1" customWidth="1"/>
    <col min="4359" max="4360" width="11.85546875" style="21" bestFit="1" customWidth="1"/>
    <col min="4361" max="4361" width="15.5703125" style="21" bestFit="1" customWidth="1"/>
    <col min="4362" max="4362" width="15.7109375" style="21" bestFit="1" customWidth="1"/>
    <col min="4363" max="4363" width="13.140625" style="21" bestFit="1" customWidth="1"/>
    <col min="4364" max="4365" width="10.5703125" style="21" bestFit="1" customWidth="1"/>
    <col min="4366" max="4592" width="9.140625" style="21"/>
    <col min="4593" max="4593" width="6.28515625" style="21" customWidth="1"/>
    <col min="4594" max="4594" width="69" style="21" customWidth="1"/>
    <col min="4595" max="4612" width="0" style="21" hidden="1" customWidth="1"/>
    <col min="4613" max="4614" width="15.28515625" style="21" bestFit="1" customWidth="1"/>
    <col min="4615" max="4616" width="11.85546875" style="21" bestFit="1" customWidth="1"/>
    <col min="4617" max="4617" width="15.5703125" style="21" bestFit="1" customWidth="1"/>
    <col min="4618" max="4618" width="15.7109375" style="21" bestFit="1" customWidth="1"/>
    <col min="4619" max="4619" width="13.140625" style="21" bestFit="1" customWidth="1"/>
    <col min="4620" max="4621" width="10.5703125" style="21" bestFit="1" customWidth="1"/>
    <col min="4622" max="4848" width="9.140625" style="21"/>
    <col min="4849" max="4849" width="6.28515625" style="21" customWidth="1"/>
    <col min="4850" max="4850" width="69" style="21" customWidth="1"/>
    <col min="4851" max="4868" width="0" style="21" hidden="1" customWidth="1"/>
    <col min="4869" max="4870" width="15.28515625" style="21" bestFit="1" customWidth="1"/>
    <col min="4871" max="4872" width="11.85546875" style="21" bestFit="1" customWidth="1"/>
    <col min="4873" max="4873" width="15.5703125" style="21" bestFit="1" customWidth="1"/>
    <col min="4874" max="4874" width="15.7109375" style="21" bestFit="1" customWidth="1"/>
    <col min="4875" max="4875" width="13.140625" style="21" bestFit="1" customWidth="1"/>
    <col min="4876" max="4877" width="10.5703125" style="21" bestFit="1" customWidth="1"/>
    <col min="4878" max="5104" width="9.140625" style="21"/>
    <col min="5105" max="5105" width="6.28515625" style="21" customWidth="1"/>
    <col min="5106" max="5106" width="69" style="21" customWidth="1"/>
    <col min="5107" max="5124" width="0" style="21" hidden="1" customWidth="1"/>
    <col min="5125" max="5126" width="15.28515625" style="21" bestFit="1" customWidth="1"/>
    <col min="5127" max="5128" width="11.85546875" style="21" bestFit="1" customWidth="1"/>
    <col min="5129" max="5129" width="15.5703125" style="21" bestFit="1" customWidth="1"/>
    <col min="5130" max="5130" width="15.7109375" style="21" bestFit="1" customWidth="1"/>
    <col min="5131" max="5131" width="13.140625" style="21" bestFit="1" customWidth="1"/>
    <col min="5132" max="5133" width="10.5703125" style="21" bestFit="1" customWidth="1"/>
    <col min="5134" max="5360" width="9.140625" style="21"/>
    <col min="5361" max="5361" width="6.28515625" style="21" customWidth="1"/>
    <col min="5362" max="5362" width="69" style="21" customWidth="1"/>
    <col min="5363" max="5380" width="0" style="21" hidden="1" customWidth="1"/>
    <col min="5381" max="5382" width="15.28515625" style="21" bestFit="1" customWidth="1"/>
    <col min="5383" max="5384" width="11.85546875" style="21" bestFit="1" customWidth="1"/>
    <col min="5385" max="5385" width="15.5703125" style="21" bestFit="1" customWidth="1"/>
    <col min="5386" max="5386" width="15.7109375" style="21" bestFit="1" customWidth="1"/>
    <col min="5387" max="5387" width="13.140625" style="21" bestFit="1" customWidth="1"/>
    <col min="5388" max="5389" width="10.5703125" style="21" bestFit="1" customWidth="1"/>
    <col min="5390" max="5616" width="9.140625" style="21"/>
    <col min="5617" max="5617" width="6.28515625" style="21" customWidth="1"/>
    <col min="5618" max="5618" width="69" style="21" customWidth="1"/>
    <col min="5619" max="5636" width="0" style="21" hidden="1" customWidth="1"/>
    <col min="5637" max="5638" width="15.28515625" style="21" bestFit="1" customWidth="1"/>
    <col min="5639" max="5640" width="11.85546875" style="21" bestFit="1" customWidth="1"/>
    <col min="5641" max="5641" width="15.5703125" style="21" bestFit="1" customWidth="1"/>
    <col min="5642" max="5642" width="15.7109375" style="21" bestFit="1" customWidth="1"/>
    <col min="5643" max="5643" width="13.140625" style="21" bestFit="1" customWidth="1"/>
    <col min="5644" max="5645" width="10.5703125" style="21" bestFit="1" customWidth="1"/>
    <col min="5646" max="5872" width="9.140625" style="21"/>
    <col min="5873" max="5873" width="6.28515625" style="21" customWidth="1"/>
    <col min="5874" max="5874" width="69" style="21" customWidth="1"/>
    <col min="5875" max="5892" width="0" style="21" hidden="1" customWidth="1"/>
    <col min="5893" max="5894" width="15.28515625" style="21" bestFit="1" customWidth="1"/>
    <col min="5895" max="5896" width="11.85546875" style="21" bestFit="1" customWidth="1"/>
    <col min="5897" max="5897" width="15.5703125" style="21" bestFit="1" customWidth="1"/>
    <col min="5898" max="5898" width="15.7109375" style="21" bestFit="1" customWidth="1"/>
    <col min="5899" max="5899" width="13.140625" style="21" bestFit="1" customWidth="1"/>
    <col min="5900" max="5901" width="10.5703125" style="21" bestFit="1" customWidth="1"/>
    <col min="5902" max="6128" width="9.140625" style="21"/>
    <col min="6129" max="6129" width="6.28515625" style="21" customWidth="1"/>
    <col min="6130" max="6130" width="69" style="21" customWidth="1"/>
    <col min="6131" max="6148" width="0" style="21" hidden="1" customWidth="1"/>
    <col min="6149" max="6150" width="15.28515625" style="21" bestFit="1" customWidth="1"/>
    <col min="6151" max="6152" width="11.85546875" style="21" bestFit="1" customWidth="1"/>
    <col min="6153" max="6153" width="15.5703125" style="21" bestFit="1" customWidth="1"/>
    <col min="6154" max="6154" width="15.7109375" style="21" bestFit="1" customWidth="1"/>
    <col min="6155" max="6155" width="13.140625" style="21" bestFit="1" customWidth="1"/>
    <col min="6156" max="6157" width="10.5703125" style="21" bestFit="1" customWidth="1"/>
    <col min="6158" max="6384" width="9.140625" style="21"/>
    <col min="6385" max="6385" width="6.28515625" style="21" customWidth="1"/>
    <col min="6386" max="6386" width="69" style="21" customWidth="1"/>
    <col min="6387" max="6404" width="0" style="21" hidden="1" customWidth="1"/>
    <col min="6405" max="6406" width="15.28515625" style="21" bestFit="1" customWidth="1"/>
    <col min="6407" max="6408" width="11.85546875" style="21" bestFit="1" customWidth="1"/>
    <col min="6409" max="6409" width="15.5703125" style="21" bestFit="1" customWidth="1"/>
    <col min="6410" max="6410" width="15.7109375" style="21" bestFit="1" customWidth="1"/>
    <col min="6411" max="6411" width="13.140625" style="21" bestFit="1" customWidth="1"/>
    <col min="6412" max="6413" width="10.5703125" style="21" bestFit="1" customWidth="1"/>
    <col min="6414" max="6640" width="9.140625" style="21"/>
    <col min="6641" max="6641" width="6.28515625" style="21" customWidth="1"/>
    <col min="6642" max="6642" width="69" style="21" customWidth="1"/>
    <col min="6643" max="6660" width="0" style="21" hidden="1" customWidth="1"/>
    <col min="6661" max="6662" width="15.28515625" style="21" bestFit="1" customWidth="1"/>
    <col min="6663" max="6664" width="11.85546875" style="21" bestFit="1" customWidth="1"/>
    <col min="6665" max="6665" width="15.5703125" style="21" bestFit="1" customWidth="1"/>
    <col min="6666" max="6666" width="15.7109375" style="21" bestFit="1" customWidth="1"/>
    <col min="6667" max="6667" width="13.140625" style="21" bestFit="1" customWidth="1"/>
    <col min="6668" max="6669" width="10.5703125" style="21" bestFit="1" customWidth="1"/>
    <col min="6670" max="6896" width="9.140625" style="21"/>
    <col min="6897" max="6897" width="6.28515625" style="21" customWidth="1"/>
    <col min="6898" max="6898" width="69" style="21" customWidth="1"/>
    <col min="6899" max="6916" width="0" style="21" hidden="1" customWidth="1"/>
    <col min="6917" max="6918" width="15.28515625" style="21" bestFit="1" customWidth="1"/>
    <col min="6919" max="6920" width="11.85546875" style="21" bestFit="1" customWidth="1"/>
    <col min="6921" max="6921" width="15.5703125" style="21" bestFit="1" customWidth="1"/>
    <col min="6922" max="6922" width="15.7109375" style="21" bestFit="1" customWidth="1"/>
    <col min="6923" max="6923" width="13.140625" style="21" bestFit="1" customWidth="1"/>
    <col min="6924" max="6925" width="10.5703125" style="21" bestFit="1" customWidth="1"/>
    <col min="6926" max="7152" width="9.140625" style="21"/>
    <col min="7153" max="7153" width="6.28515625" style="21" customWidth="1"/>
    <col min="7154" max="7154" width="69" style="21" customWidth="1"/>
    <col min="7155" max="7172" width="0" style="21" hidden="1" customWidth="1"/>
    <col min="7173" max="7174" width="15.28515625" style="21" bestFit="1" customWidth="1"/>
    <col min="7175" max="7176" width="11.85546875" style="21" bestFit="1" customWidth="1"/>
    <col min="7177" max="7177" width="15.5703125" style="21" bestFit="1" customWidth="1"/>
    <col min="7178" max="7178" width="15.7109375" style="21" bestFit="1" customWidth="1"/>
    <col min="7179" max="7179" width="13.140625" style="21" bestFit="1" customWidth="1"/>
    <col min="7180" max="7181" width="10.5703125" style="21" bestFit="1" customWidth="1"/>
    <col min="7182" max="7408" width="9.140625" style="21"/>
    <col min="7409" max="7409" width="6.28515625" style="21" customWidth="1"/>
    <col min="7410" max="7410" width="69" style="21" customWidth="1"/>
    <col min="7411" max="7428" width="0" style="21" hidden="1" customWidth="1"/>
    <col min="7429" max="7430" width="15.28515625" style="21" bestFit="1" customWidth="1"/>
    <col min="7431" max="7432" width="11.85546875" style="21" bestFit="1" customWidth="1"/>
    <col min="7433" max="7433" width="15.5703125" style="21" bestFit="1" customWidth="1"/>
    <col min="7434" max="7434" width="15.7109375" style="21" bestFit="1" customWidth="1"/>
    <col min="7435" max="7435" width="13.140625" style="21" bestFit="1" customWidth="1"/>
    <col min="7436" max="7437" width="10.5703125" style="21" bestFit="1" customWidth="1"/>
    <col min="7438" max="7664" width="9.140625" style="21"/>
    <col min="7665" max="7665" width="6.28515625" style="21" customWidth="1"/>
    <col min="7666" max="7666" width="69" style="21" customWidth="1"/>
    <col min="7667" max="7684" width="0" style="21" hidden="1" customWidth="1"/>
    <col min="7685" max="7686" width="15.28515625" style="21" bestFit="1" customWidth="1"/>
    <col min="7687" max="7688" width="11.85546875" style="21" bestFit="1" customWidth="1"/>
    <col min="7689" max="7689" width="15.5703125" style="21" bestFit="1" customWidth="1"/>
    <col min="7690" max="7690" width="15.7109375" style="21" bestFit="1" customWidth="1"/>
    <col min="7691" max="7691" width="13.140625" style="21" bestFit="1" customWidth="1"/>
    <col min="7692" max="7693" width="10.5703125" style="21" bestFit="1" customWidth="1"/>
    <col min="7694" max="7920" width="9.140625" style="21"/>
    <col min="7921" max="7921" width="6.28515625" style="21" customWidth="1"/>
    <col min="7922" max="7922" width="69" style="21" customWidth="1"/>
    <col min="7923" max="7940" width="0" style="21" hidden="1" customWidth="1"/>
    <col min="7941" max="7942" width="15.28515625" style="21" bestFit="1" customWidth="1"/>
    <col min="7943" max="7944" width="11.85546875" style="21" bestFit="1" customWidth="1"/>
    <col min="7945" max="7945" width="15.5703125" style="21" bestFit="1" customWidth="1"/>
    <col min="7946" max="7946" width="15.7109375" style="21" bestFit="1" customWidth="1"/>
    <col min="7947" max="7947" width="13.140625" style="21" bestFit="1" customWidth="1"/>
    <col min="7948" max="7949" width="10.5703125" style="21" bestFit="1" customWidth="1"/>
    <col min="7950" max="8176" width="9.140625" style="21"/>
    <col min="8177" max="8177" width="6.28515625" style="21" customWidth="1"/>
    <col min="8178" max="8178" width="69" style="21" customWidth="1"/>
    <col min="8179" max="8196" width="0" style="21" hidden="1" customWidth="1"/>
    <col min="8197" max="8198" width="15.28515625" style="21" bestFit="1" customWidth="1"/>
    <col min="8199" max="8200" width="11.85546875" style="21" bestFit="1" customWidth="1"/>
    <col min="8201" max="8201" width="15.5703125" style="21" bestFit="1" customWidth="1"/>
    <col min="8202" max="8202" width="15.7109375" style="21" bestFit="1" customWidth="1"/>
    <col min="8203" max="8203" width="13.140625" style="21" bestFit="1" customWidth="1"/>
    <col min="8204" max="8205" width="10.5703125" style="21" bestFit="1" customWidth="1"/>
    <col min="8206" max="8432" width="9.140625" style="21"/>
    <col min="8433" max="8433" width="6.28515625" style="21" customWidth="1"/>
    <col min="8434" max="8434" width="69" style="21" customWidth="1"/>
    <col min="8435" max="8452" width="0" style="21" hidden="1" customWidth="1"/>
    <col min="8453" max="8454" width="15.28515625" style="21" bestFit="1" customWidth="1"/>
    <col min="8455" max="8456" width="11.85546875" style="21" bestFit="1" customWidth="1"/>
    <col min="8457" max="8457" width="15.5703125" style="21" bestFit="1" customWidth="1"/>
    <col min="8458" max="8458" width="15.7109375" style="21" bestFit="1" customWidth="1"/>
    <col min="8459" max="8459" width="13.140625" style="21" bestFit="1" customWidth="1"/>
    <col min="8460" max="8461" width="10.5703125" style="21" bestFit="1" customWidth="1"/>
    <col min="8462" max="8688" width="9.140625" style="21"/>
    <col min="8689" max="8689" width="6.28515625" style="21" customWidth="1"/>
    <col min="8690" max="8690" width="69" style="21" customWidth="1"/>
    <col min="8691" max="8708" width="0" style="21" hidden="1" customWidth="1"/>
    <col min="8709" max="8710" width="15.28515625" style="21" bestFit="1" customWidth="1"/>
    <col min="8711" max="8712" width="11.85546875" style="21" bestFit="1" customWidth="1"/>
    <col min="8713" max="8713" width="15.5703125" style="21" bestFit="1" customWidth="1"/>
    <col min="8714" max="8714" width="15.7109375" style="21" bestFit="1" customWidth="1"/>
    <col min="8715" max="8715" width="13.140625" style="21" bestFit="1" customWidth="1"/>
    <col min="8716" max="8717" width="10.5703125" style="21" bestFit="1" customWidth="1"/>
    <col min="8718" max="8944" width="9.140625" style="21"/>
    <col min="8945" max="8945" width="6.28515625" style="21" customWidth="1"/>
    <col min="8946" max="8946" width="69" style="21" customWidth="1"/>
    <col min="8947" max="8964" width="0" style="21" hidden="1" customWidth="1"/>
    <col min="8965" max="8966" width="15.28515625" style="21" bestFit="1" customWidth="1"/>
    <col min="8967" max="8968" width="11.85546875" style="21" bestFit="1" customWidth="1"/>
    <col min="8969" max="8969" width="15.5703125" style="21" bestFit="1" customWidth="1"/>
    <col min="8970" max="8970" width="15.7109375" style="21" bestFit="1" customWidth="1"/>
    <col min="8971" max="8971" width="13.140625" style="21" bestFit="1" customWidth="1"/>
    <col min="8972" max="8973" width="10.5703125" style="21" bestFit="1" customWidth="1"/>
    <col min="8974" max="9200" width="9.140625" style="21"/>
    <col min="9201" max="9201" width="6.28515625" style="21" customWidth="1"/>
    <col min="9202" max="9202" width="69" style="21" customWidth="1"/>
    <col min="9203" max="9220" width="0" style="21" hidden="1" customWidth="1"/>
    <col min="9221" max="9222" width="15.28515625" style="21" bestFit="1" customWidth="1"/>
    <col min="9223" max="9224" width="11.85546875" style="21" bestFit="1" customWidth="1"/>
    <col min="9225" max="9225" width="15.5703125" style="21" bestFit="1" customWidth="1"/>
    <col min="9226" max="9226" width="15.7109375" style="21" bestFit="1" customWidth="1"/>
    <col min="9227" max="9227" width="13.140625" style="21" bestFit="1" customWidth="1"/>
    <col min="9228" max="9229" width="10.5703125" style="21" bestFit="1" customWidth="1"/>
    <col min="9230" max="9456" width="9.140625" style="21"/>
    <col min="9457" max="9457" width="6.28515625" style="21" customWidth="1"/>
    <col min="9458" max="9458" width="69" style="21" customWidth="1"/>
    <col min="9459" max="9476" width="0" style="21" hidden="1" customWidth="1"/>
    <col min="9477" max="9478" width="15.28515625" style="21" bestFit="1" customWidth="1"/>
    <col min="9479" max="9480" width="11.85546875" style="21" bestFit="1" customWidth="1"/>
    <col min="9481" max="9481" width="15.5703125" style="21" bestFit="1" customWidth="1"/>
    <col min="9482" max="9482" width="15.7109375" style="21" bestFit="1" customWidth="1"/>
    <col min="9483" max="9483" width="13.140625" style="21" bestFit="1" customWidth="1"/>
    <col min="9484" max="9485" width="10.5703125" style="21" bestFit="1" customWidth="1"/>
    <col min="9486" max="9712" width="9.140625" style="21"/>
    <col min="9713" max="9713" width="6.28515625" style="21" customWidth="1"/>
    <col min="9714" max="9714" width="69" style="21" customWidth="1"/>
    <col min="9715" max="9732" width="0" style="21" hidden="1" customWidth="1"/>
    <col min="9733" max="9734" width="15.28515625" style="21" bestFit="1" customWidth="1"/>
    <col min="9735" max="9736" width="11.85546875" style="21" bestFit="1" customWidth="1"/>
    <col min="9737" max="9737" width="15.5703125" style="21" bestFit="1" customWidth="1"/>
    <col min="9738" max="9738" width="15.7109375" style="21" bestFit="1" customWidth="1"/>
    <col min="9739" max="9739" width="13.140625" style="21" bestFit="1" customWidth="1"/>
    <col min="9740" max="9741" width="10.5703125" style="21" bestFit="1" customWidth="1"/>
    <col min="9742" max="9968" width="9.140625" style="21"/>
    <col min="9969" max="9969" width="6.28515625" style="21" customWidth="1"/>
    <col min="9970" max="9970" width="69" style="21" customWidth="1"/>
    <col min="9971" max="9988" width="0" style="21" hidden="1" customWidth="1"/>
    <col min="9989" max="9990" width="15.28515625" style="21" bestFit="1" customWidth="1"/>
    <col min="9991" max="9992" width="11.85546875" style="21" bestFit="1" customWidth="1"/>
    <col min="9993" max="9993" width="15.5703125" style="21" bestFit="1" customWidth="1"/>
    <col min="9994" max="9994" width="15.7109375" style="21" bestFit="1" customWidth="1"/>
    <col min="9995" max="9995" width="13.140625" style="21" bestFit="1" customWidth="1"/>
    <col min="9996" max="9997" width="10.5703125" style="21" bestFit="1" customWidth="1"/>
    <col min="9998" max="10224" width="9.140625" style="21"/>
    <col min="10225" max="10225" width="6.28515625" style="21" customWidth="1"/>
    <col min="10226" max="10226" width="69" style="21" customWidth="1"/>
    <col min="10227" max="10244" width="0" style="21" hidden="1" customWidth="1"/>
    <col min="10245" max="10246" width="15.28515625" style="21" bestFit="1" customWidth="1"/>
    <col min="10247" max="10248" width="11.85546875" style="21" bestFit="1" customWidth="1"/>
    <col min="10249" max="10249" width="15.5703125" style="21" bestFit="1" customWidth="1"/>
    <col min="10250" max="10250" width="15.7109375" style="21" bestFit="1" customWidth="1"/>
    <col min="10251" max="10251" width="13.140625" style="21" bestFit="1" customWidth="1"/>
    <col min="10252" max="10253" width="10.5703125" style="21" bestFit="1" customWidth="1"/>
    <col min="10254" max="10480" width="9.140625" style="21"/>
    <col min="10481" max="10481" width="6.28515625" style="21" customWidth="1"/>
    <col min="10482" max="10482" width="69" style="21" customWidth="1"/>
    <col min="10483" max="10500" width="0" style="21" hidden="1" customWidth="1"/>
    <col min="10501" max="10502" width="15.28515625" style="21" bestFit="1" customWidth="1"/>
    <col min="10503" max="10504" width="11.85546875" style="21" bestFit="1" customWidth="1"/>
    <col min="10505" max="10505" width="15.5703125" style="21" bestFit="1" customWidth="1"/>
    <col min="10506" max="10506" width="15.7109375" style="21" bestFit="1" customWidth="1"/>
    <col min="10507" max="10507" width="13.140625" style="21" bestFit="1" customWidth="1"/>
    <col min="10508" max="10509" width="10.5703125" style="21" bestFit="1" customWidth="1"/>
    <col min="10510" max="10736" width="9.140625" style="21"/>
    <col min="10737" max="10737" width="6.28515625" style="21" customWidth="1"/>
    <col min="10738" max="10738" width="69" style="21" customWidth="1"/>
    <col min="10739" max="10756" width="0" style="21" hidden="1" customWidth="1"/>
    <col min="10757" max="10758" width="15.28515625" style="21" bestFit="1" customWidth="1"/>
    <col min="10759" max="10760" width="11.85546875" style="21" bestFit="1" customWidth="1"/>
    <col min="10761" max="10761" width="15.5703125" style="21" bestFit="1" customWidth="1"/>
    <col min="10762" max="10762" width="15.7109375" style="21" bestFit="1" customWidth="1"/>
    <col min="10763" max="10763" width="13.140625" style="21" bestFit="1" customWidth="1"/>
    <col min="10764" max="10765" width="10.5703125" style="21" bestFit="1" customWidth="1"/>
    <col min="10766" max="10992" width="9.140625" style="21"/>
    <col min="10993" max="10993" width="6.28515625" style="21" customWidth="1"/>
    <col min="10994" max="10994" width="69" style="21" customWidth="1"/>
    <col min="10995" max="11012" width="0" style="21" hidden="1" customWidth="1"/>
    <col min="11013" max="11014" width="15.28515625" style="21" bestFit="1" customWidth="1"/>
    <col min="11015" max="11016" width="11.85546875" style="21" bestFit="1" customWidth="1"/>
    <col min="11017" max="11017" width="15.5703125" style="21" bestFit="1" customWidth="1"/>
    <col min="11018" max="11018" width="15.7109375" style="21" bestFit="1" customWidth="1"/>
    <col min="11019" max="11019" width="13.140625" style="21" bestFit="1" customWidth="1"/>
    <col min="11020" max="11021" width="10.5703125" style="21" bestFit="1" customWidth="1"/>
    <col min="11022" max="11248" width="9.140625" style="21"/>
    <col min="11249" max="11249" width="6.28515625" style="21" customWidth="1"/>
    <col min="11250" max="11250" width="69" style="21" customWidth="1"/>
    <col min="11251" max="11268" width="0" style="21" hidden="1" customWidth="1"/>
    <col min="11269" max="11270" width="15.28515625" style="21" bestFit="1" customWidth="1"/>
    <col min="11271" max="11272" width="11.85546875" style="21" bestFit="1" customWidth="1"/>
    <col min="11273" max="11273" width="15.5703125" style="21" bestFit="1" customWidth="1"/>
    <col min="11274" max="11274" width="15.7109375" style="21" bestFit="1" customWidth="1"/>
    <col min="11275" max="11275" width="13.140625" style="21" bestFit="1" customWidth="1"/>
    <col min="11276" max="11277" width="10.5703125" style="21" bestFit="1" customWidth="1"/>
    <col min="11278" max="11504" width="9.140625" style="21"/>
    <col min="11505" max="11505" width="6.28515625" style="21" customWidth="1"/>
    <col min="11506" max="11506" width="69" style="21" customWidth="1"/>
    <col min="11507" max="11524" width="0" style="21" hidden="1" customWidth="1"/>
    <col min="11525" max="11526" width="15.28515625" style="21" bestFit="1" customWidth="1"/>
    <col min="11527" max="11528" width="11.85546875" style="21" bestFit="1" customWidth="1"/>
    <col min="11529" max="11529" width="15.5703125" style="21" bestFit="1" customWidth="1"/>
    <col min="11530" max="11530" width="15.7109375" style="21" bestFit="1" customWidth="1"/>
    <col min="11531" max="11531" width="13.140625" style="21" bestFit="1" customWidth="1"/>
    <col min="11532" max="11533" width="10.5703125" style="21" bestFit="1" customWidth="1"/>
    <col min="11534" max="11760" width="9.140625" style="21"/>
    <col min="11761" max="11761" width="6.28515625" style="21" customWidth="1"/>
    <col min="11762" max="11762" width="69" style="21" customWidth="1"/>
    <col min="11763" max="11780" width="0" style="21" hidden="1" customWidth="1"/>
    <col min="11781" max="11782" width="15.28515625" style="21" bestFit="1" customWidth="1"/>
    <col min="11783" max="11784" width="11.85546875" style="21" bestFit="1" customWidth="1"/>
    <col min="11785" max="11785" width="15.5703125" style="21" bestFit="1" customWidth="1"/>
    <col min="11786" max="11786" width="15.7109375" style="21" bestFit="1" customWidth="1"/>
    <col min="11787" max="11787" width="13.140625" style="21" bestFit="1" customWidth="1"/>
    <col min="11788" max="11789" width="10.5703125" style="21" bestFit="1" customWidth="1"/>
    <col min="11790" max="12016" width="9.140625" style="21"/>
    <col min="12017" max="12017" width="6.28515625" style="21" customWidth="1"/>
    <col min="12018" max="12018" width="69" style="21" customWidth="1"/>
    <col min="12019" max="12036" width="0" style="21" hidden="1" customWidth="1"/>
    <col min="12037" max="12038" width="15.28515625" style="21" bestFit="1" customWidth="1"/>
    <col min="12039" max="12040" width="11.85546875" style="21" bestFit="1" customWidth="1"/>
    <col min="12041" max="12041" width="15.5703125" style="21" bestFit="1" customWidth="1"/>
    <col min="12042" max="12042" width="15.7109375" style="21" bestFit="1" customWidth="1"/>
    <col min="12043" max="12043" width="13.140625" style="21" bestFit="1" customWidth="1"/>
    <col min="12044" max="12045" width="10.5703125" style="21" bestFit="1" customWidth="1"/>
    <col min="12046" max="12272" width="9.140625" style="21"/>
    <col min="12273" max="12273" width="6.28515625" style="21" customWidth="1"/>
    <col min="12274" max="12274" width="69" style="21" customWidth="1"/>
    <col min="12275" max="12292" width="0" style="21" hidden="1" customWidth="1"/>
    <col min="12293" max="12294" width="15.28515625" style="21" bestFit="1" customWidth="1"/>
    <col min="12295" max="12296" width="11.85546875" style="21" bestFit="1" customWidth="1"/>
    <col min="12297" max="12297" width="15.5703125" style="21" bestFit="1" customWidth="1"/>
    <col min="12298" max="12298" width="15.7109375" style="21" bestFit="1" customWidth="1"/>
    <col min="12299" max="12299" width="13.140625" style="21" bestFit="1" customWidth="1"/>
    <col min="12300" max="12301" width="10.5703125" style="21" bestFit="1" customWidth="1"/>
    <col min="12302" max="12528" width="9.140625" style="21"/>
    <col min="12529" max="12529" width="6.28515625" style="21" customWidth="1"/>
    <col min="12530" max="12530" width="69" style="21" customWidth="1"/>
    <col min="12531" max="12548" width="0" style="21" hidden="1" customWidth="1"/>
    <col min="12549" max="12550" width="15.28515625" style="21" bestFit="1" customWidth="1"/>
    <col min="12551" max="12552" width="11.85546875" style="21" bestFit="1" customWidth="1"/>
    <col min="12553" max="12553" width="15.5703125" style="21" bestFit="1" customWidth="1"/>
    <col min="12554" max="12554" width="15.7109375" style="21" bestFit="1" customWidth="1"/>
    <col min="12555" max="12555" width="13.140625" style="21" bestFit="1" customWidth="1"/>
    <col min="12556" max="12557" width="10.5703125" style="21" bestFit="1" customWidth="1"/>
    <col min="12558" max="12784" width="9.140625" style="21"/>
    <col min="12785" max="12785" width="6.28515625" style="21" customWidth="1"/>
    <col min="12786" max="12786" width="69" style="21" customWidth="1"/>
    <col min="12787" max="12804" width="0" style="21" hidden="1" customWidth="1"/>
    <col min="12805" max="12806" width="15.28515625" style="21" bestFit="1" customWidth="1"/>
    <col min="12807" max="12808" width="11.85546875" style="21" bestFit="1" customWidth="1"/>
    <col min="12809" max="12809" width="15.5703125" style="21" bestFit="1" customWidth="1"/>
    <col min="12810" max="12810" width="15.7109375" style="21" bestFit="1" customWidth="1"/>
    <col min="12811" max="12811" width="13.140625" style="21" bestFit="1" customWidth="1"/>
    <col min="12812" max="12813" width="10.5703125" style="21" bestFit="1" customWidth="1"/>
    <col min="12814" max="13040" width="9.140625" style="21"/>
    <col min="13041" max="13041" width="6.28515625" style="21" customWidth="1"/>
    <col min="13042" max="13042" width="69" style="21" customWidth="1"/>
    <col min="13043" max="13060" width="0" style="21" hidden="1" customWidth="1"/>
    <col min="13061" max="13062" width="15.28515625" style="21" bestFit="1" customWidth="1"/>
    <col min="13063" max="13064" width="11.85546875" style="21" bestFit="1" customWidth="1"/>
    <col min="13065" max="13065" width="15.5703125" style="21" bestFit="1" customWidth="1"/>
    <col min="13066" max="13066" width="15.7109375" style="21" bestFit="1" customWidth="1"/>
    <col min="13067" max="13067" width="13.140625" style="21" bestFit="1" customWidth="1"/>
    <col min="13068" max="13069" width="10.5703125" style="21" bestFit="1" customWidth="1"/>
    <col min="13070" max="13296" width="9.140625" style="21"/>
    <col min="13297" max="13297" width="6.28515625" style="21" customWidth="1"/>
    <col min="13298" max="13298" width="69" style="21" customWidth="1"/>
    <col min="13299" max="13316" width="0" style="21" hidden="1" customWidth="1"/>
    <col min="13317" max="13318" width="15.28515625" style="21" bestFit="1" customWidth="1"/>
    <col min="13319" max="13320" width="11.85546875" style="21" bestFit="1" customWidth="1"/>
    <col min="13321" max="13321" width="15.5703125" style="21" bestFit="1" customWidth="1"/>
    <col min="13322" max="13322" width="15.7109375" style="21" bestFit="1" customWidth="1"/>
    <col min="13323" max="13323" width="13.140625" style="21" bestFit="1" customWidth="1"/>
    <col min="13324" max="13325" width="10.5703125" style="21" bestFit="1" customWidth="1"/>
    <col min="13326" max="13552" width="9.140625" style="21"/>
    <col min="13553" max="13553" width="6.28515625" style="21" customWidth="1"/>
    <col min="13554" max="13554" width="69" style="21" customWidth="1"/>
    <col min="13555" max="13572" width="0" style="21" hidden="1" customWidth="1"/>
    <col min="13573" max="13574" width="15.28515625" style="21" bestFit="1" customWidth="1"/>
    <col min="13575" max="13576" width="11.85546875" style="21" bestFit="1" customWidth="1"/>
    <col min="13577" max="13577" width="15.5703125" style="21" bestFit="1" customWidth="1"/>
    <col min="13578" max="13578" width="15.7109375" style="21" bestFit="1" customWidth="1"/>
    <col min="13579" max="13579" width="13.140625" style="21" bestFit="1" customWidth="1"/>
    <col min="13580" max="13581" width="10.5703125" style="21" bestFit="1" customWidth="1"/>
    <col min="13582" max="13808" width="9.140625" style="21"/>
    <col min="13809" max="13809" width="6.28515625" style="21" customWidth="1"/>
    <col min="13810" max="13810" width="69" style="21" customWidth="1"/>
    <col min="13811" max="13828" width="0" style="21" hidden="1" customWidth="1"/>
    <col min="13829" max="13830" width="15.28515625" style="21" bestFit="1" customWidth="1"/>
    <col min="13831" max="13832" width="11.85546875" style="21" bestFit="1" customWidth="1"/>
    <col min="13833" max="13833" width="15.5703125" style="21" bestFit="1" customWidth="1"/>
    <col min="13834" max="13834" width="15.7109375" style="21" bestFit="1" customWidth="1"/>
    <col min="13835" max="13835" width="13.140625" style="21" bestFit="1" customWidth="1"/>
    <col min="13836" max="13837" width="10.5703125" style="21" bestFit="1" customWidth="1"/>
    <col min="13838" max="14064" width="9.140625" style="21"/>
    <col min="14065" max="14065" width="6.28515625" style="21" customWidth="1"/>
    <col min="14066" max="14066" width="69" style="21" customWidth="1"/>
    <col min="14067" max="14084" width="0" style="21" hidden="1" customWidth="1"/>
    <col min="14085" max="14086" width="15.28515625" style="21" bestFit="1" customWidth="1"/>
    <col min="14087" max="14088" width="11.85546875" style="21" bestFit="1" customWidth="1"/>
    <col min="14089" max="14089" width="15.5703125" style="21" bestFit="1" customWidth="1"/>
    <col min="14090" max="14090" width="15.7109375" style="21" bestFit="1" customWidth="1"/>
    <col min="14091" max="14091" width="13.140625" style="21" bestFit="1" customWidth="1"/>
    <col min="14092" max="14093" width="10.5703125" style="21" bestFit="1" customWidth="1"/>
    <col min="14094" max="14320" width="9.140625" style="21"/>
    <col min="14321" max="14321" width="6.28515625" style="21" customWidth="1"/>
    <col min="14322" max="14322" width="69" style="21" customWidth="1"/>
    <col min="14323" max="14340" width="0" style="21" hidden="1" customWidth="1"/>
    <col min="14341" max="14342" width="15.28515625" style="21" bestFit="1" customWidth="1"/>
    <col min="14343" max="14344" width="11.85546875" style="21" bestFit="1" customWidth="1"/>
    <col min="14345" max="14345" width="15.5703125" style="21" bestFit="1" customWidth="1"/>
    <col min="14346" max="14346" width="15.7109375" style="21" bestFit="1" customWidth="1"/>
    <col min="14347" max="14347" width="13.140625" style="21" bestFit="1" customWidth="1"/>
    <col min="14348" max="14349" width="10.5703125" style="21" bestFit="1" customWidth="1"/>
    <col min="14350" max="14576" width="9.140625" style="21"/>
    <col min="14577" max="14577" width="6.28515625" style="21" customWidth="1"/>
    <col min="14578" max="14578" width="69" style="21" customWidth="1"/>
    <col min="14579" max="14596" width="0" style="21" hidden="1" customWidth="1"/>
    <col min="14597" max="14598" width="15.28515625" style="21" bestFit="1" customWidth="1"/>
    <col min="14599" max="14600" width="11.85546875" style="21" bestFit="1" customWidth="1"/>
    <col min="14601" max="14601" width="15.5703125" style="21" bestFit="1" customWidth="1"/>
    <col min="14602" max="14602" width="15.7109375" style="21" bestFit="1" customWidth="1"/>
    <col min="14603" max="14603" width="13.140625" style="21" bestFit="1" customWidth="1"/>
    <col min="14604" max="14605" width="10.5703125" style="21" bestFit="1" customWidth="1"/>
    <col min="14606" max="14832" width="9.140625" style="21"/>
    <col min="14833" max="14833" width="6.28515625" style="21" customWidth="1"/>
    <col min="14834" max="14834" width="69" style="21" customWidth="1"/>
    <col min="14835" max="14852" width="0" style="21" hidden="1" customWidth="1"/>
    <col min="14853" max="14854" width="15.28515625" style="21" bestFit="1" customWidth="1"/>
    <col min="14855" max="14856" width="11.85546875" style="21" bestFit="1" customWidth="1"/>
    <col min="14857" max="14857" width="15.5703125" style="21" bestFit="1" customWidth="1"/>
    <col min="14858" max="14858" width="15.7109375" style="21" bestFit="1" customWidth="1"/>
    <col min="14859" max="14859" width="13.140625" style="21" bestFit="1" customWidth="1"/>
    <col min="14860" max="14861" width="10.5703125" style="21" bestFit="1" customWidth="1"/>
    <col min="14862" max="15088" width="9.140625" style="21"/>
    <col min="15089" max="15089" width="6.28515625" style="21" customWidth="1"/>
    <col min="15090" max="15090" width="69" style="21" customWidth="1"/>
    <col min="15091" max="15108" width="0" style="21" hidden="1" customWidth="1"/>
    <col min="15109" max="15110" width="15.28515625" style="21" bestFit="1" customWidth="1"/>
    <col min="15111" max="15112" width="11.85546875" style="21" bestFit="1" customWidth="1"/>
    <col min="15113" max="15113" width="15.5703125" style="21" bestFit="1" customWidth="1"/>
    <col min="15114" max="15114" width="15.7109375" style="21" bestFit="1" customWidth="1"/>
    <col min="15115" max="15115" width="13.140625" style="21" bestFit="1" customWidth="1"/>
    <col min="15116" max="15117" width="10.5703125" style="21" bestFit="1" customWidth="1"/>
    <col min="15118" max="15344" width="9.140625" style="21"/>
    <col min="15345" max="15345" width="6.28515625" style="21" customWidth="1"/>
    <col min="15346" max="15346" width="69" style="21" customWidth="1"/>
    <col min="15347" max="15364" width="0" style="21" hidden="1" customWidth="1"/>
    <col min="15365" max="15366" width="15.28515625" style="21" bestFit="1" customWidth="1"/>
    <col min="15367" max="15368" width="11.85546875" style="21" bestFit="1" customWidth="1"/>
    <col min="15369" max="15369" width="15.5703125" style="21" bestFit="1" customWidth="1"/>
    <col min="15370" max="15370" width="15.7109375" style="21" bestFit="1" customWidth="1"/>
    <col min="15371" max="15371" width="13.140625" style="21" bestFit="1" customWidth="1"/>
    <col min="15372" max="15373" width="10.5703125" style="21" bestFit="1" customWidth="1"/>
    <col min="15374" max="15600" width="9.140625" style="21"/>
    <col min="15601" max="15601" width="6.28515625" style="21" customWidth="1"/>
    <col min="15602" max="15602" width="69" style="21" customWidth="1"/>
    <col min="15603" max="15620" width="0" style="21" hidden="1" customWidth="1"/>
    <col min="15621" max="15622" width="15.28515625" style="21" bestFit="1" customWidth="1"/>
    <col min="15623" max="15624" width="11.85546875" style="21" bestFit="1" customWidth="1"/>
    <col min="15625" max="15625" width="15.5703125" style="21" bestFit="1" customWidth="1"/>
    <col min="15626" max="15626" width="15.7109375" style="21" bestFit="1" customWidth="1"/>
    <col min="15627" max="15627" width="13.140625" style="21" bestFit="1" customWidth="1"/>
    <col min="15628" max="15629" width="10.5703125" style="21" bestFit="1" customWidth="1"/>
    <col min="15630" max="15856" width="9.140625" style="21"/>
    <col min="15857" max="15857" width="6.28515625" style="21" customWidth="1"/>
    <col min="15858" max="15858" width="69" style="21" customWidth="1"/>
    <col min="15859" max="15876" width="0" style="21" hidden="1" customWidth="1"/>
    <col min="15877" max="15878" width="15.28515625" style="21" bestFit="1" customWidth="1"/>
    <col min="15879" max="15880" width="11.85546875" style="21" bestFit="1" customWidth="1"/>
    <col min="15881" max="15881" width="15.5703125" style="21" bestFit="1" customWidth="1"/>
    <col min="15882" max="15882" width="15.7109375" style="21" bestFit="1" customWidth="1"/>
    <col min="15883" max="15883" width="13.140625" style="21" bestFit="1" customWidth="1"/>
    <col min="15884" max="15885" width="10.5703125" style="21" bestFit="1" customWidth="1"/>
    <col min="15886" max="16112" width="9.140625" style="21"/>
    <col min="16113" max="16113" width="6.28515625" style="21" customWidth="1"/>
    <col min="16114" max="16114" width="69" style="21" customWidth="1"/>
    <col min="16115" max="16132" width="0" style="21" hidden="1" customWidth="1"/>
    <col min="16133" max="16134" width="15.28515625" style="21" bestFit="1" customWidth="1"/>
    <col min="16135" max="16136" width="11.85546875" style="21" bestFit="1" customWidth="1"/>
    <col min="16137" max="16137" width="15.5703125" style="21" bestFit="1" customWidth="1"/>
    <col min="16138" max="16138" width="15.7109375" style="21" bestFit="1" customWidth="1"/>
    <col min="16139" max="16139" width="13.140625" style="21" bestFit="1" customWidth="1"/>
    <col min="16140" max="16141" width="10.5703125" style="21" bestFit="1" customWidth="1"/>
    <col min="16142" max="16384" width="9.140625" style="21"/>
  </cols>
  <sheetData>
    <row r="1" spans="1:14" s="18" customFormat="1">
      <c r="A1" s="2490" t="s">
        <v>60</v>
      </c>
      <c r="B1" s="2490"/>
      <c r="C1" s="2490"/>
      <c r="D1" s="2490"/>
      <c r="E1" s="2490"/>
      <c r="F1" s="2490"/>
      <c r="G1" s="2490"/>
      <c r="H1" s="2490"/>
      <c r="I1" s="2490"/>
      <c r="J1" s="2490"/>
    </row>
    <row r="2" spans="1:14" s="18" customFormat="1" ht="16.5" thickBot="1">
      <c r="A2" s="2491" t="s">
        <v>3</v>
      </c>
      <c r="B2" s="2491"/>
      <c r="C2" s="2491"/>
      <c r="D2" s="2491"/>
      <c r="E2" s="2491"/>
      <c r="F2" s="2491"/>
      <c r="G2" s="2491"/>
      <c r="H2" s="2491"/>
      <c r="I2" s="2491"/>
      <c r="J2" s="2491"/>
    </row>
    <row r="3" spans="1:14" ht="16.5" hidden="1" thickBot="1">
      <c r="A3" s="19"/>
      <c r="B3" s="19"/>
      <c r="C3" s="20"/>
      <c r="D3" s="20"/>
      <c r="E3" s="20"/>
    </row>
    <row r="4" spans="1:14" s="18" customFormat="1" ht="16.5" thickTop="1">
      <c r="A4" s="22"/>
      <c r="B4" s="2492" t="s">
        <v>61</v>
      </c>
      <c r="C4" s="2497" t="s">
        <v>62</v>
      </c>
      <c r="D4" s="2498"/>
      <c r="E4" s="2498"/>
      <c r="F4" s="2498"/>
      <c r="G4" s="2499"/>
      <c r="H4" s="2494" t="s">
        <v>560</v>
      </c>
      <c r="I4" s="2495"/>
    </row>
    <row r="5" spans="1:14" s="18" customFormat="1">
      <c r="A5" s="23"/>
      <c r="B5" s="2493"/>
      <c r="C5" s="24" t="s">
        <v>63</v>
      </c>
      <c r="D5" s="24" t="s">
        <v>64</v>
      </c>
      <c r="E5" s="24" t="s">
        <v>65</v>
      </c>
      <c r="F5" s="24" t="s">
        <v>66</v>
      </c>
      <c r="G5" s="211" t="s">
        <v>260</v>
      </c>
      <c r="H5" s="24" t="s">
        <v>67</v>
      </c>
      <c r="I5" s="25" t="s">
        <v>280</v>
      </c>
    </row>
    <row r="6" spans="1:14" s="18" customFormat="1">
      <c r="A6" s="26" t="s">
        <v>68</v>
      </c>
      <c r="B6" s="2485" t="s">
        <v>69</v>
      </c>
      <c r="C6" s="2486"/>
      <c r="D6" s="2486"/>
      <c r="E6" s="2486"/>
      <c r="F6" s="2486"/>
      <c r="G6" s="2486"/>
      <c r="H6" s="2486"/>
      <c r="I6" s="2487"/>
    </row>
    <row r="7" spans="1:14" s="18" customFormat="1" ht="22.5" customHeight="1">
      <c r="A7" s="27"/>
      <c r="B7" s="28" t="s">
        <v>70</v>
      </c>
      <c r="C7" s="29">
        <v>0.20429964861905603</v>
      </c>
      <c r="D7" s="29">
        <v>7.7</v>
      </c>
      <c r="E7" s="29">
        <v>6.3</v>
      </c>
      <c r="F7" s="29">
        <v>6.7</v>
      </c>
      <c r="G7" s="29">
        <v>2.2999999999999998</v>
      </c>
      <c r="H7" s="29" t="s">
        <v>71</v>
      </c>
      <c r="I7" s="2447" t="s">
        <v>71</v>
      </c>
    </row>
    <row r="8" spans="1:14" s="18" customFormat="1" ht="22.5" customHeight="1">
      <c r="A8" s="27"/>
      <c r="B8" s="28" t="s">
        <v>72</v>
      </c>
      <c r="C8" s="29">
        <v>0.5886785035338562</v>
      </c>
      <c r="D8" s="29">
        <v>8.2200000000000006</v>
      </c>
      <c r="E8" s="29">
        <v>6.7</v>
      </c>
      <c r="F8" s="29">
        <v>7</v>
      </c>
      <c r="G8" s="29">
        <v>2.2999999999999998</v>
      </c>
      <c r="H8" s="29" t="s">
        <v>71</v>
      </c>
      <c r="I8" s="2447" t="s">
        <v>71</v>
      </c>
    </row>
    <row r="9" spans="1:14" s="18" customFormat="1" ht="22.5" customHeight="1">
      <c r="A9" s="27"/>
      <c r="B9" s="28" t="s">
        <v>73</v>
      </c>
      <c r="C9" s="29">
        <v>5.7748774286396269</v>
      </c>
      <c r="D9" s="29">
        <v>18.699474178495464</v>
      </c>
      <c r="E9" s="29">
        <v>13.9</v>
      </c>
      <c r="F9" s="29">
        <v>13.6</v>
      </c>
      <c r="G9" s="29">
        <v>8.9</v>
      </c>
      <c r="H9" s="29" t="s">
        <v>71</v>
      </c>
      <c r="I9" s="2447" t="s">
        <v>71</v>
      </c>
    </row>
    <row r="10" spans="1:14" s="18" customFormat="1" ht="22.5" customHeight="1">
      <c r="A10" s="27"/>
      <c r="B10" s="28" t="s">
        <v>74</v>
      </c>
      <c r="C10" s="29">
        <v>5.6725087240301093</v>
      </c>
      <c r="D10" s="29">
        <v>18.29</v>
      </c>
      <c r="E10" s="29">
        <v>13.4</v>
      </c>
      <c r="F10" s="29">
        <v>14.1</v>
      </c>
      <c r="G10" s="29">
        <v>8.9</v>
      </c>
      <c r="H10" s="29" t="s">
        <v>71</v>
      </c>
      <c r="I10" s="2447" t="s">
        <v>71</v>
      </c>
    </row>
    <row r="11" spans="1:14" s="18" customFormat="1" ht="22.5" customHeight="1">
      <c r="A11" s="27"/>
      <c r="B11" s="28" t="s">
        <v>75</v>
      </c>
      <c r="C11" s="29">
        <v>6.6451797939419208</v>
      </c>
      <c r="D11" s="29">
        <v>16.05</v>
      </c>
      <c r="E11" s="29">
        <v>10.5</v>
      </c>
      <c r="F11" s="29">
        <v>14.3</v>
      </c>
      <c r="G11" s="29">
        <v>7.2</v>
      </c>
      <c r="H11" s="29" t="s">
        <v>71</v>
      </c>
      <c r="I11" s="2447" t="s">
        <v>71</v>
      </c>
    </row>
    <row r="12" spans="1:14" s="18" customFormat="1" ht="22.5" customHeight="1">
      <c r="A12" s="27"/>
      <c r="B12" s="28" t="s">
        <v>76</v>
      </c>
      <c r="C12" s="29">
        <v>33.881986463978507</v>
      </c>
      <c r="D12" s="29">
        <v>46.817594260322494</v>
      </c>
      <c r="E12" s="29">
        <v>53.9</v>
      </c>
      <c r="F12" s="29">
        <v>56.6</v>
      </c>
      <c r="G12" s="29">
        <v>50.2</v>
      </c>
      <c r="H12" s="29" t="s">
        <v>71</v>
      </c>
      <c r="I12" s="2447" t="s">
        <v>71</v>
      </c>
    </row>
    <row r="13" spans="1:14" s="18" customFormat="1" ht="22.5" customHeight="1">
      <c r="A13" s="27"/>
      <c r="B13" s="28" t="s">
        <v>77</v>
      </c>
      <c r="C13" s="29">
        <v>28.728229239986874</v>
      </c>
      <c r="D13" s="29">
        <v>31.433726381585203</v>
      </c>
      <c r="E13" s="29">
        <v>34.5</v>
      </c>
      <c r="F13" s="29">
        <v>33.700000000000003</v>
      </c>
      <c r="G13" s="29">
        <v>28.1</v>
      </c>
      <c r="H13" s="29" t="s">
        <v>71</v>
      </c>
      <c r="I13" s="2447" t="s">
        <v>71</v>
      </c>
      <c r="J13" s="31"/>
      <c r="K13" s="31"/>
      <c r="L13" s="31"/>
      <c r="M13" s="32"/>
      <c r="N13" s="32"/>
    </row>
    <row r="14" spans="1:14" s="18" customFormat="1" ht="22.5" customHeight="1">
      <c r="A14" s="27"/>
      <c r="B14" s="28" t="s">
        <v>78</v>
      </c>
      <c r="C14" s="29">
        <v>4.0673409327718213</v>
      </c>
      <c r="D14" s="29">
        <v>13.430817028018513</v>
      </c>
      <c r="E14" s="29">
        <v>16.600000000000001</v>
      </c>
      <c r="F14" s="29">
        <v>19</v>
      </c>
      <c r="G14" s="29">
        <v>18.100000000000001</v>
      </c>
      <c r="H14" s="29" t="s">
        <v>71</v>
      </c>
      <c r="I14" s="2447" t="s">
        <v>71</v>
      </c>
      <c r="J14" s="31"/>
      <c r="K14" s="31"/>
      <c r="L14" s="31"/>
      <c r="M14" s="32"/>
      <c r="N14" s="32"/>
    </row>
    <row r="15" spans="1:14" s="18" customFormat="1" ht="22.5" customHeight="1">
      <c r="A15" s="27"/>
      <c r="B15" s="28" t="s">
        <v>79</v>
      </c>
      <c r="C15" s="29">
        <v>40.114048036456943</v>
      </c>
      <c r="D15" s="29">
        <v>46.438808076741736</v>
      </c>
      <c r="E15" s="29">
        <v>45.8</v>
      </c>
      <c r="F15" s="29">
        <v>48.9</v>
      </c>
      <c r="G15" s="29">
        <v>46</v>
      </c>
      <c r="H15" s="29" t="s">
        <v>71</v>
      </c>
      <c r="I15" s="2447" t="s">
        <v>71</v>
      </c>
      <c r="J15" s="32"/>
      <c r="K15" s="32"/>
      <c r="L15" s="31"/>
      <c r="M15" s="32"/>
      <c r="N15" s="32"/>
    </row>
    <row r="16" spans="1:14" s="18" customFormat="1" ht="22.5" customHeight="1">
      <c r="A16" s="33"/>
      <c r="B16" s="34" t="s">
        <v>284</v>
      </c>
      <c r="C16" s="2448">
        <v>2253.16310133043</v>
      </c>
      <c r="D16" s="2448">
        <v>2674.4927536630998</v>
      </c>
      <c r="E16" s="2448">
        <v>3044.92712198459</v>
      </c>
      <c r="F16" s="2448">
        <v>3458.7929143370802</v>
      </c>
      <c r="G16" s="29">
        <v>3767.0432004793802</v>
      </c>
      <c r="H16" s="29" t="s">
        <v>71</v>
      </c>
      <c r="I16" s="2447" t="s">
        <v>71</v>
      </c>
      <c r="J16" s="32"/>
      <c r="K16" s="32"/>
      <c r="L16" s="31"/>
      <c r="M16" s="32"/>
      <c r="N16" s="32"/>
    </row>
    <row r="17" spans="1:26" s="18" customFormat="1" ht="18" customHeight="1">
      <c r="A17" s="26" t="s">
        <v>80</v>
      </c>
      <c r="B17" s="2485" t="s">
        <v>81</v>
      </c>
      <c r="C17" s="2486"/>
      <c r="D17" s="2486"/>
      <c r="E17" s="2486"/>
      <c r="F17" s="2486"/>
      <c r="G17" s="2486"/>
      <c r="H17" s="2486"/>
      <c r="I17" s="2487"/>
      <c r="J17" s="32"/>
      <c r="K17" s="32"/>
      <c r="L17" s="32"/>
      <c r="M17" s="32"/>
      <c r="N17" s="32"/>
    </row>
    <row r="18" spans="1:26" s="18" customFormat="1" ht="22.5" customHeight="1">
      <c r="A18" s="27"/>
      <c r="B18" s="28" t="s">
        <v>361</v>
      </c>
      <c r="C18" s="2449">
        <v>10.4</v>
      </c>
      <c r="D18" s="2449">
        <v>2.7</v>
      </c>
      <c r="E18" s="2449">
        <v>4.5999999999999996</v>
      </c>
      <c r="F18" s="2449">
        <v>6.02</v>
      </c>
      <c r="G18" s="2449">
        <v>4.78</v>
      </c>
      <c r="H18" s="2449">
        <v>6.21</v>
      </c>
      <c r="I18" s="2450">
        <v>3.79</v>
      </c>
      <c r="J18" s="31"/>
      <c r="K18" s="31"/>
      <c r="L18" s="31"/>
      <c r="M18" s="31"/>
      <c r="N18" s="31"/>
      <c r="O18" s="31"/>
      <c r="P18" s="31"/>
      <c r="Q18" s="31"/>
      <c r="R18" s="31"/>
      <c r="S18" s="35"/>
      <c r="T18" s="35"/>
      <c r="U18" s="35"/>
      <c r="V18" s="35"/>
      <c r="W18" s="35"/>
      <c r="X18" s="35"/>
    </row>
    <row r="19" spans="1:26" s="18" customFormat="1" ht="22.5" customHeight="1">
      <c r="A19" s="27"/>
      <c r="B19" s="28" t="s">
        <v>362</v>
      </c>
      <c r="C19" s="2449">
        <v>10.199999999999999</v>
      </c>
      <c r="D19" s="2449">
        <v>-0.9</v>
      </c>
      <c r="E19" s="2449">
        <v>3.9</v>
      </c>
      <c r="F19" s="2449">
        <v>6.27</v>
      </c>
      <c r="G19" s="2449">
        <v>5.73</v>
      </c>
      <c r="H19" s="2449">
        <v>7.04</v>
      </c>
      <c r="I19" s="2447">
        <v>5.5</v>
      </c>
      <c r="J19" s="31"/>
      <c r="K19" s="31"/>
      <c r="L19" s="31"/>
      <c r="M19" s="31"/>
      <c r="N19" s="31"/>
      <c r="O19" s="31"/>
      <c r="P19" s="35"/>
      <c r="Q19" s="35"/>
      <c r="R19" s="35"/>
      <c r="S19" s="35"/>
      <c r="T19" s="35"/>
      <c r="U19" s="35"/>
      <c r="V19" s="35"/>
      <c r="W19" s="35"/>
    </row>
    <row r="20" spans="1:26" s="18" customFormat="1" ht="22.5" customHeight="1">
      <c r="A20" s="27"/>
      <c r="B20" s="28" t="s">
        <v>363</v>
      </c>
      <c r="C20" s="2449">
        <v>10.7</v>
      </c>
      <c r="D20" s="2449">
        <v>5.6</v>
      </c>
      <c r="E20" s="2449">
        <v>5.0999999999999996</v>
      </c>
      <c r="F20" s="2449">
        <v>5.83</v>
      </c>
      <c r="G20" s="2449">
        <v>4.04</v>
      </c>
      <c r="H20" s="2449">
        <v>5.55</v>
      </c>
      <c r="I20" s="2450">
        <v>2.46</v>
      </c>
      <c r="J20" s="31"/>
      <c r="K20" s="31"/>
      <c r="L20" s="31"/>
      <c r="M20" s="31"/>
      <c r="N20" s="31"/>
      <c r="O20" s="31"/>
      <c r="P20" s="35"/>
      <c r="Q20" s="35"/>
      <c r="R20" s="35"/>
      <c r="S20" s="35"/>
      <c r="T20" s="35"/>
      <c r="U20" s="35"/>
      <c r="V20" s="35"/>
      <c r="W20" s="35"/>
    </row>
    <row r="21" spans="1:26" s="18" customFormat="1" ht="22.5" customHeight="1">
      <c r="A21" s="27"/>
      <c r="B21" s="28" t="s">
        <v>82</v>
      </c>
      <c r="C21" s="2449">
        <v>9.9000000000000057</v>
      </c>
      <c r="D21" s="2449">
        <v>4.5</v>
      </c>
      <c r="E21" s="2449">
        <v>4.2</v>
      </c>
      <c r="F21" s="2449">
        <v>4.6399999999999997</v>
      </c>
      <c r="G21" s="2449">
        <v>6.15</v>
      </c>
      <c r="H21" s="2449">
        <v>6.44</v>
      </c>
      <c r="I21" s="2447">
        <v>3.93</v>
      </c>
      <c r="J21" s="31"/>
      <c r="K21" s="31"/>
      <c r="L21" s="31"/>
      <c r="M21" s="31"/>
      <c r="N21" s="31"/>
      <c r="O21" s="31"/>
      <c r="P21" s="35"/>
      <c r="Q21" s="35"/>
      <c r="R21" s="35"/>
      <c r="S21" s="35"/>
      <c r="T21" s="35"/>
      <c r="U21" s="35"/>
      <c r="V21" s="35"/>
      <c r="W21" s="35"/>
    </row>
    <row r="22" spans="1:26" s="18" customFormat="1" ht="22.5" customHeight="1">
      <c r="A22" s="27"/>
      <c r="B22" s="28" t="s">
        <v>364</v>
      </c>
      <c r="C22" s="2449">
        <v>6.2</v>
      </c>
      <c r="D22" s="2449">
        <v>0.9</v>
      </c>
      <c r="E22" s="2449">
        <v>2.1</v>
      </c>
      <c r="F22" s="2449">
        <v>5.4</v>
      </c>
      <c r="G22" s="2449">
        <v>5.6</v>
      </c>
      <c r="H22" s="2449">
        <v>7.29</v>
      </c>
      <c r="I22" s="2450">
        <v>8.26</v>
      </c>
      <c r="J22" s="31"/>
      <c r="K22" s="31"/>
      <c r="L22" s="31"/>
      <c r="M22" s="31"/>
      <c r="N22" s="31"/>
      <c r="O22" s="31"/>
      <c r="P22" s="35"/>
      <c r="Q22" s="35"/>
      <c r="R22" s="35"/>
      <c r="S22" s="35"/>
      <c r="T22" s="35"/>
      <c r="U22" s="35"/>
      <c r="V22" s="35"/>
      <c r="W22" s="35"/>
    </row>
    <row r="23" spans="1:26" s="18" customFormat="1" ht="22.5" customHeight="1">
      <c r="A23" s="27"/>
      <c r="B23" s="28" t="s">
        <v>83</v>
      </c>
      <c r="C23" s="2449">
        <v>6.3</v>
      </c>
      <c r="D23" s="2449">
        <v>2.7</v>
      </c>
      <c r="E23" s="2449">
        <v>1.7</v>
      </c>
      <c r="F23" s="2449">
        <v>6.2</v>
      </c>
      <c r="G23" s="2449">
        <v>6.87</v>
      </c>
      <c r="H23" s="2449">
        <v>7.32</v>
      </c>
      <c r="I23" s="2450">
        <v>8.1300000000000008</v>
      </c>
      <c r="J23" s="31"/>
      <c r="K23" s="31"/>
      <c r="L23" s="31"/>
      <c r="M23" s="31"/>
      <c r="N23" s="31"/>
      <c r="O23" s="31"/>
      <c r="P23" s="35"/>
      <c r="Q23" s="35"/>
      <c r="R23" s="35"/>
      <c r="S23" s="35"/>
      <c r="T23" s="35"/>
      <c r="U23" s="35"/>
      <c r="V23" s="35"/>
      <c r="W23" s="35"/>
    </row>
    <row r="24" spans="1:26" s="18" customFormat="1" ht="22.5" customHeight="1">
      <c r="A24" s="27"/>
      <c r="B24" s="28" t="s">
        <v>365</v>
      </c>
      <c r="C24" s="2449">
        <v>5.9</v>
      </c>
      <c r="D24" s="2449">
        <v>13.4</v>
      </c>
      <c r="E24" s="2449">
        <v>6.8</v>
      </c>
      <c r="F24" s="2449">
        <v>9.1</v>
      </c>
      <c r="G24" s="2449">
        <v>7.48</v>
      </c>
      <c r="H24" s="2449">
        <v>12.08</v>
      </c>
      <c r="I24" s="2447">
        <v>0.92</v>
      </c>
      <c r="J24" s="31"/>
      <c r="K24" s="31"/>
      <c r="L24" s="31"/>
      <c r="M24" s="31"/>
      <c r="N24" s="31"/>
      <c r="O24" s="31"/>
      <c r="P24" s="35"/>
      <c r="Q24" s="35"/>
      <c r="R24" s="35"/>
      <c r="S24" s="35"/>
      <c r="T24" s="35"/>
      <c r="U24" s="35"/>
      <c r="V24" s="35"/>
      <c r="W24" s="35"/>
    </row>
    <row r="25" spans="1:26" s="18" customFormat="1" ht="22.5" customHeight="1">
      <c r="A25" s="33"/>
      <c r="B25" s="34" t="s">
        <v>291</v>
      </c>
      <c r="C25" s="2451">
        <v>6</v>
      </c>
      <c r="D25" s="2451">
        <v>14.4</v>
      </c>
      <c r="E25" s="2451">
        <v>6.2</v>
      </c>
      <c r="F25" s="2451">
        <v>9.3000000000000007</v>
      </c>
      <c r="G25" s="2451">
        <v>9.4</v>
      </c>
      <c r="H25" s="2451">
        <v>12.8</v>
      </c>
      <c r="I25" s="2452">
        <v>1.1599999999999999</v>
      </c>
      <c r="J25" s="31"/>
      <c r="K25" s="31"/>
      <c r="L25" s="31"/>
      <c r="M25" s="31"/>
      <c r="N25" s="31"/>
      <c r="O25" s="31"/>
      <c r="P25" s="35"/>
      <c r="Q25" s="35"/>
      <c r="R25" s="35"/>
      <c r="S25" s="35"/>
      <c r="T25" s="35"/>
      <c r="U25" s="35"/>
      <c r="V25" s="35"/>
      <c r="W25" s="35"/>
    </row>
    <row r="26" spans="1:26" s="18" customFormat="1" ht="18" customHeight="1">
      <c r="A26" s="26" t="s">
        <v>84</v>
      </c>
      <c r="B26" s="2485" t="s">
        <v>85</v>
      </c>
      <c r="C26" s="2486"/>
      <c r="D26" s="2486"/>
      <c r="E26" s="2486"/>
      <c r="F26" s="2486"/>
      <c r="G26" s="2486"/>
      <c r="H26" s="2486"/>
      <c r="I26" s="2487"/>
      <c r="J26" s="32"/>
      <c r="K26" s="32"/>
      <c r="L26" s="32"/>
      <c r="M26" s="32"/>
      <c r="N26" s="32"/>
    </row>
    <row r="27" spans="1:26" s="18" customFormat="1" ht="23.25" customHeight="1">
      <c r="A27" s="27"/>
      <c r="B27" s="28" t="s">
        <v>86</v>
      </c>
      <c r="C27" s="29">
        <v>-17.817815705979086</v>
      </c>
      <c r="D27" s="29">
        <v>4.181528083734193</v>
      </c>
      <c r="E27" s="29">
        <v>11.4</v>
      </c>
      <c r="F27" s="29">
        <v>19.399999999999999</v>
      </c>
      <c r="G27" s="29">
        <v>0.61743088783900646</v>
      </c>
      <c r="H27" s="29">
        <v>14.410823650246016</v>
      </c>
      <c r="I27" s="89">
        <v>14.279661526628715</v>
      </c>
      <c r="J27" s="32"/>
      <c r="K27" s="36"/>
      <c r="L27" s="36"/>
      <c r="M27" s="37"/>
      <c r="N27" s="37"/>
      <c r="O27" s="37"/>
      <c r="P27" s="36"/>
      <c r="Q27" s="36"/>
      <c r="R27" s="31"/>
      <c r="S27" s="31"/>
      <c r="T27" s="31"/>
      <c r="U27" s="31"/>
      <c r="V27" s="31"/>
      <c r="W27" s="31"/>
      <c r="X27" s="31"/>
      <c r="Y27" s="31"/>
      <c r="Z27" s="31"/>
    </row>
    <row r="28" spans="1:26" s="18" customFormat="1" ht="23.25" customHeight="1">
      <c r="A28" s="27"/>
      <c r="B28" s="28" t="s">
        <v>87</v>
      </c>
      <c r="C28" s="29">
        <v>-0.14006997948325761</v>
      </c>
      <c r="D28" s="29">
        <v>27.987895013321491</v>
      </c>
      <c r="E28" s="29">
        <v>25.8</v>
      </c>
      <c r="F28" s="29">
        <v>13.9</v>
      </c>
      <c r="G28" s="29">
        <v>-15.631354636470462</v>
      </c>
      <c r="H28" s="29">
        <v>-10.342736056079644</v>
      </c>
      <c r="I28" s="30">
        <v>-12.741751189633433</v>
      </c>
      <c r="J28" s="32"/>
      <c r="K28" s="36"/>
      <c r="L28" s="36"/>
      <c r="M28" s="37"/>
      <c r="N28" s="37"/>
      <c r="O28" s="37"/>
      <c r="P28" s="36"/>
      <c r="Q28" s="36"/>
      <c r="R28" s="31"/>
      <c r="S28" s="31"/>
      <c r="T28" s="31"/>
      <c r="U28" s="31"/>
      <c r="V28" s="31"/>
      <c r="W28" s="31"/>
      <c r="X28" s="31"/>
      <c r="Y28" s="31"/>
    </row>
    <row r="29" spans="1:26" s="18" customFormat="1" ht="23.25" customHeight="1">
      <c r="A29" s="27"/>
      <c r="B29" s="28" t="s">
        <v>88</v>
      </c>
      <c r="C29" s="29">
        <v>188.95</v>
      </c>
      <c r="D29" s="29">
        <v>82.144719999999893</v>
      </c>
      <c r="E29" s="2449">
        <v>0.96019000000003096</v>
      </c>
      <c r="F29" s="29">
        <v>-67.400546433652096</v>
      </c>
      <c r="G29" s="29">
        <v>282.40953906808869</v>
      </c>
      <c r="H29" s="29">
        <v>14.428280267694401</v>
      </c>
      <c r="I29" s="30">
        <v>101.08644960760883</v>
      </c>
      <c r="J29" s="32"/>
      <c r="K29" s="36"/>
      <c r="L29" s="36"/>
      <c r="M29" s="37"/>
      <c r="N29" s="38"/>
      <c r="O29" s="37"/>
      <c r="P29" s="36"/>
      <c r="Q29" s="39"/>
      <c r="R29" s="31"/>
      <c r="S29" s="31"/>
      <c r="T29" s="31"/>
      <c r="U29" s="31"/>
      <c r="V29" s="31"/>
      <c r="W29" s="31"/>
      <c r="X29" s="31"/>
      <c r="Y29" s="31"/>
    </row>
    <row r="30" spans="1:26" s="18" customFormat="1" ht="23.25" customHeight="1">
      <c r="A30" s="27"/>
      <c r="B30" s="28" t="s">
        <v>89</v>
      </c>
      <c r="C30" s="29">
        <v>140.41849999999999</v>
      </c>
      <c r="D30" s="29">
        <v>-10.1354090317445</v>
      </c>
      <c r="E30" s="29">
        <v>-246.82222110370583</v>
      </c>
      <c r="F30" s="2453">
        <v>-263.62961553114724</v>
      </c>
      <c r="G30" s="2453">
        <v>-33.615766748631259</v>
      </c>
      <c r="H30" s="29">
        <v>-22.474601028677775</v>
      </c>
      <c r="I30" s="30">
        <v>34.363662187336566</v>
      </c>
      <c r="J30" s="32"/>
      <c r="K30" s="36"/>
      <c r="L30" s="36"/>
      <c r="M30" s="37"/>
      <c r="N30" s="37"/>
      <c r="O30" s="37"/>
      <c r="P30" s="36"/>
      <c r="Q30" s="36"/>
      <c r="R30" s="31"/>
      <c r="S30" s="31"/>
      <c r="T30" s="31"/>
      <c r="U30" s="31"/>
      <c r="V30" s="31"/>
      <c r="W30" s="31"/>
      <c r="X30" s="31"/>
      <c r="Y30" s="31"/>
    </row>
    <row r="31" spans="1:26" s="18" customFormat="1" ht="23.25" customHeight="1">
      <c r="A31" s="27"/>
      <c r="B31" s="28" t="s">
        <v>90</v>
      </c>
      <c r="C31" s="29">
        <v>665.06410000000005</v>
      </c>
      <c r="D31" s="29">
        <v>695.45239585422598</v>
      </c>
      <c r="E31" s="29">
        <v>755.05858393590847</v>
      </c>
      <c r="F31" s="29">
        <v>879.27139999999997</v>
      </c>
      <c r="G31" s="29">
        <v>875.02695677699512</v>
      </c>
      <c r="H31" s="29">
        <v>229.86195649337711</v>
      </c>
      <c r="I31" s="30">
        <v>258.85888334192515</v>
      </c>
      <c r="J31" s="32"/>
      <c r="K31" s="36"/>
      <c r="L31" s="36"/>
      <c r="M31" s="37"/>
      <c r="N31" s="37"/>
      <c r="O31" s="37"/>
      <c r="P31" s="36"/>
      <c r="Q31" s="36"/>
      <c r="R31" s="31"/>
      <c r="S31" s="31"/>
      <c r="T31" s="31"/>
      <c r="U31" s="31"/>
      <c r="V31" s="31"/>
      <c r="W31" s="31"/>
      <c r="X31" s="31"/>
      <c r="Y31" s="31"/>
    </row>
    <row r="32" spans="1:26" s="18" customFormat="1" ht="23.25" customHeight="1">
      <c r="A32" s="27"/>
      <c r="B32" s="28" t="s">
        <v>91</v>
      </c>
      <c r="C32" s="29">
        <v>-703.48199999999997</v>
      </c>
      <c r="D32" s="29">
        <v>-917.06413770400002</v>
      </c>
      <c r="E32" s="29">
        <v>-1163.7</v>
      </c>
      <c r="F32" s="29">
        <v>-1321.4</v>
      </c>
      <c r="G32" s="29">
        <v>-1099.08994766044</v>
      </c>
      <c r="H32" s="29">
        <v>-307.78259320600006</v>
      </c>
      <c r="I32" s="30">
        <v>-261.22376766137995</v>
      </c>
      <c r="J32" s="32"/>
      <c r="K32" s="36"/>
      <c r="L32" s="36"/>
      <c r="M32" s="37"/>
      <c r="N32" s="37"/>
      <c r="O32" s="37"/>
      <c r="P32" s="36"/>
      <c r="Q32" s="39"/>
      <c r="R32" s="31"/>
      <c r="S32" s="31"/>
      <c r="T32" s="31"/>
      <c r="U32" s="31"/>
      <c r="V32" s="31"/>
      <c r="W32" s="31"/>
      <c r="X32" s="31"/>
      <c r="Y32" s="31"/>
    </row>
    <row r="33" spans="1:25" s="18" customFormat="1" ht="23.25" customHeight="1">
      <c r="A33" s="27"/>
      <c r="B33" s="28" t="s">
        <v>92</v>
      </c>
      <c r="C33" s="29">
        <v>-437.71890000000002</v>
      </c>
      <c r="D33" s="29">
        <v>-592.22039300799997</v>
      </c>
      <c r="E33" s="29">
        <v>-767.4</v>
      </c>
      <c r="F33" s="29">
        <v>-855.2</v>
      </c>
      <c r="G33" s="29">
        <v>-665.18592773905584</v>
      </c>
      <c r="H33" s="29">
        <v>-189.541467764</v>
      </c>
      <c r="I33" s="30">
        <v>-172.290515261</v>
      </c>
      <c r="J33" s="32"/>
      <c r="K33" s="36"/>
      <c r="L33" s="36"/>
      <c r="M33" s="37"/>
      <c r="N33" s="37"/>
      <c r="O33" s="37"/>
      <c r="P33" s="36"/>
      <c r="Q33" s="39"/>
      <c r="R33" s="31"/>
      <c r="S33" s="31"/>
      <c r="T33" s="31"/>
      <c r="U33" s="31"/>
      <c r="V33" s="31"/>
      <c r="W33" s="31"/>
      <c r="X33" s="31"/>
      <c r="Y33" s="31"/>
    </row>
    <row r="34" spans="1:25" s="18" customFormat="1" ht="23.25" customHeight="1">
      <c r="A34" s="27"/>
      <c r="B34" s="28" t="s">
        <v>93</v>
      </c>
      <c r="C34" s="29">
        <v>1039.2</v>
      </c>
      <c r="D34" s="29">
        <v>1079.4000000000001</v>
      </c>
      <c r="E34" s="29">
        <v>1102.5999999999999</v>
      </c>
      <c r="F34" s="29">
        <v>1038.9000000000001</v>
      </c>
      <c r="G34" s="29">
        <v>1401.8362572825597</v>
      </c>
      <c r="H34" s="29">
        <v>1087.7253021773859</v>
      </c>
      <c r="I34" s="30">
        <v>1470.2606569218387</v>
      </c>
      <c r="J34" s="32"/>
      <c r="K34" s="36"/>
      <c r="L34" s="36"/>
      <c r="M34" s="37"/>
      <c r="N34" s="37"/>
      <c r="O34" s="37"/>
      <c r="P34" s="36"/>
      <c r="Q34" s="39"/>
      <c r="R34" s="31"/>
      <c r="S34" s="31"/>
      <c r="T34" s="31"/>
      <c r="U34" s="31"/>
      <c r="V34" s="31"/>
      <c r="W34" s="31"/>
      <c r="X34" s="31"/>
      <c r="Y34" s="31"/>
    </row>
    <row r="35" spans="1:25" s="18" customFormat="1" ht="23.25" customHeight="1">
      <c r="A35" s="33"/>
      <c r="B35" s="34" t="s">
        <v>94</v>
      </c>
      <c r="C35" s="2448">
        <v>9736.4</v>
      </c>
      <c r="D35" s="2448">
        <v>10494.2</v>
      </c>
      <c r="E35" s="2448">
        <v>10084</v>
      </c>
      <c r="F35" s="2448">
        <v>9500</v>
      </c>
      <c r="G35" s="2448">
        <v>11646.060125301652</v>
      </c>
      <c r="H35" s="2448">
        <v>9541.4500190998751</v>
      </c>
      <c r="I35" s="2454">
        <v>12553.455062515697</v>
      </c>
      <c r="J35" s="32"/>
      <c r="K35" s="36"/>
      <c r="L35" s="36"/>
      <c r="M35" s="37"/>
      <c r="N35" s="37"/>
      <c r="O35" s="37"/>
      <c r="P35" s="36"/>
      <c r="Q35" s="39"/>
      <c r="R35" s="31"/>
      <c r="S35" s="31"/>
      <c r="T35" s="31"/>
      <c r="U35" s="31"/>
      <c r="V35" s="31"/>
      <c r="W35" s="31"/>
      <c r="X35" s="31"/>
      <c r="Y35" s="31"/>
    </row>
    <row r="36" spans="1:25" s="18" customFormat="1" ht="24.95" customHeight="1">
      <c r="A36" s="26" t="s">
        <v>95</v>
      </c>
      <c r="B36" s="2485" t="s">
        <v>96</v>
      </c>
      <c r="C36" s="2486"/>
      <c r="D36" s="2486"/>
      <c r="E36" s="2486"/>
      <c r="F36" s="2486"/>
      <c r="G36" s="2486"/>
      <c r="H36" s="2486"/>
      <c r="I36" s="2487"/>
      <c r="J36" s="32"/>
      <c r="K36" s="32"/>
      <c r="L36" s="32"/>
      <c r="M36" s="32"/>
      <c r="N36" s="32"/>
    </row>
    <row r="37" spans="1:25" ht="22.5" customHeight="1">
      <c r="A37" s="40"/>
      <c r="B37" s="28" t="s">
        <v>97</v>
      </c>
      <c r="C37" s="29">
        <v>19.532260059317792</v>
      </c>
      <c r="D37" s="562">
        <v>15.464970861942859</v>
      </c>
      <c r="E37" s="562">
        <v>19.39901347166834</v>
      </c>
      <c r="F37" s="562">
        <v>15.8</v>
      </c>
      <c r="G37" s="562">
        <v>18.11298716903022</v>
      </c>
      <c r="H37" s="2455">
        <v>15.426325933672047</v>
      </c>
      <c r="I37" s="2456">
        <v>20.864482623798228</v>
      </c>
      <c r="J37" s="20"/>
      <c r="K37" s="41"/>
      <c r="L37" s="41"/>
      <c r="M37" s="41"/>
      <c r="N37" s="41"/>
      <c r="O37" s="41"/>
      <c r="P37" s="41"/>
    </row>
    <row r="38" spans="1:25" ht="22.5" customHeight="1">
      <c r="A38" s="40"/>
      <c r="B38" s="28" t="s">
        <v>98</v>
      </c>
      <c r="C38" s="562">
        <v>18.491704153546706</v>
      </c>
      <c r="D38" s="562">
        <v>13.136690755071939</v>
      </c>
      <c r="E38" s="562">
        <v>17.560962307349371</v>
      </c>
      <c r="F38" s="562">
        <v>8.6</v>
      </c>
      <c r="G38" s="562">
        <v>17.837938236820122</v>
      </c>
      <c r="H38" s="562">
        <v>5.8794556429958815</v>
      </c>
      <c r="I38" s="561">
        <v>21.057891842690903</v>
      </c>
      <c r="J38" s="20"/>
      <c r="K38" s="41"/>
      <c r="L38" s="20"/>
      <c r="M38" s="20"/>
      <c r="N38" s="20"/>
    </row>
    <row r="39" spans="1:25" ht="22.5" customHeight="1">
      <c r="A39" s="40"/>
      <c r="B39" s="28" t="s">
        <v>99</v>
      </c>
      <c r="C39" s="562">
        <v>18.224374415349189</v>
      </c>
      <c r="D39" s="562">
        <v>20.606872992468695</v>
      </c>
      <c r="E39" s="562">
        <v>26.5</v>
      </c>
      <c r="F39" s="562">
        <v>21.140761645366339</v>
      </c>
      <c r="G39" s="562">
        <v>13.602138665736513</v>
      </c>
      <c r="H39" s="562">
        <v>18.576415897059089</v>
      </c>
      <c r="I39" s="561">
        <v>14.316738664596528</v>
      </c>
      <c r="J39" s="20"/>
      <c r="K39" s="41"/>
      <c r="L39" s="20"/>
      <c r="M39" s="20"/>
      <c r="N39" s="20"/>
    </row>
    <row r="40" spans="1:25" ht="22.5" customHeight="1">
      <c r="A40" s="40"/>
      <c r="B40" s="28" t="s">
        <v>100</v>
      </c>
      <c r="C40" s="562">
        <v>23.168324202448801</v>
      </c>
      <c r="D40" s="562">
        <v>18.016986120062541</v>
      </c>
      <c r="E40" s="562">
        <v>22.312883988330356</v>
      </c>
      <c r="F40" s="562">
        <v>19.100000000000001</v>
      </c>
      <c r="G40" s="562">
        <v>12.597295136434896</v>
      </c>
      <c r="H40" s="562">
        <v>15.944594570453974</v>
      </c>
      <c r="I40" s="561">
        <v>12.36664606622567</v>
      </c>
      <c r="J40" s="20"/>
      <c r="K40" s="41"/>
      <c r="L40" s="20"/>
      <c r="M40" s="20"/>
      <c r="N40" s="20"/>
    </row>
    <row r="41" spans="1:25" ht="22.5" customHeight="1">
      <c r="A41" s="40"/>
      <c r="B41" s="28" t="s">
        <v>101</v>
      </c>
      <c r="C41" s="562">
        <v>4.6193573329651798</v>
      </c>
      <c r="D41" s="562">
        <v>20.081514957387938</v>
      </c>
      <c r="E41" s="562">
        <v>8.064273558578293</v>
      </c>
      <c r="F41" s="562">
        <v>-1.5</v>
      </c>
      <c r="G41" s="562">
        <v>26.722611235071209</v>
      </c>
      <c r="H41" s="562">
        <v>13.049172994883104</v>
      </c>
      <c r="I41" s="561">
        <v>25.566562252986042</v>
      </c>
      <c r="J41" s="20"/>
      <c r="K41" s="41"/>
      <c r="L41" s="20"/>
      <c r="M41" s="20"/>
      <c r="N41" s="20"/>
    </row>
    <row r="42" spans="1:25" ht="22.5" customHeight="1">
      <c r="A42" s="40"/>
      <c r="B42" s="28" t="s">
        <v>102</v>
      </c>
      <c r="C42" s="2457">
        <v>0.7860129132792667</v>
      </c>
      <c r="D42" s="2457">
        <v>1.45</v>
      </c>
      <c r="E42" s="2457">
        <v>4.5</v>
      </c>
      <c r="F42" s="2457">
        <v>3.2</v>
      </c>
      <c r="G42" s="2457">
        <v>1.2727017155928326</v>
      </c>
      <c r="H42" s="2457">
        <v>4.3273659852820936</v>
      </c>
      <c r="I42" s="2458">
        <v>0.62888439046333788</v>
      </c>
      <c r="J42" s="20"/>
      <c r="K42" s="41"/>
      <c r="L42" s="20"/>
      <c r="M42" s="20"/>
      <c r="N42" s="20"/>
    </row>
    <row r="43" spans="1:25" ht="22.5" customHeight="1">
      <c r="A43" s="40"/>
      <c r="B43" s="28" t="s">
        <v>103</v>
      </c>
      <c r="C43" s="2457">
        <v>1.03</v>
      </c>
      <c r="D43" s="2457">
        <v>2.54</v>
      </c>
      <c r="E43" s="2457">
        <v>4.2</v>
      </c>
      <c r="F43" s="2457">
        <v>4.26</v>
      </c>
      <c r="G43" s="2457">
        <v>2.2574000000000001</v>
      </c>
      <c r="H43" s="2457">
        <v>4.5620000000000003</v>
      </c>
      <c r="I43" s="2458">
        <v>2.0007800000000002</v>
      </c>
      <c r="J43" s="20"/>
      <c r="K43" s="41"/>
      <c r="L43" s="20"/>
      <c r="M43" s="20"/>
      <c r="N43" s="20"/>
    </row>
    <row r="44" spans="1:25" ht="22.5" customHeight="1">
      <c r="A44" s="40"/>
      <c r="B44" s="28" t="s">
        <v>104</v>
      </c>
      <c r="C44" s="2457" t="s">
        <v>105</v>
      </c>
      <c r="D44" s="2457" t="s">
        <v>106</v>
      </c>
      <c r="E44" s="2457" t="s">
        <v>107</v>
      </c>
      <c r="F44" s="2457" t="s">
        <v>108</v>
      </c>
      <c r="G44" s="2457" t="s">
        <v>285</v>
      </c>
      <c r="H44" s="2457" t="s">
        <v>1285</v>
      </c>
      <c r="I44" s="2458" t="s">
        <v>1286</v>
      </c>
      <c r="J44" s="20"/>
      <c r="K44" s="41"/>
      <c r="L44" s="20"/>
      <c r="M44" s="20"/>
      <c r="N44" s="20"/>
    </row>
    <row r="45" spans="1:25" ht="22.5" customHeight="1">
      <c r="A45" s="40"/>
      <c r="B45" s="28" t="s">
        <v>109</v>
      </c>
      <c r="C45" s="562" t="s">
        <v>110</v>
      </c>
      <c r="D45" s="562" t="s">
        <v>111</v>
      </c>
      <c r="E45" s="562" t="s">
        <v>112</v>
      </c>
      <c r="F45" s="2457" t="s">
        <v>113</v>
      </c>
      <c r="G45" s="2457" t="s">
        <v>286</v>
      </c>
      <c r="H45" s="2457" t="s">
        <v>1287</v>
      </c>
      <c r="I45" s="2458" t="s">
        <v>1288</v>
      </c>
      <c r="J45" s="20"/>
      <c r="K45" s="41"/>
      <c r="L45" s="20"/>
      <c r="M45" s="20"/>
      <c r="N45" s="20"/>
    </row>
    <row r="46" spans="1:25" ht="22.5" customHeight="1">
      <c r="A46" s="40"/>
      <c r="B46" s="28" t="s">
        <v>114</v>
      </c>
      <c r="C46" s="562" t="s">
        <v>115</v>
      </c>
      <c r="D46" s="562" t="s">
        <v>116</v>
      </c>
      <c r="E46" s="562" t="s">
        <v>117</v>
      </c>
      <c r="F46" s="2457" t="s">
        <v>118</v>
      </c>
      <c r="G46" s="2457" t="s">
        <v>287</v>
      </c>
      <c r="H46" s="2457" t="s">
        <v>1289</v>
      </c>
      <c r="I46" s="2458" t="s">
        <v>1290</v>
      </c>
      <c r="J46" s="20"/>
      <c r="K46" s="41"/>
      <c r="L46" s="20"/>
      <c r="M46" s="20"/>
      <c r="N46" s="20"/>
    </row>
    <row r="47" spans="1:25" ht="22.5" customHeight="1">
      <c r="A47" s="40"/>
      <c r="B47" s="28" t="s">
        <v>119</v>
      </c>
      <c r="C47" s="2457" t="s">
        <v>120</v>
      </c>
      <c r="D47" s="2457" t="s">
        <v>288</v>
      </c>
      <c r="E47" s="2457" t="s">
        <v>121</v>
      </c>
      <c r="F47" s="2457" t="s">
        <v>122</v>
      </c>
      <c r="G47" s="2457" t="s">
        <v>289</v>
      </c>
      <c r="H47" s="2457" t="s">
        <v>1291</v>
      </c>
      <c r="I47" s="2458" t="s">
        <v>1292</v>
      </c>
      <c r="J47" s="20"/>
      <c r="K47" s="41"/>
      <c r="L47" s="20"/>
      <c r="M47" s="20"/>
      <c r="N47" s="20"/>
    </row>
    <row r="48" spans="1:25" ht="22.5" customHeight="1">
      <c r="A48" s="40"/>
      <c r="B48" s="28" t="s">
        <v>123</v>
      </c>
      <c r="C48" s="562">
        <v>2016.81616154121</v>
      </c>
      <c r="D48" s="562">
        <v>2299.80759813133</v>
      </c>
      <c r="E48" s="562">
        <v>2742.1</v>
      </c>
      <c r="F48" s="562">
        <v>3235.06</v>
      </c>
      <c r="G48" s="562">
        <v>3839.7274096063502</v>
      </c>
      <c r="H48" s="562">
        <v>3331.5653882900201</v>
      </c>
      <c r="I48" s="561">
        <v>4027.37147193488</v>
      </c>
      <c r="J48" s="20"/>
      <c r="K48" s="41"/>
      <c r="L48" s="20"/>
      <c r="M48" s="20"/>
      <c r="N48" s="20"/>
    </row>
    <row r="49" spans="1:15" ht="22.5" customHeight="1">
      <c r="A49" s="40"/>
      <c r="B49" s="28" t="s">
        <v>124</v>
      </c>
      <c r="C49" s="562">
        <v>1656.9</v>
      </c>
      <c r="D49" s="562">
        <v>1959</v>
      </c>
      <c r="E49" s="562">
        <v>2399.8000000000002</v>
      </c>
      <c r="F49" s="562">
        <v>2866.19</v>
      </c>
      <c r="G49" s="562">
        <v>3209.79103028694</v>
      </c>
      <c r="H49" s="562">
        <v>2988.7550796146802</v>
      </c>
      <c r="I49" s="561">
        <v>3339.6629383795198</v>
      </c>
      <c r="J49" s="20"/>
      <c r="K49" s="41"/>
      <c r="L49" s="20"/>
      <c r="M49" s="20"/>
      <c r="N49" s="20"/>
    </row>
    <row r="50" spans="1:15" ht="22.5" customHeight="1">
      <c r="A50" s="40"/>
      <c r="B50" s="28" t="s">
        <v>125</v>
      </c>
      <c r="C50" s="562">
        <v>1718.2</v>
      </c>
      <c r="D50" s="562">
        <v>1582.7</v>
      </c>
      <c r="E50" s="562">
        <v>1212.4000000000001</v>
      </c>
      <c r="F50" s="562">
        <v>1259.02</v>
      </c>
      <c r="G50" s="562">
        <v>1362.35</v>
      </c>
      <c r="H50" s="562">
        <v>1137.75</v>
      </c>
      <c r="I50" s="561">
        <v>1562.46</v>
      </c>
      <c r="J50" s="20"/>
      <c r="K50" s="41"/>
      <c r="L50" s="20"/>
      <c r="M50" s="20"/>
      <c r="N50" s="20"/>
    </row>
    <row r="51" spans="1:15" ht="22.5" customHeight="1">
      <c r="A51" s="40"/>
      <c r="B51" s="28" t="s">
        <v>126</v>
      </c>
      <c r="C51" s="562">
        <v>83.9</v>
      </c>
      <c r="D51" s="562">
        <v>70.3</v>
      </c>
      <c r="E51" s="562">
        <v>47.7</v>
      </c>
      <c r="F51" s="562">
        <v>45.246968701868497</v>
      </c>
      <c r="G51" s="562">
        <v>47.6</v>
      </c>
      <c r="H51" s="2459">
        <v>41.793746714583499</v>
      </c>
      <c r="I51" s="2460">
        <v>55.284253170629441</v>
      </c>
      <c r="J51" s="20"/>
      <c r="K51" s="41"/>
      <c r="L51" s="20"/>
      <c r="M51" s="20"/>
      <c r="N51" s="20"/>
    </row>
    <row r="52" spans="1:15" s="18" customFormat="1" ht="24.95" customHeight="1">
      <c r="A52" s="26" t="s">
        <v>127</v>
      </c>
      <c r="B52" s="2485" t="s">
        <v>128</v>
      </c>
      <c r="C52" s="2486"/>
      <c r="D52" s="2486"/>
      <c r="E52" s="2486"/>
      <c r="F52" s="2486"/>
      <c r="G52" s="2486"/>
      <c r="H52" s="2486"/>
      <c r="I52" s="2487"/>
      <c r="J52" s="32"/>
      <c r="K52" s="32"/>
      <c r="L52" s="32"/>
      <c r="M52" s="32"/>
      <c r="N52" s="32"/>
    </row>
    <row r="53" spans="1:15" s="18" customFormat="1" ht="22.5" customHeight="1">
      <c r="A53" s="27"/>
      <c r="B53" s="28" t="s">
        <v>129</v>
      </c>
      <c r="C53" s="29">
        <v>18.758699962005338</v>
      </c>
      <c r="D53" s="29">
        <v>26.391601995995899</v>
      </c>
      <c r="E53" s="29">
        <v>19.3</v>
      </c>
      <c r="F53" s="29">
        <v>20</v>
      </c>
      <c r="G53" s="29">
        <v>-8.9</v>
      </c>
      <c r="H53" s="29">
        <v>5.5</v>
      </c>
      <c r="I53" s="30">
        <v>-18.399999999999999</v>
      </c>
      <c r="J53" s="32"/>
      <c r="K53" s="32"/>
      <c r="L53" s="32"/>
      <c r="M53" s="32"/>
      <c r="N53" s="32"/>
    </row>
    <row r="54" spans="1:15" s="18" customFormat="1" ht="22.5" customHeight="1">
      <c r="A54" s="27"/>
      <c r="B54" s="28" t="s">
        <v>130</v>
      </c>
      <c r="C54" s="29">
        <v>14.238020424194827</v>
      </c>
      <c r="D54" s="29">
        <v>40.226921093347087</v>
      </c>
      <c r="E54" s="29">
        <v>30.7</v>
      </c>
      <c r="F54" s="29">
        <v>0.1</v>
      </c>
      <c r="G54" s="29">
        <v>-2.7</v>
      </c>
      <c r="H54" s="29">
        <v>0.8</v>
      </c>
      <c r="I54" s="30">
        <v>2.7</v>
      </c>
      <c r="J54" s="32"/>
      <c r="K54" s="32"/>
      <c r="L54" s="32"/>
      <c r="M54" s="32"/>
      <c r="N54" s="32"/>
    </row>
    <row r="55" spans="1:15" s="18" customFormat="1" ht="22.5" customHeight="1">
      <c r="A55" s="27"/>
      <c r="B55" s="28" t="s">
        <v>131</v>
      </c>
      <c r="C55" s="29">
        <v>234.15790000000001</v>
      </c>
      <c r="D55" s="29">
        <v>283.71069999999997</v>
      </c>
      <c r="E55" s="29">
        <v>390.89870000000002</v>
      </c>
      <c r="F55" s="29">
        <v>452.97</v>
      </c>
      <c r="G55" s="29">
        <v>613.21</v>
      </c>
      <c r="H55" s="29">
        <v>453</v>
      </c>
      <c r="I55" s="30">
        <v>646.20000000000005</v>
      </c>
      <c r="J55" s="32"/>
      <c r="K55" s="32"/>
      <c r="L55" s="32"/>
      <c r="M55" s="32"/>
      <c r="N55" s="32"/>
    </row>
    <row r="56" spans="1:15" s="18" customFormat="1" ht="22.5" customHeight="1">
      <c r="A56" s="27"/>
      <c r="B56" s="28" t="s">
        <v>132</v>
      </c>
      <c r="C56" s="29">
        <v>388.8</v>
      </c>
      <c r="D56" s="29">
        <v>413.97800000000001</v>
      </c>
      <c r="E56" s="29">
        <v>525.35</v>
      </c>
      <c r="F56" s="29">
        <v>594.62030000000004</v>
      </c>
      <c r="G56" s="29">
        <v>805.83</v>
      </c>
      <c r="H56" s="29" t="s">
        <v>71</v>
      </c>
      <c r="I56" s="30" t="s">
        <v>71</v>
      </c>
      <c r="J56" s="32"/>
      <c r="K56" s="32"/>
      <c r="L56" s="32"/>
      <c r="M56" s="32"/>
      <c r="N56" s="32"/>
    </row>
    <row r="57" spans="1:15" s="18" customFormat="1" ht="22.5" customHeight="1">
      <c r="A57" s="27"/>
      <c r="B57" s="28" t="s">
        <v>133</v>
      </c>
      <c r="C57" s="29">
        <v>21.5</v>
      </c>
      <c r="D57" s="29">
        <v>22.9</v>
      </c>
      <c r="E57" s="29">
        <v>23.9</v>
      </c>
      <c r="F57" s="29">
        <v>24.3</v>
      </c>
      <c r="G57" s="29">
        <v>22.3</v>
      </c>
      <c r="H57" s="29" t="s">
        <v>71</v>
      </c>
      <c r="I57" s="2447" t="s">
        <v>71</v>
      </c>
      <c r="J57" s="32"/>
      <c r="K57" s="32"/>
      <c r="L57" s="32"/>
      <c r="M57" s="32"/>
      <c r="N57" s="32"/>
    </row>
    <row r="58" spans="1:15" s="18" customFormat="1" ht="22.5" customHeight="1">
      <c r="A58" s="27"/>
      <c r="B58" s="28" t="s">
        <v>134</v>
      </c>
      <c r="C58" s="29">
        <v>16.5</v>
      </c>
      <c r="D58" s="29">
        <v>19.399999999999999</v>
      </c>
      <c r="E58" s="29">
        <v>22.9</v>
      </c>
      <c r="F58" s="29">
        <v>20.7</v>
      </c>
      <c r="G58" s="29">
        <v>20.9</v>
      </c>
      <c r="H58" s="29" t="s">
        <v>71</v>
      </c>
      <c r="I58" s="2447" t="s">
        <v>71</v>
      </c>
      <c r="J58" s="32"/>
      <c r="K58" s="32"/>
      <c r="L58" s="32"/>
      <c r="M58" s="32"/>
      <c r="N58" s="32"/>
    </row>
    <row r="59" spans="1:15" s="18" customFormat="1" ht="22.5" customHeight="1">
      <c r="A59" s="27"/>
      <c r="B59" s="28" t="s">
        <v>135</v>
      </c>
      <c r="C59" s="29">
        <v>5.4</v>
      </c>
      <c r="D59" s="29">
        <v>7.8</v>
      </c>
      <c r="E59" s="29">
        <v>8.9</v>
      </c>
      <c r="F59" s="29">
        <v>7</v>
      </c>
      <c r="G59" s="29">
        <v>5.0999999999999996</v>
      </c>
      <c r="H59" s="29" t="s">
        <v>71</v>
      </c>
      <c r="I59" s="2447" t="s">
        <v>71</v>
      </c>
      <c r="J59" s="32"/>
      <c r="K59" s="32"/>
      <c r="L59" s="32"/>
      <c r="M59" s="32"/>
      <c r="N59" s="32"/>
    </row>
    <row r="60" spans="1:15" s="18" customFormat="1" ht="22.5" customHeight="1">
      <c r="A60" s="27"/>
      <c r="B60" s="28" t="s">
        <v>136</v>
      </c>
      <c r="C60" s="29">
        <v>10.392407893673422</v>
      </c>
      <c r="D60" s="29">
        <v>10.6</v>
      </c>
      <c r="E60" s="29">
        <v>12.83770298401179</v>
      </c>
      <c r="F60" s="29">
        <v>13.075297049723195</v>
      </c>
      <c r="G60" s="29">
        <v>16.3</v>
      </c>
      <c r="H60" s="29" t="s">
        <v>71</v>
      </c>
      <c r="I60" s="30" t="s">
        <v>71</v>
      </c>
      <c r="J60" s="32"/>
      <c r="K60" s="32"/>
      <c r="L60" s="32"/>
      <c r="M60" s="32"/>
      <c r="N60" s="32"/>
    </row>
    <row r="61" spans="1:15" s="18" customFormat="1" ht="22.5" customHeight="1" thickBot="1">
      <c r="A61" s="42"/>
      <c r="B61" s="203" t="s">
        <v>137</v>
      </c>
      <c r="C61" s="2461">
        <v>17.255741484956204</v>
      </c>
      <c r="D61" s="2461">
        <v>15.478778239462301</v>
      </c>
      <c r="E61" s="2461">
        <v>17.332369085929091</v>
      </c>
      <c r="F61" s="2461">
        <v>17.164131208150778</v>
      </c>
      <c r="G61" s="2461">
        <v>21.39157841081974</v>
      </c>
      <c r="H61" s="2461" t="s">
        <v>71</v>
      </c>
      <c r="I61" s="2462" t="s">
        <v>71</v>
      </c>
      <c r="J61" s="90"/>
      <c r="K61" s="32"/>
      <c r="L61" s="32"/>
      <c r="M61" s="32"/>
      <c r="N61" s="32"/>
    </row>
    <row r="62" spans="1:15" s="18" customFormat="1" ht="16.5" thickTop="1">
      <c r="A62" s="32"/>
      <c r="B62" s="2496" t="s">
        <v>340</v>
      </c>
      <c r="C62" s="2496"/>
      <c r="D62" s="2496"/>
      <c r="E62" s="2496"/>
      <c r="F62" s="2496"/>
      <c r="G62" s="2496"/>
      <c r="H62" s="2496"/>
      <c r="I62" s="2496"/>
      <c r="J62" s="2488"/>
      <c r="K62" s="32"/>
      <c r="L62" s="32"/>
      <c r="M62" s="32"/>
      <c r="N62" s="32"/>
      <c r="O62" s="32"/>
    </row>
    <row r="63" spans="1:15" s="18" customFormat="1">
      <c r="A63" s="32"/>
      <c r="B63" s="2488" t="s">
        <v>561</v>
      </c>
      <c r="C63" s="2488"/>
      <c r="D63" s="2488"/>
      <c r="E63" s="2488"/>
      <c r="F63" s="2488"/>
      <c r="G63" s="2488"/>
      <c r="H63" s="2488"/>
      <c r="I63" s="2488"/>
      <c r="J63" s="2488"/>
      <c r="K63" s="32"/>
      <c r="L63" s="32"/>
      <c r="M63" s="32"/>
      <c r="N63" s="32"/>
      <c r="O63" s="32"/>
    </row>
    <row r="64" spans="1:15" s="18" customFormat="1" ht="15.75" hidden="1" customHeight="1">
      <c r="B64" s="43"/>
      <c r="C64" s="44"/>
      <c r="D64" s="44"/>
      <c r="E64" s="44"/>
      <c r="F64" s="44"/>
      <c r="G64" s="44"/>
      <c r="H64" s="44"/>
      <c r="I64" s="45"/>
      <c r="J64" s="45"/>
      <c r="K64" s="32"/>
      <c r="L64" s="32"/>
      <c r="M64" s="32"/>
      <c r="N64" s="32"/>
      <c r="O64" s="32"/>
    </row>
    <row r="65" spans="2:15">
      <c r="B65" s="2489" t="s">
        <v>261</v>
      </c>
      <c r="C65" s="2489"/>
      <c r="D65" s="2489"/>
      <c r="E65" s="2489"/>
      <c r="F65" s="2489"/>
      <c r="G65" s="2489"/>
      <c r="H65" s="2489"/>
      <c r="I65" s="2489"/>
      <c r="J65" s="2489"/>
      <c r="K65" s="20"/>
      <c r="L65" s="20"/>
      <c r="M65" s="20"/>
      <c r="N65" s="20"/>
      <c r="O65" s="20"/>
    </row>
    <row r="66" spans="2:15">
      <c r="B66" s="21" t="s">
        <v>366</v>
      </c>
      <c r="F66" s="46"/>
      <c r="G66" s="46"/>
      <c r="H66" s="46"/>
    </row>
    <row r="67" spans="2:15">
      <c r="E67" s="46"/>
      <c r="F67" s="46"/>
      <c r="G67" s="46"/>
      <c r="H67" s="46"/>
      <c r="I67" s="46"/>
      <c r="J67" s="46"/>
    </row>
    <row r="69" spans="2:15">
      <c r="C69" s="46"/>
      <c r="D69" s="46"/>
      <c r="E69" s="46"/>
      <c r="F69" s="46"/>
      <c r="G69" s="46"/>
      <c r="H69" s="46"/>
    </row>
  </sheetData>
  <mergeCells count="13">
    <mergeCell ref="B36:I36"/>
    <mergeCell ref="B52:I52"/>
    <mergeCell ref="B63:J63"/>
    <mergeCell ref="B65:J65"/>
    <mergeCell ref="A1:J1"/>
    <mergeCell ref="A2:J2"/>
    <mergeCell ref="B4:B5"/>
    <mergeCell ref="H4:I4"/>
    <mergeCell ref="B62:J62"/>
    <mergeCell ref="C4:G4"/>
    <mergeCell ref="B6:I6"/>
    <mergeCell ref="B17:I17"/>
    <mergeCell ref="B26:I26"/>
  </mergeCells>
  <printOptions horizontalCentered="1"/>
  <pageMargins left="0.39370078740157499" right="0.39370078740157499" top="0.3" bottom="0.39370078740157499" header="0.15748031496063" footer="0.27559055118110198"/>
  <pageSetup scale="5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F15" sqref="F15"/>
    </sheetView>
  </sheetViews>
  <sheetFormatPr defaultColWidth="14.42578125" defaultRowHeight="15" customHeight="1"/>
  <cols>
    <col min="1" max="1" width="6.42578125" style="890" customWidth="1"/>
    <col min="2" max="2" width="14.7109375" style="890" customWidth="1"/>
    <col min="3" max="6" width="9.28515625" style="890" hidden="1" customWidth="1"/>
    <col min="7" max="7" width="12.42578125" style="890" hidden="1" customWidth="1"/>
    <col min="8" max="16" width="13.28515625" style="890" customWidth="1"/>
    <col min="17" max="17" width="11" style="890" bestFit="1" customWidth="1"/>
    <col min="18" max="22" width="8.42578125" style="890" customWidth="1"/>
    <col min="23" max="23" width="9.28515625" style="890" bestFit="1" customWidth="1"/>
    <col min="24" max="26" width="8.42578125" style="890" customWidth="1"/>
    <col min="27" max="16384" width="14.42578125" style="890"/>
  </cols>
  <sheetData>
    <row r="1" spans="1:34" ht="21" customHeight="1">
      <c r="A1" s="892"/>
      <c r="B1" s="2606" t="s">
        <v>987</v>
      </c>
      <c r="C1" s="2605"/>
      <c r="D1" s="2605"/>
      <c r="E1" s="2605"/>
      <c r="F1" s="2605"/>
      <c r="G1" s="2605"/>
      <c r="H1" s="2605"/>
      <c r="I1" s="2605"/>
      <c r="J1" s="2605"/>
      <c r="K1" s="2605"/>
      <c r="L1" s="2605"/>
      <c r="M1" s="2605"/>
      <c r="N1" s="2605"/>
      <c r="O1" s="2605"/>
      <c r="P1" s="2605"/>
      <c r="Q1" s="892"/>
      <c r="R1" s="892"/>
      <c r="S1" s="892"/>
      <c r="T1" s="892"/>
      <c r="U1" s="892"/>
      <c r="V1" s="892"/>
      <c r="W1" s="892"/>
      <c r="X1" s="892"/>
      <c r="Y1" s="892"/>
      <c r="Z1" s="892"/>
    </row>
    <row r="2" spans="1:34" ht="21" customHeight="1">
      <c r="A2" s="892"/>
      <c r="B2" s="2606" t="s">
        <v>986</v>
      </c>
      <c r="C2" s="2605"/>
      <c r="D2" s="2605"/>
      <c r="E2" s="2605"/>
      <c r="F2" s="2605"/>
      <c r="G2" s="2605"/>
      <c r="H2" s="2605"/>
      <c r="I2" s="2605"/>
      <c r="J2" s="2605"/>
      <c r="K2" s="2605"/>
      <c r="L2" s="2605"/>
      <c r="M2" s="2605"/>
      <c r="N2" s="2605"/>
      <c r="O2" s="2605"/>
      <c r="P2" s="2605"/>
      <c r="Q2" s="892"/>
      <c r="R2" s="892"/>
      <c r="S2" s="892"/>
      <c r="T2" s="892"/>
      <c r="U2" s="892"/>
      <c r="V2" s="892"/>
      <c r="W2" s="892"/>
      <c r="X2" s="892"/>
      <c r="Y2" s="892"/>
      <c r="Z2" s="892"/>
    </row>
    <row r="3" spans="1:34" ht="21" customHeight="1">
      <c r="A3" s="892"/>
      <c r="B3" s="1014"/>
      <c r="C3" s="1014"/>
      <c r="D3" s="1014"/>
      <c r="E3" s="1014"/>
      <c r="F3" s="1014"/>
      <c r="G3" s="1014"/>
      <c r="H3" s="1014"/>
      <c r="I3" s="1014"/>
      <c r="J3" s="1014"/>
      <c r="K3" s="1014"/>
      <c r="L3" s="1014"/>
      <c r="M3" s="1014"/>
      <c r="N3" s="1014"/>
      <c r="O3" s="1014"/>
      <c r="P3" s="892"/>
      <c r="Q3" s="892"/>
      <c r="R3" s="892"/>
      <c r="S3" s="892"/>
      <c r="T3" s="892"/>
      <c r="U3" s="892"/>
      <c r="V3" s="892"/>
      <c r="W3" s="892"/>
      <c r="X3" s="892"/>
      <c r="Y3" s="892"/>
      <c r="Z3" s="892"/>
    </row>
    <row r="4" spans="1:34" ht="15.75" customHeight="1" thickBot="1">
      <c r="A4" s="892"/>
      <c r="B4" s="2633" t="s">
        <v>184</v>
      </c>
      <c r="C4" s="2633"/>
      <c r="D4" s="2633"/>
      <c r="E4" s="2633"/>
      <c r="F4" s="2633"/>
      <c r="G4" s="2633"/>
      <c r="H4" s="2633"/>
      <c r="I4" s="2633"/>
      <c r="J4" s="2633"/>
      <c r="K4" s="2633"/>
      <c r="L4" s="2633"/>
      <c r="M4" s="2633"/>
      <c r="N4" s="2633"/>
      <c r="O4" s="2633"/>
      <c r="P4" s="2633"/>
      <c r="Q4" s="2633"/>
      <c r="R4" s="892"/>
      <c r="S4" s="892"/>
      <c r="T4" s="892"/>
      <c r="U4" s="892"/>
      <c r="V4" s="892"/>
      <c r="W4" s="892"/>
      <c r="X4" s="892"/>
      <c r="Y4" s="892"/>
      <c r="Z4" s="892"/>
    </row>
    <row r="5" spans="1:34" ht="29.25" customHeight="1" thickTop="1">
      <c r="A5" s="892"/>
      <c r="B5" s="1084" t="s">
        <v>201</v>
      </c>
      <c r="C5" s="1083" t="s">
        <v>317</v>
      </c>
      <c r="D5" s="1083" t="s">
        <v>316</v>
      </c>
      <c r="E5" s="1083" t="s">
        <v>315</v>
      </c>
      <c r="F5" s="1083" t="s">
        <v>314</v>
      </c>
      <c r="G5" s="1082" t="s">
        <v>313</v>
      </c>
      <c r="H5" s="1082" t="s">
        <v>312</v>
      </c>
      <c r="I5" s="1082" t="s">
        <v>311</v>
      </c>
      <c r="J5" s="1081" t="s">
        <v>310</v>
      </c>
      <c r="K5" s="1081" t="s">
        <v>309</v>
      </c>
      <c r="L5" s="1081" t="s">
        <v>63</v>
      </c>
      <c r="M5" s="1080" t="s">
        <v>64</v>
      </c>
      <c r="N5" s="1080" t="s">
        <v>65</v>
      </c>
      <c r="O5" s="1080" t="s">
        <v>66</v>
      </c>
      <c r="P5" s="1080" t="s">
        <v>723</v>
      </c>
      <c r="Q5" s="1079" t="s">
        <v>722</v>
      </c>
      <c r="R5" s="892"/>
      <c r="S5" s="892"/>
      <c r="T5" s="892"/>
      <c r="U5" s="892"/>
      <c r="V5" s="892"/>
      <c r="W5" s="892"/>
      <c r="X5" s="892"/>
      <c r="Y5" s="892"/>
      <c r="Z5" s="892"/>
    </row>
    <row r="6" spans="1:34" ht="29.25" customHeight="1">
      <c r="A6" s="892"/>
      <c r="B6" s="1078" t="s">
        <v>622</v>
      </c>
      <c r="C6" s="1077">
        <v>957.5</v>
      </c>
      <c r="D6" s="1077">
        <v>2133.8000000000002</v>
      </c>
      <c r="E6" s="1077">
        <v>3417.43</v>
      </c>
      <c r="F6" s="1077">
        <v>3939.5</v>
      </c>
      <c r="G6" s="1077">
        <v>2628.6460000000002</v>
      </c>
      <c r="H6" s="1077">
        <v>3023.9850000000006</v>
      </c>
      <c r="I6" s="1077">
        <v>3350.8</v>
      </c>
      <c r="J6" s="1077">
        <v>5513.3755829999982</v>
      </c>
      <c r="K6" s="1077">
        <v>6551.1244999999999</v>
      </c>
      <c r="L6" s="1077">
        <v>9220.5297679999985</v>
      </c>
      <c r="M6" s="1077">
        <v>6774.6354419999998</v>
      </c>
      <c r="N6" s="1077">
        <v>10222.84742041</v>
      </c>
      <c r="O6" s="1077">
        <v>15961.640973000001</v>
      </c>
      <c r="P6" s="1076">
        <v>14150.708143</v>
      </c>
      <c r="Q6" s="1075">
        <v>9264.1880171004887</v>
      </c>
      <c r="R6" s="892"/>
      <c r="S6" s="892"/>
      <c r="T6" s="892"/>
      <c r="U6" s="1063"/>
      <c r="V6" s="1063"/>
      <c r="W6" s="1063"/>
      <c r="X6" s="1063"/>
      <c r="Y6" s="892"/>
      <c r="Z6" s="1063"/>
      <c r="AA6" s="1063"/>
      <c r="AB6" s="1063"/>
      <c r="AC6" s="1063"/>
      <c r="AD6" s="1063"/>
      <c r="AE6" s="1063"/>
      <c r="AF6" s="1063"/>
      <c r="AG6" s="1063"/>
      <c r="AH6" s="1063"/>
    </row>
    <row r="7" spans="1:34" ht="29.25" customHeight="1">
      <c r="A7" s="892"/>
      <c r="B7" s="1011" t="s">
        <v>985</v>
      </c>
      <c r="C7" s="1071">
        <v>1207.954</v>
      </c>
      <c r="D7" s="1071">
        <v>1655.2090000000001</v>
      </c>
      <c r="E7" s="1071">
        <v>2820.1</v>
      </c>
      <c r="F7" s="1071">
        <v>4235.2</v>
      </c>
      <c r="G7" s="1071">
        <v>4914.0360000000001</v>
      </c>
      <c r="H7" s="1071">
        <v>5135.26</v>
      </c>
      <c r="I7" s="1071">
        <v>3193.1</v>
      </c>
      <c r="J7" s="1071">
        <v>6800.9159080000009</v>
      </c>
      <c r="K7" s="1071">
        <v>6873.778996</v>
      </c>
      <c r="L7" s="1071">
        <v>2674.8709549999999</v>
      </c>
      <c r="M7" s="1071">
        <v>7496.8306839999987</v>
      </c>
      <c r="N7" s="1071">
        <v>10897.021828150004</v>
      </c>
      <c r="O7" s="1071">
        <v>13388.809525999997</v>
      </c>
      <c r="P7" s="1073">
        <v>11499.361484999999</v>
      </c>
      <c r="Q7" s="1074">
        <v>12184.013974</v>
      </c>
      <c r="R7" s="892"/>
      <c r="S7" s="892"/>
      <c r="T7" s="892"/>
      <c r="U7" s="1063"/>
      <c r="V7" s="1063"/>
      <c r="W7" s="1063"/>
      <c r="X7" s="1063"/>
      <c r="Y7" s="892"/>
      <c r="Z7" s="1063"/>
      <c r="AA7" s="1063"/>
      <c r="AB7" s="1063"/>
      <c r="AC7" s="1063"/>
      <c r="AD7" s="1063"/>
      <c r="AE7" s="1063"/>
      <c r="AF7" s="1063"/>
      <c r="AG7" s="1063"/>
    </row>
    <row r="8" spans="1:34" ht="29.25" customHeight="1">
      <c r="A8" s="892"/>
      <c r="B8" s="1011" t="s">
        <v>620</v>
      </c>
      <c r="C8" s="1071">
        <v>865.71900000000005</v>
      </c>
      <c r="D8" s="1071">
        <v>2411.6</v>
      </c>
      <c r="E8" s="1071">
        <v>1543.5170000000001</v>
      </c>
      <c r="F8" s="1071">
        <v>4145.5</v>
      </c>
      <c r="G8" s="1071">
        <v>4589.3469999999998</v>
      </c>
      <c r="H8" s="1071">
        <v>3823.28</v>
      </c>
      <c r="I8" s="1071">
        <v>2878.5835040000002</v>
      </c>
      <c r="J8" s="1071">
        <v>5499.6267330000001</v>
      </c>
      <c r="K8" s="1071">
        <v>4687.5600000000004</v>
      </c>
      <c r="L8" s="1071">
        <v>1943.2883870000001</v>
      </c>
      <c r="M8" s="1071">
        <v>5574.7615070000002</v>
      </c>
      <c r="N8" s="1071">
        <v>11232.899983620002</v>
      </c>
      <c r="O8" s="1071">
        <v>16730.626994999999</v>
      </c>
      <c r="P8" s="1073">
        <v>10080.376043</v>
      </c>
      <c r="Q8" s="1072">
        <v>12475.614233</v>
      </c>
      <c r="R8" s="892"/>
      <c r="S8" s="892"/>
      <c r="T8" s="892"/>
      <c r="U8" s="1063"/>
      <c r="V8" s="1063"/>
      <c r="W8" s="1063"/>
      <c r="X8" s="1063"/>
      <c r="Y8" s="892"/>
      <c r="Z8" s="1063"/>
      <c r="AA8" s="1063"/>
      <c r="AB8" s="1063"/>
      <c r="AC8" s="1063"/>
      <c r="AD8" s="1063"/>
      <c r="AE8" s="1063"/>
      <c r="AF8" s="1063"/>
      <c r="AG8" s="1063"/>
    </row>
    <row r="9" spans="1:34" ht="29.25" customHeight="1">
      <c r="A9" s="892"/>
      <c r="B9" s="1011" t="s">
        <v>619</v>
      </c>
      <c r="C9" s="1071">
        <v>1188.259</v>
      </c>
      <c r="D9" s="1071">
        <v>2065.6999999999998</v>
      </c>
      <c r="E9" s="1071">
        <v>1571.367</v>
      </c>
      <c r="F9" s="1071">
        <v>3894.8</v>
      </c>
      <c r="G9" s="1071">
        <v>2064.913</v>
      </c>
      <c r="H9" s="1071">
        <v>3673.03</v>
      </c>
      <c r="I9" s="1071">
        <v>4227.3</v>
      </c>
      <c r="J9" s="1071">
        <v>4878.9203680000001</v>
      </c>
      <c r="K9" s="1071">
        <v>6661.43</v>
      </c>
      <c r="L9" s="1071">
        <v>1729.7318549999995</v>
      </c>
      <c r="M9" s="1071">
        <v>7059.7193449999995</v>
      </c>
      <c r="N9" s="1071">
        <v>10915.065040760002</v>
      </c>
      <c r="O9" s="1071">
        <v>12548.618104999996</v>
      </c>
      <c r="P9" s="1073">
        <v>10066.474215</v>
      </c>
      <c r="Q9" s="1072"/>
      <c r="R9" s="892"/>
      <c r="S9" s="892"/>
      <c r="T9" s="892"/>
      <c r="U9" s="1063"/>
      <c r="V9" s="1063"/>
      <c r="W9" s="1063"/>
      <c r="X9" s="1063"/>
      <c r="Y9" s="892"/>
      <c r="Z9" s="1063"/>
      <c r="AA9" s="1063"/>
      <c r="AB9" s="1063"/>
      <c r="AC9" s="1063"/>
      <c r="AD9" s="1063"/>
      <c r="AE9" s="1063"/>
      <c r="AF9" s="1063"/>
      <c r="AG9" s="1063"/>
    </row>
    <row r="10" spans="1:34" ht="29.25" customHeight="1">
      <c r="A10" s="892"/>
      <c r="B10" s="1011" t="s">
        <v>618</v>
      </c>
      <c r="C10" s="1071">
        <v>1661.3610000000001</v>
      </c>
      <c r="D10" s="1071">
        <v>2859.9</v>
      </c>
      <c r="E10" s="1071">
        <v>2301.56</v>
      </c>
      <c r="F10" s="1071">
        <v>4767.3999999999996</v>
      </c>
      <c r="G10" s="1071">
        <v>3784.9839999999999</v>
      </c>
      <c r="H10" s="1071">
        <v>5468.7659999999996</v>
      </c>
      <c r="I10" s="1071">
        <v>3117</v>
      </c>
      <c r="J10" s="1071">
        <v>6215.8037160000003</v>
      </c>
      <c r="K10" s="1071">
        <v>6053</v>
      </c>
      <c r="L10" s="1071">
        <v>6048.7550779999992</v>
      </c>
      <c r="M10" s="1071">
        <v>6728.4490170000017</v>
      </c>
      <c r="N10" s="1071">
        <v>10634.355269159991</v>
      </c>
      <c r="O10" s="1071">
        <v>14508.155257999999</v>
      </c>
      <c r="P10" s="1073">
        <v>13362.637471</v>
      </c>
      <c r="Q10" s="1074"/>
      <c r="R10" s="892"/>
      <c r="S10" s="892"/>
      <c r="T10" s="892"/>
      <c r="U10" s="1063"/>
      <c r="V10" s="1063"/>
      <c r="W10" s="1063"/>
      <c r="X10" s="1063"/>
      <c r="Y10" s="892"/>
      <c r="Z10" s="1063"/>
      <c r="AA10" s="1063"/>
      <c r="AB10" s="1063"/>
      <c r="AC10" s="1063"/>
      <c r="AD10" s="1063"/>
      <c r="AE10" s="1063"/>
      <c r="AF10" s="1063"/>
      <c r="AG10" s="1063"/>
    </row>
    <row r="11" spans="1:34" ht="29.25" customHeight="1">
      <c r="A11" s="892"/>
      <c r="B11" s="1011" t="s">
        <v>617</v>
      </c>
      <c r="C11" s="1071">
        <v>1643.9849999999999</v>
      </c>
      <c r="D11" s="1071">
        <v>3805.5</v>
      </c>
      <c r="E11" s="1071">
        <v>2016.8240000000001</v>
      </c>
      <c r="F11" s="1071">
        <v>4917.8</v>
      </c>
      <c r="G11" s="1071">
        <v>4026.84</v>
      </c>
      <c r="H11" s="1071">
        <v>5113.1090000000004</v>
      </c>
      <c r="I11" s="1071">
        <v>3147.6299930000009</v>
      </c>
      <c r="J11" s="1071">
        <v>7250.6900829999995</v>
      </c>
      <c r="K11" s="1071">
        <v>6521.12</v>
      </c>
      <c r="L11" s="1071">
        <v>5194.9025220000003</v>
      </c>
      <c r="M11" s="1071">
        <v>6554.5328209999998</v>
      </c>
      <c r="N11" s="1071">
        <v>9930.5714264500002</v>
      </c>
      <c r="O11" s="1071">
        <v>15977.455362000001</v>
      </c>
      <c r="P11" s="1073">
        <v>14151.708198</v>
      </c>
      <c r="Q11" s="1072"/>
      <c r="R11" s="892"/>
      <c r="S11" s="892"/>
      <c r="T11" s="892"/>
      <c r="U11" s="1063"/>
      <c r="V11" s="1063"/>
      <c r="W11" s="1063"/>
      <c r="X11" s="1063"/>
      <c r="Y11" s="892"/>
      <c r="Z11" s="1063"/>
      <c r="AA11" s="1063"/>
      <c r="AB11" s="1063"/>
      <c r="AC11" s="1063"/>
      <c r="AD11" s="1063"/>
      <c r="AE11" s="1063"/>
      <c r="AF11" s="1063"/>
      <c r="AG11" s="1063"/>
    </row>
    <row r="12" spans="1:34" ht="29.25" customHeight="1">
      <c r="A12" s="892"/>
      <c r="B12" s="1011" t="s">
        <v>616</v>
      </c>
      <c r="C12" s="1071">
        <v>716.98099999999999</v>
      </c>
      <c r="D12" s="1071">
        <v>2962.1</v>
      </c>
      <c r="E12" s="1071">
        <v>2007.5</v>
      </c>
      <c r="F12" s="1071">
        <v>5107.5</v>
      </c>
      <c r="G12" s="1071">
        <v>5404.0780000000004</v>
      </c>
      <c r="H12" s="1071">
        <v>5923.4</v>
      </c>
      <c r="I12" s="1071">
        <v>3693.2007319999998</v>
      </c>
      <c r="J12" s="1070">
        <v>7103.7186680000004</v>
      </c>
      <c r="K12" s="1070">
        <v>5399.75</v>
      </c>
      <c r="L12" s="1070">
        <v>5664.3699710000001</v>
      </c>
      <c r="M12" s="1070">
        <v>9021.8687930000015</v>
      </c>
      <c r="N12" s="1070">
        <v>10744.747126419987</v>
      </c>
      <c r="O12" s="1070">
        <v>14058.7</v>
      </c>
      <c r="P12" s="1069">
        <v>14351.673253000001</v>
      </c>
      <c r="Q12" s="1072"/>
      <c r="R12" s="892"/>
      <c r="S12" s="892"/>
      <c r="T12" s="892"/>
      <c r="U12" s="1063"/>
      <c r="V12" s="1063"/>
      <c r="W12" s="1063"/>
      <c r="X12" s="1063"/>
      <c r="Y12" s="892"/>
      <c r="Z12" s="1063"/>
      <c r="AA12" s="1063"/>
      <c r="AB12" s="1063"/>
      <c r="AC12" s="1063"/>
      <c r="AD12" s="1063"/>
      <c r="AE12" s="1063"/>
      <c r="AF12" s="1063"/>
      <c r="AG12" s="1063"/>
    </row>
    <row r="13" spans="1:34" ht="29.25" customHeight="1">
      <c r="A13" s="892"/>
      <c r="B13" s="1011" t="s">
        <v>615</v>
      </c>
      <c r="C13" s="1071">
        <v>1428.479</v>
      </c>
      <c r="D13" s="1071">
        <v>1963.1</v>
      </c>
      <c r="E13" s="1071">
        <v>2480.0949999999998</v>
      </c>
      <c r="F13" s="1071">
        <v>3755.8</v>
      </c>
      <c r="G13" s="1071">
        <v>4548.1769999999997</v>
      </c>
      <c r="H13" s="1071">
        <v>5524.5529999999999</v>
      </c>
      <c r="I13" s="1071">
        <v>2894.6</v>
      </c>
      <c r="J13" s="1070">
        <v>6370.2816669999984</v>
      </c>
      <c r="K13" s="1070">
        <v>7039.43</v>
      </c>
      <c r="L13" s="1070">
        <v>7382.366038000001</v>
      </c>
      <c r="M13" s="1070">
        <v>7526.0486350000019</v>
      </c>
      <c r="N13" s="1070">
        <v>14545.606895260007</v>
      </c>
      <c r="O13" s="1070">
        <v>12063.57144</v>
      </c>
      <c r="P13" s="1069">
        <v>14823.957399000001</v>
      </c>
      <c r="Q13" s="1072"/>
      <c r="R13" s="892"/>
      <c r="S13" s="892"/>
      <c r="T13" s="892"/>
      <c r="U13" s="1063"/>
      <c r="V13" s="1063"/>
      <c r="W13" s="1063"/>
      <c r="X13" s="1063"/>
      <c r="Y13" s="892"/>
      <c r="Z13" s="1063"/>
      <c r="AA13" s="1063"/>
      <c r="AB13" s="1063"/>
      <c r="AC13" s="1063"/>
      <c r="AD13" s="1063"/>
      <c r="AE13" s="1063"/>
      <c r="AF13" s="1063"/>
      <c r="AG13" s="1063"/>
    </row>
    <row r="14" spans="1:34" ht="29.25" customHeight="1">
      <c r="A14" s="892"/>
      <c r="B14" s="1011" t="s">
        <v>614</v>
      </c>
      <c r="C14" s="1071">
        <v>2052.8530000000001</v>
      </c>
      <c r="D14" s="1071">
        <v>3442.1</v>
      </c>
      <c r="E14" s="1071">
        <v>3768.18</v>
      </c>
      <c r="F14" s="1071">
        <v>4382.1000000000004</v>
      </c>
      <c r="G14" s="1071">
        <v>4505.9769999999999</v>
      </c>
      <c r="H14" s="1071">
        <v>4638.701</v>
      </c>
      <c r="I14" s="1071">
        <v>3614.0764290000002</v>
      </c>
      <c r="J14" s="1070">
        <v>7574.0239679999995</v>
      </c>
      <c r="K14" s="1070">
        <v>6503.97</v>
      </c>
      <c r="L14" s="1070">
        <v>6771.428519000001</v>
      </c>
      <c r="M14" s="1070">
        <v>9922.8314289999998</v>
      </c>
      <c r="N14" s="1070">
        <v>15617.396315309961</v>
      </c>
      <c r="O14" s="1070">
        <v>13564.03491</v>
      </c>
      <c r="P14" s="1069">
        <v>6442.289812</v>
      </c>
      <c r="Q14" s="1072"/>
      <c r="R14" s="892"/>
      <c r="S14" s="892"/>
      <c r="T14" s="892"/>
      <c r="U14" s="1063"/>
      <c r="V14" s="1063"/>
      <c r="W14" s="1063"/>
      <c r="X14" s="1063"/>
      <c r="Y14" s="892"/>
      <c r="Z14" s="1063"/>
      <c r="AA14" s="1063"/>
      <c r="AB14" s="1063"/>
      <c r="AC14" s="1063"/>
      <c r="AD14" s="1063"/>
      <c r="AE14" s="1063"/>
      <c r="AF14" s="1063"/>
      <c r="AG14" s="1063"/>
    </row>
    <row r="15" spans="1:34" ht="29.25" customHeight="1">
      <c r="A15" s="892"/>
      <c r="B15" s="1011" t="s">
        <v>613</v>
      </c>
      <c r="C15" s="1071">
        <v>2714.8429999999998</v>
      </c>
      <c r="D15" s="1071">
        <v>3420.2</v>
      </c>
      <c r="E15" s="1071">
        <v>3495.0349999999999</v>
      </c>
      <c r="F15" s="1071">
        <v>3427.2</v>
      </c>
      <c r="G15" s="1071">
        <v>3263.9209999999998</v>
      </c>
      <c r="H15" s="1071">
        <v>5139.5680000000002</v>
      </c>
      <c r="I15" s="1071">
        <v>3358.2392350000009</v>
      </c>
      <c r="J15" s="1070">
        <v>5302.3272899999984</v>
      </c>
      <c r="K15" s="1070">
        <v>4403.9783417999997</v>
      </c>
      <c r="L15" s="1070">
        <v>5899.4462929999991</v>
      </c>
      <c r="M15" s="1070">
        <v>8227.5991320000012</v>
      </c>
      <c r="N15" s="1070">
        <v>15113.348652860001</v>
      </c>
      <c r="O15" s="1070">
        <v>13444.679898</v>
      </c>
      <c r="P15" s="1069">
        <v>2588.987114</v>
      </c>
      <c r="Q15" s="1072"/>
      <c r="R15" s="892"/>
      <c r="S15" s="892"/>
      <c r="T15" s="892"/>
      <c r="U15" s="1063"/>
      <c r="V15" s="1063"/>
      <c r="W15" s="1063"/>
      <c r="X15" s="1063"/>
      <c r="Y15" s="892"/>
      <c r="Z15" s="1063"/>
      <c r="AA15" s="1063"/>
      <c r="AB15" s="1063"/>
      <c r="AC15" s="1063"/>
      <c r="AD15" s="1063"/>
      <c r="AE15" s="1063"/>
      <c r="AF15" s="1063"/>
      <c r="AG15" s="1063"/>
    </row>
    <row r="16" spans="1:34" ht="29.25" customHeight="1">
      <c r="A16" s="892"/>
      <c r="B16" s="1011" t="s">
        <v>612</v>
      </c>
      <c r="C16" s="1071">
        <v>1711.2</v>
      </c>
      <c r="D16" s="1071">
        <v>2205.73</v>
      </c>
      <c r="E16" s="1071">
        <v>3452.1</v>
      </c>
      <c r="F16" s="1071">
        <v>3016.2</v>
      </c>
      <c r="G16" s="1071">
        <v>4066.7150000000001</v>
      </c>
      <c r="H16" s="1071">
        <v>5497.3729999999996</v>
      </c>
      <c r="I16" s="1071">
        <v>3799.3208210000007</v>
      </c>
      <c r="J16" s="1070">
        <v>5892.2001649999993</v>
      </c>
      <c r="K16" s="1070">
        <v>7150.5194390000006</v>
      </c>
      <c r="L16" s="1070">
        <v>7405.3902679999992</v>
      </c>
      <c r="M16" s="1070">
        <v>11514.789676</v>
      </c>
      <c r="N16" s="1070">
        <v>16104.892137779936</v>
      </c>
      <c r="O16" s="1070">
        <v>15458.06367</v>
      </c>
      <c r="P16" s="1069">
        <v>8608.621024</v>
      </c>
      <c r="Q16" s="1072"/>
      <c r="R16" s="892"/>
      <c r="S16" s="892"/>
      <c r="T16" s="892"/>
      <c r="U16" s="1063"/>
      <c r="V16" s="1063"/>
      <c r="W16" s="1063"/>
      <c r="X16" s="1063"/>
      <c r="Y16" s="892"/>
      <c r="Z16" s="1063"/>
      <c r="AA16" s="1063"/>
      <c r="AB16" s="1063"/>
      <c r="AC16" s="1063"/>
      <c r="AD16" s="1063"/>
      <c r="AE16" s="1063"/>
      <c r="AF16" s="1063"/>
      <c r="AG16" s="1063"/>
    </row>
    <row r="17" spans="1:33" ht="29.25" customHeight="1">
      <c r="A17" s="892"/>
      <c r="B17" s="1011" t="s">
        <v>611</v>
      </c>
      <c r="C17" s="1071">
        <v>1571.796</v>
      </c>
      <c r="D17" s="1071">
        <v>3091.4349999999999</v>
      </c>
      <c r="E17" s="1071">
        <v>4253.0950000000003</v>
      </c>
      <c r="F17" s="1071">
        <v>2113.92</v>
      </c>
      <c r="G17" s="1071">
        <v>3970.4189999999999</v>
      </c>
      <c r="H17" s="1071">
        <v>7717.93</v>
      </c>
      <c r="I17" s="1071">
        <v>4485.5208590000002</v>
      </c>
      <c r="J17" s="1070">
        <v>6628.0436819999995</v>
      </c>
      <c r="K17" s="1070">
        <v>10623.366395999999</v>
      </c>
      <c r="L17" s="1070">
        <v>10266.200000000001</v>
      </c>
      <c r="M17" s="1070">
        <v>8599.8682250000002</v>
      </c>
      <c r="N17" s="1070">
        <v>15974.142931410008</v>
      </c>
      <c r="O17" s="1070">
        <v>14519.526403</v>
      </c>
      <c r="P17" s="1069">
        <v>12862.926868</v>
      </c>
      <c r="Q17" s="1068"/>
      <c r="R17" s="892"/>
      <c r="S17" s="892"/>
      <c r="T17" s="892"/>
      <c r="U17" s="1063"/>
      <c r="V17" s="1063"/>
      <c r="W17" s="1063"/>
      <c r="X17" s="1063"/>
      <c r="Y17" s="892"/>
      <c r="Z17" s="1063"/>
      <c r="AA17" s="1063"/>
      <c r="AB17" s="1063"/>
      <c r="AC17" s="1063"/>
      <c r="AD17" s="1063"/>
      <c r="AE17" s="1063"/>
      <c r="AF17" s="1063"/>
      <c r="AG17" s="1063"/>
    </row>
    <row r="18" spans="1:33" ht="29.25" customHeight="1" thickBot="1">
      <c r="A18" s="892"/>
      <c r="B18" s="1067" t="s">
        <v>305</v>
      </c>
      <c r="C18" s="1066">
        <v>17720.93</v>
      </c>
      <c r="D18" s="1066">
        <v>32016.374</v>
      </c>
      <c r="E18" s="1066">
        <v>33126.803</v>
      </c>
      <c r="F18" s="1066">
        <v>47702.92</v>
      </c>
      <c r="G18" s="1066">
        <v>47768.053000000007</v>
      </c>
      <c r="H18" s="1066">
        <v>60678.955000000002</v>
      </c>
      <c r="I18" s="1066">
        <v>41759.371572999997</v>
      </c>
      <c r="J18" s="1066">
        <v>75029.927830999994</v>
      </c>
      <c r="K18" s="1066">
        <v>78469.027672800003</v>
      </c>
      <c r="L18" s="1066">
        <v>70201.279653999998</v>
      </c>
      <c r="M18" s="1066">
        <v>95001.934706</v>
      </c>
      <c r="N18" s="1066">
        <v>151932.8950275899</v>
      </c>
      <c r="O18" s="1066">
        <v>172223.88253999999</v>
      </c>
      <c r="P18" s="1065">
        <v>132989.72102500001</v>
      </c>
      <c r="Q18" s="1064">
        <v>33923.81622410049</v>
      </c>
      <c r="R18" s="892"/>
      <c r="S18" s="892"/>
      <c r="T18" s="892"/>
      <c r="U18" s="1063"/>
      <c r="V18" s="1063"/>
      <c r="W18" s="1063"/>
      <c r="X18" s="1063"/>
      <c r="Y18" s="892"/>
      <c r="Z18" s="1063"/>
      <c r="AA18" s="1063"/>
      <c r="AB18" s="1063"/>
      <c r="AC18" s="1063"/>
      <c r="AD18" s="1063"/>
      <c r="AE18" s="1063"/>
      <c r="AF18" s="1063"/>
      <c r="AG18" s="1063"/>
    </row>
    <row r="19" spans="1:33" ht="25.5" customHeight="1" thickTop="1">
      <c r="A19" s="892"/>
      <c r="B19" s="2614" t="s">
        <v>984</v>
      </c>
      <c r="C19" s="2615"/>
      <c r="D19" s="2615"/>
      <c r="E19" s="2615"/>
      <c r="F19" s="2615"/>
      <c r="G19" s="2615"/>
      <c r="H19" s="2615"/>
      <c r="I19" s="2615"/>
      <c r="J19" s="2615"/>
      <c r="K19" s="2615"/>
      <c r="L19" s="2615"/>
      <c r="M19" s="2615"/>
      <c r="N19" s="2615"/>
      <c r="O19" s="2615"/>
      <c r="P19" s="892"/>
      <c r="Q19" s="892"/>
      <c r="R19" s="892"/>
      <c r="S19" s="892"/>
      <c r="T19" s="892"/>
      <c r="U19" s="1063"/>
      <c r="V19" s="1063"/>
      <c r="W19" s="1063"/>
      <c r="X19" s="1063"/>
      <c r="Y19" s="892"/>
      <c r="Z19" s="1063"/>
      <c r="AA19" s="1063"/>
      <c r="AB19" s="1063"/>
      <c r="AC19" s="1063"/>
      <c r="AD19" s="1063"/>
      <c r="AE19" s="1063"/>
      <c r="AF19" s="1063"/>
      <c r="AG19" s="1063"/>
    </row>
    <row r="20" spans="1:33" ht="21" customHeight="1">
      <c r="A20" s="892"/>
      <c r="B20" s="2634" t="s">
        <v>726</v>
      </c>
      <c r="C20" s="2605"/>
      <c r="D20" s="2605"/>
      <c r="E20" s="2605"/>
      <c r="F20" s="2605"/>
      <c r="G20" s="2605"/>
      <c r="H20" s="2605"/>
      <c r="I20" s="2605"/>
      <c r="J20" s="2605"/>
      <c r="K20" s="2605"/>
      <c r="L20" s="2605"/>
      <c r="M20" s="2605"/>
      <c r="N20" s="2605"/>
      <c r="O20" s="2605"/>
      <c r="P20" s="892"/>
      <c r="Q20" s="892"/>
      <c r="R20" s="892"/>
      <c r="S20" s="892"/>
      <c r="T20" s="892"/>
      <c r="U20" s="1063"/>
      <c r="V20" s="1063"/>
      <c r="W20" s="1063"/>
      <c r="X20" s="1063"/>
      <c r="Y20" s="892"/>
      <c r="Z20" s="1063"/>
      <c r="AA20" s="1063"/>
      <c r="AB20" s="1063"/>
      <c r="AC20" s="1063"/>
      <c r="AD20" s="1063"/>
      <c r="AE20" s="1063"/>
      <c r="AF20" s="1063"/>
      <c r="AG20" s="1063"/>
    </row>
    <row r="21" spans="1:33" ht="21" customHeight="1">
      <c r="A21" s="892"/>
      <c r="B21" s="892"/>
      <c r="C21" s="892"/>
      <c r="D21" s="892"/>
      <c r="E21" s="892"/>
      <c r="F21" s="892"/>
      <c r="G21" s="892"/>
      <c r="H21" s="892"/>
      <c r="I21" s="892"/>
      <c r="J21" s="892"/>
      <c r="K21" s="892"/>
      <c r="L21" s="892"/>
      <c r="M21" s="892"/>
      <c r="N21" s="892"/>
      <c r="O21" s="892"/>
      <c r="P21" s="892"/>
      <c r="Q21" s="892"/>
      <c r="R21" s="892"/>
      <c r="S21" s="892"/>
      <c r="T21" s="892"/>
      <c r="U21" s="892"/>
      <c r="V21" s="892"/>
      <c r="W21" s="892"/>
      <c r="X21" s="892"/>
      <c r="Y21" s="892"/>
      <c r="Z21" s="892"/>
    </row>
    <row r="22" spans="1:33" ht="21" customHeight="1">
      <c r="A22" s="892"/>
      <c r="B22" s="892"/>
      <c r="C22" s="892"/>
      <c r="D22" s="892"/>
      <c r="E22" s="892"/>
      <c r="F22" s="892"/>
      <c r="G22" s="892"/>
      <c r="H22" s="892"/>
      <c r="I22" s="892"/>
      <c r="J22" s="892"/>
      <c r="K22" s="892"/>
      <c r="L22" s="892"/>
      <c r="M22" s="892"/>
      <c r="N22" s="892"/>
      <c r="O22" s="892"/>
      <c r="P22" s="892"/>
      <c r="Q22" s="892"/>
      <c r="R22" s="892"/>
      <c r="S22" s="892"/>
      <c r="T22" s="892"/>
      <c r="U22" s="892"/>
      <c r="V22" s="892"/>
      <c r="W22" s="892"/>
      <c r="X22" s="892"/>
      <c r="Y22" s="892"/>
      <c r="Z22" s="892"/>
    </row>
    <row r="23" spans="1:33" ht="21" customHeight="1">
      <c r="A23" s="892"/>
      <c r="B23" s="892"/>
      <c r="C23" s="892"/>
      <c r="D23" s="892"/>
      <c r="E23" s="892"/>
      <c r="F23" s="892"/>
      <c r="G23" s="892"/>
      <c r="H23" s="892"/>
      <c r="I23" s="892"/>
      <c r="J23" s="892"/>
      <c r="K23" s="892"/>
      <c r="L23" s="892"/>
      <c r="M23" s="892"/>
      <c r="N23" s="892"/>
      <c r="O23" s="892"/>
      <c r="P23" s="892"/>
      <c r="Q23" s="892"/>
      <c r="R23" s="892"/>
      <c r="S23" s="892"/>
      <c r="T23" s="892"/>
      <c r="U23" s="892"/>
      <c r="V23" s="892"/>
      <c r="W23" s="892"/>
      <c r="X23" s="892"/>
      <c r="Y23" s="892"/>
      <c r="Z23" s="892"/>
    </row>
    <row r="24" spans="1:33" ht="21" customHeight="1">
      <c r="A24" s="892"/>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row>
    <row r="25" spans="1:33" ht="21" customHeight="1">
      <c r="A25" s="892"/>
      <c r="B25" s="892"/>
      <c r="C25" s="892"/>
      <c r="D25" s="892"/>
      <c r="E25" s="892"/>
      <c r="F25" s="892"/>
      <c r="G25" s="892"/>
      <c r="H25" s="892"/>
      <c r="I25" s="892"/>
      <c r="J25" s="892"/>
      <c r="K25" s="892"/>
      <c r="L25" s="892"/>
      <c r="M25" s="892"/>
      <c r="N25" s="892"/>
      <c r="O25" s="892"/>
      <c r="P25" s="892"/>
      <c r="Q25" s="892"/>
      <c r="R25" s="892"/>
      <c r="S25" s="892"/>
      <c r="T25" s="892"/>
      <c r="U25" s="892"/>
      <c r="V25" s="892"/>
      <c r="W25" s="892"/>
      <c r="X25" s="892"/>
      <c r="Y25" s="892"/>
      <c r="Z25" s="892"/>
    </row>
    <row r="26" spans="1:33" ht="21" customHeight="1">
      <c r="A26" s="892"/>
      <c r="B26" s="892"/>
      <c r="C26" s="892"/>
      <c r="D26" s="892"/>
      <c r="E26" s="892"/>
      <c r="F26" s="892"/>
      <c r="G26" s="892"/>
      <c r="H26" s="892"/>
      <c r="I26" s="892"/>
      <c r="J26" s="892"/>
      <c r="K26" s="892"/>
      <c r="L26" s="892"/>
      <c r="M26" s="892"/>
      <c r="N26" s="892"/>
      <c r="O26" s="892"/>
      <c r="P26" s="892"/>
      <c r="Q26" s="892"/>
      <c r="R26" s="892"/>
      <c r="S26" s="892"/>
      <c r="T26" s="892"/>
      <c r="U26" s="892"/>
      <c r="V26" s="892"/>
      <c r="W26" s="892"/>
      <c r="X26" s="892"/>
      <c r="Y26" s="892"/>
      <c r="Z26" s="892"/>
    </row>
    <row r="27" spans="1:33" ht="21" customHeight="1">
      <c r="A27" s="892"/>
      <c r="B27" s="892"/>
      <c r="C27" s="892"/>
      <c r="D27" s="892"/>
      <c r="E27" s="892"/>
      <c r="F27" s="892"/>
      <c r="G27" s="892"/>
      <c r="H27" s="892"/>
      <c r="I27" s="892"/>
      <c r="J27" s="892"/>
      <c r="K27" s="892"/>
      <c r="L27" s="892"/>
      <c r="M27" s="892"/>
      <c r="N27" s="892"/>
      <c r="O27" s="892"/>
      <c r="P27" s="892"/>
      <c r="Q27" s="892"/>
      <c r="R27" s="892"/>
      <c r="S27" s="892"/>
      <c r="T27" s="892"/>
      <c r="U27" s="892"/>
      <c r="V27" s="892"/>
      <c r="W27" s="892"/>
      <c r="X27" s="892"/>
      <c r="Y27" s="892"/>
      <c r="Z27" s="892"/>
    </row>
    <row r="28" spans="1:33" ht="21" customHeight="1">
      <c r="A28" s="892"/>
      <c r="B28" s="892"/>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row>
    <row r="29" spans="1:33" ht="21" customHeight="1">
      <c r="A29" s="892"/>
      <c r="B29" s="892"/>
      <c r="C29" s="892"/>
      <c r="D29" s="892"/>
      <c r="E29" s="892"/>
      <c r="F29" s="892"/>
      <c r="G29" s="892"/>
      <c r="H29" s="892"/>
      <c r="I29" s="892"/>
      <c r="J29" s="892"/>
      <c r="K29" s="892"/>
      <c r="L29" s="892"/>
      <c r="M29" s="892"/>
      <c r="N29" s="892"/>
      <c r="O29" s="892"/>
      <c r="P29" s="892"/>
      <c r="Q29" s="892"/>
      <c r="R29" s="892"/>
      <c r="S29" s="892"/>
      <c r="T29" s="892"/>
      <c r="U29" s="892"/>
      <c r="V29" s="892"/>
      <c r="W29" s="892"/>
      <c r="X29" s="892"/>
      <c r="Y29" s="892"/>
      <c r="Z29" s="892"/>
    </row>
    <row r="30" spans="1:33" ht="21" customHeight="1">
      <c r="A30" s="892"/>
      <c r="B30" s="892"/>
      <c r="C30" s="892"/>
      <c r="D30" s="892"/>
      <c r="E30" s="892"/>
      <c r="F30" s="892"/>
      <c r="G30" s="892"/>
      <c r="H30" s="892"/>
      <c r="I30" s="892"/>
      <c r="J30" s="892"/>
      <c r="K30" s="892"/>
      <c r="L30" s="892"/>
      <c r="M30" s="892"/>
      <c r="N30" s="892"/>
      <c r="O30" s="892"/>
      <c r="P30" s="892"/>
      <c r="Q30" s="892"/>
      <c r="R30" s="892"/>
      <c r="S30" s="892"/>
      <c r="T30" s="892"/>
      <c r="U30" s="892"/>
      <c r="V30" s="892"/>
      <c r="W30" s="892"/>
      <c r="X30" s="892"/>
      <c r="Y30" s="892"/>
      <c r="Z30" s="892"/>
    </row>
    <row r="31" spans="1:33" ht="21" customHeight="1">
      <c r="A31" s="892"/>
      <c r="B31" s="892"/>
      <c r="C31" s="892"/>
      <c r="D31" s="892"/>
      <c r="E31" s="892"/>
      <c r="F31" s="892"/>
      <c r="G31" s="892"/>
      <c r="H31" s="892"/>
      <c r="I31" s="892"/>
      <c r="J31" s="892"/>
      <c r="K31" s="892"/>
      <c r="L31" s="892"/>
      <c r="M31" s="892"/>
      <c r="N31" s="892"/>
      <c r="O31" s="892"/>
      <c r="P31" s="892"/>
      <c r="Q31" s="892"/>
      <c r="R31" s="892"/>
      <c r="S31" s="892"/>
      <c r="T31" s="892"/>
      <c r="U31" s="892"/>
      <c r="V31" s="892"/>
      <c r="W31" s="892"/>
      <c r="X31" s="892"/>
      <c r="Y31" s="892"/>
      <c r="Z31" s="892"/>
    </row>
    <row r="32" spans="1:33" ht="21" customHeight="1">
      <c r="A32" s="892"/>
      <c r="B32" s="892"/>
      <c r="C32" s="892"/>
      <c r="D32" s="892"/>
      <c r="E32" s="892"/>
      <c r="F32" s="892"/>
      <c r="G32" s="892"/>
      <c r="H32" s="892"/>
      <c r="I32" s="892"/>
      <c r="J32" s="892"/>
      <c r="K32" s="892"/>
      <c r="L32" s="892"/>
      <c r="M32" s="892"/>
      <c r="N32" s="892"/>
      <c r="O32" s="892"/>
      <c r="P32" s="892"/>
      <c r="Q32" s="892"/>
      <c r="R32" s="892"/>
      <c r="S32" s="892"/>
      <c r="T32" s="892"/>
      <c r="U32" s="892"/>
      <c r="V32" s="892"/>
      <c r="W32" s="892"/>
      <c r="X32" s="892"/>
      <c r="Y32" s="892"/>
      <c r="Z32" s="892"/>
    </row>
    <row r="33" spans="1:26" ht="21" customHeight="1">
      <c r="A33" s="892"/>
      <c r="B33" s="892"/>
      <c r="C33" s="892"/>
      <c r="D33" s="892"/>
      <c r="E33" s="892"/>
      <c r="F33" s="892"/>
      <c r="G33" s="892"/>
      <c r="H33" s="892"/>
      <c r="I33" s="892"/>
      <c r="J33" s="892"/>
      <c r="K33" s="892"/>
      <c r="L33" s="892"/>
      <c r="M33" s="892"/>
      <c r="N33" s="892"/>
      <c r="O33" s="892"/>
      <c r="P33" s="892"/>
      <c r="Q33" s="892"/>
      <c r="R33" s="892"/>
      <c r="S33" s="892"/>
      <c r="T33" s="892"/>
      <c r="U33" s="892"/>
      <c r="V33" s="892"/>
      <c r="W33" s="892"/>
      <c r="X33" s="892"/>
      <c r="Y33" s="892"/>
      <c r="Z33" s="892"/>
    </row>
    <row r="34" spans="1:26" ht="21" customHeight="1">
      <c r="A34" s="892"/>
      <c r="B34" s="892"/>
      <c r="C34" s="892"/>
      <c r="D34" s="892"/>
      <c r="E34" s="892"/>
      <c r="F34" s="892"/>
      <c r="G34" s="892"/>
      <c r="H34" s="892"/>
      <c r="I34" s="892"/>
      <c r="J34" s="892"/>
      <c r="K34" s="892"/>
      <c r="L34" s="892"/>
      <c r="M34" s="892"/>
      <c r="N34" s="892"/>
      <c r="O34" s="892"/>
      <c r="P34" s="892"/>
      <c r="Q34" s="892"/>
      <c r="R34" s="892"/>
      <c r="S34" s="892"/>
      <c r="T34" s="892"/>
      <c r="U34" s="892"/>
      <c r="V34" s="892"/>
      <c r="W34" s="892"/>
      <c r="X34" s="892"/>
      <c r="Y34" s="892"/>
      <c r="Z34" s="892"/>
    </row>
    <row r="35" spans="1:26" ht="21" customHeight="1">
      <c r="A35" s="892"/>
      <c r="B35" s="892"/>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row>
    <row r="36" spans="1:26" ht="21" customHeight="1">
      <c r="A36" s="892"/>
      <c r="B36" s="892"/>
      <c r="C36" s="892"/>
      <c r="D36" s="892"/>
      <c r="E36" s="892"/>
      <c r="F36" s="892"/>
      <c r="G36" s="892"/>
      <c r="H36" s="892"/>
      <c r="I36" s="892"/>
      <c r="J36" s="892"/>
      <c r="K36" s="892"/>
      <c r="L36" s="892"/>
      <c r="M36" s="892"/>
      <c r="N36" s="892"/>
      <c r="O36" s="892"/>
      <c r="P36" s="892"/>
      <c r="Q36" s="892"/>
      <c r="R36" s="892"/>
      <c r="S36" s="892"/>
      <c r="T36" s="892"/>
      <c r="U36" s="892"/>
      <c r="V36" s="892"/>
      <c r="W36" s="892"/>
      <c r="X36" s="892"/>
      <c r="Y36" s="892"/>
      <c r="Z36" s="892"/>
    </row>
    <row r="37" spans="1:26" ht="21" customHeight="1">
      <c r="A37" s="892"/>
      <c r="B37" s="892"/>
      <c r="C37" s="892"/>
      <c r="D37" s="892"/>
      <c r="E37" s="892"/>
      <c r="F37" s="892"/>
      <c r="G37" s="892"/>
      <c r="H37" s="892"/>
      <c r="I37" s="892"/>
      <c r="J37" s="892"/>
      <c r="K37" s="892"/>
      <c r="L37" s="892"/>
      <c r="M37" s="892"/>
      <c r="N37" s="892"/>
      <c r="O37" s="892"/>
      <c r="P37" s="892"/>
      <c r="Q37" s="892"/>
      <c r="R37" s="892"/>
      <c r="S37" s="892"/>
      <c r="T37" s="892"/>
      <c r="U37" s="892"/>
      <c r="V37" s="892"/>
      <c r="W37" s="892"/>
      <c r="X37" s="892"/>
      <c r="Y37" s="892"/>
      <c r="Z37" s="892"/>
    </row>
    <row r="38" spans="1:26" ht="21" customHeight="1">
      <c r="A38" s="892"/>
      <c r="B38" s="892"/>
      <c r="C38" s="892"/>
      <c r="D38" s="892"/>
      <c r="E38" s="892"/>
      <c r="F38" s="892"/>
      <c r="G38" s="892"/>
      <c r="H38" s="892"/>
      <c r="I38" s="892"/>
      <c r="J38" s="892"/>
      <c r="K38" s="892"/>
      <c r="L38" s="892"/>
      <c r="M38" s="892"/>
      <c r="N38" s="892"/>
      <c r="O38" s="892"/>
      <c r="P38" s="892"/>
      <c r="Q38" s="892"/>
      <c r="R38" s="892"/>
      <c r="S38" s="892"/>
      <c r="T38" s="892"/>
      <c r="U38" s="892"/>
      <c r="V38" s="892"/>
      <c r="W38" s="892"/>
      <c r="X38" s="892"/>
      <c r="Y38" s="892"/>
      <c r="Z38" s="892"/>
    </row>
    <row r="39" spans="1:26" ht="21" customHeight="1">
      <c r="A39" s="892"/>
      <c r="B39" s="892"/>
      <c r="C39" s="892"/>
      <c r="D39" s="892"/>
      <c r="E39" s="892"/>
      <c r="F39" s="892"/>
      <c r="G39" s="892"/>
      <c r="H39" s="892"/>
      <c r="I39" s="892"/>
      <c r="J39" s="892"/>
      <c r="K39" s="892"/>
      <c r="L39" s="892"/>
      <c r="M39" s="892"/>
      <c r="N39" s="892"/>
      <c r="O39" s="892"/>
      <c r="P39" s="892"/>
      <c r="Q39" s="892"/>
      <c r="R39" s="892"/>
      <c r="S39" s="892"/>
      <c r="T39" s="892"/>
      <c r="U39" s="892"/>
      <c r="V39" s="892"/>
      <c r="W39" s="892"/>
      <c r="X39" s="892"/>
      <c r="Y39" s="892"/>
      <c r="Z39" s="892"/>
    </row>
    <row r="40" spans="1:26" ht="21" customHeight="1">
      <c r="A40" s="892"/>
      <c r="B40" s="892"/>
      <c r="C40" s="892"/>
      <c r="D40" s="892"/>
      <c r="E40" s="892"/>
      <c r="F40" s="892"/>
      <c r="G40" s="892"/>
      <c r="H40" s="892"/>
      <c r="I40" s="892"/>
      <c r="J40" s="892"/>
      <c r="K40" s="892"/>
      <c r="L40" s="892"/>
      <c r="M40" s="892"/>
      <c r="N40" s="892"/>
      <c r="O40" s="892"/>
      <c r="P40" s="892"/>
      <c r="Q40" s="892"/>
      <c r="R40" s="892"/>
      <c r="S40" s="892"/>
      <c r="T40" s="892"/>
      <c r="U40" s="892"/>
      <c r="V40" s="892"/>
      <c r="W40" s="892"/>
      <c r="X40" s="892"/>
      <c r="Y40" s="892"/>
      <c r="Z40" s="892"/>
    </row>
    <row r="41" spans="1:26" ht="21" customHeight="1">
      <c r="A41" s="892"/>
      <c r="B41" s="892"/>
      <c r="C41" s="892"/>
      <c r="D41" s="892"/>
      <c r="E41" s="892"/>
      <c r="F41" s="892"/>
      <c r="G41" s="892"/>
      <c r="H41" s="892"/>
      <c r="I41" s="892"/>
      <c r="J41" s="892"/>
      <c r="K41" s="892"/>
      <c r="L41" s="892"/>
      <c r="M41" s="892"/>
      <c r="N41" s="892"/>
      <c r="O41" s="892"/>
      <c r="P41" s="892"/>
      <c r="Q41" s="892"/>
      <c r="R41" s="892"/>
      <c r="S41" s="892"/>
      <c r="T41" s="892"/>
      <c r="U41" s="892"/>
      <c r="V41" s="892"/>
      <c r="W41" s="892"/>
      <c r="X41" s="892"/>
      <c r="Y41" s="892"/>
      <c r="Z41" s="892"/>
    </row>
    <row r="42" spans="1:26" ht="21" customHeight="1">
      <c r="A42" s="892"/>
      <c r="B42" s="892"/>
      <c r="C42" s="892"/>
      <c r="D42" s="892"/>
      <c r="E42" s="892"/>
      <c r="F42" s="892"/>
      <c r="G42" s="892"/>
      <c r="H42" s="892"/>
      <c r="I42" s="892"/>
      <c r="J42" s="892"/>
      <c r="K42" s="892"/>
      <c r="L42" s="892"/>
      <c r="M42" s="892"/>
      <c r="N42" s="892"/>
      <c r="O42" s="892"/>
      <c r="P42" s="892"/>
      <c r="Q42" s="892"/>
      <c r="R42" s="892"/>
      <c r="S42" s="892"/>
      <c r="T42" s="892"/>
      <c r="U42" s="892"/>
      <c r="V42" s="892"/>
      <c r="W42" s="892"/>
      <c r="X42" s="892"/>
      <c r="Y42" s="892"/>
      <c r="Z42" s="892"/>
    </row>
    <row r="43" spans="1:26" ht="21" customHeight="1">
      <c r="A43" s="892"/>
      <c r="B43" s="892"/>
      <c r="C43" s="892"/>
      <c r="D43" s="892"/>
      <c r="E43" s="892"/>
      <c r="F43" s="892"/>
      <c r="G43" s="892"/>
      <c r="H43" s="892"/>
      <c r="I43" s="892"/>
      <c r="J43" s="892"/>
      <c r="K43" s="892"/>
      <c r="L43" s="892"/>
      <c r="M43" s="892"/>
      <c r="N43" s="892"/>
      <c r="O43" s="892"/>
      <c r="P43" s="892"/>
      <c r="Q43" s="892"/>
      <c r="R43" s="892"/>
      <c r="S43" s="892"/>
      <c r="T43" s="892"/>
      <c r="U43" s="892"/>
      <c r="V43" s="892"/>
      <c r="W43" s="892"/>
      <c r="X43" s="892"/>
      <c r="Y43" s="892"/>
      <c r="Z43" s="892"/>
    </row>
    <row r="44" spans="1:26" ht="21" customHeight="1">
      <c r="A44" s="892"/>
      <c r="B44" s="892"/>
      <c r="C44" s="892"/>
      <c r="D44" s="892"/>
      <c r="E44" s="892"/>
      <c r="F44" s="892"/>
      <c r="G44" s="892"/>
      <c r="H44" s="892"/>
      <c r="I44" s="892"/>
      <c r="J44" s="892"/>
      <c r="K44" s="892"/>
      <c r="L44" s="892"/>
      <c r="M44" s="892"/>
      <c r="N44" s="892"/>
      <c r="O44" s="892"/>
      <c r="P44" s="892"/>
      <c r="Q44" s="892"/>
      <c r="R44" s="892"/>
      <c r="S44" s="892"/>
      <c r="T44" s="892"/>
      <c r="U44" s="892"/>
      <c r="V44" s="892"/>
      <c r="W44" s="892"/>
      <c r="X44" s="892"/>
      <c r="Y44" s="892"/>
      <c r="Z44" s="892"/>
    </row>
    <row r="45" spans="1:26" ht="21" customHeight="1">
      <c r="A45" s="892"/>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row>
    <row r="46" spans="1:26" ht="21" customHeight="1">
      <c r="A46" s="892"/>
      <c r="B46" s="892"/>
      <c r="C46" s="892"/>
      <c r="D46" s="892"/>
      <c r="E46" s="892"/>
      <c r="F46" s="892"/>
      <c r="G46" s="892"/>
      <c r="H46" s="892"/>
      <c r="I46" s="892"/>
      <c r="J46" s="892"/>
      <c r="K46" s="892"/>
      <c r="L46" s="892"/>
      <c r="M46" s="892"/>
      <c r="N46" s="892"/>
      <c r="O46" s="892"/>
      <c r="P46" s="892"/>
      <c r="Q46" s="892"/>
      <c r="R46" s="892"/>
      <c r="S46" s="892"/>
      <c r="T46" s="892"/>
      <c r="U46" s="892"/>
      <c r="V46" s="892"/>
      <c r="W46" s="892"/>
      <c r="X46" s="892"/>
      <c r="Y46" s="892"/>
      <c r="Z46" s="892"/>
    </row>
    <row r="47" spans="1:26" ht="21" customHeight="1">
      <c r="A47" s="892"/>
      <c r="B47" s="892"/>
      <c r="C47" s="892"/>
      <c r="D47" s="892"/>
      <c r="E47" s="892"/>
      <c r="F47" s="892"/>
      <c r="G47" s="892"/>
      <c r="H47" s="892"/>
      <c r="I47" s="892"/>
      <c r="J47" s="892"/>
      <c r="K47" s="892"/>
      <c r="L47" s="892"/>
      <c r="M47" s="892"/>
      <c r="N47" s="892"/>
      <c r="O47" s="892"/>
      <c r="P47" s="892"/>
      <c r="Q47" s="892"/>
      <c r="R47" s="892"/>
      <c r="S47" s="892"/>
      <c r="T47" s="892"/>
      <c r="U47" s="892"/>
      <c r="V47" s="892"/>
      <c r="W47" s="892"/>
      <c r="X47" s="892"/>
      <c r="Y47" s="892"/>
      <c r="Z47" s="892"/>
    </row>
    <row r="48" spans="1:26" ht="21" customHeight="1">
      <c r="A48" s="892"/>
      <c r="B48" s="892"/>
      <c r="C48" s="892"/>
      <c r="D48" s="892"/>
      <c r="E48" s="892"/>
      <c r="F48" s="892"/>
      <c r="G48" s="892"/>
      <c r="H48" s="892"/>
      <c r="I48" s="892"/>
      <c r="J48" s="892"/>
      <c r="K48" s="892"/>
      <c r="L48" s="892"/>
      <c r="M48" s="892"/>
      <c r="N48" s="892"/>
      <c r="O48" s="892"/>
      <c r="P48" s="892"/>
      <c r="Q48" s="892"/>
      <c r="R48" s="892"/>
      <c r="S48" s="892"/>
      <c r="T48" s="892"/>
      <c r="U48" s="892"/>
      <c r="V48" s="892"/>
      <c r="W48" s="892"/>
      <c r="X48" s="892"/>
      <c r="Y48" s="892"/>
      <c r="Z48" s="892"/>
    </row>
    <row r="49" spans="1:26" ht="21" customHeight="1">
      <c r="A49" s="892"/>
      <c r="B49" s="892"/>
      <c r="C49" s="892"/>
      <c r="D49" s="892"/>
      <c r="E49" s="892"/>
      <c r="F49" s="892"/>
      <c r="G49" s="892"/>
      <c r="H49" s="892"/>
      <c r="I49" s="892"/>
      <c r="J49" s="892"/>
      <c r="K49" s="892"/>
      <c r="L49" s="892"/>
      <c r="M49" s="892"/>
      <c r="N49" s="892"/>
      <c r="O49" s="892"/>
      <c r="P49" s="892"/>
      <c r="Q49" s="892"/>
      <c r="R49" s="892"/>
      <c r="S49" s="892"/>
      <c r="T49" s="892"/>
      <c r="U49" s="892"/>
      <c r="V49" s="892"/>
      <c r="W49" s="892"/>
      <c r="X49" s="892"/>
      <c r="Y49" s="892"/>
      <c r="Z49" s="892"/>
    </row>
    <row r="50" spans="1:26" ht="21" customHeight="1">
      <c r="A50" s="892"/>
      <c r="B50" s="892"/>
      <c r="C50" s="892"/>
      <c r="D50" s="892"/>
      <c r="E50" s="892"/>
      <c r="F50" s="892"/>
      <c r="G50" s="892"/>
      <c r="H50" s="892"/>
      <c r="I50" s="892"/>
      <c r="J50" s="892"/>
      <c r="K50" s="892"/>
      <c r="L50" s="892"/>
      <c r="M50" s="892"/>
      <c r="N50" s="892"/>
      <c r="O50" s="892"/>
      <c r="P50" s="892"/>
      <c r="Q50" s="892"/>
      <c r="R50" s="892"/>
      <c r="S50" s="892"/>
      <c r="T50" s="892"/>
      <c r="U50" s="892"/>
      <c r="V50" s="892"/>
      <c r="W50" s="892"/>
      <c r="X50" s="892"/>
      <c r="Y50" s="892"/>
      <c r="Z50" s="892"/>
    </row>
    <row r="51" spans="1:26" ht="21" customHeight="1">
      <c r="A51" s="892"/>
      <c r="B51" s="892"/>
      <c r="C51" s="892"/>
      <c r="D51" s="892"/>
      <c r="E51" s="892"/>
      <c r="F51" s="892"/>
      <c r="G51" s="892"/>
      <c r="H51" s="892"/>
      <c r="I51" s="892"/>
      <c r="J51" s="892"/>
      <c r="K51" s="892"/>
      <c r="L51" s="892"/>
      <c r="M51" s="892"/>
      <c r="N51" s="892"/>
      <c r="O51" s="892"/>
      <c r="P51" s="892"/>
      <c r="Q51" s="892"/>
      <c r="R51" s="892"/>
      <c r="S51" s="892"/>
      <c r="T51" s="892"/>
      <c r="U51" s="892"/>
      <c r="V51" s="892"/>
      <c r="W51" s="892"/>
      <c r="X51" s="892"/>
      <c r="Y51" s="892"/>
      <c r="Z51" s="892"/>
    </row>
    <row r="52" spans="1:26" ht="21" customHeight="1">
      <c r="A52" s="892"/>
      <c r="B52" s="892"/>
      <c r="C52" s="892"/>
      <c r="D52" s="892"/>
      <c r="E52" s="892"/>
      <c r="F52" s="892"/>
      <c r="G52" s="892"/>
      <c r="H52" s="892"/>
      <c r="I52" s="892"/>
      <c r="J52" s="892"/>
      <c r="K52" s="892"/>
      <c r="L52" s="892"/>
      <c r="M52" s="892"/>
      <c r="N52" s="892"/>
      <c r="O52" s="892"/>
      <c r="P52" s="892"/>
      <c r="Q52" s="892"/>
      <c r="R52" s="892"/>
      <c r="S52" s="892"/>
      <c r="T52" s="892"/>
      <c r="U52" s="892"/>
      <c r="V52" s="892"/>
      <c r="W52" s="892"/>
      <c r="X52" s="892"/>
      <c r="Y52" s="892"/>
      <c r="Z52" s="892"/>
    </row>
    <row r="53" spans="1:26" ht="21" customHeight="1">
      <c r="A53" s="892"/>
      <c r="B53" s="892"/>
      <c r="C53" s="892"/>
      <c r="D53" s="892"/>
      <c r="E53" s="892"/>
      <c r="F53" s="892"/>
      <c r="G53" s="892"/>
      <c r="H53" s="892"/>
      <c r="I53" s="892"/>
      <c r="J53" s="892"/>
      <c r="K53" s="892"/>
      <c r="L53" s="892"/>
      <c r="M53" s="892"/>
      <c r="N53" s="892"/>
      <c r="O53" s="892"/>
      <c r="P53" s="892"/>
      <c r="Q53" s="892"/>
      <c r="R53" s="892"/>
      <c r="S53" s="892"/>
      <c r="T53" s="892"/>
      <c r="U53" s="892"/>
      <c r="V53" s="892"/>
      <c r="W53" s="892"/>
      <c r="X53" s="892"/>
      <c r="Y53" s="892"/>
      <c r="Z53" s="892"/>
    </row>
    <row r="54" spans="1:26" ht="21" customHeight="1">
      <c r="A54" s="892"/>
      <c r="B54" s="892"/>
      <c r="C54" s="892"/>
      <c r="D54" s="892"/>
      <c r="E54" s="892"/>
      <c r="F54" s="892"/>
      <c r="G54" s="892"/>
      <c r="H54" s="892"/>
      <c r="I54" s="892"/>
      <c r="J54" s="892"/>
      <c r="K54" s="892"/>
      <c r="L54" s="892"/>
      <c r="M54" s="892"/>
      <c r="N54" s="892"/>
      <c r="O54" s="892"/>
      <c r="P54" s="892"/>
      <c r="Q54" s="892"/>
      <c r="R54" s="892"/>
      <c r="S54" s="892"/>
      <c r="T54" s="892"/>
      <c r="U54" s="892"/>
      <c r="V54" s="892"/>
      <c r="W54" s="892"/>
      <c r="X54" s="892"/>
      <c r="Y54" s="892"/>
      <c r="Z54" s="892"/>
    </row>
    <row r="55" spans="1:26" ht="21" customHeight="1">
      <c r="A55" s="892"/>
      <c r="B55" s="892"/>
      <c r="C55" s="892"/>
      <c r="D55" s="892"/>
      <c r="E55" s="892"/>
      <c r="F55" s="892"/>
      <c r="G55" s="892"/>
      <c r="H55" s="892"/>
      <c r="I55" s="892"/>
      <c r="J55" s="892"/>
      <c r="K55" s="892"/>
      <c r="L55" s="892"/>
      <c r="M55" s="892"/>
      <c r="N55" s="892"/>
      <c r="O55" s="892"/>
      <c r="P55" s="892"/>
      <c r="Q55" s="892"/>
      <c r="R55" s="892"/>
      <c r="S55" s="892"/>
      <c r="T55" s="892"/>
      <c r="U55" s="892"/>
      <c r="V55" s="892"/>
      <c r="W55" s="892"/>
      <c r="X55" s="892"/>
      <c r="Y55" s="892"/>
      <c r="Z55" s="892"/>
    </row>
    <row r="56" spans="1:26" ht="21" customHeight="1">
      <c r="A56" s="892"/>
      <c r="B56" s="892"/>
      <c r="C56" s="892"/>
      <c r="D56" s="892"/>
      <c r="E56" s="892"/>
      <c r="F56" s="892"/>
      <c r="G56" s="892"/>
      <c r="H56" s="892"/>
      <c r="I56" s="892"/>
      <c r="J56" s="892"/>
      <c r="K56" s="892"/>
      <c r="L56" s="892"/>
      <c r="M56" s="892"/>
      <c r="N56" s="892"/>
      <c r="O56" s="892"/>
      <c r="P56" s="892"/>
      <c r="Q56" s="892"/>
      <c r="R56" s="892"/>
      <c r="S56" s="892"/>
      <c r="T56" s="892"/>
      <c r="U56" s="892"/>
      <c r="V56" s="892"/>
      <c r="W56" s="892"/>
      <c r="X56" s="892"/>
      <c r="Y56" s="892"/>
      <c r="Z56" s="892"/>
    </row>
    <row r="57" spans="1:26" ht="21" customHeight="1">
      <c r="A57" s="892"/>
      <c r="B57" s="892"/>
      <c r="C57" s="892"/>
      <c r="D57" s="892"/>
      <c r="E57" s="892"/>
      <c r="F57" s="892"/>
      <c r="G57" s="892"/>
      <c r="H57" s="892"/>
      <c r="I57" s="892"/>
      <c r="J57" s="892"/>
      <c r="K57" s="892"/>
      <c r="L57" s="892"/>
      <c r="M57" s="892"/>
      <c r="N57" s="892"/>
      <c r="O57" s="892"/>
      <c r="P57" s="892"/>
      <c r="Q57" s="892"/>
      <c r="R57" s="892"/>
      <c r="S57" s="892"/>
      <c r="T57" s="892"/>
      <c r="U57" s="892"/>
      <c r="V57" s="892"/>
      <c r="W57" s="892"/>
      <c r="X57" s="892"/>
      <c r="Y57" s="892"/>
      <c r="Z57" s="892"/>
    </row>
    <row r="58" spans="1:26" ht="21" customHeight="1">
      <c r="A58" s="892"/>
      <c r="B58" s="892"/>
      <c r="C58" s="892"/>
      <c r="D58" s="892"/>
      <c r="E58" s="892"/>
      <c r="F58" s="892"/>
      <c r="G58" s="892"/>
      <c r="H58" s="892"/>
      <c r="I58" s="892"/>
      <c r="J58" s="892"/>
      <c r="K58" s="892"/>
      <c r="L58" s="892"/>
      <c r="M58" s="892"/>
      <c r="N58" s="892"/>
      <c r="O58" s="892"/>
      <c r="P58" s="892"/>
      <c r="Q58" s="892"/>
      <c r="R58" s="892"/>
      <c r="S58" s="892"/>
      <c r="T58" s="892"/>
      <c r="U58" s="892"/>
      <c r="V58" s="892"/>
      <c r="W58" s="892"/>
      <c r="X58" s="892"/>
      <c r="Y58" s="892"/>
      <c r="Z58" s="892"/>
    </row>
    <row r="59" spans="1:26" ht="21" customHeight="1">
      <c r="A59" s="892"/>
      <c r="B59" s="892"/>
      <c r="C59" s="892"/>
      <c r="D59" s="892"/>
      <c r="E59" s="892"/>
      <c r="F59" s="892"/>
      <c r="G59" s="892"/>
      <c r="H59" s="892"/>
      <c r="I59" s="892"/>
      <c r="J59" s="892"/>
      <c r="K59" s="892"/>
      <c r="L59" s="892"/>
      <c r="M59" s="892"/>
      <c r="N59" s="892"/>
      <c r="O59" s="892"/>
      <c r="P59" s="892"/>
      <c r="Q59" s="892"/>
      <c r="R59" s="892"/>
      <c r="S59" s="892"/>
      <c r="T59" s="892"/>
      <c r="U59" s="892"/>
      <c r="V59" s="892"/>
      <c r="W59" s="892"/>
      <c r="X59" s="892"/>
      <c r="Y59" s="892"/>
      <c r="Z59" s="892"/>
    </row>
    <row r="60" spans="1:26" ht="21" customHeight="1">
      <c r="A60" s="892"/>
      <c r="B60" s="892"/>
      <c r="C60" s="892"/>
      <c r="D60" s="892"/>
      <c r="E60" s="892"/>
      <c r="F60" s="892"/>
      <c r="G60" s="892"/>
      <c r="H60" s="892"/>
      <c r="I60" s="892"/>
      <c r="J60" s="892"/>
      <c r="K60" s="892"/>
      <c r="L60" s="892"/>
      <c r="M60" s="892"/>
      <c r="N60" s="892"/>
      <c r="O60" s="892"/>
      <c r="P60" s="892"/>
      <c r="Q60" s="892"/>
      <c r="R60" s="892"/>
      <c r="S60" s="892"/>
      <c r="T60" s="892"/>
      <c r="U60" s="892"/>
      <c r="V60" s="892"/>
      <c r="W60" s="892"/>
      <c r="X60" s="892"/>
      <c r="Y60" s="892"/>
      <c r="Z60" s="892"/>
    </row>
    <row r="61" spans="1:26" ht="21" customHeight="1">
      <c r="A61" s="892"/>
      <c r="B61" s="892"/>
      <c r="C61" s="892"/>
      <c r="D61" s="892"/>
      <c r="E61" s="892"/>
      <c r="F61" s="892"/>
      <c r="G61" s="892"/>
      <c r="H61" s="892"/>
      <c r="I61" s="892"/>
      <c r="J61" s="892"/>
      <c r="K61" s="892"/>
      <c r="L61" s="892"/>
      <c r="M61" s="892"/>
      <c r="N61" s="892"/>
      <c r="O61" s="892"/>
      <c r="P61" s="892"/>
      <c r="Q61" s="892"/>
      <c r="R61" s="892"/>
      <c r="S61" s="892"/>
      <c r="T61" s="892"/>
      <c r="U61" s="892"/>
      <c r="V61" s="892"/>
      <c r="W61" s="892"/>
      <c r="X61" s="892"/>
      <c r="Y61" s="892"/>
      <c r="Z61" s="892"/>
    </row>
    <row r="62" spans="1:26" ht="21" customHeight="1">
      <c r="A62" s="892"/>
      <c r="B62" s="892"/>
      <c r="C62" s="892"/>
      <c r="D62" s="892"/>
      <c r="E62" s="892"/>
      <c r="F62" s="892"/>
      <c r="G62" s="892"/>
      <c r="H62" s="892"/>
      <c r="I62" s="892"/>
      <c r="J62" s="892"/>
      <c r="K62" s="892"/>
      <c r="L62" s="892"/>
      <c r="M62" s="892"/>
      <c r="N62" s="892"/>
      <c r="O62" s="892"/>
      <c r="P62" s="892"/>
      <c r="Q62" s="892"/>
      <c r="R62" s="892"/>
      <c r="S62" s="892"/>
      <c r="T62" s="892"/>
      <c r="U62" s="892"/>
      <c r="V62" s="892"/>
      <c r="W62" s="892"/>
      <c r="X62" s="892"/>
      <c r="Y62" s="892"/>
      <c r="Z62" s="892"/>
    </row>
    <row r="63" spans="1:26" ht="21" customHeight="1">
      <c r="A63" s="892"/>
      <c r="B63" s="892"/>
      <c r="C63" s="892"/>
      <c r="D63" s="892"/>
      <c r="E63" s="892"/>
      <c r="F63" s="892"/>
      <c r="G63" s="892"/>
      <c r="H63" s="892"/>
      <c r="I63" s="892"/>
      <c r="J63" s="892"/>
      <c r="K63" s="892"/>
      <c r="L63" s="892"/>
      <c r="M63" s="892"/>
      <c r="N63" s="892"/>
      <c r="O63" s="892"/>
      <c r="P63" s="892"/>
      <c r="Q63" s="892"/>
      <c r="R63" s="892"/>
      <c r="S63" s="892"/>
      <c r="T63" s="892"/>
      <c r="U63" s="892"/>
      <c r="V63" s="892"/>
      <c r="W63" s="892"/>
      <c r="X63" s="892"/>
      <c r="Y63" s="892"/>
      <c r="Z63" s="892"/>
    </row>
    <row r="64" spans="1:26" ht="21" customHeight="1">
      <c r="A64" s="892"/>
      <c r="B64" s="892"/>
      <c r="C64" s="892"/>
      <c r="D64" s="892"/>
      <c r="E64" s="892"/>
      <c r="F64" s="892"/>
      <c r="G64" s="892"/>
      <c r="H64" s="892"/>
      <c r="I64" s="892"/>
      <c r="J64" s="892"/>
      <c r="K64" s="892"/>
      <c r="L64" s="892"/>
      <c r="M64" s="892"/>
      <c r="N64" s="892"/>
      <c r="O64" s="892"/>
      <c r="P64" s="892"/>
      <c r="Q64" s="892"/>
      <c r="R64" s="892"/>
      <c r="S64" s="892"/>
      <c r="T64" s="892"/>
      <c r="U64" s="892"/>
      <c r="V64" s="892"/>
      <c r="W64" s="892"/>
      <c r="X64" s="892"/>
      <c r="Y64" s="892"/>
      <c r="Z64" s="892"/>
    </row>
    <row r="65" spans="1:26" ht="21" customHeight="1">
      <c r="A65" s="892"/>
      <c r="B65" s="892"/>
      <c r="C65" s="892"/>
      <c r="D65" s="892"/>
      <c r="E65" s="892"/>
      <c r="F65" s="892"/>
      <c r="G65" s="892"/>
      <c r="H65" s="892"/>
      <c r="I65" s="892"/>
      <c r="J65" s="892"/>
      <c r="K65" s="892"/>
      <c r="L65" s="892"/>
      <c r="M65" s="892"/>
      <c r="N65" s="892"/>
      <c r="O65" s="892"/>
      <c r="P65" s="892"/>
      <c r="Q65" s="892"/>
      <c r="R65" s="892"/>
      <c r="S65" s="892"/>
      <c r="T65" s="892"/>
      <c r="U65" s="892"/>
      <c r="V65" s="892"/>
      <c r="W65" s="892"/>
      <c r="X65" s="892"/>
      <c r="Y65" s="892"/>
      <c r="Z65" s="892"/>
    </row>
    <row r="66" spans="1:26" ht="21" customHeight="1">
      <c r="A66" s="892"/>
      <c r="B66" s="892"/>
      <c r="C66" s="892"/>
      <c r="D66" s="892"/>
      <c r="E66" s="892"/>
      <c r="F66" s="892"/>
      <c r="G66" s="892"/>
      <c r="H66" s="892"/>
      <c r="I66" s="892"/>
      <c r="J66" s="892"/>
      <c r="K66" s="892"/>
      <c r="L66" s="892"/>
      <c r="M66" s="892"/>
      <c r="N66" s="892"/>
      <c r="O66" s="892"/>
      <c r="P66" s="892"/>
      <c r="Q66" s="892"/>
      <c r="R66" s="892"/>
      <c r="S66" s="892"/>
      <c r="T66" s="892"/>
      <c r="U66" s="892"/>
      <c r="V66" s="892"/>
      <c r="W66" s="892"/>
      <c r="X66" s="892"/>
      <c r="Y66" s="892"/>
      <c r="Z66" s="892"/>
    </row>
    <row r="67" spans="1:26" ht="21" customHeight="1">
      <c r="A67" s="892"/>
      <c r="B67" s="892"/>
      <c r="C67" s="892"/>
      <c r="D67" s="892"/>
      <c r="E67" s="892"/>
      <c r="F67" s="892"/>
      <c r="G67" s="892"/>
      <c r="H67" s="892"/>
      <c r="I67" s="892"/>
      <c r="J67" s="892"/>
      <c r="K67" s="892"/>
      <c r="L67" s="892"/>
      <c r="M67" s="892"/>
      <c r="N67" s="892"/>
      <c r="O67" s="892"/>
      <c r="P67" s="892"/>
      <c r="Q67" s="892"/>
      <c r="R67" s="892"/>
      <c r="S67" s="892"/>
      <c r="T67" s="892"/>
      <c r="U67" s="892"/>
      <c r="V67" s="892"/>
      <c r="W67" s="892"/>
      <c r="X67" s="892"/>
      <c r="Y67" s="892"/>
      <c r="Z67" s="892"/>
    </row>
    <row r="68" spans="1:26" ht="21" customHeight="1">
      <c r="A68" s="892"/>
      <c r="B68" s="892"/>
      <c r="C68" s="892"/>
      <c r="D68" s="892"/>
      <c r="E68" s="892"/>
      <c r="F68" s="892"/>
      <c r="G68" s="892"/>
      <c r="H68" s="892"/>
      <c r="I68" s="892"/>
      <c r="J68" s="892"/>
      <c r="K68" s="892"/>
      <c r="L68" s="892"/>
      <c r="M68" s="892"/>
      <c r="N68" s="892"/>
      <c r="O68" s="892"/>
      <c r="P68" s="892"/>
      <c r="Q68" s="892"/>
      <c r="R68" s="892"/>
      <c r="S68" s="892"/>
      <c r="T68" s="892"/>
      <c r="U68" s="892"/>
      <c r="V68" s="892"/>
      <c r="W68" s="892"/>
      <c r="X68" s="892"/>
      <c r="Y68" s="892"/>
      <c r="Z68" s="892"/>
    </row>
    <row r="69" spans="1:26" ht="21" customHeight="1">
      <c r="A69" s="892"/>
      <c r="B69" s="892"/>
      <c r="C69" s="892"/>
      <c r="D69" s="892"/>
      <c r="E69" s="892"/>
      <c r="F69" s="892"/>
      <c r="G69" s="892"/>
      <c r="H69" s="892"/>
      <c r="I69" s="892"/>
      <c r="J69" s="892"/>
      <c r="K69" s="892"/>
      <c r="L69" s="892"/>
      <c r="M69" s="892"/>
      <c r="N69" s="892"/>
      <c r="O69" s="892"/>
      <c r="P69" s="892"/>
      <c r="Q69" s="892"/>
      <c r="R69" s="892"/>
      <c r="S69" s="892"/>
      <c r="T69" s="892"/>
      <c r="U69" s="892"/>
      <c r="V69" s="892"/>
      <c r="W69" s="892"/>
      <c r="X69" s="892"/>
      <c r="Y69" s="892"/>
      <c r="Z69" s="892"/>
    </row>
    <row r="70" spans="1:26" ht="21" customHeight="1">
      <c r="A70" s="892"/>
      <c r="B70" s="892"/>
      <c r="C70" s="892"/>
      <c r="D70" s="892"/>
      <c r="E70" s="892"/>
      <c r="F70" s="892"/>
      <c r="G70" s="892"/>
      <c r="H70" s="892"/>
      <c r="I70" s="892"/>
      <c r="J70" s="892"/>
      <c r="K70" s="892"/>
      <c r="L70" s="892"/>
      <c r="M70" s="892"/>
      <c r="N70" s="892"/>
      <c r="O70" s="892"/>
      <c r="P70" s="892"/>
      <c r="Q70" s="892"/>
      <c r="R70" s="892"/>
      <c r="S70" s="892"/>
      <c r="T70" s="892"/>
      <c r="U70" s="892"/>
      <c r="V70" s="892"/>
      <c r="W70" s="892"/>
      <c r="X70" s="892"/>
      <c r="Y70" s="892"/>
      <c r="Z70" s="892"/>
    </row>
    <row r="71" spans="1:26" ht="21" customHeight="1">
      <c r="A71" s="892"/>
      <c r="B71" s="892"/>
      <c r="C71" s="892"/>
      <c r="D71" s="892"/>
      <c r="E71" s="892"/>
      <c r="F71" s="892"/>
      <c r="G71" s="892"/>
      <c r="H71" s="892"/>
      <c r="I71" s="892"/>
      <c r="J71" s="892"/>
      <c r="K71" s="892"/>
      <c r="L71" s="892"/>
      <c r="M71" s="892"/>
      <c r="N71" s="892"/>
      <c r="O71" s="892"/>
      <c r="P71" s="892"/>
      <c r="Q71" s="892"/>
      <c r="R71" s="892"/>
      <c r="S71" s="892"/>
      <c r="T71" s="892"/>
      <c r="U71" s="892"/>
      <c r="V71" s="892"/>
      <c r="W71" s="892"/>
      <c r="X71" s="892"/>
      <c r="Y71" s="892"/>
      <c r="Z71" s="892"/>
    </row>
    <row r="72" spans="1:26" ht="21" customHeight="1">
      <c r="A72" s="892"/>
      <c r="B72" s="892"/>
      <c r="C72" s="892"/>
      <c r="D72" s="892"/>
      <c r="E72" s="892"/>
      <c r="F72" s="892"/>
      <c r="G72" s="892"/>
      <c r="H72" s="892"/>
      <c r="I72" s="892"/>
      <c r="J72" s="892"/>
      <c r="K72" s="892"/>
      <c r="L72" s="892"/>
      <c r="M72" s="892"/>
      <c r="N72" s="892"/>
      <c r="O72" s="892"/>
      <c r="P72" s="892"/>
      <c r="Q72" s="892"/>
      <c r="R72" s="892"/>
      <c r="S72" s="892"/>
      <c r="T72" s="892"/>
      <c r="U72" s="892"/>
      <c r="V72" s="892"/>
      <c r="W72" s="892"/>
      <c r="X72" s="892"/>
      <c r="Y72" s="892"/>
      <c r="Z72" s="892"/>
    </row>
    <row r="73" spans="1:26" ht="21" customHeight="1">
      <c r="A73" s="892"/>
      <c r="B73" s="892"/>
      <c r="C73" s="892"/>
      <c r="D73" s="892"/>
      <c r="E73" s="892"/>
      <c r="F73" s="892"/>
      <c r="G73" s="892"/>
      <c r="H73" s="892"/>
      <c r="I73" s="892"/>
      <c r="J73" s="892"/>
      <c r="K73" s="892"/>
      <c r="L73" s="892"/>
      <c r="M73" s="892"/>
      <c r="N73" s="892"/>
      <c r="O73" s="892"/>
      <c r="P73" s="892"/>
      <c r="Q73" s="892"/>
      <c r="R73" s="892"/>
      <c r="S73" s="892"/>
      <c r="T73" s="892"/>
      <c r="U73" s="892"/>
      <c r="V73" s="892"/>
      <c r="W73" s="892"/>
      <c r="X73" s="892"/>
      <c r="Y73" s="892"/>
      <c r="Z73" s="892"/>
    </row>
    <row r="74" spans="1:26" ht="21" customHeight="1">
      <c r="A74" s="892"/>
      <c r="B74" s="892"/>
      <c r="C74" s="892"/>
      <c r="D74" s="892"/>
      <c r="E74" s="892"/>
      <c r="F74" s="892"/>
      <c r="G74" s="892"/>
      <c r="H74" s="892"/>
      <c r="I74" s="892"/>
      <c r="J74" s="892"/>
      <c r="K74" s="892"/>
      <c r="L74" s="892"/>
      <c r="M74" s="892"/>
      <c r="N74" s="892"/>
      <c r="O74" s="892"/>
      <c r="P74" s="892"/>
      <c r="Q74" s="892"/>
      <c r="R74" s="892"/>
      <c r="S74" s="892"/>
      <c r="T74" s="892"/>
      <c r="U74" s="892"/>
      <c r="V74" s="892"/>
      <c r="W74" s="892"/>
      <c r="X74" s="892"/>
      <c r="Y74" s="892"/>
      <c r="Z74" s="892"/>
    </row>
    <row r="75" spans="1:26" ht="21" customHeight="1">
      <c r="A75" s="892"/>
      <c r="B75" s="892"/>
      <c r="C75" s="892"/>
      <c r="D75" s="892"/>
      <c r="E75" s="892"/>
      <c r="F75" s="892"/>
      <c r="G75" s="892"/>
      <c r="H75" s="892"/>
      <c r="I75" s="892"/>
      <c r="J75" s="892"/>
      <c r="K75" s="892"/>
      <c r="L75" s="892"/>
      <c r="M75" s="892"/>
      <c r="N75" s="892"/>
      <c r="O75" s="892"/>
      <c r="P75" s="892"/>
      <c r="Q75" s="892"/>
      <c r="R75" s="892"/>
      <c r="S75" s="892"/>
      <c r="T75" s="892"/>
      <c r="U75" s="892"/>
      <c r="V75" s="892"/>
      <c r="W75" s="892"/>
      <c r="X75" s="892"/>
      <c r="Y75" s="892"/>
      <c r="Z75" s="892"/>
    </row>
    <row r="76" spans="1:26" ht="21" customHeight="1">
      <c r="A76" s="892"/>
      <c r="B76" s="892"/>
      <c r="C76" s="892"/>
      <c r="D76" s="892"/>
      <c r="E76" s="892"/>
      <c r="F76" s="892"/>
      <c r="G76" s="892"/>
      <c r="H76" s="892"/>
      <c r="I76" s="892"/>
      <c r="J76" s="892"/>
      <c r="K76" s="892"/>
      <c r="L76" s="892"/>
      <c r="M76" s="892"/>
      <c r="N76" s="892"/>
      <c r="O76" s="892"/>
      <c r="P76" s="892"/>
      <c r="Q76" s="892"/>
      <c r="R76" s="892"/>
      <c r="S76" s="892"/>
      <c r="T76" s="892"/>
      <c r="U76" s="892"/>
      <c r="V76" s="892"/>
      <c r="W76" s="892"/>
      <c r="X76" s="892"/>
      <c r="Y76" s="892"/>
      <c r="Z76" s="892"/>
    </row>
    <row r="77" spans="1:26" ht="21" customHeight="1">
      <c r="A77" s="892"/>
      <c r="B77" s="892"/>
      <c r="C77" s="892"/>
      <c r="D77" s="892"/>
      <c r="E77" s="892"/>
      <c r="F77" s="892"/>
      <c r="G77" s="892"/>
      <c r="H77" s="892"/>
      <c r="I77" s="892"/>
      <c r="J77" s="892"/>
      <c r="K77" s="892"/>
      <c r="L77" s="892"/>
      <c r="M77" s="892"/>
      <c r="N77" s="892"/>
      <c r="O77" s="892"/>
      <c r="P77" s="892"/>
      <c r="Q77" s="892"/>
      <c r="R77" s="892"/>
      <c r="S77" s="892"/>
      <c r="T77" s="892"/>
      <c r="U77" s="892"/>
      <c r="V77" s="892"/>
      <c r="W77" s="892"/>
      <c r="X77" s="892"/>
      <c r="Y77" s="892"/>
      <c r="Z77" s="892"/>
    </row>
    <row r="78" spans="1:26" ht="21" customHeight="1">
      <c r="A78" s="892"/>
      <c r="B78" s="892"/>
      <c r="C78" s="892"/>
      <c r="D78" s="892"/>
      <c r="E78" s="892"/>
      <c r="F78" s="892"/>
      <c r="G78" s="892"/>
      <c r="H78" s="892"/>
      <c r="I78" s="892"/>
      <c r="J78" s="892"/>
      <c r="K78" s="892"/>
      <c r="L78" s="892"/>
      <c r="M78" s="892"/>
      <c r="N78" s="892"/>
      <c r="O78" s="892"/>
      <c r="P78" s="892"/>
      <c r="Q78" s="892"/>
      <c r="R78" s="892"/>
      <c r="S78" s="892"/>
      <c r="T78" s="892"/>
      <c r="U78" s="892"/>
      <c r="V78" s="892"/>
      <c r="W78" s="892"/>
      <c r="X78" s="892"/>
      <c r="Y78" s="892"/>
      <c r="Z78" s="892"/>
    </row>
    <row r="79" spans="1:26" ht="21" customHeight="1">
      <c r="A79" s="892"/>
      <c r="B79" s="892"/>
      <c r="C79" s="892"/>
      <c r="D79" s="892"/>
      <c r="E79" s="892"/>
      <c r="F79" s="892"/>
      <c r="G79" s="892"/>
      <c r="H79" s="892"/>
      <c r="I79" s="892"/>
      <c r="J79" s="892"/>
      <c r="K79" s="892"/>
      <c r="L79" s="892"/>
      <c r="M79" s="892"/>
      <c r="N79" s="892"/>
      <c r="O79" s="892"/>
      <c r="P79" s="892"/>
      <c r="Q79" s="892"/>
      <c r="R79" s="892"/>
      <c r="S79" s="892"/>
      <c r="T79" s="892"/>
      <c r="U79" s="892"/>
      <c r="V79" s="892"/>
      <c r="W79" s="892"/>
      <c r="X79" s="892"/>
      <c r="Y79" s="892"/>
      <c r="Z79" s="892"/>
    </row>
    <row r="80" spans="1:26" ht="21" customHeight="1">
      <c r="A80" s="892"/>
      <c r="B80" s="892"/>
      <c r="C80" s="892"/>
      <c r="D80" s="892"/>
      <c r="E80" s="892"/>
      <c r="F80" s="892"/>
      <c r="G80" s="892"/>
      <c r="H80" s="892"/>
      <c r="I80" s="892"/>
      <c r="J80" s="892"/>
      <c r="K80" s="892"/>
      <c r="L80" s="892"/>
      <c r="M80" s="892"/>
      <c r="N80" s="892"/>
      <c r="O80" s="892"/>
      <c r="P80" s="892"/>
      <c r="Q80" s="892"/>
      <c r="R80" s="892"/>
      <c r="S80" s="892"/>
      <c r="T80" s="892"/>
      <c r="U80" s="892"/>
      <c r="V80" s="892"/>
      <c r="W80" s="892"/>
      <c r="X80" s="892"/>
      <c r="Y80" s="892"/>
      <c r="Z80" s="892"/>
    </row>
    <row r="81" spans="1:26" ht="21" customHeight="1">
      <c r="A81" s="892"/>
      <c r="B81" s="892"/>
      <c r="C81" s="892"/>
      <c r="D81" s="892"/>
      <c r="E81" s="892"/>
      <c r="F81" s="892"/>
      <c r="G81" s="892"/>
      <c r="H81" s="892"/>
      <c r="I81" s="892"/>
      <c r="J81" s="892"/>
      <c r="K81" s="892"/>
      <c r="L81" s="892"/>
      <c r="M81" s="892"/>
      <c r="N81" s="892"/>
      <c r="O81" s="892"/>
      <c r="P81" s="892"/>
      <c r="Q81" s="892"/>
      <c r="R81" s="892"/>
      <c r="S81" s="892"/>
      <c r="T81" s="892"/>
      <c r="U81" s="892"/>
      <c r="V81" s="892"/>
      <c r="W81" s="892"/>
      <c r="X81" s="892"/>
      <c r="Y81" s="892"/>
      <c r="Z81" s="892"/>
    </row>
    <row r="82" spans="1:26" ht="21" customHeight="1">
      <c r="A82" s="892"/>
      <c r="B82" s="892"/>
      <c r="C82" s="892"/>
      <c r="D82" s="892"/>
      <c r="E82" s="892"/>
      <c r="F82" s="892"/>
      <c r="G82" s="892"/>
      <c r="H82" s="892"/>
      <c r="I82" s="892"/>
      <c r="J82" s="892"/>
      <c r="K82" s="892"/>
      <c r="L82" s="892"/>
      <c r="M82" s="892"/>
      <c r="N82" s="892"/>
      <c r="O82" s="892"/>
      <c r="P82" s="892"/>
      <c r="Q82" s="892"/>
      <c r="R82" s="892"/>
      <c r="S82" s="892"/>
      <c r="T82" s="892"/>
      <c r="U82" s="892"/>
      <c r="V82" s="892"/>
      <c r="W82" s="892"/>
      <c r="X82" s="892"/>
      <c r="Y82" s="892"/>
      <c r="Z82" s="892"/>
    </row>
    <row r="83" spans="1:26" ht="21" customHeight="1">
      <c r="A83" s="892"/>
      <c r="B83" s="892"/>
      <c r="C83" s="892"/>
      <c r="D83" s="892"/>
      <c r="E83" s="892"/>
      <c r="F83" s="892"/>
      <c r="G83" s="892"/>
      <c r="H83" s="892"/>
      <c r="I83" s="892"/>
      <c r="J83" s="892"/>
      <c r="K83" s="892"/>
      <c r="L83" s="892"/>
      <c r="M83" s="892"/>
      <c r="N83" s="892"/>
      <c r="O83" s="892"/>
      <c r="P83" s="892"/>
      <c r="Q83" s="892"/>
      <c r="R83" s="892"/>
      <c r="S83" s="892"/>
      <c r="T83" s="892"/>
      <c r="U83" s="892"/>
      <c r="V83" s="892"/>
      <c r="W83" s="892"/>
      <c r="X83" s="892"/>
      <c r="Y83" s="892"/>
      <c r="Z83" s="892"/>
    </row>
    <row r="84" spans="1:26" ht="21" customHeight="1">
      <c r="A84" s="892"/>
      <c r="B84" s="892"/>
      <c r="C84" s="892"/>
      <c r="D84" s="892"/>
      <c r="E84" s="892"/>
      <c r="F84" s="892"/>
      <c r="G84" s="892"/>
      <c r="H84" s="892"/>
      <c r="I84" s="892"/>
      <c r="J84" s="892"/>
      <c r="K84" s="892"/>
      <c r="L84" s="892"/>
      <c r="M84" s="892"/>
      <c r="N84" s="892"/>
      <c r="O84" s="892"/>
      <c r="P84" s="892"/>
      <c r="Q84" s="892"/>
      <c r="R84" s="892"/>
      <c r="S84" s="892"/>
      <c r="T84" s="892"/>
      <c r="U84" s="892"/>
      <c r="V84" s="892"/>
      <c r="W84" s="892"/>
      <c r="X84" s="892"/>
      <c r="Y84" s="892"/>
      <c r="Z84" s="892"/>
    </row>
    <row r="85" spans="1:26" ht="21" customHeight="1">
      <c r="A85" s="892"/>
      <c r="B85" s="892"/>
      <c r="C85" s="892"/>
      <c r="D85" s="892"/>
      <c r="E85" s="892"/>
      <c r="F85" s="892"/>
      <c r="G85" s="892"/>
      <c r="H85" s="892"/>
      <c r="I85" s="892"/>
      <c r="J85" s="892"/>
      <c r="K85" s="892"/>
      <c r="L85" s="892"/>
      <c r="M85" s="892"/>
      <c r="N85" s="892"/>
      <c r="O85" s="892"/>
      <c r="P85" s="892"/>
      <c r="Q85" s="892"/>
      <c r="R85" s="892"/>
      <c r="S85" s="892"/>
      <c r="T85" s="892"/>
      <c r="U85" s="892"/>
      <c r="V85" s="892"/>
      <c r="W85" s="892"/>
      <c r="X85" s="892"/>
      <c r="Y85" s="892"/>
      <c r="Z85" s="892"/>
    </row>
    <row r="86" spans="1:26" ht="21" customHeight="1">
      <c r="A86" s="892"/>
      <c r="B86" s="892"/>
      <c r="C86" s="892"/>
      <c r="D86" s="892"/>
      <c r="E86" s="892"/>
      <c r="F86" s="892"/>
      <c r="G86" s="892"/>
      <c r="H86" s="892"/>
      <c r="I86" s="892"/>
      <c r="J86" s="892"/>
      <c r="K86" s="892"/>
      <c r="L86" s="892"/>
      <c r="M86" s="892"/>
      <c r="N86" s="892"/>
      <c r="O86" s="892"/>
      <c r="P86" s="892"/>
      <c r="Q86" s="892"/>
      <c r="R86" s="892"/>
      <c r="S86" s="892"/>
      <c r="T86" s="892"/>
      <c r="U86" s="892"/>
      <c r="V86" s="892"/>
      <c r="W86" s="892"/>
      <c r="X86" s="892"/>
      <c r="Y86" s="892"/>
      <c r="Z86" s="892"/>
    </row>
    <row r="87" spans="1:26" ht="21" customHeight="1">
      <c r="A87" s="892"/>
      <c r="B87" s="892"/>
      <c r="C87" s="892"/>
      <c r="D87" s="892"/>
      <c r="E87" s="892"/>
      <c r="F87" s="892"/>
      <c r="G87" s="892"/>
      <c r="H87" s="892"/>
      <c r="I87" s="892"/>
      <c r="J87" s="892"/>
      <c r="K87" s="892"/>
      <c r="L87" s="892"/>
      <c r="M87" s="892"/>
      <c r="N87" s="892"/>
      <c r="O87" s="892"/>
      <c r="P87" s="892"/>
      <c r="Q87" s="892"/>
      <c r="R87" s="892"/>
      <c r="S87" s="892"/>
      <c r="T87" s="892"/>
      <c r="U87" s="892"/>
      <c r="V87" s="892"/>
      <c r="W87" s="892"/>
      <c r="X87" s="892"/>
      <c r="Y87" s="892"/>
      <c r="Z87" s="892"/>
    </row>
    <row r="88" spans="1:26" ht="21" customHeight="1">
      <c r="A88" s="892"/>
      <c r="B88" s="892"/>
      <c r="C88" s="892"/>
      <c r="D88" s="892"/>
      <c r="E88" s="892"/>
      <c r="F88" s="892"/>
      <c r="G88" s="892"/>
      <c r="H88" s="892"/>
      <c r="I88" s="892"/>
      <c r="J88" s="892"/>
      <c r="K88" s="892"/>
      <c r="L88" s="892"/>
      <c r="M88" s="892"/>
      <c r="N88" s="892"/>
      <c r="O88" s="892"/>
      <c r="P88" s="892"/>
      <c r="Q88" s="892"/>
      <c r="R88" s="892"/>
      <c r="S88" s="892"/>
      <c r="T88" s="892"/>
      <c r="U88" s="892"/>
      <c r="V88" s="892"/>
      <c r="W88" s="892"/>
      <c r="X88" s="892"/>
      <c r="Y88" s="892"/>
      <c r="Z88" s="892"/>
    </row>
    <row r="89" spans="1:26" ht="21" customHeight="1">
      <c r="A89" s="892"/>
      <c r="B89" s="892"/>
      <c r="C89" s="892"/>
      <c r="D89" s="892"/>
      <c r="E89" s="892"/>
      <c r="F89" s="892"/>
      <c r="G89" s="892"/>
      <c r="H89" s="892"/>
      <c r="I89" s="892"/>
      <c r="J89" s="892"/>
      <c r="K89" s="892"/>
      <c r="L89" s="892"/>
      <c r="M89" s="892"/>
      <c r="N89" s="892"/>
      <c r="O89" s="892"/>
      <c r="P89" s="892"/>
      <c r="Q89" s="892"/>
      <c r="R89" s="892"/>
      <c r="S89" s="892"/>
      <c r="T89" s="892"/>
      <c r="U89" s="892"/>
      <c r="V89" s="892"/>
      <c r="W89" s="892"/>
      <c r="X89" s="892"/>
      <c r="Y89" s="892"/>
      <c r="Z89" s="892"/>
    </row>
    <row r="90" spans="1:26" ht="21" customHeight="1">
      <c r="A90" s="892"/>
      <c r="B90" s="892"/>
      <c r="C90" s="892"/>
      <c r="D90" s="892"/>
      <c r="E90" s="892"/>
      <c r="F90" s="892"/>
      <c r="G90" s="892"/>
      <c r="H90" s="892"/>
      <c r="I90" s="892"/>
      <c r="J90" s="892"/>
      <c r="K90" s="892"/>
      <c r="L90" s="892"/>
      <c r="M90" s="892"/>
      <c r="N90" s="892"/>
      <c r="O90" s="892"/>
      <c r="P90" s="892"/>
      <c r="Q90" s="892"/>
      <c r="R90" s="892"/>
      <c r="S90" s="892"/>
      <c r="T90" s="892"/>
      <c r="U90" s="892"/>
      <c r="V90" s="892"/>
      <c r="W90" s="892"/>
      <c r="X90" s="892"/>
      <c r="Y90" s="892"/>
      <c r="Z90" s="892"/>
    </row>
    <row r="91" spans="1:26" ht="21" customHeight="1">
      <c r="A91" s="892"/>
      <c r="B91" s="892"/>
      <c r="C91" s="892"/>
      <c r="D91" s="892"/>
      <c r="E91" s="892"/>
      <c r="F91" s="892"/>
      <c r="G91" s="892"/>
      <c r="H91" s="892"/>
      <c r="I91" s="892"/>
      <c r="J91" s="892"/>
      <c r="K91" s="892"/>
      <c r="L91" s="892"/>
      <c r="M91" s="892"/>
      <c r="N91" s="892"/>
      <c r="O91" s="892"/>
      <c r="P91" s="892"/>
      <c r="Q91" s="892"/>
      <c r="R91" s="892"/>
      <c r="S91" s="892"/>
      <c r="T91" s="892"/>
      <c r="U91" s="892"/>
      <c r="V91" s="892"/>
      <c r="W91" s="892"/>
      <c r="X91" s="892"/>
      <c r="Y91" s="892"/>
      <c r="Z91" s="892"/>
    </row>
    <row r="92" spans="1:26" ht="21" customHeight="1">
      <c r="A92" s="892"/>
      <c r="B92" s="892"/>
      <c r="C92" s="892"/>
      <c r="D92" s="892"/>
      <c r="E92" s="892"/>
      <c r="F92" s="892"/>
      <c r="G92" s="892"/>
      <c r="H92" s="892"/>
      <c r="I92" s="892"/>
      <c r="J92" s="892"/>
      <c r="K92" s="892"/>
      <c r="L92" s="892"/>
      <c r="M92" s="892"/>
      <c r="N92" s="892"/>
      <c r="O92" s="892"/>
      <c r="P92" s="892"/>
      <c r="Q92" s="892"/>
      <c r="R92" s="892"/>
      <c r="S92" s="892"/>
      <c r="T92" s="892"/>
      <c r="U92" s="892"/>
      <c r="V92" s="892"/>
      <c r="W92" s="892"/>
      <c r="X92" s="892"/>
      <c r="Y92" s="892"/>
      <c r="Z92" s="892"/>
    </row>
    <row r="93" spans="1:26" ht="21" customHeight="1">
      <c r="A93" s="892"/>
      <c r="B93" s="892"/>
      <c r="C93" s="892"/>
      <c r="D93" s="892"/>
      <c r="E93" s="892"/>
      <c r="F93" s="892"/>
      <c r="G93" s="892"/>
      <c r="H93" s="892"/>
      <c r="I93" s="892"/>
      <c r="J93" s="892"/>
      <c r="K93" s="892"/>
      <c r="L93" s="892"/>
      <c r="M93" s="892"/>
      <c r="N93" s="892"/>
      <c r="O93" s="892"/>
      <c r="P93" s="892"/>
      <c r="Q93" s="892"/>
      <c r="R93" s="892"/>
      <c r="S93" s="892"/>
      <c r="T93" s="892"/>
      <c r="U93" s="892"/>
      <c r="V93" s="892"/>
      <c r="W93" s="892"/>
      <c r="X93" s="892"/>
      <c r="Y93" s="892"/>
      <c r="Z93" s="892"/>
    </row>
    <row r="94" spans="1:26" ht="21" customHeight="1">
      <c r="A94" s="892"/>
      <c r="B94" s="892"/>
      <c r="C94" s="892"/>
      <c r="D94" s="892"/>
      <c r="E94" s="892"/>
      <c r="F94" s="892"/>
      <c r="G94" s="892"/>
      <c r="H94" s="892"/>
      <c r="I94" s="892"/>
      <c r="J94" s="892"/>
      <c r="K94" s="892"/>
      <c r="L94" s="892"/>
      <c r="M94" s="892"/>
      <c r="N94" s="892"/>
      <c r="O94" s="892"/>
      <c r="P94" s="892"/>
      <c r="Q94" s="892"/>
      <c r="R94" s="892"/>
      <c r="S94" s="892"/>
      <c r="T94" s="892"/>
      <c r="U94" s="892"/>
      <c r="V94" s="892"/>
      <c r="W94" s="892"/>
      <c r="X94" s="892"/>
      <c r="Y94" s="892"/>
      <c r="Z94" s="892"/>
    </row>
    <row r="95" spans="1:26" ht="21" customHeight="1">
      <c r="A95" s="892"/>
      <c r="B95" s="892"/>
      <c r="C95" s="892"/>
      <c r="D95" s="892"/>
      <c r="E95" s="892"/>
      <c r="F95" s="892"/>
      <c r="G95" s="892"/>
      <c r="H95" s="892"/>
      <c r="I95" s="892"/>
      <c r="J95" s="892"/>
      <c r="K95" s="892"/>
      <c r="L95" s="892"/>
      <c r="M95" s="892"/>
      <c r="N95" s="892"/>
      <c r="O95" s="892"/>
      <c r="P95" s="892"/>
      <c r="Q95" s="892"/>
      <c r="R95" s="892"/>
      <c r="S95" s="892"/>
      <c r="T95" s="892"/>
      <c r="U95" s="892"/>
      <c r="V95" s="892"/>
      <c r="W95" s="892"/>
      <c r="X95" s="892"/>
      <c r="Y95" s="892"/>
      <c r="Z95" s="892"/>
    </row>
    <row r="96" spans="1:26" ht="21" customHeight="1">
      <c r="A96" s="892"/>
      <c r="B96" s="892"/>
      <c r="C96" s="892"/>
      <c r="D96" s="892"/>
      <c r="E96" s="892"/>
      <c r="F96" s="892"/>
      <c r="G96" s="892"/>
      <c r="H96" s="892"/>
      <c r="I96" s="892"/>
      <c r="J96" s="892"/>
      <c r="K96" s="892"/>
      <c r="L96" s="892"/>
      <c r="M96" s="892"/>
      <c r="N96" s="892"/>
      <c r="O96" s="892"/>
      <c r="P96" s="892"/>
      <c r="Q96" s="892"/>
      <c r="R96" s="892"/>
      <c r="S96" s="892"/>
      <c r="T96" s="892"/>
      <c r="U96" s="892"/>
      <c r="V96" s="892"/>
      <c r="W96" s="892"/>
      <c r="X96" s="892"/>
      <c r="Y96" s="892"/>
      <c r="Z96" s="892"/>
    </row>
    <row r="97" spans="1:26" ht="21" customHeight="1">
      <c r="A97" s="892"/>
      <c r="B97" s="892"/>
      <c r="C97" s="892"/>
      <c r="D97" s="892"/>
      <c r="E97" s="892"/>
      <c r="F97" s="892"/>
      <c r="G97" s="892"/>
      <c r="H97" s="892"/>
      <c r="I97" s="892"/>
      <c r="J97" s="892"/>
      <c r="K97" s="892"/>
      <c r="L97" s="892"/>
      <c r="M97" s="892"/>
      <c r="N97" s="892"/>
      <c r="O97" s="892"/>
      <c r="P97" s="892"/>
      <c r="Q97" s="892"/>
      <c r="R97" s="892"/>
      <c r="S97" s="892"/>
      <c r="T97" s="892"/>
      <c r="U97" s="892"/>
      <c r="V97" s="892"/>
      <c r="W97" s="892"/>
      <c r="X97" s="892"/>
      <c r="Y97" s="892"/>
      <c r="Z97" s="892"/>
    </row>
    <row r="98" spans="1:26" ht="21" customHeight="1">
      <c r="A98" s="892"/>
      <c r="B98" s="892"/>
      <c r="C98" s="892"/>
      <c r="D98" s="892"/>
      <c r="E98" s="892"/>
      <c r="F98" s="892"/>
      <c r="G98" s="892"/>
      <c r="H98" s="892"/>
      <c r="I98" s="892"/>
      <c r="J98" s="892"/>
      <c r="K98" s="892"/>
      <c r="L98" s="892"/>
      <c r="M98" s="892"/>
      <c r="N98" s="892"/>
      <c r="O98" s="892"/>
      <c r="P98" s="892"/>
      <c r="Q98" s="892"/>
      <c r="R98" s="892"/>
      <c r="S98" s="892"/>
      <c r="T98" s="892"/>
      <c r="U98" s="892"/>
      <c r="V98" s="892"/>
      <c r="W98" s="892"/>
      <c r="X98" s="892"/>
      <c r="Y98" s="892"/>
      <c r="Z98" s="892"/>
    </row>
    <row r="99" spans="1:26" ht="21" customHeight="1">
      <c r="A99" s="892"/>
      <c r="B99" s="892"/>
      <c r="C99" s="892"/>
      <c r="D99" s="892"/>
      <c r="E99" s="892"/>
      <c r="F99" s="892"/>
      <c r="G99" s="892"/>
      <c r="H99" s="892"/>
      <c r="I99" s="892"/>
      <c r="J99" s="892"/>
      <c r="K99" s="892"/>
      <c r="L99" s="892"/>
      <c r="M99" s="892"/>
      <c r="N99" s="892"/>
      <c r="O99" s="892"/>
      <c r="P99" s="892"/>
      <c r="Q99" s="892"/>
      <c r="R99" s="892"/>
      <c r="S99" s="892"/>
      <c r="T99" s="892"/>
      <c r="U99" s="892"/>
      <c r="V99" s="892"/>
      <c r="W99" s="892"/>
      <c r="X99" s="892"/>
      <c r="Y99" s="892"/>
      <c r="Z99" s="892"/>
    </row>
    <row r="100" spans="1:26" ht="21" customHeight="1">
      <c r="A100" s="892"/>
      <c r="B100" s="892"/>
      <c r="C100" s="892"/>
      <c r="D100" s="892"/>
      <c r="E100" s="892"/>
      <c r="F100" s="892"/>
      <c r="G100" s="892"/>
      <c r="H100" s="892"/>
      <c r="I100" s="892"/>
      <c r="J100" s="892"/>
      <c r="K100" s="892"/>
      <c r="L100" s="892"/>
      <c r="M100" s="892"/>
      <c r="N100" s="892"/>
      <c r="O100" s="892"/>
      <c r="P100" s="892"/>
      <c r="Q100" s="892"/>
      <c r="R100" s="892"/>
      <c r="S100" s="892"/>
      <c r="T100" s="892"/>
      <c r="U100" s="892"/>
      <c r="V100" s="892"/>
      <c r="W100" s="892"/>
      <c r="X100" s="892"/>
      <c r="Y100" s="892"/>
      <c r="Z100" s="892"/>
    </row>
    <row r="101" spans="1:26" ht="21" customHeight="1">
      <c r="A101" s="892"/>
      <c r="B101" s="892"/>
      <c r="C101" s="892"/>
      <c r="D101" s="892"/>
      <c r="E101" s="892"/>
      <c r="F101" s="892"/>
      <c r="G101" s="892"/>
      <c r="H101" s="892"/>
      <c r="I101" s="892"/>
      <c r="J101" s="892"/>
      <c r="K101" s="892"/>
      <c r="L101" s="892"/>
      <c r="M101" s="892"/>
      <c r="N101" s="892"/>
      <c r="O101" s="892"/>
      <c r="P101" s="892"/>
      <c r="Q101" s="892"/>
      <c r="R101" s="892"/>
      <c r="S101" s="892"/>
      <c r="T101" s="892"/>
      <c r="U101" s="892"/>
      <c r="V101" s="892"/>
      <c r="W101" s="892"/>
      <c r="X101" s="892"/>
      <c r="Y101" s="892"/>
      <c r="Z101" s="892"/>
    </row>
    <row r="102" spans="1:26" ht="21" customHeight="1">
      <c r="A102" s="892"/>
      <c r="B102" s="892"/>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row>
    <row r="103" spans="1:26" ht="21" customHeight="1">
      <c r="A103" s="892"/>
      <c r="B103" s="892"/>
      <c r="C103" s="892"/>
      <c r="D103" s="892"/>
      <c r="E103" s="892"/>
      <c r="F103" s="892"/>
      <c r="G103" s="892"/>
      <c r="H103" s="892"/>
      <c r="I103" s="892"/>
      <c r="J103" s="892"/>
      <c r="K103" s="892"/>
      <c r="L103" s="892"/>
      <c r="M103" s="892"/>
      <c r="N103" s="892"/>
      <c r="O103" s="892"/>
      <c r="P103" s="892"/>
      <c r="Q103" s="892"/>
      <c r="R103" s="892"/>
      <c r="S103" s="892"/>
      <c r="T103" s="892"/>
      <c r="U103" s="892"/>
      <c r="V103" s="892"/>
      <c r="W103" s="892"/>
      <c r="X103" s="892"/>
      <c r="Y103" s="892"/>
      <c r="Z103" s="892"/>
    </row>
    <row r="104" spans="1:26" ht="21" customHeight="1">
      <c r="A104" s="892"/>
      <c r="B104" s="892"/>
      <c r="C104" s="892"/>
      <c r="D104" s="892"/>
      <c r="E104" s="892"/>
      <c r="F104" s="892"/>
      <c r="G104" s="892"/>
      <c r="H104" s="892"/>
      <c r="I104" s="892"/>
      <c r="J104" s="892"/>
      <c r="K104" s="892"/>
      <c r="L104" s="892"/>
      <c r="M104" s="892"/>
      <c r="N104" s="892"/>
      <c r="O104" s="892"/>
      <c r="P104" s="892"/>
      <c r="Q104" s="892"/>
      <c r="R104" s="892"/>
      <c r="S104" s="892"/>
      <c r="T104" s="892"/>
      <c r="U104" s="892"/>
      <c r="V104" s="892"/>
      <c r="W104" s="892"/>
      <c r="X104" s="892"/>
      <c r="Y104" s="892"/>
      <c r="Z104" s="892"/>
    </row>
    <row r="105" spans="1:26" ht="21" customHeight="1">
      <c r="A105" s="892"/>
      <c r="B105" s="892"/>
      <c r="C105" s="892"/>
      <c r="D105" s="892"/>
      <c r="E105" s="892"/>
      <c r="F105" s="892"/>
      <c r="G105" s="892"/>
      <c r="H105" s="892"/>
      <c r="I105" s="892"/>
      <c r="J105" s="892"/>
      <c r="K105" s="892"/>
      <c r="L105" s="892"/>
      <c r="M105" s="892"/>
      <c r="N105" s="892"/>
      <c r="O105" s="892"/>
      <c r="P105" s="892"/>
      <c r="Q105" s="892"/>
      <c r="R105" s="892"/>
      <c r="S105" s="892"/>
      <c r="T105" s="892"/>
      <c r="U105" s="892"/>
      <c r="V105" s="892"/>
      <c r="W105" s="892"/>
      <c r="X105" s="892"/>
      <c r="Y105" s="892"/>
      <c r="Z105" s="892"/>
    </row>
    <row r="106" spans="1:26" ht="21" customHeight="1">
      <c r="A106" s="892"/>
      <c r="B106" s="892"/>
      <c r="C106" s="892"/>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row>
    <row r="107" spans="1:26" ht="21" customHeight="1">
      <c r="A107" s="892"/>
      <c r="B107" s="892"/>
      <c r="C107" s="892"/>
      <c r="D107" s="892"/>
      <c r="E107" s="892"/>
      <c r="F107" s="892"/>
      <c r="G107" s="892"/>
      <c r="H107" s="892"/>
      <c r="I107" s="892"/>
      <c r="J107" s="892"/>
      <c r="K107" s="892"/>
      <c r="L107" s="892"/>
      <c r="M107" s="892"/>
      <c r="N107" s="892"/>
      <c r="O107" s="892"/>
      <c r="P107" s="892"/>
      <c r="Q107" s="892"/>
      <c r="R107" s="892"/>
      <c r="S107" s="892"/>
      <c r="T107" s="892"/>
      <c r="U107" s="892"/>
      <c r="V107" s="892"/>
      <c r="W107" s="892"/>
      <c r="X107" s="892"/>
      <c r="Y107" s="892"/>
      <c r="Z107" s="892"/>
    </row>
    <row r="108" spans="1:26" ht="21" customHeight="1">
      <c r="A108" s="892"/>
      <c r="B108" s="892"/>
      <c r="C108" s="892"/>
      <c r="D108" s="892"/>
      <c r="E108" s="892"/>
      <c r="F108" s="892"/>
      <c r="G108" s="892"/>
      <c r="H108" s="892"/>
      <c r="I108" s="892"/>
      <c r="J108" s="892"/>
      <c r="K108" s="892"/>
      <c r="L108" s="892"/>
      <c r="M108" s="892"/>
      <c r="N108" s="892"/>
      <c r="O108" s="892"/>
      <c r="P108" s="892"/>
      <c r="Q108" s="892"/>
      <c r="R108" s="892"/>
      <c r="S108" s="892"/>
      <c r="T108" s="892"/>
      <c r="U108" s="892"/>
      <c r="V108" s="892"/>
      <c r="W108" s="892"/>
      <c r="X108" s="892"/>
      <c r="Y108" s="892"/>
      <c r="Z108" s="892"/>
    </row>
    <row r="109" spans="1:26" ht="21" customHeight="1">
      <c r="A109" s="892"/>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row>
    <row r="110" spans="1:26" ht="21" customHeight="1">
      <c r="A110" s="892"/>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2"/>
    </row>
    <row r="111" spans="1:26" ht="21" customHeight="1">
      <c r="A111" s="892"/>
      <c r="B111" s="892"/>
      <c r="C111" s="892"/>
      <c r="D111" s="892"/>
      <c r="E111" s="892"/>
      <c r="F111" s="892"/>
      <c r="G111" s="892"/>
      <c r="H111" s="892"/>
      <c r="I111" s="892"/>
      <c r="J111" s="892"/>
      <c r="K111" s="892"/>
      <c r="L111" s="892"/>
      <c r="M111" s="892"/>
      <c r="N111" s="892"/>
      <c r="O111" s="892"/>
      <c r="P111" s="892"/>
      <c r="Q111" s="892"/>
      <c r="R111" s="892"/>
      <c r="S111" s="892"/>
      <c r="T111" s="892"/>
      <c r="U111" s="892"/>
      <c r="V111" s="892"/>
      <c r="W111" s="892"/>
      <c r="X111" s="892"/>
      <c r="Y111" s="892"/>
      <c r="Z111" s="892"/>
    </row>
    <row r="112" spans="1:26" ht="21" customHeight="1">
      <c r="A112" s="892"/>
      <c r="B112" s="892"/>
      <c r="C112" s="892"/>
      <c r="D112" s="892"/>
      <c r="E112" s="892"/>
      <c r="F112" s="892"/>
      <c r="G112" s="892"/>
      <c r="H112" s="892"/>
      <c r="I112" s="892"/>
      <c r="J112" s="892"/>
      <c r="K112" s="892"/>
      <c r="L112" s="892"/>
      <c r="M112" s="892"/>
      <c r="N112" s="892"/>
      <c r="O112" s="892"/>
      <c r="P112" s="892"/>
      <c r="Q112" s="892"/>
      <c r="R112" s="892"/>
      <c r="S112" s="892"/>
      <c r="T112" s="892"/>
      <c r="U112" s="892"/>
      <c r="V112" s="892"/>
      <c r="W112" s="892"/>
      <c r="X112" s="892"/>
      <c r="Y112" s="892"/>
      <c r="Z112" s="892"/>
    </row>
    <row r="113" spans="1:26" ht="21" customHeight="1">
      <c r="A113" s="892"/>
      <c r="B113" s="892"/>
      <c r="C113" s="892"/>
      <c r="D113" s="892"/>
      <c r="E113" s="892"/>
      <c r="F113" s="892"/>
      <c r="G113" s="892"/>
      <c r="H113" s="892"/>
      <c r="I113" s="892"/>
      <c r="J113" s="892"/>
      <c r="K113" s="892"/>
      <c r="L113" s="892"/>
      <c r="M113" s="892"/>
      <c r="N113" s="892"/>
      <c r="O113" s="892"/>
      <c r="P113" s="892"/>
      <c r="Q113" s="892"/>
      <c r="R113" s="892"/>
      <c r="S113" s="892"/>
      <c r="T113" s="892"/>
      <c r="U113" s="892"/>
      <c r="V113" s="892"/>
      <c r="W113" s="892"/>
      <c r="X113" s="892"/>
      <c r="Y113" s="892"/>
      <c r="Z113" s="892"/>
    </row>
    <row r="114" spans="1:26" ht="21" customHeight="1">
      <c r="A114" s="892"/>
      <c r="B114" s="892"/>
      <c r="C114" s="892"/>
      <c r="D114" s="892"/>
      <c r="E114" s="892"/>
      <c r="F114" s="892"/>
      <c r="G114" s="892"/>
      <c r="H114" s="892"/>
      <c r="I114" s="892"/>
      <c r="J114" s="892"/>
      <c r="K114" s="892"/>
      <c r="L114" s="892"/>
      <c r="M114" s="892"/>
      <c r="N114" s="892"/>
      <c r="O114" s="892"/>
      <c r="P114" s="892"/>
      <c r="Q114" s="892"/>
      <c r="R114" s="892"/>
      <c r="S114" s="892"/>
      <c r="T114" s="892"/>
      <c r="U114" s="892"/>
      <c r="V114" s="892"/>
      <c r="W114" s="892"/>
      <c r="X114" s="892"/>
      <c r="Y114" s="892"/>
      <c r="Z114" s="892"/>
    </row>
    <row r="115" spans="1:26" ht="21" customHeight="1">
      <c r="A115" s="892"/>
      <c r="B115" s="892"/>
      <c r="C115" s="892"/>
      <c r="D115" s="892"/>
      <c r="E115" s="892"/>
      <c r="F115" s="892"/>
      <c r="G115" s="892"/>
      <c r="H115" s="892"/>
      <c r="I115" s="892"/>
      <c r="J115" s="892"/>
      <c r="K115" s="892"/>
      <c r="L115" s="892"/>
      <c r="M115" s="892"/>
      <c r="N115" s="892"/>
      <c r="O115" s="892"/>
      <c r="P115" s="892"/>
      <c r="Q115" s="892"/>
      <c r="R115" s="892"/>
      <c r="S115" s="892"/>
      <c r="T115" s="892"/>
      <c r="U115" s="892"/>
      <c r="V115" s="892"/>
      <c r="W115" s="892"/>
      <c r="X115" s="892"/>
      <c r="Y115" s="892"/>
      <c r="Z115" s="892"/>
    </row>
    <row r="116" spans="1:26" ht="21" customHeight="1">
      <c r="A116" s="892"/>
      <c r="B116" s="892"/>
      <c r="C116" s="892"/>
      <c r="D116" s="892"/>
      <c r="E116" s="892"/>
      <c r="F116" s="892"/>
      <c r="G116" s="892"/>
      <c r="H116" s="892"/>
      <c r="I116" s="892"/>
      <c r="J116" s="892"/>
      <c r="K116" s="892"/>
      <c r="L116" s="892"/>
      <c r="M116" s="892"/>
      <c r="N116" s="892"/>
      <c r="O116" s="892"/>
      <c r="P116" s="892"/>
      <c r="Q116" s="892"/>
      <c r="R116" s="892"/>
      <c r="S116" s="892"/>
      <c r="T116" s="892"/>
      <c r="U116" s="892"/>
      <c r="V116" s="892"/>
      <c r="W116" s="892"/>
      <c r="X116" s="892"/>
      <c r="Y116" s="892"/>
      <c r="Z116" s="892"/>
    </row>
    <row r="117" spans="1:26" ht="21" customHeight="1">
      <c r="A117" s="892"/>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892"/>
      <c r="Z117" s="892"/>
    </row>
    <row r="118" spans="1:26" ht="21" customHeight="1">
      <c r="A118" s="892"/>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2"/>
    </row>
    <row r="119" spans="1:26" ht="21" customHeight="1">
      <c r="A119" s="892"/>
      <c r="B119" s="892"/>
      <c r="C119" s="892"/>
      <c r="D119" s="892"/>
      <c r="E119" s="892"/>
      <c r="F119" s="892"/>
      <c r="G119" s="892"/>
      <c r="H119" s="892"/>
      <c r="I119" s="892"/>
      <c r="J119" s="892"/>
      <c r="K119" s="892"/>
      <c r="L119" s="892"/>
      <c r="M119" s="892"/>
      <c r="N119" s="892"/>
      <c r="O119" s="892"/>
      <c r="P119" s="892"/>
      <c r="Q119" s="892"/>
      <c r="R119" s="892"/>
      <c r="S119" s="892"/>
      <c r="T119" s="892"/>
      <c r="U119" s="892"/>
      <c r="V119" s="892"/>
      <c r="W119" s="892"/>
      <c r="X119" s="892"/>
      <c r="Y119" s="892"/>
      <c r="Z119" s="892"/>
    </row>
    <row r="120" spans="1:26" ht="21" customHeight="1">
      <c r="A120" s="892"/>
      <c r="B120" s="892"/>
      <c r="C120" s="892"/>
      <c r="D120" s="892"/>
      <c r="E120" s="892"/>
      <c r="F120" s="892"/>
      <c r="G120" s="892"/>
      <c r="H120" s="892"/>
      <c r="I120" s="892"/>
      <c r="J120" s="892"/>
      <c r="K120" s="892"/>
      <c r="L120" s="892"/>
      <c r="M120" s="892"/>
      <c r="N120" s="892"/>
      <c r="O120" s="892"/>
      <c r="P120" s="892"/>
      <c r="Q120" s="892"/>
      <c r="R120" s="892"/>
      <c r="S120" s="892"/>
      <c r="T120" s="892"/>
      <c r="U120" s="892"/>
      <c r="V120" s="892"/>
      <c r="W120" s="892"/>
      <c r="X120" s="892"/>
      <c r="Y120" s="892"/>
      <c r="Z120" s="892"/>
    </row>
    <row r="121" spans="1:26" ht="21" customHeight="1">
      <c r="A121" s="892"/>
      <c r="B121" s="892"/>
      <c r="C121" s="892"/>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2"/>
    </row>
    <row r="122" spans="1:26" ht="21" customHeight="1">
      <c r="A122" s="892"/>
      <c r="B122" s="892"/>
      <c r="C122" s="892"/>
      <c r="D122" s="892"/>
      <c r="E122" s="892"/>
      <c r="F122" s="892"/>
      <c r="G122" s="892"/>
      <c r="H122" s="892"/>
      <c r="I122" s="892"/>
      <c r="J122" s="892"/>
      <c r="K122" s="892"/>
      <c r="L122" s="892"/>
      <c r="M122" s="892"/>
      <c r="N122" s="892"/>
      <c r="O122" s="892"/>
      <c r="P122" s="892"/>
      <c r="Q122" s="892"/>
      <c r="R122" s="892"/>
      <c r="S122" s="892"/>
      <c r="T122" s="892"/>
      <c r="U122" s="892"/>
      <c r="V122" s="892"/>
      <c r="W122" s="892"/>
      <c r="X122" s="892"/>
      <c r="Y122" s="892"/>
      <c r="Z122" s="892"/>
    </row>
    <row r="123" spans="1:26" ht="21" customHeight="1">
      <c r="A123" s="892"/>
      <c r="B123" s="892"/>
      <c r="C123" s="892"/>
      <c r="D123" s="892"/>
      <c r="E123" s="892"/>
      <c r="F123" s="892"/>
      <c r="G123" s="892"/>
      <c r="H123" s="892"/>
      <c r="I123" s="892"/>
      <c r="J123" s="892"/>
      <c r="K123" s="892"/>
      <c r="L123" s="892"/>
      <c r="M123" s="892"/>
      <c r="N123" s="892"/>
      <c r="O123" s="892"/>
      <c r="P123" s="892"/>
      <c r="Q123" s="892"/>
      <c r="R123" s="892"/>
      <c r="S123" s="892"/>
      <c r="T123" s="892"/>
      <c r="U123" s="892"/>
      <c r="V123" s="892"/>
      <c r="W123" s="892"/>
      <c r="X123" s="892"/>
      <c r="Y123" s="892"/>
      <c r="Z123" s="892"/>
    </row>
    <row r="124" spans="1:26" ht="21" customHeight="1">
      <c r="A124" s="892"/>
      <c r="B124" s="892"/>
      <c r="C124" s="892"/>
      <c r="D124" s="892"/>
      <c r="E124" s="892"/>
      <c r="F124" s="892"/>
      <c r="G124" s="892"/>
      <c r="H124" s="892"/>
      <c r="I124" s="892"/>
      <c r="J124" s="892"/>
      <c r="K124" s="892"/>
      <c r="L124" s="892"/>
      <c r="M124" s="892"/>
      <c r="N124" s="892"/>
      <c r="O124" s="892"/>
      <c r="P124" s="892"/>
      <c r="Q124" s="892"/>
      <c r="R124" s="892"/>
      <c r="S124" s="892"/>
      <c r="T124" s="892"/>
      <c r="U124" s="892"/>
      <c r="V124" s="892"/>
      <c r="W124" s="892"/>
      <c r="X124" s="892"/>
      <c r="Y124" s="892"/>
      <c r="Z124" s="892"/>
    </row>
    <row r="125" spans="1:26" ht="21" customHeight="1">
      <c r="A125" s="892"/>
      <c r="B125" s="892"/>
      <c r="C125" s="892"/>
      <c r="D125" s="892"/>
      <c r="E125" s="892"/>
      <c r="F125" s="892"/>
      <c r="G125" s="892"/>
      <c r="H125" s="892"/>
      <c r="I125" s="892"/>
      <c r="J125" s="892"/>
      <c r="K125" s="892"/>
      <c r="L125" s="892"/>
      <c r="M125" s="892"/>
      <c r="N125" s="892"/>
      <c r="O125" s="892"/>
      <c r="P125" s="892"/>
      <c r="Q125" s="892"/>
      <c r="R125" s="892"/>
      <c r="S125" s="892"/>
      <c r="T125" s="892"/>
      <c r="U125" s="892"/>
      <c r="V125" s="892"/>
      <c r="W125" s="892"/>
      <c r="X125" s="892"/>
      <c r="Y125" s="892"/>
      <c r="Z125" s="892"/>
    </row>
    <row r="126" spans="1:26" ht="21" customHeight="1">
      <c r="A126" s="892"/>
      <c r="B126" s="892"/>
      <c r="C126" s="892"/>
      <c r="D126" s="892"/>
      <c r="E126" s="892"/>
      <c r="F126" s="892"/>
      <c r="G126" s="892"/>
      <c r="H126" s="892"/>
      <c r="I126" s="892"/>
      <c r="J126" s="892"/>
      <c r="K126" s="892"/>
      <c r="L126" s="892"/>
      <c r="M126" s="892"/>
      <c r="N126" s="892"/>
      <c r="O126" s="892"/>
      <c r="P126" s="892"/>
      <c r="Q126" s="892"/>
      <c r="R126" s="892"/>
      <c r="S126" s="892"/>
      <c r="T126" s="892"/>
      <c r="U126" s="892"/>
      <c r="V126" s="892"/>
      <c r="W126" s="892"/>
      <c r="X126" s="892"/>
      <c r="Y126" s="892"/>
      <c r="Z126" s="892"/>
    </row>
    <row r="127" spans="1:26" ht="21" customHeight="1">
      <c r="A127" s="892"/>
      <c r="B127" s="892"/>
      <c r="C127" s="892"/>
      <c r="D127" s="892"/>
      <c r="E127" s="892"/>
      <c r="F127" s="892"/>
      <c r="G127" s="892"/>
      <c r="H127" s="892"/>
      <c r="I127" s="892"/>
      <c r="J127" s="892"/>
      <c r="K127" s="892"/>
      <c r="L127" s="892"/>
      <c r="M127" s="892"/>
      <c r="N127" s="892"/>
      <c r="O127" s="892"/>
      <c r="P127" s="892"/>
      <c r="Q127" s="892"/>
      <c r="R127" s="892"/>
      <c r="S127" s="892"/>
      <c r="T127" s="892"/>
      <c r="U127" s="892"/>
      <c r="V127" s="892"/>
      <c r="W127" s="892"/>
      <c r="X127" s="892"/>
      <c r="Y127" s="892"/>
      <c r="Z127" s="892"/>
    </row>
    <row r="128" spans="1:26" ht="21" customHeight="1">
      <c r="A128" s="892"/>
      <c r="B128" s="892"/>
      <c r="C128" s="892"/>
      <c r="D128" s="892"/>
      <c r="E128" s="892"/>
      <c r="F128" s="892"/>
      <c r="G128" s="892"/>
      <c r="H128" s="892"/>
      <c r="I128" s="892"/>
      <c r="J128" s="892"/>
      <c r="K128" s="892"/>
      <c r="L128" s="892"/>
      <c r="M128" s="892"/>
      <c r="N128" s="892"/>
      <c r="O128" s="892"/>
      <c r="P128" s="892"/>
      <c r="Q128" s="892"/>
      <c r="R128" s="892"/>
      <c r="S128" s="892"/>
      <c r="T128" s="892"/>
      <c r="U128" s="892"/>
      <c r="V128" s="892"/>
      <c r="W128" s="892"/>
      <c r="X128" s="892"/>
      <c r="Y128" s="892"/>
      <c r="Z128" s="892"/>
    </row>
    <row r="129" spans="1:26" ht="21" customHeight="1">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row>
    <row r="130" spans="1:26" ht="21" customHeight="1">
      <c r="A130" s="892"/>
      <c r="B130" s="892"/>
      <c r="C130" s="892"/>
      <c r="D130" s="892"/>
      <c r="E130" s="892"/>
      <c r="F130" s="892"/>
      <c r="G130" s="892"/>
      <c r="H130" s="892"/>
      <c r="I130" s="892"/>
      <c r="J130" s="892"/>
      <c r="K130" s="892"/>
      <c r="L130" s="892"/>
      <c r="M130" s="892"/>
      <c r="N130" s="892"/>
      <c r="O130" s="892"/>
      <c r="P130" s="892"/>
      <c r="Q130" s="892"/>
      <c r="R130" s="892"/>
      <c r="S130" s="892"/>
      <c r="T130" s="892"/>
      <c r="U130" s="892"/>
      <c r="V130" s="892"/>
      <c r="W130" s="892"/>
      <c r="X130" s="892"/>
      <c r="Y130" s="892"/>
      <c r="Z130" s="892"/>
    </row>
    <row r="131" spans="1:26" ht="21" customHeight="1">
      <c r="A131" s="892"/>
      <c r="B131" s="892"/>
      <c r="C131" s="892"/>
      <c r="D131" s="892"/>
      <c r="E131" s="892"/>
      <c r="F131" s="892"/>
      <c r="G131" s="892"/>
      <c r="H131" s="892"/>
      <c r="I131" s="892"/>
      <c r="J131" s="892"/>
      <c r="K131" s="892"/>
      <c r="L131" s="892"/>
      <c r="M131" s="892"/>
      <c r="N131" s="892"/>
      <c r="O131" s="892"/>
      <c r="P131" s="892"/>
      <c r="Q131" s="892"/>
      <c r="R131" s="892"/>
      <c r="S131" s="892"/>
      <c r="T131" s="892"/>
      <c r="U131" s="892"/>
      <c r="V131" s="892"/>
      <c r="W131" s="892"/>
      <c r="X131" s="892"/>
      <c r="Y131" s="892"/>
      <c r="Z131" s="892"/>
    </row>
    <row r="132" spans="1:26" ht="21" customHeight="1">
      <c r="A132" s="892"/>
      <c r="B132" s="892"/>
      <c r="C132" s="892"/>
      <c r="D132" s="892"/>
      <c r="E132" s="892"/>
      <c r="F132" s="892"/>
      <c r="G132" s="892"/>
      <c r="H132" s="892"/>
      <c r="I132" s="892"/>
      <c r="J132" s="892"/>
      <c r="K132" s="892"/>
      <c r="L132" s="892"/>
      <c r="M132" s="892"/>
      <c r="N132" s="892"/>
      <c r="O132" s="892"/>
      <c r="P132" s="892"/>
      <c r="Q132" s="892"/>
      <c r="R132" s="892"/>
      <c r="S132" s="892"/>
      <c r="T132" s="892"/>
      <c r="U132" s="892"/>
      <c r="V132" s="892"/>
      <c r="W132" s="892"/>
      <c r="X132" s="892"/>
      <c r="Y132" s="892"/>
      <c r="Z132" s="892"/>
    </row>
    <row r="133" spans="1:26" ht="21" customHeight="1">
      <c r="A133" s="892"/>
      <c r="B133" s="892"/>
      <c r="C133" s="892"/>
      <c r="D133" s="892"/>
      <c r="E133" s="892"/>
      <c r="F133" s="892"/>
      <c r="G133" s="892"/>
      <c r="H133" s="892"/>
      <c r="I133" s="892"/>
      <c r="J133" s="892"/>
      <c r="K133" s="892"/>
      <c r="L133" s="892"/>
      <c r="M133" s="892"/>
      <c r="N133" s="892"/>
      <c r="O133" s="892"/>
      <c r="P133" s="892"/>
      <c r="Q133" s="892"/>
      <c r="R133" s="892"/>
      <c r="S133" s="892"/>
      <c r="T133" s="892"/>
      <c r="U133" s="892"/>
      <c r="V133" s="892"/>
      <c r="W133" s="892"/>
      <c r="X133" s="892"/>
      <c r="Y133" s="892"/>
      <c r="Z133" s="892"/>
    </row>
    <row r="134" spans="1:26" ht="21" customHeight="1">
      <c r="A134" s="892"/>
      <c r="B134" s="892"/>
      <c r="C134" s="892"/>
      <c r="D134" s="892"/>
      <c r="E134" s="892"/>
      <c r="F134" s="892"/>
      <c r="G134" s="892"/>
      <c r="H134" s="892"/>
      <c r="I134" s="892"/>
      <c r="J134" s="892"/>
      <c r="K134" s="892"/>
      <c r="L134" s="892"/>
      <c r="M134" s="892"/>
      <c r="N134" s="892"/>
      <c r="O134" s="892"/>
      <c r="P134" s="892"/>
      <c r="Q134" s="892"/>
      <c r="R134" s="892"/>
      <c r="S134" s="892"/>
      <c r="T134" s="892"/>
      <c r="U134" s="892"/>
      <c r="V134" s="892"/>
      <c r="W134" s="892"/>
      <c r="X134" s="892"/>
      <c r="Y134" s="892"/>
      <c r="Z134" s="892"/>
    </row>
    <row r="135" spans="1:26" ht="21" customHeight="1">
      <c r="A135" s="892"/>
      <c r="B135" s="892"/>
      <c r="C135" s="892"/>
      <c r="D135" s="892"/>
      <c r="E135" s="892"/>
      <c r="F135" s="892"/>
      <c r="G135" s="892"/>
      <c r="H135" s="892"/>
      <c r="I135" s="892"/>
      <c r="J135" s="892"/>
      <c r="K135" s="892"/>
      <c r="L135" s="892"/>
      <c r="M135" s="892"/>
      <c r="N135" s="892"/>
      <c r="O135" s="892"/>
      <c r="P135" s="892"/>
      <c r="Q135" s="892"/>
      <c r="R135" s="892"/>
      <c r="S135" s="892"/>
      <c r="T135" s="892"/>
      <c r="U135" s="892"/>
      <c r="V135" s="892"/>
      <c r="W135" s="892"/>
      <c r="X135" s="892"/>
      <c r="Y135" s="892"/>
      <c r="Z135" s="892"/>
    </row>
    <row r="136" spans="1:26" ht="21" customHeight="1">
      <c r="A136" s="892"/>
      <c r="B136" s="892"/>
      <c r="C136" s="892"/>
      <c r="D136" s="892"/>
      <c r="E136" s="892"/>
      <c r="F136" s="892"/>
      <c r="G136" s="892"/>
      <c r="H136" s="892"/>
      <c r="I136" s="892"/>
      <c r="J136" s="892"/>
      <c r="K136" s="892"/>
      <c r="L136" s="892"/>
      <c r="M136" s="892"/>
      <c r="N136" s="892"/>
      <c r="O136" s="892"/>
      <c r="P136" s="892"/>
      <c r="Q136" s="892"/>
      <c r="R136" s="892"/>
      <c r="S136" s="892"/>
      <c r="T136" s="892"/>
      <c r="U136" s="892"/>
      <c r="V136" s="892"/>
      <c r="W136" s="892"/>
      <c r="X136" s="892"/>
      <c r="Y136" s="892"/>
      <c r="Z136" s="892"/>
    </row>
    <row r="137" spans="1:26" ht="21" customHeight="1">
      <c r="A137" s="892"/>
      <c r="B137" s="892"/>
      <c r="C137" s="892"/>
      <c r="D137" s="892"/>
      <c r="E137" s="892"/>
      <c r="F137" s="892"/>
      <c r="G137" s="892"/>
      <c r="H137" s="892"/>
      <c r="I137" s="892"/>
      <c r="J137" s="892"/>
      <c r="K137" s="892"/>
      <c r="L137" s="892"/>
      <c r="M137" s="892"/>
      <c r="N137" s="892"/>
      <c r="O137" s="892"/>
      <c r="P137" s="892"/>
      <c r="Q137" s="892"/>
      <c r="R137" s="892"/>
      <c r="S137" s="892"/>
      <c r="T137" s="892"/>
      <c r="U137" s="892"/>
      <c r="V137" s="892"/>
      <c r="W137" s="892"/>
      <c r="X137" s="892"/>
      <c r="Y137" s="892"/>
      <c r="Z137" s="892"/>
    </row>
    <row r="138" spans="1:26" ht="21" customHeight="1">
      <c r="A138" s="892"/>
      <c r="B138" s="892"/>
      <c r="C138" s="892"/>
      <c r="D138" s="892"/>
      <c r="E138" s="892"/>
      <c r="F138" s="892"/>
      <c r="G138" s="892"/>
      <c r="H138" s="892"/>
      <c r="I138" s="892"/>
      <c r="J138" s="892"/>
      <c r="K138" s="892"/>
      <c r="L138" s="892"/>
      <c r="M138" s="892"/>
      <c r="N138" s="892"/>
      <c r="O138" s="892"/>
      <c r="P138" s="892"/>
      <c r="Q138" s="892"/>
      <c r="R138" s="892"/>
      <c r="S138" s="892"/>
      <c r="T138" s="892"/>
      <c r="U138" s="892"/>
      <c r="V138" s="892"/>
      <c r="W138" s="892"/>
      <c r="X138" s="892"/>
      <c r="Y138" s="892"/>
      <c r="Z138" s="892"/>
    </row>
    <row r="139" spans="1:26" ht="21" customHeight="1">
      <c r="A139" s="892"/>
      <c r="B139" s="892"/>
      <c r="C139" s="892"/>
      <c r="D139" s="892"/>
      <c r="E139" s="892"/>
      <c r="F139" s="892"/>
      <c r="G139" s="892"/>
      <c r="H139" s="892"/>
      <c r="I139" s="892"/>
      <c r="J139" s="892"/>
      <c r="K139" s="892"/>
      <c r="L139" s="892"/>
      <c r="M139" s="892"/>
      <c r="N139" s="892"/>
      <c r="O139" s="892"/>
      <c r="P139" s="892"/>
      <c r="Q139" s="892"/>
      <c r="R139" s="892"/>
      <c r="S139" s="892"/>
      <c r="T139" s="892"/>
      <c r="U139" s="892"/>
      <c r="V139" s="892"/>
      <c r="W139" s="892"/>
      <c r="X139" s="892"/>
      <c r="Y139" s="892"/>
      <c r="Z139" s="892"/>
    </row>
    <row r="140" spans="1:26" ht="21" customHeight="1">
      <c r="A140" s="892"/>
      <c r="B140" s="892"/>
      <c r="C140" s="892"/>
      <c r="D140" s="892"/>
      <c r="E140" s="892"/>
      <c r="F140" s="892"/>
      <c r="G140" s="892"/>
      <c r="H140" s="892"/>
      <c r="I140" s="892"/>
      <c r="J140" s="892"/>
      <c r="K140" s="892"/>
      <c r="L140" s="892"/>
      <c r="M140" s="892"/>
      <c r="N140" s="892"/>
      <c r="O140" s="892"/>
      <c r="P140" s="892"/>
      <c r="Q140" s="892"/>
      <c r="R140" s="892"/>
      <c r="S140" s="892"/>
      <c r="T140" s="892"/>
      <c r="U140" s="892"/>
      <c r="V140" s="892"/>
      <c r="W140" s="892"/>
      <c r="X140" s="892"/>
      <c r="Y140" s="892"/>
      <c r="Z140" s="892"/>
    </row>
    <row r="141" spans="1:26" ht="21" customHeight="1">
      <c r="A141" s="892"/>
      <c r="B141" s="892"/>
      <c r="C141" s="892"/>
      <c r="D141" s="892"/>
      <c r="E141" s="892"/>
      <c r="F141" s="892"/>
      <c r="G141" s="892"/>
      <c r="H141" s="892"/>
      <c r="I141" s="892"/>
      <c r="J141" s="892"/>
      <c r="K141" s="892"/>
      <c r="L141" s="892"/>
      <c r="M141" s="892"/>
      <c r="N141" s="892"/>
      <c r="O141" s="892"/>
      <c r="P141" s="892"/>
      <c r="Q141" s="892"/>
      <c r="R141" s="892"/>
      <c r="S141" s="892"/>
      <c r="T141" s="892"/>
      <c r="U141" s="892"/>
      <c r="V141" s="892"/>
      <c r="W141" s="892"/>
      <c r="X141" s="892"/>
      <c r="Y141" s="892"/>
      <c r="Z141" s="892"/>
    </row>
    <row r="142" spans="1:26" ht="21" customHeight="1">
      <c r="A142" s="892"/>
      <c r="B142" s="892"/>
      <c r="C142" s="892"/>
      <c r="D142" s="892"/>
      <c r="E142" s="892"/>
      <c r="F142" s="892"/>
      <c r="G142" s="892"/>
      <c r="H142" s="892"/>
      <c r="I142" s="892"/>
      <c r="J142" s="892"/>
      <c r="K142" s="892"/>
      <c r="L142" s="892"/>
      <c r="M142" s="892"/>
      <c r="N142" s="892"/>
      <c r="O142" s="892"/>
      <c r="P142" s="892"/>
      <c r="Q142" s="892"/>
      <c r="R142" s="892"/>
      <c r="S142" s="892"/>
      <c r="T142" s="892"/>
      <c r="U142" s="892"/>
      <c r="V142" s="892"/>
      <c r="W142" s="892"/>
      <c r="X142" s="892"/>
      <c r="Y142" s="892"/>
      <c r="Z142" s="892"/>
    </row>
    <row r="143" spans="1:26" ht="21" customHeight="1">
      <c r="A143" s="892"/>
      <c r="B143" s="892"/>
      <c r="C143" s="892"/>
      <c r="D143" s="892"/>
      <c r="E143" s="892"/>
      <c r="F143" s="892"/>
      <c r="G143" s="892"/>
      <c r="H143" s="892"/>
      <c r="I143" s="892"/>
      <c r="J143" s="892"/>
      <c r="K143" s="892"/>
      <c r="L143" s="892"/>
      <c r="M143" s="892"/>
      <c r="N143" s="892"/>
      <c r="O143" s="892"/>
      <c r="P143" s="892"/>
      <c r="Q143" s="892"/>
      <c r="R143" s="892"/>
      <c r="S143" s="892"/>
      <c r="T143" s="892"/>
      <c r="U143" s="892"/>
      <c r="V143" s="892"/>
      <c r="W143" s="892"/>
      <c r="X143" s="892"/>
      <c r="Y143" s="892"/>
      <c r="Z143" s="892"/>
    </row>
    <row r="144" spans="1:26" ht="21" customHeight="1">
      <c r="A144" s="892"/>
      <c r="B144" s="892"/>
      <c r="C144" s="892"/>
      <c r="D144" s="892"/>
      <c r="E144" s="892"/>
      <c r="F144" s="892"/>
      <c r="G144" s="892"/>
      <c r="H144" s="892"/>
      <c r="I144" s="892"/>
      <c r="J144" s="892"/>
      <c r="K144" s="892"/>
      <c r="L144" s="892"/>
      <c r="M144" s="892"/>
      <c r="N144" s="892"/>
      <c r="O144" s="892"/>
      <c r="P144" s="892"/>
      <c r="Q144" s="892"/>
      <c r="R144" s="892"/>
      <c r="S144" s="892"/>
      <c r="T144" s="892"/>
      <c r="U144" s="892"/>
      <c r="V144" s="892"/>
      <c r="W144" s="892"/>
      <c r="X144" s="892"/>
      <c r="Y144" s="892"/>
      <c r="Z144" s="892"/>
    </row>
    <row r="145" spans="1:26" ht="21" customHeight="1">
      <c r="A145" s="892"/>
      <c r="B145" s="892"/>
      <c r="C145" s="892"/>
      <c r="D145" s="892"/>
      <c r="E145" s="892"/>
      <c r="F145" s="892"/>
      <c r="G145" s="892"/>
      <c r="H145" s="892"/>
      <c r="I145" s="892"/>
      <c r="J145" s="892"/>
      <c r="K145" s="892"/>
      <c r="L145" s="892"/>
      <c r="M145" s="892"/>
      <c r="N145" s="892"/>
      <c r="O145" s="892"/>
      <c r="P145" s="892"/>
      <c r="Q145" s="892"/>
      <c r="R145" s="892"/>
      <c r="S145" s="892"/>
      <c r="T145" s="892"/>
      <c r="U145" s="892"/>
      <c r="V145" s="892"/>
      <c r="W145" s="892"/>
      <c r="X145" s="892"/>
      <c r="Y145" s="892"/>
      <c r="Z145" s="892"/>
    </row>
    <row r="146" spans="1:26" ht="21" customHeight="1">
      <c r="A146" s="892"/>
      <c r="B146" s="892"/>
      <c r="C146" s="892"/>
      <c r="D146" s="892"/>
      <c r="E146" s="892"/>
      <c r="F146" s="892"/>
      <c r="G146" s="892"/>
      <c r="H146" s="892"/>
      <c r="I146" s="892"/>
      <c r="J146" s="892"/>
      <c r="K146" s="892"/>
      <c r="L146" s="892"/>
      <c r="M146" s="892"/>
      <c r="N146" s="892"/>
      <c r="O146" s="892"/>
      <c r="P146" s="892"/>
      <c r="Q146" s="892"/>
      <c r="R146" s="892"/>
      <c r="S146" s="892"/>
      <c r="T146" s="892"/>
      <c r="U146" s="892"/>
      <c r="V146" s="892"/>
      <c r="W146" s="892"/>
      <c r="X146" s="892"/>
      <c r="Y146" s="892"/>
      <c r="Z146" s="892"/>
    </row>
    <row r="147" spans="1:26" ht="21" customHeight="1">
      <c r="A147" s="892"/>
      <c r="B147" s="892"/>
      <c r="C147" s="892"/>
      <c r="D147" s="892"/>
      <c r="E147" s="892"/>
      <c r="F147" s="892"/>
      <c r="G147" s="892"/>
      <c r="H147" s="892"/>
      <c r="I147" s="892"/>
      <c r="J147" s="892"/>
      <c r="K147" s="892"/>
      <c r="L147" s="892"/>
      <c r="M147" s="892"/>
      <c r="N147" s="892"/>
      <c r="O147" s="892"/>
      <c r="P147" s="892"/>
      <c r="Q147" s="892"/>
      <c r="R147" s="892"/>
      <c r="S147" s="892"/>
      <c r="T147" s="892"/>
      <c r="U147" s="892"/>
      <c r="V147" s="892"/>
      <c r="W147" s="892"/>
      <c r="X147" s="892"/>
      <c r="Y147" s="892"/>
      <c r="Z147" s="892"/>
    </row>
    <row r="148" spans="1:26" ht="21" customHeight="1">
      <c r="A148" s="892"/>
      <c r="B148" s="892"/>
      <c r="C148" s="892"/>
      <c r="D148" s="892"/>
      <c r="E148" s="892"/>
      <c r="F148" s="892"/>
      <c r="G148" s="892"/>
      <c r="H148" s="892"/>
      <c r="I148" s="892"/>
      <c r="J148" s="892"/>
      <c r="K148" s="892"/>
      <c r="L148" s="892"/>
      <c r="M148" s="892"/>
      <c r="N148" s="892"/>
      <c r="O148" s="892"/>
      <c r="P148" s="892"/>
      <c r="Q148" s="892"/>
      <c r="R148" s="892"/>
      <c r="S148" s="892"/>
      <c r="T148" s="892"/>
      <c r="U148" s="892"/>
      <c r="V148" s="892"/>
      <c r="W148" s="892"/>
      <c r="X148" s="892"/>
      <c r="Y148" s="892"/>
      <c r="Z148" s="892"/>
    </row>
    <row r="149" spans="1:26" ht="21" customHeight="1">
      <c r="A149" s="892"/>
      <c r="B149" s="892"/>
      <c r="C149" s="892"/>
      <c r="D149" s="892"/>
      <c r="E149" s="892"/>
      <c r="F149" s="892"/>
      <c r="G149" s="892"/>
      <c r="H149" s="892"/>
      <c r="I149" s="892"/>
      <c r="J149" s="892"/>
      <c r="K149" s="892"/>
      <c r="L149" s="892"/>
      <c r="M149" s="892"/>
      <c r="N149" s="892"/>
      <c r="O149" s="892"/>
      <c r="P149" s="892"/>
      <c r="Q149" s="892"/>
      <c r="R149" s="892"/>
      <c r="S149" s="892"/>
      <c r="T149" s="892"/>
      <c r="U149" s="892"/>
      <c r="V149" s="892"/>
      <c r="W149" s="892"/>
      <c r="X149" s="892"/>
      <c r="Y149" s="892"/>
      <c r="Z149" s="892"/>
    </row>
    <row r="150" spans="1:26" ht="21" customHeight="1">
      <c r="A150" s="892"/>
      <c r="B150" s="892"/>
      <c r="C150" s="892"/>
      <c r="D150" s="892"/>
      <c r="E150" s="892"/>
      <c r="F150" s="892"/>
      <c r="G150" s="892"/>
      <c r="H150" s="892"/>
      <c r="I150" s="892"/>
      <c r="J150" s="892"/>
      <c r="K150" s="892"/>
      <c r="L150" s="892"/>
      <c r="M150" s="892"/>
      <c r="N150" s="892"/>
      <c r="O150" s="892"/>
      <c r="P150" s="892"/>
      <c r="Q150" s="892"/>
      <c r="R150" s="892"/>
      <c r="S150" s="892"/>
      <c r="T150" s="892"/>
      <c r="U150" s="892"/>
      <c r="V150" s="892"/>
      <c r="W150" s="892"/>
      <c r="X150" s="892"/>
      <c r="Y150" s="892"/>
      <c r="Z150" s="892"/>
    </row>
    <row r="151" spans="1:26" ht="21" customHeight="1">
      <c r="A151" s="892"/>
      <c r="B151" s="892"/>
      <c r="C151" s="892"/>
      <c r="D151" s="892"/>
      <c r="E151" s="892"/>
      <c r="F151" s="892"/>
      <c r="G151" s="892"/>
      <c r="H151" s="892"/>
      <c r="I151" s="892"/>
      <c r="J151" s="892"/>
      <c r="K151" s="892"/>
      <c r="L151" s="892"/>
      <c r="M151" s="892"/>
      <c r="N151" s="892"/>
      <c r="O151" s="892"/>
      <c r="P151" s="892"/>
      <c r="Q151" s="892"/>
      <c r="R151" s="892"/>
      <c r="S151" s="892"/>
      <c r="T151" s="892"/>
      <c r="U151" s="892"/>
      <c r="V151" s="892"/>
      <c r="W151" s="892"/>
      <c r="X151" s="892"/>
      <c r="Y151" s="892"/>
      <c r="Z151" s="892"/>
    </row>
    <row r="152" spans="1:26" ht="21" customHeight="1">
      <c r="A152" s="892"/>
      <c r="B152" s="892"/>
      <c r="C152" s="892"/>
      <c r="D152" s="892"/>
      <c r="E152" s="892"/>
      <c r="F152" s="892"/>
      <c r="G152" s="892"/>
      <c r="H152" s="892"/>
      <c r="I152" s="892"/>
      <c r="J152" s="892"/>
      <c r="K152" s="892"/>
      <c r="L152" s="892"/>
      <c r="M152" s="892"/>
      <c r="N152" s="892"/>
      <c r="O152" s="892"/>
      <c r="P152" s="892"/>
      <c r="Q152" s="892"/>
      <c r="R152" s="892"/>
      <c r="S152" s="892"/>
      <c r="T152" s="892"/>
      <c r="U152" s="892"/>
      <c r="V152" s="892"/>
      <c r="W152" s="892"/>
      <c r="X152" s="892"/>
      <c r="Y152" s="892"/>
      <c r="Z152" s="892"/>
    </row>
    <row r="153" spans="1:26" ht="21" customHeight="1">
      <c r="A153" s="892"/>
      <c r="B153" s="892"/>
      <c r="C153" s="892"/>
      <c r="D153" s="892"/>
      <c r="E153" s="892"/>
      <c r="F153" s="892"/>
      <c r="G153" s="892"/>
      <c r="H153" s="892"/>
      <c r="I153" s="892"/>
      <c r="J153" s="892"/>
      <c r="K153" s="892"/>
      <c r="L153" s="892"/>
      <c r="M153" s="892"/>
      <c r="N153" s="892"/>
      <c r="O153" s="892"/>
      <c r="P153" s="892"/>
      <c r="Q153" s="892"/>
      <c r="R153" s="892"/>
      <c r="S153" s="892"/>
      <c r="T153" s="892"/>
      <c r="U153" s="892"/>
      <c r="V153" s="892"/>
      <c r="W153" s="892"/>
      <c r="X153" s="892"/>
      <c r="Y153" s="892"/>
      <c r="Z153" s="892"/>
    </row>
    <row r="154" spans="1:26" ht="21" customHeight="1">
      <c r="A154" s="892"/>
      <c r="B154" s="892"/>
      <c r="C154" s="892"/>
      <c r="D154" s="892"/>
      <c r="E154" s="892"/>
      <c r="F154" s="892"/>
      <c r="G154" s="892"/>
      <c r="H154" s="892"/>
      <c r="I154" s="892"/>
      <c r="J154" s="892"/>
      <c r="K154" s="892"/>
      <c r="L154" s="892"/>
      <c r="M154" s="892"/>
      <c r="N154" s="892"/>
      <c r="O154" s="892"/>
      <c r="P154" s="892"/>
      <c r="Q154" s="892"/>
      <c r="R154" s="892"/>
      <c r="S154" s="892"/>
      <c r="T154" s="892"/>
      <c r="U154" s="892"/>
      <c r="V154" s="892"/>
      <c r="W154" s="892"/>
      <c r="X154" s="892"/>
      <c r="Y154" s="892"/>
      <c r="Z154" s="892"/>
    </row>
    <row r="155" spans="1:26" ht="21" customHeight="1">
      <c r="A155" s="892"/>
      <c r="B155" s="892"/>
      <c r="C155" s="892"/>
      <c r="D155" s="892"/>
      <c r="E155" s="892"/>
      <c r="F155" s="892"/>
      <c r="G155" s="892"/>
      <c r="H155" s="892"/>
      <c r="I155" s="892"/>
      <c r="J155" s="892"/>
      <c r="K155" s="892"/>
      <c r="L155" s="892"/>
      <c r="M155" s="892"/>
      <c r="N155" s="892"/>
      <c r="O155" s="892"/>
      <c r="P155" s="892"/>
      <c r="Q155" s="892"/>
      <c r="R155" s="892"/>
      <c r="S155" s="892"/>
      <c r="T155" s="892"/>
      <c r="U155" s="892"/>
      <c r="V155" s="892"/>
      <c r="W155" s="892"/>
      <c r="X155" s="892"/>
      <c r="Y155" s="892"/>
      <c r="Z155" s="892"/>
    </row>
    <row r="156" spans="1:26" ht="21" customHeight="1">
      <c r="A156" s="892"/>
      <c r="B156" s="892"/>
      <c r="C156" s="892"/>
      <c r="D156" s="892"/>
      <c r="E156" s="892"/>
      <c r="F156" s="892"/>
      <c r="G156" s="892"/>
      <c r="H156" s="892"/>
      <c r="I156" s="892"/>
      <c r="J156" s="892"/>
      <c r="K156" s="892"/>
      <c r="L156" s="892"/>
      <c r="M156" s="892"/>
      <c r="N156" s="892"/>
      <c r="O156" s="892"/>
      <c r="P156" s="892"/>
      <c r="Q156" s="892"/>
      <c r="R156" s="892"/>
      <c r="S156" s="892"/>
      <c r="T156" s="892"/>
      <c r="U156" s="892"/>
      <c r="V156" s="892"/>
      <c r="W156" s="892"/>
      <c r="X156" s="892"/>
      <c r="Y156" s="892"/>
      <c r="Z156" s="892"/>
    </row>
    <row r="157" spans="1:26" ht="21" customHeight="1">
      <c r="A157" s="892"/>
      <c r="B157" s="892"/>
      <c r="C157" s="892"/>
      <c r="D157" s="892"/>
      <c r="E157" s="892"/>
      <c r="F157" s="892"/>
      <c r="G157" s="892"/>
      <c r="H157" s="892"/>
      <c r="I157" s="892"/>
      <c r="J157" s="892"/>
      <c r="K157" s="892"/>
      <c r="L157" s="892"/>
      <c r="M157" s="892"/>
      <c r="N157" s="892"/>
      <c r="O157" s="892"/>
      <c r="P157" s="892"/>
      <c r="Q157" s="892"/>
      <c r="R157" s="892"/>
      <c r="S157" s="892"/>
      <c r="T157" s="892"/>
      <c r="U157" s="892"/>
      <c r="V157" s="892"/>
      <c r="W157" s="892"/>
      <c r="X157" s="892"/>
      <c r="Y157" s="892"/>
      <c r="Z157" s="892"/>
    </row>
    <row r="158" spans="1:26" ht="21" customHeight="1">
      <c r="A158" s="892"/>
      <c r="B158" s="892"/>
      <c r="C158" s="892"/>
      <c r="D158" s="892"/>
      <c r="E158" s="892"/>
      <c r="F158" s="892"/>
      <c r="G158" s="892"/>
      <c r="H158" s="892"/>
      <c r="I158" s="892"/>
      <c r="J158" s="892"/>
      <c r="K158" s="892"/>
      <c r="L158" s="892"/>
      <c r="M158" s="892"/>
      <c r="N158" s="892"/>
      <c r="O158" s="892"/>
      <c r="P158" s="892"/>
      <c r="Q158" s="892"/>
      <c r="R158" s="892"/>
      <c r="S158" s="892"/>
      <c r="T158" s="892"/>
      <c r="U158" s="892"/>
      <c r="V158" s="892"/>
      <c r="W158" s="892"/>
      <c r="X158" s="892"/>
      <c r="Y158" s="892"/>
      <c r="Z158" s="892"/>
    </row>
    <row r="159" spans="1:26" ht="21" customHeight="1">
      <c r="A159" s="892"/>
      <c r="B159" s="892"/>
      <c r="C159" s="892"/>
      <c r="D159" s="892"/>
      <c r="E159" s="892"/>
      <c r="F159" s="892"/>
      <c r="G159" s="892"/>
      <c r="H159" s="892"/>
      <c r="I159" s="892"/>
      <c r="J159" s="892"/>
      <c r="K159" s="892"/>
      <c r="L159" s="892"/>
      <c r="M159" s="892"/>
      <c r="N159" s="892"/>
      <c r="O159" s="892"/>
      <c r="P159" s="892"/>
      <c r="Q159" s="892"/>
      <c r="R159" s="892"/>
      <c r="S159" s="892"/>
      <c r="T159" s="892"/>
      <c r="U159" s="892"/>
      <c r="V159" s="892"/>
      <c r="W159" s="892"/>
      <c r="X159" s="892"/>
      <c r="Y159" s="892"/>
      <c r="Z159" s="892"/>
    </row>
    <row r="160" spans="1:26" ht="21" customHeight="1">
      <c r="A160" s="892"/>
      <c r="B160" s="892"/>
      <c r="C160" s="892"/>
      <c r="D160" s="892"/>
      <c r="E160" s="892"/>
      <c r="F160" s="892"/>
      <c r="G160" s="892"/>
      <c r="H160" s="892"/>
      <c r="I160" s="892"/>
      <c r="J160" s="892"/>
      <c r="K160" s="892"/>
      <c r="L160" s="892"/>
      <c r="M160" s="892"/>
      <c r="N160" s="892"/>
      <c r="O160" s="892"/>
      <c r="P160" s="892"/>
      <c r="Q160" s="892"/>
      <c r="R160" s="892"/>
      <c r="S160" s="892"/>
      <c r="T160" s="892"/>
      <c r="U160" s="892"/>
      <c r="V160" s="892"/>
      <c r="W160" s="892"/>
      <c r="X160" s="892"/>
      <c r="Y160" s="892"/>
      <c r="Z160" s="892"/>
    </row>
    <row r="161" spans="1:26" ht="21" customHeight="1">
      <c r="A161" s="892"/>
      <c r="B161" s="892"/>
      <c r="C161" s="892"/>
      <c r="D161" s="892"/>
      <c r="E161" s="892"/>
      <c r="F161" s="892"/>
      <c r="G161" s="892"/>
      <c r="H161" s="892"/>
      <c r="I161" s="892"/>
      <c r="J161" s="892"/>
      <c r="K161" s="892"/>
      <c r="L161" s="892"/>
      <c r="M161" s="892"/>
      <c r="N161" s="892"/>
      <c r="O161" s="892"/>
      <c r="P161" s="892"/>
      <c r="Q161" s="892"/>
      <c r="R161" s="892"/>
      <c r="S161" s="892"/>
      <c r="T161" s="892"/>
      <c r="U161" s="892"/>
      <c r="V161" s="892"/>
      <c r="W161" s="892"/>
      <c r="X161" s="892"/>
      <c r="Y161" s="892"/>
      <c r="Z161" s="892"/>
    </row>
    <row r="162" spans="1:26" ht="21" customHeight="1">
      <c r="A162" s="892"/>
      <c r="B162" s="892"/>
      <c r="C162" s="892"/>
      <c r="D162" s="892"/>
      <c r="E162" s="892"/>
      <c r="F162" s="892"/>
      <c r="G162" s="892"/>
      <c r="H162" s="892"/>
      <c r="I162" s="892"/>
      <c r="J162" s="892"/>
      <c r="K162" s="892"/>
      <c r="L162" s="892"/>
      <c r="M162" s="892"/>
      <c r="N162" s="892"/>
      <c r="O162" s="892"/>
      <c r="P162" s="892"/>
      <c r="Q162" s="892"/>
      <c r="R162" s="892"/>
      <c r="S162" s="892"/>
      <c r="T162" s="892"/>
      <c r="U162" s="892"/>
      <c r="V162" s="892"/>
      <c r="W162" s="892"/>
      <c r="X162" s="892"/>
      <c r="Y162" s="892"/>
      <c r="Z162" s="892"/>
    </row>
    <row r="163" spans="1:26" ht="21" customHeight="1">
      <c r="A163" s="892"/>
      <c r="B163" s="892"/>
      <c r="C163" s="892"/>
      <c r="D163" s="892"/>
      <c r="E163" s="892"/>
      <c r="F163" s="892"/>
      <c r="G163" s="892"/>
      <c r="H163" s="892"/>
      <c r="I163" s="892"/>
      <c r="J163" s="892"/>
      <c r="K163" s="892"/>
      <c r="L163" s="892"/>
      <c r="M163" s="892"/>
      <c r="N163" s="892"/>
      <c r="O163" s="892"/>
      <c r="P163" s="892"/>
      <c r="Q163" s="892"/>
      <c r="R163" s="892"/>
      <c r="S163" s="892"/>
      <c r="T163" s="892"/>
      <c r="U163" s="892"/>
      <c r="V163" s="892"/>
      <c r="W163" s="892"/>
      <c r="X163" s="892"/>
      <c r="Y163" s="892"/>
      <c r="Z163" s="892"/>
    </row>
    <row r="164" spans="1:26" ht="21" customHeight="1">
      <c r="A164" s="892"/>
      <c r="B164" s="892"/>
      <c r="C164" s="892"/>
      <c r="D164" s="892"/>
      <c r="E164" s="892"/>
      <c r="F164" s="892"/>
      <c r="G164" s="892"/>
      <c r="H164" s="892"/>
      <c r="I164" s="892"/>
      <c r="J164" s="892"/>
      <c r="K164" s="892"/>
      <c r="L164" s="892"/>
      <c r="M164" s="892"/>
      <c r="N164" s="892"/>
      <c r="O164" s="892"/>
      <c r="P164" s="892"/>
      <c r="Q164" s="892"/>
      <c r="R164" s="892"/>
      <c r="S164" s="892"/>
      <c r="T164" s="892"/>
      <c r="U164" s="892"/>
      <c r="V164" s="892"/>
      <c r="W164" s="892"/>
      <c r="X164" s="892"/>
      <c r="Y164" s="892"/>
      <c r="Z164" s="892"/>
    </row>
    <row r="165" spans="1:26" ht="21" customHeight="1">
      <c r="A165" s="892"/>
      <c r="B165" s="892"/>
      <c r="C165" s="892"/>
      <c r="D165" s="892"/>
      <c r="E165" s="892"/>
      <c r="F165" s="892"/>
      <c r="G165" s="892"/>
      <c r="H165" s="892"/>
      <c r="I165" s="892"/>
      <c r="J165" s="892"/>
      <c r="K165" s="892"/>
      <c r="L165" s="892"/>
      <c r="M165" s="892"/>
      <c r="N165" s="892"/>
      <c r="O165" s="892"/>
      <c r="P165" s="892"/>
      <c r="Q165" s="892"/>
      <c r="R165" s="892"/>
      <c r="S165" s="892"/>
      <c r="T165" s="892"/>
      <c r="U165" s="892"/>
      <c r="V165" s="892"/>
      <c r="W165" s="892"/>
      <c r="X165" s="892"/>
      <c r="Y165" s="892"/>
      <c r="Z165" s="892"/>
    </row>
    <row r="166" spans="1:26" ht="21" customHeight="1">
      <c r="A166" s="892"/>
      <c r="B166" s="892"/>
      <c r="C166" s="892"/>
      <c r="D166" s="892"/>
      <c r="E166" s="892"/>
      <c r="F166" s="892"/>
      <c r="G166" s="892"/>
      <c r="H166" s="892"/>
      <c r="I166" s="892"/>
      <c r="J166" s="892"/>
      <c r="K166" s="892"/>
      <c r="L166" s="892"/>
      <c r="M166" s="892"/>
      <c r="N166" s="892"/>
      <c r="O166" s="892"/>
      <c r="P166" s="892"/>
      <c r="Q166" s="892"/>
      <c r="R166" s="892"/>
      <c r="S166" s="892"/>
      <c r="T166" s="892"/>
      <c r="U166" s="892"/>
      <c r="V166" s="892"/>
      <c r="W166" s="892"/>
      <c r="X166" s="892"/>
      <c r="Y166" s="892"/>
      <c r="Z166" s="892"/>
    </row>
    <row r="167" spans="1:26" ht="21" customHeight="1">
      <c r="A167" s="892"/>
      <c r="B167" s="892"/>
      <c r="C167" s="892"/>
      <c r="D167" s="892"/>
      <c r="E167" s="892"/>
      <c r="F167" s="892"/>
      <c r="G167" s="892"/>
      <c r="H167" s="892"/>
      <c r="I167" s="892"/>
      <c r="J167" s="892"/>
      <c r="K167" s="892"/>
      <c r="L167" s="892"/>
      <c r="M167" s="892"/>
      <c r="N167" s="892"/>
      <c r="O167" s="892"/>
      <c r="P167" s="892"/>
      <c r="Q167" s="892"/>
      <c r="R167" s="892"/>
      <c r="S167" s="892"/>
      <c r="T167" s="892"/>
      <c r="U167" s="892"/>
      <c r="V167" s="892"/>
      <c r="W167" s="892"/>
      <c r="X167" s="892"/>
      <c r="Y167" s="892"/>
      <c r="Z167" s="892"/>
    </row>
    <row r="168" spans="1:26" ht="21" customHeight="1">
      <c r="A168" s="892"/>
      <c r="B168" s="892"/>
      <c r="C168" s="892"/>
      <c r="D168" s="892"/>
      <c r="E168" s="892"/>
      <c r="F168" s="892"/>
      <c r="G168" s="892"/>
      <c r="H168" s="892"/>
      <c r="I168" s="892"/>
      <c r="J168" s="892"/>
      <c r="K168" s="892"/>
      <c r="L168" s="892"/>
      <c r="M168" s="892"/>
      <c r="N168" s="892"/>
      <c r="O168" s="892"/>
      <c r="P168" s="892"/>
      <c r="Q168" s="892"/>
      <c r="R168" s="892"/>
      <c r="S168" s="892"/>
      <c r="T168" s="892"/>
      <c r="U168" s="892"/>
      <c r="V168" s="892"/>
      <c r="W168" s="892"/>
      <c r="X168" s="892"/>
      <c r="Y168" s="892"/>
      <c r="Z168" s="892"/>
    </row>
    <row r="169" spans="1:26" ht="21" customHeight="1">
      <c r="A169" s="892"/>
      <c r="B169" s="892"/>
      <c r="C169" s="892"/>
      <c r="D169" s="892"/>
      <c r="E169" s="892"/>
      <c r="F169" s="892"/>
      <c r="G169" s="892"/>
      <c r="H169" s="892"/>
      <c r="I169" s="892"/>
      <c r="J169" s="892"/>
      <c r="K169" s="892"/>
      <c r="L169" s="892"/>
      <c r="M169" s="892"/>
      <c r="N169" s="892"/>
      <c r="O169" s="892"/>
      <c r="P169" s="892"/>
      <c r="Q169" s="892"/>
      <c r="R169" s="892"/>
      <c r="S169" s="892"/>
      <c r="T169" s="892"/>
      <c r="U169" s="892"/>
      <c r="V169" s="892"/>
      <c r="W169" s="892"/>
      <c r="X169" s="892"/>
      <c r="Y169" s="892"/>
      <c r="Z169" s="892"/>
    </row>
    <row r="170" spans="1:26" ht="21" customHeight="1">
      <c r="A170" s="892"/>
      <c r="B170" s="892"/>
      <c r="C170" s="892"/>
      <c r="D170" s="892"/>
      <c r="E170" s="892"/>
      <c r="F170" s="892"/>
      <c r="G170" s="892"/>
      <c r="H170" s="892"/>
      <c r="I170" s="892"/>
      <c r="J170" s="892"/>
      <c r="K170" s="892"/>
      <c r="L170" s="892"/>
      <c r="M170" s="892"/>
      <c r="N170" s="892"/>
      <c r="O170" s="892"/>
      <c r="P170" s="892"/>
      <c r="Q170" s="892"/>
      <c r="R170" s="892"/>
      <c r="S170" s="892"/>
      <c r="T170" s="892"/>
      <c r="U170" s="892"/>
      <c r="V170" s="892"/>
      <c r="W170" s="892"/>
      <c r="X170" s="892"/>
      <c r="Y170" s="892"/>
      <c r="Z170" s="892"/>
    </row>
    <row r="171" spans="1:26" ht="21" customHeight="1">
      <c r="A171" s="892"/>
      <c r="B171" s="892"/>
      <c r="C171" s="892"/>
      <c r="D171" s="892"/>
      <c r="E171" s="892"/>
      <c r="F171" s="892"/>
      <c r="G171" s="892"/>
      <c r="H171" s="892"/>
      <c r="I171" s="892"/>
      <c r="J171" s="892"/>
      <c r="K171" s="892"/>
      <c r="L171" s="892"/>
      <c r="M171" s="892"/>
      <c r="N171" s="892"/>
      <c r="O171" s="892"/>
      <c r="P171" s="892"/>
      <c r="Q171" s="892"/>
      <c r="R171" s="892"/>
      <c r="S171" s="892"/>
      <c r="T171" s="892"/>
      <c r="U171" s="892"/>
      <c r="V171" s="892"/>
      <c r="W171" s="892"/>
      <c r="X171" s="892"/>
      <c r="Y171" s="892"/>
      <c r="Z171" s="892"/>
    </row>
    <row r="172" spans="1:26" ht="21" customHeight="1">
      <c r="A172" s="892"/>
      <c r="B172" s="892"/>
      <c r="C172" s="892"/>
      <c r="D172" s="892"/>
      <c r="E172" s="892"/>
      <c r="F172" s="892"/>
      <c r="G172" s="892"/>
      <c r="H172" s="892"/>
      <c r="I172" s="892"/>
      <c r="J172" s="892"/>
      <c r="K172" s="892"/>
      <c r="L172" s="892"/>
      <c r="M172" s="892"/>
      <c r="N172" s="892"/>
      <c r="O172" s="892"/>
      <c r="P172" s="892"/>
      <c r="Q172" s="892"/>
      <c r="R172" s="892"/>
      <c r="S172" s="892"/>
      <c r="T172" s="892"/>
      <c r="U172" s="892"/>
      <c r="V172" s="892"/>
      <c r="W172" s="892"/>
      <c r="X172" s="892"/>
      <c r="Y172" s="892"/>
      <c r="Z172" s="892"/>
    </row>
    <row r="173" spans="1:26" ht="21" customHeight="1">
      <c r="A173" s="892"/>
      <c r="B173" s="892"/>
      <c r="C173" s="892"/>
      <c r="D173" s="892"/>
      <c r="E173" s="892"/>
      <c r="F173" s="892"/>
      <c r="G173" s="892"/>
      <c r="H173" s="892"/>
      <c r="I173" s="892"/>
      <c r="J173" s="892"/>
      <c r="K173" s="892"/>
      <c r="L173" s="892"/>
      <c r="M173" s="892"/>
      <c r="N173" s="892"/>
      <c r="O173" s="892"/>
      <c r="P173" s="892"/>
      <c r="Q173" s="892"/>
      <c r="R173" s="892"/>
      <c r="S173" s="892"/>
      <c r="T173" s="892"/>
      <c r="U173" s="892"/>
      <c r="V173" s="892"/>
      <c r="W173" s="892"/>
      <c r="X173" s="892"/>
      <c r="Y173" s="892"/>
      <c r="Z173" s="892"/>
    </row>
    <row r="174" spans="1:26" ht="21" customHeight="1">
      <c r="A174" s="892"/>
      <c r="B174" s="892"/>
      <c r="C174" s="892"/>
      <c r="D174" s="892"/>
      <c r="E174" s="892"/>
      <c r="F174" s="892"/>
      <c r="G174" s="892"/>
      <c r="H174" s="892"/>
      <c r="I174" s="892"/>
      <c r="J174" s="892"/>
      <c r="K174" s="892"/>
      <c r="L174" s="892"/>
      <c r="M174" s="892"/>
      <c r="N174" s="892"/>
      <c r="O174" s="892"/>
      <c r="P174" s="892"/>
      <c r="Q174" s="892"/>
      <c r="R174" s="892"/>
      <c r="S174" s="892"/>
      <c r="T174" s="892"/>
      <c r="U174" s="892"/>
      <c r="V174" s="892"/>
      <c r="W174" s="892"/>
      <c r="X174" s="892"/>
      <c r="Y174" s="892"/>
      <c r="Z174" s="892"/>
    </row>
    <row r="175" spans="1:26" ht="21" customHeight="1">
      <c r="A175" s="892"/>
      <c r="B175" s="892"/>
      <c r="C175" s="892"/>
      <c r="D175" s="892"/>
      <c r="E175" s="892"/>
      <c r="F175" s="892"/>
      <c r="G175" s="892"/>
      <c r="H175" s="892"/>
      <c r="I175" s="892"/>
      <c r="J175" s="892"/>
      <c r="K175" s="892"/>
      <c r="L175" s="892"/>
      <c r="M175" s="892"/>
      <c r="N175" s="892"/>
      <c r="O175" s="892"/>
      <c r="P175" s="892"/>
      <c r="Q175" s="892"/>
      <c r="R175" s="892"/>
      <c r="S175" s="892"/>
      <c r="T175" s="892"/>
      <c r="U175" s="892"/>
      <c r="V175" s="892"/>
      <c r="W175" s="892"/>
      <c r="X175" s="892"/>
      <c r="Y175" s="892"/>
      <c r="Z175" s="892"/>
    </row>
    <row r="176" spans="1:26" ht="21" customHeight="1">
      <c r="A176" s="892"/>
      <c r="B176" s="892"/>
      <c r="C176" s="892"/>
      <c r="D176" s="892"/>
      <c r="E176" s="892"/>
      <c r="F176" s="892"/>
      <c r="G176" s="892"/>
      <c r="H176" s="892"/>
      <c r="I176" s="892"/>
      <c r="J176" s="892"/>
      <c r="K176" s="892"/>
      <c r="L176" s="892"/>
      <c r="M176" s="892"/>
      <c r="N176" s="892"/>
      <c r="O176" s="892"/>
      <c r="P176" s="892"/>
      <c r="Q176" s="892"/>
      <c r="R176" s="892"/>
      <c r="S176" s="892"/>
      <c r="T176" s="892"/>
      <c r="U176" s="892"/>
      <c r="V176" s="892"/>
      <c r="W176" s="892"/>
      <c r="X176" s="892"/>
      <c r="Y176" s="892"/>
      <c r="Z176" s="892"/>
    </row>
    <row r="177" spans="1:26" ht="21" customHeight="1">
      <c r="A177" s="892"/>
      <c r="B177" s="892"/>
      <c r="C177" s="892"/>
      <c r="D177" s="892"/>
      <c r="E177" s="892"/>
      <c r="F177" s="892"/>
      <c r="G177" s="892"/>
      <c r="H177" s="892"/>
      <c r="I177" s="892"/>
      <c r="J177" s="892"/>
      <c r="K177" s="892"/>
      <c r="L177" s="892"/>
      <c r="M177" s="892"/>
      <c r="N177" s="892"/>
      <c r="O177" s="892"/>
      <c r="P177" s="892"/>
      <c r="Q177" s="892"/>
      <c r="R177" s="892"/>
      <c r="S177" s="892"/>
      <c r="T177" s="892"/>
      <c r="U177" s="892"/>
      <c r="V177" s="892"/>
      <c r="W177" s="892"/>
      <c r="X177" s="892"/>
      <c r="Y177" s="892"/>
      <c r="Z177" s="892"/>
    </row>
    <row r="178" spans="1:26" ht="21" customHeight="1">
      <c r="A178" s="892"/>
      <c r="B178" s="892"/>
      <c r="C178" s="892"/>
      <c r="D178" s="892"/>
      <c r="E178" s="892"/>
      <c r="F178" s="892"/>
      <c r="G178" s="892"/>
      <c r="H178" s="892"/>
      <c r="I178" s="892"/>
      <c r="J178" s="892"/>
      <c r="K178" s="892"/>
      <c r="L178" s="892"/>
      <c r="M178" s="892"/>
      <c r="N178" s="892"/>
      <c r="O178" s="892"/>
      <c r="P178" s="892"/>
      <c r="Q178" s="892"/>
      <c r="R178" s="892"/>
      <c r="S178" s="892"/>
      <c r="T178" s="892"/>
      <c r="U178" s="892"/>
      <c r="V178" s="892"/>
      <c r="W178" s="892"/>
      <c r="X178" s="892"/>
      <c r="Y178" s="892"/>
      <c r="Z178" s="892"/>
    </row>
    <row r="179" spans="1:26" ht="21" customHeight="1">
      <c r="A179" s="892"/>
      <c r="B179" s="892"/>
      <c r="C179" s="892"/>
      <c r="D179" s="892"/>
      <c r="E179" s="892"/>
      <c r="F179" s="892"/>
      <c r="G179" s="892"/>
      <c r="H179" s="892"/>
      <c r="I179" s="892"/>
      <c r="J179" s="892"/>
      <c r="K179" s="892"/>
      <c r="L179" s="892"/>
      <c r="M179" s="892"/>
      <c r="N179" s="892"/>
      <c r="O179" s="892"/>
      <c r="P179" s="892"/>
      <c r="Q179" s="892"/>
      <c r="R179" s="892"/>
      <c r="S179" s="892"/>
      <c r="T179" s="892"/>
      <c r="U179" s="892"/>
      <c r="V179" s="892"/>
      <c r="W179" s="892"/>
      <c r="X179" s="892"/>
      <c r="Y179" s="892"/>
      <c r="Z179" s="892"/>
    </row>
    <row r="180" spans="1:26" ht="21" customHeight="1">
      <c r="A180" s="892"/>
      <c r="B180" s="892"/>
      <c r="C180" s="892"/>
      <c r="D180" s="892"/>
      <c r="E180" s="892"/>
      <c r="F180" s="892"/>
      <c r="G180" s="892"/>
      <c r="H180" s="892"/>
      <c r="I180" s="892"/>
      <c r="J180" s="892"/>
      <c r="K180" s="892"/>
      <c r="L180" s="892"/>
      <c r="M180" s="892"/>
      <c r="N180" s="892"/>
      <c r="O180" s="892"/>
      <c r="P180" s="892"/>
      <c r="Q180" s="892"/>
      <c r="R180" s="892"/>
      <c r="S180" s="892"/>
      <c r="T180" s="892"/>
      <c r="U180" s="892"/>
      <c r="V180" s="892"/>
      <c r="W180" s="892"/>
      <c r="X180" s="892"/>
      <c r="Y180" s="892"/>
      <c r="Z180" s="892"/>
    </row>
    <row r="181" spans="1:26" ht="21" customHeight="1">
      <c r="A181" s="892"/>
      <c r="B181" s="892"/>
      <c r="C181" s="892"/>
      <c r="D181" s="892"/>
      <c r="E181" s="892"/>
      <c r="F181" s="892"/>
      <c r="G181" s="892"/>
      <c r="H181" s="892"/>
      <c r="I181" s="892"/>
      <c r="J181" s="892"/>
      <c r="K181" s="892"/>
      <c r="L181" s="892"/>
      <c r="M181" s="892"/>
      <c r="N181" s="892"/>
      <c r="O181" s="892"/>
      <c r="P181" s="892"/>
      <c r="Q181" s="892"/>
      <c r="R181" s="892"/>
      <c r="S181" s="892"/>
      <c r="T181" s="892"/>
      <c r="U181" s="892"/>
      <c r="V181" s="892"/>
      <c r="W181" s="892"/>
      <c r="X181" s="892"/>
      <c r="Y181" s="892"/>
      <c r="Z181" s="892"/>
    </row>
    <row r="182" spans="1:26" ht="21" customHeight="1">
      <c r="A182" s="892"/>
      <c r="B182" s="892"/>
      <c r="C182" s="892"/>
      <c r="D182" s="892"/>
      <c r="E182" s="892"/>
      <c r="F182" s="892"/>
      <c r="G182" s="892"/>
      <c r="H182" s="892"/>
      <c r="I182" s="892"/>
      <c r="J182" s="892"/>
      <c r="K182" s="892"/>
      <c r="L182" s="892"/>
      <c r="M182" s="892"/>
      <c r="N182" s="892"/>
      <c r="O182" s="892"/>
      <c r="P182" s="892"/>
      <c r="Q182" s="892"/>
      <c r="R182" s="892"/>
      <c r="S182" s="892"/>
      <c r="T182" s="892"/>
      <c r="U182" s="892"/>
      <c r="V182" s="892"/>
      <c r="W182" s="892"/>
      <c r="X182" s="892"/>
      <c r="Y182" s="892"/>
      <c r="Z182" s="892"/>
    </row>
    <row r="183" spans="1:26" ht="21" customHeight="1">
      <c r="A183" s="892"/>
      <c r="B183" s="892"/>
      <c r="C183" s="892"/>
      <c r="D183" s="892"/>
      <c r="E183" s="892"/>
      <c r="F183" s="892"/>
      <c r="G183" s="892"/>
      <c r="H183" s="892"/>
      <c r="I183" s="892"/>
      <c r="J183" s="892"/>
      <c r="K183" s="892"/>
      <c r="L183" s="892"/>
      <c r="M183" s="892"/>
      <c r="N183" s="892"/>
      <c r="O183" s="892"/>
      <c r="P183" s="892"/>
      <c r="Q183" s="892"/>
      <c r="R183" s="892"/>
      <c r="S183" s="892"/>
      <c r="T183" s="892"/>
      <c r="U183" s="892"/>
      <c r="V183" s="892"/>
      <c r="W183" s="892"/>
      <c r="X183" s="892"/>
      <c r="Y183" s="892"/>
      <c r="Z183" s="892"/>
    </row>
    <row r="184" spans="1:26" ht="21" customHeight="1">
      <c r="A184" s="892"/>
      <c r="B184" s="892"/>
      <c r="C184" s="892"/>
      <c r="D184" s="892"/>
      <c r="E184" s="892"/>
      <c r="F184" s="892"/>
      <c r="G184" s="892"/>
      <c r="H184" s="892"/>
      <c r="I184" s="892"/>
      <c r="J184" s="892"/>
      <c r="K184" s="892"/>
      <c r="L184" s="892"/>
      <c r="M184" s="892"/>
      <c r="N184" s="892"/>
      <c r="O184" s="892"/>
      <c r="P184" s="892"/>
      <c r="Q184" s="892"/>
      <c r="R184" s="892"/>
      <c r="S184" s="892"/>
      <c r="T184" s="892"/>
      <c r="U184" s="892"/>
      <c r="V184" s="892"/>
      <c r="W184" s="892"/>
      <c r="X184" s="892"/>
      <c r="Y184" s="892"/>
      <c r="Z184" s="892"/>
    </row>
    <row r="185" spans="1:26" ht="21" customHeight="1">
      <c r="A185" s="892"/>
      <c r="B185" s="892"/>
      <c r="C185" s="892"/>
      <c r="D185" s="892"/>
      <c r="E185" s="892"/>
      <c r="F185" s="892"/>
      <c r="G185" s="892"/>
      <c r="H185" s="892"/>
      <c r="I185" s="892"/>
      <c r="J185" s="892"/>
      <c r="K185" s="892"/>
      <c r="L185" s="892"/>
      <c r="M185" s="892"/>
      <c r="N185" s="892"/>
      <c r="O185" s="892"/>
      <c r="P185" s="892"/>
      <c r="Q185" s="892"/>
      <c r="R185" s="892"/>
      <c r="S185" s="892"/>
      <c r="T185" s="892"/>
      <c r="U185" s="892"/>
      <c r="V185" s="892"/>
      <c r="W185" s="892"/>
      <c r="X185" s="892"/>
      <c r="Y185" s="892"/>
      <c r="Z185" s="892"/>
    </row>
    <row r="186" spans="1:26" ht="21" customHeight="1">
      <c r="A186" s="892"/>
      <c r="B186" s="892"/>
      <c r="C186" s="892"/>
      <c r="D186" s="892"/>
      <c r="E186" s="892"/>
      <c r="F186" s="892"/>
      <c r="G186" s="892"/>
      <c r="H186" s="892"/>
      <c r="I186" s="892"/>
      <c r="J186" s="892"/>
      <c r="K186" s="892"/>
      <c r="L186" s="892"/>
      <c r="M186" s="892"/>
      <c r="N186" s="892"/>
      <c r="O186" s="892"/>
      <c r="P186" s="892"/>
      <c r="Q186" s="892"/>
      <c r="R186" s="892"/>
      <c r="S186" s="892"/>
      <c r="T186" s="892"/>
      <c r="U186" s="892"/>
      <c r="V186" s="892"/>
      <c r="W186" s="892"/>
      <c r="X186" s="892"/>
      <c r="Y186" s="892"/>
      <c r="Z186" s="892"/>
    </row>
    <row r="187" spans="1:26" ht="21" customHeight="1">
      <c r="A187" s="892"/>
      <c r="B187" s="892"/>
      <c r="C187" s="892"/>
      <c r="D187" s="892"/>
      <c r="E187" s="892"/>
      <c r="F187" s="892"/>
      <c r="G187" s="892"/>
      <c r="H187" s="892"/>
      <c r="I187" s="892"/>
      <c r="J187" s="892"/>
      <c r="K187" s="892"/>
      <c r="L187" s="892"/>
      <c r="M187" s="892"/>
      <c r="N187" s="892"/>
      <c r="O187" s="892"/>
      <c r="P187" s="892"/>
      <c r="Q187" s="892"/>
      <c r="R187" s="892"/>
      <c r="S187" s="892"/>
      <c r="T187" s="892"/>
      <c r="U187" s="892"/>
      <c r="V187" s="892"/>
      <c r="W187" s="892"/>
      <c r="X187" s="892"/>
      <c r="Y187" s="892"/>
      <c r="Z187" s="892"/>
    </row>
    <row r="188" spans="1:26" ht="21" customHeight="1">
      <c r="A188" s="892"/>
      <c r="B188" s="892"/>
      <c r="C188" s="892"/>
      <c r="D188" s="892"/>
      <c r="E188" s="892"/>
      <c r="F188" s="892"/>
      <c r="G188" s="892"/>
      <c r="H188" s="892"/>
      <c r="I188" s="892"/>
      <c r="J188" s="892"/>
      <c r="K188" s="892"/>
      <c r="L188" s="892"/>
      <c r="M188" s="892"/>
      <c r="N188" s="892"/>
      <c r="O188" s="892"/>
      <c r="P188" s="892"/>
      <c r="Q188" s="892"/>
      <c r="R188" s="892"/>
      <c r="S188" s="892"/>
      <c r="T188" s="892"/>
      <c r="U188" s="892"/>
      <c r="V188" s="892"/>
      <c r="W188" s="892"/>
      <c r="X188" s="892"/>
      <c r="Y188" s="892"/>
      <c r="Z188" s="892"/>
    </row>
    <row r="189" spans="1:26" ht="21" customHeight="1">
      <c r="A189" s="892"/>
      <c r="B189" s="892"/>
      <c r="C189" s="892"/>
      <c r="D189" s="892"/>
      <c r="E189" s="892"/>
      <c r="F189" s="892"/>
      <c r="G189" s="892"/>
      <c r="H189" s="892"/>
      <c r="I189" s="892"/>
      <c r="J189" s="892"/>
      <c r="K189" s="892"/>
      <c r="L189" s="892"/>
      <c r="M189" s="892"/>
      <c r="N189" s="892"/>
      <c r="O189" s="892"/>
      <c r="P189" s="892"/>
      <c r="Q189" s="892"/>
      <c r="R189" s="892"/>
      <c r="S189" s="892"/>
      <c r="T189" s="892"/>
      <c r="U189" s="892"/>
      <c r="V189" s="892"/>
      <c r="W189" s="892"/>
      <c r="X189" s="892"/>
      <c r="Y189" s="892"/>
      <c r="Z189" s="892"/>
    </row>
    <row r="190" spans="1:26" ht="21" customHeight="1">
      <c r="A190" s="892"/>
      <c r="B190" s="892"/>
      <c r="C190" s="892"/>
      <c r="D190" s="892"/>
      <c r="E190" s="892"/>
      <c r="F190" s="892"/>
      <c r="G190" s="892"/>
      <c r="H190" s="892"/>
      <c r="I190" s="892"/>
      <c r="J190" s="892"/>
      <c r="K190" s="892"/>
      <c r="L190" s="892"/>
      <c r="M190" s="892"/>
      <c r="N190" s="892"/>
      <c r="O190" s="892"/>
      <c r="P190" s="892"/>
      <c r="Q190" s="892"/>
      <c r="R190" s="892"/>
      <c r="S190" s="892"/>
      <c r="T190" s="892"/>
      <c r="U190" s="892"/>
      <c r="V190" s="892"/>
      <c r="W190" s="892"/>
      <c r="X190" s="892"/>
      <c r="Y190" s="892"/>
      <c r="Z190" s="892"/>
    </row>
    <row r="191" spans="1:26" ht="21" customHeight="1">
      <c r="A191" s="892"/>
      <c r="B191" s="892"/>
      <c r="C191" s="892"/>
      <c r="D191" s="892"/>
      <c r="E191" s="892"/>
      <c r="F191" s="892"/>
      <c r="G191" s="892"/>
      <c r="H191" s="892"/>
      <c r="I191" s="892"/>
      <c r="J191" s="892"/>
      <c r="K191" s="892"/>
      <c r="L191" s="892"/>
      <c r="M191" s="892"/>
      <c r="N191" s="892"/>
      <c r="O191" s="892"/>
      <c r="P191" s="892"/>
      <c r="Q191" s="892"/>
      <c r="R191" s="892"/>
      <c r="S191" s="892"/>
      <c r="T191" s="892"/>
      <c r="U191" s="892"/>
      <c r="V191" s="892"/>
      <c r="W191" s="892"/>
      <c r="X191" s="892"/>
      <c r="Y191" s="892"/>
      <c r="Z191" s="892"/>
    </row>
    <row r="192" spans="1:26" ht="21" customHeight="1">
      <c r="A192" s="892"/>
      <c r="B192" s="892"/>
      <c r="C192" s="892"/>
      <c r="D192" s="892"/>
      <c r="E192" s="892"/>
      <c r="F192" s="892"/>
      <c r="G192" s="892"/>
      <c r="H192" s="892"/>
      <c r="I192" s="892"/>
      <c r="J192" s="892"/>
      <c r="K192" s="892"/>
      <c r="L192" s="892"/>
      <c r="M192" s="892"/>
      <c r="N192" s="892"/>
      <c r="O192" s="892"/>
      <c r="P192" s="892"/>
      <c r="Q192" s="892"/>
      <c r="R192" s="892"/>
      <c r="S192" s="892"/>
      <c r="T192" s="892"/>
      <c r="U192" s="892"/>
      <c r="V192" s="892"/>
      <c r="W192" s="892"/>
      <c r="X192" s="892"/>
      <c r="Y192" s="892"/>
      <c r="Z192" s="892"/>
    </row>
    <row r="193" spans="1:26" ht="21" customHeight="1">
      <c r="A193" s="892"/>
      <c r="B193" s="892"/>
      <c r="C193" s="892"/>
      <c r="D193" s="892"/>
      <c r="E193" s="892"/>
      <c r="F193" s="892"/>
      <c r="G193" s="892"/>
      <c r="H193" s="892"/>
      <c r="I193" s="892"/>
      <c r="J193" s="892"/>
      <c r="K193" s="892"/>
      <c r="L193" s="892"/>
      <c r="M193" s="892"/>
      <c r="N193" s="892"/>
      <c r="O193" s="892"/>
      <c r="P193" s="892"/>
      <c r="Q193" s="892"/>
      <c r="R193" s="892"/>
      <c r="S193" s="892"/>
      <c r="T193" s="892"/>
      <c r="U193" s="892"/>
      <c r="V193" s="892"/>
      <c r="W193" s="892"/>
      <c r="X193" s="892"/>
      <c r="Y193" s="892"/>
      <c r="Z193" s="892"/>
    </row>
    <row r="194" spans="1:26" ht="21" customHeight="1">
      <c r="A194" s="892"/>
      <c r="B194" s="892"/>
      <c r="C194" s="892"/>
      <c r="D194" s="892"/>
      <c r="E194" s="892"/>
      <c r="F194" s="892"/>
      <c r="G194" s="892"/>
      <c r="H194" s="892"/>
      <c r="I194" s="892"/>
      <c r="J194" s="892"/>
      <c r="K194" s="892"/>
      <c r="L194" s="892"/>
      <c r="M194" s="892"/>
      <c r="N194" s="892"/>
      <c r="O194" s="892"/>
      <c r="P194" s="892"/>
      <c r="Q194" s="892"/>
      <c r="R194" s="892"/>
      <c r="S194" s="892"/>
      <c r="T194" s="892"/>
      <c r="U194" s="892"/>
      <c r="V194" s="892"/>
      <c r="W194" s="892"/>
      <c r="X194" s="892"/>
      <c r="Y194" s="892"/>
      <c r="Z194" s="892"/>
    </row>
    <row r="195" spans="1:26" ht="21" customHeight="1">
      <c r="A195" s="892"/>
      <c r="B195" s="892"/>
      <c r="C195" s="892"/>
      <c r="D195" s="892"/>
      <c r="E195" s="892"/>
      <c r="F195" s="892"/>
      <c r="G195" s="892"/>
      <c r="H195" s="892"/>
      <c r="I195" s="892"/>
      <c r="J195" s="892"/>
      <c r="K195" s="892"/>
      <c r="L195" s="892"/>
      <c r="M195" s="892"/>
      <c r="N195" s="892"/>
      <c r="O195" s="892"/>
      <c r="P195" s="892"/>
      <c r="Q195" s="892"/>
      <c r="R195" s="892"/>
      <c r="S195" s="892"/>
      <c r="T195" s="892"/>
      <c r="U195" s="892"/>
      <c r="V195" s="892"/>
      <c r="W195" s="892"/>
      <c r="X195" s="892"/>
      <c r="Y195" s="892"/>
      <c r="Z195" s="892"/>
    </row>
    <row r="196" spans="1:26" ht="21" customHeight="1">
      <c r="A196" s="892"/>
      <c r="B196" s="892"/>
      <c r="C196" s="892"/>
      <c r="D196" s="892"/>
      <c r="E196" s="892"/>
      <c r="F196" s="892"/>
      <c r="G196" s="892"/>
      <c r="H196" s="892"/>
      <c r="I196" s="892"/>
      <c r="J196" s="892"/>
      <c r="K196" s="892"/>
      <c r="L196" s="892"/>
      <c r="M196" s="892"/>
      <c r="N196" s="892"/>
      <c r="O196" s="892"/>
      <c r="P196" s="892"/>
      <c r="Q196" s="892"/>
      <c r="R196" s="892"/>
      <c r="S196" s="892"/>
      <c r="T196" s="892"/>
      <c r="U196" s="892"/>
      <c r="V196" s="892"/>
      <c r="W196" s="892"/>
      <c r="X196" s="892"/>
      <c r="Y196" s="892"/>
      <c r="Z196" s="892"/>
    </row>
    <row r="197" spans="1:26" ht="21" customHeight="1">
      <c r="A197" s="892"/>
      <c r="B197" s="892"/>
      <c r="C197" s="892"/>
      <c r="D197" s="892"/>
      <c r="E197" s="892"/>
      <c r="F197" s="892"/>
      <c r="G197" s="892"/>
      <c r="H197" s="892"/>
      <c r="I197" s="892"/>
      <c r="J197" s="892"/>
      <c r="K197" s="892"/>
      <c r="L197" s="892"/>
      <c r="M197" s="892"/>
      <c r="N197" s="892"/>
      <c r="O197" s="892"/>
      <c r="P197" s="892"/>
      <c r="Q197" s="892"/>
      <c r="R197" s="892"/>
      <c r="S197" s="892"/>
      <c r="T197" s="892"/>
      <c r="U197" s="892"/>
      <c r="V197" s="892"/>
      <c r="W197" s="892"/>
      <c r="X197" s="892"/>
      <c r="Y197" s="892"/>
      <c r="Z197" s="892"/>
    </row>
    <row r="198" spans="1:26" ht="21" customHeight="1">
      <c r="A198" s="892"/>
      <c r="B198" s="892"/>
      <c r="C198" s="892"/>
      <c r="D198" s="892"/>
      <c r="E198" s="892"/>
      <c r="F198" s="892"/>
      <c r="G198" s="892"/>
      <c r="H198" s="892"/>
      <c r="I198" s="892"/>
      <c r="J198" s="892"/>
      <c r="K198" s="892"/>
      <c r="L198" s="892"/>
      <c r="M198" s="892"/>
      <c r="N198" s="892"/>
      <c r="O198" s="892"/>
      <c r="P198" s="892"/>
      <c r="Q198" s="892"/>
      <c r="R198" s="892"/>
      <c r="S198" s="892"/>
      <c r="T198" s="892"/>
      <c r="U198" s="892"/>
      <c r="V198" s="892"/>
      <c r="W198" s="892"/>
      <c r="X198" s="892"/>
      <c r="Y198" s="892"/>
      <c r="Z198" s="892"/>
    </row>
    <row r="199" spans="1:26" ht="21" customHeight="1">
      <c r="A199" s="892"/>
      <c r="B199" s="892"/>
      <c r="C199" s="892"/>
      <c r="D199" s="892"/>
      <c r="E199" s="892"/>
      <c r="F199" s="892"/>
      <c r="G199" s="892"/>
      <c r="H199" s="892"/>
      <c r="I199" s="892"/>
      <c r="J199" s="892"/>
      <c r="K199" s="892"/>
      <c r="L199" s="892"/>
      <c r="M199" s="892"/>
      <c r="N199" s="892"/>
      <c r="O199" s="892"/>
      <c r="P199" s="892"/>
      <c r="Q199" s="892"/>
      <c r="R199" s="892"/>
      <c r="S199" s="892"/>
      <c r="T199" s="892"/>
      <c r="U199" s="892"/>
      <c r="V199" s="892"/>
      <c r="W199" s="892"/>
      <c r="X199" s="892"/>
      <c r="Y199" s="892"/>
      <c r="Z199" s="892"/>
    </row>
    <row r="200" spans="1:26" ht="21" customHeight="1">
      <c r="A200" s="892"/>
      <c r="B200" s="892"/>
      <c r="C200" s="892"/>
      <c r="D200" s="892"/>
      <c r="E200" s="892"/>
      <c r="F200" s="892"/>
      <c r="G200" s="892"/>
      <c r="H200" s="892"/>
      <c r="I200" s="892"/>
      <c r="J200" s="892"/>
      <c r="K200" s="892"/>
      <c r="L200" s="892"/>
      <c r="M200" s="892"/>
      <c r="N200" s="892"/>
      <c r="O200" s="892"/>
      <c r="P200" s="892"/>
      <c r="Q200" s="892"/>
      <c r="R200" s="892"/>
      <c r="S200" s="892"/>
      <c r="T200" s="892"/>
      <c r="U200" s="892"/>
      <c r="V200" s="892"/>
      <c r="W200" s="892"/>
      <c r="X200" s="892"/>
      <c r="Y200" s="892"/>
      <c r="Z200" s="892"/>
    </row>
    <row r="201" spans="1:26" ht="21" customHeight="1">
      <c r="A201" s="892"/>
      <c r="B201" s="892"/>
      <c r="C201" s="892"/>
      <c r="D201" s="892"/>
      <c r="E201" s="892"/>
      <c r="F201" s="892"/>
      <c r="G201" s="892"/>
      <c r="H201" s="892"/>
      <c r="I201" s="892"/>
      <c r="J201" s="892"/>
      <c r="K201" s="892"/>
      <c r="L201" s="892"/>
      <c r="M201" s="892"/>
      <c r="N201" s="892"/>
      <c r="O201" s="892"/>
      <c r="P201" s="892"/>
      <c r="Q201" s="892"/>
      <c r="R201" s="892"/>
      <c r="S201" s="892"/>
      <c r="T201" s="892"/>
      <c r="U201" s="892"/>
      <c r="V201" s="892"/>
      <c r="W201" s="892"/>
      <c r="X201" s="892"/>
      <c r="Y201" s="892"/>
      <c r="Z201" s="892"/>
    </row>
    <row r="202" spans="1:26" ht="21" customHeight="1">
      <c r="A202" s="892"/>
      <c r="B202" s="892"/>
      <c r="C202" s="892"/>
      <c r="D202" s="892"/>
      <c r="E202" s="892"/>
      <c r="F202" s="892"/>
      <c r="G202" s="892"/>
      <c r="H202" s="892"/>
      <c r="I202" s="892"/>
      <c r="J202" s="892"/>
      <c r="K202" s="892"/>
      <c r="L202" s="892"/>
      <c r="M202" s="892"/>
      <c r="N202" s="892"/>
      <c r="O202" s="892"/>
      <c r="P202" s="892"/>
      <c r="Q202" s="892"/>
      <c r="R202" s="892"/>
      <c r="S202" s="892"/>
      <c r="T202" s="892"/>
      <c r="U202" s="892"/>
      <c r="V202" s="892"/>
      <c r="W202" s="892"/>
      <c r="X202" s="892"/>
      <c r="Y202" s="892"/>
      <c r="Z202" s="892"/>
    </row>
    <row r="203" spans="1:26" ht="21" customHeight="1">
      <c r="A203" s="892"/>
      <c r="B203" s="892"/>
      <c r="C203" s="892"/>
      <c r="D203" s="892"/>
      <c r="E203" s="892"/>
      <c r="F203" s="892"/>
      <c r="G203" s="892"/>
      <c r="H203" s="892"/>
      <c r="I203" s="892"/>
      <c r="J203" s="892"/>
      <c r="K203" s="892"/>
      <c r="L203" s="892"/>
      <c r="M203" s="892"/>
      <c r="N203" s="892"/>
      <c r="O203" s="892"/>
      <c r="P203" s="892"/>
      <c r="Q203" s="892"/>
      <c r="R203" s="892"/>
      <c r="S203" s="892"/>
      <c r="T203" s="892"/>
      <c r="U203" s="892"/>
      <c r="V203" s="892"/>
      <c r="W203" s="892"/>
      <c r="X203" s="892"/>
      <c r="Y203" s="892"/>
      <c r="Z203" s="892"/>
    </row>
    <row r="204" spans="1:26" ht="21" customHeight="1">
      <c r="A204" s="892"/>
      <c r="B204" s="892"/>
      <c r="C204" s="892"/>
      <c r="D204" s="892"/>
      <c r="E204" s="892"/>
      <c r="F204" s="892"/>
      <c r="G204" s="892"/>
      <c r="H204" s="892"/>
      <c r="I204" s="892"/>
      <c r="J204" s="892"/>
      <c r="K204" s="892"/>
      <c r="L204" s="892"/>
      <c r="M204" s="892"/>
      <c r="N204" s="892"/>
      <c r="O204" s="892"/>
      <c r="P204" s="892"/>
      <c r="Q204" s="892"/>
      <c r="R204" s="892"/>
      <c r="S204" s="892"/>
      <c r="T204" s="892"/>
      <c r="U204" s="892"/>
      <c r="V204" s="892"/>
      <c r="W204" s="892"/>
      <c r="X204" s="892"/>
      <c r="Y204" s="892"/>
      <c r="Z204" s="892"/>
    </row>
    <row r="205" spans="1:26" ht="21" customHeight="1">
      <c r="A205" s="892"/>
      <c r="B205" s="892"/>
      <c r="C205" s="892"/>
      <c r="D205" s="892"/>
      <c r="E205" s="892"/>
      <c r="F205" s="892"/>
      <c r="G205" s="892"/>
      <c r="H205" s="892"/>
      <c r="I205" s="892"/>
      <c r="J205" s="892"/>
      <c r="K205" s="892"/>
      <c r="L205" s="892"/>
      <c r="M205" s="892"/>
      <c r="N205" s="892"/>
      <c r="O205" s="892"/>
      <c r="P205" s="892"/>
      <c r="Q205" s="892"/>
      <c r="R205" s="892"/>
      <c r="S205" s="892"/>
      <c r="T205" s="892"/>
      <c r="U205" s="892"/>
      <c r="V205" s="892"/>
      <c r="W205" s="892"/>
      <c r="X205" s="892"/>
      <c r="Y205" s="892"/>
      <c r="Z205" s="892"/>
    </row>
    <row r="206" spans="1:26" ht="21" customHeight="1">
      <c r="A206" s="892"/>
      <c r="B206" s="892"/>
      <c r="C206" s="892"/>
      <c r="D206" s="892"/>
      <c r="E206" s="892"/>
      <c r="F206" s="892"/>
      <c r="G206" s="892"/>
      <c r="H206" s="892"/>
      <c r="I206" s="892"/>
      <c r="J206" s="892"/>
      <c r="K206" s="892"/>
      <c r="L206" s="892"/>
      <c r="M206" s="892"/>
      <c r="N206" s="892"/>
      <c r="O206" s="892"/>
      <c r="P206" s="892"/>
      <c r="Q206" s="892"/>
      <c r="R206" s="892"/>
      <c r="S206" s="892"/>
      <c r="T206" s="892"/>
      <c r="U206" s="892"/>
      <c r="V206" s="892"/>
      <c r="W206" s="892"/>
      <c r="X206" s="892"/>
      <c r="Y206" s="892"/>
      <c r="Z206" s="892"/>
    </row>
    <row r="207" spans="1:26" ht="21" customHeight="1">
      <c r="A207" s="892"/>
      <c r="B207" s="892"/>
      <c r="C207" s="892"/>
      <c r="D207" s="892"/>
      <c r="E207" s="892"/>
      <c r="F207" s="892"/>
      <c r="G207" s="892"/>
      <c r="H207" s="892"/>
      <c r="I207" s="892"/>
      <c r="J207" s="892"/>
      <c r="K207" s="892"/>
      <c r="L207" s="892"/>
      <c r="M207" s="892"/>
      <c r="N207" s="892"/>
      <c r="O207" s="892"/>
      <c r="P207" s="892"/>
      <c r="Q207" s="892"/>
      <c r="R207" s="892"/>
      <c r="S207" s="892"/>
      <c r="T207" s="892"/>
      <c r="U207" s="892"/>
      <c r="V207" s="892"/>
      <c r="W207" s="892"/>
      <c r="X207" s="892"/>
      <c r="Y207" s="892"/>
      <c r="Z207" s="892"/>
    </row>
    <row r="208" spans="1:26" ht="21" customHeight="1">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c r="W208" s="892"/>
      <c r="X208" s="892"/>
      <c r="Y208" s="892"/>
      <c r="Z208" s="892"/>
    </row>
    <row r="209" spans="1:26" ht="21" customHeight="1">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c r="W209" s="892"/>
      <c r="X209" s="892"/>
      <c r="Y209" s="892"/>
      <c r="Z209" s="892"/>
    </row>
    <row r="210" spans="1:26" ht="21" customHeight="1">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c r="W210" s="892"/>
      <c r="X210" s="892"/>
      <c r="Y210" s="892"/>
      <c r="Z210" s="892"/>
    </row>
    <row r="211" spans="1:26" ht="21" customHeight="1">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c r="W211" s="892"/>
      <c r="X211" s="892"/>
      <c r="Y211" s="892"/>
      <c r="Z211" s="892"/>
    </row>
    <row r="212" spans="1:26" ht="21" customHeight="1">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c r="W212" s="892"/>
      <c r="X212" s="892"/>
      <c r="Y212" s="892"/>
      <c r="Z212" s="892"/>
    </row>
    <row r="213" spans="1:26" ht="21" customHeight="1">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c r="W213" s="892"/>
      <c r="X213" s="892"/>
      <c r="Y213" s="892"/>
      <c r="Z213" s="892"/>
    </row>
    <row r="214" spans="1:26" ht="21" customHeight="1">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c r="W214" s="892"/>
      <c r="X214" s="892"/>
      <c r="Y214" s="892"/>
      <c r="Z214" s="892"/>
    </row>
    <row r="215" spans="1:26" ht="21" customHeight="1">
      <c r="A215" s="892"/>
      <c r="B215" s="892"/>
      <c r="C215" s="892"/>
      <c r="D215" s="892"/>
      <c r="E215" s="892"/>
      <c r="F215" s="892"/>
      <c r="G215" s="892"/>
      <c r="H215" s="892"/>
      <c r="I215" s="892"/>
      <c r="J215" s="892"/>
      <c r="K215" s="892"/>
      <c r="L215" s="892"/>
      <c r="M215" s="892"/>
      <c r="N215" s="892"/>
      <c r="O215" s="892"/>
      <c r="P215" s="892"/>
      <c r="Q215" s="892"/>
      <c r="R215" s="892"/>
      <c r="S215" s="892"/>
      <c r="T215" s="892"/>
      <c r="U215" s="892"/>
      <c r="V215" s="892"/>
      <c r="W215" s="892"/>
      <c r="X215" s="892"/>
      <c r="Y215" s="892"/>
      <c r="Z215" s="892"/>
    </row>
    <row r="216" spans="1:26" ht="21" customHeight="1">
      <c r="A216" s="892"/>
      <c r="B216" s="892"/>
      <c r="C216" s="892"/>
      <c r="D216" s="892"/>
      <c r="E216" s="892"/>
      <c r="F216" s="892"/>
      <c r="G216" s="892"/>
      <c r="H216" s="892"/>
      <c r="I216" s="892"/>
      <c r="J216" s="892"/>
      <c r="K216" s="892"/>
      <c r="L216" s="892"/>
      <c r="M216" s="892"/>
      <c r="N216" s="892"/>
      <c r="O216" s="892"/>
      <c r="P216" s="892"/>
      <c r="Q216" s="892"/>
      <c r="R216" s="892"/>
      <c r="S216" s="892"/>
      <c r="T216" s="892"/>
      <c r="U216" s="892"/>
      <c r="V216" s="892"/>
      <c r="W216" s="892"/>
      <c r="X216" s="892"/>
      <c r="Y216" s="892"/>
      <c r="Z216" s="892"/>
    </row>
    <row r="217" spans="1:26" ht="21" customHeight="1">
      <c r="A217" s="892"/>
      <c r="B217" s="892"/>
      <c r="C217" s="892"/>
      <c r="D217" s="892"/>
      <c r="E217" s="892"/>
      <c r="F217" s="892"/>
      <c r="G217" s="892"/>
      <c r="H217" s="892"/>
      <c r="I217" s="892"/>
      <c r="J217" s="892"/>
      <c r="K217" s="892"/>
      <c r="L217" s="892"/>
      <c r="M217" s="892"/>
      <c r="N217" s="892"/>
      <c r="O217" s="892"/>
      <c r="P217" s="892"/>
      <c r="Q217" s="892"/>
      <c r="R217" s="892"/>
      <c r="S217" s="892"/>
      <c r="T217" s="892"/>
      <c r="U217" s="892"/>
      <c r="V217" s="892"/>
      <c r="W217" s="892"/>
      <c r="X217" s="892"/>
      <c r="Y217" s="892"/>
      <c r="Z217" s="892"/>
    </row>
    <row r="218" spans="1:26" ht="21" customHeight="1">
      <c r="A218" s="892"/>
      <c r="B218" s="892"/>
      <c r="C218" s="892"/>
      <c r="D218" s="892"/>
      <c r="E218" s="892"/>
      <c r="F218" s="892"/>
      <c r="G218" s="892"/>
      <c r="H218" s="892"/>
      <c r="I218" s="892"/>
      <c r="J218" s="892"/>
      <c r="K218" s="892"/>
      <c r="L218" s="892"/>
      <c r="M218" s="892"/>
      <c r="N218" s="892"/>
      <c r="O218" s="892"/>
      <c r="P218" s="892"/>
      <c r="Q218" s="892"/>
      <c r="R218" s="892"/>
      <c r="S218" s="892"/>
      <c r="T218" s="892"/>
      <c r="U218" s="892"/>
      <c r="V218" s="892"/>
      <c r="W218" s="892"/>
      <c r="X218" s="892"/>
      <c r="Y218" s="892"/>
      <c r="Z218" s="892"/>
    </row>
    <row r="219" spans="1:26" ht="21" customHeight="1">
      <c r="A219" s="892"/>
      <c r="B219" s="892"/>
      <c r="C219" s="892"/>
      <c r="D219" s="892"/>
      <c r="E219" s="892"/>
      <c r="F219" s="892"/>
      <c r="G219" s="892"/>
      <c r="H219" s="892"/>
      <c r="I219" s="892"/>
      <c r="J219" s="892"/>
      <c r="K219" s="892"/>
      <c r="L219" s="892"/>
      <c r="M219" s="892"/>
      <c r="N219" s="892"/>
      <c r="O219" s="892"/>
      <c r="P219" s="892"/>
      <c r="Q219" s="892"/>
      <c r="R219" s="892"/>
      <c r="S219" s="892"/>
      <c r="T219" s="892"/>
      <c r="U219" s="892"/>
      <c r="V219" s="892"/>
      <c r="W219" s="892"/>
      <c r="X219" s="892"/>
      <c r="Y219" s="892"/>
      <c r="Z219" s="892"/>
    </row>
    <row r="220" spans="1:26" ht="21" customHeight="1">
      <c r="A220" s="892"/>
      <c r="B220" s="892"/>
      <c r="C220" s="892"/>
      <c r="D220" s="892"/>
      <c r="E220" s="892"/>
      <c r="F220" s="892"/>
      <c r="G220" s="892"/>
      <c r="H220" s="892"/>
      <c r="I220" s="892"/>
      <c r="J220" s="892"/>
      <c r="K220" s="892"/>
      <c r="L220" s="892"/>
      <c r="M220" s="892"/>
      <c r="N220" s="892"/>
      <c r="O220" s="892"/>
      <c r="P220" s="892"/>
      <c r="Q220" s="892"/>
      <c r="R220" s="892"/>
      <c r="S220" s="892"/>
      <c r="T220" s="892"/>
      <c r="U220" s="892"/>
      <c r="V220" s="892"/>
      <c r="W220" s="892"/>
      <c r="X220" s="892"/>
      <c r="Y220" s="892"/>
      <c r="Z220" s="892"/>
    </row>
    <row r="221" spans="1:26" ht="15.75" customHeight="1">
      <c r="A221" s="891"/>
      <c r="B221" s="891"/>
      <c r="C221" s="891"/>
      <c r="D221" s="891"/>
      <c r="E221" s="891"/>
      <c r="F221" s="891"/>
      <c r="G221" s="891"/>
      <c r="H221" s="891"/>
      <c r="I221" s="891"/>
      <c r="J221" s="891"/>
      <c r="K221" s="891"/>
      <c r="L221" s="891"/>
      <c r="M221" s="891"/>
      <c r="N221" s="891"/>
      <c r="O221" s="891"/>
      <c r="P221" s="891"/>
      <c r="Q221" s="891"/>
      <c r="R221" s="891"/>
      <c r="S221" s="891"/>
      <c r="T221" s="891"/>
      <c r="U221" s="891"/>
      <c r="V221" s="891"/>
      <c r="W221" s="891"/>
      <c r="X221" s="891"/>
      <c r="Y221" s="891"/>
      <c r="Z221" s="891"/>
    </row>
    <row r="222" spans="1:26" ht="15.75" customHeight="1">
      <c r="A222" s="891"/>
      <c r="B222" s="891"/>
      <c r="C222" s="891"/>
      <c r="D222" s="891"/>
      <c r="E222" s="891"/>
      <c r="F222" s="891"/>
      <c r="G222" s="891"/>
      <c r="H222" s="891"/>
      <c r="I222" s="891"/>
      <c r="J222" s="891"/>
      <c r="K222" s="891"/>
      <c r="L222" s="891"/>
      <c r="M222" s="891"/>
      <c r="N222" s="891"/>
      <c r="O222" s="891"/>
      <c r="P222" s="891"/>
      <c r="Q222" s="891"/>
      <c r="R222" s="891"/>
      <c r="S222" s="891"/>
      <c r="T222" s="891"/>
      <c r="U222" s="891"/>
      <c r="V222" s="891"/>
      <c r="W222" s="891"/>
      <c r="X222" s="891"/>
      <c r="Y222" s="891"/>
      <c r="Z222" s="891"/>
    </row>
    <row r="223" spans="1:26" ht="15.75" customHeight="1">
      <c r="A223" s="891"/>
      <c r="B223" s="891"/>
      <c r="C223" s="891"/>
      <c r="D223" s="891"/>
      <c r="E223" s="891"/>
      <c r="F223" s="891"/>
      <c r="G223" s="891"/>
      <c r="H223" s="891"/>
      <c r="I223" s="891"/>
      <c r="J223" s="891"/>
      <c r="K223" s="891"/>
      <c r="L223" s="891"/>
      <c r="M223" s="891"/>
      <c r="N223" s="891"/>
      <c r="O223" s="891"/>
      <c r="P223" s="891"/>
      <c r="Q223" s="891"/>
      <c r="R223" s="891"/>
      <c r="S223" s="891"/>
      <c r="T223" s="891"/>
      <c r="U223" s="891"/>
      <c r="V223" s="891"/>
      <c r="W223" s="891"/>
      <c r="X223" s="891"/>
      <c r="Y223" s="891"/>
      <c r="Z223" s="891"/>
    </row>
    <row r="224" spans="1:26" ht="15.75" customHeight="1">
      <c r="A224" s="891"/>
      <c r="B224" s="891"/>
      <c r="C224" s="891"/>
      <c r="D224" s="891"/>
      <c r="E224" s="891"/>
      <c r="F224" s="891"/>
      <c r="G224" s="891"/>
      <c r="H224" s="891"/>
      <c r="I224" s="891"/>
      <c r="J224" s="891"/>
      <c r="K224" s="891"/>
      <c r="L224" s="891"/>
      <c r="M224" s="891"/>
      <c r="N224" s="891"/>
      <c r="O224" s="891"/>
      <c r="P224" s="891"/>
      <c r="Q224" s="891"/>
      <c r="R224" s="891"/>
      <c r="S224" s="891"/>
      <c r="T224" s="891"/>
      <c r="U224" s="891"/>
      <c r="V224" s="891"/>
      <c r="W224" s="891"/>
      <c r="X224" s="891"/>
      <c r="Y224" s="891"/>
      <c r="Z224" s="891"/>
    </row>
    <row r="225" spans="1:26" ht="15.75" customHeight="1">
      <c r="A225" s="891"/>
      <c r="B225" s="891"/>
      <c r="C225" s="891"/>
      <c r="D225" s="891"/>
      <c r="E225" s="891"/>
      <c r="F225" s="891"/>
      <c r="G225" s="891"/>
      <c r="H225" s="891"/>
      <c r="I225" s="891"/>
      <c r="J225" s="891"/>
      <c r="K225" s="891"/>
      <c r="L225" s="891"/>
      <c r="M225" s="891"/>
      <c r="N225" s="891"/>
      <c r="O225" s="891"/>
      <c r="P225" s="891"/>
      <c r="Q225" s="891"/>
      <c r="R225" s="891"/>
      <c r="S225" s="891"/>
      <c r="T225" s="891"/>
      <c r="U225" s="891"/>
      <c r="V225" s="891"/>
      <c r="W225" s="891"/>
      <c r="X225" s="891"/>
      <c r="Y225" s="891"/>
      <c r="Z225" s="891"/>
    </row>
    <row r="226" spans="1:26" ht="15.75" customHeight="1">
      <c r="A226" s="891"/>
      <c r="B226" s="891"/>
      <c r="C226" s="891"/>
      <c r="D226" s="891"/>
      <c r="E226" s="891"/>
      <c r="F226" s="891"/>
      <c r="G226" s="891"/>
      <c r="H226" s="891"/>
      <c r="I226" s="891"/>
      <c r="J226" s="891"/>
      <c r="K226" s="891"/>
      <c r="L226" s="891"/>
      <c r="M226" s="891"/>
      <c r="N226" s="891"/>
      <c r="O226" s="891"/>
      <c r="P226" s="891"/>
      <c r="Q226" s="891"/>
      <c r="R226" s="891"/>
      <c r="S226" s="891"/>
      <c r="T226" s="891"/>
      <c r="U226" s="891"/>
      <c r="V226" s="891"/>
      <c r="W226" s="891"/>
      <c r="X226" s="891"/>
      <c r="Y226" s="891"/>
      <c r="Z226" s="891"/>
    </row>
    <row r="227" spans="1:26" ht="15.75" customHeight="1">
      <c r="A227" s="891"/>
      <c r="B227" s="891"/>
      <c r="C227" s="891"/>
      <c r="D227" s="891"/>
      <c r="E227" s="891"/>
      <c r="F227" s="891"/>
      <c r="G227" s="891"/>
      <c r="H227" s="891"/>
      <c r="I227" s="891"/>
      <c r="J227" s="891"/>
      <c r="K227" s="891"/>
      <c r="L227" s="891"/>
      <c r="M227" s="891"/>
      <c r="N227" s="891"/>
      <c r="O227" s="891"/>
      <c r="P227" s="891"/>
      <c r="Q227" s="891"/>
      <c r="R227" s="891"/>
      <c r="S227" s="891"/>
      <c r="T227" s="891"/>
      <c r="U227" s="891"/>
      <c r="V227" s="891"/>
      <c r="W227" s="891"/>
      <c r="X227" s="891"/>
      <c r="Y227" s="891"/>
      <c r="Z227" s="891"/>
    </row>
    <row r="228" spans="1:26" ht="15.75" customHeight="1">
      <c r="A228" s="891"/>
      <c r="B228" s="891"/>
      <c r="C228" s="891"/>
      <c r="D228" s="891"/>
      <c r="E228" s="891"/>
      <c r="F228" s="891"/>
      <c r="G228" s="891"/>
      <c r="H228" s="891"/>
      <c r="I228" s="891"/>
      <c r="J228" s="891"/>
      <c r="K228" s="891"/>
      <c r="L228" s="891"/>
      <c r="M228" s="891"/>
      <c r="N228" s="891"/>
      <c r="O228" s="891"/>
      <c r="P228" s="891"/>
      <c r="Q228" s="891"/>
      <c r="R228" s="891"/>
      <c r="S228" s="891"/>
      <c r="T228" s="891"/>
      <c r="U228" s="891"/>
      <c r="V228" s="891"/>
      <c r="W228" s="891"/>
      <c r="X228" s="891"/>
      <c r="Y228" s="891"/>
      <c r="Z228" s="891"/>
    </row>
    <row r="229" spans="1:26" ht="15.75" customHeight="1">
      <c r="A229" s="891"/>
      <c r="B229" s="891"/>
      <c r="C229" s="891"/>
      <c r="D229" s="891"/>
      <c r="E229" s="891"/>
      <c r="F229" s="891"/>
      <c r="G229" s="891"/>
      <c r="H229" s="891"/>
      <c r="I229" s="891"/>
      <c r="J229" s="891"/>
      <c r="K229" s="891"/>
      <c r="L229" s="891"/>
      <c r="M229" s="891"/>
      <c r="N229" s="891"/>
      <c r="O229" s="891"/>
      <c r="P229" s="891"/>
      <c r="Q229" s="891"/>
      <c r="R229" s="891"/>
      <c r="S229" s="891"/>
      <c r="T229" s="891"/>
      <c r="U229" s="891"/>
      <c r="V229" s="891"/>
      <c r="W229" s="891"/>
      <c r="X229" s="891"/>
      <c r="Y229" s="891"/>
      <c r="Z229" s="891"/>
    </row>
    <row r="230" spans="1:26" ht="15.75" customHeight="1">
      <c r="A230" s="891"/>
      <c r="B230" s="891"/>
      <c r="C230" s="891"/>
      <c r="D230" s="891"/>
      <c r="E230" s="891"/>
      <c r="F230" s="891"/>
      <c r="G230" s="891"/>
      <c r="H230" s="891"/>
      <c r="I230" s="891"/>
      <c r="J230" s="891"/>
      <c r="K230" s="891"/>
      <c r="L230" s="891"/>
      <c r="M230" s="891"/>
      <c r="N230" s="891"/>
      <c r="O230" s="891"/>
      <c r="P230" s="891"/>
      <c r="Q230" s="891"/>
      <c r="R230" s="891"/>
      <c r="S230" s="891"/>
      <c r="T230" s="891"/>
      <c r="U230" s="891"/>
      <c r="V230" s="891"/>
      <c r="W230" s="891"/>
      <c r="X230" s="891"/>
      <c r="Y230" s="891"/>
      <c r="Z230" s="891"/>
    </row>
    <row r="231" spans="1:26" ht="15.75" customHeight="1">
      <c r="A231" s="891"/>
      <c r="B231" s="891"/>
      <c r="C231" s="891"/>
      <c r="D231" s="891"/>
      <c r="E231" s="891"/>
      <c r="F231" s="891"/>
      <c r="G231" s="891"/>
      <c r="H231" s="891"/>
      <c r="I231" s="891"/>
      <c r="J231" s="891"/>
      <c r="K231" s="891"/>
      <c r="L231" s="891"/>
      <c r="M231" s="891"/>
      <c r="N231" s="891"/>
      <c r="O231" s="891"/>
      <c r="P231" s="891"/>
      <c r="Q231" s="891"/>
      <c r="R231" s="891"/>
      <c r="S231" s="891"/>
      <c r="T231" s="891"/>
      <c r="U231" s="891"/>
      <c r="V231" s="891"/>
      <c r="W231" s="891"/>
      <c r="X231" s="891"/>
      <c r="Y231" s="891"/>
      <c r="Z231" s="891"/>
    </row>
    <row r="232" spans="1:26" ht="15.75" customHeight="1">
      <c r="A232" s="891"/>
      <c r="B232" s="891"/>
      <c r="C232" s="891"/>
      <c r="D232" s="891"/>
      <c r="E232" s="891"/>
      <c r="F232" s="891"/>
      <c r="G232" s="891"/>
      <c r="H232" s="891"/>
      <c r="I232" s="891"/>
      <c r="J232" s="891"/>
      <c r="K232" s="891"/>
      <c r="L232" s="891"/>
      <c r="M232" s="891"/>
      <c r="N232" s="891"/>
      <c r="O232" s="891"/>
      <c r="P232" s="891"/>
      <c r="Q232" s="891"/>
      <c r="R232" s="891"/>
      <c r="S232" s="891"/>
      <c r="T232" s="891"/>
      <c r="U232" s="891"/>
      <c r="V232" s="891"/>
      <c r="W232" s="891"/>
      <c r="X232" s="891"/>
      <c r="Y232" s="891"/>
      <c r="Z232" s="891"/>
    </row>
    <row r="233" spans="1:26" ht="15.75" customHeight="1">
      <c r="A233" s="891"/>
      <c r="B233" s="891"/>
      <c r="C233" s="891"/>
      <c r="D233" s="891"/>
      <c r="E233" s="891"/>
      <c r="F233" s="891"/>
      <c r="G233" s="891"/>
      <c r="H233" s="891"/>
      <c r="I233" s="891"/>
      <c r="J233" s="891"/>
      <c r="K233" s="891"/>
      <c r="L233" s="891"/>
      <c r="M233" s="891"/>
      <c r="N233" s="891"/>
      <c r="O233" s="891"/>
      <c r="P233" s="891"/>
      <c r="Q233" s="891"/>
      <c r="R233" s="891"/>
      <c r="S233" s="891"/>
      <c r="T233" s="891"/>
      <c r="U233" s="891"/>
      <c r="V233" s="891"/>
      <c r="W233" s="891"/>
      <c r="X233" s="891"/>
      <c r="Y233" s="891"/>
      <c r="Z233" s="891"/>
    </row>
    <row r="234" spans="1:26" ht="15.75" customHeight="1">
      <c r="A234" s="891"/>
      <c r="B234" s="891"/>
      <c r="C234" s="891"/>
      <c r="D234" s="891"/>
      <c r="E234" s="891"/>
      <c r="F234" s="891"/>
      <c r="G234" s="891"/>
      <c r="H234" s="891"/>
      <c r="I234" s="891"/>
      <c r="J234" s="891"/>
      <c r="K234" s="891"/>
      <c r="L234" s="891"/>
      <c r="M234" s="891"/>
      <c r="N234" s="891"/>
      <c r="O234" s="891"/>
      <c r="P234" s="891"/>
      <c r="Q234" s="891"/>
      <c r="R234" s="891"/>
      <c r="S234" s="891"/>
      <c r="T234" s="891"/>
      <c r="U234" s="891"/>
      <c r="V234" s="891"/>
      <c r="W234" s="891"/>
      <c r="X234" s="891"/>
      <c r="Y234" s="891"/>
      <c r="Z234" s="891"/>
    </row>
    <row r="235" spans="1:26" ht="15.75" customHeight="1">
      <c r="A235" s="891"/>
      <c r="B235" s="891"/>
      <c r="C235" s="891"/>
      <c r="D235" s="891"/>
      <c r="E235" s="891"/>
      <c r="F235" s="891"/>
      <c r="G235" s="891"/>
      <c r="H235" s="891"/>
      <c r="I235" s="891"/>
      <c r="J235" s="891"/>
      <c r="K235" s="891"/>
      <c r="L235" s="891"/>
      <c r="M235" s="891"/>
      <c r="N235" s="891"/>
      <c r="O235" s="891"/>
      <c r="P235" s="891"/>
      <c r="Q235" s="891"/>
      <c r="R235" s="891"/>
      <c r="S235" s="891"/>
      <c r="T235" s="891"/>
      <c r="U235" s="891"/>
      <c r="V235" s="891"/>
      <c r="W235" s="891"/>
      <c r="X235" s="891"/>
      <c r="Y235" s="891"/>
      <c r="Z235" s="891"/>
    </row>
    <row r="236" spans="1:26"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c r="U236" s="891"/>
      <c r="V236" s="891"/>
      <c r="W236" s="891"/>
      <c r="X236" s="891"/>
      <c r="Y236" s="891"/>
      <c r="Z236" s="891"/>
    </row>
    <row r="237" spans="1:26"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c r="U237" s="891"/>
      <c r="V237" s="891"/>
      <c r="W237" s="891"/>
      <c r="X237" s="891"/>
      <c r="Y237" s="891"/>
      <c r="Z237" s="891"/>
    </row>
    <row r="238" spans="1:26"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c r="U238" s="891"/>
      <c r="V238" s="891"/>
      <c r="W238" s="891"/>
      <c r="X238" s="891"/>
      <c r="Y238" s="891"/>
      <c r="Z238" s="891"/>
    </row>
    <row r="239" spans="1:26"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c r="U239" s="891"/>
      <c r="V239" s="891"/>
      <c r="W239" s="891"/>
      <c r="X239" s="891"/>
      <c r="Y239" s="891"/>
      <c r="Z239" s="891"/>
    </row>
    <row r="240" spans="1:26"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c r="U240" s="891"/>
      <c r="V240" s="891"/>
      <c r="W240" s="891"/>
      <c r="X240" s="891"/>
      <c r="Y240" s="891"/>
      <c r="Z240" s="891"/>
    </row>
    <row r="241" spans="1:26"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c r="U241" s="891"/>
      <c r="V241" s="891"/>
      <c r="W241" s="891"/>
      <c r="X241" s="891"/>
      <c r="Y241" s="891"/>
      <c r="Z241" s="891"/>
    </row>
    <row r="242" spans="1:26"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c r="U242" s="891"/>
      <c r="V242" s="891"/>
      <c r="W242" s="891"/>
      <c r="X242" s="891"/>
      <c r="Y242" s="891"/>
      <c r="Z242" s="891"/>
    </row>
    <row r="243" spans="1:26"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c r="U243" s="891"/>
      <c r="V243" s="891"/>
      <c r="W243" s="891"/>
      <c r="X243" s="891"/>
      <c r="Y243" s="891"/>
      <c r="Z243" s="891"/>
    </row>
    <row r="244" spans="1:26"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c r="U244" s="891"/>
      <c r="V244" s="891"/>
      <c r="W244" s="891"/>
      <c r="X244" s="891"/>
      <c r="Y244" s="891"/>
      <c r="Z244" s="891"/>
    </row>
    <row r="245" spans="1:26"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c r="U245" s="891"/>
      <c r="V245" s="891"/>
      <c r="W245" s="891"/>
      <c r="X245" s="891"/>
      <c r="Y245" s="891"/>
      <c r="Z245" s="891"/>
    </row>
    <row r="246" spans="1:26"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c r="U246" s="891"/>
      <c r="V246" s="891"/>
      <c r="W246" s="891"/>
      <c r="X246" s="891"/>
      <c r="Y246" s="891"/>
      <c r="Z246" s="891"/>
    </row>
    <row r="247" spans="1:26"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c r="U247" s="891"/>
      <c r="V247" s="891"/>
      <c r="W247" s="891"/>
      <c r="X247" s="891"/>
      <c r="Y247" s="891"/>
      <c r="Z247" s="891"/>
    </row>
    <row r="248" spans="1:26"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c r="U248" s="891"/>
      <c r="V248" s="891"/>
      <c r="W248" s="891"/>
      <c r="X248" s="891"/>
      <c r="Y248" s="891"/>
      <c r="Z248" s="891"/>
    </row>
    <row r="249" spans="1:26"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c r="U249" s="891"/>
      <c r="V249" s="891"/>
      <c r="W249" s="891"/>
      <c r="X249" s="891"/>
      <c r="Y249" s="891"/>
      <c r="Z249" s="891"/>
    </row>
    <row r="250" spans="1:26"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c r="U250" s="891"/>
      <c r="V250" s="891"/>
      <c r="W250" s="891"/>
      <c r="X250" s="891"/>
      <c r="Y250" s="891"/>
      <c r="Z250" s="891"/>
    </row>
    <row r="251" spans="1:26"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c r="W251" s="891"/>
      <c r="X251" s="891"/>
      <c r="Y251" s="891"/>
      <c r="Z251" s="891"/>
    </row>
    <row r="252" spans="1:26"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c r="W252" s="891"/>
      <c r="X252" s="891"/>
      <c r="Y252" s="891"/>
      <c r="Z252" s="891"/>
    </row>
    <row r="253" spans="1:26"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c r="W253" s="891"/>
      <c r="X253" s="891"/>
      <c r="Y253" s="891"/>
      <c r="Z253" s="891"/>
    </row>
    <row r="254" spans="1:26"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c r="W254" s="891"/>
      <c r="X254" s="891"/>
      <c r="Y254" s="891"/>
      <c r="Z254" s="891"/>
    </row>
    <row r="255" spans="1:26"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c r="W255" s="891"/>
      <c r="X255" s="891"/>
      <c r="Y255" s="891"/>
      <c r="Z255" s="891"/>
    </row>
    <row r="256" spans="1:26"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c r="W256" s="891"/>
      <c r="X256" s="891"/>
      <c r="Y256" s="891"/>
      <c r="Z256" s="891"/>
    </row>
    <row r="257" spans="1:26"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c r="W257" s="891"/>
      <c r="X257" s="891"/>
      <c r="Y257" s="891"/>
      <c r="Z257" s="891"/>
    </row>
    <row r="258" spans="1:26"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c r="W258" s="891"/>
      <c r="X258" s="891"/>
      <c r="Y258" s="891"/>
      <c r="Z258" s="891"/>
    </row>
    <row r="259" spans="1:26"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c r="W259" s="891"/>
      <c r="X259" s="891"/>
      <c r="Y259" s="891"/>
      <c r="Z259" s="891"/>
    </row>
    <row r="260" spans="1:26"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c r="W260" s="891"/>
      <c r="X260" s="891"/>
      <c r="Y260" s="891"/>
      <c r="Z260" s="891"/>
    </row>
    <row r="261" spans="1:26"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c r="W261" s="891"/>
      <c r="X261" s="891"/>
      <c r="Y261" s="891"/>
      <c r="Z261" s="891"/>
    </row>
    <row r="262" spans="1:26"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c r="W262" s="891"/>
      <c r="X262" s="891"/>
      <c r="Y262" s="891"/>
      <c r="Z262" s="891"/>
    </row>
    <row r="263" spans="1:26"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c r="W263" s="891"/>
      <c r="X263" s="891"/>
      <c r="Y263" s="891"/>
      <c r="Z263" s="891"/>
    </row>
    <row r="264" spans="1:26"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c r="W264" s="891"/>
      <c r="X264" s="891"/>
      <c r="Y264" s="891"/>
      <c r="Z264" s="891"/>
    </row>
    <row r="265" spans="1:26"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c r="W265" s="891"/>
      <c r="X265" s="891"/>
      <c r="Y265" s="891"/>
      <c r="Z265" s="891"/>
    </row>
    <row r="266" spans="1:26"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c r="W266" s="891"/>
      <c r="X266" s="891"/>
      <c r="Y266" s="891"/>
      <c r="Z266" s="891"/>
    </row>
    <row r="267" spans="1:26"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c r="W267" s="891"/>
      <c r="X267" s="891"/>
      <c r="Y267" s="891"/>
      <c r="Z267" s="891"/>
    </row>
    <row r="268" spans="1:26"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c r="W268" s="891"/>
      <c r="X268" s="891"/>
      <c r="Y268" s="891"/>
      <c r="Z268" s="891"/>
    </row>
    <row r="269" spans="1:26"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c r="W269" s="891"/>
      <c r="X269" s="891"/>
      <c r="Y269" s="891"/>
      <c r="Z269" s="891"/>
    </row>
    <row r="270" spans="1:26"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c r="W270" s="891"/>
      <c r="X270" s="891"/>
      <c r="Y270" s="891"/>
      <c r="Z270" s="891"/>
    </row>
    <row r="271" spans="1:26"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c r="W271" s="891"/>
      <c r="X271" s="891"/>
      <c r="Y271" s="891"/>
      <c r="Z271" s="891"/>
    </row>
    <row r="272" spans="1:26"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c r="W272" s="891"/>
      <c r="X272" s="891"/>
      <c r="Y272" s="891"/>
      <c r="Z272" s="891"/>
    </row>
    <row r="273" spans="1:26"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c r="W273" s="891"/>
      <c r="X273" s="891"/>
      <c r="Y273" s="891"/>
      <c r="Z273" s="891"/>
    </row>
    <row r="274" spans="1:26"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c r="W274" s="891"/>
      <c r="X274" s="891"/>
      <c r="Y274" s="891"/>
      <c r="Z274" s="891"/>
    </row>
    <row r="275" spans="1:26"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c r="W275" s="891"/>
      <c r="X275" s="891"/>
      <c r="Y275" s="891"/>
      <c r="Z275" s="891"/>
    </row>
    <row r="276" spans="1:26"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c r="W276" s="891"/>
      <c r="X276" s="891"/>
      <c r="Y276" s="891"/>
      <c r="Z276" s="891"/>
    </row>
    <row r="277" spans="1:26"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c r="W277" s="891"/>
      <c r="X277" s="891"/>
      <c r="Y277" s="891"/>
      <c r="Z277" s="891"/>
    </row>
    <row r="278" spans="1:26"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c r="W278" s="891"/>
      <c r="X278" s="891"/>
      <c r="Y278" s="891"/>
      <c r="Z278" s="891"/>
    </row>
    <row r="279" spans="1:26"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c r="W279" s="891"/>
      <c r="X279" s="891"/>
      <c r="Y279" s="891"/>
      <c r="Z279" s="891"/>
    </row>
    <row r="280" spans="1:26"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c r="W280" s="891"/>
      <c r="X280" s="891"/>
      <c r="Y280" s="891"/>
      <c r="Z280" s="891"/>
    </row>
    <row r="281" spans="1:26"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c r="W281" s="891"/>
      <c r="X281" s="891"/>
      <c r="Y281" s="891"/>
      <c r="Z281" s="891"/>
    </row>
    <row r="282" spans="1:26"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c r="W282" s="891"/>
      <c r="X282" s="891"/>
      <c r="Y282" s="891"/>
      <c r="Z282" s="891"/>
    </row>
    <row r="283" spans="1:26"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c r="W283" s="891"/>
      <c r="X283" s="891"/>
      <c r="Y283" s="891"/>
      <c r="Z283" s="891"/>
    </row>
    <row r="284" spans="1:26"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c r="W284" s="891"/>
      <c r="X284" s="891"/>
      <c r="Y284" s="891"/>
      <c r="Z284" s="891"/>
    </row>
    <row r="285" spans="1:26"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c r="W285" s="891"/>
      <c r="X285" s="891"/>
      <c r="Y285" s="891"/>
      <c r="Z285" s="891"/>
    </row>
    <row r="286" spans="1:26"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c r="W286" s="891"/>
      <c r="X286" s="891"/>
      <c r="Y286" s="891"/>
      <c r="Z286" s="891"/>
    </row>
    <row r="287" spans="1:26"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c r="W287" s="891"/>
      <c r="X287" s="891"/>
      <c r="Y287" s="891"/>
      <c r="Z287" s="891"/>
    </row>
    <row r="288" spans="1:26"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c r="W288" s="891"/>
      <c r="X288" s="891"/>
      <c r="Y288" s="891"/>
      <c r="Z288" s="891"/>
    </row>
    <row r="289" spans="1:26"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c r="W289" s="891"/>
      <c r="X289" s="891"/>
      <c r="Y289" s="891"/>
      <c r="Z289" s="891"/>
    </row>
    <row r="290" spans="1:26"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c r="W290" s="891"/>
      <c r="X290" s="891"/>
      <c r="Y290" s="891"/>
      <c r="Z290" s="891"/>
    </row>
    <row r="291" spans="1:26"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c r="W291" s="891"/>
      <c r="X291" s="891"/>
      <c r="Y291" s="891"/>
      <c r="Z291" s="891"/>
    </row>
    <row r="292" spans="1:26"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c r="W292" s="891"/>
      <c r="X292" s="891"/>
      <c r="Y292" s="891"/>
      <c r="Z292" s="891"/>
    </row>
    <row r="293" spans="1:26"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c r="W293" s="891"/>
      <c r="X293" s="891"/>
      <c r="Y293" s="891"/>
      <c r="Z293" s="891"/>
    </row>
    <row r="294" spans="1:26"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c r="W294" s="891"/>
      <c r="X294" s="891"/>
      <c r="Y294" s="891"/>
      <c r="Z294" s="891"/>
    </row>
    <row r="295" spans="1:26"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c r="W295" s="891"/>
      <c r="X295" s="891"/>
      <c r="Y295" s="891"/>
      <c r="Z295" s="891"/>
    </row>
    <row r="296" spans="1:26"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c r="W296" s="891"/>
      <c r="X296" s="891"/>
      <c r="Y296" s="891"/>
      <c r="Z296" s="891"/>
    </row>
    <row r="297" spans="1:26"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c r="W297" s="891"/>
      <c r="X297" s="891"/>
      <c r="Y297" s="891"/>
      <c r="Z297" s="891"/>
    </row>
    <row r="298" spans="1:26"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c r="W298" s="891"/>
      <c r="X298" s="891"/>
      <c r="Y298" s="891"/>
      <c r="Z298" s="891"/>
    </row>
    <row r="299" spans="1:26"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c r="W299" s="891"/>
      <c r="X299" s="891"/>
      <c r="Y299" s="891"/>
      <c r="Z299" s="891"/>
    </row>
    <row r="300" spans="1:26"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c r="W300" s="891"/>
      <c r="X300" s="891"/>
      <c r="Y300" s="891"/>
      <c r="Z300" s="891"/>
    </row>
    <row r="301" spans="1:26"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c r="W301" s="891"/>
      <c r="X301" s="891"/>
      <c r="Y301" s="891"/>
      <c r="Z301" s="891"/>
    </row>
    <row r="302" spans="1:26"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c r="W302" s="891"/>
      <c r="X302" s="891"/>
      <c r="Y302" s="891"/>
      <c r="Z302" s="891"/>
    </row>
    <row r="303" spans="1:26"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c r="W303" s="891"/>
      <c r="X303" s="891"/>
      <c r="Y303" s="891"/>
      <c r="Z303" s="891"/>
    </row>
    <row r="304" spans="1:26"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c r="W304" s="891"/>
      <c r="X304" s="891"/>
      <c r="Y304" s="891"/>
      <c r="Z304" s="891"/>
    </row>
    <row r="305" spans="1:26"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c r="W305" s="891"/>
      <c r="X305" s="891"/>
      <c r="Y305" s="891"/>
      <c r="Z305" s="891"/>
    </row>
    <row r="306" spans="1:26"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c r="W306" s="891"/>
      <c r="X306" s="891"/>
      <c r="Y306" s="891"/>
      <c r="Z306" s="891"/>
    </row>
    <row r="307" spans="1:26"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c r="W307" s="891"/>
      <c r="X307" s="891"/>
      <c r="Y307" s="891"/>
      <c r="Z307" s="891"/>
    </row>
    <row r="308" spans="1:26"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c r="W308" s="891"/>
      <c r="X308" s="891"/>
      <c r="Y308" s="891"/>
      <c r="Z308" s="891"/>
    </row>
    <row r="309" spans="1:26"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c r="W309" s="891"/>
      <c r="X309" s="891"/>
      <c r="Y309" s="891"/>
      <c r="Z309" s="891"/>
    </row>
    <row r="310" spans="1:26"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c r="W310" s="891"/>
      <c r="X310" s="891"/>
      <c r="Y310" s="891"/>
      <c r="Z310" s="891"/>
    </row>
    <row r="311" spans="1:26"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c r="W311" s="891"/>
      <c r="X311" s="891"/>
      <c r="Y311" s="891"/>
      <c r="Z311" s="891"/>
    </row>
    <row r="312" spans="1:26"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c r="W312" s="891"/>
      <c r="X312" s="891"/>
      <c r="Y312" s="891"/>
      <c r="Z312" s="891"/>
    </row>
    <row r="313" spans="1:26"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c r="W313" s="891"/>
      <c r="X313" s="891"/>
      <c r="Y313" s="891"/>
      <c r="Z313" s="891"/>
    </row>
    <row r="314" spans="1:26"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c r="W314" s="891"/>
      <c r="X314" s="891"/>
      <c r="Y314" s="891"/>
      <c r="Z314" s="891"/>
    </row>
    <row r="315" spans="1:26"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c r="W315" s="891"/>
      <c r="X315" s="891"/>
      <c r="Y315" s="891"/>
      <c r="Z315" s="891"/>
    </row>
    <row r="316" spans="1:26"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c r="W316" s="891"/>
      <c r="X316" s="891"/>
      <c r="Y316" s="891"/>
      <c r="Z316" s="891"/>
    </row>
    <row r="317" spans="1:26"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c r="W317" s="891"/>
      <c r="X317" s="891"/>
      <c r="Y317" s="891"/>
      <c r="Z317" s="891"/>
    </row>
    <row r="318" spans="1:26"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c r="W318" s="891"/>
      <c r="X318" s="891"/>
      <c r="Y318" s="891"/>
      <c r="Z318" s="891"/>
    </row>
    <row r="319" spans="1:26"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c r="W319" s="891"/>
      <c r="X319" s="891"/>
      <c r="Y319" s="891"/>
      <c r="Z319" s="891"/>
    </row>
    <row r="320" spans="1:26"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c r="W320" s="891"/>
      <c r="X320" s="891"/>
      <c r="Y320" s="891"/>
      <c r="Z320" s="891"/>
    </row>
    <row r="321" spans="1:26"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c r="W321" s="891"/>
      <c r="X321" s="891"/>
      <c r="Y321" s="891"/>
      <c r="Z321" s="891"/>
    </row>
    <row r="322" spans="1:26"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c r="W322" s="891"/>
      <c r="X322" s="891"/>
      <c r="Y322" s="891"/>
      <c r="Z322" s="891"/>
    </row>
    <row r="323" spans="1:26"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c r="W323" s="891"/>
      <c r="X323" s="891"/>
      <c r="Y323" s="891"/>
      <c r="Z323" s="891"/>
    </row>
    <row r="324" spans="1:26"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c r="W324" s="891"/>
      <c r="X324" s="891"/>
      <c r="Y324" s="891"/>
      <c r="Z324" s="891"/>
    </row>
    <row r="325" spans="1:26"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c r="W325" s="891"/>
      <c r="X325" s="891"/>
      <c r="Y325" s="891"/>
      <c r="Z325" s="891"/>
    </row>
    <row r="326" spans="1:26"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c r="W326" s="891"/>
      <c r="X326" s="891"/>
      <c r="Y326" s="891"/>
      <c r="Z326" s="891"/>
    </row>
    <row r="327" spans="1:26"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c r="W327" s="891"/>
      <c r="X327" s="891"/>
      <c r="Y327" s="891"/>
      <c r="Z327" s="891"/>
    </row>
    <row r="328" spans="1:26"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c r="W328" s="891"/>
      <c r="X328" s="891"/>
      <c r="Y328" s="891"/>
      <c r="Z328" s="891"/>
    </row>
    <row r="329" spans="1:26"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c r="W329" s="891"/>
      <c r="X329" s="891"/>
      <c r="Y329" s="891"/>
      <c r="Z329" s="891"/>
    </row>
    <row r="330" spans="1:26"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c r="W330" s="891"/>
      <c r="X330" s="891"/>
      <c r="Y330" s="891"/>
      <c r="Z330" s="891"/>
    </row>
    <row r="331" spans="1:26"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c r="W331" s="891"/>
      <c r="X331" s="891"/>
      <c r="Y331" s="891"/>
      <c r="Z331" s="891"/>
    </row>
    <row r="332" spans="1:26"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c r="W332" s="891"/>
      <c r="X332" s="891"/>
      <c r="Y332" s="891"/>
      <c r="Z332" s="891"/>
    </row>
    <row r="333" spans="1:26"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c r="W333" s="891"/>
      <c r="X333" s="891"/>
      <c r="Y333" s="891"/>
      <c r="Z333" s="891"/>
    </row>
    <row r="334" spans="1:26"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c r="W334" s="891"/>
      <c r="X334" s="891"/>
      <c r="Y334" s="891"/>
      <c r="Z334" s="891"/>
    </row>
    <row r="335" spans="1:26"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c r="W335" s="891"/>
      <c r="X335" s="891"/>
      <c r="Y335" s="891"/>
      <c r="Z335" s="891"/>
    </row>
    <row r="336" spans="1:26"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c r="W336" s="891"/>
      <c r="X336" s="891"/>
      <c r="Y336" s="891"/>
      <c r="Z336" s="891"/>
    </row>
    <row r="337" spans="1:26"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c r="W337" s="891"/>
      <c r="X337" s="891"/>
      <c r="Y337" s="891"/>
      <c r="Z337" s="891"/>
    </row>
    <row r="338" spans="1:26"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c r="W338" s="891"/>
      <c r="X338" s="891"/>
      <c r="Y338" s="891"/>
      <c r="Z338" s="891"/>
    </row>
    <row r="339" spans="1:26"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c r="W339" s="891"/>
      <c r="X339" s="891"/>
      <c r="Y339" s="891"/>
      <c r="Z339" s="891"/>
    </row>
    <row r="340" spans="1:26"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c r="W340" s="891"/>
      <c r="X340" s="891"/>
      <c r="Y340" s="891"/>
      <c r="Z340" s="891"/>
    </row>
    <row r="341" spans="1:26"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c r="W341" s="891"/>
      <c r="X341" s="891"/>
      <c r="Y341" s="891"/>
      <c r="Z341" s="891"/>
    </row>
    <row r="342" spans="1:26"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c r="W342" s="891"/>
      <c r="X342" s="891"/>
      <c r="Y342" s="891"/>
      <c r="Z342" s="891"/>
    </row>
    <row r="343" spans="1:26"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c r="W343" s="891"/>
      <c r="X343" s="891"/>
      <c r="Y343" s="891"/>
      <c r="Z343" s="891"/>
    </row>
    <row r="344" spans="1:26"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c r="W344" s="891"/>
      <c r="X344" s="891"/>
      <c r="Y344" s="891"/>
      <c r="Z344" s="891"/>
    </row>
    <row r="345" spans="1:26"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c r="W345" s="891"/>
      <c r="X345" s="891"/>
      <c r="Y345" s="891"/>
      <c r="Z345" s="891"/>
    </row>
    <row r="346" spans="1:26"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c r="W346" s="891"/>
      <c r="X346" s="891"/>
      <c r="Y346" s="891"/>
      <c r="Z346" s="891"/>
    </row>
    <row r="347" spans="1:26"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c r="W347" s="891"/>
      <c r="X347" s="891"/>
      <c r="Y347" s="891"/>
      <c r="Z347" s="891"/>
    </row>
    <row r="348" spans="1:26"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c r="W348" s="891"/>
      <c r="X348" s="891"/>
      <c r="Y348" s="891"/>
      <c r="Z348" s="891"/>
    </row>
    <row r="349" spans="1:26"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c r="W349" s="891"/>
      <c r="X349" s="891"/>
      <c r="Y349" s="891"/>
      <c r="Z349" s="891"/>
    </row>
    <row r="350" spans="1:26"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c r="W350" s="891"/>
      <c r="X350" s="891"/>
      <c r="Y350" s="891"/>
      <c r="Z350" s="891"/>
    </row>
    <row r="351" spans="1:26"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c r="W351" s="891"/>
      <c r="X351" s="891"/>
      <c r="Y351" s="891"/>
      <c r="Z351" s="891"/>
    </row>
    <row r="352" spans="1:26"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c r="W352" s="891"/>
      <c r="X352" s="891"/>
      <c r="Y352" s="891"/>
      <c r="Z352" s="891"/>
    </row>
    <row r="353" spans="1:26"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c r="W353" s="891"/>
      <c r="X353" s="891"/>
      <c r="Y353" s="891"/>
      <c r="Z353" s="891"/>
    </row>
    <row r="354" spans="1:26"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c r="W354" s="891"/>
      <c r="X354" s="891"/>
      <c r="Y354" s="891"/>
      <c r="Z354" s="891"/>
    </row>
    <row r="355" spans="1:26"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c r="W355" s="891"/>
      <c r="X355" s="891"/>
      <c r="Y355" s="891"/>
      <c r="Z355" s="891"/>
    </row>
    <row r="356" spans="1:26"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c r="W356" s="891"/>
      <c r="X356" s="891"/>
      <c r="Y356" s="891"/>
      <c r="Z356" s="891"/>
    </row>
    <row r="357" spans="1:26"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c r="W357" s="891"/>
      <c r="X357" s="891"/>
      <c r="Y357" s="891"/>
      <c r="Z357" s="891"/>
    </row>
    <row r="358" spans="1:26"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c r="W358" s="891"/>
      <c r="X358" s="891"/>
      <c r="Y358" s="891"/>
      <c r="Z358" s="891"/>
    </row>
    <row r="359" spans="1:26"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c r="W359" s="891"/>
      <c r="X359" s="891"/>
      <c r="Y359" s="891"/>
      <c r="Z359" s="891"/>
    </row>
    <row r="360" spans="1:26"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c r="W360" s="891"/>
      <c r="X360" s="891"/>
      <c r="Y360" s="891"/>
      <c r="Z360" s="891"/>
    </row>
    <row r="361" spans="1:26"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c r="W361" s="891"/>
      <c r="X361" s="891"/>
      <c r="Y361" s="891"/>
      <c r="Z361" s="891"/>
    </row>
    <row r="362" spans="1:26"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c r="W362" s="891"/>
      <c r="X362" s="891"/>
      <c r="Y362" s="891"/>
      <c r="Z362" s="891"/>
    </row>
    <row r="363" spans="1:26"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c r="W363" s="891"/>
      <c r="X363" s="891"/>
      <c r="Y363" s="891"/>
      <c r="Z363" s="891"/>
    </row>
    <row r="364" spans="1:26"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c r="W364" s="891"/>
      <c r="X364" s="891"/>
      <c r="Y364" s="891"/>
      <c r="Z364" s="891"/>
    </row>
    <row r="365" spans="1:26"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c r="W365" s="891"/>
      <c r="X365" s="891"/>
      <c r="Y365" s="891"/>
      <c r="Z365" s="891"/>
    </row>
    <row r="366" spans="1:26"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c r="W366" s="891"/>
      <c r="X366" s="891"/>
      <c r="Y366" s="891"/>
      <c r="Z366" s="891"/>
    </row>
    <row r="367" spans="1:26"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c r="W367" s="891"/>
      <c r="X367" s="891"/>
      <c r="Y367" s="891"/>
      <c r="Z367" s="891"/>
    </row>
    <row r="368" spans="1:26"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c r="W368" s="891"/>
      <c r="X368" s="891"/>
      <c r="Y368" s="891"/>
      <c r="Z368" s="891"/>
    </row>
    <row r="369" spans="1:26"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c r="W369" s="891"/>
      <c r="X369" s="891"/>
      <c r="Y369" s="891"/>
      <c r="Z369" s="891"/>
    </row>
    <row r="370" spans="1:26"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c r="W370" s="891"/>
      <c r="X370" s="891"/>
      <c r="Y370" s="891"/>
      <c r="Z370" s="891"/>
    </row>
    <row r="371" spans="1:26"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c r="W371" s="891"/>
      <c r="X371" s="891"/>
      <c r="Y371" s="891"/>
      <c r="Z371" s="891"/>
    </row>
    <row r="372" spans="1:26"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c r="W372" s="891"/>
      <c r="X372" s="891"/>
      <c r="Y372" s="891"/>
      <c r="Z372" s="891"/>
    </row>
    <row r="373" spans="1:26"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c r="W373" s="891"/>
      <c r="X373" s="891"/>
      <c r="Y373" s="891"/>
      <c r="Z373" s="891"/>
    </row>
    <row r="374" spans="1:26"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c r="W374" s="891"/>
      <c r="X374" s="891"/>
      <c r="Y374" s="891"/>
      <c r="Z374" s="891"/>
    </row>
    <row r="375" spans="1:26"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c r="W375" s="891"/>
      <c r="X375" s="891"/>
      <c r="Y375" s="891"/>
      <c r="Z375" s="891"/>
    </row>
    <row r="376" spans="1:26"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c r="W376" s="891"/>
      <c r="X376" s="891"/>
      <c r="Y376" s="891"/>
      <c r="Z376" s="891"/>
    </row>
    <row r="377" spans="1:26"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c r="W377" s="891"/>
      <c r="X377" s="891"/>
      <c r="Y377" s="891"/>
      <c r="Z377" s="891"/>
    </row>
    <row r="378" spans="1:26"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c r="W378" s="891"/>
      <c r="X378" s="891"/>
      <c r="Y378" s="891"/>
      <c r="Z378" s="891"/>
    </row>
    <row r="379" spans="1:26"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c r="W379" s="891"/>
      <c r="X379" s="891"/>
      <c r="Y379" s="891"/>
      <c r="Z379" s="891"/>
    </row>
    <row r="380" spans="1:26"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c r="W380" s="891"/>
      <c r="X380" s="891"/>
      <c r="Y380" s="891"/>
      <c r="Z380" s="891"/>
    </row>
    <row r="381" spans="1:26"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c r="W381" s="891"/>
      <c r="X381" s="891"/>
      <c r="Y381" s="891"/>
      <c r="Z381" s="891"/>
    </row>
    <row r="382" spans="1:26"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c r="W382" s="891"/>
      <c r="X382" s="891"/>
      <c r="Y382" s="891"/>
      <c r="Z382" s="891"/>
    </row>
    <row r="383" spans="1:26"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c r="W383" s="891"/>
      <c r="X383" s="891"/>
      <c r="Y383" s="891"/>
      <c r="Z383" s="891"/>
    </row>
    <row r="384" spans="1:26"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c r="W384" s="891"/>
      <c r="X384" s="891"/>
      <c r="Y384" s="891"/>
      <c r="Z384" s="891"/>
    </row>
    <row r="385" spans="1:26"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c r="W385" s="891"/>
      <c r="X385" s="891"/>
      <c r="Y385" s="891"/>
      <c r="Z385" s="891"/>
    </row>
    <row r="386" spans="1:26"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c r="W386" s="891"/>
      <c r="X386" s="891"/>
      <c r="Y386" s="891"/>
      <c r="Z386" s="891"/>
    </row>
    <row r="387" spans="1:26"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c r="W387" s="891"/>
      <c r="X387" s="891"/>
      <c r="Y387" s="891"/>
      <c r="Z387" s="891"/>
    </row>
    <row r="388" spans="1:26"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c r="W388" s="891"/>
      <c r="X388" s="891"/>
      <c r="Y388" s="891"/>
      <c r="Z388" s="891"/>
    </row>
    <row r="389" spans="1:26"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c r="W389" s="891"/>
      <c r="X389" s="891"/>
      <c r="Y389" s="891"/>
      <c r="Z389" s="891"/>
    </row>
    <row r="390" spans="1:26"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c r="W390" s="891"/>
      <c r="X390" s="891"/>
      <c r="Y390" s="891"/>
      <c r="Z390" s="891"/>
    </row>
    <row r="391" spans="1:26"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c r="W391" s="891"/>
      <c r="X391" s="891"/>
      <c r="Y391" s="891"/>
      <c r="Z391" s="891"/>
    </row>
    <row r="392" spans="1:26"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c r="W392" s="891"/>
      <c r="X392" s="891"/>
      <c r="Y392" s="891"/>
      <c r="Z392" s="891"/>
    </row>
    <row r="393" spans="1:26"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c r="W393" s="891"/>
      <c r="X393" s="891"/>
      <c r="Y393" s="891"/>
      <c r="Z393" s="891"/>
    </row>
    <row r="394" spans="1:26"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c r="W394" s="891"/>
      <c r="X394" s="891"/>
      <c r="Y394" s="891"/>
      <c r="Z394" s="891"/>
    </row>
    <row r="395" spans="1:26"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c r="W395" s="891"/>
      <c r="X395" s="891"/>
      <c r="Y395" s="891"/>
      <c r="Z395" s="891"/>
    </row>
    <row r="396" spans="1:26"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c r="W396" s="891"/>
      <c r="X396" s="891"/>
      <c r="Y396" s="891"/>
      <c r="Z396" s="891"/>
    </row>
    <row r="397" spans="1:26"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c r="W397" s="891"/>
      <c r="X397" s="891"/>
      <c r="Y397" s="891"/>
      <c r="Z397" s="891"/>
    </row>
    <row r="398" spans="1:26"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c r="W398" s="891"/>
      <c r="X398" s="891"/>
      <c r="Y398" s="891"/>
      <c r="Z398" s="891"/>
    </row>
    <row r="399" spans="1:26"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c r="W399" s="891"/>
      <c r="X399" s="891"/>
      <c r="Y399" s="891"/>
      <c r="Z399" s="891"/>
    </row>
    <row r="400" spans="1:26"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c r="W400" s="891"/>
      <c r="X400" s="891"/>
      <c r="Y400" s="891"/>
      <c r="Z400" s="891"/>
    </row>
    <row r="401" spans="1:26"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c r="W401" s="891"/>
      <c r="X401" s="891"/>
      <c r="Y401" s="891"/>
      <c r="Z401" s="891"/>
    </row>
    <row r="402" spans="1:26"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c r="W402" s="891"/>
      <c r="X402" s="891"/>
      <c r="Y402" s="891"/>
      <c r="Z402" s="891"/>
    </row>
    <row r="403" spans="1:26"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c r="W403" s="891"/>
      <c r="X403" s="891"/>
      <c r="Y403" s="891"/>
      <c r="Z403" s="891"/>
    </row>
    <row r="404" spans="1:26"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c r="W404" s="891"/>
      <c r="X404" s="891"/>
      <c r="Y404" s="891"/>
      <c r="Z404" s="891"/>
    </row>
    <row r="405" spans="1:26"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c r="W405" s="891"/>
      <c r="X405" s="891"/>
      <c r="Y405" s="891"/>
      <c r="Z405" s="891"/>
    </row>
    <row r="406" spans="1:26"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c r="W406" s="891"/>
      <c r="X406" s="891"/>
      <c r="Y406" s="891"/>
      <c r="Z406" s="891"/>
    </row>
    <row r="407" spans="1:26"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c r="W407" s="891"/>
      <c r="X407" s="891"/>
      <c r="Y407" s="891"/>
      <c r="Z407" s="891"/>
    </row>
    <row r="408" spans="1:26"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c r="W408" s="891"/>
      <c r="X408" s="891"/>
      <c r="Y408" s="891"/>
      <c r="Z408" s="891"/>
    </row>
    <row r="409" spans="1:26"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c r="W409" s="891"/>
      <c r="X409" s="891"/>
      <c r="Y409" s="891"/>
      <c r="Z409" s="891"/>
    </row>
    <row r="410" spans="1:26"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c r="W410" s="891"/>
      <c r="X410" s="891"/>
      <c r="Y410" s="891"/>
      <c r="Z410" s="891"/>
    </row>
    <row r="411" spans="1:26"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c r="W411" s="891"/>
      <c r="X411" s="891"/>
      <c r="Y411" s="891"/>
      <c r="Z411" s="891"/>
    </row>
    <row r="412" spans="1:26"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c r="W412" s="891"/>
      <c r="X412" s="891"/>
      <c r="Y412" s="891"/>
      <c r="Z412" s="891"/>
    </row>
    <row r="413" spans="1:26"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c r="W413" s="891"/>
      <c r="X413" s="891"/>
      <c r="Y413" s="891"/>
      <c r="Z413" s="891"/>
    </row>
    <row r="414" spans="1:26"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c r="W414" s="891"/>
      <c r="X414" s="891"/>
      <c r="Y414" s="891"/>
      <c r="Z414" s="891"/>
    </row>
    <row r="415" spans="1:26"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c r="W415" s="891"/>
      <c r="X415" s="891"/>
      <c r="Y415" s="891"/>
      <c r="Z415" s="891"/>
    </row>
    <row r="416" spans="1:26"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c r="W416" s="891"/>
      <c r="X416" s="891"/>
      <c r="Y416" s="891"/>
      <c r="Z416" s="891"/>
    </row>
    <row r="417" spans="1:26"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c r="W417" s="891"/>
      <c r="X417" s="891"/>
      <c r="Y417" s="891"/>
      <c r="Z417" s="891"/>
    </row>
    <row r="418" spans="1:26"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c r="W418" s="891"/>
      <c r="X418" s="891"/>
      <c r="Y418" s="891"/>
      <c r="Z418" s="891"/>
    </row>
    <row r="419" spans="1:26"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c r="W419" s="891"/>
      <c r="X419" s="891"/>
      <c r="Y419" s="891"/>
      <c r="Z419" s="891"/>
    </row>
    <row r="420" spans="1:26"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c r="W420" s="891"/>
      <c r="X420" s="891"/>
      <c r="Y420" s="891"/>
      <c r="Z420" s="891"/>
    </row>
    <row r="421" spans="1:26"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c r="W421" s="891"/>
      <c r="X421" s="891"/>
      <c r="Y421" s="891"/>
      <c r="Z421" s="891"/>
    </row>
    <row r="422" spans="1:26"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c r="W422" s="891"/>
      <c r="X422" s="891"/>
      <c r="Y422" s="891"/>
      <c r="Z422" s="891"/>
    </row>
    <row r="423" spans="1:26"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c r="W423" s="891"/>
      <c r="X423" s="891"/>
      <c r="Y423" s="891"/>
      <c r="Z423" s="891"/>
    </row>
    <row r="424" spans="1:26"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c r="W424" s="891"/>
      <c r="X424" s="891"/>
      <c r="Y424" s="891"/>
      <c r="Z424" s="891"/>
    </row>
    <row r="425" spans="1:26"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c r="W425" s="891"/>
      <c r="X425" s="891"/>
      <c r="Y425" s="891"/>
      <c r="Z425" s="891"/>
    </row>
    <row r="426" spans="1:26"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c r="W426" s="891"/>
      <c r="X426" s="891"/>
      <c r="Y426" s="891"/>
      <c r="Z426" s="891"/>
    </row>
    <row r="427" spans="1:26"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c r="W427" s="891"/>
      <c r="X427" s="891"/>
      <c r="Y427" s="891"/>
      <c r="Z427" s="891"/>
    </row>
    <row r="428" spans="1:26"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c r="W428" s="891"/>
      <c r="X428" s="891"/>
      <c r="Y428" s="891"/>
      <c r="Z428" s="891"/>
    </row>
    <row r="429" spans="1:26"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c r="W429" s="891"/>
      <c r="X429" s="891"/>
      <c r="Y429" s="891"/>
      <c r="Z429" s="891"/>
    </row>
    <row r="430" spans="1:26"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c r="W430" s="891"/>
      <c r="X430" s="891"/>
      <c r="Y430" s="891"/>
      <c r="Z430" s="891"/>
    </row>
    <row r="431" spans="1:26"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c r="W431" s="891"/>
      <c r="X431" s="891"/>
      <c r="Y431" s="891"/>
      <c r="Z431" s="891"/>
    </row>
    <row r="432" spans="1:26"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c r="W432" s="891"/>
      <c r="X432" s="891"/>
      <c r="Y432" s="891"/>
      <c r="Z432" s="891"/>
    </row>
    <row r="433" spans="1:26"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c r="W433" s="891"/>
      <c r="X433" s="891"/>
      <c r="Y433" s="891"/>
      <c r="Z433" s="891"/>
    </row>
    <row r="434" spans="1:26"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c r="W434" s="891"/>
      <c r="X434" s="891"/>
      <c r="Y434" s="891"/>
      <c r="Z434" s="891"/>
    </row>
    <row r="435" spans="1:26"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c r="W435" s="891"/>
      <c r="X435" s="891"/>
      <c r="Y435" s="891"/>
      <c r="Z435" s="891"/>
    </row>
    <row r="436" spans="1:26"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c r="W436" s="891"/>
      <c r="X436" s="891"/>
      <c r="Y436" s="891"/>
      <c r="Z436" s="891"/>
    </row>
    <row r="437" spans="1:26"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c r="W437" s="891"/>
      <c r="X437" s="891"/>
      <c r="Y437" s="891"/>
      <c r="Z437" s="891"/>
    </row>
    <row r="438" spans="1:26"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c r="W438" s="891"/>
      <c r="X438" s="891"/>
      <c r="Y438" s="891"/>
      <c r="Z438" s="891"/>
    </row>
    <row r="439" spans="1:26"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c r="W439" s="891"/>
      <c r="X439" s="891"/>
      <c r="Y439" s="891"/>
      <c r="Z439" s="891"/>
    </row>
    <row r="440" spans="1:26"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c r="W440" s="891"/>
      <c r="X440" s="891"/>
      <c r="Y440" s="891"/>
      <c r="Z440" s="891"/>
    </row>
    <row r="441" spans="1:26"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c r="W441" s="891"/>
      <c r="X441" s="891"/>
      <c r="Y441" s="891"/>
      <c r="Z441" s="891"/>
    </row>
    <row r="442" spans="1:26"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c r="W442" s="891"/>
      <c r="X442" s="891"/>
      <c r="Y442" s="891"/>
      <c r="Z442" s="891"/>
    </row>
    <row r="443" spans="1:26"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c r="W443" s="891"/>
      <c r="X443" s="891"/>
      <c r="Y443" s="891"/>
      <c r="Z443" s="891"/>
    </row>
    <row r="444" spans="1:26"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c r="W444" s="891"/>
      <c r="X444" s="891"/>
      <c r="Y444" s="891"/>
      <c r="Z444" s="891"/>
    </row>
    <row r="445" spans="1:26"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c r="W445" s="891"/>
      <c r="X445" s="891"/>
      <c r="Y445" s="891"/>
      <c r="Z445" s="891"/>
    </row>
    <row r="446" spans="1:26"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c r="W446" s="891"/>
      <c r="X446" s="891"/>
      <c r="Y446" s="891"/>
      <c r="Z446" s="891"/>
    </row>
    <row r="447" spans="1:26"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c r="W447" s="891"/>
      <c r="X447" s="891"/>
      <c r="Y447" s="891"/>
      <c r="Z447" s="891"/>
    </row>
    <row r="448" spans="1:26"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c r="W448" s="891"/>
      <c r="X448" s="891"/>
      <c r="Y448" s="891"/>
      <c r="Z448" s="891"/>
    </row>
    <row r="449" spans="1:26"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c r="W449" s="891"/>
      <c r="X449" s="891"/>
      <c r="Y449" s="891"/>
      <c r="Z449" s="891"/>
    </row>
    <row r="450" spans="1:26"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c r="W450" s="891"/>
      <c r="X450" s="891"/>
      <c r="Y450" s="891"/>
      <c r="Z450" s="891"/>
    </row>
    <row r="451" spans="1:26"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c r="W451" s="891"/>
      <c r="X451" s="891"/>
      <c r="Y451" s="891"/>
      <c r="Z451" s="891"/>
    </row>
    <row r="452" spans="1:26"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c r="W452" s="891"/>
      <c r="X452" s="891"/>
      <c r="Y452" s="891"/>
      <c r="Z452" s="891"/>
    </row>
    <row r="453" spans="1:26"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c r="W453" s="891"/>
      <c r="X453" s="891"/>
      <c r="Y453" s="891"/>
      <c r="Z453" s="891"/>
    </row>
    <row r="454" spans="1:26"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c r="W454" s="891"/>
      <c r="X454" s="891"/>
      <c r="Y454" s="891"/>
      <c r="Z454" s="891"/>
    </row>
    <row r="455" spans="1:26"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c r="W455" s="891"/>
      <c r="X455" s="891"/>
      <c r="Y455" s="891"/>
      <c r="Z455" s="891"/>
    </row>
    <row r="456" spans="1:26"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c r="W456" s="891"/>
      <c r="X456" s="891"/>
      <c r="Y456" s="891"/>
      <c r="Z456" s="891"/>
    </row>
    <row r="457" spans="1:26"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c r="W457" s="891"/>
      <c r="X457" s="891"/>
      <c r="Y457" s="891"/>
      <c r="Z457" s="891"/>
    </row>
    <row r="458" spans="1:26"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c r="W458" s="891"/>
      <c r="X458" s="891"/>
      <c r="Y458" s="891"/>
      <c r="Z458" s="891"/>
    </row>
    <row r="459" spans="1:26"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c r="W459" s="891"/>
      <c r="X459" s="891"/>
      <c r="Y459" s="891"/>
      <c r="Z459" s="891"/>
    </row>
    <row r="460" spans="1:26"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c r="W460" s="891"/>
      <c r="X460" s="891"/>
      <c r="Y460" s="891"/>
      <c r="Z460" s="891"/>
    </row>
    <row r="461" spans="1:26"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c r="W461" s="891"/>
      <c r="X461" s="891"/>
      <c r="Y461" s="891"/>
      <c r="Z461" s="891"/>
    </row>
    <row r="462" spans="1:26"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c r="W462" s="891"/>
      <c r="X462" s="891"/>
      <c r="Y462" s="891"/>
      <c r="Z462" s="891"/>
    </row>
    <row r="463" spans="1:26"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c r="W463" s="891"/>
      <c r="X463" s="891"/>
      <c r="Y463" s="891"/>
      <c r="Z463" s="891"/>
    </row>
    <row r="464" spans="1:26"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c r="W464" s="891"/>
      <c r="X464" s="891"/>
      <c r="Y464" s="891"/>
      <c r="Z464" s="891"/>
    </row>
    <row r="465" spans="1:26"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c r="W465" s="891"/>
      <c r="X465" s="891"/>
      <c r="Y465" s="891"/>
      <c r="Z465" s="891"/>
    </row>
    <row r="466" spans="1:26"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c r="W466" s="891"/>
      <c r="X466" s="891"/>
      <c r="Y466" s="891"/>
      <c r="Z466" s="891"/>
    </row>
    <row r="467" spans="1:26"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c r="W467" s="891"/>
      <c r="X467" s="891"/>
      <c r="Y467" s="891"/>
      <c r="Z467" s="891"/>
    </row>
    <row r="468" spans="1:26"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c r="W468" s="891"/>
      <c r="X468" s="891"/>
      <c r="Y468" s="891"/>
      <c r="Z468" s="891"/>
    </row>
    <row r="469" spans="1:26"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c r="W469" s="891"/>
      <c r="X469" s="891"/>
      <c r="Y469" s="891"/>
      <c r="Z469" s="891"/>
    </row>
    <row r="470" spans="1:26"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c r="W470" s="891"/>
      <c r="X470" s="891"/>
      <c r="Y470" s="891"/>
      <c r="Z470" s="891"/>
    </row>
    <row r="471" spans="1:26"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c r="W471" s="891"/>
      <c r="X471" s="891"/>
      <c r="Y471" s="891"/>
      <c r="Z471" s="891"/>
    </row>
    <row r="472" spans="1:26"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c r="W472" s="891"/>
      <c r="X472" s="891"/>
      <c r="Y472" s="891"/>
      <c r="Z472" s="891"/>
    </row>
    <row r="473" spans="1:26"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c r="W473" s="891"/>
      <c r="X473" s="891"/>
      <c r="Y473" s="891"/>
      <c r="Z473" s="891"/>
    </row>
    <row r="474" spans="1:26"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c r="W474" s="891"/>
      <c r="X474" s="891"/>
      <c r="Y474" s="891"/>
      <c r="Z474" s="891"/>
    </row>
    <row r="475" spans="1:26"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c r="W475" s="891"/>
      <c r="X475" s="891"/>
      <c r="Y475" s="891"/>
      <c r="Z475" s="891"/>
    </row>
    <row r="476" spans="1:26"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c r="W476" s="891"/>
      <c r="X476" s="891"/>
      <c r="Y476" s="891"/>
      <c r="Z476" s="891"/>
    </row>
    <row r="477" spans="1:26"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c r="W477" s="891"/>
      <c r="X477" s="891"/>
      <c r="Y477" s="891"/>
      <c r="Z477" s="891"/>
    </row>
    <row r="478" spans="1:26"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c r="W478" s="891"/>
      <c r="X478" s="891"/>
      <c r="Y478" s="891"/>
      <c r="Z478" s="891"/>
    </row>
    <row r="479" spans="1:26"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c r="W479" s="891"/>
      <c r="X479" s="891"/>
      <c r="Y479" s="891"/>
      <c r="Z479" s="891"/>
    </row>
    <row r="480" spans="1:26"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c r="W480" s="891"/>
      <c r="X480" s="891"/>
      <c r="Y480" s="891"/>
      <c r="Z480" s="891"/>
    </row>
    <row r="481" spans="1:26"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c r="W481" s="891"/>
      <c r="X481" s="891"/>
      <c r="Y481" s="891"/>
      <c r="Z481" s="891"/>
    </row>
    <row r="482" spans="1:26"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c r="W482" s="891"/>
      <c r="X482" s="891"/>
      <c r="Y482" s="891"/>
      <c r="Z482" s="891"/>
    </row>
    <row r="483" spans="1:26"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c r="W483" s="891"/>
      <c r="X483" s="891"/>
      <c r="Y483" s="891"/>
      <c r="Z483" s="891"/>
    </row>
    <row r="484" spans="1:26"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c r="W484" s="891"/>
      <c r="X484" s="891"/>
      <c r="Y484" s="891"/>
      <c r="Z484" s="891"/>
    </row>
    <row r="485" spans="1:26"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c r="W485" s="891"/>
      <c r="X485" s="891"/>
      <c r="Y485" s="891"/>
      <c r="Z485" s="891"/>
    </row>
    <row r="486" spans="1:26"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c r="W486" s="891"/>
      <c r="X486" s="891"/>
      <c r="Y486" s="891"/>
      <c r="Z486" s="891"/>
    </row>
    <row r="487" spans="1:26"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c r="W487" s="891"/>
      <c r="X487" s="891"/>
      <c r="Y487" s="891"/>
      <c r="Z487" s="891"/>
    </row>
    <row r="488" spans="1:26"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c r="W488" s="891"/>
      <c r="X488" s="891"/>
      <c r="Y488" s="891"/>
      <c r="Z488" s="891"/>
    </row>
    <row r="489" spans="1:26"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c r="W489" s="891"/>
      <c r="X489" s="891"/>
      <c r="Y489" s="891"/>
      <c r="Z489" s="891"/>
    </row>
    <row r="490" spans="1:26"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c r="W490" s="891"/>
      <c r="X490" s="891"/>
      <c r="Y490" s="891"/>
      <c r="Z490" s="891"/>
    </row>
    <row r="491" spans="1:26"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c r="W491" s="891"/>
      <c r="X491" s="891"/>
      <c r="Y491" s="891"/>
      <c r="Z491" s="891"/>
    </row>
    <row r="492" spans="1:26"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c r="W492" s="891"/>
      <c r="X492" s="891"/>
      <c r="Y492" s="891"/>
      <c r="Z492" s="891"/>
    </row>
    <row r="493" spans="1:26"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c r="W493" s="891"/>
      <c r="X493" s="891"/>
      <c r="Y493" s="891"/>
      <c r="Z493" s="891"/>
    </row>
    <row r="494" spans="1:26"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c r="W494" s="891"/>
      <c r="X494" s="891"/>
      <c r="Y494" s="891"/>
      <c r="Z494" s="891"/>
    </row>
    <row r="495" spans="1:26"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c r="W495" s="891"/>
      <c r="X495" s="891"/>
      <c r="Y495" s="891"/>
      <c r="Z495" s="891"/>
    </row>
    <row r="496" spans="1:26"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c r="W496" s="891"/>
      <c r="X496" s="891"/>
      <c r="Y496" s="891"/>
      <c r="Z496" s="891"/>
    </row>
    <row r="497" spans="1:26"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c r="W497" s="891"/>
      <c r="X497" s="891"/>
      <c r="Y497" s="891"/>
      <c r="Z497" s="891"/>
    </row>
    <row r="498" spans="1:26"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c r="W498" s="891"/>
      <c r="X498" s="891"/>
      <c r="Y498" s="891"/>
      <c r="Z498" s="891"/>
    </row>
    <row r="499" spans="1:26"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c r="W499" s="891"/>
      <c r="X499" s="891"/>
      <c r="Y499" s="891"/>
      <c r="Z499" s="891"/>
    </row>
    <row r="500" spans="1:26"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c r="W500" s="891"/>
      <c r="X500" s="891"/>
      <c r="Y500" s="891"/>
      <c r="Z500" s="891"/>
    </row>
    <row r="501" spans="1:26"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c r="W501" s="891"/>
      <c r="X501" s="891"/>
      <c r="Y501" s="891"/>
      <c r="Z501" s="891"/>
    </row>
    <row r="502" spans="1:26"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c r="W502" s="891"/>
      <c r="X502" s="891"/>
      <c r="Y502" s="891"/>
      <c r="Z502" s="891"/>
    </row>
    <row r="503" spans="1:26"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c r="W503" s="891"/>
      <c r="X503" s="891"/>
      <c r="Y503" s="891"/>
      <c r="Z503" s="891"/>
    </row>
    <row r="504" spans="1:26"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c r="W504" s="891"/>
      <c r="X504" s="891"/>
      <c r="Y504" s="891"/>
      <c r="Z504" s="891"/>
    </row>
    <row r="505" spans="1:26"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c r="W505" s="891"/>
      <c r="X505" s="891"/>
      <c r="Y505" s="891"/>
      <c r="Z505" s="891"/>
    </row>
    <row r="506" spans="1:26"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c r="W506" s="891"/>
      <c r="X506" s="891"/>
      <c r="Y506" s="891"/>
      <c r="Z506" s="891"/>
    </row>
    <row r="507" spans="1:26"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c r="W507" s="891"/>
      <c r="X507" s="891"/>
      <c r="Y507" s="891"/>
      <c r="Z507" s="891"/>
    </row>
    <row r="508" spans="1:26"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c r="W508" s="891"/>
      <c r="X508" s="891"/>
      <c r="Y508" s="891"/>
      <c r="Z508" s="891"/>
    </row>
    <row r="509" spans="1:26"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c r="W509" s="891"/>
      <c r="X509" s="891"/>
      <c r="Y509" s="891"/>
      <c r="Z509" s="891"/>
    </row>
    <row r="510" spans="1:26"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c r="W510" s="891"/>
      <c r="X510" s="891"/>
      <c r="Y510" s="891"/>
      <c r="Z510" s="891"/>
    </row>
    <row r="511" spans="1:26"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c r="W511" s="891"/>
      <c r="X511" s="891"/>
      <c r="Y511" s="891"/>
      <c r="Z511" s="891"/>
    </row>
    <row r="512" spans="1:26"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c r="W512" s="891"/>
      <c r="X512" s="891"/>
      <c r="Y512" s="891"/>
      <c r="Z512" s="891"/>
    </row>
    <row r="513" spans="1:26"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c r="W513" s="891"/>
      <c r="X513" s="891"/>
      <c r="Y513" s="891"/>
      <c r="Z513" s="891"/>
    </row>
    <row r="514" spans="1:26"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c r="W514" s="891"/>
      <c r="X514" s="891"/>
      <c r="Y514" s="891"/>
      <c r="Z514" s="891"/>
    </row>
    <row r="515" spans="1:26"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c r="W515" s="891"/>
      <c r="X515" s="891"/>
      <c r="Y515" s="891"/>
      <c r="Z515" s="891"/>
    </row>
    <row r="516" spans="1:26"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c r="W516" s="891"/>
      <c r="X516" s="891"/>
      <c r="Y516" s="891"/>
      <c r="Z516" s="891"/>
    </row>
    <row r="517" spans="1:26"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c r="W517" s="891"/>
      <c r="X517" s="891"/>
      <c r="Y517" s="891"/>
      <c r="Z517" s="891"/>
    </row>
    <row r="518" spans="1:26"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c r="W518" s="891"/>
      <c r="X518" s="891"/>
      <c r="Y518" s="891"/>
      <c r="Z518" s="891"/>
    </row>
    <row r="519" spans="1:26"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c r="W519" s="891"/>
      <c r="X519" s="891"/>
      <c r="Y519" s="891"/>
      <c r="Z519" s="891"/>
    </row>
    <row r="520" spans="1:26"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c r="W520" s="891"/>
      <c r="X520" s="891"/>
      <c r="Y520" s="891"/>
      <c r="Z520" s="891"/>
    </row>
    <row r="521" spans="1:26"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c r="W521" s="891"/>
      <c r="X521" s="891"/>
      <c r="Y521" s="891"/>
      <c r="Z521" s="891"/>
    </row>
    <row r="522" spans="1:26"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c r="W522" s="891"/>
      <c r="X522" s="891"/>
      <c r="Y522" s="891"/>
      <c r="Z522" s="891"/>
    </row>
    <row r="523" spans="1:26"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c r="W523" s="891"/>
      <c r="X523" s="891"/>
      <c r="Y523" s="891"/>
      <c r="Z523" s="891"/>
    </row>
    <row r="524" spans="1:26"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c r="W524" s="891"/>
      <c r="X524" s="891"/>
      <c r="Y524" s="891"/>
      <c r="Z524" s="891"/>
    </row>
    <row r="525" spans="1:26"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c r="W525" s="891"/>
      <c r="X525" s="891"/>
      <c r="Y525" s="891"/>
      <c r="Z525" s="891"/>
    </row>
    <row r="526" spans="1:26"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c r="W526" s="891"/>
      <c r="X526" s="891"/>
      <c r="Y526" s="891"/>
      <c r="Z526" s="891"/>
    </row>
    <row r="527" spans="1:26"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c r="W527" s="891"/>
      <c r="X527" s="891"/>
      <c r="Y527" s="891"/>
      <c r="Z527" s="891"/>
    </row>
    <row r="528" spans="1:26"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c r="W528" s="891"/>
      <c r="X528" s="891"/>
      <c r="Y528" s="891"/>
      <c r="Z528" s="891"/>
    </row>
    <row r="529" spans="1:26"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c r="W529" s="891"/>
      <c r="X529" s="891"/>
      <c r="Y529" s="891"/>
      <c r="Z529" s="891"/>
    </row>
    <row r="530" spans="1:26"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c r="W530" s="891"/>
      <c r="X530" s="891"/>
      <c r="Y530" s="891"/>
      <c r="Z530" s="891"/>
    </row>
    <row r="531" spans="1:26"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c r="W531" s="891"/>
      <c r="X531" s="891"/>
      <c r="Y531" s="891"/>
      <c r="Z531" s="891"/>
    </row>
    <row r="532" spans="1:26"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c r="W532" s="891"/>
      <c r="X532" s="891"/>
      <c r="Y532" s="891"/>
      <c r="Z532" s="891"/>
    </row>
    <row r="533" spans="1:26"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c r="W533" s="891"/>
      <c r="X533" s="891"/>
      <c r="Y533" s="891"/>
      <c r="Z533" s="891"/>
    </row>
    <row r="534" spans="1:26"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c r="W534" s="891"/>
      <c r="X534" s="891"/>
      <c r="Y534" s="891"/>
      <c r="Z534" s="891"/>
    </row>
    <row r="535" spans="1:26"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c r="W535" s="891"/>
      <c r="X535" s="891"/>
      <c r="Y535" s="891"/>
      <c r="Z535" s="891"/>
    </row>
    <row r="536" spans="1:26"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c r="W536" s="891"/>
      <c r="X536" s="891"/>
      <c r="Y536" s="891"/>
      <c r="Z536" s="891"/>
    </row>
    <row r="537" spans="1:26"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c r="W537" s="891"/>
      <c r="X537" s="891"/>
      <c r="Y537" s="891"/>
      <c r="Z537" s="891"/>
    </row>
    <row r="538" spans="1:26"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c r="W538" s="891"/>
      <c r="X538" s="891"/>
      <c r="Y538" s="891"/>
      <c r="Z538" s="891"/>
    </row>
    <row r="539" spans="1:26"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c r="W539" s="891"/>
      <c r="X539" s="891"/>
      <c r="Y539" s="891"/>
      <c r="Z539" s="891"/>
    </row>
    <row r="540" spans="1:26"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c r="W540" s="891"/>
      <c r="X540" s="891"/>
      <c r="Y540" s="891"/>
      <c r="Z540" s="891"/>
    </row>
    <row r="541" spans="1:26"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c r="W541" s="891"/>
      <c r="X541" s="891"/>
      <c r="Y541" s="891"/>
      <c r="Z541" s="891"/>
    </row>
    <row r="542" spans="1:26"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c r="W542" s="891"/>
      <c r="X542" s="891"/>
      <c r="Y542" s="891"/>
      <c r="Z542" s="891"/>
    </row>
    <row r="543" spans="1:26"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c r="W543" s="891"/>
      <c r="X543" s="891"/>
      <c r="Y543" s="891"/>
      <c r="Z543" s="891"/>
    </row>
    <row r="544" spans="1:26"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c r="W544" s="891"/>
      <c r="X544" s="891"/>
      <c r="Y544" s="891"/>
      <c r="Z544" s="891"/>
    </row>
    <row r="545" spans="1:26"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c r="W545" s="891"/>
      <c r="X545" s="891"/>
      <c r="Y545" s="891"/>
      <c r="Z545" s="891"/>
    </row>
    <row r="546" spans="1:26"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c r="W546" s="891"/>
      <c r="X546" s="891"/>
      <c r="Y546" s="891"/>
      <c r="Z546" s="891"/>
    </row>
    <row r="547" spans="1:26"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c r="W547" s="891"/>
      <c r="X547" s="891"/>
      <c r="Y547" s="891"/>
      <c r="Z547" s="891"/>
    </row>
    <row r="548" spans="1:26"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c r="W548" s="891"/>
      <c r="X548" s="891"/>
      <c r="Y548" s="891"/>
      <c r="Z548" s="891"/>
    </row>
    <row r="549" spans="1:26"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c r="W549" s="891"/>
      <c r="X549" s="891"/>
      <c r="Y549" s="891"/>
      <c r="Z549" s="891"/>
    </row>
    <row r="550" spans="1:26"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c r="W550" s="891"/>
      <c r="X550" s="891"/>
      <c r="Y550" s="891"/>
      <c r="Z550" s="891"/>
    </row>
    <row r="551" spans="1:26"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c r="W551" s="891"/>
      <c r="X551" s="891"/>
      <c r="Y551" s="891"/>
      <c r="Z551" s="891"/>
    </row>
    <row r="552" spans="1:26"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c r="W552" s="891"/>
      <c r="X552" s="891"/>
      <c r="Y552" s="891"/>
      <c r="Z552" s="891"/>
    </row>
    <row r="553" spans="1:26"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c r="W553" s="891"/>
      <c r="X553" s="891"/>
      <c r="Y553" s="891"/>
      <c r="Z553" s="891"/>
    </row>
    <row r="554" spans="1:26"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c r="W554" s="891"/>
      <c r="X554" s="891"/>
      <c r="Y554" s="891"/>
      <c r="Z554" s="891"/>
    </row>
    <row r="555" spans="1:26"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c r="W555" s="891"/>
      <c r="X555" s="891"/>
      <c r="Y555" s="891"/>
      <c r="Z555" s="891"/>
    </row>
    <row r="556" spans="1:26"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c r="W556" s="891"/>
      <c r="X556" s="891"/>
      <c r="Y556" s="891"/>
      <c r="Z556" s="891"/>
    </row>
    <row r="557" spans="1:26"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c r="W557" s="891"/>
      <c r="X557" s="891"/>
      <c r="Y557" s="891"/>
      <c r="Z557" s="891"/>
    </row>
    <row r="558" spans="1:26"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c r="W558" s="891"/>
      <c r="X558" s="891"/>
      <c r="Y558" s="891"/>
      <c r="Z558" s="891"/>
    </row>
    <row r="559" spans="1:26"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c r="W559" s="891"/>
      <c r="X559" s="891"/>
      <c r="Y559" s="891"/>
      <c r="Z559" s="891"/>
    </row>
    <row r="560" spans="1:26"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c r="W560" s="891"/>
      <c r="X560" s="891"/>
      <c r="Y560" s="891"/>
      <c r="Z560" s="891"/>
    </row>
    <row r="561" spans="1:26"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c r="W561" s="891"/>
      <c r="X561" s="891"/>
      <c r="Y561" s="891"/>
      <c r="Z561" s="891"/>
    </row>
    <row r="562" spans="1:26"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c r="W562" s="891"/>
      <c r="X562" s="891"/>
      <c r="Y562" s="891"/>
      <c r="Z562" s="891"/>
    </row>
    <row r="563" spans="1:26"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c r="W563" s="891"/>
      <c r="X563" s="891"/>
      <c r="Y563" s="891"/>
      <c r="Z563" s="891"/>
    </row>
    <row r="564" spans="1:26"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c r="W564" s="891"/>
      <c r="X564" s="891"/>
      <c r="Y564" s="891"/>
      <c r="Z564" s="891"/>
    </row>
    <row r="565" spans="1:26"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c r="W565" s="891"/>
      <c r="X565" s="891"/>
      <c r="Y565" s="891"/>
      <c r="Z565" s="891"/>
    </row>
    <row r="566" spans="1:26"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c r="W566" s="891"/>
      <c r="X566" s="891"/>
      <c r="Y566" s="891"/>
      <c r="Z566" s="891"/>
    </row>
    <row r="567" spans="1:26"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c r="W567" s="891"/>
      <c r="X567" s="891"/>
      <c r="Y567" s="891"/>
      <c r="Z567" s="891"/>
    </row>
    <row r="568" spans="1:26"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c r="W568" s="891"/>
      <c r="X568" s="891"/>
      <c r="Y568" s="891"/>
      <c r="Z568" s="891"/>
    </row>
    <row r="569" spans="1:26"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c r="W569" s="891"/>
      <c r="X569" s="891"/>
      <c r="Y569" s="891"/>
      <c r="Z569" s="891"/>
    </row>
    <row r="570" spans="1:26"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c r="W570" s="891"/>
      <c r="X570" s="891"/>
      <c r="Y570" s="891"/>
      <c r="Z570" s="891"/>
    </row>
    <row r="571" spans="1:26"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c r="W571" s="891"/>
      <c r="X571" s="891"/>
      <c r="Y571" s="891"/>
      <c r="Z571" s="891"/>
    </row>
    <row r="572" spans="1:26"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c r="W572" s="891"/>
      <c r="X572" s="891"/>
      <c r="Y572" s="891"/>
      <c r="Z572" s="891"/>
    </row>
    <row r="573" spans="1:26"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c r="W573" s="891"/>
      <c r="X573" s="891"/>
      <c r="Y573" s="891"/>
      <c r="Z573" s="891"/>
    </row>
    <row r="574" spans="1:26"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c r="W574" s="891"/>
      <c r="X574" s="891"/>
      <c r="Y574" s="891"/>
      <c r="Z574" s="891"/>
    </row>
    <row r="575" spans="1:26"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c r="W575" s="891"/>
      <c r="X575" s="891"/>
      <c r="Y575" s="891"/>
      <c r="Z575" s="891"/>
    </row>
    <row r="576" spans="1:26"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c r="W576" s="891"/>
      <c r="X576" s="891"/>
      <c r="Y576" s="891"/>
      <c r="Z576" s="891"/>
    </row>
    <row r="577" spans="1:26"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c r="W577" s="891"/>
      <c r="X577" s="891"/>
      <c r="Y577" s="891"/>
      <c r="Z577" s="891"/>
    </row>
    <row r="578" spans="1:26"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c r="W578" s="891"/>
      <c r="X578" s="891"/>
      <c r="Y578" s="891"/>
      <c r="Z578" s="891"/>
    </row>
    <row r="579" spans="1:26"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c r="W579" s="891"/>
      <c r="X579" s="891"/>
      <c r="Y579" s="891"/>
      <c r="Z579" s="891"/>
    </row>
    <row r="580" spans="1:26"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c r="W580" s="891"/>
      <c r="X580" s="891"/>
      <c r="Y580" s="891"/>
      <c r="Z580" s="891"/>
    </row>
    <row r="581" spans="1:26"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c r="W581" s="891"/>
      <c r="X581" s="891"/>
      <c r="Y581" s="891"/>
      <c r="Z581" s="891"/>
    </row>
    <row r="582" spans="1:26"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c r="W582" s="891"/>
      <c r="X582" s="891"/>
      <c r="Y582" s="891"/>
      <c r="Z582" s="891"/>
    </row>
    <row r="583" spans="1:26"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c r="W583" s="891"/>
      <c r="X583" s="891"/>
      <c r="Y583" s="891"/>
      <c r="Z583" s="891"/>
    </row>
    <row r="584" spans="1:26"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c r="W584" s="891"/>
      <c r="X584" s="891"/>
      <c r="Y584" s="891"/>
      <c r="Z584" s="891"/>
    </row>
    <row r="585" spans="1:26"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c r="W585" s="891"/>
      <c r="X585" s="891"/>
      <c r="Y585" s="891"/>
      <c r="Z585" s="891"/>
    </row>
    <row r="586" spans="1:26"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c r="W586" s="891"/>
      <c r="X586" s="891"/>
      <c r="Y586" s="891"/>
      <c r="Z586" s="891"/>
    </row>
    <row r="587" spans="1:26"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c r="W587" s="891"/>
      <c r="X587" s="891"/>
      <c r="Y587" s="891"/>
      <c r="Z587" s="891"/>
    </row>
    <row r="588" spans="1:26"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c r="W588" s="891"/>
      <c r="X588" s="891"/>
      <c r="Y588" s="891"/>
      <c r="Z588" s="891"/>
    </row>
    <row r="589" spans="1:26"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c r="W589" s="891"/>
      <c r="X589" s="891"/>
      <c r="Y589" s="891"/>
      <c r="Z589" s="891"/>
    </row>
    <row r="590" spans="1:26"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c r="W590" s="891"/>
      <c r="X590" s="891"/>
      <c r="Y590" s="891"/>
      <c r="Z590" s="891"/>
    </row>
    <row r="591" spans="1:26"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c r="W591" s="891"/>
      <c r="X591" s="891"/>
      <c r="Y591" s="891"/>
      <c r="Z591" s="891"/>
    </row>
    <row r="592" spans="1:26"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c r="W592" s="891"/>
      <c r="X592" s="891"/>
      <c r="Y592" s="891"/>
      <c r="Z592" s="891"/>
    </row>
    <row r="593" spans="1:26"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c r="W593" s="891"/>
      <c r="X593" s="891"/>
      <c r="Y593" s="891"/>
      <c r="Z593" s="891"/>
    </row>
    <row r="594" spans="1:26"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c r="W594" s="891"/>
      <c r="X594" s="891"/>
      <c r="Y594" s="891"/>
      <c r="Z594" s="891"/>
    </row>
    <row r="595" spans="1:26"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c r="W595" s="891"/>
      <c r="X595" s="891"/>
      <c r="Y595" s="891"/>
      <c r="Z595" s="891"/>
    </row>
    <row r="596" spans="1:26"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c r="W596" s="891"/>
      <c r="X596" s="891"/>
      <c r="Y596" s="891"/>
      <c r="Z596" s="891"/>
    </row>
    <row r="597" spans="1:26"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c r="W597" s="891"/>
      <c r="X597" s="891"/>
      <c r="Y597" s="891"/>
      <c r="Z597" s="891"/>
    </row>
    <row r="598" spans="1:26"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c r="W598" s="891"/>
      <c r="X598" s="891"/>
      <c r="Y598" s="891"/>
      <c r="Z598" s="891"/>
    </row>
    <row r="599" spans="1:26"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c r="W599" s="891"/>
      <c r="X599" s="891"/>
      <c r="Y599" s="891"/>
      <c r="Z599" s="891"/>
    </row>
    <row r="600" spans="1:26"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c r="W600" s="891"/>
      <c r="X600" s="891"/>
      <c r="Y600" s="891"/>
      <c r="Z600" s="891"/>
    </row>
    <row r="601" spans="1:26"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c r="W601" s="891"/>
      <c r="X601" s="891"/>
      <c r="Y601" s="891"/>
      <c r="Z601" s="891"/>
    </row>
    <row r="602" spans="1:26"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c r="W602" s="891"/>
      <c r="X602" s="891"/>
      <c r="Y602" s="891"/>
      <c r="Z602" s="891"/>
    </row>
    <row r="603" spans="1:26"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c r="W603" s="891"/>
      <c r="X603" s="891"/>
      <c r="Y603" s="891"/>
      <c r="Z603" s="891"/>
    </row>
    <row r="604" spans="1:26"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c r="W604" s="891"/>
      <c r="X604" s="891"/>
      <c r="Y604" s="891"/>
      <c r="Z604" s="891"/>
    </row>
    <row r="605" spans="1:26"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c r="W605" s="891"/>
      <c r="X605" s="891"/>
      <c r="Y605" s="891"/>
      <c r="Z605" s="891"/>
    </row>
    <row r="606" spans="1:26"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c r="W606" s="891"/>
      <c r="X606" s="891"/>
      <c r="Y606" s="891"/>
      <c r="Z606" s="891"/>
    </row>
    <row r="607" spans="1:26"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c r="W607" s="891"/>
      <c r="X607" s="891"/>
      <c r="Y607" s="891"/>
      <c r="Z607" s="891"/>
    </row>
    <row r="608" spans="1:26"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c r="W608" s="891"/>
      <c r="X608" s="891"/>
      <c r="Y608" s="891"/>
      <c r="Z608" s="891"/>
    </row>
    <row r="609" spans="1:26"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c r="W609" s="891"/>
      <c r="X609" s="891"/>
      <c r="Y609" s="891"/>
      <c r="Z609" s="891"/>
    </row>
    <row r="610" spans="1:26"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c r="W610" s="891"/>
      <c r="X610" s="891"/>
      <c r="Y610" s="891"/>
      <c r="Z610" s="891"/>
    </row>
    <row r="611" spans="1:26"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c r="W611" s="891"/>
      <c r="X611" s="891"/>
      <c r="Y611" s="891"/>
      <c r="Z611" s="891"/>
    </row>
    <row r="612" spans="1:26"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c r="W612" s="891"/>
      <c r="X612" s="891"/>
      <c r="Y612" s="891"/>
      <c r="Z612" s="891"/>
    </row>
    <row r="613" spans="1:26"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c r="X613" s="891"/>
      <c r="Y613" s="891"/>
      <c r="Z613" s="891"/>
    </row>
    <row r="614" spans="1:26"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c r="W614" s="891"/>
      <c r="X614" s="891"/>
      <c r="Y614" s="891"/>
      <c r="Z614" s="891"/>
    </row>
    <row r="615" spans="1:26"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c r="W615" s="891"/>
      <c r="X615" s="891"/>
      <c r="Y615" s="891"/>
      <c r="Z615" s="891"/>
    </row>
    <row r="616" spans="1:26"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c r="W616" s="891"/>
      <c r="X616" s="891"/>
      <c r="Y616" s="891"/>
      <c r="Z616" s="891"/>
    </row>
    <row r="617" spans="1:26"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c r="W617" s="891"/>
      <c r="X617" s="891"/>
      <c r="Y617" s="891"/>
      <c r="Z617" s="891"/>
    </row>
    <row r="618" spans="1:26"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c r="W618" s="891"/>
      <c r="X618" s="891"/>
      <c r="Y618" s="891"/>
      <c r="Z618" s="891"/>
    </row>
    <row r="619" spans="1:26"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c r="W619" s="891"/>
      <c r="X619" s="891"/>
      <c r="Y619" s="891"/>
      <c r="Z619" s="891"/>
    </row>
    <row r="620" spans="1:26"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c r="W620" s="891"/>
      <c r="X620" s="891"/>
      <c r="Y620" s="891"/>
      <c r="Z620" s="891"/>
    </row>
    <row r="621" spans="1:26"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c r="W621" s="891"/>
      <c r="X621" s="891"/>
      <c r="Y621" s="891"/>
      <c r="Z621" s="891"/>
    </row>
    <row r="622" spans="1:26"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c r="W622" s="891"/>
      <c r="X622" s="891"/>
      <c r="Y622" s="891"/>
      <c r="Z622" s="891"/>
    </row>
    <row r="623" spans="1:26"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c r="W623" s="891"/>
      <c r="X623" s="891"/>
      <c r="Y623" s="891"/>
      <c r="Z623" s="891"/>
    </row>
    <row r="624" spans="1:26"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c r="W624" s="891"/>
      <c r="X624" s="891"/>
      <c r="Y624" s="891"/>
      <c r="Z624" s="891"/>
    </row>
    <row r="625" spans="1:26"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c r="W625" s="891"/>
      <c r="X625" s="891"/>
      <c r="Y625" s="891"/>
      <c r="Z625" s="891"/>
    </row>
    <row r="626" spans="1:26"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c r="W626" s="891"/>
      <c r="X626" s="891"/>
      <c r="Y626" s="891"/>
      <c r="Z626" s="891"/>
    </row>
    <row r="627" spans="1:26"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c r="W627" s="891"/>
      <c r="X627" s="891"/>
      <c r="Y627" s="891"/>
      <c r="Z627" s="891"/>
    </row>
    <row r="628" spans="1:26"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c r="W628" s="891"/>
      <c r="X628" s="891"/>
      <c r="Y628" s="891"/>
      <c r="Z628" s="891"/>
    </row>
    <row r="629" spans="1:26"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c r="W629" s="891"/>
      <c r="X629" s="891"/>
      <c r="Y629" s="891"/>
      <c r="Z629" s="891"/>
    </row>
    <row r="630" spans="1:26"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c r="W630" s="891"/>
      <c r="X630" s="891"/>
      <c r="Y630" s="891"/>
      <c r="Z630" s="891"/>
    </row>
    <row r="631" spans="1:26"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c r="W631" s="891"/>
      <c r="X631" s="891"/>
      <c r="Y631" s="891"/>
      <c r="Z631" s="891"/>
    </row>
    <row r="632" spans="1:26"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c r="W632" s="891"/>
      <c r="X632" s="891"/>
      <c r="Y632" s="891"/>
      <c r="Z632" s="891"/>
    </row>
    <row r="633" spans="1:26"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c r="W633" s="891"/>
      <c r="X633" s="891"/>
      <c r="Y633" s="891"/>
      <c r="Z633" s="891"/>
    </row>
    <row r="634" spans="1:26"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c r="W634" s="891"/>
      <c r="X634" s="891"/>
      <c r="Y634" s="891"/>
      <c r="Z634" s="891"/>
    </row>
    <row r="635" spans="1:26"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c r="W635" s="891"/>
      <c r="X635" s="891"/>
      <c r="Y635" s="891"/>
      <c r="Z635" s="891"/>
    </row>
    <row r="636" spans="1:26"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c r="W636" s="891"/>
      <c r="X636" s="891"/>
      <c r="Y636" s="891"/>
      <c r="Z636" s="891"/>
    </row>
    <row r="637" spans="1:26"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c r="W637" s="891"/>
      <c r="X637" s="891"/>
      <c r="Y637" s="891"/>
      <c r="Z637" s="891"/>
    </row>
    <row r="638" spans="1:26"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c r="W638" s="891"/>
      <c r="X638" s="891"/>
      <c r="Y638" s="891"/>
      <c r="Z638" s="891"/>
    </row>
    <row r="639" spans="1:26"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c r="W639" s="891"/>
      <c r="X639" s="891"/>
      <c r="Y639" s="891"/>
      <c r="Z639" s="891"/>
    </row>
    <row r="640" spans="1:26"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c r="W640" s="891"/>
      <c r="X640" s="891"/>
      <c r="Y640" s="891"/>
      <c r="Z640" s="891"/>
    </row>
    <row r="641" spans="1:26"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c r="W641" s="891"/>
      <c r="X641" s="891"/>
      <c r="Y641" s="891"/>
      <c r="Z641" s="891"/>
    </row>
    <row r="642" spans="1:26"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c r="W642" s="891"/>
      <c r="X642" s="891"/>
      <c r="Y642" s="891"/>
      <c r="Z642" s="891"/>
    </row>
    <row r="643" spans="1:26"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c r="W643" s="891"/>
      <c r="X643" s="891"/>
      <c r="Y643" s="891"/>
      <c r="Z643" s="891"/>
    </row>
    <row r="644" spans="1:26"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c r="W644" s="891"/>
      <c r="X644" s="891"/>
      <c r="Y644" s="891"/>
      <c r="Z644" s="891"/>
    </row>
    <row r="645" spans="1:26"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c r="W645" s="891"/>
      <c r="X645" s="891"/>
      <c r="Y645" s="891"/>
      <c r="Z645" s="891"/>
    </row>
    <row r="646" spans="1:26"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c r="W646" s="891"/>
      <c r="X646" s="891"/>
      <c r="Y646" s="891"/>
      <c r="Z646" s="891"/>
    </row>
    <row r="647" spans="1:26"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c r="W647" s="891"/>
      <c r="X647" s="891"/>
      <c r="Y647" s="891"/>
      <c r="Z647" s="891"/>
    </row>
    <row r="648" spans="1:26"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c r="W648" s="891"/>
      <c r="X648" s="891"/>
      <c r="Y648" s="891"/>
      <c r="Z648" s="891"/>
    </row>
    <row r="649" spans="1:26"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c r="W649" s="891"/>
      <c r="X649" s="891"/>
      <c r="Y649" s="891"/>
      <c r="Z649" s="891"/>
    </row>
    <row r="650" spans="1:26"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c r="W650" s="891"/>
      <c r="X650" s="891"/>
      <c r="Y650" s="891"/>
      <c r="Z650" s="891"/>
    </row>
    <row r="651" spans="1:26"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c r="W651" s="891"/>
      <c r="X651" s="891"/>
      <c r="Y651" s="891"/>
      <c r="Z651" s="891"/>
    </row>
    <row r="652" spans="1:26"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c r="W652" s="891"/>
      <c r="X652" s="891"/>
      <c r="Y652" s="891"/>
      <c r="Z652" s="891"/>
    </row>
    <row r="653" spans="1:26"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c r="W653" s="891"/>
      <c r="X653" s="891"/>
      <c r="Y653" s="891"/>
      <c r="Z653" s="891"/>
    </row>
    <row r="654" spans="1:26"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c r="W654" s="891"/>
      <c r="X654" s="891"/>
      <c r="Y654" s="891"/>
      <c r="Z654" s="891"/>
    </row>
    <row r="655" spans="1:26"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c r="W655" s="891"/>
      <c r="X655" s="891"/>
      <c r="Y655" s="891"/>
      <c r="Z655" s="891"/>
    </row>
    <row r="656" spans="1:26"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c r="W656" s="891"/>
      <c r="X656" s="891"/>
      <c r="Y656" s="891"/>
      <c r="Z656" s="891"/>
    </row>
    <row r="657" spans="1:26"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c r="W657" s="891"/>
      <c r="X657" s="891"/>
      <c r="Y657" s="891"/>
      <c r="Z657" s="891"/>
    </row>
    <row r="658" spans="1:26"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c r="W658" s="891"/>
      <c r="X658" s="891"/>
      <c r="Y658" s="891"/>
      <c r="Z658" s="891"/>
    </row>
    <row r="659" spans="1:26"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c r="W659" s="891"/>
      <c r="X659" s="891"/>
      <c r="Y659" s="891"/>
      <c r="Z659" s="891"/>
    </row>
    <row r="660" spans="1:26"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c r="W660" s="891"/>
      <c r="X660" s="891"/>
      <c r="Y660" s="891"/>
      <c r="Z660" s="891"/>
    </row>
    <row r="661" spans="1:26"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c r="W661" s="891"/>
      <c r="X661" s="891"/>
      <c r="Y661" s="891"/>
      <c r="Z661" s="891"/>
    </row>
    <row r="662" spans="1:26"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c r="W662" s="891"/>
      <c r="X662" s="891"/>
      <c r="Y662" s="891"/>
      <c r="Z662" s="891"/>
    </row>
    <row r="663" spans="1:26"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c r="W663" s="891"/>
      <c r="X663" s="891"/>
      <c r="Y663" s="891"/>
      <c r="Z663" s="891"/>
    </row>
    <row r="664" spans="1:26"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c r="W664" s="891"/>
      <c r="X664" s="891"/>
      <c r="Y664" s="891"/>
      <c r="Z664" s="891"/>
    </row>
    <row r="665" spans="1:26"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c r="W665" s="891"/>
      <c r="X665" s="891"/>
      <c r="Y665" s="891"/>
      <c r="Z665" s="891"/>
    </row>
    <row r="666" spans="1:26"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c r="W666" s="891"/>
      <c r="X666" s="891"/>
      <c r="Y666" s="891"/>
      <c r="Z666" s="891"/>
    </row>
    <row r="667" spans="1:26"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c r="W667" s="891"/>
      <c r="X667" s="891"/>
      <c r="Y667" s="891"/>
      <c r="Z667" s="891"/>
    </row>
    <row r="668" spans="1:26"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c r="W668" s="891"/>
      <c r="X668" s="891"/>
      <c r="Y668" s="891"/>
      <c r="Z668" s="891"/>
    </row>
    <row r="669" spans="1:26"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c r="W669" s="891"/>
      <c r="X669" s="891"/>
      <c r="Y669" s="891"/>
      <c r="Z669" s="891"/>
    </row>
    <row r="670" spans="1:26"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c r="W670" s="891"/>
      <c r="X670" s="891"/>
      <c r="Y670" s="891"/>
      <c r="Z670" s="891"/>
    </row>
    <row r="671" spans="1:26"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c r="W671" s="891"/>
      <c r="X671" s="891"/>
      <c r="Y671" s="891"/>
      <c r="Z671" s="891"/>
    </row>
    <row r="672" spans="1:26"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c r="W672" s="891"/>
      <c r="X672" s="891"/>
      <c r="Y672" s="891"/>
      <c r="Z672" s="891"/>
    </row>
    <row r="673" spans="1:26"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c r="W673" s="891"/>
      <c r="X673" s="891"/>
      <c r="Y673" s="891"/>
      <c r="Z673" s="891"/>
    </row>
    <row r="674" spans="1:26"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c r="W674" s="891"/>
      <c r="X674" s="891"/>
      <c r="Y674" s="891"/>
      <c r="Z674" s="891"/>
    </row>
    <row r="675" spans="1:26"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c r="W675" s="891"/>
      <c r="X675" s="891"/>
      <c r="Y675" s="891"/>
      <c r="Z675" s="891"/>
    </row>
    <row r="676" spans="1:26"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c r="W676" s="891"/>
      <c r="X676" s="891"/>
      <c r="Y676" s="891"/>
      <c r="Z676" s="891"/>
    </row>
    <row r="677" spans="1:26"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c r="W677" s="891"/>
      <c r="X677" s="891"/>
      <c r="Y677" s="891"/>
      <c r="Z677" s="891"/>
    </row>
    <row r="678" spans="1:26"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c r="W678" s="891"/>
      <c r="X678" s="891"/>
      <c r="Y678" s="891"/>
      <c r="Z678" s="891"/>
    </row>
    <row r="679" spans="1:26"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c r="W679" s="891"/>
      <c r="X679" s="891"/>
      <c r="Y679" s="891"/>
      <c r="Z679" s="891"/>
    </row>
    <row r="680" spans="1:26"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c r="W680" s="891"/>
      <c r="X680" s="891"/>
      <c r="Y680" s="891"/>
      <c r="Z680" s="891"/>
    </row>
    <row r="681" spans="1:26"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c r="W681" s="891"/>
      <c r="X681" s="891"/>
      <c r="Y681" s="891"/>
      <c r="Z681" s="891"/>
    </row>
    <row r="682" spans="1:26"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c r="W682" s="891"/>
      <c r="X682" s="891"/>
      <c r="Y682" s="891"/>
      <c r="Z682" s="891"/>
    </row>
    <row r="683" spans="1:26"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c r="W683" s="891"/>
      <c r="X683" s="891"/>
      <c r="Y683" s="891"/>
      <c r="Z683" s="891"/>
    </row>
    <row r="684" spans="1:26"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c r="W684" s="891"/>
      <c r="X684" s="891"/>
      <c r="Y684" s="891"/>
      <c r="Z684" s="891"/>
    </row>
    <row r="685" spans="1:26"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c r="W685" s="891"/>
      <c r="X685" s="891"/>
      <c r="Y685" s="891"/>
      <c r="Z685" s="891"/>
    </row>
    <row r="686" spans="1:26"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c r="W686" s="891"/>
      <c r="X686" s="891"/>
      <c r="Y686" s="891"/>
      <c r="Z686" s="891"/>
    </row>
    <row r="687" spans="1:26"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c r="W687" s="891"/>
      <c r="X687" s="891"/>
      <c r="Y687" s="891"/>
      <c r="Z687" s="891"/>
    </row>
    <row r="688" spans="1:26"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c r="W688" s="891"/>
      <c r="X688" s="891"/>
      <c r="Y688" s="891"/>
      <c r="Z688" s="891"/>
    </row>
    <row r="689" spans="1:26"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c r="W689" s="891"/>
      <c r="X689" s="891"/>
      <c r="Y689" s="891"/>
      <c r="Z689" s="891"/>
    </row>
    <row r="690" spans="1:26"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c r="W690" s="891"/>
      <c r="X690" s="891"/>
      <c r="Y690" s="891"/>
      <c r="Z690" s="891"/>
    </row>
    <row r="691" spans="1:26"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c r="W691" s="891"/>
      <c r="X691" s="891"/>
      <c r="Y691" s="891"/>
      <c r="Z691" s="891"/>
    </row>
    <row r="692" spans="1:26"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c r="W692" s="891"/>
      <c r="X692" s="891"/>
      <c r="Y692" s="891"/>
      <c r="Z692" s="891"/>
    </row>
    <row r="693" spans="1:26"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c r="W693" s="891"/>
      <c r="X693" s="891"/>
      <c r="Y693" s="891"/>
      <c r="Z693" s="891"/>
    </row>
    <row r="694" spans="1:26"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c r="W694" s="891"/>
      <c r="X694" s="891"/>
      <c r="Y694" s="891"/>
      <c r="Z694" s="891"/>
    </row>
    <row r="695" spans="1:26"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c r="W695" s="891"/>
      <c r="X695" s="891"/>
      <c r="Y695" s="891"/>
      <c r="Z695" s="891"/>
    </row>
    <row r="696" spans="1:26"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c r="W696" s="891"/>
      <c r="X696" s="891"/>
      <c r="Y696" s="891"/>
      <c r="Z696" s="891"/>
    </row>
    <row r="697" spans="1:26"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c r="W697" s="891"/>
      <c r="X697" s="891"/>
      <c r="Y697" s="891"/>
      <c r="Z697" s="891"/>
    </row>
    <row r="698" spans="1:26"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c r="W698" s="891"/>
      <c r="X698" s="891"/>
      <c r="Y698" s="891"/>
      <c r="Z698" s="891"/>
    </row>
    <row r="699" spans="1:26"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c r="W699" s="891"/>
      <c r="X699" s="891"/>
      <c r="Y699" s="891"/>
      <c r="Z699" s="891"/>
    </row>
    <row r="700" spans="1:26"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c r="W700" s="891"/>
      <c r="X700" s="891"/>
      <c r="Y700" s="891"/>
      <c r="Z700" s="891"/>
    </row>
    <row r="701" spans="1:26"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c r="W701" s="891"/>
      <c r="X701" s="891"/>
      <c r="Y701" s="891"/>
      <c r="Z701" s="891"/>
    </row>
    <row r="702" spans="1:26"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c r="W702" s="891"/>
      <c r="X702" s="891"/>
      <c r="Y702" s="891"/>
      <c r="Z702" s="891"/>
    </row>
    <row r="703" spans="1:26"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c r="W703" s="891"/>
      <c r="X703" s="891"/>
      <c r="Y703" s="891"/>
      <c r="Z703" s="891"/>
    </row>
    <row r="704" spans="1:26"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c r="W704" s="891"/>
      <c r="X704" s="891"/>
      <c r="Y704" s="891"/>
      <c r="Z704" s="891"/>
    </row>
    <row r="705" spans="1:26"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c r="W705" s="891"/>
      <c r="X705" s="891"/>
      <c r="Y705" s="891"/>
      <c r="Z705" s="891"/>
    </row>
    <row r="706" spans="1:26"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c r="W706" s="891"/>
      <c r="X706" s="891"/>
      <c r="Y706" s="891"/>
      <c r="Z706" s="891"/>
    </row>
    <row r="707" spans="1:26"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c r="W707" s="891"/>
      <c r="X707" s="891"/>
      <c r="Y707" s="891"/>
      <c r="Z707" s="891"/>
    </row>
    <row r="708" spans="1:26"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c r="W708" s="891"/>
      <c r="X708" s="891"/>
      <c r="Y708" s="891"/>
      <c r="Z708" s="891"/>
    </row>
    <row r="709" spans="1:26"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c r="W709" s="891"/>
      <c r="X709" s="891"/>
      <c r="Y709" s="891"/>
      <c r="Z709" s="891"/>
    </row>
    <row r="710" spans="1:26"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c r="W710" s="891"/>
      <c r="X710" s="891"/>
      <c r="Y710" s="891"/>
      <c r="Z710" s="891"/>
    </row>
    <row r="711" spans="1:26"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c r="W711" s="891"/>
      <c r="X711" s="891"/>
      <c r="Y711" s="891"/>
      <c r="Z711" s="891"/>
    </row>
    <row r="712" spans="1:26"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c r="W712" s="891"/>
      <c r="X712" s="891"/>
      <c r="Y712" s="891"/>
      <c r="Z712" s="891"/>
    </row>
    <row r="713" spans="1:26"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c r="W713" s="891"/>
      <c r="X713" s="891"/>
      <c r="Y713" s="891"/>
      <c r="Z713" s="891"/>
    </row>
    <row r="714" spans="1:26"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c r="W714" s="891"/>
      <c r="X714" s="891"/>
      <c r="Y714" s="891"/>
      <c r="Z714" s="891"/>
    </row>
    <row r="715" spans="1:26"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c r="W715" s="891"/>
      <c r="X715" s="891"/>
      <c r="Y715" s="891"/>
      <c r="Z715" s="891"/>
    </row>
    <row r="716" spans="1:26"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c r="W716" s="891"/>
      <c r="X716" s="891"/>
      <c r="Y716" s="891"/>
      <c r="Z716" s="891"/>
    </row>
    <row r="717" spans="1:26"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c r="W717" s="891"/>
      <c r="X717" s="891"/>
      <c r="Y717" s="891"/>
      <c r="Z717" s="891"/>
    </row>
    <row r="718" spans="1:26"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c r="W718" s="891"/>
      <c r="X718" s="891"/>
      <c r="Y718" s="891"/>
      <c r="Z718" s="891"/>
    </row>
    <row r="719" spans="1:26"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c r="W719" s="891"/>
      <c r="X719" s="891"/>
      <c r="Y719" s="891"/>
      <c r="Z719" s="891"/>
    </row>
    <row r="720" spans="1:26"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c r="W720" s="891"/>
      <c r="X720" s="891"/>
      <c r="Y720" s="891"/>
      <c r="Z720" s="891"/>
    </row>
    <row r="721" spans="1:26"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c r="W721" s="891"/>
      <c r="X721" s="891"/>
      <c r="Y721" s="891"/>
      <c r="Z721" s="891"/>
    </row>
    <row r="722" spans="1:26"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c r="W722" s="891"/>
      <c r="X722" s="891"/>
      <c r="Y722" s="891"/>
      <c r="Z722" s="891"/>
    </row>
    <row r="723" spans="1:26"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c r="W723" s="891"/>
      <c r="X723" s="891"/>
      <c r="Y723" s="891"/>
      <c r="Z723" s="891"/>
    </row>
    <row r="724" spans="1:26"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c r="W724" s="891"/>
      <c r="X724" s="891"/>
      <c r="Y724" s="891"/>
      <c r="Z724" s="891"/>
    </row>
    <row r="725" spans="1:26"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c r="W725" s="891"/>
      <c r="X725" s="891"/>
      <c r="Y725" s="891"/>
      <c r="Z725" s="891"/>
    </row>
    <row r="726" spans="1:26"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c r="W726" s="891"/>
      <c r="X726" s="891"/>
      <c r="Y726" s="891"/>
      <c r="Z726" s="891"/>
    </row>
    <row r="727" spans="1:26"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c r="W727" s="891"/>
      <c r="X727" s="891"/>
      <c r="Y727" s="891"/>
      <c r="Z727" s="891"/>
    </row>
    <row r="728" spans="1:26"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c r="W728" s="891"/>
      <c r="X728" s="891"/>
      <c r="Y728" s="891"/>
      <c r="Z728" s="891"/>
    </row>
    <row r="729" spans="1:26"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c r="W729" s="891"/>
      <c r="X729" s="891"/>
      <c r="Y729" s="891"/>
      <c r="Z729" s="891"/>
    </row>
    <row r="730" spans="1:26"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c r="W730" s="891"/>
      <c r="X730" s="891"/>
      <c r="Y730" s="891"/>
      <c r="Z730" s="891"/>
    </row>
    <row r="731" spans="1:26"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c r="W731" s="891"/>
      <c r="X731" s="891"/>
      <c r="Y731" s="891"/>
      <c r="Z731" s="891"/>
    </row>
    <row r="732" spans="1:26"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c r="W732" s="891"/>
      <c r="X732" s="891"/>
      <c r="Y732" s="891"/>
      <c r="Z732" s="891"/>
    </row>
    <row r="733" spans="1:26"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c r="W733" s="891"/>
      <c r="X733" s="891"/>
      <c r="Y733" s="891"/>
      <c r="Z733" s="891"/>
    </row>
    <row r="734" spans="1:26"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c r="W734" s="891"/>
      <c r="X734" s="891"/>
      <c r="Y734" s="891"/>
      <c r="Z734" s="891"/>
    </row>
    <row r="735" spans="1:26"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c r="W735" s="891"/>
      <c r="X735" s="891"/>
      <c r="Y735" s="891"/>
      <c r="Z735" s="891"/>
    </row>
    <row r="736" spans="1:26"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c r="W736" s="891"/>
      <c r="X736" s="891"/>
      <c r="Y736" s="891"/>
      <c r="Z736" s="891"/>
    </row>
    <row r="737" spans="1:26"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c r="W737" s="891"/>
      <c r="X737" s="891"/>
      <c r="Y737" s="891"/>
      <c r="Z737" s="891"/>
    </row>
    <row r="738" spans="1:26"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c r="W738" s="891"/>
      <c r="X738" s="891"/>
      <c r="Y738" s="891"/>
      <c r="Z738" s="891"/>
    </row>
    <row r="739" spans="1:26"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c r="W739" s="891"/>
      <c r="X739" s="891"/>
      <c r="Y739" s="891"/>
      <c r="Z739" s="891"/>
    </row>
    <row r="740" spans="1:26"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c r="W740" s="891"/>
      <c r="X740" s="891"/>
      <c r="Y740" s="891"/>
      <c r="Z740" s="891"/>
    </row>
    <row r="741" spans="1:26"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c r="W741" s="891"/>
      <c r="X741" s="891"/>
      <c r="Y741" s="891"/>
      <c r="Z741" s="891"/>
    </row>
    <row r="742" spans="1:26"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c r="W742" s="891"/>
      <c r="X742" s="891"/>
      <c r="Y742" s="891"/>
      <c r="Z742" s="891"/>
    </row>
    <row r="743" spans="1:26"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c r="W743" s="891"/>
      <c r="X743" s="891"/>
      <c r="Y743" s="891"/>
      <c r="Z743" s="891"/>
    </row>
    <row r="744" spans="1:26"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c r="W744" s="891"/>
      <c r="X744" s="891"/>
      <c r="Y744" s="891"/>
      <c r="Z744" s="891"/>
    </row>
    <row r="745" spans="1:26"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c r="W745" s="891"/>
      <c r="X745" s="891"/>
      <c r="Y745" s="891"/>
      <c r="Z745" s="891"/>
    </row>
    <row r="746" spans="1:26"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c r="W746" s="891"/>
      <c r="X746" s="891"/>
      <c r="Y746" s="891"/>
      <c r="Z746" s="891"/>
    </row>
    <row r="747" spans="1:26"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c r="W747" s="891"/>
      <c r="X747" s="891"/>
      <c r="Y747" s="891"/>
      <c r="Z747" s="891"/>
    </row>
    <row r="748" spans="1:26"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c r="W748" s="891"/>
      <c r="X748" s="891"/>
      <c r="Y748" s="891"/>
      <c r="Z748" s="891"/>
    </row>
    <row r="749" spans="1:26"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c r="W749" s="891"/>
      <c r="X749" s="891"/>
      <c r="Y749" s="891"/>
      <c r="Z749" s="891"/>
    </row>
    <row r="750" spans="1:26"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c r="W750" s="891"/>
      <c r="X750" s="891"/>
      <c r="Y750" s="891"/>
      <c r="Z750" s="891"/>
    </row>
    <row r="751" spans="1:26"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c r="W751" s="891"/>
      <c r="X751" s="891"/>
      <c r="Y751" s="891"/>
      <c r="Z751" s="891"/>
    </row>
    <row r="752" spans="1:26"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c r="W752" s="891"/>
      <c r="X752" s="891"/>
      <c r="Y752" s="891"/>
      <c r="Z752" s="891"/>
    </row>
    <row r="753" spans="1:26"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c r="W753" s="891"/>
      <c r="X753" s="891"/>
      <c r="Y753" s="891"/>
      <c r="Z753" s="891"/>
    </row>
    <row r="754" spans="1:26"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c r="W754" s="891"/>
      <c r="X754" s="891"/>
      <c r="Y754" s="891"/>
      <c r="Z754" s="891"/>
    </row>
    <row r="755" spans="1:26"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c r="W755" s="891"/>
      <c r="X755" s="891"/>
      <c r="Y755" s="891"/>
      <c r="Z755" s="891"/>
    </row>
    <row r="756" spans="1:26"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c r="W756" s="891"/>
      <c r="X756" s="891"/>
      <c r="Y756" s="891"/>
      <c r="Z756" s="891"/>
    </row>
    <row r="757" spans="1:26"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c r="W757" s="891"/>
      <c r="X757" s="891"/>
      <c r="Y757" s="891"/>
      <c r="Z757" s="891"/>
    </row>
    <row r="758" spans="1:26"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c r="W758" s="891"/>
      <c r="X758" s="891"/>
      <c r="Y758" s="891"/>
      <c r="Z758" s="891"/>
    </row>
    <row r="759" spans="1:26"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c r="W759" s="891"/>
      <c r="X759" s="891"/>
      <c r="Y759" s="891"/>
      <c r="Z759" s="891"/>
    </row>
    <row r="760" spans="1:26"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c r="W760" s="891"/>
      <c r="X760" s="891"/>
      <c r="Y760" s="891"/>
      <c r="Z760" s="891"/>
    </row>
    <row r="761" spans="1:26"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c r="W761" s="891"/>
      <c r="X761" s="891"/>
      <c r="Y761" s="891"/>
      <c r="Z761" s="891"/>
    </row>
    <row r="762" spans="1:26"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c r="W762" s="891"/>
      <c r="X762" s="891"/>
      <c r="Y762" s="891"/>
      <c r="Z762" s="891"/>
    </row>
    <row r="763" spans="1:26"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c r="W763" s="891"/>
      <c r="X763" s="891"/>
      <c r="Y763" s="891"/>
      <c r="Z763" s="891"/>
    </row>
    <row r="764" spans="1:26"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c r="W764" s="891"/>
      <c r="X764" s="891"/>
      <c r="Y764" s="891"/>
      <c r="Z764" s="891"/>
    </row>
    <row r="765" spans="1:26"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c r="W765" s="891"/>
      <c r="X765" s="891"/>
      <c r="Y765" s="891"/>
      <c r="Z765" s="891"/>
    </row>
    <row r="766" spans="1:26"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c r="W766" s="891"/>
      <c r="X766" s="891"/>
      <c r="Y766" s="891"/>
      <c r="Z766" s="891"/>
    </row>
    <row r="767" spans="1:26"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c r="W767" s="891"/>
      <c r="X767" s="891"/>
      <c r="Y767" s="891"/>
      <c r="Z767" s="891"/>
    </row>
    <row r="768" spans="1:26"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c r="W768" s="891"/>
      <c r="X768" s="891"/>
      <c r="Y768" s="891"/>
      <c r="Z768" s="891"/>
    </row>
    <row r="769" spans="1:26"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c r="W769" s="891"/>
      <c r="X769" s="891"/>
      <c r="Y769" s="891"/>
      <c r="Z769" s="891"/>
    </row>
    <row r="770" spans="1:26"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c r="W770" s="891"/>
      <c r="X770" s="891"/>
      <c r="Y770" s="891"/>
      <c r="Z770" s="891"/>
    </row>
    <row r="771" spans="1:26"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c r="W771" s="891"/>
      <c r="X771" s="891"/>
      <c r="Y771" s="891"/>
      <c r="Z771" s="891"/>
    </row>
    <row r="772" spans="1:26"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c r="W772" s="891"/>
      <c r="X772" s="891"/>
      <c r="Y772" s="891"/>
      <c r="Z772" s="891"/>
    </row>
    <row r="773" spans="1:26"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c r="W773" s="891"/>
      <c r="X773" s="891"/>
      <c r="Y773" s="891"/>
      <c r="Z773" s="891"/>
    </row>
    <row r="774" spans="1:26"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c r="W774" s="891"/>
      <c r="X774" s="891"/>
      <c r="Y774" s="891"/>
      <c r="Z774" s="891"/>
    </row>
    <row r="775" spans="1:26"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c r="W775" s="891"/>
      <c r="X775" s="891"/>
      <c r="Y775" s="891"/>
      <c r="Z775" s="891"/>
    </row>
    <row r="776" spans="1:26"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c r="W776" s="891"/>
      <c r="X776" s="891"/>
      <c r="Y776" s="891"/>
      <c r="Z776" s="891"/>
    </row>
    <row r="777" spans="1:26"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c r="W777" s="891"/>
      <c r="X777" s="891"/>
      <c r="Y777" s="891"/>
      <c r="Z777" s="891"/>
    </row>
    <row r="778" spans="1:26"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c r="W778" s="891"/>
      <c r="X778" s="891"/>
      <c r="Y778" s="891"/>
      <c r="Z778" s="891"/>
    </row>
    <row r="779" spans="1:26"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c r="W779" s="891"/>
      <c r="X779" s="891"/>
      <c r="Y779" s="891"/>
      <c r="Z779" s="891"/>
    </row>
    <row r="780" spans="1:26"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c r="W780" s="891"/>
      <c r="X780" s="891"/>
      <c r="Y780" s="891"/>
      <c r="Z780" s="891"/>
    </row>
    <row r="781" spans="1:26"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c r="W781" s="891"/>
      <c r="X781" s="891"/>
      <c r="Y781" s="891"/>
      <c r="Z781" s="891"/>
    </row>
    <row r="782" spans="1:26"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c r="W782" s="891"/>
      <c r="X782" s="891"/>
      <c r="Y782" s="891"/>
      <c r="Z782" s="891"/>
    </row>
    <row r="783" spans="1:26"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c r="W783" s="891"/>
      <c r="X783" s="891"/>
      <c r="Y783" s="891"/>
      <c r="Z783" s="891"/>
    </row>
    <row r="784" spans="1:26"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c r="W784" s="891"/>
      <c r="X784" s="891"/>
      <c r="Y784" s="891"/>
      <c r="Z784" s="891"/>
    </row>
    <row r="785" spans="1:26"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c r="W785" s="891"/>
      <c r="X785" s="891"/>
      <c r="Y785" s="891"/>
      <c r="Z785" s="891"/>
    </row>
    <row r="786" spans="1:26"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c r="W786" s="891"/>
      <c r="X786" s="891"/>
      <c r="Y786" s="891"/>
      <c r="Z786" s="891"/>
    </row>
    <row r="787" spans="1:26"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c r="W787" s="891"/>
      <c r="X787" s="891"/>
      <c r="Y787" s="891"/>
      <c r="Z787" s="891"/>
    </row>
    <row r="788" spans="1:26"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c r="W788" s="891"/>
      <c r="X788" s="891"/>
      <c r="Y788" s="891"/>
      <c r="Z788" s="891"/>
    </row>
    <row r="789" spans="1:26"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c r="W789" s="891"/>
      <c r="X789" s="891"/>
      <c r="Y789" s="891"/>
      <c r="Z789" s="891"/>
    </row>
    <row r="790" spans="1:26"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c r="W790" s="891"/>
      <c r="X790" s="891"/>
      <c r="Y790" s="891"/>
      <c r="Z790" s="891"/>
    </row>
    <row r="791" spans="1:26"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c r="W791" s="891"/>
      <c r="X791" s="891"/>
      <c r="Y791" s="891"/>
      <c r="Z791" s="891"/>
    </row>
    <row r="792" spans="1:26"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c r="W792" s="891"/>
      <c r="X792" s="891"/>
      <c r="Y792" s="891"/>
      <c r="Z792" s="891"/>
    </row>
    <row r="793" spans="1:26"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c r="W793" s="891"/>
      <c r="X793" s="891"/>
      <c r="Y793" s="891"/>
      <c r="Z793" s="891"/>
    </row>
    <row r="794" spans="1:26"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c r="W794" s="891"/>
      <c r="X794" s="891"/>
      <c r="Y794" s="891"/>
      <c r="Z794" s="891"/>
    </row>
    <row r="795" spans="1:26"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c r="W795" s="891"/>
      <c r="X795" s="891"/>
      <c r="Y795" s="891"/>
      <c r="Z795" s="891"/>
    </row>
    <row r="796" spans="1:26"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c r="W796" s="891"/>
      <c r="X796" s="891"/>
      <c r="Y796" s="891"/>
      <c r="Z796" s="891"/>
    </row>
    <row r="797" spans="1:26"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c r="W797" s="891"/>
      <c r="X797" s="891"/>
      <c r="Y797" s="891"/>
      <c r="Z797" s="891"/>
    </row>
    <row r="798" spans="1:26"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c r="W798" s="891"/>
      <c r="X798" s="891"/>
      <c r="Y798" s="891"/>
      <c r="Z798" s="891"/>
    </row>
    <row r="799" spans="1:26"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c r="W799" s="891"/>
      <c r="X799" s="891"/>
      <c r="Y799" s="891"/>
      <c r="Z799" s="891"/>
    </row>
    <row r="800" spans="1:26"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c r="W800" s="891"/>
      <c r="X800" s="891"/>
      <c r="Y800" s="891"/>
      <c r="Z800" s="891"/>
    </row>
    <row r="801" spans="1:26"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c r="W801" s="891"/>
      <c r="X801" s="891"/>
      <c r="Y801" s="891"/>
      <c r="Z801" s="891"/>
    </row>
    <row r="802" spans="1:26"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c r="W802" s="891"/>
      <c r="X802" s="891"/>
      <c r="Y802" s="891"/>
      <c r="Z802" s="891"/>
    </row>
    <row r="803" spans="1:26"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c r="W803" s="891"/>
      <c r="X803" s="891"/>
      <c r="Y803" s="891"/>
      <c r="Z803" s="891"/>
    </row>
    <row r="804" spans="1:26"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c r="W804" s="891"/>
      <c r="X804" s="891"/>
      <c r="Y804" s="891"/>
      <c r="Z804" s="891"/>
    </row>
    <row r="805" spans="1:26"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c r="W805" s="891"/>
      <c r="X805" s="891"/>
      <c r="Y805" s="891"/>
      <c r="Z805" s="891"/>
    </row>
    <row r="806" spans="1:26"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c r="W806" s="891"/>
      <c r="X806" s="891"/>
      <c r="Y806" s="891"/>
      <c r="Z806" s="891"/>
    </row>
    <row r="807" spans="1:26"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c r="W807" s="891"/>
      <c r="X807" s="891"/>
      <c r="Y807" s="891"/>
      <c r="Z807" s="891"/>
    </row>
    <row r="808" spans="1:26"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c r="W808" s="891"/>
      <c r="X808" s="891"/>
      <c r="Y808" s="891"/>
      <c r="Z808" s="891"/>
    </row>
    <row r="809" spans="1:26"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c r="W809" s="891"/>
      <c r="X809" s="891"/>
      <c r="Y809" s="891"/>
      <c r="Z809" s="891"/>
    </row>
    <row r="810" spans="1:26"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c r="W810" s="891"/>
      <c r="X810" s="891"/>
      <c r="Y810" s="891"/>
      <c r="Z810" s="891"/>
    </row>
    <row r="811" spans="1:26"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c r="W811" s="891"/>
      <c r="X811" s="891"/>
      <c r="Y811" s="891"/>
      <c r="Z811" s="891"/>
    </row>
    <row r="812" spans="1:26"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c r="W812" s="891"/>
      <c r="X812" s="891"/>
      <c r="Y812" s="891"/>
      <c r="Z812" s="891"/>
    </row>
    <row r="813" spans="1:26"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c r="W813" s="891"/>
      <c r="X813" s="891"/>
      <c r="Y813" s="891"/>
      <c r="Z813" s="891"/>
    </row>
    <row r="814" spans="1:26"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c r="W814" s="891"/>
      <c r="X814" s="891"/>
      <c r="Y814" s="891"/>
      <c r="Z814" s="891"/>
    </row>
    <row r="815" spans="1:26"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c r="W815" s="891"/>
      <c r="X815" s="891"/>
      <c r="Y815" s="891"/>
      <c r="Z815" s="891"/>
    </row>
    <row r="816" spans="1:26"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c r="W816" s="891"/>
      <c r="X816" s="891"/>
      <c r="Y816" s="891"/>
      <c r="Z816" s="891"/>
    </row>
    <row r="817" spans="1:26"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c r="W817" s="891"/>
      <c r="X817" s="891"/>
      <c r="Y817" s="891"/>
      <c r="Z817" s="891"/>
    </row>
    <row r="818" spans="1:26"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c r="W818" s="891"/>
      <c r="X818" s="891"/>
      <c r="Y818" s="891"/>
      <c r="Z818" s="891"/>
    </row>
    <row r="819" spans="1:26"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c r="W819" s="891"/>
      <c r="X819" s="891"/>
      <c r="Y819" s="891"/>
      <c r="Z819" s="891"/>
    </row>
    <row r="820" spans="1:26"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c r="W820" s="891"/>
      <c r="X820" s="891"/>
      <c r="Y820" s="891"/>
      <c r="Z820" s="891"/>
    </row>
    <row r="821" spans="1:26"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c r="W821" s="891"/>
      <c r="X821" s="891"/>
      <c r="Y821" s="891"/>
      <c r="Z821" s="891"/>
    </row>
    <row r="822" spans="1:26"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c r="W822" s="891"/>
      <c r="X822" s="891"/>
      <c r="Y822" s="891"/>
      <c r="Z822" s="891"/>
    </row>
    <row r="823" spans="1:26"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c r="W823" s="891"/>
      <c r="X823" s="891"/>
      <c r="Y823" s="891"/>
      <c r="Z823" s="891"/>
    </row>
    <row r="824" spans="1:26"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c r="W824" s="891"/>
      <c r="X824" s="891"/>
      <c r="Y824" s="891"/>
      <c r="Z824" s="891"/>
    </row>
    <row r="825" spans="1:26"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c r="W825" s="891"/>
      <c r="X825" s="891"/>
      <c r="Y825" s="891"/>
      <c r="Z825" s="891"/>
    </row>
    <row r="826" spans="1:26"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c r="W826" s="891"/>
      <c r="X826" s="891"/>
      <c r="Y826" s="891"/>
      <c r="Z826" s="891"/>
    </row>
    <row r="827" spans="1:26"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c r="W827" s="891"/>
      <c r="X827" s="891"/>
      <c r="Y827" s="891"/>
      <c r="Z827" s="891"/>
    </row>
    <row r="828" spans="1:26"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c r="W828" s="891"/>
      <c r="X828" s="891"/>
      <c r="Y828" s="891"/>
      <c r="Z828" s="891"/>
    </row>
    <row r="829" spans="1:26"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c r="W829" s="891"/>
      <c r="X829" s="891"/>
      <c r="Y829" s="891"/>
      <c r="Z829" s="891"/>
    </row>
    <row r="830" spans="1:26"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c r="W830" s="891"/>
      <c r="X830" s="891"/>
      <c r="Y830" s="891"/>
      <c r="Z830" s="891"/>
    </row>
    <row r="831" spans="1:26"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c r="W831" s="891"/>
      <c r="X831" s="891"/>
      <c r="Y831" s="891"/>
      <c r="Z831" s="891"/>
    </row>
    <row r="832" spans="1:26"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c r="W832" s="891"/>
      <c r="X832" s="891"/>
      <c r="Y832" s="891"/>
      <c r="Z832" s="891"/>
    </row>
    <row r="833" spans="1:26"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c r="W833" s="891"/>
      <c r="X833" s="891"/>
      <c r="Y833" s="891"/>
      <c r="Z833" s="891"/>
    </row>
    <row r="834" spans="1:26"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c r="W834" s="891"/>
      <c r="X834" s="891"/>
      <c r="Y834" s="891"/>
      <c r="Z834" s="891"/>
    </row>
    <row r="835" spans="1:26"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c r="W835" s="891"/>
      <c r="X835" s="891"/>
      <c r="Y835" s="891"/>
      <c r="Z835" s="891"/>
    </row>
    <row r="836" spans="1:26"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c r="W836" s="891"/>
      <c r="X836" s="891"/>
      <c r="Y836" s="891"/>
      <c r="Z836" s="891"/>
    </row>
    <row r="837" spans="1:26"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c r="W837" s="891"/>
      <c r="X837" s="891"/>
      <c r="Y837" s="891"/>
      <c r="Z837" s="891"/>
    </row>
    <row r="838" spans="1:26"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c r="W838" s="891"/>
      <c r="X838" s="891"/>
      <c r="Y838" s="891"/>
      <c r="Z838" s="891"/>
    </row>
    <row r="839" spans="1:26"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c r="W839" s="891"/>
      <c r="X839" s="891"/>
      <c r="Y839" s="891"/>
      <c r="Z839" s="891"/>
    </row>
    <row r="840" spans="1:26"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c r="W840" s="891"/>
      <c r="X840" s="891"/>
      <c r="Y840" s="891"/>
      <c r="Z840" s="891"/>
    </row>
    <row r="841" spans="1:26"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c r="W841" s="891"/>
      <c r="X841" s="891"/>
      <c r="Y841" s="891"/>
      <c r="Z841" s="891"/>
    </row>
    <row r="842" spans="1:26"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c r="W842" s="891"/>
      <c r="X842" s="891"/>
      <c r="Y842" s="891"/>
      <c r="Z842" s="891"/>
    </row>
    <row r="843" spans="1:26"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c r="W843" s="891"/>
      <c r="X843" s="891"/>
      <c r="Y843" s="891"/>
      <c r="Z843" s="891"/>
    </row>
    <row r="844" spans="1:26"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c r="W844" s="891"/>
      <c r="X844" s="891"/>
      <c r="Y844" s="891"/>
      <c r="Z844" s="891"/>
    </row>
    <row r="845" spans="1:26"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c r="W845" s="891"/>
      <c r="X845" s="891"/>
      <c r="Y845" s="891"/>
      <c r="Z845" s="891"/>
    </row>
    <row r="846" spans="1:26"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c r="W846" s="891"/>
      <c r="X846" s="891"/>
      <c r="Y846" s="891"/>
      <c r="Z846" s="891"/>
    </row>
    <row r="847" spans="1:26"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c r="W847" s="891"/>
      <c r="X847" s="891"/>
      <c r="Y847" s="891"/>
      <c r="Z847" s="891"/>
    </row>
    <row r="848" spans="1:26"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c r="W848" s="891"/>
      <c r="X848" s="891"/>
      <c r="Y848" s="891"/>
      <c r="Z848" s="891"/>
    </row>
    <row r="849" spans="1:26"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c r="W849" s="891"/>
      <c r="X849" s="891"/>
      <c r="Y849" s="891"/>
      <c r="Z849" s="891"/>
    </row>
    <row r="850" spans="1:26"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c r="W850" s="891"/>
      <c r="X850" s="891"/>
      <c r="Y850" s="891"/>
      <c r="Z850" s="891"/>
    </row>
    <row r="851" spans="1:26"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c r="W851" s="891"/>
      <c r="X851" s="891"/>
      <c r="Y851" s="891"/>
      <c r="Z851" s="891"/>
    </row>
    <row r="852" spans="1:26"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c r="W852" s="891"/>
      <c r="X852" s="891"/>
      <c r="Y852" s="891"/>
      <c r="Z852" s="891"/>
    </row>
    <row r="853" spans="1:26"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c r="W853" s="891"/>
      <c r="X853" s="891"/>
      <c r="Y853" s="891"/>
      <c r="Z853" s="891"/>
    </row>
    <row r="854" spans="1:26"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c r="W854" s="891"/>
      <c r="X854" s="891"/>
      <c r="Y854" s="891"/>
      <c r="Z854" s="891"/>
    </row>
    <row r="855" spans="1:26"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c r="W855" s="891"/>
      <c r="X855" s="891"/>
      <c r="Y855" s="891"/>
      <c r="Z855" s="891"/>
    </row>
    <row r="856" spans="1:26"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c r="W856" s="891"/>
      <c r="X856" s="891"/>
      <c r="Y856" s="891"/>
      <c r="Z856" s="891"/>
    </row>
    <row r="857" spans="1:26"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c r="W857" s="891"/>
      <c r="X857" s="891"/>
      <c r="Y857" s="891"/>
      <c r="Z857" s="891"/>
    </row>
    <row r="858" spans="1:26"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c r="W858" s="891"/>
      <c r="X858" s="891"/>
      <c r="Y858" s="891"/>
      <c r="Z858" s="891"/>
    </row>
    <row r="859" spans="1:26"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c r="W859" s="891"/>
      <c r="X859" s="891"/>
      <c r="Y859" s="891"/>
      <c r="Z859" s="891"/>
    </row>
    <row r="860" spans="1:26"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c r="W860" s="891"/>
      <c r="X860" s="891"/>
      <c r="Y860" s="891"/>
      <c r="Z860" s="891"/>
    </row>
    <row r="861" spans="1:26"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c r="W861" s="891"/>
      <c r="X861" s="891"/>
      <c r="Y861" s="891"/>
      <c r="Z861" s="891"/>
    </row>
    <row r="862" spans="1:26"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c r="W862" s="891"/>
      <c r="X862" s="891"/>
      <c r="Y862" s="891"/>
      <c r="Z862" s="891"/>
    </row>
    <row r="863" spans="1:26"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c r="W863" s="891"/>
      <c r="X863" s="891"/>
      <c r="Y863" s="891"/>
      <c r="Z863" s="891"/>
    </row>
    <row r="864" spans="1:26"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c r="W864" s="891"/>
      <c r="X864" s="891"/>
      <c r="Y864" s="891"/>
      <c r="Z864" s="891"/>
    </row>
    <row r="865" spans="1:26"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c r="W865" s="891"/>
      <c r="X865" s="891"/>
      <c r="Y865" s="891"/>
      <c r="Z865" s="891"/>
    </row>
    <row r="866" spans="1:26"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c r="W866" s="891"/>
      <c r="X866" s="891"/>
      <c r="Y866" s="891"/>
      <c r="Z866" s="891"/>
    </row>
    <row r="867" spans="1:26"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c r="W867" s="891"/>
      <c r="X867" s="891"/>
      <c r="Y867" s="891"/>
      <c r="Z867" s="891"/>
    </row>
    <row r="868" spans="1:26"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c r="W868" s="891"/>
      <c r="X868" s="891"/>
      <c r="Y868" s="891"/>
      <c r="Z868" s="891"/>
    </row>
    <row r="869" spans="1:26"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c r="W869" s="891"/>
      <c r="X869" s="891"/>
      <c r="Y869" s="891"/>
      <c r="Z869" s="891"/>
    </row>
    <row r="870" spans="1:26"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c r="W870" s="891"/>
      <c r="X870" s="891"/>
      <c r="Y870" s="891"/>
      <c r="Z870" s="891"/>
    </row>
    <row r="871" spans="1:26"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c r="W871" s="891"/>
      <c r="X871" s="891"/>
      <c r="Y871" s="891"/>
      <c r="Z871" s="891"/>
    </row>
    <row r="872" spans="1:26"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c r="W872" s="891"/>
      <c r="X872" s="891"/>
      <c r="Y872" s="891"/>
      <c r="Z872" s="891"/>
    </row>
    <row r="873" spans="1:26"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c r="W873" s="891"/>
      <c r="X873" s="891"/>
      <c r="Y873" s="891"/>
      <c r="Z873" s="891"/>
    </row>
    <row r="874" spans="1:26"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c r="W874" s="891"/>
      <c r="X874" s="891"/>
      <c r="Y874" s="891"/>
      <c r="Z874" s="891"/>
    </row>
    <row r="875" spans="1:26"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c r="W875" s="891"/>
      <c r="X875" s="891"/>
      <c r="Y875" s="891"/>
      <c r="Z875" s="891"/>
    </row>
    <row r="876" spans="1:26"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c r="W876" s="891"/>
      <c r="X876" s="891"/>
      <c r="Y876" s="891"/>
      <c r="Z876" s="891"/>
    </row>
    <row r="877" spans="1:26"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c r="W877" s="891"/>
      <c r="X877" s="891"/>
      <c r="Y877" s="891"/>
      <c r="Z877" s="891"/>
    </row>
    <row r="878" spans="1:26"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c r="W878" s="891"/>
      <c r="X878" s="891"/>
      <c r="Y878" s="891"/>
      <c r="Z878" s="891"/>
    </row>
    <row r="879" spans="1:26"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c r="W879" s="891"/>
      <c r="X879" s="891"/>
      <c r="Y879" s="891"/>
      <c r="Z879" s="891"/>
    </row>
    <row r="880" spans="1:26"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c r="W880" s="891"/>
      <c r="X880" s="891"/>
      <c r="Y880" s="891"/>
      <c r="Z880" s="891"/>
    </row>
    <row r="881" spans="1:26"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c r="W881" s="891"/>
      <c r="X881" s="891"/>
      <c r="Y881" s="891"/>
      <c r="Z881" s="891"/>
    </row>
    <row r="882" spans="1:26"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c r="W882" s="891"/>
      <c r="X882" s="891"/>
      <c r="Y882" s="891"/>
      <c r="Z882" s="891"/>
    </row>
    <row r="883" spans="1:26"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c r="W883" s="891"/>
      <c r="X883" s="891"/>
      <c r="Y883" s="891"/>
      <c r="Z883" s="891"/>
    </row>
    <row r="884" spans="1:26"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c r="W884" s="891"/>
      <c r="X884" s="891"/>
      <c r="Y884" s="891"/>
      <c r="Z884" s="891"/>
    </row>
    <row r="885" spans="1:26"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c r="W885" s="891"/>
      <c r="X885" s="891"/>
      <c r="Y885" s="891"/>
      <c r="Z885" s="891"/>
    </row>
    <row r="886" spans="1:26"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c r="W886" s="891"/>
      <c r="X886" s="891"/>
      <c r="Y886" s="891"/>
      <c r="Z886" s="891"/>
    </row>
    <row r="887" spans="1:26"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c r="W887" s="891"/>
      <c r="X887" s="891"/>
      <c r="Y887" s="891"/>
      <c r="Z887" s="891"/>
    </row>
    <row r="888" spans="1:26"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c r="W888" s="891"/>
      <c r="X888" s="891"/>
      <c r="Y888" s="891"/>
      <c r="Z888" s="891"/>
    </row>
    <row r="889" spans="1:26"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c r="W889" s="891"/>
      <c r="X889" s="891"/>
      <c r="Y889" s="891"/>
      <c r="Z889" s="891"/>
    </row>
    <row r="890" spans="1:26"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c r="W890" s="891"/>
      <c r="X890" s="891"/>
      <c r="Y890" s="891"/>
      <c r="Z890" s="891"/>
    </row>
    <row r="891" spans="1:26"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c r="W891" s="891"/>
      <c r="X891" s="891"/>
      <c r="Y891" s="891"/>
      <c r="Z891" s="891"/>
    </row>
    <row r="892" spans="1:26"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c r="W892" s="891"/>
      <c r="X892" s="891"/>
      <c r="Y892" s="891"/>
      <c r="Z892" s="891"/>
    </row>
    <row r="893" spans="1:26"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c r="W893" s="891"/>
      <c r="X893" s="891"/>
      <c r="Y893" s="891"/>
      <c r="Z893" s="891"/>
    </row>
    <row r="894" spans="1:26"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c r="W894" s="891"/>
      <c r="X894" s="891"/>
      <c r="Y894" s="891"/>
      <c r="Z894" s="891"/>
    </row>
    <row r="895" spans="1:26"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c r="W895" s="891"/>
      <c r="X895" s="891"/>
      <c r="Y895" s="891"/>
      <c r="Z895" s="891"/>
    </row>
    <row r="896" spans="1:26"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c r="W896" s="891"/>
      <c r="X896" s="891"/>
      <c r="Y896" s="891"/>
      <c r="Z896" s="891"/>
    </row>
    <row r="897" spans="1:26"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c r="W897" s="891"/>
      <c r="X897" s="891"/>
      <c r="Y897" s="891"/>
      <c r="Z897" s="891"/>
    </row>
    <row r="898" spans="1:26"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c r="W898" s="891"/>
      <c r="X898" s="891"/>
      <c r="Y898" s="891"/>
      <c r="Z898" s="891"/>
    </row>
    <row r="899" spans="1:26"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c r="W899" s="891"/>
      <c r="X899" s="891"/>
      <c r="Y899" s="891"/>
      <c r="Z899" s="891"/>
    </row>
    <row r="900" spans="1:26"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c r="W900" s="891"/>
      <c r="X900" s="891"/>
      <c r="Y900" s="891"/>
      <c r="Z900" s="891"/>
    </row>
    <row r="901" spans="1:26"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c r="W901" s="891"/>
      <c r="X901" s="891"/>
      <c r="Y901" s="891"/>
      <c r="Z901" s="891"/>
    </row>
    <row r="902" spans="1:26"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c r="W902" s="891"/>
      <c r="X902" s="891"/>
      <c r="Y902" s="891"/>
      <c r="Z902" s="891"/>
    </row>
    <row r="903" spans="1:26"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c r="W903" s="891"/>
      <c r="X903" s="891"/>
      <c r="Y903" s="891"/>
      <c r="Z903" s="891"/>
    </row>
    <row r="904" spans="1:26"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c r="W904" s="891"/>
      <c r="X904" s="891"/>
      <c r="Y904" s="891"/>
      <c r="Z904" s="891"/>
    </row>
    <row r="905" spans="1:26"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c r="W905" s="891"/>
      <c r="X905" s="891"/>
      <c r="Y905" s="891"/>
      <c r="Z905" s="891"/>
    </row>
    <row r="906" spans="1:26"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c r="W906" s="891"/>
      <c r="X906" s="891"/>
      <c r="Y906" s="891"/>
      <c r="Z906" s="891"/>
    </row>
    <row r="907" spans="1:26"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c r="W907" s="891"/>
      <c r="X907" s="891"/>
      <c r="Y907" s="891"/>
      <c r="Z907" s="891"/>
    </row>
    <row r="908" spans="1:26"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c r="W908" s="891"/>
      <c r="X908" s="891"/>
      <c r="Y908" s="891"/>
      <c r="Z908" s="891"/>
    </row>
    <row r="909" spans="1:26"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c r="W909" s="891"/>
      <c r="X909" s="891"/>
      <c r="Y909" s="891"/>
      <c r="Z909" s="891"/>
    </row>
    <row r="910" spans="1:26"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c r="W910" s="891"/>
      <c r="X910" s="891"/>
      <c r="Y910" s="891"/>
      <c r="Z910" s="891"/>
    </row>
    <row r="911" spans="1:26"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c r="W911" s="891"/>
      <c r="X911" s="891"/>
      <c r="Y911" s="891"/>
      <c r="Z911" s="891"/>
    </row>
    <row r="912" spans="1:26"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c r="W912" s="891"/>
      <c r="X912" s="891"/>
      <c r="Y912" s="891"/>
      <c r="Z912" s="891"/>
    </row>
    <row r="913" spans="1:26"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c r="W913" s="891"/>
      <c r="X913" s="891"/>
      <c r="Y913" s="891"/>
      <c r="Z913" s="891"/>
    </row>
    <row r="914" spans="1:26"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c r="W914" s="891"/>
      <c r="X914" s="891"/>
      <c r="Y914" s="891"/>
      <c r="Z914" s="891"/>
    </row>
    <row r="915" spans="1:26"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c r="W915" s="891"/>
      <c r="X915" s="891"/>
      <c r="Y915" s="891"/>
      <c r="Z915" s="891"/>
    </row>
    <row r="916" spans="1:26"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c r="W916" s="891"/>
      <c r="X916" s="891"/>
      <c r="Y916" s="891"/>
      <c r="Z916" s="891"/>
    </row>
    <row r="917" spans="1:26"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c r="W917" s="891"/>
      <c r="X917" s="891"/>
      <c r="Y917" s="891"/>
      <c r="Z917" s="891"/>
    </row>
    <row r="918" spans="1:26"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c r="W918" s="891"/>
      <c r="X918" s="891"/>
      <c r="Y918" s="891"/>
      <c r="Z918" s="891"/>
    </row>
    <row r="919" spans="1:26"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c r="W919" s="891"/>
      <c r="X919" s="891"/>
      <c r="Y919" s="891"/>
      <c r="Z919" s="891"/>
    </row>
    <row r="920" spans="1:26"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c r="W920" s="891"/>
      <c r="X920" s="891"/>
      <c r="Y920" s="891"/>
      <c r="Z920" s="891"/>
    </row>
    <row r="921" spans="1:26"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c r="W921" s="891"/>
      <c r="X921" s="891"/>
      <c r="Y921" s="891"/>
      <c r="Z921" s="891"/>
    </row>
    <row r="922" spans="1:26"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c r="W922" s="891"/>
      <c r="X922" s="891"/>
      <c r="Y922" s="891"/>
      <c r="Z922" s="891"/>
    </row>
    <row r="923" spans="1:26"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c r="W923" s="891"/>
      <c r="X923" s="891"/>
      <c r="Y923" s="891"/>
      <c r="Z923" s="891"/>
    </row>
    <row r="924" spans="1:26"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c r="W924" s="891"/>
      <c r="X924" s="891"/>
      <c r="Y924" s="891"/>
      <c r="Z924" s="891"/>
    </row>
    <row r="925" spans="1:26"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c r="W925" s="891"/>
      <c r="X925" s="891"/>
      <c r="Y925" s="891"/>
      <c r="Z925" s="891"/>
    </row>
    <row r="926" spans="1:26"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c r="W926" s="891"/>
      <c r="X926" s="891"/>
      <c r="Y926" s="891"/>
      <c r="Z926" s="891"/>
    </row>
    <row r="927" spans="1:26"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c r="W927" s="891"/>
      <c r="X927" s="891"/>
      <c r="Y927" s="891"/>
      <c r="Z927" s="891"/>
    </row>
    <row r="928" spans="1:26"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c r="W928" s="891"/>
      <c r="X928" s="891"/>
      <c r="Y928" s="891"/>
      <c r="Z928" s="891"/>
    </row>
    <row r="929" spans="1:26"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c r="W929" s="891"/>
      <c r="X929" s="891"/>
      <c r="Y929" s="891"/>
      <c r="Z929" s="891"/>
    </row>
    <row r="930" spans="1:26"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c r="W930" s="891"/>
      <c r="X930" s="891"/>
      <c r="Y930" s="891"/>
      <c r="Z930" s="891"/>
    </row>
    <row r="931" spans="1:26"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c r="W931" s="891"/>
      <c r="X931" s="891"/>
      <c r="Y931" s="891"/>
      <c r="Z931" s="891"/>
    </row>
    <row r="932" spans="1:26"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c r="W932" s="891"/>
      <c r="X932" s="891"/>
      <c r="Y932" s="891"/>
      <c r="Z932" s="891"/>
    </row>
    <row r="933" spans="1:26"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c r="W933" s="891"/>
      <c r="X933" s="891"/>
      <c r="Y933" s="891"/>
      <c r="Z933" s="891"/>
    </row>
    <row r="934" spans="1:26"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c r="W934" s="891"/>
      <c r="X934" s="891"/>
      <c r="Y934" s="891"/>
      <c r="Z934" s="891"/>
    </row>
    <row r="935" spans="1:26"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c r="W935" s="891"/>
      <c r="X935" s="891"/>
      <c r="Y935" s="891"/>
      <c r="Z935" s="891"/>
    </row>
    <row r="936" spans="1:26"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c r="W936" s="891"/>
      <c r="X936" s="891"/>
      <c r="Y936" s="891"/>
      <c r="Z936" s="891"/>
    </row>
    <row r="937" spans="1:26"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c r="W937" s="891"/>
      <c r="X937" s="891"/>
      <c r="Y937" s="891"/>
      <c r="Z937" s="891"/>
    </row>
    <row r="938" spans="1:26"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c r="W938" s="891"/>
      <c r="X938" s="891"/>
      <c r="Y938" s="891"/>
      <c r="Z938" s="891"/>
    </row>
    <row r="939" spans="1:26"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c r="W939" s="891"/>
      <c r="X939" s="891"/>
      <c r="Y939" s="891"/>
      <c r="Z939" s="891"/>
    </row>
    <row r="940" spans="1:26"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c r="W940" s="891"/>
      <c r="X940" s="891"/>
      <c r="Y940" s="891"/>
      <c r="Z940" s="891"/>
    </row>
    <row r="941" spans="1:26"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c r="W941" s="891"/>
      <c r="X941" s="891"/>
      <c r="Y941" s="891"/>
      <c r="Z941" s="891"/>
    </row>
    <row r="942" spans="1:26"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c r="W942" s="891"/>
      <c r="X942" s="891"/>
      <c r="Y942" s="891"/>
      <c r="Z942" s="891"/>
    </row>
    <row r="943" spans="1:26"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c r="W943" s="891"/>
      <c r="X943" s="891"/>
      <c r="Y943" s="891"/>
      <c r="Z943" s="891"/>
    </row>
    <row r="944" spans="1:26"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c r="W944" s="891"/>
      <c r="X944" s="891"/>
      <c r="Y944" s="891"/>
      <c r="Z944" s="891"/>
    </row>
    <row r="945" spans="1:26"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c r="W945" s="891"/>
      <c r="X945" s="891"/>
      <c r="Y945" s="891"/>
      <c r="Z945" s="891"/>
    </row>
    <row r="946" spans="1:26"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c r="W946" s="891"/>
      <c r="X946" s="891"/>
      <c r="Y946" s="891"/>
      <c r="Z946" s="891"/>
    </row>
    <row r="947" spans="1:26"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c r="W947" s="891"/>
      <c r="X947" s="891"/>
      <c r="Y947" s="891"/>
      <c r="Z947" s="891"/>
    </row>
    <row r="948" spans="1:26"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c r="W948" s="891"/>
      <c r="X948" s="891"/>
      <c r="Y948" s="891"/>
      <c r="Z948" s="891"/>
    </row>
    <row r="949" spans="1:26"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c r="W949" s="891"/>
      <c r="X949" s="891"/>
      <c r="Y949" s="891"/>
      <c r="Z949" s="891"/>
    </row>
    <row r="950" spans="1:26"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c r="W950" s="891"/>
      <c r="X950" s="891"/>
      <c r="Y950" s="891"/>
      <c r="Z950" s="891"/>
    </row>
    <row r="951" spans="1:26"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c r="W951" s="891"/>
      <c r="X951" s="891"/>
      <c r="Y951" s="891"/>
      <c r="Z951" s="891"/>
    </row>
    <row r="952" spans="1:26"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c r="W952" s="891"/>
      <c r="X952" s="891"/>
      <c r="Y952" s="891"/>
      <c r="Z952" s="891"/>
    </row>
    <row r="953" spans="1:26"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c r="W953" s="891"/>
      <c r="X953" s="891"/>
      <c r="Y953" s="891"/>
      <c r="Z953" s="891"/>
    </row>
    <row r="954" spans="1:26"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c r="W954" s="891"/>
      <c r="X954" s="891"/>
      <c r="Y954" s="891"/>
      <c r="Z954" s="891"/>
    </row>
    <row r="955" spans="1:26"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c r="W955" s="891"/>
      <c r="X955" s="891"/>
      <c r="Y955" s="891"/>
      <c r="Z955" s="891"/>
    </row>
    <row r="956" spans="1:26"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c r="W956" s="891"/>
      <c r="X956" s="891"/>
      <c r="Y956" s="891"/>
      <c r="Z956" s="891"/>
    </row>
    <row r="957" spans="1:26"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c r="W957" s="891"/>
      <c r="X957" s="891"/>
      <c r="Y957" s="891"/>
      <c r="Z957" s="891"/>
    </row>
    <row r="958" spans="1:26"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c r="W958" s="891"/>
      <c r="X958" s="891"/>
      <c r="Y958" s="891"/>
      <c r="Z958" s="891"/>
    </row>
    <row r="959" spans="1:26"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c r="W959" s="891"/>
      <c r="X959" s="891"/>
      <c r="Y959" s="891"/>
      <c r="Z959" s="891"/>
    </row>
    <row r="960" spans="1:26"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c r="W960" s="891"/>
      <c r="X960" s="891"/>
      <c r="Y960" s="891"/>
      <c r="Z960" s="891"/>
    </row>
    <row r="961" spans="1:26"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c r="W961" s="891"/>
      <c r="X961" s="891"/>
      <c r="Y961" s="891"/>
      <c r="Z961" s="891"/>
    </row>
    <row r="962" spans="1:26"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c r="W962" s="891"/>
      <c r="X962" s="891"/>
      <c r="Y962" s="891"/>
      <c r="Z962" s="891"/>
    </row>
    <row r="963" spans="1:26"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c r="W963" s="891"/>
      <c r="X963" s="891"/>
      <c r="Y963" s="891"/>
      <c r="Z963" s="891"/>
    </row>
    <row r="964" spans="1:26"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c r="W964" s="891"/>
      <c r="X964" s="891"/>
      <c r="Y964" s="891"/>
      <c r="Z964" s="891"/>
    </row>
    <row r="965" spans="1:26"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c r="W965" s="891"/>
      <c r="X965" s="891"/>
      <c r="Y965" s="891"/>
      <c r="Z965" s="891"/>
    </row>
    <row r="966" spans="1:26"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c r="W966" s="891"/>
      <c r="X966" s="891"/>
      <c r="Y966" s="891"/>
      <c r="Z966" s="891"/>
    </row>
    <row r="967" spans="1:26"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c r="W967" s="891"/>
      <c r="X967" s="891"/>
      <c r="Y967" s="891"/>
      <c r="Z967" s="891"/>
    </row>
    <row r="968" spans="1:26"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c r="W968" s="891"/>
      <c r="X968" s="891"/>
      <c r="Y968" s="891"/>
      <c r="Z968" s="891"/>
    </row>
    <row r="969" spans="1:26"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c r="W969" s="891"/>
      <c r="X969" s="891"/>
      <c r="Y969" s="891"/>
      <c r="Z969" s="891"/>
    </row>
    <row r="970" spans="1:26"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c r="W970" s="891"/>
      <c r="X970" s="891"/>
      <c r="Y970" s="891"/>
      <c r="Z970" s="891"/>
    </row>
    <row r="971" spans="1:26"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c r="W971" s="891"/>
      <c r="X971" s="891"/>
      <c r="Y971" s="891"/>
      <c r="Z971" s="891"/>
    </row>
    <row r="972" spans="1:26"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c r="W972" s="891"/>
      <c r="X972" s="891"/>
      <c r="Y972" s="891"/>
      <c r="Z972" s="891"/>
    </row>
    <row r="973" spans="1:26"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c r="W973" s="891"/>
      <c r="X973" s="891"/>
      <c r="Y973" s="891"/>
      <c r="Z973" s="891"/>
    </row>
    <row r="974" spans="1:26"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c r="W974" s="891"/>
      <c r="X974" s="891"/>
      <c r="Y974" s="891"/>
      <c r="Z974" s="891"/>
    </row>
    <row r="975" spans="1:26"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c r="W975" s="891"/>
      <c r="X975" s="891"/>
      <c r="Y975" s="891"/>
      <c r="Z975" s="891"/>
    </row>
    <row r="976" spans="1:26"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c r="W976" s="891"/>
      <c r="X976" s="891"/>
      <c r="Y976" s="891"/>
      <c r="Z976" s="891"/>
    </row>
    <row r="977" spans="1:26"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c r="W977" s="891"/>
      <c r="X977" s="891"/>
      <c r="Y977" s="891"/>
      <c r="Z977" s="891"/>
    </row>
    <row r="978" spans="1:26"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c r="W978" s="891"/>
      <c r="X978" s="891"/>
      <c r="Y978" s="891"/>
      <c r="Z978" s="891"/>
    </row>
    <row r="979" spans="1:26"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c r="W979" s="891"/>
      <c r="X979" s="891"/>
      <c r="Y979" s="891"/>
      <c r="Z979" s="891"/>
    </row>
    <row r="980" spans="1:26"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c r="W980" s="891"/>
      <c r="X980" s="891"/>
      <c r="Y980" s="891"/>
      <c r="Z980" s="891"/>
    </row>
    <row r="981" spans="1:26"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c r="W981" s="891"/>
      <c r="X981" s="891"/>
      <c r="Y981" s="891"/>
      <c r="Z981" s="891"/>
    </row>
    <row r="982" spans="1:26"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c r="W982" s="891"/>
      <c r="X982" s="891"/>
      <c r="Y982" s="891"/>
      <c r="Z982" s="891"/>
    </row>
    <row r="983" spans="1:26"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c r="W983" s="891"/>
      <c r="X983" s="891"/>
      <c r="Y983" s="891"/>
      <c r="Z983" s="891"/>
    </row>
    <row r="984" spans="1:26"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c r="W984" s="891"/>
      <c r="X984" s="891"/>
      <c r="Y984" s="891"/>
      <c r="Z984" s="891"/>
    </row>
    <row r="985" spans="1:26"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c r="W985" s="891"/>
      <c r="X985" s="891"/>
      <c r="Y985" s="891"/>
      <c r="Z985" s="891"/>
    </row>
    <row r="986" spans="1:26"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c r="W986" s="891"/>
      <c r="X986" s="891"/>
      <c r="Y986" s="891"/>
      <c r="Z986" s="891"/>
    </row>
    <row r="987" spans="1:26"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c r="W987" s="891"/>
      <c r="X987" s="891"/>
      <c r="Y987" s="891"/>
      <c r="Z987" s="891"/>
    </row>
    <row r="988" spans="1:26"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c r="W988" s="891"/>
      <c r="X988" s="891"/>
      <c r="Y988" s="891"/>
      <c r="Z988" s="891"/>
    </row>
    <row r="989" spans="1:26"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c r="W989" s="891"/>
      <c r="X989" s="891"/>
      <c r="Y989" s="891"/>
      <c r="Z989" s="891"/>
    </row>
    <row r="990" spans="1:26"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c r="W990" s="891"/>
      <c r="X990" s="891"/>
      <c r="Y990" s="891"/>
      <c r="Z990" s="891"/>
    </row>
    <row r="991" spans="1:26"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c r="W991" s="891"/>
      <c r="X991" s="891"/>
      <c r="Y991" s="891"/>
      <c r="Z991" s="891"/>
    </row>
    <row r="992" spans="1:26"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c r="W992" s="891"/>
      <c r="X992" s="891"/>
      <c r="Y992" s="891"/>
      <c r="Z992" s="891"/>
    </row>
    <row r="993" spans="1:26"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c r="W993" s="891"/>
      <c r="X993" s="891"/>
      <c r="Y993" s="891"/>
      <c r="Z993" s="891"/>
    </row>
    <row r="994" spans="1:26"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c r="W994" s="891"/>
      <c r="X994" s="891"/>
      <c r="Y994" s="891"/>
      <c r="Z994" s="891"/>
    </row>
    <row r="995" spans="1:26"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c r="W995" s="891"/>
      <c r="X995" s="891"/>
      <c r="Y995" s="891"/>
      <c r="Z995" s="891"/>
    </row>
    <row r="996" spans="1:26"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c r="W996" s="891"/>
      <c r="X996" s="891"/>
      <c r="Y996" s="891"/>
      <c r="Z996" s="891"/>
    </row>
    <row r="997" spans="1:26"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c r="U997" s="891"/>
      <c r="V997" s="891"/>
      <c r="W997" s="891"/>
      <c r="X997" s="891"/>
      <c r="Y997" s="891"/>
      <c r="Z997" s="891"/>
    </row>
    <row r="998" spans="1:26"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c r="U998" s="891"/>
      <c r="V998" s="891"/>
      <c r="W998" s="891"/>
      <c r="X998" s="891"/>
      <c r="Y998" s="891"/>
      <c r="Z998" s="891"/>
    </row>
    <row r="999" spans="1:26"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c r="U999" s="891"/>
      <c r="V999" s="891"/>
      <c r="W999" s="891"/>
      <c r="X999" s="891"/>
      <c r="Y999" s="891"/>
      <c r="Z999" s="891"/>
    </row>
    <row r="1000" spans="1:26"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c r="U1000" s="891"/>
      <c r="V1000" s="891"/>
      <c r="W1000" s="891"/>
      <c r="X1000" s="891"/>
      <c r="Y1000" s="891"/>
      <c r="Z1000" s="891"/>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B1" workbookViewId="0">
      <selection activeCell="F15" sqref="F15"/>
    </sheetView>
  </sheetViews>
  <sheetFormatPr defaultColWidth="14.42578125" defaultRowHeight="15" customHeight="1"/>
  <cols>
    <col min="1" max="1" width="5.85546875" style="956" customWidth="1"/>
    <col min="2" max="2" width="12.140625" style="956" customWidth="1"/>
    <col min="3" max="3" width="8.42578125" style="956" customWidth="1"/>
    <col min="4" max="4" width="9.28515625" style="956" customWidth="1"/>
    <col min="5" max="14" width="8.42578125" style="956" customWidth="1"/>
    <col min="15" max="15" width="9.140625" style="956" customWidth="1"/>
    <col min="16" max="16" width="10.42578125" style="956" customWidth="1"/>
    <col min="17" max="20" width="11.42578125" style="956" customWidth="1"/>
    <col min="21" max="23" width="10.42578125" style="956" customWidth="1"/>
    <col min="24" max="25" width="11.42578125" style="956" customWidth="1"/>
    <col min="26" max="27" width="10.42578125" style="956" customWidth="1"/>
    <col min="28" max="28" width="11.42578125" style="956" customWidth="1"/>
    <col min="29" max="31" width="10.42578125" style="956" customWidth="1"/>
    <col min="32" max="34" width="9.140625" style="956" customWidth="1"/>
    <col min="35" max="16384" width="14.42578125" style="956"/>
  </cols>
  <sheetData>
    <row r="1" spans="1:34" ht="15.75" customHeight="1">
      <c r="A1" s="892"/>
      <c r="B1" s="2606" t="s">
        <v>993</v>
      </c>
      <c r="C1" s="2623"/>
      <c r="D1" s="2623"/>
      <c r="E1" s="2623"/>
      <c r="F1" s="2623"/>
      <c r="G1" s="2623"/>
      <c r="H1" s="2623"/>
      <c r="I1" s="2623"/>
      <c r="J1" s="2623"/>
      <c r="K1" s="2623"/>
      <c r="L1" s="2623"/>
      <c r="M1" s="2623"/>
      <c r="N1" s="2623"/>
      <c r="O1" s="892"/>
      <c r="P1" s="892"/>
      <c r="Q1" s="892"/>
      <c r="R1" s="892"/>
      <c r="S1" s="892"/>
      <c r="T1" s="892"/>
      <c r="U1" s="892"/>
      <c r="V1" s="892"/>
      <c r="W1" s="892"/>
      <c r="X1" s="892"/>
      <c r="Y1" s="892"/>
      <c r="Z1" s="892"/>
      <c r="AA1" s="892"/>
      <c r="AB1" s="892"/>
      <c r="AC1" s="892"/>
      <c r="AD1" s="892"/>
      <c r="AE1" s="892"/>
      <c r="AF1" s="892"/>
      <c r="AG1" s="892"/>
      <c r="AH1" s="892"/>
    </row>
    <row r="2" spans="1:34" ht="15.75" customHeight="1">
      <c r="A2" s="892"/>
      <c r="B2" s="2606" t="s">
        <v>24</v>
      </c>
      <c r="C2" s="2623"/>
      <c r="D2" s="2623"/>
      <c r="E2" s="2623"/>
      <c r="F2" s="2623"/>
      <c r="G2" s="2623"/>
      <c r="H2" s="2623"/>
      <c r="I2" s="2623"/>
      <c r="J2" s="2623"/>
      <c r="K2" s="2623"/>
      <c r="L2" s="2623"/>
      <c r="M2" s="2623"/>
      <c r="N2" s="2623"/>
      <c r="O2" s="892"/>
      <c r="P2" s="892"/>
      <c r="Q2" s="892"/>
      <c r="R2" s="892"/>
      <c r="S2" s="892"/>
      <c r="T2" s="892"/>
      <c r="U2" s="892"/>
      <c r="V2" s="892"/>
      <c r="W2" s="892"/>
      <c r="X2" s="892"/>
      <c r="Y2" s="892"/>
      <c r="Z2" s="892"/>
      <c r="AA2" s="892"/>
      <c r="AB2" s="892"/>
      <c r="AC2" s="892"/>
      <c r="AD2" s="892"/>
      <c r="AE2" s="892"/>
      <c r="AF2" s="892"/>
      <c r="AG2" s="892"/>
      <c r="AH2" s="892"/>
    </row>
    <row r="3" spans="1:34" ht="15.75" customHeight="1">
      <c r="A3" s="892"/>
      <c r="B3" s="2606" t="s">
        <v>992</v>
      </c>
      <c r="C3" s="2623"/>
      <c r="D3" s="2623"/>
      <c r="E3" s="2623"/>
      <c r="F3" s="2623"/>
      <c r="G3" s="2623"/>
      <c r="H3" s="2623"/>
      <c r="I3" s="2623"/>
      <c r="J3" s="2623"/>
      <c r="K3" s="2623"/>
      <c r="L3" s="2623"/>
      <c r="M3" s="2623"/>
      <c r="N3" s="2623"/>
      <c r="O3" s="892"/>
      <c r="P3" s="892"/>
      <c r="Q3" s="892"/>
      <c r="R3" s="892"/>
      <c r="S3" s="892"/>
      <c r="T3" s="892"/>
      <c r="U3" s="892"/>
      <c r="V3" s="892"/>
      <c r="W3" s="892"/>
      <c r="X3" s="892"/>
      <c r="Y3" s="892"/>
      <c r="Z3" s="892"/>
      <c r="AA3" s="892"/>
      <c r="AB3" s="892"/>
      <c r="AC3" s="892"/>
      <c r="AD3" s="892"/>
      <c r="AE3" s="892"/>
      <c r="AF3" s="892"/>
      <c r="AG3" s="892"/>
      <c r="AH3" s="892"/>
    </row>
    <row r="4" spans="1:34" ht="15.75" customHeight="1" thickBot="1">
      <c r="A4" s="892"/>
      <c r="B4" s="892"/>
      <c r="C4" s="892"/>
      <c r="D4" s="892"/>
      <c r="E4" s="892"/>
      <c r="F4" s="892"/>
      <c r="G4" s="892"/>
      <c r="H4" s="892"/>
      <c r="I4" s="892"/>
      <c r="J4" s="892"/>
      <c r="K4" s="892"/>
      <c r="L4" s="892"/>
      <c r="M4" s="892"/>
      <c r="N4" s="892"/>
      <c r="O4" s="892"/>
      <c r="P4" s="892"/>
      <c r="Q4" s="892"/>
      <c r="R4" s="892"/>
      <c r="S4" s="892"/>
      <c r="T4" s="892"/>
      <c r="U4" s="892"/>
      <c r="V4" s="892"/>
      <c r="W4" s="892"/>
      <c r="X4" s="892"/>
      <c r="Y4" s="892"/>
      <c r="Z4" s="892"/>
      <c r="AA4" s="892"/>
      <c r="AB4" s="892"/>
      <c r="AC4" s="892"/>
      <c r="AD4" s="892"/>
      <c r="AE4" s="892"/>
      <c r="AF4" s="892"/>
      <c r="AG4" s="892"/>
      <c r="AH4" s="892"/>
    </row>
    <row r="5" spans="1:34" ht="24.75" customHeight="1" thickTop="1">
      <c r="A5" s="892"/>
      <c r="B5" s="2637" t="s">
        <v>201</v>
      </c>
      <c r="C5" s="2638" t="s">
        <v>991</v>
      </c>
      <c r="D5" s="2599"/>
      <c r="E5" s="2599"/>
      <c r="F5" s="2613"/>
      <c r="G5" s="2638" t="s">
        <v>990</v>
      </c>
      <c r="H5" s="2599"/>
      <c r="I5" s="2599"/>
      <c r="J5" s="2613"/>
      <c r="K5" s="2638" t="s">
        <v>989</v>
      </c>
      <c r="L5" s="2599"/>
      <c r="M5" s="2599"/>
      <c r="N5" s="2639"/>
      <c r="O5" s="892"/>
      <c r="P5" s="892"/>
      <c r="Q5" s="892"/>
      <c r="R5" s="892"/>
      <c r="S5" s="892"/>
      <c r="T5" s="892"/>
      <c r="U5" s="892"/>
      <c r="V5" s="892"/>
      <c r="W5" s="892"/>
      <c r="X5" s="892"/>
      <c r="Y5" s="892"/>
      <c r="Z5" s="892"/>
      <c r="AA5" s="892"/>
      <c r="AB5" s="892"/>
      <c r="AC5" s="892"/>
      <c r="AD5" s="892"/>
      <c r="AE5" s="892"/>
      <c r="AF5" s="892"/>
      <c r="AG5" s="892"/>
      <c r="AH5" s="892"/>
    </row>
    <row r="6" spans="1:34" ht="24.75" customHeight="1">
      <c r="A6" s="892"/>
      <c r="B6" s="2602"/>
      <c r="C6" s="2635" t="s">
        <v>67</v>
      </c>
      <c r="D6" s="2636"/>
      <c r="E6" s="2635" t="s">
        <v>280</v>
      </c>
      <c r="F6" s="2636"/>
      <c r="G6" s="2635" t="s">
        <v>67</v>
      </c>
      <c r="H6" s="2636"/>
      <c r="I6" s="2635" t="s">
        <v>280</v>
      </c>
      <c r="J6" s="2636"/>
      <c r="K6" s="2635" t="s">
        <v>67</v>
      </c>
      <c r="L6" s="2636"/>
      <c r="M6" s="2640" t="s">
        <v>280</v>
      </c>
      <c r="N6" s="2641"/>
      <c r="O6" s="892"/>
      <c r="P6" s="892"/>
      <c r="Q6" s="892"/>
      <c r="R6" s="892"/>
      <c r="S6" s="892"/>
      <c r="T6" s="892"/>
      <c r="U6" s="892"/>
      <c r="V6" s="892"/>
      <c r="W6" s="892"/>
      <c r="X6" s="892"/>
      <c r="Y6" s="892"/>
      <c r="Z6" s="892"/>
      <c r="AA6" s="892"/>
      <c r="AB6" s="892"/>
      <c r="AC6" s="892"/>
      <c r="AD6" s="892"/>
      <c r="AE6" s="892"/>
      <c r="AF6" s="892"/>
      <c r="AG6" s="892"/>
      <c r="AH6" s="892"/>
    </row>
    <row r="7" spans="1:34" ht="31.5" customHeight="1">
      <c r="A7" s="892"/>
      <c r="B7" s="2610"/>
      <c r="C7" s="1101" t="s">
        <v>293</v>
      </c>
      <c r="D7" s="1101" t="s">
        <v>659</v>
      </c>
      <c r="E7" s="1101" t="s">
        <v>293</v>
      </c>
      <c r="F7" s="1101" t="s">
        <v>988</v>
      </c>
      <c r="G7" s="1101" t="s">
        <v>293</v>
      </c>
      <c r="H7" s="1101" t="s">
        <v>659</v>
      </c>
      <c r="I7" s="1101" t="s">
        <v>293</v>
      </c>
      <c r="J7" s="1101" t="s">
        <v>988</v>
      </c>
      <c r="K7" s="1100" t="s">
        <v>293</v>
      </c>
      <c r="L7" s="1100" t="s">
        <v>659</v>
      </c>
      <c r="M7" s="1100" t="s">
        <v>293</v>
      </c>
      <c r="N7" s="1099" t="s">
        <v>659</v>
      </c>
      <c r="O7" s="892"/>
      <c r="P7" s="892"/>
      <c r="Q7" s="892"/>
      <c r="R7" s="892"/>
      <c r="S7" s="892"/>
      <c r="T7" s="892"/>
      <c r="U7" s="892"/>
      <c r="V7" s="892"/>
      <c r="W7" s="892"/>
      <c r="X7" s="892"/>
      <c r="Y7" s="892"/>
      <c r="Z7" s="892"/>
      <c r="AA7" s="892"/>
      <c r="AB7" s="892"/>
      <c r="AC7" s="892"/>
      <c r="AD7" s="892"/>
      <c r="AE7" s="892"/>
      <c r="AF7" s="892"/>
      <c r="AG7" s="892"/>
      <c r="AH7" s="892"/>
    </row>
    <row r="8" spans="1:34" ht="24.75" customHeight="1">
      <c r="A8" s="892"/>
      <c r="B8" s="1095" t="s">
        <v>208</v>
      </c>
      <c r="C8" s="1094">
        <v>99.437228558285497</v>
      </c>
      <c r="D8" s="1094">
        <v>0.99173774710508145</v>
      </c>
      <c r="E8" s="1094">
        <v>99.907807451524164</v>
      </c>
      <c r="F8" s="1094">
        <v>0.47324216499340377</v>
      </c>
      <c r="G8" s="1094">
        <v>98.441923463454756</v>
      </c>
      <c r="H8" s="1094">
        <v>-2.0010277258949105</v>
      </c>
      <c r="I8" s="1094">
        <v>94.710772285278921</v>
      </c>
      <c r="J8" s="1094">
        <v>-3.7902054804536345</v>
      </c>
      <c r="K8" s="1094">
        <v>101.0110581547101</v>
      </c>
      <c r="L8" s="1094">
        <v>3.0538743453647266</v>
      </c>
      <c r="M8" s="1094">
        <v>105.48726933678803</v>
      </c>
      <c r="N8" s="1093">
        <v>4.4314070794329252</v>
      </c>
      <c r="O8" s="892"/>
      <c r="P8" s="898"/>
      <c r="Q8" s="898"/>
      <c r="R8" s="898"/>
      <c r="S8" s="898"/>
      <c r="T8" s="898"/>
      <c r="U8" s="898"/>
      <c r="V8" s="898"/>
      <c r="W8" s="898"/>
      <c r="X8" s="898"/>
      <c r="Y8" s="898"/>
      <c r="Z8" s="898"/>
      <c r="AA8" s="898"/>
      <c r="AB8" s="898"/>
      <c r="AC8" s="898"/>
      <c r="AD8" s="898"/>
      <c r="AE8" s="898"/>
      <c r="AF8" s="897"/>
      <c r="AG8" s="897"/>
      <c r="AH8" s="897"/>
    </row>
    <row r="9" spans="1:34" ht="24.75" customHeight="1">
      <c r="A9" s="892"/>
      <c r="B9" s="1092" t="s">
        <v>546</v>
      </c>
      <c r="C9" s="1090">
        <v>100.13258553097039</v>
      </c>
      <c r="D9" s="1090">
        <v>1.2029835050837212</v>
      </c>
      <c r="E9" s="1090">
        <v>100.79739640572636</v>
      </c>
      <c r="F9" s="1090">
        <v>0.66393059884621852</v>
      </c>
      <c r="G9" s="1090">
        <v>98.891394519256096</v>
      </c>
      <c r="H9" s="1090">
        <v>-2.7941281197961021</v>
      </c>
      <c r="I9" s="1090">
        <v>94.928837158904102</v>
      </c>
      <c r="J9" s="1090">
        <v>-4.0069789485883023</v>
      </c>
      <c r="K9" s="1090">
        <v>101.25510517648996</v>
      </c>
      <c r="L9" s="1090">
        <v>4.1120063506100202</v>
      </c>
      <c r="M9" s="1090">
        <v>106.18206166056655</v>
      </c>
      <c r="N9" s="1089">
        <v>4.8658845156387853</v>
      </c>
      <c r="O9" s="1098"/>
      <c r="P9" s="898"/>
      <c r="Q9" s="898"/>
      <c r="R9" s="898"/>
      <c r="S9" s="898"/>
      <c r="T9" s="898"/>
      <c r="U9" s="898"/>
      <c r="V9" s="898"/>
      <c r="W9" s="898"/>
      <c r="X9" s="898"/>
      <c r="Y9" s="898"/>
      <c r="Z9" s="898"/>
      <c r="AA9" s="898"/>
      <c r="AB9" s="898"/>
      <c r="AC9" s="898"/>
      <c r="AD9" s="898"/>
      <c r="AE9" s="898"/>
      <c r="AF9" s="892"/>
      <c r="AG9" s="892"/>
      <c r="AH9" s="892"/>
    </row>
    <row r="10" spans="1:34" ht="24.75" customHeight="1">
      <c r="A10" s="892"/>
      <c r="B10" s="1091" t="s">
        <v>202</v>
      </c>
      <c r="C10" s="1097">
        <v>100.20990474610974</v>
      </c>
      <c r="D10" s="1097">
        <v>-0.73599512599805683</v>
      </c>
      <c r="E10" s="1097">
        <v>101.27614203887919</v>
      </c>
      <c r="F10" s="1097">
        <v>1.0640038980885613</v>
      </c>
      <c r="G10" s="1097">
        <v>98.732284267365927</v>
      </c>
      <c r="H10" s="1097">
        <v>-4.9315015366008685</v>
      </c>
      <c r="I10" s="1097">
        <v>94.975107348730575</v>
      </c>
      <c r="J10" s="1097">
        <v>-3.8054188116026566</v>
      </c>
      <c r="K10" s="1097">
        <v>101.49659302396208</v>
      </c>
      <c r="L10" s="1097">
        <v>4.413140502285362</v>
      </c>
      <c r="M10" s="1097">
        <v>106.63440649454851</v>
      </c>
      <c r="N10" s="1096">
        <v>5.062055106986163</v>
      </c>
      <c r="O10" s="892"/>
      <c r="P10" s="898"/>
      <c r="Q10" s="898"/>
      <c r="R10" s="898"/>
      <c r="S10" s="898"/>
      <c r="T10" s="898"/>
      <c r="U10" s="898"/>
      <c r="V10" s="898"/>
      <c r="W10" s="898"/>
      <c r="X10" s="898"/>
      <c r="Y10" s="898"/>
      <c r="Z10" s="898"/>
      <c r="AA10" s="898"/>
      <c r="AB10" s="898"/>
      <c r="AC10" s="898"/>
      <c r="AD10" s="898"/>
      <c r="AE10" s="898"/>
      <c r="AF10" s="892"/>
      <c r="AG10" s="892"/>
      <c r="AH10" s="892"/>
    </row>
    <row r="11" spans="1:34" ht="24.75" customHeight="1">
      <c r="A11" s="892"/>
      <c r="B11" s="1095" t="s">
        <v>206</v>
      </c>
      <c r="C11" s="1094">
        <v>101.68712582363605</v>
      </c>
      <c r="D11" s="1094">
        <v>1.0185534702645604</v>
      </c>
      <c r="E11" s="1094"/>
      <c r="F11" s="1094"/>
      <c r="G11" s="1094">
        <v>99.426875249227308</v>
      </c>
      <c r="H11" s="1094">
        <v>-4.649618920118936</v>
      </c>
      <c r="I11" s="1094"/>
      <c r="J11" s="1094"/>
      <c r="K11" s="1094">
        <v>102.27327930073544</v>
      </c>
      <c r="L11" s="1094">
        <v>5.9445723511423632</v>
      </c>
      <c r="M11" s="1094"/>
      <c r="N11" s="1093"/>
      <c r="O11" s="892"/>
      <c r="P11" s="898"/>
      <c r="Q11" s="898"/>
      <c r="R11" s="898"/>
      <c r="S11" s="898"/>
      <c r="T11" s="898"/>
      <c r="U11" s="898"/>
      <c r="V11" s="898"/>
      <c r="W11" s="898"/>
      <c r="X11" s="898"/>
      <c r="Y11" s="898"/>
      <c r="Z11" s="898"/>
      <c r="AA11" s="898"/>
      <c r="AB11" s="898"/>
      <c r="AC11" s="898"/>
      <c r="AD11" s="898"/>
      <c r="AE11" s="898"/>
      <c r="AF11" s="892"/>
      <c r="AG11" s="892"/>
      <c r="AH11" s="892"/>
    </row>
    <row r="12" spans="1:34" ht="24.75" customHeight="1">
      <c r="A12" s="892"/>
      <c r="B12" s="1092" t="s">
        <v>205</v>
      </c>
      <c r="C12" s="1090">
        <v>101.14525116597042</v>
      </c>
      <c r="D12" s="1090">
        <v>0.22029637777718492</v>
      </c>
      <c r="E12" s="1090"/>
      <c r="F12" s="1090"/>
      <c r="G12" s="1090">
        <v>98.578887637234899</v>
      </c>
      <c r="H12" s="1090">
        <v>-2.8881792740822587</v>
      </c>
      <c r="I12" s="1090"/>
      <c r="J12" s="1090"/>
      <c r="K12" s="1090">
        <v>102.6033602024194</v>
      </c>
      <c r="L12" s="1090">
        <v>3.2009240776492254</v>
      </c>
      <c r="M12" s="1090"/>
      <c r="N12" s="1089"/>
      <c r="O12" s="892"/>
      <c r="P12" s="898"/>
      <c r="Q12" s="898"/>
      <c r="R12" s="898"/>
      <c r="S12" s="898"/>
      <c r="T12" s="898"/>
      <c r="U12" s="898"/>
      <c r="V12" s="898"/>
      <c r="W12" s="898"/>
      <c r="X12" s="898"/>
      <c r="Y12" s="898"/>
      <c r="Z12" s="898"/>
      <c r="AA12" s="898"/>
      <c r="AB12" s="898"/>
      <c r="AC12" s="898"/>
      <c r="AD12" s="898"/>
      <c r="AE12" s="898"/>
      <c r="AF12" s="892"/>
      <c r="AG12" s="892"/>
      <c r="AH12" s="892"/>
    </row>
    <row r="13" spans="1:34" ht="24.75" customHeight="1">
      <c r="A13" s="892"/>
      <c r="B13" s="1091" t="s">
        <v>204</v>
      </c>
      <c r="C13" s="1097">
        <v>100.50025751224233</v>
      </c>
      <c r="D13" s="1097">
        <v>1.2811500069825676</v>
      </c>
      <c r="E13" s="1097"/>
      <c r="F13" s="1097"/>
      <c r="G13" s="1097">
        <v>99.831640273122431</v>
      </c>
      <c r="H13" s="1097">
        <v>1.9172192200133997</v>
      </c>
      <c r="I13" s="1097"/>
      <c r="J13" s="1097"/>
      <c r="K13" s="1097">
        <v>100.66974481966906</v>
      </c>
      <c r="L13" s="1097">
        <v>-0.62410377549422247</v>
      </c>
      <c r="M13" s="1097"/>
      <c r="N13" s="1096"/>
      <c r="O13" s="892"/>
      <c r="P13" s="898"/>
      <c r="Q13" s="898"/>
      <c r="R13" s="898"/>
      <c r="S13" s="898"/>
      <c r="T13" s="898"/>
      <c r="U13" s="898"/>
      <c r="V13" s="898"/>
      <c r="W13" s="898"/>
      <c r="X13" s="898"/>
      <c r="Y13" s="898"/>
      <c r="Z13" s="898"/>
      <c r="AA13" s="898"/>
      <c r="AB13" s="898"/>
      <c r="AC13" s="898"/>
      <c r="AD13" s="898"/>
      <c r="AE13" s="898"/>
      <c r="AF13" s="892"/>
      <c r="AG13" s="892"/>
      <c r="AH13" s="892"/>
    </row>
    <row r="14" spans="1:34" ht="24.75" customHeight="1">
      <c r="A14" s="892"/>
      <c r="B14" s="1095" t="s">
        <v>203</v>
      </c>
      <c r="C14" s="1094">
        <v>97.93098310425232</v>
      </c>
      <c r="D14" s="1094">
        <v>-0.95598615046086355</v>
      </c>
      <c r="E14" s="1094"/>
      <c r="F14" s="1094"/>
      <c r="G14" s="1094">
        <v>100.13314527524307</v>
      </c>
      <c r="H14" s="1094">
        <v>3.5640296882742284</v>
      </c>
      <c r="I14" s="1094"/>
      <c r="J14" s="1094"/>
      <c r="K14" s="1094">
        <v>97.800766005164917</v>
      </c>
      <c r="L14" s="1094">
        <v>-4.3644650100428173</v>
      </c>
      <c r="M14" s="1094"/>
      <c r="N14" s="1093"/>
      <c r="O14" s="892"/>
      <c r="P14" s="898"/>
      <c r="Q14" s="898"/>
      <c r="R14" s="898"/>
      <c r="S14" s="898"/>
      <c r="T14" s="898"/>
      <c r="U14" s="898"/>
      <c r="V14" s="898"/>
      <c r="W14" s="898"/>
      <c r="X14" s="898"/>
      <c r="Y14" s="898"/>
      <c r="Z14" s="898"/>
      <c r="AA14" s="898"/>
      <c r="AB14" s="898"/>
      <c r="AC14" s="898"/>
      <c r="AD14" s="898"/>
      <c r="AE14" s="898"/>
      <c r="AF14" s="892"/>
      <c r="AG14" s="892"/>
      <c r="AH14" s="892"/>
    </row>
    <row r="15" spans="1:34" ht="24.75" customHeight="1">
      <c r="A15" s="892"/>
      <c r="B15" s="1092" t="s">
        <v>213</v>
      </c>
      <c r="C15" s="1090">
        <v>99.884871580026612</v>
      </c>
      <c r="D15" s="1090">
        <v>0.91598125746035208</v>
      </c>
      <c r="E15" s="1090"/>
      <c r="F15" s="1090"/>
      <c r="G15" s="1090">
        <v>98.346837125123557</v>
      </c>
      <c r="H15" s="1090">
        <v>-0.75286555052374027</v>
      </c>
      <c r="I15" s="1090"/>
      <c r="J15" s="1090"/>
      <c r="K15" s="1090">
        <v>101.56388807191254</v>
      </c>
      <c r="L15" s="1090">
        <v>1.6815062895681576</v>
      </c>
      <c r="M15" s="1090"/>
      <c r="N15" s="1089"/>
      <c r="O15" s="892"/>
      <c r="P15" s="898"/>
      <c r="Q15" s="898"/>
      <c r="R15" s="898"/>
      <c r="S15" s="898"/>
      <c r="T15" s="898"/>
      <c r="U15" s="898"/>
      <c r="V15" s="898"/>
      <c r="W15" s="898"/>
      <c r="X15" s="898"/>
      <c r="Y15" s="898"/>
      <c r="Z15" s="898"/>
      <c r="AA15" s="898"/>
      <c r="AB15" s="898"/>
      <c r="AC15" s="898"/>
      <c r="AD15" s="898"/>
      <c r="AE15" s="898"/>
      <c r="AF15" s="892"/>
      <c r="AG15" s="892"/>
      <c r="AH15" s="892"/>
    </row>
    <row r="16" spans="1:34" ht="24.75" customHeight="1">
      <c r="A16" s="892"/>
      <c r="B16" s="1091" t="s">
        <v>212</v>
      </c>
      <c r="C16" s="1097">
        <v>100.87874997417997</v>
      </c>
      <c r="D16" s="1097">
        <v>0.55324668554399548</v>
      </c>
      <c r="E16" s="1097"/>
      <c r="F16" s="1097"/>
      <c r="G16" s="1097">
        <v>95.175932809425774</v>
      </c>
      <c r="H16" s="1097">
        <v>-3.2000935555659082</v>
      </c>
      <c r="I16" s="1097"/>
      <c r="J16" s="1097"/>
      <c r="K16" s="1097">
        <v>105.99186894881625</v>
      </c>
      <c r="L16" s="1097">
        <v>3.8774213519146894</v>
      </c>
      <c r="M16" s="1097"/>
      <c r="N16" s="1096"/>
      <c r="O16" s="892"/>
      <c r="P16" s="898"/>
      <c r="Q16" s="898"/>
      <c r="R16" s="898"/>
      <c r="S16" s="898"/>
      <c r="T16" s="898"/>
      <c r="U16" s="898"/>
      <c r="V16" s="898"/>
      <c r="W16" s="898"/>
      <c r="X16" s="898"/>
      <c r="Y16" s="898"/>
      <c r="Z16" s="898"/>
      <c r="AA16" s="898"/>
      <c r="AB16" s="898"/>
      <c r="AC16" s="898"/>
      <c r="AD16" s="898"/>
      <c r="AE16" s="898"/>
      <c r="AF16" s="892"/>
      <c r="AG16" s="892"/>
      <c r="AH16" s="892"/>
    </row>
    <row r="17" spans="1:34" ht="24.75" customHeight="1">
      <c r="A17" s="892"/>
      <c r="B17" s="1095" t="s">
        <v>211</v>
      </c>
      <c r="C17" s="1094">
        <v>100.56545394340193</v>
      </c>
      <c r="D17" s="1094">
        <v>-2.4229034438239316</v>
      </c>
      <c r="E17" s="1094"/>
      <c r="F17" s="1094"/>
      <c r="G17" s="1094">
        <v>95.257877463071523</v>
      </c>
      <c r="H17" s="1094">
        <v>-3.6792217125050652</v>
      </c>
      <c r="I17" s="1094"/>
      <c r="J17" s="1094"/>
      <c r="K17" s="1094">
        <v>105.57179796745733</v>
      </c>
      <c r="L17" s="1094">
        <v>1.3043066003176618</v>
      </c>
      <c r="M17" s="1094"/>
      <c r="N17" s="1093"/>
      <c r="O17" s="892"/>
      <c r="P17" s="898"/>
      <c r="Q17" s="898"/>
      <c r="R17" s="898"/>
      <c r="S17" s="898"/>
      <c r="T17" s="898"/>
      <c r="U17" s="898"/>
      <c r="V17" s="898"/>
      <c r="W17" s="898"/>
      <c r="X17" s="898"/>
      <c r="Y17" s="898"/>
      <c r="Z17" s="898"/>
      <c r="AA17" s="898"/>
      <c r="AB17" s="898"/>
      <c r="AC17" s="898"/>
      <c r="AD17" s="898"/>
      <c r="AE17" s="898"/>
      <c r="AF17" s="892"/>
      <c r="AG17" s="892"/>
      <c r="AH17" s="892"/>
    </row>
    <row r="18" spans="1:34" ht="24.75" customHeight="1">
      <c r="A18" s="892"/>
      <c r="B18" s="1092" t="s">
        <v>210</v>
      </c>
      <c r="C18" s="1090">
        <v>98.848440456600102</v>
      </c>
      <c r="D18" s="1090">
        <v>-1.6218001430395312</v>
      </c>
      <c r="E18" s="1090"/>
      <c r="F18" s="1090"/>
      <c r="G18" s="1090">
        <v>95.622925777610249</v>
      </c>
      <c r="H18" s="1090">
        <v>-3.9557689599732493</v>
      </c>
      <c r="I18" s="1090"/>
      <c r="J18" s="1090"/>
      <c r="K18" s="1090">
        <v>103.37316041394867</v>
      </c>
      <c r="L18" s="1090">
        <v>2.430097874344006</v>
      </c>
      <c r="M18" s="1090"/>
      <c r="N18" s="1089"/>
      <c r="O18" s="892"/>
      <c r="P18" s="898"/>
      <c r="Q18" s="898"/>
      <c r="R18" s="898"/>
      <c r="S18" s="898"/>
      <c r="T18" s="898"/>
      <c r="U18" s="898"/>
      <c r="V18" s="898"/>
      <c r="W18" s="898"/>
      <c r="X18" s="898"/>
      <c r="Y18" s="898"/>
      <c r="Z18" s="898"/>
      <c r="AA18" s="898"/>
      <c r="AB18" s="898"/>
      <c r="AC18" s="898"/>
      <c r="AD18" s="898"/>
      <c r="AE18" s="898"/>
      <c r="AF18" s="892"/>
      <c r="AG18" s="892"/>
      <c r="AH18" s="892"/>
    </row>
    <row r="19" spans="1:34" ht="24.75" customHeight="1">
      <c r="A19" s="892"/>
      <c r="B19" s="1091" t="s">
        <v>209</v>
      </c>
      <c r="C19" s="1090">
        <v>97.91259911388741</v>
      </c>
      <c r="D19" s="1090">
        <v>-1.2096744711694862</v>
      </c>
      <c r="E19" s="1090"/>
      <c r="F19" s="1090"/>
      <c r="G19" s="1090">
        <v>94.021163260823513</v>
      </c>
      <c r="H19" s="1090">
        <v>-3.7263450054753067</v>
      </c>
      <c r="I19" s="1090"/>
      <c r="J19" s="1090"/>
      <c r="K19" s="1090">
        <v>104.1388935406688</v>
      </c>
      <c r="L19" s="1090">
        <v>2.6140801805529801</v>
      </c>
      <c r="M19" s="1090"/>
      <c r="N19" s="1089"/>
      <c r="O19" s="892"/>
      <c r="P19" s="898"/>
      <c r="Q19" s="898"/>
      <c r="R19" s="898"/>
      <c r="S19" s="898"/>
      <c r="T19" s="898"/>
      <c r="U19" s="898"/>
      <c r="V19" s="898"/>
      <c r="W19" s="898"/>
      <c r="X19" s="898"/>
      <c r="Y19" s="898"/>
      <c r="Z19" s="898"/>
      <c r="AA19" s="898"/>
      <c r="AB19" s="898"/>
      <c r="AC19" s="898"/>
      <c r="AD19" s="898"/>
      <c r="AE19" s="898"/>
      <c r="AF19" s="892"/>
      <c r="AG19" s="892"/>
      <c r="AH19" s="892"/>
    </row>
    <row r="20" spans="1:34" ht="24.75" customHeight="1" thickBot="1">
      <c r="A20" s="892"/>
      <c r="B20" s="1088" t="s">
        <v>610</v>
      </c>
      <c r="C20" s="1087">
        <v>99.927787625796896</v>
      </c>
      <c r="D20" s="1087">
        <v>-6.3534190356200559E-2</v>
      </c>
      <c r="E20" s="1087">
        <v>100.66044863204324</v>
      </c>
      <c r="F20" s="1087">
        <v>0.73372555397606121</v>
      </c>
      <c r="G20" s="1087">
        <v>97.706561866278477</v>
      </c>
      <c r="H20" s="1087">
        <v>-2.2566205788498115</v>
      </c>
      <c r="I20" s="1087">
        <v>94.871572264304518</v>
      </c>
      <c r="J20" s="1087">
        <v>-3.8675344135481979</v>
      </c>
      <c r="K20" s="1087">
        <v>102.31081090032374</v>
      </c>
      <c r="L20" s="1087">
        <v>2.3020313392493237</v>
      </c>
      <c r="M20" s="1087">
        <v>106.10124583063435</v>
      </c>
      <c r="N20" s="1086">
        <v>4.7864489006859579</v>
      </c>
      <c r="O20" s="892"/>
      <c r="P20" s="898"/>
      <c r="Q20" s="898"/>
      <c r="R20" s="898"/>
      <c r="S20" s="898"/>
      <c r="T20" s="898"/>
      <c r="U20" s="898"/>
      <c r="V20" s="898"/>
      <c r="W20" s="898"/>
      <c r="X20" s="898"/>
      <c r="Y20" s="898"/>
      <c r="Z20" s="898"/>
      <c r="AA20" s="898"/>
      <c r="AB20" s="898"/>
      <c r="AC20" s="898"/>
      <c r="AD20" s="898"/>
      <c r="AE20" s="898"/>
      <c r="AF20" s="892"/>
      <c r="AG20" s="892"/>
      <c r="AH20" s="892"/>
    </row>
    <row r="21" spans="1:34" ht="15.75" customHeight="1" thickTop="1">
      <c r="A21" s="892"/>
      <c r="B21" s="1085"/>
      <c r="C21" s="897"/>
      <c r="D21" s="897"/>
      <c r="E21" s="897"/>
      <c r="F21" s="897"/>
      <c r="G21" s="897"/>
      <c r="H21" s="897"/>
      <c r="I21" s="897"/>
      <c r="J21" s="897"/>
      <c r="K21" s="897"/>
      <c r="L21" s="897"/>
      <c r="M21" s="897"/>
      <c r="N21" s="897"/>
      <c r="O21" s="892"/>
      <c r="P21" s="892"/>
      <c r="Q21" s="892"/>
      <c r="R21" s="892"/>
      <c r="S21" s="892"/>
      <c r="T21" s="892"/>
      <c r="U21" s="892"/>
      <c r="V21" s="892"/>
      <c r="W21" s="892"/>
      <c r="X21" s="892"/>
      <c r="Y21" s="892"/>
      <c r="Z21" s="892"/>
      <c r="AA21" s="892"/>
      <c r="AB21" s="892"/>
      <c r="AC21" s="892"/>
      <c r="AD21" s="892"/>
      <c r="AE21" s="892"/>
      <c r="AF21" s="892"/>
      <c r="AG21" s="892"/>
      <c r="AH21" s="892"/>
    </row>
    <row r="22" spans="1:34" ht="15.75" customHeight="1">
      <c r="A22" s="892"/>
      <c r="B22" s="1085"/>
      <c r="C22" s="897"/>
      <c r="D22" s="897"/>
      <c r="E22" s="897"/>
      <c r="F22" s="897"/>
      <c r="G22" s="897"/>
      <c r="H22" s="897"/>
      <c r="I22" s="897"/>
      <c r="J22" s="897"/>
      <c r="K22" s="897"/>
      <c r="L22" s="897"/>
      <c r="M22" s="897"/>
      <c r="N22" s="897"/>
      <c r="O22" s="892"/>
      <c r="P22" s="892"/>
      <c r="Q22" s="892"/>
      <c r="R22" s="892"/>
      <c r="S22" s="892"/>
      <c r="T22" s="892"/>
      <c r="U22" s="892"/>
      <c r="V22" s="892"/>
      <c r="W22" s="892"/>
      <c r="X22" s="892"/>
      <c r="Y22" s="892"/>
      <c r="Z22" s="892"/>
      <c r="AA22" s="892"/>
      <c r="AB22" s="892"/>
      <c r="AC22" s="892"/>
      <c r="AD22" s="892"/>
      <c r="AE22" s="892"/>
      <c r="AF22" s="892"/>
      <c r="AG22" s="892"/>
      <c r="AH22" s="892"/>
    </row>
    <row r="23" spans="1:34" ht="15.75" customHeight="1">
      <c r="A23" s="892"/>
      <c r="B23" s="892"/>
      <c r="C23" s="892"/>
      <c r="D23" s="892"/>
      <c r="E23" s="892"/>
      <c r="F23" s="892"/>
      <c r="G23" s="892"/>
      <c r="H23" s="892"/>
      <c r="I23" s="892"/>
      <c r="J23" s="892"/>
      <c r="K23" s="892"/>
      <c r="L23" s="892"/>
      <c r="M23" s="892"/>
      <c r="N23" s="892"/>
      <c r="O23" s="892"/>
      <c r="P23" s="892"/>
      <c r="Q23" s="892"/>
      <c r="R23" s="892"/>
      <c r="S23" s="892"/>
      <c r="T23" s="892"/>
      <c r="U23" s="892"/>
      <c r="V23" s="892"/>
      <c r="W23" s="892"/>
      <c r="X23" s="892"/>
      <c r="Y23" s="892"/>
      <c r="Z23" s="892"/>
      <c r="AA23" s="892"/>
      <c r="AB23" s="892"/>
      <c r="AC23" s="892"/>
      <c r="AD23" s="892"/>
      <c r="AE23" s="892"/>
      <c r="AF23" s="892"/>
      <c r="AG23" s="892"/>
      <c r="AH23" s="892"/>
    </row>
    <row r="24" spans="1:34" ht="15.75" customHeight="1">
      <c r="A24" s="892"/>
      <c r="B24" s="892"/>
      <c r="C24" s="897"/>
      <c r="D24" s="897"/>
      <c r="E24" s="897"/>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row>
    <row r="25" spans="1:34" ht="15.75" customHeight="1">
      <c r="A25" s="892"/>
      <c r="B25" s="892"/>
      <c r="C25" s="897"/>
      <c r="D25" s="897"/>
      <c r="E25" s="892"/>
      <c r="F25" s="892"/>
      <c r="G25" s="892"/>
      <c r="H25" s="892"/>
      <c r="I25" s="892"/>
      <c r="J25" s="892"/>
      <c r="K25" s="892"/>
      <c r="L25" s="892"/>
      <c r="M25" s="892"/>
      <c r="N25" s="892"/>
      <c r="O25" s="892"/>
      <c r="P25" s="892"/>
      <c r="Q25" s="892"/>
      <c r="R25" s="892"/>
      <c r="S25" s="892"/>
      <c r="T25" s="892"/>
      <c r="U25" s="892"/>
      <c r="V25" s="892"/>
      <c r="W25" s="892"/>
      <c r="X25" s="892"/>
      <c r="Y25" s="892"/>
      <c r="Z25" s="892"/>
      <c r="AA25" s="892"/>
      <c r="AB25" s="892"/>
      <c r="AC25" s="892"/>
      <c r="AD25" s="892"/>
      <c r="AE25" s="892"/>
      <c r="AF25" s="892"/>
      <c r="AG25" s="892"/>
      <c r="AH25" s="892"/>
    </row>
    <row r="26" spans="1:34" ht="15.75" customHeight="1">
      <c r="A26" s="892"/>
      <c r="B26" s="892"/>
      <c r="C26" s="892"/>
      <c r="D26" s="892"/>
      <c r="E26" s="892"/>
      <c r="F26" s="892"/>
      <c r="G26" s="892"/>
      <c r="H26" s="892"/>
      <c r="I26" s="892"/>
      <c r="J26" s="892"/>
      <c r="K26" s="892"/>
      <c r="L26" s="892"/>
      <c r="M26" s="892"/>
      <c r="N26" s="892"/>
      <c r="O26" s="892"/>
      <c r="P26" s="892"/>
      <c r="Q26" s="892"/>
      <c r="R26" s="892"/>
      <c r="S26" s="892"/>
      <c r="T26" s="892"/>
      <c r="U26" s="892"/>
      <c r="V26" s="892"/>
      <c r="W26" s="892"/>
      <c r="X26" s="892"/>
      <c r="Y26" s="892"/>
      <c r="Z26" s="892"/>
      <c r="AA26" s="892"/>
      <c r="AB26" s="892"/>
      <c r="AC26" s="892"/>
      <c r="AD26" s="892"/>
      <c r="AE26" s="892"/>
      <c r="AF26" s="892"/>
      <c r="AG26" s="892"/>
      <c r="AH26" s="892"/>
    </row>
    <row r="27" spans="1:34" ht="15.75" customHeight="1">
      <c r="A27" s="892"/>
      <c r="B27" s="892"/>
      <c r="C27" s="892"/>
      <c r="D27" s="892"/>
      <c r="E27" s="892"/>
      <c r="F27" s="892"/>
      <c r="G27" s="892"/>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row>
    <row r="28" spans="1:34" ht="15.75" customHeight="1">
      <c r="A28" s="892"/>
      <c r="B28" s="892"/>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row>
    <row r="29" spans="1:34" ht="15.75" customHeight="1">
      <c r="A29" s="892"/>
      <c r="B29" s="892"/>
      <c r="C29" s="892"/>
      <c r="D29" s="892"/>
      <c r="E29" s="892"/>
      <c r="F29" s="892"/>
      <c r="G29" s="892"/>
      <c r="H29" s="892"/>
      <c r="I29" s="892"/>
      <c r="J29" s="892"/>
      <c r="K29" s="892"/>
      <c r="L29" s="892"/>
      <c r="M29" s="892"/>
      <c r="N29" s="892"/>
      <c r="O29" s="892"/>
      <c r="P29" s="892"/>
      <c r="Q29" s="892"/>
      <c r="R29" s="892"/>
      <c r="S29" s="892"/>
      <c r="T29" s="892"/>
      <c r="U29" s="892"/>
      <c r="V29" s="892"/>
      <c r="W29" s="892"/>
      <c r="X29" s="892"/>
      <c r="Y29" s="892"/>
      <c r="Z29" s="892"/>
      <c r="AA29" s="892"/>
      <c r="AB29" s="892"/>
      <c r="AC29" s="892"/>
      <c r="AD29" s="892"/>
      <c r="AE29" s="892"/>
      <c r="AF29" s="892"/>
      <c r="AG29" s="892"/>
      <c r="AH29" s="892"/>
    </row>
    <row r="30" spans="1:34" ht="15.75" customHeight="1">
      <c r="A30" s="892"/>
      <c r="B30" s="892"/>
      <c r="C30" s="892"/>
      <c r="D30" s="892"/>
      <c r="E30" s="892"/>
      <c r="F30" s="892"/>
      <c r="G30" s="892"/>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row>
    <row r="31" spans="1:34" ht="15.75" customHeight="1">
      <c r="A31" s="892"/>
      <c r="B31" s="892"/>
      <c r="C31" s="892"/>
      <c r="D31" s="892"/>
      <c r="E31" s="892"/>
      <c r="F31" s="892"/>
      <c r="G31" s="892"/>
      <c r="H31" s="892"/>
      <c r="I31" s="892"/>
      <c r="J31" s="892"/>
      <c r="K31" s="892"/>
      <c r="L31" s="892"/>
      <c r="M31" s="892"/>
      <c r="N31" s="892"/>
      <c r="O31" s="892"/>
      <c r="P31" s="892"/>
      <c r="Q31" s="892"/>
      <c r="R31" s="892"/>
      <c r="S31" s="892"/>
      <c r="T31" s="892"/>
      <c r="U31" s="892"/>
      <c r="V31" s="892"/>
      <c r="W31" s="892"/>
      <c r="X31" s="892"/>
      <c r="Y31" s="892"/>
      <c r="Z31" s="892"/>
      <c r="AA31" s="892"/>
      <c r="AB31" s="892"/>
      <c r="AC31" s="892"/>
      <c r="AD31" s="892"/>
      <c r="AE31" s="892"/>
      <c r="AF31" s="892"/>
      <c r="AG31" s="892"/>
      <c r="AH31" s="892"/>
    </row>
    <row r="32" spans="1:34" ht="15.75" customHeight="1">
      <c r="A32" s="892"/>
      <c r="B32" s="892"/>
      <c r="C32" s="892"/>
      <c r="D32" s="892"/>
      <c r="E32" s="892"/>
      <c r="F32" s="892"/>
      <c r="G32" s="892"/>
      <c r="H32" s="892"/>
      <c r="I32" s="892"/>
      <c r="J32" s="892"/>
      <c r="K32" s="892"/>
      <c r="L32" s="892"/>
      <c r="M32" s="892"/>
      <c r="N32" s="892"/>
      <c r="O32" s="892"/>
      <c r="P32" s="892"/>
      <c r="Q32" s="892"/>
      <c r="R32" s="892"/>
      <c r="S32" s="892"/>
      <c r="T32" s="892"/>
      <c r="U32" s="892"/>
      <c r="V32" s="892"/>
      <c r="W32" s="892"/>
      <c r="X32" s="892"/>
      <c r="Y32" s="892"/>
      <c r="Z32" s="892"/>
      <c r="AA32" s="892"/>
      <c r="AB32" s="892"/>
      <c r="AC32" s="892"/>
      <c r="AD32" s="892"/>
      <c r="AE32" s="892"/>
      <c r="AF32" s="892"/>
      <c r="AG32" s="892"/>
      <c r="AH32" s="892"/>
    </row>
    <row r="33" spans="1:34" ht="15.75" customHeight="1">
      <c r="A33" s="892"/>
      <c r="B33" s="892"/>
      <c r="C33" s="892"/>
      <c r="D33" s="892"/>
      <c r="E33" s="892"/>
      <c r="F33" s="892"/>
      <c r="G33" s="892"/>
      <c r="H33" s="892"/>
      <c r="I33" s="892"/>
      <c r="J33" s="892"/>
      <c r="K33" s="892"/>
      <c r="L33" s="892"/>
      <c r="M33" s="892"/>
      <c r="N33" s="892"/>
      <c r="O33" s="892"/>
      <c r="P33" s="892"/>
      <c r="Q33" s="892"/>
      <c r="R33" s="892"/>
      <c r="S33" s="892"/>
      <c r="T33" s="892"/>
      <c r="U33" s="892"/>
      <c r="V33" s="892"/>
      <c r="W33" s="892"/>
      <c r="X33" s="892"/>
      <c r="Y33" s="892"/>
      <c r="Z33" s="892"/>
      <c r="AA33" s="892"/>
      <c r="AB33" s="892"/>
      <c r="AC33" s="892"/>
      <c r="AD33" s="892"/>
      <c r="AE33" s="892"/>
      <c r="AF33" s="892"/>
      <c r="AG33" s="892"/>
      <c r="AH33" s="892"/>
    </row>
    <row r="34" spans="1:34" ht="15.75" customHeight="1">
      <c r="A34" s="892"/>
      <c r="B34" s="892"/>
      <c r="C34" s="892"/>
      <c r="D34" s="892"/>
      <c r="E34" s="892"/>
      <c r="F34" s="892"/>
      <c r="G34" s="892"/>
      <c r="H34" s="892"/>
      <c r="I34" s="892"/>
      <c r="J34" s="892"/>
      <c r="K34" s="892"/>
      <c r="L34" s="892"/>
      <c r="M34" s="892"/>
      <c r="N34" s="892"/>
      <c r="O34" s="892"/>
      <c r="P34" s="892"/>
      <c r="Q34" s="892"/>
      <c r="R34" s="892"/>
      <c r="S34" s="892"/>
      <c r="T34" s="892"/>
      <c r="U34" s="892"/>
      <c r="V34" s="892"/>
      <c r="W34" s="892"/>
      <c r="X34" s="892"/>
      <c r="Y34" s="892"/>
      <c r="Z34" s="892"/>
      <c r="AA34" s="892"/>
      <c r="AB34" s="892"/>
      <c r="AC34" s="892"/>
      <c r="AD34" s="892"/>
      <c r="AE34" s="892"/>
      <c r="AF34" s="892"/>
      <c r="AG34" s="892"/>
      <c r="AH34" s="892"/>
    </row>
    <row r="35" spans="1:34" ht="15.75" customHeight="1">
      <c r="A35" s="892"/>
      <c r="B35" s="892"/>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c r="AA35" s="892"/>
      <c r="AB35" s="892"/>
      <c r="AC35" s="892"/>
      <c r="AD35" s="892"/>
      <c r="AE35" s="892"/>
      <c r="AF35" s="892"/>
      <c r="AG35" s="892"/>
      <c r="AH35" s="892"/>
    </row>
    <row r="36" spans="1:34" ht="15.75" customHeight="1">
      <c r="A36" s="892"/>
      <c r="B36" s="892"/>
      <c r="C36" s="892"/>
      <c r="D36" s="892"/>
      <c r="E36" s="892"/>
      <c r="F36" s="892"/>
      <c r="G36" s="892"/>
      <c r="H36" s="892"/>
      <c r="I36" s="892"/>
      <c r="J36" s="892"/>
      <c r="K36" s="892"/>
      <c r="L36" s="892"/>
      <c r="M36" s="892"/>
      <c r="N36" s="892"/>
      <c r="O36" s="892"/>
      <c r="P36" s="892"/>
      <c r="Q36" s="892"/>
      <c r="R36" s="892"/>
      <c r="S36" s="892"/>
      <c r="T36" s="892"/>
      <c r="U36" s="892"/>
      <c r="V36" s="892"/>
      <c r="W36" s="892"/>
      <c r="X36" s="892"/>
      <c r="Y36" s="892"/>
      <c r="Z36" s="892"/>
      <c r="AA36" s="892"/>
      <c r="AB36" s="892"/>
      <c r="AC36" s="892"/>
      <c r="AD36" s="892"/>
      <c r="AE36" s="892"/>
      <c r="AF36" s="892"/>
      <c r="AG36" s="892"/>
      <c r="AH36" s="892"/>
    </row>
    <row r="37" spans="1:34" ht="15.75" customHeight="1">
      <c r="A37" s="892"/>
      <c r="B37" s="892"/>
      <c r="C37" s="892"/>
      <c r="D37" s="892"/>
      <c r="E37" s="892"/>
      <c r="F37" s="892"/>
      <c r="G37" s="892"/>
      <c r="H37" s="892"/>
      <c r="I37" s="892"/>
      <c r="J37" s="892"/>
      <c r="K37" s="892"/>
      <c r="L37" s="892"/>
      <c r="M37" s="892"/>
      <c r="N37" s="892"/>
      <c r="O37" s="892"/>
      <c r="P37" s="892"/>
      <c r="Q37" s="892"/>
      <c r="R37" s="892"/>
      <c r="S37" s="892"/>
      <c r="T37" s="892"/>
      <c r="U37" s="892"/>
      <c r="V37" s="892"/>
      <c r="W37" s="892"/>
      <c r="X37" s="892"/>
      <c r="Y37" s="892"/>
      <c r="Z37" s="892"/>
      <c r="AA37" s="892"/>
      <c r="AB37" s="892"/>
      <c r="AC37" s="892"/>
      <c r="AD37" s="892"/>
      <c r="AE37" s="892"/>
      <c r="AF37" s="892"/>
      <c r="AG37" s="892"/>
      <c r="AH37" s="892"/>
    </row>
    <row r="38" spans="1:34" ht="15.75" customHeight="1">
      <c r="A38" s="892"/>
      <c r="B38" s="892"/>
      <c r="C38" s="892"/>
      <c r="D38" s="892"/>
      <c r="E38" s="892"/>
      <c r="F38" s="892"/>
      <c r="G38" s="892"/>
      <c r="H38" s="892"/>
      <c r="I38" s="892"/>
      <c r="J38" s="892"/>
      <c r="K38" s="892"/>
      <c r="L38" s="892"/>
      <c r="M38" s="892"/>
      <c r="N38" s="892"/>
      <c r="O38" s="892"/>
      <c r="P38" s="892"/>
      <c r="Q38" s="892"/>
      <c r="R38" s="892"/>
      <c r="S38" s="892"/>
      <c r="T38" s="892"/>
      <c r="U38" s="892"/>
      <c r="V38" s="892"/>
      <c r="W38" s="892"/>
      <c r="X38" s="892"/>
      <c r="Y38" s="892"/>
      <c r="Z38" s="892"/>
      <c r="AA38" s="892"/>
      <c r="AB38" s="892"/>
      <c r="AC38" s="892"/>
      <c r="AD38" s="892"/>
      <c r="AE38" s="892"/>
      <c r="AF38" s="892"/>
      <c r="AG38" s="892"/>
      <c r="AH38" s="892"/>
    </row>
    <row r="39" spans="1:34" ht="15.75" customHeight="1">
      <c r="A39" s="892"/>
      <c r="B39" s="892"/>
      <c r="C39" s="892"/>
      <c r="D39" s="892"/>
      <c r="E39" s="892"/>
      <c r="F39" s="892"/>
      <c r="G39" s="892"/>
      <c r="H39" s="892"/>
      <c r="I39" s="892"/>
      <c r="J39" s="892"/>
      <c r="K39" s="892"/>
      <c r="L39" s="892"/>
      <c r="M39" s="892"/>
      <c r="N39" s="892"/>
      <c r="O39" s="892"/>
      <c r="P39" s="892"/>
      <c r="Q39" s="892"/>
      <c r="R39" s="892"/>
      <c r="S39" s="892"/>
      <c r="T39" s="892"/>
      <c r="U39" s="892"/>
      <c r="V39" s="892"/>
      <c r="W39" s="892"/>
      <c r="X39" s="892"/>
      <c r="Y39" s="892"/>
      <c r="Z39" s="892"/>
      <c r="AA39" s="892"/>
      <c r="AB39" s="892"/>
      <c r="AC39" s="892"/>
      <c r="AD39" s="892"/>
      <c r="AE39" s="892"/>
      <c r="AF39" s="892"/>
      <c r="AG39" s="892"/>
      <c r="AH39" s="892"/>
    </row>
    <row r="40" spans="1:34" ht="15.75" customHeight="1">
      <c r="A40" s="892"/>
      <c r="B40" s="892"/>
      <c r="C40" s="892"/>
      <c r="D40" s="892"/>
      <c r="E40" s="892"/>
      <c r="F40" s="892"/>
      <c r="G40" s="892"/>
      <c r="H40" s="892"/>
      <c r="I40" s="892"/>
      <c r="J40" s="892"/>
      <c r="K40" s="892"/>
      <c r="L40" s="892"/>
      <c r="M40" s="892"/>
      <c r="N40" s="892"/>
      <c r="O40" s="892"/>
      <c r="P40" s="892"/>
      <c r="Q40" s="892"/>
      <c r="R40" s="892"/>
      <c r="S40" s="892"/>
      <c r="T40" s="892"/>
      <c r="U40" s="892"/>
      <c r="V40" s="892"/>
      <c r="W40" s="892"/>
      <c r="X40" s="892"/>
      <c r="Y40" s="892"/>
      <c r="Z40" s="892"/>
      <c r="AA40" s="892"/>
      <c r="AB40" s="892"/>
      <c r="AC40" s="892"/>
      <c r="AD40" s="892"/>
      <c r="AE40" s="892"/>
      <c r="AF40" s="892"/>
      <c r="AG40" s="892"/>
      <c r="AH40" s="892"/>
    </row>
    <row r="41" spans="1:34" ht="15.75" customHeight="1">
      <c r="A41" s="892"/>
      <c r="B41" s="892"/>
      <c r="C41" s="892"/>
      <c r="D41" s="892"/>
      <c r="E41" s="892"/>
      <c r="F41" s="892"/>
      <c r="G41" s="892"/>
      <c r="H41" s="892"/>
      <c r="I41" s="892"/>
      <c r="J41" s="892"/>
      <c r="K41" s="892"/>
      <c r="L41" s="892"/>
      <c r="M41" s="892"/>
      <c r="N41" s="892"/>
      <c r="O41" s="892"/>
      <c r="P41" s="892"/>
      <c r="Q41" s="892"/>
      <c r="R41" s="892"/>
      <c r="S41" s="892"/>
      <c r="T41" s="892"/>
      <c r="U41" s="892"/>
      <c r="V41" s="892"/>
      <c r="W41" s="892"/>
      <c r="X41" s="892"/>
      <c r="Y41" s="892"/>
      <c r="Z41" s="892"/>
      <c r="AA41" s="892"/>
      <c r="AB41" s="892"/>
      <c r="AC41" s="892"/>
      <c r="AD41" s="892"/>
      <c r="AE41" s="892"/>
      <c r="AF41" s="892"/>
      <c r="AG41" s="892"/>
      <c r="AH41" s="892"/>
    </row>
    <row r="42" spans="1:34" ht="15.75" customHeight="1">
      <c r="A42" s="892"/>
      <c r="B42" s="892"/>
      <c r="C42" s="892"/>
      <c r="D42" s="892"/>
      <c r="E42" s="892"/>
      <c r="F42" s="892"/>
      <c r="G42" s="892"/>
      <c r="H42" s="892"/>
      <c r="I42" s="892"/>
      <c r="J42" s="892"/>
      <c r="K42" s="892"/>
      <c r="L42" s="892"/>
      <c r="M42" s="892"/>
      <c r="N42" s="892"/>
      <c r="O42" s="892"/>
      <c r="P42" s="892"/>
      <c r="Q42" s="892"/>
      <c r="R42" s="892"/>
      <c r="S42" s="892"/>
      <c r="T42" s="892"/>
      <c r="U42" s="892"/>
      <c r="V42" s="892"/>
      <c r="W42" s="892"/>
      <c r="X42" s="892"/>
      <c r="Y42" s="892"/>
      <c r="Z42" s="892"/>
      <c r="AA42" s="892"/>
      <c r="AB42" s="892"/>
      <c r="AC42" s="892"/>
      <c r="AD42" s="892"/>
      <c r="AE42" s="892"/>
      <c r="AF42" s="892"/>
      <c r="AG42" s="892"/>
      <c r="AH42" s="892"/>
    </row>
    <row r="43" spans="1:34" ht="15.75" customHeight="1">
      <c r="A43" s="892"/>
      <c r="B43" s="892"/>
      <c r="C43" s="892"/>
      <c r="D43" s="892"/>
      <c r="E43" s="892"/>
      <c r="F43" s="892"/>
      <c r="G43" s="892"/>
      <c r="H43" s="892"/>
      <c r="I43" s="892"/>
      <c r="J43" s="892"/>
      <c r="K43" s="892"/>
      <c r="L43" s="892"/>
      <c r="M43" s="892"/>
      <c r="N43" s="892"/>
      <c r="O43" s="892"/>
      <c r="P43" s="892"/>
      <c r="Q43" s="892"/>
      <c r="R43" s="892"/>
      <c r="S43" s="892"/>
      <c r="T43" s="892"/>
      <c r="U43" s="892"/>
      <c r="V43" s="892"/>
      <c r="W43" s="892"/>
      <c r="X43" s="892"/>
      <c r="Y43" s="892"/>
      <c r="Z43" s="892"/>
      <c r="AA43" s="892"/>
      <c r="AB43" s="892"/>
      <c r="AC43" s="892"/>
      <c r="AD43" s="892"/>
      <c r="AE43" s="892"/>
      <c r="AF43" s="892"/>
      <c r="AG43" s="892"/>
      <c r="AH43" s="892"/>
    </row>
    <row r="44" spans="1:34" ht="15.75" customHeight="1">
      <c r="A44" s="892"/>
      <c r="B44" s="892"/>
      <c r="C44" s="892"/>
      <c r="D44" s="892"/>
      <c r="E44" s="892"/>
      <c r="F44" s="892"/>
      <c r="G44" s="892"/>
      <c r="H44" s="892"/>
      <c r="I44" s="892"/>
      <c r="J44" s="892"/>
      <c r="K44" s="892"/>
      <c r="L44" s="892"/>
      <c r="M44" s="892"/>
      <c r="N44" s="892"/>
      <c r="O44" s="892"/>
      <c r="P44" s="892"/>
      <c r="Q44" s="892"/>
      <c r="R44" s="892"/>
      <c r="S44" s="892"/>
      <c r="T44" s="892"/>
      <c r="U44" s="892"/>
      <c r="V44" s="892"/>
      <c r="W44" s="892"/>
      <c r="X44" s="892"/>
      <c r="Y44" s="892"/>
      <c r="Z44" s="892"/>
      <c r="AA44" s="892"/>
      <c r="AB44" s="892"/>
      <c r="AC44" s="892"/>
      <c r="AD44" s="892"/>
      <c r="AE44" s="892"/>
      <c r="AF44" s="892"/>
      <c r="AG44" s="892"/>
      <c r="AH44" s="892"/>
    </row>
    <row r="45" spans="1:34" ht="15.75" customHeight="1">
      <c r="A45" s="892"/>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row>
    <row r="46" spans="1:34" ht="15.75" customHeight="1">
      <c r="A46" s="892"/>
      <c r="B46" s="892"/>
      <c r="C46" s="892"/>
      <c r="D46" s="892"/>
      <c r="E46" s="892"/>
      <c r="F46" s="892"/>
      <c r="G46" s="892"/>
      <c r="H46" s="892"/>
      <c r="I46" s="892"/>
      <c r="J46" s="892"/>
      <c r="K46" s="892"/>
      <c r="L46" s="892"/>
      <c r="M46" s="892"/>
      <c r="N46" s="892"/>
      <c r="O46" s="892"/>
      <c r="P46" s="892"/>
      <c r="Q46" s="892"/>
      <c r="R46" s="892"/>
      <c r="S46" s="892"/>
      <c r="T46" s="892"/>
      <c r="U46" s="892"/>
      <c r="V46" s="892"/>
      <c r="W46" s="892"/>
      <c r="X46" s="892"/>
      <c r="Y46" s="892"/>
      <c r="Z46" s="892"/>
      <c r="AA46" s="892"/>
      <c r="AB46" s="892"/>
      <c r="AC46" s="892"/>
      <c r="AD46" s="892"/>
      <c r="AE46" s="892"/>
      <c r="AF46" s="892"/>
      <c r="AG46" s="892"/>
      <c r="AH46" s="892"/>
    </row>
    <row r="47" spans="1:34" ht="15.75" customHeight="1">
      <c r="A47" s="892"/>
      <c r="B47" s="892"/>
      <c r="C47" s="892"/>
      <c r="D47" s="892"/>
      <c r="E47" s="892"/>
      <c r="F47" s="892"/>
      <c r="G47" s="892"/>
      <c r="H47" s="892"/>
      <c r="I47" s="892"/>
      <c r="J47" s="892"/>
      <c r="K47" s="892"/>
      <c r="L47" s="892"/>
      <c r="M47" s="892"/>
      <c r="N47" s="892"/>
      <c r="O47" s="892"/>
      <c r="P47" s="892"/>
      <c r="Q47" s="892"/>
      <c r="R47" s="892"/>
      <c r="S47" s="892"/>
      <c r="T47" s="892"/>
      <c r="U47" s="892"/>
      <c r="V47" s="892"/>
      <c r="W47" s="892"/>
      <c r="X47" s="892"/>
      <c r="Y47" s="892"/>
      <c r="Z47" s="892"/>
      <c r="AA47" s="892"/>
      <c r="AB47" s="892"/>
      <c r="AC47" s="892"/>
      <c r="AD47" s="892"/>
      <c r="AE47" s="892"/>
      <c r="AF47" s="892"/>
      <c r="AG47" s="892"/>
      <c r="AH47" s="892"/>
    </row>
    <row r="48" spans="1:34" ht="15.75" customHeight="1">
      <c r="A48" s="892"/>
      <c r="B48" s="892"/>
      <c r="C48" s="892"/>
      <c r="D48" s="892"/>
      <c r="E48" s="892"/>
      <c r="F48" s="892"/>
      <c r="G48" s="892"/>
      <c r="H48" s="892"/>
      <c r="I48" s="892"/>
      <c r="J48" s="892"/>
      <c r="K48" s="892"/>
      <c r="L48" s="892"/>
      <c r="M48" s="892"/>
      <c r="N48" s="892"/>
      <c r="O48" s="892"/>
      <c r="P48" s="892"/>
      <c r="Q48" s="892"/>
      <c r="R48" s="892"/>
      <c r="S48" s="892"/>
      <c r="T48" s="892"/>
      <c r="U48" s="892"/>
      <c r="V48" s="892"/>
      <c r="W48" s="892"/>
      <c r="X48" s="892"/>
      <c r="Y48" s="892"/>
      <c r="Z48" s="892"/>
      <c r="AA48" s="892"/>
      <c r="AB48" s="892"/>
      <c r="AC48" s="892"/>
      <c r="AD48" s="892"/>
      <c r="AE48" s="892"/>
      <c r="AF48" s="892"/>
      <c r="AG48" s="892"/>
      <c r="AH48" s="892"/>
    </row>
    <row r="49" spans="1:34" ht="15.75" customHeight="1">
      <c r="A49" s="892"/>
      <c r="B49" s="892"/>
      <c r="C49" s="892"/>
      <c r="D49" s="892"/>
      <c r="E49" s="892"/>
      <c r="F49" s="892"/>
      <c r="G49" s="892"/>
      <c r="H49" s="892"/>
      <c r="I49" s="892"/>
      <c r="J49" s="892"/>
      <c r="K49" s="892"/>
      <c r="L49" s="892"/>
      <c r="M49" s="892"/>
      <c r="N49" s="892"/>
      <c r="O49" s="892"/>
      <c r="P49" s="892"/>
      <c r="Q49" s="892"/>
      <c r="R49" s="892"/>
      <c r="S49" s="892"/>
      <c r="T49" s="892"/>
      <c r="U49" s="892"/>
      <c r="V49" s="892"/>
      <c r="W49" s="892"/>
      <c r="X49" s="892"/>
      <c r="Y49" s="892"/>
      <c r="Z49" s="892"/>
      <c r="AA49" s="892"/>
      <c r="AB49" s="892"/>
      <c r="AC49" s="892"/>
      <c r="AD49" s="892"/>
      <c r="AE49" s="892"/>
      <c r="AF49" s="892"/>
      <c r="AG49" s="892"/>
      <c r="AH49" s="892"/>
    </row>
    <row r="50" spans="1:34" ht="15.75" customHeight="1">
      <c r="A50" s="892"/>
      <c r="B50" s="892"/>
      <c r="C50" s="892"/>
      <c r="D50" s="892"/>
      <c r="E50" s="892"/>
      <c r="F50" s="892"/>
      <c r="G50" s="892"/>
      <c r="H50" s="892"/>
      <c r="I50" s="892"/>
      <c r="J50" s="892"/>
      <c r="K50" s="892"/>
      <c r="L50" s="892"/>
      <c r="M50" s="892"/>
      <c r="N50" s="892"/>
      <c r="O50" s="892"/>
      <c r="P50" s="892"/>
      <c r="Q50" s="892"/>
      <c r="R50" s="892"/>
      <c r="S50" s="892"/>
      <c r="T50" s="892"/>
      <c r="U50" s="892"/>
      <c r="V50" s="892"/>
      <c r="W50" s="892"/>
      <c r="X50" s="892"/>
      <c r="Y50" s="892"/>
      <c r="Z50" s="892"/>
      <c r="AA50" s="892"/>
      <c r="AB50" s="892"/>
      <c r="AC50" s="892"/>
      <c r="AD50" s="892"/>
      <c r="AE50" s="892"/>
      <c r="AF50" s="892"/>
      <c r="AG50" s="892"/>
      <c r="AH50" s="892"/>
    </row>
    <row r="51" spans="1:34" ht="15.75" customHeight="1">
      <c r="A51" s="892"/>
      <c r="B51" s="892"/>
      <c r="C51" s="892"/>
      <c r="D51" s="892"/>
      <c r="E51" s="892"/>
      <c r="F51" s="892"/>
      <c r="G51" s="892"/>
      <c r="H51" s="892"/>
      <c r="I51" s="892"/>
      <c r="J51" s="892"/>
      <c r="K51" s="892"/>
      <c r="L51" s="892"/>
      <c r="M51" s="892"/>
      <c r="N51" s="892"/>
      <c r="O51" s="892"/>
      <c r="P51" s="892"/>
      <c r="Q51" s="892"/>
      <c r="R51" s="892"/>
      <c r="S51" s="892"/>
      <c r="T51" s="892"/>
      <c r="U51" s="892"/>
      <c r="V51" s="892"/>
      <c r="W51" s="892"/>
      <c r="X51" s="892"/>
      <c r="Y51" s="892"/>
      <c r="Z51" s="892"/>
      <c r="AA51" s="892"/>
      <c r="AB51" s="892"/>
      <c r="AC51" s="892"/>
      <c r="AD51" s="892"/>
      <c r="AE51" s="892"/>
      <c r="AF51" s="892"/>
      <c r="AG51" s="892"/>
      <c r="AH51" s="892"/>
    </row>
    <row r="52" spans="1:34" ht="15.75" customHeight="1">
      <c r="A52" s="892"/>
      <c r="B52" s="892"/>
      <c r="C52" s="892"/>
      <c r="D52" s="892"/>
      <c r="E52" s="892"/>
      <c r="F52" s="892"/>
      <c r="G52" s="892"/>
      <c r="H52" s="892"/>
      <c r="I52" s="892"/>
      <c r="J52" s="892"/>
      <c r="K52" s="892"/>
      <c r="L52" s="892"/>
      <c r="M52" s="892"/>
      <c r="N52" s="892"/>
      <c r="O52" s="892"/>
      <c r="P52" s="892"/>
      <c r="Q52" s="892"/>
      <c r="R52" s="892"/>
      <c r="S52" s="892"/>
      <c r="T52" s="892"/>
      <c r="U52" s="892"/>
      <c r="V52" s="892"/>
      <c r="W52" s="892"/>
      <c r="X52" s="892"/>
      <c r="Y52" s="892"/>
      <c r="Z52" s="892"/>
      <c r="AA52" s="892"/>
      <c r="AB52" s="892"/>
      <c r="AC52" s="892"/>
      <c r="AD52" s="892"/>
      <c r="AE52" s="892"/>
      <c r="AF52" s="892"/>
      <c r="AG52" s="892"/>
      <c r="AH52" s="892"/>
    </row>
    <row r="53" spans="1:34" ht="15.75" customHeight="1">
      <c r="A53" s="892"/>
      <c r="B53" s="892"/>
      <c r="C53" s="892"/>
      <c r="D53" s="892"/>
      <c r="E53" s="892"/>
      <c r="F53" s="892"/>
      <c r="G53" s="892"/>
      <c r="H53" s="892"/>
      <c r="I53" s="892"/>
      <c r="J53" s="892"/>
      <c r="K53" s="892"/>
      <c r="L53" s="892"/>
      <c r="M53" s="892"/>
      <c r="N53" s="892"/>
      <c r="O53" s="892"/>
      <c r="P53" s="892"/>
      <c r="Q53" s="892"/>
      <c r="R53" s="892"/>
      <c r="S53" s="892"/>
      <c r="T53" s="892"/>
      <c r="U53" s="892"/>
      <c r="V53" s="892"/>
      <c r="W53" s="892"/>
      <c r="X53" s="892"/>
      <c r="Y53" s="892"/>
      <c r="Z53" s="892"/>
      <c r="AA53" s="892"/>
      <c r="AB53" s="892"/>
      <c r="AC53" s="892"/>
      <c r="AD53" s="892"/>
      <c r="AE53" s="892"/>
      <c r="AF53" s="892"/>
      <c r="AG53" s="892"/>
      <c r="AH53" s="892"/>
    </row>
    <row r="54" spans="1:34" ht="15.75" customHeight="1">
      <c r="A54" s="892"/>
      <c r="B54" s="892"/>
      <c r="C54" s="892"/>
      <c r="D54" s="892"/>
      <c r="E54" s="892"/>
      <c r="F54" s="892"/>
      <c r="G54" s="892"/>
      <c r="H54" s="892"/>
      <c r="I54" s="892"/>
      <c r="J54" s="892"/>
      <c r="K54" s="892"/>
      <c r="L54" s="892"/>
      <c r="M54" s="892"/>
      <c r="N54" s="892"/>
      <c r="O54" s="892"/>
      <c r="P54" s="892"/>
      <c r="Q54" s="892"/>
      <c r="R54" s="892"/>
      <c r="S54" s="892"/>
      <c r="T54" s="892"/>
      <c r="U54" s="892"/>
      <c r="V54" s="892"/>
      <c r="W54" s="892"/>
      <c r="X54" s="892"/>
      <c r="Y54" s="892"/>
      <c r="Z54" s="892"/>
      <c r="AA54" s="892"/>
      <c r="AB54" s="892"/>
      <c r="AC54" s="892"/>
      <c r="AD54" s="892"/>
      <c r="AE54" s="892"/>
      <c r="AF54" s="892"/>
      <c r="AG54" s="892"/>
      <c r="AH54" s="892"/>
    </row>
    <row r="55" spans="1:34" ht="15.75" customHeight="1">
      <c r="A55" s="892"/>
      <c r="B55" s="892"/>
      <c r="C55" s="892"/>
      <c r="D55" s="892"/>
      <c r="E55" s="892"/>
      <c r="F55" s="892"/>
      <c r="G55" s="892"/>
      <c r="H55" s="892"/>
      <c r="I55" s="892"/>
      <c r="J55" s="892"/>
      <c r="K55" s="892"/>
      <c r="L55" s="892"/>
      <c r="M55" s="892"/>
      <c r="N55" s="892"/>
      <c r="O55" s="892"/>
      <c r="P55" s="892"/>
      <c r="Q55" s="892"/>
      <c r="R55" s="892"/>
      <c r="S55" s="892"/>
      <c r="T55" s="892"/>
      <c r="U55" s="892"/>
      <c r="V55" s="892"/>
      <c r="W55" s="892"/>
      <c r="X55" s="892"/>
      <c r="Y55" s="892"/>
      <c r="Z55" s="892"/>
      <c r="AA55" s="892"/>
      <c r="AB55" s="892"/>
      <c r="AC55" s="892"/>
      <c r="AD55" s="892"/>
      <c r="AE55" s="892"/>
      <c r="AF55" s="892"/>
      <c r="AG55" s="892"/>
      <c r="AH55" s="892"/>
    </row>
    <row r="56" spans="1:34" ht="15.75" customHeight="1">
      <c r="A56" s="892"/>
      <c r="B56" s="892"/>
      <c r="C56" s="892"/>
      <c r="D56" s="892"/>
      <c r="E56" s="892"/>
      <c r="F56" s="892"/>
      <c r="G56" s="892"/>
      <c r="H56" s="892"/>
      <c r="I56" s="892"/>
      <c r="J56" s="892"/>
      <c r="K56" s="892"/>
      <c r="L56" s="892"/>
      <c r="M56" s="892"/>
      <c r="N56" s="892"/>
      <c r="O56" s="892"/>
      <c r="P56" s="892"/>
      <c r="Q56" s="892"/>
      <c r="R56" s="892"/>
      <c r="S56" s="892"/>
      <c r="T56" s="892"/>
      <c r="U56" s="892"/>
      <c r="V56" s="892"/>
      <c r="W56" s="892"/>
      <c r="X56" s="892"/>
      <c r="Y56" s="892"/>
      <c r="Z56" s="892"/>
      <c r="AA56" s="892"/>
      <c r="AB56" s="892"/>
      <c r="AC56" s="892"/>
      <c r="AD56" s="892"/>
      <c r="AE56" s="892"/>
      <c r="AF56" s="892"/>
      <c r="AG56" s="892"/>
      <c r="AH56" s="892"/>
    </row>
    <row r="57" spans="1:34" ht="15.75" customHeight="1">
      <c r="A57" s="892"/>
      <c r="B57" s="892"/>
      <c r="C57" s="892"/>
      <c r="D57" s="892"/>
      <c r="E57" s="892"/>
      <c r="F57" s="892"/>
      <c r="G57" s="892"/>
      <c r="H57" s="892"/>
      <c r="I57" s="892"/>
      <c r="J57" s="892"/>
      <c r="K57" s="892"/>
      <c r="L57" s="892"/>
      <c r="M57" s="892"/>
      <c r="N57" s="892"/>
      <c r="O57" s="892"/>
      <c r="P57" s="892"/>
      <c r="Q57" s="892"/>
      <c r="R57" s="892"/>
      <c r="S57" s="892"/>
      <c r="T57" s="892"/>
      <c r="U57" s="892"/>
      <c r="V57" s="892"/>
      <c r="W57" s="892"/>
      <c r="X57" s="892"/>
      <c r="Y57" s="892"/>
      <c r="Z57" s="892"/>
      <c r="AA57" s="892"/>
      <c r="AB57" s="892"/>
      <c r="AC57" s="892"/>
      <c r="AD57" s="892"/>
      <c r="AE57" s="892"/>
      <c r="AF57" s="892"/>
      <c r="AG57" s="892"/>
      <c r="AH57" s="892"/>
    </row>
    <row r="58" spans="1:34" ht="15.75" customHeight="1">
      <c r="A58" s="892"/>
      <c r="B58" s="892"/>
      <c r="C58" s="892"/>
      <c r="D58" s="892"/>
      <c r="E58" s="892"/>
      <c r="F58" s="892"/>
      <c r="G58" s="892"/>
      <c r="H58" s="892"/>
      <c r="I58" s="892"/>
      <c r="J58" s="892"/>
      <c r="K58" s="892"/>
      <c r="L58" s="892"/>
      <c r="M58" s="892"/>
      <c r="N58" s="892"/>
      <c r="O58" s="892"/>
      <c r="P58" s="892"/>
      <c r="Q58" s="892"/>
      <c r="R58" s="892"/>
      <c r="S58" s="892"/>
      <c r="T58" s="892"/>
      <c r="U58" s="892"/>
      <c r="V58" s="892"/>
      <c r="W58" s="892"/>
      <c r="X58" s="892"/>
      <c r="Y58" s="892"/>
      <c r="Z58" s="892"/>
      <c r="AA58" s="892"/>
      <c r="AB58" s="892"/>
      <c r="AC58" s="892"/>
      <c r="AD58" s="892"/>
      <c r="AE58" s="892"/>
      <c r="AF58" s="892"/>
      <c r="AG58" s="892"/>
      <c r="AH58" s="892"/>
    </row>
    <row r="59" spans="1:34" ht="15.75" customHeight="1">
      <c r="A59" s="892"/>
      <c r="B59" s="892"/>
      <c r="C59" s="892"/>
      <c r="D59" s="892"/>
      <c r="E59" s="892"/>
      <c r="F59" s="892"/>
      <c r="G59" s="892"/>
      <c r="H59" s="892"/>
      <c r="I59" s="892"/>
      <c r="J59" s="892"/>
      <c r="K59" s="892"/>
      <c r="L59" s="892"/>
      <c r="M59" s="892"/>
      <c r="N59" s="892"/>
      <c r="O59" s="892"/>
      <c r="P59" s="892"/>
      <c r="Q59" s="892"/>
      <c r="R59" s="892"/>
      <c r="S59" s="892"/>
      <c r="T59" s="892"/>
      <c r="U59" s="892"/>
      <c r="V59" s="892"/>
      <c r="W59" s="892"/>
      <c r="X59" s="892"/>
      <c r="Y59" s="892"/>
      <c r="Z59" s="892"/>
      <c r="AA59" s="892"/>
      <c r="AB59" s="892"/>
      <c r="AC59" s="892"/>
      <c r="AD59" s="892"/>
      <c r="AE59" s="892"/>
      <c r="AF59" s="892"/>
      <c r="AG59" s="892"/>
      <c r="AH59" s="892"/>
    </row>
    <row r="60" spans="1:34" ht="15.75" customHeight="1">
      <c r="A60" s="892"/>
      <c r="B60" s="892"/>
      <c r="C60" s="892"/>
      <c r="D60" s="892"/>
      <c r="E60" s="892"/>
      <c r="F60" s="892"/>
      <c r="G60" s="892"/>
      <c r="H60" s="892"/>
      <c r="I60" s="892"/>
      <c r="J60" s="892"/>
      <c r="K60" s="892"/>
      <c r="L60" s="892"/>
      <c r="M60" s="892"/>
      <c r="N60" s="892"/>
      <c r="O60" s="892"/>
      <c r="P60" s="892"/>
      <c r="Q60" s="892"/>
      <c r="R60" s="892"/>
      <c r="S60" s="892"/>
      <c r="T60" s="892"/>
      <c r="U60" s="892"/>
      <c r="V60" s="892"/>
      <c r="W60" s="892"/>
      <c r="X60" s="892"/>
      <c r="Y60" s="892"/>
      <c r="Z60" s="892"/>
      <c r="AA60" s="892"/>
      <c r="AB60" s="892"/>
      <c r="AC60" s="892"/>
      <c r="AD60" s="892"/>
      <c r="AE60" s="892"/>
      <c r="AF60" s="892"/>
      <c r="AG60" s="892"/>
      <c r="AH60" s="892"/>
    </row>
    <row r="61" spans="1:34" ht="15.75" customHeight="1">
      <c r="A61" s="892"/>
      <c r="B61" s="892"/>
      <c r="C61" s="892"/>
      <c r="D61" s="892"/>
      <c r="E61" s="892"/>
      <c r="F61" s="892"/>
      <c r="G61" s="892"/>
      <c r="H61" s="892"/>
      <c r="I61" s="892"/>
      <c r="J61" s="892"/>
      <c r="K61" s="892"/>
      <c r="L61" s="892"/>
      <c r="M61" s="892"/>
      <c r="N61" s="892"/>
      <c r="O61" s="892"/>
      <c r="P61" s="892"/>
      <c r="Q61" s="892"/>
      <c r="R61" s="892"/>
      <c r="S61" s="892"/>
      <c r="T61" s="892"/>
      <c r="U61" s="892"/>
      <c r="V61" s="892"/>
      <c r="W61" s="892"/>
      <c r="X61" s="892"/>
      <c r="Y61" s="892"/>
      <c r="Z61" s="892"/>
      <c r="AA61" s="892"/>
      <c r="AB61" s="892"/>
      <c r="AC61" s="892"/>
      <c r="AD61" s="892"/>
      <c r="AE61" s="892"/>
      <c r="AF61" s="892"/>
      <c r="AG61" s="892"/>
      <c r="AH61" s="892"/>
    </row>
    <row r="62" spans="1:34" ht="15.75" customHeight="1">
      <c r="A62" s="892"/>
      <c r="B62" s="892"/>
      <c r="C62" s="892"/>
      <c r="D62" s="892"/>
      <c r="E62" s="892"/>
      <c r="F62" s="892"/>
      <c r="G62" s="892"/>
      <c r="H62" s="892"/>
      <c r="I62" s="892"/>
      <c r="J62" s="892"/>
      <c r="K62" s="892"/>
      <c r="L62" s="892"/>
      <c r="M62" s="892"/>
      <c r="N62" s="892"/>
      <c r="O62" s="892"/>
      <c r="P62" s="892"/>
      <c r="Q62" s="892"/>
      <c r="R62" s="892"/>
      <c r="S62" s="892"/>
      <c r="T62" s="892"/>
      <c r="U62" s="892"/>
      <c r="V62" s="892"/>
      <c r="W62" s="892"/>
      <c r="X62" s="892"/>
      <c r="Y62" s="892"/>
      <c r="Z62" s="892"/>
      <c r="AA62" s="892"/>
      <c r="AB62" s="892"/>
      <c r="AC62" s="892"/>
      <c r="AD62" s="892"/>
      <c r="AE62" s="892"/>
      <c r="AF62" s="892"/>
      <c r="AG62" s="892"/>
      <c r="AH62" s="892"/>
    </row>
    <row r="63" spans="1:34" ht="15.75" customHeight="1">
      <c r="A63" s="892"/>
      <c r="B63" s="892"/>
      <c r="C63" s="892"/>
      <c r="D63" s="892"/>
      <c r="E63" s="892"/>
      <c r="F63" s="892"/>
      <c r="G63" s="892"/>
      <c r="H63" s="892"/>
      <c r="I63" s="892"/>
      <c r="J63" s="892"/>
      <c r="K63" s="892"/>
      <c r="L63" s="892"/>
      <c r="M63" s="892"/>
      <c r="N63" s="892"/>
      <c r="O63" s="892"/>
      <c r="P63" s="892"/>
      <c r="Q63" s="892"/>
      <c r="R63" s="892"/>
      <c r="S63" s="892"/>
      <c r="T63" s="892"/>
      <c r="U63" s="892"/>
      <c r="V63" s="892"/>
      <c r="W63" s="892"/>
      <c r="X63" s="892"/>
      <c r="Y63" s="892"/>
      <c r="Z63" s="892"/>
      <c r="AA63" s="892"/>
      <c r="AB63" s="892"/>
      <c r="AC63" s="892"/>
      <c r="AD63" s="892"/>
      <c r="AE63" s="892"/>
      <c r="AF63" s="892"/>
      <c r="AG63" s="892"/>
      <c r="AH63" s="892"/>
    </row>
    <row r="64" spans="1:34" ht="15.75" customHeight="1">
      <c r="A64" s="892"/>
      <c r="B64" s="892"/>
      <c r="C64" s="892"/>
      <c r="D64" s="892"/>
      <c r="E64" s="892"/>
      <c r="F64" s="892"/>
      <c r="G64" s="892"/>
      <c r="H64" s="892"/>
      <c r="I64" s="892"/>
      <c r="J64" s="892"/>
      <c r="K64" s="892"/>
      <c r="L64" s="892"/>
      <c r="M64" s="892"/>
      <c r="N64" s="892"/>
      <c r="O64" s="892"/>
      <c r="P64" s="892"/>
      <c r="Q64" s="892"/>
      <c r="R64" s="892"/>
      <c r="S64" s="892"/>
      <c r="T64" s="892"/>
      <c r="U64" s="892"/>
      <c r="V64" s="892"/>
      <c r="W64" s="892"/>
      <c r="X64" s="892"/>
      <c r="Y64" s="892"/>
      <c r="Z64" s="892"/>
      <c r="AA64" s="892"/>
      <c r="AB64" s="892"/>
      <c r="AC64" s="892"/>
      <c r="AD64" s="892"/>
      <c r="AE64" s="892"/>
      <c r="AF64" s="892"/>
      <c r="AG64" s="892"/>
      <c r="AH64" s="892"/>
    </row>
    <row r="65" spans="1:34" ht="15.75" customHeight="1">
      <c r="A65" s="892"/>
      <c r="B65" s="892"/>
      <c r="C65" s="892"/>
      <c r="D65" s="892"/>
      <c r="E65" s="892"/>
      <c r="F65" s="892"/>
      <c r="G65" s="892"/>
      <c r="H65" s="892"/>
      <c r="I65" s="892"/>
      <c r="J65" s="892"/>
      <c r="K65" s="892"/>
      <c r="L65" s="892"/>
      <c r="M65" s="892"/>
      <c r="N65" s="892"/>
      <c r="O65" s="892"/>
      <c r="P65" s="892"/>
      <c r="Q65" s="892"/>
      <c r="R65" s="892"/>
      <c r="S65" s="892"/>
      <c r="T65" s="892"/>
      <c r="U65" s="892"/>
      <c r="V65" s="892"/>
      <c r="W65" s="892"/>
      <c r="X65" s="892"/>
      <c r="Y65" s="892"/>
      <c r="Z65" s="892"/>
      <c r="AA65" s="892"/>
      <c r="AB65" s="892"/>
      <c r="AC65" s="892"/>
      <c r="AD65" s="892"/>
      <c r="AE65" s="892"/>
      <c r="AF65" s="892"/>
      <c r="AG65" s="892"/>
      <c r="AH65" s="892"/>
    </row>
    <row r="66" spans="1:34" ht="15.75" customHeight="1">
      <c r="A66" s="892"/>
      <c r="B66" s="892"/>
      <c r="C66" s="892"/>
      <c r="D66" s="892"/>
      <c r="E66" s="892"/>
      <c r="F66" s="892"/>
      <c r="G66" s="892"/>
      <c r="H66" s="892"/>
      <c r="I66" s="892"/>
      <c r="J66" s="892"/>
      <c r="K66" s="892"/>
      <c r="L66" s="892"/>
      <c r="M66" s="892"/>
      <c r="N66" s="892"/>
      <c r="O66" s="892"/>
      <c r="P66" s="892"/>
      <c r="Q66" s="892"/>
      <c r="R66" s="892"/>
      <c r="S66" s="892"/>
      <c r="T66" s="892"/>
      <c r="U66" s="892"/>
      <c r="V66" s="892"/>
      <c r="W66" s="892"/>
      <c r="X66" s="892"/>
      <c r="Y66" s="892"/>
      <c r="Z66" s="892"/>
      <c r="AA66" s="892"/>
      <c r="AB66" s="892"/>
      <c r="AC66" s="892"/>
      <c r="AD66" s="892"/>
      <c r="AE66" s="892"/>
      <c r="AF66" s="892"/>
      <c r="AG66" s="892"/>
      <c r="AH66" s="892"/>
    </row>
    <row r="67" spans="1:34" ht="15.75" customHeight="1">
      <c r="A67" s="892"/>
      <c r="B67" s="892"/>
      <c r="C67" s="892"/>
      <c r="D67" s="892"/>
      <c r="E67" s="892"/>
      <c r="F67" s="892"/>
      <c r="G67" s="892"/>
      <c r="H67" s="892"/>
      <c r="I67" s="892"/>
      <c r="J67" s="892"/>
      <c r="K67" s="892"/>
      <c r="L67" s="892"/>
      <c r="M67" s="892"/>
      <c r="N67" s="892"/>
      <c r="O67" s="892"/>
      <c r="P67" s="892"/>
      <c r="Q67" s="892"/>
      <c r="R67" s="892"/>
      <c r="S67" s="892"/>
      <c r="T67" s="892"/>
      <c r="U67" s="892"/>
      <c r="V67" s="892"/>
      <c r="W67" s="892"/>
      <c r="X67" s="892"/>
      <c r="Y67" s="892"/>
      <c r="Z67" s="892"/>
      <c r="AA67" s="892"/>
      <c r="AB67" s="892"/>
      <c r="AC67" s="892"/>
      <c r="AD67" s="892"/>
      <c r="AE67" s="892"/>
      <c r="AF67" s="892"/>
      <c r="AG67" s="892"/>
      <c r="AH67" s="892"/>
    </row>
    <row r="68" spans="1:34" ht="15.75" customHeight="1">
      <c r="A68" s="892"/>
      <c r="B68" s="892"/>
      <c r="C68" s="892"/>
      <c r="D68" s="892"/>
      <c r="E68" s="892"/>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row>
    <row r="69" spans="1:34" ht="15.75" customHeight="1">
      <c r="A69" s="892"/>
      <c r="B69" s="892"/>
      <c r="C69" s="892"/>
      <c r="D69" s="892"/>
      <c r="E69" s="892"/>
      <c r="F69" s="892"/>
      <c r="G69" s="892"/>
      <c r="H69" s="892"/>
      <c r="I69" s="892"/>
      <c r="J69" s="892"/>
      <c r="K69" s="892"/>
      <c r="L69" s="892"/>
      <c r="M69" s="892"/>
      <c r="N69" s="892"/>
      <c r="O69" s="892"/>
      <c r="P69" s="892"/>
      <c r="Q69" s="892"/>
      <c r="R69" s="892"/>
      <c r="S69" s="892"/>
      <c r="T69" s="892"/>
      <c r="U69" s="892"/>
      <c r="V69" s="892"/>
      <c r="W69" s="892"/>
      <c r="X69" s="892"/>
      <c r="Y69" s="892"/>
      <c r="Z69" s="892"/>
      <c r="AA69" s="892"/>
      <c r="AB69" s="892"/>
      <c r="AC69" s="892"/>
      <c r="AD69" s="892"/>
      <c r="AE69" s="892"/>
      <c r="AF69" s="892"/>
      <c r="AG69" s="892"/>
      <c r="AH69" s="892"/>
    </row>
    <row r="70" spans="1:34" ht="15.75" customHeight="1">
      <c r="A70" s="892"/>
      <c r="B70" s="892"/>
      <c r="C70" s="892"/>
      <c r="D70" s="892"/>
      <c r="E70" s="892"/>
      <c r="F70" s="892"/>
      <c r="G70" s="892"/>
      <c r="H70" s="892"/>
      <c r="I70" s="892"/>
      <c r="J70" s="892"/>
      <c r="K70" s="892"/>
      <c r="L70" s="892"/>
      <c r="M70" s="892"/>
      <c r="N70" s="892"/>
      <c r="O70" s="892"/>
      <c r="P70" s="892"/>
      <c r="Q70" s="892"/>
      <c r="R70" s="892"/>
      <c r="S70" s="892"/>
      <c r="T70" s="892"/>
      <c r="U70" s="892"/>
      <c r="V70" s="892"/>
      <c r="W70" s="892"/>
      <c r="X70" s="892"/>
      <c r="Y70" s="892"/>
      <c r="Z70" s="892"/>
      <c r="AA70" s="892"/>
      <c r="AB70" s="892"/>
      <c r="AC70" s="892"/>
      <c r="AD70" s="892"/>
      <c r="AE70" s="892"/>
      <c r="AF70" s="892"/>
      <c r="AG70" s="892"/>
      <c r="AH70" s="892"/>
    </row>
    <row r="71" spans="1:34" ht="15.75" customHeight="1">
      <c r="A71" s="892"/>
      <c r="B71" s="892"/>
      <c r="C71" s="892"/>
      <c r="D71" s="892"/>
      <c r="E71" s="892"/>
      <c r="F71" s="892"/>
      <c r="G71" s="892"/>
      <c r="H71" s="892"/>
      <c r="I71" s="892"/>
      <c r="J71" s="892"/>
      <c r="K71" s="892"/>
      <c r="L71" s="892"/>
      <c r="M71" s="892"/>
      <c r="N71" s="892"/>
      <c r="O71" s="892"/>
      <c r="P71" s="892"/>
      <c r="Q71" s="892"/>
      <c r="R71" s="892"/>
      <c r="S71" s="892"/>
      <c r="T71" s="892"/>
      <c r="U71" s="892"/>
      <c r="V71" s="892"/>
      <c r="W71" s="892"/>
      <c r="X71" s="892"/>
      <c r="Y71" s="892"/>
      <c r="Z71" s="892"/>
      <c r="AA71" s="892"/>
      <c r="AB71" s="892"/>
      <c r="AC71" s="892"/>
      <c r="AD71" s="892"/>
      <c r="AE71" s="892"/>
      <c r="AF71" s="892"/>
      <c r="AG71" s="892"/>
      <c r="AH71" s="892"/>
    </row>
    <row r="72" spans="1:34" ht="15.75" customHeight="1">
      <c r="A72" s="892"/>
      <c r="B72" s="892"/>
      <c r="C72" s="892"/>
      <c r="D72" s="892"/>
      <c r="E72" s="892"/>
      <c r="F72" s="892"/>
      <c r="G72" s="892"/>
      <c r="H72" s="892"/>
      <c r="I72" s="892"/>
      <c r="J72" s="892"/>
      <c r="K72" s="892"/>
      <c r="L72" s="892"/>
      <c r="M72" s="892"/>
      <c r="N72" s="892"/>
      <c r="O72" s="892"/>
      <c r="P72" s="892"/>
      <c r="Q72" s="892"/>
      <c r="R72" s="892"/>
      <c r="S72" s="892"/>
      <c r="T72" s="892"/>
      <c r="U72" s="892"/>
      <c r="V72" s="892"/>
      <c r="W72" s="892"/>
      <c r="X72" s="892"/>
      <c r="Y72" s="892"/>
      <c r="Z72" s="892"/>
      <c r="AA72" s="892"/>
      <c r="AB72" s="892"/>
      <c r="AC72" s="892"/>
      <c r="AD72" s="892"/>
      <c r="AE72" s="892"/>
      <c r="AF72" s="892"/>
      <c r="AG72" s="892"/>
      <c r="AH72" s="892"/>
    </row>
    <row r="73" spans="1:34" ht="15.75" customHeight="1">
      <c r="A73" s="892"/>
      <c r="B73" s="892"/>
      <c r="C73" s="892"/>
      <c r="D73" s="892"/>
      <c r="E73" s="892"/>
      <c r="F73" s="892"/>
      <c r="G73" s="892"/>
      <c r="H73" s="892"/>
      <c r="I73" s="892"/>
      <c r="J73" s="892"/>
      <c r="K73" s="892"/>
      <c r="L73" s="892"/>
      <c r="M73" s="892"/>
      <c r="N73" s="892"/>
      <c r="O73" s="892"/>
      <c r="P73" s="892"/>
      <c r="Q73" s="892"/>
      <c r="R73" s="892"/>
      <c r="S73" s="892"/>
      <c r="T73" s="892"/>
      <c r="U73" s="892"/>
      <c r="V73" s="892"/>
      <c r="W73" s="892"/>
      <c r="X73" s="892"/>
      <c r="Y73" s="892"/>
      <c r="Z73" s="892"/>
      <c r="AA73" s="892"/>
      <c r="AB73" s="892"/>
      <c r="AC73" s="892"/>
      <c r="AD73" s="892"/>
      <c r="AE73" s="892"/>
      <c r="AF73" s="892"/>
      <c r="AG73" s="892"/>
      <c r="AH73" s="892"/>
    </row>
    <row r="74" spans="1:34" ht="15.75" customHeight="1">
      <c r="A74" s="892"/>
      <c r="B74" s="892"/>
      <c r="C74" s="892"/>
      <c r="D74" s="892"/>
      <c r="E74" s="892"/>
      <c r="F74" s="892"/>
      <c r="G74" s="892"/>
      <c r="H74" s="892"/>
      <c r="I74" s="892"/>
      <c r="J74" s="892"/>
      <c r="K74" s="892"/>
      <c r="L74" s="892"/>
      <c r="M74" s="892"/>
      <c r="N74" s="892"/>
      <c r="O74" s="892"/>
      <c r="P74" s="892"/>
      <c r="Q74" s="892"/>
      <c r="R74" s="892"/>
      <c r="S74" s="892"/>
      <c r="T74" s="892"/>
      <c r="U74" s="892"/>
      <c r="V74" s="892"/>
      <c r="W74" s="892"/>
      <c r="X74" s="892"/>
      <c r="Y74" s="892"/>
      <c r="Z74" s="892"/>
      <c r="AA74" s="892"/>
      <c r="AB74" s="892"/>
      <c r="AC74" s="892"/>
      <c r="AD74" s="892"/>
      <c r="AE74" s="892"/>
      <c r="AF74" s="892"/>
      <c r="AG74" s="892"/>
      <c r="AH74" s="892"/>
    </row>
    <row r="75" spans="1:34" ht="15.75" customHeight="1">
      <c r="A75" s="892"/>
      <c r="B75" s="892"/>
      <c r="C75" s="892"/>
      <c r="D75" s="892"/>
      <c r="E75" s="892"/>
      <c r="F75" s="892"/>
      <c r="G75" s="892"/>
      <c r="H75" s="892"/>
      <c r="I75" s="892"/>
      <c r="J75" s="892"/>
      <c r="K75" s="892"/>
      <c r="L75" s="892"/>
      <c r="M75" s="892"/>
      <c r="N75" s="892"/>
      <c r="O75" s="892"/>
      <c r="P75" s="892"/>
      <c r="Q75" s="892"/>
      <c r="R75" s="892"/>
      <c r="S75" s="892"/>
      <c r="T75" s="892"/>
      <c r="U75" s="892"/>
      <c r="V75" s="892"/>
      <c r="W75" s="892"/>
      <c r="X75" s="892"/>
      <c r="Y75" s="892"/>
      <c r="Z75" s="892"/>
      <c r="AA75" s="892"/>
      <c r="AB75" s="892"/>
      <c r="AC75" s="892"/>
      <c r="AD75" s="892"/>
      <c r="AE75" s="892"/>
      <c r="AF75" s="892"/>
      <c r="AG75" s="892"/>
      <c r="AH75" s="892"/>
    </row>
    <row r="76" spans="1:34" ht="15.75" customHeight="1">
      <c r="A76" s="892"/>
      <c r="B76" s="892"/>
      <c r="C76" s="892"/>
      <c r="D76" s="892"/>
      <c r="E76" s="892"/>
      <c r="F76" s="892"/>
      <c r="G76" s="892"/>
      <c r="H76" s="892"/>
      <c r="I76" s="892"/>
      <c r="J76" s="892"/>
      <c r="K76" s="892"/>
      <c r="L76" s="892"/>
      <c r="M76" s="892"/>
      <c r="N76" s="892"/>
      <c r="O76" s="892"/>
      <c r="P76" s="892"/>
      <c r="Q76" s="892"/>
      <c r="R76" s="892"/>
      <c r="S76" s="892"/>
      <c r="T76" s="892"/>
      <c r="U76" s="892"/>
      <c r="V76" s="892"/>
      <c r="W76" s="892"/>
      <c r="X76" s="892"/>
      <c r="Y76" s="892"/>
      <c r="Z76" s="892"/>
      <c r="AA76" s="892"/>
      <c r="AB76" s="892"/>
      <c r="AC76" s="892"/>
      <c r="AD76" s="892"/>
      <c r="AE76" s="892"/>
      <c r="AF76" s="892"/>
      <c r="AG76" s="892"/>
      <c r="AH76" s="892"/>
    </row>
    <row r="77" spans="1:34" ht="15.75" customHeight="1">
      <c r="A77" s="892"/>
      <c r="B77" s="892"/>
      <c r="C77" s="892"/>
      <c r="D77" s="892"/>
      <c r="E77" s="892"/>
      <c r="F77" s="892"/>
      <c r="G77" s="892"/>
      <c r="H77" s="892"/>
      <c r="I77" s="892"/>
      <c r="J77" s="892"/>
      <c r="K77" s="892"/>
      <c r="L77" s="892"/>
      <c r="M77" s="892"/>
      <c r="N77" s="892"/>
      <c r="O77" s="892"/>
      <c r="P77" s="892"/>
      <c r="Q77" s="892"/>
      <c r="R77" s="892"/>
      <c r="S77" s="892"/>
      <c r="T77" s="892"/>
      <c r="U77" s="892"/>
      <c r="V77" s="892"/>
      <c r="W77" s="892"/>
      <c r="X77" s="892"/>
      <c r="Y77" s="892"/>
      <c r="Z77" s="892"/>
      <c r="AA77" s="892"/>
      <c r="AB77" s="892"/>
      <c r="AC77" s="892"/>
      <c r="AD77" s="892"/>
      <c r="AE77" s="892"/>
      <c r="AF77" s="892"/>
      <c r="AG77" s="892"/>
      <c r="AH77" s="892"/>
    </row>
    <row r="78" spans="1:34" ht="15.75" customHeight="1">
      <c r="A78" s="892"/>
      <c r="B78" s="892"/>
      <c r="C78" s="892"/>
      <c r="D78" s="892"/>
      <c r="E78" s="892"/>
      <c r="F78" s="892"/>
      <c r="G78" s="892"/>
      <c r="H78" s="892"/>
      <c r="I78" s="892"/>
      <c r="J78" s="892"/>
      <c r="K78" s="892"/>
      <c r="L78" s="892"/>
      <c r="M78" s="892"/>
      <c r="N78" s="892"/>
      <c r="O78" s="892"/>
      <c r="P78" s="892"/>
      <c r="Q78" s="892"/>
      <c r="R78" s="892"/>
      <c r="S78" s="892"/>
      <c r="T78" s="892"/>
      <c r="U78" s="892"/>
      <c r="V78" s="892"/>
      <c r="W78" s="892"/>
      <c r="X78" s="892"/>
      <c r="Y78" s="892"/>
      <c r="Z78" s="892"/>
      <c r="AA78" s="892"/>
      <c r="AB78" s="892"/>
      <c r="AC78" s="892"/>
      <c r="AD78" s="892"/>
      <c r="AE78" s="892"/>
      <c r="AF78" s="892"/>
      <c r="AG78" s="892"/>
      <c r="AH78" s="892"/>
    </row>
    <row r="79" spans="1:34" ht="15.75" customHeight="1">
      <c r="A79" s="892"/>
      <c r="B79" s="892"/>
      <c r="C79" s="892"/>
      <c r="D79" s="892"/>
      <c r="E79" s="892"/>
      <c r="F79" s="892"/>
      <c r="G79" s="892"/>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row>
    <row r="80" spans="1:34" ht="15.75" customHeight="1">
      <c r="A80" s="892"/>
      <c r="B80" s="892"/>
      <c r="C80" s="892"/>
      <c r="D80" s="892"/>
      <c r="E80" s="892"/>
      <c r="F80" s="892"/>
      <c r="G80" s="892"/>
      <c r="H80" s="892"/>
      <c r="I80" s="892"/>
      <c r="J80" s="892"/>
      <c r="K80" s="892"/>
      <c r="L80" s="892"/>
      <c r="M80" s="892"/>
      <c r="N80" s="892"/>
      <c r="O80" s="892"/>
      <c r="P80" s="892"/>
      <c r="Q80" s="892"/>
      <c r="R80" s="892"/>
      <c r="S80" s="892"/>
      <c r="T80" s="892"/>
      <c r="U80" s="892"/>
      <c r="V80" s="892"/>
      <c r="W80" s="892"/>
      <c r="X80" s="892"/>
      <c r="Y80" s="892"/>
      <c r="Z80" s="892"/>
      <c r="AA80" s="892"/>
      <c r="AB80" s="892"/>
      <c r="AC80" s="892"/>
      <c r="AD80" s="892"/>
      <c r="AE80" s="892"/>
      <c r="AF80" s="892"/>
      <c r="AG80" s="892"/>
      <c r="AH80" s="892"/>
    </row>
    <row r="81" spans="1:34" ht="15.75" customHeight="1">
      <c r="A81" s="892"/>
      <c r="B81" s="892"/>
      <c r="C81" s="892"/>
      <c r="D81" s="892"/>
      <c r="E81" s="892"/>
      <c r="F81" s="892"/>
      <c r="G81" s="892"/>
      <c r="H81" s="892"/>
      <c r="I81" s="892"/>
      <c r="J81" s="892"/>
      <c r="K81" s="892"/>
      <c r="L81" s="892"/>
      <c r="M81" s="892"/>
      <c r="N81" s="892"/>
      <c r="O81" s="892"/>
      <c r="P81" s="892"/>
      <c r="Q81" s="892"/>
      <c r="R81" s="892"/>
      <c r="S81" s="892"/>
      <c r="T81" s="892"/>
      <c r="U81" s="892"/>
      <c r="V81" s="892"/>
      <c r="W81" s="892"/>
      <c r="X81" s="892"/>
      <c r="Y81" s="892"/>
      <c r="Z81" s="892"/>
      <c r="AA81" s="892"/>
      <c r="AB81" s="892"/>
      <c r="AC81" s="892"/>
      <c r="AD81" s="892"/>
      <c r="AE81" s="892"/>
      <c r="AF81" s="892"/>
      <c r="AG81" s="892"/>
      <c r="AH81" s="892"/>
    </row>
    <row r="82" spans="1:34" ht="15.75" customHeight="1">
      <c r="A82" s="892"/>
      <c r="B82" s="892"/>
      <c r="C82" s="892"/>
      <c r="D82" s="892"/>
      <c r="E82" s="892"/>
      <c r="F82" s="892"/>
      <c r="G82" s="892"/>
      <c r="H82" s="892"/>
      <c r="I82" s="892"/>
      <c r="J82" s="892"/>
      <c r="K82" s="892"/>
      <c r="L82" s="892"/>
      <c r="M82" s="892"/>
      <c r="N82" s="892"/>
      <c r="O82" s="892"/>
      <c r="P82" s="892"/>
      <c r="Q82" s="892"/>
      <c r="R82" s="892"/>
      <c r="S82" s="892"/>
      <c r="T82" s="892"/>
      <c r="U82" s="892"/>
      <c r="V82" s="892"/>
      <c r="W82" s="892"/>
      <c r="X82" s="892"/>
      <c r="Y82" s="892"/>
      <c r="Z82" s="892"/>
      <c r="AA82" s="892"/>
      <c r="AB82" s="892"/>
      <c r="AC82" s="892"/>
      <c r="AD82" s="892"/>
      <c r="AE82" s="892"/>
      <c r="AF82" s="892"/>
      <c r="AG82" s="892"/>
      <c r="AH82" s="892"/>
    </row>
    <row r="83" spans="1:34" ht="15.75" customHeight="1">
      <c r="A83" s="892"/>
      <c r="B83" s="892"/>
      <c r="C83" s="892"/>
      <c r="D83" s="892"/>
      <c r="E83" s="892"/>
      <c r="F83" s="892"/>
      <c r="G83" s="892"/>
      <c r="H83" s="892"/>
      <c r="I83" s="892"/>
      <c r="J83" s="892"/>
      <c r="K83" s="892"/>
      <c r="L83" s="892"/>
      <c r="M83" s="892"/>
      <c r="N83" s="892"/>
      <c r="O83" s="892"/>
      <c r="P83" s="892"/>
      <c r="Q83" s="892"/>
      <c r="R83" s="892"/>
      <c r="S83" s="892"/>
      <c r="T83" s="892"/>
      <c r="U83" s="892"/>
      <c r="V83" s="892"/>
      <c r="W83" s="892"/>
      <c r="X83" s="892"/>
      <c r="Y83" s="892"/>
      <c r="Z83" s="892"/>
      <c r="AA83" s="892"/>
      <c r="AB83" s="892"/>
      <c r="AC83" s="892"/>
      <c r="AD83" s="892"/>
      <c r="AE83" s="892"/>
      <c r="AF83" s="892"/>
      <c r="AG83" s="892"/>
      <c r="AH83" s="892"/>
    </row>
    <row r="84" spans="1:34" ht="15.75" customHeight="1">
      <c r="A84" s="892"/>
      <c r="B84" s="892"/>
      <c r="C84" s="892"/>
      <c r="D84" s="892"/>
      <c r="E84" s="892"/>
      <c r="F84" s="892"/>
      <c r="G84" s="892"/>
      <c r="H84" s="892"/>
      <c r="I84" s="892"/>
      <c r="J84" s="892"/>
      <c r="K84" s="892"/>
      <c r="L84" s="892"/>
      <c r="M84" s="892"/>
      <c r="N84" s="892"/>
      <c r="O84" s="892"/>
      <c r="P84" s="892"/>
      <c r="Q84" s="892"/>
      <c r="R84" s="892"/>
      <c r="S84" s="892"/>
      <c r="T84" s="892"/>
      <c r="U84" s="892"/>
      <c r="V84" s="892"/>
      <c r="W84" s="892"/>
      <c r="X84" s="892"/>
      <c r="Y84" s="892"/>
      <c r="Z84" s="892"/>
      <c r="AA84" s="892"/>
      <c r="AB84" s="892"/>
      <c r="AC84" s="892"/>
      <c r="AD84" s="892"/>
      <c r="AE84" s="892"/>
      <c r="AF84" s="892"/>
      <c r="AG84" s="892"/>
      <c r="AH84" s="892"/>
    </row>
    <row r="85" spans="1:34" ht="15.75" customHeight="1">
      <c r="A85" s="892"/>
      <c r="B85" s="892"/>
      <c r="C85" s="892"/>
      <c r="D85" s="892"/>
      <c r="E85" s="892"/>
      <c r="F85" s="892"/>
      <c r="G85" s="892"/>
      <c r="H85" s="892"/>
      <c r="I85" s="892"/>
      <c r="J85" s="892"/>
      <c r="K85" s="892"/>
      <c r="L85" s="892"/>
      <c r="M85" s="892"/>
      <c r="N85" s="892"/>
      <c r="O85" s="892"/>
      <c r="P85" s="892"/>
      <c r="Q85" s="892"/>
      <c r="R85" s="892"/>
      <c r="S85" s="892"/>
      <c r="T85" s="892"/>
      <c r="U85" s="892"/>
      <c r="V85" s="892"/>
      <c r="W85" s="892"/>
      <c r="X85" s="892"/>
      <c r="Y85" s="892"/>
      <c r="Z85" s="892"/>
      <c r="AA85" s="892"/>
      <c r="AB85" s="892"/>
      <c r="AC85" s="892"/>
      <c r="AD85" s="892"/>
      <c r="AE85" s="892"/>
      <c r="AF85" s="892"/>
      <c r="AG85" s="892"/>
      <c r="AH85" s="892"/>
    </row>
    <row r="86" spans="1:34" ht="15.75" customHeight="1">
      <c r="A86" s="892"/>
      <c r="B86" s="892"/>
      <c r="C86" s="892"/>
      <c r="D86" s="892"/>
      <c r="E86" s="892"/>
      <c r="F86" s="892"/>
      <c r="G86" s="892"/>
      <c r="H86" s="892"/>
      <c r="I86" s="892"/>
      <c r="J86" s="892"/>
      <c r="K86" s="892"/>
      <c r="L86" s="892"/>
      <c r="M86" s="892"/>
      <c r="N86" s="892"/>
      <c r="O86" s="892"/>
      <c r="P86" s="892"/>
      <c r="Q86" s="892"/>
      <c r="R86" s="892"/>
      <c r="S86" s="892"/>
      <c r="T86" s="892"/>
      <c r="U86" s="892"/>
      <c r="V86" s="892"/>
      <c r="W86" s="892"/>
      <c r="X86" s="892"/>
      <c r="Y86" s="892"/>
      <c r="Z86" s="892"/>
      <c r="AA86" s="892"/>
      <c r="AB86" s="892"/>
      <c r="AC86" s="892"/>
      <c r="AD86" s="892"/>
      <c r="AE86" s="892"/>
      <c r="AF86" s="892"/>
      <c r="AG86" s="892"/>
      <c r="AH86" s="892"/>
    </row>
    <row r="87" spans="1:34" ht="15.75" customHeight="1">
      <c r="A87" s="892"/>
      <c r="B87" s="892"/>
      <c r="C87" s="892"/>
      <c r="D87" s="892"/>
      <c r="E87" s="892"/>
      <c r="F87" s="892"/>
      <c r="G87" s="892"/>
      <c r="H87" s="892"/>
      <c r="I87" s="892"/>
      <c r="J87" s="892"/>
      <c r="K87" s="892"/>
      <c r="L87" s="892"/>
      <c r="M87" s="892"/>
      <c r="N87" s="892"/>
      <c r="O87" s="892"/>
      <c r="P87" s="892"/>
      <c r="Q87" s="892"/>
      <c r="R87" s="892"/>
      <c r="S87" s="892"/>
      <c r="T87" s="892"/>
      <c r="U87" s="892"/>
      <c r="V87" s="892"/>
      <c r="W87" s="892"/>
      <c r="X87" s="892"/>
      <c r="Y87" s="892"/>
      <c r="Z87" s="892"/>
      <c r="AA87" s="892"/>
      <c r="AB87" s="892"/>
      <c r="AC87" s="892"/>
      <c r="AD87" s="892"/>
      <c r="AE87" s="892"/>
      <c r="AF87" s="892"/>
      <c r="AG87" s="892"/>
      <c r="AH87" s="892"/>
    </row>
    <row r="88" spans="1:34" ht="15.75" customHeight="1">
      <c r="A88" s="892"/>
      <c r="B88" s="892"/>
      <c r="C88" s="892"/>
      <c r="D88" s="892"/>
      <c r="E88" s="892"/>
      <c r="F88" s="892"/>
      <c r="G88" s="892"/>
      <c r="H88" s="892"/>
      <c r="I88" s="892"/>
      <c r="J88" s="892"/>
      <c r="K88" s="892"/>
      <c r="L88" s="892"/>
      <c r="M88" s="892"/>
      <c r="N88" s="892"/>
      <c r="O88" s="892"/>
      <c r="P88" s="892"/>
      <c r="Q88" s="892"/>
      <c r="R88" s="892"/>
      <c r="S88" s="892"/>
      <c r="T88" s="892"/>
      <c r="U88" s="892"/>
      <c r="V88" s="892"/>
      <c r="W88" s="892"/>
      <c r="X88" s="892"/>
      <c r="Y88" s="892"/>
      <c r="Z88" s="892"/>
      <c r="AA88" s="892"/>
      <c r="AB88" s="892"/>
      <c r="AC88" s="892"/>
      <c r="AD88" s="892"/>
      <c r="AE88" s="892"/>
      <c r="AF88" s="892"/>
      <c r="AG88" s="892"/>
      <c r="AH88" s="892"/>
    </row>
    <row r="89" spans="1:34" ht="15.75" customHeight="1">
      <c r="A89" s="892"/>
      <c r="B89" s="892"/>
      <c r="C89" s="892"/>
      <c r="D89" s="892"/>
      <c r="E89" s="892"/>
      <c r="F89" s="892"/>
      <c r="G89" s="892"/>
      <c r="H89" s="892"/>
      <c r="I89" s="892"/>
      <c r="J89" s="892"/>
      <c r="K89" s="892"/>
      <c r="L89" s="892"/>
      <c r="M89" s="892"/>
      <c r="N89" s="892"/>
      <c r="O89" s="892"/>
      <c r="P89" s="892"/>
      <c r="Q89" s="892"/>
      <c r="R89" s="892"/>
      <c r="S89" s="892"/>
      <c r="T89" s="892"/>
      <c r="U89" s="892"/>
      <c r="V89" s="892"/>
      <c r="W89" s="892"/>
      <c r="X89" s="892"/>
      <c r="Y89" s="892"/>
      <c r="Z89" s="892"/>
      <c r="AA89" s="892"/>
      <c r="AB89" s="892"/>
      <c r="AC89" s="892"/>
      <c r="AD89" s="892"/>
      <c r="AE89" s="892"/>
      <c r="AF89" s="892"/>
      <c r="AG89" s="892"/>
      <c r="AH89" s="892"/>
    </row>
    <row r="90" spans="1:34" ht="15.75" customHeight="1">
      <c r="A90" s="892"/>
      <c r="B90" s="892"/>
      <c r="C90" s="892"/>
      <c r="D90" s="892"/>
      <c r="E90" s="892"/>
      <c r="F90" s="892"/>
      <c r="G90" s="892"/>
      <c r="H90" s="892"/>
      <c r="I90" s="892"/>
      <c r="J90" s="892"/>
      <c r="K90" s="892"/>
      <c r="L90" s="892"/>
      <c r="M90" s="892"/>
      <c r="N90" s="892"/>
      <c r="O90" s="892"/>
      <c r="P90" s="892"/>
      <c r="Q90" s="892"/>
      <c r="R90" s="892"/>
      <c r="S90" s="892"/>
      <c r="T90" s="892"/>
      <c r="U90" s="892"/>
      <c r="V90" s="892"/>
      <c r="W90" s="892"/>
      <c r="X90" s="892"/>
      <c r="Y90" s="892"/>
      <c r="Z90" s="892"/>
      <c r="AA90" s="892"/>
      <c r="AB90" s="892"/>
      <c r="AC90" s="892"/>
      <c r="AD90" s="892"/>
      <c r="AE90" s="892"/>
      <c r="AF90" s="892"/>
      <c r="AG90" s="892"/>
      <c r="AH90" s="892"/>
    </row>
    <row r="91" spans="1:34" ht="15.75" customHeight="1">
      <c r="A91" s="892"/>
      <c r="B91" s="892"/>
      <c r="C91" s="892"/>
      <c r="D91" s="892"/>
      <c r="E91" s="892"/>
      <c r="F91" s="892"/>
      <c r="G91" s="892"/>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row>
    <row r="92" spans="1:34" ht="15.75" customHeight="1">
      <c r="A92" s="892"/>
      <c r="B92" s="892"/>
      <c r="C92" s="892"/>
      <c r="D92" s="892"/>
      <c r="E92" s="892"/>
      <c r="F92" s="892"/>
      <c r="G92" s="892"/>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row>
    <row r="93" spans="1:34" ht="15.75" customHeight="1">
      <c r="A93" s="892"/>
      <c r="B93" s="892"/>
      <c r="C93" s="892"/>
      <c r="D93" s="892"/>
      <c r="E93" s="892"/>
      <c r="F93" s="892"/>
      <c r="G93" s="892"/>
      <c r="H93" s="892"/>
      <c r="I93" s="892"/>
      <c r="J93" s="892"/>
      <c r="K93" s="892"/>
      <c r="L93" s="892"/>
      <c r="M93" s="892"/>
      <c r="N93" s="892"/>
      <c r="O93" s="892"/>
      <c r="P93" s="892"/>
      <c r="Q93" s="892"/>
      <c r="R93" s="892"/>
      <c r="S93" s="892"/>
      <c r="T93" s="892"/>
      <c r="U93" s="892"/>
      <c r="V93" s="892"/>
      <c r="W93" s="892"/>
      <c r="X93" s="892"/>
      <c r="Y93" s="892"/>
      <c r="Z93" s="892"/>
      <c r="AA93" s="892"/>
      <c r="AB93" s="892"/>
      <c r="AC93" s="892"/>
      <c r="AD93" s="892"/>
      <c r="AE93" s="892"/>
      <c r="AF93" s="892"/>
      <c r="AG93" s="892"/>
      <c r="AH93" s="892"/>
    </row>
    <row r="94" spans="1:34" ht="15.75" customHeight="1">
      <c r="A94" s="892"/>
      <c r="B94" s="892"/>
      <c r="C94" s="892"/>
      <c r="D94" s="892"/>
      <c r="E94" s="892"/>
      <c r="F94" s="892"/>
      <c r="G94" s="892"/>
      <c r="H94" s="892"/>
      <c r="I94" s="892"/>
      <c r="J94" s="892"/>
      <c r="K94" s="892"/>
      <c r="L94" s="892"/>
      <c r="M94" s="892"/>
      <c r="N94" s="892"/>
      <c r="O94" s="892"/>
      <c r="P94" s="892"/>
      <c r="Q94" s="892"/>
      <c r="R94" s="892"/>
      <c r="S94" s="892"/>
      <c r="T94" s="892"/>
      <c r="U94" s="892"/>
      <c r="V94" s="892"/>
      <c r="W94" s="892"/>
      <c r="X94" s="892"/>
      <c r="Y94" s="892"/>
      <c r="Z94" s="892"/>
      <c r="AA94" s="892"/>
      <c r="AB94" s="892"/>
      <c r="AC94" s="892"/>
      <c r="AD94" s="892"/>
      <c r="AE94" s="892"/>
      <c r="AF94" s="892"/>
      <c r="AG94" s="892"/>
      <c r="AH94" s="892"/>
    </row>
    <row r="95" spans="1:34" ht="15.75" customHeight="1">
      <c r="A95" s="892"/>
      <c r="B95" s="892"/>
      <c r="C95" s="892"/>
      <c r="D95" s="892"/>
      <c r="E95" s="892"/>
      <c r="F95" s="892"/>
      <c r="G95" s="892"/>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row>
    <row r="96" spans="1:34" ht="15.75" customHeight="1">
      <c r="A96" s="892"/>
      <c r="B96" s="892"/>
      <c r="C96" s="892"/>
      <c r="D96" s="892"/>
      <c r="E96" s="892"/>
      <c r="F96" s="892"/>
      <c r="G96" s="892"/>
      <c r="H96" s="892"/>
      <c r="I96" s="892"/>
      <c r="J96" s="892"/>
      <c r="K96" s="892"/>
      <c r="L96" s="892"/>
      <c r="M96" s="892"/>
      <c r="N96" s="892"/>
      <c r="O96" s="892"/>
      <c r="P96" s="892"/>
      <c r="Q96" s="892"/>
      <c r="R96" s="892"/>
      <c r="S96" s="892"/>
      <c r="T96" s="892"/>
      <c r="U96" s="892"/>
      <c r="V96" s="892"/>
      <c r="W96" s="892"/>
      <c r="X96" s="892"/>
      <c r="Y96" s="892"/>
      <c r="Z96" s="892"/>
      <c r="AA96" s="892"/>
      <c r="AB96" s="892"/>
      <c r="AC96" s="892"/>
      <c r="AD96" s="892"/>
      <c r="AE96" s="892"/>
      <c r="AF96" s="892"/>
      <c r="AG96" s="892"/>
      <c r="AH96" s="892"/>
    </row>
    <row r="97" spans="1:34" ht="15.75" customHeight="1">
      <c r="A97" s="892"/>
      <c r="B97" s="892"/>
      <c r="C97" s="892"/>
      <c r="D97" s="892"/>
      <c r="E97" s="892"/>
      <c r="F97" s="892"/>
      <c r="G97" s="892"/>
      <c r="H97" s="892"/>
      <c r="I97" s="892"/>
      <c r="J97" s="892"/>
      <c r="K97" s="892"/>
      <c r="L97" s="892"/>
      <c r="M97" s="892"/>
      <c r="N97" s="892"/>
      <c r="O97" s="892"/>
      <c r="P97" s="892"/>
      <c r="Q97" s="892"/>
      <c r="R97" s="892"/>
      <c r="S97" s="892"/>
      <c r="T97" s="892"/>
      <c r="U97" s="892"/>
      <c r="V97" s="892"/>
      <c r="W97" s="892"/>
      <c r="X97" s="892"/>
      <c r="Y97" s="892"/>
      <c r="Z97" s="892"/>
      <c r="AA97" s="892"/>
      <c r="AB97" s="892"/>
      <c r="AC97" s="892"/>
      <c r="AD97" s="892"/>
      <c r="AE97" s="892"/>
      <c r="AF97" s="892"/>
      <c r="AG97" s="892"/>
      <c r="AH97" s="892"/>
    </row>
    <row r="98" spans="1:34" ht="15.75" customHeight="1">
      <c r="A98" s="892"/>
      <c r="B98" s="892"/>
      <c r="C98" s="892"/>
      <c r="D98" s="892"/>
      <c r="E98" s="892"/>
      <c r="F98" s="892"/>
      <c r="G98" s="892"/>
      <c r="H98" s="892"/>
      <c r="I98" s="892"/>
      <c r="J98" s="892"/>
      <c r="K98" s="892"/>
      <c r="L98" s="892"/>
      <c r="M98" s="892"/>
      <c r="N98" s="892"/>
      <c r="O98" s="892"/>
      <c r="P98" s="892"/>
      <c r="Q98" s="892"/>
      <c r="R98" s="892"/>
      <c r="S98" s="892"/>
      <c r="T98" s="892"/>
      <c r="U98" s="892"/>
      <c r="V98" s="892"/>
      <c r="W98" s="892"/>
      <c r="X98" s="892"/>
      <c r="Y98" s="892"/>
      <c r="Z98" s="892"/>
      <c r="AA98" s="892"/>
      <c r="AB98" s="892"/>
      <c r="AC98" s="892"/>
      <c r="AD98" s="892"/>
      <c r="AE98" s="892"/>
      <c r="AF98" s="892"/>
      <c r="AG98" s="892"/>
      <c r="AH98" s="892"/>
    </row>
    <row r="99" spans="1:34" ht="15.75" customHeight="1">
      <c r="A99" s="892"/>
      <c r="B99" s="892"/>
      <c r="C99" s="892"/>
      <c r="D99" s="892"/>
      <c r="E99" s="892"/>
      <c r="F99" s="892"/>
      <c r="G99" s="892"/>
      <c r="H99" s="892"/>
      <c r="I99" s="892"/>
      <c r="J99" s="892"/>
      <c r="K99" s="892"/>
      <c r="L99" s="892"/>
      <c r="M99" s="892"/>
      <c r="N99" s="892"/>
      <c r="O99" s="892"/>
      <c r="P99" s="892"/>
      <c r="Q99" s="892"/>
      <c r="R99" s="892"/>
      <c r="S99" s="892"/>
      <c r="T99" s="892"/>
      <c r="U99" s="892"/>
      <c r="V99" s="892"/>
      <c r="W99" s="892"/>
      <c r="X99" s="892"/>
      <c r="Y99" s="892"/>
      <c r="Z99" s="892"/>
      <c r="AA99" s="892"/>
      <c r="AB99" s="892"/>
      <c r="AC99" s="892"/>
      <c r="AD99" s="892"/>
      <c r="AE99" s="892"/>
      <c r="AF99" s="892"/>
      <c r="AG99" s="892"/>
      <c r="AH99" s="892"/>
    </row>
    <row r="100" spans="1:34" ht="15.75" customHeight="1">
      <c r="A100" s="892"/>
      <c r="B100" s="892"/>
      <c r="C100" s="892"/>
      <c r="D100" s="892"/>
      <c r="E100" s="892"/>
      <c r="F100" s="892"/>
      <c r="G100" s="892"/>
      <c r="H100" s="892"/>
      <c r="I100" s="892"/>
      <c r="J100" s="892"/>
      <c r="K100" s="892"/>
      <c r="L100" s="892"/>
      <c r="M100" s="892"/>
      <c r="N100" s="892"/>
      <c r="O100" s="892"/>
      <c r="P100" s="892"/>
      <c r="Q100" s="892"/>
      <c r="R100" s="892"/>
      <c r="S100" s="892"/>
      <c r="T100" s="892"/>
      <c r="U100" s="892"/>
      <c r="V100" s="892"/>
      <c r="W100" s="892"/>
      <c r="X100" s="892"/>
      <c r="Y100" s="892"/>
      <c r="Z100" s="892"/>
      <c r="AA100" s="892"/>
      <c r="AB100" s="892"/>
      <c r="AC100" s="892"/>
      <c r="AD100" s="892"/>
      <c r="AE100" s="892"/>
      <c r="AF100" s="892"/>
      <c r="AG100" s="892"/>
      <c r="AH100" s="892"/>
    </row>
    <row r="101" spans="1:34" ht="15.75" customHeight="1">
      <c r="A101" s="892"/>
      <c r="B101" s="892"/>
      <c r="C101" s="892"/>
      <c r="D101" s="892"/>
      <c r="E101" s="892"/>
      <c r="F101" s="892"/>
      <c r="G101" s="892"/>
      <c r="H101" s="892"/>
      <c r="I101" s="892"/>
      <c r="J101" s="892"/>
      <c r="K101" s="892"/>
      <c r="L101" s="892"/>
      <c r="M101" s="892"/>
      <c r="N101" s="892"/>
      <c r="O101" s="892"/>
      <c r="P101" s="892"/>
      <c r="Q101" s="892"/>
      <c r="R101" s="892"/>
      <c r="S101" s="892"/>
      <c r="T101" s="892"/>
      <c r="U101" s="892"/>
      <c r="V101" s="892"/>
      <c r="W101" s="892"/>
      <c r="X101" s="892"/>
      <c r="Y101" s="892"/>
      <c r="Z101" s="892"/>
      <c r="AA101" s="892"/>
      <c r="AB101" s="892"/>
      <c r="AC101" s="892"/>
      <c r="AD101" s="892"/>
      <c r="AE101" s="892"/>
      <c r="AF101" s="892"/>
      <c r="AG101" s="892"/>
      <c r="AH101" s="892"/>
    </row>
    <row r="102" spans="1:34" ht="15.75" customHeight="1">
      <c r="A102" s="892"/>
      <c r="B102" s="892"/>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row>
    <row r="103" spans="1:34" ht="15.75" customHeight="1">
      <c r="A103" s="892"/>
      <c r="B103" s="892"/>
      <c r="C103" s="892"/>
      <c r="D103" s="892"/>
      <c r="E103" s="892"/>
      <c r="F103" s="892"/>
      <c r="G103" s="892"/>
      <c r="H103" s="892"/>
      <c r="I103" s="892"/>
      <c r="J103" s="892"/>
      <c r="K103" s="892"/>
      <c r="L103" s="892"/>
      <c r="M103" s="892"/>
      <c r="N103" s="892"/>
      <c r="O103" s="892"/>
      <c r="P103" s="892"/>
      <c r="Q103" s="892"/>
      <c r="R103" s="892"/>
      <c r="S103" s="892"/>
      <c r="T103" s="892"/>
      <c r="U103" s="892"/>
      <c r="V103" s="892"/>
      <c r="W103" s="892"/>
      <c r="X103" s="892"/>
      <c r="Y103" s="892"/>
      <c r="Z103" s="892"/>
      <c r="AA103" s="892"/>
      <c r="AB103" s="892"/>
      <c r="AC103" s="892"/>
      <c r="AD103" s="892"/>
      <c r="AE103" s="892"/>
      <c r="AF103" s="892"/>
      <c r="AG103" s="892"/>
      <c r="AH103" s="892"/>
    </row>
    <row r="104" spans="1:34" ht="15.75" customHeight="1">
      <c r="A104" s="892"/>
      <c r="B104" s="892"/>
      <c r="C104" s="892"/>
      <c r="D104" s="892"/>
      <c r="E104" s="892"/>
      <c r="F104" s="892"/>
      <c r="G104" s="892"/>
      <c r="H104" s="892"/>
      <c r="I104" s="892"/>
      <c r="J104" s="892"/>
      <c r="K104" s="892"/>
      <c r="L104" s="892"/>
      <c r="M104" s="892"/>
      <c r="N104" s="892"/>
      <c r="O104" s="892"/>
      <c r="P104" s="892"/>
      <c r="Q104" s="892"/>
      <c r="R104" s="892"/>
      <c r="S104" s="892"/>
      <c r="T104" s="892"/>
      <c r="U104" s="892"/>
      <c r="V104" s="892"/>
      <c r="W104" s="892"/>
      <c r="X104" s="892"/>
      <c r="Y104" s="892"/>
      <c r="Z104" s="892"/>
      <c r="AA104" s="892"/>
      <c r="AB104" s="892"/>
      <c r="AC104" s="892"/>
      <c r="AD104" s="892"/>
      <c r="AE104" s="892"/>
      <c r="AF104" s="892"/>
      <c r="AG104" s="892"/>
      <c r="AH104" s="892"/>
    </row>
    <row r="105" spans="1:34" ht="15.75" customHeight="1">
      <c r="A105" s="892"/>
      <c r="B105" s="892"/>
      <c r="C105" s="892"/>
      <c r="D105" s="892"/>
      <c r="E105" s="892"/>
      <c r="F105" s="892"/>
      <c r="G105" s="892"/>
      <c r="H105" s="892"/>
      <c r="I105" s="892"/>
      <c r="J105" s="892"/>
      <c r="K105" s="892"/>
      <c r="L105" s="892"/>
      <c r="M105" s="892"/>
      <c r="N105" s="892"/>
      <c r="O105" s="892"/>
      <c r="P105" s="892"/>
      <c r="Q105" s="892"/>
      <c r="R105" s="892"/>
      <c r="S105" s="892"/>
      <c r="T105" s="892"/>
      <c r="U105" s="892"/>
      <c r="V105" s="892"/>
      <c r="W105" s="892"/>
      <c r="X105" s="892"/>
      <c r="Y105" s="892"/>
      <c r="Z105" s="892"/>
      <c r="AA105" s="892"/>
      <c r="AB105" s="892"/>
      <c r="AC105" s="892"/>
      <c r="AD105" s="892"/>
      <c r="AE105" s="892"/>
      <c r="AF105" s="892"/>
      <c r="AG105" s="892"/>
      <c r="AH105" s="892"/>
    </row>
    <row r="106" spans="1:34" ht="15.75" customHeight="1">
      <c r="A106" s="892"/>
      <c r="B106" s="892"/>
      <c r="C106" s="892"/>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row>
    <row r="107" spans="1:34" ht="15.75" customHeight="1">
      <c r="A107" s="892"/>
      <c r="B107" s="892"/>
      <c r="C107" s="892"/>
      <c r="D107" s="892"/>
      <c r="E107" s="892"/>
      <c r="F107" s="892"/>
      <c r="G107" s="892"/>
      <c r="H107" s="892"/>
      <c r="I107" s="892"/>
      <c r="J107" s="892"/>
      <c r="K107" s="892"/>
      <c r="L107" s="892"/>
      <c r="M107" s="892"/>
      <c r="N107" s="892"/>
      <c r="O107" s="892"/>
      <c r="P107" s="892"/>
      <c r="Q107" s="892"/>
      <c r="R107" s="892"/>
      <c r="S107" s="892"/>
      <c r="T107" s="892"/>
      <c r="U107" s="892"/>
      <c r="V107" s="892"/>
      <c r="W107" s="892"/>
      <c r="X107" s="892"/>
      <c r="Y107" s="892"/>
      <c r="Z107" s="892"/>
      <c r="AA107" s="892"/>
      <c r="AB107" s="892"/>
      <c r="AC107" s="892"/>
      <c r="AD107" s="892"/>
      <c r="AE107" s="892"/>
      <c r="AF107" s="892"/>
      <c r="AG107" s="892"/>
      <c r="AH107" s="892"/>
    </row>
    <row r="108" spans="1:34" ht="15.75" customHeight="1">
      <c r="A108" s="892"/>
      <c r="B108" s="892"/>
      <c r="C108" s="892"/>
      <c r="D108" s="892"/>
      <c r="E108" s="892"/>
      <c r="F108" s="892"/>
      <c r="G108" s="892"/>
      <c r="H108" s="892"/>
      <c r="I108" s="892"/>
      <c r="J108" s="892"/>
      <c r="K108" s="892"/>
      <c r="L108" s="892"/>
      <c r="M108" s="892"/>
      <c r="N108" s="892"/>
      <c r="O108" s="892"/>
      <c r="P108" s="892"/>
      <c r="Q108" s="892"/>
      <c r="R108" s="892"/>
      <c r="S108" s="892"/>
      <c r="T108" s="892"/>
      <c r="U108" s="892"/>
      <c r="V108" s="892"/>
      <c r="W108" s="892"/>
      <c r="X108" s="892"/>
      <c r="Y108" s="892"/>
      <c r="Z108" s="892"/>
      <c r="AA108" s="892"/>
      <c r="AB108" s="892"/>
      <c r="AC108" s="892"/>
      <c r="AD108" s="892"/>
      <c r="AE108" s="892"/>
      <c r="AF108" s="892"/>
      <c r="AG108" s="892"/>
      <c r="AH108" s="892"/>
    </row>
    <row r="109" spans="1:34" ht="15.75" customHeight="1">
      <c r="A109" s="892"/>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row>
    <row r="110" spans="1:34" ht="15.75" customHeight="1">
      <c r="A110" s="892"/>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2"/>
      <c r="AA110" s="892"/>
      <c r="AB110" s="892"/>
      <c r="AC110" s="892"/>
      <c r="AD110" s="892"/>
      <c r="AE110" s="892"/>
      <c r="AF110" s="892"/>
      <c r="AG110" s="892"/>
      <c r="AH110" s="892"/>
    </row>
    <row r="111" spans="1:34" ht="15.75" customHeight="1">
      <c r="A111" s="892"/>
      <c r="B111" s="892"/>
      <c r="C111" s="892"/>
      <c r="D111" s="892"/>
      <c r="E111" s="892"/>
      <c r="F111" s="892"/>
      <c r="G111" s="892"/>
      <c r="H111" s="892"/>
      <c r="I111" s="892"/>
      <c r="J111" s="892"/>
      <c r="K111" s="892"/>
      <c r="L111" s="892"/>
      <c r="M111" s="892"/>
      <c r="N111" s="892"/>
      <c r="O111" s="892"/>
      <c r="P111" s="892"/>
      <c r="Q111" s="892"/>
      <c r="R111" s="892"/>
      <c r="S111" s="892"/>
      <c r="T111" s="892"/>
      <c r="U111" s="892"/>
      <c r="V111" s="892"/>
      <c r="W111" s="892"/>
      <c r="X111" s="892"/>
      <c r="Y111" s="892"/>
      <c r="Z111" s="892"/>
      <c r="AA111" s="892"/>
      <c r="AB111" s="892"/>
      <c r="AC111" s="892"/>
      <c r="AD111" s="892"/>
      <c r="AE111" s="892"/>
      <c r="AF111" s="892"/>
      <c r="AG111" s="892"/>
      <c r="AH111" s="892"/>
    </row>
    <row r="112" spans="1:34" ht="15.75" customHeight="1">
      <c r="A112" s="892"/>
      <c r="B112" s="892"/>
      <c r="C112" s="892"/>
      <c r="D112" s="892"/>
      <c r="E112" s="892"/>
      <c r="F112" s="892"/>
      <c r="G112" s="892"/>
      <c r="H112" s="892"/>
      <c r="I112" s="892"/>
      <c r="J112" s="892"/>
      <c r="K112" s="892"/>
      <c r="L112" s="892"/>
      <c r="M112" s="892"/>
      <c r="N112" s="892"/>
      <c r="O112" s="892"/>
      <c r="P112" s="892"/>
      <c r="Q112" s="892"/>
      <c r="R112" s="892"/>
      <c r="S112" s="892"/>
      <c r="T112" s="892"/>
      <c r="U112" s="892"/>
      <c r="V112" s="892"/>
      <c r="W112" s="892"/>
      <c r="X112" s="892"/>
      <c r="Y112" s="892"/>
      <c r="Z112" s="892"/>
      <c r="AA112" s="892"/>
      <c r="AB112" s="892"/>
      <c r="AC112" s="892"/>
      <c r="AD112" s="892"/>
      <c r="AE112" s="892"/>
      <c r="AF112" s="892"/>
      <c r="AG112" s="892"/>
      <c r="AH112" s="892"/>
    </row>
    <row r="113" spans="1:34" ht="15.75" customHeight="1">
      <c r="A113" s="892"/>
      <c r="B113" s="892"/>
      <c r="C113" s="892"/>
      <c r="D113" s="892"/>
      <c r="E113" s="892"/>
      <c r="F113" s="892"/>
      <c r="G113" s="892"/>
      <c r="H113" s="892"/>
      <c r="I113" s="892"/>
      <c r="J113" s="892"/>
      <c r="K113" s="892"/>
      <c r="L113" s="892"/>
      <c r="M113" s="892"/>
      <c r="N113" s="892"/>
      <c r="O113" s="892"/>
      <c r="P113" s="892"/>
      <c r="Q113" s="892"/>
      <c r="R113" s="892"/>
      <c r="S113" s="892"/>
      <c r="T113" s="892"/>
      <c r="U113" s="892"/>
      <c r="V113" s="892"/>
      <c r="W113" s="892"/>
      <c r="X113" s="892"/>
      <c r="Y113" s="892"/>
      <c r="Z113" s="892"/>
      <c r="AA113" s="892"/>
      <c r="AB113" s="892"/>
      <c r="AC113" s="892"/>
      <c r="AD113" s="892"/>
      <c r="AE113" s="892"/>
      <c r="AF113" s="892"/>
      <c r="AG113" s="892"/>
      <c r="AH113" s="892"/>
    </row>
    <row r="114" spans="1:34" ht="15.75" customHeight="1">
      <c r="A114" s="892"/>
      <c r="B114" s="892"/>
      <c r="C114" s="892"/>
      <c r="D114" s="892"/>
      <c r="E114" s="892"/>
      <c r="F114" s="892"/>
      <c r="G114" s="892"/>
      <c r="H114" s="892"/>
      <c r="I114" s="892"/>
      <c r="J114" s="892"/>
      <c r="K114" s="892"/>
      <c r="L114" s="892"/>
      <c r="M114" s="892"/>
      <c r="N114" s="892"/>
      <c r="O114" s="892"/>
      <c r="P114" s="892"/>
      <c r="Q114" s="892"/>
      <c r="R114" s="892"/>
      <c r="S114" s="892"/>
      <c r="T114" s="892"/>
      <c r="U114" s="892"/>
      <c r="V114" s="892"/>
      <c r="W114" s="892"/>
      <c r="X114" s="892"/>
      <c r="Y114" s="892"/>
      <c r="Z114" s="892"/>
      <c r="AA114" s="892"/>
      <c r="AB114" s="892"/>
      <c r="AC114" s="892"/>
      <c r="AD114" s="892"/>
      <c r="AE114" s="892"/>
      <c r="AF114" s="892"/>
      <c r="AG114" s="892"/>
      <c r="AH114" s="892"/>
    </row>
    <row r="115" spans="1:34" ht="15.75" customHeight="1">
      <c r="A115" s="892"/>
      <c r="B115" s="892"/>
      <c r="C115" s="892"/>
      <c r="D115" s="892"/>
      <c r="E115" s="892"/>
      <c r="F115" s="892"/>
      <c r="G115" s="892"/>
      <c r="H115" s="892"/>
      <c r="I115" s="892"/>
      <c r="J115" s="892"/>
      <c r="K115" s="892"/>
      <c r="L115" s="892"/>
      <c r="M115" s="892"/>
      <c r="N115" s="892"/>
      <c r="O115" s="892"/>
      <c r="P115" s="892"/>
      <c r="Q115" s="892"/>
      <c r="R115" s="892"/>
      <c r="S115" s="892"/>
      <c r="T115" s="892"/>
      <c r="U115" s="892"/>
      <c r="V115" s="892"/>
      <c r="W115" s="892"/>
      <c r="X115" s="892"/>
      <c r="Y115" s="892"/>
      <c r="Z115" s="892"/>
      <c r="AA115" s="892"/>
      <c r="AB115" s="892"/>
      <c r="AC115" s="892"/>
      <c r="AD115" s="892"/>
      <c r="AE115" s="892"/>
      <c r="AF115" s="892"/>
      <c r="AG115" s="892"/>
      <c r="AH115" s="892"/>
    </row>
    <row r="116" spans="1:34" ht="15.75" customHeight="1">
      <c r="A116" s="892"/>
      <c r="B116" s="892"/>
      <c r="C116" s="892"/>
      <c r="D116" s="892"/>
      <c r="E116" s="892"/>
      <c r="F116" s="892"/>
      <c r="G116" s="892"/>
      <c r="H116" s="892"/>
      <c r="I116" s="892"/>
      <c r="J116" s="892"/>
      <c r="K116" s="892"/>
      <c r="L116" s="892"/>
      <c r="M116" s="892"/>
      <c r="N116" s="892"/>
      <c r="O116" s="892"/>
      <c r="P116" s="892"/>
      <c r="Q116" s="892"/>
      <c r="R116" s="892"/>
      <c r="S116" s="892"/>
      <c r="T116" s="892"/>
      <c r="U116" s="892"/>
      <c r="V116" s="892"/>
      <c r="W116" s="892"/>
      <c r="X116" s="892"/>
      <c r="Y116" s="892"/>
      <c r="Z116" s="892"/>
      <c r="AA116" s="892"/>
      <c r="AB116" s="892"/>
      <c r="AC116" s="892"/>
      <c r="AD116" s="892"/>
      <c r="AE116" s="892"/>
      <c r="AF116" s="892"/>
      <c r="AG116" s="892"/>
      <c r="AH116" s="892"/>
    </row>
    <row r="117" spans="1:34" ht="15.75" customHeight="1">
      <c r="A117" s="892"/>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892"/>
      <c r="Z117" s="892"/>
      <c r="AA117" s="892"/>
      <c r="AB117" s="892"/>
      <c r="AC117" s="892"/>
      <c r="AD117" s="892"/>
      <c r="AE117" s="892"/>
      <c r="AF117" s="892"/>
      <c r="AG117" s="892"/>
      <c r="AH117" s="892"/>
    </row>
    <row r="118" spans="1:34" ht="15.75" customHeight="1">
      <c r="A118" s="892"/>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2"/>
      <c r="AA118" s="892"/>
      <c r="AB118" s="892"/>
      <c r="AC118" s="892"/>
      <c r="AD118" s="892"/>
      <c r="AE118" s="892"/>
      <c r="AF118" s="892"/>
      <c r="AG118" s="892"/>
      <c r="AH118" s="892"/>
    </row>
    <row r="119" spans="1:34" ht="15.75" customHeight="1">
      <c r="A119" s="892"/>
      <c r="B119" s="892"/>
      <c r="C119" s="892"/>
      <c r="D119" s="892"/>
      <c r="E119" s="892"/>
      <c r="F119" s="892"/>
      <c r="G119" s="892"/>
      <c r="H119" s="892"/>
      <c r="I119" s="892"/>
      <c r="J119" s="892"/>
      <c r="K119" s="892"/>
      <c r="L119" s="892"/>
      <c r="M119" s="892"/>
      <c r="N119" s="892"/>
      <c r="O119" s="892"/>
      <c r="P119" s="892"/>
      <c r="Q119" s="892"/>
      <c r="R119" s="892"/>
      <c r="S119" s="892"/>
      <c r="T119" s="892"/>
      <c r="U119" s="892"/>
      <c r="V119" s="892"/>
      <c r="W119" s="892"/>
      <c r="X119" s="892"/>
      <c r="Y119" s="892"/>
      <c r="Z119" s="892"/>
      <c r="AA119" s="892"/>
      <c r="AB119" s="892"/>
      <c r="AC119" s="892"/>
      <c r="AD119" s="892"/>
      <c r="AE119" s="892"/>
      <c r="AF119" s="892"/>
      <c r="AG119" s="892"/>
      <c r="AH119" s="892"/>
    </row>
    <row r="120" spans="1:34" ht="15.75" customHeight="1">
      <c r="A120" s="892"/>
      <c r="B120" s="892"/>
      <c r="C120" s="892"/>
      <c r="D120" s="892"/>
      <c r="E120" s="892"/>
      <c r="F120" s="892"/>
      <c r="G120" s="892"/>
      <c r="H120" s="892"/>
      <c r="I120" s="892"/>
      <c r="J120" s="892"/>
      <c r="K120" s="892"/>
      <c r="L120" s="892"/>
      <c r="M120" s="892"/>
      <c r="N120" s="892"/>
      <c r="O120" s="892"/>
      <c r="P120" s="892"/>
      <c r="Q120" s="892"/>
      <c r="R120" s="892"/>
      <c r="S120" s="892"/>
      <c r="T120" s="892"/>
      <c r="U120" s="892"/>
      <c r="V120" s="892"/>
      <c r="W120" s="892"/>
      <c r="X120" s="892"/>
      <c r="Y120" s="892"/>
      <c r="Z120" s="892"/>
      <c r="AA120" s="892"/>
      <c r="AB120" s="892"/>
      <c r="AC120" s="892"/>
      <c r="AD120" s="892"/>
      <c r="AE120" s="892"/>
      <c r="AF120" s="892"/>
      <c r="AG120" s="892"/>
      <c r="AH120" s="892"/>
    </row>
    <row r="121" spans="1:34" ht="15.75" customHeight="1">
      <c r="A121" s="892"/>
      <c r="B121" s="892"/>
      <c r="C121" s="892"/>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2"/>
      <c r="AA121" s="892"/>
      <c r="AB121" s="892"/>
      <c r="AC121" s="892"/>
      <c r="AD121" s="892"/>
      <c r="AE121" s="892"/>
      <c r="AF121" s="892"/>
      <c r="AG121" s="892"/>
      <c r="AH121" s="892"/>
    </row>
    <row r="122" spans="1:34" ht="15.75" customHeight="1">
      <c r="A122" s="892"/>
      <c r="B122" s="892"/>
      <c r="C122" s="892"/>
      <c r="D122" s="892"/>
      <c r="E122" s="892"/>
      <c r="F122" s="892"/>
      <c r="G122" s="892"/>
      <c r="H122" s="892"/>
      <c r="I122" s="892"/>
      <c r="J122" s="892"/>
      <c r="K122" s="892"/>
      <c r="L122" s="892"/>
      <c r="M122" s="892"/>
      <c r="N122" s="892"/>
      <c r="O122" s="892"/>
      <c r="P122" s="892"/>
      <c r="Q122" s="892"/>
      <c r="R122" s="892"/>
      <c r="S122" s="892"/>
      <c r="T122" s="892"/>
      <c r="U122" s="892"/>
      <c r="V122" s="892"/>
      <c r="W122" s="892"/>
      <c r="X122" s="892"/>
      <c r="Y122" s="892"/>
      <c r="Z122" s="892"/>
      <c r="AA122" s="892"/>
      <c r="AB122" s="892"/>
      <c r="AC122" s="892"/>
      <c r="AD122" s="892"/>
      <c r="AE122" s="892"/>
      <c r="AF122" s="892"/>
      <c r="AG122" s="892"/>
      <c r="AH122" s="892"/>
    </row>
    <row r="123" spans="1:34" ht="15.75" customHeight="1">
      <c r="A123" s="892"/>
      <c r="B123" s="892"/>
      <c r="C123" s="892"/>
      <c r="D123" s="892"/>
      <c r="E123" s="892"/>
      <c r="F123" s="892"/>
      <c r="G123" s="892"/>
      <c r="H123" s="892"/>
      <c r="I123" s="892"/>
      <c r="J123" s="892"/>
      <c r="K123" s="892"/>
      <c r="L123" s="892"/>
      <c r="M123" s="892"/>
      <c r="N123" s="892"/>
      <c r="O123" s="892"/>
      <c r="P123" s="892"/>
      <c r="Q123" s="892"/>
      <c r="R123" s="892"/>
      <c r="S123" s="892"/>
      <c r="T123" s="892"/>
      <c r="U123" s="892"/>
      <c r="V123" s="892"/>
      <c r="W123" s="892"/>
      <c r="X123" s="892"/>
      <c r="Y123" s="892"/>
      <c r="Z123" s="892"/>
      <c r="AA123" s="892"/>
      <c r="AB123" s="892"/>
      <c r="AC123" s="892"/>
      <c r="AD123" s="892"/>
      <c r="AE123" s="892"/>
      <c r="AF123" s="892"/>
      <c r="AG123" s="892"/>
      <c r="AH123" s="892"/>
    </row>
    <row r="124" spans="1:34" ht="15.75" customHeight="1">
      <c r="A124" s="892"/>
      <c r="B124" s="892"/>
      <c r="C124" s="892"/>
      <c r="D124" s="892"/>
      <c r="E124" s="892"/>
      <c r="F124" s="892"/>
      <c r="G124" s="892"/>
      <c r="H124" s="892"/>
      <c r="I124" s="892"/>
      <c r="J124" s="892"/>
      <c r="K124" s="892"/>
      <c r="L124" s="892"/>
      <c r="M124" s="892"/>
      <c r="N124" s="892"/>
      <c r="O124" s="892"/>
      <c r="P124" s="892"/>
      <c r="Q124" s="892"/>
      <c r="R124" s="892"/>
      <c r="S124" s="892"/>
      <c r="T124" s="892"/>
      <c r="U124" s="892"/>
      <c r="V124" s="892"/>
      <c r="W124" s="892"/>
      <c r="X124" s="892"/>
      <c r="Y124" s="892"/>
      <c r="Z124" s="892"/>
      <c r="AA124" s="892"/>
      <c r="AB124" s="892"/>
      <c r="AC124" s="892"/>
      <c r="AD124" s="892"/>
      <c r="AE124" s="892"/>
      <c r="AF124" s="892"/>
      <c r="AG124" s="892"/>
      <c r="AH124" s="892"/>
    </row>
    <row r="125" spans="1:34" ht="15.75" customHeight="1">
      <c r="A125" s="892"/>
      <c r="B125" s="892"/>
      <c r="C125" s="892"/>
      <c r="D125" s="892"/>
      <c r="E125" s="892"/>
      <c r="F125" s="892"/>
      <c r="G125" s="892"/>
      <c r="H125" s="892"/>
      <c r="I125" s="892"/>
      <c r="J125" s="892"/>
      <c r="K125" s="892"/>
      <c r="L125" s="892"/>
      <c r="M125" s="892"/>
      <c r="N125" s="892"/>
      <c r="O125" s="892"/>
      <c r="P125" s="892"/>
      <c r="Q125" s="892"/>
      <c r="R125" s="892"/>
      <c r="S125" s="892"/>
      <c r="T125" s="892"/>
      <c r="U125" s="892"/>
      <c r="V125" s="892"/>
      <c r="W125" s="892"/>
      <c r="X125" s="892"/>
      <c r="Y125" s="892"/>
      <c r="Z125" s="892"/>
      <c r="AA125" s="892"/>
      <c r="AB125" s="892"/>
      <c r="AC125" s="892"/>
      <c r="AD125" s="892"/>
      <c r="AE125" s="892"/>
      <c r="AF125" s="892"/>
      <c r="AG125" s="892"/>
      <c r="AH125" s="892"/>
    </row>
    <row r="126" spans="1:34" ht="15.75" customHeight="1">
      <c r="A126" s="892"/>
      <c r="B126" s="892"/>
      <c r="C126" s="892"/>
      <c r="D126" s="892"/>
      <c r="E126" s="892"/>
      <c r="F126" s="892"/>
      <c r="G126" s="892"/>
      <c r="H126" s="892"/>
      <c r="I126" s="892"/>
      <c r="J126" s="892"/>
      <c r="K126" s="892"/>
      <c r="L126" s="892"/>
      <c r="M126" s="892"/>
      <c r="N126" s="892"/>
      <c r="O126" s="892"/>
      <c r="P126" s="892"/>
      <c r="Q126" s="892"/>
      <c r="R126" s="892"/>
      <c r="S126" s="892"/>
      <c r="T126" s="892"/>
      <c r="U126" s="892"/>
      <c r="V126" s="892"/>
      <c r="W126" s="892"/>
      <c r="X126" s="892"/>
      <c r="Y126" s="892"/>
      <c r="Z126" s="892"/>
      <c r="AA126" s="892"/>
      <c r="AB126" s="892"/>
      <c r="AC126" s="892"/>
      <c r="AD126" s="892"/>
      <c r="AE126" s="892"/>
      <c r="AF126" s="892"/>
      <c r="AG126" s="892"/>
      <c r="AH126" s="892"/>
    </row>
    <row r="127" spans="1:34" ht="15.75" customHeight="1">
      <c r="A127" s="892"/>
      <c r="B127" s="892"/>
      <c r="C127" s="892"/>
      <c r="D127" s="892"/>
      <c r="E127" s="892"/>
      <c r="F127" s="892"/>
      <c r="G127" s="892"/>
      <c r="H127" s="892"/>
      <c r="I127" s="892"/>
      <c r="J127" s="892"/>
      <c r="K127" s="892"/>
      <c r="L127" s="892"/>
      <c r="M127" s="892"/>
      <c r="N127" s="892"/>
      <c r="O127" s="892"/>
      <c r="P127" s="892"/>
      <c r="Q127" s="892"/>
      <c r="R127" s="892"/>
      <c r="S127" s="892"/>
      <c r="T127" s="892"/>
      <c r="U127" s="892"/>
      <c r="V127" s="892"/>
      <c r="W127" s="892"/>
      <c r="X127" s="892"/>
      <c r="Y127" s="892"/>
      <c r="Z127" s="892"/>
      <c r="AA127" s="892"/>
      <c r="AB127" s="892"/>
      <c r="AC127" s="892"/>
      <c r="AD127" s="892"/>
      <c r="AE127" s="892"/>
      <c r="AF127" s="892"/>
      <c r="AG127" s="892"/>
      <c r="AH127" s="892"/>
    </row>
    <row r="128" spans="1:34" ht="15.75" customHeight="1">
      <c r="A128" s="892"/>
      <c r="B128" s="892"/>
      <c r="C128" s="892"/>
      <c r="D128" s="892"/>
      <c r="E128" s="892"/>
      <c r="F128" s="892"/>
      <c r="G128" s="892"/>
      <c r="H128" s="892"/>
      <c r="I128" s="892"/>
      <c r="J128" s="892"/>
      <c r="K128" s="892"/>
      <c r="L128" s="892"/>
      <c r="M128" s="892"/>
      <c r="N128" s="892"/>
      <c r="O128" s="892"/>
      <c r="P128" s="892"/>
      <c r="Q128" s="892"/>
      <c r="R128" s="892"/>
      <c r="S128" s="892"/>
      <c r="T128" s="892"/>
      <c r="U128" s="892"/>
      <c r="V128" s="892"/>
      <c r="W128" s="892"/>
      <c r="X128" s="892"/>
      <c r="Y128" s="892"/>
      <c r="Z128" s="892"/>
      <c r="AA128" s="892"/>
      <c r="AB128" s="892"/>
      <c r="AC128" s="892"/>
      <c r="AD128" s="892"/>
      <c r="AE128" s="892"/>
      <c r="AF128" s="892"/>
      <c r="AG128" s="892"/>
      <c r="AH128" s="892"/>
    </row>
    <row r="129" spans="1:34" ht="15.75" customHeight="1">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row>
    <row r="130" spans="1:34" ht="15.75" customHeight="1">
      <c r="A130" s="892"/>
      <c r="B130" s="892"/>
      <c r="C130" s="892"/>
      <c r="D130" s="892"/>
      <c r="E130" s="892"/>
      <c r="F130" s="892"/>
      <c r="G130" s="892"/>
      <c r="H130" s="892"/>
      <c r="I130" s="892"/>
      <c r="J130" s="892"/>
      <c r="K130" s="892"/>
      <c r="L130" s="892"/>
      <c r="M130" s="892"/>
      <c r="N130" s="892"/>
      <c r="O130" s="892"/>
      <c r="P130" s="892"/>
      <c r="Q130" s="892"/>
      <c r="R130" s="892"/>
      <c r="S130" s="892"/>
      <c r="T130" s="892"/>
      <c r="U130" s="892"/>
      <c r="V130" s="892"/>
      <c r="W130" s="892"/>
      <c r="X130" s="892"/>
      <c r="Y130" s="892"/>
      <c r="Z130" s="892"/>
      <c r="AA130" s="892"/>
      <c r="AB130" s="892"/>
      <c r="AC130" s="892"/>
      <c r="AD130" s="892"/>
      <c r="AE130" s="892"/>
      <c r="AF130" s="892"/>
      <c r="AG130" s="892"/>
      <c r="AH130" s="892"/>
    </row>
    <row r="131" spans="1:34" ht="15.75" customHeight="1">
      <c r="A131" s="892"/>
      <c r="B131" s="892"/>
      <c r="C131" s="892"/>
      <c r="D131" s="892"/>
      <c r="E131" s="892"/>
      <c r="F131" s="892"/>
      <c r="G131" s="892"/>
      <c r="H131" s="892"/>
      <c r="I131" s="892"/>
      <c r="J131" s="892"/>
      <c r="K131" s="892"/>
      <c r="L131" s="892"/>
      <c r="M131" s="892"/>
      <c r="N131" s="892"/>
      <c r="O131" s="892"/>
      <c r="P131" s="892"/>
      <c r="Q131" s="892"/>
      <c r="R131" s="892"/>
      <c r="S131" s="892"/>
      <c r="T131" s="892"/>
      <c r="U131" s="892"/>
      <c r="V131" s="892"/>
      <c r="W131" s="892"/>
      <c r="X131" s="892"/>
      <c r="Y131" s="892"/>
      <c r="Z131" s="892"/>
      <c r="AA131" s="892"/>
      <c r="AB131" s="892"/>
      <c r="AC131" s="892"/>
      <c r="AD131" s="892"/>
      <c r="AE131" s="892"/>
      <c r="AF131" s="892"/>
      <c r="AG131" s="892"/>
      <c r="AH131" s="892"/>
    </row>
    <row r="132" spans="1:34" ht="15.75" customHeight="1">
      <c r="A132" s="892"/>
      <c r="B132" s="892"/>
      <c r="C132" s="892"/>
      <c r="D132" s="892"/>
      <c r="E132" s="892"/>
      <c r="F132" s="892"/>
      <c r="G132" s="892"/>
      <c r="H132" s="892"/>
      <c r="I132" s="892"/>
      <c r="J132" s="892"/>
      <c r="K132" s="892"/>
      <c r="L132" s="892"/>
      <c r="M132" s="892"/>
      <c r="N132" s="892"/>
      <c r="O132" s="892"/>
      <c r="P132" s="892"/>
      <c r="Q132" s="892"/>
      <c r="R132" s="892"/>
      <c r="S132" s="892"/>
      <c r="T132" s="892"/>
      <c r="U132" s="892"/>
      <c r="V132" s="892"/>
      <c r="W132" s="892"/>
      <c r="X132" s="892"/>
      <c r="Y132" s="892"/>
      <c r="Z132" s="892"/>
      <c r="AA132" s="892"/>
      <c r="AB132" s="892"/>
      <c r="AC132" s="892"/>
      <c r="AD132" s="892"/>
      <c r="AE132" s="892"/>
      <c r="AF132" s="892"/>
      <c r="AG132" s="892"/>
      <c r="AH132" s="892"/>
    </row>
    <row r="133" spans="1:34" ht="15.75" customHeight="1">
      <c r="A133" s="892"/>
      <c r="B133" s="892"/>
      <c r="C133" s="892"/>
      <c r="D133" s="892"/>
      <c r="E133" s="892"/>
      <c r="F133" s="892"/>
      <c r="G133" s="892"/>
      <c r="H133" s="892"/>
      <c r="I133" s="892"/>
      <c r="J133" s="892"/>
      <c r="K133" s="892"/>
      <c r="L133" s="892"/>
      <c r="M133" s="892"/>
      <c r="N133" s="892"/>
      <c r="O133" s="892"/>
      <c r="P133" s="892"/>
      <c r="Q133" s="892"/>
      <c r="R133" s="892"/>
      <c r="S133" s="892"/>
      <c r="T133" s="892"/>
      <c r="U133" s="892"/>
      <c r="V133" s="892"/>
      <c r="W133" s="892"/>
      <c r="X133" s="892"/>
      <c r="Y133" s="892"/>
      <c r="Z133" s="892"/>
      <c r="AA133" s="892"/>
      <c r="AB133" s="892"/>
      <c r="AC133" s="892"/>
      <c r="AD133" s="892"/>
      <c r="AE133" s="892"/>
      <c r="AF133" s="892"/>
      <c r="AG133" s="892"/>
      <c r="AH133" s="892"/>
    </row>
    <row r="134" spans="1:34" ht="15.75" customHeight="1">
      <c r="A134" s="892"/>
      <c r="B134" s="892"/>
      <c r="C134" s="892"/>
      <c r="D134" s="892"/>
      <c r="E134" s="892"/>
      <c r="F134" s="892"/>
      <c r="G134" s="892"/>
      <c r="H134" s="892"/>
      <c r="I134" s="892"/>
      <c r="J134" s="892"/>
      <c r="K134" s="892"/>
      <c r="L134" s="892"/>
      <c r="M134" s="892"/>
      <c r="N134" s="892"/>
      <c r="O134" s="892"/>
      <c r="P134" s="892"/>
      <c r="Q134" s="892"/>
      <c r="R134" s="892"/>
      <c r="S134" s="892"/>
      <c r="T134" s="892"/>
      <c r="U134" s="892"/>
      <c r="V134" s="892"/>
      <c r="W134" s="892"/>
      <c r="X134" s="892"/>
      <c r="Y134" s="892"/>
      <c r="Z134" s="892"/>
      <c r="AA134" s="892"/>
      <c r="AB134" s="892"/>
      <c r="AC134" s="892"/>
      <c r="AD134" s="892"/>
      <c r="AE134" s="892"/>
      <c r="AF134" s="892"/>
      <c r="AG134" s="892"/>
      <c r="AH134" s="892"/>
    </row>
    <row r="135" spans="1:34" ht="15.75" customHeight="1">
      <c r="A135" s="892"/>
      <c r="B135" s="892"/>
      <c r="C135" s="892"/>
      <c r="D135" s="892"/>
      <c r="E135" s="892"/>
      <c r="F135" s="892"/>
      <c r="G135" s="892"/>
      <c r="H135" s="892"/>
      <c r="I135" s="892"/>
      <c r="J135" s="892"/>
      <c r="K135" s="892"/>
      <c r="L135" s="892"/>
      <c r="M135" s="892"/>
      <c r="N135" s="892"/>
      <c r="O135" s="892"/>
      <c r="P135" s="892"/>
      <c r="Q135" s="892"/>
      <c r="R135" s="892"/>
      <c r="S135" s="892"/>
      <c r="T135" s="892"/>
      <c r="U135" s="892"/>
      <c r="V135" s="892"/>
      <c r="W135" s="892"/>
      <c r="X135" s="892"/>
      <c r="Y135" s="892"/>
      <c r="Z135" s="892"/>
      <c r="AA135" s="892"/>
      <c r="AB135" s="892"/>
      <c r="AC135" s="892"/>
      <c r="AD135" s="892"/>
      <c r="AE135" s="892"/>
      <c r="AF135" s="892"/>
      <c r="AG135" s="892"/>
      <c r="AH135" s="892"/>
    </row>
    <row r="136" spans="1:34" ht="15.75" customHeight="1">
      <c r="A136" s="892"/>
      <c r="B136" s="892"/>
      <c r="C136" s="892"/>
      <c r="D136" s="892"/>
      <c r="E136" s="892"/>
      <c r="F136" s="892"/>
      <c r="G136" s="892"/>
      <c r="H136" s="892"/>
      <c r="I136" s="892"/>
      <c r="J136" s="892"/>
      <c r="K136" s="892"/>
      <c r="L136" s="892"/>
      <c r="M136" s="892"/>
      <c r="N136" s="892"/>
      <c r="O136" s="892"/>
      <c r="P136" s="892"/>
      <c r="Q136" s="892"/>
      <c r="R136" s="892"/>
      <c r="S136" s="892"/>
      <c r="T136" s="892"/>
      <c r="U136" s="892"/>
      <c r="V136" s="892"/>
      <c r="W136" s="892"/>
      <c r="X136" s="892"/>
      <c r="Y136" s="892"/>
      <c r="Z136" s="892"/>
      <c r="AA136" s="892"/>
      <c r="AB136" s="892"/>
      <c r="AC136" s="892"/>
      <c r="AD136" s="892"/>
      <c r="AE136" s="892"/>
      <c r="AF136" s="892"/>
      <c r="AG136" s="892"/>
      <c r="AH136" s="892"/>
    </row>
    <row r="137" spans="1:34" ht="15.75" customHeight="1">
      <c r="A137" s="892"/>
      <c r="B137" s="892"/>
      <c r="C137" s="892"/>
      <c r="D137" s="892"/>
      <c r="E137" s="892"/>
      <c r="F137" s="892"/>
      <c r="G137" s="892"/>
      <c r="H137" s="892"/>
      <c r="I137" s="892"/>
      <c r="J137" s="892"/>
      <c r="K137" s="892"/>
      <c r="L137" s="892"/>
      <c r="M137" s="892"/>
      <c r="N137" s="892"/>
      <c r="O137" s="892"/>
      <c r="P137" s="892"/>
      <c r="Q137" s="892"/>
      <c r="R137" s="892"/>
      <c r="S137" s="892"/>
      <c r="T137" s="892"/>
      <c r="U137" s="892"/>
      <c r="V137" s="892"/>
      <c r="W137" s="892"/>
      <c r="X137" s="892"/>
      <c r="Y137" s="892"/>
      <c r="Z137" s="892"/>
      <c r="AA137" s="892"/>
      <c r="AB137" s="892"/>
      <c r="AC137" s="892"/>
      <c r="AD137" s="892"/>
      <c r="AE137" s="892"/>
      <c r="AF137" s="892"/>
      <c r="AG137" s="892"/>
      <c r="AH137" s="892"/>
    </row>
    <row r="138" spans="1:34" ht="15.75" customHeight="1">
      <c r="A138" s="892"/>
      <c r="B138" s="892"/>
      <c r="C138" s="892"/>
      <c r="D138" s="892"/>
      <c r="E138" s="892"/>
      <c r="F138" s="892"/>
      <c r="G138" s="892"/>
      <c r="H138" s="892"/>
      <c r="I138" s="892"/>
      <c r="J138" s="892"/>
      <c r="K138" s="892"/>
      <c r="L138" s="892"/>
      <c r="M138" s="892"/>
      <c r="N138" s="892"/>
      <c r="O138" s="892"/>
      <c r="P138" s="892"/>
      <c r="Q138" s="892"/>
      <c r="R138" s="892"/>
      <c r="S138" s="892"/>
      <c r="T138" s="892"/>
      <c r="U138" s="892"/>
      <c r="V138" s="892"/>
      <c r="W138" s="892"/>
      <c r="X138" s="892"/>
      <c r="Y138" s="892"/>
      <c r="Z138" s="892"/>
      <c r="AA138" s="892"/>
      <c r="AB138" s="892"/>
      <c r="AC138" s="892"/>
      <c r="AD138" s="892"/>
      <c r="AE138" s="892"/>
      <c r="AF138" s="892"/>
      <c r="AG138" s="892"/>
      <c r="AH138" s="892"/>
    </row>
    <row r="139" spans="1:34" ht="15.75" customHeight="1">
      <c r="A139" s="892"/>
      <c r="B139" s="892"/>
      <c r="C139" s="892"/>
      <c r="D139" s="892"/>
      <c r="E139" s="892"/>
      <c r="F139" s="892"/>
      <c r="G139" s="892"/>
      <c r="H139" s="892"/>
      <c r="I139" s="892"/>
      <c r="J139" s="892"/>
      <c r="K139" s="892"/>
      <c r="L139" s="892"/>
      <c r="M139" s="892"/>
      <c r="N139" s="892"/>
      <c r="O139" s="892"/>
      <c r="P139" s="892"/>
      <c r="Q139" s="892"/>
      <c r="R139" s="892"/>
      <c r="S139" s="892"/>
      <c r="T139" s="892"/>
      <c r="U139" s="892"/>
      <c r="V139" s="892"/>
      <c r="W139" s="892"/>
      <c r="X139" s="892"/>
      <c r="Y139" s="892"/>
      <c r="Z139" s="892"/>
      <c r="AA139" s="892"/>
      <c r="AB139" s="892"/>
      <c r="AC139" s="892"/>
      <c r="AD139" s="892"/>
      <c r="AE139" s="892"/>
      <c r="AF139" s="892"/>
      <c r="AG139" s="892"/>
      <c r="AH139" s="892"/>
    </row>
    <row r="140" spans="1:34" ht="15.75" customHeight="1">
      <c r="A140" s="892"/>
      <c r="B140" s="892"/>
      <c r="C140" s="892"/>
      <c r="D140" s="892"/>
      <c r="E140" s="892"/>
      <c r="F140" s="892"/>
      <c r="G140" s="892"/>
      <c r="H140" s="892"/>
      <c r="I140" s="892"/>
      <c r="J140" s="892"/>
      <c r="K140" s="892"/>
      <c r="L140" s="892"/>
      <c r="M140" s="892"/>
      <c r="N140" s="892"/>
      <c r="O140" s="892"/>
      <c r="P140" s="892"/>
      <c r="Q140" s="892"/>
      <c r="R140" s="892"/>
      <c r="S140" s="892"/>
      <c r="T140" s="892"/>
      <c r="U140" s="892"/>
      <c r="V140" s="892"/>
      <c r="W140" s="892"/>
      <c r="X140" s="892"/>
      <c r="Y140" s="892"/>
      <c r="Z140" s="892"/>
      <c r="AA140" s="892"/>
      <c r="AB140" s="892"/>
      <c r="AC140" s="892"/>
      <c r="AD140" s="892"/>
      <c r="AE140" s="892"/>
      <c r="AF140" s="892"/>
      <c r="AG140" s="892"/>
      <c r="AH140" s="892"/>
    </row>
    <row r="141" spans="1:34" ht="15.75" customHeight="1">
      <c r="A141" s="892"/>
      <c r="B141" s="892"/>
      <c r="C141" s="892"/>
      <c r="D141" s="892"/>
      <c r="E141" s="892"/>
      <c r="F141" s="892"/>
      <c r="G141" s="892"/>
      <c r="H141" s="892"/>
      <c r="I141" s="892"/>
      <c r="J141" s="892"/>
      <c r="K141" s="892"/>
      <c r="L141" s="892"/>
      <c r="M141" s="892"/>
      <c r="N141" s="892"/>
      <c r="O141" s="892"/>
      <c r="P141" s="892"/>
      <c r="Q141" s="892"/>
      <c r="R141" s="892"/>
      <c r="S141" s="892"/>
      <c r="T141" s="892"/>
      <c r="U141" s="892"/>
      <c r="V141" s="892"/>
      <c r="W141" s="892"/>
      <c r="X141" s="892"/>
      <c r="Y141" s="892"/>
      <c r="Z141" s="892"/>
      <c r="AA141" s="892"/>
      <c r="AB141" s="892"/>
      <c r="AC141" s="892"/>
      <c r="AD141" s="892"/>
      <c r="AE141" s="892"/>
      <c r="AF141" s="892"/>
      <c r="AG141" s="892"/>
      <c r="AH141" s="892"/>
    </row>
    <row r="142" spans="1:34" ht="15.75" customHeight="1">
      <c r="A142" s="892"/>
      <c r="B142" s="892"/>
      <c r="C142" s="892"/>
      <c r="D142" s="892"/>
      <c r="E142" s="892"/>
      <c r="F142" s="892"/>
      <c r="G142" s="892"/>
      <c r="H142" s="892"/>
      <c r="I142" s="892"/>
      <c r="J142" s="892"/>
      <c r="K142" s="892"/>
      <c r="L142" s="892"/>
      <c r="M142" s="892"/>
      <c r="N142" s="892"/>
      <c r="O142" s="892"/>
      <c r="P142" s="892"/>
      <c r="Q142" s="892"/>
      <c r="R142" s="892"/>
      <c r="S142" s="892"/>
      <c r="T142" s="892"/>
      <c r="U142" s="892"/>
      <c r="V142" s="892"/>
      <c r="W142" s="892"/>
      <c r="X142" s="892"/>
      <c r="Y142" s="892"/>
      <c r="Z142" s="892"/>
      <c r="AA142" s="892"/>
      <c r="AB142" s="892"/>
      <c r="AC142" s="892"/>
      <c r="AD142" s="892"/>
      <c r="AE142" s="892"/>
      <c r="AF142" s="892"/>
      <c r="AG142" s="892"/>
      <c r="AH142" s="892"/>
    </row>
    <row r="143" spans="1:34" ht="15.75" customHeight="1">
      <c r="A143" s="892"/>
      <c r="B143" s="892"/>
      <c r="C143" s="892"/>
      <c r="D143" s="892"/>
      <c r="E143" s="892"/>
      <c r="F143" s="892"/>
      <c r="G143" s="892"/>
      <c r="H143" s="892"/>
      <c r="I143" s="892"/>
      <c r="J143" s="892"/>
      <c r="K143" s="892"/>
      <c r="L143" s="892"/>
      <c r="M143" s="892"/>
      <c r="N143" s="892"/>
      <c r="O143" s="892"/>
      <c r="P143" s="892"/>
      <c r="Q143" s="892"/>
      <c r="R143" s="892"/>
      <c r="S143" s="892"/>
      <c r="T143" s="892"/>
      <c r="U143" s="892"/>
      <c r="V143" s="892"/>
      <c r="W143" s="892"/>
      <c r="X143" s="892"/>
      <c r="Y143" s="892"/>
      <c r="Z143" s="892"/>
      <c r="AA143" s="892"/>
      <c r="AB143" s="892"/>
      <c r="AC143" s="892"/>
      <c r="AD143" s="892"/>
      <c r="AE143" s="892"/>
      <c r="AF143" s="892"/>
      <c r="AG143" s="892"/>
      <c r="AH143" s="892"/>
    </row>
    <row r="144" spans="1:34" ht="15.75" customHeight="1">
      <c r="A144" s="892"/>
      <c r="B144" s="892"/>
      <c r="C144" s="892"/>
      <c r="D144" s="892"/>
      <c r="E144" s="892"/>
      <c r="F144" s="892"/>
      <c r="G144" s="892"/>
      <c r="H144" s="892"/>
      <c r="I144" s="892"/>
      <c r="J144" s="892"/>
      <c r="K144" s="892"/>
      <c r="L144" s="892"/>
      <c r="M144" s="892"/>
      <c r="N144" s="892"/>
      <c r="O144" s="892"/>
      <c r="P144" s="892"/>
      <c r="Q144" s="892"/>
      <c r="R144" s="892"/>
      <c r="S144" s="892"/>
      <c r="T144" s="892"/>
      <c r="U144" s="892"/>
      <c r="V144" s="892"/>
      <c r="W144" s="892"/>
      <c r="X144" s="892"/>
      <c r="Y144" s="892"/>
      <c r="Z144" s="892"/>
      <c r="AA144" s="892"/>
      <c r="AB144" s="892"/>
      <c r="AC144" s="892"/>
      <c r="AD144" s="892"/>
      <c r="AE144" s="892"/>
      <c r="AF144" s="892"/>
      <c r="AG144" s="892"/>
      <c r="AH144" s="892"/>
    </row>
    <row r="145" spans="1:34" ht="15.75" customHeight="1">
      <c r="A145" s="892"/>
      <c r="B145" s="892"/>
      <c r="C145" s="892"/>
      <c r="D145" s="892"/>
      <c r="E145" s="892"/>
      <c r="F145" s="892"/>
      <c r="G145" s="892"/>
      <c r="H145" s="892"/>
      <c r="I145" s="892"/>
      <c r="J145" s="892"/>
      <c r="K145" s="892"/>
      <c r="L145" s="892"/>
      <c r="M145" s="892"/>
      <c r="N145" s="892"/>
      <c r="O145" s="892"/>
      <c r="P145" s="892"/>
      <c r="Q145" s="892"/>
      <c r="R145" s="892"/>
      <c r="S145" s="892"/>
      <c r="T145" s="892"/>
      <c r="U145" s="892"/>
      <c r="V145" s="892"/>
      <c r="W145" s="892"/>
      <c r="X145" s="892"/>
      <c r="Y145" s="892"/>
      <c r="Z145" s="892"/>
      <c r="AA145" s="892"/>
      <c r="AB145" s="892"/>
      <c r="AC145" s="892"/>
      <c r="AD145" s="892"/>
      <c r="AE145" s="892"/>
      <c r="AF145" s="892"/>
      <c r="AG145" s="892"/>
      <c r="AH145" s="892"/>
    </row>
    <row r="146" spans="1:34" ht="15.75" customHeight="1">
      <c r="A146" s="892"/>
      <c r="B146" s="892"/>
      <c r="C146" s="892"/>
      <c r="D146" s="892"/>
      <c r="E146" s="892"/>
      <c r="F146" s="892"/>
      <c r="G146" s="892"/>
      <c r="H146" s="892"/>
      <c r="I146" s="892"/>
      <c r="J146" s="892"/>
      <c r="K146" s="892"/>
      <c r="L146" s="892"/>
      <c r="M146" s="892"/>
      <c r="N146" s="892"/>
      <c r="O146" s="892"/>
      <c r="P146" s="892"/>
      <c r="Q146" s="892"/>
      <c r="R146" s="892"/>
      <c r="S146" s="892"/>
      <c r="T146" s="892"/>
      <c r="U146" s="892"/>
      <c r="V146" s="892"/>
      <c r="W146" s="892"/>
      <c r="X146" s="892"/>
      <c r="Y146" s="892"/>
      <c r="Z146" s="892"/>
      <c r="AA146" s="892"/>
      <c r="AB146" s="892"/>
      <c r="AC146" s="892"/>
      <c r="AD146" s="892"/>
      <c r="AE146" s="892"/>
      <c r="AF146" s="892"/>
      <c r="AG146" s="892"/>
      <c r="AH146" s="892"/>
    </row>
    <row r="147" spans="1:34" ht="15.75" customHeight="1">
      <c r="A147" s="892"/>
      <c r="B147" s="892"/>
      <c r="C147" s="892"/>
      <c r="D147" s="892"/>
      <c r="E147" s="892"/>
      <c r="F147" s="892"/>
      <c r="G147" s="892"/>
      <c r="H147" s="892"/>
      <c r="I147" s="892"/>
      <c r="J147" s="892"/>
      <c r="K147" s="892"/>
      <c r="L147" s="892"/>
      <c r="M147" s="892"/>
      <c r="N147" s="892"/>
      <c r="O147" s="892"/>
      <c r="P147" s="892"/>
      <c r="Q147" s="892"/>
      <c r="R147" s="892"/>
      <c r="S147" s="892"/>
      <c r="T147" s="892"/>
      <c r="U147" s="892"/>
      <c r="V147" s="892"/>
      <c r="W147" s="892"/>
      <c r="X147" s="892"/>
      <c r="Y147" s="892"/>
      <c r="Z147" s="892"/>
      <c r="AA147" s="892"/>
      <c r="AB147" s="892"/>
      <c r="AC147" s="892"/>
      <c r="AD147" s="892"/>
      <c r="AE147" s="892"/>
      <c r="AF147" s="892"/>
      <c r="AG147" s="892"/>
      <c r="AH147" s="892"/>
    </row>
    <row r="148" spans="1:34" ht="15.75" customHeight="1">
      <c r="A148" s="892"/>
      <c r="B148" s="892"/>
      <c r="C148" s="892"/>
      <c r="D148" s="892"/>
      <c r="E148" s="892"/>
      <c r="F148" s="892"/>
      <c r="G148" s="892"/>
      <c r="H148" s="892"/>
      <c r="I148" s="892"/>
      <c r="J148" s="892"/>
      <c r="K148" s="892"/>
      <c r="L148" s="892"/>
      <c r="M148" s="892"/>
      <c r="N148" s="892"/>
      <c r="O148" s="892"/>
      <c r="P148" s="892"/>
      <c r="Q148" s="892"/>
      <c r="R148" s="892"/>
      <c r="S148" s="892"/>
      <c r="T148" s="892"/>
      <c r="U148" s="892"/>
      <c r="V148" s="892"/>
      <c r="W148" s="892"/>
      <c r="X148" s="892"/>
      <c r="Y148" s="892"/>
      <c r="Z148" s="892"/>
      <c r="AA148" s="892"/>
      <c r="AB148" s="892"/>
      <c r="AC148" s="892"/>
      <c r="AD148" s="892"/>
      <c r="AE148" s="892"/>
      <c r="AF148" s="892"/>
      <c r="AG148" s="892"/>
      <c r="AH148" s="892"/>
    </row>
    <row r="149" spans="1:34" ht="15.75" customHeight="1">
      <c r="A149" s="892"/>
      <c r="B149" s="892"/>
      <c r="C149" s="892"/>
      <c r="D149" s="892"/>
      <c r="E149" s="892"/>
      <c r="F149" s="892"/>
      <c r="G149" s="892"/>
      <c r="H149" s="892"/>
      <c r="I149" s="892"/>
      <c r="J149" s="892"/>
      <c r="K149" s="892"/>
      <c r="L149" s="892"/>
      <c r="M149" s="892"/>
      <c r="N149" s="892"/>
      <c r="O149" s="892"/>
      <c r="P149" s="892"/>
      <c r="Q149" s="892"/>
      <c r="R149" s="892"/>
      <c r="S149" s="892"/>
      <c r="T149" s="892"/>
      <c r="U149" s="892"/>
      <c r="V149" s="892"/>
      <c r="W149" s="892"/>
      <c r="X149" s="892"/>
      <c r="Y149" s="892"/>
      <c r="Z149" s="892"/>
      <c r="AA149" s="892"/>
      <c r="AB149" s="892"/>
      <c r="AC149" s="892"/>
      <c r="AD149" s="892"/>
      <c r="AE149" s="892"/>
      <c r="AF149" s="892"/>
      <c r="AG149" s="892"/>
      <c r="AH149" s="892"/>
    </row>
    <row r="150" spans="1:34" ht="15.75" customHeight="1">
      <c r="A150" s="892"/>
      <c r="B150" s="892"/>
      <c r="C150" s="892"/>
      <c r="D150" s="892"/>
      <c r="E150" s="892"/>
      <c r="F150" s="892"/>
      <c r="G150" s="892"/>
      <c r="H150" s="892"/>
      <c r="I150" s="892"/>
      <c r="J150" s="892"/>
      <c r="K150" s="892"/>
      <c r="L150" s="892"/>
      <c r="M150" s="892"/>
      <c r="N150" s="892"/>
      <c r="O150" s="892"/>
      <c r="P150" s="892"/>
      <c r="Q150" s="892"/>
      <c r="R150" s="892"/>
      <c r="S150" s="892"/>
      <c r="T150" s="892"/>
      <c r="U150" s="892"/>
      <c r="V150" s="892"/>
      <c r="W150" s="892"/>
      <c r="X150" s="892"/>
      <c r="Y150" s="892"/>
      <c r="Z150" s="892"/>
      <c r="AA150" s="892"/>
      <c r="AB150" s="892"/>
      <c r="AC150" s="892"/>
      <c r="AD150" s="892"/>
      <c r="AE150" s="892"/>
      <c r="AF150" s="892"/>
      <c r="AG150" s="892"/>
      <c r="AH150" s="892"/>
    </row>
    <row r="151" spans="1:34" ht="15.75" customHeight="1">
      <c r="A151" s="892"/>
      <c r="B151" s="892"/>
      <c r="C151" s="892"/>
      <c r="D151" s="892"/>
      <c r="E151" s="892"/>
      <c r="F151" s="892"/>
      <c r="G151" s="892"/>
      <c r="H151" s="892"/>
      <c r="I151" s="892"/>
      <c r="J151" s="892"/>
      <c r="K151" s="892"/>
      <c r="L151" s="892"/>
      <c r="M151" s="892"/>
      <c r="N151" s="892"/>
      <c r="O151" s="892"/>
      <c r="P151" s="892"/>
      <c r="Q151" s="892"/>
      <c r="R151" s="892"/>
      <c r="S151" s="892"/>
      <c r="T151" s="892"/>
      <c r="U151" s="892"/>
      <c r="V151" s="892"/>
      <c r="W151" s="892"/>
      <c r="X151" s="892"/>
      <c r="Y151" s="892"/>
      <c r="Z151" s="892"/>
      <c r="AA151" s="892"/>
      <c r="AB151" s="892"/>
      <c r="AC151" s="892"/>
      <c r="AD151" s="892"/>
      <c r="AE151" s="892"/>
      <c r="AF151" s="892"/>
      <c r="AG151" s="892"/>
      <c r="AH151" s="892"/>
    </row>
    <row r="152" spans="1:34" ht="15.75" customHeight="1">
      <c r="A152" s="892"/>
      <c r="B152" s="892"/>
      <c r="C152" s="892"/>
      <c r="D152" s="892"/>
      <c r="E152" s="892"/>
      <c r="F152" s="892"/>
      <c r="G152" s="892"/>
      <c r="H152" s="892"/>
      <c r="I152" s="892"/>
      <c r="J152" s="892"/>
      <c r="K152" s="892"/>
      <c r="L152" s="892"/>
      <c r="M152" s="892"/>
      <c r="N152" s="892"/>
      <c r="O152" s="892"/>
      <c r="P152" s="892"/>
      <c r="Q152" s="892"/>
      <c r="R152" s="892"/>
      <c r="S152" s="892"/>
      <c r="T152" s="892"/>
      <c r="U152" s="892"/>
      <c r="V152" s="892"/>
      <c r="W152" s="892"/>
      <c r="X152" s="892"/>
      <c r="Y152" s="892"/>
      <c r="Z152" s="892"/>
      <c r="AA152" s="892"/>
      <c r="AB152" s="892"/>
      <c r="AC152" s="892"/>
      <c r="AD152" s="892"/>
      <c r="AE152" s="892"/>
      <c r="AF152" s="892"/>
      <c r="AG152" s="892"/>
      <c r="AH152" s="892"/>
    </row>
    <row r="153" spans="1:34" ht="15.75" customHeight="1">
      <c r="A153" s="892"/>
      <c r="B153" s="892"/>
      <c r="C153" s="892"/>
      <c r="D153" s="892"/>
      <c r="E153" s="892"/>
      <c r="F153" s="892"/>
      <c r="G153" s="892"/>
      <c r="H153" s="892"/>
      <c r="I153" s="892"/>
      <c r="J153" s="892"/>
      <c r="K153" s="892"/>
      <c r="L153" s="892"/>
      <c r="M153" s="892"/>
      <c r="N153" s="892"/>
      <c r="O153" s="892"/>
      <c r="P153" s="892"/>
      <c r="Q153" s="892"/>
      <c r="R153" s="892"/>
      <c r="S153" s="892"/>
      <c r="T153" s="892"/>
      <c r="U153" s="892"/>
      <c r="V153" s="892"/>
      <c r="W153" s="892"/>
      <c r="X153" s="892"/>
      <c r="Y153" s="892"/>
      <c r="Z153" s="892"/>
      <c r="AA153" s="892"/>
      <c r="AB153" s="892"/>
      <c r="AC153" s="892"/>
      <c r="AD153" s="892"/>
      <c r="AE153" s="892"/>
      <c r="AF153" s="892"/>
      <c r="AG153" s="892"/>
      <c r="AH153" s="892"/>
    </row>
    <row r="154" spans="1:34" ht="15.75" customHeight="1">
      <c r="A154" s="892"/>
      <c r="B154" s="892"/>
      <c r="C154" s="892"/>
      <c r="D154" s="892"/>
      <c r="E154" s="892"/>
      <c r="F154" s="892"/>
      <c r="G154" s="892"/>
      <c r="H154" s="892"/>
      <c r="I154" s="892"/>
      <c r="J154" s="892"/>
      <c r="K154" s="892"/>
      <c r="L154" s="892"/>
      <c r="M154" s="892"/>
      <c r="N154" s="892"/>
      <c r="O154" s="892"/>
      <c r="P154" s="892"/>
      <c r="Q154" s="892"/>
      <c r="R154" s="892"/>
      <c r="S154" s="892"/>
      <c r="T154" s="892"/>
      <c r="U154" s="892"/>
      <c r="V154" s="892"/>
      <c r="W154" s="892"/>
      <c r="X154" s="892"/>
      <c r="Y154" s="892"/>
      <c r="Z154" s="892"/>
      <c r="AA154" s="892"/>
      <c r="AB154" s="892"/>
      <c r="AC154" s="892"/>
      <c r="AD154" s="892"/>
      <c r="AE154" s="892"/>
      <c r="AF154" s="892"/>
      <c r="AG154" s="892"/>
      <c r="AH154" s="892"/>
    </row>
    <row r="155" spans="1:34" ht="15.75" customHeight="1">
      <c r="A155" s="892"/>
      <c r="B155" s="892"/>
      <c r="C155" s="892"/>
      <c r="D155" s="892"/>
      <c r="E155" s="892"/>
      <c r="F155" s="892"/>
      <c r="G155" s="892"/>
      <c r="H155" s="892"/>
      <c r="I155" s="892"/>
      <c r="J155" s="892"/>
      <c r="K155" s="892"/>
      <c r="L155" s="892"/>
      <c r="M155" s="892"/>
      <c r="N155" s="892"/>
      <c r="O155" s="892"/>
      <c r="P155" s="892"/>
      <c r="Q155" s="892"/>
      <c r="R155" s="892"/>
      <c r="S155" s="892"/>
      <c r="T155" s="892"/>
      <c r="U155" s="892"/>
      <c r="V155" s="892"/>
      <c r="W155" s="892"/>
      <c r="X155" s="892"/>
      <c r="Y155" s="892"/>
      <c r="Z155" s="892"/>
      <c r="AA155" s="892"/>
      <c r="AB155" s="892"/>
      <c r="AC155" s="892"/>
      <c r="AD155" s="892"/>
      <c r="AE155" s="892"/>
      <c r="AF155" s="892"/>
      <c r="AG155" s="892"/>
      <c r="AH155" s="892"/>
    </row>
    <row r="156" spans="1:34" ht="15.75" customHeight="1">
      <c r="A156" s="892"/>
      <c r="B156" s="892"/>
      <c r="C156" s="892"/>
      <c r="D156" s="892"/>
      <c r="E156" s="892"/>
      <c r="F156" s="892"/>
      <c r="G156" s="892"/>
      <c r="H156" s="892"/>
      <c r="I156" s="892"/>
      <c r="J156" s="892"/>
      <c r="K156" s="892"/>
      <c r="L156" s="892"/>
      <c r="M156" s="892"/>
      <c r="N156" s="892"/>
      <c r="O156" s="892"/>
      <c r="P156" s="892"/>
      <c r="Q156" s="892"/>
      <c r="R156" s="892"/>
      <c r="S156" s="892"/>
      <c r="T156" s="892"/>
      <c r="U156" s="892"/>
      <c r="V156" s="892"/>
      <c r="W156" s="892"/>
      <c r="X156" s="892"/>
      <c r="Y156" s="892"/>
      <c r="Z156" s="892"/>
      <c r="AA156" s="892"/>
      <c r="AB156" s="892"/>
      <c r="AC156" s="892"/>
      <c r="AD156" s="892"/>
      <c r="AE156" s="892"/>
      <c r="AF156" s="892"/>
      <c r="AG156" s="892"/>
      <c r="AH156" s="892"/>
    </row>
    <row r="157" spans="1:34" ht="15.75" customHeight="1">
      <c r="A157" s="892"/>
      <c r="B157" s="892"/>
      <c r="C157" s="892"/>
      <c r="D157" s="892"/>
      <c r="E157" s="892"/>
      <c r="F157" s="892"/>
      <c r="G157" s="892"/>
      <c r="H157" s="892"/>
      <c r="I157" s="892"/>
      <c r="J157" s="892"/>
      <c r="K157" s="892"/>
      <c r="L157" s="892"/>
      <c r="M157" s="892"/>
      <c r="N157" s="892"/>
      <c r="O157" s="892"/>
      <c r="P157" s="892"/>
      <c r="Q157" s="892"/>
      <c r="R157" s="892"/>
      <c r="S157" s="892"/>
      <c r="T157" s="892"/>
      <c r="U157" s="892"/>
      <c r="V157" s="892"/>
      <c r="W157" s="892"/>
      <c r="X157" s="892"/>
      <c r="Y157" s="892"/>
      <c r="Z157" s="892"/>
      <c r="AA157" s="892"/>
      <c r="AB157" s="892"/>
      <c r="AC157" s="892"/>
      <c r="AD157" s="892"/>
      <c r="AE157" s="892"/>
      <c r="AF157" s="892"/>
      <c r="AG157" s="892"/>
      <c r="AH157" s="892"/>
    </row>
    <row r="158" spans="1:34" ht="15.75" customHeight="1">
      <c r="A158" s="892"/>
      <c r="B158" s="892"/>
      <c r="C158" s="892"/>
      <c r="D158" s="892"/>
      <c r="E158" s="892"/>
      <c r="F158" s="892"/>
      <c r="G158" s="892"/>
      <c r="H158" s="892"/>
      <c r="I158" s="892"/>
      <c r="J158" s="892"/>
      <c r="K158" s="892"/>
      <c r="L158" s="892"/>
      <c r="M158" s="892"/>
      <c r="N158" s="892"/>
      <c r="O158" s="892"/>
      <c r="P158" s="892"/>
      <c r="Q158" s="892"/>
      <c r="R158" s="892"/>
      <c r="S158" s="892"/>
      <c r="T158" s="892"/>
      <c r="U158" s="892"/>
      <c r="V158" s="892"/>
      <c r="W158" s="892"/>
      <c r="X158" s="892"/>
      <c r="Y158" s="892"/>
      <c r="Z158" s="892"/>
      <c r="AA158" s="892"/>
      <c r="AB158" s="892"/>
      <c r="AC158" s="892"/>
      <c r="AD158" s="892"/>
      <c r="AE158" s="892"/>
      <c r="AF158" s="892"/>
      <c r="AG158" s="892"/>
      <c r="AH158" s="892"/>
    </row>
    <row r="159" spans="1:34" ht="15.75" customHeight="1">
      <c r="A159" s="892"/>
      <c r="B159" s="892"/>
      <c r="C159" s="892"/>
      <c r="D159" s="892"/>
      <c r="E159" s="892"/>
      <c r="F159" s="892"/>
      <c r="G159" s="892"/>
      <c r="H159" s="892"/>
      <c r="I159" s="892"/>
      <c r="J159" s="892"/>
      <c r="K159" s="892"/>
      <c r="L159" s="892"/>
      <c r="M159" s="892"/>
      <c r="N159" s="892"/>
      <c r="O159" s="892"/>
      <c r="P159" s="892"/>
      <c r="Q159" s="892"/>
      <c r="R159" s="892"/>
      <c r="S159" s="892"/>
      <c r="T159" s="892"/>
      <c r="U159" s="892"/>
      <c r="V159" s="892"/>
      <c r="W159" s="892"/>
      <c r="X159" s="892"/>
      <c r="Y159" s="892"/>
      <c r="Z159" s="892"/>
      <c r="AA159" s="892"/>
      <c r="AB159" s="892"/>
      <c r="AC159" s="892"/>
      <c r="AD159" s="892"/>
      <c r="AE159" s="892"/>
      <c r="AF159" s="892"/>
      <c r="AG159" s="892"/>
      <c r="AH159" s="892"/>
    </row>
    <row r="160" spans="1:34" ht="15.75" customHeight="1">
      <c r="A160" s="892"/>
      <c r="B160" s="892"/>
      <c r="C160" s="892"/>
      <c r="D160" s="892"/>
      <c r="E160" s="892"/>
      <c r="F160" s="892"/>
      <c r="G160" s="892"/>
      <c r="H160" s="892"/>
      <c r="I160" s="892"/>
      <c r="J160" s="892"/>
      <c r="K160" s="892"/>
      <c r="L160" s="892"/>
      <c r="M160" s="892"/>
      <c r="N160" s="892"/>
      <c r="O160" s="892"/>
      <c r="P160" s="892"/>
      <c r="Q160" s="892"/>
      <c r="R160" s="892"/>
      <c r="S160" s="892"/>
      <c r="T160" s="892"/>
      <c r="U160" s="892"/>
      <c r="V160" s="892"/>
      <c r="W160" s="892"/>
      <c r="X160" s="892"/>
      <c r="Y160" s="892"/>
      <c r="Z160" s="892"/>
      <c r="AA160" s="892"/>
      <c r="AB160" s="892"/>
      <c r="AC160" s="892"/>
      <c r="AD160" s="892"/>
      <c r="AE160" s="892"/>
      <c r="AF160" s="892"/>
      <c r="AG160" s="892"/>
      <c r="AH160" s="892"/>
    </row>
    <row r="161" spans="1:34" ht="15.75" customHeight="1">
      <c r="A161" s="892"/>
      <c r="B161" s="892"/>
      <c r="C161" s="892"/>
      <c r="D161" s="892"/>
      <c r="E161" s="892"/>
      <c r="F161" s="892"/>
      <c r="G161" s="892"/>
      <c r="H161" s="892"/>
      <c r="I161" s="892"/>
      <c r="J161" s="892"/>
      <c r="K161" s="892"/>
      <c r="L161" s="892"/>
      <c r="M161" s="892"/>
      <c r="N161" s="892"/>
      <c r="O161" s="892"/>
      <c r="P161" s="892"/>
      <c r="Q161" s="892"/>
      <c r="R161" s="892"/>
      <c r="S161" s="892"/>
      <c r="T161" s="892"/>
      <c r="U161" s="892"/>
      <c r="V161" s="892"/>
      <c r="W161" s="892"/>
      <c r="X161" s="892"/>
      <c r="Y161" s="892"/>
      <c r="Z161" s="892"/>
      <c r="AA161" s="892"/>
      <c r="AB161" s="892"/>
      <c r="AC161" s="892"/>
      <c r="AD161" s="892"/>
      <c r="AE161" s="892"/>
      <c r="AF161" s="892"/>
      <c r="AG161" s="892"/>
      <c r="AH161" s="892"/>
    </row>
    <row r="162" spans="1:34" ht="15.75" customHeight="1">
      <c r="A162" s="892"/>
      <c r="B162" s="892"/>
      <c r="C162" s="892"/>
      <c r="D162" s="892"/>
      <c r="E162" s="892"/>
      <c r="F162" s="892"/>
      <c r="G162" s="892"/>
      <c r="H162" s="892"/>
      <c r="I162" s="892"/>
      <c r="J162" s="892"/>
      <c r="K162" s="892"/>
      <c r="L162" s="892"/>
      <c r="M162" s="892"/>
      <c r="N162" s="892"/>
      <c r="O162" s="892"/>
      <c r="P162" s="892"/>
      <c r="Q162" s="892"/>
      <c r="R162" s="892"/>
      <c r="S162" s="892"/>
      <c r="T162" s="892"/>
      <c r="U162" s="892"/>
      <c r="V162" s="892"/>
      <c r="W162" s="892"/>
      <c r="X162" s="892"/>
      <c r="Y162" s="892"/>
      <c r="Z162" s="892"/>
      <c r="AA162" s="892"/>
      <c r="AB162" s="892"/>
      <c r="AC162" s="892"/>
      <c r="AD162" s="892"/>
      <c r="AE162" s="892"/>
      <c r="AF162" s="892"/>
      <c r="AG162" s="892"/>
      <c r="AH162" s="892"/>
    </row>
    <row r="163" spans="1:34" ht="15.75" customHeight="1">
      <c r="A163" s="892"/>
      <c r="B163" s="892"/>
      <c r="C163" s="892"/>
      <c r="D163" s="892"/>
      <c r="E163" s="892"/>
      <c r="F163" s="892"/>
      <c r="G163" s="892"/>
      <c r="H163" s="892"/>
      <c r="I163" s="892"/>
      <c r="J163" s="892"/>
      <c r="K163" s="892"/>
      <c r="L163" s="892"/>
      <c r="M163" s="892"/>
      <c r="N163" s="892"/>
      <c r="O163" s="892"/>
      <c r="P163" s="892"/>
      <c r="Q163" s="892"/>
      <c r="R163" s="892"/>
      <c r="S163" s="892"/>
      <c r="T163" s="892"/>
      <c r="U163" s="892"/>
      <c r="V163" s="892"/>
      <c r="W163" s="892"/>
      <c r="X163" s="892"/>
      <c r="Y163" s="892"/>
      <c r="Z163" s="892"/>
      <c r="AA163" s="892"/>
      <c r="AB163" s="892"/>
      <c r="AC163" s="892"/>
      <c r="AD163" s="892"/>
      <c r="AE163" s="892"/>
      <c r="AF163" s="892"/>
      <c r="AG163" s="892"/>
      <c r="AH163" s="892"/>
    </row>
    <row r="164" spans="1:34" ht="15.75" customHeight="1">
      <c r="A164" s="892"/>
      <c r="B164" s="892"/>
      <c r="C164" s="892"/>
      <c r="D164" s="892"/>
      <c r="E164" s="892"/>
      <c r="F164" s="892"/>
      <c r="G164" s="892"/>
      <c r="H164" s="892"/>
      <c r="I164" s="892"/>
      <c r="J164" s="892"/>
      <c r="K164" s="892"/>
      <c r="L164" s="892"/>
      <c r="M164" s="892"/>
      <c r="N164" s="892"/>
      <c r="O164" s="892"/>
      <c r="P164" s="892"/>
      <c r="Q164" s="892"/>
      <c r="R164" s="892"/>
      <c r="S164" s="892"/>
      <c r="T164" s="892"/>
      <c r="U164" s="892"/>
      <c r="V164" s="892"/>
      <c r="W164" s="892"/>
      <c r="X164" s="892"/>
      <c r="Y164" s="892"/>
      <c r="Z164" s="892"/>
      <c r="AA164" s="892"/>
      <c r="AB164" s="892"/>
      <c r="AC164" s="892"/>
      <c r="AD164" s="892"/>
      <c r="AE164" s="892"/>
      <c r="AF164" s="892"/>
      <c r="AG164" s="892"/>
      <c r="AH164" s="892"/>
    </row>
    <row r="165" spans="1:34" ht="15.75" customHeight="1">
      <c r="A165" s="892"/>
      <c r="B165" s="892"/>
      <c r="C165" s="892"/>
      <c r="D165" s="892"/>
      <c r="E165" s="892"/>
      <c r="F165" s="892"/>
      <c r="G165" s="892"/>
      <c r="H165" s="892"/>
      <c r="I165" s="892"/>
      <c r="J165" s="892"/>
      <c r="K165" s="892"/>
      <c r="L165" s="892"/>
      <c r="M165" s="892"/>
      <c r="N165" s="892"/>
      <c r="O165" s="892"/>
      <c r="P165" s="892"/>
      <c r="Q165" s="892"/>
      <c r="R165" s="892"/>
      <c r="S165" s="892"/>
      <c r="T165" s="892"/>
      <c r="U165" s="892"/>
      <c r="V165" s="892"/>
      <c r="W165" s="892"/>
      <c r="X165" s="892"/>
      <c r="Y165" s="892"/>
      <c r="Z165" s="892"/>
      <c r="AA165" s="892"/>
      <c r="AB165" s="892"/>
      <c r="AC165" s="892"/>
      <c r="AD165" s="892"/>
      <c r="AE165" s="892"/>
      <c r="AF165" s="892"/>
      <c r="AG165" s="892"/>
      <c r="AH165" s="892"/>
    </row>
    <row r="166" spans="1:34" ht="15.75" customHeight="1">
      <c r="A166" s="892"/>
      <c r="B166" s="892"/>
      <c r="C166" s="892"/>
      <c r="D166" s="892"/>
      <c r="E166" s="892"/>
      <c r="F166" s="892"/>
      <c r="G166" s="892"/>
      <c r="H166" s="892"/>
      <c r="I166" s="892"/>
      <c r="J166" s="892"/>
      <c r="K166" s="892"/>
      <c r="L166" s="892"/>
      <c r="M166" s="892"/>
      <c r="N166" s="892"/>
      <c r="O166" s="892"/>
      <c r="P166" s="892"/>
      <c r="Q166" s="892"/>
      <c r="R166" s="892"/>
      <c r="S166" s="892"/>
      <c r="T166" s="892"/>
      <c r="U166" s="892"/>
      <c r="V166" s="892"/>
      <c r="W166" s="892"/>
      <c r="X166" s="892"/>
      <c r="Y166" s="892"/>
      <c r="Z166" s="892"/>
      <c r="AA166" s="892"/>
      <c r="AB166" s="892"/>
      <c r="AC166" s="892"/>
      <c r="AD166" s="892"/>
      <c r="AE166" s="892"/>
      <c r="AF166" s="892"/>
      <c r="AG166" s="892"/>
      <c r="AH166" s="892"/>
    </row>
    <row r="167" spans="1:34" ht="15.75" customHeight="1">
      <c r="A167" s="892"/>
      <c r="B167" s="892"/>
      <c r="C167" s="892"/>
      <c r="D167" s="892"/>
      <c r="E167" s="892"/>
      <c r="F167" s="892"/>
      <c r="G167" s="892"/>
      <c r="H167" s="892"/>
      <c r="I167" s="892"/>
      <c r="J167" s="892"/>
      <c r="K167" s="892"/>
      <c r="L167" s="892"/>
      <c r="M167" s="892"/>
      <c r="N167" s="892"/>
      <c r="O167" s="892"/>
      <c r="P167" s="892"/>
      <c r="Q167" s="892"/>
      <c r="R167" s="892"/>
      <c r="S167" s="892"/>
      <c r="T167" s="892"/>
      <c r="U167" s="892"/>
      <c r="V167" s="892"/>
      <c r="W167" s="892"/>
      <c r="X167" s="892"/>
      <c r="Y167" s="892"/>
      <c r="Z167" s="892"/>
      <c r="AA167" s="892"/>
      <c r="AB167" s="892"/>
      <c r="AC167" s="892"/>
      <c r="AD167" s="892"/>
      <c r="AE167" s="892"/>
      <c r="AF167" s="892"/>
      <c r="AG167" s="892"/>
      <c r="AH167" s="892"/>
    </row>
    <row r="168" spans="1:34" ht="15.75" customHeight="1">
      <c r="A168" s="892"/>
      <c r="B168" s="892"/>
      <c r="C168" s="892"/>
      <c r="D168" s="892"/>
      <c r="E168" s="892"/>
      <c r="F168" s="892"/>
      <c r="G168" s="892"/>
      <c r="H168" s="892"/>
      <c r="I168" s="892"/>
      <c r="J168" s="892"/>
      <c r="K168" s="892"/>
      <c r="L168" s="892"/>
      <c r="M168" s="892"/>
      <c r="N168" s="892"/>
      <c r="O168" s="892"/>
      <c r="P168" s="892"/>
      <c r="Q168" s="892"/>
      <c r="R168" s="892"/>
      <c r="S168" s="892"/>
      <c r="T168" s="892"/>
      <c r="U168" s="892"/>
      <c r="V168" s="892"/>
      <c r="W168" s="892"/>
      <c r="X168" s="892"/>
      <c r="Y168" s="892"/>
      <c r="Z168" s="892"/>
      <c r="AA168" s="892"/>
      <c r="AB168" s="892"/>
      <c r="AC168" s="892"/>
      <c r="AD168" s="892"/>
      <c r="AE168" s="892"/>
      <c r="AF168" s="892"/>
      <c r="AG168" s="892"/>
      <c r="AH168" s="892"/>
    </row>
    <row r="169" spans="1:34" ht="15.75" customHeight="1">
      <c r="A169" s="892"/>
      <c r="B169" s="892"/>
      <c r="C169" s="892"/>
      <c r="D169" s="892"/>
      <c r="E169" s="892"/>
      <c r="F169" s="892"/>
      <c r="G169" s="892"/>
      <c r="H169" s="892"/>
      <c r="I169" s="892"/>
      <c r="J169" s="892"/>
      <c r="K169" s="892"/>
      <c r="L169" s="892"/>
      <c r="M169" s="892"/>
      <c r="N169" s="892"/>
      <c r="O169" s="892"/>
      <c r="P169" s="892"/>
      <c r="Q169" s="892"/>
      <c r="R169" s="892"/>
      <c r="S169" s="892"/>
      <c r="T169" s="892"/>
      <c r="U169" s="892"/>
      <c r="V169" s="892"/>
      <c r="W169" s="892"/>
      <c r="X169" s="892"/>
      <c r="Y169" s="892"/>
      <c r="Z169" s="892"/>
      <c r="AA169" s="892"/>
      <c r="AB169" s="892"/>
      <c r="AC169" s="892"/>
      <c r="AD169" s="892"/>
      <c r="AE169" s="892"/>
      <c r="AF169" s="892"/>
      <c r="AG169" s="892"/>
      <c r="AH169" s="892"/>
    </row>
    <row r="170" spans="1:34" ht="15.75" customHeight="1">
      <c r="A170" s="892"/>
      <c r="B170" s="892"/>
      <c r="C170" s="892"/>
      <c r="D170" s="892"/>
      <c r="E170" s="892"/>
      <c r="F170" s="892"/>
      <c r="G170" s="892"/>
      <c r="H170" s="892"/>
      <c r="I170" s="892"/>
      <c r="J170" s="892"/>
      <c r="K170" s="892"/>
      <c r="L170" s="892"/>
      <c r="M170" s="892"/>
      <c r="N170" s="892"/>
      <c r="O170" s="892"/>
      <c r="P170" s="892"/>
      <c r="Q170" s="892"/>
      <c r="R170" s="892"/>
      <c r="S170" s="892"/>
      <c r="T170" s="892"/>
      <c r="U170" s="892"/>
      <c r="V170" s="892"/>
      <c r="W170" s="892"/>
      <c r="X170" s="892"/>
      <c r="Y170" s="892"/>
      <c r="Z170" s="892"/>
      <c r="AA170" s="892"/>
      <c r="AB170" s="892"/>
      <c r="AC170" s="892"/>
      <c r="AD170" s="892"/>
      <c r="AE170" s="892"/>
      <c r="AF170" s="892"/>
      <c r="AG170" s="892"/>
      <c r="AH170" s="892"/>
    </row>
    <row r="171" spans="1:34" ht="15.75" customHeight="1">
      <c r="A171" s="892"/>
      <c r="B171" s="892"/>
      <c r="C171" s="892"/>
      <c r="D171" s="892"/>
      <c r="E171" s="892"/>
      <c r="F171" s="892"/>
      <c r="G171" s="892"/>
      <c r="H171" s="892"/>
      <c r="I171" s="892"/>
      <c r="J171" s="892"/>
      <c r="K171" s="892"/>
      <c r="L171" s="892"/>
      <c r="M171" s="892"/>
      <c r="N171" s="892"/>
      <c r="O171" s="892"/>
      <c r="P171" s="892"/>
      <c r="Q171" s="892"/>
      <c r="R171" s="892"/>
      <c r="S171" s="892"/>
      <c r="T171" s="892"/>
      <c r="U171" s="892"/>
      <c r="V171" s="892"/>
      <c r="W171" s="892"/>
      <c r="X171" s="892"/>
      <c r="Y171" s="892"/>
      <c r="Z171" s="892"/>
      <c r="AA171" s="892"/>
      <c r="AB171" s="892"/>
      <c r="AC171" s="892"/>
      <c r="AD171" s="892"/>
      <c r="AE171" s="892"/>
      <c r="AF171" s="892"/>
      <c r="AG171" s="892"/>
      <c r="AH171" s="892"/>
    </row>
    <row r="172" spans="1:34" ht="15.75" customHeight="1">
      <c r="A172" s="892"/>
      <c r="B172" s="892"/>
      <c r="C172" s="892"/>
      <c r="D172" s="892"/>
      <c r="E172" s="892"/>
      <c r="F172" s="892"/>
      <c r="G172" s="892"/>
      <c r="H172" s="892"/>
      <c r="I172" s="892"/>
      <c r="J172" s="892"/>
      <c r="K172" s="892"/>
      <c r="L172" s="892"/>
      <c r="M172" s="892"/>
      <c r="N172" s="892"/>
      <c r="O172" s="892"/>
      <c r="P172" s="892"/>
      <c r="Q172" s="892"/>
      <c r="R172" s="892"/>
      <c r="S172" s="892"/>
      <c r="T172" s="892"/>
      <c r="U172" s="892"/>
      <c r="V172" s="892"/>
      <c r="W172" s="892"/>
      <c r="X172" s="892"/>
      <c r="Y172" s="892"/>
      <c r="Z172" s="892"/>
      <c r="AA172" s="892"/>
      <c r="AB172" s="892"/>
      <c r="AC172" s="892"/>
      <c r="AD172" s="892"/>
      <c r="AE172" s="892"/>
      <c r="AF172" s="892"/>
      <c r="AG172" s="892"/>
      <c r="AH172" s="892"/>
    </row>
    <row r="173" spans="1:34" ht="15.75" customHeight="1">
      <c r="A173" s="892"/>
      <c r="B173" s="892"/>
      <c r="C173" s="892"/>
      <c r="D173" s="892"/>
      <c r="E173" s="892"/>
      <c r="F173" s="892"/>
      <c r="G173" s="892"/>
      <c r="H173" s="892"/>
      <c r="I173" s="892"/>
      <c r="J173" s="892"/>
      <c r="K173" s="892"/>
      <c r="L173" s="892"/>
      <c r="M173" s="892"/>
      <c r="N173" s="892"/>
      <c r="O173" s="892"/>
      <c r="P173" s="892"/>
      <c r="Q173" s="892"/>
      <c r="R173" s="892"/>
      <c r="S173" s="892"/>
      <c r="T173" s="892"/>
      <c r="U173" s="892"/>
      <c r="V173" s="892"/>
      <c r="W173" s="892"/>
      <c r="X173" s="892"/>
      <c r="Y173" s="892"/>
      <c r="Z173" s="892"/>
      <c r="AA173" s="892"/>
      <c r="AB173" s="892"/>
      <c r="AC173" s="892"/>
      <c r="AD173" s="892"/>
      <c r="AE173" s="892"/>
      <c r="AF173" s="892"/>
      <c r="AG173" s="892"/>
      <c r="AH173" s="892"/>
    </row>
    <row r="174" spans="1:34" ht="15.75" customHeight="1">
      <c r="A174" s="892"/>
      <c r="B174" s="892"/>
      <c r="C174" s="892"/>
      <c r="D174" s="892"/>
      <c r="E174" s="892"/>
      <c r="F174" s="892"/>
      <c r="G174" s="892"/>
      <c r="H174" s="892"/>
      <c r="I174" s="892"/>
      <c r="J174" s="892"/>
      <c r="K174" s="892"/>
      <c r="L174" s="892"/>
      <c r="M174" s="892"/>
      <c r="N174" s="892"/>
      <c r="O174" s="892"/>
      <c r="P174" s="892"/>
      <c r="Q174" s="892"/>
      <c r="R174" s="892"/>
      <c r="S174" s="892"/>
      <c r="T174" s="892"/>
      <c r="U174" s="892"/>
      <c r="V174" s="892"/>
      <c r="W174" s="892"/>
      <c r="X174" s="892"/>
      <c r="Y174" s="892"/>
      <c r="Z174" s="892"/>
      <c r="AA174" s="892"/>
      <c r="AB174" s="892"/>
      <c r="AC174" s="892"/>
      <c r="AD174" s="892"/>
      <c r="AE174" s="892"/>
      <c r="AF174" s="892"/>
      <c r="AG174" s="892"/>
      <c r="AH174" s="892"/>
    </row>
    <row r="175" spans="1:34" ht="15.75" customHeight="1">
      <c r="A175" s="892"/>
      <c r="B175" s="892"/>
      <c r="C175" s="892"/>
      <c r="D175" s="892"/>
      <c r="E175" s="892"/>
      <c r="F175" s="892"/>
      <c r="G175" s="892"/>
      <c r="H175" s="892"/>
      <c r="I175" s="892"/>
      <c r="J175" s="892"/>
      <c r="K175" s="892"/>
      <c r="L175" s="892"/>
      <c r="M175" s="892"/>
      <c r="N175" s="892"/>
      <c r="O175" s="892"/>
      <c r="P175" s="892"/>
      <c r="Q175" s="892"/>
      <c r="R175" s="892"/>
      <c r="S175" s="892"/>
      <c r="T175" s="892"/>
      <c r="U175" s="892"/>
      <c r="V175" s="892"/>
      <c r="W175" s="892"/>
      <c r="X175" s="892"/>
      <c r="Y175" s="892"/>
      <c r="Z175" s="892"/>
      <c r="AA175" s="892"/>
      <c r="AB175" s="892"/>
      <c r="AC175" s="892"/>
      <c r="AD175" s="892"/>
      <c r="AE175" s="892"/>
      <c r="AF175" s="892"/>
      <c r="AG175" s="892"/>
      <c r="AH175" s="892"/>
    </row>
    <row r="176" spans="1:34" ht="15.75" customHeight="1">
      <c r="A176" s="892"/>
      <c r="B176" s="892"/>
      <c r="C176" s="892"/>
      <c r="D176" s="892"/>
      <c r="E176" s="892"/>
      <c r="F176" s="892"/>
      <c r="G176" s="892"/>
      <c r="H176" s="892"/>
      <c r="I176" s="892"/>
      <c r="J176" s="892"/>
      <c r="K176" s="892"/>
      <c r="L176" s="892"/>
      <c r="M176" s="892"/>
      <c r="N176" s="892"/>
      <c r="O176" s="892"/>
      <c r="P176" s="892"/>
      <c r="Q176" s="892"/>
      <c r="R176" s="892"/>
      <c r="S176" s="892"/>
      <c r="T176" s="892"/>
      <c r="U176" s="892"/>
      <c r="V176" s="892"/>
      <c r="W176" s="892"/>
      <c r="X176" s="892"/>
      <c r="Y176" s="892"/>
      <c r="Z176" s="892"/>
      <c r="AA176" s="892"/>
      <c r="AB176" s="892"/>
      <c r="AC176" s="892"/>
      <c r="AD176" s="892"/>
      <c r="AE176" s="892"/>
      <c r="AF176" s="892"/>
      <c r="AG176" s="892"/>
      <c r="AH176" s="892"/>
    </row>
    <row r="177" spans="1:34" ht="15.75" customHeight="1">
      <c r="A177" s="892"/>
      <c r="B177" s="892"/>
      <c r="C177" s="892"/>
      <c r="D177" s="892"/>
      <c r="E177" s="892"/>
      <c r="F177" s="892"/>
      <c r="G177" s="892"/>
      <c r="H177" s="892"/>
      <c r="I177" s="892"/>
      <c r="J177" s="892"/>
      <c r="K177" s="892"/>
      <c r="L177" s="892"/>
      <c r="M177" s="892"/>
      <c r="N177" s="892"/>
      <c r="O177" s="892"/>
      <c r="P177" s="892"/>
      <c r="Q177" s="892"/>
      <c r="R177" s="892"/>
      <c r="S177" s="892"/>
      <c r="T177" s="892"/>
      <c r="U177" s="892"/>
      <c r="V177" s="892"/>
      <c r="W177" s="892"/>
      <c r="X177" s="892"/>
      <c r="Y177" s="892"/>
      <c r="Z177" s="892"/>
      <c r="AA177" s="892"/>
      <c r="AB177" s="892"/>
      <c r="AC177" s="892"/>
      <c r="AD177" s="892"/>
      <c r="AE177" s="892"/>
      <c r="AF177" s="892"/>
      <c r="AG177" s="892"/>
      <c r="AH177" s="892"/>
    </row>
    <row r="178" spans="1:34" ht="15.75" customHeight="1">
      <c r="A178" s="892"/>
      <c r="B178" s="892"/>
      <c r="C178" s="892"/>
      <c r="D178" s="892"/>
      <c r="E178" s="892"/>
      <c r="F178" s="892"/>
      <c r="G178" s="892"/>
      <c r="H178" s="892"/>
      <c r="I178" s="892"/>
      <c r="J178" s="892"/>
      <c r="K178" s="892"/>
      <c r="L178" s="892"/>
      <c r="M178" s="892"/>
      <c r="N178" s="892"/>
      <c r="O178" s="892"/>
      <c r="P178" s="892"/>
      <c r="Q178" s="892"/>
      <c r="R178" s="892"/>
      <c r="S178" s="892"/>
      <c r="T178" s="892"/>
      <c r="U178" s="892"/>
      <c r="V178" s="892"/>
      <c r="W178" s="892"/>
      <c r="X178" s="892"/>
      <c r="Y178" s="892"/>
      <c r="Z178" s="892"/>
      <c r="AA178" s="892"/>
      <c r="AB178" s="892"/>
      <c r="AC178" s="892"/>
      <c r="AD178" s="892"/>
      <c r="AE178" s="892"/>
      <c r="AF178" s="892"/>
      <c r="AG178" s="892"/>
      <c r="AH178" s="892"/>
    </row>
    <row r="179" spans="1:34" ht="15.75" customHeight="1">
      <c r="A179" s="892"/>
      <c r="B179" s="892"/>
      <c r="C179" s="892"/>
      <c r="D179" s="892"/>
      <c r="E179" s="892"/>
      <c r="F179" s="892"/>
      <c r="G179" s="892"/>
      <c r="H179" s="892"/>
      <c r="I179" s="892"/>
      <c r="J179" s="892"/>
      <c r="K179" s="892"/>
      <c r="L179" s="892"/>
      <c r="M179" s="892"/>
      <c r="N179" s="892"/>
      <c r="O179" s="892"/>
      <c r="P179" s="892"/>
      <c r="Q179" s="892"/>
      <c r="R179" s="892"/>
      <c r="S179" s="892"/>
      <c r="T179" s="892"/>
      <c r="U179" s="892"/>
      <c r="V179" s="892"/>
      <c r="W179" s="892"/>
      <c r="X179" s="892"/>
      <c r="Y179" s="892"/>
      <c r="Z179" s="892"/>
      <c r="AA179" s="892"/>
      <c r="AB179" s="892"/>
      <c r="AC179" s="892"/>
      <c r="AD179" s="892"/>
      <c r="AE179" s="892"/>
      <c r="AF179" s="892"/>
      <c r="AG179" s="892"/>
      <c r="AH179" s="892"/>
    </row>
    <row r="180" spans="1:34" ht="15.75" customHeight="1">
      <c r="A180" s="892"/>
      <c r="B180" s="892"/>
      <c r="C180" s="892"/>
      <c r="D180" s="892"/>
      <c r="E180" s="892"/>
      <c r="F180" s="892"/>
      <c r="G180" s="892"/>
      <c r="H180" s="892"/>
      <c r="I180" s="892"/>
      <c r="J180" s="892"/>
      <c r="K180" s="892"/>
      <c r="L180" s="892"/>
      <c r="M180" s="892"/>
      <c r="N180" s="892"/>
      <c r="O180" s="892"/>
      <c r="P180" s="892"/>
      <c r="Q180" s="892"/>
      <c r="R180" s="892"/>
      <c r="S180" s="892"/>
      <c r="T180" s="892"/>
      <c r="U180" s="892"/>
      <c r="V180" s="892"/>
      <c r="W180" s="892"/>
      <c r="X180" s="892"/>
      <c r="Y180" s="892"/>
      <c r="Z180" s="892"/>
      <c r="AA180" s="892"/>
      <c r="AB180" s="892"/>
      <c r="AC180" s="892"/>
      <c r="AD180" s="892"/>
      <c r="AE180" s="892"/>
      <c r="AF180" s="892"/>
      <c r="AG180" s="892"/>
      <c r="AH180" s="892"/>
    </row>
    <row r="181" spans="1:34" ht="15.75" customHeight="1">
      <c r="A181" s="892"/>
      <c r="B181" s="892"/>
      <c r="C181" s="892"/>
      <c r="D181" s="892"/>
      <c r="E181" s="892"/>
      <c r="F181" s="892"/>
      <c r="G181" s="892"/>
      <c r="H181" s="892"/>
      <c r="I181" s="892"/>
      <c r="J181" s="892"/>
      <c r="K181" s="892"/>
      <c r="L181" s="892"/>
      <c r="M181" s="892"/>
      <c r="N181" s="892"/>
      <c r="O181" s="892"/>
      <c r="P181" s="892"/>
      <c r="Q181" s="892"/>
      <c r="R181" s="892"/>
      <c r="S181" s="892"/>
      <c r="T181" s="892"/>
      <c r="U181" s="892"/>
      <c r="V181" s="892"/>
      <c r="W181" s="892"/>
      <c r="X181" s="892"/>
      <c r="Y181" s="892"/>
      <c r="Z181" s="892"/>
      <c r="AA181" s="892"/>
      <c r="AB181" s="892"/>
      <c r="AC181" s="892"/>
      <c r="AD181" s="892"/>
      <c r="AE181" s="892"/>
      <c r="AF181" s="892"/>
      <c r="AG181" s="892"/>
      <c r="AH181" s="892"/>
    </row>
    <row r="182" spans="1:34" ht="15.75" customHeight="1">
      <c r="A182" s="892"/>
      <c r="B182" s="892"/>
      <c r="C182" s="892"/>
      <c r="D182" s="892"/>
      <c r="E182" s="892"/>
      <c r="F182" s="892"/>
      <c r="G182" s="892"/>
      <c r="H182" s="892"/>
      <c r="I182" s="892"/>
      <c r="J182" s="892"/>
      <c r="K182" s="892"/>
      <c r="L182" s="892"/>
      <c r="M182" s="892"/>
      <c r="N182" s="892"/>
      <c r="O182" s="892"/>
      <c r="P182" s="892"/>
      <c r="Q182" s="892"/>
      <c r="R182" s="892"/>
      <c r="S182" s="892"/>
      <c r="T182" s="892"/>
      <c r="U182" s="892"/>
      <c r="V182" s="892"/>
      <c r="W182" s="892"/>
      <c r="X182" s="892"/>
      <c r="Y182" s="892"/>
      <c r="Z182" s="892"/>
      <c r="AA182" s="892"/>
      <c r="AB182" s="892"/>
      <c r="AC182" s="892"/>
      <c r="AD182" s="892"/>
      <c r="AE182" s="892"/>
      <c r="AF182" s="892"/>
      <c r="AG182" s="892"/>
      <c r="AH182" s="892"/>
    </row>
    <row r="183" spans="1:34" ht="15.75" customHeight="1">
      <c r="A183" s="892"/>
      <c r="B183" s="892"/>
      <c r="C183" s="892"/>
      <c r="D183" s="892"/>
      <c r="E183" s="892"/>
      <c r="F183" s="892"/>
      <c r="G183" s="892"/>
      <c r="H183" s="892"/>
      <c r="I183" s="892"/>
      <c r="J183" s="892"/>
      <c r="K183" s="892"/>
      <c r="L183" s="892"/>
      <c r="M183" s="892"/>
      <c r="N183" s="892"/>
      <c r="O183" s="892"/>
      <c r="P183" s="892"/>
      <c r="Q183" s="892"/>
      <c r="R183" s="892"/>
      <c r="S183" s="892"/>
      <c r="T183" s="892"/>
      <c r="U183" s="892"/>
      <c r="V183" s="892"/>
      <c r="W183" s="892"/>
      <c r="X183" s="892"/>
      <c r="Y183" s="892"/>
      <c r="Z183" s="892"/>
      <c r="AA183" s="892"/>
      <c r="AB183" s="892"/>
      <c r="AC183" s="892"/>
      <c r="AD183" s="892"/>
      <c r="AE183" s="892"/>
      <c r="AF183" s="892"/>
      <c r="AG183" s="892"/>
      <c r="AH183" s="892"/>
    </row>
    <row r="184" spans="1:34" ht="15.75" customHeight="1">
      <c r="A184" s="892"/>
      <c r="B184" s="892"/>
      <c r="C184" s="892"/>
      <c r="D184" s="892"/>
      <c r="E184" s="892"/>
      <c r="F184" s="892"/>
      <c r="G184" s="892"/>
      <c r="H184" s="892"/>
      <c r="I184" s="892"/>
      <c r="J184" s="892"/>
      <c r="K184" s="892"/>
      <c r="L184" s="892"/>
      <c r="M184" s="892"/>
      <c r="N184" s="892"/>
      <c r="O184" s="892"/>
      <c r="P184" s="892"/>
      <c r="Q184" s="892"/>
      <c r="R184" s="892"/>
      <c r="S184" s="892"/>
      <c r="T184" s="892"/>
      <c r="U184" s="892"/>
      <c r="V184" s="892"/>
      <c r="W184" s="892"/>
      <c r="X184" s="892"/>
      <c r="Y184" s="892"/>
      <c r="Z184" s="892"/>
      <c r="AA184" s="892"/>
      <c r="AB184" s="892"/>
      <c r="AC184" s="892"/>
      <c r="AD184" s="892"/>
      <c r="AE184" s="892"/>
      <c r="AF184" s="892"/>
      <c r="AG184" s="892"/>
      <c r="AH184" s="892"/>
    </row>
    <row r="185" spans="1:34" ht="15.75" customHeight="1">
      <c r="A185" s="892"/>
      <c r="B185" s="892"/>
      <c r="C185" s="892"/>
      <c r="D185" s="892"/>
      <c r="E185" s="892"/>
      <c r="F185" s="892"/>
      <c r="G185" s="892"/>
      <c r="H185" s="892"/>
      <c r="I185" s="892"/>
      <c r="J185" s="892"/>
      <c r="K185" s="892"/>
      <c r="L185" s="892"/>
      <c r="M185" s="892"/>
      <c r="N185" s="892"/>
      <c r="O185" s="892"/>
      <c r="P185" s="892"/>
      <c r="Q185" s="892"/>
      <c r="R185" s="892"/>
      <c r="S185" s="892"/>
      <c r="T185" s="892"/>
      <c r="U185" s="892"/>
      <c r="V185" s="892"/>
      <c r="W185" s="892"/>
      <c r="X185" s="892"/>
      <c r="Y185" s="892"/>
      <c r="Z185" s="892"/>
      <c r="AA185" s="892"/>
      <c r="AB185" s="892"/>
      <c r="AC185" s="892"/>
      <c r="AD185" s="892"/>
      <c r="AE185" s="892"/>
      <c r="AF185" s="892"/>
      <c r="AG185" s="892"/>
      <c r="AH185" s="892"/>
    </row>
    <row r="186" spans="1:34" ht="15.75" customHeight="1">
      <c r="A186" s="892"/>
      <c r="B186" s="892"/>
      <c r="C186" s="892"/>
      <c r="D186" s="892"/>
      <c r="E186" s="892"/>
      <c r="F186" s="892"/>
      <c r="G186" s="892"/>
      <c r="H186" s="892"/>
      <c r="I186" s="892"/>
      <c r="J186" s="892"/>
      <c r="K186" s="892"/>
      <c r="L186" s="892"/>
      <c r="M186" s="892"/>
      <c r="N186" s="892"/>
      <c r="O186" s="892"/>
      <c r="P186" s="892"/>
      <c r="Q186" s="892"/>
      <c r="R186" s="892"/>
      <c r="S186" s="892"/>
      <c r="T186" s="892"/>
      <c r="U186" s="892"/>
      <c r="V186" s="892"/>
      <c r="W186" s="892"/>
      <c r="X186" s="892"/>
      <c r="Y186" s="892"/>
      <c r="Z186" s="892"/>
      <c r="AA186" s="892"/>
      <c r="AB186" s="892"/>
      <c r="AC186" s="892"/>
      <c r="AD186" s="892"/>
      <c r="AE186" s="892"/>
      <c r="AF186" s="892"/>
      <c r="AG186" s="892"/>
      <c r="AH186" s="892"/>
    </row>
    <row r="187" spans="1:34" ht="15.75" customHeight="1">
      <c r="A187" s="892"/>
      <c r="B187" s="892"/>
      <c r="C187" s="892"/>
      <c r="D187" s="892"/>
      <c r="E187" s="892"/>
      <c r="F187" s="892"/>
      <c r="G187" s="892"/>
      <c r="H187" s="892"/>
      <c r="I187" s="892"/>
      <c r="J187" s="892"/>
      <c r="K187" s="892"/>
      <c r="L187" s="892"/>
      <c r="M187" s="892"/>
      <c r="N187" s="892"/>
      <c r="O187" s="892"/>
      <c r="P187" s="892"/>
      <c r="Q187" s="892"/>
      <c r="R187" s="892"/>
      <c r="S187" s="892"/>
      <c r="T187" s="892"/>
      <c r="U187" s="892"/>
      <c r="V187" s="892"/>
      <c r="W187" s="892"/>
      <c r="X187" s="892"/>
      <c r="Y187" s="892"/>
      <c r="Z187" s="892"/>
      <c r="AA187" s="892"/>
      <c r="AB187" s="892"/>
      <c r="AC187" s="892"/>
      <c r="AD187" s="892"/>
      <c r="AE187" s="892"/>
      <c r="AF187" s="892"/>
      <c r="AG187" s="892"/>
      <c r="AH187" s="892"/>
    </row>
    <row r="188" spans="1:34" ht="15.75" customHeight="1">
      <c r="A188" s="892"/>
      <c r="B188" s="892"/>
      <c r="C188" s="892"/>
      <c r="D188" s="892"/>
      <c r="E188" s="892"/>
      <c r="F188" s="892"/>
      <c r="G188" s="892"/>
      <c r="H188" s="892"/>
      <c r="I188" s="892"/>
      <c r="J188" s="892"/>
      <c r="K188" s="892"/>
      <c r="L188" s="892"/>
      <c r="M188" s="892"/>
      <c r="N188" s="892"/>
      <c r="O188" s="892"/>
      <c r="P188" s="892"/>
      <c r="Q188" s="892"/>
      <c r="R188" s="892"/>
      <c r="S188" s="892"/>
      <c r="T188" s="892"/>
      <c r="U188" s="892"/>
      <c r="V188" s="892"/>
      <c r="W188" s="892"/>
      <c r="X188" s="892"/>
      <c r="Y188" s="892"/>
      <c r="Z188" s="892"/>
      <c r="AA188" s="892"/>
      <c r="AB188" s="892"/>
      <c r="AC188" s="892"/>
      <c r="AD188" s="892"/>
      <c r="AE188" s="892"/>
      <c r="AF188" s="892"/>
      <c r="AG188" s="892"/>
      <c r="AH188" s="892"/>
    </row>
    <row r="189" spans="1:34" ht="15.75" customHeight="1">
      <c r="A189" s="892"/>
      <c r="B189" s="892"/>
      <c r="C189" s="892"/>
      <c r="D189" s="892"/>
      <c r="E189" s="892"/>
      <c r="F189" s="892"/>
      <c r="G189" s="892"/>
      <c r="H189" s="892"/>
      <c r="I189" s="892"/>
      <c r="J189" s="892"/>
      <c r="K189" s="892"/>
      <c r="L189" s="892"/>
      <c r="M189" s="892"/>
      <c r="N189" s="892"/>
      <c r="O189" s="892"/>
      <c r="P189" s="892"/>
      <c r="Q189" s="892"/>
      <c r="R189" s="892"/>
      <c r="S189" s="892"/>
      <c r="T189" s="892"/>
      <c r="U189" s="892"/>
      <c r="V189" s="892"/>
      <c r="W189" s="892"/>
      <c r="X189" s="892"/>
      <c r="Y189" s="892"/>
      <c r="Z189" s="892"/>
      <c r="AA189" s="892"/>
      <c r="AB189" s="892"/>
      <c r="AC189" s="892"/>
      <c r="AD189" s="892"/>
      <c r="AE189" s="892"/>
      <c r="AF189" s="892"/>
      <c r="AG189" s="892"/>
      <c r="AH189" s="892"/>
    </row>
    <row r="190" spans="1:34" ht="15.75" customHeight="1">
      <c r="A190" s="892"/>
      <c r="B190" s="892"/>
      <c r="C190" s="892"/>
      <c r="D190" s="892"/>
      <c r="E190" s="892"/>
      <c r="F190" s="892"/>
      <c r="G190" s="892"/>
      <c r="H190" s="892"/>
      <c r="I190" s="892"/>
      <c r="J190" s="892"/>
      <c r="K190" s="892"/>
      <c r="L190" s="892"/>
      <c r="M190" s="892"/>
      <c r="N190" s="892"/>
      <c r="O190" s="892"/>
      <c r="P190" s="892"/>
      <c r="Q190" s="892"/>
      <c r="R190" s="892"/>
      <c r="S190" s="892"/>
      <c r="T190" s="892"/>
      <c r="U190" s="892"/>
      <c r="V190" s="892"/>
      <c r="W190" s="892"/>
      <c r="X190" s="892"/>
      <c r="Y190" s="892"/>
      <c r="Z190" s="892"/>
      <c r="AA190" s="892"/>
      <c r="AB190" s="892"/>
      <c r="AC190" s="892"/>
      <c r="AD190" s="892"/>
      <c r="AE190" s="892"/>
      <c r="AF190" s="892"/>
      <c r="AG190" s="892"/>
      <c r="AH190" s="892"/>
    </row>
    <row r="191" spans="1:34" ht="15.75" customHeight="1">
      <c r="A191" s="892"/>
      <c r="B191" s="892"/>
      <c r="C191" s="892"/>
      <c r="D191" s="892"/>
      <c r="E191" s="892"/>
      <c r="F191" s="892"/>
      <c r="G191" s="892"/>
      <c r="H191" s="892"/>
      <c r="I191" s="892"/>
      <c r="J191" s="892"/>
      <c r="K191" s="892"/>
      <c r="L191" s="892"/>
      <c r="M191" s="892"/>
      <c r="N191" s="892"/>
      <c r="O191" s="892"/>
      <c r="P191" s="892"/>
      <c r="Q191" s="892"/>
      <c r="R191" s="892"/>
      <c r="S191" s="892"/>
      <c r="T191" s="892"/>
      <c r="U191" s="892"/>
      <c r="V191" s="892"/>
      <c r="W191" s="892"/>
      <c r="X191" s="892"/>
      <c r="Y191" s="892"/>
      <c r="Z191" s="892"/>
      <c r="AA191" s="892"/>
      <c r="AB191" s="892"/>
      <c r="AC191" s="892"/>
      <c r="AD191" s="892"/>
      <c r="AE191" s="892"/>
      <c r="AF191" s="892"/>
      <c r="AG191" s="892"/>
      <c r="AH191" s="892"/>
    </row>
    <row r="192" spans="1:34" ht="15.75" customHeight="1">
      <c r="A192" s="892"/>
      <c r="B192" s="892"/>
      <c r="C192" s="892"/>
      <c r="D192" s="892"/>
      <c r="E192" s="892"/>
      <c r="F192" s="892"/>
      <c r="G192" s="892"/>
      <c r="H192" s="892"/>
      <c r="I192" s="892"/>
      <c r="J192" s="892"/>
      <c r="K192" s="892"/>
      <c r="L192" s="892"/>
      <c r="M192" s="892"/>
      <c r="N192" s="892"/>
      <c r="O192" s="892"/>
      <c r="P192" s="892"/>
      <c r="Q192" s="892"/>
      <c r="R192" s="892"/>
      <c r="S192" s="892"/>
      <c r="T192" s="892"/>
      <c r="U192" s="892"/>
      <c r="V192" s="892"/>
      <c r="W192" s="892"/>
      <c r="X192" s="892"/>
      <c r="Y192" s="892"/>
      <c r="Z192" s="892"/>
      <c r="AA192" s="892"/>
      <c r="AB192" s="892"/>
      <c r="AC192" s="892"/>
      <c r="AD192" s="892"/>
      <c r="AE192" s="892"/>
      <c r="AF192" s="892"/>
      <c r="AG192" s="892"/>
      <c r="AH192" s="892"/>
    </row>
    <row r="193" spans="1:34" ht="15.75" customHeight="1">
      <c r="A193" s="892"/>
      <c r="B193" s="892"/>
      <c r="C193" s="892"/>
      <c r="D193" s="892"/>
      <c r="E193" s="892"/>
      <c r="F193" s="892"/>
      <c r="G193" s="892"/>
      <c r="H193" s="892"/>
      <c r="I193" s="892"/>
      <c r="J193" s="892"/>
      <c r="K193" s="892"/>
      <c r="L193" s="892"/>
      <c r="M193" s="892"/>
      <c r="N193" s="892"/>
      <c r="O193" s="892"/>
      <c r="P193" s="892"/>
      <c r="Q193" s="892"/>
      <c r="R193" s="892"/>
      <c r="S193" s="892"/>
      <c r="T193" s="892"/>
      <c r="U193" s="892"/>
      <c r="V193" s="892"/>
      <c r="W193" s="892"/>
      <c r="X193" s="892"/>
      <c r="Y193" s="892"/>
      <c r="Z193" s="892"/>
      <c r="AA193" s="892"/>
      <c r="AB193" s="892"/>
      <c r="AC193" s="892"/>
      <c r="AD193" s="892"/>
      <c r="AE193" s="892"/>
      <c r="AF193" s="892"/>
      <c r="AG193" s="892"/>
      <c r="AH193" s="892"/>
    </row>
    <row r="194" spans="1:34" ht="15.75" customHeight="1">
      <c r="A194" s="892"/>
      <c r="B194" s="892"/>
      <c r="C194" s="892"/>
      <c r="D194" s="892"/>
      <c r="E194" s="892"/>
      <c r="F194" s="892"/>
      <c r="G194" s="892"/>
      <c r="H194" s="892"/>
      <c r="I194" s="892"/>
      <c r="J194" s="892"/>
      <c r="K194" s="892"/>
      <c r="L194" s="892"/>
      <c r="M194" s="892"/>
      <c r="N194" s="892"/>
      <c r="O194" s="892"/>
      <c r="P194" s="892"/>
      <c r="Q194" s="892"/>
      <c r="R194" s="892"/>
      <c r="S194" s="892"/>
      <c r="T194" s="892"/>
      <c r="U194" s="892"/>
      <c r="V194" s="892"/>
      <c r="W194" s="892"/>
      <c r="X194" s="892"/>
      <c r="Y194" s="892"/>
      <c r="Z194" s="892"/>
      <c r="AA194" s="892"/>
      <c r="AB194" s="892"/>
      <c r="AC194" s="892"/>
      <c r="AD194" s="892"/>
      <c r="AE194" s="892"/>
      <c r="AF194" s="892"/>
      <c r="AG194" s="892"/>
      <c r="AH194" s="892"/>
    </row>
    <row r="195" spans="1:34" ht="15.75" customHeight="1">
      <c r="A195" s="892"/>
      <c r="B195" s="892"/>
      <c r="C195" s="892"/>
      <c r="D195" s="892"/>
      <c r="E195" s="892"/>
      <c r="F195" s="892"/>
      <c r="G195" s="892"/>
      <c r="H195" s="892"/>
      <c r="I195" s="892"/>
      <c r="J195" s="892"/>
      <c r="K195" s="892"/>
      <c r="L195" s="892"/>
      <c r="M195" s="892"/>
      <c r="N195" s="892"/>
      <c r="O195" s="892"/>
      <c r="P195" s="892"/>
      <c r="Q195" s="892"/>
      <c r="R195" s="892"/>
      <c r="S195" s="892"/>
      <c r="T195" s="892"/>
      <c r="U195" s="892"/>
      <c r="V195" s="892"/>
      <c r="W195" s="892"/>
      <c r="X195" s="892"/>
      <c r="Y195" s="892"/>
      <c r="Z195" s="892"/>
      <c r="AA195" s="892"/>
      <c r="AB195" s="892"/>
      <c r="AC195" s="892"/>
      <c r="AD195" s="892"/>
      <c r="AE195" s="892"/>
      <c r="AF195" s="892"/>
      <c r="AG195" s="892"/>
      <c r="AH195" s="892"/>
    </row>
    <row r="196" spans="1:34" ht="15.75" customHeight="1">
      <c r="A196" s="892"/>
      <c r="B196" s="892"/>
      <c r="C196" s="892"/>
      <c r="D196" s="892"/>
      <c r="E196" s="892"/>
      <c r="F196" s="892"/>
      <c r="G196" s="892"/>
      <c r="H196" s="892"/>
      <c r="I196" s="892"/>
      <c r="J196" s="892"/>
      <c r="K196" s="892"/>
      <c r="L196" s="892"/>
      <c r="M196" s="892"/>
      <c r="N196" s="892"/>
      <c r="O196" s="892"/>
      <c r="P196" s="892"/>
      <c r="Q196" s="892"/>
      <c r="R196" s="892"/>
      <c r="S196" s="892"/>
      <c r="T196" s="892"/>
      <c r="U196" s="892"/>
      <c r="V196" s="892"/>
      <c r="W196" s="892"/>
      <c r="X196" s="892"/>
      <c r="Y196" s="892"/>
      <c r="Z196" s="892"/>
      <c r="AA196" s="892"/>
      <c r="AB196" s="892"/>
      <c r="AC196" s="892"/>
      <c r="AD196" s="892"/>
      <c r="AE196" s="892"/>
      <c r="AF196" s="892"/>
      <c r="AG196" s="892"/>
      <c r="AH196" s="892"/>
    </row>
    <row r="197" spans="1:34" ht="15.75" customHeight="1">
      <c r="A197" s="892"/>
      <c r="B197" s="892"/>
      <c r="C197" s="892"/>
      <c r="D197" s="892"/>
      <c r="E197" s="892"/>
      <c r="F197" s="892"/>
      <c r="G197" s="892"/>
      <c r="H197" s="892"/>
      <c r="I197" s="892"/>
      <c r="J197" s="892"/>
      <c r="K197" s="892"/>
      <c r="L197" s="892"/>
      <c r="M197" s="892"/>
      <c r="N197" s="892"/>
      <c r="O197" s="892"/>
      <c r="P197" s="892"/>
      <c r="Q197" s="892"/>
      <c r="R197" s="892"/>
      <c r="S197" s="892"/>
      <c r="T197" s="892"/>
      <c r="U197" s="892"/>
      <c r="V197" s="892"/>
      <c r="W197" s="892"/>
      <c r="X197" s="892"/>
      <c r="Y197" s="892"/>
      <c r="Z197" s="892"/>
      <c r="AA197" s="892"/>
      <c r="AB197" s="892"/>
      <c r="AC197" s="892"/>
      <c r="AD197" s="892"/>
      <c r="AE197" s="892"/>
      <c r="AF197" s="892"/>
      <c r="AG197" s="892"/>
      <c r="AH197" s="892"/>
    </row>
    <row r="198" spans="1:34" ht="15.75" customHeight="1">
      <c r="A198" s="892"/>
      <c r="B198" s="892"/>
      <c r="C198" s="892"/>
      <c r="D198" s="892"/>
      <c r="E198" s="892"/>
      <c r="F198" s="892"/>
      <c r="G198" s="892"/>
      <c r="H198" s="892"/>
      <c r="I198" s="892"/>
      <c r="J198" s="892"/>
      <c r="K198" s="892"/>
      <c r="L198" s="892"/>
      <c r="M198" s="892"/>
      <c r="N198" s="892"/>
      <c r="O198" s="892"/>
      <c r="P198" s="892"/>
      <c r="Q198" s="892"/>
      <c r="R198" s="892"/>
      <c r="S198" s="892"/>
      <c r="T198" s="892"/>
      <c r="U198" s="892"/>
      <c r="V198" s="892"/>
      <c r="W198" s="892"/>
      <c r="X198" s="892"/>
      <c r="Y198" s="892"/>
      <c r="Z198" s="892"/>
      <c r="AA198" s="892"/>
      <c r="AB198" s="892"/>
      <c r="AC198" s="892"/>
      <c r="AD198" s="892"/>
      <c r="AE198" s="892"/>
      <c r="AF198" s="892"/>
      <c r="AG198" s="892"/>
      <c r="AH198" s="892"/>
    </row>
    <row r="199" spans="1:34" ht="15.75" customHeight="1">
      <c r="A199" s="892"/>
      <c r="B199" s="892"/>
      <c r="C199" s="892"/>
      <c r="D199" s="892"/>
      <c r="E199" s="892"/>
      <c r="F199" s="892"/>
      <c r="G199" s="892"/>
      <c r="H199" s="892"/>
      <c r="I199" s="892"/>
      <c r="J199" s="892"/>
      <c r="K199" s="892"/>
      <c r="L199" s="892"/>
      <c r="M199" s="892"/>
      <c r="N199" s="892"/>
      <c r="O199" s="892"/>
      <c r="P199" s="892"/>
      <c r="Q199" s="892"/>
      <c r="R199" s="892"/>
      <c r="S199" s="892"/>
      <c r="T199" s="892"/>
      <c r="U199" s="892"/>
      <c r="V199" s="892"/>
      <c r="W199" s="892"/>
      <c r="X199" s="892"/>
      <c r="Y199" s="892"/>
      <c r="Z199" s="892"/>
      <c r="AA199" s="892"/>
      <c r="AB199" s="892"/>
      <c r="AC199" s="892"/>
      <c r="AD199" s="892"/>
      <c r="AE199" s="892"/>
      <c r="AF199" s="892"/>
      <c r="AG199" s="892"/>
      <c r="AH199" s="892"/>
    </row>
    <row r="200" spans="1:34" ht="15.75" customHeight="1">
      <c r="A200" s="892"/>
      <c r="B200" s="892"/>
      <c r="C200" s="892"/>
      <c r="D200" s="892"/>
      <c r="E200" s="892"/>
      <c r="F200" s="892"/>
      <c r="G200" s="892"/>
      <c r="H200" s="892"/>
      <c r="I200" s="892"/>
      <c r="J200" s="892"/>
      <c r="K200" s="892"/>
      <c r="L200" s="892"/>
      <c r="M200" s="892"/>
      <c r="N200" s="892"/>
      <c r="O200" s="892"/>
      <c r="P200" s="892"/>
      <c r="Q200" s="892"/>
      <c r="R200" s="892"/>
      <c r="S200" s="892"/>
      <c r="T200" s="892"/>
      <c r="U200" s="892"/>
      <c r="V200" s="892"/>
      <c r="W200" s="892"/>
      <c r="X200" s="892"/>
      <c r="Y200" s="892"/>
      <c r="Z200" s="892"/>
      <c r="AA200" s="892"/>
      <c r="AB200" s="892"/>
      <c r="AC200" s="892"/>
      <c r="AD200" s="892"/>
      <c r="AE200" s="892"/>
      <c r="AF200" s="892"/>
      <c r="AG200" s="892"/>
      <c r="AH200" s="892"/>
    </row>
    <row r="201" spans="1:34" ht="15.75" customHeight="1">
      <c r="A201" s="892"/>
      <c r="B201" s="892"/>
      <c r="C201" s="892"/>
      <c r="D201" s="892"/>
      <c r="E201" s="892"/>
      <c r="F201" s="892"/>
      <c r="G201" s="892"/>
      <c r="H201" s="892"/>
      <c r="I201" s="892"/>
      <c r="J201" s="892"/>
      <c r="K201" s="892"/>
      <c r="L201" s="892"/>
      <c r="M201" s="892"/>
      <c r="N201" s="892"/>
      <c r="O201" s="892"/>
      <c r="P201" s="892"/>
      <c r="Q201" s="892"/>
      <c r="R201" s="892"/>
      <c r="S201" s="892"/>
      <c r="T201" s="892"/>
      <c r="U201" s="892"/>
      <c r="V201" s="892"/>
      <c r="W201" s="892"/>
      <c r="X201" s="892"/>
      <c r="Y201" s="892"/>
      <c r="Z201" s="892"/>
      <c r="AA201" s="892"/>
      <c r="AB201" s="892"/>
      <c r="AC201" s="892"/>
      <c r="AD201" s="892"/>
      <c r="AE201" s="892"/>
      <c r="AF201" s="892"/>
      <c r="AG201" s="892"/>
      <c r="AH201" s="892"/>
    </row>
    <row r="202" spans="1:34" ht="15.75" customHeight="1">
      <c r="A202" s="892"/>
      <c r="B202" s="892"/>
      <c r="C202" s="892"/>
      <c r="D202" s="892"/>
      <c r="E202" s="892"/>
      <c r="F202" s="892"/>
      <c r="G202" s="892"/>
      <c r="H202" s="892"/>
      <c r="I202" s="892"/>
      <c r="J202" s="892"/>
      <c r="K202" s="892"/>
      <c r="L202" s="892"/>
      <c r="M202" s="892"/>
      <c r="N202" s="892"/>
      <c r="O202" s="892"/>
      <c r="P202" s="892"/>
      <c r="Q202" s="892"/>
      <c r="R202" s="892"/>
      <c r="S202" s="892"/>
      <c r="T202" s="892"/>
      <c r="U202" s="892"/>
      <c r="V202" s="892"/>
      <c r="W202" s="892"/>
      <c r="X202" s="892"/>
      <c r="Y202" s="892"/>
      <c r="Z202" s="892"/>
      <c r="AA202" s="892"/>
      <c r="AB202" s="892"/>
      <c r="AC202" s="892"/>
      <c r="AD202" s="892"/>
      <c r="AE202" s="892"/>
      <c r="AF202" s="892"/>
      <c r="AG202" s="892"/>
      <c r="AH202" s="892"/>
    </row>
    <row r="203" spans="1:34" ht="15.75" customHeight="1">
      <c r="A203" s="892"/>
      <c r="B203" s="892"/>
      <c r="C203" s="892"/>
      <c r="D203" s="892"/>
      <c r="E203" s="892"/>
      <c r="F203" s="892"/>
      <c r="G203" s="892"/>
      <c r="H203" s="892"/>
      <c r="I203" s="892"/>
      <c r="J203" s="892"/>
      <c r="K203" s="892"/>
      <c r="L203" s="892"/>
      <c r="M203" s="892"/>
      <c r="N203" s="892"/>
      <c r="O203" s="892"/>
      <c r="P203" s="892"/>
      <c r="Q203" s="892"/>
      <c r="R203" s="892"/>
      <c r="S203" s="892"/>
      <c r="T203" s="892"/>
      <c r="U203" s="892"/>
      <c r="V203" s="892"/>
      <c r="W203" s="892"/>
      <c r="X203" s="892"/>
      <c r="Y203" s="892"/>
      <c r="Z203" s="892"/>
      <c r="AA203" s="892"/>
      <c r="AB203" s="892"/>
      <c r="AC203" s="892"/>
      <c r="AD203" s="892"/>
      <c r="AE203" s="892"/>
      <c r="AF203" s="892"/>
      <c r="AG203" s="892"/>
      <c r="AH203" s="892"/>
    </row>
    <row r="204" spans="1:34" ht="15.75" customHeight="1">
      <c r="A204" s="892"/>
      <c r="B204" s="892"/>
      <c r="C204" s="892"/>
      <c r="D204" s="892"/>
      <c r="E204" s="892"/>
      <c r="F204" s="892"/>
      <c r="G204" s="892"/>
      <c r="H204" s="892"/>
      <c r="I204" s="892"/>
      <c r="J204" s="892"/>
      <c r="K204" s="892"/>
      <c r="L204" s="892"/>
      <c r="M204" s="892"/>
      <c r="N204" s="892"/>
      <c r="O204" s="892"/>
      <c r="P204" s="892"/>
      <c r="Q204" s="892"/>
      <c r="R204" s="892"/>
      <c r="S204" s="892"/>
      <c r="T204" s="892"/>
      <c r="U204" s="892"/>
      <c r="V204" s="892"/>
      <c r="W204" s="892"/>
      <c r="X204" s="892"/>
      <c r="Y204" s="892"/>
      <c r="Z204" s="892"/>
      <c r="AA204" s="892"/>
      <c r="AB204" s="892"/>
      <c r="AC204" s="892"/>
      <c r="AD204" s="892"/>
      <c r="AE204" s="892"/>
      <c r="AF204" s="892"/>
      <c r="AG204" s="892"/>
      <c r="AH204" s="892"/>
    </row>
    <row r="205" spans="1:34" ht="15.75" customHeight="1">
      <c r="A205" s="892"/>
      <c r="B205" s="892"/>
      <c r="C205" s="892"/>
      <c r="D205" s="892"/>
      <c r="E205" s="892"/>
      <c r="F205" s="892"/>
      <c r="G205" s="892"/>
      <c r="H205" s="892"/>
      <c r="I205" s="892"/>
      <c r="J205" s="892"/>
      <c r="K205" s="892"/>
      <c r="L205" s="892"/>
      <c r="M205" s="892"/>
      <c r="N205" s="892"/>
      <c r="O205" s="892"/>
      <c r="P205" s="892"/>
      <c r="Q205" s="892"/>
      <c r="R205" s="892"/>
      <c r="S205" s="892"/>
      <c r="T205" s="892"/>
      <c r="U205" s="892"/>
      <c r="V205" s="892"/>
      <c r="W205" s="892"/>
      <c r="X205" s="892"/>
      <c r="Y205" s="892"/>
      <c r="Z205" s="892"/>
      <c r="AA205" s="892"/>
      <c r="AB205" s="892"/>
      <c r="AC205" s="892"/>
      <c r="AD205" s="892"/>
      <c r="AE205" s="892"/>
      <c r="AF205" s="892"/>
      <c r="AG205" s="892"/>
      <c r="AH205" s="892"/>
    </row>
    <row r="206" spans="1:34" ht="15.75" customHeight="1">
      <c r="A206" s="892"/>
      <c r="B206" s="892"/>
      <c r="C206" s="892"/>
      <c r="D206" s="892"/>
      <c r="E206" s="892"/>
      <c r="F206" s="892"/>
      <c r="G206" s="892"/>
      <c r="H206" s="892"/>
      <c r="I206" s="892"/>
      <c r="J206" s="892"/>
      <c r="K206" s="892"/>
      <c r="L206" s="892"/>
      <c r="M206" s="892"/>
      <c r="N206" s="892"/>
      <c r="O206" s="892"/>
      <c r="P206" s="892"/>
      <c r="Q206" s="892"/>
      <c r="R206" s="892"/>
      <c r="S206" s="892"/>
      <c r="T206" s="892"/>
      <c r="U206" s="892"/>
      <c r="V206" s="892"/>
      <c r="W206" s="892"/>
      <c r="X206" s="892"/>
      <c r="Y206" s="892"/>
      <c r="Z206" s="892"/>
      <c r="AA206" s="892"/>
      <c r="AB206" s="892"/>
      <c r="AC206" s="892"/>
      <c r="AD206" s="892"/>
      <c r="AE206" s="892"/>
      <c r="AF206" s="892"/>
      <c r="AG206" s="892"/>
      <c r="AH206" s="892"/>
    </row>
    <row r="207" spans="1:34" ht="15.75" customHeight="1">
      <c r="A207" s="892"/>
      <c r="B207" s="892"/>
      <c r="C207" s="892"/>
      <c r="D207" s="892"/>
      <c r="E207" s="892"/>
      <c r="F207" s="892"/>
      <c r="G207" s="892"/>
      <c r="H207" s="892"/>
      <c r="I207" s="892"/>
      <c r="J207" s="892"/>
      <c r="K207" s="892"/>
      <c r="L207" s="892"/>
      <c r="M207" s="892"/>
      <c r="N207" s="892"/>
      <c r="O207" s="892"/>
      <c r="P207" s="892"/>
      <c r="Q207" s="892"/>
      <c r="R207" s="892"/>
      <c r="S207" s="892"/>
      <c r="T207" s="892"/>
      <c r="U207" s="892"/>
      <c r="V207" s="892"/>
      <c r="W207" s="892"/>
      <c r="X207" s="892"/>
      <c r="Y207" s="892"/>
      <c r="Z207" s="892"/>
      <c r="AA207" s="892"/>
      <c r="AB207" s="892"/>
      <c r="AC207" s="892"/>
      <c r="AD207" s="892"/>
      <c r="AE207" s="892"/>
      <c r="AF207" s="892"/>
      <c r="AG207" s="892"/>
      <c r="AH207" s="892"/>
    </row>
    <row r="208" spans="1:34" ht="15.75" customHeight="1">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c r="W208" s="892"/>
      <c r="X208" s="892"/>
      <c r="Y208" s="892"/>
      <c r="Z208" s="892"/>
      <c r="AA208" s="892"/>
      <c r="AB208" s="892"/>
      <c r="AC208" s="892"/>
      <c r="AD208" s="892"/>
      <c r="AE208" s="892"/>
      <c r="AF208" s="892"/>
      <c r="AG208" s="892"/>
      <c r="AH208" s="892"/>
    </row>
    <row r="209" spans="1:34" ht="15.75" customHeight="1">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c r="W209" s="892"/>
      <c r="X209" s="892"/>
      <c r="Y209" s="892"/>
      <c r="Z209" s="892"/>
      <c r="AA209" s="892"/>
      <c r="AB209" s="892"/>
      <c r="AC209" s="892"/>
      <c r="AD209" s="892"/>
      <c r="AE209" s="892"/>
      <c r="AF209" s="892"/>
      <c r="AG209" s="892"/>
      <c r="AH209" s="892"/>
    </row>
    <row r="210" spans="1:34" ht="15.75" customHeight="1">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c r="W210" s="892"/>
      <c r="X210" s="892"/>
      <c r="Y210" s="892"/>
      <c r="Z210" s="892"/>
      <c r="AA210" s="892"/>
      <c r="AB210" s="892"/>
      <c r="AC210" s="892"/>
      <c r="AD210" s="892"/>
      <c r="AE210" s="892"/>
      <c r="AF210" s="892"/>
      <c r="AG210" s="892"/>
      <c r="AH210" s="892"/>
    </row>
    <row r="211" spans="1:34" ht="15.75" customHeight="1">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c r="W211" s="892"/>
      <c r="X211" s="892"/>
      <c r="Y211" s="892"/>
      <c r="Z211" s="892"/>
      <c r="AA211" s="892"/>
      <c r="AB211" s="892"/>
      <c r="AC211" s="892"/>
      <c r="AD211" s="892"/>
      <c r="AE211" s="892"/>
      <c r="AF211" s="892"/>
      <c r="AG211" s="892"/>
      <c r="AH211" s="892"/>
    </row>
    <row r="212" spans="1:34" ht="15.75" customHeight="1">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c r="W212" s="892"/>
      <c r="X212" s="892"/>
      <c r="Y212" s="892"/>
      <c r="Z212" s="892"/>
      <c r="AA212" s="892"/>
      <c r="AB212" s="892"/>
      <c r="AC212" s="892"/>
      <c r="AD212" s="892"/>
      <c r="AE212" s="892"/>
      <c r="AF212" s="892"/>
      <c r="AG212" s="892"/>
      <c r="AH212" s="892"/>
    </row>
    <row r="213" spans="1:34" ht="15.75" customHeight="1">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c r="W213" s="892"/>
      <c r="X213" s="892"/>
      <c r="Y213" s="892"/>
      <c r="Z213" s="892"/>
      <c r="AA213" s="892"/>
      <c r="AB213" s="892"/>
      <c r="AC213" s="892"/>
      <c r="AD213" s="892"/>
      <c r="AE213" s="892"/>
      <c r="AF213" s="892"/>
      <c r="AG213" s="892"/>
      <c r="AH213" s="892"/>
    </row>
    <row r="214" spans="1:34" ht="15.75" customHeight="1">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c r="W214" s="892"/>
      <c r="X214" s="892"/>
      <c r="Y214" s="892"/>
      <c r="Z214" s="892"/>
      <c r="AA214" s="892"/>
      <c r="AB214" s="892"/>
      <c r="AC214" s="892"/>
      <c r="AD214" s="892"/>
      <c r="AE214" s="892"/>
      <c r="AF214" s="892"/>
      <c r="AG214" s="892"/>
      <c r="AH214" s="892"/>
    </row>
    <row r="215" spans="1:34" ht="15.75" customHeight="1">
      <c r="A215" s="892"/>
      <c r="B215" s="892"/>
      <c r="C215" s="892"/>
      <c r="D215" s="892"/>
      <c r="E215" s="892"/>
      <c r="F215" s="892"/>
      <c r="G215" s="892"/>
      <c r="H215" s="892"/>
      <c r="I215" s="892"/>
      <c r="J215" s="892"/>
      <c r="K215" s="892"/>
      <c r="L215" s="892"/>
      <c r="M215" s="892"/>
      <c r="N215" s="892"/>
      <c r="O215" s="892"/>
      <c r="P215" s="892"/>
      <c r="Q215" s="892"/>
      <c r="R215" s="892"/>
      <c r="S215" s="892"/>
      <c r="T215" s="892"/>
      <c r="U215" s="892"/>
      <c r="V215" s="892"/>
      <c r="W215" s="892"/>
      <c r="X215" s="892"/>
      <c r="Y215" s="892"/>
      <c r="Z215" s="892"/>
      <c r="AA215" s="892"/>
      <c r="AB215" s="892"/>
      <c r="AC215" s="892"/>
      <c r="AD215" s="892"/>
      <c r="AE215" s="892"/>
      <c r="AF215" s="892"/>
      <c r="AG215" s="892"/>
      <c r="AH215" s="892"/>
    </row>
    <row r="216" spans="1:34" ht="15.75" customHeight="1">
      <c r="A216" s="892"/>
      <c r="B216" s="892"/>
      <c r="C216" s="892"/>
      <c r="D216" s="892"/>
      <c r="E216" s="892"/>
      <c r="F216" s="892"/>
      <c r="G216" s="892"/>
      <c r="H216" s="892"/>
      <c r="I216" s="892"/>
      <c r="J216" s="892"/>
      <c r="K216" s="892"/>
      <c r="L216" s="892"/>
      <c r="M216" s="892"/>
      <c r="N216" s="892"/>
      <c r="O216" s="892"/>
      <c r="P216" s="892"/>
      <c r="Q216" s="892"/>
      <c r="R216" s="892"/>
      <c r="S216" s="892"/>
      <c r="T216" s="892"/>
      <c r="U216" s="892"/>
      <c r="V216" s="892"/>
      <c r="W216" s="892"/>
      <c r="X216" s="892"/>
      <c r="Y216" s="892"/>
      <c r="Z216" s="892"/>
      <c r="AA216" s="892"/>
      <c r="AB216" s="892"/>
      <c r="AC216" s="892"/>
      <c r="AD216" s="892"/>
      <c r="AE216" s="892"/>
      <c r="AF216" s="892"/>
      <c r="AG216" s="892"/>
      <c r="AH216" s="892"/>
    </row>
    <row r="217" spans="1:34" ht="15.75" customHeight="1">
      <c r="A217" s="892"/>
      <c r="B217" s="892"/>
      <c r="C217" s="892"/>
      <c r="D217" s="892"/>
      <c r="E217" s="892"/>
      <c r="F217" s="892"/>
      <c r="G217" s="892"/>
      <c r="H217" s="892"/>
      <c r="I217" s="892"/>
      <c r="J217" s="892"/>
      <c r="K217" s="892"/>
      <c r="L217" s="892"/>
      <c r="M217" s="892"/>
      <c r="N217" s="892"/>
      <c r="O217" s="892"/>
      <c r="P217" s="892"/>
      <c r="Q217" s="892"/>
      <c r="R217" s="892"/>
      <c r="S217" s="892"/>
      <c r="T217" s="892"/>
      <c r="U217" s="892"/>
      <c r="V217" s="892"/>
      <c r="W217" s="892"/>
      <c r="X217" s="892"/>
      <c r="Y217" s="892"/>
      <c r="Z217" s="892"/>
      <c r="AA217" s="892"/>
      <c r="AB217" s="892"/>
      <c r="AC217" s="892"/>
      <c r="AD217" s="892"/>
      <c r="AE217" s="892"/>
      <c r="AF217" s="892"/>
      <c r="AG217" s="892"/>
      <c r="AH217" s="892"/>
    </row>
    <row r="218" spans="1:34" ht="15.75" customHeight="1">
      <c r="A218" s="892"/>
      <c r="B218" s="892"/>
      <c r="C218" s="892"/>
      <c r="D218" s="892"/>
      <c r="E218" s="892"/>
      <c r="F218" s="892"/>
      <c r="G218" s="892"/>
      <c r="H218" s="892"/>
      <c r="I218" s="892"/>
      <c r="J218" s="892"/>
      <c r="K218" s="892"/>
      <c r="L218" s="892"/>
      <c r="M218" s="892"/>
      <c r="N218" s="892"/>
      <c r="O218" s="892"/>
      <c r="P218" s="892"/>
      <c r="Q218" s="892"/>
      <c r="R218" s="892"/>
      <c r="S218" s="892"/>
      <c r="T218" s="892"/>
      <c r="U218" s="892"/>
      <c r="V218" s="892"/>
      <c r="W218" s="892"/>
      <c r="X218" s="892"/>
      <c r="Y218" s="892"/>
      <c r="Z218" s="892"/>
      <c r="AA218" s="892"/>
      <c r="AB218" s="892"/>
      <c r="AC218" s="892"/>
      <c r="AD218" s="892"/>
      <c r="AE218" s="892"/>
      <c r="AF218" s="892"/>
      <c r="AG218" s="892"/>
      <c r="AH218" s="892"/>
    </row>
    <row r="219" spans="1:34" ht="15.75" customHeight="1">
      <c r="A219" s="892"/>
      <c r="B219" s="892"/>
      <c r="C219" s="892"/>
      <c r="D219" s="892"/>
      <c r="E219" s="892"/>
      <c r="F219" s="892"/>
      <c r="G219" s="892"/>
      <c r="H219" s="892"/>
      <c r="I219" s="892"/>
      <c r="J219" s="892"/>
      <c r="K219" s="892"/>
      <c r="L219" s="892"/>
      <c r="M219" s="892"/>
      <c r="N219" s="892"/>
      <c r="O219" s="892"/>
      <c r="P219" s="892"/>
      <c r="Q219" s="892"/>
      <c r="R219" s="892"/>
      <c r="S219" s="892"/>
      <c r="T219" s="892"/>
      <c r="U219" s="892"/>
      <c r="V219" s="892"/>
      <c r="W219" s="892"/>
      <c r="X219" s="892"/>
      <c r="Y219" s="892"/>
      <c r="Z219" s="892"/>
      <c r="AA219" s="892"/>
      <c r="AB219" s="892"/>
      <c r="AC219" s="892"/>
      <c r="AD219" s="892"/>
      <c r="AE219" s="892"/>
      <c r="AF219" s="892"/>
      <c r="AG219" s="892"/>
      <c r="AH219" s="892"/>
    </row>
    <row r="220" spans="1:34" ht="15.75" customHeight="1">
      <c r="A220" s="892"/>
      <c r="B220" s="892"/>
      <c r="C220" s="892"/>
      <c r="D220" s="892"/>
      <c r="E220" s="892"/>
      <c r="F220" s="892"/>
      <c r="G220" s="892"/>
      <c r="H220" s="892"/>
      <c r="I220" s="892"/>
      <c r="J220" s="892"/>
      <c r="K220" s="892"/>
      <c r="L220" s="892"/>
      <c r="M220" s="892"/>
      <c r="N220" s="892"/>
      <c r="O220" s="892"/>
      <c r="P220" s="892"/>
      <c r="Q220" s="892"/>
      <c r="R220" s="892"/>
      <c r="S220" s="892"/>
      <c r="T220" s="892"/>
      <c r="U220" s="892"/>
      <c r="V220" s="892"/>
      <c r="W220" s="892"/>
      <c r="X220" s="892"/>
      <c r="Y220" s="892"/>
      <c r="Z220" s="892"/>
      <c r="AA220" s="892"/>
      <c r="AB220" s="892"/>
      <c r="AC220" s="892"/>
      <c r="AD220" s="892"/>
      <c r="AE220" s="892"/>
      <c r="AF220" s="892"/>
      <c r="AG220" s="892"/>
      <c r="AH220" s="892"/>
    </row>
    <row r="221" spans="1:34" ht="15.75" customHeight="1">
      <c r="A221" s="891"/>
      <c r="B221" s="891"/>
      <c r="C221" s="891"/>
      <c r="D221" s="891"/>
      <c r="E221" s="891"/>
      <c r="F221" s="891"/>
      <c r="G221" s="891"/>
      <c r="H221" s="891"/>
      <c r="I221" s="891"/>
      <c r="J221" s="891"/>
      <c r="K221" s="891"/>
      <c r="L221" s="891"/>
      <c r="M221" s="891"/>
      <c r="N221" s="891"/>
      <c r="O221" s="891"/>
      <c r="P221" s="891"/>
      <c r="Q221" s="891"/>
      <c r="R221" s="891"/>
      <c r="S221" s="891"/>
      <c r="T221" s="891"/>
      <c r="U221" s="891"/>
      <c r="V221" s="891"/>
      <c r="W221" s="891"/>
      <c r="X221" s="891"/>
      <c r="Y221" s="891"/>
      <c r="Z221" s="891"/>
      <c r="AA221" s="891"/>
      <c r="AB221" s="891"/>
      <c r="AC221" s="891"/>
      <c r="AD221" s="891"/>
      <c r="AE221" s="891"/>
      <c r="AF221" s="891"/>
      <c r="AG221" s="891"/>
      <c r="AH221" s="891"/>
    </row>
    <row r="222" spans="1:34" ht="15.75" customHeight="1">
      <c r="A222" s="891"/>
      <c r="B222" s="891"/>
      <c r="C222" s="891"/>
      <c r="D222" s="891"/>
      <c r="E222" s="891"/>
      <c r="F222" s="891"/>
      <c r="G222" s="891"/>
      <c r="H222" s="891"/>
      <c r="I222" s="891"/>
      <c r="J222" s="891"/>
      <c r="K222" s="891"/>
      <c r="L222" s="891"/>
      <c r="M222" s="891"/>
      <c r="N222" s="891"/>
      <c r="O222" s="891"/>
      <c r="P222" s="891"/>
      <c r="Q222" s="891"/>
      <c r="R222" s="891"/>
      <c r="S222" s="891"/>
      <c r="T222" s="891"/>
      <c r="U222" s="891"/>
      <c r="V222" s="891"/>
      <c r="W222" s="891"/>
      <c r="X222" s="891"/>
      <c r="Y222" s="891"/>
      <c r="Z222" s="891"/>
      <c r="AA222" s="891"/>
      <c r="AB222" s="891"/>
      <c r="AC222" s="891"/>
      <c r="AD222" s="891"/>
      <c r="AE222" s="891"/>
      <c r="AF222" s="891"/>
      <c r="AG222" s="891"/>
      <c r="AH222" s="891"/>
    </row>
    <row r="223" spans="1:34" ht="15.75" customHeight="1">
      <c r="A223" s="891"/>
      <c r="B223" s="891"/>
      <c r="C223" s="891"/>
      <c r="D223" s="891"/>
      <c r="E223" s="891"/>
      <c r="F223" s="891"/>
      <c r="G223" s="891"/>
      <c r="H223" s="891"/>
      <c r="I223" s="891"/>
      <c r="J223" s="891"/>
      <c r="K223" s="891"/>
      <c r="L223" s="891"/>
      <c r="M223" s="891"/>
      <c r="N223" s="891"/>
      <c r="O223" s="891"/>
      <c r="P223" s="891"/>
      <c r="Q223" s="891"/>
      <c r="R223" s="891"/>
      <c r="S223" s="891"/>
      <c r="T223" s="891"/>
      <c r="U223" s="891"/>
      <c r="V223" s="891"/>
      <c r="W223" s="891"/>
      <c r="X223" s="891"/>
      <c r="Y223" s="891"/>
      <c r="Z223" s="891"/>
      <c r="AA223" s="891"/>
      <c r="AB223" s="891"/>
      <c r="AC223" s="891"/>
      <c r="AD223" s="891"/>
      <c r="AE223" s="891"/>
      <c r="AF223" s="891"/>
      <c r="AG223" s="891"/>
      <c r="AH223" s="891"/>
    </row>
    <row r="224" spans="1:34" ht="15.75" customHeight="1">
      <c r="A224" s="891"/>
      <c r="B224" s="891"/>
      <c r="C224" s="891"/>
      <c r="D224" s="891"/>
      <c r="E224" s="891"/>
      <c r="F224" s="891"/>
      <c r="G224" s="891"/>
      <c r="H224" s="891"/>
      <c r="I224" s="891"/>
      <c r="J224" s="891"/>
      <c r="K224" s="891"/>
      <c r="L224" s="891"/>
      <c r="M224" s="891"/>
      <c r="N224" s="891"/>
      <c r="O224" s="891"/>
      <c r="P224" s="891"/>
      <c r="Q224" s="891"/>
      <c r="R224" s="891"/>
      <c r="S224" s="891"/>
      <c r="T224" s="891"/>
      <c r="U224" s="891"/>
      <c r="V224" s="891"/>
      <c r="W224" s="891"/>
      <c r="X224" s="891"/>
      <c r="Y224" s="891"/>
      <c r="Z224" s="891"/>
      <c r="AA224" s="891"/>
      <c r="AB224" s="891"/>
      <c r="AC224" s="891"/>
      <c r="AD224" s="891"/>
      <c r="AE224" s="891"/>
      <c r="AF224" s="891"/>
      <c r="AG224" s="891"/>
      <c r="AH224" s="891"/>
    </row>
    <row r="225" spans="1:34" ht="15.75" customHeight="1">
      <c r="A225" s="891"/>
      <c r="B225" s="891"/>
      <c r="C225" s="891"/>
      <c r="D225" s="891"/>
      <c r="E225" s="891"/>
      <c r="F225" s="891"/>
      <c r="G225" s="891"/>
      <c r="H225" s="891"/>
      <c r="I225" s="891"/>
      <c r="J225" s="891"/>
      <c r="K225" s="891"/>
      <c r="L225" s="891"/>
      <c r="M225" s="891"/>
      <c r="N225" s="891"/>
      <c r="O225" s="891"/>
      <c r="P225" s="891"/>
      <c r="Q225" s="891"/>
      <c r="R225" s="891"/>
      <c r="S225" s="891"/>
      <c r="T225" s="891"/>
      <c r="U225" s="891"/>
      <c r="V225" s="891"/>
      <c r="W225" s="891"/>
      <c r="X225" s="891"/>
      <c r="Y225" s="891"/>
      <c r="Z225" s="891"/>
      <c r="AA225" s="891"/>
      <c r="AB225" s="891"/>
      <c r="AC225" s="891"/>
      <c r="AD225" s="891"/>
      <c r="AE225" s="891"/>
      <c r="AF225" s="891"/>
      <c r="AG225" s="891"/>
      <c r="AH225" s="891"/>
    </row>
    <row r="226" spans="1:34" ht="15.75" customHeight="1">
      <c r="A226" s="891"/>
      <c r="B226" s="891"/>
      <c r="C226" s="891"/>
      <c r="D226" s="891"/>
      <c r="E226" s="891"/>
      <c r="F226" s="891"/>
      <c r="G226" s="891"/>
      <c r="H226" s="891"/>
      <c r="I226" s="891"/>
      <c r="J226" s="891"/>
      <c r="K226" s="891"/>
      <c r="L226" s="891"/>
      <c r="M226" s="891"/>
      <c r="N226" s="891"/>
      <c r="O226" s="891"/>
      <c r="P226" s="891"/>
      <c r="Q226" s="891"/>
      <c r="R226" s="891"/>
      <c r="S226" s="891"/>
      <c r="T226" s="891"/>
      <c r="U226" s="891"/>
      <c r="V226" s="891"/>
      <c r="W226" s="891"/>
      <c r="X226" s="891"/>
      <c r="Y226" s="891"/>
      <c r="Z226" s="891"/>
      <c r="AA226" s="891"/>
      <c r="AB226" s="891"/>
      <c r="AC226" s="891"/>
      <c r="AD226" s="891"/>
      <c r="AE226" s="891"/>
      <c r="AF226" s="891"/>
      <c r="AG226" s="891"/>
      <c r="AH226" s="891"/>
    </row>
    <row r="227" spans="1:34" ht="15.75" customHeight="1">
      <c r="A227" s="891"/>
      <c r="B227" s="891"/>
      <c r="C227" s="891"/>
      <c r="D227" s="891"/>
      <c r="E227" s="891"/>
      <c r="F227" s="891"/>
      <c r="G227" s="891"/>
      <c r="H227" s="891"/>
      <c r="I227" s="891"/>
      <c r="J227" s="891"/>
      <c r="K227" s="891"/>
      <c r="L227" s="891"/>
      <c r="M227" s="891"/>
      <c r="N227" s="891"/>
      <c r="O227" s="891"/>
      <c r="P227" s="891"/>
      <c r="Q227" s="891"/>
      <c r="R227" s="891"/>
      <c r="S227" s="891"/>
      <c r="T227" s="891"/>
      <c r="U227" s="891"/>
      <c r="V227" s="891"/>
      <c r="W227" s="891"/>
      <c r="X227" s="891"/>
      <c r="Y227" s="891"/>
      <c r="Z227" s="891"/>
      <c r="AA227" s="891"/>
      <c r="AB227" s="891"/>
      <c r="AC227" s="891"/>
      <c r="AD227" s="891"/>
      <c r="AE227" s="891"/>
      <c r="AF227" s="891"/>
      <c r="AG227" s="891"/>
      <c r="AH227" s="891"/>
    </row>
    <row r="228" spans="1:34" ht="15.75" customHeight="1">
      <c r="A228" s="891"/>
      <c r="B228" s="891"/>
      <c r="C228" s="891"/>
      <c r="D228" s="891"/>
      <c r="E228" s="891"/>
      <c r="F228" s="891"/>
      <c r="G228" s="891"/>
      <c r="H228" s="891"/>
      <c r="I228" s="891"/>
      <c r="J228" s="891"/>
      <c r="K228" s="891"/>
      <c r="L228" s="891"/>
      <c r="M228" s="891"/>
      <c r="N228" s="891"/>
      <c r="O228" s="891"/>
      <c r="P228" s="891"/>
      <c r="Q228" s="891"/>
      <c r="R228" s="891"/>
      <c r="S228" s="891"/>
      <c r="T228" s="891"/>
      <c r="U228" s="891"/>
      <c r="V228" s="891"/>
      <c r="W228" s="891"/>
      <c r="X228" s="891"/>
      <c r="Y228" s="891"/>
      <c r="Z228" s="891"/>
      <c r="AA228" s="891"/>
      <c r="AB228" s="891"/>
      <c r="AC228" s="891"/>
      <c r="AD228" s="891"/>
      <c r="AE228" s="891"/>
      <c r="AF228" s="891"/>
      <c r="AG228" s="891"/>
      <c r="AH228" s="891"/>
    </row>
    <row r="229" spans="1:34" ht="15.75" customHeight="1">
      <c r="A229" s="891"/>
      <c r="B229" s="891"/>
      <c r="C229" s="891"/>
      <c r="D229" s="891"/>
      <c r="E229" s="891"/>
      <c r="F229" s="891"/>
      <c r="G229" s="891"/>
      <c r="H229" s="891"/>
      <c r="I229" s="891"/>
      <c r="J229" s="891"/>
      <c r="K229" s="891"/>
      <c r="L229" s="891"/>
      <c r="M229" s="891"/>
      <c r="N229" s="891"/>
      <c r="O229" s="891"/>
      <c r="P229" s="891"/>
      <c r="Q229" s="891"/>
      <c r="R229" s="891"/>
      <c r="S229" s="891"/>
      <c r="T229" s="891"/>
      <c r="U229" s="891"/>
      <c r="V229" s="891"/>
      <c r="W229" s="891"/>
      <c r="X229" s="891"/>
      <c r="Y229" s="891"/>
      <c r="Z229" s="891"/>
      <c r="AA229" s="891"/>
      <c r="AB229" s="891"/>
      <c r="AC229" s="891"/>
      <c r="AD229" s="891"/>
      <c r="AE229" s="891"/>
      <c r="AF229" s="891"/>
      <c r="AG229" s="891"/>
      <c r="AH229" s="891"/>
    </row>
    <row r="230" spans="1:34" ht="15.75" customHeight="1">
      <c r="A230" s="891"/>
      <c r="B230" s="891"/>
      <c r="C230" s="891"/>
      <c r="D230" s="891"/>
      <c r="E230" s="891"/>
      <c r="F230" s="891"/>
      <c r="G230" s="891"/>
      <c r="H230" s="891"/>
      <c r="I230" s="891"/>
      <c r="J230" s="891"/>
      <c r="K230" s="891"/>
      <c r="L230" s="891"/>
      <c r="M230" s="891"/>
      <c r="N230" s="891"/>
      <c r="O230" s="891"/>
      <c r="P230" s="891"/>
      <c r="Q230" s="891"/>
      <c r="R230" s="891"/>
      <c r="S230" s="891"/>
      <c r="T230" s="891"/>
      <c r="U230" s="891"/>
      <c r="V230" s="891"/>
      <c r="W230" s="891"/>
      <c r="X230" s="891"/>
      <c r="Y230" s="891"/>
      <c r="Z230" s="891"/>
      <c r="AA230" s="891"/>
      <c r="AB230" s="891"/>
      <c r="AC230" s="891"/>
      <c r="AD230" s="891"/>
      <c r="AE230" s="891"/>
      <c r="AF230" s="891"/>
      <c r="AG230" s="891"/>
      <c r="AH230" s="891"/>
    </row>
    <row r="231" spans="1:34" ht="15.75" customHeight="1">
      <c r="A231" s="891"/>
      <c r="B231" s="891"/>
      <c r="C231" s="891"/>
      <c r="D231" s="891"/>
      <c r="E231" s="891"/>
      <c r="F231" s="891"/>
      <c r="G231" s="891"/>
      <c r="H231" s="891"/>
      <c r="I231" s="891"/>
      <c r="J231" s="891"/>
      <c r="K231" s="891"/>
      <c r="L231" s="891"/>
      <c r="M231" s="891"/>
      <c r="N231" s="891"/>
      <c r="O231" s="891"/>
      <c r="P231" s="891"/>
      <c r="Q231" s="891"/>
      <c r="R231" s="891"/>
      <c r="S231" s="891"/>
      <c r="T231" s="891"/>
      <c r="U231" s="891"/>
      <c r="V231" s="891"/>
      <c r="W231" s="891"/>
      <c r="X231" s="891"/>
      <c r="Y231" s="891"/>
      <c r="Z231" s="891"/>
      <c r="AA231" s="891"/>
      <c r="AB231" s="891"/>
      <c r="AC231" s="891"/>
      <c r="AD231" s="891"/>
      <c r="AE231" s="891"/>
      <c r="AF231" s="891"/>
      <c r="AG231" s="891"/>
      <c r="AH231" s="891"/>
    </row>
    <row r="232" spans="1:34" ht="15.75" customHeight="1">
      <c r="A232" s="891"/>
      <c r="B232" s="891"/>
      <c r="C232" s="891"/>
      <c r="D232" s="891"/>
      <c r="E232" s="891"/>
      <c r="F232" s="891"/>
      <c r="G232" s="891"/>
      <c r="H232" s="891"/>
      <c r="I232" s="891"/>
      <c r="J232" s="891"/>
      <c r="K232" s="891"/>
      <c r="L232" s="891"/>
      <c r="M232" s="891"/>
      <c r="N232" s="891"/>
      <c r="O232" s="891"/>
      <c r="P232" s="891"/>
      <c r="Q232" s="891"/>
      <c r="R232" s="891"/>
      <c r="S232" s="891"/>
      <c r="T232" s="891"/>
      <c r="U232" s="891"/>
      <c r="V232" s="891"/>
      <c r="W232" s="891"/>
      <c r="X232" s="891"/>
      <c r="Y232" s="891"/>
      <c r="Z232" s="891"/>
      <c r="AA232" s="891"/>
      <c r="AB232" s="891"/>
      <c r="AC232" s="891"/>
      <c r="AD232" s="891"/>
      <c r="AE232" s="891"/>
      <c r="AF232" s="891"/>
      <c r="AG232" s="891"/>
      <c r="AH232" s="891"/>
    </row>
    <row r="233" spans="1:34" ht="15.75" customHeight="1">
      <c r="A233" s="891"/>
      <c r="B233" s="891"/>
      <c r="C233" s="891"/>
      <c r="D233" s="891"/>
      <c r="E233" s="891"/>
      <c r="F233" s="891"/>
      <c r="G233" s="891"/>
      <c r="H233" s="891"/>
      <c r="I233" s="891"/>
      <c r="J233" s="891"/>
      <c r="K233" s="891"/>
      <c r="L233" s="891"/>
      <c r="M233" s="891"/>
      <c r="N233" s="891"/>
      <c r="O233" s="891"/>
      <c r="P233" s="891"/>
      <c r="Q233" s="891"/>
      <c r="R233" s="891"/>
      <c r="S233" s="891"/>
      <c r="T233" s="891"/>
      <c r="U233" s="891"/>
      <c r="V233" s="891"/>
      <c r="W233" s="891"/>
      <c r="X233" s="891"/>
      <c r="Y233" s="891"/>
      <c r="Z233" s="891"/>
      <c r="AA233" s="891"/>
      <c r="AB233" s="891"/>
      <c r="AC233" s="891"/>
      <c r="AD233" s="891"/>
      <c r="AE233" s="891"/>
      <c r="AF233" s="891"/>
      <c r="AG233" s="891"/>
      <c r="AH233" s="891"/>
    </row>
    <row r="234" spans="1:34" ht="15.75" customHeight="1">
      <c r="A234" s="891"/>
      <c r="B234" s="891"/>
      <c r="C234" s="891"/>
      <c r="D234" s="891"/>
      <c r="E234" s="891"/>
      <c r="F234" s="891"/>
      <c r="G234" s="891"/>
      <c r="H234" s="891"/>
      <c r="I234" s="891"/>
      <c r="J234" s="891"/>
      <c r="K234" s="891"/>
      <c r="L234" s="891"/>
      <c r="M234" s="891"/>
      <c r="N234" s="891"/>
      <c r="O234" s="891"/>
      <c r="P234" s="891"/>
      <c r="Q234" s="891"/>
      <c r="R234" s="891"/>
      <c r="S234" s="891"/>
      <c r="T234" s="891"/>
      <c r="U234" s="891"/>
      <c r="V234" s="891"/>
      <c r="W234" s="891"/>
      <c r="X234" s="891"/>
      <c r="Y234" s="891"/>
      <c r="Z234" s="891"/>
      <c r="AA234" s="891"/>
      <c r="AB234" s="891"/>
      <c r="AC234" s="891"/>
      <c r="AD234" s="891"/>
      <c r="AE234" s="891"/>
      <c r="AF234" s="891"/>
      <c r="AG234" s="891"/>
      <c r="AH234" s="891"/>
    </row>
    <row r="235" spans="1:34" ht="15.75" customHeight="1">
      <c r="A235" s="891"/>
      <c r="B235" s="891"/>
      <c r="C235" s="891"/>
      <c r="D235" s="891"/>
      <c r="E235" s="891"/>
      <c r="F235" s="891"/>
      <c r="G235" s="891"/>
      <c r="H235" s="891"/>
      <c r="I235" s="891"/>
      <c r="J235" s="891"/>
      <c r="K235" s="891"/>
      <c r="L235" s="891"/>
      <c r="M235" s="891"/>
      <c r="N235" s="891"/>
      <c r="O235" s="891"/>
      <c r="P235" s="891"/>
      <c r="Q235" s="891"/>
      <c r="R235" s="891"/>
      <c r="S235" s="891"/>
      <c r="T235" s="891"/>
      <c r="U235" s="891"/>
      <c r="V235" s="891"/>
      <c r="W235" s="891"/>
      <c r="X235" s="891"/>
      <c r="Y235" s="891"/>
      <c r="Z235" s="891"/>
      <c r="AA235" s="891"/>
      <c r="AB235" s="891"/>
      <c r="AC235" s="891"/>
      <c r="AD235" s="891"/>
      <c r="AE235" s="891"/>
      <c r="AF235" s="891"/>
      <c r="AG235" s="891"/>
      <c r="AH235" s="891"/>
    </row>
    <row r="236" spans="1:34" ht="15.75" customHeight="1">
      <c r="A236" s="891"/>
      <c r="B236" s="891"/>
      <c r="C236" s="891"/>
      <c r="D236" s="891"/>
      <c r="E236" s="891"/>
      <c r="F236" s="891"/>
      <c r="G236" s="891"/>
      <c r="H236" s="891"/>
      <c r="I236" s="891"/>
      <c r="J236" s="891"/>
      <c r="K236" s="891"/>
      <c r="L236" s="891"/>
      <c r="M236" s="891"/>
      <c r="N236" s="891"/>
      <c r="O236" s="891"/>
      <c r="P236" s="891"/>
      <c r="Q236" s="891"/>
      <c r="R236" s="891"/>
      <c r="S236" s="891"/>
      <c r="T236" s="891"/>
      <c r="U236" s="891"/>
      <c r="V236" s="891"/>
      <c r="W236" s="891"/>
      <c r="X236" s="891"/>
      <c r="Y236" s="891"/>
      <c r="Z236" s="891"/>
      <c r="AA236" s="891"/>
      <c r="AB236" s="891"/>
      <c r="AC236" s="891"/>
      <c r="AD236" s="891"/>
      <c r="AE236" s="891"/>
      <c r="AF236" s="891"/>
      <c r="AG236" s="891"/>
      <c r="AH236" s="891"/>
    </row>
    <row r="237" spans="1:34" ht="15.75" customHeight="1">
      <c r="A237" s="891"/>
      <c r="B237" s="891"/>
      <c r="C237" s="891"/>
      <c r="D237" s="891"/>
      <c r="E237" s="891"/>
      <c r="F237" s="891"/>
      <c r="G237" s="891"/>
      <c r="H237" s="891"/>
      <c r="I237" s="891"/>
      <c r="J237" s="891"/>
      <c r="K237" s="891"/>
      <c r="L237" s="891"/>
      <c r="M237" s="891"/>
      <c r="N237" s="891"/>
      <c r="O237" s="891"/>
      <c r="P237" s="891"/>
      <c r="Q237" s="891"/>
      <c r="R237" s="891"/>
      <c r="S237" s="891"/>
      <c r="T237" s="891"/>
      <c r="U237" s="891"/>
      <c r="V237" s="891"/>
      <c r="W237" s="891"/>
      <c r="X237" s="891"/>
      <c r="Y237" s="891"/>
      <c r="Z237" s="891"/>
      <c r="AA237" s="891"/>
      <c r="AB237" s="891"/>
      <c r="AC237" s="891"/>
      <c r="AD237" s="891"/>
      <c r="AE237" s="891"/>
      <c r="AF237" s="891"/>
      <c r="AG237" s="891"/>
      <c r="AH237" s="891"/>
    </row>
    <row r="238" spans="1:34" ht="15.75" customHeight="1">
      <c r="A238" s="891"/>
      <c r="B238" s="891"/>
      <c r="C238" s="891"/>
      <c r="D238" s="891"/>
      <c r="E238" s="891"/>
      <c r="F238" s="891"/>
      <c r="G238" s="891"/>
      <c r="H238" s="891"/>
      <c r="I238" s="891"/>
      <c r="J238" s="891"/>
      <c r="K238" s="891"/>
      <c r="L238" s="891"/>
      <c r="M238" s="891"/>
      <c r="N238" s="891"/>
      <c r="O238" s="891"/>
      <c r="P238" s="891"/>
      <c r="Q238" s="891"/>
      <c r="R238" s="891"/>
      <c r="S238" s="891"/>
      <c r="T238" s="891"/>
      <c r="U238" s="891"/>
      <c r="V238" s="891"/>
      <c r="W238" s="891"/>
      <c r="X238" s="891"/>
      <c r="Y238" s="891"/>
      <c r="Z238" s="891"/>
      <c r="AA238" s="891"/>
      <c r="AB238" s="891"/>
      <c r="AC238" s="891"/>
      <c r="AD238" s="891"/>
      <c r="AE238" s="891"/>
      <c r="AF238" s="891"/>
      <c r="AG238" s="891"/>
      <c r="AH238" s="891"/>
    </row>
    <row r="239" spans="1:34" ht="15.75" customHeight="1">
      <c r="A239" s="891"/>
      <c r="B239" s="891"/>
      <c r="C239" s="891"/>
      <c r="D239" s="891"/>
      <c r="E239" s="891"/>
      <c r="F239" s="891"/>
      <c r="G239" s="891"/>
      <c r="H239" s="891"/>
      <c r="I239" s="891"/>
      <c r="J239" s="891"/>
      <c r="K239" s="891"/>
      <c r="L239" s="891"/>
      <c r="M239" s="891"/>
      <c r="N239" s="891"/>
      <c r="O239" s="891"/>
      <c r="P239" s="891"/>
      <c r="Q239" s="891"/>
      <c r="R239" s="891"/>
      <c r="S239" s="891"/>
      <c r="T239" s="891"/>
      <c r="U239" s="891"/>
      <c r="V239" s="891"/>
      <c r="W239" s="891"/>
      <c r="X239" s="891"/>
      <c r="Y239" s="891"/>
      <c r="Z239" s="891"/>
      <c r="AA239" s="891"/>
      <c r="AB239" s="891"/>
      <c r="AC239" s="891"/>
      <c r="AD239" s="891"/>
      <c r="AE239" s="891"/>
      <c r="AF239" s="891"/>
      <c r="AG239" s="891"/>
      <c r="AH239" s="891"/>
    </row>
    <row r="240" spans="1:34" ht="15.75" customHeight="1">
      <c r="A240" s="891"/>
      <c r="B240" s="891"/>
      <c r="C240" s="891"/>
      <c r="D240" s="891"/>
      <c r="E240" s="891"/>
      <c r="F240" s="891"/>
      <c r="G240" s="891"/>
      <c r="H240" s="891"/>
      <c r="I240" s="891"/>
      <c r="J240" s="891"/>
      <c r="K240" s="891"/>
      <c r="L240" s="891"/>
      <c r="M240" s="891"/>
      <c r="N240" s="891"/>
      <c r="O240" s="891"/>
      <c r="P240" s="891"/>
      <c r="Q240" s="891"/>
      <c r="R240" s="891"/>
      <c r="S240" s="891"/>
      <c r="T240" s="891"/>
      <c r="U240" s="891"/>
      <c r="V240" s="891"/>
      <c r="W240" s="891"/>
      <c r="X240" s="891"/>
      <c r="Y240" s="891"/>
      <c r="Z240" s="891"/>
      <c r="AA240" s="891"/>
      <c r="AB240" s="891"/>
      <c r="AC240" s="891"/>
      <c r="AD240" s="891"/>
      <c r="AE240" s="891"/>
      <c r="AF240" s="891"/>
      <c r="AG240" s="891"/>
      <c r="AH240" s="891"/>
    </row>
    <row r="241" spans="1:34" ht="15.75" customHeight="1">
      <c r="A241" s="891"/>
      <c r="B241" s="891"/>
      <c r="C241" s="891"/>
      <c r="D241" s="891"/>
      <c r="E241" s="891"/>
      <c r="F241" s="891"/>
      <c r="G241" s="891"/>
      <c r="H241" s="891"/>
      <c r="I241" s="891"/>
      <c r="J241" s="891"/>
      <c r="K241" s="891"/>
      <c r="L241" s="891"/>
      <c r="M241" s="891"/>
      <c r="N241" s="891"/>
      <c r="O241" s="891"/>
      <c r="P241" s="891"/>
      <c r="Q241" s="891"/>
      <c r="R241" s="891"/>
      <c r="S241" s="891"/>
      <c r="T241" s="891"/>
      <c r="U241" s="891"/>
      <c r="V241" s="891"/>
      <c r="W241" s="891"/>
      <c r="X241" s="891"/>
      <c r="Y241" s="891"/>
      <c r="Z241" s="891"/>
      <c r="AA241" s="891"/>
      <c r="AB241" s="891"/>
      <c r="AC241" s="891"/>
      <c r="AD241" s="891"/>
      <c r="AE241" s="891"/>
      <c r="AF241" s="891"/>
      <c r="AG241" s="891"/>
      <c r="AH241" s="891"/>
    </row>
    <row r="242" spans="1:34" ht="15.75" customHeight="1">
      <c r="A242" s="891"/>
      <c r="B242" s="891"/>
      <c r="C242" s="891"/>
      <c r="D242" s="891"/>
      <c r="E242" s="891"/>
      <c r="F242" s="891"/>
      <c r="G242" s="891"/>
      <c r="H242" s="891"/>
      <c r="I242" s="891"/>
      <c r="J242" s="891"/>
      <c r="K242" s="891"/>
      <c r="L242" s="891"/>
      <c r="M242" s="891"/>
      <c r="N242" s="891"/>
      <c r="O242" s="891"/>
      <c r="P242" s="891"/>
      <c r="Q242" s="891"/>
      <c r="R242" s="891"/>
      <c r="S242" s="891"/>
      <c r="T242" s="891"/>
      <c r="U242" s="891"/>
      <c r="V242" s="891"/>
      <c r="W242" s="891"/>
      <c r="X242" s="891"/>
      <c r="Y242" s="891"/>
      <c r="Z242" s="891"/>
      <c r="AA242" s="891"/>
      <c r="AB242" s="891"/>
      <c r="AC242" s="891"/>
      <c r="AD242" s="891"/>
      <c r="AE242" s="891"/>
      <c r="AF242" s="891"/>
      <c r="AG242" s="891"/>
      <c r="AH242" s="891"/>
    </row>
    <row r="243" spans="1:34" ht="15.75" customHeight="1">
      <c r="A243" s="891"/>
      <c r="B243" s="891"/>
      <c r="C243" s="891"/>
      <c r="D243" s="891"/>
      <c r="E243" s="891"/>
      <c r="F243" s="891"/>
      <c r="G243" s="891"/>
      <c r="H243" s="891"/>
      <c r="I243" s="891"/>
      <c r="J243" s="891"/>
      <c r="K243" s="891"/>
      <c r="L243" s="891"/>
      <c r="M243" s="891"/>
      <c r="N243" s="891"/>
      <c r="O243" s="891"/>
      <c r="P243" s="891"/>
      <c r="Q243" s="891"/>
      <c r="R243" s="891"/>
      <c r="S243" s="891"/>
      <c r="T243" s="891"/>
      <c r="U243" s="891"/>
      <c r="V243" s="891"/>
      <c r="W243" s="891"/>
      <c r="X243" s="891"/>
      <c r="Y243" s="891"/>
      <c r="Z243" s="891"/>
      <c r="AA243" s="891"/>
      <c r="AB243" s="891"/>
      <c r="AC243" s="891"/>
      <c r="AD243" s="891"/>
      <c r="AE243" s="891"/>
      <c r="AF243" s="891"/>
      <c r="AG243" s="891"/>
      <c r="AH243" s="891"/>
    </row>
    <row r="244" spans="1:34" ht="15.75" customHeight="1">
      <c r="A244" s="891"/>
      <c r="B244" s="891"/>
      <c r="C244" s="891"/>
      <c r="D244" s="891"/>
      <c r="E244" s="891"/>
      <c r="F244" s="891"/>
      <c r="G244" s="891"/>
      <c r="H244" s="891"/>
      <c r="I244" s="891"/>
      <c r="J244" s="891"/>
      <c r="K244" s="891"/>
      <c r="L244" s="891"/>
      <c r="M244" s="891"/>
      <c r="N244" s="891"/>
      <c r="O244" s="891"/>
      <c r="P244" s="891"/>
      <c r="Q244" s="891"/>
      <c r="R244" s="891"/>
      <c r="S244" s="891"/>
      <c r="T244" s="891"/>
      <c r="U244" s="891"/>
      <c r="V244" s="891"/>
      <c r="W244" s="891"/>
      <c r="X244" s="891"/>
      <c r="Y244" s="891"/>
      <c r="Z244" s="891"/>
      <c r="AA244" s="891"/>
      <c r="AB244" s="891"/>
      <c r="AC244" s="891"/>
      <c r="AD244" s="891"/>
      <c r="AE244" s="891"/>
      <c r="AF244" s="891"/>
      <c r="AG244" s="891"/>
      <c r="AH244" s="891"/>
    </row>
    <row r="245" spans="1:34" ht="15.75" customHeight="1">
      <c r="A245" s="891"/>
      <c r="B245" s="891"/>
      <c r="C245" s="891"/>
      <c r="D245" s="891"/>
      <c r="E245" s="891"/>
      <c r="F245" s="891"/>
      <c r="G245" s="891"/>
      <c r="H245" s="891"/>
      <c r="I245" s="891"/>
      <c r="J245" s="891"/>
      <c r="K245" s="891"/>
      <c r="L245" s="891"/>
      <c r="M245" s="891"/>
      <c r="N245" s="891"/>
      <c r="O245" s="891"/>
      <c r="P245" s="891"/>
      <c r="Q245" s="891"/>
      <c r="R245" s="891"/>
      <c r="S245" s="891"/>
      <c r="T245" s="891"/>
      <c r="U245" s="891"/>
      <c r="V245" s="891"/>
      <c r="W245" s="891"/>
      <c r="X245" s="891"/>
      <c r="Y245" s="891"/>
      <c r="Z245" s="891"/>
      <c r="AA245" s="891"/>
      <c r="AB245" s="891"/>
      <c r="AC245" s="891"/>
      <c r="AD245" s="891"/>
      <c r="AE245" s="891"/>
      <c r="AF245" s="891"/>
      <c r="AG245" s="891"/>
      <c r="AH245" s="891"/>
    </row>
    <row r="246" spans="1:34" ht="15.75" customHeight="1">
      <c r="A246" s="891"/>
      <c r="B246" s="891"/>
      <c r="C246" s="891"/>
      <c r="D246" s="891"/>
      <c r="E246" s="891"/>
      <c r="F246" s="891"/>
      <c r="G246" s="891"/>
      <c r="H246" s="891"/>
      <c r="I246" s="891"/>
      <c r="J246" s="891"/>
      <c r="K246" s="891"/>
      <c r="L246" s="891"/>
      <c r="M246" s="891"/>
      <c r="N246" s="891"/>
      <c r="O246" s="891"/>
      <c r="P246" s="891"/>
      <c r="Q246" s="891"/>
      <c r="R246" s="891"/>
      <c r="S246" s="891"/>
      <c r="T246" s="891"/>
      <c r="U246" s="891"/>
      <c r="V246" s="891"/>
      <c r="W246" s="891"/>
      <c r="X246" s="891"/>
      <c r="Y246" s="891"/>
      <c r="Z246" s="891"/>
      <c r="AA246" s="891"/>
      <c r="AB246" s="891"/>
      <c r="AC246" s="891"/>
      <c r="AD246" s="891"/>
      <c r="AE246" s="891"/>
      <c r="AF246" s="891"/>
      <c r="AG246" s="891"/>
      <c r="AH246" s="891"/>
    </row>
    <row r="247" spans="1:34" ht="15.75" customHeight="1">
      <c r="A247" s="891"/>
      <c r="B247" s="891"/>
      <c r="C247" s="891"/>
      <c r="D247" s="891"/>
      <c r="E247" s="891"/>
      <c r="F247" s="891"/>
      <c r="G247" s="891"/>
      <c r="H247" s="891"/>
      <c r="I247" s="891"/>
      <c r="J247" s="891"/>
      <c r="K247" s="891"/>
      <c r="L247" s="891"/>
      <c r="M247" s="891"/>
      <c r="N247" s="891"/>
      <c r="O247" s="891"/>
      <c r="P247" s="891"/>
      <c r="Q247" s="891"/>
      <c r="R247" s="891"/>
      <c r="S247" s="891"/>
      <c r="T247" s="891"/>
      <c r="U247" s="891"/>
      <c r="V247" s="891"/>
      <c r="W247" s="891"/>
      <c r="X247" s="891"/>
      <c r="Y247" s="891"/>
      <c r="Z247" s="891"/>
      <c r="AA247" s="891"/>
      <c r="AB247" s="891"/>
      <c r="AC247" s="891"/>
      <c r="AD247" s="891"/>
      <c r="AE247" s="891"/>
      <c r="AF247" s="891"/>
      <c r="AG247" s="891"/>
      <c r="AH247" s="891"/>
    </row>
    <row r="248" spans="1:34" ht="15.75" customHeight="1">
      <c r="A248" s="891"/>
      <c r="B248" s="891"/>
      <c r="C248" s="891"/>
      <c r="D248" s="891"/>
      <c r="E248" s="891"/>
      <c r="F248" s="891"/>
      <c r="G248" s="891"/>
      <c r="H248" s="891"/>
      <c r="I248" s="891"/>
      <c r="J248" s="891"/>
      <c r="K248" s="891"/>
      <c r="L248" s="891"/>
      <c r="M248" s="891"/>
      <c r="N248" s="891"/>
      <c r="O248" s="891"/>
      <c r="P248" s="891"/>
      <c r="Q248" s="891"/>
      <c r="R248" s="891"/>
      <c r="S248" s="891"/>
      <c r="T248" s="891"/>
      <c r="U248" s="891"/>
      <c r="V248" s="891"/>
      <c r="W248" s="891"/>
      <c r="X248" s="891"/>
      <c r="Y248" s="891"/>
      <c r="Z248" s="891"/>
      <c r="AA248" s="891"/>
      <c r="AB248" s="891"/>
      <c r="AC248" s="891"/>
      <c r="AD248" s="891"/>
      <c r="AE248" s="891"/>
      <c r="AF248" s="891"/>
      <c r="AG248" s="891"/>
      <c r="AH248" s="891"/>
    </row>
    <row r="249" spans="1:34" ht="15.75" customHeight="1">
      <c r="A249" s="891"/>
      <c r="B249" s="891"/>
      <c r="C249" s="891"/>
      <c r="D249" s="891"/>
      <c r="E249" s="891"/>
      <c r="F249" s="891"/>
      <c r="G249" s="891"/>
      <c r="H249" s="891"/>
      <c r="I249" s="891"/>
      <c r="J249" s="891"/>
      <c r="K249" s="891"/>
      <c r="L249" s="891"/>
      <c r="M249" s="891"/>
      <c r="N249" s="891"/>
      <c r="O249" s="891"/>
      <c r="P249" s="891"/>
      <c r="Q249" s="891"/>
      <c r="R249" s="891"/>
      <c r="S249" s="891"/>
      <c r="T249" s="891"/>
      <c r="U249" s="891"/>
      <c r="V249" s="891"/>
      <c r="W249" s="891"/>
      <c r="X249" s="891"/>
      <c r="Y249" s="891"/>
      <c r="Z249" s="891"/>
      <c r="AA249" s="891"/>
      <c r="AB249" s="891"/>
      <c r="AC249" s="891"/>
      <c r="AD249" s="891"/>
      <c r="AE249" s="891"/>
      <c r="AF249" s="891"/>
      <c r="AG249" s="891"/>
      <c r="AH249" s="891"/>
    </row>
    <row r="250" spans="1:34" ht="15.75" customHeight="1">
      <c r="A250" s="891"/>
      <c r="B250" s="891"/>
      <c r="C250" s="891"/>
      <c r="D250" s="891"/>
      <c r="E250" s="891"/>
      <c r="F250" s="891"/>
      <c r="G250" s="891"/>
      <c r="H250" s="891"/>
      <c r="I250" s="891"/>
      <c r="J250" s="891"/>
      <c r="K250" s="891"/>
      <c r="L250" s="891"/>
      <c r="M250" s="891"/>
      <c r="N250" s="891"/>
      <c r="O250" s="891"/>
      <c r="P250" s="891"/>
      <c r="Q250" s="891"/>
      <c r="R250" s="891"/>
      <c r="S250" s="891"/>
      <c r="T250" s="891"/>
      <c r="U250" s="891"/>
      <c r="V250" s="891"/>
      <c r="W250" s="891"/>
      <c r="X250" s="891"/>
      <c r="Y250" s="891"/>
      <c r="Z250" s="891"/>
      <c r="AA250" s="891"/>
      <c r="AB250" s="891"/>
      <c r="AC250" s="891"/>
      <c r="AD250" s="891"/>
      <c r="AE250" s="891"/>
      <c r="AF250" s="891"/>
      <c r="AG250" s="891"/>
      <c r="AH250" s="891"/>
    </row>
    <row r="251" spans="1:34" ht="15.75" customHeight="1">
      <c r="A251" s="891"/>
      <c r="B251" s="891"/>
      <c r="C251" s="891"/>
      <c r="D251" s="891"/>
      <c r="E251" s="891"/>
      <c r="F251" s="891"/>
      <c r="G251" s="891"/>
      <c r="H251" s="891"/>
      <c r="I251" s="891"/>
      <c r="J251" s="891"/>
      <c r="K251" s="891"/>
      <c r="L251" s="891"/>
      <c r="M251" s="891"/>
      <c r="N251" s="891"/>
      <c r="O251" s="891"/>
      <c r="P251" s="891"/>
      <c r="Q251" s="891"/>
      <c r="R251" s="891"/>
      <c r="S251" s="891"/>
      <c r="T251" s="891"/>
      <c r="U251" s="891"/>
      <c r="V251" s="891"/>
      <c r="W251" s="891"/>
      <c r="X251" s="891"/>
      <c r="Y251" s="891"/>
      <c r="Z251" s="891"/>
      <c r="AA251" s="891"/>
      <c r="AB251" s="891"/>
      <c r="AC251" s="891"/>
      <c r="AD251" s="891"/>
      <c r="AE251" s="891"/>
      <c r="AF251" s="891"/>
      <c r="AG251" s="891"/>
      <c r="AH251" s="891"/>
    </row>
    <row r="252" spans="1:34" ht="15.75" customHeight="1">
      <c r="A252" s="891"/>
      <c r="B252" s="891"/>
      <c r="C252" s="891"/>
      <c r="D252" s="891"/>
      <c r="E252" s="891"/>
      <c r="F252" s="891"/>
      <c r="G252" s="891"/>
      <c r="H252" s="891"/>
      <c r="I252" s="891"/>
      <c r="J252" s="891"/>
      <c r="K252" s="891"/>
      <c r="L252" s="891"/>
      <c r="M252" s="891"/>
      <c r="N252" s="891"/>
      <c r="O252" s="891"/>
      <c r="P252" s="891"/>
      <c r="Q252" s="891"/>
      <c r="R252" s="891"/>
      <c r="S252" s="891"/>
      <c r="T252" s="891"/>
      <c r="U252" s="891"/>
      <c r="V252" s="891"/>
      <c r="W252" s="891"/>
      <c r="X252" s="891"/>
      <c r="Y252" s="891"/>
      <c r="Z252" s="891"/>
      <c r="AA252" s="891"/>
      <c r="AB252" s="891"/>
      <c r="AC252" s="891"/>
      <c r="AD252" s="891"/>
      <c r="AE252" s="891"/>
      <c r="AF252" s="891"/>
      <c r="AG252" s="891"/>
      <c r="AH252" s="891"/>
    </row>
    <row r="253" spans="1:34" ht="15.75" customHeight="1">
      <c r="A253" s="891"/>
      <c r="B253" s="891"/>
      <c r="C253" s="891"/>
      <c r="D253" s="891"/>
      <c r="E253" s="891"/>
      <c r="F253" s="891"/>
      <c r="G253" s="891"/>
      <c r="H253" s="891"/>
      <c r="I253" s="891"/>
      <c r="J253" s="891"/>
      <c r="K253" s="891"/>
      <c r="L253" s="891"/>
      <c r="M253" s="891"/>
      <c r="N253" s="891"/>
      <c r="O253" s="891"/>
      <c r="P253" s="891"/>
      <c r="Q253" s="891"/>
      <c r="R253" s="891"/>
      <c r="S253" s="891"/>
      <c r="T253" s="891"/>
      <c r="U253" s="891"/>
      <c r="V253" s="891"/>
      <c r="W253" s="891"/>
      <c r="X253" s="891"/>
      <c r="Y253" s="891"/>
      <c r="Z253" s="891"/>
      <c r="AA253" s="891"/>
      <c r="AB253" s="891"/>
      <c r="AC253" s="891"/>
      <c r="AD253" s="891"/>
      <c r="AE253" s="891"/>
      <c r="AF253" s="891"/>
      <c r="AG253" s="891"/>
      <c r="AH253" s="891"/>
    </row>
    <row r="254" spans="1:34" ht="15.75" customHeight="1">
      <c r="A254" s="891"/>
      <c r="B254" s="891"/>
      <c r="C254" s="891"/>
      <c r="D254" s="891"/>
      <c r="E254" s="891"/>
      <c r="F254" s="891"/>
      <c r="G254" s="891"/>
      <c r="H254" s="891"/>
      <c r="I254" s="891"/>
      <c r="J254" s="891"/>
      <c r="K254" s="891"/>
      <c r="L254" s="891"/>
      <c r="M254" s="891"/>
      <c r="N254" s="891"/>
      <c r="O254" s="891"/>
      <c r="P254" s="891"/>
      <c r="Q254" s="891"/>
      <c r="R254" s="891"/>
      <c r="S254" s="891"/>
      <c r="T254" s="891"/>
      <c r="U254" s="891"/>
      <c r="V254" s="891"/>
      <c r="W254" s="891"/>
      <c r="X254" s="891"/>
      <c r="Y254" s="891"/>
      <c r="Z254" s="891"/>
      <c r="AA254" s="891"/>
      <c r="AB254" s="891"/>
      <c r="AC254" s="891"/>
      <c r="AD254" s="891"/>
      <c r="AE254" s="891"/>
      <c r="AF254" s="891"/>
      <c r="AG254" s="891"/>
      <c r="AH254" s="891"/>
    </row>
    <row r="255" spans="1:34" ht="15.75" customHeight="1">
      <c r="A255" s="891"/>
      <c r="B255" s="891"/>
      <c r="C255" s="891"/>
      <c r="D255" s="891"/>
      <c r="E255" s="891"/>
      <c r="F255" s="891"/>
      <c r="G255" s="891"/>
      <c r="H255" s="891"/>
      <c r="I255" s="891"/>
      <c r="J255" s="891"/>
      <c r="K255" s="891"/>
      <c r="L255" s="891"/>
      <c r="M255" s="891"/>
      <c r="N255" s="891"/>
      <c r="O255" s="891"/>
      <c r="P255" s="891"/>
      <c r="Q255" s="891"/>
      <c r="R255" s="891"/>
      <c r="S255" s="891"/>
      <c r="T255" s="891"/>
      <c r="U255" s="891"/>
      <c r="V255" s="891"/>
      <c r="W255" s="891"/>
      <c r="X255" s="891"/>
      <c r="Y255" s="891"/>
      <c r="Z255" s="891"/>
      <c r="AA255" s="891"/>
      <c r="AB255" s="891"/>
      <c r="AC255" s="891"/>
      <c r="AD255" s="891"/>
      <c r="AE255" s="891"/>
      <c r="AF255" s="891"/>
      <c r="AG255" s="891"/>
      <c r="AH255" s="891"/>
    </row>
    <row r="256" spans="1:34" ht="15.75" customHeight="1">
      <c r="A256" s="891"/>
      <c r="B256" s="891"/>
      <c r="C256" s="891"/>
      <c r="D256" s="891"/>
      <c r="E256" s="891"/>
      <c r="F256" s="891"/>
      <c r="G256" s="891"/>
      <c r="H256" s="891"/>
      <c r="I256" s="891"/>
      <c r="J256" s="891"/>
      <c r="K256" s="891"/>
      <c r="L256" s="891"/>
      <c r="M256" s="891"/>
      <c r="N256" s="891"/>
      <c r="O256" s="891"/>
      <c r="P256" s="891"/>
      <c r="Q256" s="891"/>
      <c r="R256" s="891"/>
      <c r="S256" s="891"/>
      <c r="T256" s="891"/>
      <c r="U256" s="891"/>
      <c r="V256" s="891"/>
      <c r="W256" s="891"/>
      <c r="X256" s="891"/>
      <c r="Y256" s="891"/>
      <c r="Z256" s="891"/>
      <c r="AA256" s="891"/>
      <c r="AB256" s="891"/>
      <c r="AC256" s="891"/>
      <c r="AD256" s="891"/>
      <c r="AE256" s="891"/>
      <c r="AF256" s="891"/>
      <c r="AG256" s="891"/>
      <c r="AH256" s="891"/>
    </row>
    <row r="257" spans="1:34" ht="15.75" customHeight="1">
      <c r="A257" s="891"/>
      <c r="B257" s="891"/>
      <c r="C257" s="891"/>
      <c r="D257" s="891"/>
      <c r="E257" s="891"/>
      <c r="F257" s="891"/>
      <c r="G257" s="891"/>
      <c r="H257" s="891"/>
      <c r="I257" s="891"/>
      <c r="J257" s="891"/>
      <c r="K257" s="891"/>
      <c r="L257" s="891"/>
      <c r="M257" s="891"/>
      <c r="N257" s="891"/>
      <c r="O257" s="891"/>
      <c r="P257" s="891"/>
      <c r="Q257" s="891"/>
      <c r="R257" s="891"/>
      <c r="S257" s="891"/>
      <c r="T257" s="891"/>
      <c r="U257" s="891"/>
      <c r="V257" s="891"/>
      <c r="W257" s="891"/>
      <c r="X257" s="891"/>
      <c r="Y257" s="891"/>
      <c r="Z257" s="891"/>
      <c r="AA257" s="891"/>
      <c r="AB257" s="891"/>
      <c r="AC257" s="891"/>
      <c r="AD257" s="891"/>
      <c r="AE257" s="891"/>
      <c r="AF257" s="891"/>
      <c r="AG257" s="891"/>
      <c r="AH257" s="891"/>
    </row>
    <row r="258" spans="1:34" ht="15.75" customHeight="1">
      <c r="A258" s="891"/>
      <c r="B258" s="891"/>
      <c r="C258" s="891"/>
      <c r="D258" s="891"/>
      <c r="E258" s="891"/>
      <c r="F258" s="891"/>
      <c r="G258" s="891"/>
      <c r="H258" s="891"/>
      <c r="I258" s="891"/>
      <c r="J258" s="891"/>
      <c r="K258" s="891"/>
      <c r="L258" s="891"/>
      <c r="M258" s="891"/>
      <c r="N258" s="891"/>
      <c r="O258" s="891"/>
      <c r="P258" s="891"/>
      <c r="Q258" s="891"/>
      <c r="R258" s="891"/>
      <c r="S258" s="891"/>
      <c r="T258" s="891"/>
      <c r="U258" s="891"/>
      <c r="V258" s="891"/>
      <c r="W258" s="891"/>
      <c r="X258" s="891"/>
      <c r="Y258" s="891"/>
      <c r="Z258" s="891"/>
      <c r="AA258" s="891"/>
      <c r="AB258" s="891"/>
      <c r="AC258" s="891"/>
      <c r="AD258" s="891"/>
      <c r="AE258" s="891"/>
      <c r="AF258" s="891"/>
      <c r="AG258" s="891"/>
      <c r="AH258" s="891"/>
    </row>
    <row r="259" spans="1:34" ht="15.75" customHeight="1">
      <c r="A259" s="891"/>
      <c r="B259" s="891"/>
      <c r="C259" s="891"/>
      <c r="D259" s="891"/>
      <c r="E259" s="891"/>
      <c r="F259" s="891"/>
      <c r="G259" s="891"/>
      <c r="H259" s="891"/>
      <c r="I259" s="891"/>
      <c r="J259" s="891"/>
      <c r="K259" s="891"/>
      <c r="L259" s="891"/>
      <c r="M259" s="891"/>
      <c r="N259" s="891"/>
      <c r="O259" s="891"/>
      <c r="P259" s="891"/>
      <c r="Q259" s="891"/>
      <c r="R259" s="891"/>
      <c r="S259" s="891"/>
      <c r="T259" s="891"/>
      <c r="U259" s="891"/>
      <c r="V259" s="891"/>
      <c r="W259" s="891"/>
      <c r="X259" s="891"/>
      <c r="Y259" s="891"/>
      <c r="Z259" s="891"/>
      <c r="AA259" s="891"/>
      <c r="AB259" s="891"/>
      <c r="AC259" s="891"/>
      <c r="AD259" s="891"/>
      <c r="AE259" s="891"/>
      <c r="AF259" s="891"/>
      <c r="AG259" s="891"/>
      <c r="AH259" s="891"/>
    </row>
    <row r="260" spans="1:34" ht="15.75" customHeight="1">
      <c r="A260" s="891"/>
      <c r="B260" s="891"/>
      <c r="C260" s="891"/>
      <c r="D260" s="891"/>
      <c r="E260" s="891"/>
      <c r="F260" s="891"/>
      <c r="G260" s="891"/>
      <c r="H260" s="891"/>
      <c r="I260" s="891"/>
      <c r="J260" s="891"/>
      <c r="K260" s="891"/>
      <c r="L260" s="891"/>
      <c r="M260" s="891"/>
      <c r="N260" s="891"/>
      <c r="O260" s="891"/>
      <c r="P260" s="891"/>
      <c r="Q260" s="891"/>
      <c r="R260" s="891"/>
      <c r="S260" s="891"/>
      <c r="T260" s="891"/>
      <c r="U260" s="891"/>
      <c r="V260" s="891"/>
      <c r="W260" s="891"/>
      <c r="X260" s="891"/>
      <c r="Y260" s="891"/>
      <c r="Z260" s="891"/>
      <c r="AA260" s="891"/>
      <c r="AB260" s="891"/>
      <c r="AC260" s="891"/>
      <c r="AD260" s="891"/>
      <c r="AE260" s="891"/>
      <c r="AF260" s="891"/>
      <c r="AG260" s="891"/>
      <c r="AH260" s="891"/>
    </row>
    <row r="261" spans="1:34" ht="15.75" customHeight="1">
      <c r="A261" s="891"/>
      <c r="B261" s="891"/>
      <c r="C261" s="891"/>
      <c r="D261" s="891"/>
      <c r="E261" s="891"/>
      <c r="F261" s="891"/>
      <c r="G261" s="891"/>
      <c r="H261" s="891"/>
      <c r="I261" s="891"/>
      <c r="J261" s="891"/>
      <c r="K261" s="891"/>
      <c r="L261" s="891"/>
      <c r="M261" s="891"/>
      <c r="N261" s="891"/>
      <c r="O261" s="891"/>
      <c r="P261" s="891"/>
      <c r="Q261" s="891"/>
      <c r="R261" s="891"/>
      <c r="S261" s="891"/>
      <c r="T261" s="891"/>
      <c r="U261" s="891"/>
      <c r="V261" s="891"/>
      <c r="W261" s="891"/>
      <c r="X261" s="891"/>
      <c r="Y261" s="891"/>
      <c r="Z261" s="891"/>
      <c r="AA261" s="891"/>
      <c r="AB261" s="891"/>
      <c r="AC261" s="891"/>
      <c r="AD261" s="891"/>
      <c r="AE261" s="891"/>
      <c r="AF261" s="891"/>
      <c r="AG261" s="891"/>
      <c r="AH261" s="891"/>
    </row>
    <row r="262" spans="1:34" ht="15.75" customHeight="1">
      <c r="A262" s="891"/>
      <c r="B262" s="891"/>
      <c r="C262" s="891"/>
      <c r="D262" s="891"/>
      <c r="E262" s="891"/>
      <c r="F262" s="891"/>
      <c r="G262" s="891"/>
      <c r="H262" s="891"/>
      <c r="I262" s="891"/>
      <c r="J262" s="891"/>
      <c r="K262" s="891"/>
      <c r="L262" s="891"/>
      <c r="M262" s="891"/>
      <c r="N262" s="891"/>
      <c r="O262" s="891"/>
      <c r="P262" s="891"/>
      <c r="Q262" s="891"/>
      <c r="R262" s="891"/>
      <c r="S262" s="891"/>
      <c r="T262" s="891"/>
      <c r="U262" s="891"/>
      <c r="V262" s="891"/>
      <c r="W262" s="891"/>
      <c r="X262" s="891"/>
      <c r="Y262" s="891"/>
      <c r="Z262" s="891"/>
      <c r="AA262" s="891"/>
      <c r="AB262" s="891"/>
      <c r="AC262" s="891"/>
      <c r="AD262" s="891"/>
      <c r="AE262" s="891"/>
      <c r="AF262" s="891"/>
      <c r="AG262" s="891"/>
      <c r="AH262" s="891"/>
    </row>
    <row r="263" spans="1:34" ht="15.75" customHeight="1">
      <c r="A263" s="891"/>
      <c r="B263" s="891"/>
      <c r="C263" s="891"/>
      <c r="D263" s="891"/>
      <c r="E263" s="891"/>
      <c r="F263" s="891"/>
      <c r="G263" s="891"/>
      <c r="H263" s="891"/>
      <c r="I263" s="891"/>
      <c r="J263" s="891"/>
      <c r="K263" s="891"/>
      <c r="L263" s="891"/>
      <c r="M263" s="891"/>
      <c r="N263" s="891"/>
      <c r="O263" s="891"/>
      <c r="P263" s="891"/>
      <c r="Q263" s="891"/>
      <c r="R263" s="891"/>
      <c r="S263" s="891"/>
      <c r="T263" s="891"/>
      <c r="U263" s="891"/>
      <c r="V263" s="891"/>
      <c r="W263" s="891"/>
      <c r="X263" s="891"/>
      <c r="Y263" s="891"/>
      <c r="Z263" s="891"/>
      <c r="AA263" s="891"/>
      <c r="AB263" s="891"/>
      <c r="AC263" s="891"/>
      <c r="AD263" s="891"/>
      <c r="AE263" s="891"/>
      <c r="AF263" s="891"/>
      <c r="AG263" s="891"/>
      <c r="AH263" s="891"/>
    </row>
    <row r="264" spans="1:34" ht="15.75" customHeight="1">
      <c r="A264" s="891"/>
      <c r="B264" s="891"/>
      <c r="C264" s="891"/>
      <c r="D264" s="891"/>
      <c r="E264" s="891"/>
      <c r="F264" s="891"/>
      <c r="G264" s="891"/>
      <c r="H264" s="891"/>
      <c r="I264" s="891"/>
      <c r="J264" s="891"/>
      <c r="K264" s="891"/>
      <c r="L264" s="891"/>
      <c r="M264" s="891"/>
      <c r="N264" s="891"/>
      <c r="O264" s="891"/>
      <c r="P264" s="891"/>
      <c r="Q264" s="891"/>
      <c r="R264" s="891"/>
      <c r="S264" s="891"/>
      <c r="T264" s="891"/>
      <c r="U264" s="891"/>
      <c r="V264" s="891"/>
      <c r="W264" s="891"/>
      <c r="X264" s="891"/>
      <c r="Y264" s="891"/>
      <c r="Z264" s="891"/>
      <c r="AA264" s="891"/>
      <c r="AB264" s="891"/>
      <c r="AC264" s="891"/>
      <c r="AD264" s="891"/>
      <c r="AE264" s="891"/>
      <c r="AF264" s="891"/>
      <c r="AG264" s="891"/>
      <c r="AH264" s="891"/>
    </row>
    <row r="265" spans="1:34" ht="15.75" customHeight="1">
      <c r="A265" s="891"/>
      <c r="B265" s="891"/>
      <c r="C265" s="891"/>
      <c r="D265" s="891"/>
      <c r="E265" s="891"/>
      <c r="F265" s="891"/>
      <c r="G265" s="891"/>
      <c r="H265" s="891"/>
      <c r="I265" s="891"/>
      <c r="J265" s="891"/>
      <c r="K265" s="891"/>
      <c r="L265" s="891"/>
      <c r="M265" s="891"/>
      <c r="N265" s="891"/>
      <c r="O265" s="891"/>
      <c r="P265" s="891"/>
      <c r="Q265" s="891"/>
      <c r="R265" s="891"/>
      <c r="S265" s="891"/>
      <c r="T265" s="891"/>
      <c r="U265" s="891"/>
      <c r="V265" s="891"/>
      <c r="W265" s="891"/>
      <c r="X265" s="891"/>
      <c r="Y265" s="891"/>
      <c r="Z265" s="891"/>
      <c r="AA265" s="891"/>
      <c r="AB265" s="891"/>
      <c r="AC265" s="891"/>
      <c r="AD265" s="891"/>
      <c r="AE265" s="891"/>
      <c r="AF265" s="891"/>
      <c r="AG265" s="891"/>
      <c r="AH265" s="891"/>
    </row>
    <row r="266" spans="1:34" ht="15.75" customHeight="1">
      <c r="A266" s="891"/>
      <c r="B266" s="891"/>
      <c r="C266" s="891"/>
      <c r="D266" s="891"/>
      <c r="E266" s="891"/>
      <c r="F266" s="891"/>
      <c r="G266" s="891"/>
      <c r="H266" s="891"/>
      <c r="I266" s="891"/>
      <c r="J266" s="891"/>
      <c r="K266" s="891"/>
      <c r="L266" s="891"/>
      <c r="M266" s="891"/>
      <c r="N266" s="891"/>
      <c r="O266" s="891"/>
      <c r="P266" s="891"/>
      <c r="Q266" s="891"/>
      <c r="R266" s="891"/>
      <c r="S266" s="891"/>
      <c r="T266" s="891"/>
      <c r="U266" s="891"/>
      <c r="V266" s="891"/>
      <c r="W266" s="891"/>
      <c r="X266" s="891"/>
      <c r="Y266" s="891"/>
      <c r="Z266" s="891"/>
      <c r="AA266" s="891"/>
      <c r="AB266" s="891"/>
      <c r="AC266" s="891"/>
      <c r="AD266" s="891"/>
      <c r="AE266" s="891"/>
      <c r="AF266" s="891"/>
      <c r="AG266" s="891"/>
      <c r="AH266" s="891"/>
    </row>
    <row r="267" spans="1:34" ht="15.75" customHeight="1">
      <c r="A267" s="891"/>
      <c r="B267" s="891"/>
      <c r="C267" s="891"/>
      <c r="D267" s="891"/>
      <c r="E267" s="891"/>
      <c r="F267" s="891"/>
      <c r="G267" s="891"/>
      <c r="H267" s="891"/>
      <c r="I267" s="891"/>
      <c r="J267" s="891"/>
      <c r="K267" s="891"/>
      <c r="L267" s="891"/>
      <c r="M267" s="891"/>
      <c r="N267" s="891"/>
      <c r="O267" s="891"/>
      <c r="P267" s="891"/>
      <c r="Q267" s="891"/>
      <c r="R267" s="891"/>
      <c r="S267" s="891"/>
      <c r="T267" s="891"/>
      <c r="U267" s="891"/>
      <c r="V267" s="891"/>
      <c r="W267" s="891"/>
      <c r="X267" s="891"/>
      <c r="Y267" s="891"/>
      <c r="Z267" s="891"/>
      <c r="AA267" s="891"/>
      <c r="AB267" s="891"/>
      <c r="AC267" s="891"/>
      <c r="AD267" s="891"/>
      <c r="AE267" s="891"/>
      <c r="AF267" s="891"/>
      <c r="AG267" s="891"/>
      <c r="AH267" s="891"/>
    </row>
    <row r="268" spans="1:34" ht="15.75" customHeight="1">
      <c r="A268" s="891"/>
      <c r="B268" s="891"/>
      <c r="C268" s="891"/>
      <c r="D268" s="891"/>
      <c r="E268" s="891"/>
      <c r="F268" s="891"/>
      <c r="G268" s="891"/>
      <c r="H268" s="891"/>
      <c r="I268" s="891"/>
      <c r="J268" s="891"/>
      <c r="K268" s="891"/>
      <c r="L268" s="891"/>
      <c r="M268" s="891"/>
      <c r="N268" s="891"/>
      <c r="O268" s="891"/>
      <c r="P268" s="891"/>
      <c r="Q268" s="891"/>
      <c r="R268" s="891"/>
      <c r="S268" s="891"/>
      <c r="T268" s="891"/>
      <c r="U268" s="891"/>
      <c r="V268" s="891"/>
      <c r="W268" s="891"/>
      <c r="X268" s="891"/>
      <c r="Y268" s="891"/>
      <c r="Z268" s="891"/>
      <c r="AA268" s="891"/>
      <c r="AB268" s="891"/>
      <c r="AC268" s="891"/>
      <c r="AD268" s="891"/>
      <c r="AE268" s="891"/>
      <c r="AF268" s="891"/>
      <c r="AG268" s="891"/>
      <c r="AH268" s="891"/>
    </row>
    <row r="269" spans="1:34" ht="15.75" customHeight="1">
      <c r="A269" s="891"/>
      <c r="B269" s="891"/>
      <c r="C269" s="891"/>
      <c r="D269" s="891"/>
      <c r="E269" s="891"/>
      <c r="F269" s="891"/>
      <c r="G269" s="891"/>
      <c r="H269" s="891"/>
      <c r="I269" s="891"/>
      <c r="J269" s="891"/>
      <c r="K269" s="891"/>
      <c r="L269" s="891"/>
      <c r="M269" s="891"/>
      <c r="N269" s="891"/>
      <c r="O269" s="891"/>
      <c r="P269" s="891"/>
      <c r="Q269" s="891"/>
      <c r="R269" s="891"/>
      <c r="S269" s="891"/>
      <c r="T269" s="891"/>
      <c r="U269" s="891"/>
      <c r="V269" s="891"/>
      <c r="W269" s="891"/>
      <c r="X269" s="891"/>
      <c r="Y269" s="891"/>
      <c r="Z269" s="891"/>
      <c r="AA269" s="891"/>
      <c r="AB269" s="891"/>
      <c r="AC269" s="891"/>
      <c r="AD269" s="891"/>
      <c r="AE269" s="891"/>
      <c r="AF269" s="891"/>
      <c r="AG269" s="891"/>
      <c r="AH269" s="891"/>
    </row>
    <row r="270" spans="1:34" ht="15.75" customHeight="1">
      <c r="A270" s="891"/>
      <c r="B270" s="891"/>
      <c r="C270" s="891"/>
      <c r="D270" s="891"/>
      <c r="E270" s="891"/>
      <c r="F270" s="891"/>
      <c r="G270" s="891"/>
      <c r="H270" s="891"/>
      <c r="I270" s="891"/>
      <c r="J270" s="891"/>
      <c r="K270" s="891"/>
      <c r="L270" s="891"/>
      <c r="M270" s="891"/>
      <c r="N270" s="891"/>
      <c r="O270" s="891"/>
      <c r="P270" s="891"/>
      <c r="Q270" s="891"/>
      <c r="R270" s="891"/>
      <c r="S270" s="891"/>
      <c r="T270" s="891"/>
      <c r="U270" s="891"/>
      <c r="V270" s="891"/>
      <c r="W270" s="891"/>
      <c r="X270" s="891"/>
      <c r="Y270" s="891"/>
      <c r="Z270" s="891"/>
      <c r="AA270" s="891"/>
      <c r="AB270" s="891"/>
      <c r="AC270" s="891"/>
      <c r="AD270" s="891"/>
      <c r="AE270" s="891"/>
      <c r="AF270" s="891"/>
      <c r="AG270" s="891"/>
      <c r="AH270" s="891"/>
    </row>
    <row r="271" spans="1:34" ht="15.75" customHeight="1">
      <c r="A271" s="891"/>
      <c r="B271" s="891"/>
      <c r="C271" s="891"/>
      <c r="D271" s="891"/>
      <c r="E271" s="891"/>
      <c r="F271" s="891"/>
      <c r="G271" s="891"/>
      <c r="H271" s="891"/>
      <c r="I271" s="891"/>
      <c r="J271" s="891"/>
      <c r="K271" s="891"/>
      <c r="L271" s="891"/>
      <c r="M271" s="891"/>
      <c r="N271" s="891"/>
      <c r="O271" s="891"/>
      <c r="P271" s="891"/>
      <c r="Q271" s="891"/>
      <c r="R271" s="891"/>
      <c r="S271" s="891"/>
      <c r="T271" s="891"/>
      <c r="U271" s="891"/>
      <c r="V271" s="891"/>
      <c r="W271" s="891"/>
      <c r="X271" s="891"/>
      <c r="Y271" s="891"/>
      <c r="Z271" s="891"/>
      <c r="AA271" s="891"/>
      <c r="AB271" s="891"/>
      <c r="AC271" s="891"/>
      <c r="AD271" s="891"/>
      <c r="AE271" s="891"/>
      <c r="AF271" s="891"/>
      <c r="AG271" s="891"/>
      <c r="AH271" s="891"/>
    </row>
    <row r="272" spans="1:34" ht="15.75" customHeight="1">
      <c r="A272" s="891"/>
      <c r="B272" s="891"/>
      <c r="C272" s="891"/>
      <c r="D272" s="891"/>
      <c r="E272" s="891"/>
      <c r="F272" s="891"/>
      <c r="G272" s="891"/>
      <c r="H272" s="891"/>
      <c r="I272" s="891"/>
      <c r="J272" s="891"/>
      <c r="K272" s="891"/>
      <c r="L272" s="891"/>
      <c r="M272" s="891"/>
      <c r="N272" s="891"/>
      <c r="O272" s="891"/>
      <c r="P272" s="891"/>
      <c r="Q272" s="891"/>
      <c r="R272" s="891"/>
      <c r="S272" s="891"/>
      <c r="T272" s="891"/>
      <c r="U272" s="891"/>
      <c r="V272" s="891"/>
      <c r="W272" s="891"/>
      <c r="X272" s="891"/>
      <c r="Y272" s="891"/>
      <c r="Z272" s="891"/>
      <c r="AA272" s="891"/>
      <c r="AB272" s="891"/>
      <c r="AC272" s="891"/>
      <c r="AD272" s="891"/>
      <c r="AE272" s="891"/>
      <c r="AF272" s="891"/>
      <c r="AG272" s="891"/>
      <c r="AH272" s="891"/>
    </row>
    <row r="273" spans="1:34" ht="15.75" customHeight="1">
      <c r="A273" s="891"/>
      <c r="B273" s="891"/>
      <c r="C273" s="891"/>
      <c r="D273" s="891"/>
      <c r="E273" s="891"/>
      <c r="F273" s="891"/>
      <c r="G273" s="891"/>
      <c r="H273" s="891"/>
      <c r="I273" s="891"/>
      <c r="J273" s="891"/>
      <c r="K273" s="891"/>
      <c r="L273" s="891"/>
      <c r="M273" s="891"/>
      <c r="N273" s="891"/>
      <c r="O273" s="891"/>
      <c r="P273" s="891"/>
      <c r="Q273" s="891"/>
      <c r="R273" s="891"/>
      <c r="S273" s="891"/>
      <c r="T273" s="891"/>
      <c r="U273" s="891"/>
      <c r="V273" s="891"/>
      <c r="W273" s="891"/>
      <c r="X273" s="891"/>
      <c r="Y273" s="891"/>
      <c r="Z273" s="891"/>
      <c r="AA273" s="891"/>
      <c r="AB273" s="891"/>
      <c r="AC273" s="891"/>
      <c r="AD273" s="891"/>
      <c r="AE273" s="891"/>
      <c r="AF273" s="891"/>
      <c r="AG273" s="891"/>
      <c r="AH273" s="891"/>
    </row>
    <row r="274" spans="1:34" ht="15.75" customHeight="1">
      <c r="A274" s="891"/>
      <c r="B274" s="891"/>
      <c r="C274" s="891"/>
      <c r="D274" s="891"/>
      <c r="E274" s="891"/>
      <c r="F274" s="891"/>
      <c r="G274" s="891"/>
      <c r="H274" s="891"/>
      <c r="I274" s="891"/>
      <c r="J274" s="891"/>
      <c r="K274" s="891"/>
      <c r="L274" s="891"/>
      <c r="M274" s="891"/>
      <c r="N274" s="891"/>
      <c r="O274" s="891"/>
      <c r="P274" s="891"/>
      <c r="Q274" s="891"/>
      <c r="R274" s="891"/>
      <c r="S274" s="891"/>
      <c r="T274" s="891"/>
      <c r="U274" s="891"/>
      <c r="V274" s="891"/>
      <c r="W274" s="891"/>
      <c r="X274" s="891"/>
      <c r="Y274" s="891"/>
      <c r="Z274" s="891"/>
      <c r="AA274" s="891"/>
      <c r="AB274" s="891"/>
      <c r="AC274" s="891"/>
      <c r="AD274" s="891"/>
      <c r="AE274" s="891"/>
      <c r="AF274" s="891"/>
      <c r="AG274" s="891"/>
      <c r="AH274" s="891"/>
    </row>
    <row r="275" spans="1:34" ht="15.75" customHeight="1">
      <c r="A275" s="891"/>
      <c r="B275" s="891"/>
      <c r="C275" s="891"/>
      <c r="D275" s="891"/>
      <c r="E275" s="891"/>
      <c r="F275" s="891"/>
      <c r="G275" s="891"/>
      <c r="H275" s="891"/>
      <c r="I275" s="891"/>
      <c r="J275" s="891"/>
      <c r="K275" s="891"/>
      <c r="L275" s="891"/>
      <c r="M275" s="891"/>
      <c r="N275" s="891"/>
      <c r="O275" s="891"/>
      <c r="P275" s="891"/>
      <c r="Q275" s="891"/>
      <c r="R275" s="891"/>
      <c r="S275" s="891"/>
      <c r="T275" s="891"/>
      <c r="U275" s="891"/>
      <c r="V275" s="891"/>
      <c r="W275" s="891"/>
      <c r="X275" s="891"/>
      <c r="Y275" s="891"/>
      <c r="Z275" s="891"/>
      <c r="AA275" s="891"/>
      <c r="AB275" s="891"/>
      <c r="AC275" s="891"/>
      <c r="AD275" s="891"/>
      <c r="AE275" s="891"/>
      <c r="AF275" s="891"/>
      <c r="AG275" s="891"/>
      <c r="AH275" s="891"/>
    </row>
    <row r="276" spans="1:34" ht="15.75" customHeight="1">
      <c r="A276" s="891"/>
      <c r="B276" s="891"/>
      <c r="C276" s="891"/>
      <c r="D276" s="891"/>
      <c r="E276" s="891"/>
      <c r="F276" s="891"/>
      <c r="G276" s="891"/>
      <c r="H276" s="891"/>
      <c r="I276" s="891"/>
      <c r="J276" s="891"/>
      <c r="K276" s="891"/>
      <c r="L276" s="891"/>
      <c r="M276" s="891"/>
      <c r="N276" s="891"/>
      <c r="O276" s="891"/>
      <c r="P276" s="891"/>
      <c r="Q276" s="891"/>
      <c r="R276" s="891"/>
      <c r="S276" s="891"/>
      <c r="T276" s="891"/>
      <c r="U276" s="891"/>
      <c r="V276" s="891"/>
      <c r="W276" s="891"/>
      <c r="X276" s="891"/>
      <c r="Y276" s="891"/>
      <c r="Z276" s="891"/>
      <c r="AA276" s="891"/>
      <c r="AB276" s="891"/>
      <c r="AC276" s="891"/>
      <c r="AD276" s="891"/>
      <c r="AE276" s="891"/>
      <c r="AF276" s="891"/>
      <c r="AG276" s="891"/>
      <c r="AH276" s="891"/>
    </row>
    <row r="277" spans="1:34" ht="15.75" customHeight="1">
      <c r="A277" s="891"/>
      <c r="B277" s="891"/>
      <c r="C277" s="891"/>
      <c r="D277" s="891"/>
      <c r="E277" s="891"/>
      <c r="F277" s="891"/>
      <c r="G277" s="891"/>
      <c r="H277" s="891"/>
      <c r="I277" s="891"/>
      <c r="J277" s="891"/>
      <c r="K277" s="891"/>
      <c r="L277" s="891"/>
      <c r="M277" s="891"/>
      <c r="N277" s="891"/>
      <c r="O277" s="891"/>
      <c r="P277" s="891"/>
      <c r="Q277" s="891"/>
      <c r="R277" s="891"/>
      <c r="S277" s="891"/>
      <c r="T277" s="891"/>
      <c r="U277" s="891"/>
      <c r="V277" s="891"/>
      <c r="W277" s="891"/>
      <c r="X277" s="891"/>
      <c r="Y277" s="891"/>
      <c r="Z277" s="891"/>
      <c r="AA277" s="891"/>
      <c r="AB277" s="891"/>
      <c r="AC277" s="891"/>
      <c r="AD277" s="891"/>
      <c r="AE277" s="891"/>
      <c r="AF277" s="891"/>
      <c r="AG277" s="891"/>
      <c r="AH277" s="891"/>
    </row>
    <row r="278" spans="1:34" ht="15.75" customHeight="1">
      <c r="A278" s="891"/>
      <c r="B278" s="891"/>
      <c r="C278" s="891"/>
      <c r="D278" s="891"/>
      <c r="E278" s="891"/>
      <c r="F278" s="891"/>
      <c r="G278" s="891"/>
      <c r="H278" s="891"/>
      <c r="I278" s="891"/>
      <c r="J278" s="891"/>
      <c r="K278" s="891"/>
      <c r="L278" s="891"/>
      <c r="M278" s="891"/>
      <c r="N278" s="891"/>
      <c r="O278" s="891"/>
      <c r="P278" s="891"/>
      <c r="Q278" s="891"/>
      <c r="R278" s="891"/>
      <c r="S278" s="891"/>
      <c r="T278" s="891"/>
      <c r="U278" s="891"/>
      <c r="V278" s="891"/>
      <c r="W278" s="891"/>
      <c r="X278" s="891"/>
      <c r="Y278" s="891"/>
      <c r="Z278" s="891"/>
      <c r="AA278" s="891"/>
      <c r="AB278" s="891"/>
      <c r="AC278" s="891"/>
      <c r="AD278" s="891"/>
      <c r="AE278" s="891"/>
      <c r="AF278" s="891"/>
      <c r="AG278" s="891"/>
      <c r="AH278" s="891"/>
    </row>
    <row r="279" spans="1:34" ht="15.75" customHeight="1">
      <c r="A279" s="891"/>
      <c r="B279" s="891"/>
      <c r="C279" s="891"/>
      <c r="D279" s="891"/>
      <c r="E279" s="891"/>
      <c r="F279" s="891"/>
      <c r="G279" s="891"/>
      <c r="H279" s="891"/>
      <c r="I279" s="891"/>
      <c r="J279" s="891"/>
      <c r="K279" s="891"/>
      <c r="L279" s="891"/>
      <c r="M279" s="891"/>
      <c r="N279" s="891"/>
      <c r="O279" s="891"/>
      <c r="P279" s="891"/>
      <c r="Q279" s="891"/>
      <c r="R279" s="891"/>
      <c r="S279" s="891"/>
      <c r="T279" s="891"/>
      <c r="U279" s="891"/>
      <c r="V279" s="891"/>
      <c r="W279" s="891"/>
      <c r="X279" s="891"/>
      <c r="Y279" s="891"/>
      <c r="Z279" s="891"/>
      <c r="AA279" s="891"/>
      <c r="AB279" s="891"/>
      <c r="AC279" s="891"/>
      <c r="AD279" s="891"/>
      <c r="AE279" s="891"/>
      <c r="AF279" s="891"/>
      <c r="AG279" s="891"/>
      <c r="AH279" s="891"/>
    </row>
    <row r="280" spans="1:34" ht="15.75" customHeight="1">
      <c r="A280" s="891"/>
      <c r="B280" s="891"/>
      <c r="C280" s="891"/>
      <c r="D280" s="891"/>
      <c r="E280" s="891"/>
      <c r="F280" s="891"/>
      <c r="G280" s="891"/>
      <c r="H280" s="891"/>
      <c r="I280" s="891"/>
      <c r="J280" s="891"/>
      <c r="K280" s="891"/>
      <c r="L280" s="891"/>
      <c r="M280" s="891"/>
      <c r="N280" s="891"/>
      <c r="O280" s="891"/>
      <c r="P280" s="891"/>
      <c r="Q280" s="891"/>
      <c r="R280" s="891"/>
      <c r="S280" s="891"/>
      <c r="T280" s="891"/>
      <c r="U280" s="891"/>
      <c r="V280" s="891"/>
      <c r="W280" s="891"/>
      <c r="X280" s="891"/>
      <c r="Y280" s="891"/>
      <c r="Z280" s="891"/>
      <c r="AA280" s="891"/>
      <c r="AB280" s="891"/>
      <c r="AC280" s="891"/>
      <c r="AD280" s="891"/>
      <c r="AE280" s="891"/>
      <c r="AF280" s="891"/>
      <c r="AG280" s="891"/>
      <c r="AH280" s="891"/>
    </row>
    <row r="281" spans="1:34" ht="15.75" customHeight="1">
      <c r="A281" s="891"/>
      <c r="B281" s="891"/>
      <c r="C281" s="891"/>
      <c r="D281" s="891"/>
      <c r="E281" s="891"/>
      <c r="F281" s="891"/>
      <c r="G281" s="891"/>
      <c r="H281" s="891"/>
      <c r="I281" s="891"/>
      <c r="J281" s="891"/>
      <c r="K281" s="891"/>
      <c r="L281" s="891"/>
      <c r="M281" s="891"/>
      <c r="N281" s="891"/>
      <c r="O281" s="891"/>
      <c r="P281" s="891"/>
      <c r="Q281" s="891"/>
      <c r="R281" s="891"/>
      <c r="S281" s="891"/>
      <c r="T281" s="891"/>
      <c r="U281" s="891"/>
      <c r="V281" s="891"/>
      <c r="W281" s="891"/>
      <c r="X281" s="891"/>
      <c r="Y281" s="891"/>
      <c r="Z281" s="891"/>
      <c r="AA281" s="891"/>
      <c r="AB281" s="891"/>
      <c r="AC281" s="891"/>
      <c r="AD281" s="891"/>
      <c r="AE281" s="891"/>
      <c r="AF281" s="891"/>
      <c r="AG281" s="891"/>
      <c r="AH281" s="891"/>
    </row>
    <row r="282" spans="1:34" ht="15.75" customHeight="1">
      <c r="A282" s="891"/>
      <c r="B282" s="891"/>
      <c r="C282" s="891"/>
      <c r="D282" s="891"/>
      <c r="E282" s="891"/>
      <c r="F282" s="891"/>
      <c r="G282" s="891"/>
      <c r="H282" s="891"/>
      <c r="I282" s="891"/>
      <c r="J282" s="891"/>
      <c r="K282" s="891"/>
      <c r="L282" s="891"/>
      <c r="M282" s="891"/>
      <c r="N282" s="891"/>
      <c r="O282" s="891"/>
      <c r="P282" s="891"/>
      <c r="Q282" s="891"/>
      <c r="R282" s="891"/>
      <c r="S282" s="891"/>
      <c r="T282" s="891"/>
      <c r="U282" s="891"/>
      <c r="V282" s="891"/>
      <c r="W282" s="891"/>
      <c r="X282" s="891"/>
      <c r="Y282" s="891"/>
      <c r="Z282" s="891"/>
      <c r="AA282" s="891"/>
      <c r="AB282" s="891"/>
      <c r="AC282" s="891"/>
      <c r="AD282" s="891"/>
      <c r="AE282" s="891"/>
      <c r="AF282" s="891"/>
      <c r="AG282" s="891"/>
      <c r="AH282" s="891"/>
    </row>
    <row r="283" spans="1:34" ht="15.75" customHeight="1">
      <c r="A283" s="891"/>
      <c r="B283" s="891"/>
      <c r="C283" s="891"/>
      <c r="D283" s="891"/>
      <c r="E283" s="891"/>
      <c r="F283" s="891"/>
      <c r="G283" s="891"/>
      <c r="H283" s="891"/>
      <c r="I283" s="891"/>
      <c r="J283" s="891"/>
      <c r="K283" s="891"/>
      <c r="L283" s="891"/>
      <c r="M283" s="891"/>
      <c r="N283" s="891"/>
      <c r="O283" s="891"/>
      <c r="P283" s="891"/>
      <c r="Q283" s="891"/>
      <c r="R283" s="891"/>
      <c r="S283" s="891"/>
      <c r="T283" s="891"/>
      <c r="U283" s="891"/>
      <c r="V283" s="891"/>
      <c r="W283" s="891"/>
      <c r="X283" s="891"/>
      <c r="Y283" s="891"/>
      <c r="Z283" s="891"/>
      <c r="AA283" s="891"/>
      <c r="AB283" s="891"/>
      <c r="AC283" s="891"/>
      <c r="AD283" s="891"/>
      <c r="AE283" s="891"/>
      <c r="AF283" s="891"/>
      <c r="AG283" s="891"/>
      <c r="AH283" s="891"/>
    </row>
    <row r="284" spans="1:34" ht="15.75" customHeight="1">
      <c r="A284" s="891"/>
      <c r="B284" s="891"/>
      <c r="C284" s="891"/>
      <c r="D284" s="891"/>
      <c r="E284" s="891"/>
      <c r="F284" s="891"/>
      <c r="G284" s="891"/>
      <c r="H284" s="891"/>
      <c r="I284" s="891"/>
      <c r="J284" s="891"/>
      <c r="K284" s="891"/>
      <c r="L284" s="891"/>
      <c r="M284" s="891"/>
      <c r="N284" s="891"/>
      <c r="O284" s="891"/>
      <c r="P284" s="891"/>
      <c r="Q284" s="891"/>
      <c r="R284" s="891"/>
      <c r="S284" s="891"/>
      <c r="T284" s="891"/>
      <c r="U284" s="891"/>
      <c r="V284" s="891"/>
      <c r="W284" s="891"/>
      <c r="X284" s="891"/>
      <c r="Y284" s="891"/>
      <c r="Z284" s="891"/>
      <c r="AA284" s="891"/>
      <c r="AB284" s="891"/>
      <c r="AC284" s="891"/>
      <c r="AD284" s="891"/>
      <c r="AE284" s="891"/>
      <c r="AF284" s="891"/>
      <c r="AG284" s="891"/>
      <c r="AH284" s="891"/>
    </row>
    <row r="285" spans="1:34" ht="15.75" customHeight="1">
      <c r="A285" s="891"/>
      <c r="B285" s="891"/>
      <c r="C285" s="891"/>
      <c r="D285" s="891"/>
      <c r="E285" s="891"/>
      <c r="F285" s="891"/>
      <c r="G285" s="891"/>
      <c r="H285" s="891"/>
      <c r="I285" s="891"/>
      <c r="J285" s="891"/>
      <c r="K285" s="891"/>
      <c r="L285" s="891"/>
      <c r="M285" s="891"/>
      <c r="N285" s="891"/>
      <c r="O285" s="891"/>
      <c r="P285" s="891"/>
      <c r="Q285" s="891"/>
      <c r="R285" s="891"/>
      <c r="S285" s="891"/>
      <c r="T285" s="891"/>
      <c r="U285" s="891"/>
      <c r="V285" s="891"/>
      <c r="W285" s="891"/>
      <c r="X285" s="891"/>
      <c r="Y285" s="891"/>
      <c r="Z285" s="891"/>
      <c r="AA285" s="891"/>
      <c r="AB285" s="891"/>
      <c r="AC285" s="891"/>
      <c r="AD285" s="891"/>
      <c r="AE285" s="891"/>
      <c r="AF285" s="891"/>
      <c r="AG285" s="891"/>
      <c r="AH285" s="891"/>
    </row>
    <row r="286" spans="1:34" ht="15.75" customHeight="1">
      <c r="A286" s="891"/>
      <c r="B286" s="891"/>
      <c r="C286" s="891"/>
      <c r="D286" s="891"/>
      <c r="E286" s="891"/>
      <c r="F286" s="891"/>
      <c r="G286" s="891"/>
      <c r="H286" s="891"/>
      <c r="I286" s="891"/>
      <c r="J286" s="891"/>
      <c r="K286" s="891"/>
      <c r="L286" s="891"/>
      <c r="M286" s="891"/>
      <c r="N286" s="891"/>
      <c r="O286" s="891"/>
      <c r="P286" s="891"/>
      <c r="Q286" s="891"/>
      <c r="R286" s="891"/>
      <c r="S286" s="891"/>
      <c r="T286" s="891"/>
      <c r="U286" s="891"/>
      <c r="V286" s="891"/>
      <c r="W286" s="891"/>
      <c r="X286" s="891"/>
      <c r="Y286" s="891"/>
      <c r="Z286" s="891"/>
      <c r="AA286" s="891"/>
      <c r="AB286" s="891"/>
      <c r="AC286" s="891"/>
      <c r="AD286" s="891"/>
      <c r="AE286" s="891"/>
      <c r="AF286" s="891"/>
      <c r="AG286" s="891"/>
      <c r="AH286" s="891"/>
    </row>
    <row r="287" spans="1:34" ht="15.75" customHeight="1">
      <c r="A287" s="891"/>
      <c r="B287" s="891"/>
      <c r="C287" s="891"/>
      <c r="D287" s="891"/>
      <c r="E287" s="891"/>
      <c r="F287" s="891"/>
      <c r="G287" s="891"/>
      <c r="H287" s="891"/>
      <c r="I287" s="891"/>
      <c r="J287" s="891"/>
      <c r="K287" s="891"/>
      <c r="L287" s="891"/>
      <c r="M287" s="891"/>
      <c r="N287" s="891"/>
      <c r="O287" s="891"/>
      <c r="P287" s="891"/>
      <c r="Q287" s="891"/>
      <c r="R287" s="891"/>
      <c r="S287" s="891"/>
      <c r="T287" s="891"/>
      <c r="U287" s="891"/>
      <c r="V287" s="891"/>
      <c r="W287" s="891"/>
      <c r="X287" s="891"/>
      <c r="Y287" s="891"/>
      <c r="Z287" s="891"/>
      <c r="AA287" s="891"/>
      <c r="AB287" s="891"/>
      <c r="AC287" s="891"/>
      <c r="AD287" s="891"/>
      <c r="AE287" s="891"/>
      <c r="AF287" s="891"/>
      <c r="AG287" s="891"/>
      <c r="AH287" s="891"/>
    </row>
    <row r="288" spans="1:34" ht="15.75" customHeight="1">
      <c r="A288" s="891"/>
      <c r="B288" s="891"/>
      <c r="C288" s="891"/>
      <c r="D288" s="891"/>
      <c r="E288" s="891"/>
      <c r="F288" s="891"/>
      <c r="G288" s="891"/>
      <c r="H288" s="891"/>
      <c r="I288" s="891"/>
      <c r="J288" s="891"/>
      <c r="K288" s="891"/>
      <c r="L288" s="891"/>
      <c r="M288" s="891"/>
      <c r="N288" s="891"/>
      <c r="O288" s="891"/>
      <c r="P288" s="891"/>
      <c r="Q288" s="891"/>
      <c r="R288" s="891"/>
      <c r="S288" s="891"/>
      <c r="T288" s="891"/>
      <c r="U288" s="891"/>
      <c r="V288" s="891"/>
      <c r="W288" s="891"/>
      <c r="X288" s="891"/>
      <c r="Y288" s="891"/>
      <c r="Z288" s="891"/>
      <c r="AA288" s="891"/>
      <c r="AB288" s="891"/>
      <c r="AC288" s="891"/>
      <c r="AD288" s="891"/>
      <c r="AE288" s="891"/>
      <c r="AF288" s="891"/>
      <c r="AG288" s="891"/>
      <c r="AH288" s="891"/>
    </row>
    <row r="289" spans="1:34" ht="15.75" customHeight="1">
      <c r="A289" s="891"/>
      <c r="B289" s="891"/>
      <c r="C289" s="891"/>
      <c r="D289" s="891"/>
      <c r="E289" s="891"/>
      <c r="F289" s="891"/>
      <c r="G289" s="891"/>
      <c r="H289" s="891"/>
      <c r="I289" s="891"/>
      <c r="J289" s="891"/>
      <c r="K289" s="891"/>
      <c r="L289" s="891"/>
      <c r="M289" s="891"/>
      <c r="N289" s="891"/>
      <c r="O289" s="891"/>
      <c r="P289" s="891"/>
      <c r="Q289" s="891"/>
      <c r="R289" s="891"/>
      <c r="S289" s="891"/>
      <c r="T289" s="891"/>
      <c r="U289" s="891"/>
      <c r="V289" s="891"/>
      <c r="W289" s="891"/>
      <c r="X289" s="891"/>
      <c r="Y289" s="891"/>
      <c r="Z289" s="891"/>
      <c r="AA289" s="891"/>
      <c r="AB289" s="891"/>
      <c r="AC289" s="891"/>
      <c r="AD289" s="891"/>
      <c r="AE289" s="891"/>
      <c r="AF289" s="891"/>
      <c r="AG289" s="891"/>
      <c r="AH289" s="891"/>
    </row>
    <row r="290" spans="1:34" ht="15.75" customHeight="1">
      <c r="A290" s="891"/>
      <c r="B290" s="891"/>
      <c r="C290" s="891"/>
      <c r="D290" s="891"/>
      <c r="E290" s="891"/>
      <c r="F290" s="891"/>
      <c r="G290" s="891"/>
      <c r="H290" s="891"/>
      <c r="I290" s="891"/>
      <c r="J290" s="891"/>
      <c r="K290" s="891"/>
      <c r="L290" s="891"/>
      <c r="M290" s="891"/>
      <c r="N290" s="891"/>
      <c r="O290" s="891"/>
      <c r="P290" s="891"/>
      <c r="Q290" s="891"/>
      <c r="R290" s="891"/>
      <c r="S290" s="891"/>
      <c r="T290" s="891"/>
      <c r="U290" s="891"/>
      <c r="V290" s="891"/>
      <c r="W290" s="891"/>
      <c r="X290" s="891"/>
      <c r="Y290" s="891"/>
      <c r="Z290" s="891"/>
      <c r="AA290" s="891"/>
      <c r="AB290" s="891"/>
      <c r="AC290" s="891"/>
      <c r="AD290" s="891"/>
      <c r="AE290" s="891"/>
      <c r="AF290" s="891"/>
      <c r="AG290" s="891"/>
      <c r="AH290" s="891"/>
    </row>
    <row r="291" spans="1:34" ht="15.75" customHeight="1">
      <c r="A291" s="891"/>
      <c r="B291" s="891"/>
      <c r="C291" s="891"/>
      <c r="D291" s="891"/>
      <c r="E291" s="891"/>
      <c r="F291" s="891"/>
      <c r="G291" s="891"/>
      <c r="H291" s="891"/>
      <c r="I291" s="891"/>
      <c r="J291" s="891"/>
      <c r="K291" s="891"/>
      <c r="L291" s="891"/>
      <c r="M291" s="891"/>
      <c r="N291" s="891"/>
      <c r="O291" s="891"/>
      <c r="P291" s="891"/>
      <c r="Q291" s="891"/>
      <c r="R291" s="891"/>
      <c r="S291" s="891"/>
      <c r="T291" s="891"/>
      <c r="U291" s="891"/>
      <c r="V291" s="891"/>
      <c r="W291" s="891"/>
      <c r="X291" s="891"/>
      <c r="Y291" s="891"/>
      <c r="Z291" s="891"/>
      <c r="AA291" s="891"/>
      <c r="AB291" s="891"/>
      <c r="AC291" s="891"/>
      <c r="AD291" s="891"/>
      <c r="AE291" s="891"/>
      <c r="AF291" s="891"/>
      <c r="AG291" s="891"/>
      <c r="AH291" s="891"/>
    </row>
    <row r="292" spans="1:34" ht="15.75" customHeight="1">
      <c r="A292" s="891"/>
      <c r="B292" s="891"/>
      <c r="C292" s="891"/>
      <c r="D292" s="891"/>
      <c r="E292" s="891"/>
      <c r="F292" s="891"/>
      <c r="G292" s="891"/>
      <c r="H292" s="891"/>
      <c r="I292" s="891"/>
      <c r="J292" s="891"/>
      <c r="K292" s="891"/>
      <c r="L292" s="891"/>
      <c r="M292" s="891"/>
      <c r="N292" s="891"/>
      <c r="O292" s="891"/>
      <c r="P292" s="891"/>
      <c r="Q292" s="891"/>
      <c r="R292" s="891"/>
      <c r="S292" s="891"/>
      <c r="T292" s="891"/>
      <c r="U292" s="891"/>
      <c r="V292" s="891"/>
      <c r="W292" s="891"/>
      <c r="X292" s="891"/>
      <c r="Y292" s="891"/>
      <c r="Z292" s="891"/>
      <c r="AA292" s="891"/>
      <c r="AB292" s="891"/>
      <c r="AC292" s="891"/>
      <c r="AD292" s="891"/>
      <c r="AE292" s="891"/>
      <c r="AF292" s="891"/>
      <c r="AG292" s="891"/>
      <c r="AH292" s="891"/>
    </row>
    <row r="293" spans="1:34" ht="15.75" customHeight="1">
      <c r="A293" s="891"/>
      <c r="B293" s="891"/>
      <c r="C293" s="891"/>
      <c r="D293" s="891"/>
      <c r="E293" s="891"/>
      <c r="F293" s="891"/>
      <c r="G293" s="891"/>
      <c r="H293" s="891"/>
      <c r="I293" s="891"/>
      <c r="J293" s="891"/>
      <c r="K293" s="891"/>
      <c r="L293" s="891"/>
      <c r="M293" s="891"/>
      <c r="N293" s="891"/>
      <c r="O293" s="891"/>
      <c r="P293" s="891"/>
      <c r="Q293" s="891"/>
      <c r="R293" s="891"/>
      <c r="S293" s="891"/>
      <c r="T293" s="891"/>
      <c r="U293" s="891"/>
      <c r="V293" s="891"/>
      <c r="W293" s="891"/>
      <c r="X293" s="891"/>
      <c r="Y293" s="891"/>
      <c r="Z293" s="891"/>
      <c r="AA293" s="891"/>
      <c r="AB293" s="891"/>
      <c r="AC293" s="891"/>
      <c r="AD293" s="891"/>
      <c r="AE293" s="891"/>
      <c r="AF293" s="891"/>
      <c r="AG293" s="891"/>
      <c r="AH293" s="891"/>
    </row>
    <row r="294" spans="1:34" ht="15.75" customHeight="1">
      <c r="A294" s="891"/>
      <c r="B294" s="891"/>
      <c r="C294" s="891"/>
      <c r="D294" s="891"/>
      <c r="E294" s="891"/>
      <c r="F294" s="891"/>
      <c r="G294" s="891"/>
      <c r="H294" s="891"/>
      <c r="I294" s="891"/>
      <c r="J294" s="891"/>
      <c r="K294" s="891"/>
      <c r="L294" s="891"/>
      <c r="M294" s="891"/>
      <c r="N294" s="891"/>
      <c r="O294" s="891"/>
      <c r="P294" s="891"/>
      <c r="Q294" s="891"/>
      <c r="R294" s="891"/>
      <c r="S294" s="891"/>
      <c r="T294" s="891"/>
      <c r="U294" s="891"/>
      <c r="V294" s="891"/>
      <c r="W294" s="891"/>
      <c r="X294" s="891"/>
      <c r="Y294" s="891"/>
      <c r="Z294" s="891"/>
      <c r="AA294" s="891"/>
      <c r="AB294" s="891"/>
      <c r="AC294" s="891"/>
      <c r="AD294" s="891"/>
      <c r="AE294" s="891"/>
      <c r="AF294" s="891"/>
      <c r="AG294" s="891"/>
      <c r="AH294" s="891"/>
    </row>
    <row r="295" spans="1:34" ht="15.75" customHeight="1">
      <c r="A295" s="891"/>
      <c r="B295" s="891"/>
      <c r="C295" s="891"/>
      <c r="D295" s="891"/>
      <c r="E295" s="891"/>
      <c r="F295" s="891"/>
      <c r="G295" s="891"/>
      <c r="H295" s="891"/>
      <c r="I295" s="891"/>
      <c r="J295" s="891"/>
      <c r="K295" s="891"/>
      <c r="L295" s="891"/>
      <c r="M295" s="891"/>
      <c r="N295" s="891"/>
      <c r="O295" s="891"/>
      <c r="P295" s="891"/>
      <c r="Q295" s="891"/>
      <c r="R295" s="891"/>
      <c r="S295" s="891"/>
      <c r="T295" s="891"/>
      <c r="U295" s="891"/>
      <c r="V295" s="891"/>
      <c r="W295" s="891"/>
      <c r="X295" s="891"/>
      <c r="Y295" s="891"/>
      <c r="Z295" s="891"/>
      <c r="AA295" s="891"/>
      <c r="AB295" s="891"/>
      <c r="AC295" s="891"/>
      <c r="AD295" s="891"/>
      <c r="AE295" s="891"/>
      <c r="AF295" s="891"/>
      <c r="AG295" s="891"/>
      <c r="AH295" s="891"/>
    </row>
    <row r="296" spans="1:34" ht="15.75" customHeight="1">
      <c r="A296" s="891"/>
      <c r="B296" s="891"/>
      <c r="C296" s="891"/>
      <c r="D296" s="891"/>
      <c r="E296" s="891"/>
      <c r="F296" s="891"/>
      <c r="G296" s="891"/>
      <c r="H296" s="891"/>
      <c r="I296" s="891"/>
      <c r="J296" s="891"/>
      <c r="K296" s="891"/>
      <c r="L296" s="891"/>
      <c r="M296" s="891"/>
      <c r="N296" s="891"/>
      <c r="O296" s="891"/>
      <c r="P296" s="891"/>
      <c r="Q296" s="891"/>
      <c r="R296" s="891"/>
      <c r="S296" s="891"/>
      <c r="T296" s="891"/>
      <c r="U296" s="891"/>
      <c r="V296" s="891"/>
      <c r="W296" s="891"/>
      <c r="X296" s="891"/>
      <c r="Y296" s="891"/>
      <c r="Z296" s="891"/>
      <c r="AA296" s="891"/>
      <c r="AB296" s="891"/>
      <c r="AC296" s="891"/>
      <c r="AD296" s="891"/>
      <c r="AE296" s="891"/>
      <c r="AF296" s="891"/>
      <c r="AG296" s="891"/>
      <c r="AH296" s="891"/>
    </row>
    <row r="297" spans="1:34" ht="15.75" customHeight="1">
      <c r="A297" s="891"/>
      <c r="B297" s="891"/>
      <c r="C297" s="891"/>
      <c r="D297" s="891"/>
      <c r="E297" s="891"/>
      <c r="F297" s="891"/>
      <c r="G297" s="891"/>
      <c r="H297" s="891"/>
      <c r="I297" s="891"/>
      <c r="J297" s="891"/>
      <c r="K297" s="891"/>
      <c r="L297" s="891"/>
      <c r="M297" s="891"/>
      <c r="N297" s="891"/>
      <c r="O297" s="891"/>
      <c r="P297" s="891"/>
      <c r="Q297" s="891"/>
      <c r="R297" s="891"/>
      <c r="S297" s="891"/>
      <c r="T297" s="891"/>
      <c r="U297" s="891"/>
      <c r="V297" s="891"/>
      <c r="W297" s="891"/>
      <c r="X297" s="891"/>
      <c r="Y297" s="891"/>
      <c r="Z297" s="891"/>
      <c r="AA297" s="891"/>
      <c r="AB297" s="891"/>
      <c r="AC297" s="891"/>
      <c r="AD297" s="891"/>
      <c r="AE297" s="891"/>
      <c r="AF297" s="891"/>
      <c r="AG297" s="891"/>
      <c r="AH297" s="891"/>
    </row>
    <row r="298" spans="1:34" ht="15.75" customHeight="1">
      <c r="A298" s="891"/>
      <c r="B298" s="891"/>
      <c r="C298" s="891"/>
      <c r="D298" s="891"/>
      <c r="E298" s="891"/>
      <c r="F298" s="891"/>
      <c r="G298" s="891"/>
      <c r="H298" s="891"/>
      <c r="I298" s="891"/>
      <c r="J298" s="891"/>
      <c r="K298" s="891"/>
      <c r="L298" s="891"/>
      <c r="M298" s="891"/>
      <c r="N298" s="891"/>
      <c r="O298" s="891"/>
      <c r="P298" s="891"/>
      <c r="Q298" s="891"/>
      <c r="R298" s="891"/>
      <c r="S298" s="891"/>
      <c r="T298" s="891"/>
      <c r="U298" s="891"/>
      <c r="V298" s="891"/>
      <c r="W298" s="891"/>
      <c r="X298" s="891"/>
      <c r="Y298" s="891"/>
      <c r="Z298" s="891"/>
      <c r="AA298" s="891"/>
      <c r="AB298" s="891"/>
      <c r="AC298" s="891"/>
      <c r="AD298" s="891"/>
      <c r="AE298" s="891"/>
      <c r="AF298" s="891"/>
      <c r="AG298" s="891"/>
      <c r="AH298" s="891"/>
    </row>
    <row r="299" spans="1:34" ht="15.75" customHeight="1">
      <c r="A299" s="891"/>
      <c r="B299" s="891"/>
      <c r="C299" s="891"/>
      <c r="D299" s="891"/>
      <c r="E299" s="891"/>
      <c r="F299" s="891"/>
      <c r="G299" s="891"/>
      <c r="H299" s="891"/>
      <c r="I299" s="891"/>
      <c r="J299" s="891"/>
      <c r="K299" s="891"/>
      <c r="L299" s="891"/>
      <c r="M299" s="891"/>
      <c r="N299" s="891"/>
      <c r="O299" s="891"/>
      <c r="P299" s="891"/>
      <c r="Q299" s="891"/>
      <c r="R299" s="891"/>
      <c r="S299" s="891"/>
      <c r="T299" s="891"/>
      <c r="U299" s="891"/>
      <c r="V299" s="891"/>
      <c r="W299" s="891"/>
      <c r="X299" s="891"/>
      <c r="Y299" s="891"/>
      <c r="Z299" s="891"/>
      <c r="AA299" s="891"/>
      <c r="AB299" s="891"/>
      <c r="AC299" s="891"/>
      <c r="AD299" s="891"/>
      <c r="AE299" s="891"/>
      <c r="AF299" s="891"/>
      <c r="AG299" s="891"/>
      <c r="AH299" s="891"/>
    </row>
    <row r="300" spans="1:34" ht="15.75" customHeight="1">
      <c r="A300" s="891"/>
      <c r="B300" s="891"/>
      <c r="C300" s="891"/>
      <c r="D300" s="891"/>
      <c r="E300" s="891"/>
      <c r="F300" s="891"/>
      <c r="G300" s="891"/>
      <c r="H300" s="891"/>
      <c r="I300" s="891"/>
      <c r="J300" s="891"/>
      <c r="K300" s="891"/>
      <c r="L300" s="891"/>
      <c r="M300" s="891"/>
      <c r="N300" s="891"/>
      <c r="O300" s="891"/>
      <c r="P300" s="891"/>
      <c r="Q300" s="891"/>
      <c r="R300" s="891"/>
      <c r="S300" s="891"/>
      <c r="T300" s="891"/>
      <c r="U300" s="891"/>
      <c r="V300" s="891"/>
      <c r="W300" s="891"/>
      <c r="X300" s="891"/>
      <c r="Y300" s="891"/>
      <c r="Z300" s="891"/>
      <c r="AA300" s="891"/>
      <c r="AB300" s="891"/>
      <c r="AC300" s="891"/>
      <c r="AD300" s="891"/>
      <c r="AE300" s="891"/>
      <c r="AF300" s="891"/>
      <c r="AG300" s="891"/>
      <c r="AH300" s="891"/>
    </row>
    <row r="301" spans="1:34" ht="15.75" customHeight="1">
      <c r="A301" s="891"/>
      <c r="B301" s="891"/>
      <c r="C301" s="891"/>
      <c r="D301" s="891"/>
      <c r="E301" s="891"/>
      <c r="F301" s="891"/>
      <c r="G301" s="891"/>
      <c r="H301" s="891"/>
      <c r="I301" s="891"/>
      <c r="J301" s="891"/>
      <c r="K301" s="891"/>
      <c r="L301" s="891"/>
      <c r="M301" s="891"/>
      <c r="N301" s="891"/>
      <c r="O301" s="891"/>
      <c r="P301" s="891"/>
      <c r="Q301" s="891"/>
      <c r="R301" s="891"/>
      <c r="S301" s="891"/>
      <c r="T301" s="891"/>
      <c r="U301" s="891"/>
      <c r="V301" s="891"/>
      <c r="W301" s="891"/>
      <c r="X301" s="891"/>
      <c r="Y301" s="891"/>
      <c r="Z301" s="891"/>
      <c r="AA301" s="891"/>
      <c r="AB301" s="891"/>
      <c r="AC301" s="891"/>
      <c r="AD301" s="891"/>
      <c r="AE301" s="891"/>
      <c r="AF301" s="891"/>
      <c r="AG301" s="891"/>
      <c r="AH301" s="891"/>
    </row>
    <row r="302" spans="1:34" ht="15.75" customHeight="1">
      <c r="A302" s="891"/>
      <c r="B302" s="891"/>
      <c r="C302" s="891"/>
      <c r="D302" s="891"/>
      <c r="E302" s="891"/>
      <c r="F302" s="891"/>
      <c r="G302" s="891"/>
      <c r="H302" s="891"/>
      <c r="I302" s="891"/>
      <c r="J302" s="891"/>
      <c r="K302" s="891"/>
      <c r="L302" s="891"/>
      <c r="M302" s="891"/>
      <c r="N302" s="891"/>
      <c r="O302" s="891"/>
      <c r="P302" s="891"/>
      <c r="Q302" s="891"/>
      <c r="R302" s="891"/>
      <c r="S302" s="891"/>
      <c r="T302" s="891"/>
      <c r="U302" s="891"/>
      <c r="V302" s="891"/>
      <c r="W302" s="891"/>
      <c r="X302" s="891"/>
      <c r="Y302" s="891"/>
      <c r="Z302" s="891"/>
      <c r="AA302" s="891"/>
      <c r="AB302" s="891"/>
      <c r="AC302" s="891"/>
      <c r="AD302" s="891"/>
      <c r="AE302" s="891"/>
      <c r="AF302" s="891"/>
      <c r="AG302" s="891"/>
      <c r="AH302" s="891"/>
    </row>
    <row r="303" spans="1:34" ht="15.75" customHeight="1">
      <c r="A303" s="891"/>
      <c r="B303" s="891"/>
      <c r="C303" s="891"/>
      <c r="D303" s="891"/>
      <c r="E303" s="891"/>
      <c r="F303" s="891"/>
      <c r="G303" s="891"/>
      <c r="H303" s="891"/>
      <c r="I303" s="891"/>
      <c r="J303" s="891"/>
      <c r="K303" s="891"/>
      <c r="L303" s="891"/>
      <c r="M303" s="891"/>
      <c r="N303" s="891"/>
      <c r="O303" s="891"/>
      <c r="P303" s="891"/>
      <c r="Q303" s="891"/>
      <c r="R303" s="891"/>
      <c r="S303" s="891"/>
      <c r="T303" s="891"/>
      <c r="U303" s="891"/>
      <c r="V303" s="891"/>
      <c r="W303" s="891"/>
      <c r="X303" s="891"/>
      <c r="Y303" s="891"/>
      <c r="Z303" s="891"/>
      <c r="AA303" s="891"/>
      <c r="AB303" s="891"/>
      <c r="AC303" s="891"/>
      <c r="AD303" s="891"/>
      <c r="AE303" s="891"/>
      <c r="AF303" s="891"/>
      <c r="AG303" s="891"/>
      <c r="AH303" s="891"/>
    </row>
    <row r="304" spans="1:34" ht="15.75" customHeight="1">
      <c r="A304" s="891"/>
      <c r="B304" s="891"/>
      <c r="C304" s="891"/>
      <c r="D304" s="891"/>
      <c r="E304" s="891"/>
      <c r="F304" s="891"/>
      <c r="G304" s="891"/>
      <c r="H304" s="891"/>
      <c r="I304" s="891"/>
      <c r="J304" s="891"/>
      <c r="K304" s="891"/>
      <c r="L304" s="891"/>
      <c r="M304" s="891"/>
      <c r="N304" s="891"/>
      <c r="O304" s="891"/>
      <c r="P304" s="891"/>
      <c r="Q304" s="891"/>
      <c r="R304" s="891"/>
      <c r="S304" s="891"/>
      <c r="T304" s="891"/>
      <c r="U304" s="891"/>
      <c r="V304" s="891"/>
      <c r="W304" s="891"/>
      <c r="X304" s="891"/>
      <c r="Y304" s="891"/>
      <c r="Z304" s="891"/>
      <c r="AA304" s="891"/>
      <c r="AB304" s="891"/>
      <c r="AC304" s="891"/>
      <c r="AD304" s="891"/>
      <c r="AE304" s="891"/>
      <c r="AF304" s="891"/>
      <c r="AG304" s="891"/>
      <c r="AH304" s="891"/>
    </row>
    <row r="305" spans="1:34" ht="15.75" customHeight="1">
      <c r="A305" s="891"/>
      <c r="B305" s="891"/>
      <c r="C305" s="891"/>
      <c r="D305" s="891"/>
      <c r="E305" s="891"/>
      <c r="F305" s="891"/>
      <c r="G305" s="891"/>
      <c r="H305" s="891"/>
      <c r="I305" s="891"/>
      <c r="J305" s="891"/>
      <c r="K305" s="891"/>
      <c r="L305" s="891"/>
      <c r="M305" s="891"/>
      <c r="N305" s="891"/>
      <c r="O305" s="891"/>
      <c r="P305" s="891"/>
      <c r="Q305" s="891"/>
      <c r="R305" s="891"/>
      <c r="S305" s="891"/>
      <c r="T305" s="891"/>
      <c r="U305" s="891"/>
      <c r="V305" s="891"/>
      <c r="W305" s="891"/>
      <c r="X305" s="891"/>
      <c r="Y305" s="891"/>
      <c r="Z305" s="891"/>
      <c r="AA305" s="891"/>
      <c r="AB305" s="891"/>
      <c r="AC305" s="891"/>
      <c r="AD305" s="891"/>
      <c r="AE305" s="891"/>
      <c r="AF305" s="891"/>
      <c r="AG305" s="891"/>
      <c r="AH305" s="891"/>
    </row>
    <row r="306" spans="1:34" ht="15.75" customHeight="1">
      <c r="A306" s="891"/>
      <c r="B306" s="891"/>
      <c r="C306" s="891"/>
      <c r="D306" s="891"/>
      <c r="E306" s="891"/>
      <c r="F306" s="891"/>
      <c r="G306" s="891"/>
      <c r="H306" s="891"/>
      <c r="I306" s="891"/>
      <c r="J306" s="891"/>
      <c r="K306" s="891"/>
      <c r="L306" s="891"/>
      <c r="M306" s="891"/>
      <c r="N306" s="891"/>
      <c r="O306" s="891"/>
      <c r="P306" s="891"/>
      <c r="Q306" s="891"/>
      <c r="R306" s="891"/>
      <c r="S306" s="891"/>
      <c r="T306" s="891"/>
      <c r="U306" s="891"/>
      <c r="V306" s="891"/>
      <c r="W306" s="891"/>
      <c r="X306" s="891"/>
      <c r="Y306" s="891"/>
      <c r="Z306" s="891"/>
      <c r="AA306" s="891"/>
      <c r="AB306" s="891"/>
      <c r="AC306" s="891"/>
      <c r="AD306" s="891"/>
      <c r="AE306" s="891"/>
      <c r="AF306" s="891"/>
      <c r="AG306" s="891"/>
      <c r="AH306" s="891"/>
    </row>
    <row r="307" spans="1:34" ht="15.75" customHeight="1">
      <c r="A307" s="891"/>
      <c r="B307" s="891"/>
      <c r="C307" s="891"/>
      <c r="D307" s="891"/>
      <c r="E307" s="891"/>
      <c r="F307" s="891"/>
      <c r="G307" s="891"/>
      <c r="H307" s="891"/>
      <c r="I307" s="891"/>
      <c r="J307" s="891"/>
      <c r="K307" s="891"/>
      <c r="L307" s="891"/>
      <c r="M307" s="891"/>
      <c r="N307" s="891"/>
      <c r="O307" s="891"/>
      <c r="P307" s="891"/>
      <c r="Q307" s="891"/>
      <c r="R307" s="891"/>
      <c r="S307" s="891"/>
      <c r="T307" s="891"/>
      <c r="U307" s="891"/>
      <c r="V307" s="891"/>
      <c r="W307" s="891"/>
      <c r="X307" s="891"/>
      <c r="Y307" s="891"/>
      <c r="Z307" s="891"/>
      <c r="AA307" s="891"/>
      <c r="AB307" s="891"/>
      <c r="AC307" s="891"/>
      <c r="AD307" s="891"/>
      <c r="AE307" s="891"/>
      <c r="AF307" s="891"/>
      <c r="AG307" s="891"/>
      <c r="AH307" s="891"/>
    </row>
    <row r="308" spans="1:34" ht="15.75" customHeight="1">
      <c r="A308" s="891"/>
      <c r="B308" s="891"/>
      <c r="C308" s="891"/>
      <c r="D308" s="891"/>
      <c r="E308" s="891"/>
      <c r="F308" s="891"/>
      <c r="G308" s="891"/>
      <c r="H308" s="891"/>
      <c r="I308" s="891"/>
      <c r="J308" s="891"/>
      <c r="K308" s="891"/>
      <c r="L308" s="891"/>
      <c r="M308" s="891"/>
      <c r="N308" s="891"/>
      <c r="O308" s="891"/>
      <c r="P308" s="891"/>
      <c r="Q308" s="891"/>
      <c r="R308" s="891"/>
      <c r="S308" s="891"/>
      <c r="T308" s="891"/>
      <c r="U308" s="891"/>
      <c r="V308" s="891"/>
      <c r="W308" s="891"/>
      <c r="X308" s="891"/>
      <c r="Y308" s="891"/>
      <c r="Z308" s="891"/>
      <c r="AA308" s="891"/>
      <c r="AB308" s="891"/>
      <c r="AC308" s="891"/>
      <c r="AD308" s="891"/>
      <c r="AE308" s="891"/>
      <c r="AF308" s="891"/>
      <c r="AG308" s="891"/>
      <c r="AH308" s="891"/>
    </row>
    <row r="309" spans="1:34" ht="15.75" customHeight="1">
      <c r="A309" s="891"/>
      <c r="B309" s="891"/>
      <c r="C309" s="891"/>
      <c r="D309" s="891"/>
      <c r="E309" s="891"/>
      <c r="F309" s="891"/>
      <c r="G309" s="891"/>
      <c r="H309" s="891"/>
      <c r="I309" s="891"/>
      <c r="J309" s="891"/>
      <c r="K309" s="891"/>
      <c r="L309" s="891"/>
      <c r="M309" s="891"/>
      <c r="N309" s="891"/>
      <c r="O309" s="891"/>
      <c r="P309" s="891"/>
      <c r="Q309" s="891"/>
      <c r="R309" s="891"/>
      <c r="S309" s="891"/>
      <c r="T309" s="891"/>
      <c r="U309" s="891"/>
      <c r="V309" s="891"/>
      <c r="W309" s="891"/>
      <c r="X309" s="891"/>
      <c r="Y309" s="891"/>
      <c r="Z309" s="891"/>
      <c r="AA309" s="891"/>
      <c r="AB309" s="891"/>
      <c r="AC309" s="891"/>
      <c r="AD309" s="891"/>
      <c r="AE309" s="891"/>
      <c r="AF309" s="891"/>
      <c r="AG309" s="891"/>
      <c r="AH309" s="891"/>
    </row>
    <row r="310" spans="1:34" ht="15.75" customHeight="1">
      <c r="A310" s="891"/>
      <c r="B310" s="891"/>
      <c r="C310" s="891"/>
      <c r="D310" s="891"/>
      <c r="E310" s="891"/>
      <c r="F310" s="891"/>
      <c r="G310" s="891"/>
      <c r="H310" s="891"/>
      <c r="I310" s="891"/>
      <c r="J310" s="891"/>
      <c r="K310" s="891"/>
      <c r="L310" s="891"/>
      <c r="M310" s="891"/>
      <c r="N310" s="891"/>
      <c r="O310" s="891"/>
      <c r="P310" s="891"/>
      <c r="Q310" s="891"/>
      <c r="R310" s="891"/>
      <c r="S310" s="891"/>
      <c r="T310" s="891"/>
      <c r="U310" s="891"/>
      <c r="V310" s="891"/>
      <c r="W310" s="891"/>
      <c r="X310" s="891"/>
      <c r="Y310" s="891"/>
      <c r="Z310" s="891"/>
      <c r="AA310" s="891"/>
      <c r="AB310" s="891"/>
      <c r="AC310" s="891"/>
      <c r="AD310" s="891"/>
      <c r="AE310" s="891"/>
      <c r="AF310" s="891"/>
      <c r="AG310" s="891"/>
      <c r="AH310" s="891"/>
    </row>
    <row r="311" spans="1:34" ht="15.75" customHeight="1">
      <c r="A311" s="891"/>
      <c r="B311" s="891"/>
      <c r="C311" s="891"/>
      <c r="D311" s="891"/>
      <c r="E311" s="891"/>
      <c r="F311" s="891"/>
      <c r="G311" s="891"/>
      <c r="H311" s="891"/>
      <c r="I311" s="891"/>
      <c r="J311" s="891"/>
      <c r="K311" s="891"/>
      <c r="L311" s="891"/>
      <c r="M311" s="891"/>
      <c r="N311" s="891"/>
      <c r="O311" s="891"/>
      <c r="P311" s="891"/>
      <c r="Q311" s="891"/>
      <c r="R311" s="891"/>
      <c r="S311" s="891"/>
      <c r="T311" s="891"/>
      <c r="U311" s="891"/>
      <c r="V311" s="891"/>
      <c r="W311" s="891"/>
      <c r="X311" s="891"/>
      <c r="Y311" s="891"/>
      <c r="Z311" s="891"/>
      <c r="AA311" s="891"/>
      <c r="AB311" s="891"/>
      <c r="AC311" s="891"/>
      <c r="AD311" s="891"/>
      <c r="AE311" s="891"/>
      <c r="AF311" s="891"/>
      <c r="AG311" s="891"/>
      <c r="AH311" s="891"/>
    </row>
    <row r="312" spans="1:34" ht="15.75" customHeight="1">
      <c r="A312" s="891"/>
      <c r="B312" s="891"/>
      <c r="C312" s="891"/>
      <c r="D312" s="891"/>
      <c r="E312" s="891"/>
      <c r="F312" s="891"/>
      <c r="G312" s="891"/>
      <c r="H312" s="891"/>
      <c r="I312" s="891"/>
      <c r="J312" s="891"/>
      <c r="K312" s="891"/>
      <c r="L312" s="891"/>
      <c r="M312" s="891"/>
      <c r="N312" s="891"/>
      <c r="O312" s="891"/>
      <c r="P312" s="891"/>
      <c r="Q312" s="891"/>
      <c r="R312" s="891"/>
      <c r="S312" s="891"/>
      <c r="T312" s="891"/>
      <c r="U312" s="891"/>
      <c r="V312" s="891"/>
      <c r="W312" s="891"/>
      <c r="X312" s="891"/>
      <c r="Y312" s="891"/>
      <c r="Z312" s="891"/>
      <c r="AA312" s="891"/>
      <c r="AB312" s="891"/>
      <c r="AC312" s="891"/>
      <c r="AD312" s="891"/>
      <c r="AE312" s="891"/>
      <c r="AF312" s="891"/>
      <c r="AG312" s="891"/>
      <c r="AH312" s="891"/>
    </row>
    <row r="313" spans="1:34" ht="15.75" customHeight="1">
      <c r="A313" s="891"/>
      <c r="B313" s="891"/>
      <c r="C313" s="891"/>
      <c r="D313" s="891"/>
      <c r="E313" s="891"/>
      <c r="F313" s="891"/>
      <c r="G313" s="891"/>
      <c r="H313" s="891"/>
      <c r="I313" s="891"/>
      <c r="J313" s="891"/>
      <c r="K313" s="891"/>
      <c r="L313" s="891"/>
      <c r="M313" s="891"/>
      <c r="N313" s="891"/>
      <c r="O313" s="891"/>
      <c r="P313" s="891"/>
      <c r="Q313" s="891"/>
      <c r="R313" s="891"/>
      <c r="S313" s="891"/>
      <c r="T313" s="891"/>
      <c r="U313" s="891"/>
      <c r="V313" s="891"/>
      <c r="W313" s="891"/>
      <c r="X313" s="891"/>
      <c r="Y313" s="891"/>
      <c r="Z313" s="891"/>
      <c r="AA313" s="891"/>
      <c r="AB313" s="891"/>
      <c r="AC313" s="891"/>
      <c r="AD313" s="891"/>
      <c r="AE313" s="891"/>
      <c r="AF313" s="891"/>
      <c r="AG313" s="891"/>
      <c r="AH313" s="891"/>
    </row>
    <row r="314" spans="1:34" ht="15.75" customHeight="1">
      <c r="A314" s="891"/>
      <c r="B314" s="891"/>
      <c r="C314" s="891"/>
      <c r="D314" s="891"/>
      <c r="E314" s="891"/>
      <c r="F314" s="891"/>
      <c r="G314" s="891"/>
      <c r="H314" s="891"/>
      <c r="I314" s="891"/>
      <c r="J314" s="891"/>
      <c r="K314" s="891"/>
      <c r="L314" s="891"/>
      <c r="M314" s="891"/>
      <c r="N314" s="891"/>
      <c r="O314" s="891"/>
      <c r="P314" s="891"/>
      <c r="Q314" s="891"/>
      <c r="R314" s="891"/>
      <c r="S314" s="891"/>
      <c r="T314" s="891"/>
      <c r="U314" s="891"/>
      <c r="V314" s="891"/>
      <c r="W314" s="891"/>
      <c r="X314" s="891"/>
      <c r="Y314" s="891"/>
      <c r="Z314" s="891"/>
      <c r="AA314" s="891"/>
      <c r="AB314" s="891"/>
      <c r="AC314" s="891"/>
      <c r="AD314" s="891"/>
      <c r="AE314" s="891"/>
      <c r="AF314" s="891"/>
      <c r="AG314" s="891"/>
      <c r="AH314" s="891"/>
    </row>
    <row r="315" spans="1:34" ht="15.75" customHeight="1">
      <c r="A315" s="891"/>
      <c r="B315" s="891"/>
      <c r="C315" s="891"/>
      <c r="D315" s="891"/>
      <c r="E315" s="891"/>
      <c r="F315" s="891"/>
      <c r="G315" s="891"/>
      <c r="H315" s="891"/>
      <c r="I315" s="891"/>
      <c r="J315" s="891"/>
      <c r="K315" s="891"/>
      <c r="L315" s="891"/>
      <c r="M315" s="891"/>
      <c r="N315" s="891"/>
      <c r="O315" s="891"/>
      <c r="P315" s="891"/>
      <c r="Q315" s="891"/>
      <c r="R315" s="891"/>
      <c r="S315" s="891"/>
      <c r="T315" s="891"/>
      <c r="U315" s="891"/>
      <c r="V315" s="891"/>
      <c r="W315" s="891"/>
      <c r="X315" s="891"/>
      <c r="Y315" s="891"/>
      <c r="Z315" s="891"/>
      <c r="AA315" s="891"/>
      <c r="AB315" s="891"/>
      <c r="AC315" s="891"/>
      <c r="AD315" s="891"/>
      <c r="AE315" s="891"/>
      <c r="AF315" s="891"/>
      <c r="AG315" s="891"/>
      <c r="AH315" s="891"/>
    </row>
    <row r="316" spans="1:34" ht="15.75" customHeight="1">
      <c r="A316" s="891"/>
      <c r="B316" s="891"/>
      <c r="C316" s="891"/>
      <c r="D316" s="891"/>
      <c r="E316" s="891"/>
      <c r="F316" s="891"/>
      <c r="G316" s="891"/>
      <c r="H316" s="891"/>
      <c r="I316" s="891"/>
      <c r="J316" s="891"/>
      <c r="K316" s="891"/>
      <c r="L316" s="891"/>
      <c r="M316" s="891"/>
      <c r="N316" s="891"/>
      <c r="O316" s="891"/>
      <c r="P316" s="891"/>
      <c r="Q316" s="891"/>
      <c r="R316" s="891"/>
      <c r="S316" s="891"/>
      <c r="T316" s="891"/>
      <c r="U316" s="891"/>
      <c r="V316" s="891"/>
      <c r="W316" s="891"/>
      <c r="X316" s="891"/>
      <c r="Y316" s="891"/>
      <c r="Z316" s="891"/>
      <c r="AA316" s="891"/>
      <c r="AB316" s="891"/>
      <c r="AC316" s="891"/>
      <c r="AD316" s="891"/>
      <c r="AE316" s="891"/>
      <c r="AF316" s="891"/>
      <c r="AG316" s="891"/>
      <c r="AH316" s="891"/>
    </row>
    <row r="317" spans="1:34" ht="15.75" customHeight="1">
      <c r="A317" s="891"/>
      <c r="B317" s="891"/>
      <c r="C317" s="891"/>
      <c r="D317" s="891"/>
      <c r="E317" s="891"/>
      <c r="F317" s="891"/>
      <c r="G317" s="891"/>
      <c r="H317" s="891"/>
      <c r="I317" s="891"/>
      <c r="J317" s="891"/>
      <c r="K317" s="891"/>
      <c r="L317" s="891"/>
      <c r="M317" s="891"/>
      <c r="N317" s="891"/>
      <c r="O317" s="891"/>
      <c r="P317" s="891"/>
      <c r="Q317" s="891"/>
      <c r="R317" s="891"/>
      <c r="S317" s="891"/>
      <c r="T317" s="891"/>
      <c r="U317" s="891"/>
      <c r="V317" s="891"/>
      <c r="W317" s="891"/>
      <c r="X317" s="891"/>
      <c r="Y317" s="891"/>
      <c r="Z317" s="891"/>
      <c r="AA317" s="891"/>
      <c r="AB317" s="891"/>
      <c r="AC317" s="891"/>
      <c r="AD317" s="891"/>
      <c r="AE317" s="891"/>
      <c r="AF317" s="891"/>
      <c r="AG317" s="891"/>
      <c r="AH317" s="891"/>
    </row>
    <row r="318" spans="1:34" ht="15.75" customHeight="1">
      <c r="A318" s="891"/>
      <c r="B318" s="891"/>
      <c r="C318" s="891"/>
      <c r="D318" s="891"/>
      <c r="E318" s="891"/>
      <c r="F318" s="891"/>
      <c r="G318" s="891"/>
      <c r="H318" s="891"/>
      <c r="I318" s="891"/>
      <c r="J318" s="891"/>
      <c r="K318" s="891"/>
      <c r="L318" s="891"/>
      <c r="M318" s="891"/>
      <c r="N318" s="891"/>
      <c r="O318" s="891"/>
      <c r="P318" s="891"/>
      <c r="Q318" s="891"/>
      <c r="R318" s="891"/>
      <c r="S318" s="891"/>
      <c r="T318" s="891"/>
      <c r="U318" s="891"/>
      <c r="V318" s="891"/>
      <c r="W318" s="891"/>
      <c r="X318" s="891"/>
      <c r="Y318" s="891"/>
      <c r="Z318" s="891"/>
      <c r="AA318" s="891"/>
      <c r="AB318" s="891"/>
      <c r="AC318" s="891"/>
      <c r="AD318" s="891"/>
      <c r="AE318" s="891"/>
      <c r="AF318" s="891"/>
      <c r="AG318" s="891"/>
      <c r="AH318" s="891"/>
    </row>
    <row r="319" spans="1:34" ht="15.75" customHeight="1">
      <c r="A319" s="891"/>
      <c r="B319" s="891"/>
      <c r="C319" s="891"/>
      <c r="D319" s="891"/>
      <c r="E319" s="891"/>
      <c r="F319" s="891"/>
      <c r="G319" s="891"/>
      <c r="H319" s="891"/>
      <c r="I319" s="891"/>
      <c r="J319" s="891"/>
      <c r="K319" s="891"/>
      <c r="L319" s="891"/>
      <c r="M319" s="891"/>
      <c r="N319" s="891"/>
      <c r="O319" s="891"/>
      <c r="P319" s="891"/>
      <c r="Q319" s="891"/>
      <c r="R319" s="891"/>
      <c r="S319" s="891"/>
      <c r="T319" s="891"/>
      <c r="U319" s="891"/>
      <c r="V319" s="891"/>
      <c r="W319" s="891"/>
      <c r="X319" s="891"/>
      <c r="Y319" s="891"/>
      <c r="Z319" s="891"/>
      <c r="AA319" s="891"/>
      <c r="AB319" s="891"/>
      <c r="AC319" s="891"/>
      <c r="AD319" s="891"/>
      <c r="AE319" s="891"/>
      <c r="AF319" s="891"/>
      <c r="AG319" s="891"/>
      <c r="AH319" s="891"/>
    </row>
    <row r="320" spans="1:34" ht="15.75" customHeight="1">
      <c r="A320" s="891"/>
      <c r="B320" s="891"/>
      <c r="C320" s="891"/>
      <c r="D320" s="891"/>
      <c r="E320" s="891"/>
      <c r="F320" s="891"/>
      <c r="G320" s="891"/>
      <c r="H320" s="891"/>
      <c r="I320" s="891"/>
      <c r="J320" s="891"/>
      <c r="K320" s="891"/>
      <c r="L320" s="891"/>
      <c r="M320" s="891"/>
      <c r="N320" s="891"/>
      <c r="O320" s="891"/>
      <c r="P320" s="891"/>
      <c r="Q320" s="891"/>
      <c r="R320" s="891"/>
      <c r="S320" s="891"/>
      <c r="T320" s="891"/>
      <c r="U320" s="891"/>
      <c r="V320" s="891"/>
      <c r="W320" s="891"/>
      <c r="X320" s="891"/>
      <c r="Y320" s="891"/>
      <c r="Z320" s="891"/>
      <c r="AA320" s="891"/>
      <c r="AB320" s="891"/>
      <c r="AC320" s="891"/>
      <c r="AD320" s="891"/>
      <c r="AE320" s="891"/>
      <c r="AF320" s="891"/>
      <c r="AG320" s="891"/>
      <c r="AH320" s="891"/>
    </row>
    <row r="321" spans="1:34" ht="15.75" customHeight="1">
      <c r="A321" s="891"/>
      <c r="B321" s="891"/>
      <c r="C321" s="891"/>
      <c r="D321" s="891"/>
      <c r="E321" s="891"/>
      <c r="F321" s="891"/>
      <c r="G321" s="891"/>
      <c r="H321" s="891"/>
      <c r="I321" s="891"/>
      <c r="J321" s="891"/>
      <c r="K321" s="891"/>
      <c r="L321" s="891"/>
      <c r="M321" s="891"/>
      <c r="N321" s="891"/>
      <c r="O321" s="891"/>
      <c r="P321" s="891"/>
      <c r="Q321" s="891"/>
      <c r="R321" s="891"/>
      <c r="S321" s="891"/>
      <c r="T321" s="891"/>
      <c r="U321" s="891"/>
      <c r="V321" s="891"/>
      <c r="W321" s="891"/>
      <c r="X321" s="891"/>
      <c r="Y321" s="891"/>
      <c r="Z321" s="891"/>
      <c r="AA321" s="891"/>
      <c r="AB321" s="891"/>
      <c r="AC321" s="891"/>
      <c r="AD321" s="891"/>
      <c r="AE321" s="891"/>
      <c r="AF321" s="891"/>
      <c r="AG321" s="891"/>
      <c r="AH321" s="891"/>
    </row>
    <row r="322" spans="1:34" ht="15.75" customHeight="1">
      <c r="A322" s="891"/>
      <c r="B322" s="891"/>
      <c r="C322" s="891"/>
      <c r="D322" s="891"/>
      <c r="E322" s="891"/>
      <c r="F322" s="891"/>
      <c r="G322" s="891"/>
      <c r="H322" s="891"/>
      <c r="I322" s="891"/>
      <c r="J322" s="891"/>
      <c r="K322" s="891"/>
      <c r="L322" s="891"/>
      <c r="M322" s="891"/>
      <c r="N322" s="891"/>
      <c r="O322" s="891"/>
      <c r="P322" s="891"/>
      <c r="Q322" s="891"/>
      <c r="R322" s="891"/>
      <c r="S322" s="891"/>
      <c r="T322" s="891"/>
      <c r="U322" s="891"/>
      <c r="V322" s="891"/>
      <c r="W322" s="891"/>
      <c r="X322" s="891"/>
      <c r="Y322" s="891"/>
      <c r="Z322" s="891"/>
      <c r="AA322" s="891"/>
      <c r="AB322" s="891"/>
      <c r="AC322" s="891"/>
      <c r="AD322" s="891"/>
      <c r="AE322" s="891"/>
      <c r="AF322" s="891"/>
      <c r="AG322" s="891"/>
      <c r="AH322" s="891"/>
    </row>
    <row r="323" spans="1:34" ht="15.75" customHeight="1">
      <c r="A323" s="891"/>
      <c r="B323" s="891"/>
      <c r="C323" s="891"/>
      <c r="D323" s="891"/>
      <c r="E323" s="891"/>
      <c r="F323" s="891"/>
      <c r="G323" s="891"/>
      <c r="H323" s="891"/>
      <c r="I323" s="891"/>
      <c r="J323" s="891"/>
      <c r="K323" s="891"/>
      <c r="L323" s="891"/>
      <c r="M323" s="891"/>
      <c r="N323" s="891"/>
      <c r="O323" s="891"/>
      <c r="P323" s="891"/>
      <c r="Q323" s="891"/>
      <c r="R323" s="891"/>
      <c r="S323" s="891"/>
      <c r="T323" s="891"/>
      <c r="U323" s="891"/>
      <c r="V323" s="891"/>
      <c r="W323" s="891"/>
      <c r="X323" s="891"/>
      <c r="Y323" s="891"/>
      <c r="Z323" s="891"/>
      <c r="AA323" s="891"/>
      <c r="AB323" s="891"/>
      <c r="AC323" s="891"/>
      <c r="AD323" s="891"/>
      <c r="AE323" s="891"/>
      <c r="AF323" s="891"/>
      <c r="AG323" s="891"/>
      <c r="AH323" s="891"/>
    </row>
    <row r="324" spans="1:34" ht="15.75" customHeight="1">
      <c r="A324" s="891"/>
      <c r="B324" s="891"/>
      <c r="C324" s="891"/>
      <c r="D324" s="891"/>
      <c r="E324" s="891"/>
      <c r="F324" s="891"/>
      <c r="G324" s="891"/>
      <c r="H324" s="891"/>
      <c r="I324" s="891"/>
      <c r="J324" s="891"/>
      <c r="K324" s="891"/>
      <c r="L324" s="891"/>
      <c r="M324" s="891"/>
      <c r="N324" s="891"/>
      <c r="O324" s="891"/>
      <c r="P324" s="891"/>
      <c r="Q324" s="891"/>
      <c r="R324" s="891"/>
      <c r="S324" s="891"/>
      <c r="T324" s="891"/>
      <c r="U324" s="891"/>
      <c r="V324" s="891"/>
      <c r="W324" s="891"/>
      <c r="X324" s="891"/>
      <c r="Y324" s="891"/>
      <c r="Z324" s="891"/>
      <c r="AA324" s="891"/>
      <c r="AB324" s="891"/>
      <c r="AC324" s="891"/>
      <c r="AD324" s="891"/>
      <c r="AE324" s="891"/>
      <c r="AF324" s="891"/>
      <c r="AG324" s="891"/>
      <c r="AH324" s="891"/>
    </row>
    <row r="325" spans="1:34" ht="15.75" customHeight="1">
      <c r="A325" s="891"/>
      <c r="B325" s="891"/>
      <c r="C325" s="891"/>
      <c r="D325" s="891"/>
      <c r="E325" s="891"/>
      <c r="F325" s="891"/>
      <c r="G325" s="891"/>
      <c r="H325" s="891"/>
      <c r="I325" s="891"/>
      <c r="J325" s="891"/>
      <c r="K325" s="891"/>
      <c r="L325" s="891"/>
      <c r="M325" s="891"/>
      <c r="N325" s="891"/>
      <c r="O325" s="891"/>
      <c r="P325" s="891"/>
      <c r="Q325" s="891"/>
      <c r="R325" s="891"/>
      <c r="S325" s="891"/>
      <c r="T325" s="891"/>
      <c r="U325" s="891"/>
      <c r="V325" s="891"/>
      <c r="W325" s="891"/>
      <c r="X325" s="891"/>
      <c r="Y325" s="891"/>
      <c r="Z325" s="891"/>
      <c r="AA325" s="891"/>
      <c r="AB325" s="891"/>
      <c r="AC325" s="891"/>
      <c r="AD325" s="891"/>
      <c r="AE325" s="891"/>
      <c r="AF325" s="891"/>
      <c r="AG325" s="891"/>
      <c r="AH325" s="891"/>
    </row>
    <row r="326" spans="1:34" ht="15.75" customHeight="1">
      <c r="A326" s="891"/>
      <c r="B326" s="891"/>
      <c r="C326" s="891"/>
      <c r="D326" s="891"/>
      <c r="E326" s="891"/>
      <c r="F326" s="891"/>
      <c r="G326" s="891"/>
      <c r="H326" s="891"/>
      <c r="I326" s="891"/>
      <c r="J326" s="891"/>
      <c r="K326" s="891"/>
      <c r="L326" s="891"/>
      <c r="M326" s="891"/>
      <c r="N326" s="891"/>
      <c r="O326" s="891"/>
      <c r="P326" s="891"/>
      <c r="Q326" s="891"/>
      <c r="R326" s="891"/>
      <c r="S326" s="891"/>
      <c r="T326" s="891"/>
      <c r="U326" s="891"/>
      <c r="V326" s="891"/>
      <c r="W326" s="891"/>
      <c r="X326" s="891"/>
      <c r="Y326" s="891"/>
      <c r="Z326" s="891"/>
      <c r="AA326" s="891"/>
      <c r="AB326" s="891"/>
      <c r="AC326" s="891"/>
      <c r="AD326" s="891"/>
      <c r="AE326" s="891"/>
      <c r="AF326" s="891"/>
      <c r="AG326" s="891"/>
      <c r="AH326" s="891"/>
    </row>
    <row r="327" spans="1:34" ht="15.75" customHeight="1">
      <c r="A327" s="891"/>
      <c r="B327" s="891"/>
      <c r="C327" s="891"/>
      <c r="D327" s="891"/>
      <c r="E327" s="891"/>
      <c r="F327" s="891"/>
      <c r="G327" s="891"/>
      <c r="H327" s="891"/>
      <c r="I327" s="891"/>
      <c r="J327" s="891"/>
      <c r="K327" s="891"/>
      <c r="L327" s="891"/>
      <c r="M327" s="891"/>
      <c r="N327" s="891"/>
      <c r="O327" s="891"/>
      <c r="P327" s="891"/>
      <c r="Q327" s="891"/>
      <c r="R327" s="891"/>
      <c r="S327" s="891"/>
      <c r="T327" s="891"/>
      <c r="U327" s="891"/>
      <c r="V327" s="891"/>
      <c r="W327" s="891"/>
      <c r="X327" s="891"/>
      <c r="Y327" s="891"/>
      <c r="Z327" s="891"/>
      <c r="AA327" s="891"/>
      <c r="AB327" s="891"/>
      <c r="AC327" s="891"/>
      <c r="AD327" s="891"/>
      <c r="AE327" s="891"/>
      <c r="AF327" s="891"/>
      <c r="AG327" s="891"/>
      <c r="AH327" s="891"/>
    </row>
    <row r="328" spans="1:34" ht="15.75" customHeight="1">
      <c r="A328" s="891"/>
      <c r="B328" s="891"/>
      <c r="C328" s="891"/>
      <c r="D328" s="891"/>
      <c r="E328" s="891"/>
      <c r="F328" s="891"/>
      <c r="G328" s="891"/>
      <c r="H328" s="891"/>
      <c r="I328" s="891"/>
      <c r="J328" s="891"/>
      <c r="K328" s="891"/>
      <c r="L328" s="891"/>
      <c r="M328" s="891"/>
      <c r="N328" s="891"/>
      <c r="O328" s="891"/>
      <c r="P328" s="891"/>
      <c r="Q328" s="891"/>
      <c r="R328" s="891"/>
      <c r="S328" s="891"/>
      <c r="T328" s="891"/>
      <c r="U328" s="891"/>
      <c r="V328" s="891"/>
      <c r="W328" s="891"/>
      <c r="X328" s="891"/>
      <c r="Y328" s="891"/>
      <c r="Z328" s="891"/>
      <c r="AA328" s="891"/>
      <c r="AB328" s="891"/>
      <c r="AC328" s="891"/>
      <c r="AD328" s="891"/>
      <c r="AE328" s="891"/>
      <c r="AF328" s="891"/>
      <c r="AG328" s="891"/>
      <c r="AH328" s="891"/>
    </row>
    <row r="329" spans="1:34" ht="15.75" customHeight="1">
      <c r="A329" s="891"/>
      <c r="B329" s="891"/>
      <c r="C329" s="891"/>
      <c r="D329" s="891"/>
      <c r="E329" s="891"/>
      <c r="F329" s="891"/>
      <c r="G329" s="891"/>
      <c r="H329" s="891"/>
      <c r="I329" s="891"/>
      <c r="J329" s="891"/>
      <c r="K329" s="891"/>
      <c r="L329" s="891"/>
      <c r="M329" s="891"/>
      <c r="N329" s="891"/>
      <c r="O329" s="891"/>
      <c r="P329" s="891"/>
      <c r="Q329" s="891"/>
      <c r="R329" s="891"/>
      <c r="S329" s="891"/>
      <c r="T329" s="891"/>
      <c r="U329" s="891"/>
      <c r="V329" s="891"/>
      <c r="W329" s="891"/>
      <c r="X329" s="891"/>
      <c r="Y329" s="891"/>
      <c r="Z329" s="891"/>
      <c r="AA329" s="891"/>
      <c r="AB329" s="891"/>
      <c r="AC329" s="891"/>
      <c r="AD329" s="891"/>
      <c r="AE329" s="891"/>
      <c r="AF329" s="891"/>
      <c r="AG329" s="891"/>
      <c r="AH329" s="891"/>
    </row>
    <row r="330" spans="1:34" ht="15.75" customHeight="1">
      <c r="A330" s="891"/>
      <c r="B330" s="891"/>
      <c r="C330" s="891"/>
      <c r="D330" s="891"/>
      <c r="E330" s="891"/>
      <c r="F330" s="891"/>
      <c r="G330" s="891"/>
      <c r="H330" s="891"/>
      <c r="I330" s="891"/>
      <c r="J330" s="891"/>
      <c r="K330" s="891"/>
      <c r="L330" s="891"/>
      <c r="M330" s="891"/>
      <c r="N330" s="891"/>
      <c r="O330" s="891"/>
      <c r="P330" s="891"/>
      <c r="Q330" s="891"/>
      <c r="R330" s="891"/>
      <c r="S330" s="891"/>
      <c r="T330" s="891"/>
      <c r="U330" s="891"/>
      <c r="V330" s="891"/>
      <c r="W330" s="891"/>
      <c r="X330" s="891"/>
      <c r="Y330" s="891"/>
      <c r="Z330" s="891"/>
      <c r="AA330" s="891"/>
      <c r="AB330" s="891"/>
      <c r="AC330" s="891"/>
      <c r="AD330" s="891"/>
      <c r="AE330" s="891"/>
      <c r="AF330" s="891"/>
      <c r="AG330" s="891"/>
      <c r="AH330" s="891"/>
    </row>
    <row r="331" spans="1:34" ht="15.75" customHeight="1">
      <c r="A331" s="891"/>
      <c r="B331" s="891"/>
      <c r="C331" s="891"/>
      <c r="D331" s="891"/>
      <c r="E331" s="891"/>
      <c r="F331" s="891"/>
      <c r="G331" s="891"/>
      <c r="H331" s="891"/>
      <c r="I331" s="891"/>
      <c r="J331" s="891"/>
      <c r="K331" s="891"/>
      <c r="L331" s="891"/>
      <c r="M331" s="891"/>
      <c r="N331" s="891"/>
      <c r="O331" s="891"/>
      <c r="P331" s="891"/>
      <c r="Q331" s="891"/>
      <c r="R331" s="891"/>
      <c r="S331" s="891"/>
      <c r="T331" s="891"/>
      <c r="U331" s="891"/>
      <c r="V331" s="891"/>
      <c r="W331" s="891"/>
      <c r="X331" s="891"/>
      <c r="Y331" s="891"/>
      <c r="Z331" s="891"/>
      <c r="AA331" s="891"/>
      <c r="AB331" s="891"/>
      <c r="AC331" s="891"/>
      <c r="AD331" s="891"/>
      <c r="AE331" s="891"/>
      <c r="AF331" s="891"/>
      <c r="AG331" s="891"/>
      <c r="AH331" s="891"/>
    </row>
    <row r="332" spans="1:34" ht="15.75" customHeight="1">
      <c r="A332" s="891"/>
      <c r="B332" s="891"/>
      <c r="C332" s="891"/>
      <c r="D332" s="891"/>
      <c r="E332" s="891"/>
      <c r="F332" s="891"/>
      <c r="G332" s="891"/>
      <c r="H332" s="891"/>
      <c r="I332" s="891"/>
      <c r="J332" s="891"/>
      <c r="K332" s="891"/>
      <c r="L332" s="891"/>
      <c r="M332" s="891"/>
      <c r="N332" s="891"/>
      <c r="O332" s="891"/>
      <c r="P332" s="891"/>
      <c r="Q332" s="891"/>
      <c r="R332" s="891"/>
      <c r="S332" s="891"/>
      <c r="T332" s="891"/>
      <c r="U332" s="891"/>
      <c r="V332" s="891"/>
      <c r="W332" s="891"/>
      <c r="X332" s="891"/>
      <c r="Y332" s="891"/>
      <c r="Z332" s="891"/>
      <c r="AA332" s="891"/>
      <c r="AB332" s="891"/>
      <c r="AC332" s="891"/>
      <c r="AD332" s="891"/>
      <c r="AE332" s="891"/>
      <c r="AF332" s="891"/>
      <c r="AG332" s="891"/>
      <c r="AH332" s="891"/>
    </row>
    <row r="333" spans="1:34" ht="15.75" customHeight="1">
      <c r="A333" s="891"/>
      <c r="B333" s="891"/>
      <c r="C333" s="891"/>
      <c r="D333" s="891"/>
      <c r="E333" s="891"/>
      <c r="F333" s="891"/>
      <c r="G333" s="891"/>
      <c r="H333" s="891"/>
      <c r="I333" s="891"/>
      <c r="J333" s="891"/>
      <c r="K333" s="891"/>
      <c r="L333" s="891"/>
      <c r="M333" s="891"/>
      <c r="N333" s="891"/>
      <c r="O333" s="891"/>
      <c r="P333" s="891"/>
      <c r="Q333" s="891"/>
      <c r="R333" s="891"/>
      <c r="S333" s="891"/>
      <c r="T333" s="891"/>
      <c r="U333" s="891"/>
      <c r="V333" s="891"/>
      <c r="W333" s="891"/>
      <c r="X333" s="891"/>
      <c r="Y333" s="891"/>
      <c r="Z333" s="891"/>
      <c r="AA333" s="891"/>
      <c r="AB333" s="891"/>
      <c r="AC333" s="891"/>
      <c r="AD333" s="891"/>
      <c r="AE333" s="891"/>
      <c r="AF333" s="891"/>
      <c r="AG333" s="891"/>
      <c r="AH333" s="891"/>
    </row>
    <row r="334" spans="1:34" ht="15.75" customHeight="1">
      <c r="A334" s="891"/>
      <c r="B334" s="891"/>
      <c r="C334" s="891"/>
      <c r="D334" s="891"/>
      <c r="E334" s="891"/>
      <c r="F334" s="891"/>
      <c r="G334" s="891"/>
      <c r="H334" s="891"/>
      <c r="I334" s="891"/>
      <c r="J334" s="891"/>
      <c r="K334" s="891"/>
      <c r="L334" s="891"/>
      <c r="M334" s="891"/>
      <c r="N334" s="891"/>
      <c r="O334" s="891"/>
      <c r="P334" s="891"/>
      <c r="Q334" s="891"/>
      <c r="R334" s="891"/>
      <c r="S334" s="891"/>
      <c r="T334" s="891"/>
      <c r="U334" s="891"/>
      <c r="V334" s="891"/>
      <c r="W334" s="891"/>
      <c r="X334" s="891"/>
      <c r="Y334" s="891"/>
      <c r="Z334" s="891"/>
      <c r="AA334" s="891"/>
      <c r="AB334" s="891"/>
      <c r="AC334" s="891"/>
      <c r="AD334" s="891"/>
      <c r="AE334" s="891"/>
      <c r="AF334" s="891"/>
      <c r="AG334" s="891"/>
      <c r="AH334" s="891"/>
    </row>
    <row r="335" spans="1:34" ht="15.75" customHeight="1">
      <c r="A335" s="891"/>
      <c r="B335" s="891"/>
      <c r="C335" s="891"/>
      <c r="D335" s="891"/>
      <c r="E335" s="891"/>
      <c r="F335" s="891"/>
      <c r="G335" s="891"/>
      <c r="H335" s="891"/>
      <c r="I335" s="891"/>
      <c r="J335" s="891"/>
      <c r="K335" s="891"/>
      <c r="L335" s="891"/>
      <c r="M335" s="891"/>
      <c r="N335" s="891"/>
      <c r="O335" s="891"/>
      <c r="P335" s="891"/>
      <c r="Q335" s="891"/>
      <c r="R335" s="891"/>
      <c r="S335" s="891"/>
      <c r="T335" s="891"/>
      <c r="U335" s="891"/>
      <c r="V335" s="891"/>
      <c r="W335" s="891"/>
      <c r="X335" s="891"/>
      <c r="Y335" s="891"/>
      <c r="Z335" s="891"/>
      <c r="AA335" s="891"/>
      <c r="AB335" s="891"/>
      <c r="AC335" s="891"/>
      <c r="AD335" s="891"/>
      <c r="AE335" s="891"/>
      <c r="AF335" s="891"/>
      <c r="AG335" s="891"/>
      <c r="AH335" s="891"/>
    </row>
    <row r="336" spans="1:34" ht="15.75" customHeight="1">
      <c r="A336" s="891"/>
      <c r="B336" s="891"/>
      <c r="C336" s="891"/>
      <c r="D336" s="891"/>
      <c r="E336" s="891"/>
      <c r="F336" s="891"/>
      <c r="G336" s="891"/>
      <c r="H336" s="891"/>
      <c r="I336" s="891"/>
      <c r="J336" s="891"/>
      <c r="K336" s="891"/>
      <c r="L336" s="891"/>
      <c r="M336" s="891"/>
      <c r="N336" s="891"/>
      <c r="O336" s="891"/>
      <c r="P336" s="891"/>
      <c r="Q336" s="891"/>
      <c r="R336" s="891"/>
      <c r="S336" s="891"/>
      <c r="T336" s="891"/>
      <c r="U336" s="891"/>
      <c r="V336" s="891"/>
      <c r="W336" s="891"/>
      <c r="X336" s="891"/>
      <c r="Y336" s="891"/>
      <c r="Z336" s="891"/>
      <c r="AA336" s="891"/>
      <c r="AB336" s="891"/>
      <c r="AC336" s="891"/>
      <c r="AD336" s="891"/>
      <c r="AE336" s="891"/>
      <c r="AF336" s="891"/>
      <c r="AG336" s="891"/>
      <c r="AH336" s="891"/>
    </row>
    <row r="337" spans="1:34" ht="15.75" customHeight="1">
      <c r="A337" s="891"/>
      <c r="B337" s="891"/>
      <c r="C337" s="891"/>
      <c r="D337" s="891"/>
      <c r="E337" s="891"/>
      <c r="F337" s="891"/>
      <c r="G337" s="891"/>
      <c r="H337" s="891"/>
      <c r="I337" s="891"/>
      <c r="J337" s="891"/>
      <c r="K337" s="891"/>
      <c r="L337" s="891"/>
      <c r="M337" s="891"/>
      <c r="N337" s="891"/>
      <c r="O337" s="891"/>
      <c r="P337" s="891"/>
      <c r="Q337" s="891"/>
      <c r="R337" s="891"/>
      <c r="S337" s="891"/>
      <c r="T337" s="891"/>
      <c r="U337" s="891"/>
      <c r="V337" s="891"/>
      <c r="W337" s="891"/>
      <c r="X337" s="891"/>
      <c r="Y337" s="891"/>
      <c r="Z337" s="891"/>
      <c r="AA337" s="891"/>
      <c r="AB337" s="891"/>
      <c r="AC337" s="891"/>
      <c r="AD337" s="891"/>
      <c r="AE337" s="891"/>
      <c r="AF337" s="891"/>
      <c r="AG337" s="891"/>
      <c r="AH337" s="891"/>
    </row>
    <row r="338" spans="1:34" ht="15.75" customHeight="1">
      <c r="A338" s="891"/>
      <c r="B338" s="891"/>
      <c r="C338" s="891"/>
      <c r="D338" s="891"/>
      <c r="E338" s="891"/>
      <c r="F338" s="891"/>
      <c r="G338" s="891"/>
      <c r="H338" s="891"/>
      <c r="I338" s="891"/>
      <c r="J338" s="891"/>
      <c r="K338" s="891"/>
      <c r="L338" s="891"/>
      <c r="M338" s="891"/>
      <c r="N338" s="891"/>
      <c r="O338" s="891"/>
      <c r="P338" s="891"/>
      <c r="Q338" s="891"/>
      <c r="R338" s="891"/>
      <c r="S338" s="891"/>
      <c r="T338" s="891"/>
      <c r="U338" s="891"/>
      <c r="V338" s="891"/>
      <c r="W338" s="891"/>
      <c r="X338" s="891"/>
      <c r="Y338" s="891"/>
      <c r="Z338" s="891"/>
      <c r="AA338" s="891"/>
      <c r="AB338" s="891"/>
      <c r="AC338" s="891"/>
      <c r="AD338" s="891"/>
      <c r="AE338" s="891"/>
      <c r="AF338" s="891"/>
      <c r="AG338" s="891"/>
      <c r="AH338" s="891"/>
    </row>
    <row r="339" spans="1:34" ht="15.75" customHeight="1">
      <c r="A339" s="891"/>
      <c r="B339" s="891"/>
      <c r="C339" s="891"/>
      <c r="D339" s="891"/>
      <c r="E339" s="891"/>
      <c r="F339" s="891"/>
      <c r="G339" s="891"/>
      <c r="H339" s="891"/>
      <c r="I339" s="891"/>
      <c r="J339" s="891"/>
      <c r="K339" s="891"/>
      <c r="L339" s="891"/>
      <c r="M339" s="891"/>
      <c r="N339" s="891"/>
      <c r="O339" s="891"/>
      <c r="P339" s="891"/>
      <c r="Q339" s="891"/>
      <c r="R339" s="891"/>
      <c r="S339" s="891"/>
      <c r="T339" s="891"/>
      <c r="U339" s="891"/>
      <c r="V339" s="891"/>
      <c r="W339" s="891"/>
      <c r="X339" s="891"/>
      <c r="Y339" s="891"/>
      <c r="Z339" s="891"/>
      <c r="AA339" s="891"/>
      <c r="AB339" s="891"/>
      <c r="AC339" s="891"/>
      <c r="AD339" s="891"/>
      <c r="AE339" s="891"/>
      <c r="AF339" s="891"/>
      <c r="AG339" s="891"/>
      <c r="AH339" s="891"/>
    </row>
    <row r="340" spans="1:34" ht="15.75" customHeight="1">
      <c r="A340" s="891"/>
      <c r="B340" s="891"/>
      <c r="C340" s="891"/>
      <c r="D340" s="891"/>
      <c r="E340" s="891"/>
      <c r="F340" s="891"/>
      <c r="G340" s="891"/>
      <c r="H340" s="891"/>
      <c r="I340" s="891"/>
      <c r="J340" s="891"/>
      <c r="K340" s="891"/>
      <c r="L340" s="891"/>
      <c r="M340" s="891"/>
      <c r="N340" s="891"/>
      <c r="O340" s="891"/>
      <c r="P340" s="891"/>
      <c r="Q340" s="891"/>
      <c r="R340" s="891"/>
      <c r="S340" s="891"/>
      <c r="T340" s="891"/>
      <c r="U340" s="891"/>
      <c r="V340" s="891"/>
      <c r="W340" s="891"/>
      <c r="X340" s="891"/>
      <c r="Y340" s="891"/>
      <c r="Z340" s="891"/>
      <c r="AA340" s="891"/>
      <c r="AB340" s="891"/>
      <c r="AC340" s="891"/>
      <c r="AD340" s="891"/>
      <c r="AE340" s="891"/>
      <c r="AF340" s="891"/>
      <c r="AG340" s="891"/>
      <c r="AH340" s="891"/>
    </row>
    <row r="341" spans="1:34" ht="15.75" customHeight="1">
      <c r="A341" s="891"/>
      <c r="B341" s="891"/>
      <c r="C341" s="891"/>
      <c r="D341" s="891"/>
      <c r="E341" s="891"/>
      <c r="F341" s="891"/>
      <c r="G341" s="891"/>
      <c r="H341" s="891"/>
      <c r="I341" s="891"/>
      <c r="J341" s="891"/>
      <c r="K341" s="891"/>
      <c r="L341" s="891"/>
      <c r="M341" s="891"/>
      <c r="N341" s="891"/>
      <c r="O341" s="891"/>
      <c r="P341" s="891"/>
      <c r="Q341" s="891"/>
      <c r="R341" s="891"/>
      <c r="S341" s="891"/>
      <c r="T341" s="891"/>
      <c r="U341" s="891"/>
      <c r="V341" s="891"/>
      <c r="W341" s="891"/>
      <c r="X341" s="891"/>
      <c r="Y341" s="891"/>
      <c r="Z341" s="891"/>
      <c r="AA341" s="891"/>
      <c r="AB341" s="891"/>
      <c r="AC341" s="891"/>
      <c r="AD341" s="891"/>
      <c r="AE341" s="891"/>
      <c r="AF341" s="891"/>
      <c r="AG341" s="891"/>
      <c r="AH341" s="891"/>
    </row>
    <row r="342" spans="1:34" ht="15.75" customHeight="1">
      <c r="A342" s="891"/>
      <c r="B342" s="891"/>
      <c r="C342" s="891"/>
      <c r="D342" s="891"/>
      <c r="E342" s="891"/>
      <c r="F342" s="891"/>
      <c r="G342" s="891"/>
      <c r="H342" s="891"/>
      <c r="I342" s="891"/>
      <c r="J342" s="891"/>
      <c r="K342" s="891"/>
      <c r="L342" s="891"/>
      <c r="M342" s="891"/>
      <c r="N342" s="891"/>
      <c r="O342" s="891"/>
      <c r="P342" s="891"/>
      <c r="Q342" s="891"/>
      <c r="R342" s="891"/>
      <c r="S342" s="891"/>
      <c r="T342" s="891"/>
      <c r="U342" s="891"/>
      <c r="V342" s="891"/>
      <c r="W342" s="891"/>
      <c r="X342" s="891"/>
      <c r="Y342" s="891"/>
      <c r="Z342" s="891"/>
      <c r="AA342" s="891"/>
      <c r="AB342" s="891"/>
      <c r="AC342" s="891"/>
      <c r="AD342" s="891"/>
      <c r="AE342" s="891"/>
      <c r="AF342" s="891"/>
      <c r="AG342" s="891"/>
      <c r="AH342" s="891"/>
    </row>
    <row r="343" spans="1:34" ht="15.75" customHeight="1">
      <c r="A343" s="891"/>
      <c r="B343" s="891"/>
      <c r="C343" s="891"/>
      <c r="D343" s="891"/>
      <c r="E343" s="891"/>
      <c r="F343" s="891"/>
      <c r="G343" s="891"/>
      <c r="H343" s="891"/>
      <c r="I343" s="891"/>
      <c r="J343" s="891"/>
      <c r="K343" s="891"/>
      <c r="L343" s="891"/>
      <c r="M343" s="891"/>
      <c r="N343" s="891"/>
      <c r="O343" s="891"/>
      <c r="P343" s="891"/>
      <c r="Q343" s="891"/>
      <c r="R343" s="891"/>
      <c r="S343" s="891"/>
      <c r="T343" s="891"/>
      <c r="U343" s="891"/>
      <c r="V343" s="891"/>
      <c r="W343" s="891"/>
      <c r="X343" s="891"/>
      <c r="Y343" s="891"/>
      <c r="Z343" s="891"/>
      <c r="AA343" s="891"/>
      <c r="AB343" s="891"/>
      <c r="AC343" s="891"/>
      <c r="AD343" s="891"/>
      <c r="AE343" s="891"/>
      <c r="AF343" s="891"/>
      <c r="AG343" s="891"/>
      <c r="AH343" s="891"/>
    </row>
    <row r="344" spans="1:34" ht="15.75" customHeight="1">
      <c r="A344" s="891"/>
      <c r="B344" s="891"/>
      <c r="C344" s="891"/>
      <c r="D344" s="891"/>
      <c r="E344" s="891"/>
      <c r="F344" s="891"/>
      <c r="G344" s="891"/>
      <c r="H344" s="891"/>
      <c r="I344" s="891"/>
      <c r="J344" s="891"/>
      <c r="K344" s="891"/>
      <c r="L344" s="891"/>
      <c r="M344" s="891"/>
      <c r="N344" s="891"/>
      <c r="O344" s="891"/>
      <c r="P344" s="891"/>
      <c r="Q344" s="891"/>
      <c r="R344" s="891"/>
      <c r="S344" s="891"/>
      <c r="T344" s="891"/>
      <c r="U344" s="891"/>
      <c r="V344" s="891"/>
      <c r="W344" s="891"/>
      <c r="X344" s="891"/>
      <c r="Y344" s="891"/>
      <c r="Z344" s="891"/>
      <c r="AA344" s="891"/>
      <c r="AB344" s="891"/>
      <c r="AC344" s="891"/>
      <c r="AD344" s="891"/>
      <c r="AE344" s="891"/>
      <c r="AF344" s="891"/>
      <c r="AG344" s="891"/>
      <c r="AH344" s="891"/>
    </row>
    <row r="345" spans="1:34" ht="15.75" customHeight="1">
      <c r="A345" s="891"/>
      <c r="B345" s="891"/>
      <c r="C345" s="891"/>
      <c r="D345" s="891"/>
      <c r="E345" s="891"/>
      <c r="F345" s="891"/>
      <c r="G345" s="891"/>
      <c r="H345" s="891"/>
      <c r="I345" s="891"/>
      <c r="J345" s="891"/>
      <c r="K345" s="891"/>
      <c r="L345" s="891"/>
      <c r="M345" s="891"/>
      <c r="N345" s="891"/>
      <c r="O345" s="891"/>
      <c r="P345" s="891"/>
      <c r="Q345" s="891"/>
      <c r="R345" s="891"/>
      <c r="S345" s="891"/>
      <c r="T345" s="891"/>
      <c r="U345" s="891"/>
      <c r="V345" s="891"/>
      <c r="W345" s="891"/>
      <c r="X345" s="891"/>
      <c r="Y345" s="891"/>
      <c r="Z345" s="891"/>
      <c r="AA345" s="891"/>
      <c r="AB345" s="891"/>
      <c r="AC345" s="891"/>
      <c r="AD345" s="891"/>
      <c r="AE345" s="891"/>
      <c r="AF345" s="891"/>
      <c r="AG345" s="891"/>
      <c r="AH345" s="891"/>
    </row>
    <row r="346" spans="1:34" ht="15.75" customHeight="1">
      <c r="A346" s="891"/>
      <c r="B346" s="891"/>
      <c r="C346" s="891"/>
      <c r="D346" s="891"/>
      <c r="E346" s="891"/>
      <c r="F346" s="891"/>
      <c r="G346" s="891"/>
      <c r="H346" s="891"/>
      <c r="I346" s="891"/>
      <c r="J346" s="891"/>
      <c r="K346" s="891"/>
      <c r="L346" s="891"/>
      <c r="M346" s="891"/>
      <c r="N346" s="891"/>
      <c r="O346" s="891"/>
      <c r="P346" s="891"/>
      <c r="Q346" s="891"/>
      <c r="R346" s="891"/>
      <c r="S346" s="891"/>
      <c r="T346" s="891"/>
      <c r="U346" s="891"/>
      <c r="V346" s="891"/>
      <c r="W346" s="891"/>
      <c r="X346" s="891"/>
      <c r="Y346" s="891"/>
      <c r="Z346" s="891"/>
      <c r="AA346" s="891"/>
      <c r="AB346" s="891"/>
      <c r="AC346" s="891"/>
      <c r="AD346" s="891"/>
      <c r="AE346" s="891"/>
      <c r="AF346" s="891"/>
      <c r="AG346" s="891"/>
      <c r="AH346" s="891"/>
    </row>
    <row r="347" spans="1:34" ht="15.75" customHeight="1">
      <c r="A347" s="891"/>
      <c r="B347" s="891"/>
      <c r="C347" s="891"/>
      <c r="D347" s="891"/>
      <c r="E347" s="891"/>
      <c r="F347" s="891"/>
      <c r="G347" s="891"/>
      <c r="H347" s="891"/>
      <c r="I347" s="891"/>
      <c r="J347" s="891"/>
      <c r="K347" s="891"/>
      <c r="L347" s="891"/>
      <c r="M347" s="891"/>
      <c r="N347" s="891"/>
      <c r="O347" s="891"/>
      <c r="P347" s="891"/>
      <c r="Q347" s="891"/>
      <c r="R347" s="891"/>
      <c r="S347" s="891"/>
      <c r="T347" s="891"/>
      <c r="U347" s="891"/>
      <c r="V347" s="891"/>
      <c r="W347" s="891"/>
      <c r="X347" s="891"/>
      <c r="Y347" s="891"/>
      <c r="Z347" s="891"/>
      <c r="AA347" s="891"/>
      <c r="AB347" s="891"/>
      <c r="AC347" s="891"/>
      <c r="AD347" s="891"/>
      <c r="AE347" s="891"/>
      <c r="AF347" s="891"/>
      <c r="AG347" s="891"/>
      <c r="AH347" s="891"/>
    </row>
    <row r="348" spans="1:34" ht="15.75" customHeight="1">
      <c r="A348" s="891"/>
      <c r="B348" s="891"/>
      <c r="C348" s="891"/>
      <c r="D348" s="891"/>
      <c r="E348" s="891"/>
      <c r="F348" s="891"/>
      <c r="G348" s="891"/>
      <c r="H348" s="891"/>
      <c r="I348" s="891"/>
      <c r="J348" s="891"/>
      <c r="K348" s="891"/>
      <c r="L348" s="891"/>
      <c r="M348" s="891"/>
      <c r="N348" s="891"/>
      <c r="O348" s="891"/>
      <c r="P348" s="891"/>
      <c r="Q348" s="891"/>
      <c r="R348" s="891"/>
      <c r="S348" s="891"/>
      <c r="T348" s="891"/>
      <c r="U348" s="891"/>
      <c r="V348" s="891"/>
      <c r="W348" s="891"/>
      <c r="X348" s="891"/>
      <c r="Y348" s="891"/>
      <c r="Z348" s="891"/>
      <c r="AA348" s="891"/>
      <c r="AB348" s="891"/>
      <c r="AC348" s="891"/>
      <c r="AD348" s="891"/>
      <c r="AE348" s="891"/>
      <c r="AF348" s="891"/>
      <c r="AG348" s="891"/>
      <c r="AH348" s="891"/>
    </row>
    <row r="349" spans="1:34" ht="15.75" customHeight="1">
      <c r="A349" s="891"/>
      <c r="B349" s="891"/>
      <c r="C349" s="891"/>
      <c r="D349" s="891"/>
      <c r="E349" s="891"/>
      <c r="F349" s="891"/>
      <c r="G349" s="891"/>
      <c r="H349" s="891"/>
      <c r="I349" s="891"/>
      <c r="J349" s="891"/>
      <c r="K349" s="891"/>
      <c r="L349" s="891"/>
      <c r="M349" s="891"/>
      <c r="N349" s="891"/>
      <c r="O349" s="891"/>
      <c r="P349" s="891"/>
      <c r="Q349" s="891"/>
      <c r="R349" s="891"/>
      <c r="S349" s="891"/>
      <c r="T349" s="891"/>
      <c r="U349" s="891"/>
      <c r="V349" s="891"/>
      <c r="W349" s="891"/>
      <c r="X349" s="891"/>
      <c r="Y349" s="891"/>
      <c r="Z349" s="891"/>
      <c r="AA349" s="891"/>
      <c r="AB349" s="891"/>
      <c r="AC349" s="891"/>
      <c r="AD349" s="891"/>
      <c r="AE349" s="891"/>
      <c r="AF349" s="891"/>
      <c r="AG349" s="891"/>
      <c r="AH349" s="891"/>
    </row>
    <row r="350" spans="1:34" ht="15.75" customHeight="1">
      <c r="A350" s="891"/>
      <c r="B350" s="891"/>
      <c r="C350" s="891"/>
      <c r="D350" s="891"/>
      <c r="E350" s="891"/>
      <c r="F350" s="891"/>
      <c r="G350" s="891"/>
      <c r="H350" s="891"/>
      <c r="I350" s="891"/>
      <c r="J350" s="891"/>
      <c r="K350" s="891"/>
      <c r="L350" s="891"/>
      <c r="M350" s="891"/>
      <c r="N350" s="891"/>
      <c r="O350" s="891"/>
      <c r="P350" s="891"/>
      <c r="Q350" s="891"/>
      <c r="R350" s="891"/>
      <c r="S350" s="891"/>
      <c r="T350" s="891"/>
      <c r="U350" s="891"/>
      <c r="V350" s="891"/>
      <c r="W350" s="891"/>
      <c r="X350" s="891"/>
      <c r="Y350" s="891"/>
      <c r="Z350" s="891"/>
      <c r="AA350" s="891"/>
      <c r="AB350" s="891"/>
      <c r="AC350" s="891"/>
      <c r="AD350" s="891"/>
      <c r="AE350" s="891"/>
      <c r="AF350" s="891"/>
      <c r="AG350" s="891"/>
      <c r="AH350" s="891"/>
    </row>
    <row r="351" spans="1:34" ht="15.75" customHeight="1">
      <c r="A351" s="891"/>
      <c r="B351" s="891"/>
      <c r="C351" s="891"/>
      <c r="D351" s="891"/>
      <c r="E351" s="891"/>
      <c r="F351" s="891"/>
      <c r="G351" s="891"/>
      <c r="H351" s="891"/>
      <c r="I351" s="891"/>
      <c r="J351" s="891"/>
      <c r="K351" s="891"/>
      <c r="L351" s="891"/>
      <c r="M351" s="891"/>
      <c r="N351" s="891"/>
      <c r="O351" s="891"/>
      <c r="P351" s="891"/>
      <c r="Q351" s="891"/>
      <c r="R351" s="891"/>
      <c r="S351" s="891"/>
      <c r="T351" s="891"/>
      <c r="U351" s="891"/>
      <c r="V351" s="891"/>
      <c r="W351" s="891"/>
      <c r="X351" s="891"/>
      <c r="Y351" s="891"/>
      <c r="Z351" s="891"/>
      <c r="AA351" s="891"/>
      <c r="AB351" s="891"/>
      <c r="AC351" s="891"/>
      <c r="AD351" s="891"/>
      <c r="AE351" s="891"/>
      <c r="AF351" s="891"/>
      <c r="AG351" s="891"/>
      <c r="AH351" s="891"/>
    </row>
    <row r="352" spans="1:34" ht="15.75" customHeight="1">
      <c r="A352" s="891"/>
      <c r="B352" s="891"/>
      <c r="C352" s="891"/>
      <c r="D352" s="891"/>
      <c r="E352" s="891"/>
      <c r="F352" s="891"/>
      <c r="G352" s="891"/>
      <c r="H352" s="891"/>
      <c r="I352" s="891"/>
      <c r="J352" s="891"/>
      <c r="K352" s="891"/>
      <c r="L352" s="891"/>
      <c r="M352" s="891"/>
      <c r="N352" s="891"/>
      <c r="O352" s="891"/>
      <c r="P352" s="891"/>
      <c r="Q352" s="891"/>
      <c r="R352" s="891"/>
      <c r="S352" s="891"/>
      <c r="T352" s="891"/>
      <c r="U352" s="891"/>
      <c r="V352" s="891"/>
      <c r="W352" s="891"/>
      <c r="X352" s="891"/>
      <c r="Y352" s="891"/>
      <c r="Z352" s="891"/>
      <c r="AA352" s="891"/>
      <c r="AB352" s="891"/>
      <c r="AC352" s="891"/>
      <c r="AD352" s="891"/>
      <c r="AE352" s="891"/>
      <c r="AF352" s="891"/>
      <c r="AG352" s="891"/>
      <c r="AH352" s="891"/>
    </row>
    <row r="353" spans="1:34" ht="15.75" customHeight="1">
      <c r="A353" s="891"/>
      <c r="B353" s="891"/>
      <c r="C353" s="891"/>
      <c r="D353" s="891"/>
      <c r="E353" s="891"/>
      <c r="F353" s="891"/>
      <c r="G353" s="891"/>
      <c r="H353" s="891"/>
      <c r="I353" s="891"/>
      <c r="J353" s="891"/>
      <c r="K353" s="891"/>
      <c r="L353" s="891"/>
      <c r="M353" s="891"/>
      <c r="N353" s="891"/>
      <c r="O353" s="891"/>
      <c r="P353" s="891"/>
      <c r="Q353" s="891"/>
      <c r="R353" s="891"/>
      <c r="S353" s="891"/>
      <c r="T353" s="891"/>
      <c r="U353" s="891"/>
      <c r="V353" s="891"/>
      <c r="W353" s="891"/>
      <c r="X353" s="891"/>
      <c r="Y353" s="891"/>
      <c r="Z353" s="891"/>
      <c r="AA353" s="891"/>
      <c r="AB353" s="891"/>
      <c r="AC353" s="891"/>
      <c r="AD353" s="891"/>
      <c r="AE353" s="891"/>
      <c r="AF353" s="891"/>
      <c r="AG353" s="891"/>
      <c r="AH353" s="891"/>
    </row>
    <row r="354" spans="1:34" ht="15.75" customHeight="1">
      <c r="A354" s="891"/>
      <c r="B354" s="891"/>
      <c r="C354" s="891"/>
      <c r="D354" s="891"/>
      <c r="E354" s="891"/>
      <c r="F354" s="891"/>
      <c r="G354" s="891"/>
      <c r="H354" s="891"/>
      <c r="I354" s="891"/>
      <c r="J354" s="891"/>
      <c r="K354" s="891"/>
      <c r="L354" s="891"/>
      <c r="M354" s="891"/>
      <c r="N354" s="891"/>
      <c r="O354" s="891"/>
      <c r="P354" s="891"/>
      <c r="Q354" s="891"/>
      <c r="R354" s="891"/>
      <c r="S354" s="891"/>
      <c r="T354" s="891"/>
      <c r="U354" s="891"/>
      <c r="V354" s="891"/>
      <c r="W354" s="891"/>
      <c r="X354" s="891"/>
      <c r="Y354" s="891"/>
      <c r="Z354" s="891"/>
      <c r="AA354" s="891"/>
      <c r="AB354" s="891"/>
      <c r="AC354" s="891"/>
      <c r="AD354" s="891"/>
      <c r="AE354" s="891"/>
      <c r="AF354" s="891"/>
      <c r="AG354" s="891"/>
      <c r="AH354" s="891"/>
    </row>
    <row r="355" spans="1:34" ht="15.75" customHeight="1">
      <c r="A355" s="891"/>
      <c r="B355" s="891"/>
      <c r="C355" s="891"/>
      <c r="D355" s="891"/>
      <c r="E355" s="891"/>
      <c r="F355" s="891"/>
      <c r="G355" s="891"/>
      <c r="H355" s="891"/>
      <c r="I355" s="891"/>
      <c r="J355" s="891"/>
      <c r="K355" s="891"/>
      <c r="L355" s="891"/>
      <c r="M355" s="891"/>
      <c r="N355" s="891"/>
      <c r="O355" s="891"/>
      <c r="P355" s="891"/>
      <c r="Q355" s="891"/>
      <c r="R355" s="891"/>
      <c r="S355" s="891"/>
      <c r="T355" s="891"/>
      <c r="U355" s="891"/>
      <c r="V355" s="891"/>
      <c r="W355" s="891"/>
      <c r="X355" s="891"/>
      <c r="Y355" s="891"/>
      <c r="Z355" s="891"/>
      <c r="AA355" s="891"/>
      <c r="AB355" s="891"/>
      <c r="AC355" s="891"/>
      <c r="AD355" s="891"/>
      <c r="AE355" s="891"/>
      <c r="AF355" s="891"/>
      <c r="AG355" s="891"/>
      <c r="AH355" s="891"/>
    </row>
    <row r="356" spans="1:34" ht="15.75" customHeight="1">
      <c r="A356" s="891"/>
      <c r="B356" s="891"/>
      <c r="C356" s="891"/>
      <c r="D356" s="891"/>
      <c r="E356" s="891"/>
      <c r="F356" s="891"/>
      <c r="G356" s="891"/>
      <c r="H356" s="891"/>
      <c r="I356" s="891"/>
      <c r="J356" s="891"/>
      <c r="K356" s="891"/>
      <c r="L356" s="891"/>
      <c r="M356" s="891"/>
      <c r="N356" s="891"/>
      <c r="O356" s="891"/>
      <c r="P356" s="891"/>
      <c r="Q356" s="891"/>
      <c r="R356" s="891"/>
      <c r="S356" s="891"/>
      <c r="T356" s="891"/>
      <c r="U356" s="891"/>
      <c r="V356" s="891"/>
      <c r="W356" s="891"/>
      <c r="X356" s="891"/>
      <c r="Y356" s="891"/>
      <c r="Z356" s="891"/>
      <c r="AA356" s="891"/>
      <c r="AB356" s="891"/>
      <c r="AC356" s="891"/>
      <c r="AD356" s="891"/>
      <c r="AE356" s="891"/>
      <c r="AF356" s="891"/>
      <c r="AG356" s="891"/>
      <c r="AH356" s="891"/>
    </row>
    <row r="357" spans="1:34" ht="15.75" customHeight="1">
      <c r="A357" s="891"/>
      <c r="B357" s="891"/>
      <c r="C357" s="891"/>
      <c r="D357" s="891"/>
      <c r="E357" s="891"/>
      <c r="F357" s="891"/>
      <c r="G357" s="891"/>
      <c r="H357" s="891"/>
      <c r="I357" s="891"/>
      <c r="J357" s="891"/>
      <c r="K357" s="891"/>
      <c r="L357" s="891"/>
      <c r="M357" s="891"/>
      <c r="N357" s="891"/>
      <c r="O357" s="891"/>
      <c r="P357" s="891"/>
      <c r="Q357" s="891"/>
      <c r="R357" s="891"/>
      <c r="S357" s="891"/>
      <c r="T357" s="891"/>
      <c r="U357" s="891"/>
      <c r="V357" s="891"/>
      <c r="W357" s="891"/>
      <c r="X357" s="891"/>
      <c r="Y357" s="891"/>
      <c r="Z357" s="891"/>
      <c r="AA357" s="891"/>
      <c r="AB357" s="891"/>
      <c r="AC357" s="891"/>
      <c r="AD357" s="891"/>
      <c r="AE357" s="891"/>
      <c r="AF357" s="891"/>
      <c r="AG357" s="891"/>
      <c r="AH357" s="891"/>
    </row>
    <row r="358" spans="1:34" ht="15.75" customHeight="1">
      <c r="A358" s="891"/>
      <c r="B358" s="891"/>
      <c r="C358" s="891"/>
      <c r="D358" s="891"/>
      <c r="E358" s="891"/>
      <c r="F358" s="891"/>
      <c r="G358" s="891"/>
      <c r="H358" s="891"/>
      <c r="I358" s="891"/>
      <c r="J358" s="891"/>
      <c r="K358" s="891"/>
      <c r="L358" s="891"/>
      <c r="M358" s="891"/>
      <c r="N358" s="891"/>
      <c r="O358" s="891"/>
      <c r="P358" s="891"/>
      <c r="Q358" s="891"/>
      <c r="R358" s="891"/>
      <c r="S358" s="891"/>
      <c r="T358" s="891"/>
      <c r="U358" s="891"/>
      <c r="V358" s="891"/>
      <c r="W358" s="891"/>
      <c r="X358" s="891"/>
      <c r="Y358" s="891"/>
      <c r="Z358" s="891"/>
      <c r="AA358" s="891"/>
      <c r="AB358" s="891"/>
      <c r="AC358" s="891"/>
      <c r="AD358" s="891"/>
      <c r="AE358" s="891"/>
      <c r="AF358" s="891"/>
      <c r="AG358" s="891"/>
      <c r="AH358" s="891"/>
    </row>
    <row r="359" spans="1:34" ht="15.75" customHeight="1">
      <c r="A359" s="891"/>
      <c r="B359" s="891"/>
      <c r="C359" s="891"/>
      <c r="D359" s="891"/>
      <c r="E359" s="891"/>
      <c r="F359" s="891"/>
      <c r="G359" s="891"/>
      <c r="H359" s="891"/>
      <c r="I359" s="891"/>
      <c r="J359" s="891"/>
      <c r="K359" s="891"/>
      <c r="L359" s="891"/>
      <c r="M359" s="891"/>
      <c r="N359" s="891"/>
      <c r="O359" s="891"/>
      <c r="P359" s="891"/>
      <c r="Q359" s="891"/>
      <c r="R359" s="891"/>
      <c r="S359" s="891"/>
      <c r="T359" s="891"/>
      <c r="U359" s="891"/>
      <c r="V359" s="891"/>
      <c r="W359" s="891"/>
      <c r="X359" s="891"/>
      <c r="Y359" s="891"/>
      <c r="Z359" s="891"/>
      <c r="AA359" s="891"/>
      <c r="AB359" s="891"/>
      <c r="AC359" s="891"/>
      <c r="AD359" s="891"/>
      <c r="AE359" s="891"/>
      <c r="AF359" s="891"/>
      <c r="AG359" s="891"/>
      <c r="AH359" s="891"/>
    </row>
    <row r="360" spans="1:34" ht="15.75" customHeight="1">
      <c r="A360" s="891"/>
      <c r="B360" s="891"/>
      <c r="C360" s="891"/>
      <c r="D360" s="891"/>
      <c r="E360" s="891"/>
      <c r="F360" s="891"/>
      <c r="G360" s="891"/>
      <c r="H360" s="891"/>
      <c r="I360" s="891"/>
      <c r="J360" s="891"/>
      <c r="K360" s="891"/>
      <c r="L360" s="891"/>
      <c r="M360" s="891"/>
      <c r="N360" s="891"/>
      <c r="O360" s="891"/>
      <c r="P360" s="891"/>
      <c r="Q360" s="891"/>
      <c r="R360" s="891"/>
      <c r="S360" s="891"/>
      <c r="T360" s="891"/>
      <c r="U360" s="891"/>
      <c r="V360" s="891"/>
      <c r="W360" s="891"/>
      <c r="X360" s="891"/>
      <c r="Y360" s="891"/>
      <c r="Z360" s="891"/>
      <c r="AA360" s="891"/>
      <c r="AB360" s="891"/>
      <c r="AC360" s="891"/>
      <c r="AD360" s="891"/>
      <c r="AE360" s="891"/>
      <c r="AF360" s="891"/>
      <c r="AG360" s="891"/>
      <c r="AH360" s="891"/>
    </row>
    <row r="361" spans="1:34" ht="15.75" customHeight="1">
      <c r="A361" s="891"/>
      <c r="B361" s="891"/>
      <c r="C361" s="891"/>
      <c r="D361" s="891"/>
      <c r="E361" s="891"/>
      <c r="F361" s="891"/>
      <c r="G361" s="891"/>
      <c r="H361" s="891"/>
      <c r="I361" s="891"/>
      <c r="J361" s="891"/>
      <c r="K361" s="891"/>
      <c r="L361" s="891"/>
      <c r="M361" s="891"/>
      <c r="N361" s="891"/>
      <c r="O361" s="891"/>
      <c r="P361" s="891"/>
      <c r="Q361" s="891"/>
      <c r="R361" s="891"/>
      <c r="S361" s="891"/>
      <c r="T361" s="891"/>
      <c r="U361" s="891"/>
      <c r="V361" s="891"/>
      <c r="W361" s="891"/>
      <c r="X361" s="891"/>
      <c r="Y361" s="891"/>
      <c r="Z361" s="891"/>
      <c r="AA361" s="891"/>
      <c r="AB361" s="891"/>
      <c r="AC361" s="891"/>
      <c r="AD361" s="891"/>
      <c r="AE361" s="891"/>
      <c r="AF361" s="891"/>
      <c r="AG361" s="891"/>
      <c r="AH361" s="891"/>
    </row>
    <row r="362" spans="1:34" ht="15.75" customHeight="1">
      <c r="A362" s="891"/>
      <c r="B362" s="891"/>
      <c r="C362" s="891"/>
      <c r="D362" s="891"/>
      <c r="E362" s="891"/>
      <c r="F362" s="891"/>
      <c r="G362" s="891"/>
      <c r="H362" s="891"/>
      <c r="I362" s="891"/>
      <c r="J362" s="891"/>
      <c r="K362" s="891"/>
      <c r="L362" s="891"/>
      <c r="M362" s="891"/>
      <c r="N362" s="891"/>
      <c r="O362" s="891"/>
      <c r="P362" s="891"/>
      <c r="Q362" s="891"/>
      <c r="R362" s="891"/>
      <c r="S362" s="891"/>
      <c r="T362" s="891"/>
      <c r="U362" s="891"/>
      <c r="V362" s="891"/>
      <c r="W362" s="891"/>
      <c r="X362" s="891"/>
      <c r="Y362" s="891"/>
      <c r="Z362" s="891"/>
      <c r="AA362" s="891"/>
      <c r="AB362" s="891"/>
      <c r="AC362" s="891"/>
      <c r="AD362" s="891"/>
      <c r="AE362" s="891"/>
      <c r="AF362" s="891"/>
      <c r="AG362" s="891"/>
      <c r="AH362" s="891"/>
    </row>
    <row r="363" spans="1:34" ht="15.75" customHeight="1">
      <c r="A363" s="891"/>
      <c r="B363" s="891"/>
      <c r="C363" s="891"/>
      <c r="D363" s="891"/>
      <c r="E363" s="891"/>
      <c r="F363" s="891"/>
      <c r="G363" s="891"/>
      <c r="H363" s="891"/>
      <c r="I363" s="891"/>
      <c r="J363" s="891"/>
      <c r="K363" s="891"/>
      <c r="L363" s="891"/>
      <c r="M363" s="891"/>
      <c r="N363" s="891"/>
      <c r="O363" s="891"/>
      <c r="P363" s="891"/>
      <c r="Q363" s="891"/>
      <c r="R363" s="891"/>
      <c r="S363" s="891"/>
      <c r="T363" s="891"/>
      <c r="U363" s="891"/>
      <c r="V363" s="891"/>
      <c r="W363" s="891"/>
      <c r="X363" s="891"/>
      <c r="Y363" s="891"/>
      <c r="Z363" s="891"/>
      <c r="AA363" s="891"/>
      <c r="AB363" s="891"/>
      <c r="AC363" s="891"/>
      <c r="AD363" s="891"/>
      <c r="AE363" s="891"/>
      <c r="AF363" s="891"/>
      <c r="AG363" s="891"/>
      <c r="AH363" s="891"/>
    </row>
    <row r="364" spans="1:34" ht="15.75" customHeight="1">
      <c r="A364" s="891"/>
      <c r="B364" s="891"/>
      <c r="C364" s="891"/>
      <c r="D364" s="891"/>
      <c r="E364" s="891"/>
      <c r="F364" s="891"/>
      <c r="G364" s="891"/>
      <c r="H364" s="891"/>
      <c r="I364" s="891"/>
      <c r="J364" s="891"/>
      <c r="K364" s="891"/>
      <c r="L364" s="891"/>
      <c r="M364" s="891"/>
      <c r="N364" s="891"/>
      <c r="O364" s="891"/>
      <c r="P364" s="891"/>
      <c r="Q364" s="891"/>
      <c r="R364" s="891"/>
      <c r="S364" s="891"/>
      <c r="T364" s="891"/>
      <c r="U364" s="891"/>
      <c r="V364" s="891"/>
      <c r="W364" s="891"/>
      <c r="X364" s="891"/>
      <c r="Y364" s="891"/>
      <c r="Z364" s="891"/>
      <c r="AA364" s="891"/>
      <c r="AB364" s="891"/>
      <c r="AC364" s="891"/>
      <c r="AD364" s="891"/>
      <c r="AE364" s="891"/>
      <c r="AF364" s="891"/>
      <c r="AG364" s="891"/>
      <c r="AH364" s="891"/>
    </row>
    <row r="365" spans="1:34" ht="15.75" customHeight="1">
      <c r="A365" s="891"/>
      <c r="B365" s="891"/>
      <c r="C365" s="891"/>
      <c r="D365" s="891"/>
      <c r="E365" s="891"/>
      <c r="F365" s="891"/>
      <c r="G365" s="891"/>
      <c r="H365" s="891"/>
      <c r="I365" s="891"/>
      <c r="J365" s="891"/>
      <c r="K365" s="891"/>
      <c r="L365" s="891"/>
      <c r="M365" s="891"/>
      <c r="N365" s="891"/>
      <c r="O365" s="891"/>
      <c r="P365" s="891"/>
      <c r="Q365" s="891"/>
      <c r="R365" s="891"/>
      <c r="S365" s="891"/>
      <c r="T365" s="891"/>
      <c r="U365" s="891"/>
      <c r="V365" s="891"/>
      <c r="W365" s="891"/>
      <c r="X365" s="891"/>
      <c r="Y365" s="891"/>
      <c r="Z365" s="891"/>
      <c r="AA365" s="891"/>
      <c r="AB365" s="891"/>
      <c r="AC365" s="891"/>
      <c r="AD365" s="891"/>
      <c r="AE365" s="891"/>
      <c r="AF365" s="891"/>
      <c r="AG365" s="891"/>
      <c r="AH365" s="891"/>
    </row>
    <row r="366" spans="1:34" ht="15.75" customHeight="1">
      <c r="A366" s="891"/>
      <c r="B366" s="891"/>
      <c r="C366" s="891"/>
      <c r="D366" s="891"/>
      <c r="E366" s="891"/>
      <c r="F366" s="891"/>
      <c r="G366" s="891"/>
      <c r="H366" s="891"/>
      <c r="I366" s="891"/>
      <c r="J366" s="891"/>
      <c r="K366" s="891"/>
      <c r="L366" s="891"/>
      <c r="M366" s="891"/>
      <c r="N366" s="891"/>
      <c r="O366" s="891"/>
      <c r="P366" s="891"/>
      <c r="Q366" s="891"/>
      <c r="R366" s="891"/>
      <c r="S366" s="891"/>
      <c r="T366" s="891"/>
      <c r="U366" s="891"/>
      <c r="V366" s="891"/>
      <c r="W366" s="891"/>
      <c r="X366" s="891"/>
      <c r="Y366" s="891"/>
      <c r="Z366" s="891"/>
      <c r="AA366" s="891"/>
      <c r="AB366" s="891"/>
      <c r="AC366" s="891"/>
      <c r="AD366" s="891"/>
      <c r="AE366" s="891"/>
      <c r="AF366" s="891"/>
      <c r="AG366" s="891"/>
      <c r="AH366" s="891"/>
    </row>
    <row r="367" spans="1:34" ht="15.75" customHeight="1">
      <c r="A367" s="891"/>
      <c r="B367" s="891"/>
      <c r="C367" s="891"/>
      <c r="D367" s="891"/>
      <c r="E367" s="891"/>
      <c r="F367" s="891"/>
      <c r="G367" s="891"/>
      <c r="H367" s="891"/>
      <c r="I367" s="891"/>
      <c r="J367" s="891"/>
      <c r="K367" s="891"/>
      <c r="L367" s="891"/>
      <c r="M367" s="891"/>
      <c r="N367" s="891"/>
      <c r="O367" s="891"/>
      <c r="P367" s="891"/>
      <c r="Q367" s="891"/>
      <c r="R367" s="891"/>
      <c r="S367" s="891"/>
      <c r="T367" s="891"/>
      <c r="U367" s="891"/>
      <c r="V367" s="891"/>
      <c r="W367" s="891"/>
      <c r="X367" s="891"/>
      <c r="Y367" s="891"/>
      <c r="Z367" s="891"/>
      <c r="AA367" s="891"/>
      <c r="AB367" s="891"/>
      <c r="AC367" s="891"/>
      <c r="AD367" s="891"/>
      <c r="AE367" s="891"/>
      <c r="AF367" s="891"/>
      <c r="AG367" s="891"/>
      <c r="AH367" s="891"/>
    </row>
    <row r="368" spans="1:34" ht="15.75" customHeight="1">
      <c r="A368" s="891"/>
      <c r="B368" s="891"/>
      <c r="C368" s="891"/>
      <c r="D368" s="891"/>
      <c r="E368" s="891"/>
      <c r="F368" s="891"/>
      <c r="G368" s="891"/>
      <c r="H368" s="891"/>
      <c r="I368" s="891"/>
      <c r="J368" s="891"/>
      <c r="K368" s="891"/>
      <c r="L368" s="891"/>
      <c r="M368" s="891"/>
      <c r="N368" s="891"/>
      <c r="O368" s="891"/>
      <c r="P368" s="891"/>
      <c r="Q368" s="891"/>
      <c r="R368" s="891"/>
      <c r="S368" s="891"/>
      <c r="T368" s="891"/>
      <c r="U368" s="891"/>
      <c r="V368" s="891"/>
      <c r="W368" s="891"/>
      <c r="X368" s="891"/>
      <c r="Y368" s="891"/>
      <c r="Z368" s="891"/>
      <c r="AA368" s="891"/>
      <c r="AB368" s="891"/>
      <c r="AC368" s="891"/>
      <c r="AD368" s="891"/>
      <c r="AE368" s="891"/>
      <c r="AF368" s="891"/>
      <c r="AG368" s="891"/>
      <c r="AH368" s="891"/>
    </row>
    <row r="369" spans="1:34" ht="15.75" customHeight="1">
      <c r="A369" s="891"/>
      <c r="B369" s="891"/>
      <c r="C369" s="891"/>
      <c r="D369" s="891"/>
      <c r="E369" s="891"/>
      <c r="F369" s="891"/>
      <c r="G369" s="891"/>
      <c r="H369" s="891"/>
      <c r="I369" s="891"/>
      <c r="J369" s="891"/>
      <c r="K369" s="891"/>
      <c r="L369" s="891"/>
      <c r="M369" s="891"/>
      <c r="N369" s="891"/>
      <c r="O369" s="891"/>
      <c r="P369" s="891"/>
      <c r="Q369" s="891"/>
      <c r="R369" s="891"/>
      <c r="S369" s="891"/>
      <c r="T369" s="891"/>
      <c r="U369" s="891"/>
      <c r="V369" s="891"/>
      <c r="W369" s="891"/>
      <c r="X369" s="891"/>
      <c r="Y369" s="891"/>
      <c r="Z369" s="891"/>
      <c r="AA369" s="891"/>
      <c r="AB369" s="891"/>
      <c r="AC369" s="891"/>
      <c r="AD369" s="891"/>
      <c r="AE369" s="891"/>
      <c r="AF369" s="891"/>
      <c r="AG369" s="891"/>
      <c r="AH369" s="891"/>
    </row>
    <row r="370" spans="1:34" ht="15.75" customHeight="1">
      <c r="A370" s="891"/>
      <c r="B370" s="891"/>
      <c r="C370" s="891"/>
      <c r="D370" s="891"/>
      <c r="E370" s="891"/>
      <c r="F370" s="891"/>
      <c r="G370" s="891"/>
      <c r="H370" s="891"/>
      <c r="I370" s="891"/>
      <c r="J370" s="891"/>
      <c r="K370" s="891"/>
      <c r="L370" s="891"/>
      <c r="M370" s="891"/>
      <c r="N370" s="891"/>
      <c r="O370" s="891"/>
      <c r="P370" s="891"/>
      <c r="Q370" s="891"/>
      <c r="R370" s="891"/>
      <c r="S370" s="891"/>
      <c r="T370" s="891"/>
      <c r="U370" s="891"/>
      <c r="V370" s="891"/>
      <c r="W370" s="891"/>
      <c r="X370" s="891"/>
      <c r="Y370" s="891"/>
      <c r="Z370" s="891"/>
      <c r="AA370" s="891"/>
      <c r="AB370" s="891"/>
      <c r="AC370" s="891"/>
      <c r="AD370" s="891"/>
      <c r="AE370" s="891"/>
      <c r="AF370" s="891"/>
      <c r="AG370" s="891"/>
      <c r="AH370" s="891"/>
    </row>
    <row r="371" spans="1:34" ht="15.75" customHeight="1">
      <c r="A371" s="891"/>
      <c r="B371" s="891"/>
      <c r="C371" s="891"/>
      <c r="D371" s="891"/>
      <c r="E371" s="891"/>
      <c r="F371" s="891"/>
      <c r="G371" s="891"/>
      <c r="H371" s="891"/>
      <c r="I371" s="891"/>
      <c r="J371" s="891"/>
      <c r="K371" s="891"/>
      <c r="L371" s="891"/>
      <c r="M371" s="891"/>
      <c r="N371" s="891"/>
      <c r="O371" s="891"/>
      <c r="P371" s="891"/>
      <c r="Q371" s="891"/>
      <c r="R371" s="891"/>
      <c r="S371" s="891"/>
      <c r="T371" s="891"/>
      <c r="U371" s="891"/>
      <c r="V371" s="891"/>
      <c r="W371" s="891"/>
      <c r="X371" s="891"/>
      <c r="Y371" s="891"/>
      <c r="Z371" s="891"/>
      <c r="AA371" s="891"/>
      <c r="AB371" s="891"/>
      <c r="AC371" s="891"/>
      <c r="AD371" s="891"/>
      <c r="AE371" s="891"/>
      <c r="AF371" s="891"/>
      <c r="AG371" s="891"/>
      <c r="AH371" s="891"/>
    </row>
    <row r="372" spans="1:34" ht="15.75" customHeight="1">
      <c r="A372" s="891"/>
      <c r="B372" s="891"/>
      <c r="C372" s="891"/>
      <c r="D372" s="891"/>
      <c r="E372" s="891"/>
      <c r="F372" s="891"/>
      <c r="G372" s="891"/>
      <c r="H372" s="891"/>
      <c r="I372" s="891"/>
      <c r="J372" s="891"/>
      <c r="K372" s="891"/>
      <c r="L372" s="891"/>
      <c r="M372" s="891"/>
      <c r="N372" s="891"/>
      <c r="O372" s="891"/>
      <c r="P372" s="891"/>
      <c r="Q372" s="891"/>
      <c r="R372" s="891"/>
      <c r="S372" s="891"/>
      <c r="T372" s="891"/>
      <c r="U372" s="891"/>
      <c r="V372" s="891"/>
      <c r="W372" s="891"/>
      <c r="X372" s="891"/>
      <c r="Y372" s="891"/>
      <c r="Z372" s="891"/>
      <c r="AA372" s="891"/>
      <c r="AB372" s="891"/>
      <c r="AC372" s="891"/>
      <c r="AD372" s="891"/>
      <c r="AE372" s="891"/>
      <c r="AF372" s="891"/>
      <c r="AG372" s="891"/>
      <c r="AH372" s="891"/>
    </row>
    <row r="373" spans="1:34" ht="15.75" customHeight="1">
      <c r="A373" s="891"/>
      <c r="B373" s="891"/>
      <c r="C373" s="891"/>
      <c r="D373" s="891"/>
      <c r="E373" s="891"/>
      <c r="F373" s="891"/>
      <c r="G373" s="891"/>
      <c r="H373" s="891"/>
      <c r="I373" s="891"/>
      <c r="J373" s="891"/>
      <c r="K373" s="891"/>
      <c r="L373" s="891"/>
      <c r="M373" s="891"/>
      <c r="N373" s="891"/>
      <c r="O373" s="891"/>
      <c r="P373" s="891"/>
      <c r="Q373" s="891"/>
      <c r="R373" s="891"/>
      <c r="S373" s="891"/>
      <c r="T373" s="891"/>
      <c r="U373" s="891"/>
      <c r="V373" s="891"/>
      <c r="W373" s="891"/>
      <c r="X373" s="891"/>
      <c r="Y373" s="891"/>
      <c r="Z373" s="891"/>
      <c r="AA373" s="891"/>
      <c r="AB373" s="891"/>
      <c r="AC373" s="891"/>
      <c r="AD373" s="891"/>
      <c r="AE373" s="891"/>
      <c r="AF373" s="891"/>
      <c r="AG373" s="891"/>
      <c r="AH373" s="891"/>
    </row>
    <row r="374" spans="1:34" ht="15.75" customHeight="1">
      <c r="A374" s="891"/>
      <c r="B374" s="891"/>
      <c r="C374" s="891"/>
      <c r="D374" s="891"/>
      <c r="E374" s="891"/>
      <c r="F374" s="891"/>
      <c r="G374" s="891"/>
      <c r="H374" s="891"/>
      <c r="I374" s="891"/>
      <c r="J374" s="891"/>
      <c r="K374" s="891"/>
      <c r="L374" s="891"/>
      <c r="M374" s="891"/>
      <c r="N374" s="891"/>
      <c r="O374" s="891"/>
      <c r="P374" s="891"/>
      <c r="Q374" s="891"/>
      <c r="R374" s="891"/>
      <c r="S374" s="891"/>
      <c r="T374" s="891"/>
      <c r="U374" s="891"/>
      <c r="V374" s="891"/>
      <c r="W374" s="891"/>
      <c r="X374" s="891"/>
      <c r="Y374" s="891"/>
      <c r="Z374" s="891"/>
      <c r="AA374" s="891"/>
      <c r="AB374" s="891"/>
      <c r="AC374" s="891"/>
      <c r="AD374" s="891"/>
      <c r="AE374" s="891"/>
      <c r="AF374" s="891"/>
      <c r="AG374" s="891"/>
      <c r="AH374" s="891"/>
    </row>
    <row r="375" spans="1:34" ht="15.75" customHeight="1">
      <c r="A375" s="891"/>
      <c r="B375" s="891"/>
      <c r="C375" s="891"/>
      <c r="D375" s="891"/>
      <c r="E375" s="891"/>
      <c r="F375" s="891"/>
      <c r="G375" s="891"/>
      <c r="H375" s="891"/>
      <c r="I375" s="891"/>
      <c r="J375" s="891"/>
      <c r="K375" s="891"/>
      <c r="L375" s="891"/>
      <c r="M375" s="891"/>
      <c r="N375" s="891"/>
      <c r="O375" s="891"/>
      <c r="P375" s="891"/>
      <c r="Q375" s="891"/>
      <c r="R375" s="891"/>
      <c r="S375" s="891"/>
      <c r="T375" s="891"/>
      <c r="U375" s="891"/>
      <c r="V375" s="891"/>
      <c r="W375" s="891"/>
      <c r="X375" s="891"/>
      <c r="Y375" s="891"/>
      <c r="Z375" s="891"/>
      <c r="AA375" s="891"/>
      <c r="AB375" s="891"/>
      <c r="AC375" s="891"/>
      <c r="AD375" s="891"/>
      <c r="AE375" s="891"/>
      <c r="AF375" s="891"/>
      <c r="AG375" s="891"/>
      <c r="AH375" s="891"/>
    </row>
    <row r="376" spans="1:34" ht="15.75" customHeight="1">
      <c r="A376" s="891"/>
      <c r="B376" s="891"/>
      <c r="C376" s="891"/>
      <c r="D376" s="891"/>
      <c r="E376" s="891"/>
      <c r="F376" s="891"/>
      <c r="G376" s="891"/>
      <c r="H376" s="891"/>
      <c r="I376" s="891"/>
      <c r="J376" s="891"/>
      <c r="K376" s="891"/>
      <c r="L376" s="891"/>
      <c r="M376" s="891"/>
      <c r="N376" s="891"/>
      <c r="O376" s="891"/>
      <c r="P376" s="891"/>
      <c r="Q376" s="891"/>
      <c r="R376" s="891"/>
      <c r="S376" s="891"/>
      <c r="T376" s="891"/>
      <c r="U376" s="891"/>
      <c r="V376" s="891"/>
      <c r="W376" s="891"/>
      <c r="X376" s="891"/>
      <c r="Y376" s="891"/>
      <c r="Z376" s="891"/>
      <c r="AA376" s="891"/>
      <c r="AB376" s="891"/>
      <c r="AC376" s="891"/>
      <c r="AD376" s="891"/>
      <c r="AE376" s="891"/>
      <c r="AF376" s="891"/>
      <c r="AG376" s="891"/>
      <c r="AH376" s="891"/>
    </row>
    <row r="377" spans="1:34" ht="15.75" customHeight="1">
      <c r="A377" s="891"/>
      <c r="B377" s="891"/>
      <c r="C377" s="891"/>
      <c r="D377" s="891"/>
      <c r="E377" s="891"/>
      <c r="F377" s="891"/>
      <c r="G377" s="891"/>
      <c r="H377" s="891"/>
      <c r="I377" s="891"/>
      <c r="J377" s="891"/>
      <c r="K377" s="891"/>
      <c r="L377" s="891"/>
      <c r="M377" s="891"/>
      <c r="N377" s="891"/>
      <c r="O377" s="891"/>
      <c r="P377" s="891"/>
      <c r="Q377" s="891"/>
      <c r="R377" s="891"/>
      <c r="S377" s="891"/>
      <c r="T377" s="891"/>
      <c r="U377" s="891"/>
      <c r="V377" s="891"/>
      <c r="W377" s="891"/>
      <c r="X377" s="891"/>
      <c r="Y377" s="891"/>
      <c r="Z377" s="891"/>
      <c r="AA377" s="891"/>
      <c r="AB377" s="891"/>
      <c r="AC377" s="891"/>
      <c r="AD377" s="891"/>
      <c r="AE377" s="891"/>
      <c r="AF377" s="891"/>
      <c r="AG377" s="891"/>
      <c r="AH377" s="891"/>
    </row>
    <row r="378" spans="1:34" ht="15.75" customHeight="1">
      <c r="A378" s="891"/>
      <c r="B378" s="891"/>
      <c r="C378" s="891"/>
      <c r="D378" s="891"/>
      <c r="E378" s="891"/>
      <c r="F378" s="891"/>
      <c r="G378" s="891"/>
      <c r="H378" s="891"/>
      <c r="I378" s="891"/>
      <c r="J378" s="891"/>
      <c r="K378" s="891"/>
      <c r="L378" s="891"/>
      <c r="M378" s="891"/>
      <c r="N378" s="891"/>
      <c r="O378" s="891"/>
      <c r="P378" s="891"/>
      <c r="Q378" s="891"/>
      <c r="R378" s="891"/>
      <c r="S378" s="891"/>
      <c r="T378" s="891"/>
      <c r="U378" s="891"/>
      <c r="V378" s="891"/>
      <c r="W378" s="891"/>
      <c r="X378" s="891"/>
      <c r="Y378" s="891"/>
      <c r="Z378" s="891"/>
      <c r="AA378" s="891"/>
      <c r="AB378" s="891"/>
      <c r="AC378" s="891"/>
      <c r="AD378" s="891"/>
      <c r="AE378" s="891"/>
      <c r="AF378" s="891"/>
      <c r="AG378" s="891"/>
      <c r="AH378" s="891"/>
    </row>
    <row r="379" spans="1:34" ht="15.75" customHeight="1">
      <c r="A379" s="891"/>
      <c r="B379" s="891"/>
      <c r="C379" s="891"/>
      <c r="D379" s="891"/>
      <c r="E379" s="891"/>
      <c r="F379" s="891"/>
      <c r="G379" s="891"/>
      <c r="H379" s="891"/>
      <c r="I379" s="891"/>
      <c r="J379" s="891"/>
      <c r="K379" s="891"/>
      <c r="L379" s="891"/>
      <c r="M379" s="891"/>
      <c r="N379" s="891"/>
      <c r="O379" s="891"/>
      <c r="P379" s="891"/>
      <c r="Q379" s="891"/>
      <c r="R379" s="891"/>
      <c r="S379" s="891"/>
      <c r="T379" s="891"/>
      <c r="U379" s="891"/>
      <c r="V379" s="891"/>
      <c r="W379" s="891"/>
      <c r="X379" s="891"/>
      <c r="Y379" s="891"/>
      <c r="Z379" s="891"/>
      <c r="AA379" s="891"/>
      <c r="AB379" s="891"/>
      <c r="AC379" s="891"/>
      <c r="AD379" s="891"/>
      <c r="AE379" s="891"/>
      <c r="AF379" s="891"/>
      <c r="AG379" s="891"/>
      <c r="AH379" s="891"/>
    </row>
    <row r="380" spans="1:34" ht="15.75" customHeight="1">
      <c r="A380" s="891"/>
      <c r="B380" s="891"/>
      <c r="C380" s="891"/>
      <c r="D380" s="891"/>
      <c r="E380" s="891"/>
      <c r="F380" s="891"/>
      <c r="G380" s="891"/>
      <c r="H380" s="891"/>
      <c r="I380" s="891"/>
      <c r="J380" s="891"/>
      <c r="K380" s="891"/>
      <c r="L380" s="891"/>
      <c r="M380" s="891"/>
      <c r="N380" s="891"/>
      <c r="O380" s="891"/>
      <c r="P380" s="891"/>
      <c r="Q380" s="891"/>
      <c r="R380" s="891"/>
      <c r="S380" s="891"/>
      <c r="T380" s="891"/>
      <c r="U380" s="891"/>
      <c r="V380" s="891"/>
      <c r="W380" s="891"/>
      <c r="X380" s="891"/>
      <c r="Y380" s="891"/>
      <c r="Z380" s="891"/>
      <c r="AA380" s="891"/>
      <c r="AB380" s="891"/>
      <c r="AC380" s="891"/>
      <c r="AD380" s="891"/>
      <c r="AE380" s="891"/>
      <c r="AF380" s="891"/>
      <c r="AG380" s="891"/>
      <c r="AH380" s="891"/>
    </row>
    <row r="381" spans="1:34" ht="15.75" customHeight="1">
      <c r="A381" s="891"/>
      <c r="B381" s="891"/>
      <c r="C381" s="891"/>
      <c r="D381" s="891"/>
      <c r="E381" s="891"/>
      <c r="F381" s="891"/>
      <c r="G381" s="891"/>
      <c r="H381" s="891"/>
      <c r="I381" s="891"/>
      <c r="J381" s="891"/>
      <c r="K381" s="891"/>
      <c r="L381" s="891"/>
      <c r="M381" s="891"/>
      <c r="N381" s="891"/>
      <c r="O381" s="891"/>
      <c r="P381" s="891"/>
      <c r="Q381" s="891"/>
      <c r="R381" s="891"/>
      <c r="S381" s="891"/>
      <c r="T381" s="891"/>
      <c r="U381" s="891"/>
      <c r="V381" s="891"/>
      <c r="W381" s="891"/>
      <c r="X381" s="891"/>
      <c r="Y381" s="891"/>
      <c r="Z381" s="891"/>
      <c r="AA381" s="891"/>
      <c r="AB381" s="891"/>
      <c r="AC381" s="891"/>
      <c r="AD381" s="891"/>
      <c r="AE381" s="891"/>
      <c r="AF381" s="891"/>
      <c r="AG381" s="891"/>
      <c r="AH381" s="891"/>
    </row>
    <row r="382" spans="1:34" ht="15.75" customHeight="1">
      <c r="A382" s="891"/>
      <c r="B382" s="891"/>
      <c r="C382" s="891"/>
      <c r="D382" s="891"/>
      <c r="E382" s="891"/>
      <c r="F382" s="891"/>
      <c r="G382" s="891"/>
      <c r="H382" s="891"/>
      <c r="I382" s="891"/>
      <c r="J382" s="891"/>
      <c r="K382" s="891"/>
      <c r="L382" s="891"/>
      <c r="M382" s="891"/>
      <c r="N382" s="891"/>
      <c r="O382" s="891"/>
      <c r="P382" s="891"/>
      <c r="Q382" s="891"/>
      <c r="R382" s="891"/>
      <c r="S382" s="891"/>
      <c r="T382" s="891"/>
      <c r="U382" s="891"/>
      <c r="V382" s="891"/>
      <c r="W382" s="891"/>
      <c r="X382" s="891"/>
      <c r="Y382" s="891"/>
      <c r="Z382" s="891"/>
      <c r="AA382" s="891"/>
      <c r="AB382" s="891"/>
      <c r="AC382" s="891"/>
      <c r="AD382" s="891"/>
      <c r="AE382" s="891"/>
      <c r="AF382" s="891"/>
      <c r="AG382" s="891"/>
      <c r="AH382" s="891"/>
    </row>
    <row r="383" spans="1:34" ht="15.75" customHeight="1">
      <c r="A383" s="891"/>
      <c r="B383" s="891"/>
      <c r="C383" s="891"/>
      <c r="D383" s="891"/>
      <c r="E383" s="891"/>
      <c r="F383" s="891"/>
      <c r="G383" s="891"/>
      <c r="H383" s="891"/>
      <c r="I383" s="891"/>
      <c r="J383" s="891"/>
      <c r="K383" s="891"/>
      <c r="L383" s="891"/>
      <c r="M383" s="891"/>
      <c r="N383" s="891"/>
      <c r="O383" s="891"/>
      <c r="P383" s="891"/>
      <c r="Q383" s="891"/>
      <c r="R383" s="891"/>
      <c r="S383" s="891"/>
      <c r="T383" s="891"/>
      <c r="U383" s="891"/>
      <c r="V383" s="891"/>
      <c r="W383" s="891"/>
      <c r="X383" s="891"/>
      <c r="Y383" s="891"/>
      <c r="Z383" s="891"/>
      <c r="AA383" s="891"/>
      <c r="AB383" s="891"/>
      <c r="AC383" s="891"/>
      <c r="AD383" s="891"/>
      <c r="AE383" s="891"/>
      <c r="AF383" s="891"/>
      <c r="AG383" s="891"/>
      <c r="AH383" s="891"/>
    </row>
    <row r="384" spans="1:34" ht="15.75" customHeight="1">
      <c r="A384" s="891"/>
      <c r="B384" s="891"/>
      <c r="C384" s="891"/>
      <c r="D384" s="891"/>
      <c r="E384" s="891"/>
      <c r="F384" s="891"/>
      <c r="G384" s="891"/>
      <c r="H384" s="891"/>
      <c r="I384" s="891"/>
      <c r="J384" s="891"/>
      <c r="K384" s="891"/>
      <c r="L384" s="891"/>
      <c r="M384" s="891"/>
      <c r="N384" s="891"/>
      <c r="O384" s="891"/>
      <c r="P384" s="891"/>
      <c r="Q384" s="891"/>
      <c r="R384" s="891"/>
      <c r="S384" s="891"/>
      <c r="T384" s="891"/>
      <c r="U384" s="891"/>
      <c r="V384" s="891"/>
      <c r="W384" s="891"/>
      <c r="X384" s="891"/>
      <c r="Y384" s="891"/>
      <c r="Z384" s="891"/>
      <c r="AA384" s="891"/>
      <c r="AB384" s="891"/>
      <c r="AC384" s="891"/>
      <c r="AD384" s="891"/>
      <c r="AE384" s="891"/>
      <c r="AF384" s="891"/>
      <c r="AG384" s="891"/>
      <c r="AH384" s="891"/>
    </row>
    <row r="385" spans="1:34" ht="15.75" customHeight="1">
      <c r="A385" s="891"/>
      <c r="B385" s="891"/>
      <c r="C385" s="891"/>
      <c r="D385" s="891"/>
      <c r="E385" s="891"/>
      <c r="F385" s="891"/>
      <c r="G385" s="891"/>
      <c r="H385" s="891"/>
      <c r="I385" s="891"/>
      <c r="J385" s="891"/>
      <c r="K385" s="891"/>
      <c r="L385" s="891"/>
      <c r="M385" s="891"/>
      <c r="N385" s="891"/>
      <c r="O385" s="891"/>
      <c r="P385" s="891"/>
      <c r="Q385" s="891"/>
      <c r="R385" s="891"/>
      <c r="S385" s="891"/>
      <c r="T385" s="891"/>
      <c r="U385" s="891"/>
      <c r="V385" s="891"/>
      <c r="W385" s="891"/>
      <c r="X385" s="891"/>
      <c r="Y385" s="891"/>
      <c r="Z385" s="891"/>
      <c r="AA385" s="891"/>
      <c r="AB385" s="891"/>
      <c r="AC385" s="891"/>
      <c r="AD385" s="891"/>
      <c r="AE385" s="891"/>
      <c r="AF385" s="891"/>
      <c r="AG385" s="891"/>
      <c r="AH385" s="891"/>
    </row>
    <row r="386" spans="1:34" ht="15.75" customHeight="1">
      <c r="A386" s="891"/>
      <c r="B386" s="891"/>
      <c r="C386" s="891"/>
      <c r="D386" s="891"/>
      <c r="E386" s="891"/>
      <c r="F386" s="891"/>
      <c r="G386" s="891"/>
      <c r="H386" s="891"/>
      <c r="I386" s="891"/>
      <c r="J386" s="891"/>
      <c r="K386" s="891"/>
      <c r="L386" s="891"/>
      <c r="M386" s="891"/>
      <c r="N386" s="891"/>
      <c r="O386" s="891"/>
      <c r="P386" s="891"/>
      <c r="Q386" s="891"/>
      <c r="R386" s="891"/>
      <c r="S386" s="891"/>
      <c r="T386" s="891"/>
      <c r="U386" s="891"/>
      <c r="V386" s="891"/>
      <c r="W386" s="891"/>
      <c r="X386" s="891"/>
      <c r="Y386" s="891"/>
      <c r="Z386" s="891"/>
      <c r="AA386" s="891"/>
      <c r="AB386" s="891"/>
      <c r="AC386" s="891"/>
      <c r="AD386" s="891"/>
      <c r="AE386" s="891"/>
      <c r="AF386" s="891"/>
      <c r="AG386" s="891"/>
      <c r="AH386" s="891"/>
    </row>
    <row r="387" spans="1:34" ht="15.75" customHeight="1">
      <c r="A387" s="891"/>
      <c r="B387" s="891"/>
      <c r="C387" s="891"/>
      <c r="D387" s="891"/>
      <c r="E387" s="891"/>
      <c r="F387" s="891"/>
      <c r="G387" s="891"/>
      <c r="H387" s="891"/>
      <c r="I387" s="891"/>
      <c r="J387" s="891"/>
      <c r="K387" s="891"/>
      <c r="L387" s="891"/>
      <c r="M387" s="891"/>
      <c r="N387" s="891"/>
      <c r="O387" s="891"/>
      <c r="P387" s="891"/>
      <c r="Q387" s="891"/>
      <c r="R387" s="891"/>
      <c r="S387" s="891"/>
      <c r="T387" s="891"/>
      <c r="U387" s="891"/>
      <c r="V387" s="891"/>
      <c r="W387" s="891"/>
      <c r="X387" s="891"/>
      <c r="Y387" s="891"/>
      <c r="Z387" s="891"/>
      <c r="AA387" s="891"/>
      <c r="AB387" s="891"/>
      <c r="AC387" s="891"/>
      <c r="AD387" s="891"/>
      <c r="AE387" s="891"/>
      <c r="AF387" s="891"/>
      <c r="AG387" s="891"/>
      <c r="AH387" s="891"/>
    </row>
    <row r="388" spans="1:34" ht="15.75" customHeight="1">
      <c r="A388" s="891"/>
      <c r="B388" s="891"/>
      <c r="C388" s="891"/>
      <c r="D388" s="891"/>
      <c r="E388" s="891"/>
      <c r="F388" s="891"/>
      <c r="G388" s="891"/>
      <c r="H388" s="891"/>
      <c r="I388" s="891"/>
      <c r="J388" s="891"/>
      <c r="K388" s="891"/>
      <c r="L388" s="891"/>
      <c r="M388" s="891"/>
      <c r="N388" s="891"/>
      <c r="O388" s="891"/>
      <c r="P388" s="891"/>
      <c r="Q388" s="891"/>
      <c r="R388" s="891"/>
      <c r="S388" s="891"/>
      <c r="T388" s="891"/>
      <c r="U388" s="891"/>
      <c r="V388" s="891"/>
      <c r="W388" s="891"/>
      <c r="X388" s="891"/>
      <c r="Y388" s="891"/>
      <c r="Z388" s="891"/>
      <c r="AA388" s="891"/>
      <c r="AB388" s="891"/>
      <c r="AC388" s="891"/>
      <c r="AD388" s="891"/>
      <c r="AE388" s="891"/>
      <c r="AF388" s="891"/>
      <c r="AG388" s="891"/>
      <c r="AH388" s="891"/>
    </row>
    <row r="389" spans="1:34" ht="15.75" customHeight="1">
      <c r="A389" s="891"/>
      <c r="B389" s="891"/>
      <c r="C389" s="891"/>
      <c r="D389" s="891"/>
      <c r="E389" s="891"/>
      <c r="F389" s="891"/>
      <c r="G389" s="891"/>
      <c r="H389" s="891"/>
      <c r="I389" s="891"/>
      <c r="J389" s="891"/>
      <c r="K389" s="891"/>
      <c r="L389" s="891"/>
      <c r="M389" s="891"/>
      <c r="N389" s="891"/>
      <c r="O389" s="891"/>
      <c r="P389" s="891"/>
      <c r="Q389" s="891"/>
      <c r="R389" s="891"/>
      <c r="S389" s="891"/>
      <c r="T389" s="891"/>
      <c r="U389" s="891"/>
      <c r="V389" s="891"/>
      <c r="W389" s="891"/>
      <c r="X389" s="891"/>
      <c r="Y389" s="891"/>
      <c r="Z389" s="891"/>
      <c r="AA389" s="891"/>
      <c r="AB389" s="891"/>
      <c r="AC389" s="891"/>
      <c r="AD389" s="891"/>
      <c r="AE389" s="891"/>
      <c r="AF389" s="891"/>
      <c r="AG389" s="891"/>
      <c r="AH389" s="891"/>
    </row>
    <row r="390" spans="1:34" ht="15.75" customHeight="1">
      <c r="A390" s="891"/>
      <c r="B390" s="891"/>
      <c r="C390" s="891"/>
      <c r="D390" s="891"/>
      <c r="E390" s="891"/>
      <c r="F390" s="891"/>
      <c r="G390" s="891"/>
      <c r="H390" s="891"/>
      <c r="I390" s="891"/>
      <c r="J390" s="891"/>
      <c r="K390" s="891"/>
      <c r="L390" s="891"/>
      <c r="M390" s="891"/>
      <c r="N390" s="891"/>
      <c r="O390" s="891"/>
      <c r="P390" s="891"/>
      <c r="Q390" s="891"/>
      <c r="R390" s="891"/>
      <c r="S390" s="891"/>
      <c r="T390" s="891"/>
      <c r="U390" s="891"/>
      <c r="V390" s="891"/>
      <c r="W390" s="891"/>
      <c r="X390" s="891"/>
      <c r="Y390" s="891"/>
      <c r="Z390" s="891"/>
      <c r="AA390" s="891"/>
      <c r="AB390" s="891"/>
      <c r="AC390" s="891"/>
      <c r="AD390" s="891"/>
      <c r="AE390" s="891"/>
      <c r="AF390" s="891"/>
      <c r="AG390" s="891"/>
      <c r="AH390" s="891"/>
    </row>
    <row r="391" spans="1:34" ht="15.75" customHeight="1">
      <c r="A391" s="891"/>
      <c r="B391" s="891"/>
      <c r="C391" s="891"/>
      <c r="D391" s="891"/>
      <c r="E391" s="891"/>
      <c r="F391" s="891"/>
      <c r="G391" s="891"/>
      <c r="H391" s="891"/>
      <c r="I391" s="891"/>
      <c r="J391" s="891"/>
      <c r="K391" s="891"/>
      <c r="L391" s="891"/>
      <c r="M391" s="891"/>
      <c r="N391" s="891"/>
      <c r="O391" s="891"/>
      <c r="P391" s="891"/>
      <c r="Q391" s="891"/>
      <c r="R391" s="891"/>
      <c r="S391" s="891"/>
      <c r="T391" s="891"/>
      <c r="U391" s="891"/>
      <c r="V391" s="891"/>
      <c r="W391" s="891"/>
      <c r="X391" s="891"/>
      <c r="Y391" s="891"/>
      <c r="Z391" s="891"/>
      <c r="AA391" s="891"/>
      <c r="AB391" s="891"/>
      <c r="AC391" s="891"/>
      <c r="AD391" s="891"/>
      <c r="AE391" s="891"/>
      <c r="AF391" s="891"/>
      <c r="AG391" s="891"/>
      <c r="AH391" s="891"/>
    </row>
    <row r="392" spans="1:34" ht="15.75" customHeight="1">
      <c r="A392" s="891"/>
      <c r="B392" s="891"/>
      <c r="C392" s="891"/>
      <c r="D392" s="891"/>
      <c r="E392" s="891"/>
      <c r="F392" s="891"/>
      <c r="G392" s="891"/>
      <c r="H392" s="891"/>
      <c r="I392" s="891"/>
      <c r="J392" s="891"/>
      <c r="K392" s="891"/>
      <c r="L392" s="891"/>
      <c r="M392" s="891"/>
      <c r="N392" s="891"/>
      <c r="O392" s="891"/>
      <c r="P392" s="891"/>
      <c r="Q392" s="891"/>
      <c r="R392" s="891"/>
      <c r="S392" s="891"/>
      <c r="T392" s="891"/>
      <c r="U392" s="891"/>
      <c r="V392" s="891"/>
      <c r="W392" s="891"/>
      <c r="X392" s="891"/>
      <c r="Y392" s="891"/>
      <c r="Z392" s="891"/>
      <c r="AA392" s="891"/>
      <c r="AB392" s="891"/>
      <c r="AC392" s="891"/>
      <c r="AD392" s="891"/>
      <c r="AE392" s="891"/>
      <c r="AF392" s="891"/>
      <c r="AG392" s="891"/>
      <c r="AH392" s="891"/>
    </row>
    <row r="393" spans="1:34" ht="15.75" customHeight="1">
      <c r="A393" s="891"/>
      <c r="B393" s="891"/>
      <c r="C393" s="891"/>
      <c r="D393" s="891"/>
      <c r="E393" s="891"/>
      <c r="F393" s="891"/>
      <c r="G393" s="891"/>
      <c r="H393" s="891"/>
      <c r="I393" s="891"/>
      <c r="J393" s="891"/>
      <c r="K393" s="891"/>
      <c r="L393" s="891"/>
      <c r="M393" s="891"/>
      <c r="N393" s="891"/>
      <c r="O393" s="891"/>
      <c r="P393" s="891"/>
      <c r="Q393" s="891"/>
      <c r="R393" s="891"/>
      <c r="S393" s="891"/>
      <c r="T393" s="891"/>
      <c r="U393" s="891"/>
      <c r="V393" s="891"/>
      <c r="W393" s="891"/>
      <c r="X393" s="891"/>
      <c r="Y393" s="891"/>
      <c r="Z393" s="891"/>
      <c r="AA393" s="891"/>
      <c r="AB393" s="891"/>
      <c r="AC393" s="891"/>
      <c r="AD393" s="891"/>
      <c r="AE393" s="891"/>
      <c r="AF393" s="891"/>
      <c r="AG393" s="891"/>
      <c r="AH393" s="891"/>
    </row>
    <row r="394" spans="1:34" ht="15.75" customHeight="1">
      <c r="A394" s="891"/>
      <c r="B394" s="891"/>
      <c r="C394" s="891"/>
      <c r="D394" s="891"/>
      <c r="E394" s="891"/>
      <c r="F394" s="891"/>
      <c r="G394" s="891"/>
      <c r="H394" s="891"/>
      <c r="I394" s="891"/>
      <c r="J394" s="891"/>
      <c r="K394" s="891"/>
      <c r="L394" s="891"/>
      <c r="M394" s="891"/>
      <c r="N394" s="891"/>
      <c r="O394" s="891"/>
      <c r="P394" s="891"/>
      <c r="Q394" s="891"/>
      <c r="R394" s="891"/>
      <c r="S394" s="891"/>
      <c r="T394" s="891"/>
      <c r="U394" s="891"/>
      <c r="V394" s="891"/>
      <c r="W394" s="891"/>
      <c r="X394" s="891"/>
      <c r="Y394" s="891"/>
      <c r="Z394" s="891"/>
      <c r="AA394" s="891"/>
      <c r="AB394" s="891"/>
      <c r="AC394" s="891"/>
      <c r="AD394" s="891"/>
      <c r="AE394" s="891"/>
      <c r="AF394" s="891"/>
      <c r="AG394" s="891"/>
      <c r="AH394" s="891"/>
    </row>
    <row r="395" spans="1:34" ht="15.75" customHeight="1">
      <c r="A395" s="891"/>
      <c r="B395" s="891"/>
      <c r="C395" s="891"/>
      <c r="D395" s="891"/>
      <c r="E395" s="891"/>
      <c r="F395" s="891"/>
      <c r="G395" s="891"/>
      <c r="H395" s="891"/>
      <c r="I395" s="891"/>
      <c r="J395" s="891"/>
      <c r="K395" s="891"/>
      <c r="L395" s="891"/>
      <c r="M395" s="891"/>
      <c r="N395" s="891"/>
      <c r="O395" s="891"/>
      <c r="P395" s="891"/>
      <c r="Q395" s="891"/>
      <c r="R395" s="891"/>
      <c r="S395" s="891"/>
      <c r="T395" s="891"/>
      <c r="U395" s="891"/>
      <c r="V395" s="891"/>
      <c r="W395" s="891"/>
      <c r="X395" s="891"/>
      <c r="Y395" s="891"/>
      <c r="Z395" s="891"/>
      <c r="AA395" s="891"/>
      <c r="AB395" s="891"/>
      <c r="AC395" s="891"/>
      <c r="AD395" s="891"/>
      <c r="AE395" s="891"/>
      <c r="AF395" s="891"/>
      <c r="AG395" s="891"/>
      <c r="AH395" s="891"/>
    </row>
    <row r="396" spans="1:34" ht="15.75" customHeight="1">
      <c r="A396" s="891"/>
      <c r="B396" s="891"/>
      <c r="C396" s="891"/>
      <c r="D396" s="891"/>
      <c r="E396" s="891"/>
      <c r="F396" s="891"/>
      <c r="G396" s="891"/>
      <c r="H396" s="891"/>
      <c r="I396" s="891"/>
      <c r="J396" s="891"/>
      <c r="K396" s="891"/>
      <c r="L396" s="891"/>
      <c r="M396" s="891"/>
      <c r="N396" s="891"/>
      <c r="O396" s="891"/>
      <c r="P396" s="891"/>
      <c r="Q396" s="891"/>
      <c r="R396" s="891"/>
      <c r="S396" s="891"/>
      <c r="T396" s="891"/>
      <c r="U396" s="891"/>
      <c r="V396" s="891"/>
      <c r="W396" s="891"/>
      <c r="X396" s="891"/>
      <c r="Y396" s="891"/>
      <c r="Z396" s="891"/>
      <c r="AA396" s="891"/>
      <c r="AB396" s="891"/>
      <c r="AC396" s="891"/>
      <c r="AD396" s="891"/>
      <c r="AE396" s="891"/>
      <c r="AF396" s="891"/>
      <c r="AG396" s="891"/>
      <c r="AH396" s="891"/>
    </row>
    <row r="397" spans="1:34" ht="15.75" customHeight="1">
      <c r="A397" s="891"/>
      <c r="B397" s="891"/>
      <c r="C397" s="891"/>
      <c r="D397" s="891"/>
      <c r="E397" s="891"/>
      <c r="F397" s="891"/>
      <c r="G397" s="891"/>
      <c r="H397" s="891"/>
      <c r="I397" s="891"/>
      <c r="J397" s="891"/>
      <c r="K397" s="891"/>
      <c r="L397" s="891"/>
      <c r="M397" s="891"/>
      <c r="N397" s="891"/>
      <c r="O397" s="891"/>
      <c r="P397" s="891"/>
      <c r="Q397" s="891"/>
      <c r="R397" s="891"/>
      <c r="S397" s="891"/>
      <c r="T397" s="891"/>
      <c r="U397" s="891"/>
      <c r="V397" s="891"/>
      <c r="W397" s="891"/>
      <c r="X397" s="891"/>
      <c r="Y397" s="891"/>
      <c r="Z397" s="891"/>
      <c r="AA397" s="891"/>
      <c r="AB397" s="891"/>
      <c r="AC397" s="891"/>
      <c r="AD397" s="891"/>
      <c r="AE397" s="891"/>
      <c r="AF397" s="891"/>
      <c r="AG397" s="891"/>
      <c r="AH397" s="891"/>
    </row>
    <row r="398" spans="1:34" ht="15.75" customHeight="1">
      <c r="A398" s="891"/>
      <c r="B398" s="891"/>
      <c r="C398" s="891"/>
      <c r="D398" s="891"/>
      <c r="E398" s="891"/>
      <c r="F398" s="891"/>
      <c r="G398" s="891"/>
      <c r="H398" s="891"/>
      <c r="I398" s="891"/>
      <c r="J398" s="891"/>
      <c r="K398" s="891"/>
      <c r="L398" s="891"/>
      <c r="M398" s="891"/>
      <c r="N398" s="891"/>
      <c r="O398" s="891"/>
      <c r="P398" s="891"/>
      <c r="Q398" s="891"/>
      <c r="R398" s="891"/>
      <c r="S398" s="891"/>
      <c r="T398" s="891"/>
      <c r="U398" s="891"/>
      <c r="V398" s="891"/>
      <c r="W398" s="891"/>
      <c r="X398" s="891"/>
      <c r="Y398" s="891"/>
      <c r="Z398" s="891"/>
      <c r="AA398" s="891"/>
      <c r="AB398" s="891"/>
      <c r="AC398" s="891"/>
      <c r="AD398" s="891"/>
      <c r="AE398" s="891"/>
      <c r="AF398" s="891"/>
      <c r="AG398" s="891"/>
      <c r="AH398" s="891"/>
    </row>
    <row r="399" spans="1:34" ht="15.75" customHeight="1">
      <c r="A399" s="891"/>
      <c r="B399" s="891"/>
      <c r="C399" s="891"/>
      <c r="D399" s="891"/>
      <c r="E399" s="891"/>
      <c r="F399" s="891"/>
      <c r="G399" s="891"/>
      <c r="H399" s="891"/>
      <c r="I399" s="891"/>
      <c r="J399" s="891"/>
      <c r="K399" s="891"/>
      <c r="L399" s="891"/>
      <c r="M399" s="891"/>
      <c r="N399" s="891"/>
      <c r="O399" s="891"/>
      <c r="P399" s="891"/>
      <c r="Q399" s="891"/>
      <c r="R399" s="891"/>
      <c r="S399" s="891"/>
      <c r="T399" s="891"/>
      <c r="U399" s="891"/>
      <c r="V399" s="891"/>
      <c r="W399" s="891"/>
      <c r="X399" s="891"/>
      <c r="Y399" s="891"/>
      <c r="Z399" s="891"/>
      <c r="AA399" s="891"/>
      <c r="AB399" s="891"/>
      <c r="AC399" s="891"/>
      <c r="AD399" s="891"/>
      <c r="AE399" s="891"/>
      <c r="AF399" s="891"/>
      <c r="AG399" s="891"/>
      <c r="AH399" s="891"/>
    </row>
    <row r="400" spans="1:34" ht="15.75" customHeight="1">
      <c r="A400" s="891"/>
      <c r="B400" s="891"/>
      <c r="C400" s="891"/>
      <c r="D400" s="891"/>
      <c r="E400" s="891"/>
      <c r="F400" s="891"/>
      <c r="G400" s="891"/>
      <c r="H400" s="891"/>
      <c r="I400" s="891"/>
      <c r="J400" s="891"/>
      <c r="K400" s="891"/>
      <c r="L400" s="891"/>
      <c r="M400" s="891"/>
      <c r="N400" s="891"/>
      <c r="O400" s="891"/>
      <c r="P400" s="891"/>
      <c r="Q400" s="891"/>
      <c r="R400" s="891"/>
      <c r="S400" s="891"/>
      <c r="T400" s="891"/>
      <c r="U400" s="891"/>
      <c r="V400" s="891"/>
      <c r="W400" s="891"/>
      <c r="X400" s="891"/>
      <c r="Y400" s="891"/>
      <c r="Z400" s="891"/>
      <c r="AA400" s="891"/>
      <c r="AB400" s="891"/>
      <c r="AC400" s="891"/>
      <c r="AD400" s="891"/>
      <c r="AE400" s="891"/>
      <c r="AF400" s="891"/>
      <c r="AG400" s="891"/>
      <c r="AH400" s="891"/>
    </row>
    <row r="401" spans="1:34" ht="15.75" customHeight="1">
      <c r="A401" s="891"/>
      <c r="B401" s="891"/>
      <c r="C401" s="891"/>
      <c r="D401" s="891"/>
      <c r="E401" s="891"/>
      <c r="F401" s="891"/>
      <c r="G401" s="891"/>
      <c r="H401" s="891"/>
      <c r="I401" s="891"/>
      <c r="J401" s="891"/>
      <c r="K401" s="891"/>
      <c r="L401" s="891"/>
      <c r="M401" s="891"/>
      <c r="N401" s="891"/>
      <c r="O401" s="891"/>
      <c r="P401" s="891"/>
      <c r="Q401" s="891"/>
      <c r="R401" s="891"/>
      <c r="S401" s="891"/>
      <c r="T401" s="891"/>
      <c r="U401" s="891"/>
      <c r="V401" s="891"/>
      <c r="W401" s="891"/>
      <c r="X401" s="891"/>
      <c r="Y401" s="891"/>
      <c r="Z401" s="891"/>
      <c r="AA401" s="891"/>
      <c r="AB401" s="891"/>
      <c r="AC401" s="891"/>
      <c r="AD401" s="891"/>
      <c r="AE401" s="891"/>
      <c r="AF401" s="891"/>
      <c r="AG401" s="891"/>
      <c r="AH401" s="891"/>
    </row>
    <row r="402" spans="1:34" ht="15.75" customHeight="1">
      <c r="A402" s="891"/>
      <c r="B402" s="891"/>
      <c r="C402" s="891"/>
      <c r="D402" s="891"/>
      <c r="E402" s="891"/>
      <c r="F402" s="891"/>
      <c r="G402" s="891"/>
      <c r="H402" s="891"/>
      <c r="I402" s="891"/>
      <c r="J402" s="891"/>
      <c r="K402" s="891"/>
      <c r="L402" s="891"/>
      <c r="M402" s="891"/>
      <c r="N402" s="891"/>
      <c r="O402" s="891"/>
      <c r="P402" s="891"/>
      <c r="Q402" s="891"/>
      <c r="R402" s="891"/>
      <c r="S402" s="891"/>
      <c r="T402" s="891"/>
      <c r="U402" s="891"/>
      <c r="V402" s="891"/>
      <c r="W402" s="891"/>
      <c r="X402" s="891"/>
      <c r="Y402" s="891"/>
      <c r="Z402" s="891"/>
      <c r="AA402" s="891"/>
      <c r="AB402" s="891"/>
      <c r="AC402" s="891"/>
      <c r="AD402" s="891"/>
      <c r="AE402" s="891"/>
      <c r="AF402" s="891"/>
      <c r="AG402" s="891"/>
      <c r="AH402" s="891"/>
    </row>
    <row r="403" spans="1:34" ht="15.75" customHeight="1">
      <c r="A403" s="891"/>
      <c r="B403" s="891"/>
      <c r="C403" s="891"/>
      <c r="D403" s="891"/>
      <c r="E403" s="891"/>
      <c r="F403" s="891"/>
      <c r="G403" s="891"/>
      <c r="H403" s="891"/>
      <c r="I403" s="891"/>
      <c r="J403" s="891"/>
      <c r="K403" s="891"/>
      <c r="L403" s="891"/>
      <c r="M403" s="891"/>
      <c r="N403" s="891"/>
      <c r="O403" s="891"/>
      <c r="P403" s="891"/>
      <c r="Q403" s="891"/>
      <c r="R403" s="891"/>
      <c r="S403" s="891"/>
      <c r="T403" s="891"/>
      <c r="U403" s="891"/>
      <c r="V403" s="891"/>
      <c r="W403" s="891"/>
      <c r="X403" s="891"/>
      <c r="Y403" s="891"/>
      <c r="Z403" s="891"/>
      <c r="AA403" s="891"/>
      <c r="AB403" s="891"/>
      <c r="AC403" s="891"/>
      <c r="AD403" s="891"/>
      <c r="AE403" s="891"/>
      <c r="AF403" s="891"/>
      <c r="AG403" s="891"/>
      <c r="AH403" s="891"/>
    </row>
    <row r="404" spans="1:34" ht="15.75" customHeight="1">
      <c r="A404" s="891"/>
      <c r="B404" s="891"/>
      <c r="C404" s="891"/>
      <c r="D404" s="891"/>
      <c r="E404" s="891"/>
      <c r="F404" s="891"/>
      <c r="G404" s="891"/>
      <c r="H404" s="891"/>
      <c r="I404" s="891"/>
      <c r="J404" s="891"/>
      <c r="K404" s="891"/>
      <c r="L404" s="891"/>
      <c r="M404" s="891"/>
      <c r="N404" s="891"/>
      <c r="O404" s="891"/>
      <c r="P404" s="891"/>
      <c r="Q404" s="891"/>
      <c r="R404" s="891"/>
      <c r="S404" s="891"/>
      <c r="T404" s="891"/>
      <c r="U404" s="891"/>
      <c r="V404" s="891"/>
      <c r="W404" s="891"/>
      <c r="X404" s="891"/>
      <c r="Y404" s="891"/>
      <c r="Z404" s="891"/>
      <c r="AA404" s="891"/>
      <c r="AB404" s="891"/>
      <c r="AC404" s="891"/>
      <c r="AD404" s="891"/>
      <c r="AE404" s="891"/>
      <c r="AF404" s="891"/>
      <c r="AG404" s="891"/>
      <c r="AH404" s="891"/>
    </row>
    <row r="405" spans="1:34" ht="15.75" customHeight="1">
      <c r="A405" s="891"/>
      <c r="B405" s="891"/>
      <c r="C405" s="891"/>
      <c r="D405" s="891"/>
      <c r="E405" s="891"/>
      <c r="F405" s="891"/>
      <c r="G405" s="891"/>
      <c r="H405" s="891"/>
      <c r="I405" s="891"/>
      <c r="J405" s="891"/>
      <c r="K405" s="891"/>
      <c r="L405" s="891"/>
      <c r="M405" s="891"/>
      <c r="N405" s="891"/>
      <c r="O405" s="891"/>
      <c r="P405" s="891"/>
      <c r="Q405" s="891"/>
      <c r="R405" s="891"/>
      <c r="S405" s="891"/>
      <c r="T405" s="891"/>
      <c r="U405" s="891"/>
      <c r="V405" s="891"/>
      <c r="W405" s="891"/>
      <c r="X405" s="891"/>
      <c r="Y405" s="891"/>
      <c r="Z405" s="891"/>
      <c r="AA405" s="891"/>
      <c r="AB405" s="891"/>
      <c r="AC405" s="891"/>
      <c r="AD405" s="891"/>
      <c r="AE405" s="891"/>
      <c r="AF405" s="891"/>
      <c r="AG405" s="891"/>
      <c r="AH405" s="891"/>
    </row>
    <row r="406" spans="1:34" ht="15.75" customHeight="1">
      <c r="A406" s="891"/>
      <c r="B406" s="891"/>
      <c r="C406" s="891"/>
      <c r="D406" s="891"/>
      <c r="E406" s="891"/>
      <c r="F406" s="891"/>
      <c r="G406" s="891"/>
      <c r="H406" s="891"/>
      <c r="I406" s="891"/>
      <c r="J406" s="891"/>
      <c r="K406" s="891"/>
      <c r="L406" s="891"/>
      <c r="M406" s="891"/>
      <c r="N406" s="891"/>
      <c r="O406" s="891"/>
      <c r="P406" s="891"/>
      <c r="Q406" s="891"/>
      <c r="R406" s="891"/>
      <c r="S406" s="891"/>
      <c r="T406" s="891"/>
      <c r="U406" s="891"/>
      <c r="V406" s="891"/>
      <c r="W406" s="891"/>
      <c r="X406" s="891"/>
      <c r="Y406" s="891"/>
      <c r="Z406" s="891"/>
      <c r="AA406" s="891"/>
      <c r="AB406" s="891"/>
      <c r="AC406" s="891"/>
      <c r="AD406" s="891"/>
      <c r="AE406" s="891"/>
      <c r="AF406" s="891"/>
      <c r="AG406" s="891"/>
      <c r="AH406" s="891"/>
    </row>
    <row r="407" spans="1:34" ht="15.75" customHeight="1">
      <c r="A407" s="891"/>
      <c r="B407" s="891"/>
      <c r="C407" s="891"/>
      <c r="D407" s="891"/>
      <c r="E407" s="891"/>
      <c r="F407" s="891"/>
      <c r="G407" s="891"/>
      <c r="H407" s="891"/>
      <c r="I407" s="891"/>
      <c r="J407" s="891"/>
      <c r="K407" s="891"/>
      <c r="L407" s="891"/>
      <c r="M407" s="891"/>
      <c r="N407" s="891"/>
      <c r="O407" s="891"/>
      <c r="P407" s="891"/>
      <c r="Q407" s="891"/>
      <c r="R407" s="891"/>
      <c r="S407" s="891"/>
      <c r="T407" s="891"/>
      <c r="U407" s="891"/>
      <c r="V407" s="891"/>
      <c r="W407" s="891"/>
      <c r="X407" s="891"/>
      <c r="Y407" s="891"/>
      <c r="Z407" s="891"/>
      <c r="AA407" s="891"/>
      <c r="AB407" s="891"/>
      <c r="AC407" s="891"/>
      <c r="AD407" s="891"/>
      <c r="AE407" s="891"/>
      <c r="AF407" s="891"/>
      <c r="AG407" s="891"/>
      <c r="AH407" s="891"/>
    </row>
    <row r="408" spans="1:34" ht="15.75" customHeight="1">
      <c r="A408" s="891"/>
      <c r="B408" s="891"/>
      <c r="C408" s="891"/>
      <c r="D408" s="891"/>
      <c r="E408" s="891"/>
      <c r="F408" s="891"/>
      <c r="G408" s="891"/>
      <c r="H408" s="891"/>
      <c r="I408" s="891"/>
      <c r="J408" s="891"/>
      <c r="K408" s="891"/>
      <c r="L408" s="891"/>
      <c r="M408" s="891"/>
      <c r="N408" s="891"/>
      <c r="O408" s="891"/>
      <c r="P408" s="891"/>
      <c r="Q408" s="891"/>
      <c r="R408" s="891"/>
      <c r="S408" s="891"/>
      <c r="T408" s="891"/>
      <c r="U408" s="891"/>
      <c r="V408" s="891"/>
      <c r="W408" s="891"/>
      <c r="X408" s="891"/>
      <c r="Y408" s="891"/>
      <c r="Z408" s="891"/>
      <c r="AA408" s="891"/>
      <c r="AB408" s="891"/>
      <c r="AC408" s="891"/>
      <c r="AD408" s="891"/>
      <c r="AE408" s="891"/>
      <c r="AF408" s="891"/>
      <c r="AG408" s="891"/>
      <c r="AH408" s="891"/>
    </row>
    <row r="409" spans="1:34" ht="15.75" customHeight="1">
      <c r="A409" s="891"/>
      <c r="B409" s="891"/>
      <c r="C409" s="891"/>
      <c r="D409" s="891"/>
      <c r="E409" s="891"/>
      <c r="F409" s="891"/>
      <c r="G409" s="891"/>
      <c r="H409" s="891"/>
      <c r="I409" s="891"/>
      <c r="J409" s="891"/>
      <c r="K409" s="891"/>
      <c r="L409" s="891"/>
      <c r="M409" s="891"/>
      <c r="N409" s="891"/>
      <c r="O409" s="891"/>
      <c r="P409" s="891"/>
      <c r="Q409" s="891"/>
      <c r="R409" s="891"/>
      <c r="S409" s="891"/>
      <c r="T409" s="891"/>
      <c r="U409" s="891"/>
      <c r="V409" s="891"/>
      <c r="W409" s="891"/>
      <c r="X409" s="891"/>
      <c r="Y409" s="891"/>
      <c r="Z409" s="891"/>
      <c r="AA409" s="891"/>
      <c r="AB409" s="891"/>
      <c r="AC409" s="891"/>
      <c r="AD409" s="891"/>
      <c r="AE409" s="891"/>
      <c r="AF409" s="891"/>
      <c r="AG409" s="891"/>
      <c r="AH409" s="891"/>
    </row>
    <row r="410" spans="1:34" ht="15.75" customHeight="1">
      <c r="A410" s="891"/>
      <c r="B410" s="891"/>
      <c r="C410" s="891"/>
      <c r="D410" s="891"/>
      <c r="E410" s="891"/>
      <c r="F410" s="891"/>
      <c r="G410" s="891"/>
      <c r="H410" s="891"/>
      <c r="I410" s="891"/>
      <c r="J410" s="891"/>
      <c r="K410" s="891"/>
      <c r="L410" s="891"/>
      <c r="M410" s="891"/>
      <c r="N410" s="891"/>
      <c r="O410" s="891"/>
      <c r="P410" s="891"/>
      <c r="Q410" s="891"/>
      <c r="R410" s="891"/>
      <c r="S410" s="891"/>
      <c r="T410" s="891"/>
      <c r="U410" s="891"/>
      <c r="V410" s="891"/>
      <c r="W410" s="891"/>
      <c r="X410" s="891"/>
      <c r="Y410" s="891"/>
      <c r="Z410" s="891"/>
      <c r="AA410" s="891"/>
      <c r="AB410" s="891"/>
      <c r="AC410" s="891"/>
      <c r="AD410" s="891"/>
      <c r="AE410" s="891"/>
      <c r="AF410" s="891"/>
      <c r="AG410" s="891"/>
      <c r="AH410" s="891"/>
    </row>
    <row r="411" spans="1:34" ht="15.75" customHeight="1">
      <c r="A411" s="891"/>
      <c r="B411" s="891"/>
      <c r="C411" s="891"/>
      <c r="D411" s="891"/>
      <c r="E411" s="891"/>
      <c r="F411" s="891"/>
      <c r="G411" s="891"/>
      <c r="H411" s="891"/>
      <c r="I411" s="891"/>
      <c r="J411" s="891"/>
      <c r="K411" s="891"/>
      <c r="L411" s="891"/>
      <c r="M411" s="891"/>
      <c r="N411" s="891"/>
      <c r="O411" s="891"/>
      <c r="P411" s="891"/>
      <c r="Q411" s="891"/>
      <c r="R411" s="891"/>
      <c r="S411" s="891"/>
      <c r="T411" s="891"/>
      <c r="U411" s="891"/>
      <c r="V411" s="891"/>
      <c r="W411" s="891"/>
      <c r="X411" s="891"/>
      <c r="Y411" s="891"/>
      <c r="Z411" s="891"/>
      <c r="AA411" s="891"/>
      <c r="AB411" s="891"/>
      <c r="AC411" s="891"/>
      <c r="AD411" s="891"/>
      <c r="AE411" s="891"/>
      <c r="AF411" s="891"/>
      <c r="AG411" s="891"/>
      <c r="AH411" s="891"/>
    </row>
    <row r="412" spans="1:34" ht="15.75" customHeight="1">
      <c r="A412" s="891"/>
      <c r="B412" s="891"/>
      <c r="C412" s="891"/>
      <c r="D412" s="891"/>
      <c r="E412" s="891"/>
      <c r="F412" s="891"/>
      <c r="G412" s="891"/>
      <c r="H412" s="891"/>
      <c r="I412" s="891"/>
      <c r="J412" s="891"/>
      <c r="K412" s="891"/>
      <c r="L412" s="891"/>
      <c r="M412" s="891"/>
      <c r="N412" s="891"/>
      <c r="O412" s="891"/>
      <c r="P412" s="891"/>
      <c r="Q412" s="891"/>
      <c r="R412" s="891"/>
      <c r="S412" s="891"/>
      <c r="T412" s="891"/>
      <c r="U412" s="891"/>
      <c r="V412" s="891"/>
      <c r="W412" s="891"/>
      <c r="X412" s="891"/>
      <c r="Y412" s="891"/>
      <c r="Z412" s="891"/>
      <c r="AA412" s="891"/>
      <c r="AB412" s="891"/>
      <c r="AC412" s="891"/>
      <c r="AD412" s="891"/>
      <c r="AE412" s="891"/>
      <c r="AF412" s="891"/>
      <c r="AG412" s="891"/>
      <c r="AH412" s="891"/>
    </row>
    <row r="413" spans="1:34" ht="15.75" customHeight="1">
      <c r="A413" s="891"/>
      <c r="B413" s="891"/>
      <c r="C413" s="891"/>
      <c r="D413" s="891"/>
      <c r="E413" s="891"/>
      <c r="F413" s="891"/>
      <c r="G413" s="891"/>
      <c r="H413" s="891"/>
      <c r="I413" s="891"/>
      <c r="J413" s="891"/>
      <c r="K413" s="891"/>
      <c r="L413" s="891"/>
      <c r="M413" s="891"/>
      <c r="N413" s="891"/>
      <c r="O413" s="891"/>
      <c r="P413" s="891"/>
      <c r="Q413" s="891"/>
      <c r="R413" s="891"/>
      <c r="S413" s="891"/>
      <c r="T413" s="891"/>
      <c r="U413" s="891"/>
      <c r="V413" s="891"/>
      <c r="W413" s="891"/>
      <c r="X413" s="891"/>
      <c r="Y413" s="891"/>
      <c r="Z413" s="891"/>
      <c r="AA413" s="891"/>
      <c r="AB413" s="891"/>
      <c r="AC413" s="891"/>
      <c r="AD413" s="891"/>
      <c r="AE413" s="891"/>
      <c r="AF413" s="891"/>
      <c r="AG413" s="891"/>
      <c r="AH413" s="891"/>
    </row>
    <row r="414" spans="1:34" ht="15.75" customHeight="1">
      <c r="A414" s="891"/>
      <c r="B414" s="891"/>
      <c r="C414" s="891"/>
      <c r="D414" s="891"/>
      <c r="E414" s="891"/>
      <c r="F414" s="891"/>
      <c r="G414" s="891"/>
      <c r="H414" s="891"/>
      <c r="I414" s="891"/>
      <c r="J414" s="891"/>
      <c r="K414" s="891"/>
      <c r="L414" s="891"/>
      <c r="M414" s="891"/>
      <c r="N414" s="891"/>
      <c r="O414" s="891"/>
      <c r="P414" s="891"/>
      <c r="Q414" s="891"/>
      <c r="R414" s="891"/>
      <c r="S414" s="891"/>
      <c r="T414" s="891"/>
      <c r="U414" s="891"/>
      <c r="V414" s="891"/>
      <c r="W414" s="891"/>
      <c r="X414" s="891"/>
      <c r="Y414" s="891"/>
      <c r="Z414" s="891"/>
      <c r="AA414" s="891"/>
      <c r="AB414" s="891"/>
      <c r="AC414" s="891"/>
      <c r="AD414" s="891"/>
      <c r="AE414" s="891"/>
      <c r="AF414" s="891"/>
      <c r="AG414" s="891"/>
      <c r="AH414" s="891"/>
    </row>
    <row r="415" spans="1:34" ht="15.75" customHeight="1">
      <c r="A415" s="891"/>
      <c r="B415" s="891"/>
      <c r="C415" s="891"/>
      <c r="D415" s="891"/>
      <c r="E415" s="891"/>
      <c r="F415" s="891"/>
      <c r="G415" s="891"/>
      <c r="H415" s="891"/>
      <c r="I415" s="891"/>
      <c r="J415" s="891"/>
      <c r="K415" s="891"/>
      <c r="L415" s="891"/>
      <c r="M415" s="891"/>
      <c r="N415" s="891"/>
      <c r="O415" s="891"/>
      <c r="P415" s="891"/>
      <c r="Q415" s="891"/>
      <c r="R415" s="891"/>
      <c r="S415" s="891"/>
      <c r="T415" s="891"/>
      <c r="U415" s="891"/>
      <c r="V415" s="891"/>
      <c r="W415" s="891"/>
      <c r="X415" s="891"/>
      <c r="Y415" s="891"/>
      <c r="Z415" s="891"/>
      <c r="AA415" s="891"/>
      <c r="AB415" s="891"/>
      <c r="AC415" s="891"/>
      <c r="AD415" s="891"/>
      <c r="AE415" s="891"/>
      <c r="AF415" s="891"/>
      <c r="AG415" s="891"/>
      <c r="AH415" s="891"/>
    </row>
    <row r="416" spans="1:34" ht="15.75" customHeight="1">
      <c r="A416" s="891"/>
      <c r="B416" s="891"/>
      <c r="C416" s="891"/>
      <c r="D416" s="891"/>
      <c r="E416" s="891"/>
      <c r="F416" s="891"/>
      <c r="G416" s="891"/>
      <c r="H416" s="891"/>
      <c r="I416" s="891"/>
      <c r="J416" s="891"/>
      <c r="K416" s="891"/>
      <c r="L416" s="891"/>
      <c r="M416" s="891"/>
      <c r="N416" s="891"/>
      <c r="O416" s="891"/>
      <c r="P416" s="891"/>
      <c r="Q416" s="891"/>
      <c r="R416" s="891"/>
      <c r="S416" s="891"/>
      <c r="T416" s="891"/>
      <c r="U416" s="891"/>
      <c r="V416" s="891"/>
      <c r="W416" s="891"/>
      <c r="X416" s="891"/>
      <c r="Y416" s="891"/>
      <c r="Z416" s="891"/>
      <c r="AA416" s="891"/>
      <c r="AB416" s="891"/>
      <c r="AC416" s="891"/>
      <c r="AD416" s="891"/>
      <c r="AE416" s="891"/>
      <c r="AF416" s="891"/>
      <c r="AG416" s="891"/>
      <c r="AH416" s="891"/>
    </row>
    <row r="417" spans="1:34" ht="15.75" customHeight="1">
      <c r="A417" s="891"/>
      <c r="B417" s="891"/>
      <c r="C417" s="891"/>
      <c r="D417" s="891"/>
      <c r="E417" s="891"/>
      <c r="F417" s="891"/>
      <c r="G417" s="891"/>
      <c r="H417" s="891"/>
      <c r="I417" s="891"/>
      <c r="J417" s="891"/>
      <c r="K417" s="891"/>
      <c r="L417" s="891"/>
      <c r="M417" s="891"/>
      <c r="N417" s="891"/>
      <c r="O417" s="891"/>
      <c r="P417" s="891"/>
      <c r="Q417" s="891"/>
      <c r="R417" s="891"/>
      <c r="S417" s="891"/>
      <c r="T417" s="891"/>
      <c r="U417" s="891"/>
      <c r="V417" s="891"/>
      <c r="W417" s="891"/>
      <c r="X417" s="891"/>
      <c r="Y417" s="891"/>
      <c r="Z417" s="891"/>
      <c r="AA417" s="891"/>
      <c r="AB417" s="891"/>
      <c r="AC417" s="891"/>
      <c r="AD417" s="891"/>
      <c r="AE417" s="891"/>
      <c r="AF417" s="891"/>
      <c r="AG417" s="891"/>
      <c r="AH417" s="891"/>
    </row>
    <row r="418" spans="1:34" ht="15.75" customHeight="1">
      <c r="A418" s="891"/>
      <c r="B418" s="891"/>
      <c r="C418" s="891"/>
      <c r="D418" s="891"/>
      <c r="E418" s="891"/>
      <c r="F418" s="891"/>
      <c r="G418" s="891"/>
      <c r="H418" s="891"/>
      <c r="I418" s="891"/>
      <c r="J418" s="891"/>
      <c r="K418" s="891"/>
      <c r="L418" s="891"/>
      <c r="M418" s="891"/>
      <c r="N418" s="891"/>
      <c r="O418" s="891"/>
      <c r="P418" s="891"/>
      <c r="Q418" s="891"/>
      <c r="R418" s="891"/>
      <c r="S418" s="891"/>
      <c r="T418" s="891"/>
      <c r="U418" s="891"/>
      <c r="V418" s="891"/>
      <c r="W418" s="891"/>
      <c r="X418" s="891"/>
      <c r="Y418" s="891"/>
      <c r="Z418" s="891"/>
      <c r="AA418" s="891"/>
      <c r="AB418" s="891"/>
      <c r="AC418" s="891"/>
      <c r="AD418" s="891"/>
      <c r="AE418" s="891"/>
      <c r="AF418" s="891"/>
      <c r="AG418" s="891"/>
      <c r="AH418" s="891"/>
    </row>
    <row r="419" spans="1:34" ht="15.75" customHeight="1">
      <c r="A419" s="891"/>
      <c r="B419" s="891"/>
      <c r="C419" s="891"/>
      <c r="D419" s="891"/>
      <c r="E419" s="891"/>
      <c r="F419" s="891"/>
      <c r="G419" s="891"/>
      <c r="H419" s="891"/>
      <c r="I419" s="891"/>
      <c r="J419" s="891"/>
      <c r="K419" s="891"/>
      <c r="L419" s="891"/>
      <c r="M419" s="891"/>
      <c r="N419" s="891"/>
      <c r="O419" s="891"/>
      <c r="P419" s="891"/>
      <c r="Q419" s="891"/>
      <c r="R419" s="891"/>
      <c r="S419" s="891"/>
      <c r="T419" s="891"/>
      <c r="U419" s="891"/>
      <c r="V419" s="891"/>
      <c r="W419" s="891"/>
      <c r="X419" s="891"/>
      <c r="Y419" s="891"/>
      <c r="Z419" s="891"/>
      <c r="AA419" s="891"/>
      <c r="AB419" s="891"/>
      <c r="AC419" s="891"/>
      <c r="AD419" s="891"/>
      <c r="AE419" s="891"/>
      <c r="AF419" s="891"/>
      <c r="AG419" s="891"/>
      <c r="AH419" s="891"/>
    </row>
    <row r="420" spans="1:34" ht="15.75" customHeight="1">
      <c r="A420" s="891"/>
      <c r="B420" s="891"/>
      <c r="C420" s="891"/>
      <c r="D420" s="891"/>
      <c r="E420" s="891"/>
      <c r="F420" s="891"/>
      <c r="G420" s="891"/>
      <c r="H420" s="891"/>
      <c r="I420" s="891"/>
      <c r="J420" s="891"/>
      <c r="K420" s="891"/>
      <c r="L420" s="891"/>
      <c r="M420" s="891"/>
      <c r="N420" s="891"/>
      <c r="O420" s="891"/>
      <c r="P420" s="891"/>
      <c r="Q420" s="891"/>
      <c r="R420" s="891"/>
      <c r="S420" s="891"/>
      <c r="T420" s="891"/>
      <c r="U420" s="891"/>
      <c r="V420" s="891"/>
      <c r="W420" s="891"/>
      <c r="X420" s="891"/>
      <c r="Y420" s="891"/>
      <c r="Z420" s="891"/>
      <c r="AA420" s="891"/>
      <c r="AB420" s="891"/>
      <c r="AC420" s="891"/>
      <c r="AD420" s="891"/>
      <c r="AE420" s="891"/>
      <c r="AF420" s="891"/>
      <c r="AG420" s="891"/>
      <c r="AH420" s="891"/>
    </row>
    <row r="421" spans="1:34" ht="15.75" customHeight="1">
      <c r="A421" s="891"/>
      <c r="B421" s="891"/>
      <c r="C421" s="891"/>
      <c r="D421" s="891"/>
      <c r="E421" s="891"/>
      <c r="F421" s="891"/>
      <c r="G421" s="891"/>
      <c r="H421" s="891"/>
      <c r="I421" s="891"/>
      <c r="J421" s="891"/>
      <c r="K421" s="891"/>
      <c r="L421" s="891"/>
      <c r="M421" s="891"/>
      <c r="N421" s="891"/>
      <c r="O421" s="891"/>
      <c r="P421" s="891"/>
      <c r="Q421" s="891"/>
      <c r="R421" s="891"/>
      <c r="S421" s="891"/>
      <c r="T421" s="891"/>
      <c r="U421" s="891"/>
      <c r="V421" s="891"/>
      <c r="W421" s="891"/>
      <c r="X421" s="891"/>
      <c r="Y421" s="891"/>
      <c r="Z421" s="891"/>
      <c r="AA421" s="891"/>
      <c r="AB421" s="891"/>
      <c r="AC421" s="891"/>
      <c r="AD421" s="891"/>
      <c r="AE421" s="891"/>
      <c r="AF421" s="891"/>
      <c r="AG421" s="891"/>
      <c r="AH421" s="891"/>
    </row>
    <row r="422" spans="1:34" ht="15.75" customHeight="1">
      <c r="A422" s="891"/>
      <c r="B422" s="891"/>
      <c r="C422" s="891"/>
      <c r="D422" s="891"/>
      <c r="E422" s="891"/>
      <c r="F422" s="891"/>
      <c r="G422" s="891"/>
      <c r="H422" s="891"/>
      <c r="I422" s="891"/>
      <c r="J422" s="891"/>
      <c r="K422" s="891"/>
      <c r="L422" s="891"/>
      <c r="M422" s="891"/>
      <c r="N422" s="891"/>
      <c r="O422" s="891"/>
      <c r="P422" s="891"/>
      <c r="Q422" s="891"/>
      <c r="R422" s="891"/>
      <c r="S422" s="891"/>
      <c r="T422" s="891"/>
      <c r="U422" s="891"/>
      <c r="V422" s="891"/>
      <c r="W422" s="891"/>
      <c r="X422" s="891"/>
      <c r="Y422" s="891"/>
      <c r="Z422" s="891"/>
      <c r="AA422" s="891"/>
      <c r="AB422" s="891"/>
      <c r="AC422" s="891"/>
      <c r="AD422" s="891"/>
      <c r="AE422" s="891"/>
      <c r="AF422" s="891"/>
      <c r="AG422" s="891"/>
      <c r="AH422" s="891"/>
    </row>
    <row r="423" spans="1:34" ht="15.75" customHeight="1">
      <c r="A423" s="891"/>
      <c r="B423" s="891"/>
      <c r="C423" s="891"/>
      <c r="D423" s="891"/>
      <c r="E423" s="891"/>
      <c r="F423" s="891"/>
      <c r="G423" s="891"/>
      <c r="H423" s="891"/>
      <c r="I423" s="891"/>
      <c r="J423" s="891"/>
      <c r="K423" s="891"/>
      <c r="L423" s="891"/>
      <c r="M423" s="891"/>
      <c r="N423" s="891"/>
      <c r="O423" s="891"/>
      <c r="P423" s="891"/>
      <c r="Q423" s="891"/>
      <c r="R423" s="891"/>
      <c r="S423" s="891"/>
      <c r="T423" s="891"/>
      <c r="U423" s="891"/>
      <c r="V423" s="891"/>
      <c r="W423" s="891"/>
      <c r="X423" s="891"/>
      <c r="Y423" s="891"/>
      <c r="Z423" s="891"/>
      <c r="AA423" s="891"/>
      <c r="AB423" s="891"/>
      <c r="AC423" s="891"/>
      <c r="AD423" s="891"/>
      <c r="AE423" s="891"/>
      <c r="AF423" s="891"/>
      <c r="AG423" s="891"/>
      <c r="AH423" s="891"/>
    </row>
    <row r="424" spans="1:34" ht="15.75" customHeight="1">
      <c r="A424" s="891"/>
      <c r="B424" s="891"/>
      <c r="C424" s="891"/>
      <c r="D424" s="891"/>
      <c r="E424" s="891"/>
      <c r="F424" s="891"/>
      <c r="G424" s="891"/>
      <c r="H424" s="891"/>
      <c r="I424" s="891"/>
      <c r="J424" s="891"/>
      <c r="K424" s="891"/>
      <c r="L424" s="891"/>
      <c r="M424" s="891"/>
      <c r="N424" s="891"/>
      <c r="O424" s="891"/>
      <c r="P424" s="891"/>
      <c r="Q424" s="891"/>
      <c r="R424" s="891"/>
      <c r="S424" s="891"/>
      <c r="T424" s="891"/>
      <c r="U424" s="891"/>
      <c r="V424" s="891"/>
      <c r="W424" s="891"/>
      <c r="X424" s="891"/>
      <c r="Y424" s="891"/>
      <c r="Z424" s="891"/>
      <c r="AA424" s="891"/>
      <c r="AB424" s="891"/>
      <c r="AC424" s="891"/>
      <c r="AD424" s="891"/>
      <c r="AE424" s="891"/>
      <c r="AF424" s="891"/>
      <c r="AG424" s="891"/>
      <c r="AH424" s="891"/>
    </row>
    <row r="425" spans="1:34" ht="15.75" customHeight="1">
      <c r="A425" s="891"/>
      <c r="B425" s="891"/>
      <c r="C425" s="891"/>
      <c r="D425" s="891"/>
      <c r="E425" s="891"/>
      <c r="F425" s="891"/>
      <c r="G425" s="891"/>
      <c r="H425" s="891"/>
      <c r="I425" s="891"/>
      <c r="J425" s="891"/>
      <c r="K425" s="891"/>
      <c r="L425" s="891"/>
      <c r="M425" s="891"/>
      <c r="N425" s="891"/>
      <c r="O425" s="891"/>
      <c r="P425" s="891"/>
      <c r="Q425" s="891"/>
      <c r="R425" s="891"/>
      <c r="S425" s="891"/>
      <c r="T425" s="891"/>
      <c r="U425" s="891"/>
      <c r="V425" s="891"/>
      <c r="W425" s="891"/>
      <c r="X425" s="891"/>
      <c r="Y425" s="891"/>
      <c r="Z425" s="891"/>
      <c r="AA425" s="891"/>
      <c r="AB425" s="891"/>
      <c r="AC425" s="891"/>
      <c r="AD425" s="891"/>
      <c r="AE425" s="891"/>
      <c r="AF425" s="891"/>
      <c r="AG425" s="891"/>
      <c r="AH425" s="891"/>
    </row>
    <row r="426" spans="1:34" ht="15.75" customHeight="1">
      <c r="A426" s="891"/>
      <c r="B426" s="891"/>
      <c r="C426" s="891"/>
      <c r="D426" s="891"/>
      <c r="E426" s="891"/>
      <c r="F426" s="891"/>
      <c r="G426" s="891"/>
      <c r="H426" s="891"/>
      <c r="I426" s="891"/>
      <c r="J426" s="891"/>
      <c r="K426" s="891"/>
      <c r="L426" s="891"/>
      <c r="M426" s="891"/>
      <c r="N426" s="891"/>
      <c r="O426" s="891"/>
      <c r="P426" s="891"/>
      <c r="Q426" s="891"/>
      <c r="R426" s="891"/>
      <c r="S426" s="891"/>
      <c r="T426" s="891"/>
      <c r="U426" s="891"/>
      <c r="V426" s="891"/>
      <c r="W426" s="891"/>
      <c r="X426" s="891"/>
      <c r="Y426" s="891"/>
      <c r="Z426" s="891"/>
      <c r="AA426" s="891"/>
      <c r="AB426" s="891"/>
      <c r="AC426" s="891"/>
      <c r="AD426" s="891"/>
      <c r="AE426" s="891"/>
      <c r="AF426" s="891"/>
      <c r="AG426" s="891"/>
      <c r="AH426" s="891"/>
    </row>
    <row r="427" spans="1:34" ht="15.75" customHeight="1">
      <c r="A427" s="891"/>
      <c r="B427" s="891"/>
      <c r="C427" s="891"/>
      <c r="D427" s="891"/>
      <c r="E427" s="891"/>
      <c r="F427" s="891"/>
      <c r="G427" s="891"/>
      <c r="H427" s="891"/>
      <c r="I427" s="891"/>
      <c r="J427" s="891"/>
      <c r="K427" s="891"/>
      <c r="L427" s="891"/>
      <c r="M427" s="891"/>
      <c r="N427" s="891"/>
      <c r="O427" s="891"/>
      <c r="P427" s="891"/>
      <c r="Q427" s="891"/>
      <c r="R427" s="891"/>
      <c r="S427" s="891"/>
      <c r="T427" s="891"/>
      <c r="U427" s="891"/>
      <c r="V427" s="891"/>
      <c r="W427" s="891"/>
      <c r="X427" s="891"/>
      <c r="Y427" s="891"/>
      <c r="Z427" s="891"/>
      <c r="AA427" s="891"/>
      <c r="AB427" s="891"/>
      <c r="AC427" s="891"/>
      <c r="AD427" s="891"/>
      <c r="AE427" s="891"/>
      <c r="AF427" s="891"/>
      <c r="AG427" s="891"/>
      <c r="AH427" s="891"/>
    </row>
    <row r="428" spans="1:34" ht="15.75" customHeight="1">
      <c r="A428" s="891"/>
      <c r="B428" s="891"/>
      <c r="C428" s="891"/>
      <c r="D428" s="891"/>
      <c r="E428" s="891"/>
      <c r="F428" s="891"/>
      <c r="G428" s="891"/>
      <c r="H428" s="891"/>
      <c r="I428" s="891"/>
      <c r="J428" s="891"/>
      <c r="K428" s="891"/>
      <c r="L428" s="891"/>
      <c r="M428" s="891"/>
      <c r="N428" s="891"/>
      <c r="O428" s="891"/>
      <c r="P428" s="891"/>
      <c r="Q428" s="891"/>
      <c r="R428" s="891"/>
      <c r="S428" s="891"/>
      <c r="T428" s="891"/>
      <c r="U428" s="891"/>
      <c r="V428" s="891"/>
      <c r="W428" s="891"/>
      <c r="X428" s="891"/>
      <c r="Y428" s="891"/>
      <c r="Z428" s="891"/>
      <c r="AA428" s="891"/>
      <c r="AB428" s="891"/>
      <c r="AC428" s="891"/>
      <c r="AD428" s="891"/>
      <c r="AE428" s="891"/>
      <c r="AF428" s="891"/>
      <c r="AG428" s="891"/>
      <c r="AH428" s="891"/>
    </row>
    <row r="429" spans="1:34" ht="15.75" customHeight="1">
      <c r="A429" s="891"/>
      <c r="B429" s="891"/>
      <c r="C429" s="891"/>
      <c r="D429" s="891"/>
      <c r="E429" s="891"/>
      <c r="F429" s="891"/>
      <c r="G429" s="891"/>
      <c r="H429" s="891"/>
      <c r="I429" s="891"/>
      <c r="J429" s="891"/>
      <c r="K429" s="891"/>
      <c r="L429" s="891"/>
      <c r="M429" s="891"/>
      <c r="N429" s="891"/>
      <c r="O429" s="891"/>
      <c r="P429" s="891"/>
      <c r="Q429" s="891"/>
      <c r="R429" s="891"/>
      <c r="S429" s="891"/>
      <c r="T429" s="891"/>
      <c r="U429" s="891"/>
      <c r="V429" s="891"/>
      <c r="W429" s="891"/>
      <c r="X429" s="891"/>
      <c r="Y429" s="891"/>
      <c r="Z429" s="891"/>
      <c r="AA429" s="891"/>
      <c r="AB429" s="891"/>
      <c r="AC429" s="891"/>
      <c r="AD429" s="891"/>
      <c r="AE429" s="891"/>
      <c r="AF429" s="891"/>
      <c r="AG429" s="891"/>
      <c r="AH429" s="891"/>
    </row>
    <row r="430" spans="1:34" ht="15.75" customHeight="1">
      <c r="A430" s="891"/>
      <c r="B430" s="891"/>
      <c r="C430" s="891"/>
      <c r="D430" s="891"/>
      <c r="E430" s="891"/>
      <c r="F430" s="891"/>
      <c r="G430" s="891"/>
      <c r="H430" s="891"/>
      <c r="I430" s="891"/>
      <c r="J430" s="891"/>
      <c r="K430" s="891"/>
      <c r="L430" s="891"/>
      <c r="M430" s="891"/>
      <c r="N430" s="891"/>
      <c r="O430" s="891"/>
      <c r="P430" s="891"/>
      <c r="Q430" s="891"/>
      <c r="R430" s="891"/>
      <c r="S430" s="891"/>
      <c r="T430" s="891"/>
      <c r="U430" s="891"/>
      <c r="V430" s="891"/>
      <c r="W430" s="891"/>
      <c r="X430" s="891"/>
      <c r="Y430" s="891"/>
      <c r="Z430" s="891"/>
      <c r="AA430" s="891"/>
      <c r="AB430" s="891"/>
      <c r="AC430" s="891"/>
      <c r="AD430" s="891"/>
      <c r="AE430" s="891"/>
      <c r="AF430" s="891"/>
      <c r="AG430" s="891"/>
      <c r="AH430" s="891"/>
    </row>
    <row r="431" spans="1:34" ht="15.75" customHeight="1">
      <c r="A431" s="891"/>
      <c r="B431" s="891"/>
      <c r="C431" s="891"/>
      <c r="D431" s="891"/>
      <c r="E431" s="891"/>
      <c r="F431" s="891"/>
      <c r="G431" s="891"/>
      <c r="H431" s="891"/>
      <c r="I431" s="891"/>
      <c r="J431" s="891"/>
      <c r="K431" s="891"/>
      <c r="L431" s="891"/>
      <c r="M431" s="891"/>
      <c r="N431" s="891"/>
      <c r="O431" s="891"/>
      <c r="P431" s="891"/>
      <c r="Q431" s="891"/>
      <c r="R431" s="891"/>
      <c r="S431" s="891"/>
      <c r="T431" s="891"/>
      <c r="U431" s="891"/>
      <c r="V431" s="891"/>
      <c r="W431" s="891"/>
      <c r="X431" s="891"/>
      <c r="Y431" s="891"/>
      <c r="Z431" s="891"/>
      <c r="AA431" s="891"/>
      <c r="AB431" s="891"/>
      <c r="AC431" s="891"/>
      <c r="AD431" s="891"/>
      <c r="AE431" s="891"/>
      <c r="AF431" s="891"/>
      <c r="AG431" s="891"/>
      <c r="AH431" s="891"/>
    </row>
    <row r="432" spans="1:34" ht="15.75" customHeight="1">
      <c r="A432" s="891"/>
      <c r="B432" s="891"/>
      <c r="C432" s="891"/>
      <c r="D432" s="891"/>
      <c r="E432" s="891"/>
      <c r="F432" s="891"/>
      <c r="G432" s="891"/>
      <c r="H432" s="891"/>
      <c r="I432" s="891"/>
      <c r="J432" s="891"/>
      <c r="K432" s="891"/>
      <c r="L432" s="891"/>
      <c r="M432" s="891"/>
      <c r="N432" s="891"/>
      <c r="O432" s="891"/>
      <c r="P432" s="891"/>
      <c r="Q432" s="891"/>
      <c r="R432" s="891"/>
      <c r="S432" s="891"/>
      <c r="T432" s="891"/>
      <c r="U432" s="891"/>
      <c r="V432" s="891"/>
      <c r="W432" s="891"/>
      <c r="X432" s="891"/>
      <c r="Y432" s="891"/>
      <c r="Z432" s="891"/>
      <c r="AA432" s="891"/>
      <c r="AB432" s="891"/>
      <c r="AC432" s="891"/>
      <c r="AD432" s="891"/>
      <c r="AE432" s="891"/>
      <c r="AF432" s="891"/>
      <c r="AG432" s="891"/>
      <c r="AH432" s="891"/>
    </row>
    <row r="433" spans="1:34" ht="15.75" customHeight="1">
      <c r="A433" s="891"/>
      <c r="B433" s="891"/>
      <c r="C433" s="891"/>
      <c r="D433" s="891"/>
      <c r="E433" s="891"/>
      <c r="F433" s="891"/>
      <c r="G433" s="891"/>
      <c r="H433" s="891"/>
      <c r="I433" s="891"/>
      <c r="J433" s="891"/>
      <c r="K433" s="891"/>
      <c r="L433" s="891"/>
      <c r="M433" s="891"/>
      <c r="N433" s="891"/>
      <c r="O433" s="891"/>
      <c r="P433" s="891"/>
      <c r="Q433" s="891"/>
      <c r="R433" s="891"/>
      <c r="S433" s="891"/>
      <c r="T433" s="891"/>
      <c r="U433" s="891"/>
      <c r="V433" s="891"/>
      <c r="W433" s="891"/>
      <c r="X433" s="891"/>
      <c r="Y433" s="891"/>
      <c r="Z433" s="891"/>
      <c r="AA433" s="891"/>
      <c r="AB433" s="891"/>
      <c r="AC433" s="891"/>
      <c r="AD433" s="891"/>
      <c r="AE433" s="891"/>
      <c r="AF433" s="891"/>
      <c r="AG433" s="891"/>
      <c r="AH433" s="891"/>
    </row>
    <row r="434" spans="1:34" ht="15.75" customHeight="1">
      <c r="A434" s="891"/>
      <c r="B434" s="891"/>
      <c r="C434" s="891"/>
      <c r="D434" s="891"/>
      <c r="E434" s="891"/>
      <c r="F434" s="891"/>
      <c r="G434" s="891"/>
      <c r="H434" s="891"/>
      <c r="I434" s="891"/>
      <c r="J434" s="891"/>
      <c r="K434" s="891"/>
      <c r="L434" s="891"/>
      <c r="M434" s="891"/>
      <c r="N434" s="891"/>
      <c r="O434" s="891"/>
      <c r="P434" s="891"/>
      <c r="Q434" s="891"/>
      <c r="R434" s="891"/>
      <c r="S434" s="891"/>
      <c r="T434" s="891"/>
      <c r="U434" s="891"/>
      <c r="V434" s="891"/>
      <c r="W434" s="891"/>
      <c r="X434" s="891"/>
      <c r="Y434" s="891"/>
      <c r="Z434" s="891"/>
      <c r="AA434" s="891"/>
      <c r="AB434" s="891"/>
      <c r="AC434" s="891"/>
      <c r="AD434" s="891"/>
      <c r="AE434" s="891"/>
      <c r="AF434" s="891"/>
      <c r="AG434" s="891"/>
      <c r="AH434" s="891"/>
    </row>
    <row r="435" spans="1:34" ht="15.75" customHeight="1">
      <c r="A435" s="891"/>
      <c r="B435" s="891"/>
      <c r="C435" s="891"/>
      <c r="D435" s="891"/>
      <c r="E435" s="891"/>
      <c r="F435" s="891"/>
      <c r="G435" s="891"/>
      <c r="H435" s="891"/>
      <c r="I435" s="891"/>
      <c r="J435" s="891"/>
      <c r="K435" s="891"/>
      <c r="L435" s="891"/>
      <c r="M435" s="891"/>
      <c r="N435" s="891"/>
      <c r="O435" s="891"/>
      <c r="P435" s="891"/>
      <c r="Q435" s="891"/>
      <c r="R435" s="891"/>
      <c r="S435" s="891"/>
      <c r="T435" s="891"/>
      <c r="U435" s="891"/>
      <c r="V435" s="891"/>
      <c r="W435" s="891"/>
      <c r="X435" s="891"/>
      <c r="Y435" s="891"/>
      <c r="Z435" s="891"/>
      <c r="AA435" s="891"/>
      <c r="AB435" s="891"/>
      <c r="AC435" s="891"/>
      <c r="AD435" s="891"/>
      <c r="AE435" s="891"/>
      <c r="AF435" s="891"/>
      <c r="AG435" s="891"/>
      <c r="AH435" s="891"/>
    </row>
    <row r="436" spans="1:34" ht="15.75" customHeight="1">
      <c r="A436" s="891"/>
      <c r="B436" s="891"/>
      <c r="C436" s="891"/>
      <c r="D436" s="891"/>
      <c r="E436" s="891"/>
      <c r="F436" s="891"/>
      <c r="G436" s="891"/>
      <c r="H436" s="891"/>
      <c r="I436" s="891"/>
      <c r="J436" s="891"/>
      <c r="K436" s="891"/>
      <c r="L436" s="891"/>
      <c r="M436" s="891"/>
      <c r="N436" s="891"/>
      <c r="O436" s="891"/>
      <c r="P436" s="891"/>
      <c r="Q436" s="891"/>
      <c r="R436" s="891"/>
      <c r="S436" s="891"/>
      <c r="T436" s="891"/>
      <c r="U436" s="891"/>
      <c r="V436" s="891"/>
      <c r="W436" s="891"/>
      <c r="X436" s="891"/>
      <c r="Y436" s="891"/>
      <c r="Z436" s="891"/>
      <c r="AA436" s="891"/>
      <c r="AB436" s="891"/>
      <c r="AC436" s="891"/>
      <c r="AD436" s="891"/>
      <c r="AE436" s="891"/>
      <c r="AF436" s="891"/>
      <c r="AG436" s="891"/>
      <c r="AH436" s="891"/>
    </row>
    <row r="437" spans="1:34" ht="15.75" customHeight="1">
      <c r="A437" s="891"/>
      <c r="B437" s="891"/>
      <c r="C437" s="891"/>
      <c r="D437" s="891"/>
      <c r="E437" s="891"/>
      <c r="F437" s="891"/>
      <c r="G437" s="891"/>
      <c r="H437" s="891"/>
      <c r="I437" s="891"/>
      <c r="J437" s="891"/>
      <c r="K437" s="891"/>
      <c r="L437" s="891"/>
      <c r="M437" s="891"/>
      <c r="N437" s="891"/>
      <c r="O437" s="891"/>
      <c r="P437" s="891"/>
      <c r="Q437" s="891"/>
      <c r="R437" s="891"/>
      <c r="S437" s="891"/>
      <c r="T437" s="891"/>
      <c r="U437" s="891"/>
      <c r="V437" s="891"/>
      <c r="W437" s="891"/>
      <c r="X437" s="891"/>
      <c r="Y437" s="891"/>
      <c r="Z437" s="891"/>
      <c r="AA437" s="891"/>
      <c r="AB437" s="891"/>
      <c r="AC437" s="891"/>
      <c r="AD437" s="891"/>
      <c r="AE437" s="891"/>
      <c r="AF437" s="891"/>
      <c r="AG437" s="891"/>
      <c r="AH437" s="891"/>
    </row>
    <row r="438" spans="1:34" ht="15.75" customHeight="1">
      <c r="A438" s="891"/>
      <c r="B438" s="891"/>
      <c r="C438" s="891"/>
      <c r="D438" s="891"/>
      <c r="E438" s="891"/>
      <c r="F438" s="891"/>
      <c r="G438" s="891"/>
      <c r="H438" s="891"/>
      <c r="I438" s="891"/>
      <c r="J438" s="891"/>
      <c r="K438" s="891"/>
      <c r="L438" s="891"/>
      <c r="M438" s="891"/>
      <c r="N438" s="891"/>
      <c r="O438" s="891"/>
      <c r="P438" s="891"/>
      <c r="Q438" s="891"/>
      <c r="R438" s="891"/>
      <c r="S438" s="891"/>
      <c r="T438" s="891"/>
      <c r="U438" s="891"/>
      <c r="V438" s="891"/>
      <c r="W438" s="891"/>
      <c r="X438" s="891"/>
      <c r="Y438" s="891"/>
      <c r="Z438" s="891"/>
      <c r="AA438" s="891"/>
      <c r="AB438" s="891"/>
      <c r="AC438" s="891"/>
      <c r="AD438" s="891"/>
      <c r="AE438" s="891"/>
      <c r="AF438" s="891"/>
      <c r="AG438" s="891"/>
      <c r="AH438" s="891"/>
    </row>
    <row r="439" spans="1:34" ht="15.75" customHeight="1">
      <c r="A439" s="891"/>
      <c r="B439" s="891"/>
      <c r="C439" s="891"/>
      <c r="D439" s="891"/>
      <c r="E439" s="891"/>
      <c r="F439" s="891"/>
      <c r="G439" s="891"/>
      <c r="H439" s="891"/>
      <c r="I439" s="891"/>
      <c r="J439" s="891"/>
      <c r="K439" s="891"/>
      <c r="L439" s="891"/>
      <c r="M439" s="891"/>
      <c r="N439" s="891"/>
      <c r="O439" s="891"/>
      <c r="P439" s="891"/>
      <c r="Q439" s="891"/>
      <c r="R439" s="891"/>
      <c r="S439" s="891"/>
      <c r="T439" s="891"/>
      <c r="U439" s="891"/>
      <c r="V439" s="891"/>
      <c r="W439" s="891"/>
      <c r="X439" s="891"/>
      <c r="Y439" s="891"/>
      <c r="Z439" s="891"/>
      <c r="AA439" s="891"/>
      <c r="AB439" s="891"/>
      <c r="AC439" s="891"/>
      <c r="AD439" s="891"/>
      <c r="AE439" s="891"/>
      <c r="AF439" s="891"/>
      <c r="AG439" s="891"/>
      <c r="AH439" s="891"/>
    </row>
    <row r="440" spans="1:34" ht="15.75" customHeight="1">
      <c r="A440" s="891"/>
      <c r="B440" s="891"/>
      <c r="C440" s="891"/>
      <c r="D440" s="891"/>
      <c r="E440" s="891"/>
      <c r="F440" s="891"/>
      <c r="G440" s="891"/>
      <c r="H440" s="891"/>
      <c r="I440" s="891"/>
      <c r="J440" s="891"/>
      <c r="K440" s="891"/>
      <c r="L440" s="891"/>
      <c r="M440" s="891"/>
      <c r="N440" s="891"/>
      <c r="O440" s="891"/>
      <c r="P440" s="891"/>
      <c r="Q440" s="891"/>
      <c r="R440" s="891"/>
      <c r="S440" s="891"/>
      <c r="T440" s="891"/>
      <c r="U440" s="891"/>
      <c r="V440" s="891"/>
      <c r="W440" s="891"/>
      <c r="X440" s="891"/>
      <c r="Y440" s="891"/>
      <c r="Z440" s="891"/>
      <c r="AA440" s="891"/>
      <c r="AB440" s="891"/>
      <c r="AC440" s="891"/>
      <c r="AD440" s="891"/>
      <c r="AE440" s="891"/>
      <c r="AF440" s="891"/>
      <c r="AG440" s="891"/>
      <c r="AH440" s="891"/>
    </row>
    <row r="441" spans="1:34" ht="15.75" customHeight="1">
      <c r="A441" s="891"/>
      <c r="B441" s="891"/>
      <c r="C441" s="891"/>
      <c r="D441" s="891"/>
      <c r="E441" s="891"/>
      <c r="F441" s="891"/>
      <c r="G441" s="891"/>
      <c r="H441" s="891"/>
      <c r="I441" s="891"/>
      <c r="J441" s="891"/>
      <c r="K441" s="891"/>
      <c r="L441" s="891"/>
      <c r="M441" s="891"/>
      <c r="N441" s="891"/>
      <c r="O441" s="891"/>
      <c r="P441" s="891"/>
      <c r="Q441" s="891"/>
      <c r="R441" s="891"/>
      <c r="S441" s="891"/>
      <c r="T441" s="891"/>
      <c r="U441" s="891"/>
      <c r="V441" s="891"/>
      <c r="W441" s="891"/>
      <c r="X441" s="891"/>
      <c r="Y441" s="891"/>
      <c r="Z441" s="891"/>
      <c r="AA441" s="891"/>
      <c r="AB441" s="891"/>
      <c r="AC441" s="891"/>
      <c r="AD441" s="891"/>
      <c r="AE441" s="891"/>
      <c r="AF441" s="891"/>
      <c r="AG441" s="891"/>
      <c r="AH441" s="891"/>
    </row>
    <row r="442" spans="1:34" ht="15.75" customHeight="1">
      <c r="A442" s="891"/>
      <c r="B442" s="891"/>
      <c r="C442" s="891"/>
      <c r="D442" s="891"/>
      <c r="E442" s="891"/>
      <c r="F442" s="891"/>
      <c r="G442" s="891"/>
      <c r="H442" s="891"/>
      <c r="I442" s="891"/>
      <c r="J442" s="891"/>
      <c r="K442" s="891"/>
      <c r="L442" s="891"/>
      <c r="M442" s="891"/>
      <c r="N442" s="891"/>
      <c r="O442" s="891"/>
      <c r="P442" s="891"/>
      <c r="Q442" s="891"/>
      <c r="R442" s="891"/>
      <c r="S442" s="891"/>
      <c r="T442" s="891"/>
      <c r="U442" s="891"/>
      <c r="V442" s="891"/>
      <c r="W442" s="891"/>
      <c r="X442" s="891"/>
      <c r="Y442" s="891"/>
      <c r="Z442" s="891"/>
      <c r="AA442" s="891"/>
      <c r="AB442" s="891"/>
      <c r="AC442" s="891"/>
      <c r="AD442" s="891"/>
      <c r="AE442" s="891"/>
      <c r="AF442" s="891"/>
      <c r="AG442" s="891"/>
      <c r="AH442" s="891"/>
    </row>
    <row r="443" spans="1:34" ht="15.75" customHeight="1">
      <c r="A443" s="891"/>
      <c r="B443" s="891"/>
      <c r="C443" s="891"/>
      <c r="D443" s="891"/>
      <c r="E443" s="891"/>
      <c r="F443" s="891"/>
      <c r="G443" s="891"/>
      <c r="H443" s="891"/>
      <c r="I443" s="891"/>
      <c r="J443" s="891"/>
      <c r="K443" s="891"/>
      <c r="L443" s="891"/>
      <c r="M443" s="891"/>
      <c r="N443" s="891"/>
      <c r="O443" s="891"/>
      <c r="P443" s="891"/>
      <c r="Q443" s="891"/>
      <c r="R443" s="891"/>
      <c r="S443" s="891"/>
      <c r="T443" s="891"/>
      <c r="U443" s="891"/>
      <c r="V443" s="891"/>
      <c r="W443" s="891"/>
      <c r="X443" s="891"/>
      <c r="Y443" s="891"/>
      <c r="Z443" s="891"/>
      <c r="AA443" s="891"/>
      <c r="AB443" s="891"/>
      <c r="AC443" s="891"/>
      <c r="AD443" s="891"/>
      <c r="AE443" s="891"/>
      <c r="AF443" s="891"/>
      <c r="AG443" s="891"/>
      <c r="AH443" s="891"/>
    </row>
    <row r="444" spans="1:34" ht="15.75" customHeight="1">
      <c r="A444" s="891"/>
      <c r="B444" s="891"/>
      <c r="C444" s="891"/>
      <c r="D444" s="891"/>
      <c r="E444" s="891"/>
      <c r="F444" s="891"/>
      <c r="G444" s="891"/>
      <c r="H444" s="891"/>
      <c r="I444" s="891"/>
      <c r="J444" s="891"/>
      <c r="K444" s="891"/>
      <c r="L444" s="891"/>
      <c r="M444" s="891"/>
      <c r="N444" s="891"/>
      <c r="O444" s="891"/>
      <c r="P444" s="891"/>
      <c r="Q444" s="891"/>
      <c r="R444" s="891"/>
      <c r="S444" s="891"/>
      <c r="T444" s="891"/>
      <c r="U444" s="891"/>
      <c r="V444" s="891"/>
      <c r="W444" s="891"/>
      <c r="X444" s="891"/>
      <c r="Y444" s="891"/>
      <c r="Z444" s="891"/>
      <c r="AA444" s="891"/>
      <c r="AB444" s="891"/>
      <c r="AC444" s="891"/>
      <c r="AD444" s="891"/>
      <c r="AE444" s="891"/>
      <c r="AF444" s="891"/>
      <c r="AG444" s="891"/>
      <c r="AH444" s="891"/>
    </row>
    <row r="445" spans="1:34" ht="15.75" customHeight="1">
      <c r="A445" s="891"/>
      <c r="B445" s="891"/>
      <c r="C445" s="891"/>
      <c r="D445" s="891"/>
      <c r="E445" s="891"/>
      <c r="F445" s="891"/>
      <c r="G445" s="891"/>
      <c r="H445" s="891"/>
      <c r="I445" s="891"/>
      <c r="J445" s="891"/>
      <c r="K445" s="891"/>
      <c r="L445" s="891"/>
      <c r="M445" s="891"/>
      <c r="N445" s="891"/>
      <c r="O445" s="891"/>
      <c r="P445" s="891"/>
      <c r="Q445" s="891"/>
      <c r="R445" s="891"/>
      <c r="S445" s="891"/>
      <c r="T445" s="891"/>
      <c r="U445" s="891"/>
      <c r="V445" s="891"/>
      <c r="W445" s="891"/>
      <c r="X445" s="891"/>
      <c r="Y445" s="891"/>
      <c r="Z445" s="891"/>
      <c r="AA445" s="891"/>
      <c r="AB445" s="891"/>
      <c r="AC445" s="891"/>
      <c r="AD445" s="891"/>
      <c r="AE445" s="891"/>
      <c r="AF445" s="891"/>
      <c r="AG445" s="891"/>
      <c r="AH445" s="891"/>
    </row>
    <row r="446" spans="1:34" ht="15.75" customHeight="1">
      <c r="A446" s="891"/>
      <c r="B446" s="891"/>
      <c r="C446" s="891"/>
      <c r="D446" s="891"/>
      <c r="E446" s="891"/>
      <c r="F446" s="891"/>
      <c r="G446" s="891"/>
      <c r="H446" s="891"/>
      <c r="I446" s="891"/>
      <c r="J446" s="891"/>
      <c r="K446" s="891"/>
      <c r="L446" s="891"/>
      <c r="M446" s="891"/>
      <c r="N446" s="891"/>
      <c r="O446" s="891"/>
      <c r="P446" s="891"/>
      <c r="Q446" s="891"/>
      <c r="R446" s="891"/>
      <c r="S446" s="891"/>
      <c r="T446" s="891"/>
      <c r="U446" s="891"/>
      <c r="V446" s="891"/>
      <c r="W446" s="891"/>
      <c r="X446" s="891"/>
      <c r="Y446" s="891"/>
      <c r="Z446" s="891"/>
      <c r="AA446" s="891"/>
      <c r="AB446" s="891"/>
      <c r="AC446" s="891"/>
      <c r="AD446" s="891"/>
      <c r="AE446" s="891"/>
      <c r="AF446" s="891"/>
      <c r="AG446" s="891"/>
      <c r="AH446" s="891"/>
    </row>
    <row r="447" spans="1:34" ht="15.75" customHeight="1">
      <c r="A447" s="891"/>
      <c r="B447" s="891"/>
      <c r="C447" s="891"/>
      <c r="D447" s="891"/>
      <c r="E447" s="891"/>
      <c r="F447" s="891"/>
      <c r="G447" s="891"/>
      <c r="H447" s="891"/>
      <c r="I447" s="891"/>
      <c r="J447" s="891"/>
      <c r="K447" s="891"/>
      <c r="L447" s="891"/>
      <c r="M447" s="891"/>
      <c r="N447" s="891"/>
      <c r="O447" s="891"/>
      <c r="P447" s="891"/>
      <c r="Q447" s="891"/>
      <c r="R447" s="891"/>
      <c r="S447" s="891"/>
      <c r="T447" s="891"/>
      <c r="U447" s="891"/>
      <c r="V447" s="891"/>
      <c r="W447" s="891"/>
      <c r="X447" s="891"/>
      <c r="Y447" s="891"/>
      <c r="Z447" s="891"/>
      <c r="AA447" s="891"/>
      <c r="AB447" s="891"/>
      <c r="AC447" s="891"/>
      <c r="AD447" s="891"/>
      <c r="AE447" s="891"/>
      <c r="AF447" s="891"/>
      <c r="AG447" s="891"/>
      <c r="AH447" s="891"/>
    </row>
    <row r="448" spans="1:34" ht="15.75" customHeight="1">
      <c r="A448" s="891"/>
      <c r="B448" s="891"/>
      <c r="C448" s="891"/>
      <c r="D448" s="891"/>
      <c r="E448" s="891"/>
      <c r="F448" s="891"/>
      <c r="G448" s="891"/>
      <c r="H448" s="891"/>
      <c r="I448" s="891"/>
      <c r="J448" s="891"/>
      <c r="K448" s="891"/>
      <c r="L448" s="891"/>
      <c r="M448" s="891"/>
      <c r="N448" s="891"/>
      <c r="O448" s="891"/>
      <c r="P448" s="891"/>
      <c r="Q448" s="891"/>
      <c r="R448" s="891"/>
      <c r="S448" s="891"/>
      <c r="T448" s="891"/>
      <c r="U448" s="891"/>
      <c r="V448" s="891"/>
      <c r="W448" s="891"/>
      <c r="X448" s="891"/>
      <c r="Y448" s="891"/>
      <c r="Z448" s="891"/>
      <c r="AA448" s="891"/>
      <c r="AB448" s="891"/>
      <c r="AC448" s="891"/>
      <c r="AD448" s="891"/>
      <c r="AE448" s="891"/>
      <c r="AF448" s="891"/>
      <c r="AG448" s="891"/>
      <c r="AH448" s="891"/>
    </row>
    <row r="449" spans="1:34" ht="15.75" customHeight="1">
      <c r="A449" s="891"/>
      <c r="B449" s="891"/>
      <c r="C449" s="891"/>
      <c r="D449" s="891"/>
      <c r="E449" s="891"/>
      <c r="F449" s="891"/>
      <c r="G449" s="891"/>
      <c r="H449" s="891"/>
      <c r="I449" s="891"/>
      <c r="J449" s="891"/>
      <c r="K449" s="891"/>
      <c r="L449" s="891"/>
      <c r="M449" s="891"/>
      <c r="N449" s="891"/>
      <c r="O449" s="891"/>
      <c r="P449" s="891"/>
      <c r="Q449" s="891"/>
      <c r="R449" s="891"/>
      <c r="S449" s="891"/>
      <c r="T449" s="891"/>
      <c r="U449" s="891"/>
      <c r="V449" s="891"/>
      <c r="W449" s="891"/>
      <c r="X449" s="891"/>
      <c r="Y449" s="891"/>
      <c r="Z449" s="891"/>
      <c r="AA449" s="891"/>
      <c r="AB449" s="891"/>
      <c r="AC449" s="891"/>
      <c r="AD449" s="891"/>
      <c r="AE449" s="891"/>
      <c r="AF449" s="891"/>
      <c r="AG449" s="891"/>
      <c r="AH449" s="891"/>
    </row>
    <row r="450" spans="1:34" ht="15.75" customHeight="1">
      <c r="A450" s="891"/>
      <c r="B450" s="891"/>
      <c r="C450" s="891"/>
      <c r="D450" s="891"/>
      <c r="E450" s="891"/>
      <c r="F450" s="891"/>
      <c r="G450" s="891"/>
      <c r="H450" s="891"/>
      <c r="I450" s="891"/>
      <c r="J450" s="891"/>
      <c r="K450" s="891"/>
      <c r="L450" s="891"/>
      <c r="M450" s="891"/>
      <c r="N450" s="891"/>
      <c r="O450" s="891"/>
      <c r="P450" s="891"/>
      <c r="Q450" s="891"/>
      <c r="R450" s="891"/>
      <c r="S450" s="891"/>
      <c r="T450" s="891"/>
      <c r="U450" s="891"/>
      <c r="V450" s="891"/>
      <c r="W450" s="891"/>
      <c r="X450" s="891"/>
      <c r="Y450" s="891"/>
      <c r="Z450" s="891"/>
      <c r="AA450" s="891"/>
      <c r="AB450" s="891"/>
      <c r="AC450" s="891"/>
      <c r="AD450" s="891"/>
      <c r="AE450" s="891"/>
      <c r="AF450" s="891"/>
      <c r="AG450" s="891"/>
      <c r="AH450" s="891"/>
    </row>
    <row r="451" spans="1:34" ht="15.75" customHeight="1">
      <c r="A451" s="891"/>
      <c r="B451" s="891"/>
      <c r="C451" s="891"/>
      <c r="D451" s="891"/>
      <c r="E451" s="891"/>
      <c r="F451" s="891"/>
      <c r="G451" s="891"/>
      <c r="H451" s="891"/>
      <c r="I451" s="891"/>
      <c r="J451" s="891"/>
      <c r="K451" s="891"/>
      <c r="L451" s="891"/>
      <c r="M451" s="891"/>
      <c r="N451" s="891"/>
      <c r="O451" s="891"/>
      <c r="P451" s="891"/>
      <c r="Q451" s="891"/>
      <c r="R451" s="891"/>
      <c r="S451" s="891"/>
      <c r="T451" s="891"/>
      <c r="U451" s="891"/>
      <c r="V451" s="891"/>
      <c r="W451" s="891"/>
      <c r="X451" s="891"/>
      <c r="Y451" s="891"/>
      <c r="Z451" s="891"/>
      <c r="AA451" s="891"/>
      <c r="AB451" s="891"/>
      <c r="AC451" s="891"/>
      <c r="AD451" s="891"/>
      <c r="AE451" s="891"/>
      <c r="AF451" s="891"/>
      <c r="AG451" s="891"/>
      <c r="AH451" s="891"/>
    </row>
    <row r="452" spans="1:34" ht="15.75" customHeight="1">
      <c r="A452" s="891"/>
      <c r="B452" s="891"/>
      <c r="C452" s="891"/>
      <c r="D452" s="891"/>
      <c r="E452" s="891"/>
      <c r="F452" s="891"/>
      <c r="G452" s="891"/>
      <c r="H452" s="891"/>
      <c r="I452" s="891"/>
      <c r="J452" s="891"/>
      <c r="K452" s="891"/>
      <c r="L452" s="891"/>
      <c r="M452" s="891"/>
      <c r="N452" s="891"/>
      <c r="O452" s="891"/>
      <c r="P452" s="891"/>
      <c r="Q452" s="891"/>
      <c r="R452" s="891"/>
      <c r="S452" s="891"/>
      <c r="T452" s="891"/>
      <c r="U452" s="891"/>
      <c r="V452" s="891"/>
      <c r="W452" s="891"/>
      <c r="X452" s="891"/>
      <c r="Y452" s="891"/>
      <c r="Z452" s="891"/>
      <c r="AA452" s="891"/>
      <c r="AB452" s="891"/>
      <c r="AC452" s="891"/>
      <c r="AD452" s="891"/>
      <c r="AE452" s="891"/>
      <c r="AF452" s="891"/>
      <c r="AG452" s="891"/>
      <c r="AH452" s="891"/>
    </row>
    <row r="453" spans="1:34" ht="15.75" customHeight="1">
      <c r="A453" s="891"/>
      <c r="B453" s="891"/>
      <c r="C453" s="891"/>
      <c r="D453" s="891"/>
      <c r="E453" s="891"/>
      <c r="F453" s="891"/>
      <c r="G453" s="891"/>
      <c r="H453" s="891"/>
      <c r="I453" s="891"/>
      <c r="J453" s="891"/>
      <c r="K453" s="891"/>
      <c r="L453" s="891"/>
      <c r="M453" s="891"/>
      <c r="N453" s="891"/>
      <c r="O453" s="891"/>
      <c r="P453" s="891"/>
      <c r="Q453" s="891"/>
      <c r="R453" s="891"/>
      <c r="S453" s="891"/>
      <c r="T453" s="891"/>
      <c r="U453" s="891"/>
      <c r="V453" s="891"/>
      <c r="W453" s="891"/>
      <c r="X453" s="891"/>
      <c r="Y453" s="891"/>
      <c r="Z453" s="891"/>
      <c r="AA453" s="891"/>
      <c r="AB453" s="891"/>
      <c r="AC453" s="891"/>
      <c r="AD453" s="891"/>
      <c r="AE453" s="891"/>
      <c r="AF453" s="891"/>
      <c r="AG453" s="891"/>
      <c r="AH453" s="891"/>
    </row>
    <row r="454" spans="1:34" ht="15.75" customHeight="1">
      <c r="A454" s="891"/>
      <c r="B454" s="891"/>
      <c r="C454" s="891"/>
      <c r="D454" s="891"/>
      <c r="E454" s="891"/>
      <c r="F454" s="891"/>
      <c r="G454" s="891"/>
      <c r="H454" s="891"/>
      <c r="I454" s="891"/>
      <c r="J454" s="891"/>
      <c r="K454" s="891"/>
      <c r="L454" s="891"/>
      <c r="M454" s="891"/>
      <c r="N454" s="891"/>
      <c r="O454" s="891"/>
      <c r="P454" s="891"/>
      <c r="Q454" s="891"/>
      <c r="R454" s="891"/>
      <c r="S454" s="891"/>
      <c r="T454" s="891"/>
      <c r="U454" s="891"/>
      <c r="V454" s="891"/>
      <c r="W454" s="891"/>
      <c r="X454" s="891"/>
      <c r="Y454" s="891"/>
      <c r="Z454" s="891"/>
      <c r="AA454" s="891"/>
      <c r="AB454" s="891"/>
      <c r="AC454" s="891"/>
      <c r="AD454" s="891"/>
      <c r="AE454" s="891"/>
      <c r="AF454" s="891"/>
      <c r="AG454" s="891"/>
      <c r="AH454" s="891"/>
    </row>
    <row r="455" spans="1:34" ht="15.75" customHeight="1">
      <c r="A455" s="891"/>
      <c r="B455" s="891"/>
      <c r="C455" s="891"/>
      <c r="D455" s="891"/>
      <c r="E455" s="891"/>
      <c r="F455" s="891"/>
      <c r="G455" s="891"/>
      <c r="H455" s="891"/>
      <c r="I455" s="891"/>
      <c r="J455" s="891"/>
      <c r="K455" s="891"/>
      <c r="L455" s="891"/>
      <c r="M455" s="891"/>
      <c r="N455" s="891"/>
      <c r="O455" s="891"/>
      <c r="P455" s="891"/>
      <c r="Q455" s="891"/>
      <c r="R455" s="891"/>
      <c r="S455" s="891"/>
      <c r="T455" s="891"/>
      <c r="U455" s="891"/>
      <c r="V455" s="891"/>
      <c r="W455" s="891"/>
      <c r="X455" s="891"/>
      <c r="Y455" s="891"/>
      <c r="Z455" s="891"/>
      <c r="AA455" s="891"/>
      <c r="AB455" s="891"/>
      <c r="AC455" s="891"/>
      <c r="AD455" s="891"/>
      <c r="AE455" s="891"/>
      <c r="AF455" s="891"/>
      <c r="AG455" s="891"/>
      <c r="AH455" s="891"/>
    </row>
    <row r="456" spans="1:34" ht="15.75" customHeight="1">
      <c r="A456" s="891"/>
      <c r="B456" s="891"/>
      <c r="C456" s="891"/>
      <c r="D456" s="891"/>
      <c r="E456" s="891"/>
      <c r="F456" s="891"/>
      <c r="G456" s="891"/>
      <c r="H456" s="891"/>
      <c r="I456" s="891"/>
      <c r="J456" s="891"/>
      <c r="K456" s="891"/>
      <c r="L456" s="891"/>
      <c r="M456" s="891"/>
      <c r="N456" s="891"/>
      <c r="O456" s="891"/>
      <c r="P456" s="891"/>
      <c r="Q456" s="891"/>
      <c r="R456" s="891"/>
      <c r="S456" s="891"/>
      <c r="T456" s="891"/>
      <c r="U456" s="891"/>
      <c r="V456" s="891"/>
      <c r="W456" s="891"/>
      <c r="X456" s="891"/>
      <c r="Y456" s="891"/>
      <c r="Z456" s="891"/>
      <c r="AA456" s="891"/>
      <c r="AB456" s="891"/>
      <c r="AC456" s="891"/>
      <c r="AD456" s="891"/>
      <c r="AE456" s="891"/>
      <c r="AF456" s="891"/>
      <c r="AG456" s="891"/>
      <c r="AH456" s="891"/>
    </row>
    <row r="457" spans="1:34" ht="15.75" customHeight="1">
      <c r="A457" s="891"/>
      <c r="B457" s="891"/>
      <c r="C457" s="891"/>
      <c r="D457" s="891"/>
      <c r="E457" s="891"/>
      <c r="F457" s="891"/>
      <c r="G457" s="891"/>
      <c r="H457" s="891"/>
      <c r="I457" s="891"/>
      <c r="J457" s="891"/>
      <c r="K457" s="891"/>
      <c r="L457" s="891"/>
      <c r="M457" s="891"/>
      <c r="N457" s="891"/>
      <c r="O457" s="891"/>
      <c r="P457" s="891"/>
      <c r="Q457" s="891"/>
      <c r="R457" s="891"/>
      <c r="S457" s="891"/>
      <c r="T457" s="891"/>
      <c r="U457" s="891"/>
      <c r="V457" s="891"/>
      <c r="W457" s="891"/>
      <c r="X457" s="891"/>
      <c r="Y457" s="891"/>
      <c r="Z457" s="891"/>
      <c r="AA457" s="891"/>
      <c r="AB457" s="891"/>
      <c r="AC457" s="891"/>
      <c r="AD457" s="891"/>
      <c r="AE457" s="891"/>
      <c r="AF457" s="891"/>
      <c r="AG457" s="891"/>
      <c r="AH457" s="891"/>
    </row>
    <row r="458" spans="1:34" ht="15.75" customHeight="1">
      <c r="A458" s="891"/>
      <c r="B458" s="891"/>
      <c r="C458" s="891"/>
      <c r="D458" s="891"/>
      <c r="E458" s="891"/>
      <c r="F458" s="891"/>
      <c r="G458" s="891"/>
      <c r="H458" s="891"/>
      <c r="I458" s="891"/>
      <c r="J458" s="891"/>
      <c r="K458" s="891"/>
      <c r="L458" s="891"/>
      <c r="M458" s="891"/>
      <c r="N458" s="891"/>
      <c r="O458" s="891"/>
      <c r="P458" s="891"/>
      <c r="Q458" s="891"/>
      <c r="R458" s="891"/>
      <c r="S458" s="891"/>
      <c r="T458" s="891"/>
      <c r="U458" s="891"/>
      <c r="V458" s="891"/>
      <c r="W458" s="891"/>
      <c r="X458" s="891"/>
      <c r="Y458" s="891"/>
      <c r="Z458" s="891"/>
      <c r="AA458" s="891"/>
      <c r="AB458" s="891"/>
      <c r="AC458" s="891"/>
      <c r="AD458" s="891"/>
      <c r="AE458" s="891"/>
      <c r="AF458" s="891"/>
      <c r="AG458" s="891"/>
      <c r="AH458" s="891"/>
    </row>
    <row r="459" spans="1:34" ht="15.75" customHeight="1">
      <c r="A459" s="891"/>
      <c r="B459" s="891"/>
      <c r="C459" s="891"/>
      <c r="D459" s="891"/>
      <c r="E459" s="891"/>
      <c r="F459" s="891"/>
      <c r="G459" s="891"/>
      <c r="H459" s="891"/>
      <c r="I459" s="891"/>
      <c r="J459" s="891"/>
      <c r="K459" s="891"/>
      <c r="L459" s="891"/>
      <c r="M459" s="891"/>
      <c r="N459" s="891"/>
      <c r="O459" s="891"/>
      <c r="P459" s="891"/>
      <c r="Q459" s="891"/>
      <c r="R459" s="891"/>
      <c r="S459" s="891"/>
      <c r="T459" s="891"/>
      <c r="U459" s="891"/>
      <c r="V459" s="891"/>
      <c r="W459" s="891"/>
      <c r="X459" s="891"/>
      <c r="Y459" s="891"/>
      <c r="Z459" s="891"/>
      <c r="AA459" s="891"/>
      <c r="AB459" s="891"/>
      <c r="AC459" s="891"/>
      <c r="AD459" s="891"/>
      <c r="AE459" s="891"/>
      <c r="AF459" s="891"/>
      <c r="AG459" s="891"/>
      <c r="AH459" s="891"/>
    </row>
    <row r="460" spans="1:34" ht="15.75" customHeight="1">
      <c r="A460" s="891"/>
      <c r="B460" s="891"/>
      <c r="C460" s="891"/>
      <c r="D460" s="891"/>
      <c r="E460" s="891"/>
      <c r="F460" s="891"/>
      <c r="G460" s="891"/>
      <c r="H460" s="891"/>
      <c r="I460" s="891"/>
      <c r="J460" s="891"/>
      <c r="K460" s="891"/>
      <c r="L460" s="891"/>
      <c r="M460" s="891"/>
      <c r="N460" s="891"/>
      <c r="O460" s="891"/>
      <c r="P460" s="891"/>
      <c r="Q460" s="891"/>
      <c r="R460" s="891"/>
      <c r="S460" s="891"/>
      <c r="T460" s="891"/>
      <c r="U460" s="891"/>
      <c r="V460" s="891"/>
      <c r="W460" s="891"/>
      <c r="X460" s="891"/>
      <c r="Y460" s="891"/>
      <c r="Z460" s="891"/>
      <c r="AA460" s="891"/>
      <c r="AB460" s="891"/>
      <c r="AC460" s="891"/>
      <c r="AD460" s="891"/>
      <c r="AE460" s="891"/>
      <c r="AF460" s="891"/>
      <c r="AG460" s="891"/>
      <c r="AH460" s="891"/>
    </row>
    <row r="461" spans="1:34" ht="15.75" customHeight="1">
      <c r="A461" s="891"/>
      <c r="B461" s="891"/>
      <c r="C461" s="891"/>
      <c r="D461" s="891"/>
      <c r="E461" s="891"/>
      <c r="F461" s="891"/>
      <c r="G461" s="891"/>
      <c r="H461" s="891"/>
      <c r="I461" s="891"/>
      <c r="J461" s="891"/>
      <c r="K461" s="891"/>
      <c r="L461" s="891"/>
      <c r="M461" s="891"/>
      <c r="N461" s="891"/>
      <c r="O461" s="891"/>
      <c r="P461" s="891"/>
      <c r="Q461" s="891"/>
      <c r="R461" s="891"/>
      <c r="S461" s="891"/>
      <c r="T461" s="891"/>
      <c r="U461" s="891"/>
      <c r="V461" s="891"/>
      <c r="W461" s="891"/>
      <c r="X461" s="891"/>
      <c r="Y461" s="891"/>
      <c r="Z461" s="891"/>
      <c r="AA461" s="891"/>
      <c r="AB461" s="891"/>
      <c r="AC461" s="891"/>
      <c r="AD461" s="891"/>
      <c r="AE461" s="891"/>
      <c r="AF461" s="891"/>
      <c r="AG461" s="891"/>
      <c r="AH461" s="891"/>
    </row>
    <row r="462" spans="1:34" ht="15.7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c r="W462" s="891"/>
      <c r="X462" s="891"/>
      <c r="Y462" s="891"/>
      <c r="Z462" s="891"/>
      <c r="AA462" s="891"/>
      <c r="AB462" s="891"/>
      <c r="AC462" s="891"/>
      <c r="AD462" s="891"/>
      <c r="AE462" s="891"/>
      <c r="AF462" s="891"/>
      <c r="AG462" s="891"/>
      <c r="AH462" s="891"/>
    </row>
    <row r="463" spans="1:34" ht="15.75" customHeight="1">
      <c r="A463" s="891"/>
      <c r="B463" s="891"/>
      <c r="C463" s="891"/>
      <c r="D463" s="891"/>
      <c r="E463" s="891"/>
      <c r="F463" s="891"/>
      <c r="G463" s="891"/>
      <c r="H463" s="891"/>
      <c r="I463" s="891"/>
      <c r="J463" s="891"/>
      <c r="K463" s="891"/>
      <c r="L463" s="891"/>
      <c r="M463" s="891"/>
      <c r="N463" s="891"/>
      <c r="O463" s="891"/>
      <c r="P463" s="891"/>
      <c r="Q463" s="891"/>
      <c r="R463" s="891"/>
      <c r="S463" s="891"/>
      <c r="T463" s="891"/>
      <c r="U463" s="891"/>
      <c r="V463" s="891"/>
      <c r="W463" s="891"/>
      <c r="X463" s="891"/>
      <c r="Y463" s="891"/>
      <c r="Z463" s="891"/>
      <c r="AA463" s="891"/>
      <c r="AB463" s="891"/>
      <c r="AC463" s="891"/>
      <c r="AD463" s="891"/>
      <c r="AE463" s="891"/>
      <c r="AF463" s="891"/>
      <c r="AG463" s="891"/>
      <c r="AH463" s="891"/>
    </row>
    <row r="464" spans="1:34" ht="15.75" customHeight="1">
      <c r="A464" s="891"/>
      <c r="B464" s="891"/>
      <c r="C464" s="891"/>
      <c r="D464" s="891"/>
      <c r="E464" s="891"/>
      <c r="F464" s="891"/>
      <c r="G464" s="891"/>
      <c r="H464" s="891"/>
      <c r="I464" s="891"/>
      <c r="J464" s="891"/>
      <c r="K464" s="891"/>
      <c r="L464" s="891"/>
      <c r="M464" s="891"/>
      <c r="N464" s="891"/>
      <c r="O464" s="891"/>
      <c r="P464" s="891"/>
      <c r="Q464" s="891"/>
      <c r="R464" s="891"/>
      <c r="S464" s="891"/>
      <c r="T464" s="891"/>
      <c r="U464" s="891"/>
      <c r="V464" s="891"/>
      <c r="W464" s="891"/>
      <c r="X464" s="891"/>
      <c r="Y464" s="891"/>
      <c r="Z464" s="891"/>
      <c r="AA464" s="891"/>
      <c r="AB464" s="891"/>
      <c r="AC464" s="891"/>
      <c r="AD464" s="891"/>
      <c r="AE464" s="891"/>
      <c r="AF464" s="891"/>
      <c r="AG464" s="891"/>
      <c r="AH464" s="891"/>
    </row>
    <row r="465" spans="1:34" ht="15.75" customHeight="1">
      <c r="A465" s="891"/>
      <c r="B465" s="891"/>
      <c r="C465" s="891"/>
      <c r="D465" s="891"/>
      <c r="E465" s="891"/>
      <c r="F465" s="891"/>
      <c r="G465" s="891"/>
      <c r="H465" s="891"/>
      <c r="I465" s="891"/>
      <c r="J465" s="891"/>
      <c r="K465" s="891"/>
      <c r="L465" s="891"/>
      <c r="M465" s="891"/>
      <c r="N465" s="891"/>
      <c r="O465" s="891"/>
      <c r="P465" s="891"/>
      <c r="Q465" s="891"/>
      <c r="R465" s="891"/>
      <c r="S465" s="891"/>
      <c r="T465" s="891"/>
      <c r="U465" s="891"/>
      <c r="V465" s="891"/>
      <c r="W465" s="891"/>
      <c r="X465" s="891"/>
      <c r="Y465" s="891"/>
      <c r="Z465" s="891"/>
      <c r="AA465" s="891"/>
      <c r="AB465" s="891"/>
      <c r="AC465" s="891"/>
      <c r="AD465" s="891"/>
      <c r="AE465" s="891"/>
      <c r="AF465" s="891"/>
      <c r="AG465" s="891"/>
      <c r="AH465" s="891"/>
    </row>
    <row r="466" spans="1:34" ht="15.75" customHeight="1">
      <c r="A466" s="891"/>
      <c r="B466" s="891"/>
      <c r="C466" s="891"/>
      <c r="D466" s="891"/>
      <c r="E466" s="891"/>
      <c r="F466" s="891"/>
      <c r="G466" s="891"/>
      <c r="H466" s="891"/>
      <c r="I466" s="891"/>
      <c r="J466" s="891"/>
      <c r="K466" s="891"/>
      <c r="L466" s="891"/>
      <c r="M466" s="891"/>
      <c r="N466" s="891"/>
      <c r="O466" s="891"/>
      <c r="P466" s="891"/>
      <c r="Q466" s="891"/>
      <c r="R466" s="891"/>
      <c r="S466" s="891"/>
      <c r="T466" s="891"/>
      <c r="U466" s="891"/>
      <c r="V466" s="891"/>
      <c r="W466" s="891"/>
      <c r="X466" s="891"/>
      <c r="Y466" s="891"/>
      <c r="Z466" s="891"/>
      <c r="AA466" s="891"/>
      <c r="AB466" s="891"/>
      <c r="AC466" s="891"/>
      <c r="AD466" s="891"/>
      <c r="AE466" s="891"/>
      <c r="AF466" s="891"/>
      <c r="AG466" s="891"/>
      <c r="AH466" s="891"/>
    </row>
    <row r="467" spans="1:34" ht="15.75" customHeight="1">
      <c r="A467" s="891"/>
      <c r="B467" s="891"/>
      <c r="C467" s="891"/>
      <c r="D467" s="891"/>
      <c r="E467" s="891"/>
      <c r="F467" s="891"/>
      <c r="G467" s="891"/>
      <c r="H467" s="891"/>
      <c r="I467" s="891"/>
      <c r="J467" s="891"/>
      <c r="K467" s="891"/>
      <c r="L467" s="891"/>
      <c r="M467" s="891"/>
      <c r="N467" s="891"/>
      <c r="O467" s="891"/>
      <c r="P467" s="891"/>
      <c r="Q467" s="891"/>
      <c r="R467" s="891"/>
      <c r="S467" s="891"/>
      <c r="T467" s="891"/>
      <c r="U467" s="891"/>
      <c r="V467" s="891"/>
      <c r="W467" s="891"/>
      <c r="X467" s="891"/>
      <c r="Y467" s="891"/>
      <c r="Z467" s="891"/>
      <c r="AA467" s="891"/>
      <c r="AB467" s="891"/>
      <c r="AC467" s="891"/>
      <c r="AD467" s="891"/>
      <c r="AE467" s="891"/>
      <c r="AF467" s="891"/>
      <c r="AG467" s="891"/>
      <c r="AH467" s="891"/>
    </row>
    <row r="468" spans="1:34" ht="15.75" customHeight="1">
      <c r="A468" s="891"/>
      <c r="B468" s="891"/>
      <c r="C468" s="891"/>
      <c r="D468" s="891"/>
      <c r="E468" s="891"/>
      <c r="F468" s="891"/>
      <c r="G468" s="891"/>
      <c r="H468" s="891"/>
      <c r="I468" s="891"/>
      <c r="J468" s="891"/>
      <c r="K468" s="891"/>
      <c r="L468" s="891"/>
      <c r="M468" s="891"/>
      <c r="N468" s="891"/>
      <c r="O468" s="891"/>
      <c r="P468" s="891"/>
      <c r="Q468" s="891"/>
      <c r="R468" s="891"/>
      <c r="S468" s="891"/>
      <c r="T468" s="891"/>
      <c r="U468" s="891"/>
      <c r="V468" s="891"/>
      <c r="W468" s="891"/>
      <c r="X468" s="891"/>
      <c r="Y468" s="891"/>
      <c r="Z468" s="891"/>
      <c r="AA468" s="891"/>
      <c r="AB468" s="891"/>
      <c r="AC468" s="891"/>
      <c r="AD468" s="891"/>
      <c r="AE468" s="891"/>
      <c r="AF468" s="891"/>
      <c r="AG468" s="891"/>
      <c r="AH468" s="891"/>
    </row>
    <row r="469" spans="1:34" ht="15.75" customHeight="1">
      <c r="A469" s="891"/>
      <c r="B469" s="891"/>
      <c r="C469" s="891"/>
      <c r="D469" s="891"/>
      <c r="E469" s="891"/>
      <c r="F469" s="891"/>
      <c r="G469" s="891"/>
      <c r="H469" s="891"/>
      <c r="I469" s="891"/>
      <c r="J469" s="891"/>
      <c r="K469" s="891"/>
      <c r="L469" s="891"/>
      <c r="M469" s="891"/>
      <c r="N469" s="891"/>
      <c r="O469" s="891"/>
      <c r="P469" s="891"/>
      <c r="Q469" s="891"/>
      <c r="R469" s="891"/>
      <c r="S469" s="891"/>
      <c r="T469" s="891"/>
      <c r="U469" s="891"/>
      <c r="V469" s="891"/>
      <c r="W469" s="891"/>
      <c r="X469" s="891"/>
      <c r="Y469" s="891"/>
      <c r="Z469" s="891"/>
      <c r="AA469" s="891"/>
      <c r="AB469" s="891"/>
      <c r="AC469" s="891"/>
      <c r="AD469" s="891"/>
      <c r="AE469" s="891"/>
      <c r="AF469" s="891"/>
      <c r="AG469" s="891"/>
      <c r="AH469" s="891"/>
    </row>
    <row r="470" spans="1:34" ht="15.75" customHeight="1">
      <c r="A470" s="891"/>
      <c r="B470" s="891"/>
      <c r="C470" s="891"/>
      <c r="D470" s="891"/>
      <c r="E470" s="891"/>
      <c r="F470" s="891"/>
      <c r="G470" s="891"/>
      <c r="H470" s="891"/>
      <c r="I470" s="891"/>
      <c r="J470" s="891"/>
      <c r="K470" s="891"/>
      <c r="L470" s="891"/>
      <c r="M470" s="891"/>
      <c r="N470" s="891"/>
      <c r="O470" s="891"/>
      <c r="P470" s="891"/>
      <c r="Q470" s="891"/>
      <c r="R470" s="891"/>
      <c r="S470" s="891"/>
      <c r="T470" s="891"/>
      <c r="U470" s="891"/>
      <c r="V470" s="891"/>
      <c r="W470" s="891"/>
      <c r="X470" s="891"/>
      <c r="Y470" s="891"/>
      <c r="Z470" s="891"/>
      <c r="AA470" s="891"/>
      <c r="AB470" s="891"/>
      <c r="AC470" s="891"/>
      <c r="AD470" s="891"/>
      <c r="AE470" s="891"/>
      <c r="AF470" s="891"/>
      <c r="AG470" s="891"/>
      <c r="AH470" s="891"/>
    </row>
    <row r="471" spans="1:34" ht="15.75" customHeight="1">
      <c r="A471" s="891"/>
      <c r="B471" s="891"/>
      <c r="C471" s="891"/>
      <c r="D471" s="891"/>
      <c r="E471" s="891"/>
      <c r="F471" s="891"/>
      <c r="G471" s="891"/>
      <c r="H471" s="891"/>
      <c r="I471" s="891"/>
      <c r="J471" s="891"/>
      <c r="K471" s="891"/>
      <c r="L471" s="891"/>
      <c r="M471" s="891"/>
      <c r="N471" s="891"/>
      <c r="O471" s="891"/>
      <c r="P471" s="891"/>
      <c r="Q471" s="891"/>
      <c r="R471" s="891"/>
      <c r="S471" s="891"/>
      <c r="T471" s="891"/>
      <c r="U471" s="891"/>
      <c r="V471" s="891"/>
      <c r="W471" s="891"/>
      <c r="X471" s="891"/>
      <c r="Y471" s="891"/>
      <c r="Z471" s="891"/>
      <c r="AA471" s="891"/>
      <c r="AB471" s="891"/>
      <c r="AC471" s="891"/>
      <c r="AD471" s="891"/>
      <c r="AE471" s="891"/>
      <c r="AF471" s="891"/>
      <c r="AG471" s="891"/>
      <c r="AH471" s="891"/>
    </row>
    <row r="472" spans="1:34" ht="15.75" customHeight="1">
      <c r="A472" s="891"/>
      <c r="B472" s="891"/>
      <c r="C472" s="891"/>
      <c r="D472" s="891"/>
      <c r="E472" s="891"/>
      <c r="F472" s="891"/>
      <c r="G472" s="891"/>
      <c r="H472" s="891"/>
      <c r="I472" s="891"/>
      <c r="J472" s="891"/>
      <c r="K472" s="891"/>
      <c r="L472" s="891"/>
      <c r="M472" s="891"/>
      <c r="N472" s="891"/>
      <c r="O472" s="891"/>
      <c r="P472" s="891"/>
      <c r="Q472" s="891"/>
      <c r="R472" s="891"/>
      <c r="S472" s="891"/>
      <c r="T472" s="891"/>
      <c r="U472" s="891"/>
      <c r="V472" s="891"/>
      <c r="W472" s="891"/>
      <c r="X472" s="891"/>
      <c r="Y472" s="891"/>
      <c r="Z472" s="891"/>
      <c r="AA472" s="891"/>
      <c r="AB472" s="891"/>
      <c r="AC472" s="891"/>
      <c r="AD472" s="891"/>
      <c r="AE472" s="891"/>
      <c r="AF472" s="891"/>
      <c r="AG472" s="891"/>
      <c r="AH472" s="891"/>
    </row>
    <row r="473" spans="1:34" ht="15.75" customHeight="1">
      <c r="A473" s="891"/>
      <c r="B473" s="891"/>
      <c r="C473" s="891"/>
      <c r="D473" s="891"/>
      <c r="E473" s="891"/>
      <c r="F473" s="891"/>
      <c r="G473" s="891"/>
      <c r="H473" s="891"/>
      <c r="I473" s="891"/>
      <c r="J473" s="891"/>
      <c r="K473" s="891"/>
      <c r="L473" s="891"/>
      <c r="M473" s="891"/>
      <c r="N473" s="891"/>
      <c r="O473" s="891"/>
      <c r="P473" s="891"/>
      <c r="Q473" s="891"/>
      <c r="R473" s="891"/>
      <c r="S473" s="891"/>
      <c r="T473" s="891"/>
      <c r="U473" s="891"/>
      <c r="V473" s="891"/>
      <c r="W473" s="891"/>
      <c r="X473" s="891"/>
      <c r="Y473" s="891"/>
      <c r="Z473" s="891"/>
      <c r="AA473" s="891"/>
      <c r="AB473" s="891"/>
      <c r="AC473" s="891"/>
      <c r="AD473" s="891"/>
      <c r="AE473" s="891"/>
      <c r="AF473" s="891"/>
      <c r="AG473" s="891"/>
      <c r="AH473" s="891"/>
    </row>
    <row r="474" spans="1:34" ht="15.75" customHeight="1">
      <c r="A474" s="891"/>
      <c r="B474" s="891"/>
      <c r="C474" s="891"/>
      <c r="D474" s="891"/>
      <c r="E474" s="891"/>
      <c r="F474" s="891"/>
      <c r="G474" s="891"/>
      <c r="H474" s="891"/>
      <c r="I474" s="891"/>
      <c r="J474" s="891"/>
      <c r="K474" s="891"/>
      <c r="L474" s="891"/>
      <c r="M474" s="891"/>
      <c r="N474" s="891"/>
      <c r="O474" s="891"/>
      <c r="P474" s="891"/>
      <c r="Q474" s="891"/>
      <c r="R474" s="891"/>
      <c r="S474" s="891"/>
      <c r="T474" s="891"/>
      <c r="U474" s="891"/>
      <c r="V474" s="891"/>
      <c r="W474" s="891"/>
      <c r="X474" s="891"/>
      <c r="Y474" s="891"/>
      <c r="Z474" s="891"/>
      <c r="AA474" s="891"/>
      <c r="AB474" s="891"/>
      <c r="AC474" s="891"/>
      <c r="AD474" s="891"/>
      <c r="AE474" s="891"/>
      <c r="AF474" s="891"/>
      <c r="AG474" s="891"/>
      <c r="AH474" s="891"/>
    </row>
    <row r="475" spans="1:34" ht="15.75" customHeight="1">
      <c r="A475" s="891"/>
      <c r="B475" s="891"/>
      <c r="C475" s="891"/>
      <c r="D475" s="891"/>
      <c r="E475" s="891"/>
      <c r="F475" s="891"/>
      <c r="G475" s="891"/>
      <c r="H475" s="891"/>
      <c r="I475" s="891"/>
      <c r="J475" s="891"/>
      <c r="K475" s="891"/>
      <c r="L475" s="891"/>
      <c r="M475" s="891"/>
      <c r="N475" s="891"/>
      <c r="O475" s="891"/>
      <c r="P475" s="891"/>
      <c r="Q475" s="891"/>
      <c r="R475" s="891"/>
      <c r="S475" s="891"/>
      <c r="T475" s="891"/>
      <c r="U475" s="891"/>
      <c r="V475" s="891"/>
      <c r="W475" s="891"/>
      <c r="X475" s="891"/>
      <c r="Y475" s="891"/>
      <c r="Z475" s="891"/>
      <c r="AA475" s="891"/>
      <c r="AB475" s="891"/>
      <c r="AC475" s="891"/>
      <c r="AD475" s="891"/>
      <c r="AE475" s="891"/>
      <c r="AF475" s="891"/>
      <c r="AG475" s="891"/>
      <c r="AH475" s="891"/>
    </row>
    <row r="476" spans="1:34" ht="15.75" customHeight="1">
      <c r="A476" s="891"/>
      <c r="B476" s="891"/>
      <c r="C476" s="891"/>
      <c r="D476" s="891"/>
      <c r="E476" s="891"/>
      <c r="F476" s="891"/>
      <c r="G476" s="891"/>
      <c r="H476" s="891"/>
      <c r="I476" s="891"/>
      <c r="J476" s="891"/>
      <c r="K476" s="891"/>
      <c r="L476" s="891"/>
      <c r="M476" s="891"/>
      <c r="N476" s="891"/>
      <c r="O476" s="891"/>
      <c r="P476" s="891"/>
      <c r="Q476" s="891"/>
      <c r="R476" s="891"/>
      <c r="S476" s="891"/>
      <c r="T476" s="891"/>
      <c r="U476" s="891"/>
      <c r="V476" s="891"/>
      <c r="W476" s="891"/>
      <c r="X476" s="891"/>
      <c r="Y476" s="891"/>
      <c r="Z476" s="891"/>
      <c r="AA476" s="891"/>
      <c r="AB476" s="891"/>
      <c r="AC476" s="891"/>
      <c r="AD476" s="891"/>
      <c r="AE476" s="891"/>
      <c r="AF476" s="891"/>
      <c r="AG476" s="891"/>
      <c r="AH476" s="891"/>
    </row>
    <row r="477" spans="1:34" ht="15.75" customHeight="1">
      <c r="A477" s="891"/>
      <c r="B477" s="891"/>
      <c r="C477" s="891"/>
      <c r="D477" s="891"/>
      <c r="E477" s="891"/>
      <c r="F477" s="891"/>
      <c r="G477" s="891"/>
      <c r="H477" s="891"/>
      <c r="I477" s="891"/>
      <c r="J477" s="891"/>
      <c r="K477" s="891"/>
      <c r="L477" s="891"/>
      <c r="M477" s="891"/>
      <c r="N477" s="891"/>
      <c r="O477" s="891"/>
      <c r="P477" s="891"/>
      <c r="Q477" s="891"/>
      <c r="R477" s="891"/>
      <c r="S477" s="891"/>
      <c r="T477" s="891"/>
      <c r="U477" s="891"/>
      <c r="V477" s="891"/>
      <c r="W477" s="891"/>
      <c r="X477" s="891"/>
      <c r="Y477" s="891"/>
      <c r="Z477" s="891"/>
      <c r="AA477" s="891"/>
      <c r="AB477" s="891"/>
      <c r="AC477" s="891"/>
      <c r="AD477" s="891"/>
      <c r="AE477" s="891"/>
      <c r="AF477" s="891"/>
      <c r="AG477" s="891"/>
      <c r="AH477" s="891"/>
    </row>
    <row r="478" spans="1:34" ht="15.75" customHeight="1">
      <c r="A478" s="891"/>
      <c r="B478" s="891"/>
      <c r="C478" s="891"/>
      <c r="D478" s="891"/>
      <c r="E478" s="891"/>
      <c r="F478" s="891"/>
      <c r="G478" s="891"/>
      <c r="H478" s="891"/>
      <c r="I478" s="891"/>
      <c r="J478" s="891"/>
      <c r="K478" s="891"/>
      <c r="L478" s="891"/>
      <c r="M478" s="891"/>
      <c r="N478" s="891"/>
      <c r="O478" s="891"/>
      <c r="P478" s="891"/>
      <c r="Q478" s="891"/>
      <c r="R478" s="891"/>
      <c r="S478" s="891"/>
      <c r="T478" s="891"/>
      <c r="U478" s="891"/>
      <c r="V478" s="891"/>
      <c r="W478" s="891"/>
      <c r="X478" s="891"/>
      <c r="Y478" s="891"/>
      <c r="Z478" s="891"/>
      <c r="AA478" s="891"/>
      <c r="AB478" s="891"/>
      <c r="AC478" s="891"/>
      <c r="AD478" s="891"/>
      <c r="AE478" s="891"/>
      <c r="AF478" s="891"/>
      <c r="AG478" s="891"/>
      <c r="AH478" s="891"/>
    </row>
    <row r="479" spans="1:34" ht="15.75" customHeight="1">
      <c r="A479" s="891"/>
      <c r="B479" s="891"/>
      <c r="C479" s="891"/>
      <c r="D479" s="891"/>
      <c r="E479" s="891"/>
      <c r="F479" s="891"/>
      <c r="G479" s="891"/>
      <c r="H479" s="891"/>
      <c r="I479" s="891"/>
      <c r="J479" s="891"/>
      <c r="K479" s="891"/>
      <c r="L479" s="891"/>
      <c r="M479" s="891"/>
      <c r="N479" s="891"/>
      <c r="O479" s="891"/>
      <c r="P479" s="891"/>
      <c r="Q479" s="891"/>
      <c r="R479" s="891"/>
      <c r="S479" s="891"/>
      <c r="T479" s="891"/>
      <c r="U479" s="891"/>
      <c r="V479" s="891"/>
      <c r="W479" s="891"/>
      <c r="X479" s="891"/>
      <c r="Y479" s="891"/>
      <c r="Z479" s="891"/>
      <c r="AA479" s="891"/>
      <c r="AB479" s="891"/>
      <c r="AC479" s="891"/>
      <c r="AD479" s="891"/>
      <c r="AE479" s="891"/>
      <c r="AF479" s="891"/>
      <c r="AG479" s="891"/>
      <c r="AH479" s="891"/>
    </row>
    <row r="480" spans="1:34" ht="15.75" customHeight="1">
      <c r="A480" s="891"/>
      <c r="B480" s="891"/>
      <c r="C480" s="891"/>
      <c r="D480" s="891"/>
      <c r="E480" s="891"/>
      <c r="F480" s="891"/>
      <c r="G480" s="891"/>
      <c r="H480" s="891"/>
      <c r="I480" s="891"/>
      <c r="J480" s="891"/>
      <c r="K480" s="891"/>
      <c r="L480" s="891"/>
      <c r="M480" s="891"/>
      <c r="N480" s="891"/>
      <c r="O480" s="891"/>
      <c r="P480" s="891"/>
      <c r="Q480" s="891"/>
      <c r="R480" s="891"/>
      <c r="S480" s="891"/>
      <c r="T480" s="891"/>
      <c r="U480" s="891"/>
      <c r="V480" s="891"/>
      <c r="W480" s="891"/>
      <c r="X480" s="891"/>
      <c r="Y480" s="891"/>
      <c r="Z480" s="891"/>
      <c r="AA480" s="891"/>
      <c r="AB480" s="891"/>
      <c r="AC480" s="891"/>
      <c r="AD480" s="891"/>
      <c r="AE480" s="891"/>
      <c r="AF480" s="891"/>
      <c r="AG480" s="891"/>
      <c r="AH480" s="891"/>
    </row>
    <row r="481" spans="1:34" ht="15.75" customHeight="1">
      <c r="A481" s="891"/>
      <c r="B481" s="891"/>
      <c r="C481" s="891"/>
      <c r="D481" s="891"/>
      <c r="E481" s="891"/>
      <c r="F481" s="891"/>
      <c r="G481" s="891"/>
      <c r="H481" s="891"/>
      <c r="I481" s="891"/>
      <c r="J481" s="891"/>
      <c r="K481" s="891"/>
      <c r="L481" s="891"/>
      <c r="M481" s="891"/>
      <c r="N481" s="891"/>
      <c r="O481" s="891"/>
      <c r="P481" s="891"/>
      <c r="Q481" s="891"/>
      <c r="R481" s="891"/>
      <c r="S481" s="891"/>
      <c r="T481" s="891"/>
      <c r="U481" s="891"/>
      <c r="V481" s="891"/>
      <c r="W481" s="891"/>
      <c r="X481" s="891"/>
      <c r="Y481" s="891"/>
      <c r="Z481" s="891"/>
      <c r="AA481" s="891"/>
      <c r="AB481" s="891"/>
      <c r="AC481" s="891"/>
      <c r="AD481" s="891"/>
      <c r="AE481" s="891"/>
      <c r="AF481" s="891"/>
      <c r="AG481" s="891"/>
      <c r="AH481" s="891"/>
    </row>
    <row r="482" spans="1:34" ht="15.75" customHeight="1">
      <c r="A482" s="891"/>
      <c r="B482" s="891"/>
      <c r="C482" s="891"/>
      <c r="D482" s="891"/>
      <c r="E482" s="891"/>
      <c r="F482" s="891"/>
      <c r="G482" s="891"/>
      <c r="H482" s="891"/>
      <c r="I482" s="891"/>
      <c r="J482" s="891"/>
      <c r="K482" s="891"/>
      <c r="L482" s="891"/>
      <c r="M482" s="891"/>
      <c r="N482" s="891"/>
      <c r="O482" s="891"/>
      <c r="P482" s="891"/>
      <c r="Q482" s="891"/>
      <c r="R482" s="891"/>
      <c r="S482" s="891"/>
      <c r="T482" s="891"/>
      <c r="U482" s="891"/>
      <c r="V482" s="891"/>
      <c r="W482" s="891"/>
      <c r="X482" s="891"/>
      <c r="Y482" s="891"/>
      <c r="Z482" s="891"/>
      <c r="AA482" s="891"/>
      <c r="AB482" s="891"/>
      <c r="AC482" s="891"/>
      <c r="AD482" s="891"/>
      <c r="AE482" s="891"/>
      <c r="AF482" s="891"/>
      <c r="AG482" s="891"/>
      <c r="AH482" s="891"/>
    </row>
    <row r="483" spans="1:34" ht="15.75" customHeight="1">
      <c r="A483" s="891"/>
      <c r="B483" s="891"/>
      <c r="C483" s="891"/>
      <c r="D483" s="891"/>
      <c r="E483" s="891"/>
      <c r="F483" s="891"/>
      <c r="G483" s="891"/>
      <c r="H483" s="891"/>
      <c r="I483" s="891"/>
      <c r="J483" s="891"/>
      <c r="K483" s="891"/>
      <c r="L483" s="891"/>
      <c r="M483" s="891"/>
      <c r="N483" s="891"/>
      <c r="O483" s="891"/>
      <c r="P483" s="891"/>
      <c r="Q483" s="891"/>
      <c r="R483" s="891"/>
      <c r="S483" s="891"/>
      <c r="T483" s="891"/>
      <c r="U483" s="891"/>
      <c r="V483" s="891"/>
      <c r="W483" s="891"/>
      <c r="X483" s="891"/>
      <c r="Y483" s="891"/>
      <c r="Z483" s="891"/>
      <c r="AA483" s="891"/>
      <c r="AB483" s="891"/>
      <c r="AC483" s="891"/>
      <c r="AD483" s="891"/>
      <c r="AE483" s="891"/>
      <c r="AF483" s="891"/>
      <c r="AG483" s="891"/>
      <c r="AH483" s="891"/>
    </row>
    <row r="484" spans="1:34" ht="15.75" customHeight="1">
      <c r="A484" s="891"/>
      <c r="B484" s="891"/>
      <c r="C484" s="891"/>
      <c r="D484" s="891"/>
      <c r="E484" s="891"/>
      <c r="F484" s="891"/>
      <c r="G484" s="891"/>
      <c r="H484" s="891"/>
      <c r="I484" s="891"/>
      <c r="J484" s="891"/>
      <c r="K484" s="891"/>
      <c r="L484" s="891"/>
      <c r="M484" s="891"/>
      <c r="N484" s="891"/>
      <c r="O484" s="891"/>
      <c r="P484" s="891"/>
      <c r="Q484" s="891"/>
      <c r="R484" s="891"/>
      <c r="S484" s="891"/>
      <c r="T484" s="891"/>
      <c r="U484" s="891"/>
      <c r="V484" s="891"/>
      <c r="W484" s="891"/>
      <c r="X484" s="891"/>
      <c r="Y484" s="891"/>
      <c r="Z484" s="891"/>
      <c r="AA484" s="891"/>
      <c r="AB484" s="891"/>
      <c r="AC484" s="891"/>
      <c r="AD484" s="891"/>
      <c r="AE484" s="891"/>
      <c r="AF484" s="891"/>
      <c r="AG484" s="891"/>
      <c r="AH484" s="891"/>
    </row>
    <row r="485" spans="1:34" ht="15.75" customHeight="1">
      <c r="A485" s="891"/>
      <c r="B485" s="891"/>
      <c r="C485" s="891"/>
      <c r="D485" s="891"/>
      <c r="E485" s="891"/>
      <c r="F485" s="891"/>
      <c r="G485" s="891"/>
      <c r="H485" s="891"/>
      <c r="I485" s="891"/>
      <c r="J485" s="891"/>
      <c r="K485" s="891"/>
      <c r="L485" s="891"/>
      <c r="M485" s="891"/>
      <c r="N485" s="891"/>
      <c r="O485" s="891"/>
      <c r="P485" s="891"/>
      <c r="Q485" s="891"/>
      <c r="R485" s="891"/>
      <c r="S485" s="891"/>
      <c r="T485" s="891"/>
      <c r="U485" s="891"/>
      <c r="V485" s="891"/>
      <c r="W485" s="891"/>
      <c r="X485" s="891"/>
      <c r="Y485" s="891"/>
      <c r="Z485" s="891"/>
      <c r="AA485" s="891"/>
      <c r="AB485" s="891"/>
      <c r="AC485" s="891"/>
      <c r="AD485" s="891"/>
      <c r="AE485" s="891"/>
      <c r="AF485" s="891"/>
      <c r="AG485" s="891"/>
      <c r="AH485" s="891"/>
    </row>
    <row r="486" spans="1:34" ht="15.75" customHeight="1">
      <c r="A486" s="891"/>
      <c r="B486" s="891"/>
      <c r="C486" s="891"/>
      <c r="D486" s="891"/>
      <c r="E486" s="891"/>
      <c r="F486" s="891"/>
      <c r="G486" s="891"/>
      <c r="H486" s="891"/>
      <c r="I486" s="891"/>
      <c r="J486" s="891"/>
      <c r="K486" s="891"/>
      <c r="L486" s="891"/>
      <c r="M486" s="891"/>
      <c r="N486" s="891"/>
      <c r="O486" s="891"/>
      <c r="P486" s="891"/>
      <c r="Q486" s="891"/>
      <c r="R486" s="891"/>
      <c r="S486" s="891"/>
      <c r="T486" s="891"/>
      <c r="U486" s="891"/>
      <c r="V486" s="891"/>
      <c r="W486" s="891"/>
      <c r="X486" s="891"/>
      <c r="Y486" s="891"/>
      <c r="Z486" s="891"/>
      <c r="AA486" s="891"/>
      <c r="AB486" s="891"/>
      <c r="AC486" s="891"/>
      <c r="AD486" s="891"/>
      <c r="AE486" s="891"/>
      <c r="AF486" s="891"/>
      <c r="AG486" s="891"/>
      <c r="AH486" s="891"/>
    </row>
    <row r="487" spans="1:34" ht="15.75" customHeight="1">
      <c r="A487" s="891"/>
      <c r="B487" s="891"/>
      <c r="C487" s="891"/>
      <c r="D487" s="891"/>
      <c r="E487" s="891"/>
      <c r="F487" s="891"/>
      <c r="G487" s="891"/>
      <c r="H487" s="891"/>
      <c r="I487" s="891"/>
      <c r="J487" s="891"/>
      <c r="K487" s="891"/>
      <c r="L487" s="891"/>
      <c r="M487" s="891"/>
      <c r="N487" s="891"/>
      <c r="O487" s="891"/>
      <c r="P487" s="891"/>
      <c r="Q487" s="891"/>
      <c r="R487" s="891"/>
      <c r="S487" s="891"/>
      <c r="T487" s="891"/>
      <c r="U487" s="891"/>
      <c r="V487" s="891"/>
      <c r="W487" s="891"/>
      <c r="X487" s="891"/>
      <c r="Y487" s="891"/>
      <c r="Z487" s="891"/>
      <c r="AA487" s="891"/>
      <c r="AB487" s="891"/>
      <c r="AC487" s="891"/>
      <c r="AD487" s="891"/>
      <c r="AE487" s="891"/>
      <c r="AF487" s="891"/>
      <c r="AG487" s="891"/>
      <c r="AH487" s="891"/>
    </row>
    <row r="488" spans="1:34" ht="15.75" customHeight="1">
      <c r="A488" s="891"/>
      <c r="B488" s="891"/>
      <c r="C488" s="891"/>
      <c r="D488" s="891"/>
      <c r="E488" s="891"/>
      <c r="F488" s="891"/>
      <c r="G488" s="891"/>
      <c r="H488" s="891"/>
      <c r="I488" s="891"/>
      <c r="J488" s="891"/>
      <c r="K488" s="891"/>
      <c r="L488" s="891"/>
      <c r="M488" s="891"/>
      <c r="N488" s="891"/>
      <c r="O488" s="891"/>
      <c r="P488" s="891"/>
      <c r="Q488" s="891"/>
      <c r="R488" s="891"/>
      <c r="S488" s="891"/>
      <c r="T488" s="891"/>
      <c r="U488" s="891"/>
      <c r="V488" s="891"/>
      <c r="W488" s="891"/>
      <c r="X488" s="891"/>
      <c r="Y488" s="891"/>
      <c r="Z488" s="891"/>
      <c r="AA488" s="891"/>
      <c r="AB488" s="891"/>
      <c r="AC488" s="891"/>
      <c r="AD488" s="891"/>
      <c r="AE488" s="891"/>
      <c r="AF488" s="891"/>
      <c r="AG488" s="891"/>
      <c r="AH488" s="891"/>
    </row>
    <row r="489" spans="1:34" ht="15.75" customHeight="1">
      <c r="A489" s="891"/>
      <c r="B489" s="891"/>
      <c r="C489" s="891"/>
      <c r="D489" s="891"/>
      <c r="E489" s="891"/>
      <c r="F489" s="891"/>
      <c r="G489" s="891"/>
      <c r="H489" s="891"/>
      <c r="I489" s="891"/>
      <c r="J489" s="891"/>
      <c r="K489" s="891"/>
      <c r="L489" s="891"/>
      <c r="M489" s="891"/>
      <c r="N489" s="891"/>
      <c r="O489" s="891"/>
      <c r="P489" s="891"/>
      <c r="Q489" s="891"/>
      <c r="R489" s="891"/>
      <c r="S489" s="891"/>
      <c r="T489" s="891"/>
      <c r="U489" s="891"/>
      <c r="V489" s="891"/>
      <c r="W489" s="891"/>
      <c r="X489" s="891"/>
      <c r="Y489" s="891"/>
      <c r="Z489" s="891"/>
      <c r="AA489" s="891"/>
      <c r="AB489" s="891"/>
      <c r="AC489" s="891"/>
      <c r="AD489" s="891"/>
      <c r="AE489" s="891"/>
      <c r="AF489" s="891"/>
      <c r="AG489" s="891"/>
      <c r="AH489" s="891"/>
    </row>
    <row r="490" spans="1:34" ht="15.75" customHeight="1">
      <c r="A490" s="891"/>
      <c r="B490" s="891"/>
      <c r="C490" s="891"/>
      <c r="D490" s="891"/>
      <c r="E490" s="891"/>
      <c r="F490" s="891"/>
      <c r="G490" s="891"/>
      <c r="H490" s="891"/>
      <c r="I490" s="891"/>
      <c r="J490" s="891"/>
      <c r="K490" s="891"/>
      <c r="L490" s="891"/>
      <c r="M490" s="891"/>
      <c r="N490" s="891"/>
      <c r="O490" s="891"/>
      <c r="P490" s="891"/>
      <c r="Q490" s="891"/>
      <c r="R490" s="891"/>
      <c r="S490" s="891"/>
      <c r="T490" s="891"/>
      <c r="U490" s="891"/>
      <c r="V490" s="891"/>
      <c r="W490" s="891"/>
      <c r="X490" s="891"/>
      <c r="Y490" s="891"/>
      <c r="Z490" s="891"/>
      <c r="AA490" s="891"/>
      <c r="AB490" s="891"/>
      <c r="AC490" s="891"/>
      <c r="AD490" s="891"/>
      <c r="AE490" s="891"/>
      <c r="AF490" s="891"/>
      <c r="AG490" s="891"/>
      <c r="AH490" s="891"/>
    </row>
    <row r="491" spans="1:34" ht="15.75" customHeight="1">
      <c r="A491" s="891"/>
      <c r="B491" s="891"/>
      <c r="C491" s="891"/>
      <c r="D491" s="891"/>
      <c r="E491" s="891"/>
      <c r="F491" s="891"/>
      <c r="G491" s="891"/>
      <c r="H491" s="891"/>
      <c r="I491" s="891"/>
      <c r="J491" s="891"/>
      <c r="K491" s="891"/>
      <c r="L491" s="891"/>
      <c r="M491" s="891"/>
      <c r="N491" s="891"/>
      <c r="O491" s="891"/>
      <c r="P491" s="891"/>
      <c r="Q491" s="891"/>
      <c r="R491" s="891"/>
      <c r="S491" s="891"/>
      <c r="T491" s="891"/>
      <c r="U491" s="891"/>
      <c r="V491" s="891"/>
      <c r="W491" s="891"/>
      <c r="X491" s="891"/>
      <c r="Y491" s="891"/>
      <c r="Z491" s="891"/>
      <c r="AA491" s="891"/>
      <c r="AB491" s="891"/>
      <c r="AC491" s="891"/>
      <c r="AD491" s="891"/>
      <c r="AE491" s="891"/>
      <c r="AF491" s="891"/>
      <c r="AG491" s="891"/>
      <c r="AH491" s="891"/>
    </row>
    <row r="492" spans="1:34" ht="15.75" customHeight="1">
      <c r="A492" s="891"/>
      <c r="B492" s="891"/>
      <c r="C492" s="891"/>
      <c r="D492" s="891"/>
      <c r="E492" s="891"/>
      <c r="F492" s="891"/>
      <c r="G492" s="891"/>
      <c r="H492" s="891"/>
      <c r="I492" s="891"/>
      <c r="J492" s="891"/>
      <c r="K492" s="891"/>
      <c r="L492" s="891"/>
      <c r="M492" s="891"/>
      <c r="N492" s="891"/>
      <c r="O492" s="891"/>
      <c r="P492" s="891"/>
      <c r="Q492" s="891"/>
      <c r="R492" s="891"/>
      <c r="S492" s="891"/>
      <c r="T492" s="891"/>
      <c r="U492" s="891"/>
      <c r="V492" s="891"/>
      <c r="W492" s="891"/>
      <c r="X492" s="891"/>
      <c r="Y492" s="891"/>
      <c r="Z492" s="891"/>
      <c r="AA492" s="891"/>
      <c r="AB492" s="891"/>
      <c r="AC492" s="891"/>
      <c r="AD492" s="891"/>
      <c r="AE492" s="891"/>
      <c r="AF492" s="891"/>
      <c r="AG492" s="891"/>
      <c r="AH492" s="891"/>
    </row>
    <row r="493" spans="1:34" ht="15.75" customHeight="1">
      <c r="A493" s="891"/>
      <c r="B493" s="891"/>
      <c r="C493" s="891"/>
      <c r="D493" s="891"/>
      <c r="E493" s="891"/>
      <c r="F493" s="891"/>
      <c r="G493" s="891"/>
      <c r="H493" s="891"/>
      <c r="I493" s="891"/>
      <c r="J493" s="891"/>
      <c r="K493" s="891"/>
      <c r="L493" s="891"/>
      <c r="M493" s="891"/>
      <c r="N493" s="891"/>
      <c r="O493" s="891"/>
      <c r="P493" s="891"/>
      <c r="Q493" s="891"/>
      <c r="R493" s="891"/>
      <c r="S493" s="891"/>
      <c r="T493" s="891"/>
      <c r="U493" s="891"/>
      <c r="V493" s="891"/>
      <c r="W493" s="891"/>
      <c r="X493" s="891"/>
      <c r="Y493" s="891"/>
      <c r="Z493" s="891"/>
      <c r="AA493" s="891"/>
      <c r="AB493" s="891"/>
      <c r="AC493" s="891"/>
      <c r="AD493" s="891"/>
      <c r="AE493" s="891"/>
      <c r="AF493" s="891"/>
      <c r="AG493" s="891"/>
      <c r="AH493" s="891"/>
    </row>
    <row r="494" spans="1:34" ht="15.75" customHeight="1">
      <c r="A494" s="891"/>
      <c r="B494" s="891"/>
      <c r="C494" s="891"/>
      <c r="D494" s="891"/>
      <c r="E494" s="891"/>
      <c r="F494" s="891"/>
      <c r="G494" s="891"/>
      <c r="H494" s="891"/>
      <c r="I494" s="891"/>
      <c r="J494" s="891"/>
      <c r="K494" s="891"/>
      <c r="L494" s="891"/>
      <c r="M494" s="891"/>
      <c r="N494" s="891"/>
      <c r="O494" s="891"/>
      <c r="P494" s="891"/>
      <c r="Q494" s="891"/>
      <c r="R494" s="891"/>
      <c r="S494" s="891"/>
      <c r="T494" s="891"/>
      <c r="U494" s="891"/>
      <c r="V494" s="891"/>
      <c r="W494" s="891"/>
      <c r="X494" s="891"/>
      <c r="Y494" s="891"/>
      <c r="Z494" s="891"/>
      <c r="AA494" s="891"/>
      <c r="AB494" s="891"/>
      <c r="AC494" s="891"/>
      <c r="AD494" s="891"/>
      <c r="AE494" s="891"/>
      <c r="AF494" s="891"/>
      <c r="AG494" s="891"/>
      <c r="AH494" s="891"/>
    </row>
    <row r="495" spans="1:34" ht="15.75" customHeight="1">
      <c r="A495" s="891"/>
      <c r="B495" s="891"/>
      <c r="C495" s="891"/>
      <c r="D495" s="891"/>
      <c r="E495" s="891"/>
      <c r="F495" s="891"/>
      <c r="G495" s="891"/>
      <c r="H495" s="891"/>
      <c r="I495" s="891"/>
      <c r="J495" s="891"/>
      <c r="K495" s="891"/>
      <c r="L495" s="891"/>
      <c r="M495" s="891"/>
      <c r="N495" s="891"/>
      <c r="O495" s="891"/>
      <c r="P495" s="891"/>
      <c r="Q495" s="891"/>
      <c r="R495" s="891"/>
      <c r="S495" s="891"/>
      <c r="T495" s="891"/>
      <c r="U495" s="891"/>
      <c r="V495" s="891"/>
      <c r="W495" s="891"/>
      <c r="X495" s="891"/>
      <c r="Y495" s="891"/>
      <c r="Z495" s="891"/>
      <c r="AA495" s="891"/>
      <c r="AB495" s="891"/>
      <c r="AC495" s="891"/>
      <c r="AD495" s="891"/>
      <c r="AE495" s="891"/>
      <c r="AF495" s="891"/>
      <c r="AG495" s="891"/>
      <c r="AH495" s="891"/>
    </row>
    <row r="496" spans="1:34" ht="15.75" customHeight="1">
      <c r="A496" s="891"/>
      <c r="B496" s="891"/>
      <c r="C496" s="891"/>
      <c r="D496" s="891"/>
      <c r="E496" s="891"/>
      <c r="F496" s="891"/>
      <c r="G496" s="891"/>
      <c r="H496" s="891"/>
      <c r="I496" s="891"/>
      <c r="J496" s="891"/>
      <c r="K496" s="891"/>
      <c r="L496" s="891"/>
      <c r="M496" s="891"/>
      <c r="N496" s="891"/>
      <c r="O496" s="891"/>
      <c r="P496" s="891"/>
      <c r="Q496" s="891"/>
      <c r="R496" s="891"/>
      <c r="S496" s="891"/>
      <c r="T496" s="891"/>
      <c r="U496" s="891"/>
      <c r="V496" s="891"/>
      <c r="W496" s="891"/>
      <c r="X496" s="891"/>
      <c r="Y496" s="891"/>
      <c r="Z496" s="891"/>
      <c r="AA496" s="891"/>
      <c r="AB496" s="891"/>
      <c r="AC496" s="891"/>
      <c r="AD496" s="891"/>
      <c r="AE496" s="891"/>
      <c r="AF496" s="891"/>
      <c r="AG496" s="891"/>
      <c r="AH496" s="891"/>
    </row>
    <row r="497" spans="1:34" ht="15.75" customHeight="1">
      <c r="A497" s="891"/>
      <c r="B497" s="891"/>
      <c r="C497" s="891"/>
      <c r="D497" s="891"/>
      <c r="E497" s="891"/>
      <c r="F497" s="891"/>
      <c r="G497" s="891"/>
      <c r="H497" s="891"/>
      <c r="I497" s="891"/>
      <c r="J497" s="891"/>
      <c r="K497" s="891"/>
      <c r="L497" s="891"/>
      <c r="M497" s="891"/>
      <c r="N497" s="891"/>
      <c r="O497" s="891"/>
      <c r="P497" s="891"/>
      <c r="Q497" s="891"/>
      <c r="R497" s="891"/>
      <c r="S497" s="891"/>
      <c r="T497" s="891"/>
      <c r="U497" s="891"/>
      <c r="V497" s="891"/>
      <c r="W497" s="891"/>
      <c r="X497" s="891"/>
      <c r="Y497" s="891"/>
      <c r="Z497" s="891"/>
      <c r="AA497" s="891"/>
      <c r="AB497" s="891"/>
      <c r="AC497" s="891"/>
      <c r="AD497" s="891"/>
      <c r="AE497" s="891"/>
      <c r="AF497" s="891"/>
      <c r="AG497" s="891"/>
      <c r="AH497" s="891"/>
    </row>
    <row r="498" spans="1:34" ht="15.75" customHeight="1">
      <c r="A498" s="891"/>
      <c r="B498" s="891"/>
      <c r="C498" s="891"/>
      <c r="D498" s="891"/>
      <c r="E498" s="891"/>
      <c r="F498" s="891"/>
      <c r="G498" s="891"/>
      <c r="H498" s="891"/>
      <c r="I498" s="891"/>
      <c r="J498" s="891"/>
      <c r="K498" s="891"/>
      <c r="L498" s="891"/>
      <c r="M498" s="891"/>
      <c r="N498" s="891"/>
      <c r="O498" s="891"/>
      <c r="P498" s="891"/>
      <c r="Q498" s="891"/>
      <c r="R498" s="891"/>
      <c r="S498" s="891"/>
      <c r="T498" s="891"/>
      <c r="U498" s="891"/>
      <c r="V498" s="891"/>
      <c r="W498" s="891"/>
      <c r="X498" s="891"/>
      <c r="Y498" s="891"/>
      <c r="Z498" s="891"/>
      <c r="AA498" s="891"/>
      <c r="AB498" s="891"/>
      <c r="AC498" s="891"/>
      <c r="AD498" s="891"/>
      <c r="AE498" s="891"/>
      <c r="AF498" s="891"/>
      <c r="AG498" s="891"/>
      <c r="AH498" s="891"/>
    </row>
    <row r="499" spans="1:34" ht="15.75" customHeight="1">
      <c r="A499" s="891"/>
      <c r="B499" s="891"/>
      <c r="C499" s="891"/>
      <c r="D499" s="891"/>
      <c r="E499" s="891"/>
      <c r="F499" s="891"/>
      <c r="G499" s="891"/>
      <c r="H499" s="891"/>
      <c r="I499" s="891"/>
      <c r="J499" s="891"/>
      <c r="K499" s="891"/>
      <c r="L499" s="891"/>
      <c r="M499" s="891"/>
      <c r="N499" s="891"/>
      <c r="O499" s="891"/>
      <c r="P499" s="891"/>
      <c r="Q499" s="891"/>
      <c r="R499" s="891"/>
      <c r="S499" s="891"/>
      <c r="T499" s="891"/>
      <c r="U499" s="891"/>
      <c r="V499" s="891"/>
      <c r="W499" s="891"/>
      <c r="X499" s="891"/>
      <c r="Y499" s="891"/>
      <c r="Z499" s="891"/>
      <c r="AA499" s="891"/>
      <c r="AB499" s="891"/>
      <c r="AC499" s="891"/>
      <c r="AD499" s="891"/>
      <c r="AE499" s="891"/>
      <c r="AF499" s="891"/>
      <c r="AG499" s="891"/>
      <c r="AH499" s="891"/>
    </row>
    <row r="500" spans="1:34" ht="15.75" customHeight="1">
      <c r="A500" s="891"/>
      <c r="B500" s="891"/>
      <c r="C500" s="891"/>
      <c r="D500" s="891"/>
      <c r="E500" s="891"/>
      <c r="F500" s="891"/>
      <c r="G500" s="891"/>
      <c r="H500" s="891"/>
      <c r="I500" s="891"/>
      <c r="J500" s="891"/>
      <c r="K500" s="891"/>
      <c r="L500" s="891"/>
      <c r="M500" s="891"/>
      <c r="N500" s="891"/>
      <c r="O500" s="891"/>
      <c r="P500" s="891"/>
      <c r="Q500" s="891"/>
      <c r="R500" s="891"/>
      <c r="S500" s="891"/>
      <c r="T500" s="891"/>
      <c r="U500" s="891"/>
      <c r="V500" s="891"/>
      <c r="W500" s="891"/>
      <c r="X500" s="891"/>
      <c r="Y500" s="891"/>
      <c r="Z500" s="891"/>
      <c r="AA500" s="891"/>
      <c r="AB500" s="891"/>
      <c r="AC500" s="891"/>
      <c r="AD500" s="891"/>
      <c r="AE500" s="891"/>
      <c r="AF500" s="891"/>
      <c r="AG500" s="891"/>
      <c r="AH500" s="891"/>
    </row>
    <row r="501" spans="1:34" ht="15.75" customHeight="1">
      <c r="A501" s="891"/>
      <c r="B501" s="891"/>
      <c r="C501" s="891"/>
      <c r="D501" s="891"/>
      <c r="E501" s="891"/>
      <c r="F501" s="891"/>
      <c r="G501" s="891"/>
      <c r="H501" s="891"/>
      <c r="I501" s="891"/>
      <c r="J501" s="891"/>
      <c r="K501" s="891"/>
      <c r="L501" s="891"/>
      <c r="M501" s="891"/>
      <c r="N501" s="891"/>
      <c r="O501" s="891"/>
      <c r="P501" s="891"/>
      <c r="Q501" s="891"/>
      <c r="R501" s="891"/>
      <c r="S501" s="891"/>
      <c r="T501" s="891"/>
      <c r="U501" s="891"/>
      <c r="V501" s="891"/>
      <c r="W501" s="891"/>
      <c r="X501" s="891"/>
      <c r="Y501" s="891"/>
      <c r="Z501" s="891"/>
      <c r="AA501" s="891"/>
      <c r="AB501" s="891"/>
      <c r="AC501" s="891"/>
      <c r="AD501" s="891"/>
      <c r="AE501" s="891"/>
      <c r="AF501" s="891"/>
      <c r="AG501" s="891"/>
      <c r="AH501" s="891"/>
    </row>
    <row r="502" spans="1:34" ht="15.75" customHeight="1">
      <c r="A502" s="891"/>
      <c r="B502" s="891"/>
      <c r="C502" s="891"/>
      <c r="D502" s="891"/>
      <c r="E502" s="891"/>
      <c r="F502" s="891"/>
      <c r="G502" s="891"/>
      <c r="H502" s="891"/>
      <c r="I502" s="891"/>
      <c r="J502" s="891"/>
      <c r="K502" s="891"/>
      <c r="L502" s="891"/>
      <c r="M502" s="891"/>
      <c r="N502" s="891"/>
      <c r="O502" s="891"/>
      <c r="P502" s="891"/>
      <c r="Q502" s="891"/>
      <c r="R502" s="891"/>
      <c r="S502" s="891"/>
      <c r="T502" s="891"/>
      <c r="U502" s="891"/>
      <c r="V502" s="891"/>
      <c r="W502" s="891"/>
      <c r="X502" s="891"/>
      <c r="Y502" s="891"/>
      <c r="Z502" s="891"/>
      <c r="AA502" s="891"/>
      <c r="AB502" s="891"/>
      <c r="AC502" s="891"/>
      <c r="AD502" s="891"/>
      <c r="AE502" s="891"/>
      <c r="AF502" s="891"/>
      <c r="AG502" s="891"/>
      <c r="AH502" s="891"/>
    </row>
    <row r="503" spans="1:34" ht="15.75" customHeight="1">
      <c r="A503" s="891"/>
      <c r="B503" s="891"/>
      <c r="C503" s="891"/>
      <c r="D503" s="891"/>
      <c r="E503" s="891"/>
      <c r="F503" s="891"/>
      <c r="G503" s="891"/>
      <c r="H503" s="891"/>
      <c r="I503" s="891"/>
      <c r="J503" s="891"/>
      <c r="K503" s="891"/>
      <c r="L503" s="891"/>
      <c r="M503" s="891"/>
      <c r="N503" s="891"/>
      <c r="O503" s="891"/>
      <c r="P503" s="891"/>
      <c r="Q503" s="891"/>
      <c r="R503" s="891"/>
      <c r="S503" s="891"/>
      <c r="T503" s="891"/>
      <c r="U503" s="891"/>
      <c r="V503" s="891"/>
      <c r="W503" s="891"/>
      <c r="X503" s="891"/>
      <c r="Y503" s="891"/>
      <c r="Z503" s="891"/>
      <c r="AA503" s="891"/>
      <c r="AB503" s="891"/>
      <c r="AC503" s="891"/>
      <c r="AD503" s="891"/>
      <c r="AE503" s="891"/>
      <c r="AF503" s="891"/>
      <c r="AG503" s="891"/>
      <c r="AH503" s="891"/>
    </row>
    <row r="504" spans="1:34" ht="15.75" customHeight="1">
      <c r="A504" s="891"/>
      <c r="B504" s="891"/>
      <c r="C504" s="891"/>
      <c r="D504" s="891"/>
      <c r="E504" s="891"/>
      <c r="F504" s="891"/>
      <c r="G504" s="891"/>
      <c r="H504" s="891"/>
      <c r="I504" s="891"/>
      <c r="J504" s="891"/>
      <c r="K504" s="891"/>
      <c r="L504" s="891"/>
      <c r="M504" s="891"/>
      <c r="N504" s="891"/>
      <c r="O504" s="891"/>
      <c r="P504" s="891"/>
      <c r="Q504" s="891"/>
      <c r="R504" s="891"/>
      <c r="S504" s="891"/>
      <c r="T504" s="891"/>
      <c r="U504" s="891"/>
      <c r="V504" s="891"/>
      <c r="W504" s="891"/>
      <c r="X504" s="891"/>
      <c r="Y504" s="891"/>
      <c r="Z504" s="891"/>
      <c r="AA504" s="891"/>
      <c r="AB504" s="891"/>
      <c r="AC504" s="891"/>
      <c r="AD504" s="891"/>
      <c r="AE504" s="891"/>
      <c r="AF504" s="891"/>
      <c r="AG504" s="891"/>
      <c r="AH504" s="891"/>
    </row>
    <row r="505" spans="1:34" ht="15.75" customHeight="1">
      <c r="A505" s="891"/>
      <c r="B505" s="891"/>
      <c r="C505" s="891"/>
      <c r="D505" s="891"/>
      <c r="E505" s="891"/>
      <c r="F505" s="891"/>
      <c r="G505" s="891"/>
      <c r="H505" s="891"/>
      <c r="I505" s="891"/>
      <c r="J505" s="891"/>
      <c r="K505" s="891"/>
      <c r="L505" s="891"/>
      <c r="M505" s="891"/>
      <c r="N505" s="891"/>
      <c r="O505" s="891"/>
      <c r="P505" s="891"/>
      <c r="Q505" s="891"/>
      <c r="R505" s="891"/>
      <c r="S505" s="891"/>
      <c r="T505" s="891"/>
      <c r="U505" s="891"/>
      <c r="V505" s="891"/>
      <c r="W505" s="891"/>
      <c r="X505" s="891"/>
      <c r="Y505" s="891"/>
      <c r="Z505" s="891"/>
      <c r="AA505" s="891"/>
      <c r="AB505" s="891"/>
      <c r="AC505" s="891"/>
      <c r="AD505" s="891"/>
      <c r="AE505" s="891"/>
      <c r="AF505" s="891"/>
      <c r="AG505" s="891"/>
      <c r="AH505" s="891"/>
    </row>
    <row r="506" spans="1:34" ht="15.75" customHeight="1">
      <c r="A506" s="891"/>
      <c r="B506" s="891"/>
      <c r="C506" s="891"/>
      <c r="D506" s="891"/>
      <c r="E506" s="891"/>
      <c r="F506" s="891"/>
      <c r="G506" s="891"/>
      <c r="H506" s="891"/>
      <c r="I506" s="891"/>
      <c r="J506" s="891"/>
      <c r="K506" s="891"/>
      <c r="L506" s="891"/>
      <c r="M506" s="891"/>
      <c r="N506" s="891"/>
      <c r="O506" s="891"/>
      <c r="P506" s="891"/>
      <c r="Q506" s="891"/>
      <c r="R506" s="891"/>
      <c r="S506" s="891"/>
      <c r="T506" s="891"/>
      <c r="U506" s="891"/>
      <c r="V506" s="891"/>
      <c r="W506" s="891"/>
      <c r="X506" s="891"/>
      <c r="Y506" s="891"/>
      <c r="Z506" s="891"/>
      <c r="AA506" s="891"/>
      <c r="AB506" s="891"/>
      <c r="AC506" s="891"/>
      <c r="AD506" s="891"/>
      <c r="AE506" s="891"/>
      <c r="AF506" s="891"/>
      <c r="AG506" s="891"/>
      <c r="AH506" s="891"/>
    </row>
    <row r="507" spans="1:34" ht="15.75" customHeight="1">
      <c r="A507" s="891"/>
      <c r="B507" s="891"/>
      <c r="C507" s="891"/>
      <c r="D507" s="891"/>
      <c r="E507" s="891"/>
      <c r="F507" s="891"/>
      <c r="G507" s="891"/>
      <c r="H507" s="891"/>
      <c r="I507" s="891"/>
      <c r="J507" s="891"/>
      <c r="K507" s="891"/>
      <c r="L507" s="891"/>
      <c r="M507" s="891"/>
      <c r="N507" s="891"/>
      <c r="O507" s="891"/>
      <c r="P507" s="891"/>
      <c r="Q507" s="891"/>
      <c r="R507" s="891"/>
      <c r="S507" s="891"/>
      <c r="T507" s="891"/>
      <c r="U507" s="891"/>
      <c r="V507" s="891"/>
      <c r="W507" s="891"/>
      <c r="X507" s="891"/>
      <c r="Y507" s="891"/>
      <c r="Z507" s="891"/>
      <c r="AA507" s="891"/>
      <c r="AB507" s="891"/>
      <c r="AC507" s="891"/>
      <c r="AD507" s="891"/>
      <c r="AE507" s="891"/>
      <c r="AF507" s="891"/>
      <c r="AG507" s="891"/>
      <c r="AH507" s="891"/>
    </row>
    <row r="508" spans="1:34" ht="15.75" customHeight="1">
      <c r="A508" s="891"/>
      <c r="B508" s="891"/>
      <c r="C508" s="891"/>
      <c r="D508" s="891"/>
      <c r="E508" s="891"/>
      <c r="F508" s="891"/>
      <c r="G508" s="891"/>
      <c r="H508" s="891"/>
      <c r="I508" s="891"/>
      <c r="J508" s="891"/>
      <c r="K508" s="891"/>
      <c r="L508" s="891"/>
      <c r="M508" s="891"/>
      <c r="N508" s="891"/>
      <c r="O508" s="891"/>
      <c r="P508" s="891"/>
      <c r="Q508" s="891"/>
      <c r="R508" s="891"/>
      <c r="S508" s="891"/>
      <c r="T508" s="891"/>
      <c r="U508" s="891"/>
      <c r="V508" s="891"/>
      <c r="W508" s="891"/>
      <c r="X508" s="891"/>
      <c r="Y508" s="891"/>
      <c r="Z508" s="891"/>
      <c r="AA508" s="891"/>
      <c r="AB508" s="891"/>
      <c r="AC508" s="891"/>
      <c r="AD508" s="891"/>
      <c r="AE508" s="891"/>
      <c r="AF508" s="891"/>
      <c r="AG508" s="891"/>
      <c r="AH508" s="891"/>
    </row>
    <row r="509" spans="1:34" ht="15.75" customHeight="1">
      <c r="A509" s="891"/>
      <c r="B509" s="891"/>
      <c r="C509" s="891"/>
      <c r="D509" s="891"/>
      <c r="E509" s="891"/>
      <c r="F509" s="891"/>
      <c r="G509" s="891"/>
      <c r="H509" s="891"/>
      <c r="I509" s="891"/>
      <c r="J509" s="891"/>
      <c r="K509" s="891"/>
      <c r="L509" s="891"/>
      <c r="M509" s="891"/>
      <c r="N509" s="891"/>
      <c r="O509" s="891"/>
      <c r="P509" s="891"/>
      <c r="Q509" s="891"/>
      <c r="R509" s="891"/>
      <c r="S509" s="891"/>
      <c r="T509" s="891"/>
      <c r="U509" s="891"/>
      <c r="V509" s="891"/>
      <c r="W509" s="891"/>
      <c r="X509" s="891"/>
      <c r="Y509" s="891"/>
      <c r="Z509" s="891"/>
      <c r="AA509" s="891"/>
      <c r="AB509" s="891"/>
      <c r="AC509" s="891"/>
      <c r="AD509" s="891"/>
      <c r="AE509" s="891"/>
      <c r="AF509" s="891"/>
      <c r="AG509" s="891"/>
      <c r="AH509" s="891"/>
    </row>
    <row r="510" spans="1:34" ht="15.75" customHeight="1">
      <c r="A510" s="891"/>
      <c r="B510" s="891"/>
      <c r="C510" s="891"/>
      <c r="D510" s="891"/>
      <c r="E510" s="891"/>
      <c r="F510" s="891"/>
      <c r="G510" s="891"/>
      <c r="H510" s="891"/>
      <c r="I510" s="891"/>
      <c r="J510" s="891"/>
      <c r="K510" s="891"/>
      <c r="L510" s="891"/>
      <c r="M510" s="891"/>
      <c r="N510" s="891"/>
      <c r="O510" s="891"/>
      <c r="P510" s="891"/>
      <c r="Q510" s="891"/>
      <c r="R510" s="891"/>
      <c r="S510" s="891"/>
      <c r="T510" s="891"/>
      <c r="U510" s="891"/>
      <c r="V510" s="891"/>
      <c r="W510" s="891"/>
      <c r="X510" s="891"/>
      <c r="Y510" s="891"/>
      <c r="Z510" s="891"/>
      <c r="AA510" s="891"/>
      <c r="AB510" s="891"/>
      <c r="AC510" s="891"/>
      <c r="AD510" s="891"/>
      <c r="AE510" s="891"/>
      <c r="AF510" s="891"/>
      <c r="AG510" s="891"/>
      <c r="AH510" s="891"/>
    </row>
    <row r="511" spans="1:34" ht="15.75" customHeight="1">
      <c r="A511" s="891"/>
      <c r="B511" s="891"/>
      <c r="C511" s="891"/>
      <c r="D511" s="891"/>
      <c r="E511" s="891"/>
      <c r="F511" s="891"/>
      <c r="G511" s="891"/>
      <c r="H511" s="891"/>
      <c r="I511" s="891"/>
      <c r="J511" s="891"/>
      <c r="K511" s="891"/>
      <c r="L511" s="891"/>
      <c r="M511" s="891"/>
      <c r="N511" s="891"/>
      <c r="O511" s="891"/>
      <c r="P511" s="891"/>
      <c r="Q511" s="891"/>
      <c r="R511" s="891"/>
      <c r="S511" s="891"/>
      <c r="T511" s="891"/>
      <c r="U511" s="891"/>
      <c r="V511" s="891"/>
      <c r="W511" s="891"/>
      <c r="X511" s="891"/>
      <c r="Y511" s="891"/>
      <c r="Z511" s="891"/>
      <c r="AA511" s="891"/>
      <c r="AB511" s="891"/>
      <c r="AC511" s="891"/>
      <c r="AD511" s="891"/>
      <c r="AE511" s="891"/>
      <c r="AF511" s="891"/>
      <c r="AG511" s="891"/>
      <c r="AH511" s="891"/>
    </row>
    <row r="512" spans="1:34" ht="15.75" customHeight="1">
      <c r="A512" s="891"/>
      <c r="B512" s="891"/>
      <c r="C512" s="891"/>
      <c r="D512" s="891"/>
      <c r="E512" s="891"/>
      <c r="F512" s="891"/>
      <c r="G512" s="891"/>
      <c r="H512" s="891"/>
      <c r="I512" s="891"/>
      <c r="J512" s="891"/>
      <c r="K512" s="891"/>
      <c r="L512" s="891"/>
      <c r="M512" s="891"/>
      <c r="N512" s="891"/>
      <c r="O512" s="891"/>
      <c r="P512" s="891"/>
      <c r="Q512" s="891"/>
      <c r="R512" s="891"/>
      <c r="S512" s="891"/>
      <c r="T512" s="891"/>
      <c r="U512" s="891"/>
      <c r="V512" s="891"/>
      <c r="W512" s="891"/>
      <c r="X512" s="891"/>
      <c r="Y512" s="891"/>
      <c r="Z512" s="891"/>
      <c r="AA512" s="891"/>
      <c r="AB512" s="891"/>
      <c r="AC512" s="891"/>
      <c r="AD512" s="891"/>
      <c r="AE512" s="891"/>
      <c r="AF512" s="891"/>
      <c r="AG512" s="891"/>
      <c r="AH512" s="891"/>
    </row>
    <row r="513" spans="1:34" ht="15.75" customHeight="1">
      <c r="A513" s="891"/>
      <c r="B513" s="891"/>
      <c r="C513" s="891"/>
      <c r="D513" s="891"/>
      <c r="E513" s="891"/>
      <c r="F513" s="891"/>
      <c r="G513" s="891"/>
      <c r="H513" s="891"/>
      <c r="I513" s="891"/>
      <c r="J513" s="891"/>
      <c r="K513" s="891"/>
      <c r="L513" s="891"/>
      <c r="M513" s="891"/>
      <c r="N513" s="891"/>
      <c r="O513" s="891"/>
      <c r="P513" s="891"/>
      <c r="Q513" s="891"/>
      <c r="R513" s="891"/>
      <c r="S513" s="891"/>
      <c r="T513" s="891"/>
      <c r="U513" s="891"/>
      <c r="V513" s="891"/>
      <c r="W513" s="891"/>
      <c r="X513" s="891"/>
      <c r="Y513" s="891"/>
      <c r="Z513" s="891"/>
      <c r="AA513" s="891"/>
      <c r="AB513" s="891"/>
      <c r="AC513" s="891"/>
      <c r="AD513" s="891"/>
      <c r="AE513" s="891"/>
      <c r="AF513" s="891"/>
      <c r="AG513" s="891"/>
      <c r="AH513" s="891"/>
    </row>
    <row r="514" spans="1:34" ht="15.75" customHeight="1">
      <c r="A514" s="891"/>
      <c r="B514" s="891"/>
      <c r="C514" s="891"/>
      <c r="D514" s="891"/>
      <c r="E514" s="891"/>
      <c r="F514" s="891"/>
      <c r="G514" s="891"/>
      <c r="H514" s="891"/>
      <c r="I514" s="891"/>
      <c r="J514" s="891"/>
      <c r="K514" s="891"/>
      <c r="L514" s="891"/>
      <c r="M514" s="891"/>
      <c r="N514" s="891"/>
      <c r="O514" s="891"/>
      <c r="P514" s="891"/>
      <c r="Q514" s="891"/>
      <c r="R514" s="891"/>
      <c r="S514" s="891"/>
      <c r="T514" s="891"/>
      <c r="U514" s="891"/>
      <c r="V514" s="891"/>
      <c r="W514" s="891"/>
      <c r="X514" s="891"/>
      <c r="Y514" s="891"/>
      <c r="Z514" s="891"/>
      <c r="AA514" s="891"/>
      <c r="AB514" s="891"/>
      <c r="AC514" s="891"/>
      <c r="AD514" s="891"/>
      <c r="AE514" s="891"/>
      <c r="AF514" s="891"/>
      <c r="AG514" s="891"/>
      <c r="AH514" s="891"/>
    </row>
    <row r="515" spans="1:34" ht="15.75" customHeight="1">
      <c r="A515" s="891"/>
      <c r="B515" s="891"/>
      <c r="C515" s="891"/>
      <c r="D515" s="891"/>
      <c r="E515" s="891"/>
      <c r="F515" s="891"/>
      <c r="G515" s="891"/>
      <c r="H515" s="891"/>
      <c r="I515" s="891"/>
      <c r="J515" s="891"/>
      <c r="K515" s="891"/>
      <c r="L515" s="891"/>
      <c r="M515" s="891"/>
      <c r="N515" s="891"/>
      <c r="O515" s="891"/>
      <c r="P515" s="891"/>
      <c r="Q515" s="891"/>
      <c r="R515" s="891"/>
      <c r="S515" s="891"/>
      <c r="T515" s="891"/>
      <c r="U515" s="891"/>
      <c r="V515" s="891"/>
      <c r="W515" s="891"/>
      <c r="X515" s="891"/>
      <c r="Y515" s="891"/>
      <c r="Z515" s="891"/>
      <c r="AA515" s="891"/>
      <c r="AB515" s="891"/>
      <c r="AC515" s="891"/>
      <c r="AD515" s="891"/>
      <c r="AE515" s="891"/>
      <c r="AF515" s="891"/>
      <c r="AG515" s="891"/>
      <c r="AH515" s="891"/>
    </row>
    <row r="516" spans="1:34" ht="15.75" customHeight="1">
      <c r="A516" s="891"/>
      <c r="B516" s="891"/>
      <c r="C516" s="891"/>
      <c r="D516" s="891"/>
      <c r="E516" s="891"/>
      <c r="F516" s="891"/>
      <c r="G516" s="891"/>
      <c r="H516" s="891"/>
      <c r="I516" s="891"/>
      <c r="J516" s="891"/>
      <c r="K516" s="891"/>
      <c r="L516" s="891"/>
      <c r="M516" s="891"/>
      <c r="N516" s="891"/>
      <c r="O516" s="891"/>
      <c r="P516" s="891"/>
      <c r="Q516" s="891"/>
      <c r="R516" s="891"/>
      <c r="S516" s="891"/>
      <c r="T516" s="891"/>
      <c r="U516" s="891"/>
      <c r="V516" s="891"/>
      <c r="W516" s="891"/>
      <c r="X516" s="891"/>
      <c r="Y516" s="891"/>
      <c r="Z516" s="891"/>
      <c r="AA516" s="891"/>
      <c r="AB516" s="891"/>
      <c r="AC516" s="891"/>
      <c r="AD516" s="891"/>
      <c r="AE516" s="891"/>
      <c r="AF516" s="891"/>
      <c r="AG516" s="891"/>
      <c r="AH516" s="891"/>
    </row>
    <row r="517" spans="1:34" ht="15.75" customHeight="1">
      <c r="A517" s="891"/>
      <c r="B517" s="891"/>
      <c r="C517" s="891"/>
      <c r="D517" s="891"/>
      <c r="E517" s="891"/>
      <c r="F517" s="891"/>
      <c r="G517" s="891"/>
      <c r="H517" s="891"/>
      <c r="I517" s="891"/>
      <c r="J517" s="891"/>
      <c r="K517" s="891"/>
      <c r="L517" s="891"/>
      <c r="M517" s="891"/>
      <c r="N517" s="891"/>
      <c r="O517" s="891"/>
      <c r="P517" s="891"/>
      <c r="Q517" s="891"/>
      <c r="R517" s="891"/>
      <c r="S517" s="891"/>
      <c r="T517" s="891"/>
      <c r="U517" s="891"/>
      <c r="V517" s="891"/>
      <c r="W517" s="891"/>
      <c r="X517" s="891"/>
      <c r="Y517" s="891"/>
      <c r="Z517" s="891"/>
      <c r="AA517" s="891"/>
      <c r="AB517" s="891"/>
      <c r="AC517" s="891"/>
      <c r="AD517" s="891"/>
      <c r="AE517" s="891"/>
      <c r="AF517" s="891"/>
      <c r="AG517" s="891"/>
      <c r="AH517" s="891"/>
    </row>
    <row r="518" spans="1:34" ht="15.75" customHeight="1">
      <c r="A518" s="891"/>
      <c r="B518" s="891"/>
      <c r="C518" s="891"/>
      <c r="D518" s="891"/>
      <c r="E518" s="891"/>
      <c r="F518" s="891"/>
      <c r="G518" s="891"/>
      <c r="H518" s="891"/>
      <c r="I518" s="891"/>
      <c r="J518" s="891"/>
      <c r="K518" s="891"/>
      <c r="L518" s="891"/>
      <c r="M518" s="891"/>
      <c r="N518" s="891"/>
      <c r="O518" s="891"/>
      <c r="P518" s="891"/>
      <c r="Q518" s="891"/>
      <c r="R518" s="891"/>
      <c r="S518" s="891"/>
      <c r="T518" s="891"/>
      <c r="U518" s="891"/>
      <c r="V518" s="891"/>
      <c r="W518" s="891"/>
      <c r="X518" s="891"/>
      <c r="Y518" s="891"/>
      <c r="Z518" s="891"/>
      <c r="AA518" s="891"/>
      <c r="AB518" s="891"/>
      <c r="AC518" s="891"/>
      <c r="AD518" s="891"/>
      <c r="AE518" s="891"/>
      <c r="AF518" s="891"/>
      <c r="AG518" s="891"/>
      <c r="AH518" s="891"/>
    </row>
    <row r="519" spans="1:34" ht="15.75" customHeight="1">
      <c r="A519" s="891"/>
      <c r="B519" s="891"/>
      <c r="C519" s="891"/>
      <c r="D519" s="891"/>
      <c r="E519" s="891"/>
      <c r="F519" s="891"/>
      <c r="G519" s="891"/>
      <c r="H519" s="891"/>
      <c r="I519" s="891"/>
      <c r="J519" s="891"/>
      <c r="K519" s="891"/>
      <c r="L519" s="891"/>
      <c r="M519" s="891"/>
      <c r="N519" s="891"/>
      <c r="O519" s="891"/>
      <c r="P519" s="891"/>
      <c r="Q519" s="891"/>
      <c r="R519" s="891"/>
      <c r="S519" s="891"/>
      <c r="T519" s="891"/>
      <c r="U519" s="891"/>
      <c r="V519" s="891"/>
      <c r="W519" s="891"/>
      <c r="X519" s="891"/>
      <c r="Y519" s="891"/>
      <c r="Z519" s="891"/>
      <c r="AA519" s="891"/>
      <c r="AB519" s="891"/>
      <c r="AC519" s="891"/>
      <c r="AD519" s="891"/>
      <c r="AE519" s="891"/>
      <c r="AF519" s="891"/>
      <c r="AG519" s="891"/>
      <c r="AH519" s="891"/>
    </row>
    <row r="520" spans="1:34" ht="15.75" customHeight="1">
      <c r="A520" s="891"/>
      <c r="B520" s="891"/>
      <c r="C520" s="891"/>
      <c r="D520" s="891"/>
      <c r="E520" s="891"/>
      <c r="F520" s="891"/>
      <c r="G520" s="891"/>
      <c r="H520" s="891"/>
      <c r="I520" s="891"/>
      <c r="J520" s="891"/>
      <c r="K520" s="891"/>
      <c r="L520" s="891"/>
      <c r="M520" s="891"/>
      <c r="N520" s="891"/>
      <c r="O520" s="891"/>
      <c r="P520" s="891"/>
      <c r="Q520" s="891"/>
      <c r="R520" s="891"/>
      <c r="S520" s="891"/>
      <c r="T520" s="891"/>
      <c r="U520" s="891"/>
      <c r="V520" s="891"/>
      <c r="W520" s="891"/>
      <c r="X520" s="891"/>
      <c r="Y520" s="891"/>
      <c r="Z520" s="891"/>
      <c r="AA520" s="891"/>
      <c r="AB520" s="891"/>
      <c r="AC520" s="891"/>
      <c r="AD520" s="891"/>
      <c r="AE520" s="891"/>
      <c r="AF520" s="891"/>
      <c r="AG520" s="891"/>
      <c r="AH520" s="891"/>
    </row>
    <row r="521" spans="1:34" ht="15.75" customHeight="1">
      <c r="A521" s="891"/>
      <c r="B521" s="891"/>
      <c r="C521" s="891"/>
      <c r="D521" s="891"/>
      <c r="E521" s="891"/>
      <c r="F521" s="891"/>
      <c r="G521" s="891"/>
      <c r="H521" s="891"/>
      <c r="I521" s="891"/>
      <c r="J521" s="891"/>
      <c r="K521" s="891"/>
      <c r="L521" s="891"/>
      <c r="M521" s="891"/>
      <c r="N521" s="891"/>
      <c r="O521" s="891"/>
      <c r="P521" s="891"/>
      <c r="Q521" s="891"/>
      <c r="R521" s="891"/>
      <c r="S521" s="891"/>
      <c r="T521" s="891"/>
      <c r="U521" s="891"/>
      <c r="V521" s="891"/>
      <c r="W521" s="891"/>
      <c r="X521" s="891"/>
      <c r="Y521" s="891"/>
      <c r="Z521" s="891"/>
      <c r="AA521" s="891"/>
      <c r="AB521" s="891"/>
      <c r="AC521" s="891"/>
      <c r="AD521" s="891"/>
      <c r="AE521" s="891"/>
      <c r="AF521" s="891"/>
      <c r="AG521" s="891"/>
      <c r="AH521" s="891"/>
    </row>
    <row r="522" spans="1:34" ht="15.75" customHeight="1">
      <c r="A522" s="891"/>
      <c r="B522" s="891"/>
      <c r="C522" s="891"/>
      <c r="D522" s="891"/>
      <c r="E522" s="891"/>
      <c r="F522" s="891"/>
      <c r="G522" s="891"/>
      <c r="H522" s="891"/>
      <c r="I522" s="891"/>
      <c r="J522" s="891"/>
      <c r="K522" s="891"/>
      <c r="L522" s="891"/>
      <c r="M522" s="891"/>
      <c r="N522" s="891"/>
      <c r="O522" s="891"/>
      <c r="P522" s="891"/>
      <c r="Q522" s="891"/>
      <c r="R522" s="891"/>
      <c r="S522" s="891"/>
      <c r="T522" s="891"/>
      <c r="U522" s="891"/>
      <c r="V522" s="891"/>
      <c r="W522" s="891"/>
      <c r="X522" s="891"/>
      <c r="Y522" s="891"/>
      <c r="Z522" s="891"/>
      <c r="AA522" s="891"/>
      <c r="AB522" s="891"/>
      <c r="AC522" s="891"/>
      <c r="AD522" s="891"/>
      <c r="AE522" s="891"/>
      <c r="AF522" s="891"/>
      <c r="AG522" s="891"/>
      <c r="AH522" s="891"/>
    </row>
    <row r="523" spans="1:34" ht="15.75" customHeight="1">
      <c r="A523" s="891"/>
      <c r="B523" s="891"/>
      <c r="C523" s="891"/>
      <c r="D523" s="891"/>
      <c r="E523" s="891"/>
      <c r="F523" s="891"/>
      <c r="G523" s="891"/>
      <c r="H523" s="891"/>
      <c r="I523" s="891"/>
      <c r="J523" s="891"/>
      <c r="K523" s="891"/>
      <c r="L523" s="891"/>
      <c r="M523" s="891"/>
      <c r="N523" s="891"/>
      <c r="O523" s="891"/>
      <c r="P523" s="891"/>
      <c r="Q523" s="891"/>
      <c r="R523" s="891"/>
      <c r="S523" s="891"/>
      <c r="T523" s="891"/>
      <c r="U523" s="891"/>
      <c r="V523" s="891"/>
      <c r="W523" s="891"/>
      <c r="X523" s="891"/>
      <c r="Y523" s="891"/>
      <c r="Z523" s="891"/>
      <c r="AA523" s="891"/>
      <c r="AB523" s="891"/>
      <c r="AC523" s="891"/>
      <c r="AD523" s="891"/>
      <c r="AE523" s="891"/>
      <c r="AF523" s="891"/>
      <c r="AG523" s="891"/>
      <c r="AH523" s="891"/>
    </row>
    <row r="524" spans="1:34" ht="15.75" customHeight="1">
      <c r="A524" s="891"/>
      <c r="B524" s="891"/>
      <c r="C524" s="891"/>
      <c r="D524" s="891"/>
      <c r="E524" s="891"/>
      <c r="F524" s="891"/>
      <c r="G524" s="891"/>
      <c r="H524" s="891"/>
      <c r="I524" s="891"/>
      <c r="J524" s="891"/>
      <c r="K524" s="891"/>
      <c r="L524" s="891"/>
      <c r="M524" s="891"/>
      <c r="N524" s="891"/>
      <c r="O524" s="891"/>
      <c r="P524" s="891"/>
      <c r="Q524" s="891"/>
      <c r="R524" s="891"/>
      <c r="S524" s="891"/>
      <c r="T524" s="891"/>
      <c r="U524" s="891"/>
      <c r="V524" s="891"/>
      <c r="W524" s="891"/>
      <c r="X524" s="891"/>
      <c r="Y524" s="891"/>
      <c r="Z524" s="891"/>
      <c r="AA524" s="891"/>
      <c r="AB524" s="891"/>
      <c r="AC524" s="891"/>
      <c r="AD524" s="891"/>
      <c r="AE524" s="891"/>
      <c r="AF524" s="891"/>
      <c r="AG524" s="891"/>
      <c r="AH524" s="891"/>
    </row>
    <row r="525" spans="1:34" ht="15.75" customHeight="1">
      <c r="A525" s="891"/>
      <c r="B525" s="891"/>
      <c r="C525" s="891"/>
      <c r="D525" s="891"/>
      <c r="E525" s="891"/>
      <c r="F525" s="891"/>
      <c r="G525" s="891"/>
      <c r="H525" s="891"/>
      <c r="I525" s="891"/>
      <c r="J525" s="891"/>
      <c r="K525" s="891"/>
      <c r="L525" s="891"/>
      <c r="M525" s="891"/>
      <c r="N525" s="891"/>
      <c r="O525" s="891"/>
      <c r="P525" s="891"/>
      <c r="Q525" s="891"/>
      <c r="R525" s="891"/>
      <c r="S525" s="891"/>
      <c r="T525" s="891"/>
      <c r="U525" s="891"/>
      <c r="V525" s="891"/>
      <c r="W525" s="891"/>
      <c r="X525" s="891"/>
      <c r="Y525" s="891"/>
      <c r="Z525" s="891"/>
      <c r="AA525" s="891"/>
      <c r="AB525" s="891"/>
      <c r="AC525" s="891"/>
      <c r="AD525" s="891"/>
      <c r="AE525" s="891"/>
      <c r="AF525" s="891"/>
      <c r="AG525" s="891"/>
      <c r="AH525" s="891"/>
    </row>
    <row r="526" spans="1:34" ht="15.75" customHeight="1">
      <c r="A526" s="891"/>
      <c r="B526" s="891"/>
      <c r="C526" s="891"/>
      <c r="D526" s="891"/>
      <c r="E526" s="891"/>
      <c r="F526" s="891"/>
      <c r="G526" s="891"/>
      <c r="H526" s="891"/>
      <c r="I526" s="891"/>
      <c r="J526" s="891"/>
      <c r="K526" s="891"/>
      <c r="L526" s="891"/>
      <c r="M526" s="891"/>
      <c r="N526" s="891"/>
      <c r="O526" s="891"/>
      <c r="P526" s="891"/>
      <c r="Q526" s="891"/>
      <c r="R526" s="891"/>
      <c r="S526" s="891"/>
      <c r="T526" s="891"/>
      <c r="U526" s="891"/>
      <c r="V526" s="891"/>
      <c r="W526" s="891"/>
      <c r="X526" s="891"/>
      <c r="Y526" s="891"/>
      <c r="Z526" s="891"/>
      <c r="AA526" s="891"/>
      <c r="AB526" s="891"/>
      <c r="AC526" s="891"/>
      <c r="AD526" s="891"/>
      <c r="AE526" s="891"/>
      <c r="AF526" s="891"/>
      <c r="AG526" s="891"/>
      <c r="AH526" s="891"/>
    </row>
    <row r="527" spans="1:34" ht="15.75" customHeight="1">
      <c r="A527" s="891"/>
      <c r="B527" s="891"/>
      <c r="C527" s="891"/>
      <c r="D527" s="891"/>
      <c r="E527" s="891"/>
      <c r="F527" s="891"/>
      <c r="G527" s="891"/>
      <c r="H527" s="891"/>
      <c r="I527" s="891"/>
      <c r="J527" s="891"/>
      <c r="K527" s="891"/>
      <c r="L527" s="891"/>
      <c r="M527" s="891"/>
      <c r="N527" s="891"/>
      <c r="O527" s="891"/>
      <c r="P527" s="891"/>
      <c r="Q527" s="891"/>
      <c r="R527" s="891"/>
      <c r="S527" s="891"/>
      <c r="T527" s="891"/>
      <c r="U527" s="891"/>
      <c r="V527" s="891"/>
      <c r="W527" s="891"/>
      <c r="X527" s="891"/>
      <c r="Y527" s="891"/>
      <c r="Z527" s="891"/>
      <c r="AA527" s="891"/>
      <c r="AB527" s="891"/>
      <c r="AC527" s="891"/>
      <c r="AD527" s="891"/>
      <c r="AE527" s="891"/>
      <c r="AF527" s="891"/>
      <c r="AG527" s="891"/>
      <c r="AH527" s="891"/>
    </row>
    <row r="528" spans="1:34" ht="15.75" customHeight="1">
      <c r="A528" s="891"/>
      <c r="B528" s="891"/>
      <c r="C528" s="891"/>
      <c r="D528" s="891"/>
      <c r="E528" s="891"/>
      <c r="F528" s="891"/>
      <c r="G528" s="891"/>
      <c r="H528" s="891"/>
      <c r="I528" s="891"/>
      <c r="J528" s="891"/>
      <c r="K528" s="891"/>
      <c r="L528" s="891"/>
      <c r="M528" s="891"/>
      <c r="N528" s="891"/>
      <c r="O528" s="891"/>
      <c r="P528" s="891"/>
      <c r="Q528" s="891"/>
      <c r="R528" s="891"/>
      <c r="S528" s="891"/>
      <c r="T528" s="891"/>
      <c r="U528" s="891"/>
      <c r="V528" s="891"/>
      <c r="W528" s="891"/>
      <c r="X528" s="891"/>
      <c r="Y528" s="891"/>
      <c r="Z528" s="891"/>
      <c r="AA528" s="891"/>
      <c r="AB528" s="891"/>
      <c r="AC528" s="891"/>
      <c r="AD528" s="891"/>
      <c r="AE528" s="891"/>
      <c r="AF528" s="891"/>
      <c r="AG528" s="891"/>
      <c r="AH528" s="891"/>
    </row>
    <row r="529" spans="1:34" ht="15.75" customHeight="1">
      <c r="A529" s="891"/>
      <c r="B529" s="891"/>
      <c r="C529" s="891"/>
      <c r="D529" s="891"/>
      <c r="E529" s="891"/>
      <c r="F529" s="891"/>
      <c r="G529" s="891"/>
      <c r="H529" s="891"/>
      <c r="I529" s="891"/>
      <c r="J529" s="891"/>
      <c r="K529" s="891"/>
      <c r="L529" s="891"/>
      <c r="M529" s="891"/>
      <c r="N529" s="891"/>
      <c r="O529" s="891"/>
      <c r="P529" s="891"/>
      <c r="Q529" s="891"/>
      <c r="R529" s="891"/>
      <c r="S529" s="891"/>
      <c r="T529" s="891"/>
      <c r="U529" s="891"/>
      <c r="V529" s="891"/>
      <c r="W529" s="891"/>
      <c r="X529" s="891"/>
      <c r="Y529" s="891"/>
      <c r="Z529" s="891"/>
      <c r="AA529" s="891"/>
      <c r="AB529" s="891"/>
      <c r="AC529" s="891"/>
      <c r="AD529" s="891"/>
      <c r="AE529" s="891"/>
      <c r="AF529" s="891"/>
      <c r="AG529" s="891"/>
      <c r="AH529" s="891"/>
    </row>
    <row r="530" spans="1:34" ht="15.75" customHeight="1">
      <c r="A530" s="891"/>
      <c r="B530" s="891"/>
      <c r="C530" s="891"/>
      <c r="D530" s="891"/>
      <c r="E530" s="891"/>
      <c r="F530" s="891"/>
      <c r="G530" s="891"/>
      <c r="H530" s="891"/>
      <c r="I530" s="891"/>
      <c r="J530" s="891"/>
      <c r="K530" s="891"/>
      <c r="L530" s="891"/>
      <c r="M530" s="891"/>
      <c r="N530" s="891"/>
      <c r="O530" s="891"/>
      <c r="P530" s="891"/>
      <c r="Q530" s="891"/>
      <c r="R530" s="891"/>
      <c r="S530" s="891"/>
      <c r="T530" s="891"/>
      <c r="U530" s="891"/>
      <c r="V530" s="891"/>
      <c r="W530" s="891"/>
      <c r="X530" s="891"/>
      <c r="Y530" s="891"/>
      <c r="Z530" s="891"/>
      <c r="AA530" s="891"/>
      <c r="AB530" s="891"/>
      <c r="AC530" s="891"/>
      <c r="AD530" s="891"/>
      <c r="AE530" s="891"/>
      <c r="AF530" s="891"/>
      <c r="AG530" s="891"/>
      <c r="AH530" s="891"/>
    </row>
    <row r="531" spans="1:34" ht="15.75" customHeight="1">
      <c r="A531" s="891"/>
      <c r="B531" s="891"/>
      <c r="C531" s="891"/>
      <c r="D531" s="891"/>
      <c r="E531" s="891"/>
      <c r="F531" s="891"/>
      <c r="G531" s="891"/>
      <c r="H531" s="891"/>
      <c r="I531" s="891"/>
      <c r="J531" s="891"/>
      <c r="K531" s="891"/>
      <c r="L531" s="891"/>
      <c r="M531" s="891"/>
      <c r="N531" s="891"/>
      <c r="O531" s="891"/>
      <c r="P531" s="891"/>
      <c r="Q531" s="891"/>
      <c r="R531" s="891"/>
      <c r="S531" s="891"/>
      <c r="T531" s="891"/>
      <c r="U531" s="891"/>
      <c r="V531" s="891"/>
      <c r="W531" s="891"/>
      <c r="X531" s="891"/>
      <c r="Y531" s="891"/>
      <c r="Z531" s="891"/>
      <c r="AA531" s="891"/>
      <c r="AB531" s="891"/>
      <c r="AC531" s="891"/>
      <c r="AD531" s="891"/>
      <c r="AE531" s="891"/>
      <c r="AF531" s="891"/>
      <c r="AG531" s="891"/>
      <c r="AH531" s="891"/>
    </row>
    <row r="532" spans="1:34" ht="15.75" customHeight="1">
      <c r="A532" s="891"/>
      <c r="B532" s="891"/>
      <c r="C532" s="891"/>
      <c r="D532" s="891"/>
      <c r="E532" s="891"/>
      <c r="F532" s="891"/>
      <c r="G532" s="891"/>
      <c r="H532" s="891"/>
      <c r="I532" s="891"/>
      <c r="J532" s="891"/>
      <c r="K532" s="891"/>
      <c r="L532" s="891"/>
      <c r="M532" s="891"/>
      <c r="N532" s="891"/>
      <c r="O532" s="891"/>
      <c r="P532" s="891"/>
      <c r="Q532" s="891"/>
      <c r="R532" s="891"/>
      <c r="S532" s="891"/>
      <c r="T532" s="891"/>
      <c r="U532" s="891"/>
      <c r="V532" s="891"/>
      <c r="W532" s="891"/>
      <c r="X532" s="891"/>
      <c r="Y532" s="891"/>
      <c r="Z532" s="891"/>
      <c r="AA532" s="891"/>
      <c r="AB532" s="891"/>
      <c r="AC532" s="891"/>
      <c r="AD532" s="891"/>
      <c r="AE532" s="891"/>
      <c r="AF532" s="891"/>
      <c r="AG532" s="891"/>
      <c r="AH532" s="891"/>
    </row>
    <row r="533" spans="1:34" ht="15.75" customHeight="1">
      <c r="A533" s="891"/>
      <c r="B533" s="891"/>
      <c r="C533" s="891"/>
      <c r="D533" s="891"/>
      <c r="E533" s="891"/>
      <c r="F533" s="891"/>
      <c r="G533" s="891"/>
      <c r="H533" s="891"/>
      <c r="I533" s="891"/>
      <c r="J533" s="891"/>
      <c r="K533" s="891"/>
      <c r="L533" s="891"/>
      <c r="M533" s="891"/>
      <c r="N533" s="891"/>
      <c r="O533" s="891"/>
      <c r="P533" s="891"/>
      <c r="Q533" s="891"/>
      <c r="R533" s="891"/>
      <c r="S533" s="891"/>
      <c r="T533" s="891"/>
      <c r="U533" s="891"/>
      <c r="V533" s="891"/>
      <c r="W533" s="891"/>
      <c r="X533" s="891"/>
      <c r="Y533" s="891"/>
      <c r="Z533" s="891"/>
      <c r="AA533" s="891"/>
      <c r="AB533" s="891"/>
      <c r="AC533" s="891"/>
      <c r="AD533" s="891"/>
      <c r="AE533" s="891"/>
      <c r="AF533" s="891"/>
      <c r="AG533" s="891"/>
      <c r="AH533" s="891"/>
    </row>
    <row r="534" spans="1:34" ht="15.75" customHeight="1">
      <c r="A534" s="891"/>
      <c r="B534" s="891"/>
      <c r="C534" s="891"/>
      <c r="D534" s="891"/>
      <c r="E534" s="891"/>
      <c r="F534" s="891"/>
      <c r="G534" s="891"/>
      <c r="H534" s="891"/>
      <c r="I534" s="891"/>
      <c r="J534" s="891"/>
      <c r="K534" s="891"/>
      <c r="L534" s="891"/>
      <c r="M534" s="891"/>
      <c r="N534" s="891"/>
      <c r="O534" s="891"/>
      <c r="P534" s="891"/>
      <c r="Q534" s="891"/>
      <c r="R534" s="891"/>
      <c r="S534" s="891"/>
      <c r="T534" s="891"/>
      <c r="U534" s="891"/>
      <c r="V534" s="891"/>
      <c r="W534" s="891"/>
      <c r="X534" s="891"/>
      <c r="Y534" s="891"/>
      <c r="Z534" s="891"/>
      <c r="AA534" s="891"/>
      <c r="AB534" s="891"/>
      <c r="AC534" s="891"/>
      <c r="AD534" s="891"/>
      <c r="AE534" s="891"/>
      <c r="AF534" s="891"/>
      <c r="AG534" s="891"/>
      <c r="AH534" s="891"/>
    </row>
    <row r="535" spans="1:34" ht="15.75" customHeight="1">
      <c r="A535" s="891"/>
      <c r="B535" s="891"/>
      <c r="C535" s="891"/>
      <c r="D535" s="891"/>
      <c r="E535" s="891"/>
      <c r="F535" s="891"/>
      <c r="G535" s="891"/>
      <c r="H535" s="891"/>
      <c r="I535" s="891"/>
      <c r="J535" s="891"/>
      <c r="K535" s="891"/>
      <c r="L535" s="891"/>
      <c r="M535" s="891"/>
      <c r="N535" s="891"/>
      <c r="O535" s="891"/>
      <c r="P535" s="891"/>
      <c r="Q535" s="891"/>
      <c r="R535" s="891"/>
      <c r="S535" s="891"/>
      <c r="T535" s="891"/>
      <c r="U535" s="891"/>
      <c r="V535" s="891"/>
      <c r="W535" s="891"/>
      <c r="X535" s="891"/>
      <c r="Y535" s="891"/>
      <c r="Z535" s="891"/>
      <c r="AA535" s="891"/>
      <c r="AB535" s="891"/>
      <c r="AC535" s="891"/>
      <c r="AD535" s="891"/>
      <c r="AE535" s="891"/>
      <c r="AF535" s="891"/>
      <c r="AG535" s="891"/>
      <c r="AH535" s="891"/>
    </row>
    <row r="536" spans="1:34" ht="15.75" customHeight="1">
      <c r="A536" s="891"/>
      <c r="B536" s="891"/>
      <c r="C536" s="891"/>
      <c r="D536" s="891"/>
      <c r="E536" s="891"/>
      <c r="F536" s="891"/>
      <c r="G536" s="891"/>
      <c r="H536" s="891"/>
      <c r="I536" s="891"/>
      <c r="J536" s="891"/>
      <c r="K536" s="891"/>
      <c r="L536" s="891"/>
      <c r="M536" s="891"/>
      <c r="N536" s="891"/>
      <c r="O536" s="891"/>
      <c r="P536" s="891"/>
      <c r="Q536" s="891"/>
      <c r="R536" s="891"/>
      <c r="S536" s="891"/>
      <c r="T536" s="891"/>
      <c r="U536" s="891"/>
      <c r="V536" s="891"/>
      <c r="W536" s="891"/>
      <c r="X536" s="891"/>
      <c r="Y536" s="891"/>
      <c r="Z536" s="891"/>
      <c r="AA536" s="891"/>
      <c r="AB536" s="891"/>
      <c r="AC536" s="891"/>
      <c r="AD536" s="891"/>
      <c r="AE536" s="891"/>
      <c r="AF536" s="891"/>
      <c r="AG536" s="891"/>
      <c r="AH536" s="891"/>
    </row>
    <row r="537" spans="1:34" ht="15.75" customHeight="1">
      <c r="A537" s="891"/>
      <c r="B537" s="891"/>
      <c r="C537" s="891"/>
      <c r="D537" s="891"/>
      <c r="E537" s="891"/>
      <c r="F537" s="891"/>
      <c r="G537" s="891"/>
      <c r="H537" s="891"/>
      <c r="I537" s="891"/>
      <c r="J537" s="891"/>
      <c r="K537" s="891"/>
      <c r="L537" s="891"/>
      <c r="M537" s="891"/>
      <c r="N537" s="891"/>
      <c r="O537" s="891"/>
      <c r="P537" s="891"/>
      <c r="Q537" s="891"/>
      <c r="R537" s="891"/>
      <c r="S537" s="891"/>
      <c r="T537" s="891"/>
      <c r="U537" s="891"/>
      <c r="V537" s="891"/>
      <c r="W537" s="891"/>
      <c r="X537" s="891"/>
      <c r="Y537" s="891"/>
      <c r="Z537" s="891"/>
      <c r="AA537" s="891"/>
      <c r="AB537" s="891"/>
      <c r="AC537" s="891"/>
      <c r="AD537" s="891"/>
      <c r="AE537" s="891"/>
      <c r="AF537" s="891"/>
      <c r="AG537" s="891"/>
      <c r="AH537" s="891"/>
    </row>
    <row r="538" spans="1:34" ht="15.75" customHeight="1">
      <c r="A538" s="891"/>
      <c r="B538" s="891"/>
      <c r="C538" s="891"/>
      <c r="D538" s="891"/>
      <c r="E538" s="891"/>
      <c r="F538" s="891"/>
      <c r="G538" s="891"/>
      <c r="H538" s="891"/>
      <c r="I538" s="891"/>
      <c r="J538" s="891"/>
      <c r="K538" s="891"/>
      <c r="L538" s="891"/>
      <c r="M538" s="891"/>
      <c r="N538" s="891"/>
      <c r="O538" s="891"/>
      <c r="P538" s="891"/>
      <c r="Q538" s="891"/>
      <c r="R538" s="891"/>
      <c r="S538" s="891"/>
      <c r="T538" s="891"/>
      <c r="U538" s="891"/>
      <c r="V538" s="891"/>
      <c r="W538" s="891"/>
      <c r="X538" s="891"/>
      <c r="Y538" s="891"/>
      <c r="Z538" s="891"/>
      <c r="AA538" s="891"/>
      <c r="AB538" s="891"/>
      <c r="AC538" s="891"/>
      <c r="AD538" s="891"/>
      <c r="AE538" s="891"/>
      <c r="AF538" s="891"/>
      <c r="AG538" s="891"/>
      <c r="AH538" s="891"/>
    </row>
    <row r="539" spans="1:34" ht="15.75" customHeight="1">
      <c r="A539" s="891"/>
      <c r="B539" s="891"/>
      <c r="C539" s="891"/>
      <c r="D539" s="891"/>
      <c r="E539" s="891"/>
      <c r="F539" s="891"/>
      <c r="G539" s="891"/>
      <c r="H539" s="891"/>
      <c r="I539" s="891"/>
      <c r="J539" s="891"/>
      <c r="K539" s="891"/>
      <c r="L539" s="891"/>
      <c r="M539" s="891"/>
      <c r="N539" s="891"/>
      <c r="O539" s="891"/>
      <c r="P539" s="891"/>
      <c r="Q539" s="891"/>
      <c r="R539" s="891"/>
      <c r="S539" s="891"/>
      <c r="T539" s="891"/>
      <c r="U539" s="891"/>
      <c r="V539" s="891"/>
      <c r="W539" s="891"/>
      <c r="X539" s="891"/>
      <c r="Y539" s="891"/>
      <c r="Z539" s="891"/>
      <c r="AA539" s="891"/>
      <c r="AB539" s="891"/>
      <c r="AC539" s="891"/>
      <c r="AD539" s="891"/>
      <c r="AE539" s="891"/>
      <c r="AF539" s="891"/>
      <c r="AG539" s="891"/>
      <c r="AH539" s="891"/>
    </row>
    <row r="540" spans="1:34" ht="15.75" customHeight="1">
      <c r="A540" s="891"/>
      <c r="B540" s="891"/>
      <c r="C540" s="891"/>
      <c r="D540" s="891"/>
      <c r="E540" s="891"/>
      <c r="F540" s="891"/>
      <c r="G540" s="891"/>
      <c r="H540" s="891"/>
      <c r="I540" s="891"/>
      <c r="J540" s="891"/>
      <c r="K540" s="891"/>
      <c r="L540" s="891"/>
      <c r="M540" s="891"/>
      <c r="N540" s="891"/>
      <c r="O540" s="891"/>
      <c r="P540" s="891"/>
      <c r="Q540" s="891"/>
      <c r="R540" s="891"/>
      <c r="S540" s="891"/>
      <c r="T540" s="891"/>
      <c r="U540" s="891"/>
      <c r="V540" s="891"/>
      <c r="W540" s="891"/>
      <c r="X540" s="891"/>
      <c r="Y540" s="891"/>
      <c r="Z540" s="891"/>
      <c r="AA540" s="891"/>
      <c r="AB540" s="891"/>
      <c r="AC540" s="891"/>
      <c r="AD540" s="891"/>
      <c r="AE540" s="891"/>
      <c r="AF540" s="891"/>
      <c r="AG540" s="891"/>
      <c r="AH540" s="891"/>
    </row>
    <row r="541" spans="1:34" ht="15.75" customHeight="1">
      <c r="A541" s="891"/>
      <c r="B541" s="891"/>
      <c r="C541" s="891"/>
      <c r="D541" s="891"/>
      <c r="E541" s="891"/>
      <c r="F541" s="891"/>
      <c r="G541" s="891"/>
      <c r="H541" s="891"/>
      <c r="I541" s="891"/>
      <c r="J541" s="891"/>
      <c r="K541" s="891"/>
      <c r="L541" s="891"/>
      <c r="M541" s="891"/>
      <c r="N541" s="891"/>
      <c r="O541" s="891"/>
      <c r="P541" s="891"/>
      <c r="Q541" s="891"/>
      <c r="R541" s="891"/>
      <c r="S541" s="891"/>
      <c r="T541" s="891"/>
      <c r="U541" s="891"/>
      <c r="V541" s="891"/>
      <c r="W541" s="891"/>
      <c r="X541" s="891"/>
      <c r="Y541" s="891"/>
      <c r="Z541" s="891"/>
      <c r="AA541" s="891"/>
      <c r="AB541" s="891"/>
      <c r="AC541" s="891"/>
      <c r="AD541" s="891"/>
      <c r="AE541" s="891"/>
      <c r="AF541" s="891"/>
      <c r="AG541" s="891"/>
      <c r="AH541" s="891"/>
    </row>
    <row r="542" spans="1:34" ht="15.75" customHeight="1">
      <c r="A542" s="891"/>
      <c r="B542" s="891"/>
      <c r="C542" s="891"/>
      <c r="D542" s="891"/>
      <c r="E542" s="891"/>
      <c r="F542" s="891"/>
      <c r="G542" s="891"/>
      <c r="H542" s="891"/>
      <c r="I542" s="891"/>
      <c r="J542" s="891"/>
      <c r="K542" s="891"/>
      <c r="L542" s="891"/>
      <c r="M542" s="891"/>
      <c r="N542" s="891"/>
      <c r="O542" s="891"/>
      <c r="P542" s="891"/>
      <c r="Q542" s="891"/>
      <c r="R542" s="891"/>
      <c r="S542" s="891"/>
      <c r="T542" s="891"/>
      <c r="U542" s="891"/>
      <c r="V542" s="891"/>
      <c r="W542" s="891"/>
      <c r="X542" s="891"/>
      <c r="Y542" s="891"/>
      <c r="Z542" s="891"/>
      <c r="AA542" s="891"/>
      <c r="AB542" s="891"/>
      <c r="AC542" s="891"/>
      <c r="AD542" s="891"/>
      <c r="AE542" s="891"/>
      <c r="AF542" s="891"/>
      <c r="AG542" s="891"/>
      <c r="AH542" s="891"/>
    </row>
    <row r="543" spans="1:34" ht="15.75" customHeight="1">
      <c r="A543" s="891"/>
      <c r="B543" s="891"/>
      <c r="C543" s="891"/>
      <c r="D543" s="891"/>
      <c r="E543" s="891"/>
      <c r="F543" s="891"/>
      <c r="G543" s="891"/>
      <c r="H543" s="891"/>
      <c r="I543" s="891"/>
      <c r="J543" s="891"/>
      <c r="K543" s="891"/>
      <c r="L543" s="891"/>
      <c r="M543" s="891"/>
      <c r="N543" s="891"/>
      <c r="O543" s="891"/>
      <c r="P543" s="891"/>
      <c r="Q543" s="891"/>
      <c r="R543" s="891"/>
      <c r="S543" s="891"/>
      <c r="T543" s="891"/>
      <c r="U543" s="891"/>
      <c r="V543" s="891"/>
      <c r="W543" s="891"/>
      <c r="X543" s="891"/>
      <c r="Y543" s="891"/>
      <c r="Z543" s="891"/>
      <c r="AA543" s="891"/>
      <c r="AB543" s="891"/>
      <c r="AC543" s="891"/>
      <c r="AD543" s="891"/>
      <c r="AE543" s="891"/>
      <c r="AF543" s="891"/>
      <c r="AG543" s="891"/>
      <c r="AH543" s="891"/>
    </row>
    <row r="544" spans="1:34" ht="15.75" customHeight="1">
      <c r="A544" s="891"/>
      <c r="B544" s="891"/>
      <c r="C544" s="891"/>
      <c r="D544" s="891"/>
      <c r="E544" s="891"/>
      <c r="F544" s="891"/>
      <c r="G544" s="891"/>
      <c r="H544" s="891"/>
      <c r="I544" s="891"/>
      <c r="J544" s="891"/>
      <c r="K544" s="891"/>
      <c r="L544" s="891"/>
      <c r="M544" s="891"/>
      <c r="N544" s="891"/>
      <c r="O544" s="891"/>
      <c r="P544" s="891"/>
      <c r="Q544" s="891"/>
      <c r="R544" s="891"/>
      <c r="S544" s="891"/>
      <c r="T544" s="891"/>
      <c r="U544" s="891"/>
      <c r="V544" s="891"/>
      <c r="W544" s="891"/>
      <c r="X544" s="891"/>
      <c r="Y544" s="891"/>
      <c r="Z544" s="891"/>
      <c r="AA544" s="891"/>
      <c r="AB544" s="891"/>
      <c r="AC544" s="891"/>
      <c r="AD544" s="891"/>
      <c r="AE544" s="891"/>
      <c r="AF544" s="891"/>
      <c r="AG544" s="891"/>
      <c r="AH544" s="891"/>
    </row>
    <row r="545" spans="1:34" ht="15.75" customHeight="1">
      <c r="A545" s="891"/>
      <c r="B545" s="891"/>
      <c r="C545" s="891"/>
      <c r="D545" s="891"/>
      <c r="E545" s="891"/>
      <c r="F545" s="891"/>
      <c r="G545" s="891"/>
      <c r="H545" s="891"/>
      <c r="I545" s="891"/>
      <c r="J545" s="891"/>
      <c r="K545" s="891"/>
      <c r="L545" s="891"/>
      <c r="M545" s="891"/>
      <c r="N545" s="891"/>
      <c r="O545" s="891"/>
      <c r="P545" s="891"/>
      <c r="Q545" s="891"/>
      <c r="R545" s="891"/>
      <c r="S545" s="891"/>
      <c r="T545" s="891"/>
      <c r="U545" s="891"/>
      <c r="V545" s="891"/>
      <c r="W545" s="891"/>
      <c r="X545" s="891"/>
      <c r="Y545" s="891"/>
      <c r="Z545" s="891"/>
      <c r="AA545" s="891"/>
      <c r="AB545" s="891"/>
      <c r="AC545" s="891"/>
      <c r="AD545" s="891"/>
      <c r="AE545" s="891"/>
      <c r="AF545" s="891"/>
      <c r="AG545" s="891"/>
      <c r="AH545" s="891"/>
    </row>
    <row r="546" spans="1:34" ht="15.75" customHeight="1">
      <c r="A546" s="891"/>
      <c r="B546" s="891"/>
      <c r="C546" s="891"/>
      <c r="D546" s="891"/>
      <c r="E546" s="891"/>
      <c r="F546" s="891"/>
      <c r="G546" s="891"/>
      <c r="H546" s="891"/>
      <c r="I546" s="891"/>
      <c r="J546" s="891"/>
      <c r="K546" s="891"/>
      <c r="L546" s="891"/>
      <c r="M546" s="891"/>
      <c r="N546" s="891"/>
      <c r="O546" s="891"/>
      <c r="P546" s="891"/>
      <c r="Q546" s="891"/>
      <c r="R546" s="891"/>
      <c r="S546" s="891"/>
      <c r="T546" s="891"/>
      <c r="U546" s="891"/>
      <c r="V546" s="891"/>
      <c r="W546" s="891"/>
      <c r="X546" s="891"/>
      <c r="Y546" s="891"/>
      <c r="Z546" s="891"/>
      <c r="AA546" s="891"/>
      <c r="AB546" s="891"/>
      <c r="AC546" s="891"/>
      <c r="AD546" s="891"/>
      <c r="AE546" s="891"/>
      <c r="AF546" s="891"/>
      <c r="AG546" s="891"/>
      <c r="AH546" s="891"/>
    </row>
    <row r="547" spans="1:34" ht="15.75" customHeight="1">
      <c r="A547" s="891"/>
      <c r="B547" s="891"/>
      <c r="C547" s="891"/>
      <c r="D547" s="891"/>
      <c r="E547" s="891"/>
      <c r="F547" s="891"/>
      <c r="G547" s="891"/>
      <c r="H547" s="891"/>
      <c r="I547" s="891"/>
      <c r="J547" s="891"/>
      <c r="K547" s="891"/>
      <c r="L547" s="891"/>
      <c r="M547" s="891"/>
      <c r="N547" s="891"/>
      <c r="O547" s="891"/>
      <c r="P547" s="891"/>
      <c r="Q547" s="891"/>
      <c r="R547" s="891"/>
      <c r="S547" s="891"/>
      <c r="T547" s="891"/>
      <c r="U547" s="891"/>
      <c r="V547" s="891"/>
      <c r="W547" s="891"/>
      <c r="X547" s="891"/>
      <c r="Y547" s="891"/>
      <c r="Z547" s="891"/>
      <c r="AA547" s="891"/>
      <c r="AB547" s="891"/>
      <c r="AC547" s="891"/>
      <c r="AD547" s="891"/>
      <c r="AE547" s="891"/>
      <c r="AF547" s="891"/>
      <c r="AG547" s="891"/>
      <c r="AH547" s="891"/>
    </row>
    <row r="548" spans="1:34" ht="15.75" customHeight="1">
      <c r="A548" s="891"/>
      <c r="B548" s="891"/>
      <c r="C548" s="891"/>
      <c r="D548" s="891"/>
      <c r="E548" s="891"/>
      <c r="F548" s="891"/>
      <c r="G548" s="891"/>
      <c r="H548" s="891"/>
      <c r="I548" s="891"/>
      <c r="J548" s="891"/>
      <c r="K548" s="891"/>
      <c r="L548" s="891"/>
      <c r="M548" s="891"/>
      <c r="N548" s="891"/>
      <c r="O548" s="891"/>
      <c r="P548" s="891"/>
      <c r="Q548" s="891"/>
      <c r="R548" s="891"/>
      <c r="S548" s="891"/>
      <c r="T548" s="891"/>
      <c r="U548" s="891"/>
      <c r="V548" s="891"/>
      <c r="W548" s="891"/>
      <c r="X548" s="891"/>
      <c r="Y548" s="891"/>
      <c r="Z548" s="891"/>
      <c r="AA548" s="891"/>
      <c r="AB548" s="891"/>
      <c r="AC548" s="891"/>
      <c r="AD548" s="891"/>
      <c r="AE548" s="891"/>
      <c r="AF548" s="891"/>
      <c r="AG548" s="891"/>
      <c r="AH548" s="891"/>
    </row>
    <row r="549" spans="1:34" ht="15.75" customHeight="1">
      <c r="A549" s="891"/>
      <c r="B549" s="891"/>
      <c r="C549" s="891"/>
      <c r="D549" s="891"/>
      <c r="E549" s="891"/>
      <c r="F549" s="891"/>
      <c r="G549" s="891"/>
      <c r="H549" s="891"/>
      <c r="I549" s="891"/>
      <c r="J549" s="891"/>
      <c r="K549" s="891"/>
      <c r="L549" s="891"/>
      <c r="M549" s="891"/>
      <c r="N549" s="891"/>
      <c r="O549" s="891"/>
      <c r="P549" s="891"/>
      <c r="Q549" s="891"/>
      <c r="R549" s="891"/>
      <c r="S549" s="891"/>
      <c r="T549" s="891"/>
      <c r="U549" s="891"/>
      <c r="V549" s="891"/>
      <c r="W549" s="891"/>
      <c r="X549" s="891"/>
      <c r="Y549" s="891"/>
      <c r="Z549" s="891"/>
      <c r="AA549" s="891"/>
      <c r="AB549" s="891"/>
      <c r="AC549" s="891"/>
      <c r="AD549" s="891"/>
      <c r="AE549" s="891"/>
      <c r="AF549" s="891"/>
      <c r="AG549" s="891"/>
      <c r="AH549" s="891"/>
    </row>
    <row r="550" spans="1:34" ht="15.75" customHeight="1">
      <c r="A550" s="891"/>
      <c r="B550" s="891"/>
      <c r="C550" s="891"/>
      <c r="D550" s="891"/>
      <c r="E550" s="891"/>
      <c r="F550" s="891"/>
      <c r="G550" s="891"/>
      <c r="H550" s="891"/>
      <c r="I550" s="891"/>
      <c r="J550" s="891"/>
      <c r="K550" s="891"/>
      <c r="L550" s="891"/>
      <c r="M550" s="891"/>
      <c r="N550" s="891"/>
      <c r="O550" s="891"/>
      <c r="P550" s="891"/>
      <c r="Q550" s="891"/>
      <c r="R550" s="891"/>
      <c r="S550" s="891"/>
      <c r="T550" s="891"/>
      <c r="U550" s="891"/>
      <c r="V550" s="891"/>
      <c r="W550" s="891"/>
      <c r="X550" s="891"/>
      <c r="Y550" s="891"/>
      <c r="Z550" s="891"/>
      <c r="AA550" s="891"/>
      <c r="AB550" s="891"/>
      <c r="AC550" s="891"/>
      <c r="AD550" s="891"/>
      <c r="AE550" s="891"/>
      <c r="AF550" s="891"/>
      <c r="AG550" s="891"/>
      <c r="AH550" s="891"/>
    </row>
    <row r="551" spans="1:34" ht="15.75" customHeight="1">
      <c r="A551" s="891"/>
      <c r="B551" s="891"/>
      <c r="C551" s="891"/>
      <c r="D551" s="891"/>
      <c r="E551" s="891"/>
      <c r="F551" s="891"/>
      <c r="G551" s="891"/>
      <c r="H551" s="891"/>
      <c r="I551" s="891"/>
      <c r="J551" s="891"/>
      <c r="K551" s="891"/>
      <c r="L551" s="891"/>
      <c r="M551" s="891"/>
      <c r="N551" s="891"/>
      <c r="O551" s="891"/>
      <c r="P551" s="891"/>
      <c r="Q551" s="891"/>
      <c r="R551" s="891"/>
      <c r="S551" s="891"/>
      <c r="T551" s="891"/>
      <c r="U551" s="891"/>
      <c r="V551" s="891"/>
      <c r="W551" s="891"/>
      <c r="X551" s="891"/>
      <c r="Y551" s="891"/>
      <c r="Z551" s="891"/>
      <c r="AA551" s="891"/>
      <c r="AB551" s="891"/>
      <c r="AC551" s="891"/>
      <c r="AD551" s="891"/>
      <c r="AE551" s="891"/>
      <c r="AF551" s="891"/>
      <c r="AG551" s="891"/>
      <c r="AH551" s="891"/>
    </row>
    <row r="552" spans="1:34" ht="15.75" customHeight="1">
      <c r="A552" s="891"/>
      <c r="B552" s="891"/>
      <c r="C552" s="891"/>
      <c r="D552" s="891"/>
      <c r="E552" s="891"/>
      <c r="F552" s="891"/>
      <c r="G552" s="891"/>
      <c r="H552" s="891"/>
      <c r="I552" s="891"/>
      <c r="J552" s="891"/>
      <c r="K552" s="891"/>
      <c r="L552" s="891"/>
      <c r="M552" s="891"/>
      <c r="N552" s="891"/>
      <c r="O552" s="891"/>
      <c r="P552" s="891"/>
      <c r="Q552" s="891"/>
      <c r="R552" s="891"/>
      <c r="S552" s="891"/>
      <c r="T552" s="891"/>
      <c r="U552" s="891"/>
      <c r="V552" s="891"/>
      <c r="W552" s="891"/>
      <c r="X552" s="891"/>
      <c r="Y552" s="891"/>
      <c r="Z552" s="891"/>
      <c r="AA552" s="891"/>
      <c r="AB552" s="891"/>
      <c r="AC552" s="891"/>
      <c r="AD552" s="891"/>
      <c r="AE552" s="891"/>
      <c r="AF552" s="891"/>
      <c r="AG552" s="891"/>
      <c r="AH552" s="891"/>
    </row>
    <row r="553" spans="1:34" ht="15.75" customHeight="1">
      <c r="A553" s="891"/>
      <c r="B553" s="891"/>
      <c r="C553" s="891"/>
      <c r="D553" s="891"/>
      <c r="E553" s="891"/>
      <c r="F553" s="891"/>
      <c r="G553" s="891"/>
      <c r="H553" s="891"/>
      <c r="I553" s="891"/>
      <c r="J553" s="891"/>
      <c r="K553" s="891"/>
      <c r="L553" s="891"/>
      <c r="M553" s="891"/>
      <c r="N553" s="891"/>
      <c r="O553" s="891"/>
      <c r="P553" s="891"/>
      <c r="Q553" s="891"/>
      <c r="R553" s="891"/>
      <c r="S553" s="891"/>
      <c r="T553" s="891"/>
      <c r="U553" s="891"/>
      <c r="V553" s="891"/>
      <c r="W553" s="891"/>
      <c r="X553" s="891"/>
      <c r="Y553" s="891"/>
      <c r="Z553" s="891"/>
      <c r="AA553" s="891"/>
      <c r="AB553" s="891"/>
      <c r="AC553" s="891"/>
      <c r="AD553" s="891"/>
      <c r="AE553" s="891"/>
      <c r="AF553" s="891"/>
      <c r="AG553" s="891"/>
      <c r="AH553" s="891"/>
    </row>
    <row r="554" spans="1:34" ht="15.75" customHeight="1">
      <c r="A554" s="891"/>
      <c r="B554" s="891"/>
      <c r="C554" s="891"/>
      <c r="D554" s="891"/>
      <c r="E554" s="891"/>
      <c r="F554" s="891"/>
      <c r="G554" s="891"/>
      <c r="H554" s="891"/>
      <c r="I554" s="891"/>
      <c r="J554" s="891"/>
      <c r="K554" s="891"/>
      <c r="L554" s="891"/>
      <c r="M554" s="891"/>
      <c r="N554" s="891"/>
      <c r="O554" s="891"/>
      <c r="P554" s="891"/>
      <c r="Q554" s="891"/>
      <c r="R554" s="891"/>
      <c r="S554" s="891"/>
      <c r="T554" s="891"/>
      <c r="U554" s="891"/>
      <c r="V554" s="891"/>
      <c r="W554" s="891"/>
      <c r="X554" s="891"/>
      <c r="Y554" s="891"/>
      <c r="Z554" s="891"/>
      <c r="AA554" s="891"/>
      <c r="AB554" s="891"/>
      <c r="AC554" s="891"/>
      <c r="AD554" s="891"/>
      <c r="AE554" s="891"/>
      <c r="AF554" s="891"/>
      <c r="AG554" s="891"/>
      <c r="AH554" s="891"/>
    </row>
    <row r="555" spans="1:34" ht="15.75" customHeight="1">
      <c r="A555" s="891"/>
      <c r="B555" s="891"/>
      <c r="C555" s="891"/>
      <c r="D555" s="891"/>
      <c r="E555" s="891"/>
      <c r="F555" s="891"/>
      <c r="G555" s="891"/>
      <c r="H555" s="891"/>
      <c r="I555" s="891"/>
      <c r="J555" s="891"/>
      <c r="K555" s="891"/>
      <c r="L555" s="891"/>
      <c r="M555" s="891"/>
      <c r="N555" s="891"/>
      <c r="O555" s="891"/>
      <c r="P555" s="891"/>
      <c r="Q555" s="891"/>
      <c r="R555" s="891"/>
      <c r="S555" s="891"/>
      <c r="T555" s="891"/>
      <c r="U555" s="891"/>
      <c r="V555" s="891"/>
      <c r="W555" s="891"/>
      <c r="X555" s="891"/>
      <c r="Y555" s="891"/>
      <c r="Z555" s="891"/>
      <c r="AA555" s="891"/>
      <c r="AB555" s="891"/>
      <c r="AC555" s="891"/>
      <c r="AD555" s="891"/>
      <c r="AE555" s="891"/>
      <c r="AF555" s="891"/>
      <c r="AG555" s="891"/>
      <c r="AH555" s="891"/>
    </row>
    <row r="556" spans="1:34" ht="15.75" customHeight="1">
      <c r="A556" s="891"/>
      <c r="B556" s="891"/>
      <c r="C556" s="891"/>
      <c r="D556" s="891"/>
      <c r="E556" s="891"/>
      <c r="F556" s="891"/>
      <c r="G556" s="891"/>
      <c r="H556" s="891"/>
      <c r="I556" s="891"/>
      <c r="J556" s="891"/>
      <c r="K556" s="891"/>
      <c r="L556" s="891"/>
      <c r="M556" s="891"/>
      <c r="N556" s="891"/>
      <c r="O556" s="891"/>
      <c r="P556" s="891"/>
      <c r="Q556" s="891"/>
      <c r="R556" s="891"/>
      <c r="S556" s="891"/>
      <c r="T556" s="891"/>
      <c r="U556" s="891"/>
      <c r="V556" s="891"/>
      <c r="W556" s="891"/>
      <c r="X556" s="891"/>
      <c r="Y556" s="891"/>
      <c r="Z556" s="891"/>
      <c r="AA556" s="891"/>
      <c r="AB556" s="891"/>
      <c r="AC556" s="891"/>
      <c r="AD556" s="891"/>
      <c r="AE556" s="891"/>
      <c r="AF556" s="891"/>
      <c r="AG556" s="891"/>
      <c r="AH556" s="891"/>
    </row>
    <row r="557" spans="1:34" ht="15.75" customHeight="1">
      <c r="A557" s="891"/>
      <c r="B557" s="891"/>
      <c r="C557" s="891"/>
      <c r="D557" s="891"/>
      <c r="E557" s="891"/>
      <c r="F557" s="891"/>
      <c r="G557" s="891"/>
      <c r="H557" s="891"/>
      <c r="I557" s="891"/>
      <c r="J557" s="891"/>
      <c r="K557" s="891"/>
      <c r="L557" s="891"/>
      <c r="M557" s="891"/>
      <c r="N557" s="891"/>
      <c r="O557" s="891"/>
      <c r="P557" s="891"/>
      <c r="Q557" s="891"/>
      <c r="R557" s="891"/>
      <c r="S557" s="891"/>
      <c r="T557" s="891"/>
      <c r="U557" s="891"/>
      <c r="V557" s="891"/>
      <c r="W557" s="891"/>
      <c r="X557" s="891"/>
      <c r="Y557" s="891"/>
      <c r="Z557" s="891"/>
      <c r="AA557" s="891"/>
      <c r="AB557" s="891"/>
      <c r="AC557" s="891"/>
      <c r="AD557" s="891"/>
      <c r="AE557" s="891"/>
      <c r="AF557" s="891"/>
      <c r="AG557" s="891"/>
      <c r="AH557" s="891"/>
    </row>
    <row r="558" spans="1:34" ht="15.75" customHeight="1">
      <c r="A558" s="891"/>
      <c r="B558" s="891"/>
      <c r="C558" s="891"/>
      <c r="D558" s="891"/>
      <c r="E558" s="891"/>
      <c r="F558" s="891"/>
      <c r="G558" s="891"/>
      <c r="H558" s="891"/>
      <c r="I558" s="891"/>
      <c r="J558" s="891"/>
      <c r="K558" s="891"/>
      <c r="L558" s="891"/>
      <c r="M558" s="891"/>
      <c r="N558" s="891"/>
      <c r="O558" s="891"/>
      <c r="P558" s="891"/>
      <c r="Q558" s="891"/>
      <c r="R558" s="891"/>
      <c r="S558" s="891"/>
      <c r="T558" s="891"/>
      <c r="U558" s="891"/>
      <c r="V558" s="891"/>
      <c r="W558" s="891"/>
      <c r="X558" s="891"/>
      <c r="Y558" s="891"/>
      <c r="Z558" s="891"/>
      <c r="AA558" s="891"/>
      <c r="AB558" s="891"/>
      <c r="AC558" s="891"/>
      <c r="AD558" s="891"/>
      <c r="AE558" s="891"/>
      <c r="AF558" s="891"/>
      <c r="AG558" s="891"/>
      <c r="AH558" s="891"/>
    </row>
    <row r="559" spans="1:34" ht="15.75" customHeight="1">
      <c r="A559" s="891"/>
      <c r="B559" s="891"/>
      <c r="C559" s="891"/>
      <c r="D559" s="891"/>
      <c r="E559" s="891"/>
      <c r="F559" s="891"/>
      <c r="G559" s="891"/>
      <c r="H559" s="891"/>
      <c r="I559" s="891"/>
      <c r="J559" s="891"/>
      <c r="K559" s="891"/>
      <c r="L559" s="891"/>
      <c r="M559" s="891"/>
      <c r="N559" s="891"/>
      <c r="O559" s="891"/>
      <c r="P559" s="891"/>
      <c r="Q559" s="891"/>
      <c r="R559" s="891"/>
      <c r="S559" s="891"/>
      <c r="T559" s="891"/>
      <c r="U559" s="891"/>
      <c r="V559" s="891"/>
      <c r="W559" s="891"/>
      <c r="X559" s="891"/>
      <c r="Y559" s="891"/>
      <c r="Z559" s="891"/>
      <c r="AA559" s="891"/>
      <c r="AB559" s="891"/>
      <c r="AC559" s="891"/>
      <c r="AD559" s="891"/>
      <c r="AE559" s="891"/>
      <c r="AF559" s="891"/>
      <c r="AG559" s="891"/>
      <c r="AH559" s="891"/>
    </row>
    <row r="560" spans="1:34" ht="15.75" customHeight="1">
      <c r="A560" s="891"/>
      <c r="B560" s="891"/>
      <c r="C560" s="891"/>
      <c r="D560" s="891"/>
      <c r="E560" s="891"/>
      <c r="F560" s="891"/>
      <c r="G560" s="891"/>
      <c r="H560" s="891"/>
      <c r="I560" s="891"/>
      <c r="J560" s="891"/>
      <c r="K560" s="891"/>
      <c r="L560" s="891"/>
      <c r="M560" s="891"/>
      <c r="N560" s="891"/>
      <c r="O560" s="891"/>
      <c r="P560" s="891"/>
      <c r="Q560" s="891"/>
      <c r="R560" s="891"/>
      <c r="S560" s="891"/>
      <c r="T560" s="891"/>
      <c r="U560" s="891"/>
      <c r="V560" s="891"/>
      <c r="W560" s="891"/>
      <c r="X560" s="891"/>
      <c r="Y560" s="891"/>
      <c r="Z560" s="891"/>
      <c r="AA560" s="891"/>
      <c r="AB560" s="891"/>
      <c r="AC560" s="891"/>
      <c r="AD560" s="891"/>
      <c r="AE560" s="891"/>
      <c r="AF560" s="891"/>
      <c r="AG560" s="891"/>
      <c r="AH560" s="891"/>
    </row>
    <row r="561" spans="1:34" ht="15.75" customHeight="1">
      <c r="A561" s="891"/>
      <c r="B561" s="891"/>
      <c r="C561" s="891"/>
      <c r="D561" s="891"/>
      <c r="E561" s="891"/>
      <c r="F561" s="891"/>
      <c r="G561" s="891"/>
      <c r="H561" s="891"/>
      <c r="I561" s="891"/>
      <c r="J561" s="891"/>
      <c r="K561" s="891"/>
      <c r="L561" s="891"/>
      <c r="M561" s="891"/>
      <c r="N561" s="891"/>
      <c r="O561" s="891"/>
      <c r="P561" s="891"/>
      <c r="Q561" s="891"/>
      <c r="R561" s="891"/>
      <c r="S561" s="891"/>
      <c r="T561" s="891"/>
      <c r="U561" s="891"/>
      <c r="V561" s="891"/>
      <c r="W561" s="891"/>
      <c r="X561" s="891"/>
      <c r="Y561" s="891"/>
      <c r="Z561" s="891"/>
      <c r="AA561" s="891"/>
      <c r="AB561" s="891"/>
      <c r="AC561" s="891"/>
      <c r="AD561" s="891"/>
      <c r="AE561" s="891"/>
      <c r="AF561" s="891"/>
      <c r="AG561" s="891"/>
      <c r="AH561" s="891"/>
    </row>
    <row r="562" spans="1:34" ht="15.75" customHeight="1">
      <c r="A562" s="891"/>
      <c r="B562" s="891"/>
      <c r="C562" s="891"/>
      <c r="D562" s="891"/>
      <c r="E562" s="891"/>
      <c r="F562" s="891"/>
      <c r="G562" s="891"/>
      <c r="H562" s="891"/>
      <c r="I562" s="891"/>
      <c r="J562" s="891"/>
      <c r="K562" s="891"/>
      <c r="L562" s="891"/>
      <c r="M562" s="891"/>
      <c r="N562" s="891"/>
      <c r="O562" s="891"/>
      <c r="P562" s="891"/>
      <c r="Q562" s="891"/>
      <c r="R562" s="891"/>
      <c r="S562" s="891"/>
      <c r="T562" s="891"/>
      <c r="U562" s="891"/>
      <c r="V562" s="891"/>
      <c r="W562" s="891"/>
      <c r="X562" s="891"/>
      <c r="Y562" s="891"/>
      <c r="Z562" s="891"/>
      <c r="AA562" s="891"/>
      <c r="AB562" s="891"/>
      <c r="AC562" s="891"/>
      <c r="AD562" s="891"/>
      <c r="AE562" s="891"/>
      <c r="AF562" s="891"/>
      <c r="AG562" s="891"/>
      <c r="AH562" s="891"/>
    </row>
    <row r="563" spans="1:34" ht="15.75" customHeight="1">
      <c r="A563" s="891"/>
      <c r="B563" s="891"/>
      <c r="C563" s="891"/>
      <c r="D563" s="891"/>
      <c r="E563" s="891"/>
      <c r="F563" s="891"/>
      <c r="G563" s="891"/>
      <c r="H563" s="891"/>
      <c r="I563" s="891"/>
      <c r="J563" s="891"/>
      <c r="K563" s="891"/>
      <c r="L563" s="891"/>
      <c r="M563" s="891"/>
      <c r="N563" s="891"/>
      <c r="O563" s="891"/>
      <c r="P563" s="891"/>
      <c r="Q563" s="891"/>
      <c r="R563" s="891"/>
      <c r="S563" s="891"/>
      <c r="T563" s="891"/>
      <c r="U563" s="891"/>
      <c r="V563" s="891"/>
      <c r="W563" s="891"/>
      <c r="X563" s="891"/>
      <c r="Y563" s="891"/>
      <c r="Z563" s="891"/>
      <c r="AA563" s="891"/>
      <c r="AB563" s="891"/>
      <c r="AC563" s="891"/>
      <c r="AD563" s="891"/>
      <c r="AE563" s="891"/>
      <c r="AF563" s="891"/>
      <c r="AG563" s="891"/>
      <c r="AH563" s="891"/>
    </row>
    <row r="564" spans="1:34" ht="15.75" customHeight="1">
      <c r="A564" s="891"/>
      <c r="B564" s="891"/>
      <c r="C564" s="891"/>
      <c r="D564" s="891"/>
      <c r="E564" s="891"/>
      <c r="F564" s="891"/>
      <c r="G564" s="891"/>
      <c r="H564" s="891"/>
      <c r="I564" s="891"/>
      <c r="J564" s="891"/>
      <c r="K564" s="891"/>
      <c r="L564" s="891"/>
      <c r="M564" s="891"/>
      <c r="N564" s="891"/>
      <c r="O564" s="891"/>
      <c r="P564" s="891"/>
      <c r="Q564" s="891"/>
      <c r="R564" s="891"/>
      <c r="S564" s="891"/>
      <c r="T564" s="891"/>
      <c r="U564" s="891"/>
      <c r="V564" s="891"/>
      <c r="W564" s="891"/>
      <c r="X564" s="891"/>
      <c r="Y564" s="891"/>
      <c r="Z564" s="891"/>
      <c r="AA564" s="891"/>
      <c r="AB564" s="891"/>
      <c r="AC564" s="891"/>
      <c r="AD564" s="891"/>
      <c r="AE564" s="891"/>
      <c r="AF564" s="891"/>
      <c r="AG564" s="891"/>
      <c r="AH564" s="891"/>
    </row>
    <row r="565" spans="1:34" ht="15.75" customHeight="1">
      <c r="A565" s="891"/>
      <c r="B565" s="891"/>
      <c r="C565" s="891"/>
      <c r="D565" s="891"/>
      <c r="E565" s="891"/>
      <c r="F565" s="891"/>
      <c r="G565" s="891"/>
      <c r="H565" s="891"/>
      <c r="I565" s="891"/>
      <c r="J565" s="891"/>
      <c r="K565" s="891"/>
      <c r="L565" s="891"/>
      <c r="M565" s="891"/>
      <c r="N565" s="891"/>
      <c r="O565" s="891"/>
      <c r="P565" s="891"/>
      <c r="Q565" s="891"/>
      <c r="R565" s="891"/>
      <c r="S565" s="891"/>
      <c r="T565" s="891"/>
      <c r="U565" s="891"/>
      <c r="V565" s="891"/>
      <c r="W565" s="891"/>
      <c r="X565" s="891"/>
      <c r="Y565" s="891"/>
      <c r="Z565" s="891"/>
      <c r="AA565" s="891"/>
      <c r="AB565" s="891"/>
      <c r="AC565" s="891"/>
      <c r="AD565" s="891"/>
      <c r="AE565" s="891"/>
      <c r="AF565" s="891"/>
      <c r="AG565" s="891"/>
      <c r="AH565" s="891"/>
    </row>
    <row r="566" spans="1:34" ht="15.75" customHeight="1">
      <c r="A566" s="891"/>
      <c r="B566" s="891"/>
      <c r="C566" s="891"/>
      <c r="D566" s="891"/>
      <c r="E566" s="891"/>
      <c r="F566" s="891"/>
      <c r="G566" s="891"/>
      <c r="H566" s="891"/>
      <c r="I566" s="891"/>
      <c r="J566" s="891"/>
      <c r="K566" s="891"/>
      <c r="L566" s="891"/>
      <c r="M566" s="891"/>
      <c r="N566" s="891"/>
      <c r="O566" s="891"/>
      <c r="P566" s="891"/>
      <c r="Q566" s="891"/>
      <c r="R566" s="891"/>
      <c r="S566" s="891"/>
      <c r="T566" s="891"/>
      <c r="U566" s="891"/>
      <c r="V566" s="891"/>
      <c r="W566" s="891"/>
      <c r="X566" s="891"/>
      <c r="Y566" s="891"/>
      <c r="Z566" s="891"/>
      <c r="AA566" s="891"/>
      <c r="AB566" s="891"/>
      <c r="AC566" s="891"/>
      <c r="AD566" s="891"/>
      <c r="AE566" s="891"/>
      <c r="AF566" s="891"/>
      <c r="AG566" s="891"/>
      <c r="AH566" s="891"/>
    </row>
    <row r="567" spans="1:34" ht="15.75" customHeight="1">
      <c r="A567" s="891"/>
      <c r="B567" s="891"/>
      <c r="C567" s="891"/>
      <c r="D567" s="891"/>
      <c r="E567" s="891"/>
      <c r="F567" s="891"/>
      <c r="G567" s="891"/>
      <c r="H567" s="891"/>
      <c r="I567" s="891"/>
      <c r="J567" s="891"/>
      <c r="K567" s="891"/>
      <c r="L567" s="891"/>
      <c r="M567" s="891"/>
      <c r="N567" s="891"/>
      <c r="O567" s="891"/>
      <c r="P567" s="891"/>
      <c r="Q567" s="891"/>
      <c r="R567" s="891"/>
      <c r="S567" s="891"/>
      <c r="T567" s="891"/>
      <c r="U567" s="891"/>
      <c r="V567" s="891"/>
      <c r="W567" s="891"/>
      <c r="X567" s="891"/>
      <c r="Y567" s="891"/>
      <c r="Z567" s="891"/>
      <c r="AA567" s="891"/>
      <c r="AB567" s="891"/>
      <c r="AC567" s="891"/>
      <c r="AD567" s="891"/>
      <c r="AE567" s="891"/>
      <c r="AF567" s="891"/>
      <c r="AG567" s="891"/>
      <c r="AH567" s="891"/>
    </row>
    <row r="568" spans="1:34" ht="15.75" customHeight="1">
      <c r="A568" s="891"/>
      <c r="B568" s="891"/>
      <c r="C568" s="891"/>
      <c r="D568" s="891"/>
      <c r="E568" s="891"/>
      <c r="F568" s="891"/>
      <c r="G568" s="891"/>
      <c r="H568" s="891"/>
      <c r="I568" s="891"/>
      <c r="J568" s="891"/>
      <c r="K568" s="891"/>
      <c r="L568" s="891"/>
      <c r="M568" s="891"/>
      <c r="N568" s="891"/>
      <c r="O568" s="891"/>
      <c r="P568" s="891"/>
      <c r="Q568" s="891"/>
      <c r="R568" s="891"/>
      <c r="S568" s="891"/>
      <c r="T568" s="891"/>
      <c r="U568" s="891"/>
      <c r="V568" s="891"/>
      <c r="W568" s="891"/>
      <c r="X568" s="891"/>
      <c r="Y568" s="891"/>
      <c r="Z568" s="891"/>
      <c r="AA568" s="891"/>
      <c r="AB568" s="891"/>
      <c r="AC568" s="891"/>
      <c r="AD568" s="891"/>
      <c r="AE568" s="891"/>
      <c r="AF568" s="891"/>
      <c r="AG568" s="891"/>
      <c r="AH568" s="891"/>
    </row>
    <row r="569" spans="1:34" ht="15.75" customHeight="1">
      <c r="A569" s="891"/>
      <c r="B569" s="891"/>
      <c r="C569" s="891"/>
      <c r="D569" s="891"/>
      <c r="E569" s="891"/>
      <c r="F569" s="891"/>
      <c r="G569" s="891"/>
      <c r="H569" s="891"/>
      <c r="I569" s="891"/>
      <c r="J569" s="891"/>
      <c r="K569" s="891"/>
      <c r="L569" s="891"/>
      <c r="M569" s="891"/>
      <c r="N569" s="891"/>
      <c r="O569" s="891"/>
      <c r="P569" s="891"/>
      <c r="Q569" s="891"/>
      <c r="R569" s="891"/>
      <c r="S569" s="891"/>
      <c r="T569" s="891"/>
      <c r="U569" s="891"/>
      <c r="V569" s="891"/>
      <c r="W569" s="891"/>
      <c r="X569" s="891"/>
      <c r="Y569" s="891"/>
      <c r="Z569" s="891"/>
      <c r="AA569" s="891"/>
      <c r="AB569" s="891"/>
      <c r="AC569" s="891"/>
      <c r="AD569" s="891"/>
      <c r="AE569" s="891"/>
      <c r="AF569" s="891"/>
      <c r="AG569" s="891"/>
      <c r="AH569" s="891"/>
    </row>
    <row r="570" spans="1:34" ht="15.75" customHeight="1">
      <c r="A570" s="891"/>
      <c r="B570" s="891"/>
      <c r="C570" s="891"/>
      <c r="D570" s="891"/>
      <c r="E570" s="891"/>
      <c r="F570" s="891"/>
      <c r="G570" s="891"/>
      <c r="H570" s="891"/>
      <c r="I570" s="891"/>
      <c r="J570" s="891"/>
      <c r="K570" s="891"/>
      <c r="L570" s="891"/>
      <c r="M570" s="891"/>
      <c r="N570" s="891"/>
      <c r="O570" s="891"/>
      <c r="P570" s="891"/>
      <c r="Q570" s="891"/>
      <c r="R570" s="891"/>
      <c r="S570" s="891"/>
      <c r="T570" s="891"/>
      <c r="U570" s="891"/>
      <c r="V570" s="891"/>
      <c r="W570" s="891"/>
      <c r="X570" s="891"/>
      <c r="Y570" s="891"/>
      <c r="Z570" s="891"/>
      <c r="AA570" s="891"/>
      <c r="AB570" s="891"/>
      <c r="AC570" s="891"/>
      <c r="AD570" s="891"/>
      <c r="AE570" s="891"/>
      <c r="AF570" s="891"/>
      <c r="AG570" s="891"/>
      <c r="AH570" s="891"/>
    </row>
    <row r="571" spans="1:34" ht="15.75" customHeight="1">
      <c r="A571" s="891"/>
      <c r="B571" s="891"/>
      <c r="C571" s="891"/>
      <c r="D571" s="891"/>
      <c r="E571" s="891"/>
      <c r="F571" s="891"/>
      <c r="G571" s="891"/>
      <c r="H571" s="891"/>
      <c r="I571" s="891"/>
      <c r="J571" s="891"/>
      <c r="K571" s="891"/>
      <c r="L571" s="891"/>
      <c r="M571" s="891"/>
      <c r="N571" s="891"/>
      <c r="O571" s="891"/>
      <c r="P571" s="891"/>
      <c r="Q571" s="891"/>
      <c r="R571" s="891"/>
      <c r="S571" s="891"/>
      <c r="T571" s="891"/>
      <c r="U571" s="891"/>
      <c r="V571" s="891"/>
      <c r="W571" s="891"/>
      <c r="X571" s="891"/>
      <c r="Y571" s="891"/>
      <c r="Z571" s="891"/>
      <c r="AA571" s="891"/>
      <c r="AB571" s="891"/>
      <c r="AC571" s="891"/>
      <c r="AD571" s="891"/>
      <c r="AE571" s="891"/>
      <c r="AF571" s="891"/>
      <c r="AG571" s="891"/>
      <c r="AH571" s="891"/>
    </row>
    <row r="572" spans="1:34" ht="15.75" customHeight="1">
      <c r="A572" s="891"/>
      <c r="B572" s="891"/>
      <c r="C572" s="891"/>
      <c r="D572" s="891"/>
      <c r="E572" s="891"/>
      <c r="F572" s="891"/>
      <c r="G572" s="891"/>
      <c r="H572" s="891"/>
      <c r="I572" s="891"/>
      <c r="J572" s="891"/>
      <c r="K572" s="891"/>
      <c r="L572" s="891"/>
      <c r="M572" s="891"/>
      <c r="N572" s="891"/>
      <c r="O572" s="891"/>
      <c r="P572" s="891"/>
      <c r="Q572" s="891"/>
      <c r="R572" s="891"/>
      <c r="S572" s="891"/>
      <c r="T572" s="891"/>
      <c r="U572" s="891"/>
      <c r="V572" s="891"/>
      <c r="W572" s="891"/>
      <c r="X572" s="891"/>
      <c r="Y572" s="891"/>
      <c r="Z572" s="891"/>
      <c r="AA572" s="891"/>
      <c r="AB572" s="891"/>
      <c r="AC572" s="891"/>
      <c r="AD572" s="891"/>
      <c r="AE572" s="891"/>
      <c r="AF572" s="891"/>
      <c r="AG572" s="891"/>
      <c r="AH572" s="891"/>
    </row>
    <row r="573" spans="1:34" ht="15.75" customHeight="1">
      <c r="A573" s="891"/>
      <c r="B573" s="891"/>
      <c r="C573" s="891"/>
      <c r="D573" s="891"/>
      <c r="E573" s="891"/>
      <c r="F573" s="891"/>
      <c r="G573" s="891"/>
      <c r="H573" s="891"/>
      <c r="I573" s="891"/>
      <c r="J573" s="891"/>
      <c r="K573" s="891"/>
      <c r="L573" s="891"/>
      <c r="M573" s="891"/>
      <c r="N573" s="891"/>
      <c r="O573" s="891"/>
      <c r="P573" s="891"/>
      <c r="Q573" s="891"/>
      <c r="R573" s="891"/>
      <c r="S573" s="891"/>
      <c r="T573" s="891"/>
      <c r="U573" s="891"/>
      <c r="V573" s="891"/>
      <c r="W573" s="891"/>
      <c r="X573" s="891"/>
      <c r="Y573" s="891"/>
      <c r="Z573" s="891"/>
      <c r="AA573" s="891"/>
      <c r="AB573" s="891"/>
      <c r="AC573" s="891"/>
      <c r="AD573" s="891"/>
      <c r="AE573" s="891"/>
      <c r="AF573" s="891"/>
      <c r="AG573" s="891"/>
      <c r="AH573" s="891"/>
    </row>
    <row r="574" spans="1:34" ht="15.75" customHeight="1">
      <c r="A574" s="891"/>
      <c r="B574" s="891"/>
      <c r="C574" s="891"/>
      <c r="D574" s="891"/>
      <c r="E574" s="891"/>
      <c r="F574" s="891"/>
      <c r="G574" s="891"/>
      <c r="H574" s="891"/>
      <c r="I574" s="891"/>
      <c r="J574" s="891"/>
      <c r="K574" s="891"/>
      <c r="L574" s="891"/>
      <c r="M574" s="891"/>
      <c r="N574" s="891"/>
      <c r="O574" s="891"/>
      <c r="P574" s="891"/>
      <c r="Q574" s="891"/>
      <c r="R574" s="891"/>
      <c r="S574" s="891"/>
      <c r="T574" s="891"/>
      <c r="U574" s="891"/>
      <c r="V574" s="891"/>
      <c r="W574" s="891"/>
      <c r="X574" s="891"/>
      <c r="Y574" s="891"/>
      <c r="Z574" s="891"/>
      <c r="AA574" s="891"/>
      <c r="AB574" s="891"/>
      <c r="AC574" s="891"/>
      <c r="AD574" s="891"/>
      <c r="AE574" s="891"/>
      <c r="AF574" s="891"/>
      <c r="AG574" s="891"/>
      <c r="AH574" s="891"/>
    </row>
    <row r="575" spans="1:34" ht="15.75" customHeight="1">
      <c r="A575" s="891"/>
      <c r="B575" s="891"/>
      <c r="C575" s="891"/>
      <c r="D575" s="891"/>
      <c r="E575" s="891"/>
      <c r="F575" s="891"/>
      <c r="G575" s="891"/>
      <c r="H575" s="891"/>
      <c r="I575" s="891"/>
      <c r="J575" s="891"/>
      <c r="K575" s="891"/>
      <c r="L575" s="891"/>
      <c r="M575" s="891"/>
      <c r="N575" s="891"/>
      <c r="O575" s="891"/>
      <c r="P575" s="891"/>
      <c r="Q575" s="891"/>
      <c r="R575" s="891"/>
      <c r="S575" s="891"/>
      <c r="T575" s="891"/>
      <c r="U575" s="891"/>
      <c r="V575" s="891"/>
      <c r="W575" s="891"/>
      <c r="X575" s="891"/>
      <c r="Y575" s="891"/>
      <c r="Z575" s="891"/>
      <c r="AA575" s="891"/>
      <c r="AB575" s="891"/>
      <c r="AC575" s="891"/>
      <c r="AD575" s="891"/>
      <c r="AE575" s="891"/>
      <c r="AF575" s="891"/>
      <c r="AG575" s="891"/>
      <c r="AH575" s="891"/>
    </row>
    <row r="576" spans="1:34" ht="15.75" customHeight="1">
      <c r="A576" s="891"/>
      <c r="B576" s="891"/>
      <c r="C576" s="891"/>
      <c r="D576" s="891"/>
      <c r="E576" s="891"/>
      <c r="F576" s="891"/>
      <c r="G576" s="891"/>
      <c r="H576" s="891"/>
      <c r="I576" s="891"/>
      <c r="J576" s="891"/>
      <c r="K576" s="891"/>
      <c r="L576" s="891"/>
      <c r="M576" s="891"/>
      <c r="N576" s="891"/>
      <c r="O576" s="891"/>
      <c r="P576" s="891"/>
      <c r="Q576" s="891"/>
      <c r="R576" s="891"/>
      <c r="S576" s="891"/>
      <c r="T576" s="891"/>
      <c r="U576" s="891"/>
      <c r="V576" s="891"/>
      <c r="W576" s="891"/>
      <c r="X576" s="891"/>
      <c r="Y576" s="891"/>
      <c r="Z576" s="891"/>
      <c r="AA576" s="891"/>
      <c r="AB576" s="891"/>
      <c r="AC576" s="891"/>
      <c r="AD576" s="891"/>
      <c r="AE576" s="891"/>
      <c r="AF576" s="891"/>
      <c r="AG576" s="891"/>
      <c r="AH576" s="891"/>
    </row>
    <row r="577" spans="1:34" ht="15.75" customHeight="1">
      <c r="A577" s="891"/>
      <c r="B577" s="891"/>
      <c r="C577" s="891"/>
      <c r="D577" s="891"/>
      <c r="E577" s="891"/>
      <c r="F577" s="891"/>
      <c r="G577" s="891"/>
      <c r="H577" s="891"/>
      <c r="I577" s="891"/>
      <c r="J577" s="891"/>
      <c r="K577" s="891"/>
      <c r="L577" s="891"/>
      <c r="M577" s="891"/>
      <c r="N577" s="891"/>
      <c r="O577" s="891"/>
      <c r="P577" s="891"/>
      <c r="Q577" s="891"/>
      <c r="R577" s="891"/>
      <c r="S577" s="891"/>
      <c r="T577" s="891"/>
      <c r="U577" s="891"/>
      <c r="V577" s="891"/>
      <c r="W577" s="891"/>
      <c r="X577" s="891"/>
      <c r="Y577" s="891"/>
      <c r="Z577" s="891"/>
      <c r="AA577" s="891"/>
      <c r="AB577" s="891"/>
      <c r="AC577" s="891"/>
      <c r="AD577" s="891"/>
      <c r="AE577" s="891"/>
      <c r="AF577" s="891"/>
      <c r="AG577" s="891"/>
      <c r="AH577" s="891"/>
    </row>
    <row r="578" spans="1:34" ht="15.75" customHeight="1">
      <c r="A578" s="891"/>
      <c r="B578" s="891"/>
      <c r="C578" s="891"/>
      <c r="D578" s="891"/>
      <c r="E578" s="891"/>
      <c r="F578" s="891"/>
      <c r="G578" s="891"/>
      <c r="H578" s="891"/>
      <c r="I578" s="891"/>
      <c r="J578" s="891"/>
      <c r="K578" s="891"/>
      <c r="L578" s="891"/>
      <c r="M578" s="891"/>
      <c r="N578" s="891"/>
      <c r="O578" s="891"/>
      <c r="P578" s="891"/>
      <c r="Q578" s="891"/>
      <c r="R578" s="891"/>
      <c r="S578" s="891"/>
      <c r="T578" s="891"/>
      <c r="U578" s="891"/>
      <c r="V578" s="891"/>
      <c r="W578" s="891"/>
      <c r="X578" s="891"/>
      <c r="Y578" s="891"/>
      <c r="Z578" s="891"/>
      <c r="AA578" s="891"/>
      <c r="AB578" s="891"/>
      <c r="AC578" s="891"/>
      <c r="AD578" s="891"/>
      <c r="AE578" s="891"/>
      <c r="AF578" s="891"/>
      <c r="AG578" s="891"/>
      <c r="AH578" s="891"/>
    </row>
    <row r="579" spans="1:34" ht="15.75" customHeight="1">
      <c r="A579" s="891"/>
      <c r="B579" s="891"/>
      <c r="C579" s="891"/>
      <c r="D579" s="891"/>
      <c r="E579" s="891"/>
      <c r="F579" s="891"/>
      <c r="G579" s="891"/>
      <c r="H579" s="891"/>
      <c r="I579" s="891"/>
      <c r="J579" s="891"/>
      <c r="K579" s="891"/>
      <c r="L579" s="891"/>
      <c r="M579" s="891"/>
      <c r="N579" s="891"/>
      <c r="O579" s="891"/>
      <c r="P579" s="891"/>
      <c r="Q579" s="891"/>
      <c r="R579" s="891"/>
      <c r="S579" s="891"/>
      <c r="T579" s="891"/>
      <c r="U579" s="891"/>
      <c r="V579" s="891"/>
      <c r="W579" s="891"/>
      <c r="X579" s="891"/>
      <c r="Y579" s="891"/>
      <c r="Z579" s="891"/>
      <c r="AA579" s="891"/>
      <c r="AB579" s="891"/>
      <c r="AC579" s="891"/>
      <c r="AD579" s="891"/>
      <c r="AE579" s="891"/>
      <c r="AF579" s="891"/>
      <c r="AG579" s="891"/>
      <c r="AH579" s="891"/>
    </row>
    <row r="580" spans="1:34" ht="15.75" customHeight="1">
      <c r="A580" s="891"/>
      <c r="B580" s="891"/>
      <c r="C580" s="891"/>
      <c r="D580" s="891"/>
      <c r="E580" s="891"/>
      <c r="F580" s="891"/>
      <c r="G580" s="891"/>
      <c r="H580" s="891"/>
      <c r="I580" s="891"/>
      <c r="J580" s="891"/>
      <c r="K580" s="891"/>
      <c r="L580" s="891"/>
      <c r="M580" s="891"/>
      <c r="N580" s="891"/>
      <c r="O580" s="891"/>
      <c r="P580" s="891"/>
      <c r="Q580" s="891"/>
      <c r="R580" s="891"/>
      <c r="S580" s="891"/>
      <c r="T580" s="891"/>
      <c r="U580" s="891"/>
      <c r="V580" s="891"/>
      <c r="W580" s="891"/>
      <c r="X580" s="891"/>
      <c r="Y580" s="891"/>
      <c r="Z580" s="891"/>
      <c r="AA580" s="891"/>
      <c r="AB580" s="891"/>
      <c r="AC580" s="891"/>
      <c r="AD580" s="891"/>
      <c r="AE580" s="891"/>
      <c r="AF580" s="891"/>
      <c r="AG580" s="891"/>
      <c r="AH580" s="891"/>
    </row>
    <row r="581" spans="1:34" ht="15.75" customHeight="1">
      <c r="A581" s="891"/>
      <c r="B581" s="891"/>
      <c r="C581" s="891"/>
      <c r="D581" s="891"/>
      <c r="E581" s="891"/>
      <c r="F581" s="891"/>
      <c r="G581" s="891"/>
      <c r="H581" s="891"/>
      <c r="I581" s="891"/>
      <c r="J581" s="891"/>
      <c r="K581" s="891"/>
      <c r="L581" s="891"/>
      <c r="M581" s="891"/>
      <c r="N581" s="891"/>
      <c r="O581" s="891"/>
      <c r="P581" s="891"/>
      <c r="Q581" s="891"/>
      <c r="R581" s="891"/>
      <c r="S581" s="891"/>
      <c r="T581" s="891"/>
      <c r="U581" s="891"/>
      <c r="V581" s="891"/>
      <c r="W581" s="891"/>
      <c r="X581" s="891"/>
      <c r="Y581" s="891"/>
      <c r="Z581" s="891"/>
      <c r="AA581" s="891"/>
      <c r="AB581" s="891"/>
      <c r="AC581" s="891"/>
      <c r="AD581" s="891"/>
      <c r="AE581" s="891"/>
      <c r="AF581" s="891"/>
      <c r="AG581" s="891"/>
      <c r="AH581" s="891"/>
    </row>
    <row r="582" spans="1:34" ht="15.75" customHeight="1">
      <c r="A582" s="891"/>
      <c r="B582" s="891"/>
      <c r="C582" s="891"/>
      <c r="D582" s="891"/>
      <c r="E582" s="891"/>
      <c r="F582" s="891"/>
      <c r="G582" s="891"/>
      <c r="H582" s="891"/>
      <c r="I582" s="891"/>
      <c r="J582" s="891"/>
      <c r="K582" s="891"/>
      <c r="L582" s="891"/>
      <c r="M582" s="891"/>
      <c r="N582" s="891"/>
      <c r="O582" s="891"/>
      <c r="P582" s="891"/>
      <c r="Q582" s="891"/>
      <c r="R582" s="891"/>
      <c r="S582" s="891"/>
      <c r="T582" s="891"/>
      <c r="U582" s="891"/>
      <c r="V582" s="891"/>
      <c r="W582" s="891"/>
      <c r="X582" s="891"/>
      <c r="Y582" s="891"/>
      <c r="Z582" s="891"/>
      <c r="AA582" s="891"/>
      <c r="AB582" s="891"/>
      <c r="AC582" s="891"/>
      <c r="AD582" s="891"/>
      <c r="AE582" s="891"/>
      <c r="AF582" s="891"/>
      <c r="AG582" s="891"/>
      <c r="AH582" s="891"/>
    </row>
    <row r="583" spans="1:34" ht="15.75" customHeight="1">
      <c r="A583" s="891"/>
      <c r="B583" s="891"/>
      <c r="C583" s="891"/>
      <c r="D583" s="891"/>
      <c r="E583" s="891"/>
      <c r="F583" s="891"/>
      <c r="G583" s="891"/>
      <c r="H583" s="891"/>
      <c r="I583" s="891"/>
      <c r="J583" s="891"/>
      <c r="K583" s="891"/>
      <c r="L583" s="891"/>
      <c r="M583" s="891"/>
      <c r="N583" s="891"/>
      <c r="O583" s="891"/>
      <c r="P583" s="891"/>
      <c r="Q583" s="891"/>
      <c r="R583" s="891"/>
      <c r="S583" s="891"/>
      <c r="T583" s="891"/>
      <c r="U583" s="891"/>
      <c r="V583" s="891"/>
      <c r="W583" s="891"/>
      <c r="X583" s="891"/>
      <c r="Y583" s="891"/>
      <c r="Z583" s="891"/>
      <c r="AA583" s="891"/>
      <c r="AB583" s="891"/>
      <c r="AC583" s="891"/>
      <c r="AD583" s="891"/>
      <c r="AE583" s="891"/>
      <c r="AF583" s="891"/>
      <c r="AG583" s="891"/>
      <c r="AH583" s="891"/>
    </row>
    <row r="584" spans="1:34" ht="15.75" customHeight="1">
      <c r="A584" s="891"/>
      <c r="B584" s="891"/>
      <c r="C584" s="891"/>
      <c r="D584" s="891"/>
      <c r="E584" s="891"/>
      <c r="F584" s="891"/>
      <c r="G584" s="891"/>
      <c r="H584" s="891"/>
      <c r="I584" s="891"/>
      <c r="J584" s="891"/>
      <c r="K584" s="891"/>
      <c r="L584" s="891"/>
      <c r="M584" s="891"/>
      <c r="N584" s="891"/>
      <c r="O584" s="891"/>
      <c r="P584" s="891"/>
      <c r="Q584" s="891"/>
      <c r="R584" s="891"/>
      <c r="S584" s="891"/>
      <c r="T584" s="891"/>
      <c r="U584" s="891"/>
      <c r="V584" s="891"/>
      <c r="W584" s="891"/>
      <c r="X584" s="891"/>
      <c r="Y584" s="891"/>
      <c r="Z584" s="891"/>
      <c r="AA584" s="891"/>
      <c r="AB584" s="891"/>
      <c r="AC584" s="891"/>
      <c r="AD584" s="891"/>
      <c r="AE584" s="891"/>
      <c r="AF584" s="891"/>
      <c r="AG584" s="891"/>
      <c r="AH584" s="891"/>
    </row>
    <row r="585" spans="1:34" ht="15.75" customHeight="1">
      <c r="A585" s="891"/>
      <c r="B585" s="891"/>
      <c r="C585" s="891"/>
      <c r="D585" s="891"/>
      <c r="E585" s="891"/>
      <c r="F585" s="891"/>
      <c r="G585" s="891"/>
      <c r="H585" s="891"/>
      <c r="I585" s="891"/>
      <c r="J585" s="891"/>
      <c r="K585" s="891"/>
      <c r="L585" s="891"/>
      <c r="M585" s="891"/>
      <c r="N585" s="891"/>
      <c r="O585" s="891"/>
      <c r="P585" s="891"/>
      <c r="Q585" s="891"/>
      <c r="R585" s="891"/>
      <c r="S585" s="891"/>
      <c r="T585" s="891"/>
      <c r="U585" s="891"/>
      <c r="V585" s="891"/>
      <c r="W585" s="891"/>
      <c r="X585" s="891"/>
      <c r="Y585" s="891"/>
      <c r="Z585" s="891"/>
      <c r="AA585" s="891"/>
      <c r="AB585" s="891"/>
      <c r="AC585" s="891"/>
      <c r="AD585" s="891"/>
      <c r="AE585" s="891"/>
      <c r="AF585" s="891"/>
      <c r="AG585" s="891"/>
      <c r="AH585" s="891"/>
    </row>
    <row r="586" spans="1:34" ht="15.75" customHeight="1">
      <c r="A586" s="891"/>
      <c r="B586" s="891"/>
      <c r="C586" s="891"/>
      <c r="D586" s="891"/>
      <c r="E586" s="891"/>
      <c r="F586" s="891"/>
      <c r="G586" s="891"/>
      <c r="H586" s="891"/>
      <c r="I586" s="891"/>
      <c r="J586" s="891"/>
      <c r="K586" s="891"/>
      <c r="L586" s="891"/>
      <c r="M586" s="891"/>
      <c r="N586" s="891"/>
      <c r="O586" s="891"/>
      <c r="P586" s="891"/>
      <c r="Q586" s="891"/>
      <c r="R586" s="891"/>
      <c r="S586" s="891"/>
      <c r="T586" s="891"/>
      <c r="U586" s="891"/>
      <c r="V586" s="891"/>
      <c r="W586" s="891"/>
      <c r="X586" s="891"/>
      <c r="Y586" s="891"/>
      <c r="Z586" s="891"/>
      <c r="AA586" s="891"/>
      <c r="AB586" s="891"/>
      <c r="AC586" s="891"/>
      <c r="AD586" s="891"/>
      <c r="AE586" s="891"/>
      <c r="AF586" s="891"/>
      <c r="AG586" s="891"/>
      <c r="AH586" s="891"/>
    </row>
    <row r="587" spans="1:34" ht="15.75" customHeight="1">
      <c r="A587" s="891"/>
      <c r="B587" s="891"/>
      <c r="C587" s="891"/>
      <c r="D587" s="891"/>
      <c r="E587" s="891"/>
      <c r="F587" s="891"/>
      <c r="G587" s="891"/>
      <c r="H587" s="891"/>
      <c r="I587" s="891"/>
      <c r="J587" s="891"/>
      <c r="K587" s="891"/>
      <c r="L587" s="891"/>
      <c r="M587" s="891"/>
      <c r="N587" s="891"/>
      <c r="O587" s="891"/>
      <c r="P587" s="891"/>
      <c r="Q587" s="891"/>
      <c r="R587" s="891"/>
      <c r="S587" s="891"/>
      <c r="T587" s="891"/>
      <c r="U587" s="891"/>
      <c r="V587" s="891"/>
      <c r="W587" s="891"/>
      <c r="X587" s="891"/>
      <c r="Y587" s="891"/>
      <c r="Z587" s="891"/>
      <c r="AA587" s="891"/>
      <c r="AB587" s="891"/>
      <c r="AC587" s="891"/>
      <c r="AD587" s="891"/>
      <c r="AE587" s="891"/>
      <c r="AF587" s="891"/>
      <c r="AG587" s="891"/>
      <c r="AH587" s="891"/>
    </row>
    <row r="588" spans="1:34" ht="15.75" customHeight="1">
      <c r="A588" s="891"/>
      <c r="B588" s="891"/>
      <c r="C588" s="891"/>
      <c r="D588" s="891"/>
      <c r="E588" s="891"/>
      <c r="F588" s="891"/>
      <c r="G588" s="891"/>
      <c r="H588" s="891"/>
      <c r="I588" s="891"/>
      <c r="J588" s="891"/>
      <c r="K588" s="891"/>
      <c r="L588" s="891"/>
      <c r="M588" s="891"/>
      <c r="N588" s="891"/>
      <c r="O588" s="891"/>
      <c r="P588" s="891"/>
      <c r="Q588" s="891"/>
      <c r="R588" s="891"/>
      <c r="S588" s="891"/>
      <c r="T588" s="891"/>
      <c r="U588" s="891"/>
      <c r="V588" s="891"/>
      <c r="W588" s="891"/>
      <c r="X588" s="891"/>
      <c r="Y588" s="891"/>
      <c r="Z588" s="891"/>
      <c r="AA588" s="891"/>
      <c r="AB588" s="891"/>
      <c r="AC588" s="891"/>
      <c r="AD588" s="891"/>
      <c r="AE588" s="891"/>
      <c r="AF588" s="891"/>
      <c r="AG588" s="891"/>
      <c r="AH588" s="891"/>
    </row>
    <row r="589" spans="1:34" ht="15.75" customHeight="1">
      <c r="A589" s="891"/>
      <c r="B589" s="891"/>
      <c r="C589" s="891"/>
      <c r="D589" s="891"/>
      <c r="E589" s="891"/>
      <c r="F589" s="891"/>
      <c r="G589" s="891"/>
      <c r="H589" s="891"/>
      <c r="I589" s="891"/>
      <c r="J589" s="891"/>
      <c r="K589" s="891"/>
      <c r="L589" s="891"/>
      <c r="M589" s="891"/>
      <c r="N589" s="891"/>
      <c r="O589" s="891"/>
      <c r="P589" s="891"/>
      <c r="Q589" s="891"/>
      <c r="R589" s="891"/>
      <c r="S589" s="891"/>
      <c r="T589" s="891"/>
      <c r="U589" s="891"/>
      <c r="V589" s="891"/>
      <c r="W589" s="891"/>
      <c r="X589" s="891"/>
      <c r="Y589" s="891"/>
      <c r="Z589" s="891"/>
      <c r="AA589" s="891"/>
      <c r="AB589" s="891"/>
      <c r="AC589" s="891"/>
      <c r="AD589" s="891"/>
      <c r="AE589" s="891"/>
      <c r="AF589" s="891"/>
      <c r="AG589" s="891"/>
      <c r="AH589" s="891"/>
    </row>
    <row r="590" spans="1:34" ht="15.75" customHeight="1">
      <c r="A590" s="891"/>
      <c r="B590" s="891"/>
      <c r="C590" s="891"/>
      <c r="D590" s="891"/>
      <c r="E590" s="891"/>
      <c r="F590" s="891"/>
      <c r="G590" s="891"/>
      <c r="H590" s="891"/>
      <c r="I590" s="891"/>
      <c r="J590" s="891"/>
      <c r="K590" s="891"/>
      <c r="L590" s="891"/>
      <c r="M590" s="891"/>
      <c r="N590" s="891"/>
      <c r="O590" s="891"/>
      <c r="P590" s="891"/>
      <c r="Q590" s="891"/>
      <c r="R590" s="891"/>
      <c r="S590" s="891"/>
      <c r="T590" s="891"/>
      <c r="U590" s="891"/>
      <c r="V590" s="891"/>
      <c r="W590" s="891"/>
      <c r="X590" s="891"/>
      <c r="Y590" s="891"/>
      <c r="Z590" s="891"/>
      <c r="AA590" s="891"/>
      <c r="AB590" s="891"/>
      <c r="AC590" s="891"/>
      <c r="AD590" s="891"/>
      <c r="AE590" s="891"/>
      <c r="AF590" s="891"/>
      <c r="AG590" s="891"/>
      <c r="AH590" s="891"/>
    </row>
    <row r="591" spans="1:34" ht="15.75" customHeight="1">
      <c r="A591" s="891"/>
      <c r="B591" s="891"/>
      <c r="C591" s="891"/>
      <c r="D591" s="891"/>
      <c r="E591" s="891"/>
      <c r="F591" s="891"/>
      <c r="G591" s="891"/>
      <c r="H591" s="891"/>
      <c r="I591" s="891"/>
      <c r="J591" s="891"/>
      <c r="K591" s="891"/>
      <c r="L591" s="891"/>
      <c r="M591" s="891"/>
      <c r="N591" s="891"/>
      <c r="O591" s="891"/>
      <c r="P591" s="891"/>
      <c r="Q591" s="891"/>
      <c r="R591" s="891"/>
      <c r="S591" s="891"/>
      <c r="T591" s="891"/>
      <c r="U591" s="891"/>
      <c r="V591" s="891"/>
      <c r="W591" s="891"/>
      <c r="X591" s="891"/>
      <c r="Y591" s="891"/>
      <c r="Z591" s="891"/>
      <c r="AA591" s="891"/>
      <c r="AB591" s="891"/>
      <c r="AC591" s="891"/>
      <c r="AD591" s="891"/>
      <c r="AE591" s="891"/>
      <c r="AF591" s="891"/>
      <c r="AG591" s="891"/>
      <c r="AH591" s="891"/>
    </row>
    <row r="592" spans="1:34" ht="15.75" customHeight="1">
      <c r="A592" s="891"/>
      <c r="B592" s="891"/>
      <c r="C592" s="891"/>
      <c r="D592" s="891"/>
      <c r="E592" s="891"/>
      <c r="F592" s="891"/>
      <c r="G592" s="891"/>
      <c r="H592" s="891"/>
      <c r="I592" s="891"/>
      <c r="J592" s="891"/>
      <c r="K592" s="891"/>
      <c r="L592" s="891"/>
      <c r="M592" s="891"/>
      <c r="N592" s="891"/>
      <c r="O592" s="891"/>
      <c r="P592" s="891"/>
      <c r="Q592" s="891"/>
      <c r="R592" s="891"/>
      <c r="S592" s="891"/>
      <c r="T592" s="891"/>
      <c r="U592" s="891"/>
      <c r="V592" s="891"/>
      <c r="W592" s="891"/>
      <c r="X592" s="891"/>
      <c r="Y592" s="891"/>
      <c r="Z592" s="891"/>
      <c r="AA592" s="891"/>
      <c r="AB592" s="891"/>
      <c r="AC592" s="891"/>
      <c r="AD592" s="891"/>
      <c r="AE592" s="891"/>
      <c r="AF592" s="891"/>
      <c r="AG592" s="891"/>
      <c r="AH592" s="891"/>
    </row>
    <row r="593" spans="1:34" ht="15.75" customHeight="1">
      <c r="A593" s="891"/>
      <c r="B593" s="891"/>
      <c r="C593" s="891"/>
      <c r="D593" s="891"/>
      <c r="E593" s="891"/>
      <c r="F593" s="891"/>
      <c r="G593" s="891"/>
      <c r="H593" s="891"/>
      <c r="I593" s="891"/>
      <c r="J593" s="891"/>
      <c r="K593" s="891"/>
      <c r="L593" s="891"/>
      <c r="M593" s="891"/>
      <c r="N593" s="891"/>
      <c r="O593" s="891"/>
      <c r="P593" s="891"/>
      <c r="Q593" s="891"/>
      <c r="R593" s="891"/>
      <c r="S593" s="891"/>
      <c r="T593" s="891"/>
      <c r="U593" s="891"/>
      <c r="V593" s="891"/>
      <c r="W593" s="891"/>
      <c r="X593" s="891"/>
      <c r="Y593" s="891"/>
      <c r="Z593" s="891"/>
      <c r="AA593" s="891"/>
      <c r="AB593" s="891"/>
      <c r="AC593" s="891"/>
      <c r="AD593" s="891"/>
      <c r="AE593" s="891"/>
      <c r="AF593" s="891"/>
      <c r="AG593" s="891"/>
      <c r="AH593" s="891"/>
    </row>
    <row r="594" spans="1:34" ht="15.75" customHeight="1">
      <c r="A594" s="891"/>
      <c r="B594" s="891"/>
      <c r="C594" s="891"/>
      <c r="D594" s="891"/>
      <c r="E594" s="891"/>
      <c r="F594" s="891"/>
      <c r="G594" s="891"/>
      <c r="H594" s="891"/>
      <c r="I594" s="891"/>
      <c r="J594" s="891"/>
      <c r="K594" s="891"/>
      <c r="L594" s="891"/>
      <c r="M594" s="891"/>
      <c r="N594" s="891"/>
      <c r="O594" s="891"/>
      <c r="P594" s="891"/>
      <c r="Q594" s="891"/>
      <c r="R594" s="891"/>
      <c r="S594" s="891"/>
      <c r="T594" s="891"/>
      <c r="U594" s="891"/>
      <c r="V594" s="891"/>
      <c r="W594" s="891"/>
      <c r="X594" s="891"/>
      <c r="Y594" s="891"/>
      <c r="Z594" s="891"/>
      <c r="AA594" s="891"/>
      <c r="AB594" s="891"/>
      <c r="AC594" s="891"/>
      <c r="AD594" s="891"/>
      <c r="AE594" s="891"/>
      <c r="AF594" s="891"/>
      <c r="AG594" s="891"/>
      <c r="AH594" s="891"/>
    </row>
    <row r="595" spans="1:34" ht="15.75" customHeight="1">
      <c r="A595" s="891"/>
      <c r="B595" s="891"/>
      <c r="C595" s="891"/>
      <c r="D595" s="891"/>
      <c r="E595" s="891"/>
      <c r="F595" s="891"/>
      <c r="G595" s="891"/>
      <c r="H595" s="891"/>
      <c r="I595" s="891"/>
      <c r="J595" s="891"/>
      <c r="K595" s="891"/>
      <c r="L595" s="891"/>
      <c r="M595" s="891"/>
      <c r="N595" s="891"/>
      <c r="O595" s="891"/>
      <c r="P595" s="891"/>
      <c r="Q595" s="891"/>
      <c r="R595" s="891"/>
      <c r="S595" s="891"/>
      <c r="T595" s="891"/>
      <c r="U595" s="891"/>
      <c r="V595" s="891"/>
      <c r="W595" s="891"/>
      <c r="X595" s="891"/>
      <c r="Y595" s="891"/>
      <c r="Z595" s="891"/>
      <c r="AA595" s="891"/>
      <c r="AB595" s="891"/>
      <c r="AC595" s="891"/>
      <c r="AD595" s="891"/>
      <c r="AE595" s="891"/>
      <c r="AF595" s="891"/>
      <c r="AG595" s="891"/>
      <c r="AH595" s="891"/>
    </row>
    <row r="596" spans="1:34" ht="15.75" customHeight="1">
      <c r="A596" s="891"/>
      <c r="B596" s="891"/>
      <c r="C596" s="891"/>
      <c r="D596" s="891"/>
      <c r="E596" s="891"/>
      <c r="F596" s="891"/>
      <c r="G596" s="891"/>
      <c r="H596" s="891"/>
      <c r="I596" s="891"/>
      <c r="J596" s="891"/>
      <c r="K596" s="891"/>
      <c r="L596" s="891"/>
      <c r="M596" s="891"/>
      <c r="N596" s="891"/>
      <c r="O596" s="891"/>
      <c r="P596" s="891"/>
      <c r="Q596" s="891"/>
      <c r="R596" s="891"/>
      <c r="S596" s="891"/>
      <c r="T596" s="891"/>
      <c r="U596" s="891"/>
      <c r="V596" s="891"/>
      <c r="W596" s="891"/>
      <c r="X596" s="891"/>
      <c r="Y596" s="891"/>
      <c r="Z596" s="891"/>
      <c r="AA596" s="891"/>
      <c r="AB596" s="891"/>
      <c r="AC596" s="891"/>
      <c r="AD596" s="891"/>
      <c r="AE596" s="891"/>
      <c r="AF596" s="891"/>
      <c r="AG596" s="891"/>
      <c r="AH596" s="891"/>
    </row>
    <row r="597" spans="1:34" ht="15.75" customHeight="1">
      <c r="A597" s="891"/>
      <c r="B597" s="891"/>
      <c r="C597" s="891"/>
      <c r="D597" s="891"/>
      <c r="E597" s="891"/>
      <c r="F597" s="891"/>
      <c r="G597" s="891"/>
      <c r="H597" s="891"/>
      <c r="I597" s="891"/>
      <c r="J597" s="891"/>
      <c r="K597" s="891"/>
      <c r="L597" s="891"/>
      <c r="M597" s="891"/>
      <c r="N597" s="891"/>
      <c r="O597" s="891"/>
      <c r="P597" s="891"/>
      <c r="Q597" s="891"/>
      <c r="R597" s="891"/>
      <c r="S597" s="891"/>
      <c r="T597" s="891"/>
      <c r="U597" s="891"/>
      <c r="V597" s="891"/>
      <c r="W597" s="891"/>
      <c r="X597" s="891"/>
      <c r="Y597" s="891"/>
      <c r="Z597" s="891"/>
      <c r="AA597" s="891"/>
      <c r="AB597" s="891"/>
      <c r="AC597" s="891"/>
      <c r="AD597" s="891"/>
      <c r="AE597" s="891"/>
      <c r="AF597" s="891"/>
      <c r="AG597" s="891"/>
      <c r="AH597" s="891"/>
    </row>
    <row r="598" spans="1:34" ht="15.75" customHeight="1">
      <c r="A598" s="891"/>
      <c r="B598" s="891"/>
      <c r="C598" s="891"/>
      <c r="D598" s="891"/>
      <c r="E598" s="891"/>
      <c r="F598" s="891"/>
      <c r="G598" s="891"/>
      <c r="H598" s="891"/>
      <c r="I598" s="891"/>
      <c r="J598" s="891"/>
      <c r="K598" s="891"/>
      <c r="L598" s="891"/>
      <c r="M598" s="891"/>
      <c r="N598" s="891"/>
      <c r="O598" s="891"/>
      <c r="P598" s="891"/>
      <c r="Q598" s="891"/>
      <c r="R598" s="891"/>
      <c r="S598" s="891"/>
      <c r="T598" s="891"/>
      <c r="U598" s="891"/>
      <c r="V598" s="891"/>
      <c r="W598" s="891"/>
      <c r="X598" s="891"/>
      <c r="Y598" s="891"/>
      <c r="Z598" s="891"/>
      <c r="AA598" s="891"/>
      <c r="AB598" s="891"/>
      <c r="AC598" s="891"/>
      <c r="AD598" s="891"/>
      <c r="AE598" s="891"/>
      <c r="AF598" s="891"/>
      <c r="AG598" s="891"/>
      <c r="AH598" s="891"/>
    </row>
    <row r="599" spans="1:34" ht="15.75" customHeight="1">
      <c r="A599" s="891"/>
      <c r="B599" s="891"/>
      <c r="C599" s="891"/>
      <c r="D599" s="891"/>
      <c r="E599" s="891"/>
      <c r="F599" s="891"/>
      <c r="G599" s="891"/>
      <c r="H599" s="891"/>
      <c r="I599" s="891"/>
      <c r="J599" s="891"/>
      <c r="K599" s="891"/>
      <c r="L599" s="891"/>
      <c r="M599" s="891"/>
      <c r="N599" s="891"/>
      <c r="O599" s="891"/>
      <c r="P599" s="891"/>
      <c r="Q599" s="891"/>
      <c r="R599" s="891"/>
      <c r="S599" s="891"/>
      <c r="T599" s="891"/>
      <c r="U599" s="891"/>
      <c r="V599" s="891"/>
      <c r="W599" s="891"/>
      <c r="X599" s="891"/>
      <c r="Y599" s="891"/>
      <c r="Z599" s="891"/>
      <c r="AA599" s="891"/>
      <c r="AB599" s="891"/>
      <c r="AC599" s="891"/>
      <c r="AD599" s="891"/>
      <c r="AE599" s="891"/>
      <c r="AF599" s="891"/>
      <c r="AG599" s="891"/>
      <c r="AH599" s="891"/>
    </row>
    <row r="600" spans="1:34" ht="15.75" customHeight="1">
      <c r="A600" s="891"/>
      <c r="B600" s="891"/>
      <c r="C600" s="891"/>
      <c r="D600" s="891"/>
      <c r="E600" s="891"/>
      <c r="F600" s="891"/>
      <c r="G600" s="891"/>
      <c r="H600" s="891"/>
      <c r="I600" s="891"/>
      <c r="J600" s="891"/>
      <c r="K600" s="891"/>
      <c r="L600" s="891"/>
      <c r="M600" s="891"/>
      <c r="N600" s="891"/>
      <c r="O600" s="891"/>
      <c r="P600" s="891"/>
      <c r="Q600" s="891"/>
      <c r="R600" s="891"/>
      <c r="S600" s="891"/>
      <c r="T600" s="891"/>
      <c r="U600" s="891"/>
      <c r="V600" s="891"/>
      <c r="W600" s="891"/>
      <c r="X600" s="891"/>
      <c r="Y600" s="891"/>
      <c r="Z600" s="891"/>
      <c r="AA600" s="891"/>
      <c r="AB600" s="891"/>
      <c r="AC600" s="891"/>
      <c r="AD600" s="891"/>
      <c r="AE600" s="891"/>
      <c r="AF600" s="891"/>
      <c r="AG600" s="891"/>
      <c r="AH600" s="891"/>
    </row>
    <row r="601" spans="1:34" ht="15.75" customHeight="1">
      <c r="A601" s="891"/>
      <c r="B601" s="891"/>
      <c r="C601" s="891"/>
      <c r="D601" s="891"/>
      <c r="E601" s="891"/>
      <c r="F601" s="891"/>
      <c r="G601" s="891"/>
      <c r="H601" s="891"/>
      <c r="I601" s="891"/>
      <c r="J601" s="891"/>
      <c r="K601" s="891"/>
      <c r="L601" s="891"/>
      <c r="M601" s="891"/>
      <c r="N601" s="891"/>
      <c r="O601" s="891"/>
      <c r="P601" s="891"/>
      <c r="Q601" s="891"/>
      <c r="R601" s="891"/>
      <c r="S601" s="891"/>
      <c r="T601" s="891"/>
      <c r="U601" s="891"/>
      <c r="V601" s="891"/>
      <c r="W601" s="891"/>
      <c r="X601" s="891"/>
      <c r="Y601" s="891"/>
      <c r="Z601" s="891"/>
      <c r="AA601" s="891"/>
      <c r="AB601" s="891"/>
      <c r="AC601" s="891"/>
      <c r="AD601" s="891"/>
      <c r="AE601" s="891"/>
      <c r="AF601" s="891"/>
      <c r="AG601" s="891"/>
      <c r="AH601" s="891"/>
    </row>
    <row r="602" spans="1:34" ht="15.75" customHeight="1">
      <c r="A602" s="891"/>
      <c r="B602" s="891"/>
      <c r="C602" s="891"/>
      <c r="D602" s="891"/>
      <c r="E602" s="891"/>
      <c r="F602" s="891"/>
      <c r="G602" s="891"/>
      <c r="H602" s="891"/>
      <c r="I602" s="891"/>
      <c r="J602" s="891"/>
      <c r="K602" s="891"/>
      <c r="L602" s="891"/>
      <c r="M602" s="891"/>
      <c r="N602" s="891"/>
      <c r="O602" s="891"/>
      <c r="P602" s="891"/>
      <c r="Q602" s="891"/>
      <c r="R602" s="891"/>
      <c r="S602" s="891"/>
      <c r="T602" s="891"/>
      <c r="U602" s="891"/>
      <c r="V602" s="891"/>
      <c r="W602" s="891"/>
      <c r="X602" s="891"/>
      <c r="Y602" s="891"/>
      <c r="Z602" s="891"/>
      <c r="AA602" s="891"/>
      <c r="AB602" s="891"/>
      <c r="AC602" s="891"/>
      <c r="AD602" s="891"/>
      <c r="AE602" s="891"/>
      <c r="AF602" s="891"/>
      <c r="AG602" s="891"/>
      <c r="AH602" s="891"/>
    </row>
    <row r="603" spans="1:34" ht="15.75" customHeight="1">
      <c r="A603" s="891"/>
      <c r="B603" s="891"/>
      <c r="C603" s="891"/>
      <c r="D603" s="891"/>
      <c r="E603" s="891"/>
      <c r="F603" s="891"/>
      <c r="G603" s="891"/>
      <c r="H603" s="891"/>
      <c r="I603" s="891"/>
      <c r="J603" s="891"/>
      <c r="K603" s="891"/>
      <c r="L603" s="891"/>
      <c r="M603" s="891"/>
      <c r="N603" s="891"/>
      <c r="O603" s="891"/>
      <c r="P603" s="891"/>
      <c r="Q603" s="891"/>
      <c r="R603" s="891"/>
      <c r="S603" s="891"/>
      <c r="T603" s="891"/>
      <c r="U603" s="891"/>
      <c r="V603" s="891"/>
      <c r="W603" s="891"/>
      <c r="X603" s="891"/>
      <c r="Y603" s="891"/>
      <c r="Z603" s="891"/>
      <c r="AA603" s="891"/>
      <c r="AB603" s="891"/>
      <c r="AC603" s="891"/>
      <c r="AD603" s="891"/>
      <c r="AE603" s="891"/>
      <c r="AF603" s="891"/>
      <c r="AG603" s="891"/>
      <c r="AH603" s="891"/>
    </row>
    <row r="604" spans="1:34" ht="15.75" customHeight="1">
      <c r="A604" s="891"/>
      <c r="B604" s="891"/>
      <c r="C604" s="891"/>
      <c r="D604" s="891"/>
      <c r="E604" s="891"/>
      <c r="F604" s="891"/>
      <c r="G604" s="891"/>
      <c r="H604" s="891"/>
      <c r="I604" s="891"/>
      <c r="J604" s="891"/>
      <c r="K604" s="891"/>
      <c r="L604" s="891"/>
      <c r="M604" s="891"/>
      <c r="N604" s="891"/>
      <c r="O604" s="891"/>
      <c r="P604" s="891"/>
      <c r="Q604" s="891"/>
      <c r="R604" s="891"/>
      <c r="S604" s="891"/>
      <c r="T604" s="891"/>
      <c r="U604" s="891"/>
      <c r="V604" s="891"/>
      <c r="W604" s="891"/>
      <c r="X604" s="891"/>
      <c r="Y604" s="891"/>
      <c r="Z604" s="891"/>
      <c r="AA604" s="891"/>
      <c r="AB604" s="891"/>
      <c r="AC604" s="891"/>
      <c r="AD604" s="891"/>
      <c r="AE604" s="891"/>
      <c r="AF604" s="891"/>
      <c r="AG604" s="891"/>
      <c r="AH604" s="891"/>
    </row>
    <row r="605" spans="1:34" ht="15.75" customHeight="1">
      <c r="A605" s="891"/>
      <c r="B605" s="891"/>
      <c r="C605" s="891"/>
      <c r="D605" s="891"/>
      <c r="E605" s="891"/>
      <c r="F605" s="891"/>
      <c r="G605" s="891"/>
      <c r="H605" s="891"/>
      <c r="I605" s="891"/>
      <c r="J605" s="891"/>
      <c r="K605" s="891"/>
      <c r="L605" s="891"/>
      <c r="M605" s="891"/>
      <c r="N605" s="891"/>
      <c r="O605" s="891"/>
      <c r="P605" s="891"/>
      <c r="Q605" s="891"/>
      <c r="R605" s="891"/>
      <c r="S605" s="891"/>
      <c r="T605" s="891"/>
      <c r="U605" s="891"/>
      <c r="V605" s="891"/>
      <c r="W605" s="891"/>
      <c r="X605" s="891"/>
      <c r="Y605" s="891"/>
      <c r="Z605" s="891"/>
      <c r="AA605" s="891"/>
      <c r="AB605" s="891"/>
      <c r="AC605" s="891"/>
      <c r="AD605" s="891"/>
      <c r="AE605" s="891"/>
      <c r="AF605" s="891"/>
      <c r="AG605" s="891"/>
      <c r="AH605" s="891"/>
    </row>
    <row r="606" spans="1:34" ht="15.75" customHeight="1">
      <c r="A606" s="891"/>
      <c r="B606" s="891"/>
      <c r="C606" s="891"/>
      <c r="D606" s="891"/>
      <c r="E606" s="891"/>
      <c r="F606" s="891"/>
      <c r="G606" s="891"/>
      <c r="H606" s="891"/>
      <c r="I606" s="891"/>
      <c r="J606" s="891"/>
      <c r="K606" s="891"/>
      <c r="L606" s="891"/>
      <c r="M606" s="891"/>
      <c r="N606" s="891"/>
      <c r="O606" s="891"/>
      <c r="P606" s="891"/>
      <c r="Q606" s="891"/>
      <c r="R606" s="891"/>
      <c r="S606" s="891"/>
      <c r="T606" s="891"/>
      <c r="U606" s="891"/>
      <c r="V606" s="891"/>
      <c r="W606" s="891"/>
      <c r="X606" s="891"/>
      <c r="Y606" s="891"/>
      <c r="Z606" s="891"/>
      <c r="AA606" s="891"/>
      <c r="AB606" s="891"/>
      <c r="AC606" s="891"/>
      <c r="AD606" s="891"/>
      <c r="AE606" s="891"/>
      <c r="AF606" s="891"/>
      <c r="AG606" s="891"/>
      <c r="AH606" s="891"/>
    </row>
    <row r="607" spans="1:34" ht="15.75" customHeight="1">
      <c r="A607" s="891"/>
      <c r="B607" s="891"/>
      <c r="C607" s="891"/>
      <c r="D607" s="891"/>
      <c r="E607" s="891"/>
      <c r="F607" s="891"/>
      <c r="G607" s="891"/>
      <c r="H607" s="891"/>
      <c r="I607" s="891"/>
      <c r="J607" s="891"/>
      <c r="K607" s="891"/>
      <c r="L607" s="891"/>
      <c r="M607" s="891"/>
      <c r="N607" s="891"/>
      <c r="O607" s="891"/>
      <c r="P607" s="891"/>
      <c r="Q607" s="891"/>
      <c r="R607" s="891"/>
      <c r="S607" s="891"/>
      <c r="T607" s="891"/>
      <c r="U607" s="891"/>
      <c r="V607" s="891"/>
      <c r="W607" s="891"/>
      <c r="X607" s="891"/>
      <c r="Y607" s="891"/>
      <c r="Z607" s="891"/>
      <c r="AA607" s="891"/>
      <c r="AB607" s="891"/>
      <c r="AC607" s="891"/>
      <c r="AD607" s="891"/>
      <c r="AE607" s="891"/>
      <c r="AF607" s="891"/>
      <c r="AG607" s="891"/>
      <c r="AH607" s="891"/>
    </row>
    <row r="608" spans="1:34" ht="15.75" customHeight="1">
      <c r="A608" s="891"/>
      <c r="B608" s="891"/>
      <c r="C608" s="891"/>
      <c r="D608" s="891"/>
      <c r="E608" s="891"/>
      <c r="F608" s="891"/>
      <c r="G608" s="891"/>
      <c r="H608" s="891"/>
      <c r="I608" s="891"/>
      <c r="J608" s="891"/>
      <c r="K608" s="891"/>
      <c r="L608" s="891"/>
      <c r="M608" s="891"/>
      <c r="N608" s="891"/>
      <c r="O608" s="891"/>
      <c r="P608" s="891"/>
      <c r="Q608" s="891"/>
      <c r="R608" s="891"/>
      <c r="S608" s="891"/>
      <c r="T608" s="891"/>
      <c r="U608" s="891"/>
      <c r="V608" s="891"/>
      <c r="W608" s="891"/>
      <c r="X608" s="891"/>
      <c r="Y608" s="891"/>
      <c r="Z608" s="891"/>
      <c r="AA608" s="891"/>
      <c r="AB608" s="891"/>
      <c r="AC608" s="891"/>
      <c r="AD608" s="891"/>
      <c r="AE608" s="891"/>
      <c r="AF608" s="891"/>
      <c r="AG608" s="891"/>
      <c r="AH608" s="891"/>
    </row>
    <row r="609" spans="1:34" ht="15.75" customHeight="1">
      <c r="A609" s="891"/>
      <c r="B609" s="891"/>
      <c r="C609" s="891"/>
      <c r="D609" s="891"/>
      <c r="E609" s="891"/>
      <c r="F609" s="891"/>
      <c r="G609" s="891"/>
      <c r="H609" s="891"/>
      <c r="I609" s="891"/>
      <c r="J609" s="891"/>
      <c r="K609" s="891"/>
      <c r="L609" s="891"/>
      <c r="M609" s="891"/>
      <c r="N609" s="891"/>
      <c r="O609" s="891"/>
      <c r="P609" s="891"/>
      <c r="Q609" s="891"/>
      <c r="R609" s="891"/>
      <c r="S609" s="891"/>
      <c r="T609" s="891"/>
      <c r="U609" s="891"/>
      <c r="V609" s="891"/>
      <c r="W609" s="891"/>
      <c r="X609" s="891"/>
      <c r="Y609" s="891"/>
      <c r="Z609" s="891"/>
      <c r="AA609" s="891"/>
      <c r="AB609" s="891"/>
      <c r="AC609" s="891"/>
      <c r="AD609" s="891"/>
      <c r="AE609" s="891"/>
      <c r="AF609" s="891"/>
      <c r="AG609" s="891"/>
      <c r="AH609" s="891"/>
    </row>
    <row r="610" spans="1:34" ht="15.75" customHeight="1">
      <c r="A610" s="891"/>
      <c r="B610" s="891"/>
      <c r="C610" s="891"/>
      <c r="D610" s="891"/>
      <c r="E610" s="891"/>
      <c r="F610" s="891"/>
      <c r="G610" s="891"/>
      <c r="H610" s="891"/>
      <c r="I610" s="891"/>
      <c r="J610" s="891"/>
      <c r="K610" s="891"/>
      <c r="L610" s="891"/>
      <c r="M610" s="891"/>
      <c r="N610" s="891"/>
      <c r="O610" s="891"/>
      <c r="P610" s="891"/>
      <c r="Q610" s="891"/>
      <c r="R610" s="891"/>
      <c r="S610" s="891"/>
      <c r="T610" s="891"/>
      <c r="U610" s="891"/>
      <c r="V610" s="891"/>
      <c r="W610" s="891"/>
      <c r="X610" s="891"/>
      <c r="Y610" s="891"/>
      <c r="Z610" s="891"/>
      <c r="AA610" s="891"/>
      <c r="AB610" s="891"/>
      <c r="AC610" s="891"/>
      <c r="AD610" s="891"/>
      <c r="AE610" s="891"/>
      <c r="AF610" s="891"/>
      <c r="AG610" s="891"/>
      <c r="AH610" s="891"/>
    </row>
    <row r="611" spans="1:34" ht="15.75" customHeight="1">
      <c r="A611" s="891"/>
      <c r="B611" s="891"/>
      <c r="C611" s="891"/>
      <c r="D611" s="891"/>
      <c r="E611" s="891"/>
      <c r="F611" s="891"/>
      <c r="G611" s="891"/>
      <c r="H611" s="891"/>
      <c r="I611" s="891"/>
      <c r="J611" s="891"/>
      <c r="K611" s="891"/>
      <c r="L611" s="891"/>
      <c r="M611" s="891"/>
      <c r="N611" s="891"/>
      <c r="O611" s="891"/>
      <c r="P611" s="891"/>
      <c r="Q611" s="891"/>
      <c r="R611" s="891"/>
      <c r="S611" s="891"/>
      <c r="T611" s="891"/>
      <c r="U611" s="891"/>
      <c r="V611" s="891"/>
      <c r="W611" s="891"/>
      <c r="X611" s="891"/>
      <c r="Y611" s="891"/>
      <c r="Z611" s="891"/>
      <c r="AA611" s="891"/>
      <c r="AB611" s="891"/>
      <c r="AC611" s="891"/>
      <c r="AD611" s="891"/>
      <c r="AE611" s="891"/>
      <c r="AF611" s="891"/>
      <c r="AG611" s="891"/>
      <c r="AH611" s="891"/>
    </row>
    <row r="612" spans="1:34" ht="15.75" customHeight="1">
      <c r="A612" s="891"/>
      <c r="B612" s="891"/>
      <c r="C612" s="891"/>
      <c r="D612" s="891"/>
      <c r="E612" s="891"/>
      <c r="F612" s="891"/>
      <c r="G612" s="891"/>
      <c r="H612" s="891"/>
      <c r="I612" s="891"/>
      <c r="J612" s="891"/>
      <c r="K612" s="891"/>
      <c r="L612" s="891"/>
      <c r="M612" s="891"/>
      <c r="N612" s="891"/>
      <c r="O612" s="891"/>
      <c r="P612" s="891"/>
      <c r="Q612" s="891"/>
      <c r="R612" s="891"/>
      <c r="S612" s="891"/>
      <c r="T612" s="891"/>
      <c r="U612" s="891"/>
      <c r="V612" s="891"/>
      <c r="W612" s="891"/>
      <c r="X612" s="891"/>
      <c r="Y612" s="891"/>
      <c r="Z612" s="891"/>
      <c r="AA612" s="891"/>
      <c r="AB612" s="891"/>
      <c r="AC612" s="891"/>
      <c r="AD612" s="891"/>
      <c r="AE612" s="891"/>
      <c r="AF612" s="891"/>
      <c r="AG612" s="891"/>
      <c r="AH612" s="891"/>
    </row>
    <row r="613" spans="1:34" ht="15.75" customHeight="1">
      <c r="A613" s="891"/>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c r="X613" s="891"/>
      <c r="Y613" s="891"/>
      <c r="Z613" s="891"/>
      <c r="AA613" s="891"/>
      <c r="AB613" s="891"/>
      <c r="AC613" s="891"/>
      <c r="AD613" s="891"/>
      <c r="AE613" s="891"/>
      <c r="AF613" s="891"/>
      <c r="AG613" s="891"/>
      <c r="AH613" s="891"/>
    </row>
    <row r="614" spans="1:34" ht="15.75" customHeight="1">
      <c r="A614" s="891"/>
      <c r="B614" s="891"/>
      <c r="C614" s="891"/>
      <c r="D614" s="891"/>
      <c r="E614" s="891"/>
      <c r="F614" s="891"/>
      <c r="G614" s="891"/>
      <c r="H614" s="891"/>
      <c r="I614" s="891"/>
      <c r="J614" s="891"/>
      <c r="K614" s="891"/>
      <c r="L614" s="891"/>
      <c r="M614" s="891"/>
      <c r="N614" s="891"/>
      <c r="O614" s="891"/>
      <c r="P614" s="891"/>
      <c r="Q614" s="891"/>
      <c r="R614" s="891"/>
      <c r="S614" s="891"/>
      <c r="T614" s="891"/>
      <c r="U614" s="891"/>
      <c r="V614" s="891"/>
      <c r="W614" s="891"/>
      <c r="X614" s="891"/>
      <c r="Y614" s="891"/>
      <c r="Z614" s="891"/>
      <c r="AA614" s="891"/>
      <c r="AB614" s="891"/>
      <c r="AC614" s="891"/>
      <c r="AD614" s="891"/>
      <c r="AE614" s="891"/>
      <c r="AF614" s="891"/>
      <c r="AG614" s="891"/>
      <c r="AH614" s="891"/>
    </row>
    <row r="615" spans="1:34" ht="15.75" customHeight="1">
      <c r="A615" s="891"/>
      <c r="B615" s="891"/>
      <c r="C615" s="891"/>
      <c r="D615" s="891"/>
      <c r="E615" s="891"/>
      <c r="F615" s="891"/>
      <c r="G615" s="891"/>
      <c r="H615" s="891"/>
      <c r="I615" s="891"/>
      <c r="J615" s="891"/>
      <c r="K615" s="891"/>
      <c r="L615" s="891"/>
      <c r="M615" s="891"/>
      <c r="N615" s="891"/>
      <c r="O615" s="891"/>
      <c r="P615" s="891"/>
      <c r="Q615" s="891"/>
      <c r="R615" s="891"/>
      <c r="S615" s="891"/>
      <c r="T615" s="891"/>
      <c r="U615" s="891"/>
      <c r="V615" s="891"/>
      <c r="W615" s="891"/>
      <c r="X615" s="891"/>
      <c r="Y615" s="891"/>
      <c r="Z615" s="891"/>
      <c r="AA615" s="891"/>
      <c r="AB615" s="891"/>
      <c r="AC615" s="891"/>
      <c r="AD615" s="891"/>
      <c r="AE615" s="891"/>
      <c r="AF615" s="891"/>
      <c r="AG615" s="891"/>
      <c r="AH615" s="891"/>
    </row>
    <row r="616" spans="1:34" ht="15.75" customHeight="1">
      <c r="A616" s="891"/>
      <c r="B616" s="891"/>
      <c r="C616" s="891"/>
      <c r="D616" s="891"/>
      <c r="E616" s="891"/>
      <c r="F616" s="891"/>
      <c r="G616" s="891"/>
      <c r="H616" s="891"/>
      <c r="I616" s="891"/>
      <c r="J616" s="891"/>
      <c r="K616" s="891"/>
      <c r="L616" s="891"/>
      <c r="M616" s="891"/>
      <c r="N616" s="891"/>
      <c r="O616" s="891"/>
      <c r="P616" s="891"/>
      <c r="Q616" s="891"/>
      <c r="R616" s="891"/>
      <c r="S616" s="891"/>
      <c r="T616" s="891"/>
      <c r="U616" s="891"/>
      <c r="V616" s="891"/>
      <c r="W616" s="891"/>
      <c r="X616" s="891"/>
      <c r="Y616" s="891"/>
      <c r="Z616" s="891"/>
      <c r="AA616" s="891"/>
      <c r="AB616" s="891"/>
      <c r="AC616" s="891"/>
      <c r="AD616" s="891"/>
      <c r="AE616" s="891"/>
      <c r="AF616" s="891"/>
      <c r="AG616" s="891"/>
      <c r="AH616" s="891"/>
    </row>
    <row r="617" spans="1:34" ht="15.75" customHeight="1">
      <c r="A617" s="891"/>
      <c r="B617" s="891"/>
      <c r="C617" s="891"/>
      <c r="D617" s="891"/>
      <c r="E617" s="891"/>
      <c r="F617" s="891"/>
      <c r="G617" s="891"/>
      <c r="H617" s="891"/>
      <c r="I617" s="891"/>
      <c r="J617" s="891"/>
      <c r="K617" s="891"/>
      <c r="L617" s="891"/>
      <c r="M617" s="891"/>
      <c r="N617" s="891"/>
      <c r="O617" s="891"/>
      <c r="P617" s="891"/>
      <c r="Q617" s="891"/>
      <c r="R617" s="891"/>
      <c r="S617" s="891"/>
      <c r="T617" s="891"/>
      <c r="U617" s="891"/>
      <c r="V617" s="891"/>
      <c r="W617" s="891"/>
      <c r="X617" s="891"/>
      <c r="Y617" s="891"/>
      <c r="Z617" s="891"/>
      <c r="AA617" s="891"/>
      <c r="AB617" s="891"/>
      <c r="AC617" s="891"/>
      <c r="AD617" s="891"/>
      <c r="AE617" s="891"/>
      <c r="AF617" s="891"/>
      <c r="AG617" s="891"/>
      <c r="AH617" s="891"/>
    </row>
    <row r="618" spans="1:34" ht="15.75" customHeight="1">
      <c r="A618" s="891"/>
      <c r="B618" s="891"/>
      <c r="C618" s="891"/>
      <c r="D618" s="891"/>
      <c r="E618" s="891"/>
      <c r="F618" s="891"/>
      <c r="G618" s="891"/>
      <c r="H618" s="891"/>
      <c r="I618" s="891"/>
      <c r="J618" s="891"/>
      <c r="K618" s="891"/>
      <c r="L618" s="891"/>
      <c r="M618" s="891"/>
      <c r="N618" s="891"/>
      <c r="O618" s="891"/>
      <c r="P618" s="891"/>
      <c r="Q618" s="891"/>
      <c r="R618" s="891"/>
      <c r="S618" s="891"/>
      <c r="T618" s="891"/>
      <c r="U618" s="891"/>
      <c r="V618" s="891"/>
      <c r="W618" s="891"/>
      <c r="X618" s="891"/>
      <c r="Y618" s="891"/>
      <c r="Z618" s="891"/>
      <c r="AA618" s="891"/>
      <c r="AB618" s="891"/>
      <c r="AC618" s="891"/>
      <c r="AD618" s="891"/>
      <c r="AE618" s="891"/>
      <c r="AF618" s="891"/>
      <c r="AG618" s="891"/>
      <c r="AH618" s="891"/>
    </row>
    <row r="619" spans="1:34" ht="15.75" customHeight="1">
      <c r="A619" s="891"/>
      <c r="B619" s="891"/>
      <c r="C619" s="891"/>
      <c r="D619" s="891"/>
      <c r="E619" s="891"/>
      <c r="F619" s="891"/>
      <c r="G619" s="891"/>
      <c r="H619" s="891"/>
      <c r="I619" s="891"/>
      <c r="J619" s="891"/>
      <c r="K619" s="891"/>
      <c r="L619" s="891"/>
      <c r="M619" s="891"/>
      <c r="N619" s="891"/>
      <c r="O619" s="891"/>
      <c r="P619" s="891"/>
      <c r="Q619" s="891"/>
      <c r="R619" s="891"/>
      <c r="S619" s="891"/>
      <c r="T619" s="891"/>
      <c r="U619" s="891"/>
      <c r="V619" s="891"/>
      <c r="W619" s="891"/>
      <c r="X619" s="891"/>
      <c r="Y619" s="891"/>
      <c r="Z619" s="891"/>
      <c r="AA619" s="891"/>
      <c r="AB619" s="891"/>
      <c r="AC619" s="891"/>
      <c r="AD619" s="891"/>
      <c r="AE619" s="891"/>
      <c r="AF619" s="891"/>
      <c r="AG619" s="891"/>
      <c r="AH619" s="891"/>
    </row>
    <row r="620" spans="1:34" ht="15.75" customHeight="1">
      <c r="A620" s="891"/>
      <c r="B620" s="891"/>
      <c r="C620" s="891"/>
      <c r="D620" s="891"/>
      <c r="E620" s="891"/>
      <c r="F620" s="891"/>
      <c r="G620" s="891"/>
      <c r="H620" s="891"/>
      <c r="I620" s="891"/>
      <c r="J620" s="891"/>
      <c r="K620" s="891"/>
      <c r="L620" s="891"/>
      <c r="M620" s="891"/>
      <c r="N620" s="891"/>
      <c r="O620" s="891"/>
      <c r="P620" s="891"/>
      <c r="Q620" s="891"/>
      <c r="R620" s="891"/>
      <c r="S620" s="891"/>
      <c r="T620" s="891"/>
      <c r="U620" s="891"/>
      <c r="V620" s="891"/>
      <c r="W620" s="891"/>
      <c r="X620" s="891"/>
      <c r="Y620" s="891"/>
      <c r="Z620" s="891"/>
      <c r="AA620" s="891"/>
      <c r="AB620" s="891"/>
      <c r="AC620" s="891"/>
      <c r="AD620" s="891"/>
      <c r="AE620" s="891"/>
      <c r="AF620" s="891"/>
      <c r="AG620" s="891"/>
      <c r="AH620" s="891"/>
    </row>
    <row r="621" spans="1:34" ht="15.75" customHeight="1">
      <c r="A621" s="891"/>
      <c r="B621" s="891"/>
      <c r="C621" s="891"/>
      <c r="D621" s="891"/>
      <c r="E621" s="891"/>
      <c r="F621" s="891"/>
      <c r="G621" s="891"/>
      <c r="H621" s="891"/>
      <c r="I621" s="891"/>
      <c r="J621" s="891"/>
      <c r="K621" s="891"/>
      <c r="L621" s="891"/>
      <c r="M621" s="891"/>
      <c r="N621" s="891"/>
      <c r="O621" s="891"/>
      <c r="P621" s="891"/>
      <c r="Q621" s="891"/>
      <c r="R621" s="891"/>
      <c r="S621" s="891"/>
      <c r="T621" s="891"/>
      <c r="U621" s="891"/>
      <c r="V621" s="891"/>
      <c r="W621" s="891"/>
      <c r="X621" s="891"/>
      <c r="Y621" s="891"/>
      <c r="Z621" s="891"/>
      <c r="AA621" s="891"/>
      <c r="AB621" s="891"/>
      <c r="AC621" s="891"/>
      <c r="AD621" s="891"/>
      <c r="AE621" s="891"/>
      <c r="AF621" s="891"/>
      <c r="AG621" s="891"/>
      <c r="AH621" s="891"/>
    </row>
    <row r="622" spans="1:34" ht="15.75" customHeight="1">
      <c r="A622" s="891"/>
      <c r="B622" s="891"/>
      <c r="C622" s="891"/>
      <c r="D622" s="891"/>
      <c r="E622" s="891"/>
      <c r="F622" s="891"/>
      <c r="G622" s="891"/>
      <c r="H622" s="891"/>
      <c r="I622" s="891"/>
      <c r="J622" s="891"/>
      <c r="K622" s="891"/>
      <c r="L622" s="891"/>
      <c r="M622" s="891"/>
      <c r="N622" s="891"/>
      <c r="O622" s="891"/>
      <c r="P622" s="891"/>
      <c r="Q622" s="891"/>
      <c r="R622" s="891"/>
      <c r="S622" s="891"/>
      <c r="T622" s="891"/>
      <c r="U622" s="891"/>
      <c r="V622" s="891"/>
      <c r="W622" s="891"/>
      <c r="X622" s="891"/>
      <c r="Y622" s="891"/>
      <c r="Z622" s="891"/>
      <c r="AA622" s="891"/>
      <c r="AB622" s="891"/>
      <c r="AC622" s="891"/>
      <c r="AD622" s="891"/>
      <c r="AE622" s="891"/>
      <c r="AF622" s="891"/>
      <c r="AG622" s="891"/>
      <c r="AH622" s="891"/>
    </row>
    <row r="623" spans="1:34" ht="15.75" customHeight="1">
      <c r="A623" s="891"/>
      <c r="B623" s="891"/>
      <c r="C623" s="891"/>
      <c r="D623" s="891"/>
      <c r="E623" s="891"/>
      <c r="F623" s="891"/>
      <c r="G623" s="891"/>
      <c r="H623" s="891"/>
      <c r="I623" s="891"/>
      <c r="J623" s="891"/>
      <c r="K623" s="891"/>
      <c r="L623" s="891"/>
      <c r="M623" s="891"/>
      <c r="N623" s="891"/>
      <c r="O623" s="891"/>
      <c r="P623" s="891"/>
      <c r="Q623" s="891"/>
      <c r="R623" s="891"/>
      <c r="S623" s="891"/>
      <c r="T623" s="891"/>
      <c r="U623" s="891"/>
      <c r="V623" s="891"/>
      <c r="W623" s="891"/>
      <c r="X623" s="891"/>
      <c r="Y623" s="891"/>
      <c r="Z623" s="891"/>
      <c r="AA623" s="891"/>
      <c r="AB623" s="891"/>
      <c r="AC623" s="891"/>
      <c r="AD623" s="891"/>
      <c r="AE623" s="891"/>
      <c r="AF623" s="891"/>
      <c r="AG623" s="891"/>
      <c r="AH623" s="891"/>
    </row>
    <row r="624" spans="1:34" ht="15.75" customHeight="1">
      <c r="A624" s="891"/>
      <c r="B624" s="891"/>
      <c r="C624" s="891"/>
      <c r="D624" s="891"/>
      <c r="E624" s="891"/>
      <c r="F624" s="891"/>
      <c r="G624" s="891"/>
      <c r="H624" s="891"/>
      <c r="I624" s="891"/>
      <c r="J624" s="891"/>
      <c r="K624" s="891"/>
      <c r="L624" s="891"/>
      <c r="M624" s="891"/>
      <c r="N624" s="891"/>
      <c r="O624" s="891"/>
      <c r="P624" s="891"/>
      <c r="Q624" s="891"/>
      <c r="R624" s="891"/>
      <c r="S624" s="891"/>
      <c r="T624" s="891"/>
      <c r="U624" s="891"/>
      <c r="V624" s="891"/>
      <c r="W624" s="891"/>
      <c r="X624" s="891"/>
      <c r="Y624" s="891"/>
      <c r="Z624" s="891"/>
      <c r="AA624" s="891"/>
      <c r="AB624" s="891"/>
      <c r="AC624" s="891"/>
      <c r="AD624" s="891"/>
      <c r="AE624" s="891"/>
      <c r="AF624" s="891"/>
      <c r="AG624" s="891"/>
      <c r="AH624" s="891"/>
    </row>
    <row r="625" spans="1:34" ht="15.75" customHeight="1">
      <c r="A625" s="891"/>
      <c r="B625" s="891"/>
      <c r="C625" s="891"/>
      <c r="D625" s="891"/>
      <c r="E625" s="891"/>
      <c r="F625" s="891"/>
      <c r="G625" s="891"/>
      <c r="H625" s="891"/>
      <c r="I625" s="891"/>
      <c r="J625" s="891"/>
      <c r="K625" s="891"/>
      <c r="L625" s="891"/>
      <c r="M625" s="891"/>
      <c r="N625" s="891"/>
      <c r="O625" s="891"/>
      <c r="P625" s="891"/>
      <c r="Q625" s="891"/>
      <c r="R625" s="891"/>
      <c r="S625" s="891"/>
      <c r="T625" s="891"/>
      <c r="U625" s="891"/>
      <c r="V625" s="891"/>
      <c r="W625" s="891"/>
      <c r="X625" s="891"/>
      <c r="Y625" s="891"/>
      <c r="Z625" s="891"/>
      <c r="AA625" s="891"/>
      <c r="AB625" s="891"/>
      <c r="AC625" s="891"/>
      <c r="AD625" s="891"/>
      <c r="AE625" s="891"/>
      <c r="AF625" s="891"/>
      <c r="AG625" s="891"/>
      <c r="AH625" s="891"/>
    </row>
    <row r="626" spans="1:34" ht="15.75" customHeight="1">
      <c r="A626" s="891"/>
      <c r="B626" s="891"/>
      <c r="C626" s="891"/>
      <c r="D626" s="891"/>
      <c r="E626" s="891"/>
      <c r="F626" s="891"/>
      <c r="G626" s="891"/>
      <c r="H626" s="891"/>
      <c r="I626" s="891"/>
      <c r="J626" s="891"/>
      <c r="K626" s="891"/>
      <c r="L626" s="891"/>
      <c r="M626" s="891"/>
      <c r="N626" s="891"/>
      <c r="O626" s="891"/>
      <c r="P626" s="891"/>
      <c r="Q626" s="891"/>
      <c r="R626" s="891"/>
      <c r="S626" s="891"/>
      <c r="T626" s="891"/>
      <c r="U626" s="891"/>
      <c r="V626" s="891"/>
      <c r="W626" s="891"/>
      <c r="X626" s="891"/>
      <c r="Y626" s="891"/>
      <c r="Z626" s="891"/>
      <c r="AA626" s="891"/>
      <c r="AB626" s="891"/>
      <c r="AC626" s="891"/>
      <c r="AD626" s="891"/>
      <c r="AE626" s="891"/>
      <c r="AF626" s="891"/>
      <c r="AG626" s="891"/>
      <c r="AH626" s="891"/>
    </row>
    <row r="627" spans="1:34" ht="15.75" customHeight="1">
      <c r="A627" s="891"/>
      <c r="B627" s="891"/>
      <c r="C627" s="891"/>
      <c r="D627" s="891"/>
      <c r="E627" s="891"/>
      <c r="F627" s="891"/>
      <c r="G627" s="891"/>
      <c r="H627" s="891"/>
      <c r="I627" s="891"/>
      <c r="J627" s="891"/>
      <c r="K627" s="891"/>
      <c r="L627" s="891"/>
      <c r="M627" s="891"/>
      <c r="N627" s="891"/>
      <c r="O627" s="891"/>
      <c r="P627" s="891"/>
      <c r="Q627" s="891"/>
      <c r="R627" s="891"/>
      <c r="S627" s="891"/>
      <c r="T627" s="891"/>
      <c r="U627" s="891"/>
      <c r="V627" s="891"/>
      <c r="W627" s="891"/>
      <c r="X627" s="891"/>
      <c r="Y627" s="891"/>
      <c r="Z627" s="891"/>
      <c r="AA627" s="891"/>
      <c r="AB627" s="891"/>
      <c r="AC627" s="891"/>
      <c r="AD627" s="891"/>
      <c r="AE627" s="891"/>
      <c r="AF627" s="891"/>
      <c r="AG627" s="891"/>
      <c r="AH627" s="891"/>
    </row>
    <row r="628" spans="1:34" ht="15.75" customHeight="1">
      <c r="A628" s="891"/>
      <c r="B628" s="891"/>
      <c r="C628" s="891"/>
      <c r="D628" s="891"/>
      <c r="E628" s="891"/>
      <c r="F628" s="891"/>
      <c r="G628" s="891"/>
      <c r="H628" s="891"/>
      <c r="I628" s="891"/>
      <c r="J628" s="891"/>
      <c r="K628" s="891"/>
      <c r="L628" s="891"/>
      <c r="M628" s="891"/>
      <c r="N628" s="891"/>
      <c r="O628" s="891"/>
      <c r="P628" s="891"/>
      <c r="Q628" s="891"/>
      <c r="R628" s="891"/>
      <c r="S628" s="891"/>
      <c r="T628" s="891"/>
      <c r="U628" s="891"/>
      <c r="V628" s="891"/>
      <c r="W628" s="891"/>
      <c r="X628" s="891"/>
      <c r="Y628" s="891"/>
      <c r="Z628" s="891"/>
      <c r="AA628" s="891"/>
      <c r="AB628" s="891"/>
      <c r="AC628" s="891"/>
      <c r="AD628" s="891"/>
      <c r="AE628" s="891"/>
      <c r="AF628" s="891"/>
      <c r="AG628" s="891"/>
      <c r="AH628" s="891"/>
    </row>
    <row r="629" spans="1:34" ht="15.75" customHeight="1">
      <c r="A629" s="891"/>
      <c r="B629" s="891"/>
      <c r="C629" s="891"/>
      <c r="D629" s="891"/>
      <c r="E629" s="891"/>
      <c r="F629" s="891"/>
      <c r="G629" s="891"/>
      <c r="H629" s="891"/>
      <c r="I629" s="891"/>
      <c r="J629" s="891"/>
      <c r="K629" s="891"/>
      <c r="L629" s="891"/>
      <c r="M629" s="891"/>
      <c r="N629" s="891"/>
      <c r="O629" s="891"/>
      <c r="P629" s="891"/>
      <c r="Q629" s="891"/>
      <c r="R629" s="891"/>
      <c r="S629" s="891"/>
      <c r="T629" s="891"/>
      <c r="U629" s="891"/>
      <c r="V629" s="891"/>
      <c r="W629" s="891"/>
      <c r="X629" s="891"/>
      <c r="Y629" s="891"/>
      <c r="Z629" s="891"/>
      <c r="AA629" s="891"/>
      <c r="AB629" s="891"/>
      <c r="AC629" s="891"/>
      <c r="AD629" s="891"/>
      <c r="AE629" s="891"/>
      <c r="AF629" s="891"/>
      <c r="AG629" s="891"/>
      <c r="AH629" s="891"/>
    </row>
    <row r="630" spans="1:34" ht="15.75" customHeight="1">
      <c r="A630" s="891"/>
      <c r="B630" s="891"/>
      <c r="C630" s="891"/>
      <c r="D630" s="891"/>
      <c r="E630" s="891"/>
      <c r="F630" s="891"/>
      <c r="G630" s="891"/>
      <c r="H630" s="891"/>
      <c r="I630" s="891"/>
      <c r="J630" s="891"/>
      <c r="K630" s="891"/>
      <c r="L630" s="891"/>
      <c r="M630" s="891"/>
      <c r="N630" s="891"/>
      <c r="O630" s="891"/>
      <c r="P630" s="891"/>
      <c r="Q630" s="891"/>
      <c r="R630" s="891"/>
      <c r="S630" s="891"/>
      <c r="T630" s="891"/>
      <c r="U630" s="891"/>
      <c r="V630" s="891"/>
      <c r="W630" s="891"/>
      <c r="X630" s="891"/>
      <c r="Y630" s="891"/>
      <c r="Z630" s="891"/>
      <c r="AA630" s="891"/>
      <c r="AB630" s="891"/>
      <c r="AC630" s="891"/>
      <c r="AD630" s="891"/>
      <c r="AE630" s="891"/>
      <c r="AF630" s="891"/>
      <c r="AG630" s="891"/>
      <c r="AH630" s="891"/>
    </row>
    <row r="631" spans="1:34" ht="15.75" customHeight="1">
      <c r="A631" s="891"/>
      <c r="B631" s="891"/>
      <c r="C631" s="891"/>
      <c r="D631" s="891"/>
      <c r="E631" s="891"/>
      <c r="F631" s="891"/>
      <c r="G631" s="891"/>
      <c r="H631" s="891"/>
      <c r="I631" s="891"/>
      <c r="J631" s="891"/>
      <c r="K631" s="891"/>
      <c r="L631" s="891"/>
      <c r="M631" s="891"/>
      <c r="N631" s="891"/>
      <c r="O631" s="891"/>
      <c r="P631" s="891"/>
      <c r="Q631" s="891"/>
      <c r="R631" s="891"/>
      <c r="S631" s="891"/>
      <c r="T631" s="891"/>
      <c r="U631" s="891"/>
      <c r="V631" s="891"/>
      <c r="W631" s="891"/>
      <c r="X631" s="891"/>
      <c r="Y631" s="891"/>
      <c r="Z631" s="891"/>
      <c r="AA631" s="891"/>
      <c r="AB631" s="891"/>
      <c r="AC631" s="891"/>
      <c r="AD631" s="891"/>
      <c r="AE631" s="891"/>
      <c r="AF631" s="891"/>
      <c r="AG631" s="891"/>
      <c r="AH631" s="891"/>
    </row>
    <row r="632" spans="1:34" ht="15.75" customHeight="1">
      <c r="A632" s="891"/>
      <c r="B632" s="891"/>
      <c r="C632" s="891"/>
      <c r="D632" s="891"/>
      <c r="E632" s="891"/>
      <c r="F632" s="891"/>
      <c r="G632" s="891"/>
      <c r="H632" s="891"/>
      <c r="I632" s="891"/>
      <c r="J632" s="891"/>
      <c r="K632" s="891"/>
      <c r="L632" s="891"/>
      <c r="M632" s="891"/>
      <c r="N632" s="891"/>
      <c r="O632" s="891"/>
      <c r="P632" s="891"/>
      <c r="Q632" s="891"/>
      <c r="R632" s="891"/>
      <c r="S632" s="891"/>
      <c r="T632" s="891"/>
      <c r="U632" s="891"/>
      <c r="V632" s="891"/>
      <c r="W632" s="891"/>
      <c r="X632" s="891"/>
      <c r="Y632" s="891"/>
      <c r="Z632" s="891"/>
      <c r="AA632" s="891"/>
      <c r="AB632" s="891"/>
      <c r="AC632" s="891"/>
      <c r="AD632" s="891"/>
      <c r="AE632" s="891"/>
      <c r="AF632" s="891"/>
      <c r="AG632" s="891"/>
      <c r="AH632" s="891"/>
    </row>
    <row r="633" spans="1:34" ht="15.75" customHeight="1">
      <c r="A633" s="891"/>
      <c r="B633" s="891"/>
      <c r="C633" s="891"/>
      <c r="D633" s="891"/>
      <c r="E633" s="891"/>
      <c r="F633" s="891"/>
      <c r="G633" s="891"/>
      <c r="H633" s="891"/>
      <c r="I633" s="891"/>
      <c r="J633" s="891"/>
      <c r="K633" s="891"/>
      <c r="L633" s="891"/>
      <c r="M633" s="891"/>
      <c r="N633" s="891"/>
      <c r="O633" s="891"/>
      <c r="P633" s="891"/>
      <c r="Q633" s="891"/>
      <c r="R633" s="891"/>
      <c r="S633" s="891"/>
      <c r="T633" s="891"/>
      <c r="U633" s="891"/>
      <c r="V633" s="891"/>
      <c r="W633" s="891"/>
      <c r="X633" s="891"/>
      <c r="Y633" s="891"/>
      <c r="Z633" s="891"/>
      <c r="AA633" s="891"/>
      <c r="AB633" s="891"/>
      <c r="AC633" s="891"/>
      <c r="AD633" s="891"/>
      <c r="AE633" s="891"/>
      <c r="AF633" s="891"/>
      <c r="AG633" s="891"/>
      <c r="AH633" s="891"/>
    </row>
    <row r="634" spans="1:34" ht="15.75" customHeight="1">
      <c r="A634" s="891"/>
      <c r="B634" s="891"/>
      <c r="C634" s="891"/>
      <c r="D634" s="891"/>
      <c r="E634" s="891"/>
      <c r="F634" s="891"/>
      <c r="G634" s="891"/>
      <c r="H634" s="891"/>
      <c r="I634" s="891"/>
      <c r="J634" s="891"/>
      <c r="K634" s="891"/>
      <c r="L634" s="891"/>
      <c r="M634" s="891"/>
      <c r="N634" s="891"/>
      <c r="O634" s="891"/>
      <c r="P634" s="891"/>
      <c r="Q634" s="891"/>
      <c r="R634" s="891"/>
      <c r="S634" s="891"/>
      <c r="T634" s="891"/>
      <c r="U634" s="891"/>
      <c r="V634" s="891"/>
      <c r="W634" s="891"/>
      <c r="X634" s="891"/>
      <c r="Y634" s="891"/>
      <c r="Z634" s="891"/>
      <c r="AA634" s="891"/>
      <c r="AB634" s="891"/>
      <c r="AC634" s="891"/>
      <c r="AD634" s="891"/>
      <c r="AE634" s="891"/>
      <c r="AF634" s="891"/>
      <c r="AG634" s="891"/>
      <c r="AH634" s="891"/>
    </row>
    <row r="635" spans="1:34" ht="15.75" customHeight="1">
      <c r="A635" s="891"/>
      <c r="B635" s="891"/>
      <c r="C635" s="891"/>
      <c r="D635" s="891"/>
      <c r="E635" s="891"/>
      <c r="F635" s="891"/>
      <c r="G635" s="891"/>
      <c r="H635" s="891"/>
      <c r="I635" s="891"/>
      <c r="J635" s="891"/>
      <c r="K635" s="891"/>
      <c r="L635" s="891"/>
      <c r="M635" s="891"/>
      <c r="N635" s="891"/>
      <c r="O635" s="891"/>
      <c r="P635" s="891"/>
      <c r="Q635" s="891"/>
      <c r="R635" s="891"/>
      <c r="S635" s="891"/>
      <c r="T635" s="891"/>
      <c r="U635" s="891"/>
      <c r="V635" s="891"/>
      <c r="W635" s="891"/>
      <c r="X635" s="891"/>
      <c r="Y635" s="891"/>
      <c r="Z635" s="891"/>
      <c r="AA635" s="891"/>
      <c r="AB635" s="891"/>
      <c r="AC635" s="891"/>
      <c r="AD635" s="891"/>
      <c r="AE635" s="891"/>
      <c r="AF635" s="891"/>
      <c r="AG635" s="891"/>
      <c r="AH635" s="891"/>
    </row>
    <row r="636" spans="1:34" ht="15.75" customHeight="1">
      <c r="A636" s="891"/>
      <c r="B636" s="891"/>
      <c r="C636" s="891"/>
      <c r="D636" s="891"/>
      <c r="E636" s="891"/>
      <c r="F636" s="891"/>
      <c r="G636" s="891"/>
      <c r="H636" s="891"/>
      <c r="I636" s="891"/>
      <c r="J636" s="891"/>
      <c r="K636" s="891"/>
      <c r="L636" s="891"/>
      <c r="M636" s="891"/>
      <c r="N636" s="891"/>
      <c r="O636" s="891"/>
      <c r="P636" s="891"/>
      <c r="Q636" s="891"/>
      <c r="R636" s="891"/>
      <c r="S636" s="891"/>
      <c r="T636" s="891"/>
      <c r="U636" s="891"/>
      <c r="V636" s="891"/>
      <c r="W636" s="891"/>
      <c r="X636" s="891"/>
      <c r="Y636" s="891"/>
      <c r="Z636" s="891"/>
      <c r="AA636" s="891"/>
      <c r="AB636" s="891"/>
      <c r="AC636" s="891"/>
      <c r="AD636" s="891"/>
      <c r="AE636" s="891"/>
      <c r="AF636" s="891"/>
      <c r="AG636" s="891"/>
      <c r="AH636" s="891"/>
    </row>
    <row r="637" spans="1:34" ht="15.75" customHeight="1">
      <c r="A637" s="891"/>
      <c r="B637" s="891"/>
      <c r="C637" s="891"/>
      <c r="D637" s="891"/>
      <c r="E637" s="891"/>
      <c r="F637" s="891"/>
      <c r="G637" s="891"/>
      <c r="H637" s="891"/>
      <c r="I637" s="891"/>
      <c r="J637" s="891"/>
      <c r="K637" s="891"/>
      <c r="L637" s="891"/>
      <c r="M637" s="891"/>
      <c r="N637" s="891"/>
      <c r="O637" s="891"/>
      <c r="P637" s="891"/>
      <c r="Q637" s="891"/>
      <c r="R637" s="891"/>
      <c r="S637" s="891"/>
      <c r="T637" s="891"/>
      <c r="U637" s="891"/>
      <c r="V637" s="891"/>
      <c r="W637" s="891"/>
      <c r="X637" s="891"/>
      <c r="Y637" s="891"/>
      <c r="Z637" s="891"/>
      <c r="AA637" s="891"/>
      <c r="AB637" s="891"/>
      <c r="AC637" s="891"/>
      <c r="AD637" s="891"/>
      <c r="AE637" s="891"/>
      <c r="AF637" s="891"/>
      <c r="AG637" s="891"/>
      <c r="AH637" s="891"/>
    </row>
    <row r="638" spans="1:34" ht="15.75" customHeight="1">
      <c r="A638" s="891"/>
      <c r="B638" s="891"/>
      <c r="C638" s="891"/>
      <c r="D638" s="891"/>
      <c r="E638" s="891"/>
      <c r="F638" s="891"/>
      <c r="G638" s="891"/>
      <c r="H638" s="891"/>
      <c r="I638" s="891"/>
      <c r="J638" s="891"/>
      <c r="K638" s="891"/>
      <c r="L638" s="891"/>
      <c r="M638" s="891"/>
      <c r="N638" s="891"/>
      <c r="O638" s="891"/>
      <c r="P638" s="891"/>
      <c r="Q638" s="891"/>
      <c r="R638" s="891"/>
      <c r="S638" s="891"/>
      <c r="T638" s="891"/>
      <c r="U638" s="891"/>
      <c r="V638" s="891"/>
      <c r="W638" s="891"/>
      <c r="X638" s="891"/>
      <c r="Y638" s="891"/>
      <c r="Z638" s="891"/>
      <c r="AA638" s="891"/>
      <c r="AB638" s="891"/>
      <c r="AC638" s="891"/>
      <c r="AD638" s="891"/>
      <c r="AE638" s="891"/>
      <c r="AF638" s="891"/>
      <c r="AG638" s="891"/>
      <c r="AH638" s="891"/>
    </row>
    <row r="639" spans="1:34" ht="15.75" customHeight="1">
      <c r="A639" s="891"/>
      <c r="B639" s="891"/>
      <c r="C639" s="891"/>
      <c r="D639" s="891"/>
      <c r="E639" s="891"/>
      <c r="F639" s="891"/>
      <c r="G639" s="891"/>
      <c r="H639" s="891"/>
      <c r="I639" s="891"/>
      <c r="J639" s="891"/>
      <c r="K639" s="891"/>
      <c r="L639" s="891"/>
      <c r="M639" s="891"/>
      <c r="N639" s="891"/>
      <c r="O639" s="891"/>
      <c r="P639" s="891"/>
      <c r="Q639" s="891"/>
      <c r="R639" s="891"/>
      <c r="S639" s="891"/>
      <c r="T639" s="891"/>
      <c r="U639" s="891"/>
      <c r="V639" s="891"/>
      <c r="W639" s="891"/>
      <c r="X639" s="891"/>
      <c r="Y639" s="891"/>
      <c r="Z639" s="891"/>
      <c r="AA639" s="891"/>
      <c r="AB639" s="891"/>
      <c r="AC639" s="891"/>
      <c r="AD639" s="891"/>
      <c r="AE639" s="891"/>
      <c r="AF639" s="891"/>
      <c r="AG639" s="891"/>
      <c r="AH639" s="891"/>
    </row>
    <row r="640" spans="1:34" ht="15.75" customHeight="1">
      <c r="A640" s="891"/>
      <c r="B640" s="891"/>
      <c r="C640" s="891"/>
      <c r="D640" s="891"/>
      <c r="E640" s="891"/>
      <c r="F640" s="891"/>
      <c r="G640" s="891"/>
      <c r="H640" s="891"/>
      <c r="I640" s="891"/>
      <c r="J640" s="891"/>
      <c r="K640" s="891"/>
      <c r="L640" s="891"/>
      <c r="M640" s="891"/>
      <c r="N640" s="891"/>
      <c r="O640" s="891"/>
      <c r="P640" s="891"/>
      <c r="Q640" s="891"/>
      <c r="R640" s="891"/>
      <c r="S640" s="891"/>
      <c r="T640" s="891"/>
      <c r="U640" s="891"/>
      <c r="V640" s="891"/>
      <c r="W640" s="891"/>
      <c r="X640" s="891"/>
      <c r="Y640" s="891"/>
      <c r="Z640" s="891"/>
      <c r="AA640" s="891"/>
      <c r="AB640" s="891"/>
      <c r="AC640" s="891"/>
      <c r="AD640" s="891"/>
      <c r="AE640" s="891"/>
      <c r="AF640" s="891"/>
      <c r="AG640" s="891"/>
      <c r="AH640" s="891"/>
    </row>
    <row r="641" spans="1:34" ht="15.75" customHeight="1">
      <c r="A641" s="891"/>
      <c r="B641" s="891"/>
      <c r="C641" s="891"/>
      <c r="D641" s="891"/>
      <c r="E641" s="891"/>
      <c r="F641" s="891"/>
      <c r="G641" s="891"/>
      <c r="H641" s="891"/>
      <c r="I641" s="891"/>
      <c r="J641" s="891"/>
      <c r="K641" s="891"/>
      <c r="L641" s="891"/>
      <c r="M641" s="891"/>
      <c r="N641" s="891"/>
      <c r="O641" s="891"/>
      <c r="P641" s="891"/>
      <c r="Q641" s="891"/>
      <c r="R641" s="891"/>
      <c r="S641" s="891"/>
      <c r="T641" s="891"/>
      <c r="U641" s="891"/>
      <c r="V641" s="891"/>
      <c r="W641" s="891"/>
      <c r="X641" s="891"/>
      <c r="Y641" s="891"/>
      <c r="Z641" s="891"/>
      <c r="AA641" s="891"/>
      <c r="AB641" s="891"/>
      <c r="AC641" s="891"/>
      <c r="AD641" s="891"/>
      <c r="AE641" s="891"/>
      <c r="AF641" s="891"/>
      <c r="AG641" s="891"/>
      <c r="AH641" s="891"/>
    </row>
    <row r="642" spans="1:34" ht="15.75" customHeight="1">
      <c r="A642" s="891"/>
      <c r="B642" s="891"/>
      <c r="C642" s="891"/>
      <c r="D642" s="891"/>
      <c r="E642" s="891"/>
      <c r="F642" s="891"/>
      <c r="G642" s="891"/>
      <c r="H642" s="891"/>
      <c r="I642" s="891"/>
      <c r="J642" s="891"/>
      <c r="K642" s="891"/>
      <c r="L642" s="891"/>
      <c r="M642" s="891"/>
      <c r="N642" s="891"/>
      <c r="O642" s="891"/>
      <c r="P642" s="891"/>
      <c r="Q642" s="891"/>
      <c r="R642" s="891"/>
      <c r="S642" s="891"/>
      <c r="T642" s="891"/>
      <c r="U642" s="891"/>
      <c r="V642" s="891"/>
      <c r="W642" s="891"/>
      <c r="X642" s="891"/>
      <c r="Y642" s="891"/>
      <c r="Z642" s="891"/>
      <c r="AA642" s="891"/>
      <c r="AB642" s="891"/>
      <c r="AC642" s="891"/>
      <c r="AD642" s="891"/>
      <c r="AE642" s="891"/>
      <c r="AF642" s="891"/>
      <c r="AG642" s="891"/>
      <c r="AH642" s="891"/>
    </row>
    <row r="643" spans="1:34" ht="15.75" customHeight="1">
      <c r="A643" s="891"/>
      <c r="B643" s="891"/>
      <c r="C643" s="891"/>
      <c r="D643" s="891"/>
      <c r="E643" s="891"/>
      <c r="F643" s="891"/>
      <c r="G643" s="891"/>
      <c r="H643" s="891"/>
      <c r="I643" s="891"/>
      <c r="J643" s="891"/>
      <c r="K643" s="891"/>
      <c r="L643" s="891"/>
      <c r="M643" s="891"/>
      <c r="N643" s="891"/>
      <c r="O643" s="891"/>
      <c r="P643" s="891"/>
      <c r="Q643" s="891"/>
      <c r="R643" s="891"/>
      <c r="S643" s="891"/>
      <c r="T643" s="891"/>
      <c r="U643" s="891"/>
      <c r="V643" s="891"/>
      <c r="W643" s="891"/>
      <c r="X643" s="891"/>
      <c r="Y643" s="891"/>
      <c r="Z643" s="891"/>
      <c r="AA643" s="891"/>
      <c r="AB643" s="891"/>
      <c r="AC643" s="891"/>
      <c r="AD643" s="891"/>
      <c r="AE643" s="891"/>
      <c r="AF643" s="891"/>
      <c r="AG643" s="891"/>
      <c r="AH643" s="891"/>
    </row>
    <row r="644" spans="1:34" ht="15.75" customHeight="1">
      <c r="A644" s="891"/>
      <c r="B644" s="891"/>
      <c r="C644" s="891"/>
      <c r="D644" s="891"/>
      <c r="E644" s="891"/>
      <c r="F644" s="891"/>
      <c r="G644" s="891"/>
      <c r="H644" s="891"/>
      <c r="I644" s="891"/>
      <c r="J644" s="891"/>
      <c r="K644" s="891"/>
      <c r="L644" s="891"/>
      <c r="M644" s="891"/>
      <c r="N644" s="891"/>
      <c r="O644" s="891"/>
      <c r="P644" s="891"/>
      <c r="Q644" s="891"/>
      <c r="R644" s="891"/>
      <c r="S644" s="891"/>
      <c r="T644" s="891"/>
      <c r="U644" s="891"/>
      <c r="V644" s="891"/>
      <c r="W644" s="891"/>
      <c r="X644" s="891"/>
      <c r="Y644" s="891"/>
      <c r="Z644" s="891"/>
      <c r="AA644" s="891"/>
      <c r="AB644" s="891"/>
      <c r="AC644" s="891"/>
      <c r="AD644" s="891"/>
      <c r="AE644" s="891"/>
      <c r="AF644" s="891"/>
      <c r="AG644" s="891"/>
      <c r="AH644" s="891"/>
    </row>
    <row r="645" spans="1:34" ht="15.75" customHeight="1">
      <c r="A645" s="891"/>
      <c r="B645" s="891"/>
      <c r="C645" s="891"/>
      <c r="D645" s="891"/>
      <c r="E645" s="891"/>
      <c r="F645" s="891"/>
      <c r="G645" s="891"/>
      <c r="H645" s="891"/>
      <c r="I645" s="891"/>
      <c r="J645" s="891"/>
      <c r="K645" s="891"/>
      <c r="L645" s="891"/>
      <c r="M645" s="891"/>
      <c r="N645" s="891"/>
      <c r="O645" s="891"/>
      <c r="P645" s="891"/>
      <c r="Q645" s="891"/>
      <c r="R645" s="891"/>
      <c r="S645" s="891"/>
      <c r="T645" s="891"/>
      <c r="U645" s="891"/>
      <c r="V645" s="891"/>
      <c r="W645" s="891"/>
      <c r="X645" s="891"/>
      <c r="Y645" s="891"/>
      <c r="Z645" s="891"/>
      <c r="AA645" s="891"/>
      <c r="AB645" s="891"/>
      <c r="AC645" s="891"/>
      <c r="AD645" s="891"/>
      <c r="AE645" s="891"/>
      <c r="AF645" s="891"/>
      <c r="AG645" s="891"/>
      <c r="AH645" s="891"/>
    </row>
    <row r="646" spans="1:34" ht="15.75" customHeight="1">
      <c r="A646" s="891"/>
      <c r="B646" s="891"/>
      <c r="C646" s="891"/>
      <c r="D646" s="891"/>
      <c r="E646" s="891"/>
      <c r="F646" s="891"/>
      <c r="G646" s="891"/>
      <c r="H646" s="891"/>
      <c r="I646" s="891"/>
      <c r="J646" s="891"/>
      <c r="K646" s="891"/>
      <c r="L646" s="891"/>
      <c r="M646" s="891"/>
      <c r="N646" s="891"/>
      <c r="O646" s="891"/>
      <c r="P646" s="891"/>
      <c r="Q646" s="891"/>
      <c r="R646" s="891"/>
      <c r="S646" s="891"/>
      <c r="T646" s="891"/>
      <c r="U646" s="891"/>
      <c r="V646" s="891"/>
      <c r="W646" s="891"/>
      <c r="X646" s="891"/>
      <c r="Y646" s="891"/>
      <c r="Z646" s="891"/>
      <c r="AA646" s="891"/>
      <c r="AB646" s="891"/>
      <c r="AC646" s="891"/>
      <c r="AD646" s="891"/>
      <c r="AE646" s="891"/>
      <c r="AF646" s="891"/>
      <c r="AG646" s="891"/>
      <c r="AH646" s="891"/>
    </row>
    <row r="647" spans="1:34" ht="15.75" customHeight="1">
      <c r="A647" s="891"/>
      <c r="B647" s="891"/>
      <c r="C647" s="891"/>
      <c r="D647" s="891"/>
      <c r="E647" s="891"/>
      <c r="F647" s="891"/>
      <c r="G647" s="891"/>
      <c r="H647" s="891"/>
      <c r="I647" s="891"/>
      <c r="J647" s="891"/>
      <c r="K647" s="891"/>
      <c r="L647" s="891"/>
      <c r="M647" s="891"/>
      <c r="N647" s="891"/>
      <c r="O647" s="891"/>
      <c r="P647" s="891"/>
      <c r="Q647" s="891"/>
      <c r="R647" s="891"/>
      <c r="S647" s="891"/>
      <c r="T647" s="891"/>
      <c r="U647" s="891"/>
      <c r="V647" s="891"/>
      <c r="W647" s="891"/>
      <c r="X647" s="891"/>
      <c r="Y647" s="891"/>
      <c r="Z647" s="891"/>
      <c r="AA647" s="891"/>
      <c r="AB647" s="891"/>
      <c r="AC647" s="891"/>
      <c r="AD647" s="891"/>
      <c r="AE647" s="891"/>
      <c r="AF647" s="891"/>
      <c r="AG647" s="891"/>
      <c r="AH647" s="891"/>
    </row>
    <row r="648" spans="1:34" ht="15.75" customHeight="1">
      <c r="A648" s="891"/>
      <c r="B648" s="891"/>
      <c r="C648" s="891"/>
      <c r="D648" s="891"/>
      <c r="E648" s="891"/>
      <c r="F648" s="891"/>
      <c r="G648" s="891"/>
      <c r="H648" s="891"/>
      <c r="I648" s="891"/>
      <c r="J648" s="891"/>
      <c r="K648" s="891"/>
      <c r="L648" s="891"/>
      <c r="M648" s="891"/>
      <c r="N648" s="891"/>
      <c r="O648" s="891"/>
      <c r="P648" s="891"/>
      <c r="Q648" s="891"/>
      <c r="R648" s="891"/>
      <c r="S648" s="891"/>
      <c r="T648" s="891"/>
      <c r="U648" s="891"/>
      <c r="V648" s="891"/>
      <c r="W648" s="891"/>
      <c r="X648" s="891"/>
      <c r="Y648" s="891"/>
      <c r="Z648" s="891"/>
      <c r="AA648" s="891"/>
      <c r="AB648" s="891"/>
      <c r="AC648" s="891"/>
      <c r="AD648" s="891"/>
      <c r="AE648" s="891"/>
      <c r="AF648" s="891"/>
      <c r="AG648" s="891"/>
      <c r="AH648" s="891"/>
    </row>
    <row r="649" spans="1:34" ht="15.75" customHeight="1">
      <c r="A649" s="891"/>
      <c r="B649" s="891"/>
      <c r="C649" s="891"/>
      <c r="D649" s="891"/>
      <c r="E649" s="891"/>
      <c r="F649" s="891"/>
      <c r="G649" s="891"/>
      <c r="H649" s="891"/>
      <c r="I649" s="891"/>
      <c r="J649" s="891"/>
      <c r="K649" s="891"/>
      <c r="L649" s="891"/>
      <c r="M649" s="891"/>
      <c r="N649" s="891"/>
      <c r="O649" s="891"/>
      <c r="P649" s="891"/>
      <c r="Q649" s="891"/>
      <c r="R649" s="891"/>
      <c r="S649" s="891"/>
      <c r="T649" s="891"/>
      <c r="U649" s="891"/>
      <c r="V649" s="891"/>
      <c r="W649" s="891"/>
      <c r="X649" s="891"/>
      <c r="Y649" s="891"/>
      <c r="Z649" s="891"/>
      <c r="AA649" s="891"/>
      <c r="AB649" s="891"/>
      <c r="AC649" s="891"/>
      <c r="AD649" s="891"/>
      <c r="AE649" s="891"/>
      <c r="AF649" s="891"/>
      <c r="AG649" s="891"/>
      <c r="AH649" s="891"/>
    </row>
    <row r="650" spans="1:34" ht="15.75" customHeight="1">
      <c r="A650" s="891"/>
      <c r="B650" s="891"/>
      <c r="C650" s="891"/>
      <c r="D650" s="891"/>
      <c r="E650" s="891"/>
      <c r="F650" s="891"/>
      <c r="G650" s="891"/>
      <c r="H650" s="891"/>
      <c r="I650" s="891"/>
      <c r="J650" s="891"/>
      <c r="K650" s="891"/>
      <c r="L650" s="891"/>
      <c r="M650" s="891"/>
      <c r="N650" s="891"/>
      <c r="O650" s="891"/>
      <c r="P650" s="891"/>
      <c r="Q650" s="891"/>
      <c r="R650" s="891"/>
      <c r="S650" s="891"/>
      <c r="T650" s="891"/>
      <c r="U650" s="891"/>
      <c r="V650" s="891"/>
      <c r="W650" s="891"/>
      <c r="X650" s="891"/>
      <c r="Y650" s="891"/>
      <c r="Z650" s="891"/>
      <c r="AA650" s="891"/>
      <c r="AB650" s="891"/>
      <c r="AC650" s="891"/>
      <c r="AD650" s="891"/>
      <c r="AE650" s="891"/>
      <c r="AF650" s="891"/>
      <c r="AG650" s="891"/>
      <c r="AH650" s="891"/>
    </row>
    <row r="651" spans="1:34" ht="15.75" customHeight="1">
      <c r="A651" s="891"/>
      <c r="B651" s="891"/>
      <c r="C651" s="891"/>
      <c r="D651" s="891"/>
      <c r="E651" s="891"/>
      <c r="F651" s="891"/>
      <c r="G651" s="891"/>
      <c r="H651" s="891"/>
      <c r="I651" s="891"/>
      <c r="J651" s="891"/>
      <c r="K651" s="891"/>
      <c r="L651" s="891"/>
      <c r="M651" s="891"/>
      <c r="N651" s="891"/>
      <c r="O651" s="891"/>
      <c r="P651" s="891"/>
      <c r="Q651" s="891"/>
      <c r="R651" s="891"/>
      <c r="S651" s="891"/>
      <c r="T651" s="891"/>
      <c r="U651" s="891"/>
      <c r="V651" s="891"/>
      <c r="W651" s="891"/>
      <c r="X651" s="891"/>
      <c r="Y651" s="891"/>
      <c r="Z651" s="891"/>
      <c r="AA651" s="891"/>
      <c r="AB651" s="891"/>
      <c r="AC651" s="891"/>
      <c r="AD651" s="891"/>
      <c r="AE651" s="891"/>
      <c r="AF651" s="891"/>
      <c r="AG651" s="891"/>
      <c r="AH651" s="891"/>
    </row>
    <row r="652" spans="1:34" ht="15.75" customHeight="1">
      <c r="A652" s="891"/>
      <c r="B652" s="891"/>
      <c r="C652" s="891"/>
      <c r="D652" s="891"/>
      <c r="E652" s="891"/>
      <c r="F652" s="891"/>
      <c r="G652" s="891"/>
      <c r="H652" s="891"/>
      <c r="I652" s="891"/>
      <c r="J652" s="891"/>
      <c r="K652" s="891"/>
      <c r="L652" s="891"/>
      <c r="M652" s="891"/>
      <c r="N652" s="891"/>
      <c r="O652" s="891"/>
      <c r="P652" s="891"/>
      <c r="Q652" s="891"/>
      <c r="R652" s="891"/>
      <c r="S652" s="891"/>
      <c r="T652" s="891"/>
      <c r="U652" s="891"/>
      <c r="V652" s="891"/>
      <c r="W652" s="891"/>
      <c r="X652" s="891"/>
      <c r="Y652" s="891"/>
      <c r="Z652" s="891"/>
      <c r="AA652" s="891"/>
      <c r="AB652" s="891"/>
      <c r="AC652" s="891"/>
      <c r="AD652" s="891"/>
      <c r="AE652" s="891"/>
      <c r="AF652" s="891"/>
      <c r="AG652" s="891"/>
      <c r="AH652" s="891"/>
    </row>
    <row r="653" spans="1:34" ht="15.75" customHeight="1">
      <c r="A653" s="891"/>
      <c r="B653" s="891"/>
      <c r="C653" s="891"/>
      <c r="D653" s="891"/>
      <c r="E653" s="891"/>
      <c r="F653" s="891"/>
      <c r="G653" s="891"/>
      <c r="H653" s="891"/>
      <c r="I653" s="891"/>
      <c r="J653" s="891"/>
      <c r="K653" s="891"/>
      <c r="L653" s="891"/>
      <c r="M653" s="891"/>
      <c r="N653" s="891"/>
      <c r="O653" s="891"/>
      <c r="P653" s="891"/>
      <c r="Q653" s="891"/>
      <c r="R653" s="891"/>
      <c r="S653" s="891"/>
      <c r="T653" s="891"/>
      <c r="U653" s="891"/>
      <c r="V653" s="891"/>
      <c r="W653" s="891"/>
      <c r="X653" s="891"/>
      <c r="Y653" s="891"/>
      <c r="Z653" s="891"/>
      <c r="AA653" s="891"/>
      <c r="AB653" s="891"/>
      <c r="AC653" s="891"/>
      <c r="AD653" s="891"/>
      <c r="AE653" s="891"/>
      <c r="AF653" s="891"/>
      <c r="AG653" s="891"/>
      <c r="AH653" s="891"/>
    </row>
    <row r="654" spans="1:34" ht="15.75" customHeight="1">
      <c r="A654" s="891"/>
      <c r="B654" s="891"/>
      <c r="C654" s="891"/>
      <c r="D654" s="891"/>
      <c r="E654" s="891"/>
      <c r="F654" s="891"/>
      <c r="G654" s="891"/>
      <c r="H654" s="891"/>
      <c r="I654" s="891"/>
      <c r="J654" s="891"/>
      <c r="K654" s="891"/>
      <c r="L654" s="891"/>
      <c r="M654" s="891"/>
      <c r="N654" s="891"/>
      <c r="O654" s="891"/>
      <c r="P654" s="891"/>
      <c r="Q654" s="891"/>
      <c r="R654" s="891"/>
      <c r="S654" s="891"/>
      <c r="T654" s="891"/>
      <c r="U654" s="891"/>
      <c r="V654" s="891"/>
      <c r="W654" s="891"/>
      <c r="X654" s="891"/>
      <c r="Y654" s="891"/>
      <c r="Z654" s="891"/>
      <c r="AA654" s="891"/>
      <c r="AB654" s="891"/>
      <c r="AC654" s="891"/>
      <c r="AD654" s="891"/>
      <c r="AE654" s="891"/>
      <c r="AF654" s="891"/>
      <c r="AG654" s="891"/>
      <c r="AH654" s="891"/>
    </row>
    <row r="655" spans="1:34" ht="15.75" customHeight="1">
      <c r="A655" s="891"/>
      <c r="B655" s="891"/>
      <c r="C655" s="891"/>
      <c r="D655" s="891"/>
      <c r="E655" s="891"/>
      <c r="F655" s="891"/>
      <c r="G655" s="891"/>
      <c r="H655" s="891"/>
      <c r="I655" s="891"/>
      <c r="J655" s="891"/>
      <c r="K655" s="891"/>
      <c r="L655" s="891"/>
      <c r="M655" s="891"/>
      <c r="N655" s="891"/>
      <c r="O655" s="891"/>
      <c r="P655" s="891"/>
      <c r="Q655" s="891"/>
      <c r="R655" s="891"/>
      <c r="S655" s="891"/>
      <c r="T655" s="891"/>
      <c r="U655" s="891"/>
      <c r="V655" s="891"/>
      <c r="W655" s="891"/>
      <c r="X655" s="891"/>
      <c r="Y655" s="891"/>
      <c r="Z655" s="891"/>
      <c r="AA655" s="891"/>
      <c r="AB655" s="891"/>
      <c r="AC655" s="891"/>
      <c r="AD655" s="891"/>
      <c r="AE655" s="891"/>
      <c r="AF655" s="891"/>
      <c r="AG655" s="891"/>
      <c r="AH655" s="891"/>
    </row>
    <row r="656" spans="1:34" ht="15.75" customHeight="1">
      <c r="A656" s="891"/>
      <c r="B656" s="891"/>
      <c r="C656" s="891"/>
      <c r="D656" s="891"/>
      <c r="E656" s="891"/>
      <c r="F656" s="891"/>
      <c r="G656" s="891"/>
      <c r="H656" s="891"/>
      <c r="I656" s="891"/>
      <c r="J656" s="891"/>
      <c r="K656" s="891"/>
      <c r="L656" s="891"/>
      <c r="M656" s="891"/>
      <c r="N656" s="891"/>
      <c r="O656" s="891"/>
      <c r="P656" s="891"/>
      <c r="Q656" s="891"/>
      <c r="R656" s="891"/>
      <c r="S656" s="891"/>
      <c r="T656" s="891"/>
      <c r="U656" s="891"/>
      <c r="V656" s="891"/>
      <c r="W656" s="891"/>
      <c r="X656" s="891"/>
      <c r="Y656" s="891"/>
      <c r="Z656" s="891"/>
      <c r="AA656" s="891"/>
      <c r="AB656" s="891"/>
      <c r="AC656" s="891"/>
      <c r="AD656" s="891"/>
      <c r="AE656" s="891"/>
      <c r="AF656" s="891"/>
      <c r="AG656" s="891"/>
      <c r="AH656" s="891"/>
    </row>
    <row r="657" spans="1:34" ht="15.75" customHeight="1">
      <c r="A657" s="891"/>
      <c r="B657" s="891"/>
      <c r="C657" s="891"/>
      <c r="D657" s="891"/>
      <c r="E657" s="891"/>
      <c r="F657" s="891"/>
      <c r="G657" s="891"/>
      <c r="H657" s="891"/>
      <c r="I657" s="891"/>
      <c r="J657" s="891"/>
      <c r="K657" s="891"/>
      <c r="L657" s="891"/>
      <c r="M657" s="891"/>
      <c r="N657" s="891"/>
      <c r="O657" s="891"/>
      <c r="P657" s="891"/>
      <c r="Q657" s="891"/>
      <c r="R657" s="891"/>
      <c r="S657" s="891"/>
      <c r="T657" s="891"/>
      <c r="U657" s="891"/>
      <c r="V657" s="891"/>
      <c r="W657" s="891"/>
      <c r="X657" s="891"/>
      <c r="Y657" s="891"/>
      <c r="Z657" s="891"/>
      <c r="AA657" s="891"/>
      <c r="AB657" s="891"/>
      <c r="AC657" s="891"/>
      <c r="AD657" s="891"/>
      <c r="AE657" s="891"/>
      <c r="AF657" s="891"/>
      <c r="AG657" s="891"/>
      <c r="AH657" s="891"/>
    </row>
    <row r="658" spans="1:34" ht="15.75" customHeight="1">
      <c r="A658" s="891"/>
      <c r="B658" s="891"/>
      <c r="C658" s="891"/>
      <c r="D658" s="891"/>
      <c r="E658" s="891"/>
      <c r="F658" s="891"/>
      <c r="G658" s="891"/>
      <c r="H658" s="891"/>
      <c r="I658" s="891"/>
      <c r="J658" s="891"/>
      <c r="K658" s="891"/>
      <c r="L658" s="891"/>
      <c r="M658" s="891"/>
      <c r="N658" s="891"/>
      <c r="O658" s="891"/>
      <c r="P658" s="891"/>
      <c r="Q658" s="891"/>
      <c r="R658" s="891"/>
      <c r="S658" s="891"/>
      <c r="T658" s="891"/>
      <c r="U658" s="891"/>
      <c r="V658" s="891"/>
      <c r="W658" s="891"/>
      <c r="X658" s="891"/>
      <c r="Y658" s="891"/>
      <c r="Z658" s="891"/>
      <c r="AA658" s="891"/>
      <c r="AB658" s="891"/>
      <c r="AC658" s="891"/>
      <c r="AD658" s="891"/>
      <c r="AE658" s="891"/>
      <c r="AF658" s="891"/>
      <c r="AG658" s="891"/>
      <c r="AH658" s="891"/>
    </row>
    <row r="659" spans="1:34" ht="15.75" customHeight="1">
      <c r="A659" s="891"/>
      <c r="B659" s="891"/>
      <c r="C659" s="891"/>
      <c r="D659" s="891"/>
      <c r="E659" s="891"/>
      <c r="F659" s="891"/>
      <c r="G659" s="891"/>
      <c r="H659" s="891"/>
      <c r="I659" s="891"/>
      <c r="J659" s="891"/>
      <c r="K659" s="891"/>
      <c r="L659" s="891"/>
      <c r="M659" s="891"/>
      <c r="N659" s="891"/>
      <c r="O659" s="891"/>
      <c r="P659" s="891"/>
      <c r="Q659" s="891"/>
      <c r="R659" s="891"/>
      <c r="S659" s="891"/>
      <c r="T659" s="891"/>
      <c r="U659" s="891"/>
      <c r="V659" s="891"/>
      <c r="W659" s="891"/>
      <c r="X659" s="891"/>
      <c r="Y659" s="891"/>
      <c r="Z659" s="891"/>
      <c r="AA659" s="891"/>
      <c r="AB659" s="891"/>
      <c r="AC659" s="891"/>
      <c r="AD659" s="891"/>
      <c r="AE659" s="891"/>
      <c r="AF659" s="891"/>
      <c r="AG659" s="891"/>
      <c r="AH659" s="891"/>
    </row>
    <row r="660" spans="1:34" ht="15.75" customHeight="1">
      <c r="A660" s="891"/>
      <c r="B660" s="891"/>
      <c r="C660" s="891"/>
      <c r="D660" s="891"/>
      <c r="E660" s="891"/>
      <c r="F660" s="891"/>
      <c r="G660" s="891"/>
      <c r="H660" s="891"/>
      <c r="I660" s="891"/>
      <c r="J660" s="891"/>
      <c r="K660" s="891"/>
      <c r="L660" s="891"/>
      <c r="M660" s="891"/>
      <c r="N660" s="891"/>
      <c r="O660" s="891"/>
      <c r="P660" s="891"/>
      <c r="Q660" s="891"/>
      <c r="R660" s="891"/>
      <c r="S660" s="891"/>
      <c r="T660" s="891"/>
      <c r="U660" s="891"/>
      <c r="V660" s="891"/>
      <c r="W660" s="891"/>
      <c r="X660" s="891"/>
      <c r="Y660" s="891"/>
      <c r="Z660" s="891"/>
      <c r="AA660" s="891"/>
      <c r="AB660" s="891"/>
      <c r="AC660" s="891"/>
      <c r="AD660" s="891"/>
      <c r="AE660" s="891"/>
      <c r="AF660" s="891"/>
      <c r="AG660" s="891"/>
      <c r="AH660" s="891"/>
    </row>
    <row r="661" spans="1:34" ht="15.75" customHeight="1">
      <c r="A661" s="891"/>
      <c r="B661" s="891"/>
      <c r="C661" s="891"/>
      <c r="D661" s="891"/>
      <c r="E661" s="891"/>
      <c r="F661" s="891"/>
      <c r="G661" s="891"/>
      <c r="H661" s="891"/>
      <c r="I661" s="891"/>
      <c r="J661" s="891"/>
      <c r="K661" s="891"/>
      <c r="L661" s="891"/>
      <c r="M661" s="891"/>
      <c r="N661" s="891"/>
      <c r="O661" s="891"/>
      <c r="P661" s="891"/>
      <c r="Q661" s="891"/>
      <c r="R661" s="891"/>
      <c r="S661" s="891"/>
      <c r="T661" s="891"/>
      <c r="U661" s="891"/>
      <c r="V661" s="891"/>
      <c r="W661" s="891"/>
      <c r="X661" s="891"/>
      <c r="Y661" s="891"/>
      <c r="Z661" s="891"/>
      <c r="AA661" s="891"/>
      <c r="AB661" s="891"/>
      <c r="AC661" s="891"/>
      <c r="AD661" s="891"/>
      <c r="AE661" s="891"/>
      <c r="AF661" s="891"/>
      <c r="AG661" s="891"/>
      <c r="AH661" s="891"/>
    </row>
    <row r="662" spans="1:34" ht="15.75" customHeight="1">
      <c r="A662" s="891"/>
      <c r="B662" s="891"/>
      <c r="C662" s="891"/>
      <c r="D662" s="891"/>
      <c r="E662" s="891"/>
      <c r="F662" s="891"/>
      <c r="G662" s="891"/>
      <c r="H662" s="891"/>
      <c r="I662" s="891"/>
      <c r="J662" s="891"/>
      <c r="K662" s="891"/>
      <c r="L662" s="891"/>
      <c r="M662" s="891"/>
      <c r="N662" s="891"/>
      <c r="O662" s="891"/>
      <c r="P662" s="891"/>
      <c r="Q662" s="891"/>
      <c r="R662" s="891"/>
      <c r="S662" s="891"/>
      <c r="T662" s="891"/>
      <c r="U662" s="891"/>
      <c r="V662" s="891"/>
      <c r="W662" s="891"/>
      <c r="X662" s="891"/>
      <c r="Y662" s="891"/>
      <c r="Z662" s="891"/>
      <c r="AA662" s="891"/>
      <c r="AB662" s="891"/>
      <c r="AC662" s="891"/>
      <c r="AD662" s="891"/>
      <c r="AE662" s="891"/>
      <c r="AF662" s="891"/>
      <c r="AG662" s="891"/>
      <c r="AH662" s="891"/>
    </row>
    <row r="663" spans="1:34" ht="15.75" customHeight="1">
      <c r="A663" s="891"/>
      <c r="B663" s="891"/>
      <c r="C663" s="891"/>
      <c r="D663" s="891"/>
      <c r="E663" s="891"/>
      <c r="F663" s="891"/>
      <c r="G663" s="891"/>
      <c r="H663" s="891"/>
      <c r="I663" s="891"/>
      <c r="J663" s="891"/>
      <c r="K663" s="891"/>
      <c r="L663" s="891"/>
      <c r="M663" s="891"/>
      <c r="N663" s="891"/>
      <c r="O663" s="891"/>
      <c r="P663" s="891"/>
      <c r="Q663" s="891"/>
      <c r="R663" s="891"/>
      <c r="S663" s="891"/>
      <c r="T663" s="891"/>
      <c r="U663" s="891"/>
      <c r="V663" s="891"/>
      <c r="W663" s="891"/>
      <c r="X663" s="891"/>
      <c r="Y663" s="891"/>
      <c r="Z663" s="891"/>
      <c r="AA663" s="891"/>
      <c r="AB663" s="891"/>
      <c r="AC663" s="891"/>
      <c r="AD663" s="891"/>
      <c r="AE663" s="891"/>
      <c r="AF663" s="891"/>
      <c r="AG663" s="891"/>
      <c r="AH663" s="891"/>
    </row>
    <row r="664" spans="1:34" ht="15.75" customHeight="1">
      <c r="A664" s="891"/>
      <c r="B664" s="891"/>
      <c r="C664" s="891"/>
      <c r="D664" s="891"/>
      <c r="E664" s="891"/>
      <c r="F664" s="891"/>
      <c r="G664" s="891"/>
      <c r="H664" s="891"/>
      <c r="I664" s="891"/>
      <c r="J664" s="891"/>
      <c r="K664" s="891"/>
      <c r="L664" s="891"/>
      <c r="M664" s="891"/>
      <c r="N664" s="891"/>
      <c r="O664" s="891"/>
      <c r="P664" s="891"/>
      <c r="Q664" s="891"/>
      <c r="R664" s="891"/>
      <c r="S664" s="891"/>
      <c r="T664" s="891"/>
      <c r="U664" s="891"/>
      <c r="V664" s="891"/>
      <c r="W664" s="891"/>
      <c r="X664" s="891"/>
      <c r="Y664" s="891"/>
      <c r="Z664" s="891"/>
      <c r="AA664" s="891"/>
      <c r="AB664" s="891"/>
      <c r="AC664" s="891"/>
      <c r="AD664" s="891"/>
      <c r="AE664" s="891"/>
      <c r="AF664" s="891"/>
      <c r="AG664" s="891"/>
      <c r="AH664" s="891"/>
    </row>
    <row r="665" spans="1:34" ht="15.75" customHeight="1">
      <c r="A665" s="891"/>
      <c r="B665" s="891"/>
      <c r="C665" s="891"/>
      <c r="D665" s="891"/>
      <c r="E665" s="891"/>
      <c r="F665" s="891"/>
      <c r="G665" s="891"/>
      <c r="H665" s="891"/>
      <c r="I665" s="891"/>
      <c r="J665" s="891"/>
      <c r="K665" s="891"/>
      <c r="L665" s="891"/>
      <c r="M665" s="891"/>
      <c r="N665" s="891"/>
      <c r="O665" s="891"/>
      <c r="P665" s="891"/>
      <c r="Q665" s="891"/>
      <c r="R665" s="891"/>
      <c r="S665" s="891"/>
      <c r="T665" s="891"/>
      <c r="U665" s="891"/>
      <c r="V665" s="891"/>
      <c r="W665" s="891"/>
      <c r="X665" s="891"/>
      <c r="Y665" s="891"/>
      <c r="Z665" s="891"/>
      <c r="AA665" s="891"/>
      <c r="AB665" s="891"/>
      <c r="AC665" s="891"/>
      <c r="AD665" s="891"/>
      <c r="AE665" s="891"/>
      <c r="AF665" s="891"/>
      <c r="AG665" s="891"/>
      <c r="AH665" s="891"/>
    </row>
    <row r="666" spans="1:34" ht="15.75" customHeight="1">
      <c r="A666" s="891"/>
      <c r="B666" s="891"/>
      <c r="C666" s="891"/>
      <c r="D666" s="891"/>
      <c r="E666" s="891"/>
      <c r="F666" s="891"/>
      <c r="G666" s="891"/>
      <c r="H666" s="891"/>
      <c r="I666" s="891"/>
      <c r="J666" s="891"/>
      <c r="K666" s="891"/>
      <c r="L666" s="891"/>
      <c r="M666" s="891"/>
      <c r="N666" s="891"/>
      <c r="O666" s="891"/>
      <c r="P666" s="891"/>
      <c r="Q666" s="891"/>
      <c r="R666" s="891"/>
      <c r="S666" s="891"/>
      <c r="T666" s="891"/>
      <c r="U666" s="891"/>
      <c r="V666" s="891"/>
      <c r="W666" s="891"/>
      <c r="X666" s="891"/>
      <c r="Y666" s="891"/>
      <c r="Z666" s="891"/>
      <c r="AA666" s="891"/>
      <c r="AB666" s="891"/>
      <c r="AC666" s="891"/>
      <c r="AD666" s="891"/>
      <c r="AE666" s="891"/>
      <c r="AF666" s="891"/>
      <c r="AG666" s="891"/>
      <c r="AH666" s="891"/>
    </row>
    <row r="667" spans="1:34" ht="15.75" customHeight="1">
      <c r="A667" s="891"/>
      <c r="B667" s="891"/>
      <c r="C667" s="891"/>
      <c r="D667" s="891"/>
      <c r="E667" s="891"/>
      <c r="F667" s="891"/>
      <c r="G667" s="891"/>
      <c r="H667" s="891"/>
      <c r="I667" s="891"/>
      <c r="J667" s="891"/>
      <c r="K667" s="891"/>
      <c r="L667" s="891"/>
      <c r="M667" s="891"/>
      <c r="N667" s="891"/>
      <c r="O667" s="891"/>
      <c r="P667" s="891"/>
      <c r="Q667" s="891"/>
      <c r="R667" s="891"/>
      <c r="S667" s="891"/>
      <c r="T667" s="891"/>
      <c r="U667" s="891"/>
      <c r="V667" s="891"/>
      <c r="W667" s="891"/>
      <c r="X667" s="891"/>
      <c r="Y667" s="891"/>
      <c r="Z667" s="891"/>
      <c r="AA667" s="891"/>
      <c r="AB667" s="891"/>
      <c r="AC667" s="891"/>
      <c r="AD667" s="891"/>
      <c r="AE667" s="891"/>
      <c r="AF667" s="891"/>
      <c r="AG667" s="891"/>
      <c r="AH667" s="891"/>
    </row>
    <row r="668" spans="1:34" ht="15.75" customHeight="1">
      <c r="A668" s="891"/>
      <c r="B668" s="891"/>
      <c r="C668" s="891"/>
      <c r="D668" s="891"/>
      <c r="E668" s="891"/>
      <c r="F668" s="891"/>
      <c r="G668" s="891"/>
      <c r="H668" s="891"/>
      <c r="I668" s="891"/>
      <c r="J668" s="891"/>
      <c r="K668" s="891"/>
      <c r="L668" s="891"/>
      <c r="M668" s="891"/>
      <c r="N668" s="891"/>
      <c r="O668" s="891"/>
      <c r="P668" s="891"/>
      <c r="Q668" s="891"/>
      <c r="R668" s="891"/>
      <c r="S668" s="891"/>
      <c r="T668" s="891"/>
      <c r="U668" s="891"/>
      <c r="V668" s="891"/>
      <c r="W668" s="891"/>
      <c r="X668" s="891"/>
      <c r="Y668" s="891"/>
      <c r="Z668" s="891"/>
      <c r="AA668" s="891"/>
      <c r="AB668" s="891"/>
      <c r="AC668" s="891"/>
      <c r="AD668" s="891"/>
      <c r="AE668" s="891"/>
      <c r="AF668" s="891"/>
      <c r="AG668" s="891"/>
      <c r="AH668" s="891"/>
    </row>
    <row r="669" spans="1:34" ht="15.75" customHeight="1">
      <c r="A669" s="891"/>
      <c r="B669" s="891"/>
      <c r="C669" s="891"/>
      <c r="D669" s="891"/>
      <c r="E669" s="891"/>
      <c r="F669" s="891"/>
      <c r="G669" s="891"/>
      <c r="H669" s="891"/>
      <c r="I669" s="891"/>
      <c r="J669" s="891"/>
      <c r="K669" s="891"/>
      <c r="L669" s="891"/>
      <c r="M669" s="891"/>
      <c r="N669" s="891"/>
      <c r="O669" s="891"/>
      <c r="P669" s="891"/>
      <c r="Q669" s="891"/>
      <c r="R669" s="891"/>
      <c r="S669" s="891"/>
      <c r="T669" s="891"/>
      <c r="U669" s="891"/>
      <c r="V669" s="891"/>
      <c r="W669" s="891"/>
      <c r="X669" s="891"/>
      <c r="Y669" s="891"/>
      <c r="Z669" s="891"/>
      <c r="AA669" s="891"/>
      <c r="AB669" s="891"/>
      <c r="AC669" s="891"/>
      <c r="AD669" s="891"/>
      <c r="AE669" s="891"/>
      <c r="AF669" s="891"/>
      <c r="AG669" s="891"/>
      <c r="AH669" s="891"/>
    </row>
    <row r="670" spans="1:34" ht="15.75" customHeight="1">
      <c r="A670" s="891"/>
      <c r="B670" s="891"/>
      <c r="C670" s="891"/>
      <c r="D670" s="891"/>
      <c r="E670" s="891"/>
      <c r="F670" s="891"/>
      <c r="G670" s="891"/>
      <c r="H670" s="891"/>
      <c r="I670" s="891"/>
      <c r="J670" s="891"/>
      <c r="K670" s="891"/>
      <c r="L670" s="891"/>
      <c r="M670" s="891"/>
      <c r="N670" s="891"/>
      <c r="O670" s="891"/>
      <c r="P670" s="891"/>
      <c r="Q670" s="891"/>
      <c r="R670" s="891"/>
      <c r="S670" s="891"/>
      <c r="T670" s="891"/>
      <c r="U670" s="891"/>
      <c r="V670" s="891"/>
      <c r="W670" s="891"/>
      <c r="X670" s="891"/>
      <c r="Y670" s="891"/>
      <c r="Z670" s="891"/>
      <c r="AA670" s="891"/>
      <c r="AB670" s="891"/>
      <c r="AC670" s="891"/>
      <c r="AD670" s="891"/>
      <c r="AE670" s="891"/>
      <c r="AF670" s="891"/>
      <c r="AG670" s="891"/>
      <c r="AH670" s="891"/>
    </row>
    <row r="671" spans="1:34" ht="15.75" customHeight="1">
      <c r="A671" s="891"/>
      <c r="B671" s="891"/>
      <c r="C671" s="891"/>
      <c r="D671" s="891"/>
      <c r="E671" s="891"/>
      <c r="F671" s="891"/>
      <c r="G671" s="891"/>
      <c r="H671" s="891"/>
      <c r="I671" s="891"/>
      <c r="J671" s="891"/>
      <c r="K671" s="891"/>
      <c r="L671" s="891"/>
      <c r="M671" s="891"/>
      <c r="N671" s="891"/>
      <c r="O671" s="891"/>
      <c r="P671" s="891"/>
      <c r="Q671" s="891"/>
      <c r="R671" s="891"/>
      <c r="S671" s="891"/>
      <c r="T671" s="891"/>
      <c r="U671" s="891"/>
      <c r="V671" s="891"/>
      <c r="W671" s="891"/>
      <c r="X671" s="891"/>
      <c r="Y671" s="891"/>
      <c r="Z671" s="891"/>
      <c r="AA671" s="891"/>
      <c r="AB671" s="891"/>
      <c r="AC671" s="891"/>
      <c r="AD671" s="891"/>
      <c r="AE671" s="891"/>
      <c r="AF671" s="891"/>
      <c r="AG671" s="891"/>
      <c r="AH671" s="891"/>
    </row>
    <row r="672" spans="1:34" ht="15.75" customHeight="1">
      <c r="A672" s="891"/>
      <c r="B672" s="891"/>
      <c r="C672" s="891"/>
      <c r="D672" s="891"/>
      <c r="E672" s="891"/>
      <c r="F672" s="891"/>
      <c r="G672" s="891"/>
      <c r="H672" s="891"/>
      <c r="I672" s="891"/>
      <c r="J672" s="891"/>
      <c r="K672" s="891"/>
      <c r="L672" s="891"/>
      <c r="M672" s="891"/>
      <c r="N672" s="891"/>
      <c r="O672" s="891"/>
      <c r="P672" s="891"/>
      <c r="Q672" s="891"/>
      <c r="R672" s="891"/>
      <c r="S672" s="891"/>
      <c r="T672" s="891"/>
      <c r="U672" s="891"/>
      <c r="V672" s="891"/>
      <c r="W672" s="891"/>
      <c r="X672" s="891"/>
      <c r="Y672" s="891"/>
      <c r="Z672" s="891"/>
      <c r="AA672" s="891"/>
      <c r="AB672" s="891"/>
      <c r="AC672" s="891"/>
      <c r="AD672" s="891"/>
      <c r="AE672" s="891"/>
      <c r="AF672" s="891"/>
      <c r="AG672" s="891"/>
      <c r="AH672" s="891"/>
    </row>
    <row r="673" spans="1:34" ht="15.75" customHeight="1">
      <c r="A673" s="891"/>
      <c r="B673" s="891"/>
      <c r="C673" s="891"/>
      <c r="D673" s="891"/>
      <c r="E673" s="891"/>
      <c r="F673" s="891"/>
      <c r="G673" s="891"/>
      <c r="H673" s="891"/>
      <c r="I673" s="891"/>
      <c r="J673" s="891"/>
      <c r="K673" s="891"/>
      <c r="L673" s="891"/>
      <c r="M673" s="891"/>
      <c r="N673" s="891"/>
      <c r="O673" s="891"/>
      <c r="P673" s="891"/>
      <c r="Q673" s="891"/>
      <c r="R673" s="891"/>
      <c r="S673" s="891"/>
      <c r="T673" s="891"/>
      <c r="U673" s="891"/>
      <c r="V673" s="891"/>
      <c r="W673" s="891"/>
      <c r="X673" s="891"/>
      <c r="Y673" s="891"/>
      <c r="Z673" s="891"/>
      <c r="AA673" s="891"/>
      <c r="AB673" s="891"/>
      <c r="AC673" s="891"/>
      <c r="AD673" s="891"/>
      <c r="AE673" s="891"/>
      <c r="AF673" s="891"/>
      <c r="AG673" s="891"/>
      <c r="AH673" s="891"/>
    </row>
    <row r="674" spans="1:34" ht="15.75" customHeight="1">
      <c r="A674" s="891"/>
      <c r="B674" s="891"/>
      <c r="C674" s="891"/>
      <c r="D674" s="891"/>
      <c r="E674" s="891"/>
      <c r="F674" s="891"/>
      <c r="G674" s="891"/>
      <c r="H674" s="891"/>
      <c r="I674" s="891"/>
      <c r="J674" s="891"/>
      <c r="K674" s="891"/>
      <c r="L674" s="891"/>
      <c r="M674" s="891"/>
      <c r="N674" s="891"/>
      <c r="O674" s="891"/>
      <c r="P674" s="891"/>
      <c r="Q674" s="891"/>
      <c r="R674" s="891"/>
      <c r="S674" s="891"/>
      <c r="T674" s="891"/>
      <c r="U674" s="891"/>
      <c r="V674" s="891"/>
      <c r="W674" s="891"/>
      <c r="X674" s="891"/>
      <c r="Y674" s="891"/>
      <c r="Z674" s="891"/>
      <c r="AA674" s="891"/>
      <c r="AB674" s="891"/>
      <c r="AC674" s="891"/>
      <c r="AD674" s="891"/>
      <c r="AE674" s="891"/>
      <c r="AF674" s="891"/>
      <c r="AG674" s="891"/>
      <c r="AH674" s="891"/>
    </row>
    <row r="675" spans="1:34" ht="15.75" customHeight="1">
      <c r="A675" s="891"/>
      <c r="B675" s="891"/>
      <c r="C675" s="891"/>
      <c r="D675" s="891"/>
      <c r="E675" s="891"/>
      <c r="F675" s="891"/>
      <c r="G675" s="891"/>
      <c r="H675" s="891"/>
      <c r="I675" s="891"/>
      <c r="J675" s="891"/>
      <c r="K675" s="891"/>
      <c r="L675" s="891"/>
      <c r="M675" s="891"/>
      <c r="N675" s="891"/>
      <c r="O675" s="891"/>
      <c r="P675" s="891"/>
      <c r="Q675" s="891"/>
      <c r="R675" s="891"/>
      <c r="S675" s="891"/>
      <c r="T675" s="891"/>
      <c r="U675" s="891"/>
      <c r="V675" s="891"/>
      <c r="W675" s="891"/>
      <c r="X675" s="891"/>
      <c r="Y675" s="891"/>
      <c r="Z675" s="891"/>
      <c r="AA675" s="891"/>
      <c r="AB675" s="891"/>
      <c r="AC675" s="891"/>
      <c r="AD675" s="891"/>
      <c r="AE675" s="891"/>
      <c r="AF675" s="891"/>
      <c r="AG675" s="891"/>
      <c r="AH675" s="891"/>
    </row>
    <row r="676" spans="1:34" ht="15.75" customHeight="1">
      <c r="A676" s="891"/>
      <c r="B676" s="891"/>
      <c r="C676" s="891"/>
      <c r="D676" s="891"/>
      <c r="E676" s="891"/>
      <c r="F676" s="891"/>
      <c r="G676" s="891"/>
      <c r="H676" s="891"/>
      <c r="I676" s="891"/>
      <c r="J676" s="891"/>
      <c r="K676" s="891"/>
      <c r="L676" s="891"/>
      <c r="M676" s="891"/>
      <c r="N676" s="891"/>
      <c r="O676" s="891"/>
      <c r="P676" s="891"/>
      <c r="Q676" s="891"/>
      <c r="R676" s="891"/>
      <c r="S676" s="891"/>
      <c r="T676" s="891"/>
      <c r="U676" s="891"/>
      <c r="V676" s="891"/>
      <c r="W676" s="891"/>
      <c r="X676" s="891"/>
      <c r="Y676" s="891"/>
      <c r="Z676" s="891"/>
      <c r="AA676" s="891"/>
      <c r="AB676" s="891"/>
      <c r="AC676" s="891"/>
      <c r="AD676" s="891"/>
      <c r="AE676" s="891"/>
      <c r="AF676" s="891"/>
      <c r="AG676" s="891"/>
      <c r="AH676" s="891"/>
    </row>
    <row r="677" spans="1:34" ht="15.75" customHeight="1">
      <c r="A677" s="891"/>
      <c r="B677" s="891"/>
      <c r="C677" s="891"/>
      <c r="D677" s="891"/>
      <c r="E677" s="891"/>
      <c r="F677" s="891"/>
      <c r="G677" s="891"/>
      <c r="H677" s="891"/>
      <c r="I677" s="891"/>
      <c r="J677" s="891"/>
      <c r="K677" s="891"/>
      <c r="L677" s="891"/>
      <c r="M677" s="891"/>
      <c r="N677" s="891"/>
      <c r="O677" s="891"/>
      <c r="P677" s="891"/>
      <c r="Q677" s="891"/>
      <c r="R677" s="891"/>
      <c r="S677" s="891"/>
      <c r="T677" s="891"/>
      <c r="U677" s="891"/>
      <c r="V677" s="891"/>
      <c r="W677" s="891"/>
      <c r="X677" s="891"/>
      <c r="Y677" s="891"/>
      <c r="Z677" s="891"/>
      <c r="AA677" s="891"/>
      <c r="AB677" s="891"/>
      <c r="AC677" s="891"/>
      <c r="AD677" s="891"/>
      <c r="AE677" s="891"/>
      <c r="AF677" s="891"/>
      <c r="AG677" s="891"/>
      <c r="AH677" s="891"/>
    </row>
    <row r="678" spans="1:34" ht="15.75" customHeight="1">
      <c r="A678" s="891"/>
      <c r="B678" s="891"/>
      <c r="C678" s="891"/>
      <c r="D678" s="891"/>
      <c r="E678" s="891"/>
      <c r="F678" s="891"/>
      <c r="G678" s="891"/>
      <c r="H678" s="891"/>
      <c r="I678" s="891"/>
      <c r="J678" s="891"/>
      <c r="K678" s="891"/>
      <c r="L678" s="891"/>
      <c r="M678" s="891"/>
      <c r="N678" s="891"/>
      <c r="O678" s="891"/>
      <c r="P678" s="891"/>
      <c r="Q678" s="891"/>
      <c r="R678" s="891"/>
      <c r="S678" s="891"/>
      <c r="T678" s="891"/>
      <c r="U678" s="891"/>
      <c r="V678" s="891"/>
      <c r="W678" s="891"/>
      <c r="X678" s="891"/>
      <c r="Y678" s="891"/>
      <c r="Z678" s="891"/>
      <c r="AA678" s="891"/>
      <c r="AB678" s="891"/>
      <c r="AC678" s="891"/>
      <c r="AD678" s="891"/>
      <c r="AE678" s="891"/>
      <c r="AF678" s="891"/>
      <c r="AG678" s="891"/>
      <c r="AH678" s="891"/>
    </row>
    <row r="679" spans="1:34" ht="15.75" customHeight="1">
      <c r="A679" s="891"/>
      <c r="B679" s="891"/>
      <c r="C679" s="891"/>
      <c r="D679" s="891"/>
      <c r="E679" s="891"/>
      <c r="F679" s="891"/>
      <c r="G679" s="891"/>
      <c r="H679" s="891"/>
      <c r="I679" s="891"/>
      <c r="J679" s="891"/>
      <c r="K679" s="891"/>
      <c r="L679" s="891"/>
      <c r="M679" s="891"/>
      <c r="N679" s="891"/>
      <c r="O679" s="891"/>
      <c r="P679" s="891"/>
      <c r="Q679" s="891"/>
      <c r="R679" s="891"/>
      <c r="S679" s="891"/>
      <c r="T679" s="891"/>
      <c r="U679" s="891"/>
      <c r="V679" s="891"/>
      <c r="W679" s="891"/>
      <c r="X679" s="891"/>
      <c r="Y679" s="891"/>
      <c r="Z679" s="891"/>
      <c r="AA679" s="891"/>
      <c r="AB679" s="891"/>
      <c r="AC679" s="891"/>
      <c r="AD679" s="891"/>
      <c r="AE679" s="891"/>
      <c r="AF679" s="891"/>
      <c r="AG679" s="891"/>
      <c r="AH679" s="891"/>
    </row>
    <row r="680" spans="1:34" ht="15.75" customHeight="1">
      <c r="A680" s="891"/>
      <c r="B680" s="891"/>
      <c r="C680" s="891"/>
      <c r="D680" s="891"/>
      <c r="E680" s="891"/>
      <c r="F680" s="891"/>
      <c r="G680" s="891"/>
      <c r="H680" s="891"/>
      <c r="I680" s="891"/>
      <c r="J680" s="891"/>
      <c r="K680" s="891"/>
      <c r="L680" s="891"/>
      <c r="M680" s="891"/>
      <c r="N680" s="891"/>
      <c r="O680" s="891"/>
      <c r="P680" s="891"/>
      <c r="Q680" s="891"/>
      <c r="R680" s="891"/>
      <c r="S680" s="891"/>
      <c r="T680" s="891"/>
      <c r="U680" s="891"/>
      <c r="V680" s="891"/>
      <c r="W680" s="891"/>
      <c r="X680" s="891"/>
      <c r="Y680" s="891"/>
      <c r="Z680" s="891"/>
      <c r="AA680" s="891"/>
      <c r="AB680" s="891"/>
      <c r="AC680" s="891"/>
      <c r="AD680" s="891"/>
      <c r="AE680" s="891"/>
      <c r="AF680" s="891"/>
      <c r="AG680" s="891"/>
      <c r="AH680" s="891"/>
    </row>
    <row r="681" spans="1:34" ht="15.75" customHeight="1">
      <c r="A681" s="891"/>
      <c r="B681" s="891"/>
      <c r="C681" s="891"/>
      <c r="D681" s="891"/>
      <c r="E681" s="891"/>
      <c r="F681" s="891"/>
      <c r="G681" s="891"/>
      <c r="H681" s="891"/>
      <c r="I681" s="891"/>
      <c r="J681" s="891"/>
      <c r="K681" s="891"/>
      <c r="L681" s="891"/>
      <c r="M681" s="891"/>
      <c r="N681" s="891"/>
      <c r="O681" s="891"/>
      <c r="P681" s="891"/>
      <c r="Q681" s="891"/>
      <c r="R681" s="891"/>
      <c r="S681" s="891"/>
      <c r="T681" s="891"/>
      <c r="U681" s="891"/>
      <c r="V681" s="891"/>
      <c r="W681" s="891"/>
      <c r="X681" s="891"/>
      <c r="Y681" s="891"/>
      <c r="Z681" s="891"/>
      <c r="AA681" s="891"/>
      <c r="AB681" s="891"/>
      <c r="AC681" s="891"/>
      <c r="AD681" s="891"/>
      <c r="AE681" s="891"/>
      <c r="AF681" s="891"/>
      <c r="AG681" s="891"/>
      <c r="AH681" s="891"/>
    </row>
    <row r="682" spans="1:34" ht="15.75" customHeight="1">
      <c r="A682" s="891"/>
      <c r="B682" s="891"/>
      <c r="C682" s="891"/>
      <c r="D682" s="891"/>
      <c r="E682" s="891"/>
      <c r="F682" s="891"/>
      <c r="G682" s="891"/>
      <c r="H682" s="891"/>
      <c r="I682" s="891"/>
      <c r="J682" s="891"/>
      <c r="K682" s="891"/>
      <c r="L682" s="891"/>
      <c r="M682" s="891"/>
      <c r="N682" s="891"/>
      <c r="O682" s="891"/>
      <c r="P682" s="891"/>
      <c r="Q682" s="891"/>
      <c r="R682" s="891"/>
      <c r="S682" s="891"/>
      <c r="T682" s="891"/>
      <c r="U682" s="891"/>
      <c r="V682" s="891"/>
      <c r="W682" s="891"/>
      <c r="X682" s="891"/>
      <c r="Y682" s="891"/>
      <c r="Z682" s="891"/>
      <c r="AA682" s="891"/>
      <c r="AB682" s="891"/>
      <c r="AC682" s="891"/>
      <c r="AD682" s="891"/>
      <c r="AE682" s="891"/>
      <c r="AF682" s="891"/>
      <c r="AG682" s="891"/>
      <c r="AH682" s="891"/>
    </row>
    <row r="683" spans="1:34" ht="15.75" customHeight="1">
      <c r="A683" s="891"/>
      <c r="B683" s="891"/>
      <c r="C683" s="891"/>
      <c r="D683" s="891"/>
      <c r="E683" s="891"/>
      <c r="F683" s="891"/>
      <c r="G683" s="891"/>
      <c r="H683" s="891"/>
      <c r="I683" s="891"/>
      <c r="J683" s="891"/>
      <c r="K683" s="891"/>
      <c r="L683" s="891"/>
      <c r="M683" s="891"/>
      <c r="N683" s="891"/>
      <c r="O683" s="891"/>
      <c r="P683" s="891"/>
      <c r="Q683" s="891"/>
      <c r="R683" s="891"/>
      <c r="S683" s="891"/>
      <c r="T683" s="891"/>
      <c r="U683" s="891"/>
      <c r="V683" s="891"/>
      <c r="W683" s="891"/>
      <c r="X683" s="891"/>
      <c r="Y683" s="891"/>
      <c r="Z683" s="891"/>
      <c r="AA683" s="891"/>
      <c r="AB683" s="891"/>
      <c r="AC683" s="891"/>
      <c r="AD683" s="891"/>
      <c r="AE683" s="891"/>
      <c r="AF683" s="891"/>
      <c r="AG683" s="891"/>
      <c r="AH683" s="891"/>
    </row>
    <row r="684" spans="1:34" ht="15.75" customHeight="1">
      <c r="A684" s="891"/>
      <c r="B684" s="891"/>
      <c r="C684" s="891"/>
      <c r="D684" s="891"/>
      <c r="E684" s="891"/>
      <c r="F684" s="891"/>
      <c r="G684" s="891"/>
      <c r="H684" s="891"/>
      <c r="I684" s="891"/>
      <c r="J684" s="891"/>
      <c r="K684" s="891"/>
      <c r="L684" s="891"/>
      <c r="M684" s="891"/>
      <c r="N684" s="891"/>
      <c r="O684" s="891"/>
      <c r="P684" s="891"/>
      <c r="Q684" s="891"/>
      <c r="R684" s="891"/>
      <c r="S684" s="891"/>
      <c r="T684" s="891"/>
      <c r="U684" s="891"/>
      <c r="V684" s="891"/>
      <c r="W684" s="891"/>
      <c r="X684" s="891"/>
      <c r="Y684" s="891"/>
      <c r="Z684" s="891"/>
      <c r="AA684" s="891"/>
      <c r="AB684" s="891"/>
      <c r="AC684" s="891"/>
      <c r="AD684" s="891"/>
      <c r="AE684" s="891"/>
      <c r="AF684" s="891"/>
      <c r="AG684" s="891"/>
      <c r="AH684" s="891"/>
    </row>
    <row r="685" spans="1:34" ht="15.75" customHeight="1">
      <c r="A685" s="891"/>
      <c r="B685" s="891"/>
      <c r="C685" s="891"/>
      <c r="D685" s="891"/>
      <c r="E685" s="891"/>
      <c r="F685" s="891"/>
      <c r="G685" s="891"/>
      <c r="H685" s="891"/>
      <c r="I685" s="891"/>
      <c r="J685" s="891"/>
      <c r="K685" s="891"/>
      <c r="L685" s="891"/>
      <c r="M685" s="891"/>
      <c r="N685" s="891"/>
      <c r="O685" s="891"/>
      <c r="P685" s="891"/>
      <c r="Q685" s="891"/>
      <c r="R685" s="891"/>
      <c r="S685" s="891"/>
      <c r="T685" s="891"/>
      <c r="U685" s="891"/>
      <c r="V685" s="891"/>
      <c r="W685" s="891"/>
      <c r="X685" s="891"/>
      <c r="Y685" s="891"/>
      <c r="Z685" s="891"/>
      <c r="AA685" s="891"/>
      <c r="AB685" s="891"/>
      <c r="AC685" s="891"/>
      <c r="AD685" s="891"/>
      <c r="AE685" s="891"/>
      <c r="AF685" s="891"/>
      <c r="AG685" s="891"/>
      <c r="AH685" s="891"/>
    </row>
    <row r="686" spans="1:34" ht="15.75" customHeight="1">
      <c r="A686" s="891"/>
      <c r="B686" s="891"/>
      <c r="C686" s="891"/>
      <c r="D686" s="891"/>
      <c r="E686" s="891"/>
      <c r="F686" s="891"/>
      <c r="G686" s="891"/>
      <c r="H686" s="891"/>
      <c r="I686" s="891"/>
      <c r="J686" s="891"/>
      <c r="K686" s="891"/>
      <c r="L686" s="891"/>
      <c r="M686" s="891"/>
      <c r="N686" s="891"/>
      <c r="O686" s="891"/>
      <c r="P686" s="891"/>
      <c r="Q686" s="891"/>
      <c r="R686" s="891"/>
      <c r="S686" s="891"/>
      <c r="T686" s="891"/>
      <c r="U686" s="891"/>
      <c r="V686" s="891"/>
      <c r="W686" s="891"/>
      <c r="X686" s="891"/>
      <c r="Y686" s="891"/>
      <c r="Z686" s="891"/>
      <c r="AA686" s="891"/>
      <c r="AB686" s="891"/>
      <c r="AC686" s="891"/>
      <c r="AD686" s="891"/>
      <c r="AE686" s="891"/>
      <c r="AF686" s="891"/>
      <c r="AG686" s="891"/>
      <c r="AH686" s="891"/>
    </row>
    <row r="687" spans="1:34" ht="15.75" customHeight="1">
      <c r="A687" s="891"/>
      <c r="B687" s="891"/>
      <c r="C687" s="891"/>
      <c r="D687" s="891"/>
      <c r="E687" s="891"/>
      <c r="F687" s="891"/>
      <c r="G687" s="891"/>
      <c r="H687" s="891"/>
      <c r="I687" s="891"/>
      <c r="J687" s="891"/>
      <c r="K687" s="891"/>
      <c r="L687" s="891"/>
      <c r="M687" s="891"/>
      <c r="N687" s="891"/>
      <c r="O687" s="891"/>
      <c r="P687" s="891"/>
      <c r="Q687" s="891"/>
      <c r="R687" s="891"/>
      <c r="S687" s="891"/>
      <c r="T687" s="891"/>
      <c r="U687" s="891"/>
      <c r="V687" s="891"/>
      <c r="W687" s="891"/>
      <c r="X687" s="891"/>
      <c r="Y687" s="891"/>
      <c r="Z687" s="891"/>
      <c r="AA687" s="891"/>
      <c r="AB687" s="891"/>
      <c r="AC687" s="891"/>
      <c r="AD687" s="891"/>
      <c r="AE687" s="891"/>
      <c r="AF687" s="891"/>
      <c r="AG687" s="891"/>
      <c r="AH687" s="891"/>
    </row>
    <row r="688" spans="1:34" ht="15.75" customHeight="1">
      <c r="A688" s="891"/>
      <c r="B688" s="891"/>
      <c r="C688" s="891"/>
      <c r="D688" s="891"/>
      <c r="E688" s="891"/>
      <c r="F688" s="891"/>
      <c r="G688" s="891"/>
      <c r="H688" s="891"/>
      <c r="I688" s="891"/>
      <c r="J688" s="891"/>
      <c r="K688" s="891"/>
      <c r="L688" s="891"/>
      <c r="M688" s="891"/>
      <c r="N688" s="891"/>
      <c r="O688" s="891"/>
      <c r="P688" s="891"/>
      <c r="Q688" s="891"/>
      <c r="R688" s="891"/>
      <c r="S688" s="891"/>
      <c r="T688" s="891"/>
      <c r="U688" s="891"/>
      <c r="V688" s="891"/>
      <c r="W688" s="891"/>
      <c r="X688" s="891"/>
      <c r="Y688" s="891"/>
      <c r="Z688" s="891"/>
      <c r="AA688" s="891"/>
      <c r="AB688" s="891"/>
      <c r="AC688" s="891"/>
      <c r="AD688" s="891"/>
      <c r="AE688" s="891"/>
      <c r="AF688" s="891"/>
      <c r="AG688" s="891"/>
      <c r="AH688" s="891"/>
    </row>
    <row r="689" spans="1:34" ht="15.75" customHeight="1">
      <c r="A689" s="891"/>
      <c r="B689" s="891"/>
      <c r="C689" s="891"/>
      <c r="D689" s="891"/>
      <c r="E689" s="891"/>
      <c r="F689" s="891"/>
      <c r="G689" s="891"/>
      <c r="H689" s="891"/>
      <c r="I689" s="891"/>
      <c r="J689" s="891"/>
      <c r="K689" s="891"/>
      <c r="L689" s="891"/>
      <c r="M689" s="891"/>
      <c r="N689" s="891"/>
      <c r="O689" s="891"/>
      <c r="P689" s="891"/>
      <c r="Q689" s="891"/>
      <c r="R689" s="891"/>
      <c r="S689" s="891"/>
      <c r="T689" s="891"/>
      <c r="U689" s="891"/>
      <c r="V689" s="891"/>
      <c r="W689" s="891"/>
      <c r="X689" s="891"/>
      <c r="Y689" s="891"/>
      <c r="Z689" s="891"/>
      <c r="AA689" s="891"/>
      <c r="AB689" s="891"/>
      <c r="AC689" s="891"/>
      <c r="AD689" s="891"/>
      <c r="AE689" s="891"/>
      <c r="AF689" s="891"/>
      <c r="AG689" s="891"/>
      <c r="AH689" s="891"/>
    </row>
    <row r="690" spans="1:34" ht="15.75" customHeight="1">
      <c r="A690" s="891"/>
      <c r="B690" s="891"/>
      <c r="C690" s="891"/>
      <c r="D690" s="891"/>
      <c r="E690" s="891"/>
      <c r="F690" s="891"/>
      <c r="G690" s="891"/>
      <c r="H690" s="891"/>
      <c r="I690" s="891"/>
      <c r="J690" s="891"/>
      <c r="K690" s="891"/>
      <c r="L690" s="891"/>
      <c r="M690" s="891"/>
      <c r="N690" s="891"/>
      <c r="O690" s="891"/>
      <c r="P690" s="891"/>
      <c r="Q690" s="891"/>
      <c r="R690" s="891"/>
      <c r="S690" s="891"/>
      <c r="T690" s="891"/>
      <c r="U690" s="891"/>
      <c r="V690" s="891"/>
      <c r="W690" s="891"/>
      <c r="X690" s="891"/>
      <c r="Y690" s="891"/>
      <c r="Z690" s="891"/>
      <c r="AA690" s="891"/>
      <c r="AB690" s="891"/>
      <c r="AC690" s="891"/>
      <c r="AD690" s="891"/>
      <c r="AE690" s="891"/>
      <c r="AF690" s="891"/>
      <c r="AG690" s="891"/>
      <c r="AH690" s="891"/>
    </row>
    <row r="691" spans="1:34" ht="15.75" customHeight="1">
      <c r="A691" s="891"/>
      <c r="B691" s="891"/>
      <c r="C691" s="891"/>
      <c r="D691" s="891"/>
      <c r="E691" s="891"/>
      <c r="F691" s="891"/>
      <c r="G691" s="891"/>
      <c r="H691" s="891"/>
      <c r="I691" s="891"/>
      <c r="J691" s="891"/>
      <c r="K691" s="891"/>
      <c r="L691" s="891"/>
      <c r="M691" s="891"/>
      <c r="N691" s="891"/>
      <c r="O691" s="891"/>
      <c r="P691" s="891"/>
      <c r="Q691" s="891"/>
      <c r="R691" s="891"/>
      <c r="S691" s="891"/>
      <c r="T691" s="891"/>
      <c r="U691" s="891"/>
      <c r="V691" s="891"/>
      <c r="W691" s="891"/>
      <c r="X691" s="891"/>
      <c r="Y691" s="891"/>
      <c r="Z691" s="891"/>
      <c r="AA691" s="891"/>
      <c r="AB691" s="891"/>
      <c r="AC691" s="891"/>
      <c r="AD691" s="891"/>
      <c r="AE691" s="891"/>
      <c r="AF691" s="891"/>
      <c r="AG691" s="891"/>
      <c r="AH691" s="891"/>
    </row>
    <row r="692" spans="1:34" ht="15.75" customHeight="1">
      <c r="A692" s="891"/>
      <c r="B692" s="891"/>
      <c r="C692" s="891"/>
      <c r="D692" s="891"/>
      <c r="E692" s="891"/>
      <c r="F692" s="891"/>
      <c r="G692" s="891"/>
      <c r="H692" s="891"/>
      <c r="I692" s="891"/>
      <c r="J692" s="891"/>
      <c r="K692" s="891"/>
      <c r="L692" s="891"/>
      <c r="M692" s="891"/>
      <c r="N692" s="891"/>
      <c r="O692" s="891"/>
      <c r="P692" s="891"/>
      <c r="Q692" s="891"/>
      <c r="R692" s="891"/>
      <c r="S692" s="891"/>
      <c r="T692" s="891"/>
      <c r="U692" s="891"/>
      <c r="V692" s="891"/>
      <c r="W692" s="891"/>
      <c r="X692" s="891"/>
      <c r="Y692" s="891"/>
      <c r="Z692" s="891"/>
      <c r="AA692" s="891"/>
      <c r="AB692" s="891"/>
      <c r="AC692" s="891"/>
      <c r="AD692" s="891"/>
      <c r="AE692" s="891"/>
      <c r="AF692" s="891"/>
      <c r="AG692" s="891"/>
      <c r="AH692" s="891"/>
    </row>
    <row r="693" spans="1:34" ht="15.75" customHeight="1">
      <c r="A693" s="891"/>
      <c r="B693" s="891"/>
      <c r="C693" s="891"/>
      <c r="D693" s="891"/>
      <c r="E693" s="891"/>
      <c r="F693" s="891"/>
      <c r="G693" s="891"/>
      <c r="H693" s="891"/>
      <c r="I693" s="891"/>
      <c r="J693" s="891"/>
      <c r="K693" s="891"/>
      <c r="L693" s="891"/>
      <c r="M693" s="891"/>
      <c r="N693" s="891"/>
      <c r="O693" s="891"/>
      <c r="P693" s="891"/>
      <c r="Q693" s="891"/>
      <c r="R693" s="891"/>
      <c r="S693" s="891"/>
      <c r="T693" s="891"/>
      <c r="U693" s="891"/>
      <c r="V693" s="891"/>
      <c r="W693" s="891"/>
      <c r="X693" s="891"/>
      <c r="Y693" s="891"/>
      <c r="Z693" s="891"/>
      <c r="AA693" s="891"/>
      <c r="AB693" s="891"/>
      <c r="AC693" s="891"/>
      <c r="AD693" s="891"/>
      <c r="AE693" s="891"/>
      <c r="AF693" s="891"/>
      <c r="AG693" s="891"/>
      <c r="AH693" s="891"/>
    </row>
    <row r="694" spans="1:34" ht="15.75" customHeight="1">
      <c r="A694" s="891"/>
      <c r="B694" s="891"/>
      <c r="C694" s="891"/>
      <c r="D694" s="891"/>
      <c r="E694" s="891"/>
      <c r="F694" s="891"/>
      <c r="G694" s="891"/>
      <c r="H694" s="891"/>
      <c r="I694" s="891"/>
      <c r="J694" s="891"/>
      <c r="K694" s="891"/>
      <c r="L694" s="891"/>
      <c r="M694" s="891"/>
      <c r="N694" s="891"/>
      <c r="O694" s="891"/>
      <c r="P694" s="891"/>
      <c r="Q694" s="891"/>
      <c r="R694" s="891"/>
      <c r="S694" s="891"/>
      <c r="T694" s="891"/>
      <c r="U694" s="891"/>
      <c r="V694" s="891"/>
      <c r="W694" s="891"/>
      <c r="X694" s="891"/>
      <c r="Y694" s="891"/>
      <c r="Z694" s="891"/>
      <c r="AA694" s="891"/>
      <c r="AB694" s="891"/>
      <c r="AC694" s="891"/>
      <c r="AD694" s="891"/>
      <c r="AE694" s="891"/>
      <c r="AF694" s="891"/>
      <c r="AG694" s="891"/>
      <c r="AH694" s="891"/>
    </row>
    <row r="695" spans="1:34" ht="15.75" customHeight="1">
      <c r="A695" s="891"/>
      <c r="B695" s="891"/>
      <c r="C695" s="891"/>
      <c r="D695" s="891"/>
      <c r="E695" s="891"/>
      <c r="F695" s="891"/>
      <c r="G695" s="891"/>
      <c r="H695" s="891"/>
      <c r="I695" s="891"/>
      <c r="J695" s="891"/>
      <c r="K695" s="891"/>
      <c r="L695" s="891"/>
      <c r="M695" s="891"/>
      <c r="N695" s="891"/>
      <c r="O695" s="891"/>
      <c r="P695" s="891"/>
      <c r="Q695" s="891"/>
      <c r="R695" s="891"/>
      <c r="S695" s="891"/>
      <c r="T695" s="891"/>
      <c r="U695" s="891"/>
      <c r="V695" s="891"/>
      <c r="W695" s="891"/>
      <c r="X695" s="891"/>
      <c r="Y695" s="891"/>
      <c r="Z695" s="891"/>
      <c r="AA695" s="891"/>
      <c r="AB695" s="891"/>
      <c r="AC695" s="891"/>
      <c r="AD695" s="891"/>
      <c r="AE695" s="891"/>
      <c r="AF695" s="891"/>
      <c r="AG695" s="891"/>
      <c r="AH695" s="891"/>
    </row>
    <row r="696" spans="1:34" ht="15.75" customHeight="1">
      <c r="A696" s="891"/>
      <c r="B696" s="891"/>
      <c r="C696" s="891"/>
      <c r="D696" s="891"/>
      <c r="E696" s="891"/>
      <c r="F696" s="891"/>
      <c r="G696" s="891"/>
      <c r="H696" s="891"/>
      <c r="I696" s="891"/>
      <c r="J696" s="891"/>
      <c r="K696" s="891"/>
      <c r="L696" s="891"/>
      <c r="M696" s="891"/>
      <c r="N696" s="891"/>
      <c r="O696" s="891"/>
      <c r="P696" s="891"/>
      <c r="Q696" s="891"/>
      <c r="R696" s="891"/>
      <c r="S696" s="891"/>
      <c r="T696" s="891"/>
      <c r="U696" s="891"/>
      <c r="V696" s="891"/>
      <c r="W696" s="891"/>
      <c r="X696" s="891"/>
      <c r="Y696" s="891"/>
      <c r="Z696" s="891"/>
      <c r="AA696" s="891"/>
      <c r="AB696" s="891"/>
      <c r="AC696" s="891"/>
      <c r="AD696" s="891"/>
      <c r="AE696" s="891"/>
      <c r="AF696" s="891"/>
      <c r="AG696" s="891"/>
      <c r="AH696" s="891"/>
    </row>
    <row r="697" spans="1:34" ht="15.75" customHeight="1">
      <c r="A697" s="891"/>
      <c r="B697" s="891"/>
      <c r="C697" s="891"/>
      <c r="D697" s="891"/>
      <c r="E697" s="891"/>
      <c r="F697" s="891"/>
      <c r="G697" s="891"/>
      <c r="H697" s="891"/>
      <c r="I697" s="891"/>
      <c r="J697" s="891"/>
      <c r="K697" s="891"/>
      <c r="L697" s="891"/>
      <c r="M697" s="891"/>
      <c r="N697" s="891"/>
      <c r="O697" s="891"/>
      <c r="P697" s="891"/>
      <c r="Q697" s="891"/>
      <c r="R697" s="891"/>
      <c r="S697" s="891"/>
      <c r="T697" s="891"/>
      <c r="U697" s="891"/>
      <c r="V697" s="891"/>
      <c r="W697" s="891"/>
      <c r="X697" s="891"/>
      <c r="Y697" s="891"/>
      <c r="Z697" s="891"/>
      <c r="AA697" s="891"/>
      <c r="AB697" s="891"/>
      <c r="AC697" s="891"/>
      <c r="AD697" s="891"/>
      <c r="AE697" s="891"/>
      <c r="AF697" s="891"/>
      <c r="AG697" s="891"/>
      <c r="AH697" s="891"/>
    </row>
    <row r="698" spans="1:34" ht="15.75" customHeight="1">
      <c r="A698" s="891"/>
      <c r="B698" s="891"/>
      <c r="C698" s="891"/>
      <c r="D698" s="891"/>
      <c r="E698" s="891"/>
      <c r="F698" s="891"/>
      <c r="G698" s="891"/>
      <c r="H698" s="891"/>
      <c r="I698" s="891"/>
      <c r="J698" s="891"/>
      <c r="K698" s="891"/>
      <c r="L698" s="891"/>
      <c r="M698" s="891"/>
      <c r="N698" s="891"/>
      <c r="O698" s="891"/>
      <c r="P698" s="891"/>
      <c r="Q698" s="891"/>
      <c r="R698" s="891"/>
      <c r="S698" s="891"/>
      <c r="T698" s="891"/>
      <c r="U698" s="891"/>
      <c r="V698" s="891"/>
      <c r="W698" s="891"/>
      <c r="X698" s="891"/>
      <c r="Y698" s="891"/>
      <c r="Z698" s="891"/>
      <c r="AA698" s="891"/>
      <c r="AB698" s="891"/>
      <c r="AC698" s="891"/>
      <c r="AD698" s="891"/>
      <c r="AE698" s="891"/>
      <c r="AF698" s="891"/>
      <c r="AG698" s="891"/>
      <c r="AH698" s="891"/>
    </row>
    <row r="699" spans="1:34" ht="15.75" customHeight="1">
      <c r="A699" s="891"/>
      <c r="B699" s="891"/>
      <c r="C699" s="891"/>
      <c r="D699" s="891"/>
      <c r="E699" s="891"/>
      <c r="F699" s="891"/>
      <c r="G699" s="891"/>
      <c r="H699" s="891"/>
      <c r="I699" s="891"/>
      <c r="J699" s="891"/>
      <c r="K699" s="891"/>
      <c r="L699" s="891"/>
      <c r="M699" s="891"/>
      <c r="N699" s="891"/>
      <c r="O699" s="891"/>
      <c r="P699" s="891"/>
      <c r="Q699" s="891"/>
      <c r="R699" s="891"/>
      <c r="S699" s="891"/>
      <c r="T699" s="891"/>
      <c r="U699" s="891"/>
      <c r="V699" s="891"/>
      <c r="W699" s="891"/>
      <c r="X699" s="891"/>
      <c r="Y699" s="891"/>
      <c r="Z699" s="891"/>
      <c r="AA699" s="891"/>
      <c r="AB699" s="891"/>
      <c r="AC699" s="891"/>
      <c r="AD699" s="891"/>
      <c r="AE699" s="891"/>
      <c r="AF699" s="891"/>
      <c r="AG699" s="891"/>
      <c r="AH699" s="891"/>
    </row>
    <row r="700" spans="1:34" ht="15.75" customHeight="1">
      <c r="A700" s="891"/>
      <c r="B700" s="891"/>
      <c r="C700" s="891"/>
      <c r="D700" s="891"/>
      <c r="E700" s="891"/>
      <c r="F700" s="891"/>
      <c r="G700" s="891"/>
      <c r="H700" s="891"/>
      <c r="I700" s="891"/>
      <c r="J700" s="891"/>
      <c r="K700" s="891"/>
      <c r="L700" s="891"/>
      <c r="M700" s="891"/>
      <c r="N700" s="891"/>
      <c r="O700" s="891"/>
      <c r="P700" s="891"/>
      <c r="Q700" s="891"/>
      <c r="R700" s="891"/>
      <c r="S700" s="891"/>
      <c r="T700" s="891"/>
      <c r="U700" s="891"/>
      <c r="V700" s="891"/>
      <c r="W700" s="891"/>
      <c r="X700" s="891"/>
      <c r="Y700" s="891"/>
      <c r="Z700" s="891"/>
      <c r="AA700" s="891"/>
      <c r="AB700" s="891"/>
      <c r="AC700" s="891"/>
      <c r="AD700" s="891"/>
      <c r="AE700" s="891"/>
      <c r="AF700" s="891"/>
      <c r="AG700" s="891"/>
      <c r="AH700" s="891"/>
    </row>
    <row r="701" spans="1:34" ht="15.75" customHeight="1">
      <c r="A701" s="891"/>
      <c r="B701" s="891"/>
      <c r="C701" s="891"/>
      <c r="D701" s="891"/>
      <c r="E701" s="891"/>
      <c r="F701" s="891"/>
      <c r="G701" s="891"/>
      <c r="H701" s="891"/>
      <c r="I701" s="891"/>
      <c r="J701" s="891"/>
      <c r="K701" s="891"/>
      <c r="L701" s="891"/>
      <c r="M701" s="891"/>
      <c r="N701" s="891"/>
      <c r="O701" s="891"/>
      <c r="P701" s="891"/>
      <c r="Q701" s="891"/>
      <c r="R701" s="891"/>
      <c r="S701" s="891"/>
      <c r="T701" s="891"/>
      <c r="U701" s="891"/>
      <c r="V701" s="891"/>
      <c r="W701" s="891"/>
      <c r="X701" s="891"/>
      <c r="Y701" s="891"/>
      <c r="Z701" s="891"/>
      <c r="AA701" s="891"/>
      <c r="AB701" s="891"/>
      <c r="AC701" s="891"/>
      <c r="AD701" s="891"/>
      <c r="AE701" s="891"/>
      <c r="AF701" s="891"/>
      <c r="AG701" s="891"/>
      <c r="AH701" s="891"/>
    </row>
    <row r="702" spans="1:34" ht="15.75" customHeight="1">
      <c r="A702" s="891"/>
      <c r="B702" s="891"/>
      <c r="C702" s="891"/>
      <c r="D702" s="891"/>
      <c r="E702" s="891"/>
      <c r="F702" s="891"/>
      <c r="G702" s="891"/>
      <c r="H702" s="891"/>
      <c r="I702" s="891"/>
      <c r="J702" s="891"/>
      <c r="K702" s="891"/>
      <c r="L702" s="891"/>
      <c r="M702" s="891"/>
      <c r="N702" s="891"/>
      <c r="O702" s="891"/>
      <c r="P702" s="891"/>
      <c r="Q702" s="891"/>
      <c r="R702" s="891"/>
      <c r="S702" s="891"/>
      <c r="T702" s="891"/>
      <c r="U702" s="891"/>
      <c r="V702" s="891"/>
      <c r="W702" s="891"/>
      <c r="X702" s="891"/>
      <c r="Y702" s="891"/>
      <c r="Z702" s="891"/>
      <c r="AA702" s="891"/>
      <c r="AB702" s="891"/>
      <c r="AC702" s="891"/>
      <c r="AD702" s="891"/>
      <c r="AE702" s="891"/>
      <c r="AF702" s="891"/>
      <c r="AG702" s="891"/>
      <c r="AH702" s="891"/>
    </row>
    <row r="703" spans="1:34" ht="15.75" customHeight="1">
      <c r="A703" s="891"/>
      <c r="B703" s="891"/>
      <c r="C703" s="891"/>
      <c r="D703" s="891"/>
      <c r="E703" s="891"/>
      <c r="F703" s="891"/>
      <c r="G703" s="891"/>
      <c r="H703" s="891"/>
      <c r="I703" s="891"/>
      <c r="J703" s="891"/>
      <c r="K703" s="891"/>
      <c r="L703" s="891"/>
      <c r="M703" s="891"/>
      <c r="N703" s="891"/>
      <c r="O703" s="891"/>
      <c r="P703" s="891"/>
      <c r="Q703" s="891"/>
      <c r="R703" s="891"/>
      <c r="S703" s="891"/>
      <c r="T703" s="891"/>
      <c r="U703" s="891"/>
      <c r="V703" s="891"/>
      <c r="W703" s="891"/>
      <c r="X703" s="891"/>
      <c r="Y703" s="891"/>
      <c r="Z703" s="891"/>
      <c r="AA703" s="891"/>
      <c r="AB703" s="891"/>
      <c r="AC703" s="891"/>
      <c r="AD703" s="891"/>
      <c r="AE703" s="891"/>
      <c r="AF703" s="891"/>
      <c r="AG703" s="891"/>
      <c r="AH703" s="891"/>
    </row>
    <row r="704" spans="1:34" ht="15.75" customHeight="1">
      <c r="A704" s="891"/>
      <c r="B704" s="891"/>
      <c r="C704" s="891"/>
      <c r="D704" s="891"/>
      <c r="E704" s="891"/>
      <c r="F704" s="891"/>
      <c r="G704" s="891"/>
      <c r="H704" s="891"/>
      <c r="I704" s="891"/>
      <c r="J704" s="891"/>
      <c r="K704" s="891"/>
      <c r="L704" s="891"/>
      <c r="M704" s="891"/>
      <c r="N704" s="891"/>
      <c r="O704" s="891"/>
      <c r="P704" s="891"/>
      <c r="Q704" s="891"/>
      <c r="R704" s="891"/>
      <c r="S704" s="891"/>
      <c r="T704" s="891"/>
      <c r="U704" s="891"/>
      <c r="V704" s="891"/>
      <c r="W704" s="891"/>
      <c r="X704" s="891"/>
      <c r="Y704" s="891"/>
      <c r="Z704" s="891"/>
      <c r="AA704" s="891"/>
      <c r="AB704" s="891"/>
      <c r="AC704" s="891"/>
      <c r="AD704" s="891"/>
      <c r="AE704" s="891"/>
      <c r="AF704" s="891"/>
      <c r="AG704" s="891"/>
      <c r="AH704" s="891"/>
    </row>
    <row r="705" spans="1:34" ht="15.75" customHeight="1">
      <c r="A705" s="891"/>
      <c r="B705" s="891"/>
      <c r="C705" s="891"/>
      <c r="D705" s="891"/>
      <c r="E705" s="891"/>
      <c r="F705" s="891"/>
      <c r="G705" s="891"/>
      <c r="H705" s="891"/>
      <c r="I705" s="891"/>
      <c r="J705" s="891"/>
      <c r="K705" s="891"/>
      <c r="L705" s="891"/>
      <c r="M705" s="891"/>
      <c r="N705" s="891"/>
      <c r="O705" s="891"/>
      <c r="P705" s="891"/>
      <c r="Q705" s="891"/>
      <c r="R705" s="891"/>
      <c r="S705" s="891"/>
      <c r="T705" s="891"/>
      <c r="U705" s="891"/>
      <c r="V705" s="891"/>
      <c r="W705" s="891"/>
      <c r="X705" s="891"/>
      <c r="Y705" s="891"/>
      <c r="Z705" s="891"/>
      <c r="AA705" s="891"/>
      <c r="AB705" s="891"/>
      <c r="AC705" s="891"/>
      <c r="AD705" s="891"/>
      <c r="AE705" s="891"/>
      <c r="AF705" s="891"/>
      <c r="AG705" s="891"/>
      <c r="AH705" s="891"/>
    </row>
    <row r="706" spans="1:34" ht="15.75" customHeight="1">
      <c r="A706" s="891"/>
      <c r="B706" s="891"/>
      <c r="C706" s="891"/>
      <c r="D706" s="891"/>
      <c r="E706" s="891"/>
      <c r="F706" s="891"/>
      <c r="G706" s="891"/>
      <c r="H706" s="891"/>
      <c r="I706" s="891"/>
      <c r="J706" s="891"/>
      <c r="K706" s="891"/>
      <c r="L706" s="891"/>
      <c r="M706" s="891"/>
      <c r="N706" s="891"/>
      <c r="O706" s="891"/>
      <c r="P706" s="891"/>
      <c r="Q706" s="891"/>
      <c r="R706" s="891"/>
      <c r="S706" s="891"/>
      <c r="T706" s="891"/>
      <c r="U706" s="891"/>
      <c r="V706" s="891"/>
      <c r="W706" s="891"/>
      <c r="X706" s="891"/>
      <c r="Y706" s="891"/>
      <c r="Z706" s="891"/>
      <c r="AA706" s="891"/>
      <c r="AB706" s="891"/>
      <c r="AC706" s="891"/>
      <c r="AD706" s="891"/>
      <c r="AE706" s="891"/>
      <c r="AF706" s="891"/>
      <c r="AG706" s="891"/>
      <c r="AH706" s="891"/>
    </row>
    <row r="707" spans="1:34" ht="15.75" customHeight="1">
      <c r="A707" s="891"/>
      <c r="B707" s="891"/>
      <c r="C707" s="891"/>
      <c r="D707" s="891"/>
      <c r="E707" s="891"/>
      <c r="F707" s="891"/>
      <c r="G707" s="891"/>
      <c r="H707" s="891"/>
      <c r="I707" s="891"/>
      <c r="J707" s="891"/>
      <c r="K707" s="891"/>
      <c r="L707" s="891"/>
      <c r="M707" s="891"/>
      <c r="N707" s="891"/>
      <c r="O707" s="891"/>
      <c r="P707" s="891"/>
      <c r="Q707" s="891"/>
      <c r="R707" s="891"/>
      <c r="S707" s="891"/>
      <c r="T707" s="891"/>
      <c r="U707" s="891"/>
      <c r="V707" s="891"/>
      <c r="W707" s="891"/>
      <c r="X707" s="891"/>
      <c r="Y707" s="891"/>
      <c r="Z707" s="891"/>
      <c r="AA707" s="891"/>
      <c r="AB707" s="891"/>
      <c r="AC707" s="891"/>
      <c r="AD707" s="891"/>
      <c r="AE707" s="891"/>
      <c r="AF707" s="891"/>
      <c r="AG707" s="891"/>
      <c r="AH707" s="891"/>
    </row>
    <row r="708" spans="1:34" ht="15.75" customHeight="1">
      <c r="A708" s="891"/>
      <c r="B708" s="891"/>
      <c r="C708" s="891"/>
      <c r="D708" s="891"/>
      <c r="E708" s="891"/>
      <c r="F708" s="891"/>
      <c r="G708" s="891"/>
      <c r="H708" s="891"/>
      <c r="I708" s="891"/>
      <c r="J708" s="891"/>
      <c r="K708" s="891"/>
      <c r="L708" s="891"/>
      <c r="M708" s="891"/>
      <c r="N708" s="891"/>
      <c r="O708" s="891"/>
      <c r="P708" s="891"/>
      <c r="Q708" s="891"/>
      <c r="R708" s="891"/>
      <c r="S708" s="891"/>
      <c r="T708" s="891"/>
      <c r="U708" s="891"/>
      <c r="V708" s="891"/>
      <c r="W708" s="891"/>
      <c r="X708" s="891"/>
      <c r="Y708" s="891"/>
      <c r="Z708" s="891"/>
      <c r="AA708" s="891"/>
      <c r="AB708" s="891"/>
      <c r="AC708" s="891"/>
      <c r="AD708" s="891"/>
      <c r="AE708" s="891"/>
      <c r="AF708" s="891"/>
      <c r="AG708" s="891"/>
      <c r="AH708" s="891"/>
    </row>
    <row r="709" spans="1:34" ht="15.75" customHeight="1">
      <c r="A709" s="891"/>
      <c r="B709" s="891"/>
      <c r="C709" s="891"/>
      <c r="D709" s="891"/>
      <c r="E709" s="891"/>
      <c r="F709" s="891"/>
      <c r="G709" s="891"/>
      <c r="H709" s="891"/>
      <c r="I709" s="891"/>
      <c r="J709" s="891"/>
      <c r="K709" s="891"/>
      <c r="L709" s="891"/>
      <c r="M709" s="891"/>
      <c r="N709" s="891"/>
      <c r="O709" s="891"/>
      <c r="P709" s="891"/>
      <c r="Q709" s="891"/>
      <c r="R709" s="891"/>
      <c r="S709" s="891"/>
      <c r="T709" s="891"/>
      <c r="U709" s="891"/>
      <c r="V709" s="891"/>
      <c r="W709" s="891"/>
      <c r="X709" s="891"/>
      <c r="Y709" s="891"/>
      <c r="Z709" s="891"/>
      <c r="AA709" s="891"/>
      <c r="AB709" s="891"/>
      <c r="AC709" s="891"/>
      <c r="AD709" s="891"/>
      <c r="AE709" s="891"/>
      <c r="AF709" s="891"/>
      <c r="AG709" s="891"/>
      <c r="AH709" s="891"/>
    </row>
    <row r="710" spans="1:34" ht="15.75" customHeight="1">
      <c r="A710" s="891"/>
      <c r="B710" s="891"/>
      <c r="C710" s="891"/>
      <c r="D710" s="891"/>
      <c r="E710" s="891"/>
      <c r="F710" s="891"/>
      <c r="G710" s="891"/>
      <c r="H710" s="891"/>
      <c r="I710" s="891"/>
      <c r="J710" s="891"/>
      <c r="K710" s="891"/>
      <c r="L710" s="891"/>
      <c r="M710" s="891"/>
      <c r="N710" s="891"/>
      <c r="O710" s="891"/>
      <c r="P710" s="891"/>
      <c r="Q710" s="891"/>
      <c r="R710" s="891"/>
      <c r="S710" s="891"/>
      <c r="T710" s="891"/>
      <c r="U710" s="891"/>
      <c r="V710" s="891"/>
      <c r="W710" s="891"/>
      <c r="X710" s="891"/>
      <c r="Y710" s="891"/>
      <c r="Z710" s="891"/>
      <c r="AA710" s="891"/>
      <c r="AB710" s="891"/>
      <c r="AC710" s="891"/>
      <c r="AD710" s="891"/>
      <c r="AE710" s="891"/>
      <c r="AF710" s="891"/>
      <c r="AG710" s="891"/>
      <c r="AH710" s="891"/>
    </row>
    <row r="711" spans="1:34" ht="15.75" customHeight="1">
      <c r="A711" s="891"/>
      <c r="B711" s="891"/>
      <c r="C711" s="891"/>
      <c r="D711" s="891"/>
      <c r="E711" s="891"/>
      <c r="F711" s="891"/>
      <c r="G711" s="891"/>
      <c r="H711" s="891"/>
      <c r="I711" s="891"/>
      <c r="J711" s="891"/>
      <c r="K711" s="891"/>
      <c r="L711" s="891"/>
      <c r="M711" s="891"/>
      <c r="N711" s="891"/>
      <c r="O711" s="891"/>
      <c r="P711" s="891"/>
      <c r="Q711" s="891"/>
      <c r="R711" s="891"/>
      <c r="S711" s="891"/>
      <c r="T711" s="891"/>
      <c r="U711" s="891"/>
      <c r="V711" s="891"/>
      <c r="W711" s="891"/>
      <c r="X711" s="891"/>
      <c r="Y711" s="891"/>
      <c r="Z711" s="891"/>
      <c r="AA711" s="891"/>
      <c r="AB711" s="891"/>
      <c r="AC711" s="891"/>
      <c r="AD711" s="891"/>
      <c r="AE711" s="891"/>
      <c r="AF711" s="891"/>
      <c r="AG711" s="891"/>
      <c r="AH711" s="891"/>
    </row>
    <row r="712" spans="1:34" ht="15.75" customHeight="1">
      <c r="A712" s="891"/>
      <c r="B712" s="891"/>
      <c r="C712" s="891"/>
      <c r="D712" s="891"/>
      <c r="E712" s="891"/>
      <c r="F712" s="891"/>
      <c r="G712" s="891"/>
      <c r="H712" s="891"/>
      <c r="I712" s="891"/>
      <c r="J712" s="891"/>
      <c r="K712" s="891"/>
      <c r="L712" s="891"/>
      <c r="M712" s="891"/>
      <c r="N712" s="891"/>
      <c r="O712" s="891"/>
      <c r="P712" s="891"/>
      <c r="Q712" s="891"/>
      <c r="R712" s="891"/>
      <c r="S712" s="891"/>
      <c r="T712" s="891"/>
      <c r="U712" s="891"/>
      <c r="V712" s="891"/>
      <c r="W712" s="891"/>
      <c r="X712" s="891"/>
      <c r="Y712" s="891"/>
      <c r="Z712" s="891"/>
      <c r="AA712" s="891"/>
      <c r="AB712" s="891"/>
      <c r="AC712" s="891"/>
      <c r="AD712" s="891"/>
      <c r="AE712" s="891"/>
      <c r="AF712" s="891"/>
      <c r="AG712" s="891"/>
      <c r="AH712" s="891"/>
    </row>
    <row r="713" spans="1:34" ht="15.75" customHeight="1">
      <c r="A713" s="891"/>
      <c r="B713" s="891"/>
      <c r="C713" s="891"/>
      <c r="D713" s="891"/>
      <c r="E713" s="891"/>
      <c r="F713" s="891"/>
      <c r="G713" s="891"/>
      <c r="H713" s="891"/>
      <c r="I713" s="891"/>
      <c r="J713" s="891"/>
      <c r="K713" s="891"/>
      <c r="L713" s="891"/>
      <c r="M713" s="891"/>
      <c r="N713" s="891"/>
      <c r="O713" s="891"/>
      <c r="P713" s="891"/>
      <c r="Q713" s="891"/>
      <c r="R713" s="891"/>
      <c r="S713" s="891"/>
      <c r="T713" s="891"/>
      <c r="U713" s="891"/>
      <c r="V713" s="891"/>
      <c r="W713" s="891"/>
      <c r="X713" s="891"/>
      <c r="Y713" s="891"/>
      <c r="Z713" s="891"/>
      <c r="AA713" s="891"/>
      <c r="AB713" s="891"/>
      <c r="AC713" s="891"/>
      <c r="AD713" s="891"/>
      <c r="AE713" s="891"/>
      <c r="AF713" s="891"/>
      <c r="AG713" s="891"/>
      <c r="AH713" s="891"/>
    </row>
    <row r="714" spans="1:34" ht="15.75" customHeight="1">
      <c r="A714" s="891"/>
      <c r="B714" s="891"/>
      <c r="C714" s="891"/>
      <c r="D714" s="891"/>
      <c r="E714" s="891"/>
      <c r="F714" s="891"/>
      <c r="G714" s="891"/>
      <c r="H714" s="891"/>
      <c r="I714" s="891"/>
      <c r="J714" s="891"/>
      <c r="K714" s="891"/>
      <c r="L714" s="891"/>
      <c r="M714" s="891"/>
      <c r="N714" s="891"/>
      <c r="O714" s="891"/>
      <c r="P714" s="891"/>
      <c r="Q714" s="891"/>
      <c r="R714" s="891"/>
      <c r="S714" s="891"/>
      <c r="T714" s="891"/>
      <c r="U714" s="891"/>
      <c r="V714" s="891"/>
      <c r="W714" s="891"/>
      <c r="X714" s="891"/>
      <c r="Y714" s="891"/>
      <c r="Z714" s="891"/>
      <c r="AA714" s="891"/>
      <c r="AB714" s="891"/>
      <c r="AC714" s="891"/>
      <c r="AD714" s="891"/>
      <c r="AE714" s="891"/>
      <c r="AF714" s="891"/>
      <c r="AG714" s="891"/>
      <c r="AH714" s="891"/>
    </row>
    <row r="715" spans="1:34" ht="15.75" customHeight="1">
      <c r="A715" s="891"/>
      <c r="B715" s="891"/>
      <c r="C715" s="891"/>
      <c r="D715" s="891"/>
      <c r="E715" s="891"/>
      <c r="F715" s="891"/>
      <c r="G715" s="891"/>
      <c r="H715" s="891"/>
      <c r="I715" s="891"/>
      <c r="J715" s="891"/>
      <c r="K715" s="891"/>
      <c r="L715" s="891"/>
      <c r="M715" s="891"/>
      <c r="N715" s="891"/>
      <c r="O715" s="891"/>
      <c r="P715" s="891"/>
      <c r="Q715" s="891"/>
      <c r="R715" s="891"/>
      <c r="S715" s="891"/>
      <c r="T715" s="891"/>
      <c r="U715" s="891"/>
      <c r="V715" s="891"/>
      <c r="W715" s="891"/>
      <c r="X715" s="891"/>
      <c r="Y715" s="891"/>
      <c r="Z715" s="891"/>
      <c r="AA715" s="891"/>
      <c r="AB715" s="891"/>
      <c r="AC715" s="891"/>
      <c r="AD715" s="891"/>
      <c r="AE715" s="891"/>
      <c r="AF715" s="891"/>
      <c r="AG715" s="891"/>
      <c r="AH715" s="891"/>
    </row>
    <row r="716" spans="1:34" ht="15.75" customHeight="1">
      <c r="A716" s="891"/>
      <c r="B716" s="891"/>
      <c r="C716" s="891"/>
      <c r="D716" s="891"/>
      <c r="E716" s="891"/>
      <c r="F716" s="891"/>
      <c r="G716" s="891"/>
      <c r="H716" s="891"/>
      <c r="I716" s="891"/>
      <c r="J716" s="891"/>
      <c r="K716" s="891"/>
      <c r="L716" s="891"/>
      <c r="M716" s="891"/>
      <c r="N716" s="891"/>
      <c r="O716" s="891"/>
      <c r="P716" s="891"/>
      <c r="Q716" s="891"/>
      <c r="R716" s="891"/>
      <c r="S716" s="891"/>
      <c r="T716" s="891"/>
      <c r="U716" s="891"/>
      <c r="V716" s="891"/>
      <c r="W716" s="891"/>
      <c r="X716" s="891"/>
      <c r="Y716" s="891"/>
      <c r="Z716" s="891"/>
      <c r="AA716" s="891"/>
      <c r="AB716" s="891"/>
      <c r="AC716" s="891"/>
      <c r="AD716" s="891"/>
      <c r="AE716" s="891"/>
      <c r="AF716" s="891"/>
      <c r="AG716" s="891"/>
      <c r="AH716" s="891"/>
    </row>
    <row r="717" spans="1:34" ht="15.75" customHeight="1">
      <c r="A717" s="891"/>
      <c r="B717" s="891"/>
      <c r="C717" s="891"/>
      <c r="D717" s="891"/>
      <c r="E717" s="891"/>
      <c r="F717" s="891"/>
      <c r="G717" s="891"/>
      <c r="H717" s="891"/>
      <c r="I717" s="891"/>
      <c r="J717" s="891"/>
      <c r="K717" s="891"/>
      <c r="L717" s="891"/>
      <c r="M717" s="891"/>
      <c r="N717" s="891"/>
      <c r="O717" s="891"/>
      <c r="P717" s="891"/>
      <c r="Q717" s="891"/>
      <c r="R717" s="891"/>
      <c r="S717" s="891"/>
      <c r="T717" s="891"/>
      <c r="U717" s="891"/>
      <c r="V717" s="891"/>
      <c r="W717" s="891"/>
      <c r="X717" s="891"/>
      <c r="Y717" s="891"/>
      <c r="Z717" s="891"/>
      <c r="AA717" s="891"/>
      <c r="AB717" s="891"/>
      <c r="AC717" s="891"/>
      <c r="AD717" s="891"/>
      <c r="AE717" s="891"/>
      <c r="AF717" s="891"/>
      <c r="AG717" s="891"/>
      <c r="AH717" s="891"/>
    </row>
    <row r="718" spans="1:34" ht="15.75" customHeight="1">
      <c r="A718" s="891"/>
      <c r="B718" s="891"/>
      <c r="C718" s="891"/>
      <c r="D718" s="891"/>
      <c r="E718" s="891"/>
      <c r="F718" s="891"/>
      <c r="G718" s="891"/>
      <c r="H718" s="891"/>
      <c r="I718" s="891"/>
      <c r="J718" s="891"/>
      <c r="K718" s="891"/>
      <c r="L718" s="891"/>
      <c r="M718" s="891"/>
      <c r="N718" s="891"/>
      <c r="O718" s="891"/>
      <c r="P718" s="891"/>
      <c r="Q718" s="891"/>
      <c r="R718" s="891"/>
      <c r="S718" s="891"/>
      <c r="T718" s="891"/>
      <c r="U718" s="891"/>
      <c r="V718" s="891"/>
      <c r="W718" s="891"/>
      <c r="X718" s="891"/>
      <c r="Y718" s="891"/>
      <c r="Z718" s="891"/>
      <c r="AA718" s="891"/>
      <c r="AB718" s="891"/>
      <c r="AC718" s="891"/>
      <c r="AD718" s="891"/>
      <c r="AE718" s="891"/>
      <c r="AF718" s="891"/>
      <c r="AG718" s="891"/>
      <c r="AH718" s="891"/>
    </row>
    <row r="719" spans="1:34" ht="15.75" customHeight="1">
      <c r="A719" s="891"/>
      <c r="B719" s="891"/>
      <c r="C719" s="891"/>
      <c r="D719" s="891"/>
      <c r="E719" s="891"/>
      <c r="F719" s="891"/>
      <c r="G719" s="891"/>
      <c r="H719" s="891"/>
      <c r="I719" s="891"/>
      <c r="J719" s="891"/>
      <c r="K719" s="891"/>
      <c r="L719" s="891"/>
      <c r="M719" s="891"/>
      <c r="N719" s="891"/>
      <c r="O719" s="891"/>
      <c r="P719" s="891"/>
      <c r="Q719" s="891"/>
      <c r="R719" s="891"/>
      <c r="S719" s="891"/>
      <c r="T719" s="891"/>
      <c r="U719" s="891"/>
      <c r="V719" s="891"/>
      <c r="W719" s="891"/>
      <c r="X719" s="891"/>
      <c r="Y719" s="891"/>
      <c r="Z719" s="891"/>
      <c r="AA719" s="891"/>
      <c r="AB719" s="891"/>
      <c r="AC719" s="891"/>
      <c r="AD719" s="891"/>
      <c r="AE719" s="891"/>
      <c r="AF719" s="891"/>
      <c r="AG719" s="891"/>
      <c r="AH719" s="891"/>
    </row>
    <row r="720" spans="1:34" ht="15.75" customHeight="1">
      <c r="A720" s="891"/>
      <c r="B720" s="891"/>
      <c r="C720" s="891"/>
      <c r="D720" s="891"/>
      <c r="E720" s="891"/>
      <c r="F720" s="891"/>
      <c r="G720" s="891"/>
      <c r="H720" s="891"/>
      <c r="I720" s="891"/>
      <c r="J720" s="891"/>
      <c r="K720" s="891"/>
      <c r="L720" s="891"/>
      <c r="M720" s="891"/>
      <c r="N720" s="891"/>
      <c r="O720" s="891"/>
      <c r="P720" s="891"/>
      <c r="Q720" s="891"/>
      <c r="R720" s="891"/>
      <c r="S720" s="891"/>
      <c r="T720" s="891"/>
      <c r="U720" s="891"/>
      <c r="V720" s="891"/>
      <c r="W720" s="891"/>
      <c r="X720" s="891"/>
      <c r="Y720" s="891"/>
      <c r="Z720" s="891"/>
      <c r="AA720" s="891"/>
      <c r="AB720" s="891"/>
      <c r="AC720" s="891"/>
      <c r="AD720" s="891"/>
      <c r="AE720" s="891"/>
      <c r="AF720" s="891"/>
      <c r="AG720" s="891"/>
      <c r="AH720" s="891"/>
    </row>
    <row r="721" spans="1:34" ht="15.75" customHeight="1">
      <c r="A721" s="891"/>
      <c r="B721" s="891"/>
      <c r="C721" s="891"/>
      <c r="D721" s="891"/>
      <c r="E721" s="891"/>
      <c r="F721" s="891"/>
      <c r="G721" s="891"/>
      <c r="H721" s="891"/>
      <c r="I721" s="891"/>
      <c r="J721" s="891"/>
      <c r="K721" s="891"/>
      <c r="L721" s="891"/>
      <c r="M721" s="891"/>
      <c r="N721" s="891"/>
      <c r="O721" s="891"/>
      <c r="P721" s="891"/>
      <c r="Q721" s="891"/>
      <c r="R721" s="891"/>
      <c r="S721" s="891"/>
      <c r="T721" s="891"/>
      <c r="U721" s="891"/>
      <c r="V721" s="891"/>
      <c r="W721" s="891"/>
      <c r="X721" s="891"/>
      <c r="Y721" s="891"/>
      <c r="Z721" s="891"/>
      <c r="AA721" s="891"/>
      <c r="AB721" s="891"/>
      <c r="AC721" s="891"/>
      <c r="AD721" s="891"/>
      <c r="AE721" s="891"/>
      <c r="AF721" s="891"/>
      <c r="AG721" s="891"/>
      <c r="AH721" s="891"/>
    </row>
    <row r="722" spans="1:34" ht="15.75" customHeight="1">
      <c r="A722" s="891"/>
      <c r="B722" s="891"/>
      <c r="C722" s="891"/>
      <c r="D722" s="891"/>
      <c r="E722" s="891"/>
      <c r="F722" s="891"/>
      <c r="G722" s="891"/>
      <c r="H722" s="891"/>
      <c r="I722" s="891"/>
      <c r="J722" s="891"/>
      <c r="K722" s="891"/>
      <c r="L722" s="891"/>
      <c r="M722" s="891"/>
      <c r="N722" s="891"/>
      <c r="O722" s="891"/>
      <c r="P722" s="891"/>
      <c r="Q722" s="891"/>
      <c r="R722" s="891"/>
      <c r="S722" s="891"/>
      <c r="T722" s="891"/>
      <c r="U722" s="891"/>
      <c r="V722" s="891"/>
      <c r="W722" s="891"/>
      <c r="X722" s="891"/>
      <c r="Y722" s="891"/>
      <c r="Z722" s="891"/>
      <c r="AA722" s="891"/>
      <c r="AB722" s="891"/>
      <c r="AC722" s="891"/>
      <c r="AD722" s="891"/>
      <c r="AE722" s="891"/>
      <c r="AF722" s="891"/>
      <c r="AG722" s="891"/>
      <c r="AH722" s="891"/>
    </row>
    <row r="723" spans="1:34" ht="15.75" customHeight="1">
      <c r="A723" s="891"/>
      <c r="B723" s="891"/>
      <c r="C723" s="891"/>
      <c r="D723" s="891"/>
      <c r="E723" s="891"/>
      <c r="F723" s="891"/>
      <c r="G723" s="891"/>
      <c r="H723" s="891"/>
      <c r="I723" s="891"/>
      <c r="J723" s="891"/>
      <c r="K723" s="891"/>
      <c r="L723" s="891"/>
      <c r="M723" s="891"/>
      <c r="N723" s="891"/>
      <c r="O723" s="891"/>
      <c r="P723" s="891"/>
      <c r="Q723" s="891"/>
      <c r="R723" s="891"/>
      <c r="S723" s="891"/>
      <c r="T723" s="891"/>
      <c r="U723" s="891"/>
      <c r="V723" s="891"/>
      <c r="W723" s="891"/>
      <c r="X723" s="891"/>
      <c r="Y723" s="891"/>
      <c r="Z723" s="891"/>
      <c r="AA723" s="891"/>
      <c r="AB723" s="891"/>
      <c r="AC723" s="891"/>
      <c r="AD723" s="891"/>
      <c r="AE723" s="891"/>
      <c r="AF723" s="891"/>
      <c r="AG723" s="891"/>
      <c r="AH723" s="891"/>
    </row>
    <row r="724" spans="1:34" ht="15.75" customHeight="1">
      <c r="A724" s="891"/>
      <c r="B724" s="891"/>
      <c r="C724" s="891"/>
      <c r="D724" s="891"/>
      <c r="E724" s="891"/>
      <c r="F724" s="891"/>
      <c r="G724" s="891"/>
      <c r="H724" s="891"/>
      <c r="I724" s="891"/>
      <c r="J724" s="891"/>
      <c r="K724" s="891"/>
      <c r="L724" s="891"/>
      <c r="M724" s="891"/>
      <c r="N724" s="891"/>
      <c r="O724" s="891"/>
      <c r="P724" s="891"/>
      <c r="Q724" s="891"/>
      <c r="R724" s="891"/>
      <c r="S724" s="891"/>
      <c r="T724" s="891"/>
      <c r="U724" s="891"/>
      <c r="V724" s="891"/>
      <c r="W724" s="891"/>
      <c r="X724" s="891"/>
      <c r="Y724" s="891"/>
      <c r="Z724" s="891"/>
      <c r="AA724" s="891"/>
      <c r="AB724" s="891"/>
      <c r="AC724" s="891"/>
      <c r="AD724" s="891"/>
      <c r="AE724" s="891"/>
      <c r="AF724" s="891"/>
      <c r="AG724" s="891"/>
      <c r="AH724" s="891"/>
    </row>
    <row r="725" spans="1:34" ht="15.75" customHeight="1">
      <c r="A725" s="891"/>
      <c r="B725" s="891"/>
      <c r="C725" s="891"/>
      <c r="D725" s="891"/>
      <c r="E725" s="891"/>
      <c r="F725" s="891"/>
      <c r="G725" s="891"/>
      <c r="H725" s="891"/>
      <c r="I725" s="891"/>
      <c r="J725" s="891"/>
      <c r="K725" s="891"/>
      <c r="L725" s="891"/>
      <c r="M725" s="891"/>
      <c r="N725" s="891"/>
      <c r="O725" s="891"/>
      <c r="P725" s="891"/>
      <c r="Q725" s="891"/>
      <c r="R725" s="891"/>
      <c r="S725" s="891"/>
      <c r="T725" s="891"/>
      <c r="U725" s="891"/>
      <c r="V725" s="891"/>
      <c r="W725" s="891"/>
      <c r="X725" s="891"/>
      <c r="Y725" s="891"/>
      <c r="Z725" s="891"/>
      <c r="AA725" s="891"/>
      <c r="AB725" s="891"/>
      <c r="AC725" s="891"/>
      <c r="AD725" s="891"/>
      <c r="AE725" s="891"/>
      <c r="AF725" s="891"/>
      <c r="AG725" s="891"/>
      <c r="AH725" s="891"/>
    </row>
    <row r="726" spans="1:34" ht="15.75" customHeight="1">
      <c r="A726" s="891"/>
      <c r="B726" s="891"/>
      <c r="C726" s="891"/>
      <c r="D726" s="891"/>
      <c r="E726" s="891"/>
      <c r="F726" s="891"/>
      <c r="G726" s="891"/>
      <c r="H726" s="891"/>
      <c r="I726" s="891"/>
      <c r="J726" s="891"/>
      <c r="K726" s="891"/>
      <c r="L726" s="891"/>
      <c r="M726" s="891"/>
      <c r="N726" s="891"/>
      <c r="O726" s="891"/>
      <c r="P726" s="891"/>
      <c r="Q726" s="891"/>
      <c r="R726" s="891"/>
      <c r="S726" s="891"/>
      <c r="T726" s="891"/>
      <c r="U726" s="891"/>
      <c r="V726" s="891"/>
      <c r="W726" s="891"/>
      <c r="X726" s="891"/>
      <c r="Y726" s="891"/>
      <c r="Z726" s="891"/>
      <c r="AA726" s="891"/>
      <c r="AB726" s="891"/>
      <c r="AC726" s="891"/>
      <c r="AD726" s="891"/>
      <c r="AE726" s="891"/>
      <c r="AF726" s="891"/>
      <c r="AG726" s="891"/>
      <c r="AH726" s="891"/>
    </row>
    <row r="727" spans="1:34" ht="15.75" customHeight="1">
      <c r="A727" s="891"/>
      <c r="B727" s="891"/>
      <c r="C727" s="891"/>
      <c r="D727" s="891"/>
      <c r="E727" s="891"/>
      <c r="F727" s="891"/>
      <c r="G727" s="891"/>
      <c r="H727" s="891"/>
      <c r="I727" s="891"/>
      <c r="J727" s="891"/>
      <c r="K727" s="891"/>
      <c r="L727" s="891"/>
      <c r="M727" s="891"/>
      <c r="N727" s="891"/>
      <c r="O727" s="891"/>
      <c r="P727" s="891"/>
      <c r="Q727" s="891"/>
      <c r="R727" s="891"/>
      <c r="S727" s="891"/>
      <c r="T727" s="891"/>
      <c r="U727" s="891"/>
      <c r="V727" s="891"/>
      <c r="W727" s="891"/>
      <c r="X727" s="891"/>
      <c r="Y727" s="891"/>
      <c r="Z727" s="891"/>
      <c r="AA727" s="891"/>
      <c r="AB727" s="891"/>
      <c r="AC727" s="891"/>
      <c r="AD727" s="891"/>
      <c r="AE727" s="891"/>
      <c r="AF727" s="891"/>
      <c r="AG727" s="891"/>
      <c r="AH727" s="891"/>
    </row>
    <row r="728" spans="1:34" ht="15.75" customHeight="1">
      <c r="A728" s="891"/>
      <c r="B728" s="891"/>
      <c r="C728" s="891"/>
      <c r="D728" s="891"/>
      <c r="E728" s="891"/>
      <c r="F728" s="891"/>
      <c r="G728" s="891"/>
      <c r="H728" s="891"/>
      <c r="I728" s="891"/>
      <c r="J728" s="891"/>
      <c r="K728" s="891"/>
      <c r="L728" s="891"/>
      <c r="M728" s="891"/>
      <c r="N728" s="891"/>
      <c r="O728" s="891"/>
      <c r="P728" s="891"/>
      <c r="Q728" s="891"/>
      <c r="R728" s="891"/>
      <c r="S728" s="891"/>
      <c r="T728" s="891"/>
      <c r="U728" s="891"/>
      <c r="V728" s="891"/>
      <c r="W728" s="891"/>
      <c r="X728" s="891"/>
      <c r="Y728" s="891"/>
      <c r="Z728" s="891"/>
      <c r="AA728" s="891"/>
      <c r="AB728" s="891"/>
      <c r="AC728" s="891"/>
      <c r="AD728" s="891"/>
      <c r="AE728" s="891"/>
      <c r="AF728" s="891"/>
      <c r="AG728" s="891"/>
      <c r="AH728" s="891"/>
    </row>
    <row r="729" spans="1:34" ht="15.75" customHeight="1">
      <c r="A729" s="891"/>
      <c r="B729" s="891"/>
      <c r="C729" s="891"/>
      <c r="D729" s="891"/>
      <c r="E729" s="891"/>
      <c r="F729" s="891"/>
      <c r="G729" s="891"/>
      <c r="H729" s="891"/>
      <c r="I729" s="891"/>
      <c r="J729" s="891"/>
      <c r="K729" s="891"/>
      <c r="L729" s="891"/>
      <c r="M729" s="891"/>
      <c r="N729" s="891"/>
      <c r="O729" s="891"/>
      <c r="P729" s="891"/>
      <c r="Q729" s="891"/>
      <c r="R729" s="891"/>
      <c r="S729" s="891"/>
      <c r="T729" s="891"/>
      <c r="U729" s="891"/>
      <c r="V729" s="891"/>
      <c r="W729" s="891"/>
      <c r="X729" s="891"/>
      <c r="Y729" s="891"/>
      <c r="Z729" s="891"/>
      <c r="AA729" s="891"/>
      <c r="AB729" s="891"/>
      <c r="AC729" s="891"/>
      <c r="AD729" s="891"/>
      <c r="AE729" s="891"/>
      <c r="AF729" s="891"/>
      <c r="AG729" s="891"/>
      <c r="AH729" s="891"/>
    </row>
    <row r="730" spans="1:34" ht="15.75" customHeight="1">
      <c r="A730" s="891"/>
      <c r="B730" s="891"/>
      <c r="C730" s="891"/>
      <c r="D730" s="891"/>
      <c r="E730" s="891"/>
      <c r="F730" s="891"/>
      <c r="G730" s="891"/>
      <c r="H730" s="891"/>
      <c r="I730" s="891"/>
      <c r="J730" s="891"/>
      <c r="K730" s="891"/>
      <c r="L730" s="891"/>
      <c r="M730" s="891"/>
      <c r="N730" s="891"/>
      <c r="O730" s="891"/>
      <c r="P730" s="891"/>
      <c r="Q730" s="891"/>
      <c r="R730" s="891"/>
      <c r="S730" s="891"/>
      <c r="T730" s="891"/>
      <c r="U730" s="891"/>
      <c r="V730" s="891"/>
      <c r="W730" s="891"/>
      <c r="X730" s="891"/>
      <c r="Y730" s="891"/>
      <c r="Z730" s="891"/>
      <c r="AA730" s="891"/>
      <c r="AB730" s="891"/>
      <c r="AC730" s="891"/>
      <c r="AD730" s="891"/>
      <c r="AE730" s="891"/>
      <c r="AF730" s="891"/>
      <c r="AG730" s="891"/>
      <c r="AH730" s="891"/>
    </row>
    <row r="731" spans="1:34" ht="15.75" customHeight="1">
      <c r="A731" s="891"/>
      <c r="B731" s="891"/>
      <c r="C731" s="891"/>
      <c r="D731" s="891"/>
      <c r="E731" s="891"/>
      <c r="F731" s="891"/>
      <c r="G731" s="891"/>
      <c r="H731" s="891"/>
      <c r="I731" s="891"/>
      <c r="J731" s="891"/>
      <c r="K731" s="891"/>
      <c r="L731" s="891"/>
      <c r="M731" s="891"/>
      <c r="N731" s="891"/>
      <c r="O731" s="891"/>
      <c r="P731" s="891"/>
      <c r="Q731" s="891"/>
      <c r="R731" s="891"/>
      <c r="S731" s="891"/>
      <c r="T731" s="891"/>
      <c r="U731" s="891"/>
      <c r="V731" s="891"/>
      <c r="W731" s="891"/>
      <c r="X731" s="891"/>
      <c r="Y731" s="891"/>
      <c r="Z731" s="891"/>
      <c r="AA731" s="891"/>
      <c r="AB731" s="891"/>
      <c r="AC731" s="891"/>
      <c r="AD731" s="891"/>
      <c r="AE731" s="891"/>
      <c r="AF731" s="891"/>
      <c r="AG731" s="891"/>
      <c r="AH731" s="891"/>
    </row>
    <row r="732" spans="1:34" ht="15.75" customHeight="1">
      <c r="A732" s="891"/>
      <c r="B732" s="891"/>
      <c r="C732" s="891"/>
      <c r="D732" s="891"/>
      <c r="E732" s="891"/>
      <c r="F732" s="891"/>
      <c r="G732" s="891"/>
      <c r="H732" s="891"/>
      <c r="I732" s="891"/>
      <c r="J732" s="891"/>
      <c r="K732" s="891"/>
      <c r="L732" s="891"/>
      <c r="M732" s="891"/>
      <c r="N732" s="891"/>
      <c r="O732" s="891"/>
      <c r="P732" s="891"/>
      <c r="Q732" s="891"/>
      <c r="R732" s="891"/>
      <c r="S732" s="891"/>
      <c r="T732" s="891"/>
      <c r="U732" s="891"/>
      <c r="V732" s="891"/>
      <c r="W732" s="891"/>
      <c r="X732" s="891"/>
      <c r="Y732" s="891"/>
      <c r="Z732" s="891"/>
      <c r="AA732" s="891"/>
      <c r="AB732" s="891"/>
      <c r="AC732" s="891"/>
      <c r="AD732" s="891"/>
      <c r="AE732" s="891"/>
      <c r="AF732" s="891"/>
      <c r="AG732" s="891"/>
      <c r="AH732" s="891"/>
    </row>
    <row r="733" spans="1:34" ht="15.75" customHeight="1">
      <c r="A733" s="891"/>
      <c r="B733" s="891"/>
      <c r="C733" s="891"/>
      <c r="D733" s="891"/>
      <c r="E733" s="891"/>
      <c r="F733" s="891"/>
      <c r="G733" s="891"/>
      <c r="H733" s="891"/>
      <c r="I733" s="891"/>
      <c r="J733" s="891"/>
      <c r="K733" s="891"/>
      <c r="L733" s="891"/>
      <c r="M733" s="891"/>
      <c r="N733" s="891"/>
      <c r="O733" s="891"/>
      <c r="P733" s="891"/>
      <c r="Q733" s="891"/>
      <c r="R733" s="891"/>
      <c r="S733" s="891"/>
      <c r="T733" s="891"/>
      <c r="U733" s="891"/>
      <c r="V733" s="891"/>
      <c r="W733" s="891"/>
      <c r="X733" s="891"/>
      <c r="Y733" s="891"/>
      <c r="Z733" s="891"/>
      <c r="AA733" s="891"/>
      <c r="AB733" s="891"/>
      <c r="AC733" s="891"/>
      <c r="AD733" s="891"/>
      <c r="AE733" s="891"/>
      <c r="AF733" s="891"/>
      <c r="AG733" s="891"/>
      <c r="AH733" s="891"/>
    </row>
    <row r="734" spans="1:34" ht="15.75" customHeight="1">
      <c r="A734" s="891"/>
      <c r="B734" s="891"/>
      <c r="C734" s="891"/>
      <c r="D734" s="891"/>
      <c r="E734" s="891"/>
      <c r="F734" s="891"/>
      <c r="G734" s="891"/>
      <c r="H734" s="891"/>
      <c r="I734" s="891"/>
      <c r="J734" s="891"/>
      <c r="K734" s="891"/>
      <c r="L734" s="891"/>
      <c r="M734" s="891"/>
      <c r="N734" s="891"/>
      <c r="O734" s="891"/>
      <c r="P734" s="891"/>
      <c r="Q734" s="891"/>
      <c r="R734" s="891"/>
      <c r="S734" s="891"/>
      <c r="T734" s="891"/>
      <c r="U734" s="891"/>
      <c r="V734" s="891"/>
      <c r="W734" s="891"/>
      <c r="X734" s="891"/>
      <c r="Y734" s="891"/>
      <c r="Z734" s="891"/>
      <c r="AA734" s="891"/>
      <c r="AB734" s="891"/>
      <c r="AC734" s="891"/>
      <c r="AD734" s="891"/>
      <c r="AE734" s="891"/>
      <c r="AF734" s="891"/>
      <c r="AG734" s="891"/>
      <c r="AH734" s="891"/>
    </row>
    <row r="735" spans="1:34" ht="15.75" customHeight="1">
      <c r="A735" s="891"/>
      <c r="B735" s="891"/>
      <c r="C735" s="891"/>
      <c r="D735" s="891"/>
      <c r="E735" s="891"/>
      <c r="F735" s="891"/>
      <c r="G735" s="891"/>
      <c r="H735" s="891"/>
      <c r="I735" s="891"/>
      <c r="J735" s="891"/>
      <c r="K735" s="891"/>
      <c r="L735" s="891"/>
      <c r="M735" s="891"/>
      <c r="N735" s="891"/>
      <c r="O735" s="891"/>
      <c r="P735" s="891"/>
      <c r="Q735" s="891"/>
      <c r="R735" s="891"/>
      <c r="S735" s="891"/>
      <c r="T735" s="891"/>
      <c r="U735" s="891"/>
      <c r="V735" s="891"/>
      <c r="W735" s="891"/>
      <c r="X735" s="891"/>
      <c r="Y735" s="891"/>
      <c r="Z735" s="891"/>
      <c r="AA735" s="891"/>
      <c r="AB735" s="891"/>
      <c r="AC735" s="891"/>
      <c r="AD735" s="891"/>
      <c r="AE735" s="891"/>
      <c r="AF735" s="891"/>
      <c r="AG735" s="891"/>
      <c r="AH735" s="891"/>
    </row>
    <row r="736" spans="1:34" ht="15.75" customHeight="1">
      <c r="A736" s="891"/>
      <c r="B736" s="891"/>
      <c r="C736" s="891"/>
      <c r="D736" s="891"/>
      <c r="E736" s="891"/>
      <c r="F736" s="891"/>
      <c r="G736" s="891"/>
      <c r="H736" s="891"/>
      <c r="I736" s="891"/>
      <c r="J736" s="891"/>
      <c r="K736" s="891"/>
      <c r="L736" s="891"/>
      <c r="M736" s="891"/>
      <c r="N736" s="891"/>
      <c r="O736" s="891"/>
      <c r="P736" s="891"/>
      <c r="Q736" s="891"/>
      <c r="R736" s="891"/>
      <c r="S736" s="891"/>
      <c r="T736" s="891"/>
      <c r="U736" s="891"/>
      <c r="V736" s="891"/>
      <c r="W736" s="891"/>
      <c r="X736" s="891"/>
      <c r="Y736" s="891"/>
      <c r="Z736" s="891"/>
      <c r="AA736" s="891"/>
      <c r="AB736" s="891"/>
      <c r="AC736" s="891"/>
      <c r="AD736" s="891"/>
      <c r="AE736" s="891"/>
      <c r="AF736" s="891"/>
      <c r="AG736" s="891"/>
      <c r="AH736" s="891"/>
    </row>
    <row r="737" spans="1:34" ht="15.75" customHeight="1">
      <c r="A737" s="891"/>
      <c r="B737" s="891"/>
      <c r="C737" s="891"/>
      <c r="D737" s="891"/>
      <c r="E737" s="891"/>
      <c r="F737" s="891"/>
      <c r="G737" s="891"/>
      <c r="H737" s="891"/>
      <c r="I737" s="891"/>
      <c r="J737" s="891"/>
      <c r="K737" s="891"/>
      <c r="L737" s="891"/>
      <c r="M737" s="891"/>
      <c r="N737" s="891"/>
      <c r="O737" s="891"/>
      <c r="P737" s="891"/>
      <c r="Q737" s="891"/>
      <c r="R737" s="891"/>
      <c r="S737" s="891"/>
      <c r="T737" s="891"/>
      <c r="U737" s="891"/>
      <c r="V737" s="891"/>
      <c r="W737" s="891"/>
      <c r="X737" s="891"/>
      <c r="Y737" s="891"/>
      <c r="Z737" s="891"/>
      <c r="AA737" s="891"/>
      <c r="AB737" s="891"/>
      <c r="AC737" s="891"/>
      <c r="AD737" s="891"/>
      <c r="AE737" s="891"/>
      <c r="AF737" s="891"/>
      <c r="AG737" s="891"/>
      <c r="AH737" s="891"/>
    </row>
    <row r="738" spans="1:34" ht="15.75" customHeight="1">
      <c r="A738" s="891"/>
      <c r="B738" s="891"/>
      <c r="C738" s="891"/>
      <c r="D738" s="891"/>
      <c r="E738" s="891"/>
      <c r="F738" s="891"/>
      <c r="G738" s="891"/>
      <c r="H738" s="891"/>
      <c r="I738" s="891"/>
      <c r="J738" s="891"/>
      <c r="K738" s="891"/>
      <c r="L738" s="891"/>
      <c r="M738" s="891"/>
      <c r="N738" s="891"/>
      <c r="O738" s="891"/>
      <c r="P738" s="891"/>
      <c r="Q738" s="891"/>
      <c r="R738" s="891"/>
      <c r="S738" s="891"/>
      <c r="T738" s="891"/>
      <c r="U738" s="891"/>
      <c r="V738" s="891"/>
      <c r="W738" s="891"/>
      <c r="X738" s="891"/>
      <c r="Y738" s="891"/>
      <c r="Z738" s="891"/>
      <c r="AA738" s="891"/>
      <c r="AB738" s="891"/>
      <c r="AC738" s="891"/>
      <c r="AD738" s="891"/>
      <c r="AE738" s="891"/>
      <c r="AF738" s="891"/>
      <c r="AG738" s="891"/>
      <c r="AH738" s="891"/>
    </row>
    <row r="739" spans="1:34" ht="15.75" customHeight="1">
      <c r="A739" s="891"/>
      <c r="B739" s="891"/>
      <c r="C739" s="891"/>
      <c r="D739" s="891"/>
      <c r="E739" s="891"/>
      <c r="F739" s="891"/>
      <c r="G739" s="891"/>
      <c r="H739" s="891"/>
      <c r="I739" s="891"/>
      <c r="J739" s="891"/>
      <c r="K739" s="891"/>
      <c r="L739" s="891"/>
      <c r="M739" s="891"/>
      <c r="N739" s="891"/>
      <c r="O739" s="891"/>
      <c r="P739" s="891"/>
      <c r="Q739" s="891"/>
      <c r="R739" s="891"/>
      <c r="S739" s="891"/>
      <c r="T739" s="891"/>
      <c r="U739" s="891"/>
      <c r="V739" s="891"/>
      <c r="W739" s="891"/>
      <c r="X739" s="891"/>
      <c r="Y739" s="891"/>
      <c r="Z739" s="891"/>
      <c r="AA739" s="891"/>
      <c r="AB739" s="891"/>
      <c r="AC739" s="891"/>
      <c r="AD739" s="891"/>
      <c r="AE739" s="891"/>
      <c r="AF739" s="891"/>
      <c r="AG739" s="891"/>
      <c r="AH739" s="891"/>
    </row>
    <row r="740" spans="1:34" ht="15.75" customHeight="1">
      <c r="A740" s="891"/>
      <c r="B740" s="891"/>
      <c r="C740" s="891"/>
      <c r="D740" s="891"/>
      <c r="E740" s="891"/>
      <c r="F740" s="891"/>
      <c r="G740" s="891"/>
      <c r="H740" s="891"/>
      <c r="I740" s="891"/>
      <c r="J740" s="891"/>
      <c r="K740" s="891"/>
      <c r="L740" s="891"/>
      <c r="M740" s="891"/>
      <c r="N740" s="891"/>
      <c r="O740" s="891"/>
      <c r="P740" s="891"/>
      <c r="Q740" s="891"/>
      <c r="R740" s="891"/>
      <c r="S740" s="891"/>
      <c r="T740" s="891"/>
      <c r="U740" s="891"/>
      <c r="V740" s="891"/>
      <c r="W740" s="891"/>
      <c r="X740" s="891"/>
      <c r="Y740" s="891"/>
      <c r="Z740" s="891"/>
      <c r="AA740" s="891"/>
      <c r="AB740" s="891"/>
      <c r="AC740" s="891"/>
      <c r="AD740" s="891"/>
      <c r="AE740" s="891"/>
      <c r="AF740" s="891"/>
      <c r="AG740" s="891"/>
      <c r="AH740" s="891"/>
    </row>
    <row r="741" spans="1:34" ht="15.75" customHeight="1">
      <c r="A741" s="891"/>
      <c r="B741" s="891"/>
      <c r="C741" s="891"/>
      <c r="D741" s="891"/>
      <c r="E741" s="891"/>
      <c r="F741" s="891"/>
      <c r="G741" s="891"/>
      <c r="H741" s="891"/>
      <c r="I741" s="891"/>
      <c r="J741" s="891"/>
      <c r="K741" s="891"/>
      <c r="L741" s="891"/>
      <c r="M741" s="891"/>
      <c r="N741" s="891"/>
      <c r="O741" s="891"/>
      <c r="P741" s="891"/>
      <c r="Q741" s="891"/>
      <c r="R741" s="891"/>
      <c r="S741" s="891"/>
      <c r="T741" s="891"/>
      <c r="U741" s="891"/>
      <c r="V741" s="891"/>
      <c r="W741" s="891"/>
      <c r="X741" s="891"/>
      <c r="Y741" s="891"/>
      <c r="Z741" s="891"/>
      <c r="AA741" s="891"/>
      <c r="AB741" s="891"/>
      <c r="AC741" s="891"/>
      <c r="AD741" s="891"/>
      <c r="AE741" s="891"/>
      <c r="AF741" s="891"/>
      <c r="AG741" s="891"/>
      <c r="AH741" s="891"/>
    </row>
    <row r="742" spans="1:34" ht="15.75" customHeight="1">
      <c r="A742" s="891"/>
      <c r="B742" s="891"/>
      <c r="C742" s="891"/>
      <c r="D742" s="891"/>
      <c r="E742" s="891"/>
      <c r="F742" s="891"/>
      <c r="G742" s="891"/>
      <c r="H742" s="891"/>
      <c r="I742" s="891"/>
      <c r="J742" s="891"/>
      <c r="K742" s="891"/>
      <c r="L742" s="891"/>
      <c r="M742" s="891"/>
      <c r="N742" s="891"/>
      <c r="O742" s="891"/>
      <c r="P742" s="891"/>
      <c r="Q742" s="891"/>
      <c r="R742" s="891"/>
      <c r="S742" s="891"/>
      <c r="T742" s="891"/>
      <c r="U742" s="891"/>
      <c r="V742" s="891"/>
      <c r="W742" s="891"/>
      <c r="X742" s="891"/>
      <c r="Y742" s="891"/>
      <c r="Z742" s="891"/>
      <c r="AA742" s="891"/>
      <c r="AB742" s="891"/>
      <c r="AC742" s="891"/>
      <c r="AD742" s="891"/>
      <c r="AE742" s="891"/>
      <c r="AF742" s="891"/>
      <c r="AG742" s="891"/>
      <c r="AH742" s="891"/>
    </row>
    <row r="743" spans="1:34" ht="15.75" customHeight="1">
      <c r="A743" s="891"/>
      <c r="B743" s="891"/>
      <c r="C743" s="891"/>
      <c r="D743" s="891"/>
      <c r="E743" s="891"/>
      <c r="F743" s="891"/>
      <c r="G743" s="891"/>
      <c r="H743" s="891"/>
      <c r="I743" s="891"/>
      <c r="J743" s="891"/>
      <c r="K743" s="891"/>
      <c r="L743" s="891"/>
      <c r="M743" s="891"/>
      <c r="N743" s="891"/>
      <c r="O743" s="891"/>
      <c r="P743" s="891"/>
      <c r="Q743" s="891"/>
      <c r="R743" s="891"/>
      <c r="S743" s="891"/>
      <c r="T743" s="891"/>
      <c r="U743" s="891"/>
      <c r="V743" s="891"/>
      <c r="W743" s="891"/>
      <c r="X743" s="891"/>
      <c r="Y743" s="891"/>
      <c r="Z743" s="891"/>
      <c r="AA743" s="891"/>
      <c r="AB743" s="891"/>
      <c r="AC743" s="891"/>
      <c r="AD743" s="891"/>
      <c r="AE743" s="891"/>
      <c r="AF743" s="891"/>
      <c r="AG743" s="891"/>
      <c r="AH743" s="891"/>
    </row>
    <row r="744" spans="1:34" ht="15.75" customHeight="1">
      <c r="A744" s="891"/>
      <c r="B744" s="891"/>
      <c r="C744" s="891"/>
      <c r="D744" s="891"/>
      <c r="E744" s="891"/>
      <c r="F744" s="891"/>
      <c r="G744" s="891"/>
      <c r="H744" s="891"/>
      <c r="I744" s="891"/>
      <c r="J744" s="891"/>
      <c r="K744" s="891"/>
      <c r="L744" s="891"/>
      <c r="M744" s="891"/>
      <c r="N744" s="891"/>
      <c r="O744" s="891"/>
      <c r="P744" s="891"/>
      <c r="Q744" s="891"/>
      <c r="R744" s="891"/>
      <c r="S744" s="891"/>
      <c r="T744" s="891"/>
      <c r="U744" s="891"/>
      <c r="V744" s="891"/>
      <c r="W744" s="891"/>
      <c r="X744" s="891"/>
      <c r="Y744" s="891"/>
      <c r="Z744" s="891"/>
      <c r="AA744" s="891"/>
      <c r="AB744" s="891"/>
      <c r="AC744" s="891"/>
      <c r="AD744" s="891"/>
      <c r="AE744" s="891"/>
      <c r="AF744" s="891"/>
      <c r="AG744" s="891"/>
      <c r="AH744" s="891"/>
    </row>
    <row r="745" spans="1:34" ht="15.75" customHeight="1">
      <c r="A745" s="891"/>
      <c r="B745" s="891"/>
      <c r="C745" s="891"/>
      <c r="D745" s="891"/>
      <c r="E745" s="891"/>
      <c r="F745" s="891"/>
      <c r="G745" s="891"/>
      <c r="H745" s="891"/>
      <c r="I745" s="891"/>
      <c r="J745" s="891"/>
      <c r="K745" s="891"/>
      <c r="L745" s="891"/>
      <c r="M745" s="891"/>
      <c r="N745" s="891"/>
      <c r="O745" s="891"/>
      <c r="P745" s="891"/>
      <c r="Q745" s="891"/>
      <c r="R745" s="891"/>
      <c r="S745" s="891"/>
      <c r="T745" s="891"/>
      <c r="U745" s="891"/>
      <c r="V745" s="891"/>
      <c r="W745" s="891"/>
      <c r="X745" s="891"/>
      <c r="Y745" s="891"/>
      <c r="Z745" s="891"/>
      <c r="AA745" s="891"/>
      <c r="AB745" s="891"/>
      <c r="AC745" s="891"/>
      <c r="AD745" s="891"/>
      <c r="AE745" s="891"/>
      <c r="AF745" s="891"/>
      <c r="AG745" s="891"/>
      <c r="AH745" s="891"/>
    </row>
    <row r="746" spans="1:34" ht="15.75" customHeight="1">
      <c r="A746" s="891"/>
      <c r="B746" s="891"/>
      <c r="C746" s="891"/>
      <c r="D746" s="891"/>
      <c r="E746" s="891"/>
      <c r="F746" s="891"/>
      <c r="G746" s="891"/>
      <c r="H746" s="891"/>
      <c r="I746" s="891"/>
      <c r="J746" s="891"/>
      <c r="K746" s="891"/>
      <c r="L746" s="891"/>
      <c r="M746" s="891"/>
      <c r="N746" s="891"/>
      <c r="O746" s="891"/>
      <c r="P746" s="891"/>
      <c r="Q746" s="891"/>
      <c r="R746" s="891"/>
      <c r="S746" s="891"/>
      <c r="T746" s="891"/>
      <c r="U746" s="891"/>
      <c r="V746" s="891"/>
      <c r="W746" s="891"/>
      <c r="X746" s="891"/>
      <c r="Y746" s="891"/>
      <c r="Z746" s="891"/>
      <c r="AA746" s="891"/>
      <c r="AB746" s="891"/>
      <c r="AC746" s="891"/>
      <c r="AD746" s="891"/>
      <c r="AE746" s="891"/>
      <c r="AF746" s="891"/>
      <c r="AG746" s="891"/>
      <c r="AH746" s="891"/>
    </row>
    <row r="747" spans="1:34" ht="15.75" customHeight="1">
      <c r="A747" s="891"/>
      <c r="B747" s="891"/>
      <c r="C747" s="891"/>
      <c r="D747" s="891"/>
      <c r="E747" s="891"/>
      <c r="F747" s="891"/>
      <c r="G747" s="891"/>
      <c r="H747" s="891"/>
      <c r="I747" s="891"/>
      <c r="J747" s="891"/>
      <c r="K747" s="891"/>
      <c r="L747" s="891"/>
      <c r="M747" s="891"/>
      <c r="N747" s="891"/>
      <c r="O747" s="891"/>
      <c r="P747" s="891"/>
      <c r="Q747" s="891"/>
      <c r="R747" s="891"/>
      <c r="S747" s="891"/>
      <c r="T747" s="891"/>
      <c r="U747" s="891"/>
      <c r="V747" s="891"/>
      <c r="W747" s="891"/>
      <c r="X747" s="891"/>
      <c r="Y747" s="891"/>
      <c r="Z747" s="891"/>
      <c r="AA747" s="891"/>
      <c r="AB747" s="891"/>
      <c r="AC747" s="891"/>
      <c r="AD747" s="891"/>
      <c r="AE747" s="891"/>
      <c r="AF747" s="891"/>
      <c r="AG747" s="891"/>
      <c r="AH747" s="891"/>
    </row>
    <row r="748" spans="1:34" ht="15.75" customHeight="1">
      <c r="A748" s="891"/>
      <c r="B748" s="891"/>
      <c r="C748" s="891"/>
      <c r="D748" s="891"/>
      <c r="E748" s="891"/>
      <c r="F748" s="891"/>
      <c r="G748" s="891"/>
      <c r="H748" s="891"/>
      <c r="I748" s="891"/>
      <c r="J748" s="891"/>
      <c r="K748" s="891"/>
      <c r="L748" s="891"/>
      <c r="M748" s="891"/>
      <c r="N748" s="891"/>
      <c r="O748" s="891"/>
      <c r="P748" s="891"/>
      <c r="Q748" s="891"/>
      <c r="R748" s="891"/>
      <c r="S748" s="891"/>
      <c r="T748" s="891"/>
      <c r="U748" s="891"/>
      <c r="V748" s="891"/>
      <c r="W748" s="891"/>
      <c r="X748" s="891"/>
      <c r="Y748" s="891"/>
      <c r="Z748" s="891"/>
      <c r="AA748" s="891"/>
      <c r="AB748" s="891"/>
      <c r="AC748" s="891"/>
      <c r="AD748" s="891"/>
      <c r="AE748" s="891"/>
      <c r="AF748" s="891"/>
      <c r="AG748" s="891"/>
      <c r="AH748" s="891"/>
    </row>
    <row r="749" spans="1:34" ht="15.75" customHeight="1">
      <c r="A749" s="891"/>
      <c r="B749" s="891"/>
      <c r="C749" s="891"/>
      <c r="D749" s="891"/>
      <c r="E749" s="891"/>
      <c r="F749" s="891"/>
      <c r="G749" s="891"/>
      <c r="H749" s="891"/>
      <c r="I749" s="891"/>
      <c r="J749" s="891"/>
      <c r="K749" s="891"/>
      <c r="L749" s="891"/>
      <c r="M749" s="891"/>
      <c r="N749" s="891"/>
      <c r="O749" s="891"/>
      <c r="P749" s="891"/>
      <c r="Q749" s="891"/>
      <c r="R749" s="891"/>
      <c r="S749" s="891"/>
      <c r="T749" s="891"/>
      <c r="U749" s="891"/>
      <c r="V749" s="891"/>
      <c r="W749" s="891"/>
      <c r="X749" s="891"/>
      <c r="Y749" s="891"/>
      <c r="Z749" s="891"/>
      <c r="AA749" s="891"/>
      <c r="AB749" s="891"/>
      <c r="AC749" s="891"/>
      <c r="AD749" s="891"/>
      <c r="AE749" s="891"/>
      <c r="AF749" s="891"/>
      <c r="AG749" s="891"/>
      <c r="AH749" s="891"/>
    </row>
    <row r="750" spans="1:34" ht="15.75" customHeight="1">
      <c r="A750" s="891"/>
      <c r="B750" s="891"/>
      <c r="C750" s="891"/>
      <c r="D750" s="891"/>
      <c r="E750" s="891"/>
      <c r="F750" s="891"/>
      <c r="G750" s="891"/>
      <c r="H750" s="891"/>
      <c r="I750" s="891"/>
      <c r="J750" s="891"/>
      <c r="K750" s="891"/>
      <c r="L750" s="891"/>
      <c r="M750" s="891"/>
      <c r="N750" s="891"/>
      <c r="O750" s="891"/>
      <c r="P750" s="891"/>
      <c r="Q750" s="891"/>
      <c r="R750" s="891"/>
      <c r="S750" s="891"/>
      <c r="T750" s="891"/>
      <c r="U750" s="891"/>
      <c r="V750" s="891"/>
      <c r="W750" s="891"/>
      <c r="X750" s="891"/>
      <c r="Y750" s="891"/>
      <c r="Z750" s="891"/>
      <c r="AA750" s="891"/>
      <c r="AB750" s="891"/>
      <c r="AC750" s="891"/>
      <c r="AD750" s="891"/>
      <c r="AE750" s="891"/>
      <c r="AF750" s="891"/>
      <c r="AG750" s="891"/>
      <c r="AH750" s="891"/>
    </row>
    <row r="751" spans="1:34" ht="15.75" customHeight="1">
      <c r="A751" s="891"/>
      <c r="B751" s="891"/>
      <c r="C751" s="891"/>
      <c r="D751" s="891"/>
      <c r="E751" s="891"/>
      <c r="F751" s="891"/>
      <c r="G751" s="891"/>
      <c r="H751" s="891"/>
      <c r="I751" s="891"/>
      <c r="J751" s="891"/>
      <c r="K751" s="891"/>
      <c r="L751" s="891"/>
      <c r="M751" s="891"/>
      <c r="N751" s="891"/>
      <c r="O751" s="891"/>
      <c r="P751" s="891"/>
      <c r="Q751" s="891"/>
      <c r="R751" s="891"/>
      <c r="S751" s="891"/>
      <c r="T751" s="891"/>
      <c r="U751" s="891"/>
      <c r="V751" s="891"/>
      <c r="W751" s="891"/>
      <c r="X751" s="891"/>
      <c r="Y751" s="891"/>
      <c r="Z751" s="891"/>
      <c r="AA751" s="891"/>
      <c r="AB751" s="891"/>
      <c r="AC751" s="891"/>
      <c r="AD751" s="891"/>
      <c r="AE751" s="891"/>
      <c r="AF751" s="891"/>
      <c r="AG751" s="891"/>
      <c r="AH751" s="891"/>
    </row>
    <row r="752" spans="1:34" ht="15.75" customHeight="1">
      <c r="A752" s="891"/>
      <c r="B752" s="891"/>
      <c r="C752" s="891"/>
      <c r="D752" s="891"/>
      <c r="E752" s="891"/>
      <c r="F752" s="891"/>
      <c r="G752" s="891"/>
      <c r="H752" s="891"/>
      <c r="I752" s="891"/>
      <c r="J752" s="891"/>
      <c r="K752" s="891"/>
      <c r="L752" s="891"/>
      <c r="M752" s="891"/>
      <c r="N752" s="891"/>
      <c r="O752" s="891"/>
      <c r="P752" s="891"/>
      <c r="Q752" s="891"/>
      <c r="R752" s="891"/>
      <c r="S752" s="891"/>
      <c r="T752" s="891"/>
      <c r="U752" s="891"/>
      <c r="V752" s="891"/>
      <c r="W752" s="891"/>
      <c r="X752" s="891"/>
      <c r="Y752" s="891"/>
      <c r="Z752" s="891"/>
      <c r="AA752" s="891"/>
      <c r="AB752" s="891"/>
      <c r="AC752" s="891"/>
      <c r="AD752" s="891"/>
      <c r="AE752" s="891"/>
      <c r="AF752" s="891"/>
      <c r="AG752" s="891"/>
      <c r="AH752" s="891"/>
    </row>
    <row r="753" spans="1:34" ht="15.75" customHeight="1">
      <c r="A753" s="891"/>
      <c r="B753" s="891"/>
      <c r="C753" s="891"/>
      <c r="D753" s="891"/>
      <c r="E753" s="891"/>
      <c r="F753" s="891"/>
      <c r="G753" s="891"/>
      <c r="H753" s="891"/>
      <c r="I753" s="891"/>
      <c r="J753" s="891"/>
      <c r="K753" s="891"/>
      <c r="L753" s="891"/>
      <c r="M753" s="891"/>
      <c r="N753" s="891"/>
      <c r="O753" s="891"/>
      <c r="P753" s="891"/>
      <c r="Q753" s="891"/>
      <c r="R753" s="891"/>
      <c r="S753" s="891"/>
      <c r="T753" s="891"/>
      <c r="U753" s="891"/>
      <c r="V753" s="891"/>
      <c r="W753" s="891"/>
      <c r="X753" s="891"/>
      <c r="Y753" s="891"/>
      <c r="Z753" s="891"/>
      <c r="AA753" s="891"/>
      <c r="AB753" s="891"/>
      <c r="AC753" s="891"/>
      <c r="AD753" s="891"/>
      <c r="AE753" s="891"/>
      <c r="AF753" s="891"/>
      <c r="AG753" s="891"/>
      <c r="AH753" s="891"/>
    </row>
    <row r="754" spans="1:34" ht="15.75" customHeight="1">
      <c r="A754" s="891"/>
      <c r="B754" s="891"/>
      <c r="C754" s="891"/>
      <c r="D754" s="891"/>
      <c r="E754" s="891"/>
      <c r="F754" s="891"/>
      <c r="G754" s="891"/>
      <c r="H754" s="891"/>
      <c r="I754" s="891"/>
      <c r="J754" s="891"/>
      <c r="K754" s="891"/>
      <c r="L754" s="891"/>
      <c r="M754" s="891"/>
      <c r="N754" s="891"/>
      <c r="O754" s="891"/>
      <c r="P754" s="891"/>
      <c r="Q754" s="891"/>
      <c r="R754" s="891"/>
      <c r="S754" s="891"/>
      <c r="T754" s="891"/>
      <c r="U754" s="891"/>
      <c r="V754" s="891"/>
      <c r="W754" s="891"/>
      <c r="X754" s="891"/>
      <c r="Y754" s="891"/>
      <c r="Z754" s="891"/>
      <c r="AA754" s="891"/>
      <c r="AB754" s="891"/>
      <c r="AC754" s="891"/>
      <c r="AD754" s="891"/>
      <c r="AE754" s="891"/>
      <c r="AF754" s="891"/>
      <c r="AG754" s="891"/>
      <c r="AH754" s="891"/>
    </row>
    <row r="755" spans="1:34" ht="15.75" customHeight="1">
      <c r="A755" s="891"/>
      <c r="B755" s="891"/>
      <c r="C755" s="891"/>
      <c r="D755" s="891"/>
      <c r="E755" s="891"/>
      <c r="F755" s="891"/>
      <c r="G755" s="891"/>
      <c r="H755" s="891"/>
      <c r="I755" s="891"/>
      <c r="J755" s="891"/>
      <c r="K755" s="891"/>
      <c r="L755" s="891"/>
      <c r="M755" s="891"/>
      <c r="N755" s="891"/>
      <c r="O755" s="891"/>
      <c r="P755" s="891"/>
      <c r="Q755" s="891"/>
      <c r="R755" s="891"/>
      <c r="S755" s="891"/>
      <c r="T755" s="891"/>
      <c r="U755" s="891"/>
      <c r="V755" s="891"/>
      <c r="W755" s="891"/>
      <c r="X755" s="891"/>
      <c r="Y755" s="891"/>
      <c r="Z755" s="891"/>
      <c r="AA755" s="891"/>
      <c r="AB755" s="891"/>
      <c r="AC755" s="891"/>
      <c r="AD755" s="891"/>
      <c r="AE755" s="891"/>
      <c r="AF755" s="891"/>
      <c r="AG755" s="891"/>
      <c r="AH755" s="891"/>
    </row>
    <row r="756" spans="1:34" ht="15.75" customHeight="1">
      <c r="A756" s="891"/>
      <c r="B756" s="891"/>
      <c r="C756" s="891"/>
      <c r="D756" s="891"/>
      <c r="E756" s="891"/>
      <c r="F756" s="891"/>
      <c r="G756" s="891"/>
      <c r="H756" s="891"/>
      <c r="I756" s="891"/>
      <c r="J756" s="891"/>
      <c r="K756" s="891"/>
      <c r="L756" s="891"/>
      <c r="M756" s="891"/>
      <c r="N756" s="891"/>
      <c r="O756" s="891"/>
      <c r="P756" s="891"/>
      <c r="Q756" s="891"/>
      <c r="R756" s="891"/>
      <c r="S756" s="891"/>
      <c r="T756" s="891"/>
      <c r="U756" s="891"/>
      <c r="V756" s="891"/>
      <c r="W756" s="891"/>
      <c r="X756" s="891"/>
      <c r="Y756" s="891"/>
      <c r="Z756" s="891"/>
      <c r="AA756" s="891"/>
      <c r="AB756" s="891"/>
      <c r="AC756" s="891"/>
      <c r="AD756" s="891"/>
      <c r="AE756" s="891"/>
      <c r="AF756" s="891"/>
      <c r="AG756" s="891"/>
      <c r="AH756" s="891"/>
    </row>
    <row r="757" spans="1:34" ht="15.75" customHeight="1">
      <c r="A757" s="891"/>
      <c r="B757" s="891"/>
      <c r="C757" s="891"/>
      <c r="D757" s="891"/>
      <c r="E757" s="891"/>
      <c r="F757" s="891"/>
      <c r="G757" s="891"/>
      <c r="H757" s="891"/>
      <c r="I757" s="891"/>
      <c r="J757" s="891"/>
      <c r="K757" s="891"/>
      <c r="L757" s="891"/>
      <c r="M757" s="891"/>
      <c r="N757" s="891"/>
      <c r="O757" s="891"/>
      <c r="P757" s="891"/>
      <c r="Q757" s="891"/>
      <c r="R757" s="891"/>
      <c r="S757" s="891"/>
      <c r="T757" s="891"/>
      <c r="U757" s="891"/>
      <c r="V757" s="891"/>
      <c r="W757" s="891"/>
      <c r="X757" s="891"/>
      <c r="Y757" s="891"/>
      <c r="Z757" s="891"/>
      <c r="AA757" s="891"/>
      <c r="AB757" s="891"/>
      <c r="AC757" s="891"/>
      <c r="AD757" s="891"/>
      <c r="AE757" s="891"/>
      <c r="AF757" s="891"/>
      <c r="AG757" s="891"/>
      <c r="AH757" s="891"/>
    </row>
    <row r="758" spans="1:34" ht="15.75" customHeight="1">
      <c r="A758" s="891"/>
      <c r="B758" s="891"/>
      <c r="C758" s="891"/>
      <c r="D758" s="891"/>
      <c r="E758" s="891"/>
      <c r="F758" s="891"/>
      <c r="G758" s="891"/>
      <c r="H758" s="891"/>
      <c r="I758" s="891"/>
      <c r="J758" s="891"/>
      <c r="K758" s="891"/>
      <c r="L758" s="891"/>
      <c r="M758" s="891"/>
      <c r="N758" s="891"/>
      <c r="O758" s="891"/>
      <c r="P758" s="891"/>
      <c r="Q758" s="891"/>
      <c r="R758" s="891"/>
      <c r="S758" s="891"/>
      <c r="T758" s="891"/>
      <c r="U758" s="891"/>
      <c r="V758" s="891"/>
      <c r="W758" s="891"/>
      <c r="X758" s="891"/>
      <c r="Y758" s="891"/>
      <c r="Z758" s="891"/>
      <c r="AA758" s="891"/>
      <c r="AB758" s="891"/>
      <c r="AC758" s="891"/>
      <c r="AD758" s="891"/>
      <c r="AE758" s="891"/>
      <c r="AF758" s="891"/>
      <c r="AG758" s="891"/>
      <c r="AH758" s="891"/>
    </row>
    <row r="759" spans="1:34" ht="15.75" customHeight="1">
      <c r="A759" s="891"/>
      <c r="B759" s="891"/>
      <c r="C759" s="891"/>
      <c r="D759" s="891"/>
      <c r="E759" s="891"/>
      <c r="F759" s="891"/>
      <c r="G759" s="891"/>
      <c r="H759" s="891"/>
      <c r="I759" s="891"/>
      <c r="J759" s="891"/>
      <c r="K759" s="891"/>
      <c r="L759" s="891"/>
      <c r="M759" s="891"/>
      <c r="N759" s="891"/>
      <c r="O759" s="891"/>
      <c r="P759" s="891"/>
      <c r="Q759" s="891"/>
      <c r="R759" s="891"/>
      <c r="S759" s="891"/>
      <c r="T759" s="891"/>
      <c r="U759" s="891"/>
      <c r="V759" s="891"/>
      <c r="W759" s="891"/>
      <c r="X759" s="891"/>
      <c r="Y759" s="891"/>
      <c r="Z759" s="891"/>
      <c r="AA759" s="891"/>
      <c r="AB759" s="891"/>
      <c r="AC759" s="891"/>
      <c r="AD759" s="891"/>
      <c r="AE759" s="891"/>
      <c r="AF759" s="891"/>
      <c r="AG759" s="891"/>
      <c r="AH759" s="891"/>
    </row>
    <row r="760" spans="1:34" ht="15.75" customHeight="1">
      <c r="A760" s="891"/>
      <c r="B760" s="891"/>
      <c r="C760" s="891"/>
      <c r="D760" s="891"/>
      <c r="E760" s="891"/>
      <c r="F760" s="891"/>
      <c r="G760" s="891"/>
      <c r="H760" s="891"/>
      <c r="I760" s="891"/>
      <c r="J760" s="891"/>
      <c r="K760" s="891"/>
      <c r="L760" s="891"/>
      <c r="M760" s="891"/>
      <c r="N760" s="891"/>
      <c r="O760" s="891"/>
      <c r="P760" s="891"/>
      <c r="Q760" s="891"/>
      <c r="R760" s="891"/>
      <c r="S760" s="891"/>
      <c r="T760" s="891"/>
      <c r="U760" s="891"/>
      <c r="V760" s="891"/>
      <c r="W760" s="891"/>
      <c r="X760" s="891"/>
      <c r="Y760" s="891"/>
      <c r="Z760" s="891"/>
      <c r="AA760" s="891"/>
      <c r="AB760" s="891"/>
      <c r="AC760" s="891"/>
      <c r="AD760" s="891"/>
      <c r="AE760" s="891"/>
      <c r="AF760" s="891"/>
      <c r="AG760" s="891"/>
      <c r="AH760" s="891"/>
    </row>
    <row r="761" spans="1:34" ht="15.75" customHeight="1">
      <c r="A761" s="891"/>
      <c r="B761" s="891"/>
      <c r="C761" s="891"/>
      <c r="D761" s="891"/>
      <c r="E761" s="891"/>
      <c r="F761" s="891"/>
      <c r="G761" s="891"/>
      <c r="H761" s="891"/>
      <c r="I761" s="891"/>
      <c r="J761" s="891"/>
      <c r="K761" s="891"/>
      <c r="L761" s="891"/>
      <c r="M761" s="891"/>
      <c r="N761" s="891"/>
      <c r="O761" s="891"/>
      <c r="P761" s="891"/>
      <c r="Q761" s="891"/>
      <c r="R761" s="891"/>
      <c r="S761" s="891"/>
      <c r="T761" s="891"/>
      <c r="U761" s="891"/>
      <c r="V761" s="891"/>
      <c r="W761" s="891"/>
      <c r="X761" s="891"/>
      <c r="Y761" s="891"/>
      <c r="Z761" s="891"/>
      <c r="AA761" s="891"/>
      <c r="AB761" s="891"/>
      <c r="AC761" s="891"/>
      <c r="AD761" s="891"/>
      <c r="AE761" s="891"/>
      <c r="AF761" s="891"/>
      <c r="AG761" s="891"/>
      <c r="AH761" s="891"/>
    </row>
    <row r="762" spans="1:34" ht="15.75" customHeight="1">
      <c r="A762" s="891"/>
      <c r="B762" s="891"/>
      <c r="C762" s="891"/>
      <c r="D762" s="891"/>
      <c r="E762" s="891"/>
      <c r="F762" s="891"/>
      <c r="G762" s="891"/>
      <c r="H762" s="891"/>
      <c r="I762" s="891"/>
      <c r="J762" s="891"/>
      <c r="K762" s="891"/>
      <c r="L762" s="891"/>
      <c r="M762" s="891"/>
      <c r="N762" s="891"/>
      <c r="O762" s="891"/>
      <c r="P762" s="891"/>
      <c r="Q762" s="891"/>
      <c r="R762" s="891"/>
      <c r="S762" s="891"/>
      <c r="T762" s="891"/>
      <c r="U762" s="891"/>
      <c r="V762" s="891"/>
      <c r="W762" s="891"/>
      <c r="X762" s="891"/>
      <c r="Y762" s="891"/>
      <c r="Z762" s="891"/>
      <c r="AA762" s="891"/>
      <c r="AB762" s="891"/>
      <c r="AC762" s="891"/>
      <c r="AD762" s="891"/>
      <c r="AE762" s="891"/>
      <c r="AF762" s="891"/>
      <c r="AG762" s="891"/>
      <c r="AH762" s="891"/>
    </row>
    <row r="763" spans="1:34" ht="15.75" customHeight="1">
      <c r="A763" s="891"/>
      <c r="B763" s="891"/>
      <c r="C763" s="891"/>
      <c r="D763" s="891"/>
      <c r="E763" s="891"/>
      <c r="F763" s="891"/>
      <c r="G763" s="891"/>
      <c r="H763" s="891"/>
      <c r="I763" s="891"/>
      <c r="J763" s="891"/>
      <c r="K763" s="891"/>
      <c r="L763" s="891"/>
      <c r="M763" s="891"/>
      <c r="N763" s="891"/>
      <c r="O763" s="891"/>
      <c r="P763" s="891"/>
      <c r="Q763" s="891"/>
      <c r="R763" s="891"/>
      <c r="S763" s="891"/>
      <c r="T763" s="891"/>
      <c r="U763" s="891"/>
      <c r="V763" s="891"/>
      <c r="W763" s="891"/>
      <c r="X763" s="891"/>
      <c r="Y763" s="891"/>
      <c r="Z763" s="891"/>
      <c r="AA763" s="891"/>
      <c r="AB763" s="891"/>
      <c r="AC763" s="891"/>
      <c r="AD763" s="891"/>
      <c r="AE763" s="891"/>
      <c r="AF763" s="891"/>
      <c r="AG763" s="891"/>
      <c r="AH763" s="891"/>
    </row>
    <row r="764" spans="1:34" ht="15.75" customHeight="1">
      <c r="A764" s="891"/>
      <c r="B764" s="891"/>
      <c r="C764" s="891"/>
      <c r="D764" s="891"/>
      <c r="E764" s="891"/>
      <c r="F764" s="891"/>
      <c r="G764" s="891"/>
      <c r="H764" s="891"/>
      <c r="I764" s="891"/>
      <c r="J764" s="891"/>
      <c r="K764" s="891"/>
      <c r="L764" s="891"/>
      <c r="M764" s="891"/>
      <c r="N764" s="891"/>
      <c r="O764" s="891"/>
      <c r="P764" s="891"/>
      <c r="Q764" s="891"/>
      <c r="R764" s="891"/>
      <c r="S764" s="891"/>
      <c r="T764" s="891"/>
      <c r="U764" s="891"/>
      <c r="V764" s="891"/>
      <c r="W764" s="891"/>
      <c r="X764" s="891"/>
      <c r="Y764" s="891"/>
      <c r="Z764" s="891"/>
      <c r="AA764" s="891"/>
      <c r="AB764" s="891"/>
      <c r="AC764" s="891"/>
      <c r="AD764" s="891"/>
      <c r="AE764" s="891"/>
      <c r="AF764" s="891"/>
      <c r="AG764" s="891"/>
      <c r="AH764" s="891"/>
    </row>
    <row r="765" spans="1:34" ht="15.75" customHeight="1">
      <c r="A765" s="891"/>
      <c r="B765" s="891"/>
      <c r="C765" s="891"/>
      <c r="D765" s="891"/>
      <c r="E765" s="891"/>
      <c r="F765" s="891"/>
      <c r="G765" s="891"/>
      <c r="H765" s="891"/>
      <c r="I765" s="891"/>
      <c r="J765" s="891"/>
      <c r="K765" s="891"/>
      <c r="L765" s="891"/>
      <c r="M765" s="891"/>
      <c r="N765" s="891"/>
      <c r="O765" s="891"/>
      <c r="P765" s="891"/>
      <c r="Q765" s="891"/>
      <c r="R765" s="891"/>
      <c r="S765" s="891"/>
      <c r="T765" s="891"/>
      <c r="U765" s="891"/>
      <c r="V765" s="891"/>
      <c r="W765" s="891"/>
      <c r="X765" s="891"/>
      <c r="Y765" s="891"/>
      <c r="Z765" s="891"/>
      <c r="AA765" s="891"/>
      <c r="AB765" s="891"/>
      <c r="AC765" s="891"/>
      <c r="AD765" s="891"/>
      <c r="AE765" s="891"/>
      <c r="AF765" s="891"/>
      <c r="AG765" s="891"/>
      <c r="AH765" s="891"/>
    </row>
    <row r="766" spans="1:34" ht="15.75" customHeight="1">
      <c r="A766" s="891"/>
      <c r="B766" s="891"/>
      <c r="C766" s="891"/>
      <c r="D766" s="891"/>
      <c r="E766" s="891"/>
      <c r="F766" s="891"/>
      <c r="G766" s="891"/>
      <c r="H766" s="891"/>
      <c r="I766" s="891"/>
      <c r="J766" s="891"/>
      <c r="K766" s="891"/>
      <c r="L766" s="891"/>
      <c r="M766" s="891"/>
      <c r="N766" s="891"/>
      <c r="O766" s="891"/>
      <c r="P766" s="891"/>
      <c r="Q766" s="891"/>
      <c r="R766" s="891"/>
      <c r="S766" s="891"/>
      <c r="T766" s="891"/>
      <c r="U766" s="891"/>
      <c r="V766" s="891"/>
      <c r="W766" s="891"/>
      <c r="X766" s="891"/>
      <c r="Y766" s="891"/>
      <c r="Z766" s="891"/>
      <c r="AA766" s="891"/>
      <c r="AB766" s="891"/>
      <c r="AC766" s="891"/>
      <c r="AD766" s="891"/>
      <c r="AE766" s="891"/>
      <c r="AF766" s="891"/>
      <c r="AG766" s="891"/>
      <c r="AH766" s="891"/>
    </row>
    <row r="767" spans="1:34" ht="15.75" customHeight="1">
      <c r="A767" s="891"/>
      <c r="B767" s="891"/>
      <c r="C767" s="891"/>
      <c r="D767" s="891"/>
      <c r="E767" s="891"/>
      <c r="F767" s="891"/>
      <c r="G767" s="891"/>
      <c r="H767" s="891"/>
      <c r="I767" s="891"/>
      <c r="J767" s="891"/>
      <c r="K767" s="891"/>
      <c r="L767" s="891"/>
      <c r="M767" s="891"/>
      <c r="N767" s="891"/>
      <c r="O767" s="891"/>
      <c r="P767" s="891"/>
      <c r="Q767" s="891"/>
      <c r="R767" s="891"/>
      <c r="S767" s="891"/>
      <c r="T767" s="891"/>
      <c r="U767" s="891"/>
      <c r="V767" s="891"/>
      <c r="W767" s="891"/>
      <c r="X767" s="891"/>
      <c r="Y767" s="891"/>
      <c r="Z767" s="891"/>
      <c r="AA767" s="891"/>
      <c r="AB767" s="891"/>
      <c r="AC767" s="891"/>
      <c r="AD767" s="891"/>
      <c r="AE767" s="891"/>
      <c r="AF767" s="891"/>
      <c r="AG767" s="891"/>
      <c r="AH767" s="891"/>
    </row>
    <row r="768" spans="1:34" ht="15.75" customHeight="1">
      <c r="A768" s="891"/>
      <c r="B768" s="891"/>
      <c r="C768" s="891"/>
      <c r="D768" s="891"/>
      <c r="E768" s="891"/>
      <c r="F768" s="891"/>
      <c r="G768" s="891"/>
      <c r="H768" s="891"/>
      <c r="I768" s="891"/>
      <c r="J768" s="891"/>
      <c r="K768" s="891"/>
      <c r="L768" s="891"/>
      <c r="M768" s="891"/>
      <c r="N768" s="891"/>
      <c r="O768" s="891"/>
      <c r="P768" s="891"/>
      <c r="Q768" s="891"/>
      <c r="R768" s="891"/>
      <c r="S768" s="891"/>
      <c r="T768" s="891"/>
      <c r="U768" s="891"/>
      <c r="V768" s="891"/>
      <c r="W768" s="891"/>
      <c r="X768" s="891"/>
      <c r="Y768" s="891"/>
      <c r="Z768" s="891"/>
      <c r="AA768" s="891"/>
      <c r="AB768" s="891"/>
      <c r="AC768" s="891"/>
      <c r="AD768" s="891"/>
      <c r="AE768" s="891"/>
      <c r="AF768" s="891"/>
      <c r="AG768" s="891"/>
      <c r="AH768" s="891"/>
    </row>
    <row r="769" spans="1:34" ht="15.75" customHeight="1">
      <c r="A769" s="891"/>
      <c r="B769" s="891"/>
      <c r="C769" s="891"/>
      <c r="D769" s="891"/>
      <c r="E769" s="891"/>
      <c r="F769" s="891"/>
      <c r="G769" s="891"/>
      <c r="H769" s="891"/>
      <c r="I769" s="891"/>
      <c r="J769" s="891"/>
      <c r="K769" s="891"/>
      <c r="L769" s="891"/>
      <c r="M769" s="891"/>
      <c r="N769" s="891"/>
      <c r="O769" s="891"/>
      <c r="P769" s="891"/>
      <c r="Q769" s="891"/>
      <c r="R769" s="891"/>
      <c r="S769" s="891"/>
      <c r="T769" s="891"/>
      <c r="U769" s="891"/>
      <c r="V769" s="891"/>
      <c r="W769" s="891"/>
      <c r="X769" s="891"/>
      <c r="Y769" s="891"/>
      <c r="Z769" s="891"/>
      <c r="AA769" s="891"/>
      <c r="AB769" s="891"/>
      <c r="AC769" s="891"/>
      <c r="AD769" s="891"/>
      <c r="AE769" s="891"/>
      <c r="AF769" s="891"/>
      <c r="AG769" s="891"/>
      <c r="AH769" s="891"/>
    </row>
    <row r="770" spans="1:34" ht="15.75" customHeight="1">
      <c r="A770" s="891"/>
      <c r="B770" s="891"/>
      <c r="C770" s="891"/>
      <c r="D770" s="891"/>
      <c r="E770" s="891"/>
      <c r="F770" s="891"/>
      <c r="G770" s="891"/>
      <c r="H770" s="891"/>
      <c r="I770" s="891"/>
      <c r="J770" s="891"/>
      <c r="K770" s="891"/>
      <c r="L770" s="891"/>
      <c r="M770" s="891"/>
      <c r="N770" s="891"/>
      <c r="O770" s="891"/>
      <c r="P770" s="891"/>
      <c r="Q770" s="891"/>
      <c r="R770" s="891"/>
      <c r="S770" s="891"/>
      <c r="T770" s="891"/>
      <c r="U770" s="891"/>
      <c r="V770" s="891"/>
      <c r="W770" s="891"/>
      <c r="X770" s="891"/>
      <c r="Y770" s="891"/>
      <c r="Z770" s="891"/>
      <c r="AA770" s="891"/>
      <c r="AB770" s="891"/>
      <c r="AC770" s="891"/>
      <c r="AD770" s="891"/>
      <c r="AE770" s="891"/>
      <c r="AF770" s="891"/>
      <c r="AG770" s="891"/>
      <c r="AH770" s="891"/>
    </row>
    <row r="771" spans="1:34" ht="15.75" customHeight="1">
      <c r="A771" s="891"/>
      <c r="B771" s="891"/>
      <c r="C771" s="891"/>
      <c r="D771" s="891"/>
      <c r="E771" s="891"/>
      <c r="F771" s="891"/>
      <c r="G771" s="891"/>
      <c r="H771" s="891"/>
      <c r="I771" s="891"/>
      <c r="J771" s="891"/>
      <c r="K771" s="891"/>
      <c r="L771" s="891"/>
      <c r="M771" s="891"/>
      <c r="N771" s="891"/>
      <c r="O771" s="891"/>
      <c r="P771" s="891"/>
      <c r="Q771" s="891"/>
      <c r="R771" s="891"/>
      <c r="S771" s="891"/>
      <c r="T771" s="891"/>
      <c r="U771" s="891"/>
      <c r="V771" s="891"/>
      <c r="W771" s="891"/>
      <c r="X771" s="891"/>
      <c r="Y771" s="891"/>
      <c r="Z771" s="891"/>
      <c r="AA771" s="891"/>
      <c r="AB771" s="891"/>
      <c r="AC771" s="891"/>
      <c r="AD771" s="891"/>
      <c r="AE771" s="891"/>
      <c r="AF771" s="891"/>
      <c r="AG771" s="891"/>
      <c r="AH771" s="891"/>
    </row>
    <row r="772" spans="1:34" ht="15.75" customHeight="1">
      <c r="A772" s="891"/>
      <c r="B772" s="891"/>
      <c r="C772" s="891"/>
      <c r="D772" s="891"/>
      <c r="E772" s="891"/>
      <c r="F772" s="891"/>
      <c r="G772" s="891"/>
      <c r="H772" s="891"/>
      <c r="I772" s="891"/>
      <c r="J772" s="891"/>
      <c r="K772" s="891"/>
      <c r="L772" s="891"/>
      <c r="M772" s="891"/>
      <c r="N772" s="891"/>
      <c r="O772" s="891"/>
      <c r="P772" s="891"/>
      <c r="Q772" s="891"/>
      <c r="R772" s="891"/>
      <c r="S772" s="891"/>
      <c r="T772" s="891"/>
      <c r="U772" s="891"/>
      <c r="V772" s="891"/>
      <c r="W772" s="891"/>
      <c r="X772" s="891"/>
      <c r="Y772" s="891"/>
      <c r="Z772" s="891"/>
      <c r="AA772" s="891"/>
      <c r="AB772" s="891"/>
      <c r="AC772" s="891"/>
      <c r="AD772" s="891"/>
      <c r="AE772" s="891"/>
      <c r="AF772" s="891"/>
      <c r="AG772" s="891"/>
      <c r="AH772" s="891"/>
    </row>
    <row r="773" spans="1:34" ht="15.75" customHeight="1">
      <c r="A773" s="891"/>
      <c r="B773" s="891"/>
      <c r="C773" s="891"/>
      <c r="D773" s="891"/>
      <c r="E773" s="891"/>
      <c r="F773" s="891"/>
      <c r="G773" s="891"/>
      <c r="H773" s="891"/>
      <c r="I773" s="891"/>
      <c r="J773" s="891"/>
      <c r="K773" s="891"/>
      <c r="L773" s="891"/>
      <c r="M773" s="891"/>
      <c r="N773" s="891"/>
      <c r="O773" s="891"/>
      <c r="P773" s="891"/>
      <c r="Q773" s="891"/>
      <c r="R773" s="891"/>
      <c r="S773" s="891"/>
      <c r="T773" s="891"/>
      <c r="U773" s="891"/>
      <c r="V773" s="891"/>
      <c r="W773" s="891"/>
      <c r="X773" s="891"/>
      <c r="Y773" s="891"/>
      <c r="Z773" s="891"/>
      <c r="AA773" s="891"/>
      <c r="AB773" s="891"/>
      <c r="AC773" s="891"/>
      <c r="AD773" s="891"/>
      <c r="AE773" s="891"/>
      <c r="AF773" s="891"/>
      <c r="AG773" s="891"/>
      <c r="AH773" s="891"/>
    </row>
    <row r="774" spans="1:34" ht="15.75" customHeight="1">
      <c r="A774" s="891"/>
      <c r="B774" s="891"/>
      <c r="C774" s="891"/>
      <c r="D774" s="891"/>
      <c r="E774" s="891"/>
      <c r="F774" s="891"/>
      <c r="G774" s="891"/>
      <c r="H774" s="891"/>
      <c r="I774" s="891"/>
      <c r="J774" s="891"/>
      <c r="K774" s="891"/>
      <c r="L774" s="891"/>
      <c r="M774" s="891"/>
      <c r="N774" s="891"/>
      <c r="O774" s="891"/>
      <c r="P774" s="891"/>
      <c r="Q774" s="891"/>
      <c r="R774" s="891"/>
      <c r="S774" s="891"/>
      <c r="T774" s="891"/>
      <c r="U774" s="891"/>
      <c r="V774" s="891"/>
      <c r="W774" s="891"/>
      <c r="X774" s="891"/>
      <c r="Y774" s="891"/>
      <c r="Z774" s="891"/>
      <c r="AA774" s="891"/>
      <c r="AB774" s="891"/>
      <c r="AC774" s="891"/>
      <c r="AD774" s="891"/>
      <c r="AE774" s="891"/>
      <c r="AF774" s="891"/>
      <c r="AG774" s="891"/>
      <c r="AH774" s="891"/>
    </row>
    <row r="775" spans="1:34" ht="15.75" customHeight="1">
      <c r="A775" s="891"/>
      <c r="B775" s="891"/>
      <c r="C775" s="891"/>
      <c r="D775" s="891"/>
      <c r="E775" s="891"/>
      <c r="F775" s="891"/>
      <c r="G775" s="891"/>
      <c r="H775" s="891"/>
      <c r="I775" s="891"/>
      <c r="J775" s="891"/>
      <c r="K775" s="891"/>
      <c r="L775" s="891"/>
      <c r="M775" s="891"/>
      <c r="N775" s="891"/>
      <c r="O775" s="891"/>
      <c r="P775" s="891"/>
      <c r="Q775" s="891"/>
      <c r="R775" s="891"/>
      <c r="S775" s="891"/>
      <c r="T775" s="891"/>
      <c r="U775" s="891"/>
      <c r="V775" s="891"/>
      <c r="W775" s="891"/>
      <c r="X775" s="891"/>
      <c r="Y775" s="891"/>
      <c r="Z775" s="891"/>
      <c r="AA775" s="891"/>
      <c r="AB775" s="891"/>
      <c r="AC775" s="891"/>
      <c r="AD775" s="891"/>
      <c r="AE775" s="891"/>
      <c r="AF775" s="891"/>
      <c r="AG775" s="891"/>
      <c r="AH775" s="891"/>
    </row>
    <row r="776" spans="1:34" ht="15.75" customHeight="1">
      <c r="A776" s="891"/>
      <c r="B776" s="891"/>
      <c r="C776" s="891"/>
      <c r="D776" s="891"/>
      <c r="E776" s="891"/>
      <c r="F776" s="891"/>
      <c r="G776" s="891"/>
      <c r="H776" s="891"/>
      <c r="I776" s="891"/>
      <c r="J776" s="891"/>
      <c r="K776" s="891"/>
      <c r="L776" s="891"/>
      <c r="M776" s="891"/>
      <c r="N776" s="891"/>
      <c r="O776" s="891"/>
      <c r="P776" s="891"/>
      <c r="Q776" s="891"/>
      <c r="R776" s="891"/>
      <c r="S776" s="891"/>
      <c r="T776" s="891"/>
      <c r="U776" s="891"/>
      <c r="V776" s="891"/>
      <c r="W776" s="891"/>
      <c r="X776" s="891"/>
      <c r="Y776" s="891"/>
      <c r="Z776" s="891"/>
      <c r="AA776" s="891"/>
      <c r="AB776" s="891"/>
      <c r="AC776" s="891"/>
      <c r="AD776" s="891"/>
      <c r="AE776" s="891"/>
      <c r="AF776" s="891"/>
      <c r="AG776" s="891"/>
      <c r="AH776" s="891"/>
    </row>
    <row r="777" spans="1:34" ht="15.75" customHeight="1">
      <c r="A777" s="891"/>
      <c r="B777" s="891"/>
      <c r="C777" s="891"/>
      <c r="D777" s="891"/>
      <c r="E777" s="891"/>
      <c r="F777" s="891"/>
      <c r="G777" s="891"/>
      <c r="H777" s="891"/>
      <c r="I777" s="891"/>
      <c r="J777" s="891"/>
      <c r="K777" s="891"/>
      <c r="L777" s="891"/>
      <c r="M777" s="891"/>
      <c r="N777" s="891"/>
      <c r="O777" s="891"/>
      <c r="P777" s="891"/>
      <c r="Q777" s="891"/>
      <c r="R777" s="891"/>
      <c r="S777" s="891"/>
      <c r="T777" s="891"/>
      <c r="U777" s="891"/>
      <c r="V777" s="891"/>
      <c r="W777" s="891"/>
      <c r="X777" s="891"/>
      <c r="Y777" s="891"/>
      <c r="Z777" s="891"/>
      <c r="AA777" s="891"/>
      <c r="AB777" s="891"/>
      <c r="AC777" s="891"/>
      <c r="AD777" s="891"/>
      <c r="AE777" s="891"/>
      <c r="AF777" s="891"/>
      <c r="AG777" s="891"/>
      <c r="AH777" s="891"/>
    </row>
    <row r="778" spans="1:34" ht="15.75" customHeight="1">
      <c r="A778" s="891"/>
      <c r="B778" s="891"/>
      <c r="C778" s="891"/>
      <c r="D778" s="891"/>
      <c r="E778" s="891"/>
      <c r="F778" s="891"/>
      <c r="G778" s="891"/>
      <c r="H778" s="891"/>
      <c r="I778" s="891"/>
      <c r="J778" s="891"/>
      <c r="K778" s="891"/>
      <c r="L778" s="891"/>
      <c r="M778" s="891"/>
      <c r="N778" s="891"/>
      <c r="O778" s="891"/>
      <c r="P778" s="891"/>
      <c r="Q778" s="891"/>
      <c r="R778" s="891"/>
      <c r="S778" s="891"/>
      <c r="T778" s="891"/>
      <c r="U778" s="891"/>
      <c r="V778" s="891"/>
      <c r="W778" s="891"/>
      <c r="X778" s="891"/>
      <c r="Y778" s="891"/>
      <c r="Z778" s="891"/>
      <c r="AA778" s="891"/>
      <c r="AB778" s="891"/>
      <c r="AC778" s="891"/>
      <c r="AD778" s="891"/>
      <c r="AE778" s="891"/>
      <c r="AF778" s="891"/>
      <c r="AG778" s="891"/>
      <c r="AH778" s="891"/>
    </row>
    <row r="779" spans="1:34" ht="15.75" customHeight="1">
      <c r="A779" s="891"/>
      <c r="B779" s="891"/>
      <c r="C779" s="891"/>
      <c r="D779" s="891"/>
      <c r="E779" s="891"/>
      <c r="F779" s="891"/>
      <c r="G779" s="891"/>
      <c r="H779" s="891"/>
      <c r="I779" s="891"/>
      <c r="J779" s="891"/>
      <c r="K779" s="891"/>
      <c r="L779" s="891"/>
      <c r="M779" s="891"/>
      <c r="N779" s="891"/>
      <c r="O779" s="891"/>
      <c r="P779" s="891"/>
      <c r="Q779" s="891"/>
      <c r="R779" s="891"/>
      <c r="S779" s="891"/>
      <c r="T779" s="891"/>
      <c r="U779" s="891"/>
      <c r="V779" s="891"/>
      <c r="W779" s="891"/>
      <c r="X779" s="891"/>
      <c r="Y779" s="891"/>
      <c r="Z779" s="891"/>
      <c r="AA779" s="891"/>
      <c r="AB779" s="891"/>
      <c r="AC779" s="891"/>
      <c r="AD779" s="891"/>
      <c r="AE779" s="891"/>
      <c r="AF779" s="891"/>
      <c r="AG779" s="891"/>
      <c r="AH779" s="891"/>
    </row>
    <row r="780" spans="1:34" ht="15.75" customHeight="1">
      <c r="A780" s="891"/>
      <c r="B780" s="891"/>
      <c r="C780" s="891"/>
      <c r="D780" s="891"/>
      <c r="E780" s="891"/>
      <c r="F780" s="891"/>
      <c r="G780" s="891"/>
      <c r="H780" s="891"/>
      <c r="I780" s="891"/>
      <c r="J780" s="891"/>
      <c r="K780" s="891"/>
      <c r="L780" s="891"/>
      <c r="M780" s="891"/>
      <c r="N780" s="891"/>
      <c r="O780" s="891"/>
      <c r="P780" s="891"/>
      <c r="Q780" s="891"/>
      <c r="R780" s="891"/>
      <c r="S780" s="891"/>
      <c r="T780" s="891"/>
      <c r="U780" s="891"/>
      <c r="V780" s="891"/>
      <c r="W780" s="891"/>
      <c r="X780" s="891"/>
      <c r="Y780" s="891"/>
      <c r="Z780" s="891"/>
      <c r="AA780" s="891"/>
      <c r="AB780" s="891"/>
      <c r="AC780" s="891"/>
      <c r="AD780" s="891"/>
      <c r="AE780" s="891"/>
      <c r="AF780" s="891"/>
      <c r="AG780" s="891"/>
      <c r="AH780" s="891"/>
    </row>
    <row r="781" spans="1:34" ht="15.75" customHeight="1">
      <c r="A781" s="891"/>
      <c r="B781" s="891"/>
      <c r="C781" s="891"/>
      <c r="D781" s="891"/>
      <c r="E781" s="891"/>
      <c r="F781" s="891"/>
      <c r="G781" s="891"/>
      <c r="H781" s="891"/>
      <c r="I781" s="891"/>
      <c r="J781" s="891"/>
      <c r="K781" s="891"/>
      <c r="L781" s="891"/>
      <c r="M781" s="891"/>
      <c r="N781" s="891"/>
      <c r="O781" s="891"/>
      <c r="P781" s="891"/>
      <c r="Q781" s="891"/>
      <c r="R781" s="891"/>
      <c r="S781" s="891"/>
      <c r="T781" s="891"/>
      <c r="U781" s="891"/>
      <c r="V781" s="891"/>
      <c r="W781" s="891"/>
      <c r="X781" s="891"/>
      <c r="Y781" s="891"/>
      <c r="Z781" s="891"/>
      <c r="AA781" s="891"/>
      <c r="AB781" s="891"/>
      <c r="AC781" s="891"/>
      <c r="AD781" s="891"/>
      <c r="AE781" s="891"/>
      <c r="AF781" s="891"/>
      <c r="AG781" s="891"/>
      <c r="AH781" s="891"/>
    </row>
    <row r="782" spans="1:34" ht="15.75" customHeight="1">
      <c r="A782" s="891"/>
      <c r="B782" s="891"/>
      <c r="C782" s="891"/>
      <c r="D782" s="891"/>
      <c r="E782" s="891"/>
      <c r="F782" s="891"/>
      <c r="G782" s="891"/>
      <c r="H782" s="891"/>
      <c r="I782" s="891"/>
      <c r="J782" s="891"/>
      <c r="K782" s="891"/>
      <c r="L782" s="891"/>
      <c r="M782" s="891"/>
      <c r="N782" s="891"/>
      <c r="O782" s="891"/>
      <c r="P782" s="891"/>
      <c r="Q782" s="891"/>
      <c r="R782" s="891"/>
      <c r="S782" s="891"/>
      <c r="T782" s="891"/>
      <c r="U782" s="891"/>
      <c r="V782" s="891"/>
      <c r="W782" s="891"/>
      <c r="X782" s="891"/>
      <c r="Y782" s="891"/>
      <c r="Z782" s="891"/>
      <c r="AA782" s="891"/>
      <c r="AB782" s="891"/>
      <c r="AC782" s="891"/>
      <c r="AD782" s="891"/>
      <c r="AE782" s="891"/>
      <c r="AF782" s="891"/>
      <c r="AG782" s="891"/>
      <c r="AH782" s="891"/>
    </row>
    <row r="783" spans="1:34" ht="15.75" customHeight="1">
      <c r="A783" s="891"/>
      <c r="B783" s="891"/>
      <c r="C783" s="891"/>
      <c r="D783" s="891"/>
      <c r="E783" s="891"/>
      <c r="F783" s="891"/>
      <c r="G783" s="891"/>
      <c r="H783" s="891"/>
      <c r="I783" s="891"/>
      <c r="J783" s="891"/>
      <c r="K783" s="891"/>
      <c r="L783" s="891"/>
      <c r="M783" s="891"/>
      <c r="N783" s="891"/>
      <c r="O783" s="891"/>
      <c r="P783" s="891"/>
      <c r="Q783" s="891"/>
      <c r="R783" s="891"/>
      <c r="S783" s="891"/>
      <c r="T783" s="891"/>
      <c r="U783" s="891"/>
      <c r="V783" s="891"/>
      <c r="W783" s="891"/>
      <c r="X783" s="891"/>
      <c r="Y783" s="891"/>
      <c r="Z783" s="891"/>
      <c r="AA783" s="891"/>
      <c r="AB783" s="891"/>
      <c r="AC783" s="891"/>
      <c r="AD783" s="891"/>
      <c r="AE783" s="891"/>
      <c r="AF783" s="891"/>
      <c r="AG783" s="891"/>
      <c r="AH783" s="891"/>
    </row>
    <row r="784" spans="1:34" ht="15.75" customHeight="1">
      <c r="A784" s="891"/>
      <c r="B784" s="891"/>
      <c r="C784" s="891"/>
      <c r="D784" s="891"/>
      <c r="E784" s="891"/>
      <c r="F784" s="891"/>
      <c r="G784" s="891"/>
      <c r="H784" s="891"/>
      <c r="I784" s="891"/>
      <c r="J784" s="891"/>
      <c r="K784" s="891"/>
      <c r="L784" s="891"/>
      <c r="M784" s="891"/>
      <c r="N784" s="891"/>
      <c r="O784" s="891"/>
      <c r="P784" s="891"/>
      <c r="Q784" s="891"/>
      <c r="R784" s="891"/>
      <c r="S784" s="891"/>
      <c r="T784" s="891"/>
      <c r="U784" s="891"/>
      <c r="V784" s="891"/>
      <c r="W784" s="891"/>
      <c r="X784" s="891"/>
      <c r="Y784" s="891"/>
      <c r="Z784" s="891"/>
      <c r="AA784" s="891"/>
      <c r="AB784" s="891"/>
      <c r="AC784" s="891"/>
      <c r="AD784" s="891"/>
      <c r="AE784" s="891"/>
      <c r="AF784" s="891"/>
      <c r="AG784" s="891"/>
      <c r="AH784" s="891"/>
    </row>
    <row r="785" spans="1:34" ht="15.75" customHeight="1">
      <c r="A785" s="891"/>
      <c r="B785" s="891"/>
      <c r="C785" s="891"/>
      <c r="D785" s="891"/>
      <c r="E785" s="891"/>
      <c r="F785" s="891"/>
      <c r="G785" s="891"/>
      <c r="H785" s="891"/>
      <c r="I785" s="891"/>
      <c r="J785" s="891"/>
      <c r="K785" s="891"/>
      <c r="L785" s="891"/>
      <c r="M785" s="891"/>
      <c r="N785" s="891"/>
      <c r="O785" s="891"/>
      <c r="P785" s="891"/>
      <c r="Q785" s="891"/>
      <c r="R785" s="891"/>
      <c r="S785" s="891"/>
      <c r="T785" s="891"/>
      <c r="U785" s="891"/>
      <c r="V785" s="891"/>
      <c r="W785" s="891"/>
      <c r="X785" s="891"/>
      <c r="Y785" s="891"/>
      <c r="Z785" s="891"/>
      <c r="AA785" s="891"/>
      <c r="AB785" s="891"/>
      <c r="AC785" s="891"/>
      <c r="AD785" s="891"/>
      <c r="AE785" s="891"/>
      <c r="AF785" s="891"/>
      <c r="AG785" s="891"/>
      <c r="AH785" s="891"/>
    </row>
    <row r="786" spans="1:34" ht="15.75" customHeight="1">
      <c r="A786" s="891"/>
      <c r="B786" s="891"/>
      <c r="C786" s="891"/>
      <c r="D786" s="891"/>
      <c r="E786" s="891"/>
      <c r="F786" s="891"/>
      <c r="G786" s="891"/>
      <c r="H786" s="891"/>
      <c r="I786" s="891"/>
      <c r="J786" s="891"/>
      <c r="K786" s="891"/>
      <c r="L786" s="891"/>
      <c r="M786" s="891"/>
      <c r="N786" s="891"/>
      <c r="O786" s="891"/>
      <c r="P786" s="891"/>
      <c r="Q786" s="891"/>
      <c r="R786" s="891"/>
      <c r="S786" s="891"/>
      <c r="T786" s="891"/>
      <c r="U786" s="891"/>
      <c r="V786" s="891"/>
      <c r="W786" s="891"/>
      <c r="X786" s="891"/>
      <c r="Y786" s="891"/>
      <c r="Z786" s="891"/>
      <c r="AA786" s="891"/>
      <c r="AB786" s="891"/>
      <c r="AC786" s="891"/>
      <c r="AD786" s="891"/>
      <c r="AE786" s="891"/>
      <c r="AF786" s="891"/>
      <c r="AG786" s="891"/>
      <c r="AH786" s="891"/>
    </row>
    <row r="787" spans="1:34" ht="15.75" customHeight="1">
      <c r="A787" s="891"/>
      <c r="B787" s="891"/>
      <c r="C787" s="891"/>
      <c r="D787" s="891"/>
      <c r="E787" s="891"/>
      <c r="F787" s="891"/>
      <c r="G787" s="891"/>
      <c r="H787" s="891"/>
      <c r="I787" s="891"/>
      <c r="J787" s="891"/>
      <c r="K787" s="891"/>
      <c r="L787" s="891"/>
      <c r="M787" s="891"/>
      <c r="N787" s="891"/>
      <c r="O787" s="891"/>
      <c r="P787" s="891"/>
      <c r="Q787" s="891"/>
      <c r="R787" s="891"/>
      <c r="S787" s="891"/>
      <c r="T787" s="891"/>
      <c r="U787" s="891"/>
      <c r="V787" s="891"/>
      <c r="W787" s="891"/>
      <c r="X787" s="891"/>
      <c r="Y787" s="891"/>
      <c r="Z787" s="891"/>
      <c r="AA787" s="891"/>
      <c r="AB787" s="891"/>
      <c r="AC787" s="891"/>
      <c r="AD787" s="891"/>
      <c r="AE787" s="891"/>
      <c r="AF787" s="891"/>
      <c r="AG787" s="891"/>
      <c r="AH787" s="891"/>
    </row>
    <row r="788" spans="1:34" ht="15.75" customHeight="1">
      <c r="A788" s="891"/>
      <c r="B788" s="891"/>
      <c r="C788" s="891"/>
      <c r="D788" s="891"/>
      <c r="E788" s="891"/>
      <c r="F788" s="891"/>
      <c r="G788" s="891"/>
      <c r="H788" s="891"/>
      <c r="I788" s="891"/>
      <c r="J788" s="891"/>
      <c r="K788" s="891"/>
      <c r="L788" s="891"/>
      <c r="M788" s="891"/>
      <c r="N788" s="891"/>
      <c r="O788" s="891"/>
      <c r="P788" s="891"/>
      <c r="Q788" s="891"/>
      <c r="R788" s="891"/>
      <c r="S788" s="891"/>
      <c r="T788" s="891"/>
      <c r="U788" s="891"/>
      <c r="V788" s="891"/>
      <c r="W788" s="891"/>
      <c r="X788" s="891"/>
      <c r="Y788" s="891"/>
      <c r="Z788" s="891"/>
      <c r="AA788" s="891"/>
      <c r="AB788" s="891"/>
      <c r="AC788" s="891"/>
      <c r="AD788" s="891"/>
      <c r="AE788" s="891"/>
      <c r="AF788" s="891"/>
      <c r="AG788" s="891"/>
      <c r="AH788" s="891"/>
    </row>
    <row r="789" spans="1:34" ht="15.75" customHeight="1">
      <c r="A789" s="891"/>
      <c r="B789" s="891"/>
      <c r="C789" s="891"/>
      <c r="D789" s="891"/>
      <c r="E789" s="891"/>
      <c r="F789" s="891"/>
      <c r="G789" s="891"/>
      <c r="H789" s="891"/>
      <c r="I789" s="891"/>
      <c r="J789" s="891"/>
      <c r="K789" s="891"/>
      <c r="L789" s="891"/>
      <c r="M789" s="891"/>
      <c r="N789" s="891"/>
      <c r="O789" s="891"/>
      <c r="P789" s="891"/>
      <c r="Q789" s="891"/>
      <c r="R789" s="891"/>
      <c r="S789" s="891"/>
      <c r="T789" s="891"/>
      <c r="U789" s="891"/>
      <c r="V789" s="891"/>
      <c r="W789" s="891"/>
      <c r="X789" s="891"/>
      <c r="Y789" s="891"/>
      <c r="Z789" s="891"/>
      <c r="AA789" s="891"/>
      <c r="AB789" s="891"/>
      <c r="AC789" s="891"/>
      <c r="AD789" s="891"/>
      <c r="AE789" s="891"/>
      <c r="AF789" s="891"/>
      <c r="AG789" s="891"/>
      <c r="AH789" s="891"/>
    </row>
    <row r="790" spans="1:34" ht="15.75" customHeight="1">
      <c r="A790" s="891"/>
      <c r="B790" s="891"/>
      <c r="C790" s="891"/>
      <c r="D790" s="891"/>
      <c r="E790" s="891"/>
      <c r="F790" s="891"/>
      <c r="G790" s="891"/>
      <c r="H790" s="891"/>
      <c r="I790" s="891"/>
      <c r="J790" s="891"/>
      <c r="K790" s="891"/>
      <c r="L790" s="891"/>
      <c r="M790" s="891"/>
      <c r="N790" s="891"/>
      <c r="O790" s="891"/>
      <c r="P790" s="891"/>
      <c r="Q790" s="891"/>
      <c r="R790" s="891"/>
      <c r="S790" s="891"/>
      <c r="T790" s="891"/>
      <c r="U790" s="891"/>
      <c r="V790" s="891"/>
      <c r="W790" s="891"/>
      <c r="X790" s="891"/>
      <c r="Y790" s="891"/>
      <c r="Z790" s="891"/>
      <c r="AA790" s="891"/>
      <c r="AB790" s="891"/>
      <c r="AC790" s="891"/>
      <c r="AD790" s="891"/>
      <c r="AE790" s="891"/>
      <c r="AF790" s="891"/>
      <c r="AG790" s="891"/>
      <c r="AH790" s="891"/>
    </row>
    <row r="791" spans="1:34" ht="15.75" customHeight="1">
      <c r="A791" s="891"/>
      <c r="B791" s="891"/>
      <c r="C791" s="891"/>
      <c r="D791" s="891"/>
      <c r="E791" s="891"/>
      <c r="F791" s="891"/>
      <c r="G791" s="891"/>
      <c r="H791" s="891"/>
      <c r="I791" s="891"/>
      <c r="J791" s="891"/>
      <c r="K791" s="891"/>
      <c r="L791" s="891"/>
      <c r="M791" s="891"/>
      <c r="N791" s="891"/>
      <c r="O791" s="891"/>
      <c r="P791" s="891"/>
      <c r="Q791" s="891"/>
      <c r="R791" s="891"/>
      <c r="S791" s="891"/>
      <c r="T791" s="891"/>
      <c r="U791" s="891"/>
      <c r="V791" s="891"/>
      <c r="W791" s="891"/>
      <c r="X791" s="891"/>
      <c r="Y791" s="891"/>
      <c r="Z791" s="891"/>
      <c r="AA791" s="891"/>
      <c r="AB791" s="891"/>
      <c r="AC791" s="891"/>
      <c r="AD791" s="891"/>
      <c r="AE791" s="891"/>
      <c r="AF791" s="891"/>
      <c r="AG791" s="891"/>
      <c r="AH791" s="891"/>
    </row>
    <row r="792" spans="1:34" ht="15.75" customHeight="1">
      <c r="A792" s="891"/>
      <c r="B792" s="891"/>
      <c r="C792" s="891"/>
      <c r="D792" s="891"/>
      <c r="E792" s="891"/>
      <c r="F792" s="891"/>
      <c r="G792" s="891"/>
      <c r="H792" s="891"/>
      <c r="I792" s="891"/>
      <c r="J792" s="891"/>
      <c r="K792" s="891"/>
      <c r="L792" s="891"/>
      <c r="M792" s="891"/>
      <c r="N792" s="891"/>
      <c r="O792" s="891"/>
      <c r="P792" s="891"/>
      <c r="Q792" s="891"/>
      <c r="R792" s="891"/>
      <c r="S792" s="891"/>
      <c r="T792" s="891"/>
      <c r="U792" s="891"/>
      <c r="V792" s="891"/>
      <c r="W792" s="891"/>
      <c r="X792" s="891"/>
      <c r="Y792" s="891"/>
      <c r="Z792" s="891"/>
      <c r="AA792" s="891"/>
      <c r="AB792" s="891"/>
      <c r="AC792" s="891"/>
      <c r="AD792" s="891"/>
      <c r="AE792" s="891"/>
      <c r="AF792" s="891"/>
      <c r="AG792" s="891"/>
      <c r="AH792" s="891"/>
    </row>
    <row r="793" spans="1:34" ht="15.75" customHeight="1">
      <c r="A793" s="891"/>
      <c r="B793" s="891"/>
      <c r="C793" s="891"/>
      <c r="D793" s="891"/>
      <c r="E793" s="891"/>
      <c r="F793" s="891"/>
      <c r="G793" s="891"/>
      <c r="H793" s="891"/>
      <c r="I793" s="891"/>
      <c r="J793" s="891"/>
      <c r="K793" s="891"/>
      <c r="L793" s="891"/>
      <c r="M793" s="891"/>
      <c r="N793" s="891"/>
      <c r="O793" s="891"/>
      <c r="P793" s="891"/>
      <c r="Q793" s="891"/>
      <c r="R793" s="891"/>
      <c r="S793" s="891"/>
      <c r="T793" s="891"/>
      <c r="U793" s="891"/>
      <c r="V793" s="891"/>
      <c r="W793" s="891"/>
      <c r="X793" s="891"/>
      <c r="Y793" s="891"/>
      <c r="Z793" s="891"/>
      <c r="AA793" s="891"/>
      <c r="AB793" s="891"/>
      <c r="AC793" s="891"/>
      <c r="AD793" s="891"/>
      <c r="AE793" s="891"/>
      <c r="AF793" s="891"/>
      <c r="AG793" s="891"/>
      <c r="AH793" s="891"/>
    </row>
    <row r="794" spans="1:34" ht="15.75" customHeight="1">
      <c r="A794" s="891"/>
      <c r="B794" s="891"/>
      <c r="C794" s="891"/>
      <c r="D794" s="891"/>
      <c r="E794" s="891"/>
      <c r="F794" s="891"/>
      <c r="G794" s="891"/>
      <c r="H794" s="891"/>
      <c r="I794" s="891"/>
      <c r="J794" s="891"/>
      <c r="K794" s="891"/>
      <c r="L794" s="891"/>
      <c r="M794" s="891"/>
      <c r="N794" s="891"/>
      <c r="O794" s="891"/>
      <c r="P794" s="891"/>
      <c r="Q794" s="891"/>
      <c r="R794" s="891"/>
      <c r="S794" s="891"/>
      <c r="T794" s="891"/>
      <c r="U794" s="891"/>
      <c r="V794" s="891"/>
      <c r="W794" s="891"/>
      <c r="X794" s="891"/>
      <c r="Y794" s="891"/>
      <c r="Z794" s="891"/>
      <c r="AA794" s="891"/>
      <c r="AB794" s="891"/>
      <c r="AC794" s="891"/>
      <c r="AD794" s="891"/>
      <c r="AE794" s="891"/>
      <c r="AF794" s="891"/>
      <c r="AG794" s="891"/>
      <c r="AH794" s="891"/>
    </row>
    <row r="795" spans="1:34" ht="15.75" customHeight="1">
      <c r="A795" s="891"/>
      <c r="B795" s="891"/>
      <c r="C795" s="891"/>
      <c r="D795" s="891"/>
      <c r="E795" s="891"/>
      <c r="F795" s="891"/>
      <c r="G795" s="891"/>
      <c r="H795" s="891"/>
      <c r="I795" s="891"/>
      <c r="J795" s="891"/>
      <c r="K795" s="891"/>
      <c r="L795" s="891"/>
      <c r="M795" s="891"/>
      <c r="N795" s="891"/>
      <c r="O795" s="891"/>
      <c r="P795" s="891"/>
      <c r="Q795" s="891"/>
      <c r="R795" s="891"/>
      <c r="S795" s="891"/>
      <c r="T795" s="891"/>
      <c r="U795" s="891"/>
      <c r="V795" s="891"/>
      <c r="W795" s="891"/>
      <c r="X795" s="891"/>
      <c r="Y795" s="891"/>
      <c r="Z795" s="891"/>
      <c r="AA795" s="891"/>
      <c r="AB795" s="891"/>
      <c r="AC795" s="891"/>
      <c r="AD795" s="891"/>
      <c r="AE795" s="891"/>
      <c r="AF795" s="891"/>
      <c r="AG795" s="891"/>
      <c r="AH795" s="891"/>
    </row>
    <row r="796" spans="1:34" ht="15.75" customHeight="1">
      <c r="A796" s="891"/>
      <c r="B796" s="891"/>
      <c r="C796" s="891"/>
      <c r="D796" s="891"/>
      <c r="E796" s="891"/>
      <c r="F796" s="891"/>
      <c r="G796" s="891"/>
      <c r="H796" s="891"/>
      <c r="I796" s="891"/>
      <c r="J796" s="891"/>
      <c r="K796" s="891"/>
      <c r="L796" s="891"/>
      <c r="M796" s="891"/>
      <c r="N796" s="891"/>
      <c r="O796" s="891"/>
      <c r="P796" s="891"/>
      <c r="Q796" s="891"/>
      <c r="R796" s="891"/>
      <c r="S796" s="891"/>
      <c r="T796" s="891"/>
      <c r="U796" s="891"/>
      <c r="V796" s="891"/>
      <c r="W796" s="891"/>
      <c r="X796" s="891"/>
      <c r="Y796" s="891"/>
      <c r="Z796" s="891"/>
      <c r="AA796" s="891"/>
      <c r="AB796" s="891"/>
      <c r="AC796" s="891"/>
      <c r="AD796" s="891"/>
      <c r="AE796" s="891"/>
      <c r="AF796" s="891"/>
      <c r="AG796" s="891"/>
      <c r="AH796" s="891"/>
    </row>
    <row r="797" spans="1:34" ht="15.75" customHeight="1">
      <c r="A797" s="891"/>
      <c r="B797" s="891"/>
      <c r="C797" s="891"/>
      <c r="D797" s="891"/>
      <c r="E797" s="891"/>
      <c r="F797" s="891"/>
      <c r="G797" s="891"/>
      <c r="H797" s="891"/>
      <c r="I797" s="891"/>
      <c r="J797" s="891"/>
      <c r="K797" s="891"/>
      <c r="L797" s="891"/>
      <c r="M797" s="891"/>
      <c r="N797" s="891"/>
      <c r="O797" s="891"/>
      <c r="P797" s="891"/>
      <c r="Q797" s="891"/>
      <c r="R797" s="891"/>
      <c r="S797" s="891"/>
      <c r="T797" s="891"/>
      <c r="U797" s="891"/>
      <c r="V797" s="891"/>
      <c r="W797" s="891"/>
      <c r="X797" s="891"/>
      <c r="Y797" s="891"/>
      <c r="Z797" s="891"/>
      <c r="AA797" s="891"/>
      <c r="AB797" s="891"/>
      <c r="AC797" s="891"/>
      <c r="AD797" s="891"/>
      <c r="AE797" s="891"/>
      <c r="AF797" s="891"/>
      <c r="AG797" s="891"/>
      <c r="AH797" s="891"/>
    </row>
    <row r="798" spans="1:34" ht="15.75" customHeight="1">
      <c r="A798" s="891"/>
      <c r="B798" s="891"/>
      <c r="C798" s="891"/>
      <c r="D798" s="891"/>
      <c r="E798" s="891"/>
      <c r="F798" s="891"/>
      <c r="G798" s="891"/>
      <c r="H798" s="891"/>
      <c r="I798" s="891"/>
      <c r="J798" s="891"/>
      <c r="K798" s="891"/>
      <c r="L798" s="891"/>
      <c r="M798" s="891"/>
      <c r="N798" s="891"/>
      <c r="O798" s="891"/>
      <c r="P798" s="891"/>
      <c r="Q798" s="891"/>
      <c r="R798" s="891"/>
      <c r="S798" s="891"/>
      <c r="T798" s="891"/>
      <c r="U798" s="891"/>
      <c r="V798" s="891"/>
      <c r="W798" s="891"/>
      <c r="X798" s="891"/>
      <c r="Y798" s="891"/>
      <c r="Z798" s="891"/>
      <c r="AA798" s="891"/>
      <c r="AB798" s="891"/>
      <c r="AC798" s="891"/>
      <c r="AD798" s="891"/>
      <c r="AE798" s="891"/>
      <c r="AF798" s="891"/>
      <c r="AG798" s="891"/>
      <c r="AH798" s="891"/>
    </row>
    <row r="799" spans="1:34" ht="15.75" customHeight="1">
      <c r="A799" s="891"/>
      <c r="B799" s="891"/>
      <c r="C799" s="891"/>
      <c r="D799" s="891"/>
      <c r="E799" s="891"/>
      <c r="F799" s="891"/>
      <c r="G799" s="891"/>
      <c r="H799" s="891"/>
      <c r="I799" s="891"/>
      <c r="J799" s="891"/>
      <c r="K799" s="891"/>
      <c r="L799" s="891"/>
      <c r="M799" s="891"/>
      <c r="N799" s="891"/>
      <c r="O799" s="891"/>
      <c r="P799" s="891"/>
      <c r="Q799" s="891"/>
      <c r="R799" s="891"/>
      <c r="S799" s="891"/>
      <c r="T799" s="891"/>
      <c r="U799" s="891"/>
      <c r="V799" s="891"/>
      <c r="W799" s="891"/>
      <c r="X799" s="891"/>
      <c r="Y799" s="891"/>
      <c r="Z799" s="891"/>
      <c r="AA799" s="891"/>
      <c r="AB799" s="891"/>
      <c r="AC799" s="891"/>
      <c r="AD799" s="891"/>
      <c r="AE799" s="891"/>
      <c r="AF799" s="891"/>
      <c r="AG799" s="891"/>
      <c r="AH799" s="891"/>
    </row>
    <row r="800" spans="1:34" ht="15.75" customHeight="1">
      <c r="A800" s="891"/>
      <c r="B800" s="891"/>
      <c r="C800" s="891"/>
      <c r="D800" s="891"/>
      <c r="E800" s="891"/>
      <c r="F800" s="891"/>
      <c r="G800" s="891"/>
      <c r="H800" s="891"/>
      <c r="I800" s="891"/>
      <c r="J800" s="891"/>
      <c r="K800" s="891"/>
      <c r="L800" s="891"/>
      <c r="M800" s="891"/>
      <c r="N800" s="891"/>
      <c r="O800" s="891"/>
      <c r="P800" s="891"/>
      <c r="Q800" s="891"/>
      <c r="R800" s="891"/>
      <c r="S800" s="891"/>
      <c r="T800" s="891"/>
      <c r="U800" s="891"/>
      <c r="V800" s="891"/>
      <c r="W800" s="891"/>
      <c r="X800" s="891"/>
      <c r="Y800" s="891"/>
      <c r="Z800" s="891"/>
      <c r="AA800" s="891"/>
      <c r="AB800" s="891"/>
      <c r="AC800" s="891"/>
      <c r="AD800" s="891"/>
      <c r="AE800" s="891"/>
      <c r="AF800" s="891"/>
      <c r="AG800" s="891"/>
      <c r="AH800" s="891"/>
    </row>
    <row r="801" spans="1:34" ht="15.75" customHeight="1">
      <c r="A801" s="891"/>
      <c r="B801" s="891"/>
      <c r="C801" s="891"/>
      <c r="D801" s="891"/>
      <c r="E801" s="891"/>
      <c r="F801" s="891"/>
      <c r="G801" s="891"/>
      <c r="H801" s="891"/>
      <c r="I801" s="891"/>
      <c r="J801" s="891"/>
      <c r="K801" s="891"/>
      <c r="L801" s="891"/>
      <c r="M801" s="891"/>
      <c r="N801" s="891"/>
      <c r="O801" s="891"/>
      <c r="P801" s="891"/>
      <c r="Q801" s="891"/>
      <c r="R801" s="891"/>
      <c r="S801" s="891"/>
      <c r="T801" s="891"/>
      <c r="U801" s="891"/>
      <c r="V801" s="891"/>
      <c r="W801" s="891"/>
      <c r="X801" s="891"/>
      <c r="Y801" s="891"/>
      <c r="Z801" s="891"/>
      <c r="AA801" s="891"/>
      <c r="AB801" s="891"/>
      <c r="AC801" s="891"/>
      <c r="AD801" s="891"/>
      <c r="AE801" s="891"/>
      <c r="AF801" s="891"/>
      <c r="AG801" s="891"/>
      <c r="AH801" s="891"/>
    </row>
    <row r="802" spans="1:34" ht="15.75" customHeight="1">
      <c r="A802" s="891"/>
      <c r="B802" s="891"/>
      <c r="C802" s="891"/>
      <c r="D802" s="891"/>
      <c r="E802" s="891"/>
      <c r="F802" s="891"/>
      <c r="G802" s="891"/>
      <c r="H802" s="891"/>
      <c r="I802" s="891"/>
      <c r="J802" s="891"/>
      <c r="K802" s="891"/>
      <c r="L802" s="891"/>
      <c r="M802" s="891"/>
      <c r="N802" s="891"/>
      <c r="O802" s="891"/>
      <c r="P802" s="891"/>
      <c r="Q802" s="891"/>
      <c r="R802" s="891"/>
      <c r="S802" s="891"/>
      <c r="T802" s="891"/>
      <c r="U802" s="891"/>
      <c r="V802" s="891"/>
      <c r="W802" s="891"/>
      <c r="X802" s="891"/>
      <c r="Y802" s="891"/>
      <c r="Z802" s="891"/>
      <c r="AA802" s="891"/>
      <c r="AB802" s="891"/>
      <c r="AC802" s="891"/>
      <c r="AD802" s="891"/>
      <c r="AE802" s="891"/>
      <c r="AF802" s="891"/>
      <c r="AG802" s="891"/>
      <c r="AH802" s="891"/>
    </row>
    <row r="803" spans="1:34" ht="15.75" customHeight="1">
      <c r="A803" s="891"/>
      <c r="B803" s="891"/>
      <c r="C803" s="891"/>
      <c r="D803" s="891"/>
      <c r="E803" s="891"/>
      <c r="F803" s="891"/>
      <c r="G803" s="891"/>
      <c r="H803" s="891"/>
      <c r="I803" s="891"/>
      <c r="J803" s="891"/>
      <c r="K803" s="891"/>
      <c r="L803" s="891"/>
      <c r="M803" s="891"/>
      <c r="N803" s="891"/>
      <c r="O803" s="891"/>
      <c r="P803" s="891"/>
      <c r="Q803" s="891"/>
      <c r="R803" s="891"/>
      <c r="S803" s="891"/>
      <c r="T803" s="891"/>
      <c r="U803" s="891"/>
      <c r="V803" s="891"/>
      <c r="W803" s="891"/>
      <c r="X803" s="891"/>
      <c r="Y803" s="891"/>
      <c r="Z803" s="891"/>
      <c r="AA803" s="891"/>
      <c r="AB803" s="891"/>
      <c r="AC803" s="891"/>
      <c r="AD803" s="891"/>
      <c r="AE803" s="891"/>
      <c r="AF803" s="891"/>
      <c r="AG803" s="891"/>
      <c r="AH803" s="891"/>
    </row>
    <row r="804" spans="1:34" ht="15.75" customHeight="1">
      <c r="A804" s="891"/>
      <c r="B804" s="891"/>
      <c r="C804" s="891"/>
      <c r="D804" s="891"/>
      <c r="E804" s="891"/>
      <c r="F804" s="891"/>
      <c r="G804" s="891"/>
      <c r="H804" s="891"/>
      <c r="I804" s="891"/>
      <c r="J804" s="891"/>
      <c r="K804" s="891"/>
      <c r="L804" s="891"/>
      <c r="M804" s="891"/>
      <c r="N804" s="891"/>
      <c r="O804" s="891"/>
      <c r="P804" s="891"/>
      <c r="Q804" s="891"/>
      <c r="R804" s="891"/>
      <c r="S804" s="891"/>
      <c r="T804" s="891"/>
      <c r="U804" s="891"/>
      <c r="V804" s="891"/>
      <c r="W804" s="891"/>
      <c r="X804" s="891"/>
      <c r="Y804" s="891"/>
      <c r="Z804" s="891"/>
      <c r="AA804" s="891"/>
      <c r="AB804" s="891"/>
      <c r="AC804" s="891"/>
      <c r="AD804" s="891"/>
      <c r="AE804" s="891"/>
      <c r="AF804" s="891"/>
      <c r="AG804" s="891"/>
      <c r="AH804" s="891"/>
    </row>
    <row r="805" spans="1:34" ht="15.75" customHeight="1">
      <c r="A805" s="891"/>
      <c r="B805" s="891"/>
      <c r="C805" s="891"/>
      <c r="D805" s="891"/>
      <c r="E805" s="891"/>
      <c r="F805" s="891"/>
      <c r="G805" s="891"/>
      <c r="H805" s="891"/>
      <c r="I805" s="891"/>
      <c r="J805" s="891"/>
      <c r="K805" s="891"/>
      <c r="L805" s="891"/>
      <c r="M805" s="891"/>
      <c r="N805" s="891"/>
      <c r="O805" s="891"/>
      <c r="P805" s="891"/>
      <c r="Q805" s="891"/>
      <c r="R805" s="891"/>
      <c r="S805" s="891"/>
      <c r="T805" s="891"/>
      <c r="U805" s="891"/>
      <c r="V805" s="891"/>
      <c r="W805" s="891"/>
      <c r="X805" s="891"/>
      <c r="Y805" s="891"/>
      <c r="Z805" s="891"/>
      <c r="AA805" s="891"/>
      <c r="AB805" s="891"/>
      <c r="AC805" s="891"/>
      <c r="AD805" s="891"/>
      <c r="AE805" s="891"/>
      <c r="AF805" s="891"/>
      <c r="AG805" s="891"/>
      <c r="AH805" s="891"/>
    </row>
    <row r="806" spans="1:34" ht="15.75" customHeight="1">
      <c r="A806" s="891"/>
      <c r="B806" s="891"/>
      <c r="C806" s="891"/>
      <c r="D806" s="891"/>
      <c r="E806" s="891"/>
      <c r="F806" s="891"/>
      <c r="G806" s="891"/>
      <c r="H806" s="891"/>
      <c r="I806" s="891"/>
      <c r="J806" s="891"/>
      <c r="K806" s="891"/>
      <c r="L806" s="891"/>
      <c r="M806" s="891"/>
      <c r="N806" s="891"/>
      <c r="O806" s="891"/>
      <c r="P806" s="891"/>
      <c r="Q806" s="891"/>
      <c r="R806" s="891"/>
      <c r="S806" s="891"/>
      <c r="T806" s="891"/>
      <c r="U806" s="891"/>
      <c r="V806" s="891"/>
      <c r="W806" s="891"/>
      <c r="X806" s="891"/>
      <c r="Y806" s="891"/>
      <c r="Z806" s="891"/>
      <c r="AA806" s="891"/>
      <c r="AB806" s="891"/>
      <c r="AC806" s="891"/>
      <c r="AD806" s="891"/>
      <c r="AE806" s="891"/>
      <c r="AF806" s="891"/>
      <c r="AG806" s="891"/>
      <c r="AH806" s="891"/>
    </row>
    <row r="807" spans="1:34" ht="15.75" customHeight="1">
      <c r="A807" s="891"/>
      <c r="B807" s="891"/>
      <c r="C807" s="891"/>
      <c r="D807" s="891"/>
      <c r="E807" s="891"/>
      <c r="F807" s="891"/>
      <c r="G807" s="891"/>
      <c r="H807" s="891"/>
      <c r="I807" s="891"/>
      <c r="J807" s="891"/>
      <c r="K807" s="891"/>
      <c r="L807" s="891"/>
      <c r="M807" s="891"/>
      <c r="N807" s="891"/>
      <c r="O807" s="891"/>
      <c r="P807" s="891"/>
      <c r="Q807" s="891"/>
      <c r="R807" s="891"/>
      <c r="S807" s="891"/>
      <c r="T807" s="891"/>
      <c r="U807" s="891"/>
      <c r="V807" s="891"/>
      <c r="W807" s="891"/>
      <c r="X807" s="891"/>
      <c r="Y807" s="891"/>
      <c r="Z807" s="891"/>
      <c r="AA807" s="891"/>
      <c r="AB807" s="891"/>
      <c r="AC807" s="891"/>
      <c r="AD807" s="891"/>
      <c r="AE807" s="891"/>
      <c r="AF807" s="891"/>
      <c r="AG807" s="891"/>
      <c r="AH807" s="891"/>
    </row>
    <row r="808" spans="1:34" ht="15.75" customHeight="1">
      <c r="A808" s="891"/>
      <c r="B808" s="891"/>
      <c r="C808" s="891"/>
      <c r="D808" s="891"/>
      <c r="E808" s="891"/>
      <c r="F808" s="891"/>
      <c r="G808" s="891"/>
      <c r="H808" s="891"/>
      <c r="I808" s="891"/>
      <c r="J808" s="891"/>
      <c r="K808" s="891"/>
      <c r="L808" s="891"/>
      <c r="M808" s="891"/>
      <c r="N808" s="891"/>
      <c r="O808" s="891"/>
      <c r="P808" s="891"/>
      <c r="Q808" s="891"/>
      <c r="R808" s="891"/>
      <c r="S808" s="891"/>
      <c r="T808" s="891"/>
      <c r="U808" s="891"/>
      <c r="V808" s="891"/>
      <c r="W808" s="891"/>
      <c r="X808" s="891"/>
      <c r="Y808" s="891"/>
      <c r="Z808" s="891"/>
      <c r="AA808" s="891"/>
      <c r="AB808" s="891"/>
      <c r="AC808" s="891"/>
      <c r="AD808" s="891"/>
      <c r="AE808" s="891"/>
      <c r="AF808" s="891"/>
      <c r="AG808" s="891"/>
      <c r="AH808" s="891"/>
    </row>
    <row r="809" spans="1:34" ht="15.75" customHeight="1">
      <c r="A809" s="891"/>
      <c r="B809" s="891"/>
      <c r="C809" s="891"/>
      <c r="D809" s="891"/>
      <c r="E809" s="891"/>
      <c r="F809" s="891"/>
      <c r="G809" s="891"/>
      <c r="H809" s="891"/>
      <c r="I809" s="891"/>
      <c r="J809" s="891"/>
      <c r="K809" s="891"/>
      <c r="L809" s="891"/>
      <c r="M809" s="891"/>
      <c r="N809" s="891"/>
      <c r="O809" s="891"/>
      <c r="P809" s="891"/>
      <c r="Q809" s="891"/>
      <c r="R809" s="891"/>
      <c r="S809" s="891"/>
      <c r="T809" s="891"/>
      <c r="U809" s="891"/>
      <c r="V809" s="891"/>
      <c r="W809" s="891"/>
      <c r="X809" s="891"/>
      <c r="Y809" s="891"/>
      <c r="Z809" s="891"/>
      <c r="AA809" s="891"/>
      <c r="AB809" s="891"/>
      <c r="AC809" s="891"/>
      <c r="AD809" s="891"/>
      <c r="AE809" s="891"/>
      <c r="AF809" s="891"/>
      <c r="AG809" s="891"/>
      <c r="AH809" s="891"/>
    </row>
    <row r="810" spans="1:34" ht="15.75" customHeight="1">
      <c r="A810" s="891"/>
      <c r="B810" s="891"/>
      <c r="C810" s="891"/>
      <c r="D810" s="891"/>
      <c r="E810" s="891"/>
      <c r="F810" s="891"/>
      <c r="G810" s="891"/>
      <c r="H810" s="891"/>
      <c r="I810" s="891"/>
      <c r="J810" s="891"/>
      <c r="K810" s="891"/>
      <c r="L810" s="891"/>
      <c r="M810" s="891"/>
      <c r="N810" s="891"/>
      <c r="O810" s="891"/>
      <c r="P810" s="891"/>
      <c r="Q810" s="891"/>
      <c r="R810" s="891"/>
      <c r="S810" s="891"/>
      <c r="T810" s="891"/>
      <c r="U810" s="891"/>
      <c r="V810" s="891"/>
      <c r="W810" s="891"/>
      <c r="X810" s="891"/>
      <c r="Y810" s="891"/>
      <c r="Z810" s="891"/>
      <c r="AA810" s="891"/>
      <c r="AB810" s="891"/>
      <c r="AC810" s="891"/>
      <c r="AD810" s="891"/>
      <c r="AE810" s="891"/>
      <c r="AF810" s="891"/>
      <c r="AG810" s="891"/>
      <c r="AH810" s="891"/>
    </row>
    <row r="811" spans="1:34" ht="15.75" customHeight="1">
      <c r="A811" s="891"/>
      <c r="B811" s="891"/>
      <c r="C811" s="891"/>
      <c r="D811" s="891"/>
      <c r="E811" s="891"/>
      <c r="F811" s="891"/>
      <c r="G811" s="891"/>
      <c r="H811" s="891"/>
      <c r="I811" s="891"/>
      <c r="J811" s="891"/>
      <c r="K811" s="891"/>
      <c r="L811" s="891"/>
      <c r="M811" s="891"/>
      <c r="N811" s="891"/>
      <c r="O811" s="891"/>
      <c r="P811" s="891"/>
      <c r="Q811" s="891"/>
      <c r="R811" s="891"/>
      <c r="S811" s="891"/>
      <c r="T811" s="891"/>
      <c r="U811" s="891"/>
      <c r="V811" s="891"/>
      <c r="W811" s="891"/>
      <c r="X811" s="891"/>
      <c r="Y811" s="891"/>
      <c r="Z811" s="891"/>
      <c r="AA811" s="891"/>
      <c r="AB811" s="891"/>
      <c r="AC811" s="891"/>
      <c r="AD811" s="891"/>
      <c r="AE811" s="891"/>
      <c r="AF811" s="891"/>
      <c r="AG811" s="891"/>
      <c r="AH811" s="891"/>
    </row>
    <row r="812" spans="1:34" ht="15.75" customHeight="1">
      <c r="A812" s="891"/>
      <c r="B812" s="891"/>
      <c r="C812" s="891"/>
      <c r="D812" s="891"/>
      <c r="E812" s="891"/>
      <c r="F812" s="891"/>
      <c r="G812" s="891"/>
      <c r="H812" s="891"/>
      <c r="I812" s="891"/>
      <c r="J812" s="891"/>
      <c r="K812" s="891"/>
      <c r="L812" s="891"/>
      <c r="M812" s="891"/>
      <c r="N812" s="891"/>
      <c r="O812" s="891"/>
      <c r="P812" s="891"/>
      <c r="Q812" s="891"/>
      <c r="R812" s="891"/>
      <c r="S812" s="891"/>
      <c r="T812" s="891"/>
      <c r="U812" s="891"/>
      <c r="V812" s="891"/>
      <c r="W812" s="891"/>
      <c r="X812" s="891"/>
      <c r="Y812" s="891"/>
      <c r="Z812" s="891"/>
      <c r="AA812" s="891"/>
      <c r="AB812" s="891"/>
      <c r="AC812" s="891"/>
      <c r="AD812" s="891"/>
      <c r="AE812" s="891"/>
      <c r="AF812" s="891"/>
      <c r="AG812" s="891"/>
      <c r="AH812" s="891"/>
    </row>
    <row r="813" spans="1:34" ht="15.75" customHeight="1">
      <c r="A813" s="891"/>
      <c r="B813" s="891"/>
      <c r="C813" s="891"/>
      <c r="D813" s="891"/>
      <c r="E813" s="891"/>
      <c r="F813" s="891"/>
      <c r="G813" s="891"/>
      <c r="H813" s="891"/>
      <c r="I813" s="891"/>
      <c r="J813" s="891"/>
      <c r="K813" s="891"/>
      <c r="L813" s="891"/>
      <c r="M813" s="891"/>
      <c r="N813" s="891"/>
      <c r="O813" s="891"/>
      <c r="P813" s="891"/>
      <c r="Q813" s="891"/>
      <c r="R813" s="891"/>
      <c r="S813" s="891"/>
      <c r="T813" s="891"/>
      <c r="U813" s="891"/>
      <c r="V813" s="891"/>
      <c r="W813" s="891"/>
      <c r="X813" s="891"/>
      <c r="Y813" s="891"/>
      <c r="Z813" s="891"/>
      <c r="AA813" s="891"/>
      <c r="AB813" s="891"/>
      <c r="AC813" s="891"/>
      <c r="AD813" s="891"/>
      <c r="AE813" s="891"/>
      <c r="AF813" s="891"/>
      <c r="AG813" s="891"/>
      <c r="AH813" s="891"/>
    </row>
    <row r="814" spans="1:34" ht="15.75" customHeight="1">
      <c r="A814" s="891"/>
      <c r="B814" s="891"/>
      <c r="C814" s="891"/>
      <c r="D814" s="891"/>
      <c r="E814" s="891"/>
      <c r="F814" s="891"/>
      <c r="G814" s="891"/>
      <c r="H814" s="891"/>
      <c r="I814" s="891"/>
      <c r="J814" s="891"/>
      <c r="K814" s="891"/>
      <c r="L814" s="891"/>
      <c r="M814" s="891"/>
      <c r="N814" s="891"/>
      <c r="O814" s="891"/>
      <c r="P814" s="891"/>
      <c r="Q814" s="891"/>
      <c r="R814" s="891"/>
      <c r="S814" s="891"/>
      <c r="T814" s="891"/>
      <c r="U814" s="891"/>
      <c r="V814" s="891"/>
      <c r="W814" s="891"/>
      <c r="X814" s="891"/>
      <c r="Y814" s="891"/>
      <c r="Z814" s="891"/>
      <c r="AA814" s="891"/>
      <c r="AB814" s="891"/>
      <c r="AC814" s="891"/>
      <c r="AD814" s="891"/>
      <c r="AE814" s="891"/>
      <c r="AF814" s="891"/>
      <c r="AG814" s="891"/>
      <c r="AH814" s="891"/>
    </row>
    <row r="815" spans="1:34" ht="15.75" customHeight="1">
      <c r="A815" s="891"/>
      <c r="B815" s="891"/>
      <c r="C815" s="891"/>
      <c r="D815" s="891"/>
      <c r="E815" s="891"/>
      <c r="F815" s="891"/>
      <c r="G815" s="891"/>
      <c r="H815" s="891"/>
      <c r="I815" s="891"/>
      <c r="J815" s="891"/>
      <c r="K815" s="891"/>
      <c r="L815" s="891"/>
      <c r="M815" s="891"/>
      <c r="N815" s="891"/>
      <c r="O815" s="891"/>
      <c r="P815" s="891"/>
      <c r="Q815" s="891"/>
      <c r="R815" s="891"/>
      <c r="S815" s="891"/>
      <c r="T815" s="891"/>
      <c r="U815" s="891"/>
      <c r="V815" s="891"/>
      <c r="W815" s="891"/>
      <c r="X815" s="891"/>
      <c r="Y815" s="891"/>
      <c r="Z815" s="891"/>
      <c r="AA815" s="891"/>
      <c r="AB815" s="891"/>
      <c r="AC815" s="891"/>
      <c r="AD815" s="891"/>
      <c r="AE815" s="891"/>
      <c r="AF815" s="891"/>
      <c r="AG815" s="891"/>
      <c r="AH815" s="891"/>
    </row>
    <row r="816" spans="1:34" ht="15.75" customHeight="1">
      <c r="A816" s="891"/>
      <c r="B816" s="891"/>
      <c r="C816" s="891"/>
      <c r="D816" s="891"/>
      <c r="E816" s="891"/>
      <c r="F816" s="891"/>
      <c r="G816" s="891"/>
      <c r="H816" s="891"/>
      <c r="I816" s="891"/>
      <c r="J816" s="891"/>
      <c r="K816" s="891"/>
      <c r="L816" s="891"/>
      <c r="M816" s="891"/>
      <c r="N816" s="891"/>
      <c r="O816" s="891"/>
      <c r="P816" s="891"/>
      <c r="Q816" s="891"/>
      <c r="R816" s="891"/>
      <c r="S816" s="891"/>
      <c r="T816" s="891"/>
      <c r="U816" s="891"/>
      <c r="V816" s="891"/>
      <c r="W816" s="891"/>
      <c r="X816" s="891"/>
      <c r="Y816" s="891"/>
      <c r="Z816" s="891"/>
      <c r="AA816" s="891"/>
      <c r="AB816" s="891"/>
      <c r="AC816" s="891"/>
      <c r="AD816" s="891"/>
      <c r="AE816" s="891"/>
      <c r="AF816" s="891"/>
      <c r="AG816" s="891"/>
      <c r="AH816" s="891"/>
    </row>
    <row r="817" spans="1:34" ht="15.75" customHeight="1">
      <c r="A817" s="891"/>
      <c r="B817" s="891"/>
      <c r="C817" s="891"/>
      <c r="D817" s="891"/>
      <c r="E817" s="891"/>
      <c r="F817" s="891"/>
      <c r="G817" s="891"/>
      <c r="H817" s="891"/>
      <c r="I817" s="891"/>
      <c r="J817" s="891"/>
      <c r="K817" s="891"/>
      <c r="L817" s="891"/>
      <c r="M817" s="891"/>
      <c r="N817" s="891"/>
      <c r="O817" s="891"/>
      <c r="P817" s="891"/>
      <c r="Q817" s="891"/>
      <c r="R817" s="891"/>
      <c r="S817" s="891"/>
      <c r="T817" s="891"/>
      <c r="U817" s="891"/>
      <c r="V817" s="891"/>
      <c r="W817" s="891"/>
      <c r="X817" s="891"/>
      <c r="Y817" s="891"/>
      <c r="Z817" s="891"/>
      <c r="AA817" s="891"/>
      <c r="AB817" s="891"/>
      <c r="AC817" s="891"/>
      <c r="AD817" s="891"/>
      <c r="AE817" s="891"/>
      <c r="AF817" s="891"/>
      <c r="AG817" s="891"/>
      <c r="AH817" s="891"/>
    </row>
    <row r="818" spans="1:34" ht="15.75" customHeight="1">
      <c r="A818" s="891"/>
      <c r="B818" s="891"/>
      <c r="C818" s="891"/>
      <c r="D818" s="891"/>
      <c r="E818" s="891"/>
      <c r="F818" s="891"/>
      <c r="G818" s="891"/>
      <c r="H818" s="891"/>
      <c r="I818" s="891"/>
      <c r="J818" s="891"/>
      <c r="K818" s="891"/>
      <c r="L818" s="891"/>
      <c r="M818" s="891"/>
      <c r="N818" s="891"/>
      <c r="O818" s="891"/>
      <c r="P818" s="891"/>
      <c r="Q818" s="891"/>
      <c r="R818" s="891"/>
      <c r="S818" s="891"/>
      <c r="T818" s="891"/>
      <c r="U818" s="891"/>
      <c r="V818" s="891"/>
      <c r="W818" s="891"/>
      <c r="X818" s="891"/>
      <c r="Y818" s="891"/>
      <c r="Z818" s="891"/>
      <c r="AA818" s="891"/>
      <c r="AB818" s="891"/>
      <c r="AC818" s="891"/>
      <c r="AD818" s="891"/>
      <c r="AE818" s="891"/>
      <c r="AF818" s="891"/>
      <c r="AG818" s="891"/>
      <c r="AH818" s="891"/>
    </row>
    <row r="819" spans="1:34" ht="15.75" customHeight="1">
      <c r="A819" s="891"/>
      <c r="B819" s="891"/>
      <c r="C819" s="891"/>
      <c r="D819" s="891"/>
      <c r="E819" s="891"/>
      <c r="F819" s="891"/>
      <c r="G819" s="891"/>
      <c r="H819" s="891"/>
      <c r="I819" s="891"/>
      <c r="J819" s="891"/>
      <c r="K819" s="891"/>
      <c r="L819" s="891"/>
      <c r="M819" s="891"/>
      <c r="N819" s="891"/>
      <c r="O819" s="891"/>
      <c r="P819" s="891"/>
      <c r="Q819" s="891"/>
      <c r="R819" s="891"/>
      <c r="S819" s="891"/>
      <c r="T819" s="891"/>
      <c r="U819" s="891"/>
      <c r="V819" s="891"/>
      <c r="W819" s="891"/>
      <c r="X819" s="891"/>
      <c r="Y819" s="891"/>
      <c r="Z819" s="891"/>
      <c r="AA819" s="891"/>
      <c r="AB819" s="891"/>
      <c r="AC819" s="891"/>
      <c r="AD819" s="891"/>
      <c r="AE819" s="891"/>
      <c r="AF819" s="891"/>
      <c r="AG819" s="891"/>
      <c r="AH819" s="891"/>
    </row>
    <row r="820" spans="1:34" ht="15.75" customHeight="1">
      <c r="A820" s="891"/>
      <c r="B820" s="891"/>
      <c r="C820" s="891"/>
      <c r="D820" s="891"/>
      <c r="E820" s="891"/>
      <c r="F820" s="891"/>
      <c r="G820" s="891"/>
      <c r="H820" s="891"/>
      <c r="I820" s="891"/>
      <c r="J820" s="891"/>
      <c r="K820" s="891"/>
      <c r="L820" s="891"/>
      <c r="M820" s="891"/>
      <c r="N820" s="891"/>
      <c r="O820" s="891"/>
      <c r="P820" s="891"/>
      <c r="Q820" s="891"/>
      <c r="R820" s="891"/>
      <c r="S820" s="891"/>
      <c r="T820" s="891"/>
      <c r="U820" s="891"/>
      <c r="V820" s="891"/>
      <c r="W820" s="891"/>
      <c r="X820" s="891"/>
      <c r="Y820" s="891"/>
      <c r="Z820" s="891"/>
      <c r="AA820" s="891"/>
      <c r="AB820" s="891"/>
      <c r="AC820" s="891"/>
      <c r="AD820" s="891"/>
      <c r="AE820" s="891"/>
      <c r="AF820" s="891"/>
      <c r="AG820" s="891"/>
      <c r="AH820" s="891"/>
    </row>
    <row r="821" spans="1:34" ht="15.75" customHeight="1">
      <c r="A821" s="891"/>
      <c r="B821" s="891"/>
      <c r="C821" s="891"/>
      <c r="D821" s="891"/>
      <c r="E821" s="891"/>
      <c r="F821" s="891"/>
      <c r="G821" s="891"/>
      <c r="H821" s="891"/>
      <c r="I821" s="891"/>
      <c r="J821" s="891"/>
      <c r="K821" s="891"/>
      <c r="L821" s="891"/>
      <c r="M821" s="891"/>
      <c r="N821" s="891"/>
      <c r="O821" s="891"/>
      <c r="P821" s="891"/>
      <c r="Q821" s="891"/>
      <c r="R821" s="891"/>
      <c r="S821" s="891"/>
      <c r="T821" s="891"/>
      <c r="U821" s="891"/>
      <c r="V821" s="891"/>
      <c r="W821" s="891"/>
      <c r="X821" s="891"/>
      <c r="Y821" s="891"/>
      <c r="Z821" s="891"/>
      <c r="AA821" s="891"/>
      <c r="AB821" s="891"/>
      <c r="AC821" s="891"/>
      <c r="AD821" s="891"/>
      <c r="AE821" s="891"/>
      <c r="AF821" s="891"/>
      <c r="AG821" s="891"/>
      <c r="AH821" s="891"/>
    </row>
    <row r="822" spans="1:34" ht="15.75" customHeight="1">
      <c r="A822" s="891"/>
      <c r="B822" s="891"/>
      <c r="C822" s="891"/>
      <c r="D822" s="891"/>
      <c r="E822" s="891"/>
      <c r="F822" s="891"/>
      <c r="G822" s="891"/>
      <c r="H822" s="891"/>
      <c r="I822" s="891"/>
      <c r="J822" s="891"/>
      <c r="K822" s="891"/>
      <c r="L822" s="891"/>
      <c r="M822" s="891"/>
      <c r="N822" s="891"/>
      <c r="O822" s="891"/>
      <c r="P822" s="891"/>
      <c r="Q822" s="891"/>
      <c r="R822" s="891"/>
      <c r="S822" s="891"/>
      <c r="T822" s="891"/>
      <c r="U822" s="891"/>
      <c r="V822" s="891"/>
      <c r="W822" s="891"/>
      <c r="X822" s="891"/>
      <c r="Y822" s="891"/>
      <c r="Z822" s="891"/>
      <c r="AA822" s="891"/>
      <c r="AB822" s="891"/>
      <c r="AC822" s="891"/>
      <c r="AD822" s="891"/>
      <c r="AE822" s="891"/>
      <c r="AF822" s="891"/>
      <c r="AG822" s="891"/>
      <c r="AH822" s="891"/>
    </row>
    <row r="823" spans="1:34" ht="15.75" customHeight="1">
      <c r="A823" s="891"/>
      <c r="B823" s="891"/>
      <c r="C823" s="891"/>
      <c r="D823" s="891"/>
      <c r="E823" s="891"/>
      <c r="F823" s="891"/>
      <c r="G823" s="891"/>
      <c r="H823" s="891"/>
      <c r="I823" s="891"/>
      <c r="J823" s="891"/>
      <c r="K823" s="891"/>
      <c r="L823" s="891"/>
      <c r="M823" s="891"/>
      <c r="N823" s="891"/>
      <c r="O823" s="891"/>
      <c r="P823" s="891"/>
      <c r="Q823" s="891"/>
      <c r="R823" s="891"/>
      <c r="S823" s="891"/>
      <c r="T823" s="891"/>
      <c r="U823" s="891"/>
      <c r="V823" s="891"/>
      <c r="W823" s="891"/>
      <c r="X823" s="891"/>
      <c r="Y823" s="891"/>
      <c r="Z823" s="891"/>
      <c r="AA823" s="891"/>
      <c r="AB823" s="891"/>
      <c r="AC823" s="891"/>
      <c r="AD823" s="891"/>
      <c r="AE823" s="891"/>
      <c r="AF823" s="891"/>
      <c r="AG823" s="891"/>
      <c r="AH823" s="891"/>
    </row>
    <row r="824" spans="1:34" ht="15.75" customHeight="1">
      <c r="A824" s="891"/>
      <c r="B824" s="891"/>
      <c r="C824" s="891"/>
      <c r="D824" s="891"/>
      <c r="E824" s="891"/>
      <c r="F824" s="891"/>
      <c r="G824" s="891"/>
      <c r="H824" s="891"/>
      <c r="I824" s="891"/>
      <c r="J824" s="891"/>
      <c r="K824" s="891"/>
      <c r="L824" s="891"/>
      <c r="M824" s="891"/>
      <c r="N824" s="891"/>
      <c r="O824" s="891"/>
      <c r="P824" s="891"/>
      <c r="Q824" s="891"/>
      <c r="R824" s="891"/>
      <c r="S824" s="891"/>
      <c r="T824" s="891"/>
      <c r="U824" s="891"/>
      <c r="V824" s="891"/>
      <c r="W824" s="891"/>
      <c r="X824" s="891"/>
      <c r="Y824" s="891"/>
      <c r="Z824" s="891"/>
      <c r="AA824" s="891"/>
      <c r="AB824" s="891"/>
      <c r="AC824" s="891"/>
      <c r="AD824" s="891"/>
      <c r="AE824" s="891"/>
      <c r="AF824" s="891"/>
      <c r="AG824" s="891"/>
      <c r="AH824" s="891"/>
    </row>
    <row r="825" spans="1:34" ht="15.75" customHeight="1">
      <c r="A825" s="891"/>
      <c r="B825" s="891"/>
      <c r="C825" s="891"/>
      <c r="D825" s="891"/>
      <c r="E825" s="891"/>
      <c r="F825" s="891"/>
      <c r="G825" s="891"/>
      <c r="H825" s="891"/>
      <c r="I825" s="891"/>
      <c r="J825" s="891"/>
      <c r="K825" s="891"/>
      <c r="L825" s="891"/>
      <c r="M825" s="891"/>
      <c r="N825" s="891"/>
      <c r="O825" s="891"/>
      <c r="P825" s="891"/>
      <c r="Q825" s="891"/>
      <c r="R825" s="891"/>
      <c r="S825" s="891"/>
      <c r="T825" s="891"/>
      <c r="U825" s="891"/>
      <c r="V825" s="891"/>
      <c r="W825" s="891"/>
      <c r="X825" s="891"/>
      <c r="Y825" s="891"/>
      <c r="Z825" s="891"/>
      <c r="AA825" s="891"/>
      <c r="AB825" s="891"/>
      <c r="AC825" s="891"/>
      <c r="AD825" s="891"/>
      <c r="AE825" s="891"/>
      <c r="AF825" s="891"/>
      <c r="AG825" s="891"/>
      <c r="AH825" s="891"/>
    </row>
    <row r="826" spans="1:34" ht="15.75" customHeight="1">
      <c r="A826" s="891"/>
      <c r="B826" s="891"/>
      <c r="C826" s="891"/>
      <c r="D826" s="891"/>
      <c r="E826" s="891"/>
      <c r="F826" s="891"/>
      <c r="G826" s="891"/>
      <c r="H826" s="891"/>
      <c r="I826" s="891"/>
      <c r="J826" s="891"/>
      <c r="K826" s="891"/>
      <c r="L826" s="891"/>
      <c r="M826" s="891"/>
      <c r="N826" s="891"/>
      <c r="O826" s="891"/>
      <c r="P826" s="891"/>
      <c r="Q826" s="891"/>
      <c r="R826" s="891"/>
      <c r="S826" s="891"/>
      <c r="T826" s="891"/>
      <c r="U826" s="891"/>
      <c r="V826" s="891"/>
      <c r="W826" s="891"/>
      <c r="X826" s="891"/>
      <c r="Y826" s="891"/>
      <c r="Z826" s="891"/>
      <c r="AA826" s="891"/>
      <c r="AB826" s="891"/>
      <c r="AC826" s="891"/>
      <c r="AD826" s="891"/>
      <c r="AE826" s="891"/>
      <c r="AF826" s="891"/>
      <c r="AG826" s="891"/>
      <c r="AH826" s="891"/>
    </row>
    <row r="827" spans="1:34" ht="15.75" customHeight="1">
      <c r="A827" s="891"/>
      <c r="B827" s="891"/>
      <c r="C827" s="891"/>
      <c r="D827" s="891"/>
      <c r="E827" s="891"/>
      <c r="F827" s="891"/>
      <c r="G827" s="891"/>
      <c r="H827" s="891"/>
      <c r="I827" s="891"/>
      <c r="J827" s="891"/>
      <c r="K827" s="891"/>
      <c r="L827" s="891"/>
      <c r="M827" s="891"/>
      <c r="N827" s="891"/>
      <c r="O827" s="891"/>
      <c r="P827" s="891"/>
      <c r="Q827" s="891"/>
      <c r="R827" s="891"/>
      <c r="S827" s="891"/>
      <c r="T827" s="891"/>
      <c r="U827" s="891"/>
      <c r="V827" s="891"/>
      <c r="W827" s="891"/>
      <c r="X827" s="891"/>
      <c r="Y827" s="891"/>
      <c r="Z827" s="891"/>
      <c r="AA827" s="891"/>
      <c r="AB827" s="891"/>
      <c r="AC827" s="891"/>
      <c r="AD827" s="891"/>
      <c r="AE827" s="891"/>
      <c r="AF827" s="891"/>
      <c r="AG827" s="891"/>
      <c r="AH827" s="891"/>
    </row>
    <row r="828" spans="1:34" ht="15.75" customHeight="1">
      <c r="A828" s="891"/>
      <c r="B828" s="891"/>
      <c r="C828" s="891"/>
      <c r="D828" s="891"/>
      <c r="E828" s="891"/>
      <c r="F828" s="891"/>
      <c r="G828" s="891"/>
      <c r="H828" s="891"/>
      <c r="I828" s="891"/>
      <c r="J828" s="891"/>
      <c r="K828" s="891"/>
      <c r="L828" s="891"/>
      <c r="M828" s="891"/>
      <c r="N828" s="891"/>
      <c r="O828" s="891"/>
      <c r="P828" s="891"/>
      <c r="Q828" s="891"/>
      <c r="R828" s="891"/>
      <c r="S828" s="891"/>
      <c r="T828" s="891"/>
      <c r="U828" s="891"/>
      <c r="V828" s="891"/>
      <c r="W828" s="891"/>
      <c r="X828" s="891"/>
      <c r="Y828" s="891"/>
      <c r="Z828" s="891"/>
      <c r="AA828" s="891"/>
      <c r="AB828" s="891"/>
      <c r="AC828" s="891"/>
      <c r="AD828" s="891"/>
      <c r="AE828" s="891"/>
      <c r="AF828" s="891"/>
      <c r="AG828" s="891"/>
      <c r="AH828" s="891"/>
    </row>
    <row r="829" spans="1:34" ht="15.75" customHeight="1">
      <c r="A829" s="891"/>
      <c r="B829" s="891"/>
      <c r="C829" s="891"/>
      <c r="D829" s="891"/>
      <c r="E829" s="891"/>
      <c r="F829" s="891"/>
      <c r="G829" s="891"/>
      <c r="H829" s="891"/>
      <c r="I829" s="891"/>
      <c r="J829" s="891"/>
      <c r="K829" s="891"/>
      <c r="L829" s="891"/>
      <c r="M829" s="891"/>
      <c r="N829" s="891"/>
      <c r="O829" s="891"/>
      <c r="P829" s="891"/>
      <c r="Q829" s="891"/>
      <c r="R829" s="891"/>
      <c r="S829" s="891"/>
      <c r="T829" s="891"/>
      <c r="U829" s="891"/>
      <c r="V829" s="891"/>
      <c r="W829" s="891"/>
      <c r="X829" s="891"/>
      <c r="Y829" s="891"/>
      <c r="Z829" s="891"/>
      <c r="AA829" s="891"/>
      <c r="AB829" s="891"/>
      <c r="AC829" s="891"/>
      <c r="AD829" s="891"/>
      <c r="AE829" s="891"/>
      <c r="AF829" s="891"/>
      <c r="AG829" s="891"/>
      <c r="AH829" s="891"/>
    </row>
    <row r="830" spans="1:34" ht="15.75" customHeight="1">
      <c r="A830" s="891"/>
      <c r="B830" s="891"/>
      <c r="C830" s="891"/>
      <c r="D830" s="891"/>
      <c r="E830" s="891"/>
      <c r="F830" s="891"/>
      <c r="G830" s="891"/>
      <c r="H830" s="891"/>
      <c r="I830" s="891"/>
      <c r="J830" s="891"/>
      <c r="K830" s="891"/>
      <c r="L830" s="891"/>
      <c r="M830" s="891"/>
      <c r="N830" s="891"/>
      <c r="O830" s="891"/>
      <c r="P830" s="891"/>
      <c r="Q830" s="891"/>
      <c r="R830" s="891"/>
      <c r="S830" s="891"/>
      <c r="T830" s="891"/>
      <c r="U830" s="891"/>
      <c r="V830" s="891"/>
      <c r="W830" s="891"/>
      <c r="X830" s="891"/>
      <c r="Y830" s="891"/>
      <c r="Z830" s="891"/>
      <c r="AA830" s="891"/>
      <c r="AB830" s="891"/>
      <c r="AC830" s="891"/>
      <c r="AD830" s="891"/>
      <c r="AE830" s="891"/>
      <c r="AF830" s="891"/>
      <c r="AG830" s="891"/>
      <c r="AH830" s="891"/>
    </row>
    <row r="831" spans="1:34" ht="15.75" customHeight="1">
      <c r="A831" s="891"/>
      <c r="B831" s="891"/>
      <c r="C831" s="891"/>
      <c r="D831" s="891"/>
      <c r="E831" s="891"/>
      <c r="F831" s="891"/>
      <c r="G831" s="891"/>
      <c r="H831" s="891"/>
      <c r="I831" s="891"/>
      <c r="J831" s="891"/>
      <c r="K831" s="891"/>
      <c r="L831" s="891"/>
      <c r="M831" s="891"/>
      <c r="N831" s="891"/>
      <c r="O831" s="891"/>
      <c r="P831" s="891"/>
      <c r="Q831" s="891"/>
      <c r="R831" s="891"/>
      <c r="S831" s="891"/>
      <c r="T831" s="891"/>
      <c r="U831" s="891"/>
      <c r="V831" s="891"/>
      <c r="W831" s="891"/>
      <c r="X831" s="891"/>
      <c r="Y831" s="891"/>
      <c r="Z831" s="891"/>
      <c r="AA831" s="891"/>
      <c r="AB831" s="891"/>
      <c r="AC831" s="891"/>
      <c r="AD831" s="891"/>
      <c r="AE831" s="891"/>
      <c r="AF831" s="891"/>
      <c r="AG831" s="891"/>
      <c r="AH831" s="891"/>
    </row>
    <row r="832" spans="1:34" ht="15.75" customHeight="1">
      <c r="A832" s="891"/>
      <c r="B832" s="891"/>
      <c r="C832" s="891"/>
      <c r="D832" s="891"/>
      <c r="E832" s="891"/>
      <c r="F832" s="891"/>
      <c r="G832" s="891"/>
      <c r="H832" s="891"/>
      <c r="I832" s="891"/>
      <c r="J832" s="891"/>
      <c r="K832" s="891"/>
      <c r="L832" s="891"/>
      <c r="M832" s="891"/>
      <c r="N832" s="891"/>
      <c r="O832" s="891"/>
      <c r="P832" s="891"/>
      <c r="Q832" s="891"/>
      <c r="R832" s="891"/>
      <c r="S832" s="891"/>
      <c r="T832" s="891"/>
      <c r="U832" s="891"/>
      <c r="V832" s="891"/>
      <c r="W832" s="891"/>
      <c r="X832" s="891"/>
      <c r="Y832" s="891"/>
      <c r="Z832" s="891"/>
      <c r="AA832" s="891"/>
      <c r="AB832" s="891"/>
      <c r="AC832" s="891"/>
      <c r="AD832" s="891"/>
      <c r="AE832" s="891"/>
      <c r="AF832" s="891"/>
      <c r="AG832" s="891"/>
      <c r="AH832" s="891"/>
    </row>
    <row r="833" spans="1:34" ht="15.75" customHeight="1">
      <c r="A833" s="891"/>
      <c r="B833" s="891"/>
      <c r="C833" s="891"/>
      <c r="D833" s="891"/>
      <c r="E833" s="891"/>
      <c r="F833" s="891"/>
      <c r="G833" s="891"/>
      <c r="H833" s="891"/>
      <c r="I833" s="891"/>
      <c r="J833" s="891"/>
      <c r="K833" s="891"/>
      <c r="L833" s="891"/>
      <c r="M833" s="891"/>
      <c r="N833" s="891"/>
      <c r="O833" s="891"/>
      <c r="P833" s="891"/>
      <c r="Q833" s="891"/>
      <c r="R833" s="891"/>
      <c r="S833" s="891"/>
      <c r="T833" s="891"/>
      <c r="U833" s="891"/>
      <c r="V833" s="891"/>
      <c r="W833" s="891"/>
      <c r="X833" s="891"/>
      <c r="Y833" s="891"/>
      <c r="Z833" s="891"/>
      <c r="AA833" s="891"/>
      <c r="AB833" s="891"/>
      <c r="AC833" s="891"/>
      <c r="AD833" s="891"/>
      <c r="AE833" s="891"/>
      <c r="AF833" s="891"/>
      <c r="AG833" s="891"/>
      <c r="AH833" s="891"/>
    </row>
    <row r="834" spans="1:34" ht="15.75" customHeight="1">
      <c r="A834" s="891"/>
      <c r="B834" s="891"/>
      <c r="C834" s="891"/>
      <c r="D834" s="891"/>
      <c r="E834" s="891"/>
      <c r="F834" s="891"/>
      <c r="G834" s="891"/>
      <c r="H834" s="891"/>
      <c r="I834" s="891"/>
      <c r="J834" s="891"/>
      <c r="K834" s="891"/>
      <c r="L834" s="891"/>
      <c r="M834" s="891"/>
      <c r="N834" s="891"/>
      <c r="O834" s="891"/>
      <c r="P834" s="891"/>
      <c r="Q834" s="891"/>
      <c r="R834" s="891"/>
      <c r="S834" s="891"/>
      <c r="T834" s="891"/>
      <c r="U834" s="891"/>
      <c r="V834" s="891"/>
      <c r="W834" s="891"/>
      <c r="X834" s="891"/>
      <c r="Y834" s="891"/>
      <c r="Z834" s="891"/>
      <c r="AA834" s="891"/>
      <c r="AB834" s="891"/>
      <c r="AC834" s="891"/>
      <c r="AD834" s="891"/>
      <c r="AE834" s="891"/>
      <c r="AF834" s="891"/>
      <c r="AG834" s="891"/>
      <c r="AH834" s="891"/>
    </row>
    <row r="835" spans="1:34" ht="15.75" customHeight="1">
      <c r="A835" s="891"/>
      <c r="B835" s="891"/>
      <c r="C835" s="891"/>
      <c r="D835" s="891"/>
      <c r="E835" s="891"/>
      <c r="F835" s="891"/>
      <c r="G835" s="891"/>
      <c r="H835" s="891"/>
      <c r="I835" s="891"/>
      <c r="J835" s="891"/>
      <c r="K835" s="891"/>
      <c r="L835" s="891"/>
      <c r="M835" s="891"/>
      <c r="N835" s="891"/>
      <c r="O835" s="891"/>
      <c r="P835" s="891"/>
      <c r="Q835" s="891"/>
      <c r="R835" s="891"/>
      <c r="S835" s="891"/>
      <c r="T835" s="891"/>
      <c r="U835" s="891"/>
      <c r="V835" s="891"/>
      <c r="W835" s="891"/>
      <c r="X835" s="891"/>
      <c r="Y835" s="891"/>
      <c r="Z835" s="891"/>
      <c r="AA835" s="891"/>
      <c r="AB835" s="891"/>
      <c r="AC835" s="891"/>
      <c r="AD835" s="891"/>
      <c r="AE835" s="891"/>
      <c r="AF835" s="891"/>
      <c r="AG835" s="891"/>
      <c r="AH835" s="891"/>
    </row>
    <row r="836" spans="1:34" ht="15.75" customHeight="1">
      <c r="A836" s="891"/>
      <c r="B836" s="891"/>
      <c r="C836" s="891"/>
      <c r="D836" s="891"/>
      <c r="E836" s="891"/>
      <c r="F836" s="891"/>
      <c r="G836" s="891"/>
      <c r="H836" s="891"/>
      <c r="I836" s="891"/>
      <c r="J836" s="891"/>
      <c r="K836" s="891"/>
      <c r="L836" s="891"/>
      <c r="M836" s="891"/>
      <c r="N836" s="891"/>
      <c r="O836" s="891"/>
      <c r="P836" s="891"/>
      <c r="Q836" s="891"/>
      <c r="R836" s="891"/>
      <c r="S836" s="891"/>
      <c r="T836" s="891"/>
      <c r="U836" s="891"/>
      <c r="V836" s="891"/>
      <c r="W836" s="891"/>
      <c r="X836" s="891"/>
      <c r="Y836" s="891"/>
      <c r="Z836" s="891"/>
      <c r="AA836" s="891"/>
      <c r="AB836" s="891"/>
      <c r="AC836" s="891"/>
      <c r="AD836" s="891"/>
      <c r="AE836" s="891"/>
      <c r="AF836" s="891"/>
      <c r="AG836" s="891"/>
      <c r="AH836" s="891"/>
    </row>
    <row r="837" spans="1:34" ht="15.75" customHeight="1">
      <c r="A837" s="891"/>
      <c r="B837" s="891"/>
      <c r="C837" s="891"/>
      <c r="D837" s="891"/>
      <c r="E837" s="891"/>
      <c r="F837" s="891"/>
      <c r="G837" s="891"/>
      <c r="H837" s="891"/>
      <c r="I837" s="891"/>
      <c r="J837" s="891"/>
      <c r="K837" s="891"/>
      <c r="L837" s="891"/>
      <c r="M837" s="891"/>
      <c r="N837" s="891"/>
      <c r="O837" s="891"/>
      <c r="P837" s="891"/>
      <c r="Q837" s="891"/>
      <c r="R837" s="891"/>
      <c r="S837" s="891"/>
      <c r="T837" s="891"/>
      <c r="U837" s="891"/>
      <c r="V837" s="891"/>
      <c r="W837" s="891"/>
      <c r="X837" s="891"/>
      <c r="Y837" s="891"/>
      <c r="Z837" s="891"/>
      <c r="AA837" s="891"/>
      <c r="AB837" s="891"/>
      <c r="AC837" s="891"/>
      <c r="AD837" s="891"/>
      <c r="AE837" s="891"/>
      <c r="AF837" s="891"/>
      <c r="AG837" s="891"/>
      <c r="AH837" s="891"/>
    </row>
    <row r="838" spans="1:34" ht="15.75" customHeight="1">
      <c r="A838" s="891"/>
      <c r="B838" s="891"/>
      <c r="C838" s="891"/>
      <c r="D838" s="891"/>
      <c r="E838" s="891"/>
      <c r="F838" s="891"/>
      <c r="G838" s="891"/>
      <c r="H838" s="891"/>
      <c r="I838" s="891"/>
      <c r="J838" s="891"/>
      <c r="K838" s="891"/>
      <c r="L838" s="891"/>
      <c r="M838" s="891"/>
      <c r="N838" s="891"/>
      <c r="O838" s="891"/>
      <c r="P838" s="891"/>
      <c r="Q838" s="891"/>
      <c r="R838" s="891"/>
      <c r="S838" s="891"/>
      <c r="T838" s="891"/>
      <c r="U838" s="891"/>
      <c r="V838" s="891"/>
      <c r="W838" s="891"/>
      <c r="X838" s="891"/>
      <c r="Y838" s="891"/>
      <c r="Z838" s="891"/>
      <c r="AA838" s="891"/>
      <c r="AB838" s="891"/>
      <c r="AC838" s="891"/>
      <c r="AD838" s="891"/>
      <c r="AE838" s="891"/>
      <c r="AF838" s="891"/>
      <c r="AG838" s="891"/>
      <c r="AH838" s="891"/>
    </row>
    <row r="839" spans="1:34" ht="15.75" customHeight="1">
      <c r="A839" s="891"/>
      <c r="B839" s="891"/>
      <c r="C839" s="891"/>
      <c r="D839" s="891"/>
      <c r="E839" s="891"/>
      <c r="F839" s="891"/>
      <c r="G839" s="891"/>
      <c r="H839" s="891"/>
      <c r="I839" s="891"/>
      <c r="J839" s="891"/>
      <c r="K839" s="891"/>
      <c r="L839" s="891"/>
      <c r="M839" s="891"/>
      <c r="N839" s="891"/>
      <c r="O839" s="891"/>
      <c r="P839" s="891"/>
      <c r="Q839" s="891"/>
      <c r="R839" s="891"/>
      <c r="S839" s="891"/>
      <c r="T839" s="891"/>
      <c r="U839" s="891"/>
      <c r="V839" s="891"/>
      <c r="W839" s="891"/>
      <c r="X839" s="891"/>
      <c r="Y839" s="891"/>
      <c r="Z839" s="891"/>
      <c r="AA839" s="891"/>
      <c r="AB839" s="891"/>
      <c r="AC839" s="891"/>
      <c r="AD839" s="891"/>
      <c r="AE839" s="891"/>
      <c r="AF839" s="891"/>
      <c r="AG839" s="891"/>
      <c r="AH839" s="891"/>
    </row>
    <row r="840" spans="1:34" ht="15.75" customHeight="1">
      <c r="A840" s="891"/>
      <c r="B840" s="891"/>
      <c r="C840" s="891"/>
      <c r="D840" s="891"/>
      <c r="E840" s="891"/>
      <c r="F840" s="891"/>
      <c r="G840" s="891"/>
      <c r="H840" s="891"/>
      <c r="I840" s="891"/>
      <c r="J840" s="891"/>
      <c r="K840" s="891"/>
      <c r="L840" s="891"/>
      <c r="M840" s="891"/>
      <c r="N840" s="891"/>
      <c r="O840" s="891"/>
      <c r="P840" s="891"/>
      <c r="Q840" s="891"/>
      <c r="R840" s="891"/>
      <c r="S840" s="891"/>
      <c r="T840" s="891"/>
      <c r="U840" s="891"/>
      <c r="V840" s="891"/>
      <c r="W840" s="891"/>
      <c r="X840" s="891"/>
      <c r="Y840" s="891"/>
      <c r="Z840" s="891"/>
      <c r="AA840" s="891"/>
      <c r="AB840" s="891"/>
      <c r="AC840" s="891"/>
      <c r="AD840" s="891"/>
      <c r="AE840" s="891"/>
      <c r="AF840" s="891"/>
      <c r="AG840" s="891"/>
      <c r="AH840" s="891"/>
    </row>
    <row r="841" spans="1:34" ht="15.75" customHeight="1">
      <c r="A841" s="891"/>
      <c r="B841" s="891"/>
      <c r="C841" s="891"/>
      <c r="D841" s="891"/>
      <c r="E841" s="891"/>
      <c r="F841" s="891"/>
      <c r="G841" s="891"/>
      <c r="H841" s="891"/>
      <c r="I841" s="891"/>
      <c r="J841" s="891"/>
      <c r="K841" s="891"/>
      <c r="L841" s="891"/>
      <c r="M841" s="891"/>
      <c r="N841" s="891"/>
      <c r="O841" s="891"/>
      <c r="P841" s="891"/>
      <c r="Q841" s="891"/>
      <c r="R841" s="891"/>
      <c r="S841" s="891"/>
      <c r="T841" s="891"/>
      <c r="U841" s="891"/>
      <c r="V841" s="891"/>
      <c r="W841" s="891"/>
      <c r="X841" s="891"/>
      <c r="Y841" s="891"/>
      <c r="Z841" s="891"/>
      <c r="AA841" s="891"/>
      <c r="AB841" s="891"/>
      <c r="AC841" s="891"/>
      <c r="AD841" s="891"/>
      <c r="AE841" s="891"/>
      <c r="AF841" s="891"/>
      <c r="AG841" s="891"/>
      <c r="AH841" s="891"/>
    </row>
    <row r="842" spans="1:34" ht="15.75" customHeight="1">
      <c r="A842" s="891"/>
      <c r="B842" s="891"/>
      <c r="C842" s="891"/>
      <c r="D842" s="891"/>
      <c r="E842" s="891"/>
      <c r="F842" s="891"/>
      <c r="G842" s="891"/>
      <c r="H842" s="891"/>
      <c r="I842" s="891"/>
      <c r="J842" s="891"/>
      <c r="K842" s="891"/>
      <c r="L842" s="891"/>
      <c r="M842" s="891"/>
      <c r="N842" s="891"/>
      <c r="O842" s="891"/>
      <c r="P842" s="891"/>
      <c r="Q842" s="891"/>
      <c r="R842" s="891"/>
      <c r="S842" s="891"/>
      <c r="T842" s="891"/>
      <c r="U842" s="891"/>
      <c r="V842" s="891"/>
      <c r="W842" s="891"/>
      <c r="X842" s="891"/>
      <c r="Y842" s="891"/>
      <c r="Z842" s="891"/>
      <c r="AA842" s="891"/>
      <c r="AB842" s="891"/>
      <c r="AC842" s="891"/>
      <c r="AD842" s="891"/>
      <c r="AE842" s="891"/>
      <c r="AF842" s="891"/>
      <c r="AG842" s="891"/>
      <c r="AH842" s="891"/>
    </row>
    <row r="843" spans="1:34" ht="15.75" customHeight="1">
      <c r="A843" s="891"/>
      <c r="B843" s="891"/>
      <c r="C843" s="891"/>
      <c r="D843" s="891"/>
      <c r="E843" s="891"/>
      <c r="F843" s="891"/>
      <c r="G843" s="891"/>
      <c r="H843" s="891"/>
      <c r="I843" s="891"/>
      <c r="J843" s="891"/>
      <c r="K843" s="891"/>
      <c r="L843" s="891"/>
      <c r="M843" s="891"/>
      <c r="N843" s="891"/>
      <c r="O843" s="891"/>
      <c r="P843" s="891"/>
      <c r="Q843" s="891"/>
      <c r="R843" s="891"/>
      <c r="S843" s="891"/>
      <c r="T843" s="891"/>
      <c r="U843" s="891"/>
      <c r="V843" s="891"/>
      <c r="W843" s="891"/>
      <c r="X843" s="891"/>
      <c r="Y843" s="891"/>
      <c r="Z843" s="891"/>
      <c r="AA843" s="891"/>
      <c r="AB843" s="891"/>
      <c r="AC843" s="891"/>
      <c r="AD843" s="891"/>
      <c r="AE843" s="891"/>
      <c r="AF843" s="891"/>
      <c r="AG843" s="891"/>
      <c r="AH843" s="891"/>
    </row>
    <row r="844" spans="1:34" ht="15.75" customHeight="1">
      <c r="A844" s="891"/>
      <c r="B844" s="891"/>
      <c r="C844" s="891"/>
      <c r="D844" s="891"/>
      <c r="E844" s="891"/>
      <c r="F844" s="891"/>
      <c r="G844" s="891"/>
      <c r="H844" s="891"/>
      <c r="I844" s="891"/>
      <c r="J844" s="891"/>
      <c r="K844" s="891"/>
      <c r="L844" s="891"/>
      <c r="M844" s="891"/>
      <c r="N844" s="891"/>
      <c r="O844" s="891"/>
      <c r="P844" s="891"/>
      <c r="Q844" s="891"/>
      <c r="R844" s="891"/>
      <c r="S844" s="891"/>
      <c r="T844" s="891"/>
      <c r="U844" s="891"/>
      <c r="V844" s="891"/>
      <c r="W844" s="891"/>
      <c r="X844" s="891"/>
      <c r="Y844" s="891"/>
      <c r="Z844" s="891"/>
      <c r="AA844" s="891"/>
      <c r="AB844" s="891"/>
      <c r="AC844" s="891"/>
      <c r="AD844" s="891"/>
      <c r="AE844" s="891"/>
      <c r="AF844" s="891"/>
      <c r="AG844" s="891"/>
      <c r="AH844" s="891"/>
    </row>
    <row r="845" spans="1:34" ht="15.75" customHeight="1">
      <c r="A845" s="891"/>
      <c r="B845" s="891"/>
      <c r="C845" s="891"/>
      <c r="D845" s="891"/>
      <c r="E845" s="891"/>
      <c r="F845" s="891"/>
      <c r="G845" s="891"/>
      <c r="H845" s="891"/>
      <c r="I845" s="891"/>
      <c r="J845" s="891"/>
      <c r="K845" s="891"/>
      <c r="L845" s="891"/>
      <c r="M845" s="891"/>
      <c r="N845" s="891"/>
      <c r="O845" s="891"/>
      <c r="P845" s="891"/>
      <c r="Q845" s="891"/>
      <c r="R845" s="891"/>
      <c r="S845" s="891"/>
      <c r="T845" s="891"/>
      <c r="U845" s="891"/>
      <c r="V845" s="891"/>
      <c r="W845" s="891"/>
      <c r="X845" s="891"/>
      <c r="Y845" s="891"/>
      <c r="Z845" s="891"/>
      <c r="AA845" s="891"/>
      <c r="AB845" s="891"/>
      <c r="AC845" s="891"/>
      <c r="AD845" s="891"/>
      <c r="AE845" s="891"/>
      <c r="AF845" s="891"/>
      <c r="AG845" s="891"/>
      <c r="AH845" s="891"/>
    </row>
    <row r="846" spans="1:34" ht="15.75" customHeight="1">
      <c r="A846" s="891"/>
      <c r="B846" s="891"/>
      <c r="C846" s="891"/>
      <c r="D846" s="891"/>
      <c r="E846" s="891"/>
      <c r="F846" s="891"/>
      <c r="G846" s="891"/>
      <c r="H846" s="891"/>
      <c r="I846" s="891"/>
      <c r="J846" s="891"/>
      <c r="K846" s="891"/>
      <c r="L846" s="891"/>
      <c r="M846" s="891"/>
      <c r="N846" s="891"/>
      <c r="O846" s="891"/>
      <c r="P846" s="891"/>
      <c r="Q846" s="891"/>
      <c r="R846" s="891"/>
      <c r="S846" s="891"/>
      <c r="T846" s="891"/>
      <c r="U846" s="891"/>
      <c r="V846" s="891"/>
      <c r="W846" s="891"/>
      <c r="X846" s="891"/>
      <c r="Y846" s="891"/>
      <c r="Z846" s="891"/>
      <c r="AA846" s="891"/>
      <c r="AB846" s="891"/>
      <c r="AC846" s="891"/>
      <c r="AD846" s="891"/>
      <c r="AE846" s="891"/>
      <c r="AF846" s="891"/>
      <c r="AG846" s="891"/>
      <c r="AH846" s="891"/>
    </row>
    <row r="847" spans="1:34" ht="15.75" customHeight="1">
      <c r="A847" s="891"/>
      <c r="B847" s="891"/>
      <c r="C847" s="891"/>
      <c r="D847" s="891"/>
      <c r="E847" s="891"/>
      <c r="F847" s="891"/>
      <c r="G847" s="891"/>
      <c r="H847" s="891"/>
      <c r="I847" s="891"/>
      <c r="J847" s="891"/>
      <c r="K847" s="891"/>
      <c r="L847" s="891"/>
      <c r="M847" s="891"/>
      <c r="N847" s="891"/>
      <c r="O847" s="891"/>
      <c r="P847" s="891"/>
      <c r="Q847" s="891"/>
      <c r="R847" s="891"/>
      <c r="S847" s="891"/>
      <c r="T847" s="891"/>
      <c r="U847" s="891"/>
      <c r="V847" s="891"/>
      <c r="W847" s="891"/>
      <c r="X847" s="891"/>
      <c r="Y847" s="891"/>
      <c r="Z847" s="891"/>
      <c r="AA847" s="891"/>
      <c r="AB847" s="891"/>
      <c r="AC847" s="891"/>
      <c r="AD847" s="891"/>
      <c r="AE847" s="891"/>
      <c r="AF847" s="891"/>
      <c r="AG847" s="891"/>
      <c r="AH847" s="891"/>
    </row>
    <row r="848" spans="1:34" ht="15.75" customHeight="1">
      <c r="A848" s="891"/>
      <c r="B848" s="891"/>
      <c r="C848" s="891"/>
      <c r="D848" s="891"/>
      <c r="E848" s="891"/>
      <c r="F848" s="891"/>
      <c r="G848" s="891"/>
      <c r="H848" s="891"/>
      <c r="I848" s="891"/>
      <c r="J848" s="891"/>
      <c r="K848" s="891"/>
      <c r="L848" s="891"/>
      <c r="M848" s="891"/>
      <c r="N848" s="891"/>
      <c r="O848" s="891"/>
      <c r="P848" s="891"/>
      <c r="Q848" s="891"/>
      <c r="R848" s="891"/>
      <c r="S848" s="891"/>
      <c r="T848" s="891"/>
      <c r="U848" s="891"/>
      <c r="V848" s="891"/>
      <c r="W848" s="891"/>
      <c r="X848" s="891"/>
      <c r="Y848" s="891"/>
      <c r="Z848" s="891"/>
      <c r="AA848" s="891"/>
      <c r="AB848" s="891"/>
      <c r="AC848" s="891"/>
      <c r="AD848" s="891"/>
      <c r="AE848" s="891"/>
      <c r="AF848" s="891"/>
      <c r="AG848" s="891"/>
      <c r="AH848" s="891"/>
    </row>
    <row r="849" spans="1:34" ht="15.75" customHeight="1">
      <c r="A849" s="891"/>
      <c r="B849" s="891"/>
      <c r="C849" s="891"/>
      <c r="D849" s="891"/>
      <c r="E849" s="891"/>
      <c r="F849" s="891"/>
      <c r="G849" s="891"/>
      <c r="H849" s="891"/>
      <c r="I849" s="891"/>
      <c r="J849" s="891"/>
      <c r="K849" s="891"/>
      <c r="L849" s="891"/>
      <c r="M849" s="891"/>
      <c r="N849" s="891"/>
      <c r="O849" s="891"/>
      <c r="P849" s="891"/>
      <c r="Q849" s="891"/>
      <c r="R849" s="891"/>
      <c r="S849" s="891"/>
      <c r="T849" s="891"/>
      <c r="U849" s="891"/>
      <c r="V849" s="891"/>
      <c r="W849" s="891"/>
      <c r="X849" s="891"/>
      <c r="Y849" s="891"/>
      <c r="Z849" s="891"/>
      <c r="AA849" s="891"/>
      <c r="AB849" s="891"/>
      <c r="AC849" s="891"/>
      <c r="AD849" s="891"/>
      <c r="AE849" s="891"/>
      <c r="AF849" s="891"/>
      <c r="AG849" s="891"/>
      <c r="AH849" s="891"/>
    </row>
    <row r="850" spans="1:34" ht="15.75" customHeight="1">
      <c r="A850" s="891"/>
      <c r="B850" s="891"/>
      <c r="C850" s="891"/>
      <c r="D850" s="891"/>
      <c r="E850" s="891"/>
      <c r="F850" s="891"/>
      <c r="G850" s="891"/>
      <c r="H850" s="891"/>
      <c r="I850" s="891"/>
      <c r="J850" s="891"/>
      <c r="K850" s="891"/>
      <c r="L850" s="891"/>
      <c r="M850" s="891"/>
      <c r="N850" s="891"/>
      <c r="O850" s="891"/>
      <c r="P850" s="891"/>
      <c r="Q850" s="891"/>
      <c r="R850" s="891"/>
      <c r="S850" s="891"/>
      <c r="T850" s="891"/>
      <c r="U850" s="891"/>
      <c r="V850" s="891"/>
      <c r="W850" s="891"/>
      <c r="X850" s="891"/>
      <c r="Y850" s="891"/>
      <c r="Z850" s="891"/>
      <c r="AA850" s="891"/>
      <c r="AB850" s="891"/>
      <c r="AC850" s="891"/>
      <c r="AD850" s="891"/>
      <c r="AE850" s="891"/>
      <c r="AF850" s="891"/>
      <c r="AG850" s="891"/>
      <c r="AH850" s="891"/>
    </row>
    <row r="851" spans="1:34" ht="15.75" customHeight="1">
      <c r="A851" s="891"/>
      <c r="B851" s="891"/>
      <c r="C851" s="891"/>
      <c r="D851" s="891"/>
      <c r="E851" s="891"/>
      <c r="F851" s="891"/>
      <c r="G851" s="891"/>
      <c r="H851" s="891"/>
      <c r="I851" s="891"/>
      <c r="J851" s="891"/>
      <c r="K851" s="891"/>
      <c r="L851" s="891"/>
      <c r="M851" s="891"/>
      <c r="N851" s="891"/>
      <c r="O851" s="891"/>
      <c r="P851" s="891"/>
      <c r="Q851" s="891"/>
      <c r="R851" s="891"/>
      <c r="S851" s="891"/>
      <c r="T851" s="891"/>
      <c r="U851" s="891"/>
      <c r="V851" s="891"/>
      <c r="W851" s="891"/>
      <c r="X851" s="891"/>
      <c r="Y851" s="891"/>
      <c r="Z851" s="891"/>
      <c r="AA851" s="891"/>
      <c r="AB851" s="891"/>
      <c r="AC851" s="891"/>
      <c r="AD851" s="891"/>
      <c r="AE851" s="891"/>
      <c r="AF851" s="891"/>
      <c r="AG851" s="891"/>
      <c r="AH851" s="891"/>
    </row>
    <row r="852" spans="1:34" ht="15.75" customHeight="1">
      <c r="A852" s="891"/>
      <c r="B852" s="891"/>
      <c r="C852" s="891"/>
      <c r="D852" s="891"/>
      <c r="E852" s="891"/>
      <c r="F852" s="891"/>
      <c r="G852" s="891"/>
      <c r="H852" s="891"/>
      <c r="I852" s="891"/>
      <c r="J852" s="891"/>
      <c r="K852" s="891"/>
      <c r="L852" s="891"/>
      <c r="M852" s="891"/>
      <c r="N852" s="891"/>
      <c r="O852" s="891"/>
      <c r="P852" s="891"/>
      <c r="Q852" s="891"/>
      <c r="R852" s="891"/>
      <c r="S852" s="891"/>
      <c r="T852" s="891"/>
      <c r="U852" s="891"/>
      <c r="V852" s="891"/>
      <c r="W852" s="891"/>
      <c r="X852" s="891"/>
      <c r="Y852" s="891"/>
      <c r="Z852" s="891"/>
      <c r="AA852" s="891"/>
      <c r="AB852" s="891"/>
      <c r="AC852" s="891"/>
      <c r="AD852" s="891"/>
      <c r="AE852" s="891"/>
      <c r="AF852" s="891"/>
      <c r="AG852" s="891"/>
      <c r="AH852" s="891"/>
    </row>
    <row r="853" spans="1:34" ht="15.75" customHeight="1">
      <c r="A853" s="891"/>
      <c r="B853" s="891"/>
      <c r="C853" s="891"/>
      <c r="D853" s="891"/>
      <c r="E853" s="891"/>
      <c r="F853" s="891"/>
      <c r="G853" s="891"/>
      <c r="H853" s="891"/>
      <c r="I853" s="891"/>
      <c r="J853" s="891"/>
      <c r="K853" s="891"/>
      <c r="L853" s="891"/>
      <c r="M853" s="891"/>
      <c r="N853" s="891"/>
      <c r="O853" s="891"/>
      <c r="P853" s="891"/>
      <c r="Q853" s="891"/>
      <c r="R853" s="891"/>
      <c r="S853" s="891"/>
      <c r="T853" s="891"/>
      <c r="U853" s="891"/>
      <c r="V853" s="891"/>
      <c r="W853" s="891"/>
      <c r="X853" s="891"/>
      <c r="Y853" s="891"/>
      <c r="Z853" s="891"/>
      <c r="AA853" s="891"/>
      <c r="AB853" s="891"/>
      <c r="AC853" s="891"/>
      <c r="AD853" s="891"/>
      <c r="AE853" s="891"/>
      <c r="AF853" s="891"/>
      <c r="AG853" s="891"/>
      <c r="AH853" s="891"/>
    </row>
    <row r="854" spans="1:34" ht="15.75" customHeight="1">
      <c r="A854" s="891"/>
      <c r="B854" s="891"/>
      <c r="C854" s="891"/>
      <c r="D854" s="891"/>
      <c r="E854" s="891"/>
      <c r="F854" s="891"/>
      <c r="G854" s="891"/>
      <c r="H854" s="891"/>
      <c r="I854" s="891"/>
      <c r="J854" s="891"/>
      <c r="K854" s="891"/>
      <c r="L854" s="891"/>
      <c r="M854" s="891"/>
      <c r="N854" s="891"/>
      <c r="O854" s="891"/>
      <c r="P854" s="891"/>
      <c r="Q854" s="891"/>
      <c r="R854" s="891"/>
      <c r="S854" s="891"/>
      <c r="T854" s="891"/>
      <c r="U854" s="891"/>
      <c r="V854" s="891"/>
      <c r="W854" s="891"/>
      <c r="X854" s="891"/>
      <c r="Y854" s="891"/>
      <c r="Z854" s="891"/>
      <c r="AA854" s="891"/>
      <c r="AB854" s="891"/>
      <c r="AC854" s="891"/>
      <c r="AD854" s="891"/>
      <c r="AE854" s="891"/>
      <c r="AF854" s="891"/>
      <c r="AG854" s="891"/>
      <c r="AH854" s="891"/>
    </row>
    <row r="855" spans="1:34" ht="15.75" customHeight="1">
      <c r="A855" s="891"/>
      <c r="B855" s="891"/>
      <c r="C855" s="891"/>
      <c r="D855" s="891"/>
      <c r="E855" s="891"/>
      <c r="F855" s="891"/>
      <c r="G855" s="891"/>
      <c r="H855" s="891"/>
      <c r="I855" s="891"/>
      <c r="J855" s="891"/>
      <c r="K855" s="891"/>
      <c r="L855" s="891"/>
      <c r="M855" s="891"/>
      <c r="N855" s="891"/>
      <c r="O855" s="891"/>
      <c r="P855" s="891"/>
      <c r="Q855" s="891"/>
      <c r="R855" s="891"/>
      <c r="S855" s="891"/>
      <c r="T855" s="891"/>
      <c r="U855" s="891"/>
      <c r="V855" s="891"/>
      <c r="W855" s="891"/>
      <c r="X855" s="891"/>
      <c r="Y855" s="891"/>
      <c r="Z855" s="891"/>
      <c r="AA855" s="891"/>
      <c r="AB855" s="891"/>
      <c r="AC855" s="891"/>
      <c r="AD855" s="891"/>
      <c r="AE855" s="891"/>
      <c r="AF855" s="891"/>
      <c r="AG855" s="891"/>
      <c r="AH855" s="891"/>
    </row>
    <row r="856" spans="1:34" ht="15.75" customHeight="1">
      <c r="A856" s="891"/>
      <c r="B856" s="891"/>
      <c r="C856" s="891"/>
      <c r="D856" s="891"/>
      <c r="E856" s="891"/>
      <c r="F856" s="891"/>
      <c r="G856" s="891"/>
      <c r="H856" s="891"/>
      <c r="I856" s="891"/>
      <c r="J856" s="891"/>
      <c r="K856" s="891"/>
      <c r="L856" s="891"/>
      <c r="M856" s="891"/>
      <c r="N856" s="891"/>
      <c r="O856" s="891"/>
      <c r="P856" s="891"/>
      <c r="Q856" s="891"/>
      <c r="R856" s="891"/>
      <c r="S856" s="891"/>
      <c r="T856" s="891"/>
      <c r="U856" s="891"/>
      <c r="V856" s="891"/>
      <c r="W856" s="891"/>
      <c r="X856" s="891"/>
      <c r="Y856" s="891"/>
      <c r="Z856" s="891"/>
      <c r="AA856" s="891"/>
      <c r="AB856" s="891"/>
      <c r="AC856" s="891"/>
      <c r="AD856" s="891"/>
      <c r="AE856" s="891"/>
      <c r="AF856" s="891"/>
      <c r="AG856" s="891"/>
      <c r="AH856" s="891"/>
    </row>
    <row r="857" spans="1:34" ht="15.75" customHeight="1">
      <c r="A857" s="891"/>
      <c r="B857" s="891"/>
      <c r="C857" s="891"/>
      <c r="D857" s="891"/>
      <c r="E857" s="891"/>
      <c r="F857" s="891"/>
      <c r="G857" s="891"/>
      <c r="H857" s="891"/>
      <c r="I857" s="891"/>
      <c r="J857" s="891"/>
      <c r="K857" s="891"/>
      <c r="L857" s="891"/>
      <c r="M857" s="891"/>
      <c r="N857" s="891"/>
      <c r="O857" s="891"/>
      <c r="P857" s="891"/>
      <c r="Q857" s="891"/>
      <c r="R857" s="891"/>
      <c r="S857" s="891"/>
      <c r="T857" s="891"/>
      <c r="U857" s="891"/>
      <c r="V857" s="891"/>
      <c r="W857" s="891"/>
      <c r="X857" s="891"/>
      <c r="Y857" s="891"/>
      <c r="Z857" s="891"/>
      <c r="AA857" s="891"/>
      <c r="AB857" s="891"/>
      <c r="AC857" s="891"/>
      <c r="AD857" s="891"/>
      <c r="AE857" s="891"/>
      <c r="AF857" s="891"/>
      <c r="AG857" s="891"/>
      <c r="AH857" s="891"/>
    </row>
    <row r="858" spans="1:34" ht="15.75" customHeight="1">
      <c r="A858" s="891"/>
      <c r="B858" s="891"/>
      <c r="C858" s="891"/>
      <c r="D858" s="891"/>
      <c r="E858" s="891"/>
      <c r="F858" s="891"/>
      <c r="G858" s="891"/>
      <c r="H858" s="891"/>
      <c r="I858" s="891"/>
      <c r="J858" s="891"/>
      <c r="K858" s="891"/>
      <c r="L858" s="891"/>
      <c r="M858" s="891"/>
      <c r="N858" s="891"/>
      <c r="O858" s="891"/>
      <c r="P858" s="891"/>
      <c r="Q858" s="891"/>
      <c r="R858" s="891"/>
      <c r="S858" s="891"/>
      <c r="T858" s="891"/>
      <c r="U858" s="891"/>
      <c r="V858" s="891"/>
      <c r="W858" s="891"/>
      <c r="X858" s="891"/>
      <c r="Y858" s="891"/>
      <c r="Z858" s="891"/>
      <c r="AA858" s="891"/>
      <c r="AB858" s="891"/>
      <c r="AC858" s="891"/>
      <c r="AD858" s="891"/>
      <c r="AE858" s="891"/>
      <c r="AF858" s="891"/>
      <c r="AG858" s="891"/>
      <c r="AH858" s="891"/>
    </row>
    <row r="859" spans="1:34" ht="15.75" customHeight="1">
      <c r="A859" s="891"/>
      <c r="B859" s="891"/>
      <c r="C859" s="891"/>
      <c r="D859" s="891"/>
      <c r="E859" s="891"/>
      <c r="F859" s="891"/>
      <c r="G859" s="891"/>
      <c r="H859" s="891"/>
      <c r="I859" s="891"/>
      <c r="J859" s="891"/>
      <c r="K859" s="891"/>
      <c r="L859" s="891"/>
      <c r="M859" s="891"/>
      <c r="N859" s="891"/>
      <c r="O859" s="891"/>
      <c r="P859" s="891"/>
      <c r="Q859" s="891"/>
      <c r="R859" s="891"/>
      <c r="S859" s="891"/>
      <c r="T859" s="891"/>
      <c r="U859" s="891"/>
      <c r="V859" s="891"/>
      <c r="W859" s="891"/>
      <c r="X859" s="891"/>
      <c r="Y859" s="891"/>
      <c r="Z859" s="891"/>
      <c r="AA859" s="891"/>
      <c r="AB859" s="891"/>
      <c r="AC859" s="891"/>
      <c r="AD859" s="891"/>
      <c r="AE859" s="891"/>
      <c r="AF859" s="891"/>
      <c r="AG859" s="891"/>
      <c r="AH859" s="891"/>
    </row>
    <row r="860" spans="1:34" ht="15.75" customHeight="1">
      <c r="A860" s="891"/>
      <c r="B860" s="891"/>
      <c r="C860" s="891"/>
      <c r="D860" s="891"/>
      <c r="E860" s="891"/>
      <c r="F860" s="891"/>
      <c r="G860" s="891"/>
      <c r="H860" s="891"/>
      <c r="I860" s="891"/>
      <c r="J860" s="891"/>
      <c r="K860" s="891"/>
      <c r="L860" s="891"/>
      <c r="M860" s="891"/>
      <c r="N860" s="891"/>
      <c r="O860" s="891"/>
      <c r="P860" s="891"/>
      <c r="Q860" s="891"/>
      <c r="R860" s="891"/>
      <c r="S860" s="891"/>
      <c r="T860" s="891"/>
      <c r="U860" s="891"/>
      <c r="V860" s="891"/>
      <c r="W860" s="891"/>
      <c r="X860" s="891"/>
      <c r="Y860" s="891"/>
      <c r="Z860" s="891"/>
      <c r="AA860" s="891"/>
      <c r="AB860" s="891"/>
      <c r="AC860" s="891"/>
      <c r="AD860" s="891"/>
      <c r="AE860" s="891"/>
      <c r="AF860" s="891"/>
      <c r="AG860" s="891"/>
      <c r="AH860" s="891"/>
    </row>
    <row r="861" spans="1:34" ht="15.75" customHeight="1">
      <c r="A861" s="891"/>
      <c r="B861" s="891"/>
      <c r="C861" s="891"/>
      <c r="D861" s="891"/>
      <c r="E861" s="891"/>
      <c r="F861" s="891"/>
      <c r="G861" s="891"/>
      <c r="H861" s="891"/>
      <c r="I861" s="891"/>
      <c r="J861" s="891"/>
      <c r="K861" s="891"/>
      <c r="L861" s="891"/>
      <c r="M861" s="891"/>
      <c r="N861" s="891"/>
      <c r="O861" s="891"/>
      <c r="P861" s="891"/>
      <c r="Q861" s="891"/>
      <c r="R861" s="891"/>
      <c r="S861" s="891"/>
      <c r="T861" s="891"/>
      <c r="U861" s="891"/>
      <c r="V861" s="891"/>
      <c r="W861" s="891"/>
      <c r="X861" s="891"/>
      <c r="Y861" s="891"/>
      <c r="Z861" s="891"/>
      <c r="AA861" s="891"/>
      <c r="AB861" s="891"/>
      <c r="AC861" s="891"/>
      <c r="AD861" s="891"/>
      <c r="AE861" s="891"/>
      <c r="AF861" s="891"/>
      <c r="AG861" s="891"/>
      <c r="AH861" s="891"/>
    </row>
    <row r="862" spans="1:34" ht="15.75" customHeight="1">
      <c r="A862" s="891"/>
      <c r="B862" s="891"/>
      <c r="C862" s="891"/>
      <c r="D862" s="891"/>
      <c r="E862" s="891"/>
      <c r="F862" s="891"/>
      <c r="G862" s="891"/>
      <c r="H862" s="891"/>
      <c r="I862" s="891"/>
      <c r="J862" s="891"/>
      <c r="K862" s="891"/>
      <c r="L862" s="891"/>
      <c r="M862" s="891"/>
      <c r="N862" s="891"/>
      <c r="O862" s="891"/>
      <c r="P862" s="891"/>
      <c r="Q862" s="891"/>
      <c r="R862" s="891"/>
      <c r="S862" s="891"/>
      <c r="T862" s="891"/>
      <c r="U862" s="891"/>
      <c r="V862" s="891"/>
      <c r="W862" s="891"/>
      <c r="X862" s="891"/>
      <c r="Y862" s="891"/>
      <c r="Z862" s="891"/>
      <c r="AA862" s="891"/>
      <c r="AB862" s="891"/>
      <c r="AC862" s="891"/>
      <c r="AD862" s="891"/>
      <c r="AE862" s="891"/>
      <c r="AF862" s="891"/>
      <c r="AG862" s="891"/>
      <c r="AH862" s="891"/>
    </row>
    <row r="863" spans="1:34" ht="15.75" customHeight="1">
      <c r="A863" s="891"/>
      <c r="B863" s="891"/>
      <c r="C863" s="891"/>
      <c r="D863" s="891"/>
      <c r="E863" s="891"/>
      <c r="F863" s="891"/>
      <c r="G863" s="891"/>
      <c r="H863" s="891"/>
      <c r="I863" s="891"/>
      <c r="J863" s="891"/>
      <c r="K863" s="891"/>
      <c r="L863" s="891"/>
      <c r="M863" s="891"/>
      <c r="N863" s="891"/>
      <c r="O863" s="891"/>
      <c r="P863" s="891"/>
      <c r="Q863" s="891"/>
      <c r="R863" s="891"/>
      <c r="S863" s="891"/>
      <c r="T863" s="891"/>
      <c r="U863" s="891"/>
      <c r="V863" s="891"/>
      <c r="W863" s="891"/>
      <c r="X863" s="891"/>
      <c r="Y863" s="891"/>
      <c r="Z863" s="891"/>
      <c r="AA863" s="891"/>
      <c r="AB863" s="891"/>
      <c r="AC863" s="891"/>
      <c r="AD863" s="891"/>
      <c r="AE863" s="891"/>
      <c r="AF863" s="891"/>
      <c r="AG863" s="891"/>
      <c r="AH863" s="891"/>
    </row>
    <row r="864" spans="1:34" ht="15.75" customHeight="1">
      <c r="A864" s="891"/>
      <c r="B864" s="891"/>
      <c r="C864" s="891"/>
      <c r="D864" s="891"/>
      <c r="E864" s="891"/>
      <c r="F864" s="891"/>
      <c r="G864" s="891"/>
      <c r="H864" s="891"/>
      <c r="I864" s="891"/>
      <c r="J864" s="891"/>
      <c r="K864" s="891"/>
      <c r="L864" s="891"/>
      <c r="M864" s="891"/>
      <c r="N864" s="891"/>
      <c r="O864" s="891"/>
      <c r="P864" s="891"/>
      <c r="Q864" s="891"/>
      <c r="R864" s="891"/>
      <c r="S864" s="891"/>
      <c r="T864" s="891"/>
      <c r="U864" s="891"/>
      <c r="V864" s="891"/>
      <c r="W864" s="891"/>
      <c r="X864" s="891"/>
      <c r="Y864" s="891"/>
      <c r="Z864" s="891"/>
      <c r="AA864" s="891"/>
      <c r="AB864" s="891"/>
      <c r="AC864" s="891"/>
      <c r="AD864" s="891"/>
      <c r="AE864" s="891"/>
      <c r="AF864" s="891"/>
      <c r="AG864" s="891"/>
      <c r="AH864" s="891"/>
    </row>
    <row r="865" spans="1:34" ht="15.75" customHeight="1">
      <c r="A865" s="891"/>
      <c r="B865" s="891"/>
      <c r="C865" s="891"/>
      <c r="D865" s="891"/>
      <c r="E865" s="891"/>
      <c r="F865" s="891"/>
      <c r="G865" s="891"/>
      <c r="H865" s="891"/>
      <c r="I865" s="891"/>
      <c r="J865" s="891"/>
      <c r="K865" s="891"/>
      <c r="L865" s="891"/>
      <c r="M865" s="891"/>
      <c r="N865" s="891"/>
      <c r="O865" s="891"/>
      <c r="P865" s="891"/>
      <c r="Q865" s="891"/>
      <c r="R865" s="891"/>
      <c r="S865" s="891"/>
      <c r="T865" s="891"/>
      <c r="U865" s="891"/>
      <c r="V865" s="891"/>
      <c r="W865" s="891"/>
      <c r="X865" s="891"/>
      <c r="Y865" s="891"/>
      <c r="Z865" s="891"/>
      <c r="AA865" s="891"/>
      <c r="AB865" s="891"/>
      <c r="AC865" s="891"/>
      <c r="AD865" s="891"/>
      <c r="AE865" s="891"/>
      <c r="AF865" s="891"/>
      <c r="AG865" s="891"/>
      <c r="AH865" s="891"/>
    </row>
    <row r="866" spans="1:34" ht="15.75" customHeight="1">
      <c r="A866" s="891"/>
      <c r="B866" s="891"/>
      <c r="C866" s="891"/>
      <c r="D866" s="891"/>
      <c r="E866" s="891"/>
      <c r="F866" s="891"/>
      <c r="G866" s="891"/>
      <c r="H866" s="891"/>
      <c r="I866" s="891"/>
      <c r="J866" s="891"/>
      <c r="K866" s="891"/>
      <c r="L866" s="891"/>
      <c r="M866" s="891"/>
      <c r="N866" s="891"/>
      <c r="O866" s="891"/>
      <c r="P866" s="891"/>
      <c r="Q866" s="891"/>
      <c r="R866" s="891"/>
      <c r="S866" s="891"/>
      <c r="T866" s="891"/>
      <c r="U866" s="891"/>
      <c r="V866" s="891"/>
      <c r="W866" s="891"/>
      <c r="X866" s="891"/>
      <c r="Y866" s="891"/>
      <c r="Z866" s="891"/>
      <c r="AA866" s="891"/>
      <c r="AB866" s="891"/>
      <c r="AC866" s="891"/>
      <c r="AD866" s="891"/>
      <c r="AE866" s="891"/>
      <c r="AF866" s="891"/>
      <c r="AG866" s="891"/>
      <c r="AH866" s="891"/>
    </row>
    <row r="867" spans="1:34" ht="15.75" customHeight="1">
      <c r="A867" s="891"/>
      <c r="B867" s="891"/>
      <c r="C867" s="891"/>
      <c r="D867" s="891"/>
      <c r="E867" s="891"/>
      <c r="F867" s="891"/>
      <c r="G867" s="891"/>
      <c r="H867" s="891"/>
      <c r="I867" s="891"/>
      <c r="J867" s="891"/>
      <c r="K867" s="891"/>
      <c r="L867" s="891"/>
      <c r="M867" s="891"/>
      <c r="N867" s="891"/>
      <c r="O867" s="891"/>
      <c r="P867" s="891"/>
      <c r="Q867" s="891"/>
      <c r="R867" s="891"/>
      <c r="S867" s="891"/>
      <c r="T867" s="891"/>
      <c r="U867" s="891"/>
      <c r="V867" s="891"/>
      <c r="W867" s="891"/>
      <c r="X867" s="891"/>
      <c r="Y867" s="891"/>
      <c r="Z867" s="891"/>
      <c r="AA867" s="891"/>
      <c r="AB867" s="891"/>
      <c r="AC867" s="891"/>
      <c r="AD867" s="891"/>
      <c r="AE867" s="891"/>
      <c r="AF867" s="891"/>
      <c r="AG867" s="891"/>
      <c r="AH867" s="891"/>
    </row>
    <row r="868" spans="1:34" ht="15.75" customHeight="1">
      <c r="A868" s="891"/>
      <c r="B868" s="891"/>
      <c r="C868" s="891"/>
      <c r="D868" s="891"/>
      <c r="E868" s="891"/>
      <c r="F868" s="891"/>
      <c r="G868" s="891"/>
      <c r="H868" s="891"/>
      <c r="I868" s="891"/>
      <c r="J868" s="891"/>
      <c r="K868" s="891"/>
      <c r="L868" s="891"/>
      <c r="M868" s="891"/>
      <c r="N868" s="891"/>
      <c r="O868" s="891"/>
      <c r="P868" s="891"/>
      <c r="Q868" s="891"/>
      <c r="R868" s="891"/>
      <c r="S868" s="891"/>
      <c r="T868" s="891"/>
      <c r="U868" s="891"/>
      <c r="V868" s="891"/>
      <c r="W868" s="891"/>
      <c r="X868" s="891"/>
      <c r="Y868" s="891"/>
      <c r="Z868" s="891"/>
      <c r="AA868" s="891"/>
      <c r="AB868" s="891"/>
      <c r="AC868" s="891"/>
      <c r="AD868" s="891"/>
      <c r="AE868" s="891"/>
      <c r="AF868" s="891"/>
      <c r="AG868" s="891"/>
      <c r="AH868" s="891"/>
    </row>
    <row r="869" spans="1:34" ht="15.75" customHeight="1">
      <c r="A869" s="891"/>
      <c r="B869" s="891"/>
      <c r="C869" s="891"/>
      <c r="D869" s="891"/>
      <c r="E869" s="891"/>
      <c r="F869" s="891"/>
      <c r="G869" s="891"/>
      <c r="H869" s="891"/>
      <c r="I869" s="891"/>
      <c r="J869" s="891"/>
      <c r="K869" s="891"/>
      <c r="L869" s="891"/>
      <c r="M869" s="891"/>
      <c r="N869" s="891"/>
      <c r="O869" s="891"/>
      <c r="P869" s="891"/>
      <c r="Q869" s="891"/>
      <c r="R869" s="891"/>
      <c r="S869" s="891"/>
      <c r="T869" s="891"/>
      <c r="U869" s="891"/>
      <c r="V869" s="891"/>
      <c r="W869" s="891"/>
      <c r="X869" s="891"/>
      <c r="Y869" s="891"/>
      <c r="Z869" s="891"/>
      <c r="AA869" s="891"/>
      <c r="AB869" s="891"/>
      <c r="AC869" s="891"/>
      <c r="AD869" s="891"/>
      <c r="AE869" s="891"/>
      <c r="AF869" s="891"/>
      <c r="AG869" s="891"/>
      <c r="AH869" s="891"/>
    </row>
    <row r="870" spans="1:34" ht="15.75" customHeight="1">
      <c r="A870" s="891"/>
      <c r="B870" s="891"/>
      <c r="C870" s="891"/>
      <c r="D870" s="891"/>
      <c r="E870" s="891"/>
      <c r="F870" s="891"/>
      <c r="G870" s="891"/>
      <c r="H870" s="891"/>
      <c r="I870" s="891"/>
      <c r="J870" s="891"/>
      <c r="K870" s="891"/>
      <c r="L870" s="891"/>
      <c r="M870" s="891"/>
      <c r="N870" s="891"/>
      <c r="O870" s="891"/>
      <c r="P870" s="891"/>
      <c r="Q870" s="891"/>
      <c r="R870" s="891"/>
      <c r="S870" s="891"/>
      <c r="T870" s="891"/>
      <c r="U870" s="891"/>
      <c r="V870" s="891"/>
      <c r="W870" s="891"/>
      <c r="X870" s="891"/>
      <c r="Y870" s="891"/>
      <c r="Z870" s="891"/>
      <c r="AA870" s="891"/>
      <c r="AB870" s="891"/>
      <c r="AC870" s="891"/>
      <c r="AD870" s="891"/>
      <c r="AE870" s="891"/>
      <c r="AF870" s="891"/>
      <c r="AG870" s="891"/>
      <c r="AH870" s="891"/>
    </row>
    <row r="871" spans="1:34" ht="15.75" customHeight="1">
      <c r="A871" s="891"/>
      <c r="B871" s="891"/>
      <c r="C871" s="891"/>
      <c r="D871" s="891"/>
      <c r="E871" s="891"/>
      <c r="F871" s="891"/>
      <c r="G871" s="891"/>
      <c r="H871" s="891"/>
      <c r="I871" s="891"/>
      <c r="J871" s="891"/>
      <c r="K871" s="891"/>
      <c r="L871" s="891"/>
      <c r="M871" s="891"/>
      <c r="N871" s="891"/>
      <c r="O871" s="891"/>
      <c r="P871" s="891"/>
      <c r="Q871" s="891"/>
      <c r="R871" s="891"/>
      <c r="S871" s="891"/>
      <c r="T871" s="891"/>
      <c r="U871" s="891"/>
      <c r="V871" s="891"/>
      <c r="W871" s="891"/>
      <c r="X871" s="891"/>
      <c r="Y871" s="891"/>
      <c r="Z871" s="891"/>
      <c r="AA871" s="891"/>
      <c r="AB871" s="891"/>
      <c r="AC871" s="891"/>
      <c r="AD871" s="891"/>
      <c r="AE871" s="891"/>
      <c r="AF871" s="891"/>
      <c r="AG871" s="891"/>
      <c r="AH871" s="891"/>
    </row>
    <row r="872" spans="1:34" ht="15.75" customHeight="1">
      <c r="A872" s="891"/>
      <c r="B872" s="891"/>
      <c r="C872" s="891"/>
      <c r="D872" s="891"/>
      <c r="E872" s="891"/>
      <c r="F872" s="891"/>
      <c r="G872" s="891"/>
      <c r="H872" s="891"/>
      <c r="I872" s="891"/>
      <c r="J872" s="891"/>
      <c r="K872" s="891"/>
      <c r="L872" s="891"/>
      <c r="M872" s="891"/>
      <c r="N872" s="891"/>
      <c r="O872" s="891"/>
      <c r="P872" s="891"/>
      <c r="Q872" s="891"/>
      <c r="R872" s="891"/>
      <c r="S872" s="891"/>
      <c r="T872" s="891"/>
      <c r="U872" s="891"/>
      <c r="V872" s="891"/>
      <c r="W872" s="891"/>
      <c r="X872" s="891"/>
      <c r="Y872" s="891"/>
      <c r="Z872" s="891"/>
      <c r="AA872" s="891"/>
      <c r="AB872" s="891"/>
      <c r="AC872" s="891"/>
      <c r="AD872" s="891"/>
      <c r="AE872" s="891"/>
      <c r="AF872" s="891"/>
      <c r="AG872" s="891"/>
      <c r="AH872" s="891"/>
    </row>
    <row r="873" spans="1:34" ht="15.75" customHeight="1">
      <c r="A873" s="891"/>
      <c r="B873" s="891"/>
      <c r="C873" s="891"/>
      <c r="D873" s="891"/>
      <c r="E873" s="891"/>
      <c r="F873" s="891"/>
      <c r="G873" s="891"/>
      <c r="H873" s="891"/>
      <c r="I873" s="891"/>
      <c r="J873" s="891"/>
      <c r="K873" s="891"/>
      <c r="L873" s="891"/>
      <c r="M873" s="891"/>
      <c r="N873" s="891"/>
      <c r="O873" s="891"/>
      <c r="P873" s="891"/>
      <c r="Q873" s="891"/>
      <c r="R873" s="891"/>
      <c r="S873" s="891"/>
      <c r="T873" s="891"/>
      <c r="U873" s="891"/>
      <c r="V873" s="891"/>
      <c r="W873" s="891"/>
      <c r="X873" s="891"/>
      <c r="Y873" s="891"/>
      <c r="Z873" s="891"/>
      <c r="AA873" s="891"/>
      <c r="AB873" s="891"/>
      <c r="AC873" s="891"/>
      <c r="AD873" s="891"/>
      <c r="AE873" s="891"/>
      <c r="AF873" s="891"/>
      <c r="AG873" s="891"/>
      <c r="AH873" s="891"/>
    </row>
    <row r="874" spans="1:34" ht="15.75" customHeight="1">
      <c r="A874" s="891"/>
      <c r="B874" s="891"/>
      <c r="C874" s="891"/>
      <c r="D874" s="891"/>
      <c r="E874" s="891"/>
      <c r="F874" s="891"/>
      <c r="G874" s="891"/>
      <c r="H874" s="891"/>
      <c r="I874" s="891"/>
      <c r="J874" s="891"/>
      <c r="K874" s="891"/>
      <c r="L874" s="891"/>
      <c r="M874" s="891"/>
      <c r="N874" s="891"/>
      <c r="O874" s="891"/>
      <c r="P874" s="891"/>
      <c r="Q874" s="891"/>
      <c r="R874" s="891"/>
      <c r="S874" s="891"/>
      <c r="T874" s="891"/>
      <c r="U874" s="891"/>
      <c r="V874" s="891"/>
      <c r="W874" s="891"/>
      <c r="X874" s="891"/>
      <c r="Y874" s="891"/>
      <c r="Z874" s="891"/>
      <c r="AA874" s="891"/>
      <c r="AB874" s="891"/>
      <c r="AC874" s="891"/>
      <c r="AD874" s="891"/>
      <c r="AE874" s="891"/>
      <c r="AF874" s="891"/>
      <c r="AG874" s="891"/>
      <c r="AH874" s="891"/>
    </row>
    <row r="875" spans="1:34" ht="15.75" customHeight="1">
      <c r="A875" s="891"/>
      <c r="B875" s="891"/>
      <c r="C875" s="891"/>
      <c r="D875" s="891"/>
      <c r="E875" s="891"/>
      <c r="F875" s="891"/>
      <c r="G875" s="891"/>
      <c r="H875" s="891"/>
      <c r="I875" s="891"/>
      <c r="J875" s="891"/>
      <c r="K875" s="891"/>
      <c r="L875" s="891"/>
      <c r="M875" s="891"/>
      <c r="N875" s="891"/>
      <c r="O875" s="891"/>
      <c r="P875" s="891"/>
      <c r="Q875" s="891"/>
      <c r="R875" s="891"/>
      <c r="S875" s="891"/>
      <c r="T875" s="891"/>
      <c r="U875" s="891"/>
      <c r="V875" s="891"/>
      <c r="W875" s="891"/>
      <c r="X875" s="891"/>
      <c r="Y875" s="891"/>
      <c r="Z875" s="891"/>
      <c r="AA875" s="891"/>
      <c r="AB875" s="891"/>
      <c r="AC875" s="891"/>
      <c r="AD875" s="891"/>
      <c r="AE875" s="891"/>
      <c r="AF875" s="891"/>
      <c r="AG875" s="891"/>
      <c r="AH875" s="891"/>
    </row>
    <row r="876" spans="1:34" ht="15.75" customHeight="1">
      <c r="A876" s="891"/>
      <c r="B876" s="891"/>
      <c r="C876" s="891"/>
      <c r="D876" s="891"/>
      <c r="E876" s="891"/>
      <c r="F876" s="891"/>
      <c r="G876" s="891"/>
      <c r="H876" s="891"/>
      <c r="I876" s="891"/>
      <c r="J876" s="891"/>
      <c r="K876" s="891"/>
      <c r="L876" s="891"/>
      <c r="M876" s="891"/>
      <c r="N876" s="891"/>
      <c r="O876" s="891"/>
      <c r="P876" s="891"/>
      <c r="Q876" s="891"/>
      <c r="R876" s="891"/>
      <c r="S876" s="891"/>
      <c r="T876" s="891"/>
      <c r="U876" s="891"/>
      <c r="V876" s="891"/>
      <c r="W876" s="891"/>
      <c r="X876" s="891"/>
      <c r="Y876" s="891"/>
      <c r="Z876" s="891"/>
      <c r="AA876" s="891"/>
      <c r="AB876" s="891"/>
      <c r="AC876" s="891"/>
      <c r="AD876" s="891"/>
      <c r="AE876" s="891"/>
      <c r="AF876" s="891"/>
      <c r="AG876" s="891"/>
      <c r="AH876" s="891"/>
    </row>
    <row r="877" spans="1:34" ht="15.75" customHeight="1">
      <c r="A877" s="891"/>
      <c r="B877" s="891"/>
      <c r="C877" s="891"/>
      <c r="D877" s="891"/>
      <c r="E877" s="891"/>
      <c r="F877" s="891"/>
      <c r="G877" s="891"/>
      <c r="H877" s="891"/>
      <c r="I877" s="891"/>
      <c r="J877" s="891"/>
      <c r="K877" s="891"/>
      <c r="L877" s="891"/>
      <c r="M877" s="891"/>
      <c r="N877" s="891"/>
      <c r="O877" s="891"/>
      <c r="P877" s="891"/>
      <c r="Q877" s="891"/>
      <c r="R877" s="891"/>
      <c r="S877" s="891"/>
      <c r="T877" s="891"/>
      <c r="U877" s="891"/>
      <c r="V877" s="891"/>
      <c r="W877" s="891"/>
      <c r="X877" s="891"/>
      <c r="Y877" s="891"/>
      <c r="Z877" s="891"/>
      <c r="AA877" s="891"/>
      <c r="AB877" s="891"/>
      <c r="AC877" s="891"/>
      <c r="AD877" s="891"/>
      <c r="AE877" s="891"/>
      <c r="AF877" s="891"/>
      <c r="AG877" s="891"/>
      <c r="AH877" s="891"/>
    </row>
    <row r="878" spans="1:34" ht="15.75" customHeight="1">
      <c r="A878" s="891"/>
      <c r="B878" s="891"/>
      <c r="C878" s="891"/>
      <c r="D878" s="891"/>
      <c r="E878" s="891"/>
      <c r="F878" s="891"/>
      <c r="G878" s="891"/>
      <c r="H878" s="891"/>
      <c r="I878" s="891"/>
      <c r="J878" s="891"/>
      <c r="K878" s="891"/>
      <c r="L878" s="891"/>
      <c r="M878" s="891"/>
      <c r="N878" s="891"/>
      <c r="O878" s="891"/>
      <c r="P878" s="891"/>
      <c r="Q878" s="891"/>
      <c r="R878" s="891"/>
      <c r="S878" s="891"/>
      <c r="T878" s="891"/>
      <c r="U878" s="891"/>
      <c r="V878" s="891"/>
      <c r="W878" s="891"/>
      <c r="X878" s="891"/>
      <c r="Y878" s="891"/>
      <c r="Z878" s="891"/>
      <c r="AA878" s="891"/>
      <c r="AB878" s="891"/>
      <c r="AC878" s="891"/>
      <c r="AD878" s="891"/>
      <c r="AE878" s="891"/>
      <c r="AF878" s="891"/>
      <c r="AG878" s="891"/>
      <c r="AH878" s="891"/>
    </row>
    <row r="879" spans="1:34" ht="15.75" customHeight="1">
      <c r="A879" s="891"/>
      <c r="B879" s="891"/>
      <c r="C879" s="891"/>
      <c r="D879" s="891"/>
      <c r="E879" s="891"/>
      <c r="F879" s="891"/>
      <c r="G879" s="891"/>
      <c r="H879" s="891"/>
      <c r="I879" s="891"/>
      <c r="J879" s="891"/>
      <c r="K879" s="891"/>
      <c r="L879" s="891"/>
      <c r="M879" s="891"/>
      <c r="N879" s="891"/>
      <c r="O879" s="891"/>
      <c r="P879" s="891"/>
      <c r="Q879" s="891"/>
      <c r="R879" s="891"/>
      <c r="S879" s="891"/>
      <c r="T879" s="891"/>
      <c r="U879" s="891"/>
      <c r="V879" s="891"/>
      <c r="W879" s="891"/>
      <c r="X879" s="891"/>
      <c r="Y879" s="891"/>
      <c r="Z879" s="891"/>
      <c r="AA879" s="891"/>
      <c r="AB879" s="891"/>
      <c r="AC879" s="891"/>
      <c r="AD879" s="891"/>
      <c r="AE879" s="891"/>
      <c r="AF879" s="891"/>
      <c r="AG879" s="891"/>
      <c r="AH879" s="891"/>
    </row>
    <row r="880" spans="1:34" ht="15.75" customHeight="1">
      <c r="A880" s="891"/>
      <c r="B880" s="891"/>
      <c r="C880" s="891"/>
      <c r="D880" s="891"/>
      <c r="E880" s="891"/>
      <c r="F880" s="891"/>
      <c r="G880" s="891"/>
      <c r="H880" s="891"/>
      <c r="I880" s="891"/>
      <c r="J880" s="891"/>
      <c r="K880" s="891"/>
      <c r="L880" s="891"/>
      <c r="M880" s="891"/>
      <c r="N880" s="891"/>
      <c r="O880" s="891"/>
      <c r="P880" s="891"/>
      <c r="Q880" s="891"/>
      <c r="R880" s="891"/>
      <c r="S880" s="891"/>
      <c r="T880" s="891"/>
      <c r="U880" s="891"/>
      <c r="V880" s="891"/>
      <c r="W880" s="891"/>
      <c r="X880" s="891"/>
      <c r="Y880" s="891"/>
      <c r="Z880" s="891"/>
      <c r="AA880" s="891"/>
      <c r="AB880" s="891"/>
      <c r="AC880" s="891"/>
      <c r="AD880" s="891"/>
      <c r="AE880" s="891"/>
      <c r="AF880" s="891"/>
      <c r="AG880" s="891"/>
      <c r="AH880" s="891"/>
    </row>
    <row r="881" spans="1:34" ht="15.75" customHeight="1">
      <c r="A881" s="891"/>
      <c r="B881" s="891"/>
      <c r="C881" s="891"/>
      <c r="D881" s="891"/>
      <c r="E881" s="891"/>
      <c r="F881" s="891"/>
      <c r="G881" s="891"/>
      <c r="H881" s="891"/>
      <c r="I881" s="891"/>
      <c r="J881" s="891"/>
      <c r="K881" s="891"/>
      <c r="L881" s="891"/>
      <c r="M881" s="891"/>
      <c r="N881" s="891"/>
      <c r="O881" s="891"/>
      <c r="P881" s="891"/>
      <c r="Q881" s="891"/>
      <c r="R881" s="891"/>
      <c r="S881" s="891"/>
      <c r="T881" s="891"/>
      <c r="U881" s="891"/>
      <c r="V881" s="891"/>
      <c r="W881" s="891"/>
      <c r="X881" s="891"/>
      <c r="Y881" s="891"/>
      <c r="Z881" s="891"/>
      <c r="AA881" s="891"/>
      <c r="AB881" s="891"/>
      <c r="AC881" s="891"/>
      <c r="AD881" s="891"/>
      <c r="AE881" s="891"/>
      <c r="AF881" s="891"/>
      <c r="AG881" s="891"/>
      <c r="AH881" s="891"/>
    </row>
    <row r="882" spans="1:34" ht="15.75" customHeight="1">
      <c r="A882" s="891"/>
      <c r="B882" s="891"/>
      <c r="C882" s="891"/>
      <c r="D882" s="891"/>
      <c r="E882" s="891"/>
      <c r="F882" s="891"/>
      <c r="G882" s="891"/>
      <c r="H882" s="891"/>
      <c r="I882" s="891"/>
      <c r="J882" s="891"/>
      <c r="K882" s="891"/>
      <c r="L882" s="891"/>
      <c r="M882" s="891"/>
      <c r="N882" s="891"/>
      <c r="O882" s="891"/>
      <c r="P882" s="891"/>
      <c r="Q882" s="891"/>
      <c r="R882" s="891"/>
      <c r="S882" s="891"/>
      <c r="T882" s="891"/>
      <c r="U882" s="891"/>
      <c r="V882" s="891"/>
      <c r="W882" s="891"/>
      <c r="X882" s="891"/>
      <c r="Y882" s="891"/>
      <c r="Z882" s="891"/>
      <c r="AA882" s="891"/>
      <c r="AB882" s="891"/>
      <c r="AC882" s="891"/>
      <c r="AD882" s="891"/>
      <c r="AE882" s="891"/>
      <c r="AF882" s="891"/>
      <c r="AG882" s="891"/>
      <c r="AH882" s="891"/>
    </row>
    <row r="883" spans="1:34" ht="15.75" customHeight="1">
      <c r="A883" s="891"/>
      <c r="B883" s="891"/>
      <c r="C883" s="891"/>
      <c r="D883" s="891"/>
      <c r="E883" s="891"/>
      <c r="F883" s="891"/>
      <c r="G883" s="891"/>
      <c r="H883" s="891"/>
      <c r="I883" s="891"/>
      <c r="J883" s="891"/>
      <c r="K883" s="891"/>
      <c r="L883" s="891"/>
      <c r="M883" s="891"/>
      <c r="N883" s="891"/>
      <c r="O883" s="891"/>
      <c r="P883" s="891"/>
      <c r="Q883" s="891"/>
      <c r="R883" s="891"/>
      <c r="S883" s="891"/>
      <c r="T883" s="891"/>
      <c r="U883" s="891"/>
      <c r="V883" s="891"/>
      <c r="W883" s="891"/>
      <c r="X883" s="891"/>
      <c r="Y883" s="891"/>
      <c r="Z883" s="891"/>
      <c r="AA883" s="891"/>
      <c r="AB883" s="891"/>
      <c r="AC883" s="891"/>
      <c r="AD883" s="891"/>
      <c r="AE883" s="891"/>
      <c r="AF883" s="891"/>
      <c r="AG883" s="891"/>
      <c r="AH883" s="891"/>
    </row>
    <row r="884" spans="1:34" ht="15.75" customHeight="1">
      <c r="A884" s="891"/>
      <c r="B884" s="891"/>
      <c r="C884" s="891"/>
      <c r="D884" s="891"/>
      <c r="E884" s="891"/>
      <c r="F884" s="891"/>
      <c r="G884" s="891"/>
      <c r="H884" s="891"/>
      <c r="I884" s="891"/>
      <c r="J884" s="891"/>
      <c r="K884" s="891"/>
      <c r="L884" s="891"/>
      <c r="M884" s="891"/>
      <c r="N884" s="891"/>
      <c r="O884" s="891"/>
      <c r="P884" s="891"/>
      <c r="Q884" s="891"/>
      <c r="R884" s="891"/>
      <c r="S884" s="891"/>
      <c r="T884" s="891"/>
      <c r="U884" s="891"/>
      <c r="V884" s="891"/>
      <c r="W884" s="891"/>
      <c r="X884" s="891"/>
      <c r="Y884" s="891"/>
      <c r="Z884" s="891"/>
      <c r="AA884" s="891"/>
      <c r="AB884" s="891"/>
      <c r="AC884" s="891"/>
      <c r="AD884" s="891"/>
      <c r="AE884" s="891"/>
      <c r="AF884" s="891"/>
      <c r="AG884" s="891"/>
      <c r="AH884" s="891"/>
    </row>
    <row r="885" spans="1:34" ht="15.75" customHeight="1">
      <c r="A885" s="891"/>
      <c r="B885" s="891"/>
      <c r="C885" s="891"/>
      <c r="D885" s="891"/>
      <c r="E885" s="891"/>
      <c r="F885" s="891"/>
      <c r="G885" s="891"/>
      <c r="H885" s="891"/>
      <c r="I885" s="891"/>
      <c r="J885" s="891"/>
      <c r="K885" s="891"/>
      <c r="L885" s="891"/>
      <c r="M885" s="891"/>
      <c r="N885" s="891"/>
      <c r="O885" s="891"/>
      <c r="P885" s="891"/>
      <c r="Q885" s="891"/>
      <c r="R885" s="891"/>
      <c r="S885" s="891"/>
      <c r="T885" s="891"/>
      <c r="U885" s="891"/>
      <c r="V885" s="891"/>
      <c r="W885" s="891"/>
      <c r="X885" s="891"/>
      <c r="Y885" s="891"/>
      <c r="Z885" s="891"/>
      <c r="AA885" s="891"/>
      <c r="AB885" s="891"/>
      <c r="AC885" s="891"/>
      <c r="AD885" s="891"/>
      <c r="AE885" s="891"/>
      <c r="AF885" s="891"/>
      <c r="AG885" s="891"/>
      <c r="AH885" s="891"/>
    </row>
    <row r="886" spans="1:34" ht="15.75" customHeight="1">
      <c r="A886" s="891"/>
      <c r="B886" s="891"/>
      <c r="C886" s="891"/>
      <c r="D886" s="891"/>
      <c r="E886" s="891"/>
      <c r="F886" s="891"/>
      <c r="G886" s="891"/>
      <c r="H886" s="891"/>
      <c r="I886" s="891"/>
      <c r="J886" s="891"/>
      <c r="K886" s="891"/>
      <c r="L886" s="891"/>
      <c r="M886" s="891"/>
      <c r="N886" s="891"/>
      <c r="O886" s="891"/>
      <c r="P886" s="891"/>
      <c r="Q886" s="891"/>
      <c r="R886" s="891"/>
      <c r="S886" s="891"/>
      <c r="T886" s="891"/>
      <c r="U886" s="891"/>
      <c r="V886" s="891"/>
      <c r="W886" s="891"/>
      <c r="X886" s="891"/>
      <c r="Y886" s="891"/>
      <c r="Z886" s="891"/>
      <c r="AA886" s="891"/>
      <c r="AB886" s="891"/>
      <c r="AC886" s="891"/>
      <c r="AD886" s="891"/>
      <c r="AE886" s="891"/>
      <c r="AF886" s="891"/>
      <c r="AG886" s="891"/>
      <c r="AH886" s="891"/>
    </row>
    <row r="887" spans="1:34" ht="15.75" customHeight="1">
      <c r="A887" s="891"/>
      <c r="B887" s="891"/>
      <c r="C887" s="891"/>
      <c r="D887" s="891"/>
      <c r="E887" s="891"/>
      <c r="F887" s="891"/>
      <c r="G887" s="891"/>
      <c r="H887" s="891"/>
      <c r="I887" s="891"/>
      <c r="J887" s="891"/>
      <c r="K887" s="891"/>
      <c r="L887" s="891"/>
      <c r="M887" s="891"/>
      <c r="N887" s="891"/>
      <c r="O887" s="891"/>
      <c r="P887" s="891"/>
      <c r="Q887" s="891"/>
      <c r="R887" s="891"/>
      <c r="S887" s="891"/>
      <c r="T887" s="891"/>
      <c r="U887" s="891"/>
      <c r="V887" s="891"/>
      <c r="W887" s="891"/>
      <c r="X887" s="891"/>
      <c r="Y887" s="891"/>
      <c r="Z887" s="891"/>
      <c r="AA887" s="891"/>
      <c r="AB887" s="891"/>
      <c r="AC887" s="891"/>
      <c r="AD887" s="891"/>
      <c r="AE887" s="891"/>
      <c r="AF887" s="891"/>
      <c r="AG887" s="891"/>
      <c r="AH887" s="891"/>
    </row>
    <row r="888" spans="1:34" ht="15.75" customHeight="1">
      <c r="A888" s="891"/>
      <c r="B888" s="891"/>
      <c r="C888" s="891"/>
      <c r="D888" s="891"/>
      <c r="E888" s="891"/>
      <c r="F888" s="891"/>
      <c r="G888" s="891"/>
      <c r="H888" s="891"/>
      <c r="I888" s="891"/>
      <c r="J888" s="891"/>
      <c r="K888" s="891"/>
      <c r="L888" s="891"/>
      <c r="M888" s="891"/>
      <c r="N888" s="891"/>
      <c r="O888" s="891"/>
      <c r="P888" s="891"/>
      <c r="Q888" s="891"/>
      <c r="R888" s="891"/>
      <c r="S888" s="891"/>
      <c r="T888" s="891"/>
      <c r="U888" s="891"/>
      <c r="V888" s="891"/>
      <c r="W888" s="891"/>
      <c r="X888" s="891"/>
      <c r="Y888" s="891"/>
      <c r="Z888" s="891"/>
      <c r="AA888" s="891"/>
      <c r="AB888" s="891"/>
      <c r="AC888" s="891"/>
      <c r="AD888" s="891"/>
      <c r="AE888" s="891"/>
      <c r="AF888" s="891"/>
      <c r="AG888" s="891"/>
      <c r="AH888" s="891"/>
    </row>
    <row r="889" spans="1:34" ht="15.75" customHeight="1">
      <c r="A889" s="891"/>
      <c r="B889" s="891"/>
      <c r="C889" s="891"/>
      <c r="D889" s="891"/>
      <c r="E889" s="891"/>
      <c r="F889" s="891"/>
      <c r="G889" s="891"/>
      <c r="H889" s="891"/>
      <c r="I889" s="891"/>
      <c r="J889" s="891"/>
      <c r="K889" s="891"/>
      <c r="L889" s="891"/>
      <c r="M889" s="891"/>
      <c r="N889" s="891"/>
      <c r="O889" s="891"/>
      <c r="P889" s="891"/>
      <c r="Q889" s="891"/>
      <c r="R889" s="891"/>
      <c r="S889" s="891"/>
      <c r="T889" s="891"/>
      <c r="U889" s="891"/>
      <c r="V889" s="891"/>
      <c r="W889" s="891"/>
      <c r="X889" s="891"/>
      <c r="Y889" s="891"/>
      <c r="Z889" s="891"/>
      <c r="AA889" s="891"/>
      <c r="AB889" s="891"/>
      <c r="AC889" s="891"/>
      <c r="AD889" s="891"/>
      <c r="AE889" s="891"/>
      <c r="AF889" s="891"/>
      <c r="AG889" s="891"/>
      <c r="AH889" s="891"/>
    </row>
    <row r="890" spans="1:34" ht="15.75" customHeight="1">
      <c r="A890" s="891"/>
      <c r="B890" s="891"/>
      <c r="C890" s="891"/>
      <c r="D890" s="891"/>
      <c r="E890" s="891"/>
      <c r="F890" s="891"/>
      <c r="G890" s="891"/>
      <c r="H890" s="891"/>
      <c r="I890" s="891"/>
      <c r="J890" s="891"/>
      <c r="K890" s="891"/>
      <c r="L890" s="891"/>
      <c r="M890" s="891"/>
      <c r="N890" s="891"/>
      <c r="O890" s="891"/>
      <c r="P890" s="891"/>
      <c r="Q890" s="891"/>
      <c r="R890" s="891"/>
      <c r="S890" s="891"/>
      <c r="T890" s="891"/>
      <c r="U890" s="891"/>
      <c r="V890" s="891"/>
      <c r="W890" s="891"/>
      <c r="X890" s="891"/>
      <c r="Y890" s="891"/>
      <c r="Z890" s="891"/>
      <c r="AA890" s="891"/>
      <c r="AB890" s="891"/>
      <c r="AC890" s="891"/>
      <c r="AD890" s="891"/>
      <c r="AE890" s="891"/>
      <c r="AF890" s="891"/>
      <c r="AG890" s="891"/>
      <c r="AH890" s="891"/>
    </row>
    <row r="891" spans="1:34" ht="15.75" customHeight="1">
      <c r="A891" s="891"/>
      <c r="B891" s="891"/>
      <c r="C891" s="891"/>
      <c r="D891" s="891"/>
      <c r="E891" s="891"/>
      <c r="F891" s="891"/>
      <c r="G891" s="891"/>
      <c r="H891" s="891"/>
      <c r="I891" s="891"/>
      <c r="J891" s="891"/>
      <c r="K891" s="891"/>
      <c r="L891" s="891"/>
      <c r="M891" s="891"/>
      <c r="N891" s="891"/>
      <c r="O891" s="891"/>
      <c r="P891" s="891"/>
      <c r="Q891" s="891"/>
      <c r="R891" s="891"/>
      <c r="S891" s="891"/>
      <c r="T891" s="891"/>
      <c r="U891" s="891"/>
      <c r="V891" s="891"/>
      <c r="W891" s="891"/>
      <c r="X891" s="891"/>
      <c r="Y891" s="891"/>
      <c r="Z891" s="891"/>
      <c r="AA891" s="891"/>
      <c r="AB891" s="891"/>
      <c r="AC891" s="891"/>
      <c r="AD891" s="891"/>
      <c r="AE891" s="891"/>
      <c r="AF891" s="891"/>
      <c r="AG891" s="891"/>
      <c r="AH891" s="891"/>
    </row>
    <row r="892" spans="1:34" ht="15.75" customHeight="1">
      <c r="A892" s="891"/>
      <c r="B892" s="891"/>
      <c r="C892" s="891"/>
      <c r="D892" s="891"/>
      <c r="E892" s="891"/>
      <c r="F892" s="891"/>
      <c r="G892" s="891"/>
      <c r="H892" s="891"/>
      <c r="I892" s="891"/>
      <c r="J892" s="891"/>
      <c r="K892" s="891"/>
      <c r="L892" s="891"/>
      <c r="M892" s="891"/>
      <c r="N892" s="891"/>
      <c r="O892" s="891"/>
      <c r="P892" s="891"/>
      <c r="Q892" s="891"/>
      <c r="R892" s="891"/>
      <c r="S892" s="891"/>
      <c r="T892" s="891"/>
      <c r="U892" s="891"/>
      <c r="V892" s="891"/>
      <c r="W892" s="891"/>
      <c r="X892" s="891"/>
      <c r="Y892" s="891"/>
      <c r="Z892" s="891"/>
      <c r="AA892" s="891"/>
      <c r="AB892" s="891"/>
      <c r="AC892" s="891"/>
      <c r="AD892" s="891"/>
      <c r="AE892" s="891"/>
      <c r="AF892" s="891"/>
      <c r="AG892" s="891"/>
      <c r="AH892" s="891"/>
    </row>
    <row r="893" spans="1:34" ht="15.75" customHeight="1">
      <c r="A893" s="891"/>
      <c r="B893" s="891"/>
      <c r="C893" s="891"/>
      <c r="D893" s="891"/>
      <c r="E893" s="891"/>
      <c r="F893" s="891"/>
      <c r="G893" s="891"/>
      <c r="H893" s="891"/>
      <c r="I893" s="891"/>
      <c r="J893" s="891"/>
      <c r="K893" s="891"/>
      <c r="L893" s="891"/>
      <c r="M893" s="891"/>
      <c r="N893" s="891"/>
      <c r="O893" s="891"/>
      <c r="P893" s="891"/>
      <c r="Q893" s="891"/>
      <c r="R893" s="891"/>
      <c r="S893" s="891"/>
      <c r="T893" s="891"/>
      <c r="U893" s="891"/>
      <c r="V893" s="891"/>
      <c r="W893" s="891"/>
      <c r="X893" s="891"/>
      <c r="Y893" s="891"/>
      <c r="Z893" s="891"/>
      <c r="AA893" s="891"/>
      <c r="AB893" s="891"/>
      <c r="AC893" s="891"/>
      <c r="AD893" s="891"/>
      <c r="AE893" s="891"/>
      <c r="AF893" s="891"/>
      <c r="AG893" s="891"/>
      <c r="AH893" s="891"/>
    </row>
    <row r="894" spans="1:34" ht="15.75" customHeight="1">
      <c r="A894" s="891"/>
      <c r="B894" s="891"/>
      <c r="C894" s="891"/>
      <c r="D894" s="891"/>
      <c r="E894" s="891"/>
      <c r="F894" s="891"/>
      <c r="G894" s="891"/>
      <c r="H894" s="891"/>
      <c r="I894" s="891"/>
      <c r="J894" s="891"/>
      <c r="K894" s="891"/>
      <c r="L894" s="891"/>
      <c r="M894" s="891"/>
      <c r="N894" s="891"/>
      <c r="O894" s="891"/>
      <c r="P894" s="891"/>
      <c r="Q894" s="891"/>
      <c r="R894" s="891"/>
      <c r="S894" s="891"/>
      <c r="T894" s="891"/>
      <c r="U894" s="891"/>
      <c r="V894" s="891"/>
      <c r="W894" s="891"/>
      <c r="X894" s="891"/>
      <c r="Y894" s="891"/>
      <c r="Z894" s="891"/>
      <c r="AA894" s="891"/>
      <c r="AB894" s="891"/>
      <c r="AC894" s="891"/>
      <c r="AD894" s="891"/>
      <c r="AE894" s="891"/>
      <c r="AF894" s="891"/>
      <c r="AG894" s="891"/>
      <c r="AH894" s="891"/>
    </row>
    <row r="895" spans="1:34" ht="15.75" customHeight="1">
      <c r="A895" s="891"/>
      <c r="B895" s="891"/>
      <c r="C895" s="891"/>
      <c r="D895" s="891"/>
      <c r="E895" s="891"/>
      <c r="F895" s="891"/>
      <c r="G895" s="891"/>
      <c r="H895" s="891"/>
      <c r="I895" s="891"/>
      <c r="J895" s="891"/>
      <c r="K895" s="891"/>
      <c r="L895" s="891"/>
      <c r="M895" s="891"/>
      <c r="N895" s="891"/>
      <c r="O895" s="891"/>
      <c r="P895" s="891"/>
      <c r="Q895" s="891"/>
      <c r="R895" s="891"/>
      <c r="S895" s="891"/>
      <c r="T895" s="891"/>
      <c r="U895" s="891"/>
      <c r="V895" s="891"/>
      <c r="W895" s="891"/>
      <c r="X895" s="891"/>
      <c r="Y895" s="891"/>
      <c r="Z895" s="891"/>
      <c r="AA895" s="891"/>
      <c r="AB895" s="891"/>
      <c r="AC895" s="891"/>
      <c r="AD895" s="891"/>
      <c r="AE895" s="891"/>
      <c r="AF895" s="891"/>
      <c r="AG895" s="891"/>
      <c r="AH895" s="891"/>
    </row>
    <row r="896" spans="1:34" ht="15.75" customHeight="1">
      <c r="A896" s="891"/>
      <c r="B896" s="891"/>
      <c r="C896" s="891"/>
      <c r="D896" s="891"/>
      <c r="E896" s="891"/>
      <c r="F896" s="891"/>
      <c r="G896" s="891"/>
      <c r="H896" s="891"/>
      <c r="I896" s="891"/>
      <c r="J896" s="891"/>
      <c r="K896" s="891"/>
      <c r="L896" s="891"/>
      <c r="M896" s="891"/>
      <c r="N896" s="891"/>
      <c r="O896" s="891"/>
      <c r="P896" s="891"/>
      <c r="Q896" s="891"/>
      <c r="R896" s="891"/>
      <c r="S896" s="891"/>
      <c r="T896" s="891"/>
      <c r="U896" s="891"/>
      <c r="V896" s="891"/>
      <c r="W896" s="891"/>
      <c r="X896" s="891"/>
      <c r="Y896" s="891"/>
      <c r="Z896" s="891"/>
      <c r="AA896" s="891"/>
      <c r="AB896" s="891"/>
      <c r="AC896" s="891"/>
      <c r="AD896" s="891"/>
      <c r="AE896" s="891"/>
      <c r="AF896" s="891"/>
      <c r="AG896" s="891"/>
      <c r="AH896" s="891"/>
    </row>
    <row r="897" spans="1:34" ht="15.75" customHeight="1">
      <c r="A897" s="891"/>
      <c r="B897" s="891"/>
      <c r="C897" s="891"/>
      <c r="D897" s="891"/>
      <c r="E897" s="891"/>
      <c r="F897" s="891"/>
      <c r="G897" s="891"/>
      <c r="H897" s="891"/>
      <c r="I897" s="891"/>
      <c r="J897" s="891"/>
      <c r="K897" s="891"/>
      <c r="L897" s="891"/>
      <c r="M897" s="891"/>
      <c r="N897" s="891"/>
      <c r="O897" s="891"/>
      <c r="P897" s="891"/>
      <c r="Q897" s="891"/>
      <c r="R897" s="891"/>
      <c r="S897" s="891"/>
      <c r="T897" s="891"/>
      <c r="U897" s="891"/>
      <c r="V897" s="891"/>
      <c r="W897" s="891"/>
      <c r="X897" s="891"/>
      <c r="Y897" s="891"/>
      <c r="Z897" s="891"/>
      <c r="AA897" s="891"/>
      <c r="AB897" s="891"/>
      <c r="AC897" s="891"/>
      <c r="AD897" s="891"/>
      <c r="AE897" s="891"/>
      <c r="AF897" s="891"/>
      <c r="AG897" s="891"/>
      <c r="AH897" s="891"/>
    </row>
    <row r="898" spans="1:34" ht="15.75" customHeight="1">
      <c r="A898" s="891"/>
      <c r="B898" s="891"/>
      <c r="C898" s="891"/>
      <c r="D898" s="891"/>
      <c r="E898" s="891"/>
      <c r="F898" s="891"/>
      <c r="G898" s="891"/>
      <c r="H898" s="891"/>
      <c r="I898" s="891"/>
      <c r="J898" s="891"/>
      <c r="K898" s="891"/>
      <c r="L898" s="891"/>
      <c r="M898" s="891"/>
      <c r="N898" s="891"/>
      <c r="O898" s="891"/>
      <c r="P898" s="891"/>
      <c r="Q898" s="891"/>
      <c r="R898" s="891"/>
      <c r="S898" s="891"/>
      <c r="T898" s="891"/>
      <c r="U898" s="891"/>
      <c r="V898" s="891"/>
      <c r="W898" s="891"/>
      <c r="X898" s="891"/>
      <c r="Y898" s="891"/>
      <c r="Z898" s="891"/>
      <c r="AA898" s="891"/>
      <c r="AB898" s="891"/>
      <c r="AC898" s="891"/>
      <c r="AD898" s="891"/>
      <c r="AE898" s="891"/>
      <c r="AF898" s="891"/>
      <c r="AG898" s="891"/>
      <c r="AH898" s="891"/>
    </row>
    <row r="899" spans="1:34" ht="15.75" customHeight="1">
      <c r="A899" s="891"/>
      <c r="B899" s="891"/>
      <c r="C899" s="891"/>
      <c r="D899" s="891"/>
      <c r="E899" s="891"/>
      <c r="F899" s="891"/>
      <c r="G899" s="891"/>
      <c r="H899" s="891"/>
      <c r="I899" s="891"/>
      <c r="J899" s="891"/>
      <c r="K899" s="891"/>
      <c r="L899" s="891"/>
      <c r="M899" s="891"/>
      <c r="N899" s="891"/>
      <c r="O899" s="891"/>
      <c r="P899" s="891"/>
      <c r="Q899" s="891"/>
      <c r="R899" s="891"/>
      <c r="S899" s="891"/>
      <c r="T899" s="891"/>
      <c r="U899" s="891"/>
      <c r="V899" s="891"/>
      <c r="W899" s="891"/>
      <c r="X899" s="891"/>
      <c r="Y899" s="891"/>
      <c r="Z899" s="891"/>
      <c r="AA899" s="891"/>
      <c r="AB899" s="891"/>
      <c r="AC899" s="891"/>
      <c r="AD899" s="891"/>
      <c r="AE899" s="891"/>
      <c r="AF899" s="891"/>
      <c r="AG899" s="891"/>
      <c r="AH899" s="891"/>
    </row>
    <row r="900" spans="1:34" ht="15.75" customHeight="1">
      <c r="A900" s="891"/>
      <c r="B900" s="891"/>
      <c r="C900" s="891"/>
      <c r="D900" s="891"/>
      <c r="E900" s="891"/>
      <c r="F900" s="891"/>
      <c r="G900" s="891"/>
      <c r="H900" s="891"/>
      <c r="I900" s="891"/>
      <c r="J900" s="891"/>
      <c r="K900" s="891"/>
      <c r="L900" s="891"/>
      <c r="M900" s="891"/>
      <c r="N900" s="891"/>
      <c r="O900" s="891"/>
      <c r="P900" s="891"/>
      <c r="Q900" s="891"/>
      <c r="R900" s="891"/>
      <c r="S900" s="891"/>
      <c r="T900" s="891"/>
      <c r="U900" s="891"/>
      <c r="V900" s="891"/>
      <c r="W900" s="891"/>
      <c r="X900" s="891"/>
      <c r="Y900" s="891"/>
      <c r="Z900" s="891"/>
      <c r="AA900" s="891"/>
      <c r="AB900" s="891"/>
      <c r="AC900" s="891"/>
      <c r="AD900" s="891"/>
      <c r="AE900" s="891"/>
      <c r="AF900" s="891"/>
      <c r="AG900" s="891"/>
      <c r="AH900" s="891"/>
    </row>
    <row r="901" spans="1:34" ht="15.75" customHeight="1">
      <c r="A901" s="891"/>
      <c r="B901" s="891"/>
      <c r="C901" s="891"/>
      <c r="D901" s="891"/>
      <c r="E901" s="891"/>
      <c r="F901" s="891"/>
      <c r="G901" s="891"/>
      <c r="H901" s="891"/>
      <c r="I901" s="891"/>
      <c r="J901" s="891"/>
      <c r="K901" s="891"/>
      <c r="L901" s="891"/>
      <c r="M901" s="891"/>
      <c r="N901" s="891"/>
      <c r="O901" s="891"/>
      <c r="P901" s="891"/>
      <c r="Q901" s="891"/>
      <c r="R901" s="891"/>
      <c r="S901" s="891"/>
      <c r="T901" s="891"/>
      <c r="U901" s="891"/>
      <c r="V901" s="891"/>
      <c r="W901" s="891"/>
      <c r="X901" s="891"/>
      <c r="Y901" s="891"/>
      <c r="Z901" s="891"/>
      <c r="AA901" s="891"/>
      <c r="AB901" s="891"/>
      <c r="AC901" s="891"/>
      <c r="AD901" s="891"/>
      <c r="AE901" s="891"/>
      <c r="AF901" s="891"/>
      <c r="AG901" s="891"/>
      <c r="AH901" s="891"/>
    </row>
    <row r="902" spans="1:34" ht="15.75" customHeight="1">
      <c r="A902" s="891"/>
      <c r="B902" s="891"/>
      <c r="C902" s="891"/>
      <c r="D902" s="891"/>
      <c r="E902" s="891"/>
      <c r="F902" s="891"/>
      <c r="G902" s="891"/>
      <c r="H902" s="891"/>
      <c r="I902" s="891"/>
      <c r="J902" s="891"/>
      <c r="K902" s="891"/>
      <c r="L902" s="891"/>
      <c r="M902" s="891"/>
      <c r="N902" s="891"/>
      <c r="O902" s="891"/>
      <c r="P902" s="891"/>
      <c r="Q902" s="891"/>
      <c r="R902" s="891"/>
      <c r="S902" s="891"/>
      <c r="T902" s="891"/>
      <c r="U902" s="891"/>
      <c r="V902" s="891"/>
      <c r="W902" s="891"/>
      <c r="X902" s="891"/>
      <c r="Y902" s="891"/>
      <c r="Z902" s="891"/>
      <c r="AA902" s="891"/>
      <c r="AB902" s="891"/>
      <c r="AC902" s="891"/>
      <c r="AD902" s="891"/>
      <c r="AE902" s="891"/>
      <c r="AF902" s="891"/>
      <c r="AG902" s="891"/>
      <c r="AH902" s="891"/>
    </row>
    <row r="903" spans="1:34" ht="15.75" customHeight="1">
      <c r="A903" s="891"/>
      <c r="B903" s="891"/>
      <c r="C903" s="891"/>
      <c r="D903" s="891"/>
      <c r="E903" s="891"/>
      <c r="F903" s="891"/>
      <c r="G903" s="891"/>
      <c r="H903" s="891"/>
      <c r="I903" s="891"/>
      <c r="J903" s="891"/>
      <c r="K903" s="891"/>
      <c r="L903" s="891"/>
      <c r="M903" s="891"/>
      <c r="N903" s="891"/>
      <c r="O903" s="891"/>
      <c r="P903" s="891"/>
      <c r="Q903" s="891"/>
      <c r="R903" s="891"/>
      <c r="S903" s="891"/>
      <c r="T903" s="891"/>
      <c r="U903" s="891"/>
      <c r="V903" s="891"/>
      <c r="W903" s="891"/>
      <c r="X903" s="891"/>
      <c r="Y903" s="891"/>
      <c r="Z903" s="891"/>
      <c r="AA903" s="891"/>
      <c r="AB903" s="891"/>
      <c r="AC903" s="891"/>
      <c r="AD903" s="891"/>
      <c r="AE903" s="891"/>
      <c r="AF903" s="891"/>
      <c r="AG903" s="891"/>
      <c r="AH903" s="891"/>
    </row>
    <row r="904" spans="1:34" ht="15.75" customHeight="1">
      <c r="A904" s="891"/>
      <c r="B904" s="891"/>
      <c r="C904" s="891"/>
      <c r="D904" s="891"/>
      <c r="E904" s="891"/>
      <c r="F904" s="891"/>
      <c r="G904" s="891"/>
      <c r="H904" s="891"/>
      <c r="I904" s="891"/>
      <c r="J904" s="891"/>
      <c r="K904" s="891"/>
      <c r="L904" s="891"/>
      <c r="M904" s="891"/>
      <c r="N904" s="891"/>
      <c r="O904" s="891"/>
      <c r="P904" s="891"/>
      <c r="Q904" s="891"/>
      <c r="R904" s="891"/>
      <c r="S904" s="891"/>
      <c r="T904" s="891"/>
      <c r="U904" s="891"/>
      <c r="V904" s="891"/>
      <c r="W904" s="891"/>
      <c r="X904" s="891"/>
      <c r="Y904" s="891"/>
      <c r="Z904" s="891"/>
      <c r="AA904" s="891"/>
      <c r="AB904" s="891"/>
      <c r="AC904" s="891"/>
      <c r="AD904" s="891"/>
      <c r="AE904" s="891"/>
      <c r="AF904" s="891"/>
      <c r="AG904" s="891"/>
      <c r="AH904" s="891"/>
    </row>
    <row r="905" spans="1:34" ht="15.75" customHeight="1">
      <c r="A905" s="891"/>
      <c r="B905" s="891"/>
      <c r="C905" s="891"/>
      <c r="D905" s="891"/>
      <c r="E905" s="891"/>
      <c r="F905" s="891"/>
      <c r="G905" s="891"/>
      <c r="H905" s="891"/>
      <c r="I905" s="891"/>
      <c r="J905" s="891"/>
      <c r="K905" s="891"/>
      <c r="L905" s="891"/>
      <c r="M905" s="891"/>
      <c r="N905" s="891"/>
      <c r="O905" s="891"/>
      <c r="P905" s="891"/>
      <c r="Q905" s="891"/>
      <c r="R905" s="891"/>
      <c r="S905" s="891"/>
      <c r="T905" s="891"/>
      <c r="U905" s="891"/>
      <c r="V905" s="891"/>
      <c r="W905" s="891"/>
      <c r="X905" s="891"/>
      <c r="Y905" s="891"/>
      <c r="Z905" s="891"/>
      <c r="AA905" s="891"/>
      <c r="AB905" s="891"/>
      <c r="AC905" s="891"/>
      <c r="AD905" s="891"/>
      <c r="AE905" s="891"/>
      <c r="AF905" s="891"/>
      <c r="AG905" s="891"/>
      <c r="AH905" s="891"/>
    </row>
    <row r="906" spans="1:34" ht="15.75" customHeight="1">
      <c r="A906" s="891"/>
      <c r="B906" s="891"/>
      <c r="C906" s="891"/>
      <c r="D906" s="891"/>
      <c r="E906" s="891"/>
      <c r="F906" s="891"/>
      <c r="G906" s="891"/>
      <c r="H906" s="891"/>
      <c r="I906" s="891"/>
      <c r="J906" s="891"/>
      <c r="K906" s="891"/>
      <c r="L906" s="891"/>
      <c r="M906" s="891"/>
      <c r="N906" s="891"/>
      <c r="O906" s="891"/>
      <c r="P906" s="891"/>
      <c r="Q906" s="891"/>
      <c r="R906" s="891"/>
      <c r="S906" s="891"/>
      <c r="T906" s="891"/>
      <c r="U906" s="891"/>
      <c r="V906" s="891"/>
      <c r="W906" s="891"/>
      <c r="X906" s="891"/>
      <c r="Y906" s="891"/>
      <c r="Z906" s="891"/>
      <c r="AA906" s="891"/>
      <c r="AB906" s="891"/>
      <c r="AC906" s="891"/>
      <c r="AD906" s="891"/>
      <c r="AE906" s="891"/>
      <c r="AF906" s="891"/>
      <c r="AG906" s="891"/>
      <c r="AH906" s="891"/>
    </row>
    <row r="907" spans="1:34" ht="15.75" customHeight="1">
      <c r="A907" s="891"/>
      <c r="B907" s="891"/>
      <c r="C907" s="891"/>
      <c r="D907" s="891"/>
      <c r="E907" s="891"/>
      <c r="F907" s="891"/>
      <c r="G907" s="891"/>
      <c r="H907" s="891"/>
      <c r="I907" s="891"/>
      <c r="J907" s="891"/>
      <c r="K907" s="891"/>
      <c r="L907" s="891"/>
      <c r="M907" s="891"/>
      <c r="N907" s="891"/>
      <c r="O907" s="891"/>
      <c r="P907" s="891"/>
      <c r="Q907" s="891"/>
      <c r="R907" s="891"/>
      <c r="S907" s="891"/>
      <c r="T907" s="891"/>
      <c r="U907" s="891"/>
      <c r="V907" s="891"/>
      <c r="W907" s="891"/>
      <c r="X907" s="891"/>
      <c r="Y907" s="891"/>
      <c r="Z907" s="891"/>
      <c r="AA907" s="891"/>
      <c r="AB907" s="891"/>
      <c r="AC907" s="891"/>
      <c r="AD907" s="891"/>
      <c r="AE907" s="891"/>
      <c r="AF907" s="891"/>
      <c r="AG907" s="891"/>
      <c r="AH907" s="891"/>
    </row>
    <row r="908" spans="1:34" ht="15.75" customHeight="1">
      <c r="A908" s="891"/>
      <c r="B908" s="891"/>
      <c r="C908" s="891"/>
      <c r="D908" s="891"/>
      <c r="E908" s="891"/>
      <c r="F908" s="891"/>
      <c r="G908" s="891"/>
      <c r="H908" s="891"/>
      <c r="I908" s="891"/>
      <c r="J908" s="891"/>
      <c r="K908" s="891"/>
      <c r="L908" s="891"/>
      <c r="M908" s="891"/>
      <c r="N908" s="891"/>
      <c r="O908" s="891"/>
      <c r="P908" s="891"/>
      <c r="Q908" s="891"/>
      <c r="R908" s="891"/>
      <c r="S908" s="891"/>
      <c r="T908" s="891"/>
      <c r="U908" s="891"/>
      <c r="V908" s="891"/>
      <c r="W908" s="891"/>
      <c r="X908" s="891"/>
      <c r="Y908" s="891"/>
      <c r="Z908" s="891"/>
      <c r="AA908" s="891"/>
      <c r="AB908" s="891"/>
      <c r="AC908" s="891"/>
      <c r="AD908" s="891"/>
      <c r="AE908" s="891"/>
      <c r="AF908" s="891"/>
      <c r="AG908" s="891"/>
      <c r="AH908" s="891"/>
    </row>
    <row r="909" spans="1:34" ht="15.75" customHeight="1">
      <c r="A909" s="891"/>
      <c r="B909" s="891"/>
      <c r="C909" s="891"/>
      <c r="D909" s="891"/>
      <c r="E909" s="891"/>
      <c r="F909" s="891"/>
      <c r="G909" s="891"/>
      <c r="H909" s="891"/>
      <c r="I909" s="891"/>
      <c r="J909" s="891"/>
      <c r="K909" s="891"/>
      <c r="L909" s="891"/>
      <c r="M909" s="891"/>
      <c r="N909" s="891"/>
      <c r="O909" s="891"/>
      <c r="P909" s="891"/>
      <c r="Q909" s="891"/>
      <c r="R909" s="891"/>
      <c r="S909" s="891"/>
      <c r="T909" s="891"/>
      <c r="U909" s="891"/>
      <c r="V909" s="891"/>
      <c r="W909" s="891"/>
      <c r="X909" s="891"/>
      <c r="Y909" s="891"/>
      <c r="Z909" s="891"/>
      <c r="AA909" s="891"/>
      <c r="AB909" s="891"/>
      <c r="AC909" s="891"/>
      <c r="AD909" s="891"/>
      <c r="AE909" s="891"/>
      <c r="AF909" s="891"/>
      <c r="AG909" s="891"/>
      <c r="AH909" s="891"/>
    </row>
    <row r="910" spans="1:34" ht="15.75" customHeight="1">
      <c r="A910" s="891"/>
      <c r="B910" s="891"/>
      <c r="C910" s="891"/>
      <c r="D910" s="891"/>
      <c r="E910" s="891"/>
      <c r="F910" s="891"/>
      <c r="G910" s="891"/>
      <c r="H910" s="891"/>
      <c r="I910" s="891"/>
      <c r="J910" s="891"/>
      <c r="K910" s="891"/>
      <c r="L910" s="891"/>
      <c r="M910" s="891"/>
      <c r="N910" s="891"/>
      <c r="O910" s="891"/>
      <c r="P910" s="891"/>
      <c r="Q910" s="891"/>
      <c r="R910" s="891"/>
      <c r="S910" s="891"/>
      <c r="T910" s="891"/>
      <c r="U910" s="891"/>
      <c r="V910" s="891"/>
      <c r="W910" s="891"/>
      <c r="X910" s="891"/>
      <c r="Y910" s="891"/>
      <c r="Z910" s="891"/>
      <c r="AA910" s="891"/>
      <c r="AB910" s="891"/>
      <c r="AC910" s="891"/>
      <c r="AD910" s="891"/>
      <c r="AE910" s="891"/>
      <c r="AF910" s="891"/>
      <c r="AG910" s="891"/>
      <c r="AH910" s="891"/>
    </row>
    <row r="911" spans="1:34" ht="15.75" customHeight="1">
      <c r="A911" s="891"/>
      <c r="B911" s="891"/>
      <c r="C911" s="891"/>
      <c r="D911" s="891"/>
      <c r="E911" s="891"/>
      <c r="F911" s="891"/>
      <c r="G911" s="891"/>
      <c r="H911" s="891"/>
      <c r="I911" s="891"/>
      <c r="J911" s="891"/>
      <c r="K911" s="891"/>
      <c r="L911" s="891"/>
      <c r="M911" s="891"/>
      <c r="N911" s="891"/>
      <c r="O911" s="891"/>
      <c r="P911" s="891"/>
      <c r="Q911" s="891"/>
      <c r="R911" s="891"/>
      <c r="S911" s="891"/>
      <c r="T911" s="891"/>
      <c r="U911" s="891"/>
      <c r="V911" s="891"/>
      <c r="W911" s="891"/>
      <c r="X911" s="891"/>
      <c r="Y911" s="891"/>
      <c r="Z911" s="891"/>
      <c r="AA911" s="891"/>
      <c r="AB911" s="891"/>
      <c r="AC911" s="891"/>
      <c r="AD911" s="891"/>
      <c r="AE911" s="891"/>
      <c r="AF911" s="891"/>
      <c r="AG911" s="891"/>
      <c r="AH911" s="891"/>
    </row>
    <row r="912" spans="1:34" ht="15.75" customHeight="1">
      <c r="A912" s="891"/>
      <c r="B912" s="891"/>
      <c r="C912" s="891"/>
      <c r="D912" s="891"/>
      <c r="E912" s="891"/>
      <c r="F912" s="891"/>
      <c r="G912" s="891"/>
      <c r="H912" s="891"/>
      <c r="I912" s="891"/>
      <c r="J912" s="891"/>
      <c r="K912" s="891"/>
      <c r="L912" s="891"/>
      <c r="M912" s="891"/>
      <c r="N912" s="891"/>
      <c r="O912" s="891"/>
      <c r="P912" s="891"/>
      <c r="Q912" s="891"/>
      <c r="R912" s="891"/>
      <c r="S912" s="891"/>
      <c r="T912" s="891"/>
      <c r="U912" s="891"/>
      <c r="V912" s="891"/>
      <c r="W912" s="891"/>
      <c r="X912" s="891"/>
      <c r="Y912" s="891"/>
      <c r="Z912" s="891"/>
      <c r="AA912" s="891"/>
      <c r="AB912" s="891"/>
      <c r="AC912" s="891"/>
      <c r="AD912" s="891"/>
      <c r="AE912" s="891"/>
      <c r="AF912" s="891"/>
      <c r="AG912" s="891"/>
      <c r="AH912" s="891"/>
    </row>
    <row r="913" spans="1:34" ht="15.75" customHeight="1">
      <c r="A913" s="891"/>
      <c r="B913" s="891"/>
      <c r="C913" s="891"/>
      <c r="D913" s="891"/>
      <c r="E913" s="891"/>
      <c r="F913" s="891"/>
      <c r="G913" s="891"/>
      <c r="H913" s="891"/>
      <c r="I913" s="891"/>
      <c r="J913" s="891"/>
      <c r="K913" s="891"/>
      <c r="L913" s="891"/>
      <c r="M913" s="891"/>
      <c r="N913" s="891"/>
      <c r="O913" s="891"/>
      <c r="P913" s="891"/>
      <c r="Q913" s="891"/>
      <c r="R913" s="891"/>
      <c r="S913" s="891"/>
      <c r="T913" s="891"/>
      <c r="U913" s="891"/>
      <c r="V913" s="891"/>
      <c r="W913" s="891"/>
      <c r="X913" s="891"/>
      <c r="Y913" s="891"/>
      <c r="Z913" s="891"/>
      <c r="AA913" s="891"/>
      <c r="AB913" s="891"/>
      <c r="AC913" s="891"/>
      <c r="AD913" s="891"/>
      <c r="AE913" s="891"/>
      <c r="AF913" s="891"/>
      <c r="AG913" s="891"/>
      <c r="AH913" s="891"/>
    </row>
    <row r="914" spans="1:34" ht="15.75" customHeight="1">
      <c r="A914" s="891"/>
      <c r="B914" s="891"/>
      <c r="C914" s="891"/>
      <c r="D914" s="891"/>
      <c r="E914" s="891"/>
      <c r="F914" s="891"/>
      <c r="G914" s="891"/>
      <c r="H914" s="891"/>
      <c r="I914" s="891"/>
      <c r="J914" s="891"/>
      <c r="K914" s="891"/>
      <c r="L914" s="891"/>
      <c r="M914" s="891"/>
      <c r="N914" s="891"/>
      <c r="O914" s="891"/>
      <c r="P914" s="891"/>
      <c r="Q914" s="891"/>
      <c r="R914" s="891"/>
      <c r="S914" s="891"/>
      <c r="T914" s="891"/>
      <c r="U914" s="891"/>
      <c r="V914" s="891"/>
      <c r="W914" s="891"/>
      <c r="X914" s="891"/>
      <c r="Y914" s="891"/>
      <c r="Z914" s="891"/>
      <c r="AA914" s="891"/>
      <c r="AB914" s="891"/>
      <c r="AC914" s="891"/>
      <c r="AD914" s="891"/>
      <c r="AE914" s="891"/>
      <c r="AF914" s="891"/>
      <c r="AG914" s="891"/>
      <c r="AH914" s="891"/>
    </row>
    <row r="915" spans="1:34" ht="15.75" customHeight="1">
      <c r="A915" s="891"/>
      <c r="B915" s="891"/>
      <c r="C915" s="891"/>
      <c r="D915" s="891"/>
      <c r="E915" s="891"/>
      <c r="F915" s="891"/>
      <c r="G915" s="891"/>
      <c r="H915" s="891"/>
      <c r="I915" s="891"/>
      <c r="J915" s="891"/>
      <c r="K915" s="891"/>
      <c r="L915" s="891"/>
      <c r="M915" s="891"/>
      <c r="N915" s="891"/>
      <c r="O915" s="891"/>
      <c r="P915" s="891"/>
      <c r="Q915" s="891"/>
      <c r="R915" s="891"/>
      <c r="S915" s="891"/>
      <c r="T915" s="891"/>
      <c r="U915" s="891"/>
      <c r="V915" s="891"/>
      <c r="W915" s="891"/>
      <c r="X915" s="891"/>
      <c r="Y915" s="891"/>
      <c r="Z915" s="891"/>
      <c r="AA915" s="891"/>
      <c r="AB915" s="891"/>
      <c r="AC915" s="891"/>
      <c r="AD915" s="891"/>
      <c r="AE915" s="891"/>
      <c r="AF915" s="891"/>
      <c r="AG915" s="891"/>
      <c r="AH915" s="891"/>
    </row>
    <row r="916" spans="1:34" ht="15.75" customHeight="1">
      <c r="A916" s="891"/>
      <c r="B916" s="891"/>
      <c r="C916" s="891"/>
      <c r="D916" s="891"/>
      <c r="E916" s="891"/>
      <c r="F916" s="891"/>
      <c r="G916" s="891"/>
      <c r="H916" s="891"/>
      <c r="I916" s="891"/>
      <c r="J916" s="891"/>
      <c r="K916" s="891"/>
      <c r="L916" s="891"/>
      <c r="M916" s="891"/>
      <c r="N916" s="891"/>
      <c r="O916" s="891"/>
      <c r="P916" s="891"/>
      <c r="Q916" s="891"/>
      <c r="R916" s="891"/>
      <c r="S916" s="891"/>
      <c r="T916" s="891"/>
      <c r="U916" s="891"/>
      <c r="V916" s="891"/>
      <c r="W916" s="891"/>
      <c r="X916" s="891"/>
      <c r="Y916" s="891"/>
      <c r="Z916" s="891"/>
      <c r="AA916" s="891"/>
      <c r="AB916" s="891"/>
      <c r="AC916" s="891"/>
      <c r="AD916" s="891"/>
      <c r="AE916" s="891"/>
      <c r="AF916" s="891"/>
      <c r="AG916" s="891"/>
      <c r="AH916" s="891"/>
    </row>
    <row r="917" spans="1:34" ht="15.75" customHeight="1">
      <c r="A917" s="891"/>
      <c r="B917" s="891"/>
      <c r="C917" s="891"/>
      <c r="D917" s="891"/>
      <c r="E917" s="891"/>
      <c r="F917" s="891"/>
      <c r="G917" s="891"/>
      <c r="H917" s="891"/>
      <c r="I917" s="891"/>
      <c r="J917" s="891"/>
      <c r="K917" s="891"/>
      <c r="L917" s="891"/>
      <c r="M917" s="891"/>
      <c r="N917" s="891"/>
      <c r="O917" s="891"/>
      <c r="P917" s="891"/>
      <c r="Q917" s="891"/>
      <c r="R917" s="891"/>
      <c r="S917" s="891"/>
      <c r="T917" s="891"/>
      <c r="U917" s="891"/>
      <c r="V917" s="891"/>
      <c r="W917" s="891"/>
      <c r="X917" s="891"/>
      <c r="Y917" s="891"/>
      <c r="Z917" s="891"/>
      <c r="AA917" s="891"/>
      <c r="AB917" s="891"/>
      <c r="AC917" s="891"/>
      <c r="AD917" s="891"/>
      <c r="AE917" s="891"/>
      <c r="AF917" s="891"/>
      <c r="AG917" s="891"/>
      <c r="AH917" s="891"/>
    </row>
    <row r="918" spans="1:34" ht="15.75" customHeight="1">
      <c r="A918" s="891"/>
      <c r="B918" s="891"/>
      <c r="C918" s="891"/>
      <c r="D918" s="891"/>
      <c r="E918" s="891"/>
      <c r="F918" s="891"/>
      <c r="G918" s="891"/>
      <c r="H918" s="891"/>
      <c r="I918" s="891"/>
      <c r="J918" s="891"/>
      <c r="K918" s="891"/>
      <c r="L918" s="891"/>
      <c r="M918" s="891"/>
      <c r="N918" s="891"/>
      <c r="O918" s="891"/>
      <c r="P918" s="891"/>
      <c r="Q918" s="891"/>
      <c r="R918" s="891"/>
      <c r="S918" s="891"/>
      <c r="T918" s="891"/>
      <c r="U918" s="891"/>
      <c r="V918" s="891"/>
      <c r="W918" s="891"/>
      <c r="X918" s="891"/>
      <c r="Y918" s="891"/>
      <c r="Z918" s="891"/>
      <c r="AA918" s="891"/>
      <c r="AB918" s="891"/>
      <c r="AC918" s="891"/>
      <c r="AD918" s="891"/>
      <c r="AE918" s="891"/>
      <c r="AF918" s="891"/>
      <c r="AG918" s="891"/>
      <c r="AH918" s="891"/>
    </row>
    <row r="919" spans="1:34" ht="15.75" customHeight="1">
      <c r="A919" s="891"/>
      <c r="B919" s="891"/>
      <c r="C919" s="891"/>
      <c r="D919" s="891"/>
      <c r="E919" s="891"/>
      <c r="F919" s="891"/>
      <c r="G919" s="891"/>
      <c r="H919" s="891"/>
      <c r="I919" s="891"/>
      <c r="J919" s="891"/>
      <c r="K919" s="891"/>
      <c r="L919" s="891"/>
      <c r="M919" s="891"/>
      <c r="N919" s="891"/>
      <c r="O919" s="891"/>
      <c r="P919" s="891"/>
      <c r="Q919" s="891"/>
      <c r="R919" s="891"/>
      <c r="S919" s="891"/>
      <c r="T919" s="891"/>
      <c r="U919" s="891"/>
      <c r="V919" s="891"/>
      <c r="W919" s="891"/>
      <c r="X919" s="891"/>
      <c r="Y919" s="891"/>
      <c r="Z919" s="891"/>
      <c r="AA919" s="891"/>
      <c r="AB919" s="891"/>
      <c r="AC919" s="891"/>
      <c r="AD919" s="891"/>
      <c r="AE919" s="891"/>
      <c r="AF919" s="891"/>
      <c r="AG919" s="891"/>
      <c r="AH919" s="891"/>
    </row>
    <row r="920" spans="1:34" ht="15.75" customHeight="1">
      <c r="A920" s="891"/>
      <c r="B920" s="891"/>
      <c r="C920" s="891"/>
      <c r="D920" s="891"/>
      <c r="E920" s="891"/>
      <c r="F920" s="891"/>
      <c r="G920" s="891"/>
      <c r="H920" s="891"/>
      <c r="I920" s="891"/>
      <c r="J920" s="891"/>
      <c r="K920" s="891"/>
      <c r="L920" s="891"/>
      <c r="M920" s="891"/>
      <c r="N920" s="891"/>
      <c r="O920" s="891"/>
      <c r="P920" s="891"/>
      <c r="Q920" s="891"/>
      <c r="R920" s="891"/>
      <c r="S920" s="891"/>
      <c r="T920" s="891"/>
      <c r="U920" s="891"/>
      <c r="V920" s="891"/>
      <c r="W920" s="891"/>
      <c r="X920" s="891"/>
      <c r="Y920" s="891"/>
      <c r="Z920" s="891"/>
      <c r="AA920" s="891"/>
      <c r="AB920" s="891"/>
      <c r="AC920" s="891"/>
      <c r="AD920" s="891"/>
      <c r="AE920" s="891"/>
      <c r="AF920" s="891"/>
      <c r="AG920" s="891"/>
      <c r="AH920" s="891"/>
    </row>
    <row r="921" spans="1:34" ht="15.75" customHeight="1">
      <c r="A921" s="891"/>
      <c r="B921" s="891"/>
      <c r="C921" s="891"/>
      <c r="D921" s="891"/>
      <c r="E921" s="891"/>
      <c r="F921" s="891"/>
      <c r="G921" s="891"/>
      <c r="H921" s="891"/>
      <c r="I921" s="891"/>
      <c r="J921" s="891"/>
      <c r="K921" s="891"/>
      <c r="L921" s="891"/>
      <c r="M921" s="891"/>
      <c r="N921" s="891"/>
      <c r="O921" s="891"/>
      <c r="P921" s="891"/>
      <c r="Q921" s="891"/>
      <c r="R921" s="891"/>
      <c r="S921" s="891"/>
      <c r="T921" s="891"/>
      <c r="U921" s="891"/>
      <c r="V921" s="891"/>
      <c r="W921" s="891"/>
      <c r="X921" s="891"/>
      <c r="Y921" s="891"/>
      <c r="Z921" s="891"/>
      <c r="AA921" s="891"/>
      <c r="AB921" s="891"/>
      <c r="AC921" s="891"/>
      <c r="AD921" s="891"/>
      <c r="AE921" s="891"/>
      <c r="AF921" s="891"/>
      <c r="AG921" s="891"/>
      <c r="AH921" s="891"/>
    </row>
    <row r="922" spans="1:34" ht="15.75" customHeight="1">
      <c r="A922" s="891"/>
      <c r="B922" s="891"/>
      <c r="C922" s="891"/>
      <c r="D922" s="891"/>
      <c r="E922" s="891"/>
      <c r="F922" s="891"/>
      <c r="G922" s="891"/>
      <c r="H922" s="891"/>
      <c r="I922" s="891"/>
      <c r="J922" s="891"/>
      <c r="K922" s="891"/>
      <c r="L922" s="891"/>
      <c r="M922" s="891"/>
      <c r="N922" s="891"/>
      <c r="O922" s="891"/>
      <c r="P922" s="891"/>
      <c r="Q922" s="891"/>
      <c r="R922" s="891"/>
      <c r="S922" s="891"/>
      <c r="T922" s="891"/>
      <c r="U922" s="891"/>
      <c r="V922" s="891"/>
      <c r="W922" s="891"/>
      <c r="X922" s="891"/>
      <c r="Y922" s="891"/>
      <c r="Z922" s="891"/>
      <c r="AA922" s="891"/>
      <c r="AB922" s="891"/>
      <c r="AC922" s="891"/>
      <c r="AD922" s="891"/>
      <c r="AE922" s="891"/>
      <c r="AF922" s="891"/>
      <c r="AG922" s="891"/>
      <c r="AH922" s="891"/>
    </row>
    <row r="923" spans="1:34" ht="15.75" customHeight="1">
      <c r="A923" s="891"/>
      <c r="B923" s="891"/>
      <c r="C923" s="891"/>
      <c r="D923" s="891"/>
      <c r="E923" s="891"/>
      <c r="F923" s="891"/>
      <c r="G923" s="891"/>
      <c r="H923" s="891"/>
      <c r="I923" s="891"/>
      <c r="J923" s="891"/>
      <c r="K923" s="891"/>
      <c r="L923" s="891"/>
      <c r="M923" s="891"/>
      <c r="N923" s="891"/>
      <c r="O923" s="891"/>
      <c r="P923" s="891"/>
      <c r="Q923" s="891"/>
      <c r="R923" s="891"/>
      <c r="S923" s="891"/>
      <c r="T923" s="891"/>
      <c r="U923" s="891"/>
      <c r="V923" s="891"/>
      <c r="W923" s="891"/>
      <c r="X923" s="891"/>
      <c r="Y923" s="891"/>
      <c r="Z923" s="891"/>
      <c r="AA923" s="891"/>
      <c r="AB923" s="891"/>
      <c r="AC923" s="891"/>
      <c r="AD923" s="891"/>
      <c r="AE923" s="891"/>
      <c r="AF923" s="891"/>
      <c r="AG923" s="891"/>
      <c r="AH923" s="891"/>
    </row>
    <row r="924" spans="1:34" ht="15.75" customHeight="1">
      <c r="A924" s="891"/>
      <c r="B924" s="891"/>
      <c r="C924" s="891"/>
      <c r="D924" s="891"/>
      <c r="E924" s="891"/>
      <c r="F924" s="891"/>
      <c r="G924" s="891"/>
      <c r="H924" s="891"/>
      <c r="I924" s="891"/>
      <c r="J924" s="891"/>
      <c r="K924" s="891"/>
      <c r="L924" s="891"/>
      <c r="M924" s="891"/>
      <c r="N924" s="891"/>
      <c r="O924" s="891"/>
      <c r="P924" s="891"/>
      <c r="Q924" s="891"/>
      <c r="R924" s="891"/>
      <c r="S924" s="891"/>
      <c r="T924" s="891"/>
      <c r="U924" s="891"/>
      <c r="V924" s="891"/>
      <c r="W924" s="891"/>
      <c r="X924" s="891"/>
      <c r="Y924" s="891"/>
      <c r="Z924" s="891"/>
      <c r="AA924" s="891"/>
      <c r="AB924" s="891"/>
      <c r="AC924" s="891"/>
      <c r="AD924" s="891"/>
      <c r="AE924" s="891"/>
      <c r="AF924" s="891"/>
      <c r="AG924" s="891"/>
      <c r="AH924" s="891"/>
    </row>
    <row r="925" spans="1:34" ht="15.75" customHeight="1">
      <c r="A925" s="891"/>
      <c r="B925" s="891"/>
      <c r="C925" s="891"/>
      <c r="D925" s="891"/>
      <c r="E925" s="891"/>
      <c r="F925" s="891"/>
      <c r="G925" s="891"/>
      <c r="H925" s="891"/>
      <c r="I925" s="891"/>
      <c r="J925" s="891"/>
      <c r="K925" s="891"/>
      <c r="L925" s="891"/>
      <c r="M925" s="891"/>
      <c r="N925" s="891"/>
      <c r="O925" s="891"/>
      <c r="P925" s="891"/>
      <c r="Q925" s="891"/>
      <c r="R925" s="891"/>
      <c r="S925" s="891"/>
      <c r="T925" s="891"/>
      <c r="U925" s="891"/>
      <c r="V925" s="891"/>
      <c r="W925" s="891"/>
      <c r="X925" s="891"/>
      <c r="Y925" s="891"/>
      <c r="Z925" s="891"/>
      <c r="AA925" s="891"/>
      <c r="AB925" s="891"/>
      <c r="AC925" s="891"/>
      <c r="AD925" s="891"/>
      <c r="AE925" s="891"/>
      <c r="AF925" s="891"/>
      <c r="AG925" s="891"/>
      <c r="AH925" s="891"/>
    </row>
    <row r="926" spans="1:34" ht="15.75" customHeight="1">
      <c r="A926" s="891"/>
      <c r="B926" s="891"/>
      <c r="C926" s="891"/>
      <c r="D926" s="891"/>
      <c r="E926" s="891"/>
      <c r="F926" s="891"/>
      <c r="G926" s="891"/>
      <c r="H926" s="891"/>
      <c r="I926" s="891"/>
      <c r="J926" s="891"/>
      <c r="K926" s="891"/>
      <c r="L926" s="891"/>
      <c r="M926" s="891"/>
      <c r="N926" s="891"/>
      <c r="O926" s="891"/>
      <c r="P926" s="891"/>
      <c r="Q926" s="891"/>
      <c r="R926" s="891"/>
      <c r="S926" s="891"/>
      <c r="T926" s="891"/>
      <c r="U926" s="891"/>
      <c r="V926" s="891"/>
      <c r="W926" s="891"/>
      <c r="X926" s="891"/>
      <c r="Y926" s="891"/>
      <c r="Z926" s="891"/>
      <c r="AA926" s="891"/>
      <c r="AB926" s="891"/>
      <c r="AC926" s="891"/>
      <c r="AD926" s="891"/>
      <c r="AE926" s="891"/>
      <c r="AF926" s="891"/>
      <c r="AG926" s="891"/>
      <c r="AH926" s="891"/>
    </row>
    <row r="927" spans="1:34" ht="15.75" customHeight="1">
      <c r="A927" s="891"/>
      <c r="B927" s="891"/>
      <c r="C927" s="891"/>
      <c r="D927" s="891"/>
      <c r="E927" s="891"/>
      <c r="F927" s="891"/>
      <c r="G927" s="891"/>
      <c r="H927" s="891"/>
      <c r="I927" s="891"/>
      <c r="J927" s="891"/>
      <c r="K927" s="891"/>
      <c r="L927" s="891"/>
      <c r="M927" s="891"/>
      <c r="N927" s="891"/>
      <c r="O927" s="891"/>
      <c r="P927" s="891"/>
      <c r="Q927" s="891"/>
      <c r="R927" s="891"/>
      <c r="S927" s="891"/>
      <c r="T927" s="891"/>
      <c r="U927" s="891"/>
      <c r="V927" s="891"/>
      <c r="W927" s="891"/>
      <c r="X927" s="891"/>
      <c r="Y927" s="891"/>
      <c r="Z927" s="891"/>
      <c r="AA927" s="891"/>
      <c r="AB927" s="891"/>
      <c r="AC927" s="891"/>
      <c r="AD927" s="891"/>
      <c r="AE927" s="891"/>
      <c r="AF927" s="891"/>
      <c r="AG927" s="891"/>
      <c r="AH927" s="891"/>
    </row>
    <row r="928" spans="1:34" ht="15.75" customHeight="1">
      <c r="A928" s="891"/>
      <c r="B928" s="891"/>
      <c r="C928" s="891"/>
      <c r="D928" s="891"/>
      <c r="E928" s="891"/>
      <c r="F928" s="891"/>
      <c r="G928" s="891"/>
      <c r="H928" s="891"/>
      <c r="I928" s="891"/>
      <c r="J928" s="891"/>
      <c r="K928" s="891"/>
      <c r="L928" s="891"/>
      <c r="M928" s="891"/>
      <c r="N928" s="891"/>
      <c r="O928" s="891"/>
      <c r="P928" s="891"/>
      <c r="Q928" s="891"/>
      <c r="R928" s="891"/>
      <c r="S928" s="891"/>
      <c r="T928" s="891"/>
      <c r="U928" s="891"/>
      <c r="V928" s="891"/>
      <c r="W928" s="891"/>
      <c r="X928" s="891"/>
      <c r="Y928" s="891"/>
      <c r="Z928" s="891"/>
      <c r="AA928" s="891"/>
      <c r="AB928" s="891"/>
      <c r="AC928" s="891"/>
      <c r="AD928" s="891"/>
      <c r="AE928" s="891"/>
      <c r="AF928" s="891"/>
      <c r="AG928" s="891"/>
      <c r="AH928" s="891"/>
    </row>
    <row r="929" spans="1:34" ht="15.75" customHeight="1">
      <c r="A929" s="891"/>
      <c r="B929" s="891"/>
      <c r="C929" s="891"/>
      <c r="D929" s="891"/>
      <c r="E929" s="891"/>
      <c r="F929" s="891"/>
      <c r="G929" s="891"/>
      <c r="H929" s="891"/>
      <c r="I929" s="891"/>
      <c r="J929" s="891"/>
      <c r="K929" s="891"/>
      <c r="L929" s="891"/>
      <c r="M929" s="891"/>
      <c r="N929" s="891"/>
      <c r="O929" s="891"/>
      <c r="P929" s="891"/>
      <c r="Q929" s="891"/>
      <c r="R929" s="891"/>
      <c r="S929" s="891"/>
      <c r="T929" s="891"/>
      <c r="U929" s="891"/>
      <c r="V929" s="891"/>
      <c r="W929" s="891"/>
      <c r="X929" s="891"/>
      <c r="Y929" s="891"/>
      <c r="Z929" s="891"/>
      <c r="AA929" s="891"/>
      <c r="AB929" s="891"/>
      <c r="AC929" s="891"/>
      <c r="AD929" s="891"/>
      <c r="AE929" s="891"/>
      <c r="AF929" s="891"/>
      <c r="AG929" s="891"/>
      <c r="AH929" s="891"/>
    </row>
    <row r="930" spans="1:34" ht="15.75" customHeight="1">
      <c r="A930" s="891"/>
      <c r="B930" s="891"/>
      <c r="C930" s="891"/>
      <c r="D930" s="891"/>
      <c r="E930" s="891"/>
      <c r="F930" s="891"/>
      <c r="G930" s="891"/>
      <c r="H930" s="891"/>
      <c r="I930" s="891"/>
      <c r="J930" s="891"/>
      <c r="K930" s="891"/>
      <c r="L930" s="891"/>
      <c r="M930" s="891"/>
      <c r="N930" s="891"/>
      <c r="O930" s="891"/>
      <c r="P930" s="891"/>
      <c r="Q930" s="891"/>
      <c r="R930" s="891"/>
      <c r="S930" s="891"/>
      <c r="T930" s="891"/>
      <c r="U930" s="891"/>
      <c r="V930" s="891"/>
      <c r="W930" s="891"/>
      <c r="X930" s="891"/>
      <c r="Y930" s="891"/>
      <c r="Z930" s="891"/>
      <c r="AA930" s="891"/>
      <c r="AB930" s="891"/>
      <c r="AC930" s="891"/>
      <c r="AD930" s="891"/>
      <c r="AE930" s="891"/>
      <c r="AF930" s="891"/>
      <c r="AG930" s="891"/>
      <c r="AH930" s="891"/>
    </row>
    <row r="931" spans="1:34" ht="15.75" customHeight="1">
      <c r="A931" s="891"/>
      <c r="B931" s="891"/>
      <c r="C931" s="891"/>
      <c r="D931" s="891"/>
      <c r="E931" s="891"/>
      <c r="F931" s="891"/>
      <c r="G931" s="891"/>
      <c r="H931" s="891"/>
      <c r="I931" s="891"/>
      <c r="J931" s="891"/>
      <c r="K931" s="891"/>
      <c r="L931" s="891"/>
      <c r="M931" s="891"/>
      <c r="N931" s="891"/>
      <c r="O931" s="891"/>
      <c r="P931" s="891"/>
      <c r="Q931" s="891"/>
      <c r="R931" s="891"/>
      <c r="S931" s="891"/>
      <c r="T931" s="891"/>
      <c r="U931" s="891"/>
      <c r="V931" s="891"/>
      <c r="W931" s="891"/>
      <c r="X931" s="891"/>
      <c r="Y931" s="891"/>
      <c r="Z931" s="891"/>
      <c r="AA931" s="891"/>
      <c r="AB931" s="891"/>
      <c r="AC931" s="891"/>
      <c r="AD931" s="891"/>
      <c r="AE931" s="891"/>
      <c r="AF931" s="891"/>
      <c r="AG931" s="891"/>
      <c r="AH931" s="891"/>
    </row>
    <row r="932" spans="1:34" ht="15.75" customHeight="1">
      <c r="A932" s="891"/>
      <c r="B932" s="891"/>
      <c r="C932" s="891"/>
      <c r="D932" s="891"/>
      <c r="E932" s="891"/>
      <c r="F932" s="891"/>
      <c r="G932" s="891"/>
      <c r="H932" s="891"/>
      <c r="I932" s="891"/>
      <c r="J932" s="891"/>
      <c r="K932" s="891"/>
      <c r="L932" s="891"/>
      <c r="M932" s="891"/>
      <c r="N932" s="891"/>
      <c r="O932" s="891"/>
      <c r="P932" s="891"/>
      <c r="Q932" s="891"/>
      <c r="R932" s="891"/>
      <c r="S932" s="891"/>
      <c r="T932" s="891"/>
      <c r="U932" s="891"/>
      <c r="V932" s="891"/>
      <c r="W932" s="891"/>
      <c r="X932" s="891"/>
      <c r="Y932" s="891"/>
      <c r="Z932" s="891"/>
      <c r="AA932" s="891"/>
      <c r="AB932" s="891"/>
      <c r="AC932" s="891"/>
      <c r="AD932" s="891"/>
      <c r="AE932" s="891"/>
      <c r="AF932" s="891"/>
      <c r="AG932" s="891"/>
      <c r="AH932" s="891"/>
    </row>
    <row r="933" spans="1:34" ht="15.75" customHeight="1">
      <c r="A933" s="891"/>
      <c r="B933" s="891"/>
      <c r="C933" s="891"/>
      <c r="D933" s="891"/>
      <c r="E933" s="891"/>
      <c r="F933" s="891"/>
      <c r="G933" s="891"/>
      <c r="H933" s="891"/>
      <c r="I933" s="891"/>
      <c r="J933" s="891"/>
      <c r="K933" s="891"/>
      <c r="L933" s="891"/>
      <c r="M933" s="891"/>
      <c r="N933" s="891"/>
      <c r="O933" s="891"/>
      <c r="P933" s="891"/>
      <c r="Q933" s="891"/>
      <c r="R933" s="891"/>
      <c r="S933" s="891"/>
      <c r="T933" s="891"/>
      <c r="U933" s="891"/>
      <c r="V933" s="891"/>
      <c r="W933" s="891"/>
      <c r="X933" s="891"/>
      <c r="Y933" s="891"/>
      <c r="Z933" s="891"/>
      <c r="AA933" s="891"/>
      <c r="AB933" s="891"/>
      <c r="AC933" s="891"/>
      <c r="AD933" s="891"/>
      <c r="AE933" s="891"/>
      <c r="AF933" s="891"/>
      <c r="AG933" s="891"/>
      <c r="AH933" s="891"/>
    </row>
    <row r="934" spans="1:34" ht="15.75" customHeight="1">
      <c r="A934" s="891"/>
      <c r="B934" s="891"/>
      <c r="C934" s="891"/>
      <c r="D934" s="891"/>
      <c r="E934" s="891"/>
      <c r="F934" s="891"/>
      <c r="G934" s="891"/>
      <c r="H934" s="891"/>
      <c r="I934" s="891"/>
      <c r="J934" s="891"/>
      <c r="K934" s="891"/>
      <c r="L934" s="891"/>
      <c r="M934" s="891"/>
      <c r="N934" s="891"/>
      <c r="O934" s="891"/>
      <c r="P934" s="891"/>
      <c r="Q934" s="891"/>
      <c r="R934" s="891"/>
      <c r="S934" s="891"/>
      <c r="T934" s="891"/>
      <c r="U934" s="891"/>
      <c r="V934" s="891"/>
      <c r="W934" s="891"/>
      <c r="X934" s="891"/>
      <c r="Y934" s="891"/>
      <c r="Z934" s="891"/>
      <c r="AA934" s="891"/>
      <c r="AB934" s="891"/>
      <c r="AC934" s="891"/>
      <c r="AD934" s="891"/>
      <c r="AE934" s="891"/>
      <c r="AF934" s="891"/>
      <c r="AG934" s="891"/>
      <c r="AH934" s="891"/>
    </row>
    <row r="935" spans="1:34" ht="15.75" customHeight="1">
      <c r="A935" s="891"/>
      <c r="B935" s="891"/>
      <c r="C935" s="891"/>
      <c r="D935" s="891"/>
      <c r="E935" s="891"/>
      <c r="F935" s="891"/>
      <c r="G935" s="891"/>
      <c r="H935" s="891"/>
      <c r="I935" s="891"/>
      <c r="J935" s="891"/>
      <c r="K935" s="891"/>
      <c r="L935" s="891"/>
      <c r="M935" s="891"/>
      <c r="N935" s="891"/>
      <c r="O935" s="891"/>
      <c r="P935" s="891"/>
      <c r="Q935" s="891"/>
      <c r="R935" s="891"/>
      <c r="S935" s="891"/>
      <c r="T935" s="891"/>
      <c r="U935" s="891"/>
      <c r="V935" s="891"/>
      <c r="W935" s="891"/>
      <c r="X935" s="891"/>
      <c r="Y935" s="891"/>
      <c r="Z935" s="891"/>
      <c r="AA935" s="891"/>
      <c r="AB935" s="891"/>
      <c r="AC935" s="891"/>
      <c r="AD935" s="891"/>
      <c r="AE935" s="891"/>
      <c r="AF935" s="891"/>
      <c r="AG935" s="891"/>
      <c r="AH935" s="891"/>
    </row>
    <row r="936" spans="1:34" ht="15.75" customHeight="1">
      <c r="A936" s="891"/>
      <c r="B936" s="891"/>
      <c r="C936" s="891"/>
      <c r="D936" s="891"/>
      <c r="E936" s="891"/>
      <c r="F936" s="891"/>
      <c r="G936" s="891"/>
      <c r="H936" s="891"/>
      <c r="I936" s="891"/>
      <c r="J936" s="891"/>
      <c r="K936" s="891"/>
      <c r="L936" s="891"/>
      <c r="M936" s="891"/>
      <c r="N936" s="891"/>
      <c r="O936" s="891"/>
      <c r="P936" s="891"/>
      <c r="Q936" s="891"/>
      <c r="R936" s="891"/>
      <c r="S936" s="891"/>
      <c r="T936" s="891"/>
      <c r="U936" s="891"/>
      <c r="V936" s="891"/>
      <c r="W936" s="891"/>
      <c r="X936" s="891"/>
      <c r="Y936" s="891"/>
      <c r="Z936" s="891"/>
      <c r="AA936" s="891"/>
      <c r="AB936" s="891"/>
      <c r="AC936" s="891"/>
      <c r="AD936" s="891"/>
      <c r="AE936" s="891"/>
      <c r="AF936" s="891"/>
      <c r="AG936" s="891"/>
      <c r="AH936" s="891"/>
    </row>
    <row r="937" spans="1:34" ht="15.75" customHeight="1">
      <c r="A937" s="891"/>
      <c r="B937" s="891"/>
      <c r="C937" s="891"/>
      <c r="D937" s="891"/>
      <c r="E937" s="891"/>
      <c r="F937" s="891"/>
      <c r="G937" s="891"/>
      <c r="H937" s="891"/>
      <c r="I937" s="891"/>
      <c r="J937" s="891"/>
      <c r="K937" s="891"/>
      <c r="L937" s="891"/>
      <c r="M937" s="891"/>
      <c r="N937" s="891"/>
      <c r="O937" s="891"/>
      <c r="P937" s="891"/>
      <c r="Q937" s="891"/>
      <c r="R937" s="891"/>
      <c r="S937" s="891"/>
      <c r="T937" s="891"/>
      <c r="U937" s="891"/>
      <c r="V937" s="891"/>
      <c r="W937" s="891"/>
      <c r="X937" s="891"/>
      <c r="Y937" s="891"/>
      <c r="Z937" s="891"/>
      <c r="AA937" s="891"/>
      <c r="AB937" s="891"/>
      <c r="AC937" s="891"/>
      <c r="AD937" s="891"/>
      <c r="AE937" s="891"/>
      <c r="AF937" s="891"/>
      <c r="AG937" s="891"/>
      <c r="AH937" s="891"/>
    </row>
    <row r="938" spans="1:34" ht="15.75" customHeight="1">
      <c r="A938" s="891"/>
      <c r="B938" s="891"/>
      <c r="C938" s="891"/>
      <c r="D938" s="891"/>
      <c r="E938" s="891"/>
      <c r="F938" s="891"/>
      <c r="G938" s="891"/>
      <c r="H938" s="891"/>
      <c r="I938" s="891"/>
      <c r="J938" s="891"/>
      <c r="K938" s="891"/>
      <c r="L938" s="891"/>
      <c r="M938" s="891"/>
      <c r="N938" s="891"/>
      <c r="O938" s="891"/>
      <c r="P938" s="891"/>
      <c r="Q938" s="891"/>
      <c r="R938" s="891"/>
      <c r="S938" s="891"/>
      <c r="T938" s="891"/>
      <c r="U938" s="891"/>
      <c r="V938" s="891"/>
      <c r="W938" s="891"/>
      <c r="X938" s="891"/>
      <c r="Y938" s="891"/>
      <c r="Z938" s="891"/>
      <c r="AA938" s="891"/>
      <c r="AB938" s="891"/>
      <c r="AC938" s="891"/>
      <c r="AD938" s="891"/>
      <c r="AE938" s="891"/>
      <c r="AF938" s="891"/>
      <c r="AG938" s="891"/>
      <c r="AH938" s="891"/>
    </row>
    <row r="939" spans="1:34" ht="15.75" customHeight="1">
      <c r="A939" s="891"/>
      <c r="B939" s="891"/>
      <c r="C939" s="891"/>
      <c r="D939" s="891"/>
      <c r="E939" s="891"/>
      <c r="F939" s="891"/>
      <c r="G939" s="891"/>
      <c r="H939" s="891"/>
      <c r="I939" s="891"/>
      <c r="J939" s="891"/>
      <c r="K939" s="891"/>
      <c r="L939" s="891"/>
      <c r="M939" s="891"/>
      <c r="N939" s="891"/>
      <c r="O939" s="891"/>
      <c r="P939" s="891"/>
      <c r="Q939" s="891"/>
      <c r="R939" s="891"/>
      <c r="S939" s="891"/>
      <c r="T939" s="891"/>
      <c r="U939" s="891"/>
      <c r="V939" s="891"/>
      <c r="W939" s="891"/>
      <c r="X939" s="891"/>
      <c r="Y939" s="891"/>
      <c r="Z939" s="891"/>
      <c r="AA939" s="891"/>
      <c r="AB939" s="891"/>
      <c r="AC939" s="891"/>
      <c r="AD939" s="891"/>
      <c r="AE939" s="891"/>
      <c r="AF939" s="891"/>
      <c r="AG939" s="891"/>
      <c r="AH939" s="891"/>
    </row>
    <row r="940" spans="1:34" ht="15.75" customHeight="1">
      <c r="A940" s="891"/>
      <c r="B940" s="891"/>
      <c r="C940" s="891"/>
      <c r="D940" s="891"/>
      <c r="E940" s="891"/>
      <c r="F940" s="891"/>
      <c r="G940" s="891"/>
      <c r="H940" s="891"/>
      <c r="I940" s="891"/>
      <c r="J940" s="891"/>
      <c r="K940" s="891"/>
      <c r="L940" s="891"/>
      <c r="M940" s="891"/>
      <c r="N940" s="891"/>
      <c r="O940" s="891"/>
      <c r="P940" s="891"/>
      <c r="Q940" s="891"/>
      <c r="R940" s="891"/>
      <c r="S940" s="891"/>
      <c r="T940" s="891"/>
      <c r="U940" s="891"/>
      <c r="V940" s="891"/>
      <c r="W940" s="891"/>
      <c r="X940" s="891"/>
      <c r="Y940" s="891"/>
      <c r="Z940" s="891"/>
      <c r="AA940" s="891"/>
      <c r="AB940" s="891"/>
      <c r="AC940" s="891"/>
      <c r="AD940" s="891"/>
      <c r="AE940" s="891"/>
      <c r="AF940" s="891"/>
      <c r="AG940" s="891"/>
      <c r="AH940" s="891"/>
    </row>
    <row r="941" spans="1:34" ht="15.75" customHeight="1">
      <c r="A941" s="891"/>
      <c r="B941" s="891"/>
      <c r="C941" s="891"/>
      <c r="D941" s="891"/>
      <c r="E941" s="891"/>
      <c r="F941" s="891"/>
      <c r="G941" s="891"/>
      <c r="H941" s="891"/>
      <c r="I941" s="891"/>
      <c r="J941" s="891"/>
      <c r="K941" s="891"/>
      <c r="L941" s="891"/>
      <c r="M941" s="891"/>
      <c r="N941" s="891"/>
      <c r="O941" s="891"/>
      <c r="P941" s="891"/>
      <c r="Q941" s="891"/>
      <c r="R941" s="891"/>
      <c r="S941" s="891"/>
      <c r="T941" s="891"/>
      <c r="U941" s="891"/>
      <c r="V941" s="891"/>
      <c r="W941" s="891"/>
      <c r="X941" s="891"/>
      <c r="Y941" s="891"/>
      <c r="Z941" s="891"/>
      <c r="AA941" s="891"/>
      <c r="AB941" s="891"/>
      <c r="AC941" s="891"/>
      <c r="AD941" s="891"/>
      <c r="AE941" s="891"/>
      <c r="AF941" s="891"/>
      <c r="AG941" s="891"/>
      <c r="AH941" s="891"/>
    </row>
    <row r="942" spans="1:34" ht="15.75" customHeight="1">
      <c r="A942" s="891"/>
      <c r="B942" s="891"/>
      <c r="C942" s="891"/>
      <c r="D942" s="891"/>
      <c r="E942" s="891"/>
      <c r="F942" s="891"/>
      <c r="G942" s="891"/>
      <c r="H942" s="891"/>
      <c r="I942" s="891"/>
      <c r="J942" s="891"/>
      <c r="K942" s="891"/>
      <c r="L942" s="891"/>
      <c r="M942" s="891"/>
      <c r="N942" s="891"/>
      <c r="O942" s="891"/>
      <c r="P942" s="891"/>
      <c r="Q942" s="891"/>
      <c r="R942" s="891"/>
      <c r="S942" s="891"/>
      <c r="T942" s="891"/>
      <c r="U942" s="891"/>
      <c r="V942" s="891"/>
      <c r="W942" s="891"/>
      <c r="X942" s="891"/>
      <c r="Y942" s="891"/>
      <c r="Z942" s="891"/>
      <c r="AA942" s="891"/>
      <c r="AB942" s="891"/>
      <c r="AC942" s="891"/>
      <c r="AD942" s="891"/>
      <c r="AE942" s="891"/>
      <c r="AF942" s="891"/>
      <c r="AG942" s="891"/>
      <c r="AH942" s="891"/>
    </row>
    <row r="943" spans="1:34" ht="15.75" customHeight="1">
      <c r="A943" s="891"/>
      <c r="B943" s="891"/>
      <c r="C943" s="891"/>
      <c r="D943" s="891"/>
      <c r="E943" s="891"/>
      <c r="F943" s="891"/>
      <c r="G943" s="891"/>
      <c r="H943" s="891"/>
      <c r="I943" s="891"/>
      <c r="J943" s="891"/>
      <c r="K943" s="891"/>
      <c r="L943" s="891"/>
      <c r="M943" s="891"/>
      <c r="N943" s="891"/>
      <c r="O943" s="891"/>
      <c r="P943" s="891"/>
      <c r="Q943" s="891"/>
      <c r="R943" s="891"/>
      <c r="S943" s="891"/>
      <c r="T943" s="891"/>
      <c r="U943" s="891"/>
      <c r="V943" s="891"/>
      <c r="W943" s="891"/>
      <c r="X943" s="891"/>
      <c r="Y943" s="891"/>
      <c r="Z943" s="891"/>
      <c r="AA943" s="891"/>
      <c r="AB943" s="891"/>
      <c r="AC943" s="891"/>
      <c r="AD943" s="891"/>
      <c r="AE943" s="891"/>
      <c r="AF943" s="891"/>
      <c r="AG943" s="891"/>
      <c r="AH943" s="891"/>
    </row>
    <row r="944" spans="1:34" ht="15.75" customHeight="1">
      <c r="A944" s="891"/>
      <c r="B944" s="891"/>
      <c r="C944" s="891"/>
      <c r="D944" s="891"/>
      <c r="E944" s="891"/>
      <c r="F944" s="891"/>
      <c r="G944" s="891"/>
      <c r="H944" s="891"/>
      <c r="I944" s="891"/>
      <c r="J944" s="891"/>
      <c r="K944" s="891"/>
      <c r="L944" s="891"/>
      <c r="M944" s="891"/>
      <c r="N944" s="891"/>
      <c r="O944" s="891"/>
      <c r="P944" s="891"/>
      <c r="Q944" s="891"/>
      <c r="R944" s="891"/>
      <c r="S944" s="891"/>
      <c r="T944" s="891"/>
      <c r="U944" s="891"/>
      <c r="V944" s="891"/>
      <c r="W944" s="891"/>
      <c r="X944" s="891"/>
      <c r="Y944" s="891"/>
      <c r="Z944" s="891"/>
      <c r="AA944" s="891"/>
      <c r="AB944" s="891"/>
      <c r="AC944" s="891"/>
      <c r="AD944" s="891"/>
      <c r="AE944" s="891"/>
      <c r="AF944" s="891"/>
      <c r="AG944" s="891"/>
      <c r="AH944" s="891"/>
    </row>
    <row r="945" spans="1:34" ht="15.75" customHeight="1">
      <c r="A945" s="891"/>
      <c r="B945" s="891"/>
      <c r="C945" s="891"/>
      <c r="D945" s="891"/>
      <c r="E945" s="891"/>
      <c r="F945" s="891"/>
      <c r="G945" s="891"/>
      <c r="H945" s="891"/>
      <c r="I945" s="891"/>
      <c r="J945" s="891"/>
      <c r="K945" s="891"/>
      <c r="L945" s="891"/>
      <c r="M945" s="891"/>
      <c r="N945" s="891"/>
      <c r="O945" s="891"/>
      <c r="P945" s="891"/>
      <c r="Q945" s="891"/>
      <c r="R945" s="891"/>
      <c r="S945" s="891"/>
      <c r="T945" s="891"/>
      <c r="U945" s="891"/>
      <c r="V945" s="891"/>
      <c r="W945" s="891"/>
      <c r="X945" s="891"/>
      <c r="Y945" s="891"/>
      <c r="Z945" s="891"/>
      <c r="AA945" s="891"/>
      <c r="AB945" s="891"/>
      <c r="AC945" s="891"/>
      <c r="AD945" s="891"/>
      <c r="AE945" s="891"/>
      <c r="AF945" s="891"/>
      <c r="AG945" s="891"/>
      <c r="AH945" s="891"/>
    </row>
    <row r="946" spans="1:34" ht="15.75" customHeight="1">
      <c r="A946" s="891"/>
      <c r="B946" s="891"/>
      <c r="C946" s="891"/>
      <c r="D946" s="891"/>
      <c r="E946" s="891"/>
      <c r="F946" s="891"/>
      <c r="G946" s="891"/>
      <c r="H946" s="891"/>
      <c r="I946" s="891"/>
      <c r="J946" s="891"/>
      <c r="K946" s="891"/>
      <c r="L946" s="891"/>
      <c r="M946" s="891"/>
      <c r="N946" s="891"/>
      <c r="O946" s="891"/>
      <c r="P946" s="891"/>
      <c r="Q946" s="891"/>
      <c r="R946" s="891"/>
      <c r="S946" s="891"/>
      <c r="T946" s="891"/>
      <c r="U946" s="891"/>
      <c r="V946" s="891"/>
      <c r="W946" s="891"/>
      <c r="X946" s="891"/>
      <c r="Y946" s="891"/>
      <c r="Z946" s="891"/>
      <c r="AA946" s="891"/>
      <c r="AB946" s="891"/>
      <c r="AC946" s="891"/>
      <c r="AD946" s="891"/>
      <c r="AE946" s="891"/>
      <c r="AF946" s="891"/>
      <c r="AG946" s="891"/>
      <c r="AH946" s="891"/>
    </row>
    <row r="947" spans="1:34" ht="15.75" customHeight="1">
      <c r="A947" s="891"/>
      <c r="B947" s="891"/>
      <c r="C947" s="891"/>
      <c r="D947" s="891"/>
      <c r="E947" s="891"/>
      <c r="F947" s="891"/>
      <c r="G947" s="891"/>
      <c r="H947" s="891"/>
      <c r="I947" s="891"/>
      <c r="J947" s="891"/>
      <c r="K947" s="891"/>
      <c r="L947" s="891"/>
      <c r="M947" s="891"/>
      <c r="N947" s="891"/>
      <c r="O947" s="891"/>
      <c r="P947" s="891"/>
      <c r="Q947" s="891"/>
      <c r="R947" s="891"/>
      <c r="S947" s="891"/>
      <c r="T947" s="891"/>
      <c r="U947" s="891"/>
      <c r="V947" s="891"/>
      <c r="W947" s="891"/>
      <c r="X947" s="891"/>
      <c r="Y947" s="891"/>
      <c r="Z947" s="891"/>
      <c r="AA947" s="891"/>
      <c r="AB947" s="891"/>
      <c r="AC947" s="891"/>
      <c r="AD947" s="891"/>
      <c r="AE947" s="891"/>
      <c r="AF947" s="891"/>
      <c r="AG947" s="891"/>
      <c r="AH947" s="891"/>
    </row>
    <row r="948" spans="1:34" ht="15.75" customHeight="1">
      <c r="A948" s="891"/>
      <c r="B948" s="891"/>
      <c r="C948" s="891"/>
      <c r="D948" s="891"/>
      <c r="E948" s="891"/>
      <c r="F948" s="891"/>
      <c r="G948" s="891"/>
      <c r="H948" s="891"/>
      <c r="I948" s="891"/>
      <c r="J948" s="891"/>
      <c r="K948" s="891"/>
      <c r="L948" s="891"/>
      <c r="M948" s="891"/>
      <c r="N948" s="891"/>
      <c r="O948" s="891"/>
      <c r="P948" s="891"/>
      <c r="Q948" s="891"/>
      <c r="R948" s="891"/>
      <c r="S948" s="891"/>
      <c r="T948" s="891"/>
      <c r="U948" s="891"/>
      <c r="V948" s="891"/>
      <c r="W948" s="891"/>
      <c r="X948" s="891"/>
      <c r="Y948" s="891"/>
      <c r="Z948" s="891"/>
      <c r="AA948" s="891"/>
      <c r="AB948" s="891"/>
      <c r="AC948" s="891"/>
      <c r="AD948" s="891"/>
      <c r="AE948" s="891"/>
      <c r="AF948" s="891"/>
      <c r="AG948" s="891"/>
      <c r="AH948" s="891"/>
    </row>
    <row r="949" spans="1:34" ht="15.75" customHeight="1">
      <c r="A949" s="891"/>
      <c r="B949" s="891"/>
      <c r="C949" s="891"/>
      <c r="D949" s="891"/>
      <c r="E949" s="891"/>
      <c r="F949" s="891"/>
      <c r="G949" s="891"/>
      <c r="H949" s="891"/>
      <c r="I949" s="891"/>
      <c r="J949" s="891"/>
      <c r="K949" s="891"/>
      <c r="L949" s="891"/>
      <c r="M949" s="891"/>
      <c r="N949" s="891"/>
      <c r="O949" s="891"/>
      <c r="P949" s="891"/>
      <c r="Q949" s="891"/>
      <c r="R949" s="891"/>
      <c r="S949" s="891"/>
      <c r="T949" s="891"/>
      <c r="U949" s="891"/>
      <c r="V949" s="891"/>
      <c r="W949" s="891"/>
      <c r="X949" s="891"/>
      <c r="Y949" s="891"/>
      <c r="Z949" s="891"/>
      <c r="AA949" s="891"/>
      <c r="AB949" s="891"/>
      <c r="AC949" s="891"/>
      <c r="AD949" s="891"/>
      <c r="AE949" s="891"/>
      <c r="AF949" s="891"/>
      <c r="AG949" s="891"/>
      <c r="AH949" s="891"/>
    </row>
    <row r="950" spans="1:34" ht="15.75" customHeight="1">
      <c r="A950" s="891"/>
      <c r="B950" s="891"/>
      <c r="C950" s="891"/>
      <c r="D950" s="891"/>
      <c r="E950" s="891"/>
      <c r="F950" s="891"/>
      <c r="G950" s="891"/>
      <c r="H950" s="891"/>
      <c r="I950" s="891"/>
      <c r="J950" s="891"/>
      <c r="K950" s="891"/>
      <c r="L950" s="891"/>
      <c r="M950" s="891"/>
      <c r="N950" s="891"/>
      <c r="O950" s="891"/>
      <c r="P950" s="891"/>
      <c r="Q950" s="891"/>
      <c r="R950" s="891"/>
      <c r="S950" s="891"/>
      <c r="T950" s="891"/>
      <c r="U950" s="891"/>
      <c r="V950" s="891"/>
      <c r="W950" s="891"/>
      <c r="X950" s="891"/>
      <c r="Y950" s="891"/>
      <c r="Z950" s="891"/>
      <c r="AA950" s="891"/>
      <c r="AB950" s="891"/>
      <c r="AC950" s="891"/>
      <c r="AD950" s="891"/>
      <c r="AE950" s="891"/>
      <c r="AF950" s="891"/>
      <c r="AG950" s="891"/>
      <c r="AH950" s="891"/>
    </row>
    <row r="951" spans="1:34" ht="15.75" customHeight="1">
      <c r="A951" s="891"/>
      <c r="B951" s="891"/>
      <c r="C951" s="891"/>
      <c r="D951" s="891"/>
      <c r="E951" s="891"/>
      <c r="F951" s="891"/>
      <c r="G951" s="891"/>
      <c r="H951" s="891"/>
      <c r="I951" s="891"/>
      <c r="J951" s="891"/>
      <c r="K951" s="891"/>
      <c r="L951" s="891"/>
      <c r="M951" s="891"/>
      <c r="N951" s="891"/>
      <c r="O951" s="891"/>
      <c r="P951" s="891"/>
      <c r="Q951" s="891"/>
      <c r="R951" s="891"/>
      <c r="S951" s="891"/>
      <c r="T951" s="891"/>
      <c r="U951" s="891"/>
      <c r="V951" s="891"/>
      <c r="W951" s="891"/>
      <c r="X951" s="891"/>
      <c r="Y951" s="891"/>
      <c r="Z951" s="891"/>
      <c r="AA951" s="891"/>
      <c r="AB951" s="891"/>
      <c r="AC951" s="891"/>
      <c r="AD951" s="891"/>
      <c r="AE951" s="891"/>
      <c r="AF951" s="891"/>
      <c r="AG951" s="891"/>
      <c r="AH951" s="891"/>
    </row>
    <row r="952" spans="1:34" ht="15.75" customHeight="1">
      <c r="A952" s="891"/>
      <c r="B952" s="891"/>
      <c r="C952" s="891"/>
      <c r="D952" s="891"/>
      <c r="E952" s="891"/>
      <c r="F952" s="891"/>
      <c r="G952" s="891"/>
      <c r="H952" s="891"/>
      <c r="I952" s="891"/>
      <c r="J952" s="891"/>
      <c r="K952" s="891"/>
      <c r="L952" s="891"/>
      <c r="M952" s="891"/>
      <c r="N952" s="891"/>
      <c r="O952" s="891"/>
      <c r="P952" s="891"/>
      <c r="Q952" s="891"/>
      <c r="R952" s="891"/>
      <c r="S952" s="891"/>
      <c r="T952" s="891"/>
      <c r="U952" s="891"/>
      <c r="V952" s="891"/>
      <c r="W952" s="891"/>
      <c r="X952" s="891"/>
      <c r="Y952" s="891"/>
      <c r="Z952" s="891"/>
      <c r="AA952" s="891"/>
      <c r="AB952" s="891"/>
      <c r="AC952" s="891"/>
      <c r="AD952" s="891"/>
      <c r="AE952" s="891"/>
      <c r="AF952" s="891"/>
      <c r="AG952" s="891"/>
      <c r="AH952" s="891"/>
    </row>
    <row r="953" spans="1:34" ht="15.75" customHeight="1">
      <c r="A953" s="891"/>
      <c r="B953" s="891"/>
      <c r="C953" s="891"/>
      <c r="D953" s="891"/>
      <c r="E953" s="891"/>
      <c r="F953" s="891"/>
      <c r="G953" s="891"/>
      <c r="H953" s="891"/>
      <c r="I953" s="891"/>
      <c r="J953" s="891"/>
      <c r="K953" s="891"/>
      <c r="L953" s="891"/>
      <c r="M953" s="891"/>
      <c r="N953" s="891"/>
      <c r="O953" s="891"/>
      <c r="P953" s="891"/>
      <c r="Q953" s="891"/>
      <c r="R953" s="891"/>
      <c r="S953" s="891"/>
      <c r="T953" s="891"/>
      <c r="U953" s="891"/>
      <c r="V953" s="891"/>
      <c r="W953" s="891"/>
      <c r="X953" s="891"/>
      <c r="Y953" s="891"/>
      <c r="Z953" s="891"/>
      <c r="AA953" s="891"/>
      <c r="AB953" s="891"/>
      <c r="AC953" s="891"/>
      <c r="AD953" s="891"/>
      <c r="AE953" s="891"/>
      <c r="AF953" s="891"/>
      <c r="AG953" s="891"/>
      <c r="AH953" s="891"/>
    </row>
    <row r="954" spans="1:34" ht="15.75" customHeight="1">
      <c r="A954" s="891"/>
      <c r="B954" s="891"/>
      <c r="C954" s="891"/>
      <c r="D954" s="891"/>
      <c r="E954" s="891"/>
      <c r="F954" s="891"/>
      <c r="G954" s="891"/>
      <c r="H954" s="891"/>
      <c r="I954" s="891"/>
      <c r="J954" s="891"/>
      <c r="K954" s="891"/>
      <c r="L954" s="891"/>
      <c r="M954" s="891"/>
      <c r="N954" s="891"/>
      <c r="O954" s="891"/>
      <c r="P954" s="891"/>
      <c r="Q954" s="891"/>
      <c r="R954" s="891"/>
      <c r="S954" s="891"/>
      <c r="T954" s="891"/>
      <c r="U954" s="891"/>
      <c r="V954" s="891"/>
      <c r="W954" s="891"/>
      <c r="X954" s="891"/>
      <c r="Y954" s="891"/>
      <c r="Z954" s="891"/>
      <c r="AA954" s="891"/>
      <c r="AB954" s="891"/>
      <c r="AC954" s="891"/>
      <c r="AD954" s="891"/>
      <c r="AE954" s="891"/>
      <c r="AF954" s="891"/>
      <c r="AG954" s="891"/>
      <c r="AH954" s="891"/>
    </row>
    <row r="955" spans="1:34" ht="15.75" customHeight="1">
      <c r="A955" s="891"/>
      <c r="B955" s="891"/>
      <c r="C955" s="891"/>
      <c r="D955" s="891"/>
      <c r="E955" s="891"/>
      <c r="F955" s="891"/>
      <c r="G955" s="891"/>
      <c r="H955" s="891"/>
      <c r="I955" s="891"/>
      <c r="J955" s="891"/>
      <c r="K955" s="891"/>
      <c r="L955" s="891"/>
      <c r="M955" s="891"/>
      <c r="N955" s="891"/>
      <c r="O955" s="891"/>
      <c r="P955" s="891"/>
      <c r="Q955" s="891"/>
      <c r="R955" s="891"/>
      <c r="S955" s="891"/>
      <c r="T955" s="891"/>
      <c r="U955" s="891"/>
      <c r="V955" s="891"/>
      <c r="W955" s="891"/>
      <c r="X955" s="891"/>
      <c r="Y955" s="891"/>
      <c r="Z955" s="891"/>
      <c r="AA955" s="891"/>
      <c r="AB955" s="891"/>
      <c r="AC955" s="891"/>
      <c r="AD955" s="891"/>
      <c r="AE955" s="891"/>
      <c r="AF955" s="891"/>
      <c r="AG955" s="891"/>
      <c r="AH955" s="891"/>
    </row>
    <row r="956" spans="1:34" ht="15.75" customHeight="1">
      <c r="A956" s="891"/>
      <c r="B956" s="891"/>
      <c r="C956" s="891"/>
      <c r="D956" s="891"/>
      <c r="E956" s="891"/>
      <c r="F956" s="891"/>
      <c r="G956" s="891"/>
      <c r="H956" s="891"/>
      <c r="I956" s="891"/>
      <c r="J956" s="891"/>
      <c r="K956" s="891"/>
      <c r="L956" s="891"/>
      <c r="M956" s="891"/>
      <c r="N956" s="891"/>
      <c r="O956" s="891"/>
      <c r="P956" s="891"/>
      <c r="Q956" s="891"/>
      <c r="R956" s="891"/>
      <c r="S956" s="891"/>
      <c r="T956" s="891"/>
      <c r="U956" s="891"/>
      <c r="V956" s="891"/>
      <c r="W956" s="891"/>
      <c r="X956" s="891"/>
      <c r="Y956" s="891"/>
      <c r="Z956" s="891"/>
      <c r="AA956" s="891"/>
      <c r="AB956" s="891"/>
      <c r="AC956" s="891"/>
      <c r="AD956" s="891"/>
      <c r="AE956" s="891"/>
      <c r="AF956" s="891"/>
      <c r="AG956" s="891"/>
      <c r="AH956" s="891"/>
    </row>
    <row r="957" spans="1:34" ht="15.75" customHeight="1">
      <c r="A957" s="891"/>
      <c r="B957" s="891"/>
      <c r="C957" s="891"/>
      <c r="D957" s="891"/>
      <c r="E957" s="891"/>
      <c r="F957" s="891"/>
      <c r="G957" s="891"/>
      <c r="H957" s="891"/>
      <c r="I957" s="891"/>
      <c r="J957" s="891"/>
      <c r="K957" s="891"/>
      <c r="L957" s="891"/>
      <c r="M957" s="891"/>
      <c r="N957" s="891"/>
      <c r="O957" s="891"/>
      <c r="P957" s="891"/>
      <c r="Q957" s="891"/>
      <c r="R957" s="891"/>
      <c r="S957" s="891"/>
      <c r="T957" s="891"/>
      <c r="U957" s="891"/>
      <c r="V957" s="891"/>
      <c r="W957" s="891"/>
      <c r="X957" s="891"/>
      <c r="Y957" s="891"/>
      <c r="Z957" s="891"/>
      <c r="AA957" s="891"/>
      <c r="AB957" s="891"/>
      <c r="AC957" s="891"/>
      <c r="AD957" s="891"/>
      <c r="AE957" s="891"/>
      <c r="AF957" s="891"/>
      <c r="AG957" s="891"/>
      <c r="AH957" s="891"/>
    </row>
    <row r="958" spans="1:34" ht="15.75" customHeight="1">
      <c r="A958" s="891"/>
      <c r="B958" s="891"/>
      <c r="C958" s="891"/>
      <c r="D958" s="891"/>
      <c r="E958" s="891"/>
      <c r="F958" s="891"/>
      <c r="G958" s="891"/>
      <c r="H958" s="891"/>
      <c r="I958" s="891"/>
      <c r="J958" s="891"/>
      <c r="K958" s="891"/>
      <c r="L958" s="891"/>
      <c r="M958" s="891"/>
      <c r="N958" s="891"/>
      <c r="O958" s="891"/>
      <c r="P958" s="891"/>
      <c r="Q958" s="891"/>
      <c r="R958" s="891"/>
      <c r="S958" s="891"/>
      <c r="T958" s="891"/>
      <c r="U958" s="891"/>
      <c r="V958" s="891"/>
      <c r="W958" s="891"/>
      <c r="X958" s="891"/>
      <c r="Y958" s="891"/>
      <c r="Z958" s="891"/>
      <c r="AA958" s="891"/>
      <c r="AB958" s="891"/>
      <c r="AC958" s="891"/>
      <c r="AD958" s="891"/>
      <c r="AE958" s="891"/>
      <c r="AF958" s="891"/>
      <c r="AG958" s="891"/>
      <c r="AH958" s="891"/>
    </row>
    <row r="959" spans="1:34" ht="15.75" customHeight="1">
      <c r="A959" s="891"/>
      <c r="B959" s="891"/>
      <c r="C959" s="891"/>
      <c r="D959" s="891"/>
      <c r="E959" s="891"/>
      <c r="F959" s="891"/>
      <c r="G959" s="891"/>
      <c r="H959" s="891"/>
      <c r="I959" s="891"/>
      <c r="J959" s="891"/>
      <c r="K959" s="891"/>
      <c r="L959" s="891"/>
      <c r="M959" s="891"/>
      <c r="N959" s="891"/>
      <c r="O959" s="891"/>
      <c r="P959" s="891"/>
      <c r="Q959" s="891"/>
      <c r="R959" s="891"/>
      <c r="S959" s="891"/>
      <c r="T959" s="891"/>
      <c r="U959" s="891"/>
      <c r="V959" s="891"/>
      <c r="W959" s="891"/>
      <c r="X959" s="891"/>
      <c r="Y959" s="891"/>
      <c r="Z959" s="891"/>
      <c r="AA959" s="891"/>
      <c r="AB959" s="891"/>
      <c r="AC959" s="891"/>
      <c r="AD959" s="891"/>
      <c r="AE959" s="891"/>
      <c r="AF959" s="891"/>
      <c r="AG959" s="891"/>
      <c r="AH959" s="891"/>
    </row>
    <row r="960" spans="1:34" ht="15.75" customHeight="1">
      <c r="A960" s="891"/>
      <c r="B960" s="891"/>
      <c r="C960" s="891"/>
      <c r="D960" s="891"/>
      <c r="E960" s="891"/>
      <c r="F960" s="891"/>
      <c r="G960" s="891"/>
      <c r="H960" s="891"/>
      <c r="I960" s="891"/>
      <c r="J960" s="891"/>
      <c r="K960" s="891"/>
      <c r="L960" s="891"/>
      <c r="M960" s="891"/>
      <c r="N960" s="891"/>
      <c r="O960" s="891"/>
      <c r="P960" s="891"/>
      <c r="Q960" s="891"/>
      <c r="R960" s="891"/>
      <c r="S960" s="891"/>
      <c r="T960" s="891"/>
      <c r="U960" s="891"/>
      <c r="V960" s="891"/>
      <c r="W960" s="891"/>
      <c r="X960" s="891"/>
      <c r="Y960" s="891"/>
      <c r="Z960" s="891"/>
      <c r="AA960" s="891"/>
      <c r="AB960" s="891"/>
      <c r="AC960" s="891"/>
      <c r="AD960" s="891"/>
      <c r="AE960" s="891"/>
      <c r="AF960" s="891"/>
      <c r="AG960" s="891"/>
      <c r="AH960" s="891"/>
    </row>
    <row r="961" spans="1:34" ht="15.75" customHeight="1">
      <c r="A961" s="891"/>
      <c r="B961" s="891"/>
      <c r="C961" s="891"/>
      <c r="D961" s="891"/>
      <c r="E961" s="891"/>
      <c r="F961" s="891"/>
      <c r="G961" s="891"/>
      <c r="H961" s="891"/>
      <c r="I961" s="891"/>
      <c r="J961" s="891"/>
      <c r="K961" s="891"/>
      <c r="L961" s="891"/>
      <c r="M961" s="891"/>
      <c r="N961" s="891"/>
      <c r="O961" s="891"/>
      <c r="P961" s="891"/>
      <c r="Q961" s="891"/>
      <c r="R961" s="891"/>
      <c r="S961" s="891"/>
      <c r="T961" s="891"/>
      <c r="U961" s="891"/>
      <c r="V961" s="891"/>
      <c r="W961" s="891"/>
      <c r="X961" s="891"/>
      <c r="Y961" s="891"/>
      <c r="Z961" s="891"/>
      <c r="AA961" s="891"/>
      <c r="AB961" s="891"/>
      <c r="AC961" s="891"/>
      <c r="AD961" s="891"/>
      <c r="AE961" s="891"/>
      <c r="AF961" s="891"/>
      <c r="AG961" s="891"/>
      <c r="AH961" s="891"/>
    </row>
    <row r="962" spans="1:34" ht="15.75" customHeight="1">
      <c r="A962" s="891"/>
      <c r="B962" s="891"/>
      <c r="C962" s="891"/>
      <c r="D962" s="891"/>
      <c r="E962" s="891"/>
      <c r="F962" s="891"/>
      <c r="G962" s="891"/>
      <c r="H962" s="891"/>
      <c r="I962" s="891"/>
      <c r="J962" s="891"/>
      <c r="K962" s="891"/>
      <c r="L962" s="891"/>
      <c r="M962" s="891"/>
      <c r="N962" s="891"/>
      <c r="O962" s="891"/>
      <c r="P962" s="891"/>
      <c r="Q962" s="891"/>
      <c r="R962" s="891"/>
      <c r="S962" s="891"/>
      <c r="T962" s="891"/>
      <c r="U962" s="891"/>
      <c r="V962" s="891"/>
      <c r="W962" s="891"/>
      <c r="X962" s="891"/>
      <c r="Y962" s="891"/>
      <c r="Z962" s="891"/>
      <c r="AA962" s="891"/>
      <c r="AB962" s="891"/>
      <c r="AC962" s="891"/>
      <c r="AD962" s="891"/>
      <c r="AE962" s="891"/>
      <c r="AF962" s="891"/>
      <c r="AG962" s="891"/>
      <c r="AH962" s="891"/>
    </row>
    <row r="963" spans="1:34" ht="15.75" customHeight="1">
      <c r="A963" s="891"/>
      <c r="B963" s="891"/>
      <c r="C963" s="891"/>
      <c r="D963" s="891"/>
      <c r="E963" s="891"/>
      <c r="F963" s="891"/>
      <c r="G963" s="891"/>
      <c r="H963" s="891"/>
      <c r="I963" s="891"/>
      <c r="J963" s="891"/>
      <c r="K963" s="891"/>
      <c r="L963" s="891"/>
      <c r="M963" s="891"/>
      <c r="N963" s="891"/>
      <c r="O963" s="891"/>
      <c r="P963" s="891"/>
      <c r="Q963" s="891"/>
      <c r="R963" s="891"/>
      <c r="S963" s="891"/>
      <c r="T963" s="891"/>
      <c r="U963" s="891"/>
      <c r="V963" s="891"/>
      <c r="W963" s="891"/>
      <c r="X963" s="891"/>
      <c r="Y963" s="891"/>
      <c r="Z963" s="891"/>
      <c r="AA963" s="891"/>
      <c r="AB963" s="891"/>
      <c r="AC963" s="891"/>
      <c r="AD963" s="891"/>
      <c r="AE963" s="891"/>
      <c r="AF963" s="891"/>
      <c r="AG963" s="891"/>
      <c r="AH963" s="891"/>
    </row>
    <row r="964" spans="1:34" ht="15.75" customHeight="1">
      <c r="A964" s="891"/>
      <c r="B964" s="891"/>
      <c r="C964" s="891"/>
      <c r="D964" s="891"/>
      <c r="E964" s="891"/>
      <c r="F964" s="891"/>
      <c r="G964" s="891"/>
      <c r="H964" s="891"/>
      <c r="I964" s="891"/>
      <c r="J964" s="891"/>
      <c r="K964" s="891"/>
      <c r="L964" s="891"/>
      <c r="M964" s="891"/>
      <c r="N964" s="891"/>
      <c r="O964" s="891"/>
      <c r="P964" s="891"/>
      <c r="Q964" s="891"/>
      <c r="R964" s="891"/>
      <c r="S964" s="891"/>
      <c r="T964" s="891"/>
      <c r="U964" s="891"/>
      <c r="V964" s="891"/>
      <c r="W964" s="891"/>
      <c r="X964" s="891"/>
      <c r="Y964" s="891"/>
      <c r="Z964" s="891"/>
      <c r="AA964" s="891"/>
      <c r="AB964" s="891"/>
      <c r="AC964" s="891"/>
      <c r="AD964" s="891"/>
      <c r="AE964" s="891"/>
      <c r="AF964" s="891"/>
      <c r="AG964" s="891"/>
      <c r="AH964" s="891"/>
    </row>
    <row r="965" spans="1:34" ht="15.75" customHeight="1">
      <c r="A965" s="891"/>
      <c r="B965" s="891"/>
      <c r="C965" s="891"/>
      <c r="D965" s="891"/>
      <c r="E965" s="891"/>
      <c r="F965" s="891"/>
      <c r="G965" s="891"/>
      <c r="H965" s="891"/>
      <c r="I965" s="891"/>
      <c r="J965" s="891"/>
      <c r="K965" s="891"/>
      <c r="L965" s="891"/>
      <c r="M965" s="891"/>
      <c r="N965" s="891"/>
      <c r="O965" s="891"/>
      <c r="P965" s="891"/>
      <c r="Q965" s="891"/>
      <c r="R965" s="891"/>
      <c r="S965" s="891"/>
      <c r="T965" s="891"/>
      <c r="U965" s="891"/>
      <c r="V965" s="891"/>
      <c r="W965" s="891"/>
      <c r="X965" s="891"/>
      <c r="Y965" s="891"/>
      <c r="Z965" s="891"/>
      <c r="AA965" s="891"/>
      <c r="AB965" s="891"/>
      <c r="AC965" s="891"/>
      <c r="AD965" s="891"/>
      <c r="AE965" s="891"/>
      <c r="AF965" s="891"/>
      <c r="AG965" s="891"/>
      <c r="AH965" s="891"/>
    </row>
    <row r="966" spans="1:34" ht="15.75" customHeight="1">
      <c r="A966" s="891"/>
      <c r="B966" s="891"/>
      <c r="C966" s="891"/>
      <c r="D966" s="891"/>
      <c r="E966" s="891"/>
      <c r="F966" s="891"/>
      <c r="G966" s="891"/>
      <c r="H966" s="891"/>
      <c r="I966" s="891"/>
      <c r="J966" s="891"/>
      <c r="K966" s="891"/>
      <c r="L966" s="891"/>
      <c r="M966" s="891"/>
      <c r="N966" s="891"/>
      <c r="O966" s="891"/>
      <c r="P966" s="891"/>
      <c r="Q966" s="891"/>
      <c r="R966" s="891"/>
      <c r="S966" s="891"/>
      <c r="T966" s="891"/>
      <c r="U966" s="891"/>
      <c r="V966" s="891"/>
      <c r="W966" s="891"/>
      <c r="X966" s="891"/>
      <c r="Y966" s="891"/>
      <c r="Z966" s="891"/>
      <c r="AA966" s="891"/>
      <c r="AB966" s="891"/>
      <c r="AC966" s="891"/>
      <c r="AD966" s="891"/>
      <c r="AE966" s="891"/>
      <c r="AF966" s="891"/>
      <c r="AG966" s="891"/>
      <c r="AH966" s="891"/>
    </row>
    <row r="967" spans="1:34" ht="15.75" customHeight="1">
      <c r="A967" s="891"/>
      <c r="B967" s="891"/>
      <c r="C967" s="891"/>
      <c r="D967" s="891"/>
      <c r="E967" s="891"/>
      <c r="F967" s="891"/>
      <c r="G967" s="891"/>
      <c r="H967" s="891"/>
      <c r="I967" s="891"/>
      <c r="J967" s="891"/>
      <c r="K967" s="891"/>
      <c r="L967" s="891"/>
      <c r="M967" s="891"/>
      <c r="N967" s="891"/>
      <c r="O967" s="891"/>
      <c r="P967" s="891"/>
      <c r="Q967" s="891"/>
      <c r="R967" s="891"/>
      <c r="S967" s="891"/>
      <c r="T967" s="891"/>
      <c r="U967" s="891"/>
      <c r="V967" s="891"/>
      <c r="W967" s="891"/>
      <c r="X967" s="891"/>
      <c r="Y967" s="891"/>
      <c r="Z967" s="891"/>
      <c r="AA967" s="891"/>
      <c r="AB967" s="891"/>
      <c r="AC967" s="891"/>
      <c r="AD967" s="891"/>
      <c r="AE967" s="891"/>
      <c r="AF967" s="891"/>
      <c r="AG967" s="891"/>
      <c r="AH967" s="891"/>
    </row>
    <row r="968" spans="1:34" ht="15.75" customHeight="1">
      <c r="A968" s="891"/>
      <c r="B968" s="891"/>
      <c r="C968" s="891"/>
      <c r="D968" s="891"/>
      <c r="E968" s="891"/>
      <c r="F968" s="891"/>
      <c r="G968" s="891"/>
      <c r="H968" s="891"/>
      <c r="I968" s="891"/>
      <c r="J968" s="891"/>
      <c r="K968" s="891"/>
      <c r="L968" s="891"/>
      <c r="M968" s="891"/>
      <c r="N968" s="891"/>
      <c r="O968" s="891"/>
      <c r="P968" s="891"/>
      <c r="Q968" s="891"/>
      <c r="R968" s="891"/>
      <c r="S968" s="891"/>
      <c r="T968" s="891"/>
      <c r="U968" s="891"/>
      <c r="V968" s="891"/>
      <c r="W968" s="891"/>
      <c r="X968" s="891"/>
      <c r="Y968" s="891"/>
      <c r="Z968" s="891"/>
      <c r="AA968" s="891"/>
      <c r="AB968" s="891"/>
      <c r="AC968" s="891"/>
      <c r="AD968" s="891"/>
      <c r="AE968" s="891"/>
      <c r="AF968" s="891"/>
      <c r="AG968" s="891"/>
      <c r="AH968" s="891"/>
    </row>
    <row r="969" spans="1:34" ht="15.75" customHeight="1">
      <c r="A969" s="891"/>
      <c r="B969" s="891"/>
      <c r="C969" s="891"/>
      <c r="D969" s="891"/>
      <c r="E969" s="891"/>
      <c r="F969" s="891"/>
      <c r="G969" s="891"/>
      <c r="H969" s="891"/>
      <c r="I969" s="891"/>
      <c r="J969" s="891"/>
      <c r="K969" s="891"/>
      <c r="L969" s="891"/>
      <c r="M969" s="891"/>
      <c r="N969" s="891"/>
      <c r="O969" s="891"/>
      <c r="P969" s="891"/>
      <c r="Q969" s="891"/>
      <c r="R969" s="891"/>
      <c r="S969" s="891"/>
      <c r="T969" s="891"/>
      <c r="U969" s="891"/>
      <c r="V969" s="891"/>
      <c r="W969" s="891"/>
      <c r="X969" s="891"/>
      <c r="Y969" s="891"/>
      <c r="Z969" s="891"/>
      <c r="AA969" s="891"/>
      <c r="AB969" s="891"/>
      <c r="AC969" s="891"/>
      <c r="AD969" s="891"/>
      <c r="AE969" s="891"/>
      <c r="AF969" s="891"/>
      <c r="AG969" s="891"/>
      <c r="AH969" s="891"/>
    </row>
    <row r="970" spans="1:34" ht="15.75" customHeight="1">
      <c r="A970" s="891"/>
      <c r="B970" s="891"/>
      <c r="C970" s="891"/>
      <c r="D970" s="891"/>
      <c r="E970" s="891"/>
      <c r="F970" s="891"/>
      <c r="G970" s="891"/>
      <c r="H970" s="891"/>
      <c r="I970" s="891"/>
      <c r="J970" s="891"/>
      <c r="K970" s="891"/>
      <c r="L970" s="891"/>
      <c r="M970" s="891"/>
      <c r="N970" s="891"/>
      <c r="O970" s="891"/>
      <c r="P970" s="891"/>
      <c r="Q970" s="891"/>
      <c r="R970" s="891"/>
      <c r="S970" s="891"/>
      <c r="T970" s="891"/>
      <c r="U970" s="891"/>
      <c r="V970" s="891"/>
      <c r="W970" s="891"/>
      <c r="X970" s="891"/>
      <c r="Y970" s="891"/>
      <c r="Z970" s="891"/>
      <c r="AA970" s="891"/>
      <c r="AB970" s="891"/>
      <c r="AC970" s="891"/>
      <c r="AD970" s="891"/>
      <c r="AE970" s="891"/>
      <c r="AF970" s="891"/>
      <c r="AG970" s="891"/>
      <c r="AH970" s="891"/>
    </row>
    <row r="971" spans="1:34" ht="15.75" customHeight="1">
      <c r="A971" s="891"/>
      <c r="B971" s="891"/>
      <c r="C971" s="891"/>
      <c r="D971" s="891"/>
      <c r="E971" s="891"/>
      <c r="F971" s="891"/>
      <c r="G971" s="891"/>
      <c r="H971" s="891"/>
      <c r="I971" s="891"/>
      <c r="J971" s="891"/>
      <c r="K971" s="891"/>
      <c r="L971" s="891"/>
      <c r="M971" s="891"/>
      <c r="N971" s="891"/>
      <c r="O971" s="891"/>
      <c r="P971" s="891"/>
      <c r="Q971" s="891"/>
      <c r="R971" s="891"/>
      <c r="S971" s="891"/>
      <c r="T971" s="891"/>
      <c r="U971" s="891"/>
      <c r="V971" s="891"/>
      <c r="W971" s="891"/>
      <c r="X971" s="891"/>
      <c r="Y971" s="891"/>
      <c r="Z971" s="891"/>
      <c r="AA971" s="891"/>
      <c r="AB971" s="891"/>
      <c r="AC971" s="891"/>
      <c r="AD971" s="891"/>
      <c r="AE971" s="891"/>
      <c r="AF971" s="891"/>
      <c r="AG971" s="891"/>
      <c r="AH971" s="891"/>
    </row>
    <row r="972" spans="1:34" ht="15.75" customHeight="1">
      <c r="A972" s="891"/>
      <c r="B972" s="891"/>
      <c r="C972" s="891"/>
      <c r="D972" s="891"/>
      <c r="E972" s="891"/>
      <c r="F972" s="891"/>
      <c r="G972" s="891"/>
      <c r="H972" s="891"/>
      <c r="I972" s="891"/>
      <c r="J972" s="891"/>
      <c r="K972" s="891"/>
      <c r="L972" s="891"/>
      <c r="M972" s="891"/>
      <c r="N972" s="891"/>
      <c r="O972" s="891"/>
      <c r="P972" s="891"/>
      <c r="Q972" s="891"/>
      <c r="R972" s="891"/>
      <c r="S972" s="891"/>
      <c r="T972" s="891"/>
      <c r="U972" s="891"/>
      <c r="V972" s="891"/>
      <c r="W972" s="891"/>
      <c r="X972" s="891"/>
      <c r="Y972" s="891"/>
      <c r="Z972" s="891"/>
      <c r="AA972" s="891"/>
      <c r="AB972" s="891"/>
      <c r="AC972" s="891"/>
      <c r="AD972" s="891"/>
      <c r="AE972" s="891"/>
      <c r="AF972" s="891"/>
      <c r="AG972" s="891"/>
      <c r="AH972" s="891"/>
    </row>
    <row r="973" spans="1:34" ht="15.75" customHeight="1">
      <c r="A973" s="891"/>
      <c r="B973" s="891"/>
      <c r="C973" s="891"/>
      <c r="D973" s="891"/>
      <c r="E973" s="891"/>
      <c r="F973" s="891"/>
      <c r="G973" s="891"/>
      <c r="H973" s="891"/>
      <c r="I973" s="891"/>
      <c r="J973" s="891"/>
      <c r="K973" s="891"/>
      <c r="L973" s="891"/>
      <c r="M973" s="891"/>
      <c r="N973" s="891"/>
      <c r="O973" s="891"/>
      <c r="P973" s="891"/>
      <c r="Q973" s="891"/>
      <c r="R973" s="891"/>
      <c r="S973" s="891"/>
      <c r="T973" s="891"/>
      <c r="U973" s="891"/>
      <c r="V973" s="891"/>
      <c r="W973" s="891"/>
      <c r="X973" s="891"/>
      <c r="Y973" s="891"/>
      <c r="Z973" s="891"/>
      <c r="AA973" s="891"/>
      <c r="AB973" s="891"/>
      <c r="AC973" s="891"/>
      <c r="AD973" s="891"/>
      <c r="AE973" s="891"/>
      <c r="AF973" s="891"/>
      <c r="AG973" s="891"/>
      <c r="AH973" s="891"/>
    </row>
    <row r="974" spans="1:34" ht="15.75" customHeight="1">
      <c r="A974" s="891"/>
      <c r="B974" s="891"/>
      <c r="C974" s="891"/>
      <c r="D974" s="891"/>
      <c r="E974" s="891"/>
      <c r="F974" s="891"/>
      <c r="G974" s="891"/>
      <c r="H974" s="891"/>
      <c r="I974" s="891"/>
      <c r="J974" s="891"/>
      <c r="K974" s="891"/>
      <c r="L974" s="891"/>
      <c r="M974" s="891"/>
      <c r="N974" s="891"/>
      <c r="O974" s="891"/>
      <c r="P974" s="891"/>
      <c r="Q974" s="891"/>
      <c r="R974" s="891"/>
      <c r="S974" s="891"/>
      <c r="T974" s="891"/>
      <c r="U974" s="891"/>
      <c r="V974" s="891"/>
      <c r="W974" s="891"/>
      <c r="X974" s="891"/>
      <c r="Y974" s="891"/>
      <c r="Z974" s="891"/>
      <c r="AA974" s="891"/>
      <c r="AB974" s="891"/>
      <c r="AC974" s="891"/>
      <c r="AD974" s="891"/>
      <c r="AE974" s="891"/>
      <c r="AF974" s="891"/>
      <c r="AG974" s="891"/>
      <c r="AH974" s="891"/>
    </row>
    <row r="975" spans="1:34" ht="15.75" customHeight="1">
      <c r="A975" s="891"/>
      <c r="B975" s="891"/>
      <c r="C975" s="891"/>
      <c r="D975" s="891"/>
      <c r="E975" s="891"/>
      <c r="F975" s="891"/>
      <c r="G975" s="891"/>
      <c r="H975" s="891"/>
      <c r="I975" s="891"/>
      <c r="J975" s="891"/>
      <c r="K975" s="891"/>
      <c r="L975" s="891"/>
      <c r="M975" s="891"/>
      <c r="N975" s="891"/>
      <c r="O975" s="891"/>
      <c r="P975" s="891"/>
      <c r="Q975" s="891"/>
      <c r="R975" s="891"/>
      <c r="S975" s="891"/>
      <c r="T975" s="891"/>
      <c r="U975" s="891"/>
      <c r="V975" s="891"/>
      <c r="W975" s="891"/>
      <c r="X975" s="891"/>
      <c r="Y975" s="891"/>
      <c r="Z975" s="891"/>
      <c r="AA975" s="891"/>
      <c r="AB975" s="891"/>
      <c r="AC975" s="891"/>
      <c r="AD975" s="891"/>
      <c r="AE975" s="891"/>
      <c r="AF975" s="891"/>
      <c r="AG975" s="891"/>
      <c r="AH975" s="891"/>
    </row>
    <row r="976" spans="1:34" ht="15.75" customHeight="1">
      <c r="A976" s="891"/>
      <c r="B976" s="891"/>
      <c r="C976" s="891"/>
      <c r="D976" s="891"/>
      <c r="E976" s="891"/>
      <c r="F976" s="891"/>
      <c r="G976" s="891"/>
      <c r="H976" s="891"/>
      <c r="I976" s="891"/>
      <c r="J976" s="891"/>
      <c r="K976" s="891"/>
      <c r="L976" s="891"/>
      <c r="M976" s="891"/>
      <c r="N976" s="891"/>
      <c r="O976" s="891"/>
      <c r="P976" s="891"/>
      <c r="Q976" s="891"/>
      <c r="R976" s="891"/>
      <c r="S976" s="891"/>
      <c r="T976" s="891"/>
      <c r="U976" s="891"/>
      <c r="V976" s="891"/>
      <c r="W976" s="891"/>
      <c r="X976" s="891"/>
      <c r="Y976" s="891"/>
      <c r="Z976" s="891"/>
      <c r="AA976" s="891"/>
      <c r="AB976" s="891"/>
      <c r="AC976" s="891"/>
      <c r="AD976" s="891"/>
      <c r="AE976" s="891"/>
      <c r="AF976" s="891"/>
      <c r="AG976" s="891"/>
      <c r="AH976" s="891"/>
    </row>
    <row r="977" spans="1:34" ht="15.75" customHeight="1">
      <c r="A977" s="891"/>
      <c r="B977" s="891"/>
      <c r="C977" s="891"/>
      <c r="D977" s="891"/>
      <c r="E977" s="891"/>
      <c r="F977" s="891"/>
      <c r="G977" s="891"/>
      <c r="H977" s="891"/>
      <c r="I977" s="891"/>
      <c r="J977" s="891"/>
      <c r="K977" s="891"/>
      <c r="L977" s="891"/>
      <c r="M977" s="891"/>
      <c r="N977" s="891"/>
      <c r="O977" s="891"/>
      <c r="P977" s="891"/>
      <c r="Q977" s="891"/>
      <c r="R977" s="891"/>
      <c r="S977" s="891"/>
      <c r="T977" s="891"/>
      <c r="U977" s="891"/>
      <c r="V977" s="891"/>
      <c r="W977" s="891"/>
      <c r="X977" s="891"/>
      <c r="Y977" s="891"/>
      <c r="Z977" s="891"/>
      <c r="AA977" s="891"/>
      <c r="AB977" s="891"/>
      <c r="AC977" s="891"/>
      <c r="AD977" s="891"/>
      <c r="AE977" s="891"/>
      <c r="AF977" s="891"/>
      <c r="AG977" s="891"/>
      <c r="AH977" s="891"/>
    </row>
    <row r="978" spans="1:34" ht="15.75" customHeight="1">
      <c r="A978" s="891"/>
      <c r="B978" s="891"/>
      <c r="C978" s="891"/>
      <c r="D978" s="891"/>
      <c r="E978" s="891"/>
      <c r="F978" s="891"/>
      <c r="G978" s="891"/>
      <c r="H978" s="891"/>
      <c r="I978" s="891"/>
      <c r="J978" s="891"/>
      <c r="K978" s="891"/>
      <c r="L978" s="891"/>
      <c r="M978" s="891"/>
      <c r="N978" s="891"/>
      <c r="O978" s="891"/>
      <c r="P978" s="891"/>
      <c r="Q978" s="891"/>
      <c r="R978" s="891"/>
      <c r="S978" s="891"/>
      <c r="T978" s="891"/>
      <c r="U978" s="891"/>
      <c r="V978" s="891"/>
      <c r="W978" s="891"/>
      <c r="X978" s="891"/>
      <c r="Y978" s="891"/>
      <c r="Z978" s="891"/>
      <c r="AA978" s="891"/>
      <c r="AB978" s="891"/>
      <c r="AC978" s="891"/>
      <c r="AD978" s="891"/>
      <c r="AE978" s="891"/>
      <c r="AF978" s="891"/>
      <c r="AG978" s="891"/>
      <c r="AH978" s="891"/>
    </row>
    <row r="979" spans="1:34" ht="15.75" customHeight="1">
      <c r="A979" s="891"/>
      <c r="B979" s="891"/>
      <c r="C979" s="891"/>
      <c r="D979" s="891"/>
      <c r="E979" s="891"/>
      <c r="F979" s="891"/>
      <c r="G979" s="891"/>
      <c r="H979" s="891"/>
      <c r="I979" s="891"/>
      <c r="J979" s="891"/>
      <c r="K979" s="891"/>
      <c r="L979" s="891"/>
      <c r="M979" s="891"/>
      <c r="N979" s="891"/>
      <c r="O979" s="891"/>
      <c r="P979" s="891"/>
      <c r="Q979" s="891"/>
      <c r="R979" s="891"/>
      <c r="S979" s="891"/>
      <c r="T979" s="891"/>
      <c r="U979" s="891"/>
      <c r="V979" s="891"/>
      <c r="W979" s="891"/>
      <c r="X979" s="891"/>
      <c r="Y979" s="891"/>
      <c r="Z979" s="891"/>
      <c r="AA979" s="891"/>
      <c r="AB979" s="891"/>
      <c r="AC979" s="891"/>
      <c r="AD979" s="891"/>
      <c r="AE979" s="891"/>
      <c r="AF979" s="891"/>
      <c r="AG979" s="891"/>
      <c r="AH979" s="891"/>
    </row>
    <row r="980" spans="1:34" ht="15.75" customHeight="1">
      <c r="A980" s="891"/>
      <c r="B980" s="891"/>
      <c r="C980" s="891"/>
      <c r="D980" s="891"/>
      <c r="E980" s="891"/>
      <c r="F980" s="891"/>
      <c r="G980" s="891"/>
      <c r="H980" s="891"/>
      <c r="I980" s="891"/>
      <c r="J980" s="891"/>
      <c r="K980" s="891"/>
      <c r="L980" s="891"/>
      <c r="M980" s="891"/>
      <c r="N980" s="891"/>
      <c r="O980" s="891"/>
      <c r="P980" s="891"/>
      <c r="Q980" s="891"/>
      <c r="R980" s="891"/>
      <c r="S980" s="891"/>
      <c r="T980" s="891"/>
      <c r="U980" s="891"/>
      <c r="V980" s="891"/>
      <c r="W980" s="891"/>
      <c r="X980" s="891"/>
      <c r="Y980" s="891"/>
      <c r="Z980" s="891"/>
      <c r="AA980" s="891"/>
      <c r="AB980" s="891"/>
      <c r="AC980" s="891"/>
      <c r="AD980" s="891"/>
      <c r="AE980" s="891"/>
      <c r="AF980" s="891"/>
      <c r="AG980" s="891"/>
      <c r="AH980" s="891"/>
    </row>
    <row r="981" spans="1:34" ht="15.75" customHeight="1">
      <c r="A981" s="891"/>
      <c r="B981" s="891"/>
      <c r="C981" s="891"/>
      <c r="D981" s="891"/>
      <c r="E981" s="891"/>
      <c r="F981" s="891"/>
      <c r="G981" s="891"/>
      <c r="H981" s="891"/>
      <c r="I981" s="891"/>
      <c r="J981" s="891"/>
      <c r="K981" s="891"/>
      <c r="L981" s="891"/>
      <c r="M981" s="891"/>
      <c r="N981" s="891"/>
      <c r="O981" s="891"/>
      <c r="P981" s="891"/>
      <c r="Q981" s="891"/>
      <c r="R981" s="891"/>
      <c r="S981" s="891"/>
      <c r="T981" s="891"/>
      <c r="U981" s="891"/>
      <c r="V981" s="891"/>
      <c r="W981" s="891"/>
      <c r="X981" s="891"/>
      <c r="Y981" s="891"/>
      <c r="Z981" s="891"/>
      <c r="AA981" s="891"/>
      <c r="AB981" s="891"/>
      <c r="AC981" s="891"/>
      <c r="AD981" s="891"/>
      <c r="AE981" s="891"/>
      <c r="AF981" s="891"/>
      <c r="AG981" s="891"/>
      <c r="AH981" s="891"/>
    </row>
    <row r="982" spans="1:34" ht="15.75" customHeight="1">
      <c r="A982" s="891"/>
      <c r="B982" s="891"/>
      <c r="C982" s="891"/>
      <c r="D982" s="891"/>
      <c r="E982" s="891"/>
      <c r="F982" s="891"/>
      <c r="G982" s="891"/>
      <c r="H982" s="891"/>
      <c r="I982" s="891"/>
      <c r="J982" s="891"/>
      <c r="K982" s="891"/>
      <c r="L982" s="891"/>
      <c r="M982" s="891"/>
      <c r="N982" s="891"/>
      <c r="O982" s="891"/>
      <c r="P982" s="891"/>
      <c r="Q982" s="891"/>
      <c r="R982" s="891"/>
      <c r="S982" s="891"/>
      <c r="T982" s="891"/>
      <c r="U982" s="891"/>
      <c r="V982" s="891"/>
      <c r="W982" s="891"/>
      <c r="X982" s="891"/>
      <c r="Y982" s="891"/>
      <c r="Z982" s="891"/>
      <c r="AA982" s="891"/>
      <c r="AB982" s="891"/>
      <c r="AC982" s="891"/>
      <c r="AD982" s="891"/>
      <c r="AE982" s="891"/>
      <c r="AF982" s="891"/>
      <c r="AG982" s="891"/>
      <c r="AH982" s="891"/>
    </row>
    <row r="983" spans="1:34" ht="15.75" customHeight="1">
      <c r="A983" s="891"/>
      <c r="B983" s="891"/>
      <c r="C983" s="891"/>
      <c r="D983" s="891"/>
      <c r="E983" s="891"/>
      <c r="F983" s="891"/>
      <c r="G983" s="891"/>
      <c r="H983" s="891"/>
      <c r="I983" s="891"/>
      <c r="J983" s="891"/>
      <c r="K983" s="891"/>
      <c r="L983" s="891"/>
      <c r="M983" s="891"/>
      <c r="N983" s="891"/>
      <c r="O983" s="891"/>
      <c r="P983" s="891"/>
      <c r="Q983" s="891"/>
      <c r="R983" s="891"/>
      <c r="S983" s="891"/>
      <c r="T983" s="891"/>
      <c r="U983" s="891"/>
      <c r="V983" s="891"/>
      <c r="W983" s="891"/>
      <c r="X983" s="891"/>
      <c r="Y983" s="891"/>
      <c r="Z983" s="891"/>
      <c r="AA983" s="891"/>
      <c r="AB983" s="891"/>
      <c r="AC983" s="891"/>
      <c r="AD983" s="891"/>
      <c r="AE983" s="891"/>
      <c r="AF983" s="891"/>
      <c r="AG983" s="891"/>
      <c r="AH983" s="891"/>
    </row>
    <row r="984" spans="1:34" ht="15.75" customHeight="1">
      <c r="A984" s="891"/>
      <c r="B984" s="891"/>
      <c r="C984" s="891"/>
      <c r="D984" s="891"/>
      <c r="E984" s="891"/>
      <c r="F984" s="891"/>
      <c r="G984" s="891"/>
      <c r="H984" s="891"/>
      <c r="I984" s="891"/>
      <c r="J984" s="891"/>
      <c r="K984" s="891"/>
      <c r="L984" s="891"/>
      <c r="M984" s="891"/>
      <c r="N984" s="891"/>
      <c r="O984" s="891"/>
      <c r="P984" s="891"/>
      <c r="Q984" s="891"/>
      <c r="R984" s="891"/>
      <c r="S984" s="891"/>
      <c r="T984" s="891"/>
      <c r="U984" s="891"/>
      <c r="V984" s="891"/>
      <c r="W984" s="891"/>
      <c r="X984" s="891"/>
      <c r="Y984" s="891"/>
      <c r="Z984" s="891"/>
      <c r="AA984" s="891"/>
      <c r="AB984" s="891"/>
      <c r="AC984" s="891"/>
      <c r="AD984" s="891"/>
      <c r="AE984" s="891"/>
      <c r="AF984" s="891"/>
      <c r="AG984" s="891"/>
      <c r="AH984" s="891"/>
    </row>
    <row r="985" spans="1:34" ht="15.75" customHeight="1">
      <c r="A985" s="891"/>
      <c r="B985" s="891"/>
      <c r="C985" s="891"/>
      <c r="D985" s="891"/>
      <c r="E985" s="891"/>
      <c r="F985" s="891"/>
      <c r="G985" s="891"/>
      <c r="H985" s="891"/>
      <c r="I985" s="891"/>
      <c r="J985" s="891"/>
      <c r="K985" s="891"/>
      <c r="L985" s="891"/>
      <c r="M985" s="891"/>
      <c r="N985" s="891"/>
      <c r="O985" s="891"/>
      <c r="P985" s="891"/>
      <c r="Q985" s="891"/>
      <c r="R985" s="891"/>
      <c r="S985" s="891"/>
      <c r="T985" s="891"/>
      <c r="U985" s="891"/>
      <c r="V985" s="891"/>
      <c r="W985" s="891"/>
      <c r="X985" s="891"/>
      <c r="Y985" s="891"/>
      <c r="Z985" s="891"/>
      <c r="AA985" s="891"/>
      <c r="AB985" s="891"/>
      <c r="AC985" s="891"/>
      <c r="AD985" s="891"/>
      <c r="AE985" s="891"/>
      <c r="AF985" s="891"/>
      <c r="AG985" s="891"/>
      <c r="AH985" s="891"/>
    </row>
    <row r="986" spans="1:34" ht="15.75" customHeight="1">
      <c r="A986" s="891"/>
      <c r="B986" s="891"/>
      <c r="C986" s="891"/>
      <c r="D986" s="891"/>
      <c r="E986" s="891"/>
      <c r="F986" s="891"/>
      <c r="G986" s="891"/>
      <c r="H986" s="891"/>
      <c r="I986" s="891"/>
      <c r="J986" s="891"/>
      <c r="K986" s="891"/>
      <c r="L986" s="891"/>
      <c r="M986" s="891"/>
      <c r="N986" s="891"/>
      <c r="O986" s="891"/>
      <c r="P986" s="891"/>
      <c r="Q986" s="891"/>
      <c r="R986" s="891"/>
      <c r="S986" s="891"/>
      <c r="T986" s="891"/>
      <c r="U986" s="891"/>
      <c r="V986" s="891"/>
      <c r="W986" s="891"/>
      <c r="X986" s="891"/>
      <c r="Y986" s="891"/>
      <c r="Z986" s="891"/>
      <c r="AA986" s="891"/>
      <c r="AB986" s="891"/>
      <c r="AC986" s="891"/>
      <c r="AD986" s="891"/>
      <c r="AE986" s="891"/>
      <c r="AF986" s="891"/>
      <c r="AG986" s="891"/>
      <c r="AH986" s="891"/>
    </row>
    <row r="987" spans="1:34" ht="15.75" customHeight="1">
      <c r="A987" s="891"/>
      <c r="B987" s="891"/>
      <c r="C987" s="891"/>
      <c r="D987" s="891"/>
      <c r="E987" s="891"/>
      <c r="F987" s="891"/>
      <c r="G987" s="891"/>
      <c r="H987" s="891"/>
      <c r="I987" s="891"/>
      <c r="J987" s="891"/>
      <c r="K987" s="891"/>
      <c r="L987" s="891"/>
      <c r="M987" s="891"/>
      <c r="N987" s="891"/>
      <c r="O987" s="891"/>
      <c r="P987" s="891"/>
      <c r="Q987" s="891"/>
      <c r="R987" s="891"/>
      <c r="S987" s="891"/>
      <c r="T987" s="891"/>
      <c r="U987" s="891"/>
      <c r="V987" s="891"/>
      <c r="W987" s="891"/>
      <c r="X987" s="891"/>
      <c r="Y987" s="891"/>
      <c r="Z987" s="891"/>
      <c r="AA987" s="891"/>
      <c r="AB987" s="891"/>
      <c r="AC987" s="891"/>
      <c r="AD987" s="891"/>
      <c r="AE987" s="891"/>
      <c r="AF987" s="891"/>
      <c r="AG987" s="891"/>
      <c r="AH987" s="891"/>
    </row>
    <row r="988" spans="1:34" ht="15.75" customHeight="1">
      <c r="A988" s="891"/>
      <c r="B988" s="891"/>
      <c r="C988" s="891"/>
      <c r="D988" s="891"/>
      <c r="E988" s="891"/>
      <c r="F988" s="891"/>
      <c r="G988" s="891"/>
      <c r="H988" s="891"/>
      <c r="I988" s="891"/>
      <c r="J988" s="891"/>
      <c r="K988" s="891"/>
      <c r="L988" s="891"/>
      <c r="M988" s="891"/>
      <c r="N988" s="891"/>
      <c r="O988" s="891"/>
      <c r="P988" s="891"/>
      <c r="Q988" s="891"/>
      <c r="R988" s="891"/>
      <c r="S988" s="891"/>
      <c r="T988" s="891"/>
      <c r="U988" s="891"/>
      <c r="V988" s="891"/>
      <c r="W988" s="891"/>
      <c r="X988" s="891"/>
      <c r="Y988" s="891"/>
      <c r="Z988" s="891"/>
      <c r="AA988" s="891"/>
      <c r="AB988" s="891"/>
      <c r="AC988" s="891"/>
      <c r="AD988" s="891"/>
      <c r="AE988" s="891"/>
      <c r="AF988" s="891"/>
      <c r="AG988" s="891"/>
      <c r="AH988" s="891"/>
    </row>
    <row r="989" spans="1:34" ht="15.75" customHeight="1">
      <c r="A989" s="891"/>
      <c r="B989" s="891"/>
      <c r="C989" s="891"/>
      <c r="D989" s="891"/>
      <c r="E989" s="891"/>
      <c r="F989" s="891"/>
      <c r="G989" s="891"/>
      <c r="H989" s="891"/>
      <c r="I989" s="891"/>
      <c r="J989" s="891"/>
      <c r="K989" s="891"/>
      <c r="L989" s="891"/>
      <c r="M989" s="891"/>
      <c r="N989" s="891"/>
      <c r="O989" s="891"/>
      <c r="P989" s="891"/>
      <c r="Q989" s="891"/>
      <c r="R989" s="891"/>
      <c r="S989" s="891"/>
      <c r="T989" s="891"/>
      <c r="U989" s="891"/>
      <c r="V989" s="891"/>
      <c r="W989" s="891"/>
      <c r="X989" s="891"/>
      <c r="Y989" s="891"/>
      <c r="Z989" s="891"/>
      <c r="AA989" s="891"/>
      <c r="AB989" s="891"/>
      <c r="AC989" s="891"/>
      <c r="AD989" s="891"/>
      <c r="AE989" s="891"/>
      <c r="AF989" s="891"/>
      <c r="AG989" s="891"/>
      <c r="AH989" s="891"/>
    </row>
    <row r="990" spans="1:34" ht="15.75" customHeight="1">
      <c r="A990" s="891"/>
      <c r="B990" s="891"/>
      <c r="C990" s="891"/>
      <c r="D990" s="891"/>
      <c r="E990" s="891"/>
      <c r="F990" s="891"/>
      <c r="G990" s="891"/>
      <c r="H990" s="891"/>
      <c r="I990" s="891"/>
      <c r="J990" s="891"/>
      <c r="K990" s="891"/>
      <c r="L990" s="891"/>
      <c r="M990" s="891"/>
      <c r="N990" s="891"/>
      <c r="O990" s="891"/>
      <c r="P990" s="891"/>
      <c r="Q990" s="891"/>
      <c r="R990" s="891"/>
      <c r="S990" s="891"/>
      <c r="T990" s="891"/>
      <c r="U990" s="891"/>
      <c r="V990" s="891"/>
      <c r="W990" s="891"/>
      <c r="X990" s="891"/>
      <c r="Y990" s="891"/>
      <c r="Z990" s="891"/>
      <c r="AA990" s="891"/>
      <c r="AB990" s="891"/>
      <c r="AC990" s="891"/>
      <c r="AD990" s="891"/>
      <c r="AE990" s="891"/>
      <c r="AF990" s="891"/>
      <c r="AG990" s="891"/>
      <c r="AH990" s="891"/>
    </row>
    <row r="991" spans="1:34" ht="15.75" customHeight="1">
      <c r="A991" s="891"/>
      <c r="B991" s="891"/>
      <c r="C991" s="891"/>
      <c r="D991" s="891"/>
      <c r="E991" s="891"/>
      <c r="F991" s="891"/>
      <c r="G991" s="891"/>
      <c r="H991" s="891"/>
      <c r="I991" s="891"/>
      <c r="J991" s="891"/>
      <c r="K991" s="891"/>
      <c r="L991" s="891"/>
      <c r="M991" s="891"/>
      <c r="N991" s="891"/>
      <c r="O991" s="891"/>
      <c r="P991" s="891"/>
      <c r="Q991" s="891"/>
      <c r="R991" s="891"/>
      <c r="S991" s="891"/>
      <c r="T991" s="891"/>
      <c r="U991" s="891"/>
      <c r="V991" s="891"/>
      <c r="W991" s="891"/>
      <c r="X991" s="891"/>
      <c r="Y991" s="891"/>
      <c r="Z991" s="891"/>
      <c r="AA991" s="891"/>
      <c r="AB991" s="891"/>
      <c r="AC991" s="891"/>
      <c r="AD991" s="891"/>
      <c r="AE991" s="891"/>
      <c r="AF991" s="891"/>
      <c r="AG991" s="891"/>
      <c r="AH991" s="891"/>
    </row>
    <row r="992" spans="1:34" ht="15.75" customHeight="1">
      <c r="A992" s="891"/>
      <c r="B992" s="891"/>
      <c r="C992" s="891"/>
      <c r="D992" s="891"/>
      <c r="E992" s="891"/>
      <c r="F992" s="891"/>
      <c r="G992" s="891"/>
      <c r="H992" s="891"/>
      <c r="I992" s="891"/>
      <c r="J992" s="891"/>
      <c r="K992" s="891"/>
      <c r="L992" s="891"/>
      <c r="M992" s="891"/>
      <c r="N992" s="891"/>
      <c r="O992" s="891"/>
      <c r="P992" s="891"/>
      <c r="Q992" s="891"/>
      <c r="R992" s="891"/>
      <c r="S992" s="891"/>
      <c r="T992" s="891"/>
      <c r="U992" s="891"/>
      <c r="V992" s="891"/>
      <c r="W992" s="891"/>
      <c r="X992" s="891"/>
      <c r="Y992" s="891"/>
      <c r="Z992" s="891"/>
      <c r="AA992" s="891"/>
      <c r="AB992" s="891"/>
      <c r="AC992" s="891"/>
      <c r="AD992" s="891"/>
      <c r="AE992" s="891"/>
      <c r="AF992" s="891"/>
      <c r="AG992" s="891"/>
      <c r="AH992" s="891"/>
    </row>
    <row r="993" spans="1:34" ht="15.75" customHeight="1">
      <c r="A993" s="891"/>
      <c r="B993" s="891"/>
      <c r="C993" s="891"/>
      <c r="D993" s="891"/>
      <c r="E993" s="891"/>
      <c r="F993" s="891"/>
      <c r="G993" s="891"/>
      <c r="H993" s="891"/>
      <c r="I993" s="891"/>
      <c r="J993" s="891"/>
      <c r="K993" s="891"/>
      <c r="L993" s="891"/>
      <c r="M993" s="891"/>
      <c r="N993" s="891"/>
      <c r="O993" s="891"/>
      <c r="P993" s="891"/>
      <c r="Q993" s="891"/>
      <c r="R993" s="891"/>
      <c r="S993" s="891"/>
      <c r="T993" s="891"/>
      <c r="U993" s="891"/>
      <c r="V993" s="891"/>
      <c r="W993" s="891"/>
      <c r="X993" s="891"/>
      <c r="Y993" s="891"/>
      <c r="Z993" s="891"/>
      <c r="AA993" s="891"/>
      <c r="AB993" s="891"/>
      <c r="AC993" s="891"/>
      <c r="AD993" s="891"/>
      <c r="AE993" s="891"/>
      <c r="AF993" s="891"/>
      <c r="AG993" s="891"/>
      <c r="AH993" s="891"/>
    </row>
    <row r="994" spans="1:34" ht="15.75" customHeight="1">
      <c r="A994" s="891"/>
      <c r="B994" s="891"/>
      <c r="C994" s="891"/>
      <c r="D994" s="891"/>
      <c r="E994" s="891"/>
      <c r="F994" s="891"/>
      <c r="G994" s="891"/>
      <c r="H994" s="891"/>
      <c r="I994" s="891"/>
      <c r="J994" s="891"/>
      <c r="K994" s="891"/>
      <c r="L994" s="891"/>
      <c r="M994" s="891"/>
      <c r="N994" s="891"/>
      <c r="O994" s="891"/>
      <c r="P994" s="891"/>
      <c r="Q994" s="891"/>
      <c r="R994" s="891"/>
      <c r="S994" s="891"/>
      <c r="T994" s="891"/>
      <c r="U994" s="891"/>
      <c r="V994" s="891"/>
      <c r="W994" s="891"/>
      <c r="X994" s="891"/>
      <c r="Y994" s="891"/>
      <c r="Z994" s="891"/>
      <c r="AA994" s="891"/>
      <c r="AB994" s="891"/>
      <c r="AC994" s="891"/>
      <c r="AD994" s="891"/>
      <c r="AE994" s="891"/>
      <c r="AF994" s="891"/>
      <c r="AG994" s="891"/>
      <c r="AH994" s="891"/>
    </row>
    <row r="995" spans="1:34" ht="15.75" customHeight="1">
      <c r="A995" s="891"/>
      <c r="B995" s="891"/>
      <c r="C995" s="891"/>
      <c r="D995" s="891"/>
      <c r="E995" s="891"/>
      <c r="F995" s="891"/>
      <c r="G995" s="891"/>
      <c r="H995" s="891"/>
      <c r="I995" s="891"/>
      <c r="J995" s="891"/>
      <c r="K995" s="891"/>
      <c r="L995" s="891"/>
      <c r="M995" s="891"/>
      <c r="N995" s="891"/>
      <c r="O995" s="891"/>
      <c r="P995" s="891"/>
      <c r="Q995" s="891"/>
      <c r="R995" s="891"/>
      <c r="S995" s="891"/>
      <c r="T995" s="891"/>
      <c r="U995" s="891"/>
      <c r="V995" s="891"/>
      <c r="W995" s="891"/>
      <c r="X995" s="891"/>
      <c r="Y995" s="891"/>
      <c r="Z995" s="891"/>
      <c r="AA995" s="891"/>
      <c r="AB995" s="891"/>
      <c r="AC995" s="891"/>
      <c r="AD995" s="891"/>
      <c r="AE995" s="891"/>
      <c r="AF995" s="891"/>
      <c r="AG995" s="891"/>
      <c r="AH995" s="891"/>
    </row>
    <row r="996" spans="1:34" ht="15.75" customHeight="1">
      <c r="A996" s="891"/>
      <c r="B996" s="891"/>
      <c r="C996" s="891"/>
      <c r="D996" s="891"/>
      <c r="E996" s="891"/>
      <c r="F996" s="891"/>
      <c r="G996" s="891"/>
      <c r="H996" s="891"/>
      <c r="I996" s="891"/>
      <c r="J996" s="891"/>
      <c r="K996" s="891"/>
      <c r="L996" s="891"/>
      <c r="M996" s="891"/>
      <c r="N996" s="891"/>
      <c r="O996" s="891"/>
      <c r="P996" s="891"/>
      <c r="Q996" s="891"/>
      <c r="R996" s="891"/>
      <c r="S996" s="891"/>
      <c r="T996" s="891"/>
      <c r="U996" s="891"/>
      <c r="V996" s="891"/>
      <c r="W996" s="891"/>
      <c r="X996" s="891"/>
      <c r="Y996" s="891"/>
      <c r="Z996" s="891"/>
      <c r="AA996" s="891"/>
      <c r="AB996" s="891"/>
      <c r="AC996" s="891"/>
      <c r="AD996" s="891"/>
      <c r="AE996" s="891"/>
      <c r="AF996" s="891"/>
      <c r="AG996" s="891"/>
      <c r="AH996" s="891"/>
    </row>
    <row r="997" spans="1:34" ht="15.75" customHeight="1">
      <c r="A997" s="891"/>
      <c r="B997" s="891"/>
      <c r="C997" s="891"/>
      <c r="D997" s="891"/>
      <c r="E997" s="891"/>
      <c r="F997" s="891"/>
      <c r="G997" s="891"/>
      <c r="H997" s="891"/>
      <c r="I997" s="891"/>
      <c r="J997" s="891"/>
      <c r="K997" s="891"/>
      <c r="L997" s="891"/>
      <c r="M997" s="891"/>
      <c r="N997" s="891"/>
      <c r="O997" s="891"/>
      <c r="P997" s="891"/>
      <c r="Q997" s="891"/>
      <c r="R997" s="891"/>
      <c r="S997" s="891"/>
      <c r="T997" s="891"/>
      <c r="U997" s="891"/>
      <c r="V997" s="891"/>
      <c r="W997" s="891"/>
      <c r="X997" s="891"/>
      <c r="Y997" s="891"/>
      <c r="Z997" s="891"/>
      <c r="AA997" s="891"/>
      <c r="AB997" s="891"/>
      <c r="AC997" s="891"/>
      <c r="AD997" s="891"/>
      <c r="AE997" s="891"/>
      <c r="AF997" s="891"/>
      <c r="AG997" s="891"/>
      <c r="AH997" s="891"/>
    </row>
    <row r="998" spans="1:34" ht="15.75" customHeight="1">
      <c r="A998" s="891"/>
      <c r="B998" s="891"/>
      <c r="C998" s="891"/>
      <c r="D998" s="891"/>
      <c r="E998" s="891"/>
      <c r="F998" s="891"/>
      <c r="G998" s="891"/>
      <c r="H998" s="891"/>
      <c r="I998" s="891"/>
      <c r="J998" s="891"/>
      <c r="K998" s="891"/>
      <c r="L998" s="891"/>
      <c r="M998" s="891"/>
      <c r="N998" s="891"/>
      <c r="O998" s="891"/>
      <c r="P998" s="891"/>
      <c r="Q998" s="891"/>
      <c r="R998" s="891"/>
      <c r="S998" s="891"/>
      <c r="T998" s="891"/>
      <c r="U998" s="891"/>
      <c r="V998" s="891"/>
      <c r="W998" s="891"/>
      <c r="X998" s="891"/>
      <c r="Y998" s="891"/>
      <c r="Z998" s="891"/>
      <c r="AA998" s="891"/>
      <c r="AB998" s="891"/>
      <c r="AC998" s="891"/>
      <c r="AD998" s="891"/>
      <c r="AE998" s="891"/>
      <c r="AF998" s="891"/>
      <c r="AG998" s="891"/>
      <c r="AH998" s="891"/>
    </row>
    <row r="999" spans="1:34" ht="15.75" customHeight="1">
      <c r="A999" s="891"/>
      <c r="B999" s="891"/>
      <c r="C999" s="891"/>
      <c r="D999" s="891"/>
      <c r="E999" s="891"/>
      <c r="F999" s="891"/>
      <c r="G999" s="891"/>
      <c r="H999" s="891"/>
      <c r="I999" s="891"/>
      <c r="J999" s="891"/>
      <c r="K999" s="891"/>
      <c r="L999" s="891"/>
      <c r="M999" s="891"/>
      <c r="N999" s="891"/>
      <c r="O999" s="891"/>
      <c r="P999" s="891"/>
      <c r="Q999" s="891"/>
      <c r="R999" s="891"/>
      <c r="S999" s="891"/>
      <c r="T999" s="891"/>
      <c r="U999" s="891"/>
      <c r="V999" s="891"/>
      <c r="W999" s="891"/>
      <c r="X999" s="891"/>
      <c r="Y999" s="891"/>
      <c r="Z999" s="891"/>
      <c r="AA999" s="891"/>
      <c r="AB999" s="891"/>
      <c r="AC999" s="891"/>
      <c r="AD999" s="891"/>
      <c r="AE999" s="891"/>
      <c r="AF999" s="891"/>
      <c r="AG999" s="891"/>
      <c r="AH999" s="891"/>
    </row>
    <row r="1000" spans="1:34" ht="15.75" customHeight="1">
      <c r="A1000" s="891"/>
      <c r="B1000" s="891"/>
      <c r="C1000" s="891"/>
      <c r="D1000" s="891"/>
      <c r="E1000" s="891"/>
      <c r="F1000" s="891"/>
      <c r="G1000" s="891"/>
      <c r="H1000" s="891"/>
      <c r="I1000" s="891"/>
      <c r="J1000" s="891"/>
      <c r="K1000" s="891"/>
      <c r="L1000" s="891"/>
      <c r="M1000" s="891"/>
      <c r="N1000" s="891"/>
      <c r="O1000" s="891"/>
      <c r="P1000" s="891"/>
      <c r="Q1000" s="891"/>
      <c r="R1000" s="891"/>
      <c r="S1000" s="891"/>
      <c r="T1000" s="891"/>
      <c r="U1000" s="891"/>
      <c r="V1000" s="891"/>
      <c r="W1000" s="891"/>
      <c r="X1000" s="891"/>
      <c r="Y1000" s="891"/>
      <c r="Z1000" s="891"/>
      <c r="AA1000" s="891"/>
      <c r="AB1000" s="891"/>
      <c r="AC1000" s="891"/>
      <c r="AD1000" s="891"/>
      <c r="AE1000" s="891"/>
      <c r="AF1000" s="891"/>
      <c r="AG1000" s="891"/>
      <c r="AH1000" s="891"/>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selection activeCell="Q11" sqref="Q11"/>
    </sheetView>
  </sheetViews>
  <sheetFormatPr defaultColWidth="14.42578125" defaultRowHeight="15" customHeight="1"/>
  <cols>
    <col min="1" max="1" width="3.42578125" style="1102" customWidth="1"/>
    <col min="2" max="2" width="5.28515625" style="1102" customWidth="1"/>
    <col min="3" max="3" width="5.85546875" style="1102" customWidth="1"/>
    <col min="4" max="4" width="24.7109375" style="1102" customWidth="1"/>
    <col min="5" max="8" width="14.85546875" style="1102" customWidth="1"/>
    <col min="9" max="9" width="16.42578125" style="1102" customWidth="1"/>
    <col min="10" max="10" width="13.140625" style="1102" customWidth="1"/>
    <col min="11" max="12" width="13.28515625" style="1102" customWidth="1"/>
    <col min="13" max="13" width="16.140625" style="1102" customWidth="1"/>
    <col min="14" max="20" width="11.42578125" style="1102" customWidth="1"/>
    <col min="21" max="23" width="8.7109375" style="1102" customWidth="1"/>
    <col min="24" max="16384" width="14.42578125" style="1102"/>
  </cols>
  <sheetData>
    <row r="1" spans="1:23" ht="15.75" customHeight="1">
      <c r="A1" s="1103"/>
      <c r="B1" s="1103"/>
      <c r="C1" s="2642" t="s">
        <v>1022</v>
      </c>
      <c r="D1" s="2643"/>
      <c r="E1" s="2643"/>
      <c r="F1" s="2643"/>
      <c r="G1" s="2643"/>
      <c r="H1" s="2643"/>
      <c r="I1" s="2643"/>
      <c r="J1" s="2643"/>
      <c r="K1" s="2643"/>
      <c r="L1" s="2643"/>
      <c r="M1" s="2643"/>
      <c r="N1" s="1103"/>
      <c r="O1" s="1103"/>
      <c r="P1" s="1103"/>
      <c r="Q1" s="1103"/>
      <c r="R1" s="1103"/>
      <c r="S1" s="1103"/>
      <c r="T1" s="1103"/>
      <c r="U1" s="1103"/>
      <c r="V1" s="1103"/>
      <c r="W1" s="1103"/>
    </row>
    <row r="2" spans="1:23" ht="24.95" customHeight="1">
      <c r="A2" s="1103"/>
      <c r="B2" s="1103"/>
      <c r="C2" s="2642" t="s">
        <v>1021</v>
      </c>
      <c r="D2" s="2643"/>
      <c r="E2" s="2643"/>
      <c r="F2" s="2643"/>
      <c r="G2" s="2643"/>
      <c r="H2" s="2643"/>
      <c r="I2" s="2643"/>
      <c r="J2" s="2643"/>
      <c r="K2" s="2643"/>
      <c r="L2" s="2643"/>
      <c r="M2" s="2643"/>
      <c r="N2" s="1103"/>
      <c r="O2" s="1103"/>
      <c r="P2" s="1103"/>
      <c r="Q2" s="1103"/>
      <c r="R2" s="1103"/>
      <c r="S2" s="1103"/>
      <c r="T2" s="1103"/>
      <c r="U2" s="1103"/>
      <c r="V2" s="1103"/>
      <c r="W2" s="1103"/>
    </row>
    <row r="3" spans="1:23" ht="15.75" customHeight="1">
      <c r="A3" s="1103"/>
      <c r="B3" s="1103"/>
      <c r="C3" s="2644"/>
      <c r="D3" s="2643"/>
      <c r="E3" s="2643"/>
      <c r="F3" s="2643"/>
      <c r="G3" s="2643"/>
      <c r="H3" s="2643"/>
      <c r="I3" s="2643"/>
      <c r="J3" s="2643"/>
      <c r="K3" s="2643"/>
      <c r="L3" s="2643"/>
      <c r="M3" s="2643"/>
      <c r="N3" s="1103"/>
      <c r="O3" s="1103"/>
      <c r="P3" s="1103"/>
      <c r="Q3" s="1103"/>
      <c r="R3" s="1103"/>
      <c r="S3" s="1103"/>
      <c r="T3" s="1103"/>
      <c r="U3" s="1103"/>
      <c r="V3" s="1103"/>
      <c r="W3" s="1103"/>
    </row>
    <row r="4" spans="1:23" ht="15.75" customHeight="1" thickBot="1">
      <c r="A4" s="1103"/>
      <c r="B4" s="1103"/>
      <c r="C4" s="1103"/>
      <c r="D4" s="2645"/>
      <c r="E4" s="2643"/>
      <c r="F4" s="2643"/>
      <c r="G4" s="2643"/>
      <c r="H4" s="2643"/>
      <c r="I4" s="2643"/>
      <c r="J4" s="2643"/>
      <c r="K4" s="2643"/>
      <c r="L4" s="2643"/>
      <c r="M4" s="2643"/>
      <c r="N4" s="1103"/>
      <c r="O4" s="1103"/>
      <c r="P4" s="1103"/>
      <c r="Q4" s="1103"/>
      <c r="R4" s="1103"/>
      <c r="S4" s="1103"/>
      <c r="T4" s="1103"/>
      <c r="U4" s="1103"/>
      <c r="V4" s="1103"/>
      <c r="W4" s="1103"/>
    </row>
    <row r="5" spans="1:23" ht="22.5" customHeight="1" thickTop="1">
      <c r="A5" s="1103"/>
      <c r="B5" s="1103"/>
      <c r="C5" s="2646" t="s">
        <v>141</v>
      </c>
      <c r="D5" s="2649" t="s">
        <v>1020</v>
      </c>
      <c r="E5" s="2652" t="s">
        <v>66</v>
      </c>
      <c r="F5" s="2653"/>
      <c r="G5" s="2652" t="s">
        <v>723</v>
      </c>
      <c r="H5" s="2653"/>
      <c r="I5" s="2656" t="s">
        <v>722</v>
      </c>
      <c r="J5" s="2657" t="s">
        <v>1019</v>
      </c>
      <c r="K5" s="2653"/>
      <c r="L5" s="2658" t="s">
        <v>659</v>
      </c>
      <c r="M5" s="2659"/>
      <c r="N5" s="1103"/>
      <c r="O5" s="1103"/>
      <c r="P5" s="1103"/>
      <c r="Q5" s="1103"/>
      <c r="R5" s="1103"/>
      <c r="S5" s="1103"/>
      <c r="T5" s="1103"/>
      <c r="U5" s="1103"/>
      <c r="V5" s="1103"/>
      <c r="W5" s="1103"/>
    </row>
    <row r="6" spans="1:23" ht="22.5" customHeight="1">
      <c r="A6" s="1103"/>
      <c r="B6" s="1103"/>
      <c r="C6" s="2647"/>
      <c r="D6" s="2650"/>
      <c r="E6" s="2654"/>
      <c r="F6" s="2655"/>
      <c r="G6" s="2654"/>
      <c r="H6" s="2655"/>
      <c r="I6" s="2651"/>
      <c r="J6" s="2660" t="s">
        <v>562</v>
      </c>
      <c r="K6" s="2655"/>
      <c r="L6" s="2660" t="s">
        <v>1018</v>
      </c>
      <c r="M6" s="2661"/>
      <c r="N6" s="1103"/>
      <c r="O6" s="1103"/>
      <c r="P6" s="1103"/>
      <c r="Q6" s="1103"/>
      <c r="R6" s="1103"/>
      <c r="S6" s="1103"/>
      <c r="T6" s="1103"/>
      <c r="U6" s="1103"/>
      <c r="V6" s="1103"/>
      <c r="W6" s="1103"/>
    </row>
    <row r="7" spans="1:23" ht="30.75" customHeight="1">
      <c r="A7" s="1103"/>
      <c r="B7" s="1103"/>
      <c r="C7" s="2648"/>
      <c r="D7" s="2651"/>
      <c r="E7" s="1136" t="s">
        <v>62</v>
      </c>
      <c r="F7" s="1135" t="s">
        <v>562</v>
      </c>
      <c r="G7" s="1136" t="s">
        <v>62</v>
      </c>
      <c r="H7" s="1135" t="s">
        <v>562</v>
      </c>
      <c r="I7" s="1135" t="s">
        <v>562</v>
      </c>
      <c r="J7" s="1134" t="s">
        <v>67</v>
      </c>
      <c r="K7" s="1134" t="s">
        <v>280</v>
      </c>
      <c r="L7" s="1134" t="s">
        <v>67</v>
      </c>
      <c r="M7" s="1133" t="s">
        <v>280</v>
      </c>
      <c r="N7" s="1103"/>
      <c r="O7" s="1103"/>
      <c r="P7" s="1103"/>
      <c r="Q7" s="1103"/>
      <c r="R7" s="1103"/>
      <c r="S7" s="1103"/>
      <c r="T7" s="1103"/>
      <c r="U7" s="1103"/>
      <c r="V7" s="1103"/>
      <c r="W7" s="1103"/>
    </row>
    <row r="8" spans="1:23" ht="28.5" customHeight="1">
      <c r="A8" s="1103"/>
      <c r="B8" s="1103"/>
      <c r="C8" s="1122"/>
      <c r="D8" s="1121" t="s">
        <v>1017</v>
      </c>
      <c r="E8" s="1120"/>
      <c r="F8" s="1120"/>
      <c r="G8" s="1120"/>
      <c r="H8" s="1120"/>
      <c r="I8" s="1120"/>
      <c r="J8" s="1120"/>
      <c r="K8" s="1120"/>
      <c r="L8" s="1120"/>
      <c r="M8" s="1119"/>
      <c r="N8" s="1103"/>
      <c r="O8" s="1103"/>
      <c r="P8" s="1103"/>
      <c r="Q8" s="1103"/>
      <c r="R8" s="1103"/>
      <c r="S8" s="1103"/>
      <c r="T8" s="1103"/>
      <c r="U8" s="1103"/>
      <c r="V8" s="1103"/>
      <c r="W8" s="1103"/>
    </row>
    <row r="9" spans="1:23" ht="26.25" customHeight="1">
      <c r="A9" s="1103"/>
      <c r="B9" s="1103"/>
      <c r="C9" s="1118">
        <v>1</v>
      </c>
      <c r="D9" s="1117" t="s">
        <v>1012</v>
      </c>
      <c r="E9" s="1116">
        <v>62776</v>
      </c>
      <c r="F9" s="1116">
        <v>14861</v>
      </c>
      <c r="G9" s="1116">
        <v>52085</v>
      </c>
      <c r="H9" s="1115">
        <v>18429</v>
      </c>
      <c r="I9" s="1115">
        <v>668</v>
      </c>
      <c r="J9" s="1114">
        <v>31.66494845360825</v>
      </c>
      <c r="K9" s="1114">
        <v>35.531914893617021</v>
      </c>
      <c r="L9" s="1114">
        <v>24.009151470291368</v>
      </c>
      <c r="M9" s="1113">
        <v>-96.375278094307887</v>
      </c>
      <c r="N9" s="1105"/>
      <c r="O9" s="1105"/>
      <c r="P9" s="1105"/>
      <c r="Q9" s="1105"/>
      <c r="R9" s="1105"/>
      <c r="S9" s="1105"/>
      <c r="T9" s="1105"/>
      <c r="U9" s="1103"/>
      <c r="V9" s="1103"/>
      <c r="W9" s="1103"/>
    </row>
    <row r="10" spans="1:23" ht="26.25" customHeight="1">
      <c r="A10" s="1103"/>
      <c r="B10" s="1103"/>
      <c r="C10" s="1118">
        <v>2</v>
      </c>
      <c r="D10" s="1117" t="s">
        <v>1013</v>
      </c>
      <c r="E10" s="1116">
        <v>75024</v>
      </c>
      <c r="F10" s="1116">
        <v>21873</v>
      </c>
      <c r="G10" s="1116">
        <v>29835</v>
      </c>
      <c r="H10" s="1115">
        <v>9019</v>
      </c>
      <c r="I10" s="1115">
        <v>185</v>
      </c>
      <c r="J10" s="1114">
        <v>15.496563573883163</v>
      </c>
      <c r="K10" s="1114">
        <v>9.8404255319148941</v>
      </c>
      <c r="L10" s="1114">
        <v>-58.766515795729887</v>
      </c>
      <c r="M10" s="1113">
        <v>-97.948774808737113</v>
      </c>
      <c r="N10" s="1105"/>
      <c r="O10" s="1105"/>
      <c r="P10" s="1105"/>
      <c r="Q10" s="1105"/>
      <c r="R10" s="1105"/>
      <c r="S10" s="1105"/>
      <c r="T10" s="1105"/>
      <c r="U10" s="1103"/>
      <c r="V10" s="1103"/>
      <c r="W10" s="1103"/>
    </row>
    <row r="11" spans="1:23" ht="26.25" customHeight="1">
      <c r="A11" s="1103"/>
      <c r="B11" s="1103"/>
      <c r="C11" s="1118">
        <v>3</v>
      </c>
      <c r="D11" s="1117" t="s">
        <v>1014</v>
      </c>
      <c r="E11" s="1116">
        <v>1581</v>
      </c>
      <c r="F11" s="1116">
        <v>729</v>
      </c>
      <c r="G11" s="1116">
        <v>1000</v>
      </c>
      <c r="H11" s="1115">
        <v>334</v>
      </c>
      <c r="I11" s="1115">
        <v>165</v>
      </c>
      <c r="J11" s="1114">
        <v>0.57388316151202745</v>
      </c>
      <c r="K11" s="1114">
        <v>8.7765957446808507</v>
      </c>
      <c r="L11" s="1114">
        <v>-54.183813443072701</v>
      </c>
      <c r="M11" s="1113">
        <v>-50.598802395209574</v>
      </c>
      <c r="N11" s="1105"/>
      <c r="O11" s="1105"/>
      <c r="P11" s="1105"/>
      <c r="Q11" s="1105"/>
      <c r="R11" s="1105"/>
      <c r="S11" s="1105"/>
      <c r="T11" s="1105"/>
      <c r="U11" s="1103"/>
      <c r="V11" s="1103"/>
      <c r="W11" s="1103"/>
    </row>
    <row r="12" spans="1:23" ht="26.25" customHeight="1">
      <c r="A12" s="1103"/>
      <c r="B12" s="1103"/>
      <c r="C12" s="1118">
        <v>4</v>
      </c>
      <c r="D12" s="1117" t="s">
        <v>1015</v>
      </c>
      <c r="E12" s="1116">
        <v>46080</v>
      </c>
      <c r="F12" s="1116">
        <v>8018</v>
      </c>
      <c r="G12" s="1116">
        <v>39279</v>
      </c>
      <c r="H12" s="1115">
        <v>11609</v>
      </c>
      <c r="I12" s="1115">
        <v>152</v>
      </c>
      <c r="J12" s="1114">
        <v>19.946735395189002</v>
      </c>
      <c r="K12" s="1114">
        <v>8.085106382978724</v>
      </c>
      <c r="L12" s="1114">
        <v>44.786729857819907</v>
      </c>
      <c r="M12" s="1113">
        <v>-98.690671031096571</v>
      </c>
      <c r="N12" s="1105"/>
      <c r="O12" s="1105"/>
      <c r="P12" s="1105"/>
      <c r="Q12" s="1105"/>
      <c r="R12" s="1105"/>
      <c r="S12" s="1105"/>
      <c r="T12" s="1105"/>
      <c r="U12" s="1103"/>
      <c r="V12" s="1103"/>
      <c r="W12" s="1103"/>
    </row>
    <row r="13" spans="1:23" ht="26.25" customHeight="1">
      <c r="A13" s="1103"/>
      <c r="B13" s="1103"/>
      <c r="C13" s="1118">
        <v>5</v>
      </c>
      <c r="D13" s="1117" t="s">
        <v>1011</v>
      </c>
      <c r="E13" s="1116">
        <v>1830</v>
      </c>
      <c r="F13" s="1116">
        <v>300</v>
      </c>
      <c r="G13" s="1116">
        <v>924</v>
      </c>
      <c r="H13" s="1115">
        <v>392</v>
      </c>
      <c r="I13" s="1115">
        <v>92</v>
      </c>
      <c r="J13" s="1114">
        <v>0.67353951890034358</v>
      </c>
      <c r="K13" s="1114">
        <v>4.8936170212765955</v>
      </c>
      <c r="L13" s="1114">
        <v>30.666666666666664</v>
      </c>
      <c r="M13" s="1113">
        <v>-76.530612244897952</v>
      </c>
      <c r="N13" s="1105"/>
      <c r="O13" s="1105"/>
      <c r="P13" s="1105"/>
      <c r="Q13" s="1105"/>
      <c r="R13" s="1105"/>
      <c r="S13" s="1105"/>
      <c r="T13" s="1105"/>
      <c r="U13" s="1103"/>
      <c r="V13" s="1103"/>
      <c r="W13" s="1103"/>
    </row>
    <row r="14" spans="1:23" ht="26.25" customHeight="1">
      <c r="A14" s="1103"/>
      <c r="B14" s="1103"/>
      <c r="C14" s="1118">
        <v>6</v>
      </c>
      <c r="D14" s="1117" t="s">
        <v>1010</v>
      </c>
      <c r="E14" s="1116">
        <v>1178</v>
      </c>
      <c r="F14" s="1116">
        <v>119</v>
      </c>
      <c r="G14" s="1116">
        <v>1930</v>
      </c>
      <c r="H14" s="1115">
        <v>498</v>
      </c>
      <c r="I14" s="1115">
        <v>77</v>
      </c>
      <c r="J14" s="1114">
        <v>0.85567010309278346</v>
      </c>
      <c r="K14" s="1114">
        <v>4.0957446808510634</v>
      </c>
      <c r="L14" s="1114">
        <v>318.48739495798321</v>
      </c>
      <c r="M14" s="1113">
        <v>-84.53815261044177</v>
      </c>
      <c r="N14" s="1105"/>
      <c r="O14" s="1105"/>
      <c r="P14" s="1105"/>
      <c r="Q14" s="1105"/>
      <c r="R14" s="1105"/>
      <c r="S14" s="1105"/>
      <c r="T14" s="1105"/>
      <c r="U14" s="1103"/>
      <c r="V14" s="1103"/>
      <c r="W14" s="1103"/>
    </row>
    <row r="15" spans="1:23" ht="26.25" customHeight="1">
      <c r="A15" s="1103"/>
      <c r="B15" s="1103"/>
      <c r="C15" s="1118">
        <v>7</v>
      </c>
      <c r="D15" s="1117" t="s">
        <v>1009</v>
      </c>
      <c r="E15" s="1116">
        <v>1974</v>
      </c>
      <c r="F15" s="1116">
        <v>738</v>
      </c>
      <c r="G15" s="1116">
        <v>887</v>
      </c>
      <c r="H15" s="1115">
        <v>347</v>
      </c>
      <c r="I15" s="1115">
        <v>72</v>
      </c>
      <c r="J15" s="1114">
        <v>0.59621993127147765</v>
      </c>
      <c r="K15" s="1114">
        <v>3.8297872340425529</v>
      </c>
      <c r="L15" s="1114">
        <v>-52.981029810298111</v>
      </c>
      <c r="M15" s="1113">
        <v>-79.250720461095099</v>
      </c>
      <c r="N15" s="1105"/>
      <c r="O15" s="1105"/>
      <c r="P15" s="1105"/>
      <c r="Q15" s="1105"/>
      <c r="R15" s="1105"/>
      <c r="S15" s="1105"/>
      <c r="T15" s="1105"/>
      <c r="U15" s="1103"/>
      <c r="V15" s="1103"/>
      <c r="W15" s="1103"/>
    </row>
    <row r="16" spans="1:23" ht="26.25" customHeight="1">
      <c r="A16" s="1103"/>
      <c r="B16" s="1103"/>
      <c r="C16" s="1118">
        <v>8</v>
      </c>
      <c r="D16" s="1117" t="s">
        <v>1002</v>
      </c>
      <c r="E16" s="1116">
        <v>1108</v>
      </c>
      <c r="F16" s="1116">
        <v>462</v>
      </c>
      <c r="G16" s="1116">
        <v>184</v>
      </c>
      <c r="H16" s="1115">
        <v>119</v>
      </c>
      <c r="I16" s="1115">
        <v>36</v>
      </c>
      <c r="J16" s="1114">
        <v>0.20446735395189003</v>
      </c>
      <c r="K16" s="1114">
        <v>1.9148936170212765</v>
      </c>
      <c r="L16" s="1114">
        <v>-74.242424242424249</v>
      </c>
      <c r="M16" s="1113">
        <v>-69.747899159663859</v>
      </c>
      <c r="N16" s="1105"/>
      <c r="O16" s="1105"/>
      <c r="P16" s="1105"/>
      <c r="Q16" s="1105"/>
      <c r="R16" s="1105"/>
      <c r="S16" s="1105"/>
      <c r="T16" s="1105"/>
      <c r="U16" s="1103"/>
      <c r="V16" s="1103"/>
      <c r="W16" s="1103"/>
    </row>
    <row r="17" spans="1:23" ht="26.25" customHeight="1">
      <c r="A17" s="1103"/>
      <c r="B17" s="1103"/>
      <c r="C17" s="1118">
        <v>9</v>
      </c>
      <c r="D17" s="1117" t="s">
        <v>998</v>
      </c>
      <c r="E17" s="1116">
        <v>959</v>
      </c>
      <c r="F17" s="1116">
        <v>169</v>
      </c>
      <c r="G17" s="1116">
        <v>939</v>
      </c>
      <c r="H17" s="1115">
        <v>290</v>
      </c>
      <c r="I17" s="1115">
        <v>28</v>
      </c>
      <c r="J17" s="1114">
        <v>0.49828178694158071</v>
      </c>
      <c r="K17" s="1114">
        <v>1.4893617021276597</v>
      </c>
      <c r="L17" s="1114">
        <v>71.597633136094686</v>
      </c>
      <c r="M17" s="1113">
        <v>-90.344827586206904</v>
      </c>
      <c r="N17" s="1105"/>
      <c r="O17" s="1105"/>
      <c r="P17" s="1105"/>
      <c r="Q17" s="1105"/>
      <c r="R17" s="1105"/>
      <c r="S17" s="1105"/>
      <c r="T17" s="1105"/>
      <c r="U17" s="1103"/>
      <c r="V17" s="1103"/>
      <c r="W17" s="1103"/>
    </row>
    <row r="18" spans="1:23" ht="26.25" customHeight="1">
      <c r="A18" s="1103"/>
      <c r="B18" s="1103"/>
      <c r="C18" s="1118">
        <v>10</v>
      </c>
      <c r="D18" s="1117" t="s">
        <v>1000</v>
      </c>
      <c r="E18" s="1116">
        <v>2722</v>
      </c>
      <c r="F18" s="1116">
        <v>697</v>
      </c>
      <c r="G18" s="1116">
        <v>1996</v>
      </c>
      <c r="H18" s="1115">
        <v>692</v>
      </c>
      <c r="I18" s="1115">
        <v>26</v>
      </c>
      <c r="J18" s="1114">
        <v>1.1890034364261168</v>
      </c>
      <c r="K18" s="1114">
        <v>1.3829787234042552</v>
      </c>
      <c r="L18" s="1114">
        <v>-0.71736011477762096</v>
      </c>
      <c r="M18" s="1113">
        <v>-96.242774566473983</v>
      </c>
      <c r="N18" s="1105"/>
      <c r="O18" s="1105"/>
      <c r="P18" s="1105"/>
      <c r="Q18" s="1105"/>
      <c r="R18" s="1105"/>
      <c r="S18" s="1105"/>
      <c r="T18" s="1105"/>
      <c r="U18" s="1103"/>
      <c r="V18" s="1103"/>
      <c r="W18" s="1103"/>
    </row>
    <row r="19" spans="1:23" ht="26.25" customHeight="1">
      <c r="A19" s="1103"/>
      <c r="B19" s="1103"/>
      <c r="C19" s="1118">
        <v>11</v>
      </c>
      <c r="D19" s="1117" t="s">
        <v>997</v>
      </c>
      <c r="E19" s="1116">
        <v>7741</v>
      </c>
      <c r="F19" s="1116">
        <v>1733</v>
      </c>
      <c r="G19" s="1116">
        <v>3542</v>
      </c>
      <c r="H19" s="1115">
        <v>1572</v>
      </c>
      <c r="I19" s="1115">
        <v>8</v>
      </c>
      <c r="J19" s="1114">
        <v>2.7010309278350517</v>
      </c>
      <c r="K19" s="1114">
        <v>0.42553191489361702</v>
      </c>
      <c r="L19" s="1114">
        <v>-9.2902481246393549</v>
      </c>
      <c r="M19" s="1113">
        <v>-99.491094147582686</v>
      </c>
      <c r="N19" s="1105"/>
      <c r="O19" s="1105"/>
      <c r="P19" s="1105"/>
      <c r="Q19" s="1105"/>
      <c r="R19" s="1105"/>
      <c r="S19" s="1105"/>
      <c r="T19" s="1105"/>
      <c r="U19" s="1103"/>
      <c r="V19" s="1103"/>
      <c r="W19" s="1103"/>
    </row>
    <row r="20" spans="1:23" ht="26.25" customHeight="1">
      <c r="A20" s="1103"/>
      <c r="B20" s="1103"/>
      <c r="C20" s="1118">
        <v>12</v>
      </c>
      <c r="D20" s="1117" t="s">
        <v>1008</v>
      </c>
      <c r="E20" s="1116">
        <v>9999</v>
      </c>
      <c r="F20" s="1116">
        <v>2377</v>
      </c>
      <c r="G20" s="1116">
        <v>39167</v>
      </c>
      <c r="H20" s="1115">
        <v>7856</v>
      </c>
      <c r="I20" s="1115">
        <v>5</v>
      </c>
      <c r="J20" s="1114">
        <v>13.498281786941579</v>
      </c>
      <c r="K20" s="1114">
        <v>0.26595744680851063</v>
      </c>
      <c r="L20" s="1114">
        <v>230.50063104753892</v>
      </c>
      <c r="M20" s="1113">
        <v>-99.936354378818734</v>
      </c>
      <c r="N20" s="1105"/>
      <c r="O20" s="1105"/>
      <c r="P20" s="1105"/>
      <c r="Q20" s="1105"/>
      <c r="R20" s="1105"/>
      <c r="S20" s="1105"/>
      <c r="T20" s="1105"/>
      <c r="U20" s="1103"/>
      <c r="V20" s="1103"/>
      <c r="W20" s="1103"/>
    </row>
    <row r="21" spans="1:23" ht="26.25" customHeight="1">
      <c r="A21" s="1103"/>
      <c r="B21" s="1103"/>
      <c r="C21" s="1118">
        <v>13</v>
      </c>
      <c r="D21" s="1117" t="s">
        <v>1007</v>
      </c>
      <c r="E21" s="1116">
        <v>1717</v>
      </c>
      <c r="F21" s="1116">
        <v>674</v>
      </c>
      <c r="G21" s="1116">
        <v>1668</v>
      </c>
      <c r="H21" s="1115">
        <v>503</v>
      </c>
      <c r="I21" s="1115">
        <v>5</v>
      </c>
      <c r="J21" s="1114">
        <v>0.86426116838487965</v>
      </c>
      <c r="K21" s="1114">
        <v>0.26595744680851063</v>
      </c>
      <c r="L21" s="1114">
        <v>-25.370919881305642</v>
      </c>
      <c r="M21" s="1113">
        <v>-99.005964214711724</v>
      </c>
      <c r="N21" s="1105"/>
      <c r="O21" s="1105"/>
      <c r="P21" s="1105"/>
      <c r="Q21" s="1105"/>
      <c r="R21" s="1105"/>
      <c r="S21" s="1105"/>
      <c r="T21" s="1105"/>
      <c r="U21" s="1103"/>
      <c r="V21" s="1103"/>
      <c r="W21" s="1103"/>
    </row>
    <row r="22" spans="1:23" ht="26.25" customHeight="1">
      <c r="A22" s="1103"/>
      <c r="B22" s="1103"/>
      <c r="C22" s="1118">
        <v>14</v>
      </c>
      <c r="D22" s="1117" t="s">
        <v>1005</v>
      </c>
      <c r="E22" s="1116">
        <v>4633</v>
      </c>
      <c r="F22" s="1116">
        <v>1198</v>
      </c>
      <c r="G22" s="1116">
        <v>3305</v>
      </c>
      <c r="H22" s="1115">
        <v>738</v>
      </c>
      <c r="I22" s="1115">
        <v>3</v>
      </c>
      <c r="J22" s="1114">
        <v>1.2680412371134022</v>
      </c>
      <c r="K22" s="1114">
        <v>0.15957446808510636</v>
      </c>
      <c r="L22" s="1114">
        <v>-38.397328881469114</v>
      </c>
      <c r="M22" s="1113">
        <v>-99.59349593495935</v>
      </c>
      <c r="N22" s="1105"/>
      <c r="O22" s="1105"/>
      <c r="P22" s="1105"/>
      <c r="Q22" s="1105"/>
      <c r="R22" s="1105"/>
      <c r="S22" s="1105"/>
      <c r="T22" s="1105"/>
      <c r="U22" s="1103"/>
      <c r="V22" s="1103"/>
      <c r="W22" s="1103"/>
    </row>
    <row r="23" spans="1:23" ht="26.25" customHeight="1">
      <c r="A23" s="1103"/>
      <c r="B23" s="1103"/>
      <c r="C23" s="1118">
        <v>15</v>
      </c>
      <c r="D23" s="1117" t="s">
        <v>1004</v>
      </c>
      <c r="E23" s="1116">
        <v>1730</v>
      </c>
      <c r="F23" s="1116">
        <v>453</v>
      </c>
      <c r="G23" s="1116">
        <v>1447</v>
      </c>
      <c r="H23" s="1115">
        <v>533</v>
      </c>
      <c r="I23" s="1115">
        <v>3</v>
      </c>
      <c r="J23" s="1114">
        <v>0.91580756013745701</v>
      </c>
      <c r="K23" s="1114">
        <v>0.15957446808510636</v>
      </c>
      <c r="L23" s="1114">
        <v>17.660044150110377</v>
      </c>
      <c r="M23" s="1113">
        <v>-99.437148217636022</v>
      </c>
      <c r="N23" s="1105"/>
      <c r="O23" s="1105"/>
      <c r="P23" s="1105"/>
      <c r="Q23" s="1105"/>
      <c r="R23" s="1105"/>
      <c r="S23" s="1105"/>
      <c r="T23" s="1105"/>
      <c r="U23" s="1103"/>
      <c r="V23" s="1103"/>
      <c r="W23" s="1103"/>
    </row>
    <row r="24" spans="1:23" ht="26.25" customHeight="1">
      <c r="A24" s="1103"/>
      <c r="B24" s="1103"/>
      <c r="C24" s="1118">
        <v>16</v>
      </c>
      <c r="D24" s="1117" t="s">
        <v>1001</v>
      </c>
      <c r="E24" s="1116">
        <v>15995</v>
      </c>
      <c r="F24" s="1116">
        <v>4334</v>
      </c>
      <c r="G24" s="1116">
        <v>8974</v>
      </c>
      <c r="H24" s="1115">
        <v>2687</v>
      </c>
      <c r="I24" s="1115">
        <v>0</v>
      </c>
      <c r="J24" s="1114">
        <v>4.6168384879725082</v>
      </c>
      <c r="K24" s="1114">
        <v>0</v>
      </c>
      <c r="L24" s="1114">
        <v>-38.00184586986618</v>
      </c>
      <c r="M24" s="1113">
        <v>-100</v>
      </c>
      <c r="N24" s="1105"/>
      <c r="O24" s="1105"/>
      <c r="P24" s="1105"/>
      <c r="Q24" s="1105"/>
      <c r="R24" s="1105"/>
      <c r="S24" s="1105"/>
      <c r="T24" s="1105"/>
      <c r="U24" s="1103"/>
      <c r="V24" s="1103"/>
      <c r="W24" s="1103"/>
    </row>
    <row r="25" spans="1:23" ht="26.25" customHeight="1">
      <c r="A25" s="1103"/>
      <c r="B25" s="1103"/>
      <c r="C25" s="1118">
        <v>17</v>
      </c>
      <c r="D25" s="1117" t="s">
        <v>999</v>
      </c>
      <c r="E25" s="1116">
        <v>11</v>
      </c>
      <c r="F25" s="1116">
        <v>0</v>
      </c>
      <c r="G25" s="1116">
        <v>5</v>
      </c>
      <c r="H25" s="1115">
        <v>0</v>
      </c>
      <c r="I25" s="1115">
        <v>0</v>
      </c>
      <c r="J25" s="1114">
        <v>0</v>
      </c>
      <c r="K25" s="1114">
        <v>0</v>
      </c>
      <c r="L25" s="1114" t="s">
        <v>71</v>
      </c>
      <c r="M25" s="1113" t="s">
        <v>71</v>
      </c>
      <c r="N25" s="1105"/>
      <c r="O25" s="1105"/>
      <c r="P25" s="1105"/>
      <c r="Q25" s="1105"/>
      <c r="R25" s="1105"/>
      <c r="S25" s="1105"/>
      <c r="T25" s="1105"/>
      <c r="U25" s="1103"/>
      <c r="V25" s="1103"/>
      <c r="W25" s="1103"/>
    </row>
    <row r="26" spans="1:23" ht="26.25" customHeight="1">
      <c r="A26" s="1103"/>
      <c r="B26" s="1103"/>
      <c r="C26" s="1118">
        <v>18</v>
      </c>
      <c r="D26" s="1117" t="s">
        <v>1003</v>
      </c>
      <c r="E26" s="1116">
        <v>58</v>
      </c>
      <c r="F26" s="1116">
        <v>15</v>
      </c>
      <c r="G26" s="1116">
        <v>14</v>
      </c>
      <c r="H26" s="1115">
        <v>6</v>
      </c>
      <c r="I26" s="1115">
        <v>0</v>
      </c>
      <c r="J26" s="1114">
        <v>1.0309278350515464E-2</v>
      </c>
      <c r="K26" s="1114">
        <v>0</v>
      </c>
      <c r="L26" s="1114">
        <v>-60</v>
      </c>
      <c r="M26" s="1113">
        <v>-100</v>
      </c>
      <c r="N26" s="1105"/>
      <c r="O26" s="1105"/>
      <c r="P26" s="1105"/>
      <c r="Q26" s="1105"/>
      <c r="R26" s="1105"/>
      <c r="S26" s="1105"/>
      <c r="T26" s="1105"/>
      <c r="U26" s="1103"/>
      <c r="V26" s="1103"/>
      <c r="W26" s="1103"/>
    </row>
    <row r="27" spans="1:23" ht="26.25" customHeight="1">
      <c r="A27" s="1103"/>
      <c r="B27" s="1103"/>
      <c r="C27" s="1118">
        <v>19</v>
      </c>
      <c r="D27" s="1117" t="s">
        <v>1006</v>
      </c>
      <c r="E27" s="1116">
        <v>1458</v>
      </c>
      <c r="F27" s="1116">
        <v>334</v>
      </c>
      <c r="G27" s="1116">
        <v>2374</v>
      </c>
      <c r="H27" s="1115">
        <v>1006</v>
      </c>
      <c r="I27" s="1115">
        <v>0</v>
      </c>
      <c r="J27" s="1114">
        <v>1.7285223367697593</v>
      </c>
      <c r="K27" s="1114">
        <v>0</v>
      </c>
      <c r="L27" s="1114">
        <v>201.19760479041915</v>
      </c>
      <c r="M27" s="1113">
        <v>-100</v>
      </c>
      <c r="N27" s="1105"/>
      <c r="O27" s="1105"/>
      <c r="P27" s="1105"/>
      <c r="Q27" s="1105"/>
      <c r="R27" s="1105"/>
      <c r="S27" s="1105"/>
      <c r="T27" s="1105"/>
      <c r="U27" s="1103"/>
      <c r="V27" s="1103"/>
      <c r="W27" s="1103"/>
    </row>
    <row r="28" spans="1:23" ht="26.25" customHeight="1">
      <c r="A28" s="1103"/>
      <c r="B28" s="1103"/>
      <c r="C28" s="1118">
        <v>20</v>
      </c>
      <c r="D28" s="1117" t="s">
        <v>638</v>
      </c>
      <c r="E28" s="1116">
        <v>5294</v>
      </c>
      <c r="F28" s="1116">
        <v>1340</v>
      </c>
      <c r="G28" s="1116">
        <v>4390</v>
      </c>
      <c r="H28" s="1115">
        <v>1570</v>
      </c>
      <c r="I28" s="1115">
        <v>355</v>
      </c>
      <c r="J28" s="1114">
        <v>2.6975945017182132</v>
      </c>
      <c r="K28" s="1114">
        <v>18.882978723404257</v>
      </c>
      <c r="L28" s="1114">
        <v>17.164179104477604</v>
      </c>
      <c r="M28" s="1113">
        <v>-77.388535031847127</v>
      </c>
      <c r="N28" s="1105"/>
      <c r="O28" s="1105"/>
      <c r="P28" s="1105"/>
      <c r="Q28" s="1105"/>
      <c r="R28" s="1105"/>
      <c r="S28" s="1105"/>
      <c r="T28" s="1105"/>
      <c r="U28" s="1103"/>
      <c r="V28" s="1103"/>
      <c r="W28" s="1103"/>
    </row>
    <row r="29" spans="1:23" ht="26.25" customHeight="1">
      <c r="A29" s="1103"/>
      <c r="B29" s="1103"/>
      <c r="C29" s="1118"/>
      <c r="D29" s="1132" t="s">
        <v>305</v>
      </c>
      <c r="E29" s="1131">
        <v>243868</v>
      </c>
      <c r="F29" s="1131">
        <v>60424</v>
      </c>
      <c r="G29" s="1131">
        <v>193945</v>
      </c>
      <c r="H29" s="1130">
        <v>58200</v>
      </c>
      <c r="I29" s="1130">
        <v>1880</v>
      </c>
      <c r="J29" s="1129">
        <v>100</v>
      </c>
      <c r="K29" s="1129">
        <v>100.00000000000003</v>
      </c>
      <c r="L29" s="1129">
        <v>-3.6806566927048867</v>
      </c>
      <c r="M29" s="1128">
        <v>-96.769759450171819</v>
      </c>
      <c r="N29" s="1105"/>
      <c r="O29" s="1105"/>
      <c r="P29" s="1105"/>
      <c r="Q29" s="1105"/>
      <c r="R29" s="1105"/>
      <c r="S29" s="1105"/>
      <c r="T29" s="1105"/>
      <c r="U29" s="1103"/>
      <c r="V29" s="1103"/>
      <c r="W29" s="1103"/>
    </row>
    <row r="30" spans="1:23" ht="26.25" customHeight="1">
      <c r="A30" s="1103"/>
      <c r="B30" s="1103"/>
      <c r="C30" s="1127"/>
      <c r="D30" s="1126"/>
      <c r="E30" s="1125"/>
      <c r="F30" s="1125"/>
      <c r="G30" s="1125"/>
      <c r="H30" s="1124"/>
      <c r="I30" s="1124"/>
      <c r="J30" s="1124"/>
      <c r="K30" s="1124"/>
      <c r="L30" s="1124"/>
      <c r="M30" s="1123"/>
      <c r="N30" s="1105"/>
      <c r="O30" s="1105"/>
      <c r="P30" s="1105"/>
      <c r="Q30" s="1105"/>
      <c r="R30" s="1105"/>
      <c r="S30" s="1105"/>
      <c r="T30" s="1105"/>
      <c r="U30" s="1103"/>
      <c r="V30" s="1103"/>
      <c r="W30" s="1103"/>
    </row>
    <row r="31" spans="1:23" ht="21" customHeight="1">
      <c r="A31" s="1103"/>
      <c r="B31" s="1103"/>
      <c r="C31" s="1122"/>
      <c r="D31" s="1121" t="s">
        <v>1016</v>
      </c>
      <c r="E31" s="1120"/>
      <c r="F31" s="1120"/>
      <c r="G31" s="1120"/>
      <c r="H31" s="1120"/>
      <c r="I31" s="1120"/>
      <c r="J31" s="1120"/>
      <c r="K31" s="1120"/>
      <c r="L31" s="1120"/>
      <c r="M31" s="1119"/>
      <c r="N31" s="1105"/>
      <c r="O31" s="1105"/>
      <c r="P31" s="1105"/>
      <c r="Q31" s="1105"/>
      <c r="R31" s="1105"/>
      <c r="S31" s="1105"/>
      <c r="T31" s="1105"/>
      <c r="U31" s="1103"/>
      <c r="V31" s="1103"/>
      <c r="W31" s="1103"/>
    </row>
    <row r="32" spans="1:23" ht="21" customHeight="1">
      <c r="A32" s="1103"/>
      <c r="B32" s="1103"/>
      <c r="C32" s="1118">
        <v>1</v>
      </c>
      <c r="D32" s="1117" t="s">
        <v>1015</v>
      </c>
      <c r="E32" s="1116">
        <v>57080</v>
      </c>
      <c r="F32" s="1116">
        <v>11143</v>
      </c>
      <c r="G32" s="1116">
        <v>41339</v>
      </c>
      <c r="H32" s="1115">
        <v>11942</v>
      </c>
      <c r="I32" s="1115">
        <v>4260</v>
      </c>
      <c r="J32" s="1114">
        <v>23.475064378526074</v>
      </c>
      <c r="K32" s="1114">
        <v>39.104093996695426</v>
      </c>
      <c r="L32" s="1114">
        <v>7.1704208920398527</v>
      </c>
      <c r="M32" s="1113">
        <v>-64.327583319376984</v>
      </c>
      <c r="N32" s="1105"/>
      <c r="O32" s="1105"/>
      <c r="P32" s="1105"/>
      <c r="Q32" s="1105"/>
      <c r="R32" s="1105"/>
      <c r="S32" s="1105"/>
      <c r="T32" s="1105"/>
      <c r="U32" s="1103"/>
      <c r="V32" s="1103"/>
      <c r="W32" s="1103"/>
    </row>
    <row r="33" spans="1:23" ht="21" customHeight="1">
      <c r="A33" s="1103"/>
      <c r="B33" s="1103"/>
      <c r="C33" s="1118">
        <v>2</v>
      </c>
      <c r="D33" s="1117" t="s">
        <v>1014</v>
      </c>
      <c r="E33" s="1116">
        <v>71824</v>
      </c>
      <c r="F33" s="1116">
        <v>13303</v>
      </c>
      <c r="G33" s="1116">
        <v>43884</v>
      </c>
      <c r="H33" s="1115">
        <v>11555</v>
      </c>
      <c r="I33" s="1115">
        <v>2982</v>
      </c>
      <c r="J33" s="1114">
        <v>22.714316604745335</v>
      </c>
      <c r="K33" s="1114">
        <v>27.372865797686803</v>
      </c>
      <c r="L33" s="1114">
        <v>-13.13989325716004</v>
      </c>
      <c r="M33" s="1113">
        <v>-74.192990047598457</v>
      </c>
      <c r="N33" s="1105"/>
      <c r="O33" s="1105"/>
      <c r="P33" s="1105"/>
      <c r="Q33" s="1105"/>
      <c r="R33" s="1105"/>
      <c r="S33" s="1105"/>
      <c r="T33" s="1105"/>
      <c r="U33" s="1103"/>
      <c r="V33" s="1103"/>
      <c r="W33" s="1103"/>
    </row>
    <row r="34" spans="1:23" ht="21" customHeight="1">
      <c r="A34" s="1103"/>
      <c r="B34" s="1103"/>
      <c r="C34" s="1118">
        <v>3</v>
      </c>
      <c r="D34" s="1117" t="s">
        <v>1013</v>
      </c>
      <c r="E34" s="1116">
        <v>86191</v>
      </c>
      <c r="F34" s="1116">
        <v>17037</v>
      </c>
      <c r="G34" s="1116">
        <v>51732</v>
      </c>
      <c r="H34" s="1115">
        <v>17261</v>
      </c>
      <c r="I34" s="1115">
        <v>2182</v>
      </c>
      <c r="J34" s="1114">
        <v>33.930923315838101</v>
      </c>
      <c r="K34" s="1114">
        <v>20.029373967321462</v>
      </c>
      <c r="L34" s="1114">
        <v>1.314785466924917</v>
      </c>
      <c r="M34" s="1113">
        <v>-87.35878570187127</v>
      </c>
      <c r="N34" s="1105"/>
      <c r="O34" s="1105"/>
      <c r="P34" s="1105"/>
      <c r="Q34" s="1105"/>
      <c r="R34" s="1105"/>
      <c r="S34" s="1105"/>
      <c r="T34" s="1105"/>
      <c r="U34" s="1103"/>
      <c r="V34" s="1103"/>
      <c r="W34" s="1103"/>
    </row>
    <row r="35" spans="1:23" ht="21" customHeight="1">
      <c r="A35" s="1103"/>
      <c r="B35" s="1103"/>
      <c r="C35" s="1118">
        <v>4</v>
      </c>
      <c r="D35" s="1117" t="s">
        <v>1012</v>
      </c>
      <c r="E35" s="1116">
        <v>32147</v>
      </c>
      <c r="F35" s="1116">
        <v>5455</v>
      </c>
      <c r="G35" s="1116">
        <v>20547</v>
      </c>
      <c r="H35" s="1115">
        <v>4974</v>
      </c>
      <c r="I35" s="1115">
        <v>463</v>
      </c>
      <c r="J35" s="1114">
        <v>9.7776729374299691</v>
      </c>
      <c r="K35" s="1114">
        <v>4.2500458968239396</v>
      </c>
      <c r="L35" s="1114">
        <v>-8.8175985334555502</v>
      </c>
      <c r="M35" s="1113">
        <v>-90.691596300763976</v>
      </c>
      <c r="N35" s="1105"/>
      <c r="O35" s="1105"/>
      <c r="P35" s="1105"/>
      <c r="Q35" s="1105"/>
      <c r="R35" s="1105"/>
      <c r="S35" s="1105"/>
      <c r="T35" s="1105"/>
      <c r="U35" s="1103"/>
      <c r="V35" s="1103"/>
      <c r="W35" s="1103"/>
    </row>
    <row r="36" spans="1:23" ht="21" customHeight="1">
      <c r="A36" s="1103"/>
      <c r="B36" s="1103"/>
      <c r="C36" s="1118">
        <v>5</v>
      </c>
      <c r="D36" s="1117" t="s">
        <v>1011</v>
      </c>
      <c r="E36" s="1116">
        <v>10001</v>
      </c>
      <c r="F36" s="1116">
        <v>1655</v>
      </c>
      <c r="G36" s="1116">
        <v>7888</v>
      </c>
      <c r="H36" s="1115">
        <v>1991</v>
      </c>
      <c r="I36" s="1115">
        <v>238</v>
      </c>
      <c r="J36" s="1114">
        <v>3.913821234101944</v>
      </c>
      <c r="K36" s="1114">
        <v>2.1846888195336884</v>
      </c>
      <c r="L36" s="1114">
        <v>20.302114803625383</v>
      </c>
      <c r="M36" s="1113">
        <v>-88.046207935710697</v>
      </c>
      <c r="N36" s="1105"/>
      <c r="O36" s="1105"/>
      <c r="P36" s="1105"/>
      <c r="Q36" s="1105"/>
      <c r="R36" s="1105"/>
      <c r="S36" s="1105"/>
      <c r="T36" s="1105"/>
      <c r="U36" s="1103"/>
      <c r="V36" s="1103"/>
      <c r="W36" s="1103"/>
    </row>
    <row r="37" spans="1:23" ht="21" customHeight="1">
      <c r="A37" s="1103"/>
      <c r="B37" s="1103"/>
      <c r="C37" s="1118">
        <v>6</v>
      </c>
      <c r="D37" s="1117" t="s">
        <v>1010</v>
      </c>
      <c r="E37" s="1116">
        <v>4041</v>
      </c>
      <c r="F37" s="1116">
        <v>813</v>
      </c>
      <c r="G37" s="1116">
        <v>2884</v>
      </c>
      <c r="H37" s="1115">
        <v>784</v>
      </c>
      <c r="I37" s="1115">
        <v>217</v>
      </c>
      <c r="J37" s="1114">
        <v>1.5411531127754516</v>
      </c>
      <c r="K37" s="1114">
        <v>1.9919221589865981</v>
      </c>
      <c r="L37" s="1114">
        <v>-3.5670356703566997</v>
      </c>
      <c r="M37" s="1113">
        <v>-72.321428571428569</v>
      </c>
      <c r="N37" s="1105"/>
      <c r="O37" s="1105"/>
      <c r="P37" s="1105"/>
      <c r="Q37" s="1105"/>
      <c r="R37" s="1105"/>
      <c r="S37" s="1105"/>
      <c r="T37" s="1105"/>
      <c r="U37" s="1103"/>
      <c r="V37" s="1103"/>
      <c r="W37" s="1103"/>
    </row>
    <row r="38" spans="1:23" ht="21" customHeight="1">
      <c r="A38" s="1103"/>
      <c r="B38" s="1103"/>
      <c r="C38" s="1118">
        <v>7</v>
      </c>
      <c r="D38" s="1117" t="s">
        <v>1009</v>
      </c>
      <c r="E38" s="1116">
        <v>2715</v>
      </c>
      <c r="F38" s="1116">
        <v>466</v>
      </c>
      <c r="G38" s="1116">
        <v>2143</v>
      </c>
      <c r="H38" s="1115">
        <v>509</v>
      </c>
      <c r="I38" s="1115">
        <v>176</v>
      </c>
      <c r="J38" s="1114">
        <v>1.0005700693912052</v>
      </c>
      <c r="K38" s="1114">
        <v>1.6155682026803744</v>
      </c>
      <c r="L38" s="1114">
        <v>9.227467811158796</v>
      </c>
      <c r="M38" s="1113">
        <v>-65.422396856581528</v>
      </c>
      <c r="N38" s="1105"/>
      <c r="O38" s="1105"/>
      <c r="P38" s="1105"/>
      <c r="Q38" s="1105"/>
      <c r="R38" s="1105"/>
      <c r="S38" s="1105"/>
      <c r="T38" s="1105"/>
      <c r="U38" s="1103"/>
      <c r="V38" s="1103"/>
      <c r="W38" s="1103"/>
    </row>
    <row r="39" spans="1:23" ht="21" customHeight="1">
      <c r="A39" s="1103"/>
      <c r="B39" s="1103"/>
      <c r="C39" s="1118">
        <v>8</v>
      </c>
      <c r="D39" s="1117" t="s">
        <v>1008</v>
      </c>
      <c r="E39" s="1116">
        <v>3305</v>
      </c>
      <c r="F39" s="1116">
        <v>502</v>
      </c>
      <c r="G39" s="1116">
        <v>2789</v>
      </c>
      <c r="H39" s="1115">
        <v>564</v>
      </c>
      <c r="I39" s="1115">
        <v>111</v>
      </c>
      <c r="J39" s="1114">
        <v>1.1086866780680544</v>
      </c>
      <c r="K39" s="1114">
        <v>1.0189094914631909</v>
      </c>
      <c r="L39" s="1114">
        <v>12.350597609561742</v>
      </c>
      <c r="M39" s="1113">
        <v>-80.319148936170208</v>
      </c>
      <c r="N39" s="1105"/>
      <c r="O39" s="1105"/>
      <c r="P39" s="1105"/>
      <c r="Q39" s="1105"/>
      <c r="R39" s="1105"/>
      <c r="S39" s="1105"/>
      <c r="T39" s="1105"/>
      <c r="U39" s="1103"/>
      <c r="V39" s="1103"/>
      <c r="W39" s="1103"/>
    </row>
    <row r="40" spans="1:23" ht="21" customHeight="1">
      <c r="A40" s="1103"/>
      <c r="B40" s="1103"/>
      <c r="C40" s="1118">
        <v>9</v>
      </c>
      <c r="D40" s="1117" t="s">
        <v>1007</v>
      </c>
      <c r="E40" s="1116">
        <v>830</v>
      </c>
      <c r="F40" s="1116">
        <v>174</v>
      </c>
      <c r="G40" s="1116">
        <v>649</v>
      </c>
      <c r="H40" s="1115">
        <v>212</v>
      </c>
      <c r="I40" s="1115">
        <v>91</v>
      </c>
      <c r="J40" s="1114">
        <v>0.41674038253621909</v>
      </c>
      <c r="K40" s="1114">
        <v>0.8353221957040573</v>
      </c>
      <c r="L40" s="1114">
        <v>21.839080459770123</v>
      </c>
      <c r="M40" s="1113">
        <v>-57.075471698113198</v>
      </c>
      <c r="N40" s="1105"/>
      <c r="O40" s="1105"/>
      <c r="P40" s="1105"/>
      <c r="Q40" s="1105"/>
      <c r="R40" s="1105"/>
      <c r="S40" s="1105"/>
      <c r="T40" s="1105"/>
      <c r="U40" s="1103"/>
      <c r="V40" s="1103"/>
      <c r="W40" s="1103"/>
    </row>
    <row r="41" spans="1:23" ht="21" customHeight="1">
      <c r="A41" s="1103"/>
      <c r="B41" s="1103"/>
      <c r="C41" s="1118">
        <v>10</v>
      </c>
      <c r="D41" s="1117" t="s">
        <v>1006</v>
      </c>
      <c r="E41" s="1116">
        <v>87</v>
      </c>
      <c r="F41" s="1116">
        <v>5</v>
      </c>
      <c r="G41" s="1116">
        <v>264</v>
      </c>
      <c r="H41" s="1115">
        <v>31</v>
      </c>
      <c r="I41" s="1115">
        <v>41</v>
      </c>
      <c r="J41" s="1114">
        <v>6.0938452163315053E-2</v>
      </c>
      <c r="K41" s="1114">
        <v>0.37635395630622359</v>
      </c>
      <c r="L41" s="1114">
        <v>520</v>
      </c>
      <c r="M41" s="1113">
        <v>32.258064516129025</v>
      </c>
      <c r="N41" s="1105"/>
      <c r="O41" s="1105"/>
      <c r="P41" s="1105"/>
      <c r="Q41" s="1105"/>
      <c r="R41" s="1105"/>
      <c r="S41" s="1105"/>
      <c r="T41" s="1105"/>
      <c r="U41" s="1103"/>
      <c r="V41" s="1103"/>
      <c r="W41" s="1103"/>
    </row>
    <row r="42" spans="1:23" ht="21" customHeight="1">
      <c r="A42" s="1103"/>
      <c r="B42" s="1103"/>
      <c r="C42" s="1118">
        <v>11</v>
      </c>
      <c r="D42" s="1117" t="s">
        <v>1005</v>
      </c>
      <c r="E42" s="1116">
        <v>610</v>
      </c>
      <c r="F42" s="1116">
        <v>110</v>
      </c>
      <c r="G42" s="1116">
        <v>548</v>
      </c>
      <c r="H42" s="1115">
        <v>147</v>
      </c>
      <c r="I42" s="1115">
        <v>18</v>
      </c>
      <c r="J42" s="1114">
        <v>0.28896620864539718</v>
      </c>
      <c r="K42" s="1114">
        <v>0.1652285661832201</v>
      </c>
      <c r="L42" s="1114">
        <v>33.63636363636364</v>
      </c>
      <c r="M42" s="1113">
        <v>-87.755102040816325</v>
      </c>
      <c r="N42" s="1105"/>
      <c r="O42" s="1105"/>
      <c r="P42" s="1105"/>
      <c r="Q42" s="1105"/>
      <c r="R42" s="1105"/>
      <c r="S42" s="1105"/>
      <c r="T42" s="1105"/>
      <c r="U42" s="1103"/>
      <c r="V42" s="1103"/>
      <c r="W42" s="1103"/>
    </row>
    <row r="43" spans="1:23" ht="21" customHeight="1">
      <c r="A43" s="1103"/>
      <c r="B43" s="1103"/>
      <c r="C43" s="1118">
        <v>12</v>
      </c>
      <c r="D43" s="1117" t="s">
        <v>1004</v>
      </c>
      <c r="E43" s="1116">
        <v>32</v>
      </c>
      <c r="F43" s="1116">
        <v>0</v>
      </c>
      <c r="G43" s="1116">
        <v>182</v>
      </c>
      <c r="H43" s="1115">
        <v>7</v>
      </c>
      <c r="I43" s="1115">
        <v>11</v>
      </c>
      <c r="J43" s="1114">
        <v>1.376029564978082E-2</v>
      </c>
      <c r="K43" s="1114">
        <v>0.1009730126675234</v>
      </c>
      <c r="L43" s="1114" t="s">
        <v>71</v>
      </c>
      <c r="M43" s="1113">
        <v>57.142857142857139</v>
      </c>
      <c r="N43" s="1105"/>
      <c r="O43" s="1105"/>
      <c r="P43" s="1105"/>
      <c r="Q43" s="1105"/>
      <c r="R43" s="1105"/>
      <c r="S43" s="1105"/>
      <c r="T43" s="1105"/>
      <c r="U43" s="1103"/>
      <c r="V43" s="1103"/>
      <c r="W43" s="1103"/>
    </row>
    <row r="44" spans="1:23" ht="21" customHeight="1">
      <c r="A44" s="1103"/>
      <c r="B44" s="1103"/>
      <c r="C44" s="1118">
        <v>13</v>
      </c>
      <c r="D44" s="1117" t="s">
        <v>1003</v>
      </c>
      <c r="E44" s="1116">
        <v>61</v>
      </c>
      <c r="F44" s="1116">
        <v>5</v>
      </c>
      <c r="G44" s="1116">
        <v>98</v>
      </c>
      <c r="H44" s="1115">
        <v>19</v>
      </c>
      <c r="I44" s="1115">
        <v>5</v>
      </c>
      <c r="J44" s="1114">
        <v>3.7349373906547939E-2</v>
      </c>
      <c r="K44" s="1114">
        <v>4.5896823939783365E-2</v>
      </c>
      <c r="L44" s="1114">
        <v>280</v>
      </c>
      <c r="M44" s="1113">
        <v>-73.684210526315795</v>
      </c>
      <c r="N44" s="1105"/>
      <c r="O44" s="1105"/>
      <c r="P44" s="1105"/>
      <c r="Q44" s="1105"/>
      <c r="R44" s="1105"/>
      <c r="S44" s="1105"/>
      <c r="T44" s="1105"/>
      <c r="U44" s="1103"/>
      <c r="V44" s="1103"/>
      <c r="W44" s="1103"/>
    </row>
    <row r="45" spans="1:23" ht="21" customHeight="1">
      <c r="A45" s="1103"/>
      <c r="B45" s="1103"/>
      <c r="C45" s="1118">
        <v>14</v>
      </c>
      <c r="D45" s="1117" t="s">
        <v>1002</v>
      </c>
      <c r="E45" s="1116">
        <v>82</v>
      </c>
      <c r="F45" s="1116">
        <v>9</v>
      </c>
      <c r="G45" s="1116">
        <v>79</v>
      </c>
      <c r="H45" s="1115">
        <v>12</v>
      </c>
      <c r="I45" s="1115">
        <v>4</v>
      </c>
      <c r="J45" s="1114">
        <v>2.3589078256767117E-2</v>
      </c>
      <c r="K45" s="1114">
        <v>3.6717459151826691E-2</v>
      </c>
      <c r="L45" s="1114">
        <v>33.333333333333329</v>
      </c>
      <c r="M45" s="1113">
        <v>-66.666666666666671</v>
      </c>
      <c r="N45" s="1105"/>
      <c r="O45" s="1105"/>
      <c r="P45" s="1105"/>
      <c r="Q45" s="1105"/>
      <c r="R45" s="1105"/>
      <c r="S45" s="1105"/>
      <c r="T45" s="1105"/>
      <c r="U45" s="1103"/>
      <c r="V45" s="1103"/>
      <c r="W45" s="1103"/>
    </row>
    <row r="46" spans="1:23" ht="21" customHeight="1">
      <c r="A46" s="1103"/>
      <c r="B46" s="1103"/>
      <c r="C46" s="1118">
        <v>15</v>
      </c>
      <c r="D46" s="1117" t="s">
        <v>1001</v>
      </c>
      <c r="E46" s="1116">
        <v>51</v>
      </c>
      <c r="F46" s="1116">
        <v>10</v>
      </c>
      <c r="G46" s="1116">
        <v>55</v>
      </c>
      <c r="H46" s="1115">
        <v>17</v>
      </c>
      <c r="I46" s="1115">
        <v>3</v>
      </c>
      <c r="J46" s="1114">
        <v>3.3417860863753417E-2</v>
      </c>
      <c r="K46" s="1114">
        <v>2.753809436387002E-2</v>
      </c>
      <c r="L46" s="1114">
        <v>70</v>
      </c>
      <c r="M46" s="1113">
        <v>-82.35294117647058</v>
      </c>
      <c r="N46" s="1105"/>
      <c r="O46" s="1105"/>
      <c r="P46" s="1105"/>
      <c r="Q46" s="1105"/>
      <c r="R46" s="1105"/>
      <c r="S46" s="1105"/>
      <c r="T46" s="1105"/>
      <c r="U46" s="1103"/>
      <c r="V46" s="1103"/>
      <c r="W46" s="1103"/>
    </row>
    <row r="47" spans="1:23" ht="21" customHeight="1">
      <c r="A47" s="1103"/>
      <c r="B47" s="1103"/>
      <c r="C47" s="1118">
        <v>16</v>
      </c>
      <c r="D47" s="1117" t="s">
        <v>1000</v>
      </c>
      <c r="E47" s="1116">
        <v>524</v>
      </c>
      <c r="F47" s="1116">
        <v>55</v>
      </c>
      <c r="G47" s="1116">
        <v>328</v>
      </c>
      <c r="H47" s="1115">
        <v>86</v>
      </c>
      <c r="I47" s="1115">
        <v>1</v>
      </c>
      <c r="J47" s="1114">
        <v>0.16905506084016433</v>
      </c>
      <c r="K47" s="1114">
        <v>9.1793647879566728E-3</v>
      </c>
      <c r="L47" s="1114">
        <v>56.363636363636374</v>
      </c>
      <c r="M47" s="1113">
        <v>-98.837209302325576</v>
      </c>
      <c r="N47" s="1105"/>
      <c r="O47" s="1105"/>
      <c r="P47" s="1105"/>
      <c r="Q47" s="1105"/>
      <c r="R47" s="1105"/>
      <c r="S47" s="1105"/>
      <c r="T47" s="1105"/>
      <c r="U47" s="1103"/>
      <c r="V47" s="1103"/>
      <c r="W47" s="1103"/>
    </row>
    <row r="48" spans="1:23" ht="21" customHeight="1">
      <c r="A48" s="1103"/>
      <c r="B48" s="1103"/>
      <c r="C48" s="1118">
        <v>17</v>
      </c>
      <c r="D48" s="1117" t="s">
        <v>999</v>
      </c>
      <c r="E48" s="1116">
        <v>192</v>
      </c>
      <c r="F48" s="1116">
        <v>35</v>
      </c>
      <c r="G48" s="1116">
        <v>253</v>
      </c>
      <c r="H48" s="1115">
        <v>64</v>
      </c>
      <c r="I48" s="1115">
        <v>1</v>
      </c>
      <c r="J48" s="1114">
        <v>0.12580841736942464</v>
      </c>
      <c r="K48" s="1114">
        <v>9.1793647879566728E-3</v>
      </c>
      <c r="L48" s="1114">
        <v>82.857142857142847</v>
      </c>
      <c r="M48" s="1113">
        <v>-98.4375</v>
      </c>
      <c r="N48" s="1105"/>
      <c r="O48" s="1105"/>
      <c r="P48" s="1105"/>
      <c r="Q48" s="1105"/>
      <c r="R48" s="1105"/>
      <c r="S48" s="1105"/>
      <c r="T48" s="1105"/>
      <c r="U48" s="1103"/>
      <c r="V48" s="1103"/>
      <c r="W48" s="1103"/>
    </row>
    <row r="49" spans="1:23" ht="21" customHeight="1">
      <c r="A49" s="1103"/>
      <c r="B49" s="1103"/>
      <c r="C49" s="1118">
        <v>18</v>
      </c>
      <c r="D49" s="1117" t="s">
        <v>998</v>
      </c>
      <c r="E49" s="1116">
        <v>20</v>
      </c>
      <c r="F49" s="1116">
        <v>0</v>
      </c>
      <c r="G49" s="1116">
        <v>63</v>
      </c>
      <c r="H49" s="1115">
        <v>4</v>
      </c>
      <c r="I49" s="1115">
        <v>0</v>
      </c>
      <c r="J49" s="1114">
        <v>7.8630260855890397E-3</v>
      </c>
      <c r="K49" s="1114">
        <v>0</v>
      </c>
      <c r="L49" s="1114" t="s">
        <v>71</v>
      </c>
      <c r="M49" s="1113">
        <v>-100</v>
      </c>
      <c r="N49" s="1105"/>
      <c r="O49" s="1105"/>
      <c r="P49" s="1105"/>
      <c r="Q49" s="1105"/>
      <c r="R49" s="1105"/>
      <c r="S49" s="1105"/>
      <c r="T49" s="1105"/>
      <c r="U49" s="1103"/>
      <c r="V49" s="1103"/>
      <c r="W49" s="1103"/>
    </row>
    <row r="50" spans="1:23" ht="21" customHeight="1">
      <c r="A50" s="1103"/>
      <c r="B50" s="1103"/>
      <c r="C50" s="1118">
        <v>19</v>
      </c>
      <c r="D50" s="1117" t="s">
        <v>997</v>
      </c>
      <c r="E50" s="1116">
        <v>0</v>
      </c>
      <c r="F50" s="1116">
        <v>0</v>
      </c>
      <c r="G50" s="1116">
        <v>0</v>
      </c>
      <c r="H50" s="1115">
        <v>0</v>
      </c>
      <c r="I50" s="1115">
        <v>0</v>
      </c>
      <c r="J50" s="1114">
        <v>0</v>
      </c>
      <c r="K50" s="1114">
        <v>0</v>
      </c>
      <c r="L50" s="1114" t="s">
        <v>71</v>
      </c>
      <c r="M50" s="1113" t="s">
        <v>71</v>
      </c>
      <c r="N50" s="1105"/>
      <c r="O50" s="1105"/>
      <c r="P50" s="1105"/>
      <c r="Q50" s="1105"/>
      <c r="R50" s="1105"/>
      <c r="S50" s="1105"/>
      <c r="T50" s="1105"/>
      <c r="U50" s="1103"/>
      <c r="V50" s="1103"/>
      <c r="W50" s="1103"/>
    </row>
    <row r="51" spans="1:23" ht="21" customHeight="1">
      <c r="A51" s="1103"/>
      <c r="B51" s="1103"/>
      <c r="C51" s="1118">
        <v>20</v>
      </c>
      <c r="D51" s="1117" t="s">
        <v>638</v>
      </c>
      <c r="E51" s="1116">
        <v>2825</v>
      </c>
      <c r="F51" s="1116">
        <v>564</v>
      </c>
      <c r="G51" s="1116">
        <v>2255</v>
      </c>
      <c r="H51" s="1115">
        <v>692</v>
      </c>
      <c r="I51" s="1115">
        <v>90</v>
      </c>
      <c r="J51" s="1114">
        <v>1.3603035128069036</v>
      </c>
      <c r="K51" s="1114">
        <v>0.82614283091610052</v>
      </c>
      <c r="L51" s="1114">
        <v>22.695035460992919</v>
      </c>
      <c r="M51" s="1113">
        <v>-86.994219653179201</v>
      </c>
      <c r="N51" s="1105"/>
      <c r="O51" s="1105"/>
      <c r="P51" s="1105"/>
      <c r="Q51" s="1105"/>
      <c r="R51" s="1105"/>
      <c r="S51" s="1105"/>
      <c r="T51" s="1105"/>
      <c r="U51" s="1103"/>
      <c r="V51" s="1103"/>
      <c r="W51" s="1103"/>
    </row>
    <row r="52" spans="1:23" ht="21" customHeight="1" thickBot="1">
      <c r="A52" s="1103"/>
      <c r="B52" s="1103"/>
      <c r="C52" s="1112"/>
      <c r="D52" s="1111" t="s">
        <v>996</v>
      </c>
      <c r="E52" s="1110">
        <v>272618</v>
      </c>
      <c r="F52" s="1110">
        <v>51341</v>
      </c>
      <c r="G52" s="1110">
        <v>177980</v>
      </c>
      <c r="H52" s="1109">
        <v>50871</v>
      </c>
      <c r="I52" s="1109">
        <v>10894</v>
      </c>
      <c r="J52" s="1108">
        <v>100</v>
      </c>
      <c r="K52" s="1108">
        <v>100</v>
      </c>
      <c r="L52" s="1107">
        <v>-0.91544769287703609</v>
      </c>
      <c r="M52" s="1106">
        <v>-78.58504845589826</v>
      </c>
      <c r="N52" s="1105"/>
      <c r="O52" s="1105"/>
      <c r="P52" s="1105"/>
      <c r="Q52" s="1105"/>
      <c r="R52" s="1105"/>
      <c r="S52" s="1105"/>
      <c r="T52" s="1105"/>
      <c r="U52" s="1103"/>
      <c r="V52" s="1103"/>
      <c r="W52" s="1103"/>
    </row>
    <row r="53" spans="1:23" ht="15.75" customHeight="1" thickTop="1">
      <c r="A53" s="1103"/>
      <c r="B53" s="1103"/>
      <c r="C53" s="1104" t="s">
        <v>995</v>
      </c>
      <c r="D53" s="1103"/>
      <c r="E53" s="1103"/>
      <c r="F53" s="1103"/>
      <c r="G53" s="1103"/>
      <c r="H53" s="1103"/>
      <c r="I53" s="1103"/>
      <c r="J53" s="1103"/>
      <c r="K53" s="1103"/>
      <c r="L53" s="1103"/>
      <c r="M53" s="1103"/>
      <c r="N53" s="1103"/>
      <c r="O53" s="1103"/>
      <c r="P53" s="1103"/>
      <c r="Q53" s="1103"/>
      <c r="R53" s="1103"/>
      <c r="S53" s="1103"/>
      <c r="T53" s="1103"/>
      <c r="U53" s="1103"/>
      <c r="V53" s="1103"/>
      <c r="W53" s="1103"/>
    </row>
    <row r="54" spans="1:23" ht="15.75" customHeight="1">
      <c r="A54" s="1103"/>
      <c r="B54" s="1103"/>
      <c r="C54" s="1104" t="s">
        <v>994</v>
      </c>
      <c r="D54" s="1103"/>
      <c r="E54" s="1103"/>
      <c r="F54" s="1103"/>
      <c r="G54" s="1103"/>
      <c r="H54" s="1103"/>
      <c r="I54" s="1103"/>
      <c r="J54" s="1103"/>
      <c r="K54" s="1103"/>
      <c r="L54" s="1103"/>
      <c r="M54" s="1103"/>
      <c r="N54" s="1103"/>
      <c r="O54" s="1103"/>
      <c r="P54" s="1103"/>
      <c r="Q54" s="1103"/>
      <c r="R54" s="1103"/>
      <c r="S54" s="1103"/>
      <c r="T54" s="1103"/>
      <c r="U54" s="1103"/>
      <c r="V54" s="1103"/>
      <c r="W54" s="1103"/>
    </row>
    <row r="55" spans="1:23" ht="15.75" customHeight="1">
      <c r="A55" s="1103"/>
      <c r="B55" s="1103"/>
      <c r="C55" s="1103"/>
      <c r="D55" s="1103"/>
      <c r="E55" s="1103"/>
      <c r="F55" s="1103"/>
      <c r="G55" s="1103"/>
      <c r="H55" s="1103"/>
      <c r="I55" s="1103"/>
      <c r="J55" s="1103"/>
      <c r="K55" s="1103"/>
      <c r="L55" s="1103"/>
      <c r="M55" s="1103"/>
      <c r="N55" s="1103"/>
      <c r="O55" s="1103"/>
      <c r="P55" s="1103"/>
      <c r="Q55" s="1103"/>
      <c r="R55" s="1103"/>
      <c r="S55" s="1103"/>
      <c r="T55" s="1103"/>
      <c r="U55" s="1103"/>
      <c r="V55" s="1103"/>
      <c r="W55" s="1103"/>
    </row>
    <row r="56" spans="1:23" ht="15.75" customHeight="1">
      <c r="A56" s="1103"/>
      <c r="B56" s="1103"/>
      <c r="C56" s="1103"/>
      <c r="D56" s="1103"/>
      <c r="E56" s="1103"/>
      <c r="F56" s="1103"/>
      <c r="G56" s="1103"/>
      <c r="H56" s="1103"/>
      <c r="I56" s="1103"/>
      <c r="J56" s="1103"/>
      <c r="K56" s="1103"/>
      <c r="L56" s="1103"/>
      <c r="M56" s="1103"/>
      <c r="N56" s="1103"/>
      <c r="O56" s="1103"/>
      <c r="P56" s="1103"/>
      <c r="Q56" s="1103"/>
      <c r="R56" s="1103"/>
      <c r="S56" s="1103"/>
      <c r="T56" s="1103"/>
      <c r="U56" s="1103"/>
      <c r="V56" s="1103"/>
      <c r="W56" s="1103"/>
    </row>
    <row r="57" spans="1:23" ht="15.75" customHeight="1">
      <c r="A57" s="1103"/>
      <c r="B57" s="1103"/>
      <c r="C57" s="1103"/>
      <c r="D57" s="1103"/>
      <c r="E57" s="1103"/>
      <c r="F57" s="1103"/>
      <c r="G57" s="1103"/>
      <c r="H57" s="1103"/>
      <c r="I57" s="1103"/>
      <c r="J57" s="1103"/>
      <c r="K57" s="1103"/>
      <c r="L57" s="1103"/>
      <c r="M57" s="1103"/>
      <c r="N57" s="1103"/>
      <c r="O57" s="1103"/>
      <c r="P57" s="1103"/>
      <c r="Q57" s="1103"/>
      <c r="R57" s="1103"/>
      <c r="S57" s="1103"/>
      <c r="T57" s="1103"/>
      <c r="U57" s="1103"/>
      <c r="V57" s="1103"/>
      <c r="W57" s="1103"/>
    </row>
    <row r="58" spans="1:23" ht="15.75" customHeight="1">
      <c r="A58" s="1103"/>
      <c r="B58" s="1103"/>
      <c r="C58" s="1103"/>
      <c r="D58" s="1103"/>
      <c r="E58" s="1103"/>
      <c r="F58" s="1103"/>
      <c r="G58" s="1103"/>
      <c r="H58" s="1103"/>
      <c r="I58" s="1103"/>
      <c r="J58" s="1103"/>
      <c r="K58" s="1103"/>
      <c r="L58" s="1103"/>
      <c r="M58" s="1103"/>
      <c r="N58" s="1103"/>
      <c r="O58" s="1103"/>
      <c r="P58" s="1103"/>
      <c r="Q58" s="1103"/>
      <c r="R58" s="1103"/>
      <c r="S58" s="1103"/>
      <c r="T58" s="1103"/>
      <c r="U58" s="1103"/>
      <c r="V58" s="1103"/>
      <c r="W58" s="1103"/>
    </row>
    <row r="59" spans="1:23" ht="15.75" customHeight="1">
      <c r="A59" s="1103"/>
      <c r="B59" s="1103"/>
      <c r="C59" s="1103"/>
      <c r="D59" s="1103"/>
      <c r="E59" s="1103"/>
      <c r="F59" s="1103"/>
      <c r="G59" s="1103"/>
      <c r="H59" s="1103"/>
      <c r="I59" s="1103"/>
      <c r="J59" s="1103"/>
      <c r="K59" s="1103"/>
      <c r="L59" s="1103"/>
      <c r="M59" s="1103"/>
      <c r="N59" s="1103"/>
      <c r="O59" s="1103"/>
      <c r="P59" s="1103"/>
      <c r="Q59" s="1103"/>
      <c r="R59" s="1103"/>
      <c r="S59" s="1103"/>
      <c r="T59" s="1103"/>
      <c r="U59" s="1103"/>
      <c r="V59" s="1103"/>
      <c r="W59" s="1103"/>
    </row>
    <row r="60" spans="1:23" ht="15.75" customHeight="1">
      <c r="A60" s="1103"/>
      <c r="B60" s="1103"/>
      <c r="C60" s="1103"/>
      <c r="D60" s="1103"/>
      <c r="E60" s="1103"/>
      <c r="F60" s="1103"/>
      <c r="G60" s="1103"/>
      <c r="H60" s="1103"/>
      <c r="I60" s="1103"/>
      <c r="J60" s="1103"/>
      <c r="K60" s="1103"/>
      <c r="L60" s="1103"/>
      <c r="M60" s="1103"/>
      <c r="N60" s="1103"/>
      <c r="O60" s="1103"/>
      <c r="P60" s="1103"/>
      <c r="Q60" s="1103"/>
      <c r="R60" s="1103"/>
      <c r="S60" s="1103"/>
      <c r="T60" s="1103"/>
      <c r="U60" s="1103"/>
      <c r="V60" s="1103"/>
      <c r="W60" s="1103"/>
    </row>
    <row r="61" spans="1:23" ht="15.75" customHeight="1">
      <c r="A61" s="1103"/>
      <c r="B61" s="1103"/>
      <c r="C61" s="1103"/>
      <c r="D61" s="1103"/>
      <c r="E61" s="1103"/>
      <c r="F61" s="1103"/>
      <c r="G61" s="1103"/>
      <c r="H61" s="1103"/>
      <c r="I61" s="1103"/>
      <c r="J61" s="1103"/>
      <c r="K61" s="1103"/>
      <c r="L61" s="1103"/>
      <c r="M61" s="1103"/>
      <c r="N61" s="1103"/>
      <c r="O61" s="1103"/>
      <c r="P61" s="1103"/>
      <c r="Q61" s="1103"/>
      <c r="R61" s="1103"/>
      <c r="S61" s="1103"/>
      <c r="T61" s="1103"/>
      <c r="U61" s="1103"/>
      <c r="V61" s="1103"/>
      <c r="W61" s="1103"/>
    </row>
    <row r="62" spans="1:23" ht="15.75" customHeight="1">
      <c r="A62" s="1103"/>
      <c r="B62" s="1103"/>
      <c r="C62" s="1103"/>
      <c r="D62" s="1103"/>
      <c r="E62" s="1103"/>
      <c r="F62" s="1103"/>
      <c r="G62" s="1103"/>
      <c r="H62" s="1103"/>
      <c r="I62" s="1103"/>
      <c r="J62" s="1103"/>
      <c r="K62" s="1103"/>
      <c r="L62" s="1103"/>
      <c r="M62" s="1103"/>
      <c r="N62" s="1103"/>
      <c r="O62" s="1103"/>
      <c r="P62" s="1103"/>
      <c r="Q62" s="1103"/>
      <c r="R62" s="1103"/>
      <c r="S62" s="1103"/>
      <c r="T62" s="1103"/>
      <c r="U62" s="1103"/>
      <c r="V62" s="1103"/>
      <c r="W62" s="1103"/>
    </row>
    <row r="63" spans="1:23" ht="15.75" customHeight="1">
      <c r="A63" s="1103"/>
      <c r="B63" s="1103"/>
      <c r="C63" s="1103"/>
      <c r="D63" s="1103"/>
      <c r="E63" s="1103"/>
      <c r="F63" s="1103"/>
      <c r="G63" s="1103"/>
      <c r="H63" s="1103"/>
      <c r="I63" s="1103"/>
      <c r="J63" s="1103"/>
      <c r="K63" s="1103"/>
      <c r="L63" s="1103"/>
      <c r="M63" s="1103"/>
      <c r="N63" s="1103"/>
      <c r="O63" s="1103"/>
      <c r="P63" s="1103"/>
      <c r="Q63" s="1103"/>
      <c r="R63" s="1103"/>
      <c r="S63" s="1103"/>
      <c r="T63" s="1103"/>
      <c r="U63" s="1103"/>
      <c r="V63" s="1103"/>
      <c r="W63" s="1103"/>
    </row>
    <row r="64" spans="1:23" ht="15.75" customHeight="1">
      <c r="A64" s="1103"/>
      <c r="B64" s="1103"/>
      <c r="C64" s="1103"/>
      <c r="D64" s="1103"/>
      <c r="E64" s="1103"/>
      <c r="F64" s="1103"/>
      <c r="G64" s="1103"/>
      <c r="H64" s="1103"/>
      <c r="I64" s="1103"/>
      <c r="J64" s="1103"/>
      <c r="K64" s="1103"/>
      <c r="L64" s="1103"/>
      <c r="M64" s="1103"/>
      <c r="N64" s="1103"/>
      <c r="O64" s="1103"/>
      <c r="P64" s="1103"/>
      <c r="Q64" s="1103"/>
      <c r="R64" s="1103"/>
      <c r="S64" s="1103"/>
      <c r="T64" s="1103"/>
      <c r="U64" s="1103"/>
      <c r="V64" s="1103"/>
      <c r="W64" s="1103"/>
    </row>
    <row r="65" spans="1:23" ht="15.75" customHeight="1">
      <c r="A65" s="1103"/>
      <c r="B65" s="1103"/>
      <c r="C65" s="1103"/>
      <c r="D65" s="1103"/>
      <c r="E65" s="1103"/>
      <c r="F65" s="1103"/>
      <c r="G65" s="1103"/>
      <c r="H65" s="1103"/>
      <c r="I65" s="1103"/>
      <c r="J65" s="1103"/>
      <c r="K65" s="1103"/>
      <c r="L65" s="1103"/>
      <c r="M65" s="1103"/>
      <c r="N65" s="1103"/>
      <c r="O65" s="1103"/>
      <c r="P65" s="1103"/>
      <c r="Q65" s="1103"/>
      <c r="R65" s="1103"/>
      <c r="S65" s="1103"/>
      <c r="T65" s="1103"/>
      <c r="U65" s="1103"/>
      <c r="V65" s="1103"/>
      <c r="W65" s="1103"/>
    </row>
    <row r="66" spans="1:23" ht="15.75" customHeight="1">
      <c r="A66" s="1103"/>
      <c r="B66" s="1103"/>
      <c r="C66" s="1103"/>
      <c r="D66" s="1103"/>
      <c r="E66" s="1103"/>
      <c r="F66" s="1103"/>
      <c r="G66" s="1103"/>
      <c r="H66" s="1103"/>
      <c r="I66" s="1103"/>
      <c r="J66" s="1103"/>
      <c r="K66" s="1103"/>
      <c r="L66" s="1103"/>
      <c r="M66" s="1103"/>
      <c r="N66" s="1103"/>
      <c r="O66" s="1103"/>
      <c r="P66" s="1103"/>
      <c r="Q66" s="1103"/>
      <c r="R66" s="1103"/>
      <c r="S66" s="1103"/>
      <c r="T66" s="1103"/>
      <c r="U66" s="1103"/>
      <c r="V66" s="1103"/>
      <c r="W66" s="1103"/>
    </row>
    <row r="67" spans="1:23" ht="15.75" customHeight="1">
      <c r="A67" s="1103"/>
      <c r="B67" s="1103"/>
      <c r="C67" s="1103"/>
      <c r="D67" s="1103"/>
      <c r="E67" s="1103"/>
      <c r="F67" s="1103"/>
      <c r="G67" s="1103"/>
      <c r="H67" s="1103"/>
      <c r="I67" s="1103"/>
      <c r="J67" s="1103"/>
      <c r="K67" s="1103"/>
      <c r="L67" s="1103"/>
      <c r="M67" s="1103"/>
      <c r="N67" s="1103"/>
      <c r="O67" s="1103"/>
      <c r="P67" s="1103"/>
      <c r="Q67" s="1103"/>
      <c r="R67" s="1103"/>
      <c r="S67" s="1103"/>
      <c r="T67" s="1103"/>
      <c r="U67" s="1103"/>
      <c r="V67" s="1103"/>
      <c r="W67" s="1103"/>
    </row>
    <row r="68" spans="1:23" ht="15.75" customHeight="1">
      <c r="A68" s="1103"/>
      <c r="B68" s="1103"/>
      <c r="C68" s="1103"/>
      <c r="D68" s="1103"/>
      <c r="E68" s="1103"/>
      <c r="F68" s="1103"/>
      <c r="G68" s="1103"/>
      <c r="H68" s="1103"/>
      <c r="I68" s="1103"/>
      <c r="J68" s="1103"/>
      <c r="K68" s="1103"/>
      <c r="L68" s="1103"/>
      <c r="M68" s="1103"/>
      <c r="N68" s="1103"/>
      <c r="O68" s="1103"/>
      <c r="P68" s="1103"/>
      <c r="Q68" s="1103"/>
      <c r="R68" s="1103"/>
      <c r="S68" s="1103"/>
      <c r="T68" s="1103"/>
      <c r="U68" s="1103"/>
      <c r="V68" s="1103"/>
      <c r="W68" s="1103"/>
    </row>
    <row r="69" spans="1:23" ht="15.75" customHeight="1">
      <c r="A69" s="1103"/>
      <c r="B69" s="1103"/>
      <c r="C69" s="1103"/>
      <c r="D69" s="1103"/>
      <c r="E69" s="1103"/>
      <c r="F69" s="1103"/>
      <c r="G69" s="1103"/>
      <c r="H69" s="1103"/>
      <c r="I69" s="1103"/>
      <c r="J69" s="1103"/>
      <c r="K69" s="1103"/>
      <c r="L69" s="1103"/>
      <c r="M69" s="1103"/>
      <c r="N69" s="1103"/>
      <c r="O69" s="1103"/>
      <c r="P69" s="1103"/>
      <c r="Q69" s="1103"/>
      <c r="R69" s="1103"/>
      <c r="S69" s="1103"/>
      <c r="T69" s="1103"/>
      <c r="U69" s="1103"/>
      <c r="V69" s="1103"/>
      <c r="W69" s="1103"/>
    </row>
    <row r="70" spans="1:23" ht="15.75" customHeight="1">
      <c r="A70" s="1103"/>
      <c r="B70" s="1103"/>
      <c r="C70" s="1103"/>
      <c r="D70" s="1103"/>
      <c r="E70" s="1103"/>
      <c r="F70" s="1103"/>
      <c r="G70" s="1103"/>
      <c r="H70" s="1103"/>
      <c r="I70" s="1103"/>
      <c r="J70" s="1103"/>
      <c r="K70" s="1103"/>
      <c r="L70" s="1103"/>
      <c r="M70" s="1103"/>
      <c r="N70" s="1103"/>
      <c r="O70" s="1103"/>
      <c r="P70" s="1103"/>
      <c r="Q70" s="1103"/>
      <c r="R70" s="1103"/>
      <c r="S70" s="1103"/>
      <c r="T70" s="1103"/>
      <c r="U70" s="1103"/>
      <c r="V70" s="1103"/>
      <c r="W70" s="1103"/>
    </row>
    <row r="71" spans="1:23" ht="15.75" customHeight="1">
      <c r="A71" s="1103"/>
      <c r="B71" s="1103"/>
      <c r="C71" s="1103"/>
      <c r="D71" s="1103"/>
      <c r="E71" s="1103"/>
      <c r="F71" s="1103"/>
      <c r="G71" s="1103"/>
      <c r="H71" s="1103"/>
      <c r="I71" s="1103"/>
      <c r="J71" s="1103"/>
      <c r="K71" s="1103"/>
      <c r="L71" s="1103"/>
      <c r="M71" s="1103"/>
      <c r="N71" s="1103"/>
      <c r="O71" s="1103"/>
      <c r="P71" s="1103"/>
      <c r="Q71" s="1103"/>
      <c r="R71" s="1103"/>
      <c r="S71" s="1103"/>
      <c r="T71" s="1103"/>
      <c r="U71" s="1103"/>
      <c r="V71" s="1103"/>
      <c r="W71" s="1103"/>
    </row>
    <row r="72" spans="1:23" ht="15.75" customHeight="1">
      <c r="A72" s="1103"/>
      <c r="B72" s="1103"/>
      <c r="C72" s="1103"/>
      <c r="D72" s="1103"/>
      <c r="E72" s="1103"/>
      <c r="F72" s="1103"/>
      <c r="G72" s="1103"/>
      <c r="H72" s="1103"/>
      <c r="I72" s="1103"/>
      <c r="J72" s="1103"/>
      <c r="K72" s="1103"/>
      <c r="L72" s="1103"/>
      <c r="M72" s="1103"/>
      <c r="N72" s="1103"/>
      <c r="O72" s="1103"/>
      <c r="P72" s="1103"/>
      <c r="Q72" s="1103"/>
      <c r="R72" s="1103"/>
      <c r="S72" s="1103"/>
      <c r="T72" s="1103"/>
      <c r="U72" s="1103"/>
      <c r="V72" s="1103"/>
      <c r="W72" s="1103"/>
    </row>
    <row r="73" spans="1:23" ht="15.75" customHeight="1">
      <c r="A73" s="1103"/>
      <c r="B73" s="1103"/>
      <c r="C73" s="1103"/>
      <c r="D73" s="1103"/>
      <c r="E73" s="1103"/>
      <c r="F73" s="1103"/>
      <c r="G73" s="1103"/>
      <c r="H73" s="1103"/>
      <c r="I73" s="1103"/>
      <c r="J73" s="1103"/>
      <c r="K73" s="1103"/>
      <c r="L73" s="1103"/>
      <c r="M73" s="1103"/>
      <c r="N73" s="1103"/>
      <c r="O73" s="1103"/>
      <c r="P73" s="1103"/>
      <c r="Q73" s="1103"/>
      <c r="R73" s="1103"/>
      <c r="S73" s="1103"/>
      <c r="T73" s="1103"/>
      <c r="U73" s="1103"/>
      <c r="V73" s="1103"/>
      <c r="W73" s="1103"/>
    </row>
    <row r="74" spans="1:23" ht="15.75" customHeight="1">
      <c r="A74" s="1103"/>
      <c r="B74" s="1103"/>
      <c r="C74" s="1103"/>
      <c r="D74" s="1103"/>
      <c r="E74" s="1103"/>
      <c r="F74" s="1103"/>
      <c r="G74" s="1103"/>
      <c r="H74" s="1103"/>
      <c r="I74" s="1103"/>
      <c r="J74" s="1103"/>
      <c r="K74" s="1103"/>
      <c r="L74" s="1103"/>
      <c r="M74" s="1103"/>
      <c r="N74" s="1103"/>
      <c r="O74" s="1103"/>
      <c r="P74" s="1103"/>
      <c r="Q74" s="1103"/>
      <c r="R74" s="1103"/>
      <c r="S74" s="1103"/>
      <c r="T74" s="1103"/>
      <c r="U74" s="1103"/>
      <c r="V74" s="1103"/>
      <c r="W74" s="1103"/>
    </row>
    <row r="75" spans="1:23" ht="15.75" customHeight="1">
      <c r="A75" s="1103"/>
      <c r="B75" s="1103"/>
      <c r="C75" s="1103"/>
      <c r="D75" s="1103"/>
      <c r="E75" s="1103"/>
      <c r="F75" s="1103"/>
      <c r="G75" s="1103"/>
      <c r="H75" s="1103"/>
      <c r="I75" s="1103"/>
      <c r="J75" s="1103"/>
      <c r="K75" s="1103"/>
      <c r="L75" s="1103"/>
      <c r="M75" s="1103"/>
      <c r="N75" s="1103"/>
      <c r="O75" s="1103"/>
      <c r="P75" s="1103"/>
      <c r="Q75" s="1103"/>
      <c r="R75" s="1103"/>
      <c r="S75" s="1103"/>
      <c r="T75" s="1103"/>
      <c r="U75" s="1103"/>
      <c r="V75" s="1103"/>
      <c r="W75" s="1103"/>
    </row>
    <row r="76" spans="1:23" ht="15.75" customHeight="1">
      <c r="A76" s="1103"/>
      <c r="B76" s="1103"/>
      <c r="C76" s="1103"/>
      <c r="D76" s="1103"/>
      <c r="E76" s="1103"/>
      <c r="F76" s="1103"/>
      <c r="G76" s="1103"/>
      <c r="H76" s="1103"/>
      <c r="I76" s="1103"/>
      <c r="J76" s="1103"/>
      <c r="K76" s="1103"/>
      <c r="L76" s="1103"/>
      <c r="M76" s="1103"/>
      <c r="N76" s="1103"/>
      <c r="O76" s="1103"/>
      <c r="P76" s="1103"/>
      <c r="Q76" s="1103"/>
      <c r="R76" s="1103"/>
      <c r="S76" s="1103"/>
      <c r="T76" s="1103"/>
      <c r="U76" s="1103"/>
      <c r="V76" s="1103"/>
      <c r="W76" s="1103"/>
    </row>
    <row r="77" spans="1:23" ht="15.75" customHeight="1">
      <c r="A77" s="1103"/>
      <c r="B77" s="1103"/>
      <c r="C77" s="1103"/>
      <c r="D77" s="1103"/>
      <c r="E77" s="1103"/>
      <c r="F77" s="1103"/>
      <c r="G77" s="1103"/>
      <c r="H77" s="1103"/>
      <c r="I77" s="1103"/>
      <c r="J77" s="1103"/>
      <c r="K77" s="1103"/>
      <c r="L77" s="1103"/>
      <c r="M77" s="1103"/>
      <c r="N77" s="1103"/>
      <c r="O77" s="1103"/>
      <c r="P77" s="1103"/>
      <c r="Q77" s="1103"/>
      <c r="R77" s="1103"/>
      <c r="S77" s="1103"/>
      <c r="T77" s="1103"/>
      <c r="U77" s="1103"/>
      <c r="V77" s="1103"/>
      <c r="W77" s="1103"/>
    </row>
    <row r="78" spans="1:23" ht="15.75" customHeight="1">
      <c r="A78" s="1103"/>
      <c r="B78" s="1103"/>
      <c r="C78" s="1103"/>
      <c r="D78" s="1103"/>
      <c r="E78" s="1103"/>
      <c r="F78" s="1103"/>
      <c r="G78" s="1103"/>
      <c r="H78" s="1103"/>
      <c r="I78" s="1103"/>
      <c r="J78" s="1103"/>
      <c r="K78" s="1103"/>
      <c r="L78" s="1103"/>
      <c r="M78" s="1103"/>
      <c r="N78" s="1103"/>
      <c r="O78" s="1103"/>
      <c r="P78" s="1103"/>
      <c r="Q78" s="1103"/>
      <c r="R78" s="1103"/>
      <c r="S78" s="1103"/>
      <c r="T78" s="1103"/>
      <c r="U78" s="1103"/>
      <c r="V78" s="1103"/>
      <c r="W78" s="1103"/>
    </row>
    <row r="79" spans="1:23" ht="15.75" customHeight="1">
      <c r="A79" s="1103"/>
      <c r="B79" s="1103"/>
      <c r="C79" s="1103"/>
      <c r="D79" s="1103"/>
      <c r="E79" s="1103"/>
      <c r="F79" s="1103"/>
      <c r="G79" s="1103"/>
      <c r="H79" s="1103"/>
      <c r="I79" s="1103"/>
      <c r="J79" s="1103"/>
      <c r="K79" s="1103"/>
      <c r="L79" s="1103"/>
      <c r="M79" s="1103"/>
      <c r="N79" s="1103"/>
      <c r="O79" s="1103"/>
      <c r="P79" s="1103"/>
      <c r="Q79" s="1103"/>
      <c r="R79" s="1103"/>
      <c r="S79" s="1103"/>
      <c r="T79" s="1103"/>
      <c r="U79" s="1103"/>
      <c r="V79" s="1103"/>
      <c r="W79" s="1103"/>
    </row>
    <row r="80" spans="1:23" ht="15.75" customHeight="1">
      <c r="A80" s="1103"/>
      <c r="B80" s="1103"/>
      <c r="C80" s="1103"/>
      <c r="D80" s="1103"/>
      <c r="E80" s="1103"/>
      <c r="F80" s="1103"/>
      <c r="G80" s="1103"/>
      <c r="H80" s="1103"/>
      <c r="I80" s="1103"/>
      <c r="J80" s="1103"/>
      <c r="K80" s="1103"/>
      <c r="L80" s="1103"/>
      <c r="M80" s="1103"/>
      <c r="N80" s="1103"/>
      <c r="O80" s="1103"/>
      <c r="P80" s="1103"/>
      <c r="Q80" s="1103"/>
      <c r="R80" s="1103"/>
      <c r="S80" s="1103"/>
      <c r="T80" s="1103"/>
      <c r="U80" s="1103"/>
      <c r="V80" s="1103"/>
      <c r="W80" s="1103"/>
    </row>
    <row r="81" spans="1:23" ht="15.75" customHeight="1">
      <c r="A81" s="1103"/>
      <c r="B81" s="1103"/>
      <c r="C81" s="1103"/>
      <c r="D81" s="1103"/>
      <c r="E81" s="1103"/>
      <c r="F81" s="1103"/>
      <c r="G81" s="1103"/>
      <c r="H81" s="1103"/>
      <c r="I81" s="1103"/>
      <c r="J81" s="1103"/>
      <c r="K81" s="1103"/>
      <c r="L81" s="1103"/>
      <c r="M81" s="1103"/>
      <c r="N81" s="1103"/>
      <c r="O81" s="1103"/>
      <c r="P81" s="1103"/>
      <c r="Q81" s="1103"/>
      <c r="R81" s="1103"/>
      <c r="S81" s="1103"/>
      <c r="T81" s="1103"/>
      <c r="U81" s="1103"/>
      <c r="V81" s="1103"/>
      <c r="W81" s="1103"/>
    </row>
    <row r="82" spans="1:23" ht="15.75" customHeight="1">
      <c r="A82" s="1103"/>
      <c r="B82" s="1103"/>
      <c r="C82" s="1103"/>
      <c r="D82" s="1103"/>
      <c r="E82" s="1103"/>
      <c r="F82" s="1103"/>
      <c r="G82" s="1103"/>
      <c r="H82" s="1103"/>
      <c r="I82" s="1103"/>
      <c r="J82" s="1103"/>
      <c r="K82" s="1103"/>
      <c r="L82" s="1103"/>
      <c r="M82" s="1103"/>
      <c r="N82" s="1103"/>
      <c r="O82" s="1103"/>
      <c r="P82" s="1103"/>
      <c r="Q82" s="1103"/>
      <c r="R82" s="1103"/>
      <c r="S82" s="1103"/>
      <c r="T82" s="1103"/>
      <c r="U82" s="1103"/>
      <c r="V82" s="1103"/>
      <c r="W82" s="1103"/>
    </row>
    <row r="83" spans="1:23" ht="15.75" customHeight="1">
      <c r="A83" s="1103"/>
      <c r="B83" s="1103"/>
      <c r="C83" s="1103"/>
      <c r="D83" s="1103"/>
      <c r="E83" s="1103"/>
      <c r="F83" s="1103"/>
      <c r="G83" s="1103"/>
      <c r="H83" s="1103"/>
      <c r="I83" s="1103"/>
      <c r="J83" s="1103"/>
      <c r="K83" s="1103"/>
      <c r="L83" s="1103"/>
      <c r="M83" s="1103"/>
      <c r="N83" s="1103"/>
      <c r="O83" s="1103"/>
      <c r="P83" s="1103"/>
      <c r="Q83" s="1103"/>
      <c r="R83" s="1103"/>
      <c r="S83" s="1103"/>
      <c r="T83" s="1103"/>
      <c r="U83" s="1103"/>
      <c r="V83" s="1103"/>
      <c r="W83" s="1103"/>
    </row>
    <row r="84" spans="1:23" ht="15.75" customHeight="1">
      <c r="A84" s="1103"/>
      <c r="B84" s="1103"/>
      <c r="C84" s="1103"/>
      <c r="D84" s="1103"/>
      <c r="E84" s="1103"/>
      <c r="F84" s="1103"/>
      <c r="G84" s="1103"/>
      <c r="H84" s="1103"/>
      <c r="I84" s="1103"/>
      <c r="J84" s="1103"/>
      <c r="K84" s="1103"/>
      <c r="L84" s="1103"/>
      <c r="M84" s="1103"/>
      <c r="N84" s="1103"/>
      <c r="O84" s="1103"/>
      <c r="P84" s="1103"/>
      <c r="Q84" s="1103"/>
      <c r="R84" s="1103"/>
      <c r="S84" s="1103"/>
      <c r="T84" s="1103"/>
      <c r="U84" s="1103"/>
      <c r="V84" s="1103"/>
      <c r="W84" s="1103"/>
    </row>
    <row r="85" spans="1:23" ht="15.75" customHeight="1">
      <c r="A85" s="1103"/>
      <c r="B85" s="1103"/>
      <c r="C85" s="1103"/>
      <c r="D85" s="1103"/>
      <c r="E85" s="1103"/>
      <c r="F85" s="1103"/>
      <c r="G85" s="1103"/>
      <c r="H85" s="1103"/>
      <c r="I85" s="1103"/>
      <c r="J85" s="1103"/>
      <c r="K85" s="1103"/>
      <c r="L85" s="1103"/>
      <c r="M85" s="1103"/>
      <c r="N85" s="1103"/>
      <c r="O85" s="1103"/>
      <c r="P85" s="1103"/>
      <c r="Q85" s="1103"/>
      <c r="R85" s="1103"/>
      <c r="S85" s="1103"/>
      <c r="T85" s="1103"/>
      <c r="U85" s="1103"/>
      <c r="V85" s="1103"/>
      <c r="W85" s="1103"/>
    </row>
    <row r="86" spans="1:23" ht="15.75" customHeight="1">
      <c r="A86" s="1103"/>
      <c r="B86" s="1103"/>
      <c r="C86" s="1103"/>
      <c r="D86" s="1103"/>
      <c r="E86" s="1103"/>
      <c r="F86" s="1103"/>
      <c r="G86" s="1103"/>
      <c r="H86" s="1103"/>
      <c r="I86" s="1103"/>
      <c r="J86" s="1103"/>
      <c r="K86" s="1103"/>
      <c r="L86" s="1103"/>
      <c r="M86" s="1103"/>
      <c r="N86" s="1103"/>
      <c r="O86" s="1103"/>
      <c r="P86" s="1103"/>
      <c r="Q86" s="1103"/>
      <c r="R86" s="1103"/>
      <c r="S86" s="1103"/>
      <c r="T86" s="1103"/>
      <c r="U86" s="1103"/>
      <c r="V86" s="1103"/>
      <c r="W86" s="1103"/>
    </row>
    <row r="87" spans="1:23" ht="15.75" customHeight="1">
      <c r="A87" s="1103"/>
      <c r="B87" s="1103"/>
      <c r="C87" s="1103"/>
      <c r="D87" s="1103"/>
      <c r="E87" s="1103"/>
      <c r="F87" s="1103"/>
      <c r="G87" s="1103"/>
      <c r="H87" s="1103"/>
      <c r="I87" s="1103"/>
      <c r="J87" s="1103"/>
      <c r="K87" s="1103"/>
      <c r="L87" s="1103"/>
      <c r="M87" s="1103"/>
      <c r="N87" s="1103"/>
      <c r="O87" s="1103"/>
      <c r="P87" s="1103"/>
      <c r="Q87" s="1103"/>
      <c r="R87" s="1103"/>
      <c r="S87" s="1103"/>
      <c r="T87" s="1103"/>
      <c r="U87" s="1103"/>
      <c r="V87" s="1103"/>
      <c r="W87" s="1103"/>
    </row>
    <row r="88" spans="1:23" ht="15.75" customHeight="1">
      <c r="A88" s="1103"/>
      <c r="B88" s="1103"/>
      <c r="C88" s="1103"/>
      <c r="D88" s="1103"/>
      <c r="E88" s="1103"/>
      <c r="F88" s="1103"/>
      <c r="G88" s="1103"/>
      <c r="H88" s="1103"/>
      <c r="I88" s="1103"/>
      <c r="J88" s="1103"/>
      <c r="K88" s="1103"/>
      <c r="L88" s="1103"/>
      <c r="M88" s="1103"/>
      <c r="N88" s="1103"/>
      <c r="O88" s="1103"/>
      <c r="P88" s="1103"/>
      <c r="Q88" s="1103"/>
      <c r="R88" s="1103"/>
      <c r="S88" s="1103"/>
      <c r="T88" s="1103"/>
      <c r="U88" s="1103"/>
      <c r="V88" s="1103"/>
      <c r="W88" s="1103"/>
    </row>
    <row r="89" spans="1:23" ht="15.75" customHeight="1">
      <c r="A89" s="1103"/>
      <c r="B89" s="1103"/>
      <c r="C89" s="1103"/>
      <c r="D89" s="1103"/>
      <c r="E89" s="1103"/>
      <c r="F89" s="1103"/>
      <c r="G89" s="1103"/>
      <c r="H89" s="1103"/>
      <c r="I89" s="1103"/>
      <c r="J89" s="1103"/>
      <c r="K89" s="1103"/>
      <c r="L89" s="1103"/>
      <c r="M89" s="1103"/>
      <c r="N89" s="1103"/>
      <c r="O89" s="1103"/>
      <c r="P89" s="1103"/>
      <c r="Q89" s="1103"/>
      <c r="R89" s="1103"/>
      <c r="S89" s="1103"/>
      <c r="T89" s="1103"/>
      <c r="U89" s="1103"/>
      <c r="V89" s="1103"/>
      <c r="W89" s="1103"/>
    </row>
    <row r="90" spans="1:23" ht="15.75" customHeight="1">
      <c r="A90" s="1103"/>
      <c r="B90" s="1103"/>
      <c r="C90" s="1103"/>
      <c r="D90" s="1103"/>
      <c r="E90" s="1103"/>
      <c r="F90" s="1103"/>
      <c r="G90" s="1103"/>
      <c r="H90" s="1103"/>
      <c r="I90" s="1103"/>
      <c r="J90" s="1103"/>
      <c r="K90" s="1103"/>
      <c r="L90" s="1103"/>
      <c r="M90" s="1103"/>
      <c r="N90" s="1103"/>
      <c r="O90" s="1103"/>
      <c r="P90" s="1103"/>
      <c r="Q90" s="1103"/>
      <c r="R90" s="1103"/>
      <c r="S90" s="1103"/>
      <c r="T90" s="1103"/>
      <c r="U90" s="1103"/>
      <c r="V90" s="1103"/>
      <c r="W90" s="1103"/>
    </row>
    <row r="91" spans="1:23" ht="15.75" customHeight="1">
      <c r="A91" s="1103"/>
      <c r="B91" s="1103"/>
      <c r="C91" s="1103"/>
      <c r="D91" s="1103"/>
      <c r="E91" s="1103"/>
      <c r="F91" s="1103"/>
      <c r="G91" s="1103"/>
      <c r="H91" s="1103"/>
      <c r="I91" s="1103"/>
      <c r="J91" s="1103"/>
      <c r="K91" s="1103"/>
      <c r="L91" s="1103"/>
      <c r="M91" s="1103"/>
      <c r="N91" s="1103"/>
      <c r="O91" s="1103"/>
      <c r="P91" s="1103"/>
      <c r="Q91" s="1103"/>
      <c r="R91" s="1103"/>
      <c r="S91" s="1103"/>
      <c r="T91" s="1103"/>
      <c r="U91" s="1103"/>
      <c r="V91" s="1103"/>
      <c r="W91" s="1103"/>
    </row>
    <row r="92" spans="1:23" ht="15.75" customHeight="1">
      <c r="A92" s="1103"/>
      <c r="B92" s="1103"/>
      <c r="C92" s="1103"/>
      <c r="D92" s="1103"/>
      <c r="E92" s="1103"/>
      <c r="F92" s="1103"/>
      <c r="G92" s="1103"/>
      <c r="H92" s="1103"/>
      <c r="I92" s="1103"/>
      <c r="J92" s="1103"/>
      <c r="K92" s="1103"/>
      <c r="L92" s="1103"/>
      <c r="M92" s="1103"/>
      <c r="N92" s="1103"/>
      <c r="O92" s="1103"/>
      <c r="P92" s="1103"/>
      <c r="Q92" s="1103"/>
      <c r="R92" s="1103"/>
      <c r="S92" s="1103"/>
      <c r="T92" s="1103"/>
      <c r="U92" s="1103"/>
      <c r="V92" s="1103"/>
      <c r="W92" s="1103"/>
    </row>
    <row r="93" spans="1:23" ht="15.75" customHeight="1">
      <c r="A93" s="1103"/>
      <c r="B93" s="1103"/>
      <c r="C93" s="1103"/>
      <c r="D93" s="1103"/>
      <c r="E93" s="1103"/>
      <c r="F93" s="1103"/>
      <c r="G93" s="1103"/>
      <c r="H93" s="1103"/>
      <c r="I93" s="1103"/>
      <c r="J93" s="1103"/>
      <c r="K93" s="1103"/>
      <c r="L93" s="1103"/>
      <c r="M93" s="1103"/>
      <c r="N93" s="1103"/>
      <c r="O93" s="1103"/>
      <c r="P93" s="1103"/>
      <c r="Q93" s="1103"/>
      <c r="R93" s="1103"/>
      <c r="S93" s="1103"/>
      <c r="T93" s="1103"/>
      <c r="U93" s="1103"/>
      <c r="V93" s="1103"/>
      <c r="W93" s="1103"/>
    </row>
    <row r="94" spans="1:23" ht="15.75" customHeight="1">
      <c r="A94" s="1103"/>
      <c r="B94" s="1103"/>
      <c r="C94" s="1103"/>
      <c r="D94" s="1103"/>
      <c r="E94" s="1103"/>
      <c r="F94" s="1103"/>
      <c r="G94" s="1103"/>
      <c r="H94" s="1103"/>
      <c r="I94" s="1103"/>
      <c r="J94" s="1103"/>
      <c r="K94" s="1103"/>
      <c r="L94" s="1103"/>
      <c r="M94" s="1103"/>
      <c r="N94" s="1103"/>
      <c r="O94" s="1103"/>
      <c r="P94" s="1103"/>
      <c r="Q94" s="1103"/>
      <c r="R94" s="1103"/>
      <c r="S94" s="1103"/>
      <c r="T94" s="1103"/>
      <c r="U94" s="1103"/>
      <c r="V94" s="1103"/>
      <c r="W94" s="1103"/>
    </row>
    <row r="95" spans="1:23" ht="15.75" customHeight="1">
      <c r="A95" s="1103"/>
      <c r="B95" s="1103"/>
      <c r="C95" s="1103"/>
      <c r="D95" s="1103"/>
      <c r="E95" s="1103"/>
      <c r="F95" s="1103"/>
      <c r="G95" s="1103"/>
      <c r="H95" s="1103"/>
      <c r="I95" s="1103"/>
      <c r="J95" s="1103"/>
      <c r="K95" s="1103"/>
      <c r="L95" s="1103"/>
      <c r="M95" s="1103"/>
      <c r="N95" s="1103"/>
      <c r="O95" s="1103"/>
      <c r="P95" s="1103"/>
      <c r="Q95" s="1103"/>
      <c r="R95" s="1103"/>
      <c r="S95" s="1103"/>
      <c r="T95" s="1103"/>
      <c r="U95" s="1103"/>
      <c r="V95" s="1103"/>
      <c r="W95" s="1103"/>
    </row>
    <row r="96" spans="1:23" ht="15.75" customHeight="1">
      <c r="A96" s="1103"/>
      <c r="B96" s="1103"/>
      <c r="C96" s="1103"/>
      <c r="D96" s="1103"/>
      <c r="E96" s="1103"/>
      <c r="F96" s="1103"/>
      <c r="G96" s="1103"/>
      <c r="H96" s="1103"/>
      <c r="I96" s="1103"/>
      <c r="J96" s="1103"/>
      <c r="K96" s="1103"/>
      <c r="L96" s="1103"/>
      <c r="M96" s="1103"/>
      <c r="N96" s="1103"/>
      <c r="O96" s="1103"/>
      <c r="P96" s="1103"/>
      <c r="Q96" s="1103"/>
      <c r="R96" s="1103"/>
      <c r="S96" s="1103"/>
      <c r="T96" s="1103"/>
      <c r="U96" s="1103"/>
      <c r="V96" s="1103"/>
      <c r="W96" s="1103"/>
    </row>
    <row r="97" spans="1:23" ht="15.75" customHeight="1">
      <c r="A97" s="1103"/>
      <c r="B97" s="1103"/>
      <c r="C97" s="1103"/>
      <c r="D97" s="1103"/>
      <c r="E97" s="1103"/>
      <c r="F97" s="1103"/>
      <c r="G97" s="1103"/>
      <c r="H97" s="1103"/>
      <c r="I97" s="1103"/>
      <c r="J97" s="1103"/>
      <c r="K97" s="1103"/>
      <c r="L97" s="1103"/>
      <c r="M97" s="1103"/>
      <c r="N97" s="1103"/>
      <c r="O97" s="1103"/>
      <c r="P97" s="1103"/>
      <c r="Q97" s="1103"/>
      <c r="R97" s="1103"/>
      <c r="S97" s="1103"/>
      <c r="T97" s="1103"/>
      <c r="U97" s="1103"/>
      <c r="V97" s="1103"/>
      <c r="W97" s="1103"/>
    </row>
    <row r="98" spans="1:23" ht="15.75" customHeight="1">
      <c r="A98" s="1103"/>
      <c r="B98" s="1103"/>
      <c r="C98" s="1103"/>
      <c r="D98" s="1103"/>
      <c r="E98" s="1103"/>
      <c r="F98" s="1103"/>
      <c r="G98" s="1103"/>
      <c r="H98" s="1103"/>
      <c r="I98" s="1103"/>
      <c r="J98" s="1103"/>
      <c r="K98" s="1103"/>
      <c r="L98" s="1103"/>
      <c r="M98" s="1103"/>
      <c r="N98" s="1103"/>
      <c r="O98" s="1103"/>
      <c r="P98" s="1103"/>
      <c r="Q98" s="1103"/>
      <c r="R98" s="1103"/>
      <c r="S98" s="1103"/>
      <c r="T98" s="1103"/>
      <c r="U98" s="1103"/>
      <c r="V98" s="1103"/>
      <c r="W98" s="1103"/>
    </row>
    <row r="99" spans="1:23" ht="15.75" customHeight="1">
      <c r="A99" s="1103"/>
      <c r="B99" s="1103"/>
      <c r="C99" s="1103"/>
      <c r="D99" s="1103"/>
      <c r="E99" s="1103"/>
      <c r="F99" s="1103"/>
      <c r="G99" s="1103"/>
      <c r="H99" s="1103"/>
      <c r="I99" s="1103"/>
      <c r="J99" s="1103"/>
      <c r="K99" s="1103"/>
      <c r="L99" s="1103"/>
      <c r="M99" s="1103"/>
      <c r="N99" s="1103"/>
      <c r="O99" s="1103"/>
      <c r="P99" s="1103"/>
      <c r="Q99" s="1103"/>
      <c r="R99" s="1103"/>
      <c r="S99" s="1103"/>
      <c r="T99" s="1103"/>
      <c r="U99" s="1103"/>
      <c r="V99" s="1103"/>
      <c r="W99" s="1103"/>
    </row>
    <row r="100" spans="1:23" ht="15.75" customHeight="1">
      <c r="A100" s="1103"/>
      <c r="B100" s="1103"/>
      <c r="C100" s="1103"/>
      <c r="D100" s="1103"/>
      <c r="E100" s="1103"/>
      <c r="F100" s="1103"/>
      <c r="G100" s="1103"/>
      <c r="H100" s="1103"/>
      <c r="I100" s="1103"/>
      <c r="J100" s="1103"/>
      <c r="K100" s="1103"/>
      <c r="L100" s="1103"/>
      <c r="M100" s="1103"/>
      <c r="N100" s="1103"/>
      <c r="O100" s="1103"/>
      <c r="P100" s="1103"/>
      <c r="Q100" s="1103"/>
      <c r="R100" s="1103"/>
      <c r="S100" s="1103"/>
      <c r="T100" s="1103"/>
      <c r="U100" s="1103"/>
      <c r="V100" s="1103"/>
      <c r="W100" s="1103"/>
    </row>
    <row r="101" spans="1:23" ht="15.75" customHeight="1">
      <c r="A101" s="1103"/>
      <c r="B101" s="1103"/>
      <c r="C101" s="1103"/>
      <c r="D101" s="1103"/>
      <c r="E101" s="1103"/>
      <c r="F101" s="1103"/>
      <c r="G101" s="1103"/>
      <c r="H101" s="1103"/>
      <c r="I101" s="1103"/>
      <c r="J101" s="1103"/>
      <c r="K101" s="1103"/>
      <c r="L101" s="1103"/>
      <c r="M101" s="1103"/>
      <c r="N101" s="1103"/>
      <c r="O101" s="1103"/>
      <c r="P101" s="1103"/>
      <c r="Q101" s="1103"/>
      <c r="R101" s="1103"/>
      <c r="S101" s="1103"/>
      <c r="T101" s="1103"/>
      <c r="U101" s="1103"/>
      <c r="V101" s="1103"/>
      <c r="W101" s="1103"/>
    </row>
    <row r="102" spans="1:23" ht="15.75" customHeight="1">
      <c r="A102" s="1103"/>
      <c r="B102" s="1103"/>
      <c r="C102" s="1103"/>
      <c r="D102" s="1103"/>
      <c r="E102" s="1103"/>
      <c r="F102" s="1103"/>
      <c r="G102" s="1103"/>
      <c r="H102" s="1103"/>
      <c r="I102" s="1103"/>
      <c r="J102" s="1103"/>
      <c r="K102" s="1103"/>
      <c r="L102" s="1103"/>
      <c r="M102" s="1103"/>
      <c r="N102" s="1103"/>
      <c r="O102" s="1103"/>
      <c r="P102" s="1103"/>
      <c r="Q102" s="1103"/>
      <c r="R102" s="1103"/>
      <c r="S102" s="1103"/>
      <c r="T102" s="1103"/>
      <c r="U102" s="1103"/>
      <c r="V102" s="1103"/>
      <c r="W102" s="1103"/>
    </row>
    <row r="103" spans="1:23" ht="15.75" customHeight="1">
      <c r="A103" s="1103"/>
      <c r="B103" s="1103"/>
      <c r="C103" s="1103"/>
      <c r="D103" s="1103"/>
      <c r="E103" s="1103"/>
      <c r="F103" s="1103"/>
      <c r="G103" s="1103"/>
      <c r="H103" s="1103"/>
      <c r="I103" s="1103"/>
      <c r="J103" s="1103"/>
      <c r="K103" s="1103"/>
      <c r="L103" s="1103"/>
      <c r="M103" s="1103"/>
      <c r="N103" s="1103"/>
      <c r="O103" s="1103"/>
      <c r="P103" s="1103"/>
      <c r="Q103" s="1103"/>
      <c r="R103" s="1103"/>
      <c r="S103" s="1103"/>
      <c r="T103" s="1103"/>
      <c r="U103" s="1103"/>
      <c r="V103" s="1103"/>
      <c r="W103" s="1103"/>
    </row>
    <row r="104" spans="1:23" ht="15.75" customHeight="1">
      <c r="A104" s="1103"/>
      <c r="B104" s="1103"/>
      <c r="C104" s="1103"/>
      <c r="D104" s="1103"/>
      <c r="E104" s="1103"/>
      <c r="F104" s="1103"/>
      <c r="G104" s="1103"/>
      <c r="H104" s="1103"/>
      <c r="I104" s="1103"/>
      <c r="J104" s="1103"/>
      <c r="K104" s="1103"/>
      <c r="L104" s="1103"/>
      <c r="M104" s="1103"/>
      <c r="N104" s="1103"/>
      <c r="O104" s="1103"/>
      <c r="P104" s="1103"/>
      <c r="Q104" s="1103"/>
      <c r="R104" s="1103"/>
      <c r="S104" s="1103"/>
      <c r="T104" s="1103"/>
      <c r="U104" s="1103"/>
      <c r="V104" s="1103"/>
      <c r="W104" s="1103"/>
    </row>
    <row r="105" spans="1:23" ht="15.75" customHeight="1">
      <c r="A105" s="1103"/>
      <c r="B105" s="1103"/>
      <c r="C105" s="1103"/>
      <c r="D105" s="1103"/>
      <c r="E105" s="1103"/>
      <c r="F105" s="1103"/>
      <c r="G105" s="1103"/>
      <c r="H105" s="1103"/>
      <c r="I105" s="1103"/>
      <c r="J105" s="1103"/>
      <c r="K105" s="1103"/>
      <c r="L105" s="1103"/>
      <c r="M105" s="1103"/>
      <c r="N105" s="1103"/>
      <c r="O105" s="1103"/>
      <c r="P105" s="1103"/>
      <c r="Q105" s="1103"/>
      <c r="R105" s="1103"/>
      <c r="S105" s="1103"/>
      <c r="T105" s="1103"/>
      <c r="U105" s="1103"/>
      <c r="V105" s="1103"/>
      <c r="W105" s="1103"/>
    </row>
    <row r="106" spans="1:23" ht="15.75" customHeight="1">
      <c r="A106" s="1103"/>
      <c r="B106" s="1103"/>
      <c r="C106" s="1103"/>
      <c r="D106" s="1103"/>
      <c r="E106" s="1103"/>
      <c r="F106" s="1103"/>
      <c r="G106" s="1103"/>
      <c r="H106" s="1103"/>
      <c r="I106" s="1103"/>
      <c r="J106" s="1103"/>
      <c r="K106" s="1103"/>
      <c r="L106" s="1103"/>
      <c r="M106" s="1103"/>
      <c r="N106" s="1103"/>
      <c r="O106" s="1103"/>
      <c r="P106" s="1103"/>
      <c r="Q106" s="1103"/>
      <c r="R106" s="1103"/>
      <c r="S106" s="1103"/>
      <c r="T106" s="1103"/>
      <c r="U106" s="1103"/>
      <c r="V106" s="1103"/>
      <c r="W106" s="1103"/>
    </row>
    <row r="107" spans="1:23" ht="15.75" customHeight="1">
      <c r="A107" s="1103"/>
      <c r="B107" s="1103"/>
      <c r="C107" s="1103"/>
      <c r="D107" s="1103"/>
      <c r="E107" s="1103"/>
      <c r="F107" s="1103"/>
      <c r="G107" s="1103"/>
      <c r="H107" s="1103"/>
      <c r="I107" s="1103"/>
      <c r="J107" s="1103"/>
      <c r="K107" s="1103"/>
      <c r="L107" s="1103"/>
      <c r="M107" s="1103"/>
      <c r="N107" s="1103"/>
      <c r="O107" s="1103"/>
      <c r="P107" s="1103"/>
      <c r="Q107" s="1103"/>
      <c r="R107" s="1103"/>
      <c r="S107" s="1103"/>
      <c r="T107" s="1103"/>
      <c r="U107" s="1103"/>
      <c r="V107" s="1103"/>
      <c r="W107" s="1103"/>
    </row>
    <row r="108" spans="1:23" ht="15.75" customHeight="1">
      <c r="A108" s="1103"/>
      <c r="B108" s="1103"/>
      <c r="C108" s="1103"/>
      <c r="D108" s="1103"/>
      <c r="E108" s="1103"/>
      <c r="F108" s="1103"/>
      <c r="G108" s="1103"/>
      <c r="H108" s="1103"/>
      <c r="I108" s="1103"/>
      <c r="J108" s="1103"/>
      <c r="K108" s="1103"/>
      <c r="L108" s="1103"/>
      <c r="M108" s="1103"/>
      <c r="N108" s="1103"/>
      <c r="O108" s="1103"/>
      <c r="P108" s="1103"/>
      <c r="Q108" s="1103"/>
      <c r="R108" s="1103"/>
      <c r="S108" s="1103"/>
      <c r="T108" s="1103"/>
      <c r="U108" s="1103"/>
      <c r="V108" s="1103"/>
      <c r="W108" s="1103"/>
    </row>
    <row r="109" spans="1:23" ht="15.75" customHeight="1">
      <c r="A109" s="1103"/>
      <c r="B109" s="1103"/>
      <c r="C109" s="1103"/>
      <c r="D109" s="1103"/>
      <c r="E109" s="1103"/>
      <c r="F109" s="1103"/>
      <c r="G109" s="1103"/>
      <c r="H109" s="1103"/>
      <c r="I109" s="1103"/>
      <c r="J109" s="1103"/>
      <c r="K109" s="1103"/>
      <c r="L109" s="1103"/>
      <c r="M109" s="1103"/>
      <c r="N109" s="1103"/>
      <c r="O109" s="1103"/>
      <c r="P109" s="1103"/>
      <c r="Q109" s="1103"/>
      <c r="R109" s="1103"/>
      <c r="S109" s="1103"/>
      <c r="T109" s="1103"/>
      <c r="U109" s="1103"/>
      <c r="V109" s="1103"/>
      <c r="W109" s="1103"/>
    </row>
    <row r="110" spans="1:23" ht="15.75" customHeight="1">
      <c r="A110" s="1103"/>
      <c r="B110" s="1103"/>
      <c r="C110" s="1103"/>
      <c r="D110" s="1103"/>
      <c r="E110" s="1103"/>
      <c r="F110" s="1103"/>
      <c r="G110" s="1103"/>
      <c r="H110" s="1103"/>
      <c r="I110" s="1103"/>
      <c r="J110" s="1103"/>
      <c r="K110" s="1103"/>
      <c r="L110" s="1103"/>
      <c r="M110" s="1103"/>
      <c r="N110" s="1103"/>
      <c r="O110" s="1103"/>
      <c r="P110" s="1103"/>
      <c r="Q110" s="1103"/>
      <c r="R110" s="1103"/>
      <c r="S110" s="1103"/>
      <c r="T110" s="1103"/>
      <c r="U110" s="1103"/>
      <c r="V110" s="1103"/>
      <c r="W110" s="1103"/>
    </row>
    <row r="111" spans="1:23" ht="15.75" customHeight="1">
      <c r="A111" s="1103"/>
      <c r="B111" s="1103"/>
      <c r="C111" s="1103"/>
      <c r="D111" s="1103"/>
      <c r="E111" s="1103"/>
      <c r="F111" s="1103"/>
      <c r="G111" s="1103"/>
      <c r="H111" s="1103"/>
      <c r="I111" s="1103"/>
      <c r="J111" s="1103"/>
      <c r="K111" s="1103"/>
      <c r="L111" s="1103"/>
      <c r="M111" s="1103"/>
      <c r="N111" s="1103"/>
      <c r="O111" s="1103"/>
      <c r="P111" s="1103"/>
      <c r="Q111" s="1103"/>
      <c r="R111" s="1103"/>
      <c r="S111" s="1103"/>
      <c r="T111" s="1103"/>
      <c r="U111" s="1103"/>
      <c r="V111" s="1103"/>
      <c r="W111" s="1103"/>
    </row>
    <row r="112" spans="1:23" ht="15.75" customHeight="1">
      <c r="A112" s="1103"/>
      <c r="B112" s="1103"/>
      <c r="C112" s="1103"/>
      <c r="D112" s="1103"/>
      <c r="E112" s="1103"/>
      <c r="F112" s="1103"/>
      <c r="G112" s="1103"/>
      <c r="H112" s="1103"/>
      <c r="I112" s="1103"/>
      <c r="J112" s="1103"/>
      <c r="K112" s="1103"/>
      <c r="L112" s="1103"/>
      <c r="M112" s="1103"/>
      <c r="N112" s="1103"/>
      <c r="O112" s="1103"/>
      <c r="P112" s="1103"/>
      <c r="Q112" s="1103"/>
      <c r="R112" s="1103"/>
      <c r="S112" s="1103"/>
      <c r="T112" s="1103"/>
      <c r="U112" s="1103"/>
      <c r="V112" s="1103"/>
      <c r="W112" s="1103"/>
    </row>
    <row r="113" spans="1:23" ht="15.75" customHeight="1">
      <c r="A113" s="1103"/>
      <c r="B113" s="1103"/>
      <c r="C113" s="1103"/>
      <c r="D113" s="1103"/>
      <c r="E113" s="1103"/>
      <c r="F113" s="1103"/>
      <c r="G113" s="1103"/>
      <c r="H113" s="1103"/>
      <c r="I113" s="1103"/>
      <c r="J113" s="1103"/>
      <c r="K113" s="1103"/>
      <c r="L113" s="1103"/>
      <c r="M113" s="1103"/>
      <c r="N113" s="1103"/>
      <c r="O113" s="1103"/>
      <c r="P113" s="1103"/>
      <c r="Q113" s="1103"/>
      <c r="R113" s="1103"/>
      <c r="S113" s="1103"/>
      <c r="T113" s="1103"/>
      <c r="U113" s="1103"/>
      <c r="V113" s="1103"/>
      <c r="W113" s="1103"/>
    </row>
    <row r="114" spans="1:23" ht="15.75" customHeight="1">
      <c r="A114" s="1103"/>
      <c r="B114" s="1103"/>
      <c r="C114" s="1103"/>
      <c r="D114" s="1103"/>
      <c r="E114" s="1103"/>
      <c r="F114" s="1103"/>
      <c r="G114" s="1103"/>
      <c r="H114" s="1103"/>
      <c r="I114" s="1103"/>
      <c r="J114" s="1103"/>
      <c r="K114" s="1103"/>
      <c r="L114" s="1103"/>
      <c r="M114" s="1103"/>
      <c r="N114" s="1103"/>
      <c r="O114" s="1103"/>
      <c r="P114" s="1103"/>
      <c r="Q114" s="1103"/>
      <c r="R114" s="1103"/>
      <c r="S114" s="1103"/>
      <c r="T114" s="1103"/>
      <c r="U114" s="1103"/>
      <c r="V114" s="1103"/>
      <c r="W114" s="1103"/>
    </row>
    <row r="115" spans="1:23" ht="15.75" customHeight="1">
      <c r="A115" s="1103"/>
      <c r="B115" s="1103"/>
      <c r="C115" s="1103"/>
      <c r="D115" s="1103"/>
      <c r="E115" s="1103"/>
      <c r="F115" s="1103"/>
      <c r="G115" s="1103"/>
      <c r="H115" s="1103"/>
      <c r="I115" s="1103"/>
      <c r="J115" s="1103"/>
      <c r="K115" s="1103"/>
      <c r="L115" s="1103"/>
      <c r="M115" s="1103"/>
      <c r="N115" s="1103"/>
      <c r="O115" s="1103"/>
      <c r="P115" s="1103"/>
      <c r="Q115" s="1103"/>
      <c r="R115" s="1103"/>
      <c r="S115" s="1103"/>
      <c r="T115" s="1103"/>
      <c r="U115" s="1103"/>
      <c r="V115" s="1103"/>
      <c r="W115" s="1103"/>
    </row>
    <row r="116" spans="1:23" ht="15.75" customHeight="1">
      <c r="A116" s="1103"/>
      <c r="B116" s="1103"/>
      <c r="C116" s="1103"/>
      <c r="D116" s="1103"/>
      <c r="E116" s="1103"/>
      <c r="F116" s="1103"/>
      <c r="G116" s="1103"/>
      <c r="H116" s="1103"/>
      <c r="I116" s="1103"/>
      <c r="J116" s="1103"/>
      <c r="K116" s="1103"/>
      <c r="L116" s="1103"/>
      <c r="M116" s="1103"/>
      <c r="N116" s="1103"/>
      <c r="O116" s="1103"/>
      <c r="P116" s="1103"/>
      <c r="Q116" s="1103"/>
      <c r="R116" s="1103"/>
      <c r="S116" s="1103"/>
      <c r="T116" s="1103"/>
      <c r="U116" s="1103"/>
      <c r="V116" s="1103"/>
      <c r="W116" s="1103"/>
    </row>
    <row r="117" spans="1:23" ht="15.75" customHeight="1">
      <c r="A117" s="1103"/>
      <c r="B117" s="1103"/>
      <c r="C117" s="1103"/>
      <c r="D117" s="1103"/>
      <c r="E117" s="1103"/>
      <c r="F117" s="1103"/>
      <c r="G117" s="1103"/>
      <c r="H117" s="1103"/>
      <c r="I117" s="1103"/>
      <c r="J117" s="1103"/>
      <c r="K117" s="1103"/>
      <c r="L117" s="1103"/>
      <c r="M117" s="1103"/>
      <c r="N117" s="1103"/>
      <c r="O117" s="1103"/>
      <c r="P117" s="1103"/>
      <c r="Q117" s="1103"/>
      <c r="R117" s="1103"/>
      <c r="S117" s="1103"/>
      <c r="T117" s="1103"/>
      <c r="U117" s="1103"/>
      <c r="V117" s="1103"/>
      <c r="W117" s="1103"/>
    </row>
    <row r="118" spans="1:23" ht="15.75" customHeight="1">
      <c r="A118" s="1103"/>
      <c r="B118" s="1103"/>
      <c r="C118" s="1103"/>
      <c r="D118" s="1103"/>
      <c r="E118" s="1103"/>
      <c r="F118" s="1103"/>
      <c r="G118" s="1103"/>
      <c r="H118" s="1103"/>
      <c r="I118" s="1103"/>
      <c r="J118" s="1103"/>
      <c r="K118" s="1103"/>
      <c r="L118" s="1103"/>
      <c r="M118" s="1103"/>
      <c r="N118" s="1103"/>
      <c r="O118" s="1103"/>
      <c r="P118" s="1103"/>
      <c r="Q118" s="1103"/>
      <c r="R118" s="1103"/>
      <c r="S118" s="1103"/>
      <c r="T118" s="1103"/>
      <c r="U118" s="1103"/>
      <c r="V118" s="1103"/>
      <c r="W118" s="1103"/>
    </row>
    <row r="119" spans="1:23" ht="15.75" customHeight="1">
      <c r="A119" s="1103"/>
      <c r="B119" s="1103"/>
      <c r="C119" s="1103"/>
      <c r="D119" s="1103"/>
      <c r="E119" s="1103"/>
      <c r="F119" s="1103"/>
      <c r="G119" s="1103"/>
      <c r="H119" s="1103"/>
      <c r="I119" s="1103"/>
      <c r="J119" s="1103"/>
      <c r="K119" s="1103"/>
      <c r="L119" s="1103"/>
      <c r="M119" s="1103"/>
      <c r="N119" s="1103"/>
      <c r="O119" s="1103"/>
      <c r="P119" s="1103"/>
      <c r="Q119" s="1103"/>
      <c r="R119" s="1103"/>
      <c r="S119" s="1103"/>
      <c r="T119" s="1103"/>
      <c r="U119" s="1103"/>
      <c r="V119" s="1103"/>
      <c r="W119" s="1103"/>
    </row>
    <row r="120" spans="1:23" ht="15.75" customHeight="1">
      <c r="A120" s="1103"/>
      <c r="B120" s="1103"/>
      <c r="C120" s="1103"/>
      <c r="D120" s="1103"/>
      <c r="E120" s="1103"/>
      <c r="F120" s="1103"/>
      <c r="G120" s="1103"/>
      <c r="H120" s="1103"/>
      <c r="I120" s="1103"/>
      <c r="J120" s="1103"/>
      <c r="K120" s="1103"/>
      <c r="L120" s="1103"/>
      <c r="M120" s="1103"/>
      <c r="N120" s="1103"/>
      <c r="O120" s="1103"/>
      <c r="P120" s="1103"/>
      <c r="Q120" s="1103"/>
      <c r="R120" s="1103"/>
      <c r="S120" s="1103"/>
      <c r="T120" s="1103"/>
      <c r="U120" s="1103"/>
      <c r="V120" s="1103"/>
      <c r="W120" s="1103"/>
    </row>
    <row r="121" spans="1:23" ht="15.75" customHeight="1">
      <c r="A121" s="1103"/>
      <c r="B121" s="1103"/>
      <c r="C121" s="1103"/>
      <c r="D121" s="1103"/>
      <c r="E121" s="1103"/>
      <c r="F121" s="1103"/>
      <c r="G121" s="1103"/>
      <c r="H121" s="1103"/>
      <c r="I121" s="1103"/>
      <c r="J121" s="1103"/>
      <c r="K121" s="1103"/>
      <c r="L121" s="1103"/>
      <c r="M121" s="1103"/>
      <c r="N121" s="1103"/>
      <c r="O121" s="1103"/>
      <c r="P121" s="1103"/>
      <c r="Q121" s="1103"/>
      <c r="R121" s="1103"/>
      <c r="S121" s="1103"/>
      <c r="T121" s="1103"/>
      <c r="U121" s="1103"/>
      <c r="V121" s="1103"/>
      <c r="W121" s="1103"/>
    </row>
    <row r="122" spans="1:23" ht="15.75" customHeight="1">
      <c r="A122" s="1103"/>
      <c r="B122" s="1103"/>
      <c r="C122" s="1103"/>
      <c r="D122" s="1103"/>
      <c r="E122" s="1103"/>
      <c r="F122" s="1103"/>
      <c r="G122" s="1103"/>
      <c r="H122" s="1103"/>
      <c r="I122" s="1103"/>
      <c r="J122" s="1103"/>
      <c r="K122" s="1103"/>
      <c r="L122" s="1103"/>
      <c r="M122" s="1103"/>
      <c r="N122" s="1103"/>
      <c r="O122" s="1103"/>
      <c r="P122" s="1103"/>
      <c r="Q122" s="1103"/>
      <c r="R122" s="1103"/>
      <c r="S122" s="1103"/>
      <c r="T122" s="1103"/>
      <c r="U122" s="1103"/>
      <c r="V122" s="1103"/>
      <c r="W122" s="1103"/>
    </row>
    <row r="123" spans="1:23" ht="15.75" customHeight="1">
      <c r="A123" s="1103"/>
      <c r="B123" s="1103"/>
      <c r="C123" s="1103"/>
      <c r="D123" s="1103"/>
      <c r="E123" s="1103"/>
      <c r="F123" s="1103"/>
      <c r="G123" s="1103"/>
      <c r="H123" s="1103"/>
      <c r="I123" s="1103"/>
      <c r="J123" s="1103"/>
      <c r="K123" s="1103"/>
      <c r="L123" s="1103"/>
      <c r="M123" s="1103"/>
      <c r="N123" s="1103"/>
      <c r="O123" s="1103"/>
      <c r="P123" s="1103"/>
      <c r="Q123" s="1103"/>
      <c r="R123" s="1103"/>
      <c r="S123" s="1103"/>
      <c r="T123" s="1103"/>
      <c r="U123" s="1103"/>
      <c r="V123" s="1103"/>
      <c r="W123" s="1103"/>
    </row>
    <row r="124" spans="1:23" ht="15.75" customHeight="1">
      <c r="A124" s="1103"/>
      <c r="B124" s="1103"/>
      <c r="C124" s="1103"/>
      <c r="D124" s="1103"/>
      <c r="E124" s="1103"/>
      <c r="F124" s="1103"/>
      <c r="G124" s="1103"/>
      <c r="H124" s="1103"/>
      <c r="I124" s="1103"/>
      <c r="J124" s="1103"/>
      <c r="K124" s="1103"/>
      <c r="L124" s="1103"/>
      <c r="M124" s="1103"/>
      <c r="N124" s="1103"/>
      <c r="O124" s="1103"/>
      <c r="P124" s="1103"/>
      <c r="Q124" s="1103"/>
      <c r="R124" s="1103"/>
      <c r="S124" s="1103"/>
      <c r="T124" s="1103"/>
      <c r="U124" s="1103"/>
      <c r="V124" s="1103"/>
      <c r="W124" s="1103"/>
    </row>
    <row r="125" spans="1:23" ht="15.75" customHeight="1">
      <c r="A125" s="1103"/>
      <c r="B125" s="1103"/>
      <c r="C125" s="1103"/>
      <c r="D125" s="1103"/>
      <c r="E125" s="1103"/>
      <c r="F125" s="1103"/>
      <c r="G125" s="1103"/>
      <c r="H125" s="1103"/>
      <c r="I125" s="1103"/>
      <c r="J125" s="1103"/>
      <c r="K125" s="1103"/>
      <c r="L125" s="1103"/>
      <c r="M125" s="1103"/>
      <c r="N125" s="1103"/>
      <c r="O125" s="1103"/>
      <c r="P125" s="1103"/>
      <c r="Q125" s="1103"/>
      <c r="R125" s="1103"/>
      <c r="S125" s="1103"/>
      <c r="T125" s="1103"/>
      <c r="U125" s="1103"/>
      <c r="V125" s="1103"/>
      <c r="W125" s="1103"/>
    </row>
    <row r="126" spans="1:23" ht="15.75" customHeight="1">
      <c r="A126" s="1103"/>
      <c r="B126" s="1103"/>
      <c r="C126" s="1103"/>
      <c r="D126" s="1103"/>
      <c r="E126" s="1103"/>
      <c r="F126" s="1103"/>
      <c r="G126" s="1103"/>
      <c r="H126" s="1103"/>
      <c r="I126" s="1103"/>
      <c r="J126" s="1103"/>
      <c r="K126" s="1103"/>
      <c r="L126" s="1103"/>
      <c r="M126" s="1103"/>
      <c r="N126" s="1103"/>
      <c r="O126" s="1103"/>
      <c r="P126" s="1103"/>
      <c r="Q126" s="1103"/>
      <c r="R126" s="1103"/>
      <c r="S126" s="1103"/>
      <c r="T126" s="1103"/>
      <c r="U126" s="1103"/>
      <c r="V126" s="1103"/>
      <c r="W126" s="1103"/>
    </row>
    <row r="127" spans="1:23" ht="15.75" customHeight="1">
      <c r="A127" s="1103"/>
      <c r="B127" s="1103"/>
      <c r="C127" s="1103"/>
      <c r="D127" s="1103"/>
      <c r="E127" s="1103"/>
      <c r="F127" s="1103"/>
      <c r="G127" s="1103"/>
      <c r="H127" s="1103"/>
      <c r="I127" s="1103"/>
      <c r="J127" s="1103"/>
      <c r="K127" s="1103"/>
      <c r="L127" s="1103"/>
      <c r="M127" s="1103"/>
      <c r="N127" s="1103"/>
      <c r="O127" s="1103"/>
      <c r="P127" s="1103"/>
      <c r="Q127" s="1103"/>
      <c r="R127" s="1103"/>
      <c r="S127" s="1103"/>
      <c r="T127" s="1103"/>
      <c r="U127" s="1103"/>
      <c r="V127" s="1103"/>
      <c r="W127" s="1103"/>
    </row>
    <row r="128" spans="1:23" ht="15.75" customHeight="1">
      <c r="A128" s="1103"/>
      <c r="B128" s="1103"/>
      <c r="C128" s="1103"/>
      <c r="D128" s="1103"/>
      <c r="E128" s="1103"/>
      <c r="F128" s="1103"/>
      <c r="G128" s="1103"/>
      <c r="H128" s="1103"/>
      <c r="I128" s="1103"/>
      <c r="J128" s="1103"/>
      <c r="K128" s="1103"/>
      <c r="L128" s="1103"/>
      <c r="M128" s="1103"/>
      <c r="N128" s="1103"/>
      <c r="O128" s="1103"/>
      <c r="P128" s="1103"/>
      <c r="Q128" s="1103"/>
      <c r="R128" s="1103"/>
      <c r="S128" s="1103"/>
      <c r="T128" s="1103"/>
      <c r="U128" s="1103"/>
      <c r="V128" s="1103"/>
      <c r="W128" s="1103"/>
    </row>
    <row r="129" spans="1:23" ht="15.75" customHeight="1">
      <c r="A129" s="1103"/>
      <c r="B129" s="1103"/>
      <c r="C129" s="1103"/>
      <c r="D129" s="1103"/>
      <c r="E129" s="1103"/>
      <c r="F129" s="1103"/>
      <c r="G129" s="1103"/>
      <c r="H129" s="1103"/>
      <c r="I129" s="1103"/>
      <c r="J129" s="1103"/>
      <c r="K129" s="1103"/>
      <c r="L129" s="1103"/>
      <c r="M129" s="1103"/>
      <c r="N129" s="1103"/>
      <c r="O129" s="1103"/>
      <c r="P129" s="1103"/>
      <c r="Q129" s="1103"/>
      <c r="R129" s="1103"/>
      <c r="S129" s="1103"/>
      <c r="T129" s="1103"/>
      <c r="U129" s="1103"/>
      <c r="V129" s="1103"/>
      <c r="W129" s="1103"/>
    </row>
    <row r="130" spans="1:23" ht="15.75" customHeight="1">
      <c r="A130" s="1103"/>
      <c r="B130" s="1103"/>
      <c r="C130" s="1103"/>
      <c r="D130" s="1103"/>
      <c r="E130" s="1103"/>
      <c r="F130" s="1103"/>
      <c r="G130" s="1103"/>
      <c r="H130" s="1103"/>
      <c r="I130" s="1103"/>
      <c r="J130" s="1103"/>
      <c r="K130" s="1103"/>
      <c r="L130" s="1103"/>
      <c r="M130" s="1103"/>
      <c r="N130" s="1103"/>
      <c r="O130" s="1103"/>
      <c r="P130" s="1103"/>
      <c r="Q130" s="1103"/>
      <c r="R130" s="1103"/>
      <c r="S130" s="1103"/>
      <c r="T130" s="1103"/>
      <c r="U130" s="1103"/>
      <c r="V130" s="1103"/>
      <c r="W130" s="1103"/>
    </row>
    <row r="131" spans="1:23" ht="15.75" customHeight="1">
      <c r="A131" s="1103"/>
      <c r="B131" s="1103"/>
      <c r="C131" s="1103"/>
      <c r="D131" s="1103"/>
      <c r="E131" s="1103"/>
      <c r="F131" s="1103"/>
      <c r="G131" s="1103"/>
      <c r="H131" s="1103"/>
      <c r="I131" s="1103"/>
      <c r="J131" s="1103"/>
      <c r="K131" s="1103"/>
      <c r="L131" s="1103"/>
      <c r="M131" s="1103"/>
      <c r="N131" s="1103"/>
      <c r="O131" s="1103"/>
      <c r="P131" s="1103"/>
      <c r="Q131" s="1103"/>
      <c r="R131" s="1103"/>
      <c r="S131" s="1103"/>
      <c r="T131" s="1103"/>
      <c r="U131" s="1103"/>
      <c r="V131" s="1103"/>
      <c r="W131" s="1103"/>
    </row>
    <row r="132" spans="1:23" ht="15.75" customHeight="1">
      <c r="A132" s="1103"/>
      <c r="B132" s="1103"/>
      <c r="C132" s="1103"/>
      <c r="D132" s="1103"/>
      <c r="E132" s="1103"/>
      <c r="F132" s="1103"/>
      <c r="G132" s="1103"/>
      <c r="H132" s="1103"/>
      <c r="I132" s="1103"/>
      <c r="J132" s="1103"/>
      <c r="K132" s="1103"/>
      <c r="L132" s="1103"/>
      <c r="M132" s="1103"/>
      <c r="N132" s="1103"/>
      <c r="O132" s="1103"/>
      <c r="P132" s="1103"/>
      <c r="Q132" s="1103"/>
      <c r="R132" s="1103"/>
      <c r="S132" s="1103"/>
      <c r="T132" s="1103"/>
      <c r="U132" s="1103"/>
      <c r="V132" s="1103"/>
      <c r="W132" s="1103"/>
    </row>
    <row r="133" spans="1:23" ht="15.75" customHeight="1">
      <c r="A133" s="1103"/>
      <c r="B133" s="1103"/>
      <c r="C133" s="1103"/>
      <c r="D133" s="1103"/>
      <c r="E133" s="1103"/>
      <c r="F133" s="1103"/>
      <c r="G133" s="1103"/>
      <c r="H133" s="1103"/>
      <c r="I133" s="1103"/>
      <c r="J133" s="1103"/>
      <c r="K133" s="1103"/>
      <c r="L133" s="1103"/>
      <c r="M133" s="1103"/>
      <c r="N133" s="1103"/>
      <c r="O133" s="1103"/>
      <c r="P133" s="1103"/>
      <c r="Q133" s="1103"/>
      <c r="R133" s="1103"/>
      <c r="S133" s="1103"/>
      <c r="T133" s="1103"/>
      <c r="U133" s="1103"/>
      <c r="V133" s="1103"/>
      <c r="W133" s="1103"/>
    </row>
    <row r="134" spans="1:23" ht="15.75" customHeight="1">
      <c r="A134" s="1103"/>
      <c r="B134" s="1103"/>
      <c r="C134" s="1103"/>
      <c r="D134" s="1103"/>
      <c r="E134" s="1103"/>
      <c r="F134" s="1103"/>
      <c r="G134" s="1103"/>
      <c r="H134" s="1103"/>
      <c r="I134" s="1103"/>
      <c r="J134" s="1103"/>
      <c r="K134" s="1103"/>
      <c r="L134" s="1103"/>
      <c r="M134" s="1103"/>
      <c r="N134" s="1103"/>
      <c r="O134" s="1103"/>
      <c r="P134" s="1103"/>
      <c r="Q134" s="1103"/>
      <c r="R134" s="1103"/>
      <c r="S134" s="1103"/>
      <c r="T134" s="1103"/>
      <c r="U134" s="1103"/>
      <c r="V134" s="1103"/>
      <c r="W134" s="1103"/>
    </row>
    <row r="135" spans="1:23" ht="15.75" customHeight="1">
      <c r="A135" s="1103"/>
      <c r="B135" s="1103"/>
      <c r="C135" s="1103"/>
      <c r="D135" s="1103"/>
      <c r="E135" s="1103"/>
      <c r="F135" s="1103"/>
      <c r="G135" s="1103"/>
      <c r="H135" s="1103"/>
      <c r="I135" s="1103"/>
      <c r="J135" s="1103"/>
      <c r="K135" s="1103"/>
      <c r="L135" s="1103"/>
      <c r="M135" s="1103"/>
      <c r="N135" s="1103"/>
      <c r="O135" s="1103"/>
      <c r="P135" s="1103"/>
      <c r="Q135" s="1103"/>
      <c r="R135" s="1103"/>
      <c r="S135" s="1103"/>
      <c r="T135" s="1103"/>
      <c r="U135" s="1103"/>
      <c r="V135" s="1103"/>
      <c r="W135" s="1103"/>
    </row>
    <row r="136" spans="1:23" ht="15.75" customHeight="1">
      <c r="A136" s="1103"/>
      <c r="B136" s="1103"/>
      <c r="C136" s="1103"/>
      <c r="D136" s="1103"/>
      <c r="E136" s="1103"/>
      <c r="F136" s="1103"/>
      <c r="G136" s="1103"/>
      <c r="H136" s="1103"/>
      <c r="I136" s="1103"/>
      <c r="J136" s="1103"/>
      <c r="K136" s="1103"/>
      <c r="L136" s="1103"/>
      <c r="M136" s="1103"/>
      <c r="N136" s="1103"/>
      <c r="O136" s="1103"/>
      <c r="P136" s="1103"/>
      <c r="Q136" s="1103"/>
      <c r="R136" s="1103"/>
      <c r="S136" s="1103"/>
      <c r="T136" s="1103"/>
      <c r="U136" s="1103"/>
      <c r="V136" s="1103"/>
      <c r="W136" s="1103"/>
    </row>
    <row r="137" spans="1:23" ht="15.75" customHeight="1">
      <c r="A137" s="1103"/>
      <c r="B137" s="1103"/>
      <c r="C137" s="1103"/>
      <c r="D137" s="1103"/>
      <c r="E137" s="1103"/>
      <c r="F137" s="1103"/>
      <c r="G137" s="1103"/>
      <c r="H137" s="1103"/>
      <c r="I137" s="1103"/>
      <c r="J137" s="1103"/>
      <c r="K137" s="1103"/>
      <c r="L137" s="1103"/>
      <c r="M137" s="1103"/>
      <c r="N137" s="1103"/>
      <c r="O137" s="1103"/>
      <c r="P137" s="1103"/>
      <c r="Q137" s="1103"/>
      <c r="R137" s="1103"/>
      <c r="S137" s="1103"/>
      <c r="T137" s="1103"/>
      <c r="U137" s="1103"/>
      <c r="V137" s="1103"/>
      <c r="W137" s="1103"/>
    </row>
    <row r="138" spans="1:23" ht="15.75" customHeight="1">
      <c r="A138" s="1103"/>
      <c r="B138" s="1103"/>
      <c r="C138" s="1103"/>
      <c r="D138" s="1103"/>
      <c r="E138" s="1103"/>
      <c r="F138" s="1103"/>
      <c r="G138" s="1103"/>
      <c r="H138" s="1103"/>
      <c r="I138" s="1103"/>
      <c r="J138" s="1103"/>
      <c r="K138" s="1103"/>
      <c r="L138" s="1103"/>
      <c r="M138" s="1103"/>
      <c r="N138" s="1103"/>
      <c r="O138" s="1103"/>
      <c r="P138" s="1103"/>
      <c r="Q138" s="1103"/>
      <c r="R138" s="1103"/>
      <c r="S138" s="1103"/>
      <c r="T138" s="1103"/>
      <c r="U138" s="1103"/>
      <c r="V138" s="1103"/>
      <c r="W138" s="1103"/>
    </row>
    <row r="139" spans="1:23" ht="15.75" customHeight="1">
      <c r="A139" s="1103"/>
      <c r="B139" s="1103"/>
      <c r="C139" s="1103"/>
      <c r="D139" s="1103"/>
      <c r="E139" s="1103"/>
      <c r="F139" s="1103"/>
      <c r="G139" s="1103"/>
      <c r="H139" s="1103"/>
      <c r="I139" s="1103"/>
      <c r="J139" s="1103"/>
      <c r="K139" s="1103"/>
      <c r="L139" s="1103"/>
      <c r="M139" s="1103"/>
      <c r="N139" s="1103"/>
      <c r="O139" s="1103"/>
      <c r="P139" s="1103"/>
      <c r="Q139" s="1103"/>
      <c r="R139" s="1103"/>
      <c r="S139" s="1103"/>
      <c r="T139" s="1103"/>
      <c r="U139" s="1103"/>
      <c r="V139" s="1103"/>
      <c r="W139" s="1103"/>
    </row>
    <row r="140" spans="1:23" ht="15.75" customHeight="1">
      <c r="A140" s="1103"/>
      <c r="B140" s="1103"/>
      <c r="C140" s="1103"/>
      <c r="D140" s="1103"/>
      <c r="E140" s="1103"/>
      <c r="F140" s="1103"/>
      <c r="G140" s="1103"/>
      <c r="H140" s="1103"/>
      <c r="I140" s="1103"/>
      <c r="J140" s="1103"/>
      <c r="K140" s="1103"/>
      <c r="L140" s="1103"/>
      <c r="M140" s="1103"/>
      <c r="N140" s="1103"/>
      <c r="O140" s="1103"/>
      <c r="P140" s="1103"/>
      <c r="Q140" s="1103"/>
      <c r="R140" s="1103"/>
      <c r="S140" s="1103"/>
      <c r="T140" s="1103"/>
      <c r="U140" s="1103"/>
      <c r="V140" s="1103"/>
      <c r="W140" s="1103"/>
    </row>
    <row r="141" spans="1:23" ht="15.75" customHeight="1">
      <c r="A141" s="1103"/>
      <c r="B141" s="1103"/>
      <c r="C141" s="1103"/>
      <c r="D141" s="1103"/>
      <c r="E141" s="1103"/>
      <c r="F141" s="1103"/>
      <c r="G141" s="1103"/>
      <c r="H141" s="1103"/>
      <c r="I141" s="1103"/>
      <c r="J141" s="1103"/>
      <c r="K141" s="1103"/>
      <c r="L141" s="1103"/>
      <c r="M141" s="1103"/>
      <c r="N141" s="1103"/>
      <c r="O141" s="1103"/>
      <c r="P141" s="1103"/>
      <c r="Q141" s="1103"/>
      <c r="R141" s="1103"/>
      <c r="S141" s="1103"/>
      <c r="T141" s="1103"/>
      <c r="U141" s="1103"/>
      <c r="V141" s="1103"/>
      <c r="W141" s="1103"/>
    </row>
    <row r="142" spans="1:23" ht="15.75" customHeight="1">
      <c r="A142" s="1103"/>
      <c r="B142" s="1103"/>
      <c r="C142" s="1103"/>
      <c r="D142" s="1103"/>
      <c r="E142" s="1103"/>
      <c r="F142" s="1103"/>
      <c r="G142" s="1103"/>
      <c r="H142" s="1103"/>
      <c r="I142" s="1103"/>
      <c r="J142" s="1103"/>
      <c r="K142" s="1103"/>
      <c r="L142" s="1103"/>
      <c r="M142" s="1103"/>
      <c r="N142" s="1103"/>
      <c r="O142" s="1103"/>
      <c r="P142" s="1103"/>
      <c r="Q142" s="1103"/>
      <c r="R142" s="1103"/>
      <c r="S142" s="1103"/>
      <c r="T142" s="1103"/>
      <c r="U142" s="1103"/>
      <c r="V142" s="1103"/>
      <c r="W142" s="1103"/>
    </row>
    <row r="143" spans="1:23" ht="15.75" customHeight="1">
      <c r="A143" s="1103"/>
      <c r="B143" s="1103"/>
      <c r="C143" s="1103"/>
      <c r="D143" s="1103"/>
      <c r="E143" s="1103"/>
      <c r="F143" s="1103"/>
      <c r="G143" s="1103"/>
      <c r="H143" s="1103"/>
      <c r="I143" s="1103"/>
      <c r="J143" s="1103"/>
      <c r="K143" s="1103"/>
      <c r="L143" s="1103"/>
      <c r="M143" s="1103"/>
      <c r="N143" s="1103"/>
      <c r="O143" s="1103"/>
      <c r="P143" s="1103"/>
      <c r="Q143" s="1103"/>
      <c r="R143" s="1103"/>
      <c r="S143" s="1103"/>
      <c r="T143" s="1103"/>
      <c r="U143" s="1103"/>
      <c r="V143" s="1103"/>
      <c r="W143" s="1103"/>
    </row>
    <row r="144" spans="1:23" ht="15.75" customHeight="1">
      <c r="A144" s="1103"/>
      <c r="B144" s="1103"/>
      <c r="C144" s="1103"/>
      <c r="D144" s="1103"/>
      <c r="E144" s="1103"/>
      <c r="F144" s="1103"/>
      <c r="G144" s="1103"/>
      <c r="H144" s="1103"/>
      <c r="I144" s="1103"/>
      <c r="J144" s="1103"/>
      <c r="K144" s="1103"/>
      <c r="L144" s="1103"/>
      <c r="M144" s="1103"/>
      <c r="N144" s="1103"/>
      <c r="O144" s="1103"/>
      <c r="P144" s="1103"/>
      <c r="Q144" s="1103"/>
      <c r="R144" s="1103"/>
      <c r="S144" s="1103"/>
      <c r="T144" s="1103"/>
      <c r="U144" s="1103"/>
      <c r="V144" s="1103"/>
      <c r="W144" s="1103"/>
    </row>
    <row r="145" spans="1:23" ht="15.75" customHeight="1">
      <c r="A145" s="1103"/>
      <c r="B145" s="1103"/>
      <c r="C145" s="1103"/>
      <c r="D145" s="1103"/>
      <c r="E145" s="1103"/>
      <c r="F145" s="1103"/>
      <c r="G145" s="1103"/>
      <c r="H145" s="1103"/>
      <c r="I145" s="1103"/>
      <c r="J145" s="1103"/>
      <c r="K145" s="1103"/>
      <c r="L145" s="1103"/>
      <c r="M145" s="1103"/>
      <c r="N145" s="1103"/>
      <c r="O145" s="1103"/>
      <c r="P145" s="1103"/>
      <c r="Q145" s="1103"/>
      <c r="R145" s="1103"/>
      <c r="S145" s="1103"/>
      <c r="T145" s="1103"/>
      <c r="U145" s="1103"/>
      <c r="V145" s="1103"/>
      <c r="W145" s="1103"/>
    </row>
    <row r="146" spans="1:23" ht="15.75" customHeight="1">
      <c r="A146" s="1103"/>
      <c r="B146" s="1103"/>
      <c r="C146" s="1103"/>
      <c r="D146" s="1103"/>
      <c r="E146" s="1103"/>
      <c r="F146" s="1103"/>
      <c r="G146" s="1103"/>
      <c r="H146" s="1103"/>
      <c r="I146" s="1103"/>
      <c r="J146" s="1103"/>
      <c r="K146" s="1103"/>
      <c r="L146" s="1103"/>
      <c r="M146" s="1103"/>
      <c r="N146" s="1103"/>
      <c r="O146" s="1103"/>
      <c r="P146" s="1103"/>
      <c r="Q146" s="1103"/>
      <c r="R146" s="1103"/>
      <c r="S146" s="1103"/>
      <c r="T146" s="1103"/>
      <c r="U146" s="1103"/>
      <c r="V146" s="1103"/>
      <c r="W146" s="1103"/>
    </row>
    <row r="147" spans="1:23" ht="15.75" customHeight="1">
      <c r="A147" s="1103"/>
      <c r="B147" s="1103"/>
      <c r="C147" s="1103"/>
      <c r="D147" s="1103"/>
      <c r="E147" s="1103"/>
      <c r="F147" s="1103"/>
      <c r="G147" s="1103"/>
      <c r="H147" s="1103"/>
      <c r="I147" s="1103"/>
      <c r="J147" s="1103"/>
      <c r="K147" s="1103"/>
      <c r="L147" s="1103"/>
      <c r="M147" s="1103"/>
      <c r="N147" s="1103"/>
      <c r="O147" s="1103"/>
      <c r="P147" s="1103"/>
      <c r="Q147" s="1103"/>
      <c r="R147" s="1103"/>
      <c r="S147" s="1103"/>
      <c r="T147" s="1103"/>
      <c r="U147" s="1103"/>
      <c r="V147" s="1103"/>
      <c r="W147" s="1103"/>
    </row>
    <row r="148" spans="1:23" ht="15.75" customHeight="1">
      <c r="A148" s="1103"/>
      <c r="B148" s="1103"/>
      <c r="C148" s="1103"/>
      <c r="D148" s="1103"/>
      <c r="E148" s="1103"/>
      <c r="F148" s="1103"/>
      <c r="G148" s="1103"/>
      <c r="H148" s="1103"/>
      <c r="I148" s="1103"/>
      <c r="J148" s="1103"/>
      <c r="K148" s="1103"/>
      <c r="L148" s="1103"/>
      <c r="M148" s="1103"/>
      <c r="N148" s="1103"/>
      <c r="O148" s="1103"/>
      <c r="P148" s="1103"/>
      <c r="Q148" s="1103"/>
      <c r="R148" s="1103"/>
      <c r="S148" s="1103"/>
      <c r="T148" s="1103"/>
      <c r="U148" s="1103"/>
      <c r="V148" s="1103"/>
      <c r="W148" s="1103"/>
    </row>
    <row r="149" spans="1:23" ht="15.75" customHeight="1">
      <c r="A149" s="1103"/>
      <c r="B149" s="1103"/>
      <c r="C149" s="1103"/>
      <c r="D149" s="1103"/>
      <c r="E149" s="1103"/>
      <c r="F149" s="1103"/>
      <c r="G149" s="1103"/>
      <c r="H149" s="1103"/>
      <c r="I149" s="1103"/>
      <c r="J149" s="1103"/>
      <c r="K149" s="1103"/>
      <c r="L149" s="1103"/>
      <c r="M149" s="1103"/>
      <c r="N149" s="1103"/>
      <c r="O149" s="1103"/>
      <c r="P149" s="1103"/>
      <c r="Q149" s="1103"/>
      <c r="R149" s="1103"/>
      <c r="S149" s="1103"/>
      <c r="T149" s="1103"/>
      <c r="U149" s="1103"/>
      <c r="V149" s="1103"/>
      <c r="W149" s="1103"/>
    </row>
    <row r="150" spans="1:23" ht="15.75" customHeight="1">
      <c r="A150" s="1103"/>
      <c r="B150" s="1103"/>
      <c r="C150" s="1103"/>
      <c r="D150" s="1103"/>
      <c r="E150" s="1103"/>
      <c r="F150" s="1103"/>
      <c r="G150" s="1103"/>
      <c r="H150" s="1103"/>
      <c r="I150" s="1103"/>
      <c r="J150" s="1103"/>
      <c r="K150" s="1103"/>
      <c r="L150" s="1103"/>
      <c r="M150" s="1103"/>
      <c r="N150" s="1103"/>
      <c r="O150" s="1103"/>
      <c r="P150" s="1103"/>
      <c r="Q150" s="1103"/>
      <c r="R150" s="1103"/>
      <c r="S150" s="1103"/>
      <c r="T150" s="1103"/>
      <c r="U150" s="1103"/>
      <c r="V150" s="1103"/>
      <c r="W150" s="1103"/>
    </row>
    <row r="151" spans="1:23" ht="15.75" customHeight="1">
      <c r="A151" s="1103"/>
      <c r="B151" s="1103"/>
      <c r="C151" s="1103"/>
      <c r="D151" s="1103"/>
      <c r="E151" s="1103"/>
      <c r="F151" s="1103"/>
      <c r="G151" s="1103"/>
      <c r="H151" s="1103"/>
      <c r="I151" s="1103"/>
      <c r="J151" s="1103"/>
      <c r="K151" s="1103"/>
      <c r="L151" s="1103"/>
      <c r="M151" s="1103"/>
      <c r="N151" s="1103"/>
      <c r="O151" s="1103"/>
      <c r="P151" s="1103"/>
      <c r="Q151" s="1103"/>
      <c r="R151" s="1103"/>
      <c r="S151" s="1103"/>
      <c r="T151" s="1103"/>
      <c r="U151" s="1103"/>
      <c r="V151" s="1103"/>
      <c r="W151" s="1103"/>
    </row>
    <row r="152" spans="1:23" ht="15.75" customHeight="1">
      <c r="A152" s="1103"/>
      <c r="B152" s="1103"/>
      <c r="C152" s="1103"/>
      <c r="D152" s="1103"/>
      <c r="E152" s="1103"/>
      <c r="F152" s="1103"/>
      <c r="G152" s="1103"/>
      <c r="H152" s="1103"/>
      <c r="I152" s="1103"/>
      <c r="J152" s="1103"/>
      <c r="K152" s="1103"/>
      <c r="L152" s="1103"/>
      <c r="M152" s="1103"/>
      <c r="N152" s="1103"/>
      <c r="O152" s="1103"/>
      <c r="P152" s="1103"/>
      <c r="Q152" s="1103"/>
      <c r="R152" s="1103"/>
      <c r="S152" s="1103"/>
      <c r="T152" s="1103"/>
      <c r="U152" s="1103"/>
      <c r="V152" s="1103"/>
      <c r="W152" s="1103"/>
    </row>
    <row r="153" spans="1:23" ht="15.75" customHeight="1">
      <c r="A153" s="1103"/>
      <c r="B153" s="1103"/>
      <c r="C153" s="1103"/>
      <c r="D153" s="1103"/>
      <c r="E153" s="1103"/>
      <c r="F153" s="1103"/>
      <c r="G153" s="1103"/>
      <c r="H153" s="1103"/>
      <c r="I153" s="1103"/>
      <c r="J153" s="1103"/>
      <c r="K153" s="1103"/>
      <c r="L153" s="1103"/>
      <c r="M153" s="1103"/>
      <c r="N153" s="1103"/>
      <c r="O153" s="1103"/>
      <c r="P153" s="1103"/>
      <c r="Q153" s="1103"/>
      <c r="R153" s="1103"/>
      <c r="S153" s="1103"/>
      <c r="T153" s="1103"/>
      <c r="U153" s="1103"/>
      <c r="V153" s="1103"/>
      <c r="W153" s="1103"/>
    </row>
    <row r="154" spans="1:23" ht="15.75" customHeight="1">
      <c r="A154" s="1103"/>
      <c r="B154" s="1103"/>
      <c r="C154" s="1103"/>
      <c r="D154" s="1103"/>
      <c r="E154" s="1103"/>
      <c r="F154" s="1103"/>
      <c r="G154" s="1103"/>
      <c r="H154" s="1103"/>
      <c r="I154" s="1103"/>
      <c r="J154" s="1103"/>
      <c r="K154" s="1103"/>
      <c r="L154" s="1103"/>
      <c r="M154" s="1103"/>
      <c r="N154" s="1103"/>
      <c r="O154" s="1103"/>
      <c r="P154" s="1103"/>
      <c r="Q154" s="1103"/>
      <c r="R154" s="1103"/>
      <c r="S154" s="1103"/>
      <c r="T154" s="1103"/>
      <c r="U154" s="1103"/>
      <c r="V154" s="1103"/>
      <c r="W154" s="1103"/>
    </row>
    <row r="155" spans="1:23" ht="15.75" customHeight="1">
      <c r="A155" s="1103"/>
      <c r="B155" s="1103"/>
      <c r="C155" s="1103"/>
      <c r="D155" s="1103"/>
      <c r="E155" s="1103"/>
      <c r="F155" s="1103"/>
      <c r="G155" s="1103"/>
      <c r="H155" s="1103"/>
      <c r="I155" s="1103"/>
      <c r="J155" s="1103"/>
      <c r="K155" s="1103"/>
      <c r="L155" s="1103"/>
      <c r="M155" s="1103"/>
      <c r="N155" s="1103"/>
      <c r="O155" s="1103"/>
      <c r="P155" s="1103"/>
      <c r="Q155" s="1103"/>
      <c r="R155" s="1103"/>
      <c r="S155" s="1103"/>
      <c r="T155" s="1103"/>
      <c r="U155" s="1103"/>
      <c r="V155" s="1103"/>
      <c r="W155" s="1103"/>
    </row>
    <row r="156" spans="1:23" ht="15.75" customHeight="1">
      <c r="A156" s="1103"/>
      <c r="B156" s="1103"/>
      <c r="C156" s="1103"/>
      <c r="D156" s="1103"/>
      <c r="E156" s="1103"/>
      <c r="F156" s="1103"/>
      <c r="G156" s="1103"/>
      <c r="H156" s="1103"/>
      <c r="I156" s="1103"/>
      <c r="J156" s="1103"/>
      <c r="K156" s="1103"/>
      <c r="L156" s="1103"/>
      <c r="M156" s="1103"/>
      <c r="N156" s="1103"/>
      <c r="O156" s="1103"/>
      <c r="P156" s="1103"/>
      <c r="Q156" s="1103"/>
      <c r="R156" s="1103"/>
      <c r="S156" s="1103"/>
      <c r="T156" s="1103"/>
      <c r="U156" s="1103"/>
      <c r="V156" s="1103"/>
      <c r="W156" s="1103"/>
    </row>
    <row r="157" spans="1:23" ht="15.75" customHeight="1">
      <c r="A157" s="1103"/>
      <c r="B157" s="1103"/>
      <c r="C157" s="1103"/>
      <c r="D157" s="1103"/>
      <c r="E157" s="1103"/>
      <c r="F157" s="1103"/>
      <c r="G157" s="1103"/>
      <c r="H157" s="1103"/>
      <c r="I157" s="1103"/>
      <c r="J157" s="1103"/>
      <c r="K157" s="1103"/>
      <c r="L157" s="1103"/>
      <c r="M157" s="1103"/>
      <c r="N157" s="1103"/>
      <c r="O157" s="1103"/>
      <c r="P157" s="1103"/>
      <c r="Q157" s="1103"/>
      <c r="R157" s="1103"/>
      <c r="S157" s="1103"/>
      <c r="T157" s="1103"/>
      <c r="U157" s="1103"/>
      <c r="V157" s="1103"/>
      <c r="W157" s="1103"/>
    </row>
    <row r="158" spans="1:23" ht="15.75" customHeight="1">
      <c r="A158" s="1103"/>
      <c r="B158" s="1103"/>
      <c r="C158" s="1103"/>
      <c r="D158" s="1103"/>
      <c r="E158" s="1103"/>
      <c r="F158" s="1103"/>
      <c r="G158" s="1103"/>
      <c r="H158" s="1103"/>
      <c r="I158" s="1103"/>
      <c r="J158" s="1103"/>
      <c r="K158" s="1103"/>
      <c r="L158" s="1103"/>
      <c r="M158" s="1103"/>
      <c r="N158" s="1103"/>
      <c r="O158" s="1103"/>
      <c r="P158" s="1103"/>
      <c r="Q158" s="1103"/>
      <c r="R158" s="1103"/>
      <c r="S158" s="1103"/>
      <c r="T158" s="1103"/>
      <c r="U158" s="1103"/>
      <c r="V158" s="1103"/>
      <c r="W158" s="1103"/>
    </row>
    <row r="159" spans="1:23" ht="15.75" customHeight="1">
      <c r="A159" s="1103"/>
      <c r="B159" s="1103"/>
      <c r="C159" s="1103"/>
      <c r="D159" s="1103"/>
      <c r="E159" s="1103"/>
      <c r="F159" s="1103"/>
      <c r="G159" s="1103"/>
      <c r="H159" s="1103"/>
      <c r="I159" s="1103"/>
      <c r="J159" s="1103"/>
      <c r="K159" s="1103"/>
      <c r="L159" s="1103"/>
      <c r="M159" s="1103"/>
      <c r="N159" s="1103"/>
      <c r="O159" s="1103"/>
      <c r="P159" s="1103"/>
      <c r="Q159" s="1103"/>
      <c r="R159" s="1103"/>
      <c r="S159" s="1103"/>
      <c r="T159" s="1103"/>
      <c r="U159" s="1103"/>
      <c r="V159" s="1103"/>
      <c r="W159" s="1103"/>
    </row>
    <row r="160" spans="1:23" ht="15.75" customHeight="1">
      <c r="A160" s="1103"/>
      <c r="B160" s="1103"/>
      <c r="C160" s="1103"/>
      <c r="D160" s="1103"/>
      <c r="E160" s="1103"/>
      <c r="F160" s="1103"/>
      <c r="G160" s="1103"/>
      <c r="H160" s="1103"/>
      <c r="I160" s="1103"/>
      <c r="J160" s="1103"/>
      <c r="K160" s="1103"/>
      <c r="L160" s="1103"/>
      <c r="M160" s="1103"/>
      <c r="N160" s="1103"/>
      <c r="O160" s="1103"/>
      <c r="P160" s="1103"/>
      <c r="Q160" s="1103"/>
      <c r="R160" s="1103"/>
      <c r="S160" s="1103"/>
      <c r="T160" s="1103"/>
      <c r="U160" s="1103"/>
      <c r="V160" s="1103"/>
      <c r="W160" s="1103"/>
    </row>
    <row r="161" spans="1:23" ht="15.75" customHeight="1">
      <c r="A161" s="1103"/>
      <c r="B161" s="1103"/>
      <c r="C161" s="1103"/>
      <c r="D161" s="1103"/>
      <c r="E161" s="1103"/>
      <c r="F161" s="1103"/>
      <c r="G161" s="1103"/>
      <c r="H161" s="1103"/>
      <c r="I161" s="1103"/>
      <c r="J161" s="1103"/>
      <c r="K161" s="1103"/>
      <c r="L161" s="1103"/>
      <c r="M161" s="1103"/>
      <c r="N161" s="1103"/>
      <c r="O161" s="1103"/>
      <c r="P161" s="1103"/>
      <c r="Q161" s="1103"/>
      <c r="R161" s="1103"/>
      <c r="S161" s="1103"/>
      <c r="T161" s="1103"/>
      <c r="U161" s="1103"/>
      <c r="V161" s="1103"/>
      <c r="W161" s="1103"/>
    </row>
    <row r="162" spans="1:23" ht="15.75" customHeight="1">
      <c r="A162" s="1103"/>
      <c r="B162" s="1103"/>
      <c r="C162" s="1103"/>
      <c r="D162" s="1103"/>
      <c r="E162" s="1103"/>
      <c r="F162" s="1103"/>
      <c r="G162" s="1103"/>
      <c r="H162" s="1103"/>
      <c r="I162" s="1103"/>
      <c r="J162" s="1103"/>
      <c r="K162" s="1103"/>
      <c r="L162" s="1103"/>
      <c r="M162" s="1103"/>
      <c r="N162" s="1103"/>
      <c r="O162" s="1103"/>
      <c r="P162" s="1103"/>
      <c r="Q162" s="1103"/>
      <c r="R162" s="1103"/>
      <c r="S162" s="1103"/>
      <c r="T162" s="1103"/>
      <c r="U162" s="1103"/>
      <c r="V162" s="1103"/>
      <c r="W162" s="1103"/>
    </row>
    <row r="163" spans="1:23" ht="15.75" customHeight="1">
      <c r="A163" s="1103"/>
      <c r="B163" s="1103"/>
      <c r="C163" s="1103"/>
      <c r="D163" s="1103"/>
      <c r="E163" s="1103"/>
      <c r="F163" s="1103"/>
      <c r="G163" s="1103"/>
      <c r="H163" s="1103"/>
      <c r="I163" s="1103"/>
      <c r="J163" s="1103"/>
      <c r="K163" s="1103"/>
      <c r="L163" s="1103"/>
      <c r="M163" s="1103"/>
      <c r="N163" s="1103"/>
      <c r="O163" s="1103"/>
      <c r="P163" s="1103"/>
      <c r="Q163" s="1103"/>
      <c r="R163" s="1103"/>
      <c r="S163" s="1103"/>
      <c r="T163" s="1103"/>
      <c r="U163" s="1103"/>
      <c r="V163" s="1103"/>
      <c r="W163" s="1103"/>
    </row>
    <row r="164" spans="1:23" ht="15.75" customHeight="1">
      <c r="A164" s="1103"/>
      <c r="B164" s="1103"/>
      <c r="C164" s="1103"/>
      <c r="D164" s="1103"/>
      <c r="E164" s="1103"/>
      <c r="F164" s="1103"/>
      <c r="G164" s="1103"/>
      <c r="H164" s="1103"/>
      <c r="I164" s="1103"/>
      <c r="J164" s="1103"/>
      <c r="K164" s="1103"/>
      <c r="L164" s="1103"/>
      <c r="M164" s="1103"/>
      <c r="N164" s="1103"/>
      <c r="O164" s="1103"/>
      <c r="P164" s="1103"/>
      <c r="Q164" s="1103"/>
      <c r="R164" s="1103"/>
      <c r="S164" s="1103"/>
      <c r="T164" s="1103"/>
      <c r="U164" s="1103"/>
      <c r="V164" s="1103"/>
      <c r="W164" s="1103"/>
    </row>
    <row r="165" spans="1:23" ht="15.75" customHeight="1">
      <c r="A165" s="1103"/>
      <c r="B165" s="1103"/>
      <c r="C165" s="1103"/>
      <c r="D165" s="1103"/>
      <c r="E165" s="1103"/>
      <c r="F165" s="1103"/>
      <c r="G165" s="1103"/>
      <c r="H165" s="1103"/>
      <c r="I165" s="1103"/>
      <c r="J165" s="1103"/>
      <c r="K165" s="1103"/>
      <c r="L165" s="1103"/>
      <c r="M165" s="1103"/>
      <c r="N165" s="1103"/>
      <c r="O165" s="1103"/>
      <c r="P165" s="1103"/>
      <c r="Q165" s="1103"/>
      <c r="R165" s="1103"/>
      <c r="S165" s="1103"/>
      <c r="T165" s="1103"/>
      <c r="U165" s="1103"/>
      <c r="V165" s="1103"/>
      <c r="W165" s="1103"/>
    </row>
    <row r="166" spans="1:23" ht="15.75" customHeight="1">
      <c r="A166" s="1103"/>
      <c r="B166" s="1103"/>
      <c r="C166" s="1103"/>
      <c r="D166" s="1103"/>
      <c r="E166" s="1103"/>
      <c r="F166" s="1103"/>
      <c r="G166" s="1103"/>
      <c r="H166" s="1103"/>
      <c r="I166" s="1103"/>
      <c r="J166" s="1103"/>
      <c r="K166" s="1103"/>
      <c r="L166" s="1103"/>
      <c r="M166" s="1103"/>
      <c r="N166" s="1103"/>
      <c r="O166" s="1103"/>
      <c r="P166" s="1103"/>
      <c r="Q166" s="1103"/>
      <c r="R166" s="1103"/>
      <c r="S166" s="1103"/>
      <c r="T166" s="1103"/>
      <c r="U166" s="1103"/>
      <c r="V166" s="1103"/>
      <c r="W166" s="1103"/>
    </row>
    <row r="167" spans="1:23" ht="15.75" customHeight="1">
      <c r="A167" s="1103"/>
      <c r="B167" s="1103"/>
      <c r="C167" s="1103"/>
      <c r="D167" s="1103"/>
      <c r="E167" s="1103"/>
      <c r="F167" s="1103"/>
      <c r="G167" s="1103"/>
      <c r="H167" s="1103"/>
      <c r="I167" s="1103"/>
      <c r="J167" s="1103"/>
      <c r="K167" s="1103"/>
      <c r="L167" s="1103"/>
      <c r="M167" s="1103"/>
      <c r="N167" s="1103"/>
      <c r="O167" s="1103"/>
      <c r="P167" s="1103"/>
      <c r="Q167" s="1103"/>
      <c r="R167" s="1103"/>
      <c r="S167" s="1103"/>
      <c r="T167" s="1103"/>
      <c r="U167" s="1103"/>
      <c r="V167" s="1103"/>
      <c r="W167" s="1103"/>
    </row>
    <row r="168" spans="1:23" ht="15.75" customHeight="1">
      <c r="A168" s="1103"/>
      <c r="B168" s="1103"/>
      <c r="C168" s="1103"/>
      <c r="D168" s="1103"/>
      <c r="E168" s="1103"/>
      <c r="F168" s="1103"/>
      <c r="G168" s="1103"/>
      <c r="H168" s="1103"/>
      <c r="I168" s="1103"/>
      <c r="J168" s="1103"/>
      <c r="K168" s="1103"/>
      <c r="L168" s="1103"/>
      <c r="M168" s="1103"/>
      <c r="N168" s="1103"/>
      <c r="O168" s="1103"/>
      <c r="P168" s="1103"/>
      <c r="Q168" s="1103"/>
      <c r="R168" s="1103"/>
      <c r="S168" s="1103"/>
      <c r="T168" s="1103"/>
      <c r="U168" s="1103"/>
      <c r="V168" s="1103"/>
      <c r="W168" s="1103"/>
    </row>
    <row r="169" spans="1:23" ht="15.75" customHeight="1">
      <c r="A169" s="1103"/>
      <c r="B169" s="1103"/>
      <c r="C169" s="1103"/>
      <c r="D169" s="1103"/>
      <c r="E169" s="1103"/>
      <c r="F169" s="1103"/>
      <c r="G169" s="1103"/>
      <c r="H169" s="1103"/>
      <c r="I169" s="1103"/>
      <c r="J169" s="1103"/>
      <c r="K169" s="1103"/>
      <c r="L169" s="1103"/>
      <c r="M169" s="1103"/>
      <c r="N169" s="1103"/>
      <c r="O169" s="1103"/>
      <c r="P169" s="1103"/>
      <c r="Q169" s="1103"/>
      <c r="R169" s="1103"/>
      <c r="S169" s="1103"/>
      <c r="T169" s="1103"/>
      <c r="U169" s="1103"/>
      <c r="V169" s="1103"/>
      <c r="W169" s="1103"/>
    </row>
    <row r="170" spans="1:23" ht="15.75" customHeight="1">
      <c r="A170" s="1103"/>
      <c r="B170" s="1103"/>
      <c r="C170" s="1103"/>
      <c r="D170" s="1103"/>
      <c r="E170" s="1103"/>
      <c r="F170" s="1103"/>
      <c r="G170" s="1103"/>
      <c r="H170" s="1103"/>
      <c r="I170" s="1103"/>
      <c r="J170" s="1103"/>
      <c r="K170" s="1103"/>
      <c r="L170" s="1103"/>
      <c r="M170" s="1103"/>
      <c r="N170" s="1103"/>
      <c r="O170" s="1103"/>
      <c r="P170" s="1103"/>
      <c r="Q170" s="1103"/>
      <c r="R170" s="1103"/>
      <c r="S170" s="1103"/>
      <c r="T170" s="1103"/>
      <c r="U170" s="1103"/>
      <c r="V170" s="1103"/>
      <c r="W170" s="1103"/>
    </row>
    <row r="171" spans="1:23" ht="15.75" customHeight="1">
      <c r="A171" s="1103"/>
      <c r="B171" s="1103"/>
      <c r="C171" s="1103"/>
      <c r="D171" s="1103"/>
      <c r="E171" s="1103"/>
      <c r="F171" s="1103"/>
      <c r="G171" s="1103"/>
      <c r="H171" s="1103"/>
      <c r="I171" s="1103"/>
      <c r="J171" s="1103"/>
      <c r="K171" s="1103"/>
      <c r="L171" s="1103"/>
      <c r="M171" s="1103"/>
      <c r="N171" s="1103"/>
      <c r="O171" s="1103"/>
      <c r="P171" s="1103"/>
      <c r="Q171" s="1103"/>
      <c r="R171" s="1103"/>
      <c r="S171" s="1103"/>
      <c r="T171" s="1103"/>
      <c r="U171" s="1103"/>
      <c r="V171" s="1103"/>
      <c r="W171" s="1103"/>
    </row>
    <row r="172" spans="1:23" ht="15.75" customHeight="1">
      <c r="A172" s="1103"/>
      <c r="B172" s="1103"/>
      <c r="C172" s="1103"/>
      <c r="D172" s="1103"/>
      <c r="E172" s="1103"/>
      <c r="F172" s="1103"/>
      <c r="G172" s="1103"/>
      <c r="H172" s="1103"/>
      <c r="I172" s="1103"/>
      <c r="J172" s="1103"/>
      <c r="K172" s="1103"/>
      <c r="L172" s="1103"/>
      <c r="M172" s="1103"/>
      <c r="N172" s="1103"/>
      <c r="O172" s="1103"/>
      <c r="P172" s="1103"/>
      <c r="Q172" s="1103"/>
      <c r="R172" s="1103"/>
      <c r="S172" s="1103"/>
      <c r="T172" s="1103"/>
      <c r="U172" s="1103"/>
      <c r="V172" s="1103"/>
      <c r="W172" s="1103"/>
    </row>
    <row r="173" spans="1:23" ht="15.75" customHeight="1">
      <c r="A173" s="1103"/>
      <c r="B173" s="1103"/>
      <c r="C173" s="1103"/>
      <c r="D173" s="1103"/>
      <c r="E173" s="1103"/>
      <c r="F173" s="1103"/>
      <c r="G173" s="1103"/>
      <c r="H173" s="1103"/>
      <c r="I173" s="1103"/>
      <c r="J173" s="1103"/>
      <c r="K173" s="1103"/>
      <c r="L173" s="1103"/>
      <c r="M173" s="1103"/>
      <c r="N173" s="1103"/>
      <c r="O173" s="1103"/>
      <c r="P173" s="1103"/>
      <c r="Q173" s="1103"/>
      <c r="R173" s="1103"/>
      <c r="S173" s="1103"/>
      <c r="T173" s="1103"/>
      <c r="U173" s="1103"/>
      <c r="V173" s="1103"/>
      <c r="W173" s="1103"/>
    </row>
    <row r="174" spans="1:23" ht="15.75" customHeight="1">
      <c r="A174" s="1103"/>
      <c r="B174" s="1103"/>
      <c r="C174" s="1103"/>
      <c r="D174" s="1103"/>
      <c r="E174" s="1103"/>
      <c r="F174" s="1103"/>
      <c r="G174" s="1103"/>
      <c r="H174" s="1103"/>
      <c r="I174" s="1103"/>
      <c r="J174" s="1103"/>
      <c r="K174" s="1103"/>
      <c r="L174" s="1103"/>
      <c r="M174" s="1103"/>
      <c r="N174" s="1103"/>
      <c r="O174" s="1103"/>
      <c r="P174" s="1103"/>
      <c r="Q174" s="1103"/>
      <c r="R174" s="1103"/>
      <c r="S174" s="1103"/>
      <c r="T174" s="1103"/>
      <c r="U174" s="1103"/>
      <c r="V174" s="1103"/>
      <c r="W174" s="1103"/>
    </row>
    <row r="175" spans="1:23" ht="15.75" customHeight="1">
      <c r="A175" s="1103"/>
      <c r="B175" s="1103"/>
      <c r="C175" s="1103"/>
      <c r="D175" s="1103"/>
      <c r="E175" s="1103"/>
      <c r="F175" s="1103"/>
      <c r="G175" s="1103"/>
      <c r="H175" s="1103"/>
      <c r="I175" s="1103"/>
      <c r="J175" s="1103"/>
      <c r="K175" s="1103"/>
      <c r="L175" s="1103"/>
      <c r="M175" s="1103"/>
      <c r="N175" s="1103"/>
      <c r="O175" s="1103"/>
      <c r="P175" s="1103"/>
      <c r="Q175" s="1103"/>
      <c r="R175" s="1103"/>
      <c r="S175" s="1103"/>
      <c r="T175" s="1103"/>
      <c r="U175" s="1103"/>
      <c r="V175" s="1103"/>
      <c r="W175" s="1103"/>
    </row>
    <row r="176" spans="1:23" ht="15.75" customHeight="1">
      <c r="A176" s="1103"/>
      <c r="B176" s="1103"/>
      <c r="C176" s="1103"/>
      <c r="D176" s="1103"/>
      <c r="E176" s="1103"/>
      <c r="F176" s="1103"/>
      <c r="G176" s="1103"/>
      <c r="H176" s="1103"/>
      <c r="I176" s="1103"/>
      <c r="J176" s="1103"/>
      <c r="K176" s="1103"/>
      <c r="L176" s="1103"/>
      <c r="M176" s="1103"/>
      <c r="N176" s="1103"/>
      <c r="O176" s="1103"/>
      <c r="P176" s="1103"/>
      <c r="Q176" s="1103"/>
      <c r="R176" s="1103"/>
      <c r="S176" s="1103"/>
      <c r="T176" s="1103"/>
      <c r="U176" s="1103"/>
      <c r="V176" s="1103"/>
      <c r="W176" s="1103"/>
    </row>
    <row r="177" spans="1:23" ht="15.75" customHeight="1">
      <c r="A177" s="1103"/>
      <c r="B177" s="1103"/>
      <c r="C177" s="1103"/>
      <c r="D177" s="1103"/>
      <c r="E177" s="1103"/>
      <c r="F177" s="1103"/>
      <c r="G177" s="1103"/>
      <c r="H177" s="1103"/>
      <c r="I177" s="1103"/>
      <c r="J177" s="1103"/>
      <c r="K177" s="1103"/>
      <c r="L177" s="1103"/>
      <c r="M177" s="1103"/>
      <c r="N177" s="1103"/>
      <c r="O177" s="1103"/>
      <c r="P177" s="1103"/>
      <c r="Q177" s="1103"/>
      <c r="R177" s="1103"/>
      <c r="S177" s="1103"/>
      <c r="T177" s="1103"/>
      <c r="U177" s="1103"/>
      <c r="V177" s="1103"/>
      <c r="W177" s="1103"/>
    </row>
    <row r="178" spans="1:23" ht="15.75" customHeight="1">
      <c r="A178" s="1103"/>
      <c r="B178" s="1103"/>
      <c r="C178" s="1103"/>
      <c r="D178" s="1103"/>
      <c r="E178" s="1103"/>
      <c r="F178" s="1103"/>
      <c r="G178" s="1103"/>
      <c r="H178" s="1103"/>
      <c r="I178" s="1103"/>
      <c r="J178" s="1103"/>
      <c r="K178" s="1103"/>
      <c r="L178" s="1103"/>
      <c r="M178" s="1103"/>
      <c r="N178" s="1103"/>
      <c r="O178" s="1103"/>
      <c r="P178" s="1103"/>
      <c r="Q178" s="1103"/>
      <c r="R178" s="1103"/>
      <c r="S178" s="1103"/>
      <c r="T178" s="1103"/>
      <c r="U178" s="1103"/>
      <c r="V178" s="1103"/>
      <c r="W178" s="1103"/>
    </row>
    <row r="179" spans="1:23" ht="15.75" customHeight="1">
      <c r="A179" s="1103"/>
      <c r="B179" s="1103"/>
      <c r="C179" s="1103"/>
      <c r="D179" s="1103"/>
      <c r="E179" s="1103"/>
      <c r="F179" s="1103"/>
      <c r="G179" s="1103"/>
      <c r="H179" s="1103"/>
      <c r="I179" s="1103"/>
      <c r="J179" s="1103"/>
      <c r="K179" s="1103"/>
      <c r="L179" s="1103"/>
      <c r="M179" s="1103"/>
      <c r="N179" s="1103"/>
      <c r="O179" s="1103"/>
      <c r="P179" s="1103"/>
      <c r="Q179" s="1103"/>
      <c r="R179" s="1103"/>
      <c r="S179" s="1103"/>
      <c r="T179" s="1103"/>
      <c r="U179" s="1103"/>
      <c r="V179" s="1103"/>
      <c r="W179" s="1103"/>
    </row>
    <row r="180" spans="1:23" ht="15.75" customHeight="1">
      <c r="A180" s="1103"/>
      <c r="B180" s="1103"/>
      <c r="C180" s="1103"/>
      <c r="D180" s="1103"/>
      <c r="E180" s="1103"/>
      <c r="F180" s="1103"/>
      <c r="G180" s="1103"/>
      <c r="H180" s="1103"/>
      <c r="I180" s="1103"/>
      <c r="J180" s="1103"/>
      <c r="K180" s="1103"/>
      <c r="L180" s="1103"/>
      <c r="M180" s="1103"/>
      <c r="N180" s="1103"/>
      <c r="O180" s="1103"/>
      <c r="P180" s="1103"/>
      <c r="Q180" s="1103"/>
      <c r="R180" s="1103"/>
      <c r="S180" s="1103"/>
      <c r="T180" s="1103"/>
      <c r="U180" s="1103"/>
      <c r="V180" s="1103"/>
      <c r="W180" s="1103"/>
    </row>
    <row r="181" spans="1:23" ht="15.75" customHeight="1">
      <c r="A181" s="1103"/>
      <c r="B181" s="1103"/>
      <c r="C181" s="1103"/>
      <c r="D181" s="1103"/>
      <c r="E181" s="1103"/>
      <c r="F181" s="1103"/>
      <c r="G181" s="1103"/>
      <c r="H181" s="1103"/>
      <c r="I181" s="1103"/>
      <c r="J181" s="1103"/>
      <c r="K181" s="1103"/>
      <c r="L181" s="1103"/>
      <c r="M181" s="1103"/>
      <c r="N181" s="1103"/>
      <c r="O181" s="1103"/>
      <c r="P181" s="1103"/>
      <c r="Q181" s="1103"/>
      <c r="R181" s="1103"/>
      <c r="S181" s="1103"/>
      <c r="T181" s="1103"/>
      <c r="U181" s="1103"/>
      <c r="V181" s="1103"/>
      <c r="W181" s="1103"/>
    </row>
    <row r="182" spans="1:23" ht="15.75" customHeight="1">
      <c r="A182" s="1103"/>
      <c r="B182" s="1103"/>
      <c r="C182" s="1103"/>
      <c r="D182" s="1103"/>
      <c r="E182" s="1103"/>
      <c r="F182" s="1103"/>
      <c r="G182" s="1103"/>
      <c r="H182" s="1103"/>
      <c r="I182" s="1103"/>
      <c r="J182" s="1103"/>
      <c r="K182" s="1103"/>
      <c r="L182" s="1103"/>
      <c r="M182" s="1103"/>
      <c r="N182" s="1103"/>
      <c r="O182" s="1103"/>
      <c r="P182" s="1103"/>
      <c r="Q182" s="1103"/>
      <c r="R182" s="1103"/>
      <c r="S182" s="1103"/>
      <c r="T182" s="1103"/>
      <c r="U182" s="1103"/>
      <c r="V182" s="1103"/>
      <c r="W182" s="1103"/>
    </row>
    <row r="183" spans="1:23" ht="15.75" customHeight="1">
      <c r="A183" s="1103"/>
      <c r="B183" s="1103"/>
      <c r="C183" s="1103"/>
      <c r="D183" s="1103"/>
      <c r="E183" s="1103"/>
      <c r="F183" s="1103"/>
      <c r="G183" s="1103"/>
      <c r="H183" s="1103"/>
      <c r="I183" s="1103"/>
      <c r="J183" s="1103"/>
      <c r="K183" s="1103"/>
      <c r="L183" s="1103"/>
      <c r="M183" s="1103"/>
      <c r="N183" s="1103"/>
      <c r="O183" s="1103"/>
      <c r="P183" s="1103"/>
      <c r="Q183" s="1103"/>
      <c r="R183" s="1103"/>
      <c r="S183" s="1103"/>
      <c r="T183" s="1103"/>
      <c r="U183" s="1103"/>
      <c r="V183" s="1103"/>
      <c r="W183" s="1103"/>
    </row>
    <row r="184" spans="1:23" ht="15.75" customHeight="1">
      <c r="A184" s="1103"/>
      <c r="B184" s="1103"/>
      <c r="C184" s="1103"/>
      <c r="D184" s="1103"/>
      <c r="E184" s="1103"/>
      <c r="F184" s="1103"/>
      <c r="G184" s="1103"/>
      <c r="H184" s="1103"/>
      <c r="I184" s="1103"/>
      <c r="J184" s="1103"/>
      <c r="K184" s="1103"/>
      <c r="L184" s="1103"/>
      <c r="M184" s="1103"/>
      <c r="N184" s="1103"/>
      <c r="O184" s="1103"/>
      <c r="P184" s="1103"/>
      <c r="Q184" s="1103"/>
      <c r="R184" s="1103"/>
      <c r="S184" s="1103"/>
      <c r="T184" s="1103"/>
      <c r="U184" s="1103"/>
      <c r="V184" s="1103"/>
      <c r="W184" s="1103"/>
    </row>
    <row r="185" spans="1:23" ht="15.75" customHeight="1">
      <c r="A185" s="1103"/>
      <c r="B185" s="1103"/>
      <c r="C185" s="1103"/>
      <c r="D185" s="1103"/>
      <c r="E185" s="1103"/>
      <c r="F185" s="1103"/>
      <c r="G185" s="1103"/>
      <c r="H185" s="1103"/>
      <c r="I185" s="1103"/>
      <c r="J185" s="1103"/>
      <c r="K185" s="1103"/>
      <c r="L185" s="1103"/>
      <c r="M185" s="1103"/>
      <c r="N185" s="1103"/>
      <c r="O185" s="1103"/>
      <c r="P185" s="1103"/>
      <c r="Q185" s="1103"/>
      <c r="R185" s="1103"/>
      <c r="S185" s="1103"/>
      <c r="T185" s="1103"/>
      <c r="U185" s="1103"/>
      <c r="V185" s="1103"/>
      <c r="W185" s="1103"/>
    </row>
    <row r="186" spans="1:23" ht="15.75" customHeight="1">
      <c r="A186" s="1103"/>
      <c r="B186" s="1103"/>
      <c r="C186" s="1103"/>
      <c r="D186" s="1103"/>
      <c r="E186" s="1103"/>
      <c r="F186" s="1103"/>
      <c r="G186" s="1103"/>
      <c r="H186" s="1103"/>
      <c r="I186" s="1103"/>
      <c r="J186" s="1103"/>
      <c r="K186" s="1103"/>
      <c r="L186" s="1103"/>
      <c r="M186" s="1103"/>
      <c r="N186" s="1103"/>
      <c r="O186" s="1103"/>
      <c r="P186" s="1103"/>
      <c r="Q186" s="1103"/>
      <c r="R186" s="1103"/>
      <c r="S186" s="1103"/>
      <c r="T186" s="1103"/>
      <c r="U186" s="1103"/>
      <c r="V186" s="1103"/>
      <c r="W186" s="1103"/>
    </row>
    <row r="187" spans="1:23" ht="15.75" customHeight="1">
      <c r="A187" s="1103"/>
      <c r="B187" s="1103"/>
      <c r="C187" s="1103"/>
      <c r="D187" s="1103"/>
      <c r="E187" s="1103"/>
      <c r="F187" s="1103"/>
      <c r="G187" s="1103"/>
      <c r="H187" s="1103"/>
      <c r="I187" s="1103"/>
      <c r="J187" s="1103"/>
      <c r="K187" s="1103"/>
      <c r="L187" s="1103"/>
      <c r="M187" s="1103"/>
      <c r="N187" s="1103"/>
      <c r="O187" s="1103"/>
      <c r="P187" s="1103"/>
      <c r="Q187" s="1103"/>
      <c r="R187" s="1103"/>
      <c r="S187" s="1103"/>
      <c r="T187" s="1103"/>
      <c r="U187" s="1103"/>
      <c r="V187" s="1103"/>
      <c r="W187" s="1103"/>
    </row>
    <row r="188" spans="1:23" ht="15.75" customHeight="1">
      <c r="A188" s="1103"/>
      <c r="B188" s="1103"/>
      <c r="C188" s="1103"/>
      <c r="D188" s="1103"/>
      <c r="E188" s="1103"/>
      <c r="F188" s="1103"/>
      <c r="G188" s="1103"/>
      <c r="H188" s="1103"/>
      <c r="I188" s="1103"/>
      <c r="J188" s="1103"/>
      <c r="K188" s="1103"/>
      <c r="L188" s="1103"/>
      <c r="M188" s="1103"/>
      <c r="N188" s="1103"/>
      <c r="O188" s="1103"/>
      <c r="P188" s="1103"/>
      <c r="Q188" s="1103"/>
      <c r="R188" s="1103"/>
      <c r="S188" s="1103"/>
      <c r="T188" s="1103"/>
      <c r="U188" s="1103"/>
      <c r="V188" s="1103"/>
      <c r="W188" s="1103"/>
    </row>
    <row r="189" spans="1:23" ht="15.75" customHeight="1">
      <c r="A189" s="1103"/>
      <c r="B189" s="1103"/>
      <c r="C189" s="1103"/>
      <c r="D189" s="1103"/>
      <c r="E189" s="1103"/>
      <c r="F189" s="1103"/>
      <c r="G189" s="1103"/>
      <c r="H189" s="1103"/>
      <c r="I189" s="1103"/>
      <c r="J189" s="1103"/>
      <c r="K189" s="1103"/>
      <c r="L189" s="1103"/>
      <c r="M189" s="1103"/>
      <c r="N189" s="1103"/>
      <c r="O189" s="1103"/>
      <c r="P189" s="1103"/>
      <c r="Q189" s="1103"/>
      <c r="R189" s="1103"/>
      <c r="S189" s="1103"/>
      <c r="T189" s="1103"/>
      <c r="U189" s="1103"/>
      <c r="V189" s="1103"/>
      <c r="W189" s="1103"/>
    </row>
    <row r="190" spans="1:23" ht="15.75" customHeight="1">
      <c r="A190" s="1103"/>
      <c r="B190" s="1103"/>
      <c r="C190" s="1103"/>
      <c r="D190" s="1103"/>
      <c r="E190" s="1103"/>
      <c r="F190" s="1103"/>
      <c r="G190" s="1103"/>
      <c r="H190" s="1103"/>
      <c r="I190" s="1103"/>
      <c r="J190" s="1103"/>
      <c r="K190" s="1103"/>
      <c r="L190" s="1103"/>
      <c r="M190" s="1103"/>
      <c r="N190" s="1103"/>
      <c r="O190" s="1103"/>
      <c r="P190" s="1103"/>
      <c r="Q190" s="1103"/>
      <c r="R190" s="1103"/>
      <c r="S190" s="1103"/>
      <c r="T190" s="1103"/>
      <c r="U190" s="1103"/>
      <c r="V190" s="1103"/>
      <c r="W190" s="1103"/>
    </row>
    <row r="191" spans="1:23" ht="15.75" customHeight="1">
      <c r="A191" s="1103"/>
      <c r="B191" s="1103"/>
      <c r="C191" s="1103"/>
      <c r="D191" s="1103"/>
      <c r="E191" s="1103"/>
      <c r="F191" s="1103"/>
      <c r="G191" s="1103"/>
      <c r="H191" s="1103"/>
      <c r="I191" s="1103"/>
      <c r="J191" s="1103"/>
      <c r="K191" s="1103"/>
      <c r="L191" s="1103"/>
      <c r="M191" s="1103"/>
      <c r="N191" s="1103"/>
      <c r="O191" s="1103"/>
      <c r="P191" s="1103"/>
      <c r="Q191" s="1103"/>
      <c r="R191" s="1103"/>
      <c r="S191" s="1103"/>
      <c r="T191" s="1103"/>
      <c r="U191" s="1103"/>
      <c r="V191" s="1103"/>
      <c r="W191" s="1103"/>
    </row>
    <row r="192" spans="1:23" ht="15.75" customHeight="1">
      <c r="A192" s="1103"/>
      <c r="B192" s="1103"/>
      <c r="C192" s="1103"/>
      <c r="D192" s="1103"/>
      <c r="E192" s="1103"/>
      <c r="F192" s="1103"/>
      <c r="G192" s="1103"/>
      <c r="H192" s="1103"/>
      <c r="I192" s="1103"/>
      <c r="J192" s="1103"/>
      <c r="K192" s="1103"/>
      <c r="L192" s="1103"/>
      <c r="M192" s="1103"/>
      <c r="N192" s="1103"/>
      <c r="O192" s="1103"/>
      <c r="P192" s="1103"/>
      <c r="Q192" s="1103"/>
      <c r="R192" s="1103"/>
      <c r="S192" s="1103"/>
      <c r="T192" s="1103"/>
      <c r="U192" s="1103"/>
      <c r="V192" s="1103"/>
      <c r="W192" s="1103"/>
    </row>
    <row r="193" spans="1:23" ht="15.75" customHeight="1">
      <c r="A193" s="1103"/>
      <c r="B193" s="1103"/>
      <c r="C193" s="1103"/>
      <c r="D193" s="1103"/>
      <c r="E193" s="1103"/>
      <c r="F193" s="1103"/>
      <c r="G193" s="1103"/>
      <c r="H193" s="1103"/>
      <c r="I193" s="1103"/>
      <c r="J193" s="1103"/>
      <c r="K193" s="1103"/>
      <c r="L193" s="1103"/>
      <c r="M193" s="1103"/>
      <c r="N193" s="1103"/>
      <c r="O193" s="1103"/>
      <c r="P193" s="1103"/>
      <c r="Q193" s="1103"/>
      <c r="R193" s="1103"/>
      <c r="S193" s="1103"/>
      <c r="T193" s="1103"/>
      <c r="U193" s="1103"/>
      <c r="V193" s="1103"/>
      <c r="W193" s="1103"/>
    </row>
    <row r="194" spans="1:23" ht="15.75" customHeight="1">
      <c r="A194" s="1103"/>
      <c r="B194" s="1103"/>
      <c r="C194" s="1103"/>
      <c r="D194" s="1103"/>
      <c r="E194" s="1103"/>
      <c r="F194" s="1103"/>
      <c r="G194" s="1103"/>
      <c r="H194" s="1103"/>
      <c r="I194" s="1103"/>
      <c r="J194" s="1103"/>
      <c r="K194" s="1103"/>
      <c r="L194" s="1103"/>
      <c r="M194" s="1103"/>
      <c r="N194" s="1103"/>
      <c r="O194" s="1103"/>
      <c r="P194" s="1103"/>
      <c r="Q194" s="1103"/>
      <c r="R194" s="1103"/>
      <c r="S194" s="1103"/>
      <c r="T194" s="1103"/>
      <c r="U194" s="1103"/>
      <c r="V194" s="1103"/>
      <c r="W194" s="1103"/>
    </row>
    <row r="195" spans="1:23" ht="15.75" customHeight="1">
      <c r="A195" s="1103"/>
      <c r="B195" s="1103"/>
      <c r="C195" s="1103"/>
      <c r="D195" s="1103"/>
      <c r="E195" s="1103"/>
      <c r="F195" s="1103"/>
      <c r="G195" s="1103"/>
      <c r="H195" s="1103"/>
      <c r="I195" s="1103"/>
      <c r="J195" s="1103"/>
      <c r="K195" s="1103"/>
      <c r="L195" s="1103"/>
      <c r="M195" s="1103"/>
      <c r="N195" s="1103"/>
      <c r="O195" s="1103"/>
      <c r="P195" s="1103"/>
      <c r="Q195" s="1103"/>
      <c r="R195" s="1103"/>
      <c r="S195" s="1103"/>
      <c r="T195" s="1103"/>
      <c r="U195" s="1103"/>
      <c r="V195" s="1103"/>
      <c r="W195" s="1103"/>
    </row>
    <row r="196" spans="1:23" ht="15.75" customHeight="1">
      <c r="A196" s="1103"/>
      <c r="B196" s="1103"/>
      <c r="C196" s="1103"/>
      <c r="D196" s="1103"/>
      <c r="E196" s="1103"/>
      <c r="F196" s="1103"/>
      <c r="G196" s="1103"/>
      <c r="H196" s="1103"/>
      <c r="I196" s="1103"/>
      <c r="J196" s="1103"/>
      <c r="K196" s="1103"/>
      <c r="L196" s="1103"/>
      <c r="M196" s="1103"/>
      <c r="N196" s="1103"/>
      <c r="O196" s="1103"/>
      <c r="P196" s="1103"/>
      <c r="Q196" s="1103"/>
      <c r="R196" s="1103"/>
      <c r="S196" s="1103"/>
      <c r="T196" s="1103"/>
      <c r="U196" s="1103"/>
      <c r="V196" s="1103"/>
      <c r="W196" s="1103"/>
    </row>
    <row r="197" spans="1:23" ht="15.75" customHeight="1">
      <c r="A197" s="1103"/>
      <c r="B197" s="1103"/>
      <c r="C197" s="1103"/>
      <c r="D197" s="1103"/>
      <c r="E197" s="1103"/>
      <c r="F197" s="1103"/>
      <c r="G197" s="1103"/>
      <c r="H197" s="1103"/>
      <c r="I197" s="1103"/>
      <c r="J197" s="1103"/>
      <c r="K197" s="1103"/>
      <c r="L197" s="1103"/>
      <c r="M197" s="1103"/>
      <c r="N197" s="1103"/>
      <c r="O197" s="1103"/>
      <c r="P197" s="1103"/>
      <c r="Q197" s="1103"/>
      <c r="R197" s="1103"/>
      <c r="S197" s="1103"/>
      <c r="T197" s="1103"/>
      <c r="U197" s="1103"/>
      <c r="V197" s="1103"/>
      <c r="W197" s="1103"/>
    </row>
    <row r="198" spans="1:23" ht="15.75" customHeight="1">
      <c r="A198" s="1103"/>
      <c r="B198" s="1103"/>
      <c r="C198" s="1103"/>
      <c r="D198" s="1103"/>
      <c r="E198" s="1103"/>
      <c r="F198" s="1103"/>
      <c r="G198" s="1103"/>
      <c r="H198" s="1103"/>
      <c r="I198" s="1103"/>
      <c r="J198" s="1103"/>
      <c r="K198" s="1103"/>
      <c r="L198" s="1103"/>
      <c r="M198" s="1103"/>
      <c r="N198" s="1103"/>
      <c r="O198" s="1103"/>
      <c r="P198" s="1103"/>
      <c r="Q198" s="1103"/>
      <c r="R198" s="1103"/>
      <c r="S198" s="1103"/>
      <c r="T198" s="1103"/>
      <c r="U198" s="1103"/>
      <c r="V198" s="1103"/>
      <c r="W198" s="1103"/>
    </row>
    <row r="199" spans="1:23" ht="15.75" customHeight="1">
      <c r="A199" s="1103"/>
      <c r="B199" s="1103"/>
      <c r="C199" s="1103"/>
      <c r="D199" s="1103"/>
      <c r="E199" s="1103"/>
      <c r="F199" s="1103"/>
      <c r="G199" s="1103"/>
      <c r="H199" s="1103"/>
      <c r="I199" s="1103"/>
      <c r="J199" s="1103"/>
      <c r="K199" s="1103"/>
      <c r="L199" s="1103"/>
      <c r="M199" s="1103"/>
      <c r="N199" s="1103"/>
      <c r="O199" s="1103"/>
      <c r="P199" s="1103"/>
      <c r="Q199" s="1103"/>
      <c r="R199" s="1103"/>
      <c r="S199" s="1103"/>
      <c r="T199" s="1103"/>
      <c r="U199" s="1103"/>
      <c r="V199" s="1103"/>
      <c r="W199" s="1103"/>
    </row>
    <row r="200" spans="1:23" ht="15.75" customHeight="1">
      <c r="A200" s="1103"/>
      <c r="B200" s="1103"/>
      <c r="C200" s="1103"/>
      <c r="D200" s="1103"/>
      <c r="E200" s="1103"/>
      <c r="F200" s="1103"/>
      <c r="G200" s="1103"/>
      <c r="H200" s="1103"/>
      <c r="I200" s="1103"/>
      <c r="J200" s="1103"/>
      <c r="K200" s="1103"/>
      <c r="L200" s="1103"/>
      <c r="M200" s="1103"/>
      <c r="N200" s="1103"/>
      <c r="O200" s="1103"/>
      <c r="P200" s="1103"/>
      <c r="Q200" s="1103"/>
      <c r="R200" s="1103"/>
      <c r="S200" s="1103"/>
      <c r="T200" s="1103"/>
      <c r="U200" s="1103"/>
      <c r="V200" s="1103"/>
      <c r="W200" s="1103"/>
    </row>
    <row r="201" spans="1:23" ht="15.75" customHeight="1">
      <c r="A201" s="1103"/>
      <c r="B201" s="1103"/>
      <c r="C201" s="1103"/>
      <c r="D201" s="1103"/>
      <c r="E201" s="1103"/>
      <c r="F201" s="1103"/>
      <c r="G201" s="1103"/>
      <c r="H201" s="1103"/>
      <c r="I201" s="1103"/>
      <c r="J201" s="1103"/>
      <c r="K201" s="1103"/>
      <c r="L201" s="1103"/>
      <c r="M201" s="1103"/>
      <c r="N201" s="1103"/>
      <c r="O201" s="1103"/>
      <c r="P201" s="1103"/>
      <c r="Q201" s="1103"/>
      <c r="R201" s="1103"/>
      <c r="S201" s="1103"/>
      <c r="T201" s="1103"/>
      <c r="U201" s="1103"/>
      <c r="V201" s="1103"/>
      <c r="W201" s="1103"/>
    </row>
    <row r="202" spans="1:23" ht="15.75" customHeight="1">
      <c r="A202" s="1103"/>
      <c r="B202" s="1103"/>
      <c r="C202" s="1103"/>
      <c r="D202" s="1103"/>
      <c r="E202" s="1103"/>
      <c r="F202" s="1103"/>
      <c r="G202" s="1103"/>
      <c r="H202" s="1103"/>
      <c r="I202" s="1103"/>
      <c r="J202" s="1103"/>
      <c r="K202" s="1103"/>
      <c r="L202" s="1103"/>
      <c r="M202" s="1103"/>
      <c r="N202" s="1103"/>
      <c r="O202" s="1103"/>
      <c r="P202" s="1103"/>
      <c r="Q202" s="1103"/>
      <c r="R202" s="1103"/>
      <c r="S202" s="1103"/>
      <c r="T202" s="1103"/>
      <c r="U202" s="1103"/>
      <c r="V202" s="1103"/>
      <c r="W202" s="1103"/>
    </row>
    <row r="203" spans="1:23" ht="15.75" customHeight="1">
      <c r="A203" s="1103"/>
      <c r="B203" s="1103"/>
      <c r="C203" s="1103"/>
      <c r="D203" s="1103"/>
      <c r="E203" s="1103"/>
      <c r="F203" s="1103"/>
      <c r="G203" s="1103"/>
      <c r="H203" s="1103"/>
      <c r="I203" s="1103"/>
      <c r="J203" s="1103"/>
      <c r="K203" s="1103"/>
      <c r="L203" s="1103"/>
      <c r="M203" s="1103"/>
      <c r="N203" s="1103"/>
      <c r="O203" s="1103"/>
      <c r="P203" s="1103"/>
      <c r="Q203" s="1103"/>
      <c r="R203" s="1103"/>
      <c r="S203" s="1103"/>
      <c r="T203" s="1103"/>
      <c r="U203" s="1103"/>
      <c r="V203" s="1103"/>
      <c r="W203" s="1103"/>
    </row>
    <row r="204" spans="1:23" ht="15.75" customHeight="1">
      <c r="A204" s="1103"/>
      <c r="B204" s="1103"/>
      <c r="C204" s="1103"/>
      <c r="D204" s="1103"/>
      <c r="E204" s="1103"/>
      <c r="F204" s="1103"/>
      <c r="G204" s="1103"/>
      <c r="H204" s="1103"/>
      <c r="I204" s="1103"/>
      <c r="J204" s="1103"/>
      <c r="K204" s="1103"/>
      <c r="L204" s="1103"/>
      <c r="M204" s="1103"/>
      <c r="N204" s="1103"/>
      <c r="O204" s="1103"/>
      <c r="P204" s="1103"/>
      <c r="Q204" s="1103"/>
      <c r="R204" s="1103"/>
      <c r="S204" s="1103"/>
      <c r="T204" s="1103"/>
      <c r="U204" s="1103"/>
      <c r="V204" s="1103"/>
      <c r="W204" s="1103"/>
    </row>
    <row r="205" spans="1:23" ht="15.75" customHeight="1">
      <c r="A205" s="1103"/>
      <c r="B205" s="1103"/>
      <c r="C205" s="1103"/>
      <c r="D205" s="1103"/>
      <c r="E205" s="1103"/>
      <c r="F205" s="1103"/>
      <c r="G205" s="1103"/>
      <c r="H205" s="1103"/>
      <c r="I205" s="1103"/>
      <c r="J205" s="1103"/>
      <c r="K205" s="1103"/>
      <c r="L205" s="1103"/>
      <c r="M205" s="1103"/>
      <c r="N205" s="1103"/>
      <c r="O205" s="1103"/>
      <c r="P205" s="1103"/>
      <c r="Q205" s="1103"/>
      <c r="R205" s="1103"/>
      <c r="S205" s="1103"/>
      <c r="T205" s="1103"/>
      <c r="U205" s="1103"/>
      <c r="V205" s="1103"/>
      <c r="W205" s="1103"/>
    </row>
    <row r="206" spans="1:23" ht="15.75" customHeight="1">
      <c r="A206" s="1103"/>
      <c r="B206" s="1103"/>
      <c r="C206" s="1103"/>
      <c r="D206" s="1103"/>
      <c r="E206" s="1103"/>
      <c r="F206" s="1103"/>
      <c r="G206" s="1103"/>
      <c r="H206" s="1103"/>
      <c r="I206" s="1103"/>
      <c r="J206" s="1103"/>
      <c r="K206" s="1103"/>
      <c r="L206" s="1103"/>
      <c r="M206" s="1103"/>
      <c r="N206" s="1103"/>
      <c r="O206" s="1103"/>
      <c r="P206" s="1103"/>
      <c r="Q206" s="1103"/>
      <c r="R206" s="1103"/>
      <c r="S206" s="1103"/>
      <c r="T206" s="1103"/>
      <c r="U206" s="1103"/>
      <c r="V206" s="1103"/>
      <c r="W206" s="1103"/>
    </row>
    <row r="207" spans="1:23" ht="15.75" customHeight="1">
      <c r="A207" s="1103"/>
      <c r="B207" s="1103"/>
      <c r="C207" s="1103"/>
      <c r="D207" s="1103"/>
      <c r="E207" s="1103"/>
      <c r="F207" s="1103"/>
      <c r="G207" s="1103"/>
      <c r="H207" s="1103"/>
      <c r="I207" s="1103"/>
      <c r="J207" s="1103"/>
      <c r="K207" s="1103"/>
      <c r="L207" s="1103"/>
      <c r="M207" s="1103"/>
      <c r="N207" s="1103"/>
      <c r="O207" s="1103"/>
      <c r="P207" s="1103"/>
      <c r="Q207" s="1103"/>
      <c r="R207" s="1103"/>
      <c r="S207" s="1103"/>
      <c r="T207" s="1103"/>
      <c r="U207" s="1103"/>
      <c r="V207" s="1103"/>
      <c r="W207" s="1103"/>
    </row>
    <row r="208" spans="1:23" ht="15.75" customHeight="1">
      <c r="A208" s="1103"/>
      <c r="B208" s="1103"/>
      <c r="C208" s="1103"/>
      <c r="D208" s="1103"/>
      <c r="E208" s="1103"/>
      <c r="F208" s="1103"/>
      <c r="G208" s="1103"/>
      <c r="H208" s="1103"/>
      <c r="I208" s="1103"/>
      <c r="J208" s="1103"/>
      <c r="K208" s="1103"/>
      <c r="L208" s="1103"/>
      <c r="M208" s="1103"/>
      <c r="N208" s="1103"/>
      <c r="O208" s="1103"/>
      <c r="P208" s="1103"/>
      <c r="Q208" s="1103"/>
      <c r="R208" s="1103"/>
      <c r="S208" s="1103"/>
      <c r="T208" s="1103"/>
      <c r="U208" s="1103"/>
      <c r="V208" s="1103"/>
      <c r="W208" s="1103"/>
    </row>
    <row r="209" spans="1:23" ht="15.75" customHeight="1">
      <c r="A209" s="1103"/>
      <c r="B209" s="1103"/>
      <c r="C209" s="1103"/>
      <c r="D209" s="1103"/>
      <c r="E209" s="1103"/>
      <c r="F209" s="1103"/>
      <c r="G209" s="1103"/>
      <c r="H209" s="1103"/>
      <c r="I209" s="1103"/>
      <c r="J209" s="1103"/>
      <c r="K209" s="1103"/>
      <c r="L209" s="1103"/>
      <c r="M209" s="1103"/>
      <c r="N209" s="1103"/>
      <c r="O209" s="1103"/>
      <c r="P209" s="1103"/>
      <c r="Q209" s="1103"/>
      <c r="R209" s="1103"/>
      <c r="S209" s="1103"/>
      <c r="T209" s="1103"/>
      <c r="U209" s="1103"/>
      <c r="V209" s="1103"/>
      <c r="W209" s="1103"/>
    </row>
    <row r="210" spans="1:23" ht="15.75" customHeight="1">
      <c r="A210" s="1103"/>
      <c r="B210" s="1103"/>
      <c r="C210" s="1103"/>
      <c r="D210" s="1103"/>
      <c r="E210" s="1103"/>
      <c r="F210" s="1103"/>
      <c r="G210" s="1103"/>
      <c r="H210" s="1103"/>
      <c r="I210" s="1103"/>
      <c r="J210" s="1103"/>
      <c r="K210" s="1103"/>
      <c r="L210" s="1103"/>
      <c r="M210" s="1103"/>
      <c r="N210" s="1103"/>
      <c r="O210" s="1103"/>
      <c r="P210" s="1103"/>
      <c r="Q210" s="1103"/>
      <c r="R210" s="1103"/>
      <c r="S210" s="1103"/>
      <c r="T210" s="1103"/>
      <c r="U210" s="1103"/>
      <c r="V210" s="1103"/>
      <c r="W210" s="1103"/>
    </row>
    <row r="211" spans="1:23" ht="15.75" customHeight="1">
      <c r="A211" s="1103"/>
      <c r="B211" s="1103"/>
      <c r="C211" s="1103"/>
      <c r="D211" s="1103"/>
      <c r="E211" s="1103"/>
      <c r="F211" s="1103"/>
      <c r="G211" s="1103"/>
      <c r="H211" s="1103"/>
      <c r="I211" s="1103"/>
      <c r="J211" s="1103"/>
      <c r="K211" s="1103"/>
      <c r="L211" s="1103"/>
      <c r="M211" s="1103"/>
      <c r="N211" s="1103"/>
      <c r="O211" s="1103"/>
      <c r="P211" s="1103"/>
      <c r="Q211" s="1103"/>
      <c r="R211" s="1103"/>
      <c r="S211" s="1103"/>
      <c r="T211" s="1103"/>
      <c r="U211" s="1103"/>
      <c r="V211" s="1103"/>
      <c r="W211" s="1103"/>
    </row>
    <row r="212" spans="1:23" ht="15.75" customHeight="1">
      <c r="A212" s="1103"/>
      <c r="B212" s="1103"/>
      <c r="C212" s="1103"/>
      <c r="D212" s="1103"/>
      <c r="E212" s="1103"/>
      <c r="F212" s="1103"/>
      <c r="G212" s="1103"/>
      <c r="H212" s="1103"/>
      <c r="I212" s="1103"/>
      <c r="J212" s="1103"/>
      <c r="K212" s="1103"/>
      <c r="L212" s="1103"/>
      <c r="M212" s="1103"/>
      <c r="N212" s="1103"/>
      <c r="O212" s="1103"/>
      <c r="P212" s="1103"/>
      <c r="Q212" s="1103"/>
      <c r="R212" s="1103"/>
      <c r="S212" s="1103"/>
      <c r="T212" s="1103"/>
      <c r="U212" s="1103"/>
      <c r="V212" s="1103"/>
      <c r="W212" s="1103"/>
    </row>
    <row r="213" spans="1:23" ht="15.75" customHeight="1">
      <c r="A213" s="1103"/>
      <c r="B213" s="1103"/>
      <c r="C213" s="1103"/>
      <c r="D213" s="1103"/>
      <c r="E213" s="1103"/>
      <c r="F213" s="1103"/>
      <c r="G213" s="1103"/>
      <c r="H213" s="1103"/>
      <c r="I213" s="1103"/>
      <c r="J213" s="1103"/>
      <c r="K213" s="1103"/>
      <c r="L213" s="1103"/>
      <c r="M213" s="1103"/>
      <c r="N213" s="1103"/>
      <c r="O213" s="1103"/>
      <c r="P213" s="1103"/>
      <c r="Q213" s="1103"/>
      <c r="R213" s="1103"/>
      <c r="S213" s="1103"/>
      <c r="T213" s="1103"/>
      <c r="U213" s="1103"/>
      <c r="V213" s="1103"/>
      <c r="W213" s="1103"/>
    </row>
    <row r="214" spans="1:23" ht="15.75" customHeight="1">
      <c r="A214" s="1103"/>
      <c r="B214" s="1103"/>
      <c r="C214" s="1103"/>
      <c r="D214" s="1103"/>
      <c r="E214" s="1103"/>
      <c r="F214" s="1103"/>
      <c r="G214" s="1103"/>
      <c r="H214" s="1103"/>
      <c r="I214" s="1103"/>
      <c r="J214" s="1103"/>
      <c r="K214" s="1103"/>
      <c r="L214" s="1103"/>
      <c r="M214" s="1103"/>
      <c r="N214" s="1103"/>
      <c r="O214" s="1103"/>
      <c r="P214" s="1103"/>
      <c r="Q214" s="1103"/>
      <c r="R214" s="1103"/>
      <c r="S214" s="1103"/>
      <c r="T214" s="1103"/>
      <c r="U214" s="1103"/>
      <c r="V214" s="1103"/>
      <c r="W214" s="1103"/>
    </row>
    <row r="215" spans="1:23" ht="15.75" customHeight="1">
      <c r="A215" s="1103"/>
      <c r="B215" s="1103"/>
      <c r="C215" s="1103"/>
      <c r="D215" s="1103"/>
      <c r="E215" s="1103"/>
      <c r="F215" s="1103"/>
      <c r="G215" s="1103"/>
      <c r="H215" s="1103"/>
      <c r="I215" s="1103"/>
      <c r="J215" s="1103"/>
      <c r="K215" s="1103"/>
      <c r="L215" s="1103"/>
      <c r="M215" s="1103"/>
      <c r="N215" s="1103"/>
      <c r="O215" s="1103"/>
      <c r="P215" s="1103"/>
      <c r="Q215" s="1103"/>
      <c r="R215" s="1103"/>
      <c r="S215" s="1103"/>
      <c r="T215" s="1103"/>
      <c r="U215" s="1103"/>
      <c r="V215" s="1103"/>
      <c r="W215" s="1103"/>
    </row>
    <row r="216" spans="1:23" ht="15.75" customHeight="1">
      <c r="A216" s="1103"/>
      <c r="B216" s="1103"/>
      <c r="C216" s="1103"/>
      <c r="D216" s="1103"/>
      <c r="E216" s="1103"/>
      <c r="F216" s="1103"/>
      <c r="G216" s="1103"/>
      <c r="H216" s="1103"/>
      <c r="I216" s="1103"/>
      <c r="J216" s="1103"/>
      <c r="K216" s="1103"/>
      <c r="L216" s="1103"/>
      <c r="M216" s="1103"/>
      <c r="N216" s="1103"/>
      <c r="O216" s="1103"/>
      <c r="P216" s="1103"/>
      <c r="Q216" s="1103"/>
      <c r="R216" s="1103"/>
      <c r="S216" s="1103"/>
      <c r="T216" s="1103"/>
      <c r="U216" s="1103"/>
      <c r="V216" s="1103"/>
      <c r="W216" s="1103"/>
    </row>
    <row r="217" spans="1:23" ht="15.75" customHeight="1">
      <c r="A217" s="1103"/>
      <c r="B217" s="1103"/>
      <c r="C217" s="1103"/>
      <c r="D217" s="1103"/>
      <c r="E217" s="1103"/>
      <c r="F217" s="1103"/>
      <c r="G217" s="1103"/>
      <c r="H217" s="1103"/>
      <c r="I217" s="1103"/>
      <c r="J217" s="1103"/>
      <c r="K217" s="1103"/>
      <c r="L217" s="1103"/>
      <c r="M217" s="1103"/>
      <c r="N217" s="1103"/>
      <c r="O217" s="1103"/>
      <c r="P217" s="1103"/>
      <c r="Q217" s="1103"/>
      <c r="R217" s="1103"/>
      <c r="S217" s="1103"/>
      <c r="T217" s="1103"/>
      <c r="U217" s="1103"/>
      <c r="V217" s="1103"/>
      <c r="W217" s="1103"/>
    </row>
    <row r="218" spans="1:23" ht="15.75" customHeight="1">
      <c r="A218" s="1103"/>
      <c r="B218" s="1103"/>
      <c r="C218" s="1103"/>
      <c r="D218" s="1103"/>
      <c r="E218" s="1103"/>
      <c r="F218" s="1103"/>
      <c r="G218" s="1103"/>
      <c r="H218" s="1103"/>
      <c r="I218" s="1103"/>
      <c r="J218" s="1103"/>
      <c r="K218" s="1103"/>
      <c r="L218" s="1103"/>
      <c r="M218" s="1103"/>
      <c r="N218" s="1103"/>
      <c r="O218" s="1103"/>
      <c r="P218" s="1103"/>
      <c r="Q218" s="1103"/>
      <c r="R218" s="1103"/>
      <c r="S218" s="1103"/>
      <c r="T218" s="1103"/>
      <c r="U218" s="1103"/>
      <c r="V218" s="1103"/>
      <c r="W218" s="1103"/>
    </row>
    <row r="219" spans="1:23" ht="15.75" customHeight="1">
      <c r="A219" s="1103"/>
      <c r="B219" s="1103"/>
      <c r="C219" s="1103"/>
      <c r="D219" s="1103"/>
      <c r="E219" s="1103"/>
      <c r="F219" s="1103"/>
      <c r="G219" s="1103"/>
      <c r="H219" s="1103"/>
      <c r="I219" s="1103"/>
      <c r="J219" s="1103"/>
      <c r="K219" s="1103"/>
      <c r="L219" s="1103"/>
      <c r="M219" s="1103"/>
      <c r="N219" s="1103"/>
      <c r="O219" s="1103"/>
      <c r="P219" s="1103"/>
      <c r="Q219" s="1103"/>
      <c r="R219" s="1103"/>
      <c r="S219" s="1103"/>
      <c r="T219" s="1103"/>
      <c r="U219" s="1103"/>
      <c r="V219" s="1103"/>
      <c r="W219" s="1103"/>
    </row>
    <row r="220" spans="1:23" ht="15.75" customHeight="1">
      <c r="A220" s="1103"/>
      <c r="B220" s="1103"/>
      <c r="C220" s="1103"/>
      <c r="D220" s="1103"/>
      <c r="E220" s="1103"/>
      <c r="F220" s="1103"/>
      <c r="G220" s="1103"/>
      <c r="H220" s="1103"/>
      <c r="I220" s="1103"/>
      <c r="J220" s="1103"/>
      <c r="K220" s="1103"/>
      <c r="L220" s="1103"/>
      <c r="M220" s="1103"/>
      <c r="N220" s="1103"/>
      <c r="O220" s="1103"/>
      <c r="P220" s="1103"/>
      <c r="Q220" s="1103"/>
      <c r="R220" s="1103"/>
      <c r="S220" s="1103"/>
      <c r="T220" s="1103"/>
      <c r="U220" s="1103"/>
      <c r="V220" s="1103"/>
      <c r="W220" s="1103"/>
    </row>
    <row r="221" spans="1:23" ht="15.75" customHeight="1">
      <c r="A221" s="1103"/>
      <c r="B221" s="1103"/>
      <c r="C221" s="1103"/>
      <c r="D221" s="1103"/>
      <c r="E221" s="1103"/>
      <c r="F221" s="1103"/>
      <c r="G221" s="1103"/>
      <c r="H221" s="1103"/>
      <c r="I221" s="1103"/>
      <c r="J221" s="1103"/>
      <c r="K221" s="1103"/>
      <c r="L221" s="1103"/>
      <c r="M221" s="1103"/>
      <c r="N221" s="1103"/>
      <c r="O221" s="1103"/>
      <c r="P221" s="1103"/>
      <c r="Q221" s="1103"/>
      <c r="R221" s="1103"/>
      <c r="S221" s="1103"/>
      <c r="T221" s="1103"/>
      <c r="U221" s="1103"/>
      <c r="V221" s="1103"/>
      <c r="W221" s="1103"/>
    </row>
    <row r="222" spans="1:23" ht="15.75" customHeight="1">
      <c r="A222" s="1103"/>
      <c r="B222" s="1103"/>
      <c r="C222" s="1103"/>
      <c r="D222" s="1103"/>
      <c r="E222" s="1103"/>
      <c r="F222" s="1103"/>
      <c r="G222" s="1103"/>
      <c r="H222" s="1103"/>
      <c r="I222" s="1103"/>
      <c r="J222" s="1103"/>
      <c r="K222" s="1103"/>
      <c r="L222" s="1103"/>
      <c r="M222" s="1103"/>
      <c r="N222" s="1103"/>
      <c r="O222" s="1103"/>
      <c r="P222" s="1103"/>
      <c r="Q222" s="1103"/>
      <c r="R222" s="1103"/>
      <c r="S222" s="1103"/>
      <c r="T222" s="1103"/>
      <c r="U222" s="1103"/>
      <c r="V222" s="1103"/>
      <c r="W222" s="1103"/>
    </row>
    <row r="223" spans="1:23" ht="15.75" customHeight="1">
      <c r="A223" s="1103"/>
      <c r="B223" s="1103"/>
      <c r="C223" s="1103"/>
      <c r="D223" s="1103"/>
      <c r="E223" s="1103"/>
      <c r="F223" s="1103"/>
      <c r="G223" s="1103"/>
      <c r="H223" s="1103"/>
      <c r="I223" s="1103"/>
      <c r="J223" s="1103"/>
      <c r="K223" s="1103"/>
      <c r="L223" s="1103"/>
      <c r="M223" s="1103"/>
      <c r="N223" s="1103"/>
      <c r="O223" s="1103"/>
      <c r="P223" s="1103"/>
      <c r="Q223" s="1103"/>
      <c r="R223" s="1103"/>
      <c r="S223" s="1103"/>
      <c r="T223" s="1103"/>
      <c r="U223" s="1103"/>
      <c r="V223" s="1103"/>
      <c r="W223" s="1103"/>
    </row>
    <row r="224" spans="1:23" ht="15.75" customHeight="1">
      <c r="A224" s="1103"/>
      <c r="B224" s="1103"/>
      <c r="C224" s="1103"/>
      <c r="D224" s="1103"/>
      <c r="E224" s="1103"/>
      <c r="F224" s="1103"/>
      <c r="G224" s="1103"/>
      <c r="H224" s="1103"/>
      <c r="I224" s="1103"/>
      <c r="J224" s="1103"/>
      <c r="K224" s="1103"/>
      <c r="L224" s="1103"/>
      <c r="M224" s="1103"/>
      <c r="N224" s="1103"/>
      <c r="O224" s="1103"/>
      <c r="P224" s="1103"/>
      <c r="Q224" s="1103"/>
      <c r="R224" s="1103"/>
      <c r="S224" s="1103"/>
      <c r="T224" s="1103"/>
      <c r="U224" s="1103"/>
      <c r="V224" s="1103"/>
      <c r="W224" s="1103"/>
    </row>
    <row r="225" spans="1:23" ht="15.75" customHeight="1">
      <c r="A225" s="1103"/>
      <c r="B225" s="1103"/>
      <c r="C225" s="1103"/>
      <c r="D225" s="1103"/>
      <c r="E225" s="1103"/>
      <c r="F225" s="1103"/>
      <c r="G225" s="1103"/>
      <c r="H225" s="1103"/>
      <c r="I225" s="1103"/>
      <c r="J225" s="1103"/>
      <c r="K225" s="1103"/>
      <c r="L225" s="1103"/>
      <c r="M225" s="1103"/>
      <c r="N225" s="1103"/>
      <c r="O225" s="1103"/>
      <c r="P225" s="1103"/>
      <c r="Q225" s="1103"/>
      <c r="R225" s="1103"/>
      <c r="S225" s="1103"/>
      <c r="T225" s="1103"/>
      <c r="U225" s="1103"/>
      <c r="V225" s="1103"/>
      <c r="W225" s="1103"/>
    </row>
    <row r="226" spans="1:23" ht="15.75" customHeight="1">
      <c r="A226" s="1103"/>
      <c r="B226" s="1103"/>
      <c r="C226" s="1103"/>
      <c r="D226" s="1103"/>
      <c r="E226" s="1103"/>
      <c r="F226" s="1103"/>
      <c r="G226" s="1103"/>
      <c r="H226" s="1103"/>
      <c r="I226" s="1103"/>
      <c r="J226" s="1103"/>
      <c r="K226" s="1103"/>
      <c r="L226" s="1103"/>
      <c r="M226" s="1103"/>
      <c r="N226" s="1103"/>
      <c r="O226" s="1103"/>
      <c r="P226" s="1103"/>
      <c r="Q226" s="1103"/>
      <c r="R226" s="1103"/>
      <c r="S226" s="1103"/>
      <c r="T226" s="1103"/>
      <c r="U226" s="1103"/>
      <c r="V226" s="1103"/>
      <c r="W226" s="1103"/>
    </row>
    <row r="227" spans="1:23" ht="15.75" customHeight="1">
      <c r="A227" s="1103"/>
      <c r="B227" s="1103"/>
      <c r="C227" s="1103"/>
      <c r="D227" s="1103"/>
      <c r="E227" s="1103"/>
      <c r="F227" s="1103"/>
      <c r="G227" s="1103"/>
      <c r="H227" s="1103"/>
      <c r="I227" s="1103"/>
      <c r="J227" s="1103"/>
      <c r="K227" s="1103"/>
      <c r="L227" s="1103"/>
      <c r="M227" s="1103"/>
      <c r="N227" s="1103"/>
      <c r="O227" s="1103"/>
      <c r="P227" s="1103"/>
      <c r="Q227" s="1103"/>
      <c r="R227" s="1103"/>
      <c r="S227" s="1103"/>
      <c r="T227" s="1103"/>
      <c r="U227" s="1103"/>
      <c r="V227" s="1103"/>
      <c r="W227" s="1103"/>
    </row>
    <row r="228" spans="1:23" ht="15.75" customHeight="1">
      <c r="A228" s="1103"/>
      <c r="B228" s="1103"/>
      <c r="C228" s="1103"/>
      <c r="D228" s="1103"/>
      <c r="E228" s="1103"/>
      <c r="F228" s="1103"/>
      <c r="G228" s="1103"/>
      <c r="H228" s="1103"/>
      <c r="I228" s="1103"/>
      <c r="J228" s="1103"/>
      <c r="K228" s="1103"/>
      <c r="L228" s="1103"/>
      <c r="M228" s="1103"/>
      <c r="N228" s="1103"/>
      <c r="O228" s="1103"/>
      <c r="P228" s="1103"/>
      <c r="Q228" s="1103"/>
      <c r="R228" s="1103"/>
      <c r="S228" s="1103"/>
      <c r="T228" s="1103"/>
      <c r="U228" s="1103"/>
      <c r="V228" s="1103"/>
      <c r="W228" s="1103"/>
    </row>
    <row r="229" spans="1:23" ht="15.75" customHeight="1">
      <c r="A229" s="1103"/>
      <c r="B229" s="1103"/>
      <c r="C229" s="1103"/>
      <c r="D229" s="1103"/>
      <c r="E229" s="1103"/>
      <c r="F229" s="1103"/>
      <c r="G229" s="1103"/>
      <c r="H229" s="1103"/>
      <c r="I229" s="1103"/>
      <c r="J229" s="1103"/>
      <c r="K229" s="1103"/>
      <c r="L229" s="1103"/>
      <c r="M229" s="1103"/>
      <c r="N229" s="1103"/>
      <c r="O229" s="1103"/>
      <c r="P229" s="1103"/>
      <c r="Q229" s="1103"/>
      <c r="R229" s="1103"/>
      <c r="S229" s="1103"/>
      <c r="T229" s="1103"/>
      <c r="U229" s="1103"/>
      <c r="V229" s="1103"/>
      <c r="W229" s="1103"/>
    </row>
    <row r="230" spans="1:23" ht="15.75" customHeight="1">
      <c r="A230" s="1103"/>
      <c r="B230" s="1103"/>
      <c r="C230" s="1103"/>
      <c r="D230" s="1103"/>
      <c r="E230" s="1103"/>
      <c r="F230" s="1103"/>
      <c r="G230" s="1103"/>
      <c r="H230" s="1103"/>
      <c r="I230" s="1103"/>
      <c r="J230" s="1103"/>
      <c r="K230" s="1103"/>
      <c r="L230" s="1103"/>
      <c r="M230" s="1103"/>
      <c r="N230" s="1103"/>
      <c r="O230" s="1103"/>
      <c r="P230" s="1103"/>
      <c r="Q230" s="1103"/>
      <c r="R230" s="1103"/>
      <c r="S230" s="1103"/>
      <c r="T230" s="1103"/>
      <c r="U230" s="1103"/>
      <c r="V230" s="1103"/>
      <c r="W230" s="1103"/>
    </row>
    <row r="231" spans="1:23" ht="15.75" customHeight="1">
      <c r="A231" s="1103"/>
      <c r="B231" s="1103"/>
      <c r="C231" s="1103"/>
      <c r="D231" s="1103"/>
      <c r="E231" s="1103"/>
      <c r="F231" s="1103"/>
      <c r="G231" s="1103"/>
      <c r="H231" s="1103"/>
      <c r="I231" s="1103"/>
      <c r="J231" s="1103"/>
      <c r="K231" s="1103"/>
      <c r="L231" s="1103"/>
      <c r="M231" s="1103"/>
      <c r="N231" s="1103"/>
      <c r="O231" s="1103"/>
      <c r="P231" s="1103"/>
      <c r="Q231" s="1103"/>
      <c r="R231" s="1103"/>
      <c r="S231" s="1103"/>
      <c r="T231" s="1103"/>
      <c r="U231" s="1103"/>
      <c r="V231" s="1103"/>
      <c r="W231" s="1103"/>
    </row>
    <row r="232" spans="1:23" ht="15.75" customHeight="1">
      <c r="A232" s="1103"/>
      <c r="B232" s="1103"/>
      <c r="C232" s="1103"/>
      <c r="D232" s="1103"/>
      <c r="E232" s="1103"/>
      <c r="F232" s="1103"/>
      <c r="G232" s="1103"/>
      <c r="H232" s="1103"/>
      <c r="I232" s="1103"/>
      <c r="J232" s="1103"/>
      <c r="K232" s="1103"/>
      <c r="L232" s="1103"/>
      <c r="M232" s="1103"/>
      <c r="N232" s="1103"/>
      <c r="O232" s="1103"/>
      <c r="P232" s="1103"/>
      <c r="Q232" s="1103"/>
      <c r="R232" s="1103"/>
      <c r="S232" s="1103"/>
      <c r="T232" s="1103"/>
      <c r="U232" s="1103"/>
      <c r="V232" s="1103"/>
      <c r="W232" s="1103"/>
    </row>
    <row r="233" spans="1:23" ht="15.75" customHeight="1">
      <c r="A233" s="1103"/>
      <c r="B233" s="1103"/>
      <c r="C233" s="1103"/>
      <c r="D233" s="1103"/>
      <c r="E233" s="1103"/>
      <c r="F233" s="1103"/>
      <c r="G233" s="1103"/>
      <c r="H233" s="1103"/>
      <c r="I233" s="1103"/>
      <c r="J233" s="1103"/>
      <c r="K233" s="1103"/>
      <c r="L233" s="1103"/>
      <c r="M233" s="1103"/>
      <c r="N233" s="1103"/>
      <c r="O233" s="1103"/>
      <c r="P233" s="1103"/>
      <c r="Q233" s="1103"/>
      <c r="R233" s="1103"/>
      <c r="S233" s="1103"/>
      <c r="T233" s="1103"/>
      <c r="U233" s="1103"/>
      <c r="V233" s="1103"/>
      <c r="W233" s="1103"/>
    </row>
    <row r="234" spans="1:23" ht="15.75" customHeight="1">
      <c r="A234" s="1103"/>
      <c r="B234" s="1103"/>
      <c r="C234" s="1103"/>
      <c r="D234" s="1103"/>
      <c r="E234" s="1103"/>
      <c r="F234" s="1103"/>
      <c r="G234" s="1103"/>
      <c r="H234" s="1103"/>
      <c r="I234" s="1103"/>
      <c r="J234" s="1103"/>
      <c r="K234" s="1103"/>
      <c r="L234" s="1103"/>
      <c r="M234" s="1103"/>
      <c r="N234" s="1103"/>
      <c r="O234" s="1103"/>
      <c r="P234" s="1103"/>
      <c r="Q234" s="1103"/>
      <c r="R234" s="1103"/>
      <c r="S234" s="1103"/>
      <c r="T234" s="1103"/>
      <c r="U234" s="1103"/>
      <c r="V234" s="1103"/>
      <c r="W234" s="1103"/>
    </row>
    <row r="235" spans="1:23" ht="15.75" customHeight="1">
      <c r="A235" s="1103"/>
      <c r="B235" s="1103"/>
      <c r="C235" s="1103"/>
      <c r="D235" s="1103"/>
      <c r="E235" s="1103"/>
      <c r="F235" s="1103"/>
      <c r="G235" s="1103"/>
      <c r="H235" s="1103"/>
      <c r="I235" s="1103"/>
      <c r="J235" s="1103"/>
      <c r="K235" s="1103"/>
      <c r="L235" s="1103"/>
      <c r="M235" s="1103"/>
      <c r="N235" s="1103"/>
      <c r="O235" s="1103"/>
      <c r="P235" s="1103"/>
      <c r="Q235" s="1103"/>
      <c r="R235" s="1103"/>
      <c r="S235" s="1103"/>
      <c r="T235" s="1103"/>
      <c r="U235" s="1103"/>
      <c r="V235" s="1103"/>
      <c r="W235" s="1103"/>
    </row>
    <row r="236" spans="1:23" ht="15.75" customHeight="1">
      <c r="A236" s="1103"/>
      <c r="B236" s="1103"/>
      <c r="C236" s="1103"/>
      <c r="D236" s="1103"/>
      <c r="E236" s="1103"/>
      <c r="F236" s="1103"/>
      <c r="G236" s="1103"/>
      <c r="H236" s="1103"/>
      <c r="I236" s="1103"/>
      <c r="J236" s="1103"/>
      <c r="K236" s="1103"/>
      <c r="L236" s="1103"/>
      <c r="M236" s="1103"/>
      <c r="N236" s="1103"/>
      <c r="O236" s="1103"/>
      <c r="P236" s="1103"/>
      <c r="Q236" s="1103"/>
      <c r="R236" s="1103"/>
      <c r="S236" s="1103"/>
      <c r="T236" s="1103"/>
      <c r="U236" s="1103"/>
      <c r="V236" s="1103"/>
      <c r="W236" s="1103"/>
    </row>
    <row r="237" spans="1:23" ht="15.75" customHeight="1">
      <c r="A237" s="1103"/>
      <c r="B237" s="1103"/>
      <c r="C237" s="1103"/>
      <c r="D237" s="1103"/>
      <c r="E237" s="1103"/>
      <c r="F237" s="1103"/>
      <c r="G237" s="1103"/>
      <c r="H237" s="1103"/>
      <c r="I237" s="1103"/>
      <c r="J237" s="1103"/>
      <c r="K237" s="1103"/>
      <c r="L237" s="1103"/>
      <c r="M237" s="1103"/>
      <c r="N237" s="1103"/>
      <c r="O237" s="1103"/>
      <c r="P237" s="1103"/>
      <c r="Q237" s="1103"/>
      <c r="R237" s="1103"/>
      <c r="S237" s="1103"/>
      <c r="T237" s="1103"/>
      <c r="U237" s="1103"/>
      <c r="V237" s="1103"/>
      <c r="W237" s="1103"/>
    </row>
    <row r="238" spans="1:23" ht="15.75" customHeight="1">
      <c r="A238" s="1103"/>
      <c r="B238" s="1103"/>
      <c r="C238" s="1103"/>
      <c r="D238" s="1103"/>
      <c r="E238" s="1103"/>
      <c r="F238" s="1103"/>
      <c r="G238" s="1103"/>
      <c r="H238" s="1103"/>
      <c r="I238" s="1103"/>
      <c r="J238" s="1103"/>
      <c r="K238" s="1103"/>
      <c r="L238" s="1103"/>
      <c r="M238" s="1103"/>
      <c r="N238" s="1103"/>
      <c r="O238" s="1103"/>
      <c r="P238" s="1103"/>
      <c r="Q238" s="1103"/>
      <c r="R238" s="1103"/>
      <c r="S238" s="1103"/>
      <c r="T238" s="1103"/>
      <c r="U238" s="1103"/>
      <c r="V238" s="1103"/>
      <c r="W238" s="1103"/>
    </row>
    <row r="239" spans="1:23" ht="15.75" customHeight="1">
      <c r="A239" s="1103"/>
      <c r="B239" s="1103"/>
      <c r="C239" s="1103"/>
      <c r="D239" s="1103"/>
      <c r="E239" s="1103"/>
      <c r="F239" s="1103"/>
      <c r="G239" s="1103"/>
      <c r="H239" s="1103"/>
      <c r="I239" s="1103"/>
      <c r="J239" s="1103"/>
      <c r="K239" s="1103"/>
      <c r="L239" s="1103"/>
      <c r="M239" s="1103"/>
      <c r="N239" s="1103"/>
      <c r="O239" s="1103"/>
      <c r="P239" s="1103"/>
      <c r="Q239" s="1103"/>
      <c r="R239" s="1103"/>
      <c r="S239" s="1103"/>
      <c r="T239" s="1103"/>
      <c r="U239" s="1103"/>
      <c r="V239" s="1103"/>
      <c r="W239" s="1103"/>
    </row>
    <row r="240" spans="1:23" ht="15.75" customHeight="1">
      <c r="A240" s="1103"/>
      <c r="B240" s="1103"/>
      <c r="C240" s="1103"/>
      <c r="D240" s="1103"/>
      <c r="E240" s="1103"/>
      <c r="F240" s="1103"/>
      <c r="G240" s="1103"/>
      <c r="H240" s="1103"/>
      <c r="I240" s="1103"/>
      <c r="J240" s="1103"/>
      <c r="K240" s="1103"/>
      <c r="L240" s="1103"/>
      <c r="M240" s="1103"/>
      <c r="N240" s="1103"/>
      <c r="O240" s="1103"/>
      <c r="P240" s="1103"/>
      <c r="Q240" s="1103"/>
      <c r="R240" s="1103"/>
      <c r="S240" s="1103"/>
      <c r="T240" s="1103"/>
      <c r="U240" s="1103"/>
      <c r="V240" s="1103"/>
      <c r="W240" s="1103"/>
    </row>
    <row r="241" spans="1:23" ht="15.75" customHeight="1">
      <c r="A241" s="1103"/>
      <c r="B241" s="1103"/>
      <c r="C241" s="1103"/>
      <c r="D241" s="1103"/>
      <c r="E241" s="1103"/>
      <c r="F241" s="1103"/>
      <c r="G241" s="1103"/>
      <c r="H241" s="1103"/>
      <c r="I241" s="1103"/>
      <c r="J241" s="1103"/>
      <c r="K241" s="1103"/>
      <c r="L241" s="1103"/>
      <c r="M241" s="1103"/>
      <c r="N241" s="1103"/>
      <c r="O241" s="1103"/>
      <c r="P241" s="1103"/>
      <c r="Q241" s="1103"/>
      <c r="R241" s="1103"/>
      <c r="S241" s="1103"/>
      <c r="T241" s="1103"/>
      <c r="U241" s="1103"/>
      <c r="V241" s="1103"/>
      <c r="W241" s="1103"/>
    </row>
    <row r="242" spans="1:23" ht="15.75" customHeight="1">
      <c r="A242" s="1103"/>
      <c r="B242" s="1103"/>
      <c r="C242" s="1103"/>
      <c r="D242" s="1103"/>
      <c r="E242" s="1103"/>
      <c r="F242" s="1103"/>
      <c r="G242" s="1103"/>
      <c r="H242" s="1103"/>
      <c r="I242" s="1103"/>
      <c r="J242" s="1103"/>
      <c r="K242" s="1103"/>
      <c r="L242" s="1103"/>
      <c r="M242" s="1103"/>
      <c r="N242" s="1103"/>
      <c r="O242" s="1103"/>
      <c r="P242" s="1103"/>
      <c r="Q242" s="1103"/>
      <c r="R242" s="1103"/>
      <c r="S242" s="1103"/>
      <c r="T242" s="1103"/>
      <c r="U242" s="1103"/>
      <c r="V242" s="1103"/>
      <c r="W242" s="1103"/>
    </row>
    <row r="243" spans="1:23" ht="15.75" customHeight="1">
      <c r="A243" s="1103"/>
      <c r="B243" s="1103"/>
      <c r="C243" s="1103"/>
      <c r="D243" s="1103"/>
      <c r="E243" s="1103"/>
      <c r="F243" s="1103"/>
      <c r="G243" s="1103"/>
      <c r="H243" s="1103"/>
      <c r="I243" s="1103"/>
      <c r="J243" s="1103"/>
      <c r="K243" s="1103"/>
      <c r="L243" s="1103"/>
      <c r="M243" s="1103"/>
      <c r="N243" s="1103"/>
      <c r="O243" s="1103"/>
      <c r="P243" s="1103"/>
      <c r="Q243" s="1103"/>
      <c r="R243" s="1103"/>
      <c r="S243" s="1103"/>
      <c r="T243" s="1103"/>
      <c r="U243" s="1103"/>
      <c r="V243" s="1103"/>
      <c r="W243" s="1103"/>
    </row>
    <row r="244" spans="1:23" ht="15.75" customHeight="1">
      <c r="A244" s="1103"/>
      <c r="B244" s="1103"/>
      <c r="C244" s="1103"/>
      <c r="D244" s="1103"/>
      <c r="E244" s="1103"/>
      <c r="F244" s="1103"/>
      <c r="G244" s="1103"/>
      <c r="H244" s="1103"/>
      <c r="I244" s="1103"/>
      <c r="J244" s="1103"/>
      <c r="K244" s="1103"/>
      <c r="L244" s="1103"/>
      <c r="M244" s="1103"/>
      <c r="N244" s="1103"/>
      <c r="O244" s="1103"/>
      <c r="P244" s="1103"/>
      <c r="Q244" s="1103"/>
      <c r="R244" s="1103"/>
      <c r="S244" s="1103"/>
      <c r="T244" s="1103"/>
      <c r="U244" s="1103"/>
      <c r="V244" s="1103"/>
      <c r="W244" s="1103"/>
    </row>
    <row r="245" spans="1:23" ht="15.75" customHeight="1">
      <c r="A245" s="1103"/>
      <c r="B245" s="1103"/>
      <c r="C245" s="1103"/>
      <c r="D245" s="1103"/>
      <c r="E245" s="1103"/>
      <c r="F245" s="1103"/>
      <c r="G245" s="1103"/>
      <c r="H245" s="1103"/>
      <c r="I245" s="1103"/>
      <c r="J245" s="1103"/>
      <c r="K245" s="1103"/>
      <c r="L245" s="1103"/>
      <c r="M245" s="1103"/>
      <c r="N245" s="1103"/>
      <c r="O245" s="1103"/>
      <c r="P245" s="1103"/>
      <c r="Q245" s="1103"/>
      <c r="R245" s="1103"/>
      <c r="S245" s="1103"/>
      <c r="T245" s="1103"/>
      <c r="U245" s="1103"/>
      <c r="V245" s="1103"/>
      <c r="W245" s="1103"/>
    </row>
    <row r="246" spans="1:23" ht="15.75" customHeight="1">
      <c r="A246" s="1103"/>
      <c r="B246" s="1103"/>
      <c r="C246" s="1103"/>
      <c r="D246" s="1103"/>
      <c r="E246" s="1103"/>
      <c r="F246" s="1103"/>
      <c r="G246" s="1103"/>
      <c r="H246" s="1103"/>
      <c r="I246" s="1103"/>
      <c r="J246" s="1103"/>
      <c r="K246" s="1103"/>
      <c r="L246" s="1103"/>
      <c r="M246" s="1103"/>
      <c r="N246" s="1103"/>
      <c r="O246" s="1103"/>
      <c r="P246" s="1103"/>
      <c r="Q246" s="1103"/>
      <c r="R246" s="1103"/>
      <c r="S246" s="1103"/>
      <c r="T246" s="1103"/>
      <c r="U246" s="1103"/>
      <c r="V246" s="1103"/>
      <c r="W246" s="1103"/>
    </row>
    <row r="247" spans="1:23" ht="15.75" customHeight="1">
      <c r="A247" s="1103"/>
      <c r="B247" s="1103"/>
      <c r="C247" s="1103"/>
      <c r="D247" s="1103"/>
      <c r="E247" s="1103"/>
      <c r="F247" s="1103"/>
      <c r="G247" s="1103"/>
      <c r="H247" s="1103"/>
      <c r="I247" s="1103"/>
      <c r="J247" s="1103"/>
      <c r="K247" s="1103"/>
      <c r="L247" s="1103"/>
      <c r="M247" s="1103"/>
      <c r="N247" s="1103"/>
      <c r="O247" s="1103"/>
      <c r="P247" s="1103"/>
      <c r="Q247" s="1103"/>
      <c r="R247" s="1103"/>
      <c r="S247" s="1103"/>
      <c r="T247" s="1103"/>
      <c r="U247" s="1103"/>
      <c r="V247" s="1103"/>
      <c r="W247" s="1103"/>
    </row>
    <row r="248" spans="1:23" ht="15.75" customHeight="1">
      <c r="A248" s="1103"/>
      <c r="B248" s="1103"/>
      <c r="C248" s="1103"/>
      <c r="D248" s="1103"/>
      <c r="E248" s="1103"/>
      <c r="F248" s="1103"/>
      <c r="G248" s="1103"/>
      <c r="H248" s="1103"/>
      <c r="I248" s="1103"/>
      <c r="J248" s="1103"/>
      <c r="K248" s="1103"/>
      <c r="L248" s="1103"/>
      <c r="M248" s="1103"/>
      <c r="N248" s="1103"/>
      <c r="O248" s="1103"/>
      <c r="P248" s="1103"/>
      <c r="Q248" s="1103"/>
      <c r="R248" s="1103"/>
      <c r="S248" s="1103"/>
      <c r="T248" s="1103"/>
      <c r="U248" s="1103"/>
      <c r="V248" s="1103"/>
      <c r="W248" s="1103"/>
    </row>
    <row r="249" spans="1:23" ht="15.75" customHeight="1">
      <c r="A249" s="1103"/>
      <c r="B249" s="1103"/>
      <c r="C249" s="1103"/>
      <c r="D249" s="1103"/>
      <c r="E249" s="1103"/>
      <c r="F249" s="1103"/>
      <c r="G249" s="1103"/>
      <c r="H249" s="1103"/>
      <c r="I249" s="1103"/>
      <c r="J249" s="1103"/>
      <c r="K249" s="1103"/>
      <c r="L249" s="1103"/>
      <c r="M249" s="1103"/>
      <c r="N249" s="1103"/>
      <c r="O249" s="1103"/>
      <c r="P249" s="1103"/>
      <c r="Q249" s="1103"/>
      <c r="R249" s="1103"/>
      <c r="S249" s="1103"/>
      <c r="T249" s="1103"/>
      <c r="U249" s="1103"/>
      <c r="V249" s="1103"/>
      <c r="W249" s="1103"/>
    </row>
    <row r="250" spans="1:23" ht="15.75" customHeight="1">
      <c r="A250" s="1103"/>
      <c r="B250" s="1103"/>
      <c r="C250" s="1103"/>
      <c r="D250" s="1103"/>
      <c r="E250" s="1103"/>
      <c r="F250" s="1103"/>
      <c r="G250" s="1103"/>
      <c r="H250" s="1103"/>
      <c r="I250" s="1103"/>
      <c r="J250" s="1103"/>
      <c r="K250" s="1103"/>
      <c r="L250" s="1103"/>
      <c r="M250" s="1103"/>
      <c r="N250" s="1103"/>
      <c r="O250" s="1103"/>
      <c r="P250" s="1103"/>
      <c r="Q250" s="1103"/>
      <c r="R250" s="1103"/>
      <c r="S250" s="1103"/>
      <c r="T250" s="1103"/>
      <c r="U250" s="1103"/>
      <c r="V250" s="1103"/>
      <c r="W250" s="1103"/>
    </row>
    <row r="251" spans="1:23" ht="15.75" customHeight="1">
      <c r="A251" s="1103"/>
      <c r="B251" s="1103"/>
      <c r="C251" s="1103"/>
      <c r="D251" s="1103"/>
      <c r="E251" s="1103"/>
      <c r="F251" s="1103"/>
      <c r="G251" s="1103"/>
      <c r="H251" s="1103"/>
      <c r="I251" s="1103"/>
      <c r="J251" s="1103"/>
      <c r="K251" s="1103"/>
      <c r="L251" s="1103"/>
      <c r="M251" s="1103"/>
      <c r="N251" s="1103"/>
      <c r="O251" s="1103"/>
      <c r="P251" s="1103"/>
      <c r="Q251" s="1103"/>
      <c r="R251" s="1103"/>
      <c r="S251" s="1103"/>
      <c r="T251" s="1103"/>
      <c r="U251" s="1103"/>
      <c r="V251" s="1103"/>
      <c r="W251" s="1103"/>
    </row>
    <row r="252" spans="1:23" ht="15.75" customHeight="1">
      <c r="A252" s="1103"/>
      <c r="B252" s="1103"/>
      <c r="C252" s="1103"/>
      <c r="D252" s="1103"/>
      <c r="E252" s="1103"/>
      <c r="F252" s="1103"/>
      <c r="G252" s="1103"/>
      <c r="H252" s="1103"/>
      <c r="I252" s="1103"/>
      <c r="J252" s="1103"/>
      <c r="K252" s="1103"/>
      <c r="L252" s="1103"/>
      <c r="M252" s="1103"/>
      <c r="N252" s="1103"/>
      <c r="O252" s="1103"/>
      <c r="P252" s="1103"/>
      <c r="Q252" s="1103"/>
      <c r="R252" s="1103"/>
      <c r="S252" s="1103"/>
      <c r="T252" s="1103"/>
      <c r="U252" s="1103"/>
      <c r="V252" s="1103"/>
      <c r="W252" s="1103"/>
    </row>
    <row r="253" spans="1:23" ht="15.75" customHeight="1">
      <c r="A253" s="1103"/>
      <c r="B253" s="1103"/>
      <c r="C253" s="1103"/>
      <c r="D253" s="1103"/>
      <c r="E253" s="1103"/>
      <c r="F253" s="1103"/>
      <c r="G253" s="1103"/>
      <c r="H253" s="1103"/>
      <c r="I253" s="1103"/>
      <c r="J253" s="1103"/>
      <c r="K253" s="1103"/>
      <c r="L253" s="1103"/>
      <c r="M253" s="1103"/>
      <c r="N253" s="1103"/>
      <c r="O253" s="1103"/>
      <c r="P253" s="1103"/>
      <c r="Q253" s="1103"/>
      <c r="R253" s="1103"/>
      <c r="S253" s="1103"/>
      <c r="T253" s="1103"/>
      <c r="U253" s="1103"/>
      <c r="V253" s="1103"/>
      <c r="W253" s="1103"/>
    </row>
    <row r="254" spans="1:23" ht="15.75" customHeight="1">
      <c r="A254" s="1103"/>
      <c r="B254" s="1103"/>
      <c r="C254" s="1103"/>
      <c r="D254" s="1103"/>
      <c r="E254" s="1103"/>
      <c r="F254" s="1103"/>
      <c r="G254" s="1103"/>
      <c r="H254" s="1103"/>
      <c r="I254" s="1103"/>
      <c r="J254" s="1103"/>
      <c r="K254" s="1103"/>
      <c r="L254" s="1103"/>
      <c r="M254" s="1103"/>
      <c r="N254" s="1103"/>
      <c r="O254" s="1103"/>
      <c r="P254" s="1103"/>
      <c r="Q254" s="1103"/>
      <c r="R254" s="1103"/>
      <c r="S254" s="1103"/>
      <c r="T254" s="1103"/>
      <c r="U254" s="1103"/>
      <c r="V254" s="1103"/>
      <c r="W254" s="1103"/>
    </row>
    <row r="255" spans="1:23" ht="15.75" customHeight="1">
      <c r="A255" s="1103"/>
      <c r="B255" s="1103"/>
      <c r="C255" s="1103"/>
      <c r="D255" s="1103"/>
      <c r="E255" s="1103"/>
      <c r="F255" s="1103"/>
      <c r="G255" s="1103"/>
      <c r="H255" s="1103"/>
      <c r="I255" s="1103"/>
      <c r="J255" s="1103"/>
      <c r="K255" s="1103"/>
      <c r="L255" s="1103"/>
      <c r="M255" s="1103"/>
      <c r="N255" s="1103"/>
      <c r="O255" s="1103"/>
      <c r="P255" s="1103"/>
      <c r="Q255" s="1103"/>
      <c r="R255" s="1103"/>
      <c r="S255" s="1103"/>
      <c r="T255" s="1103"/>
      <c r="U255" s="1103"/>
      <c r="V255" s="1103"/>
      <c r="W255" s="1103"/>
    </row>
    <row r="256" spans="1:23" ht="15.75" customHeight="1">
      <c r="A256" s="1103"/>
      <c r="B256" s="1103"/>
      <c r="C256" s="1103"/>
      <c r="D256" s="1103"/>
      <c r="E256" s="1103"/>
      <c r="F256" s="1103"/>
      <c r="G256" s="1103"/>
      <c r="H256" s="1103"/>
      <c r="I256" s="1103"/>
      <c r="J256" s="1103"/>
      <c r="K256" s="1103"/>
      <c r="L256" s="1103"/>
      <c r="M256" s="1103"/>
      <c r="N256" s="1103"/>
      <c r="O256" s="1103"/>
      <c r="P256" s="1103"/>
      <c r="Q256" s="1103"/>
      <c r="R256" s="1103"/>
      <c r="S256" s="1103"/>
      <c r="T256" s="1103"/>
      <c r="U256" s="1103"/>
      <c r="V256" s="1103"/>
      <c r="W256" s="1103"/>
    </row>
    <row r="257" spans="1:23" ht="15.75" customHeight="1">
      <c r="A257" s="1103"/>
      <c r="B257" s="1103"/>
      <c r="C257" s="1103"/>
      <c r="D257" s="1103"/>
      <c r="E257" s="1103"/>
      <c r="F257" s="1103"/>
      <c r="G257" s="1103"/>
      <c r="H257" s="1103"/>
      <c r="I257" s="1103"/>
      <c r="J257" s="1103"/>
      <c r="K257" s="1103"/>
      <c r="L257" s="1103"/>
      <c r="M257" s="1103"/>
      <c r="N257" s="1103"/>
      <c r="O257" s="1103"/>
      <c r="P257" s="1103"/>
      <c r="Q257" s="1103"/>
      <c r="R257" s="1103"/>
      <c r="S257" s="1103"/>
      <c r="T257" s="1103"/>
      <c r="U257" s="1103"/>
      <c r="V257" s="1103"/>
      <c r="W257" s="1103"/>
    </row>
    <row r="258" spans="1:23" ht="15.75" customHeight="1">
      <c r="A258" s="1103"/>
      <c r="B258" s="1103"/>
      <c r="C258" s="1103"/>
      <c r="D258" s="1103"/>
      <c r="E258" s="1103"/>
      <c r="F258" s="1103"/>
      <c r="G258" s="1103"/>
      <c r="H258" s="1103"/>
      <c r="I258" s="1103"/>
      <c r="J258" s="1103"/>
      <c r="K258" s="1103"/>
      <c r="L258" s="1103"/>
      <c r="M258" s="1103"/>
      <c r="N258" s="1103"/>
      <c r="O258" s="1103"/>
      <c r="P258" s="1103"/>
      <c r="Q258" s="1103"/>
      <c r="R258" s="1103"/>
      <c r="S258" s="1103"/>
      <c r="T258" s="1103"/>
      <c r="U258" s="1103"/>
      <c r="V258" s="1103"/>
      <c r="W258" s="1103"/>
    </row>
    <row r="259" spans="1:23" ht="15.75" customHeight="1">
      <c r="A259" s="1103"/>
      <c r="B259" s="1103"/>
      <c r="C259" s="1103"/>
      <c r="D259" s="1103"/>
      <c r="E259" s="1103"/>
      <c r="F259" s="1103"/>
      <c r="G259" s="1103"/>
      <c r="H259" s="1103"/>
      <c r="I259" s="1103"/>
      <c r="J259" s="1103"/>
      <c r="K259" s="1103"/>
      <c r="L259" s="1103"/>
      <c r="M259" s="1103"/>
      <c r="N259" s="1103"/>
      <c r="O259" s="1103"/>
      <c r="P259" s="1103"/>
      <c r="Q259" s="1103"/>
      <c r="R259" s="1103"/>
      <c r="S259" s="1103"/>
      <c r="T259" s="1103"/>
      <c r="U259" s="1103"/>
      <c r="V259" s="1103"/>
      <c r="W259" s="1103"/>
    </row>
    <row r="260" spans="1:23" ht="15.75" customHeight="1">
      <c r="A260" s="1103"/>
      <c r="B260" s="1103"/>
      <c r="C260" s="1103"/>
      <c r="D260" s="1103"/>
      <c r="E260" s="1103"/>
      <c r="F260" s="1103"/>
      <c r="G260" s="1103"/>
      <c r="H260" s="1103"/>
      <c r="I260" s="1103"/>
      <c r="J260" s="1103"/>
      <c r="K260" s="1103"/>
      <c r="L260" s="1103"/>
      <c r="M260" s="1103"/>
      <c r="N260" s="1103"/>
      <c r="O260" s="1103"/>
      <c r="P260" s="1103"/>
      <c r="Q260" s="1103"/>
      <c r="R260" s="1103"/>
      <c r="S260" s="1103"/>
      <c r="T260" s="1103"/>
      <c r="U260" s="1103"/>
      <c r="V260" s="1103"/>
      <c r="W260" s="1103"/>
    </row>
    <row r="261" spans="1:23" ht="15.75" customHeight="1">
      <c r="A261" s="1103"/>
      <c r="B261" s="1103"/>
      <c r="C261" s="1103"/>
      <c r="D261" s="1103"/>
      <c r="E261" s="1103"/>
      <c r="F261" s="1103"/>
      <c r="G261" s="1103"/>
      <c r="H261" s="1103"/>
      <c r="I261" s="1103"/>
      <c r="J261" s="1103"/>
      <c r="K261" s="1103"/>
      <c r="L261" s="1103"/>
      <c r="M261" s="1103"/>
      <c r="N261" s="1103"/>
      <c r="O261" s="1103"/>
      <c r="P261" s="1103"/>
      <c r="Q261" s="1103"/>
      <c r="R261" s="1103"/>
      <c r="S261" s="1103"/>
      <c r="T261" s="1103"/>
      <c r="U261" s="1103"/>
      <c r="V261" s="1103"/>
      <c r="W261" s="1103"/>
    </row>
    <row r="262" spans="1:23" ht="15.75" customHeight="1">
      <c r="A262" s="1103"/>
      <c r="B262" s="1103"/>
      <c r="C262" s="1103"/>
      <c r="D262" s="1103"/>
      <c r="E262" s="1103"/>
      <c r="F262" s="1103"/>
      <c r="G262" s="1103"/>
      <c r="H262" s="1103"/>
      <c r="I262" s="1103"/>
      <c r="J262" s="1103"/>
      <c r="K262" s="1103"/>
      <c r="L262" s="1103"/>
      <c r="M262" s="1103"/>
      <c r="N262" s="1103"/>
      <c r="O262" s="1103"/>
      <c r="P262" s="1103"/>
      <c r="Q262" s="1103"/>
      <c r="R262" s="1103"/>
      <c r="S262" s="1103"/>
      <c r="T262" s="1103"/>
      <c r="U262" s="1103"/>
      <c r="V262" s="1103"/>
      <c r="W262" s="1103"/>
    </row>
    <row r="263" spans="1:23" ht="15.75" customHeight="1">
      <c r="A263" s="1103"/>
      <c r="B263" s="1103"/>
      <c r="C263" s="1103"/>
      <c r="D263" s="1103"/>
      <c r="E263" s="1103"/>
      <c r="F263" s="1103"/>
      <c r="G263" s="1103"/>
      <c r="H263" s="1103"/>
      <c r="I263" s="1103"/>
      <c r="J263" s="1103"/>
      <c r="K263" s="1103"/>
      <c r="L263" s="1103"/>
      <c r="M263" s="1103"/>
      <c r="N263" s="1103"/>
      <c r="O263" s="1103"/>
      <c r="P263" s="1103"/>
      <c r="Q263" s="1103"/>
      <c r="R263" s="1103"/>
      <c r="S263" s="1103"/>
      <c r="T263" s="1103"/>
      <c r="U263" s="1103"/>
      <c r="V263" s="1103"/>
      <c r="W263" s="1103"/>
    </row>
    <row r="264" spans="1:23" ht="15.75" customHeight="1">
      <c r="A264" s="1103"/>
      <c r="B264" s="1103"/>
      <c r="C264" s="1103"/>
      <c r="D264" s="1103"/>
      <c r="E264" s="1103"/>
      <c r="F264" s="1103"/>
      <c r="G264" s="1103"/>
      <c r="H264" s="1103"/>
      <c r="I264" s="1103"/>
      <c r="J264" s="1103"/>
      <c r="K264" s="1103"/>
      <c r="L264" s="1103"/>
      <c r="M264" s="1103"/>
      <c r="N264" s="1103"/>
      <c r="O264" s="1103"/>
      <c r="P264" s="1103"/>
      <c r="Q264" s="1103"/>
      <c r="R264" s="1103"/>
      <c r="S264" s="1103"/>
      <c r="T264" s="1103"/>
      <c r="U264" s="1103"/>
      <c r="V264" s="1103"/>
      <c r="W264" s="1103"/>
    </row>
    <row r="265" spans="1:23" ht="15.75" customHeight="1">
      <c r="A265" s="1103"/>
      <c r="B265" s="1103"/>
      <c r="C265" s="1103"/>
      <c r="D265" s="1103"/>
      <c r="E265" s="1103"/>
      <c r="F265" s="1103"/>
      <c r="G265" s="1103"/>
      <c r="H265" s="1103"/>
      <c r="I265" s="1103"/>
      <c r="J265" s="1103"/>
      <c r="K265" s="1103"/>
      <c r="L265" s="1103"/>
      <c r="M265" s="1103"/>
      <c r="N265" s="1103"/>
      <c r="O265" s="1103"/>
      <c r="P265" s="1103"/>
      <c r="Q265" s="1103"/>
      <c r="R265" s="1103"/>
      <c r="S265" s="1103"/>
      <c r="T265" s="1103"/>
      <c r="U265" s="1103"/>
      <c r="V265" s="1103"/>
      <c r="W265" s="1103"/>
    </row>
    <row r="266" spans="1:23" ht="15.75" customHeight="1">
      <c r="A266" s="1103"/>
      <c r="B266" s="1103"/>
      <c r="C266" s="1103"/>
      <c r="D266" s="1103"/>
      <c r="E266" s="1103"/>
      <c r="F266" s="1103"/>
      <c r="G266" s="1103"/>
      <c r="H266" s="1103"/>
      <c r="I266" s="1103"/>
      <c r="J266" s="1103"/>
      <c r="K266" s="1103"/>
      <c r="L266" s="1103"/>
      <c r="M266" s="1103"/>
      <c r="N266" s="1103"/>
      <c r="O266" s="1103"/>
      <c r="P266" s="1103"/>
      <c r="Q266" s="1103"/>
      <c r="R266" s="1103"/>
      <c r="S266" s="1103"/>
      <c r="T266" s="1103"/>
      <c r="U266" s="1103"/>
      <c r="V266" s="1103"/>
      <c r="W266" s="1103"/>
    </row>
    <row r="267" spans="1:23" ht="15.75" customHeight="1">
      <c r="A267" s="1103"/>
      <c r="B267" s="1103"/>
      <c r="C267" s="1103"/>
      <c r="D267" s="1103"/>
      <c r="E267" s="1103"/>
      <c r="F267" s="1103"/>
      <c r="G267" s="1103"/>
      <c r="H267" s="1103"/>
      <c r="I267" s="1103"/>
      <c r="J267" s="1103"/>
      <c r="K267" s="1103"/>
      <c r="L267" s="1103"/>
      <c r="M267" s="1103"/>
      <c r="N267" s="1103"/>
      <c r="O267" s="1103"/>
      <c r="P267" s="1103"/>
      <c r="Q267" s="1103"/>
      <c r="R267" s="1103"/>
      <c r="S267" s="1103"/>
      <c r="T267" s="1103"/>
      <c r="U267" s="1103"/>
      <c r="V267" s="1103"/>
      <c r="W267" s="1103"/>
    </row>
    <row r="268" spans="1:23" ht="15.75" customHeight="1">
      <c r="A268" s="1103"/>
      <c r="B268" s="1103"/>
      <c r="C268" s="1103"/>
      <c r="D268" s="1103"/>
      <c r="E268" s="1103"/>
      <c r="F268" s="1103"/>
      <c r="G268" s="1103"/>
      <c r="H268" s="1103"/>
      <c r="I268" s="1103"/>
      <c r="J268" s="1103"/>
      <c r="K268" s="1103"/>
      <c r="L268" s="1103"/>
      <c r="M268" s="1103"/>
      <c r="N268" s="1103"/>
      <c r="O268" s="1103"/>
      <c r="P268" s="1103"/>
      <c r="Q268" s="1103"/>
      <c r="R268" s="1103"/>
      <c r="S268" s="1103"/>
      <c r="T268" s="1103"/>
      <c r="U268" s="1103"/>
      <c r="V268" s="1103"/>
      <c r="W268" s="1103"/>
    </row>
    <row r="269" spans="1:23" ht="15.75" customHeight="1">
      <c r="A269" s="1103"/>
      <c r="B269" s="1103"/>
      <c r="C269" s="1103"/>
      <c r="D269" s="1103"/>
      <c r="E269" s="1103"/>
      <c r="F269" s="1103"/>
      <c r="G269" s="1103"/>
      <c r="H269" s="1103"/>
      <c r="I269" s="1103"/>
      <c r="J269" s="1103"/>
      <c r="K269" s="1103"/>
      <c r="L269" s="1103"/>
      <c r="M269" s="1103"/>
      <c r="N269" s="1103"/>
      <c r="O269" s="1103"/>
      <c r="P269" s="1103"/>
      <c r="Q269" s="1103"/>
      <c r="R269" s="1103"/>
      <c r="S269" s="1103"/>
      <c r="T269" s="1103"/>
      <c r="U269" s="1103"/>
      <c r="V269" s="1103"/>
      <c r="W269" s="1103"/>
    </row>
    <row r="270" spans="1:23" ht="15.75" customHeight="1">
      <c r="A270" s="1103"/>
      <c r="B270" s="1103"/>
      <c r="C270" s="1103"/>
      <c r="D270" s="1103"/>
      <c r="E270" s="1103"/>
      <c r="F270" s="1103"/>
      <c r="G270" s="1103"/>
      <c r="H270" s="1103"/>
      <c r="I270" s="1103"/>
      <c r="J270" s="1103"/>
      <c r="K270" s="1103"/>
      <c r="L270" s="1103"/>
      <c r="M270" s="1103"/>
      <c r="N270" s="1103"/>
      <c r="O270" s="1103"/>
      <c r="P270" s="1103"/>
      <c r="Q270" s="1103"/>
      <c r="R270" s="1103"/>
      <c r="S270" s="1103"/>
      <c r="T270" s="1103"/>
      <c r="U270" s="1103"/>
      <c r="V270" s="1103"/>
      <c r="W270" s="1103"/>
    </row>
    <row r="271" spans="1:23" ht="15.75" customHeight="1">
      <c r="A271" s="1103"/>
      <c r="B271" s="1103"/>
      <c r="C271" s="1103"/>
      <c r="D271" s="1103"/>
      <c r="E271" s="1103"/>
      <c r="F271" s="1103"/>
      <c r="G271" s="1103"/>
      <c r="H271" s="1103"/>
      <c r="I271" s="1103"/>
      <c r="J271" s="1103"/>
      <c r="K271" s="1103"/>
      <c r="L271" s="1103"/>
      <c r="M271" s="1103"/>
      <c r="N271" s="1103"/>
      <c r="O271" s="1103"/>
      <c r="P271" s="1103"/>
      <c r="Q271" s="1103"/>
      <c r="R271" s="1103"/>
      <c r="S271" s="1103"/>
      <c r="T271" s="1103"/>
      <c r="U271" s="1103"/>
      <c r="V271" s="1103"/>
      <c r="W271" s="1103"/>
    </row>
    <row r="272" spans="1:23" ht="15.75" customHeight="1">
      <c r="A272" s="1103"/>
      <c r="B272" s="1103"/>
      <c r="C272" s="1103"/>
      <c r="D272" s="1103"/>
      <c r="E272" s="1103"/>
      <c r="F272" s="1103"/>
      <c r="G272" s="1103"/>
      <c r="H272" s="1103"/>
      <c r="I272" s="1103"/>
      <c r="J272" s="1103"/>
      <c r="K272" s="1103"/>
      <c r="L272" s="1103"/>
      <c r="M272" s="1103"/>
      <c r="N272" s="1103"/>
      <c r="O272" s="1103"/>
      <c r="P272" s="1103"/>
      <c r="Q272" s="1103"/>
      <c r="R272" s="1103"/>
      <c r="S272" s="1103"/>
      <c r="T272" s="1103"/>
      <c r="U272" s="1103"/>
      <c r="V272" s="1103"/>
      <c r="W272" s="1103"/>
    </row>
    <row r="273" spans="1:23" ht="15.75" customHeight="1">
      <c r="A273" s="1103"/>
      <c r="B273" s="1103"/>
      <c r="C273" s="1103"/>
      <c r="D273" s="1103"/>
      <c r="E273" s="1103"/>
      <c r="F273" s="1103"/>
      <c r="G273" s="1103"/>
      <c r="H273" s="1103"/>
      <c r="I273" s="1103"/>
      <c r="J273" s="1103"/>
      <c r="K273" s="1103"/>
      <c r="L273" s="1103"/>
      <c r="M273" s="1103"/>
      <c r="N273" s="1103"/>
      <c r="O273" s="1103"/>
      <c r="P273" s="1103"/>
      <c r="Q273" s="1103"/>
      <c r="R273" s="1103"/>
      <c r="S273" s="1103"/>
      <c r="T273" s="1103"/>
      <c r="U273" s="1103"/>
      <c r="V273" s="1103"/>
      <c r="W273" s="1103"/>
    </row>
    <row r="274" spans="1:23" ht="15.75" customHeight="1">
      <c r="A274" s="1103"/>
      <c r="B274" s="1103"/>
      <c r="C274" s="1103"/>
      <c r="D274" s="1103"/>
      <c r="E274" s="1103"/>
      <c r="F274" s="1103"/>
      <c r="G274" s="1103"/>
      <c r="H274" s="1103"/>
      <c r="I274" s="1103"/>
      <c r="J274" s="1103"/>
      <c r="K274" s="1103"/>
      <c r="L274" s="1103"/>
      <c r="M274" s="1103"/>
      <c r="N274" s="1103"/>
      <c r="O274" s="1103"/>
      <c r="P274" s="1103"/>
      <c r="Q274" s="1103"/>
      <c r="R274" s="1103"/>
      <c r="S274" s="1103"/>
      <c r="T274" s="1103"/>
      <c r="U274" s="1103"/>
      <c r="V274" s="1103"/>
      <c r="W274" s="1103"/>
    </row>
    <row r="275" spans="1:23" ht="15.75" customHeight="1">
      <c r="A275" s="1103"/>
      <c r="B275" s="1103"/>
      <c r="C275" s="1103"/>
      <c r="D275" s="1103"/>
      <c r="E275" s="1103"/>
      <c r="F275" s="1103"/>
      <c r="G275" s="1103"/>
      <c r="H275" s="1103"/>
      <c r="I275" s="1103"/>
      <c r="J275" s="1103"/>
      <c r="K275" s="1103"/>
      <c r="L275" s="1103"/>
      <c r="M275" s="1103"/>
      <c r="N275" s="1103"/>
      <c r="O275" s="1103"/>
      <c r="P275" s="1103"/>
      <c r="Q275" s="1103"/>
      <c r="R275" s="1103"/>
      <c r="S275" s="1103"/>
      <c r="T275" s="1103"/>
      <c r="U275" s="1103"/>
      <c r="V275" s="1103"/>
      <c r="W275" s="1103"/>
    </row>
    <row r="276" spans="1:23" ht="15.75" customHeight="1">
      <c r="A276" s="1103"/>
      <c r="B276" s="1103"/>
      <c r="C276" s="1103"/>
      <c r="D276" s="1103"/>
      <c r="E276" s="1103"/>
      <c r="F276" s="1103"/>
      <c r="G276" s="1103"/>
      <c r="H276" s="1103"/>
      <c r="I276" s="1103"/>
      <c r="J276" s="1103"/>
      <c r="K276" s="1103"/>
      <c r="L276" s="1103"/>
      <c r="M276" s="1103"/>
      <c r="N276" s="1103"/>
      <c r="O276" s="1103"/>
      <c r="P276" s="1103"/>
      <c r="Q276" s="1103"/>
      <c r="R276" s="1103"/>
      <c r="S276" s="1103"/>
      <c r="T276" s="1103"/>
      <c r="U276" s="1103"/>
      <c r="V276" s="1103"/>
      <c r="W276" s="1103"/>
    </row>
    <row r="277" spans="1:23" ht="15.75" customHeight="1">
      <c r="A277" s="1103"/>
      <c r="B277" s="1103"/>
      <c r="C277" s="1103"/>
      <c r="D277" s="1103"/>
      <c r="E277" s="1103"/>
      <c r="F277" s="1103"/>
      <c r="G277" s="1103"/>
      <c r="H277" s="1103"/>
      <c r="I277" s="1103"/>
      <c r="J277" s="1103"/>
      <c r="K277" s="1103"/>
      <c r="L277" s="1103"/>
      <c r="M277" s="1103"/>
      <c r="N277" s="1103"/>
      <c r="O277" s="1103"/>
      <c r="P277" s="1103"/>
      <c r="Q277" s="1103"/>
      <c r="R277" s="1103"/>
      <c r="S277" s="1103"/>
      <c r="T277" s="1103"/>
      <c r="U277" s="1103"/>
      <c r="V277" s="1103"/>
      <c r="W277" s="1103"/>
    </row>
    <row r="278" spans="1:23" ht="15.75" customHeight="1">
      <c r="A278" s="1103"/>
      <c r="B278" s="1103"/>
      <c r="C278" s="1103"/>
      <c r="D278" s="1103"/>
      <c r="E278" s="1103"/>
      <c r="F278" s="1103"/>
      <c r="G278" s="1103"/>
      <c r="H278" s="1103"/>
      <c r="I278" s="1103"/>
      <c r="J278" s="1103"/>
      <c r="K278" s="1103"/>
      <c r="L278" s="1103"/>
      <c r="M278" s="1103"/>
      <c r="N278" s="1103"/>
      <c r="O278" s="1103"/>
      <c r="P278" s="1103"/>
      <c r="Q278" s="1103"/>
      <c r="R278" s="1103"/>
      <c r="S278" s="1103"/>
      <c r="T278" s="1103"/>
      <c r="U278" s="1103"/>
      <c r="V278" s="1103"/>
      <c r="W278" s="1103"/>
    </row>
    <row r="279" spans="1:23" ht="15.75" customHeight="1">
      <c r="A279" s="1103"/>
      <c r="B279" s="1103"/>
      <c r="C279" s="1103"/>
      <c r="D279" s="1103"/>
      <c r="E279" s="1103"/>
      <c r="F279" s="1103"/>
      <c r="G279" s="1103"/>
      <c r="H279" s="1103"/>
      <c r="I279" s="1103"/>
      <c r="J279" s="1103"/>
      <c r="K279" s="1103"/>
      <c r="L279" s="1103"/>
      <c r="M279" s="1103"/>
      <c r="N279" s="1103"/>
      <c r="O279" s="1103"/>
      <c r="P279" s="1103"/>
      <c r="Q279" s="1103"/>
      <c r="R279" s="1103"/>
      <c r="S279" s="1103"/>
      <c r="T279" s="1103"/>
      <c r="U279" s="1103"/>
      <c r="V279" s="1103"/>
      <c r="W279" s="1103"/>
    </row>
    <row r="280" spans="1:23" ht="15.75" customHeight="1">
      <c r="A280" s="1103"/>
      <c r="B280" s="1103"/>
      <c r="C280" s="1103"/>
      <c r="D280" s="1103"/>
      <c r="E280" s="1103"/>
      <c r="F280" s="1103"/>
      <c r="G280" s="1103"/>
      <c r="H280" s="1103"/>
      <c r="I280" s="1103"/>
      <c r="J280" s="1103"/>
      <c r="K280" s="1103"/>
      <c r="L280" s="1103"/>
      <c r="M280" s="1103"/>
      <c r="N280" s="1103"/>
      <c r="O280" s="1103"/>
      <c r="P280" s="1103"/>
      <c r="Q280" s="1103"/>
      <c r="R280" s="1103"/>
      <c r="S280" s="1103"/>
      <c r="T280" s="1103"/>
      <c r="U280" s="1103"/>
      <c r="V280" s="1103"/>
      <c r="W280" s="1103"/>
    </row>
    <row r="281" spans="1:23" ht="15.75" customHeight="1">
      <c r="A281" s="1103"/>
      <c r="B281" s="1103"/>
      <c r="C281" s="1103"/>
      <c r="D281" s="1103"/>
      <c r="E281" s="1103"/>
      <c r="F281" s="1103"/>
      <c r="G281" s="1103"/>
      <c r="H281" s="1103"/>
      <c r="I281" s="1103"/>
      <c r="J281" s="1103"/>
      <c r="K281" s="1103"/>
      <c r="L281" s="1103"/>
      <c r="M281" s="1103"/>
      <c r="N281" s="1103"/>
      <c r="O281" s="1103"/>
      <c r="P281" s="1103"/>
      <c r="Q281" s="1103"/>
      <c r="R281" s="1103"/>
      <c r="S281" s="1103"/>
      <c r="T281" s="1103"/>
      <c r="U281" s="1103"/>
      <c r="V281" s="1103"/>
      <c r="W281" s="1103"/>
    </row>
    <row r="282" spans="1:23" ht="15.75" customHeight="1">
      <c r="A282" s="1103"/>
      <c r="B282" s="1103"/>
      <c r="C282" s="1103"/>
      <c r="D282" s="1103"/>
      <c r="E282" s="1103"/>
      <c r="F282" s="1103"/>
      <c r="G282" s="1103"/>
      <c r="H282" s="1103"/>
      <c r="I282" s="1103"/>
      <c r="J282" s="1103"/>
      <c r="K282" s="1103"/>
      <c r="L282" s="1103"/>
      <c r="M282" s="1103"/>
      <c r="N282" s="1103"/>
      <c r="O282" s="1103"/>
      <c r="P282" s="1103"/>
      <c r="Q282" s="1103"/>
      <c r="R282" s="1103"/>
      <c r="S282" s="1103"/>
      <c r="T282" s="1103"/>
      <c r="U282" s="1103"/>
      <c r="V282" s="1103"/>
      <c r="W282" s="1103"/>
    </row>
    <row r="283" spans="1:23" ht="15.75" customHeight="1">
      <c r="A283" s="1103"/>
      <c r="B283" s="1103"/>
      <c r="C283" s="1103"/>
      <c r="D283" s="1103"/>
      <c r="E283" s="1103"/>
      <c r="F283" s="1103"/>
      <c r="G283" s="1103"/>
      <c r="H283" s="1103"/>
      <c r="I283" s="1103"/>
      <c r="J283" s="1103"/>
      <c r="K283" s="1103"/>
      <c r="L283" s="1103"/>
      <c r="M283" s="1103"/>
      <c r="N283" s="1103"/>
      <c r="O283" s="1103"/>
      <c r="P283" s="1103"/>
      <c r="Q283" s="1103"/>
      <c r="R283" s="1103"/>
      <c r="S283" s="1103"/>
      <c r="T283" s="1103"/>
      <c r="U283" s="1103"/>
      <c r="V283" s="1103"/>
      <c r="W283" s="1103"/>
    </row>
    <row r="284" spans="1:23" ht="15.75" customHeight="1">
      <c r="A284" s="1103"/>
      <c r="B284" s="1103"/>
      <c r="C284" s="1103"/>
      <c r="D284" s="1103"/>
      <c r="E284" s="1103"/>
      <c r="F284" s="1103"/>
      <c r="G284" s="1103"/>
      <c r="H284" s="1103"/>
      <c r="I284" s="1103"/>
      <c r="J284" s="1103"/>
      <c r="K284" s="1103"/>
      <c r="L284" s="1103"/>
      <c r="M284" s="1103"/>
      <c r="N284" s="1103"/>
      <c r="O284" s="1103"/>
      <c r="P284" s="1103"/>
      <c r="Q284" s="1103"/>
      <c r="R284" s="1103"/>
      <c r="S284" s="1103"/>
      <c r="T284" s="1103"/>
      <c r="U284" s="1103"/>
      <c r="V284" s="1103"/>
      <c r="W284" s="1103"/>
    </row>
    <row r="285" spans="1:23" ht="15.75" customHeight="1">
      <c r="A285" s="1103"/>
      <c r="B285" s="1103"/>
      <c r="C285" s="1103"/>
      <c r="D285" s="1103"/>
      <c r="E285" s="1103"/>
      <c r="F285" s="1103"/>
      <c r="G285" s="1103"/>
      <c r="H285" s="1103"/>
      <c r="I285" s="1103"/>
      <c r="J285" s="1103"/>
      <c r="K285" s="1103"/>
      <c r="L285" s="1103"/>
      <c r="M285" s="1103"/>
      <c r="N285" s="1103"/>
      <c r="O285" s="1103"/>
      <c r="P285" s="1103"/>
      <c r="Q285" s="1103"/>
      <c r="R285" s="1103"/>
      <c r="S285" s="1103"/>
      <c r="T285" s="1103"/>
      <c r="U285" s="1103"/>
      <c r="V285" s="1103"/>
      <c r="W285" s="1103"/>
    </row>
    <row r="286" spans="1:23" ht="15.75" customHeight="1">
      <c r="A286" s="1103"/>
      <c r="B286" s="1103"/>
      <c r="C286" s="1103"/>
      <c r="D286" s="1103"/>
      <c r="E286" s="1103"/>
      <c r="F286" s="1103"/>
      <c r="G286" s="1103"/>
      <c r="H286" s="1103"/>
      <c r="I286" s="1103"/>
      <c r="J286" s="1103"/>
      <c r="K286" s="1103"/>
      <c r="L286" s="1103"/>
      <c r="M286" s="1103"/>
      <c r="N286" s="1103"/>
      <c r="O286" s="1103"/>
      <c r="P286" s="1103"/>
      <c r="Q286" s="1103"/>
      <c r="R286" s="1103"/>
      <c r="S286" s="1103"/>
      <c r="T286" s="1103"/>
      <c r="U286" s="1103"/>
      <c r="V286" s="1103"/>
      <c r="W286" s="1103"/>
    </row>
    <row r="287" spans="1:23" ht="15.75" customHeight="1">
      <c r="A287" s="1103"/>
      <c r="B287" s="1103"/>
      <c r="C287" s="1103"/>
      <c r="D287" s="1103"/>
      <c r="E287" s="1103"/>
      <c r="F287" s="1103"/>
      <c r="G287" s="1103"/>
      <c r="H287" s="1103"/>
      <c r="I287" s="1103"/>
      <c r="J287" s="1103"/>
      <c r="K287" s="1103"/>
      <c r="L287" s="1103"/>
      <c r="M287" s="1103"/>
      <c r="N287" s="1103"/>
      <c r="O287" s="1103"/>
      <c r="P287" s="1103"/>
      <c r="Q287" s="1103"/>
      <c r="R287" s="1103"/>
      <c r="S287" s="1103"/>
      <c r="T287" s="1103"/>
      <c r="U287" s="1103"/>
      <c r="V287" s="1103"/>
      <c r="W287" s="1103"/>
    </row>
    <row r="288" spans="1:23" ht="15.75" customHeight="1">
      <c r="A288" s="1103"/>
      <c r="B288" s="1103"/>
      <c r="C288" s="1103"/>
      <c r="D288" s="1103"/>
      <c r="E288" s="1103"/>
      <c r="F288" s="1103"/>
      <c r="G288" s="1103"/>
      <c r="H288" s="1103"/>
      <c r="I288" s="1103"/>
      <c r="J288" s="1103"/>
      <c r="K288" s="1103"/>
      <c r="L288" s="1103"/>
      <c r="M288" s="1103"/>
      <c r="N288" s="1103"/>
      <c r="O288" s="1103"/>
      <c r="P288" s="1103"/>
      <c r="Q288" s="1103"/>
      <c r="R288" s="1103"/>
      <c r="S288" s="1103"/>
      <c r="T288" s="1103"/>
      <c r="U288" s="1103"/>
      <c r="V288" s="1103"/>
      <c r="W288" s="1103"/>
    </row>
    <row r="289" spans="1:23" ht="15.75" customHeight="1">
      <c r="A289" s="1103"/>
      <c r="B289" s="1103"/>
      <c r="C289" s="1103"/>
      <c r="D289" s="1103"/>
      <c r="E289" s="1103"/>
      <c r="F289" s="1103"/>
      <c r="G289" s="1103"/>
      <c r="H289" s="1103"/>
      <c r="I289" s="1103"/>
      <c r="J289" s="1103"/>
      <c r="K289" s="1103"/>
      <c r="L289" s="1103"/>
      <c r="M289" s="1103"/>
      <c r="N289" s="1103"/>
      <c r="O289" s="1103"/>
      <c r="P289" s="1103"/>
      <c r="Q289" s="1103"/>
      <c r="R289" s="1103"/>
      <c r="S289" s="1103"/>
      <c r="T289" s="1103"/>
      <c r="U289" s="1103"/>
      <c r="V289" s="1103"/>
      <c r="W289" s="1103"/>
    </row>
    <row r="290" spans="1:23" ht="15.75" customHeight="1">
      <c r="A290" s="1103"/>
      <c r="B290" s="1103"/>
      <c r="C290" s="1103"/>
      <c r="D290" s="1103"/>
      <c r="E290" s="1103"/>
      <c r="F290" s="1103"/>
      <c r="G290" s="1103"/>
      <c r="H290" s="1103"/>
      <c r="I290" s="1103"/>
      <c r="J290" s="1103"/>
      <c r="K290" s="1103"/>
      <c r="L290" s="1103"/>
      <c r="M290" s="1103"/>
      <c r="N290" s="1103"/>
      <c r="O290" s="1103"/>
      <c r="P290" s="1103"/>
      <c r="Q290" s="1103"/>
      <c r="R290" s="1103"/>
      <c r="S290" s="1103"/>
      <c r="T290" s="1103"/>
      <c r="U290" s="1103"/>
      <c r="V290" s="1103"/>
      <c r="W290" s="1103"/>
    </row>
    <row r="291" spans="1:23" ht="15.75" customHeight="1">
      <c r="A291" s="1103"/>
      <c r="B291" s="1103"/>
      <c r="C291" s="1103"/>
      <c r="D291" s="1103"/>
      <c r="E291" s="1103"/>
      <c r="F291" s="1103"/>
      <c r="G291" s="1103"/>
      <c r="H291" s="1103"/>
      <c r="I291" s="1103"/>
      <c r="J291" s="1103"/>
      <c r="K291" s="1103"/>
      <c r="L291" s="1103"/>
      <c r="M291" s="1103"/>
      <c r="N291" s="1103"/>
      <c r="O291" s="1103"/>
      <c r="P291" s="1103"/>
      <c r="Q291" s="1103"/>
      <c r="R291" s="1103"/>
      <c r="S291" s="1103"/>
      <c r="T291" s="1103"/>
      <c r="U291" s="1103"/>
      <c r="V291" s="1103"/>
      <c r="W291" s="1103"/>
    </row>
    <row r="292" spans="1:23" ht="15.75" customHeight="1">
      <c r="A292" s="1103"/>
      <c r="B292" s="1103"/>
      <c r="C292" s="1103"/>
      <c r="D292" s="1103"/>
      <c r="E292" s="1103"/>
      <c r="F292" s="1103"/>
      <c r="G292" s="1103"/>
      <c r="H292" s="1103"/>
      <c r="I292" s="1103"/>
      <c r="J292" s="1103"/>
      <c r="K292" s="1103"/>
      <c r="L292" s="1103"/>
      <c r="M292" s="1103"/>
      <c r="N292" s="1103"/>
      <c r="O292" s="1103"/>
      <c r="P292" s="1103"/>
      <c r="Q292" s="1103"/>
      <c r="R292" s="1103"/>
      <c r="S292" s="1103"/>
      <c r="T292" s="1103"/>
      <c r="U292" s="1103"/>
      <c r="V292" s="1103"/>
      <c r="W292" s="1103"/>
    </row>
    <row r="293" spans="1:23" ht="15.75" customHeight="1">
      <c r="A293" s="1103"/>
      <c r="B293" s="1103"/>
      <c r="C293" s="1103"/>
      <c r="D293" s="1103"/>
      <c r="E293" s="1103"/>
      <c r="F293" s="1103"/>
      <c r="G293" s="1103"/>
      <c r="H293" s="1103"/>
      <c r="I293" s="1103"/>
      <c r="J293" s="1103"/>
      <c r="K293" s="1103"/>
      <c r="L293" s="1103"/>
      <c r="M293" s="1103"/>
      <c r="N293" s="1103"/>
      <c r="O293" s="1103"/>
      <c r="P293" s="1103"/>
      <c r="Q293" s="1103"/>
      <c r="R293" s="1103"/>
      <c r="S293" s="1103"/>
      <c r="T293" s="1103"/>
      <c r="U293" s="1103"/>
      <c r="V293" s="1103"/>
      <c r="W293" s="1103"/>
    </row>
    <row r="294" spans="1:23" ht="15.75" customHeight="1">
      <c r="A294" s="1103"/>
      <c r="B294" s="1103"/>
      <c r="C294" s="1103"/>
      <c r="D294" s="1103"/>
      <c r="E294" s="1103"/>
      <c r="F294" s="1103"/>
      <c r="G294" s="1103"/>
      <c r="H294" s="1103"/>
      <c r="I294" s="1103"/>
      <c r="J294" s="1103"/>
      <c r="K294" s="1103"/>
      <c r="L294" s="1103"/>
      <c r="M294" s="1103"/>
      <c r="N294" s="1103"/>
      <c r="O294" s="1103"/>
      <c r="P294" s="1103"/>
      <c r="Q294" s="1103"/>
      <c r="R294" s="1103"/>
      <c r="S294" s="1103"/>
      <c r="T294" s="1103"/>
      <c r="U294" s="1103"/>
      <c r="V294" s="1103"/>
      <c r="W294" s="1103"/>
    </row>
    <row r="295" spans="1:23" ht="15.75" customHeight="1">
      <c r="A295" s="1103"/>
      <c r="B295" s="1103"/>
      <c r="C295" s="1103"/>
      <c r="D295" s="1103"/>
      <c r="E295" s="1103"/>
      <c r="F295" s="1103"/>
      <c r="G295" s="1103"/>
      <c r="H295" s="1103"/>
      <c r="I295" s="1103"/>
      <c r="J295" s="1103"/>
      <c r="K295" s="1103"/>
      <c r="L295" s="1103"/>
      <c r="M295" s="1103"/>
      <c r="N295" s="1103"/>
      <c r="O295" s="1103"/>
      <c r="P295" s="1103"/>
      <c r="Q295" s="1103"/>
      <c r="R295" s="1103"/>
      <c r="S295" s="1103"/>
      <c r="T295" s="1103"/>
      <c r="U295" s="1103"/>
      <c r="V295" s="1103"/>
      <c r="W295" s="1103"/>
    </row>
    <row r="296" spans="1:23" ht="15.75" customHeight="1">
      <c r="A296" s="1103"/>
      <c r="B296" s="1103"/>
      <c r="C296" s="1103"/>
      <c r="D296" s="1103"/>
      <c r="E296" s="1103"/>
      <c r="F296" s="1103"/>
      <c r="G296" s="1103"/>
      <c r="H296" s="1103"/>
      <c r="I296" s="1103"/>
      <c r="J296" s="1103"/>
      <c r="K296" s="1103"/>
      <c r="L296" s="1103"/>
      <c r="M296" s="1103"/>
      <c r="N296" s="1103"/>
      <c r="O296" s="1103"/>
      <c r="P296" s="1103"/>
      <c r="Q296" s="1103"/>
      <c r="R296" s="1103"/>
      <c r="S296" s="1103"/>
      <c r="T296" s="1103"/>
      <c r="U296" s="1103"/>
      <c r="V296" s="1103"/>
      <c r="W296" s="1103"/>
    </row>
    <row r="297" spans="1:23" ht="15.75" customHeight="1">
      <c r="A297" s="1103"/>
      <c r="B297" s="1103"/>
      <c r="C297" s="1103"/>
      <c r="D297" s="1103"/>
      <c r="E297" s="1103"/>
      <c r="F297" s="1103"/>
      <c r="G297" s="1103"/>
      <c r="H297" s="1103"/>
      <c r="I297" s="1103"/>
      <c r="J297" s="1103"/>
      <c r="K297" s="1103"/>
      <c r="L297" s="1103"/>
      <c r="M297" s="1103"/>
      <c r="N297" s="1103"/>
      <c r="O297" s="1103"/>
      <c r="P297" s="1103"/>
      <c r="Q297" s="1103"/>
      <c r="R297" s="1103"/>
      <c r="S297" s="1103"/>
      <c r="T297" s="1103"/>
      <c r="U297" s="1103"/>
      <c r="V297" s="1103"/>
      <c r="W297" s="1103"/>
    </row>
    <row r="298" spans="1:23" ht="15.75" customHeight="1">
      <c r="A298" s="1103"/>
      <c r="B298" s="1103"/>
      <c r="C298" s="1103"/>
      <c r="D298" s="1103"/>
      <c r="E298" s="1103"/>
      <c r="F298" s="1103"/>
      <c r="G298" s="1103"/>
      <c r="H298" s="1103"/>
      <c r="I298" s="1103"/>
      <c r="J298" s="1103"/>
      <c r="K298" s="1103"/>
      <c r="L298" s="1103"/>
      <c r="M298" s="1103"/>
      <c r="N298" s="1103"/>
      <c r="O298" s="1103"/>
      <c r="P298" s="1103"/>
      <c r="Q298" s="1103"/>
      <c r="R298" s="1103"/>
      <c r="S298" s="1103"/>
      <c r="T298" s="1103"/>
      <c r="U298" s="1103"/>
      <c r="V298" s="1103"/>
      <c r="W298" s="1103"/>
    </row>
    <row r="299" spans="1:23" ht="15.75" customHeight="1">
      <c r="A299" s="1103"/>
      <c r="B299" s="1103"/>
      <c r="C299" s="1103"/>
      <c r="D299" s="1103"/>
      <c r="E299" s="1103"/>
      <c r="F299" s="1103"/>
      <c r="G299" s="1103"/>
      <c r="H299" s="1103"/>
      <c r="I299" s="1103"/>
      <c r="J299" s="1103"/>
      <c r="K299" s="1103"/>
      <c r="L299" s="1103"/>
      <c r="M299" s="1103"/>
      <c r="N299" s="1103"/>
      <c r="O299" s="1103"/>
      <c r="P299" s="1103"/>
      <c r="Q299" s="1103"/>
      <c r="R299" s="1103"/>
      <c r="S299" s="1103"/>
      <c r="T299" s="1103"/>
      <c r="U299" s="1103"/>
      <c r="V299" s="1103"/>
      <c r="W299" s="1103"/>
    </row>
    <row r="300" spans="1:23" ht="15.75" customHeight="1">
      <c r="A300" s="1103"/>
      <c r="B300" s="1103"/>
      <c r="C300" s="1103"/>
      <c r="D300" s="1103"/>
      <c r="E300" s="1103"/>
      <c r="F300" s="1103"/>
      <c r="G300" s="1103"/>
      <c r="H300" s="1103"/>
      <c r="I300" s="1103"/>
      <c r="J300" s="1103"/>
      <c r="K300" s="1103"/>
      <c r="L300" s="1103"/>
      <c r="M300" s="1103"/>
      <c r="N300" s="1103"/>
      <c r="O300" s="1103"/>
      <c r="P300" s="1103"/>
      <c r="Q300" s="1103"/>
      <c r="R300" s="1103"/>
      <c r="S300" s="1103"/>
      <c r="T300" s="1103"/>
      <c r="U300" s="1103"/>
      <c r="V300" s="1103"/>
      <c r="W300" s="1103"/>
    </row>
    <row r="301" spans="1:23" ht="15.75" customHeight="1">
      <c r="A301" s="1103"/>
      <c r="B301" s="1103"/>
      <c r="C301" s="1103"/>
      <c r="D301" s="1103"/>
      <c r="E301" s="1103"/>
      <c r="F301" s="1103"/>
      <c r="G301" s="1103"/>
      <c r="H301" s="1103"/>
      <c r="I301" s="1103"/>
      <c r="J301" s="1103"/>
      <c r="K301" s="1103"/>
      <c r="L301" s="1103"/>
      <c r="M301" s="1103"/>
      <c r="N301" s="1103"/>
      <c r="O301" s="1103"/>
      <c r="P301" s="1103"/>
      <c r="Q301" s="1103"/>
      <c r="R301" s="1103"/>
      <c r="S301" s="1103"/>
      <c r="T301" s="1103"/>
      <c r="U301" s="1103"/>
      <c r="V301" s="1103"/>
      <c r="W301" s="1103"/>
    </row>
    <row r="302" spans="1:23" ht="15.75" customHeight="1">
      <c r="A302" s="1103"/>
      <c r="B302" s="1103"/>
      <c r="C302" s="1103"/>
      <c r="D302" s="1103"/>
      <c r="E302" s="1103"/>
      <c r="F302" s="1103"/>
      <c r="G302" s="1103"/>
      <c r="H302" s="1103"/>
      <c r="I302" s="1103"/>
      <c r="J302" s="1103"/>
      <c r="K302" s="1103"/>
      <c r="L302" s="1103"/>
      <c r="M302" s="1103"/>
      <c r="N302" s="1103"/>
      <c r="O302" s="1103"/>
      <c r="P302" s="1103"/>
      <c r="Q302" s="1103"/>
      <c r="R302" s="1103"/>
      <c r="S302" s="1103"/>
      <c r="T302" s="1103"/>
      <c r="U302" s="1103"/>
      <c r="V302" s="1103"/>
      <c r="W302" s="1103"/>
    </row>
    <row r="303" spans="1:23" ht="15.75" customHeight="1">
      <c r="A303" s="1103"/>
      <c r="B303" s="1103"/>
      <c r="C303" s="1103"/>
      <c r="D303" s="1103"/>
      <c r="E303" s="1103"/>
      <c r="F303" s="1103"/>
      <c r="G303" s="1103"/>
      <c r="H303" s="1103"/>
      <c r="I303" s="1103"/>
      <c r="J303" s="1103"/>
      <c r="K303" s="1103"/>
      <c r="L303" s="1103"/>
      <c r="M303" s="1103"/>
      <c r="N303" s="1103"/>
      <c r="O303" s="1103"/>
      <c r="P303" s="1103"/>
      <c r="Q303" s="1103"/>
      <c r="R303" s="1103"/>
      <c r="S303" s="1103"/>
      <c r="T303" s="1103"/>
      <c r="U303" s="1103"/>
      <c r="V303" s="1103"/>
      <c r="W303" s="1103"/>
    </row>
    <row r="304" spans="1:23" ht="15.75" customHeight="1">
      <c r="A304" s="1103"/>
      <c r="B304" s="1103"/>
      <c r="C304" s="1103"/>
      <c r="D304" s="1103"/>
      <c r="E304" s="1103"/>
      <c r="F304" s="1103"/>
      <c r="G304" s="1103"/>
      <c r="H304" s="1103"/>
      <c r="I304" s="1103"/>
      <c r="J304" s="1103"/>
      <c r="K304" s="1103"/>
      <c r="L304" s="1103"/>
      <c r="M304" s="1103"/>
      <c r="N304" s="1103"/>
      <c r="O304" s="1103"/>
      <c r="P304" s="1103"/>
      <c r="Q304" s="1103"/>
      <c r="R304" s="1103"/>
      <c r="S304" s="1103"/>
      <c r="T304" s="1103"/>
      <c r="U304" s="1103"/>
      <c r="V304" s="1103"/>
      <c r="W304" s="1103"/>
    </row>
    <row r="305" spans="1:23" ht="15.75" customHeight="1">
      <c r="A305" s="1103"/>
      <c r="B305" s="1103"/>
      <c r="C305" s="1103"/>
      <c r="D305" s="1103"/>
      <c r="E305" s="1103"/>
      <c r="F305" s="1103"/>
      <c r="G305" s="1103"/>
      <c r="H305" s="1103"/>
      <c r="I305" s="1103"/>
      <c r="J305" s="1103"/>
      <c r="K305" s="1103"/>
      <c r="L305" s="1103"/>
      <c r="M305" s="1103"/>
      <c r="N305" s="1103"/>
      <c r="O305" s="1103"/>
      <c r="P305" s="1103"/>
      <c r="Q305" s="1103"/>
      <c r="R305" s="1103"/>
      <c r="S305" s="1103"/>
      <c r="T305" s="1103"/>
      <c r="U305" s="1103"/>
      <c r="V305" s="1103"/>
      <c r="W305" s="1103"/>
    </row>
    <row r="306" spans="1:23" ht="15.75" customHeight="1">
      <c r="A306" s="1103"/>
      <c r="B306" s="1103"/>
      <c r="C306" s="1103"/>
      <c r="D306" s="1103"/>
      <c r="E306" s="1103"/>
      <c r="F306" s="1103"/>
      <c r="G306" s="1103"/>
      <c r="H306" s="1103"/>
      <c r="I306" s="1103"/>
      <c r="J306" s="1103"/>
      <c r="K306" s="1103"/>
      <c r="L306" s="1103"/>
      <c r="M306" s="1103"/>
      <c r="N306" s="1103"/>
      <c r="O306" s="1103"/>
      <c r="P306" s="1103"/>
      <c r="Q306" s="1103"/>
      <c r="R306" s="1103"/>
      <c r="S306" s="1103"/>
      <c r="T306" s="1103"/>
      <c r="U306" s="1103"/>
      <c r="V306" s="1103"/>
      <c r="W306" s="1103"/>
    </row>
    <row r="307" spans="1:23" ht="15.75" customHeight="1">
      <c r="A307" s="1103"/>
      <c r="B307" s="1103"/>
      <c r="C307" s="1103"/>
      <c r="D307" s="1103"/>
      <c r="E307" s="1103"/>
      <c r="F307" s="1103"/>
      <c r="G307" s="1103"/>
      <c r="H307" s="1103"/>
      <c r="I307" s="1103"/>
      <c r="J307" s="1103"/>
      <c r="K307" s="1103"/>
      <c r="L307" s="1103"/>
      <c r="M307" s="1103"/>
      <c r="N307" s="1103"/>
      <c r="O307" s="1103"/>
      <c r="P307" s="1103"/>
      <c r="Q307" s="1103"/>
      <c r="R307" s="1103"/>
      <c r="S307" s="1103"/>
      <c r="T307" s="1103"/>
      <c r="U307" s="1103"/>
      <c r="V307" s="1103"/>
      <c r="W307" s="1103"/>
    </row>
    <row r="308" spans="1:23" ht="15.75" customHeight="1">
      <c r="A308" s="1103"/>
      <c r="B308" s="1103"/>
      <c r="C308" s="1103"/>
      <c r="D308" s="1103"/>
      <c r="E308" s="1103"/>
      <c r="F308" s="1103"/>
      <c r="G308" s="1103"/>
      <c r="H308" s="1103"/>
      <c r="I308" s="1103"/>
      <c r="J308" s="1103"/>
      <c r="K308" s="1103"/>
      <c r="L308" s="1103"/>
      <c r="M308" s="1103"/>
      <c r="N308" s="1103"/>
      <c r="O308" s="1103"/>
      <c r="P308" s="1103"/>
      <c r="Q308" s="1103"/>
      <c r="R308" s="1103"/>
      <c r="S308" s="1103"/>
      <c r="T308" s="1103"/>
      <c r="U308" s="1103"/>
      <c r="V308" s="1103"/>
      <c r="W308" s="1103"/>
    </row>
    <row r="309" spans="1:23" ht="15.75" customHeight="1">
      <c r="A309" s="1103"/>
      <c r="B309" s="1103"/>
      <c r="C309" s="1103"/>
      <c r="D309" s="1103"/>
      <c r="E309" s="1103"/>
      <c r="F309" s="1103"/>
      <c r="G309" s="1103"/>
      <c r="H309" s="1103"/>
      <c r="I309" s="1103"/>
      <c r="J309" s="1103"/>
      <c r="K309" s="1103"/>
      <c r="L309" s="1103"/>
      <c r="M309" s="1103"/>
      <c r="N309" s="1103"/>
      <c r="O309" s="1103"/>
      <c r="P309" s="1103"/>
      <c r="Q309" s="1103"/>
      <c r="R309" s="1103"/>
      <c r="S309" s="1103"/>
      <c r="T309" s="1103"/>
      <c r="U309" s="1103"/>
      <c r="V309" s="1103"/>
      <c r="W309" s="1103"/>
    </row>
    <row r="310" spans="1:23" ht="15.75" customHeight="1">
      <c r="A310" s="1103"/>
      <c r="B310" s="1103"/>
      <c r="C310" s="1103"/>
      <c r="D310" s="1103"/>
      <c r="E310" s="1103"/>
      <c r="F310" s="1103"/>
      <c r="G310" s="1103"/>
      <c r="H310" s="1103"/>
      <c r="I310" s="1103"/>
      <c r="J310" s="1103"/>
      <c r="K310" s="1103"/>
      <c r="L310" s="1103"/>
      <c r="M310" s="1103"/>
      <c r="N310" s="1103"/>
      <c r="O310" s="1103"/>
      <c r="P310" s="1103"/>
      <c r="Q310" s="1103"/>
      <c r="R310" s="1103"/>
      <c r="S310" s="1103"/>
      <c r="T310" s="1103"/>
      <c r="U310" s="1103"/>
      <c r="V310" s="1103"/>
      <c r="W310" s="1103"/>
    </row>
    <row r="311" spans="1:23" ht="15.75" customHeight="1">
      <c r="A311" s="1103"/>
      <c r="B311" s="1103"/>
      <c r="C311" s="1103"/>
      <c r="D311" s="1103"/>
      <c r="E311" s="1103"/>
      <c r="F311" s="1103"/>
      <c r="G311" s="1103"/>
      <c r="H311" s="1103"/>
      <c r="I311" s="1103"/>
      <c r="J311" s="1103"/>
      <c r="K311" s="1103"/>
      <c r="L311" s="1103"/>
      <c r="M311" s="1103"/>
      <c r="N311" s="1103"/>
      <c r="O311" s="1103"/>
      <c r="P311" s="1103"/>
      <c r="Q311" s="1103"/>
      <c r="R311" s="1103"/>
      <c r="S311" s="1103"/>
      <c r="T311" s="1103"/>
      <c r="U311" s="1103"/>
      <c r="V311" s="1103"/>
      <c r="W311" s="1103"/>
    </row>
    <row r="312" spans="1:23" ht="15.75" customHeight="1">
      <c r="A312" s="1103"/>
      <c r="B312" s="1103"/>
      <c r="C312" s="1103"/>
      <c r="D312" s="1103"/>
      <c r="E312" s="1103"/>
      <c r="F312" s="1103"/>
      <c r="G312" s="1103"/>
      <c r="H312" s="1103"/>
      <c r="I312" s="1103"/>
      <c r="J312" s="1103"/>
      <c r="K312" s="1103"/>
      <c r="L312" s="1103"/>
      <c r="M312" s="1103"/>
      <c r="N312" s="1103"/>
      <c r="O312" s="1103"/>
      <c r="P312" s="1103"/>
      <c r="Q312" s="1103"/>
      <c r="R312" s="1103"/>
      <c r="S312" s="1103"/>
      <c r="T312" s="1103"/>
      <c r="U312" s="1103"/>
      <c r="V312" s="1103"/>
      <c r="W312" s="1103"/>
    </row>
    <row r="313" spans="1:23" ht="15.75" customHeight="1">
      <c r="A313" s="1103"/>
      <c r="B313" s="1103"/>
      <c r="C313" s="1103"/>
      <c r="D313" s="1103"/>
      <c r="E313" s="1103"/>
      <c r="F313" s="1103"/>
      <c r="G313" s="1103"/>
      <c r="H313" s="1103"/>
      <c r="I313" s="1103"/>
      <c r="J313" s="1103"/>
      <c r="K313" s="1103"/>
      <c r="L313" s="1103"/>
      <c r="M313" s="1103"/>
      <c r="N313" s="1103"/>
      <c r="O313" s="1103"/>
      <c r="P313" s="1103"/>
      <c r="Q313" s="1103"/>
      <c r="R313" s="1103"/>
      <c r="S313" s="1103"/>
      <c r="T313" s="1103"/>
      <c r="U313" s="1103"/>
      <c r="V313" s="1103"/>
      <c r="W313" s="1103"/>
    </row>
    <row r="314" spans="1:23" ht="15.75" customHeight="1">
      <c r="A314" s="1103"/>
      <c r="B314" s="1103"/>
      <c r="C314" s="1103"/>
      <c r="D314" s="1103"/>
      <c r="E314" s="1103"/>
      <c r="F314" s="1103"/>
      <c r="G314" s="1103"/>
      <c r="H314" s="1103"/>
      <c r="I314" s="1103"/>
      <c r="J314" s="1103"/>
      <c r="K314" s="1103"/>
      <c r="L314" s="1103"/>
      <c r="M314" s="1103"/>
      <c r="N314" s="1103"/>
      <c r="O314" s="1103"/>
      <c r="P314" s="1103"/>
      <c r="Q314" s="1103"/>
      <c r="R314" s="1103"/>
      <c r="S314" s="1103"/>
      <c r="T314" s="1103"/>
      <c r="U314" s="1103"/>
      <c r="V314" s="1103"/>
      <c r="W314" s="1103"/>
    </row>
    <row r="315" spans="1:23" ht="15.75" customHeight="1">
      <c r="A315" s="1103"/>
      <c r="B315" s="1103"/>
      <c r="C315" s="1103"/>
      <c r="D315" s="1103"/>
      <c r="E315" s="1103"/>
      <c r="F315" s="1103"/>
      <c r="G315" s="1103"/>
      <c r="H315" s="1103"/>
      <c r="I315" s="1103"/>
      <c r="J315" s="1103"/>
      <c r="K315" s="1103"/>
      <c r="L315" s="1103"/>
      <c r="M315" s="1103"/>
      <c r="N315" s="1103"/>
      <c r="O315" s="1103"/>
      <c r="P315" s="1103"/>
      <c r="Q315" s="1103"/>
      <c r="R315" s="1103"/>
      <c r="S315" s="1103"/>
      <c r="T315" s="1103"/>
      <c r="U315" s="1103"/>
      <c r="V315" s="1103"/>
      <c r="W315" s="1103"/>
    </row>
    <row r="316" spans="1:23" ht="15.75" customHeight="1">
      <c r="A316" s="1103"/>
      <c r="B316" s="1103"/>
      <c r="C316" s="1103"/>
      <c r="D316" s="1103"/>
      <c r="E316" s="1103"/>
      <c r="F316" s="1103"/>
      <c r="G316" s="1103"/>
      <c r="H316" s="1103"/>
      <c r="I316" s="1103"/>
      <c r="J316" s="1103"/>
      <c r="K316" s="1103"/>
      <c r="L316" s="1103"/>
      <c r="M316" s="1103"/>
      <c r="N316" s="1103"/>
      <c r="O316" s="1103"/>
      <c r="P316" s="1103"/>
      <c r="Q316" s="1103"/>
      <c r="R316" s="1103"/>
      <c r="S316" s="1103"/>
      <c r="T316" s="1103"/>
      <c r="U316" s="1103"/>
      <c r="V316" s="1103"/>
      <c r="W316" s="1103"/>
    </row>
    <row r="317" spans="1:23" ht="15.75" customHeight="1">
      <c r="A317" s="1103"/>
      <c r="B317" s="1103"/>
      <c r="C317" s="1103"/>
      <c r="D317" s="1103"/>
      <c r="E317" s="1103"/>
      <c r="F317" s="1103"/>
      <c r="G317" s="1103"/>
      <c r="H317" s="1103"/>
      <c r="I317" s="1103"/>
      <c r="J317" s="1103"/>
      <c r="K317" s="1103"/>
      <c r="L317" s="1103"/>
      <c r="M317" s="1103"/>
      <c r="N317" s="1103"/>
      <c r="O317" s="1103"/>
      <c r="P317" s="1103"/>
      <c r="Q317" s="1103"/>
      <c r="R317" s="1103"/>
      <c r="S317" s="1103"/>
      <c r="T317" s="1103"/>
      <c r="U317" s="1103"/>
      <c r="V317" s="1103"/>
      <c r="W317" s="1103"/>
    </row>
    <row r="318" spans="1:23" ht="15.75" customHeight="1">
      <c r="A318" s="1103"/>
      <c r="B318" s="1103"/>
      <c r="C318" s="1103"/>
      <c r="D318" s="1103"/>
      <c r="E318" s="1103"/>
      <c r="F318" s="1103"/>
      <c r="G318" s="1103"/>
      <c r="H318" s="1103"/>
      <c r="I318" s="1103"/>
      <c r="J318" s="1103"/>
      <c r="K318" s="1103"/>
      <c r="L318" s="1103"/>
      <c r="M318" s="1103"/>
      <c r="N318" s="1103"/>
      <c r="O318" s="1103"/>
      <c r="P318" s="1103"/>
      <c r="Q318" s="1103"/>
      <c r="R318" s="1103"/>
      <c r="S318" s="1103"/>
      <c r="T318" s="1103"/>
      <c r="U318" s="1103"/>
      <c r="V318" s="1103"/>
      <c r="W318" s="1103"/>
    </row>
    <row r="319" spans="1:23" ht="15.75" customHeight="1">
      <c r="A319" s="1103"/>
      <c r="B319" s="1103"/>
      <c r="C319" s="1103"/>
      <c r="D319" s="1103"/>
      <c r="E319" s="1103"/>
      <c r="F319" s="1103"/>
      <c r="G319" s="1103"/>
      <c r="H319" s="1103"/>
      <c r="I319" s="1103"/>
      <c r="J319" s="1103"/>
      <c r="K319" s="1103"/>
      <c r="L319" s="1103"/>
      <c r="M319" s="1103"/>
      <c r="N319" s="1103"/>
      <c r="O319" s="1103"/>
      <c r="P319" s="1103"/>
      <c r="Q319" s="1103"/>
      <c r="R319" s="1103"/>
      <c r="S319" s="1103"/>
      <c r="T319" s="1103"/>
      <c r="U319" s="1103"/>
      <c r="V319" s="1103"/>
      <c r="W319" s="1103"/>
    </row>
    <row r="320" spans="1:23" ht="15.75" customHeight="1">
      <c r="A320" s="1103"/>
      <c r="B320" s="1103"/>
      <c r="C320" s="1103"/>
      <c r="D320" s="1103"/>
      <c r="E320" s="1103"/>
      <c r="F320" s="1103"/>
      <c r="G320" s="1103"/>
      <c r="H320" s="1103"/>
      <c r="I320" s="1103"/>
      <c r="J320" s="1103"/>
      <c r="K320" s="1103"/>
      <c r="L320" s="1103"/>
      <c r="M320" s="1103"/>
      <c r="N320" s="1103"/>
      <c r="O320" s="1103"/>
      <c r="P320" s="1103"/>
      <c r="Q320" s="1103"/>
      <c r="R320" s="1103"/>
      <c r="S320" s="1103"/>
      <c r="T320" s="1103"/>
      <c r="U320" s="1103"/>
      <c r="V320" s="1103"/>
      <c r="W320" s="1103"/>
    </row>
    <row r="321" spans="1:23" ht="15.75" customHeight="1">
      <c r="A321" s="1103"/>
      <c r="B321" s="1103"/>
      <c r="C321" s="1103"/>
      <c r="D321" s="1103"/>
      <c r="E321" s="1103"/>
      <c r="F321" s="1103"/>
      <c r="G321" s="1103"/>
      <c r="H321" s="1103"/>
      <c r="I321" s="1103"/>
      <c r="J321" s="1103"/>
      <c r="K321" s="1103"/>
      <c r="L321" s="1103"/>
      <c r="M321" s="1103"/>
      <c r="N321" s="1103"/>
      <c r="O321" s="1103"/>
      <c r="P321" s="1103"/>
      <c r="Q321" s="1103"/>
      <c r="R321" s="1103"/>
      <c r="S321" s="1103"/>
      <c r="T321" s="1103"/>
      <c r="U321" s="1103"/>
      <c r="V321" s="1103"/>
      <c r="W321" s="1103"/>
    </row>
    <row r="322" spans="1:23" ht="15.75" customHeight="1">
      <c r="A322" s="1103"/>
      <c r="B322" s="1103"/>
      <c r="C322" s="1103"/>
      <c r="D322" s="1103"/>
      <c r="E322" s="1103"/>
      <c r="F322" s="1103"/>
      <c r="G322" s="1103"/>
      <c r="H322" s="1103"/>
      <c r="I322" s="1103"/>
      <c r="J322" s="1103"/>
      <c r="K322" s="1103"/>
      <c r="L322" s="1103"/>
      <c r="M322" s="1103"/>
      <c r="N322" s="1103"/>
      <c r="O322" s="1103"/>
      <c r="P322" s="1103"/>
      <c r="Q322" s="1103"/>
      <c r="R322" s="1103"/>
      <c r="S322" s="1103"/>
      <c r="T322" s="1103"/>
      <c r="U322" s="1103"/>
      <c r="V322" s="1103"/>
      <c r="W322" s="1103"/>
    </row>
    <row r="323" spans="1:23" ht="15.75" customHeight="1">
      <c r="A323" s="1103"/>
      <c r="B323" s="1103"/>
      <c r="C323" s="1103"/>
      <c r="D323" s="1103"/>
      <c r="E323" s="1103"/>
      <c r="F323" s="1103"/>
      <c r="G323" s="1103"/>
      <c r="H323" s="1103"/>
      <c r="I323" s="1103"/>
      <c r="J323" s="1103"/>
      <c r="K323" s="1103"/>
      <c r="L323" s="1103"/>
      <c r="M323" s="1103"/>
      <c r="N323" s="1103"/>
      <c r="O323" s="1103"/>
      <c r="P323" s="1103"/>
      <c r="Q323" s="1103"/>
      <c r="R323" s="1103"/>
      <c r="S323" s="1103"/>
      <c r="T323" s="1103"/>
      <c r="U323" s="1103"/>
      <c r="V323" s="1103"/>
      <c r="W323" s="1103"/>
    </row>
    <row r="324" spans="1:23" ht="15.75" customHeight="1">
      <c r="A324" s="1103"/>
      <c r="B324" s="1103"/>
      <c r="C324" s="1103"/>
      <c r="D324" s="1103"/>
      <c r="E324" s="1103"/>
      <c r="F324" s="1103"/>
      <c r="G324" s="1103"/>
      <c r="H324" s="1103"/>
      <c r="I324" s="1103"/>
      <c r="J324" s="1103"/>
      <c r="K324" s="1103"/>
      <c r="L324" s="1103"/>
      <c r="M324" s="1103"/>
      <c r="N324" s="1103"/>
      <c r="O324" s="1103"/>
      <c r="P324" s="1103"/>
      <c r="Q324" s="1103"/>
      <c r="R324" s="1103"/>
      <c r="S324" s="1103"/>
      <c r="T324" s="1103"/>
      <c r="U324" s="1103"/>
      <c r="V324" s="1103"/>
      <c r="W324" s="1103"/>
    </row>
    <row r="325" spans="1:23" ht="15.75" customHeight="1">
      <c r="A325" s="1103"/>
      <c r="B325" s="1103"/>
      <c r="C325" s="1103"/>
      <c r="D325" s="1103"/>
      <c r="E325" s="1103"/>
      <c r="F325" s="1103"/>
      <c r="G325" s="1103"/>
      <c r="H325" s="1103"/>
      <c r="I325" s="1103"/>
      <c r="J325" s="1103"/>
      <c r="K325" s="1103"/>
      <c r="L325" s="1103"/>
      <c r="M325" s="1103"/>
      <c r="N325" s="1103"/>
      <c r="O325" s="1103"/>
      <c r="P325" s="1103"/>
      <c r="Q325" s="1103"/>
      <c r="R325" s="1103"/>
      <c r="S325" s="1103"/>
      <c r="T325" s="1103"/>
      <c r="U325" s="1103"/>
      <c r="V325" s="1103"/>
      <c r="W325" s="1103"/>
    </row>
    <row r="326" spans="1:23" ht="15.75" customHeight="1">
      <c r="A326" s="1103"/>
      <c r="B326" s="1103"/>
      <c r="C326" s="1103"/>
      <c r="D326" s="1103"/>
      <c r="E326" s="1103"/>
      <c r="F326" s="1103"/>
      <c r="G326" s="1103"/>
      <c r="H326" s="1103"/>
      <c r="I326" s="1103"/>
      <c r="J326" s="1103"/>
      <c r="K326" s="1103"/>
      <c r="L326" s="1103"/>
      <c r="M326" s="1103"/>
      <c r="N326" s="1103"/>
      <c r="O326" s="1103"/>
      <c r="P326" s="1103"/>
      <c r="Q326" s="1103"/>
      <c r="R326" s="1103"/>
      <c r="S326" s="1103"/>
      <c r="T326" s="1103"/>
      <c r="U326" s="1103"/>
      <c r="V326" s="1103"/>
      <c r="W326" s="1103"/>
    </row>
    <row r="327" spans="1:23" ht="15.75" customHeight="1">
      <c r="A327" s="1103"/>
      <c r="B327" s="1103"/>
      <c r="C327" s="1103"/>
      <c r="D327" s="1103"/>
      <c r="E327" s="1103"/>
      <c r="F327" s="1103"/>
      <c r="G327" s="1103"/>
      <c r="H327" s="1103"/>
      <c r="I327" s="1103"/>
      <c r="J327" s="1103"/>
      <c r="K327" s="1103"/>
      <c r="L327" s="1103"/>
      <c r="M327" s="1103"/>
      <c r="N327" s="1103"/>
      <c r="O327" s="1103"/>
      <c r="P327" s="1103"/>
      <c r="Q327" s="1103"/>
      <c r="R327" s="1103"/>
      <c r="S327" s="1103"/>
      <c r="T327" s="1103"/>
      <c r="U327" s="1103"/>
      <c r="V327" s="1103"/>
      <c r="W327" s="1103"/>
    </row>
    <row r="328" spans="1:23" ht="15.75" customHeight="1">
      <c r="A328" s="1103"/>
      <c r="B328" s="1103"/>
      <c r="C328" s="1103"/>
      <c r="D328" s="1103"/>
      <c r="E328" s="1103"/>
      <c r="F328" s="1103"/>
      <c r="G328" s="1103"/>
      <c r="H328" s="1103"/>
      <c r="I328" s="1103"/>
      <c r="J328" s="1103"/>
      <c r="K328" s="1103"/>
      <c r="L328" s="1103"/>
      <c r="M328" s="1103"/>
      <c r="N328" s="1103"/>
      <c r="O328" s="1103"/>
      <c r="P328" s="1103"/>
      <c r="Q328" s="1103"/>
      <c r="R328" s="1103"/>
      <c r="S328" s="1103"/>
      <c r="T328" s="1103"/>
      <c r="U328" s="1103"/>
      <c r="V328" s="1103"/>
      <c r="W328" s="1103"/>
    </row>
    <row r="329" spans="1:23" ht="15.75" customHeight="1">
      <c r="A329" s="1103"/>
      <c r="B329" s="1103"/>
      <c r="C329" s="1103"/>
      <c r="D329" s="1103"/>
      <c r="E329" s="1103"/>
      <c r="F329" s="1103"/>
      <c r="G329" s="1103"/>
      <c r="H329" s="1103"/>
      <c r="I329" s="1103"/>
      <c r="J329" s="1103"/>
      <c r="K329" s="1103"/>
      <c r="L329" s="1103"/>
      <c r="M329" s="1103"/>
      <c r="N329" s="1103"/>
      <c r="O329" s="1103"/>
      <c r="P329" s="1103"/>
      <c r="Q329" s="1103"/>
      <c r="R329" s="1103"/>
      <c r="S329" s="1103"/>
      <c r="T329" s="1103"/>
      <c r="U329" s="1103"/>
      <c r="V329" s="1103"/>
      <c r="W329" s="1103"/>
    </row>
    <row r="330" spans="1:23" ht="15.75" customHeight="1">
      <c r="A330" s="1103"/>
      <c r="B330" s="1103"/>
      <c r="C330" s="1103"/>
      <c r="D330" s="1103"/>
      <c r="E330" s="1103"/>
      <c r="F330" s="1103"/>
      <c r="G330" s="1103"/>
      <c r="H330" s="1103"/>
      <c r="I330" s="1103"/>
      <c r="J330" s="1103"/>
      <c r="K330" s="1103"/>
      <c r="L330" s="1103"/>
      <c r="M330" s="1103"/>
      <c r="N330" s="1103"/>
      <c r="O330" s="1103"/>
      <c r="P330" s="1103"/>
      <c r="Q330" s="1103"/>
      <c r="R330" s="1103"/>
      <c r="S330" s="1103"/>
      <c r="T330" s="1103"/>
      <c r="U330" s="1103"/>
      <c r="V330" s="1103"/>
      <c r="W330" s="1103"/>
    </row>
    <row r="331" spans="1:23" ht="15.75" customHeight="1">
      <c r="A331" s="1103"/>
      <c r="B331" s="1103"/>
      <c r="C331" s="1103"/>
      <c r="D331" s="1103"/>
      <c r="E331" s="1103"/>
      <c r="F331" s="1103"/>
      <c r="G331" s="1103"/>
      <c r="H331" s="1103"/>
      <c r="I331" s="1103"/>
      <c r="J331" s="1103"/>
      <c r="K331" s="1103"/>
      <c r="L331" s="1103"/>
      <c r="M331" s="1103"/>
      <c r="N331" s="1103"/>
      <c r="O331" s="1103"/>
      <c r="P331" s="1103"/>
      <c r="Q331" s="1103"/>
      <c r="R331" s="1103"/>
      <c r="S331" s="1103"/>
      <c r="T331" s="1103"/>
      <c r="U331" s="1103"/>
      <c r="V331" s="1103"/>
      <c r="W331" s="1103"/>
    </row>
    <row r="332" spans="1:23" ht="15.75" customHeight="1">
      <c r="A332" s="1103"/>
      <c r="B332" s="1103"/>
      <c r="C332" s="1103"/>
      <c r="D332" s="1103"/>
      <c r="E332" s="1103"/>
      <c r="F332" s="1103"/>
      <c r="G332" s="1103"/>
      <c r="H332" s="1103"/>
      <c r="I332" s="1103"/>
      <c r="J332" s="1103"/>
      <c r="K332" s="1103"/>
      <c r="L332" s="1103"/>
      <c r="M332" s="1103"/>
      <c r="N332" s="1103"/>
      <c r="O332" s="1103"/>
      <c r="P332" s="1103"/>
      <c r="Q332" s="1103"/>
      <c r="R332" s="1103"/>
      <c r="S332" s="1103"/>
      <c r="T332" s="1103"/>
      <c r="U332" s="1103"/>
      <c r="V332" s="1103"/>
      <c r="W332" s="1103"/>
    </row>
    <row r="333" spans="1:23" ht="15.75" customHeight="1">
      <c r="A333" s="1103"/>
      <c r="B333" s="1103"/>
      <c r="C333" s="1103"/>
      <c r="D333" s="1103"/>
      <c r="E333" s="1103"/>
      <c r="F333" s="1103"/>
      <c r="G333" s="1103"/>
      <c r="H333" s="1103"/>
      <c r="I333" s="1103"/>
      <c r="J333" s="1103"/>
      <c r="K333" s="1103"/>
      <c r="L333" s="1103"/>
      <c r="M333" s="1103"/>
      <c r="N333" s="1103"/>
      <c r="O333" s="1103"/>
      <c r="P333" s="1103"/>
      <c r="Q333" s="1103"/>
      <c r="R333" s="1103"/>
      <c r="S333" s="1103"/>
      <c r="T333" s="1103"/>
      <c r="U333" s="1103"/>
      <c r="V333" s="1103"/>
      <c r="W333" s="1103"/>
    </row>
    <row r="334" spans="1:23" ht="15.75" customHeight="1">
      <c r="A334" s="1103"/>
      <c r="B334" s="1103"/>
      <c r="C334" s="1103"/>
      <c r="D334" s="1103"/>
      <c r="E334" s="1103"/>
      <c r="F334" s="1103"/>
      <c r="G334" s="1103"/>
      <c r="H334" s="1103"/>
      <c r="I334" s="1103"/>
      <c r="J334" s="1103"/>
      <c r="K334" s="1103"/>
      <c r="L334" s="1103"/>
      <c r="M334" s="1103"/>
      <c r="N334" s="1103"/>
      <c r="O334" s="1103"/>
      <c r="P334" s="1103"/>
      <c r="Q334" s="1103"/>
      <c r="R334" s="1103"/>
      <c r="S334" s="1103"/>
      <c r="T334" s="1103"/>
      <c r="U334" s="1103"/>
      <c r="V334" s="1103"/>
      <c r="W334" s="1103"/>
    </row>
    <row r="335" spans="1:23" ht="15.75" customHeight="1">
      <c r="A335" s="1103"/>
      <c r="B335" s="1103"/>
      <c r="C335" s="1103"/>
      <c r="D335" s="1103"/>
      <c r="E335" s="1103"/>
      <c r="F335" s="1103"/>
      <c r="G335" s="1103"/>
      <c r="H335" s="1103"/>
      <c r="I335" s="1103"/>
      <c r="J335" s="1103"/>
      <c r="K335" s="1103"/>
      <c r="L335" s="1103"/>
      <c r="M335" s="1103"/>
      <c r="N335" s="1103"/>
      <c r="O335" s="1103"/>
      <c r="P335" s="1103"/>
      <c r="Q335" s="1103"/>
      <c r="R335" s="1103"/>
      <c r="S335" s="1103"/>
      <c r="T335" s="1103"/>
      <c r="U335" s="1103"/>
      <c r="V335" s="1103"/>
      <c r="W335" s="1103"/>
    </row>
    <row r="336" spans="1:23" ht="15.75" customHeight="1">
      <c r="A336" s="1103"/>
      <c r="B336" s="1103"/>
      <c r="C336" s="1103"/>
      <c r="D336" s="1103"/>
      <c r="E336" s="1103"/>
      <c r="F336" s="1103"/>
      <c r="G336" s="1103"/>
      <c r="H336" s="1103"/>
      <c r="I336" s="1103"/>
      <c r="J336" s="1103"/>
      <c r="K336" s="1103"/>
      <c r="L336" s="1103"/>
      <c r="M336" s="1103"/>
      <c r="N336" s="1103"/>
      <c r="O336" s="1103"/>
      <c r="P336" s="1103"/>
      <c r="Q336" s="1103"/>
      <c r="R336" s="1103"/>
      <c r="S336" s="1103"/>
      <c r="T336" s="1103"/>
      <c r="U336" s="1103"/>
      <c r="V336" s="1103"/>
      <c r="W336" s="1103"/>
    </row>
    <row r="337" spans="1:23" ht="15.75" customHeight="1">
      <c r="A337" s="1103"/>
      <c r="B337" s="1103"/>
      <c r="C337" s="1103"/>
      <c r="D337" s="1103"/>
      <c r="E337" s="1103"/>
      <c r="F337" s="1103"/>
      <c r="G337" s="1103"/>
      <c r="H337" s="1103"/>
      <c r="I337" s="1103"/>
      <c r="J337" s="1103"/>
      <c r="K337" s="1103"/>
      <c r="L337" s="1103"/>
      <c r="M337" s="1103"/>
      <c r="N337" s="1103"/>
      <c r="O337" s="1103"/>
      <c r="P337" s="1103"/>
      <c r="Q337" s="1103"/>
      <c r="R337" s="1103"/>
      <c r="S337" s="1103"/>
      <c r="T337" s="1103"/>
      <c r="U337" s="1103"/>
      <c r="V337" s="1103"/>
      <c r="W337" s="1103"/>
    </row>
    <row r="338" spans="1:23" ht="15.75" customHeight="1">
      <c r="A338" s="1103"/>
      <c r="B338" s="1103"/>
      <c r="C338" s="1103"/>
      <c r="D338" s="1103"/>
      <c r="E338" s="1103"/>
      <c r="F338" s="1103"/>
      <c r="G338" s="1103"/>
      <c r="H338" s="1103"/>
      <c r="I338" s="1103"/>
      <c r="J338" s="1103"/>
      <c r="K338" s="1103"/>
      <c r="L338" s="1103"/>
      <c r="M338" s="1103"/>
      <c r="N338" s="1103"/>
      <c r="O338" s="1103"/>
      <c r="P338" s="1103"/>
      <c r="Q338" s="1103"/>
      <c r="R338" s="1103"/>
      <c r="S338" s="1103"/>
      <c r="T338" s="1103"/>
      <c r="U338" s="1103"/>
      <c r="V338" s="1103"/>
      <c r="W338" s="1103"/>
    </row>
    <row r="339" spans="1:23" ht="15.75" customHeight="1">
      <c r="A339" s="1103"/>
      <c r="B339" s="1103"/>
      <c r="C339" s="1103"/>
      <c r="D339" s="1103"/>
      <c r="E339" s="1103"/>
      <c r="F339" s="1103"/>
      <c r="G339" s="1103"/>
      <c r="H339" s="1103"/>
      <c r="I339" s="1103"/>
      <c r="J339" s="1103"/>
      <c r="K339" s="1103"/>
      <c r="L339" s="1103"/>
      <c r="M339" s="1103"/>
      <c r="N339" s="1103"/>
      <c r="O339" s="1103"/>
      <c r="P339" s="1103"/>
      <c r="Q339" s="1103"/>
      <c r="R339" s="1103"/>
      <c r="S339" s="1103"/>
      <c r="T339" s="1103"/>
      <c r="U339" s="1103"/>
      <c r="V339" s="1103"/>
      <c r="W339" s="1103"/>
    </row>
    <row r="340" spans="1:23" ht="15.75" customHeight="1">
      <c r="A340" s="1103"/>
      <c r="B340" s="1103"/>
      <c r="C340" s="1103"/>
      <c r="D340" s="1103"/>
      <c r="E340" s="1103"/>
      <c r="F340" s="1103"/>
      <c r="G340" s="1103"/>
      <c r="H340" s="1103"/>
      <c r="I340" s="1103"/>
      <c r="J340" s="1103"/>
      <c r="K340" s="1103"/>
      <c r="L340" s="1103"/>
      <c r="M340" s="1103"/>
      <c r="N340" s="1103"/>
      <c r="O340" s="1103"/>
      <c r="P340" s="1103"/>
      <c r="Q340" s="1103"/>
      <c r="R340" s="1103"/>
      <c r="S340" s="1103"/>
      <c r="T340" s="1103"/>
      <c r="U340" s="1103"/>
      <c r="V340" s="1103"/>
      <c r="W340" s="1103"/>
    </row>
    <row r="341" spans="1:23" ht="15.75" customHeight="1">
      <c r="A341" s="1103"/>
      <c r="B341" s="1103"/>
      <c r="C341" s="1103"/>
      <c r="D341" s="1103"/>
      <c r="E341" s="1103"/>
      <c r="F341" s="1103"/>
      <c r="G341" s="1103"/>
      <c r="H341" s="1103"/>
      <c r="I341" s="1103"/>
      <c r="J341" s="1103"/>
      <c r="K341" s="1103"/>
      <c r="L341" s="1103"/>
      <c r="M341" s="1103"/>
      <c r="N341" s="1103"/>
      <c r="O341" s="1103"/>
      <c r="P341" s="1103"/>
      <c r="Q341" s="1103"/>
      <c r="R341" s="1103"/>
      <c r="S341" s="1103"/>
      <c r="T341" s="1103"/>
      <c r="U341" s="1103"/>
      <c r="V341" s="1103"/>
      <c r="W341" s="1103"/>
    </row>
    <row r="342" spans="1:23" ht="15.75" customHeight="1">
      <c r="A342" s="1103"/>
      <c r="B342" s="1103"/>
      <c r="C342" s="1103"/>
      <c r="D342" s="1103"/>
      <c r="E342" s="1103"/>
      <c r="F342" s="1103"/>
      <c r="G342" s="1103"/>
      <c r="H342" s="1103"/>
      <c r="I342" s="1103"/>
      <c r="J342" s="1103"/>
      <c r="K342" s="1103"/>
      <c r="L342" s="1103"/>
      <c r="M342" s="1103"/>
      <c r="N342" s="1103"/>
      <c r="O342" s="1103"/>
      <c r="P342" s="1103"/>
      <c r="Q342" s="1103"/>
      <c r="R342" s="1103"/>
      <c r="S342" s="1103"/>
      <c r="T342" s="1103"/>
      <c r="U342" s="1103"/>
      <c r="V342" s="1103"/>
      <c r="W342" s="1103"/>
    </row>
    <row r="343" spans="1:23" ht="15.75" customHeight="1">
      <c r="A343" s="1103"/>
      <c r="B343" s="1103"/>
      <c r="C343" s="1103"/>
      <c r="D343" s="1103"/>
      <c r="E343" s="1103"/>
      <c r="F343" s="1103"/>
      <c r="G343" s="1103"/>
      <c r="H343" s="1103"/>
      <c r="I343" s="1103"/>
      <c r="J343" s="1103"/>
      <c r="K343" s="1103"/>
      <c r="L343" s="1103"/>
      <c r="M343" s="1103"/>
      <c r="N343" s="1103"/>
      <c r="O343" s="1103"/>
      <c r="P343" s="1103"/>
      <c r="Q343" s="1103"/>
      <c r="R343" s="1103"/>
      <c r="S343" s="1103"/>
      <c r="T343" s="1103"/>
      <c r="U343" s="1103"/>
      <c r="V343" s="1103"/>
      <c r="W343" s="1103"/>
    </row>
    <row r="344" spans="1:23" ht="15.75" customHeight="1">
      <c r="A344" s="1103"/>
      <c r="B344" s="1103"/>
      <c r="C344" s="1103"/>
      <c r="D344" s="1103"/>
      <c r="E344" s="1103"/>
      <c r="F344" s="1103"/>
      <c r="G344" s="1103"/>
      <c r="H344" s="1103"/>
      <c r="I344" s="1103"/>
      <c r="J344" s="1103"/>
      <c r="K344" s="1103"/>
      <c r="L344" s="1103"/>
      <c r="M344" s="1103"/>
      <c r="N344" s="1103"/>
      <c r="O344" s="1103"/>
      <c r="P344" s="1103"/>
      <c r="Q344" s="1103"/>
      <c r="R344" s="1103"/>
      <c r="S344" s="1103"/>
      <c r="T344" s="1103"/>
      <c r="U344" s="1103"/>
      <c r="V344" s="1103"/>
      <c r="W344" s="1103"/>
    </row>
    <row r="345" spans="1:23" ht="15.75" customHeight="1">
      <c r="A345" s="1103"/>
      <c r="B345" s="1103"/>
      <c r="C345" s="1103"/>
      <c r="D345" s="1103"/>
      <c r="E345" s="1103"/>
      <c r="F345" s="1103"/>
      <c r="G345" s="1103"/>
      <c r="H345" s="1103"/>
      <c r="I345" s="1103"/>
      <c r="J345" s="1103"/>
      <c r="K345" s="1103"/>
      <c r="L345" s="1103"/>
      <c r="M345" s="1103"/>
      <c r="N345" s="1103"/>
      <c r="O345" s="1103"/>
      <c r="P345" s="1103"/>
      <c r="Q345" s="1103"/>
      <c r="R345" s="1103"/>
      <c r="S345" s="1103"/>
      <c r="T345" s="1103"/>
      <c r="U345" s="1103"/>
      <c r="V345" s="1103"/>
      <c r="W345" s="1103"/>
    </row>
    <row r="346" spans="1:23" ht="15.75" customHeight="1">
      <c r="A346" s="1103"/>
      <c r="B346" s="1103"/>
      <c r="C346" s="1103"/>
      <c r="D346" s="1103"/>
      <c r="E346" s="1103"/>
      <c r="F346" s="1103"/>
      <c r="G346" s="1103"/>
      <c r="H346" s="1103"/>
      <c r="I346" s="1103"/>
      <c r="J346" s="1103"/>
      <c r="K346" s="1103"/>
      <c r="L346" s="1103"/>
      <c r="M346" s="1103"/>
      <c r="N346" s="1103"/>
      <c r="O346" s="1103"/>
      <c r="P346" s="1103"/>
      <c r="Q346" s="1103"/>
      <c r="R346" s="1103"/>
      <c r="S346" s="1103"/>
      <c r="T346" s="1103"/>
      <c r="U346" s="1103"/>
      <c r="V346" s="1103"/>
      <c r="W346" s="1103"/>
    </row>
    <row r="347" spans="1:23" ht="15.75" customHeight="1">
      <c r="A347" s="1103"/>
      <c r="B347" s="1103"/>
      <c r="C347" s="1103"/>
      <c r="D347" s="1103"/>
      <c r="E347" s="1103"/>
      <c r="F347" s="1103"/>
      <c r="G347" s="1103"/>
      <c r="H347" s="1103"/>
      <c r="I347" s="1103"/>
      <c r="J347" s="1103"/>
      <c r="K347" s="1103"/>
      <c r="L347" s="1103"/>
      <c r="M347" s="1103"/>
      <c r="N347" s="1103"/>
      <c r="O347" s="1103"/>
      <c r="P347" s="1103"/>
      <c r="Q347" s="1103"/>
      <c r="R347" s="1103"/>
      <c r="S347" s="1103"/>
      <c r="T347" s="1103"/>
      <c r="U347" s="1103"/>
      <c r="V347" s="1103"/>
      <c r="W347" s="1103"/>
    </row>
    <row r="348" spans="1:23" ht="15.75" customHeight="1">
      <c r="A348" s="1103"/>
      <c r="B348" s="1103"/>
      <c r="C348" s="1103"/>
      <c r="D348" s="1103"/>
      <c r="E348" s="1103"/>
      <c r="F348" s="1103"/>
      <c r="G348" s="1103"/>
      <c r="H348" s="1103"/>
      <c r="I348" s="1103"/>
      <c r="J348" s="1103"/>
      <c r="K348" s="1103"/>
      <c r="L348" s="1103"/>
      <c r="M348" s="1103"/>
      <c r="N348" s="1103"/>
      <c r="O348" s="1103"/>
      <c r="P348" s="1103"/>
      <c r="Q348" s="1103"/>
      <c r="R348" s="1103"/>
      <c r="S348" s="1103"/>
      <c r="T348" s="1103"/>
      <c r="U348" s="1103"/>
      <c r="V348" s="1103"/>
      <c r="W348" s="1103"/>
    </row>
    <row r="349" spans="1:23" ht="15.75" customHeight="1">
      <c r="A349" s="1103"/>
      <c r="B349" s="1103"/>
      <c r="C349" s="1103"/>
      <c r="D349" s="1103"/>
      <c r="E349" s="1103"/>
      <c r="F349" s="1103"/>
      <c r="G349" s="1103"/>
      <c r="H349" s="1103"/>
      <c r="I349" s="1103"/>
      <c r="J349" s="1103"/>
      <c r="K349" s="1103"/>
      <c r="L349" s="1103"/>
      <c r="M349" s="1103"/>
      <c r="N349" s="1103"/>
      <c r="O349" s="1103"/>
      <c r="P349" s="1103"/>
      <c r="Q349" s="1103"/>
      <c r="R349" s="1103"/>
      <c r="S349" s="1103"/>
      <c r="T349" s="1103"/>
      <c r="U349" s="1103"/>
      <c r="V349" s="1103"/>
      <c r="W349" s="1103"/>
    </row>
    <row r="350" spans="1:23" ht="15.75" customHeight="1">
      <c r="A350" s="1103"/>
      <c r="B350" s="1103"/>
      <c r="C350" s="1103"/>
      <c r="D350" s="1103"/>
      <c r="E350" s="1103"/>
      <c r="F350" s="1103"/>
      <c r="G350" s="1103"/>
      <c r="H350" s="1103"/>
      <c r="I350" s="1103"/>
      <c r="J350" s="1103"/>
      <c r="K350" s="1103"/>
      <c r="L350" s="1103"/>
      <c r="M350" s="1103"/>
      <c r="N350" s="1103"/>
      <c r="O350" s="1103"/>
      <c r="P350" s="1103"/>
      <c r="Q350" s="1103"/>
      <c r="R350" s="1103"/>
      <c r="S350" s="1103"/>
      <c r="T350" s="1103"/>
      <c r="U350" s="1103"/>
      <c r="V350" s="1103"/>
      <c r="W350" s="1103"/>
    </row>
    <row r="351" spans="1:23" ht="15.75" customHeight="1">
      <c r="A351" s="1103"/>
      <c r="B351" s="1103"/>
      <c r="C351" s="1103"/>
      <c r="D351" s="1103"/>
      <c r="E351" s="1103"/>
      <c r="F351" s="1103"/>
      <c r="G351" s="1103"/>
      <c r="H351" s="1103"/>
      <c r="I351" s="1103"/>
      <c r="J351" s="1103"/>
      <c r="K351" s="1103"/>
      <c r="L351" s="1103"/>
      <c r="M351" s="1103"/>
      <c r="N351" s="1103"/>
      <c r="O351" s="1103"/>
      <c r="P351" s="1103"/>
      <c r="Q351" s="1103"/>
      <c r="R351" s="1103"/>
      <c r="S351" s="1103"/>
      <c r="T351" s="1103"/>
      <c r="U351" s="1103"/>
      <c r="V351" s="1103"/>
      <c r="W351" s="1103"/>
    </row>
    <row r="352" spans="1:23" ht="15.75" customHeight="1">
      <c r="A352" s="1103"/>
      <c r="B352" s="1103"/>
      <c r="C352" s="1103"/>
      <c r="D352" s="1103"/>
      <c r="E352" s="1103"/>
      <c r="F352" s="1103"/>
      <c r="G352" s="1103"/>
      <c r="H352" s="1103"/>
      <c r="I352" s="1103"/>
      <c r="J352" s="1103"/>
      <c r="K352" s="1103"/>
      <c r="L352" s="1103"/>
      <c r="M352" s="1103"/>
      <c r="N352" s="1103"/>
      <c r="O352" s="1103"/>
      <c r="P352" s="1103"/>
      <c r="Q352" s="1103"/>
      <c r="R352" s="1103"/>
      <c r="S352" s="1103"/>
      <c r="T352" s="1103"/>
      <c r="U352" s="1103"/>
      <c r="V352" s="1103"/>
      <c r="W352" s="1103"/>
    </row>
    <row r="353" spans="1:23" ht="15.75" customHeight="1">
      <c r="A353" s="1103"/>
      <c r="B353" s="1103"/>
      <c r="C353" s="1103"/>
      <c r="D353" s="1103"/>
      <c r="E353" s="1103"/>
      <c r="F353" s="1103"/>
      <c r="G353" s="1103"/>
      <c r="H353" s="1103"/>
      <c r="I353" s="1103"/>
      <c r="J353" s="1103"/>
      <c r="K353" s="1103"/>
      <c r="L353" s="1103"/>
      <c r="M353" s="1103"/>
      <c r="N353" s="1103"/>
      <c r="O353" s="1103"/>
      <c r="P353" s="1103"/>
      <c r="Q353" s="1103"/>
      <c r="R353" s="1103"/>
      <c r="S353" s="1103"/>
      <c r="T353" s="1103"/>
      <c r="U353" s="1103"/>
      <c r="V353" s="1103"/>
      <c r="W353" s="1103"/>
    </row>
    <row r="354" spans="1:23" ht="15.75" customHeight="1">
      <c r="A354" s="1103"/>
      <c r="B354" s="1103"/>
      <c r="C354" s="1103"/>
      <c r="D354" s="1103"/>
      <c r="E354" s="1103"/>
      <c r="F354" s="1103"/>
      <c r="G354" s="1103"/>
      <c r="H354" s="1103"/>
      <c r="I354" s="1103"/>
      <c r="J354" s="1103"/>
      <c r="K354" s="1103"/>
      <c r="L354" s="1103"/>
      <c r="M354" s="1103"/>
      <c r="N354" s="1103"/>
      <c r="O354" s="1103"/>
      <c r="P354" s="1103"/>
      <c r="Q354" s="1103"/>
      <c r="R354" s="1103"/>
      <c r="S354" s="1103"/>
      <c r="T354" s="1103"/>
      <c r="U354" s="1103"/>
      <c r="V354" s="1103"/>
      <c r="W354" s="1103"/>
    </row>
    <row r="355" spans="1:23" ht="15.75" customHeight="1">
      <c r="A355" s="1103"/>
      <c r="B355" s="1103"/>
      <c r="C355" s="1103"/>
      <c r="D355" s="1103"/>
      <c r="E355" s="1103"/>
      <c r="F355" s="1103"/>
      <c r="G355" s="1103"/>
      <c r="H355" s="1103"/>
      <c r="I355" s="1103"/>
      <c r="J355" s="1103"/>
      <c r="K355" s="1103"/>
      <c r="L355" s="1103"/>
      <c r="M355" s="1103"/>
      <c r="N355" s="1103"/>
      <c r="O355" s="1103"/>
      <c r="P355" s="1103"/>
      <c r="Q355" s="1103"/>
      <c r="R355" s="1103"/>
      <c r="S355" s="1103"/>
      <c r="T355" s="1103"/>
      <c r="U355" s="1103"/>
      <c r="V355" s="1103"/>
      <c r="W355" s="1103"/>
    </row>
    <row r="356" spans="1:23" ht="15.75" customHeight="1">
      <c r="A356" s="1103"/>
      <c r="B356" s="1103"/>
      <c r="C356" s="1103"/>
      <c r="D356" s="1103"/>
      <c r="E356" s="1103"/>
      <c r="F356" s="1103"/>
      <c r="G356" s="1103"/>
      <c r="H356" s="1103"/>
      <c r="I356" s="1103"/>
      <c r="J356" s="1103"/>
      <c r="K356" s="1103"/>
      <c r="L356" s="1103"/>
      <c r="M356" s="1103"/>
      <c r="N356" s="1103"/>
      <c r="O356" s="1103"/>
      <c r="P356" s="1103"/>
      <c r="Q356" s="1103"/>
      <c r="R356" s="1103"/>
      <c r="S356" s="1103"/>
      <c r="T356" s="1103"/>
      <c r="U356" s="1103"/>
      <c r="V356" s="1103"/>
      <c r="W356" s="1103"/>
    </row>
    <row r="357" spans="1:23" ht="15.75" customHeight="1">
      <c r="A357" s="1103"/>
      <c r="B357" s="1103"/>
      <c r="C357" s="1103"/>
      <c r="D357" s="1103"/>
      <c r="E357" s="1103"/>
      <c r="F357" s="1103"/>
      <c r="G357" s="1103"/>
      <c r="H357" s="1103"/>
      <c r="I357" s="1103"/>
      <c r="J357" s="1103"/>
      <c r="K357" s="1103"/>
      <c r="L357" s="1103"/>
      <c r="M357" s="1103"/>
      <c r="N357" s="1103"/>
      <c r="O357" s="1103"/>
      <c r="P357" s="1103"/>
      <c r="Q357" s="1103"/>
      <c r="R357" s="1103"/>
      <c r="S357" s="1103"/>
      <c r="T357" s="1103"/>
      <c r="U357" s="1103"/>
      <c r="V357" s="1103"/>
      <c r="W357" s="1103"/>
    </row>
    <row r="358" spans="1:23" ht="15.75" customHeight="1">
      <c r="A358" s="1103"/>
      <c r="B358" s="1103"/>
      <c r="C358" s="1103"/>
      <c r="D358" s="1103"/>
      <c r="E358" s="1103"/>
      <c r="F358" s="1103"/>
      <c r="G358" s="1103"/>
      <c r="H358" s="1103"/>
      <c r="I358" s="1103"/>
      <c r="J358" s="1103"/>
      <c r="K358" s="1103"/>
      <c r="L358" s="1103"/>
      <c r="M358" s="1103"/>
      <c r="N358" s="1103"/>
      <c r="O358" s="1103"/>
      <c r="P358" s="1103"/>
      <c r="Q358" s="1103"/>
      <c r="R358" s="1103"/>
      <c r="S358" s="1103"/>
      <c r="T358" s="1103"/>
      <c r="U358" s="1103"/>
      <c r="V358" s="1103"/>
      <c r="W358" s="1103"/>
    </row>
    <row r="359" spans="1:23" ht="15.75" customHeight="1">
      <c r="A359" s="1103"/>
      <c r="B359" s="1103"/>
      <c r="C359" s="1103"/>
      <c r="D359" s="1103"/>
      <c r="E359" s="1103"/>
      <c r="F359" s="1103"/>
      <c r="G359" s="1103"/>
      <c r="H359" s="1103"/>
      <c r="I359" s="1103"/>
      <c r="J359" s="1103"/>
      <c r="K359" s="1103"/>
      <c r="L359" s="1103"/>
      <c r="M359" s="1103"/>
      <c r="N359" s="1103"/>
      <c r="O359" s="1103"/>
      <c r="P359" s="1103"/>
      <c r="Q359" s="1103"/>
      <c r="R359" s="1103"/>
      <c r="S359" s="1103"/>
      <c r="T359" s="1103"/>
      <c r="U359" s="1103"/>
      <c r="V359" s="1103"/>
      <c r="W359" s="1103"/>
    </row>
    <row r="360" spans="1:23" ht="15.75" customHeight="1">
      <c r="A360" s="1103"/>
      <c r="B360" s="1103"/>
      <c r="C360" s="1103"/>
      <c r="D360" s="1103"/>
      <c r="E360" s="1103"/>
      <c r="F360" s="1103"/>
      <c r="G360" s="1103"/>
      <c r="H360" s="1103"/>
      <c r="I360" s="1103"/>
      <c r="J360" s="1103"/>
      <c r="K360" s="1103"/>
      <c r="L360" s="1103"/>
      <c r="M360" s="1103"/>
      <c r="N360" s="1103"/>
      <c r="O360" s="1103"/>
      <c r="P360" s="1103"/>
      <c r="Q360" s="1103"/>
      <c r="R360" s="1103"/>
      <c r="S360" s="1103"/>
      <c r="T360" s="1103"/>
      <c r="U360" s="1103"/>
      <c r="V360" s="1103"/>
      <c r="W360" s="1103"/>
    </row>
    <row r="361" spans="1:23" ht="15.75" customHeight="1">
      <c r="A361" s="1103"/>
      <c r="B361" s="1103"/>
      <c r="C361" s="1103"/>
      <c r="D361" s="1103"/>
      <c r="E361" s="1103"/>
      <c r="F361" s="1103"/>
      <c r="G361" s="1103"/>
      <c r="H361" s="1103"/>
      <c r="I361" s="1103"/>
      <c r="J361" s="1103"/>
      <c r="K361" s="1103"/>
      <c r="L361" s="1103"/>
      <c r="M361" s="1103"/>
      <c r="N361" s="1103"/>
      <c r="O361" s="1103"/>
      <c r="P361" s="1103"/>
      <c r="Q361" s="1103"/>
      <c r="R361" s="1103"/>
      <c r="S361" s="1103"/>
      <c r="T361" s="1103"/>
      <c r="U361" s="1103"/>
      <c r="V361" s="1103"/>
      <c r="W361" s="1103"/>
    </row>
    <row r="362" spans="1:23" ht="15.75" customHeight="1">
      <c r="A362" s="1103"/>
      <c r="B362" s="1103"/>
      <c r="C362" s="1103"/>
      <c r="D362" s="1103"/>
      <c r="E362" s="1103"/>
      <c r="F362" s="1103"/>
      <c r="G362" s="1103"/>
      <c r="H362" s="1103"/>
      <c r="I362" s="1103"/>
      <c r="J362" s="1103"/>
      <c r="K362" s="1103"/>
      <c r="L362" s="1103"/>
      <c r="M362" s="1103"/>
      <c r="N362" s="1103"/>
      <c r="O362" s="1103"/>
      <c r="P362" s="1103"/>
      <c r="Q362" s="1103"/>
      <c r="R362" s="1103"/>
      <c r="S362" s="1103"/>
      <c r="T362" s="1103"/>
      <c r="U362" s="1103"/>
      <c r="V362" s="1103"/>
      <c r="W362" s="1103"/>
    </row>
    <row r="363" spans="1:23" ht="15.75" customHeight="1">
      <c r="A363" s="1103"/>
      <c r="B363" s="1103"/>
      <c r="C363" s="1103"/>
      <c r="D363" s="1103"/>
      <c r="E363" s="1103"/>
      <c r="F363" s="1103"/>
      <c r="G363" s="1103"/>
      <c r="H363" s="1103"/>
      <c r="I363" s="1103"/>
      <c r="J363" s="1103"/>
      <c r="K363" s="1103"/>
      <c r="L363" s="1103"/>
      <c r="M363" s="1103"/>
      <c r="N363" s="1103"/>
      <c r="O363" s="1103"/>
      <c r="P363" s="1103"/>
      <c r="Q363" s="1103"/>
      <c r="R363" s="1103"/>
      <c r="S363" s="1103"/>
      <c r="T363" s="1103"/>
      <c r="U363" s="1103"/>
      <c r="V363" s="1103"/>
      <c r="W363" s="1103"/>
    </row>
    <row r="364" spans="1:23" ht="15.75" customHeight="1">
      <c r="A364" s="1103"/>
      <c r="B364" s="1103"/>
      <c r="C364" s="1103"/>
      <c r="D364" s="1103"/>
      <c r="E364" s="1103"/>
      <c r="F364" s="1103"/>
      <c r="G364" s="1103"/>
      <c r="H364" s="1103"/>
      <c r="I364" s="1103"/>
      <c r="J364" s="1103"/>
      <c r="K364" s="1103"/>
      <c r="L364" s="1103"/>
      <c r="M364" s="1103"/>
      <c r="N364" s="1103"/>
      <c r="O364" s="1103"/>
      <c r="P364" s="1103"/>
      <c r="Q364" s="1103"/>
      <c r="R364" s="1103"/>
      <c r="S364" s="1103"/>
      <c r="T364" s="1103"/>
      <c r="U364" s="1103"/>
      <c r="V364" s="1103"/>
      <c r="W364" s="1103"/>
    </row>
    <row r="365" spans="1:23" ht="15.75" customHeight="1">
      <c r="A365" s="1103"/>
      <c r="B365" s="1103"/>
      <c r="C365" s="1103"/>
      <c r="D365" s="1103"/>
      <c r="E365" s="1103"/>
      <c r="F365" s="1103"/>
      <c r="G365" s="1103"/>
      <c r="H365" s="1103"/>
      <c r="I365" s="1103"/>
      <c r="J365" s="1103"/>
      <c r="K365" s="1103"/>
      <c r="L365" s="1103"/>
      <c r="M365" s="1103"/>
      <c r="N365" s="1103"/>
      <c r="O365" s="1103"/>
      <c r="P365" s="1103"/>
      <c r="Q365" s="1103"/>
      <c r="R365" s="1103"/>
      <c r="S365" s="1103"/>
      <c r="T365" s="1103"/>
      <c r="U365" s="1103"/>
      <c r="V365" s="1103"/>
      <c r="W365" s="1103"/>
    </row>
    <row r="366" spans="1:23" ht="15.75" customHeight="1">
      <c r="A366" s="1103"/>
      <c r="B366" s="1103"/>
      <c r="C366" s="1103"/>
      <c r="D366" s="1103"/>
      <c r="E366" s="1103"/>
      <c r="F366" s="1103"/>
      <c r="G366" s="1103"/>
      <c r="H366" s="1103"/>
      <c r="I366" s="1103"/>
      <c r="J366" s="1103"/>
      <c r="K366" s="1103"/>
      <c r="L366" s="1103"/>
      <c r="M366" s="1103"/>
      <c r="N366" s="1103"/>
      <c r="O366" s="1103"/>
      <c r="P366" s="1103"/>
      <c r="Q366" s="1103"/>
      <c r="R366" s="1103"/>
      <c r="S366" s="1103"/>
      <c r="T366" s="1103"/>
      <c r="U366" s="1103"/>
      <c r="V366" s="1103"/>
      <c r="W366" s="1103"/>
    </row>
    <row r="367" spans="1:23" ht="15.75" customHeight="1">
      <c r="A367" s="1103"/>
      <c r="B367" s="1103"/>
      <c r="C367" s="1103"/>
      <c r="D367" s="1103"/>
      <c r="E367" s="1103"/>
      <c r="F367" s="1103"/>
      <c r="G367" s="1103"/>
      <c r="H367" s="1103"/>
      <c r="I367" s="1103"/>
      <c r="J367" s="1103"/>
      <c r="K367" s="1103"/>
      <c r="L367" s="1103"/>
      <c r="M367" s="1103"/>
      <c r="N367" s="1103"/>
      <c r="O367" s="1103"/>
      <c r="P367" s="1103"/>
      <c r="Q367" s="1103"/>
      <c r="R367" s="1103"/>
      <c r="S367" s="1103"/>
      <c r="T367" s="1103"/>
      <c r="U367" s="1103"/>
      <c r="V367" s="1103"/>
      <c r="W367" s="1103"/>
    </row>
    <row r="368" spans="1:23" ht="15.75" customHeight="1">
      <c r="A368" s="1103"/>
      <c r="B368" s="1103"/>
      <c r="C368" s="1103"/>
      <c r="D368" s="1103"/>
      <c r="E368" s="1103"/>
      <c r="F368" s="1103"/>
      <c r="G368" s="1103"/>
      <c r="H368" s="1103"/>
      <c r="I368" s="1103"/>
      <c r="J368" s="1103"/>
      <c r="K368" s="1103"/>
      <c r="L368" s="1103"/>
      <c r="M368" s="1103"/>
      <c r="N368" s="1103"/>
      <c r="O368" s="1103"/>
      <c r="P368" s="1103"/>
      <c r="Q368" s="1103"/>
      <c r="R368" s="1103"/>
      <c r="S368" s="1103"/>
      <c r="T368" s="1103"/>
      <c r="U368" s="1103"/>
      <c r="V368" s="1103"/>
      <c r="W368" s="1103"/>
    </row>
    <row r="369" spans="1:23" ht="15.75" customHeight="1">
      <c r="A369" s="1103"/>
      <c r="B369" s="1103"/>
      <c r="C369" s="1103"/>
      <c r="D369" s="1103"/>
      <c r="E369" s="1103"/>
      <c r="F369" s="1103"/>
      <c r="G369" s="1103"/>
      <c r="H369" s="1103"/>
      <c r="I369" s="1103"/>
      <c r="J369" s="1103"/>
      <c r="K369" s="1103"/>
      <c r="L369" s="1103"/>
      <c r="M369" s="1103"/>
      <c r="N369" s="1103"/>
      <c r="O369" s="1103"/>
      <c r="P369" s="1103"/>
      <c r="Q369" s="1103"/>
      <c r="R369" s="1103"/>
      <c r="S369" s="1103"/>
      <c r="T369" s="1103"/>
      <c r="U369" s="1103"/>
      <c r="V369" s="1103"/>
      <c r="W369" s="1103"/>
    </row>
    <row r="370" spans="1:23" ht="15.75" customHeight="1">
      <c r="A370" s="1103"/>
      <c r="B370" s="1103"/>
      <c r="C370" s="1103"/>
      <c r="D370" s="1103"/>
      <c r="E370" s="1103"/>
      <c r="F370" s="1103"/>
      <c r="G370" s="1103"/>
      <c r="H370" s="1103"/>
      <c r="I370" s="1103"/>
      <c r="J370" s="1103"/>
      <c r="K370" s="1103"/>
      <c r="L370" s="1103"/>
      <c r="M370" s="1103"/>
      <c r="N370" s="1103"/>
      <c r="O370" s="1103"/>
      <c r="P370" s="1103"/>
      <c r="Q370" s="1103"/>
      <c r="R370" s="1103"/>
      <c r="S370" s="1103"/>
      <c r="T370" s="1103"/>
      <c r="U370" s="1103"/>
      <c r="V370" s="1103"/>
      <c r="W370" s="1103"/>
    </row>
    <row r="371" spans="1:23" ht="15.75" customHeight="1">
      <c r="A371" s="1103"/>
      <c r="B371" s="1103"/>
      <c r="C371" s="1103"/>
      <c r="D371" s="1103"/>
      <c r="E371" s="1103"/>
      <c r="F371" s="1103"/>
      <c r="G371" s="1103"/>
      <c r="H371" s="1103"/>
      <c r="I371" s="1103"/>
      <c r="J371" s="1103"/>
      <c r="K371" s="1103"/>
      <c r="L371" s="1103"/>
      <c r="M371" s="1103"/>
      <c r="N371" s="1103"/>
      <c r="O371" s="1103"/>
      <c r="P371" s="1103"/>
      <c r="Q371" s="1103"/>
      <c r="R371" s="1103"/>
      <c r="S371" s="1103"/>
      <c r="T371" s="1103"/>
      <c r="U371" s="1103"/>
      <c r="V371" s="1103"/>
      <c r="W371" s="1103"/>
    </row>
    <row r="372" spans="1:23" ht="15.75" customHeight="1">
      <c r="A372" s="1103"/>
      <c r="B372" s="1103"/>
      <c r="C372" s="1103"/>
      <c r="D372" s="1103"/>
      <c r="E372" s="1103"/>
      <c r="F372" s="1103"/>
      <c r="G372" s="1103"/>
      <c r="H372" s="1103"/>
      <c r="I372" s="1103"/>
      <c r="J372" s="1103"/>
      <c r="K372" s="1103"/>
      <c r="L372" s="1103"/>
      <c r="M372" s="1103"/>
      <c r="N372" s="1103"/>
      <c r="O372" s="1103"/>
      <c r="P372" s="1103"/>
      <c r="Q372" s="1103"/>
      <c r="R372" s="1103"/>
      <c r="S372" s="1103"/>
      <c r="T372" s="1103"/>
      <c r="U372" s="1103"/>
      <c r="V372" s="1103"/>
      <c r="W372" s="1103"/>
    </row>
    <row r="373" spans="1:23" ht="15.75" customHeight="1">
      <c r="A373" s="1103"/>
      <c r="B373" s="1103"/>
      <c r="C373" s="1103"/>
      <c r="D373" s="1103"/>
      <c r="E373" s="1103"/>
      <c r="F373" s="1103"/>
      <c r="G373" s="1103"/>
      <c r="H373" s="1103"/>
      <c r="I373" s="1103"/>
      <c r="J373" s="1103"/>
      <c r="K373" s="1103"/>
      <c r="L373" s="1103"/>
      <c r="M373" s="1103"/>
      <c r="N373" s="1103"/>
      <c r="O373" s="1103"/>
      <c r="P373" s="1103"/>
      <c r="Q373" s="1103"/>
      <c r="R373" s="1103"/>
      <c r="S373" s="1103"/>
      <c r="T373" s="1103"/>
      <c r="U373" s="1103"/>
      <c r="V373" s="1103"/>
      <c r="W373" s="1103"/>
    </row>
    <row r="374" spans="1:23" ht="15.75" customHeight="1">
      <c r="A374" s="1103"/>
      <c r="B374" s="1103"/>
      <c r="C374" s="1103"/>
      <c r="D374" s="1103"/>
      <c r="E374" s="1103"/>
      <c r="F374" s="1103"/>
      <c r="G374" s="1103"/>
      <c r="H374" s="1103"/>
      <c r="I374" s="1103"/>
      <c r="J374" s="1103"/>
      <c r="K374" s="1103"/>
      <c r="L374" s="1103"/>
      <c r="M374" s="1103"/>
      <c r="N374" s="1103"/>
      <c r="O374" s="1103"/>
      <c r="P374" s="1103"/>
      <c r="Q374" s="1103"/>
      <c r="R374" s="1103"/>
      <c r="S374" s="1103"/>
      <c r="T374" s="1103"/>
      <c r="U374" s="1103"/>
      <c r="V374" s="1103"/>
      <c r="W374" s="1103"/>
    </row>
    <row r="375" spans="1:23" ht="15.75" customHeight="1">
      <c r="A375" s="1103"/>
      <c r="B375" s="1103"/>
      <c r="C375" s="1103"/>
      <c r="D375" s="1103"/>
      <c r="E375" s="1103"/>
      <c r="F375" s="1103"/>
      <c r="G375" s="1103"/>
      <c r="H375" s="1103"/>
      <c r="I375" s="1103"/>
      <c r="J375" s="1103"/>
      <c r="K375" s="1103"/>
      <c r="L375" s="1103"/>
      <c r="M375" s="1103"/>
      <c r="N375" s="1103"/>
      <c r="O375" s="1103"/>
      <c r="P375" s="1103"/>
      <c r="Q375" s="1103"/>
      <c r="R375" s="1103"/>
      <c r="S375" s="1103"/>
      <c r="T375" s="1103"/>
      <c r="U375" s="1103"/>
      <c r="V375" s="1103"/>
      <c r="W375" s="1103"/>
    </row>
    <row r="376" spans="1:23" ht="15.75" customHeight="1">
      <c r="A376" s="1103"/>
      <c r="B376" s="1103"/>
      <c r="C376" s="1103"/>
      <c r="D376" s="1103"/>
      <c r="E376" s="1103"/>
      <c r="F376" s="1103"/>
      <c r="G376" s="1103"/>
      <c r="H376" s="1103"/>
      <c r="I376" s="1103"/>
      <c r="J376" s="1103"/>
      <c r="K376" s="1103"/>
      <c r="L376" s="1103"/>
      <c r="M376" s="1103"/>
      <c r="N376" s="1103"/>
      <c r="O376" s="1103"/>
      <c r="P376" s="1103"/>
      <c r="Q376" s="1103"/>
      <c r="R376" s="1103"/>
      <c r="S376" s="1103"/>
      <c r="T376" s="1103"/>
      <c r="U376" s="1103"/>
      <c r="V376" s="1103"/>
      <c r="W376" s="1103"/>
    </row>
    <row r="377" spans="1:23" ht="15.75" customHeight="1">
      <c r="A377" s="1103"/>
      <c r="B377" s="1103"/>
      <c r="C377" s="1103"/>
      <c r="D377" s="1103"/>
      <c r="E377" s="1103"/>
      <c r="F377" s="1103"/>
      <c r="G377" s="1103"/>
      <c r="H377" s="1103"/>
      <c r="I377" s="1103"/>
      <c r="J377" s="1103"/>
      <c r="K377" s="1103"/>
      <c r="L377" s="1103"/>
      <c r="M377" s="1103"/>
      <c r="N377" s="1103"/>
      <c r="O377" s="1103"/>
      <c r="P377" s="1103"/>
      <c r="Q377" s="1103"/>
      <c r="R377" s="1103"/>
      <c r="S377" s="1103"/>
      <c r="T377" s="1103"/>
      <c r="U377" s="1103"/>
      <c r="V377" s="1103"/>
      <c r="W377" s="1103"/>
    </row>
    <row r="378" spans="1:23" ht="15.75" customHeight="1">
      <c r="A378" s="1103"/>
      <c r="B378" s="1103"/>
      <c r="C378" s="1103"/>
      <c r="D378" s="1103"/>
      <c r="E378" s="1103"/>
      <c r="F378" s="1103"/>
      <c r="G378" s="1103"/>
      <c r="H378" s="1103"/>
      <c r="I378" s="1103"/>
      <c r="J378" s="1103"/>
      <c r="K378" s="1103"/>
      <c r="L378" s="1103"/>
      <c r="M378" s="1103"/>
      <c r="N378" s="1103"/>
      <c r="O378" s="1103"/>
      <c r="P378" s="1103"/>
      <c r="Q378" s="1103"/>
      <c r="R378" s="1103"/>
      <c r="S378" s="1103"/>
      <c r="T378" s="1103"/>
      <c r="U378" s="1103"/>
      <c r="V378" s="1103"/>
      <c r="W378" s="1103"/>
    </row>
    <row r="379" spans="1:23" ht="15.75" customHeight="1">
      <c r="A379" s="1103"/>
      <c r="B379" s="1103"/>
      <c r="C379" s="1103"/>
      <c r="D379" s="1103"/>
      <c r="E379" s="1103"/>
      <c r="F379" s="1103"/>
      <c r="G379" s="1103"/>
      <c r="H379" s="1103"/>
      <c r="I379" s="1103"/>
      <c r="J379" s="1103"/>
      <c r="K379" s="1103"/>
      <c r="L379" s="1103"/>
      <c r="M379" s="1103"/>
      <c r="N379" s="1103"/>
      <c r="O379" s="1103"/>
      <c r="P379" s="1103"/>
      <c r="Q379" s="1103"/>
      <c r="R379" s="1103"/>
      <c r="S379" s="1103"/>
      <c r="T379" s="1103"/>
      <c r="U379" s="1103"/>
      <c r="V379" s="1103"/>
      <c r="W379" s="1103"/>
    </row>
    <row r="380" spans="1:23" ht="15.75" customHeight="1">
      <c r="A380" s="1103"/>
      <c r="B380" s="1103"/>
      <c r="C380" s="1103"/>
      <c r="D380" s="1103"/>
      <c r="E380" s="1103"/>
      <c r="F380" s="1103"/>
      <c r="G380" s="1103"/>
      <c r="H380" s="1103"/>
      <c r="I380" s="1103"/>
      <c r="J380" s="1103"/>
      <c r="K380" s="1103"/>
      <c r="L380" s="1103"/>
      <c r="M380" s="1103"/>
      <c r="N380" s="1103"/>
      <c r="O380" s="1103"/>
      <c r="P380" s="1103"/>
      <c r="Q380" s="1103"/>
      <c r="R380" s="1103"/>
      <c r="S380" s="1103"/>
      <c r="T380" s="1103"/>
      <c r="U380" s="1103"/>
      <c r="V380" s="1103"/>
      <c r="W380" s="1103"/>
    </row>
    <row r="381" spans="1:23" ht="15.75" customHeight="1">
      <c r="A381" s="1103"/>
      <c r="B381" s="1103"/>
      <c r="C381" s="1103"/>
      <c r="D381" s="1103"/>
      <c r="E381" s="1103"/>
      <c r="F381" s="1103"/>
      <c r="G381" s="1103"/>
      <c r="H381" s="1103"/>
      <c r="I381" s="1103"/>
      <c r="J381" s="1103"/>
      <c r="K381" s="1103"/>
      <c r="L381" s="1103"/>
      <c r="M381" s="1103"/>
      <c r="N381" s="1103"/>
      <c r="O381" s="1103"/>
      <c r="P381" s="1103"/>
      <c r="Q381" s="1103"/>
      <c r="R381" s="1103"/>
      <c r="S381" s="1103"/>
      <c r="T381" s="1103"/>
      <c r="U381" s="1103"/>
      <c r="V381" s="1103"/>
      <c r="W381" s="1103"/>
    </row>
    <row r="382" spans="1:23" ht="15.75" customHeight="1">
      <c r="A382" s="1103"/>
      <c r="B382" s="1103"/>
      <c r="C382" s="1103"/>
      <c r="D382" s="1103"/>
      <c r="E382" s="1103"/>
      <c r="F382" s="1103"/>
      <c r="G382" s="1103"/>
      <c r="H382" s="1103"/>
      <c r="I382" s="1103"/>
      <c r="J382" s="1103"/>
      <c r="K382" s="1103"/>
      <c r="L382" s="1103"/>
      <c r="M382" s="1103"/>
      <c r="N382" s="1103"/>
      <c r="O382" s="1103"/>
      <c r="P382" s="1103"/>
      <c r="Q382" s="1103"/>
      <c r="R382" s="1103"/>
      <c r="S382" s="1103"/>
      <c r="T382" s="1103"/>
      <c r="U382" s="1103"/>
      <c r="V382" s="1103"/>
      <c r="W382" s="1103"/>
    </row>
    <row r="383" spans="1:23" ht="15.75" customHeight="1">
      <c r="A383" s="1103"/>
      <c r="B383" s="1103"/>
      <c r="C383" s="1103"/>
      <c r="D383" s="1103"/>
      <c r="E383" s="1103"/>
      <c r="F383" s="1103"/>
      <c r="G383" s="1103"/>
      <c r="H383" s="1103"/>
      <c r="I383" s="1103"/>
      <c r="J383" s="1103"/>
      <c r="K383" s="1103"/>
      <c r="L383" s="1103"/>
      <c r="M383" s="1103"/>
      <c r="N383" s="1103"/>
      <c r="O383" s="1103"/>
      <c r="P383" s="1103"/>
      <c r="Q383" s="1103"/>
      <c r="R383" s="1103"/>
      <c r="S383" s="1103"/>
      <c r="T383" s="1103"/>
      <c r="U383" s="1103"/>
      <c r="V383" s="1103"/>
      <c r="W383" s="1103"/>
    </row>
    <row r="384" spans="1:23" ht="15.75" customHeight="1">
      <c r="A384" s="1103"/>
      <c r="B384" s="1103"/>
      <c r="C384" s="1103"/>
      <c r="D384" s="1103"/>
      <c r="E384" s="1103"/>
      <c r="F384" s="1103"/>
      <c r="G384" s="1103"/>
      <c r="H384" s="1103"/>
      <c r="I384" s="1103"/>
      <c r="J384" s="1103"/>
      <c r="K384" s="1103"/>
      <c r="L384" s="1103"/>
      <c r="M384" s="1103"/>
      <c r="N384" s="1103"/>
      <c r="O384" s="1103"/>
      <c r="P384" s="1103"/>
      <c r="Q384" s="1103"/>
      <c r="R384" s="1103"/>
      <c r="S384" s="1103"/>
      <c r="T384" s="1103"/>
      <c r="U384" s="1103"/>
      <c r="V384" s="1103"/>
      <c r="W384" s="1103"/>
    </row>
    <row r="385" spans="1:23" ht="15.75" customHeight="1">
      <c r="A385" s="1103"/>
      <c r="B385" s="1103"/>
      <c r="C385" s="1103"/>
      <c r="D385" s="1103"/>
      <c r="E385" s="1103"/>
      <c r="F385" s="1103"/>
      <c r="G385" s="1103"/>
      <c r="H385" s="1103"/>
      <c r="I385" s="1103"/>
      <c r="J385" s="1103"/>
      <c r="K385" s="1103"/>
      <c r="L385" s="1103"/>
      <c r="M385" s="1103"/>
      <c r="N385" s="1103"/>
      <c r="O385" s="1103"/>
      <c r="P385" s="1103"/>
      <c r="Q385" s="1103"/>
      <c r="R385" s="1103"/>
      <c r="S385" s="1103"/>
      <c r="T385" s="1103"/>
      <c r="U385" s="1103"/>
      <c r="V385" s="1103"/>
      <c r="W385" s="1103"/>
    </row>
    <row r="386" spans="1:23" ht="15.75" customHeight="1">
      <c r="A386" s="1103"/>
      <c r="B386" s="1103"/>
      <c r="C386" s="1103"/>
      <c r="D386" s="1103"/>
      <c r="E386" s="1103"/>
      <c r="F386" s="1103"/>
      <c r="G386" s="1103"/>
      <c r="H386" s="1103"/>
      <c r="I386" s="1103"/>
      <c r="J386" s="1103"/>
      <c r="K386" s="1103"/>
      <c r="L386" s="1103"/>
      <c r="M386" s="1103"/>
      <c r="N386" s="1103"/>
      <c r="O386" s="1103"/>
      <c r="P386" s="1103"/>
      <c r="Q386" s="1103"/>
      <c r="R386" s="1103"/>
      <c r="S386" s="1103"/>
      <c r="T386" s="1103"/>
      <c r="U386" s="1103"/>
      <c r="V386" s="1103"/>
      <c r="W386" s="1103"/>
    </row>
    <row r="387" spans="1:23" ht="15.75" customHeight="1">
      <c r="A387" s="1103"/>
      <c r="B387" s="1103"/>
      <c r="C387" s="1103"/>
      <c r="D387" s="1103"/>
      <c r="E387" s="1103"/>
      <c r="F387" s="1103"/>
      <c r="G387" s="1103"/>
      <c r="H387" s="1103"/>
      <c r="I387" s="1103"/>
      <c r="J387" s="1103"/>
      <c r="K387" s="1103"/>
      <c r="L387" s="1103"/>
      <c r="M387" s="1103"/>
      <c r="N387" s="1103"/>
      <c r="O387" s="1103"/>
      <c r="P387" s="1103"/>
      <c r="Q387" s="1103"/>
      <c r="R387" s="1103"/>
      <c r="S387" s="1103"/>
      <c r="T387" s="1103"/>
      <c r="U387" s="1103"/>
      <c r="V387" s="1103"/>
      <c r="W387" s="1103"/>
    </row>
    <row r="388" spans="1:23" ht="15.75" customHeight="1">
      <c r="A388" s="1103"/>
      <c r="B388" s="1103"/>
      <c r="C388" s="1103"/>
      <c r="D388" s="1103"/>
      <c r="E388" s="1103"/>
      <c r="F388" s="1103"/>
      <c r="G388" s="1103"/>
      <c r="H388" s="1103"/>
      <c r="I388" s="1103"/>
      <c r="J388" s="1103"/>
      <c r="K388" s="1103"/>
      <c r="L388" s="1103"/>
      <c r="M388" s="1103"/>
      <c r="N388" s="1103"/>
      <c r="O388" s="1103"/>
      <c r="P388" s="1103"/>
      <c r="Q388" s="1103"/>
      <c r="R388" s="1103"/>
      <c r="S388" s="1103"/>
      <c r="T388" s="1103"/>
      <c r="U388" s="1103"/>
      <c r="V388" s="1103"/>
      <c r="W388" s="1103"/>
    </row>
    <row r="389" spans="1:23" ht="15.75" customHeight="1">
      <c r="A389" s="1103"/>
      <c r="B389" s="1103"/>
      <c r="C389" s="1103"/>
      <c r="D389" s="1103"/>
      <c r="E389" s="1103"/>
      <c r="F389" s="1103"/>
      <c r="G389" s="1103"/>
      <c r="H389" s="1103"/>
      <c r="I389" s="1103"/>
      <c r="J389" s="1103"/>
      <c r="K389" s="1103"/>
      <c r="L389" s="1103"/>
      <c r="M389" s="1103"/>
      <c r="N389" s="1103"/>
      <c r="O389" s="1103"/>
      <c r="P389" s="1103"/>
      <c r="Q389" s="1103"/>
      <c r="R389" s="1103"/>
      <c r="S389" s="1103"/>
      <c r="T389" s="1103"/>
      <c r="U389" s="1103"/>
      <c r="V389" s="1103"/>
      <c r="W389" s="1103"/>
    </row>
    <row r="390" spans="1:23" ht="15.75" customHeight="1">
      <c r="A390" s="1103"/>
      <c r="B390" s="1103"/>
      <c r="C390" s="1103"/>
      <c r="D390" s="1103"/>
      <c r="E390" s="1103"/>
      <c r="F390" s="1103"/>
      <c r="G390" s="1103"/>
      <c r="H390" s="1103"/>
      <c r="I390" s="1103"/>
      <c r="J390" s="1103"/>
      <c r="K390" s="1103"/>
      <c r="L390" s="1103"/>
      <c r="M390" s="1103"/>
      <c r="N390" s="1103"/>
      <c r="O390" s="1103"/>
      <c r="P390" s="1103"/>
      <c r="Q390" s="1103"/>
      <c r="R390" s="1103"/>
      <c r="S390" s="1103"/>
      <c r="T390" s="1103"/>
      <c r="U390" s="1103"/>
      <c r="V390" s="1103"/>
      <c r="W390" s="1103"/>
    </row>
    <row r="391" spans="1:23" ht="15.75" customHeight="1">
      <c r="A391" s="1103"/>
      <c r="B391" s="1103"/>
      <c r="C391" s="1103"/>
      <c r="D391" s="1103"/>
      <c r="E391" s="1103"/>
      <c r="F391" s="1103"/>
      <c r="G391" s="1103"/>
      <c r="H391" s="1103"/>
      <c r="I391" s="1103"/>
      <c r="J391" s="1103"/>
      <c r="K391" s="1103"/>
      <c r="L391" s="1103"/>
      <c r="M391" s="1103"/>
      <c r="N391" s="1103"/>
      <c r="O391" s="1103"/>
      <c r="P391" s="1103"/>
      <c r="Q391" s="1103"/>
      <c r="R391" s="1103"/>
      <c r="S391" s="1103"/>
      <c r="T391" s="1103"/>
      <c r="U391" s="1103"/>
      <c r="V391" s="1103"/>
      <c r="W391" s="1103"/>
    </row>
    <row r="392" spans="1:23" ht="15.75" customHeight="1">
      <c r="A392" s="1103"/>
      <c r="B392" s="1103"/>
      <c r="C392" s="1103"/>
      <c r="D392" s="1103"/>
      <c r="E392" s="1103"/>
      <c r="F392" s="1103"/>
      <c r="G392" s="1103"/>
      <c r="H392" s="1103"/>
      <c r="I392" s="1103"/>
      <c r="J392" s="1103"/>
      <c r="K392" s="1103"/>
      <c r="L392" s="1103"/>
      <c r="M392" s="1103"/>
      <c r="N392" s="1103"/>
      <c r="O392" s="1103"/>
      <c r="P392" s="1103"/>
      <c r="Q392" s="1103"/>
      <c r="R392" s="1103"/>
      <c r="S392" s="1103"/>
      <c r="T392" s="1103"/>
      <c r="U392" s="1103"/>
      <c r="V392" s="1103"/>
      <c r="W392" s="1103"/>
    </row>
    <row r="393" spans="1:23" ht="15.75" customHeight="1">
      <c r="A393" s="1103"/>
      <c r="B393" s="1103"/>
      <c r="C393" s="1103"/>
      <c r="D393" s="1103"/>
      <c r="E393" s="1103"/>
      <c r="F393" s="1103"/>
      <c r="G393" s="1103"/>
      <c r="H393" s="1103"/>
      <c r="I393" s="1103"/>
      <c r="J393" s="1103"/>
      <c r="K393" s="1103"/>
      <c r="L393" s="1103"/>
      <c r="M393" s="1103"/>
      <c r="N393" s="1103"/>
      <c r="O393" s="1103"/>
      <c r="P393" s="1103"/>
      <c r="Q393" s="1103"/>
      <c r="R393" s="1103"/>
      <c r="S393" s="1103"/>
      <c r="T393" s="1103"/>
      <c r="U393" s="1103"/>
      <c r="V393" s="1103"/>
      <c r="W393" s="1103"/>
    </row>
    <row r="394" spans="1:23" ht="15.75" customHeight="1">
      <c r="A394" s="1103"/>
      <c r="B394" s="1103"/>
      <c r="C394" s="1103"/>
      <c r="D394" s="1103"/>
      <c r="E394" s="1103"/>
      <c r="F394" s="1103"/>
      <c r="G394" s="1103"/>
      <c r="H394" s="1103"/>
      <c r="I394" s="1103"/>
      <c r="J394" s="1103"/>
      <c r="K394" s="1103"/>
      <c r="L394" s="1103"/>
      <c r="M394" s="1103"/>
      <c r="N394" s="1103"/>
      <c r="O394" s="1103"/>
      <c r="P394" s="1103"/>
      <c r="Q394" s="1103"/>
      <c r="R394" s="1103"/>
      <c r="S394" s="1103"/>
      <c r="T394" s="1103"/>
      <c r="U394" s="1103"/>
      <c r="V394" s="1103"/>
      <c r="W394" s="1103"/>
    </row>
    <row r="395" spans="1:23" ht="15.75" customHeight="1">
      <c r="A395" s="1103"/>
      <c r="B395" s="1103"/>
      <c r="C395" s="1103"/>
      <c r="D395" s="1103"/>
      <c r="E395" s="1103"/>
      <c r="F395" s="1103"/>
      <c r="G395" s="1103"/>
      <c r="H395" s="1103"/>
      <c r="I395" s="1103"/>
      <c r="J395" s="1103"/>
      <c r="K395" s="1103"/>
      <c r="L395" s="1103"/>
      <c r="M395" s="1103"/>
      <c r="N395" s="1103"/>
      <c r="O395" s="1103"/>
      <c r="P395" s="1103"/>
      <c r="Q395" s="1103"/>
      <c r="R395" s="1103"/>
      <c r="S395" s="1103"/>
      <c r="T395" s="1103"/>
      <c r="U395" s="1103"/>
      <c r="V395" s="1103"/>
      <c r="W395" s="1103"/>
    </row>
    <row r="396" spans="1:23" ht="15.75" customHeight="1">
      <c r="A396" s="1103"/>
      <c r="B396" s="1103"/>
      <c r="C396" s="1103"/>
      <c r="D396" s="1103"/>
      <c r="E396" s="1103"/>
      <c r="F396" s="1103"/>
      <c r="G396" s="1103"/>
      <c r="H396" s="1103"/>
      <c r="I396" s="1103"/>
      <c r="J396" s="1103"/>
      <c r="K396" s="1103"/>
      <c r="L396" s="1103"/>
      <c r="M396" s="1103"/>
      <c r="N396" s="1103"/>
      <c r="O396" s="1103"/>
      <c r="P396" s="1103"/>
      <c r="Q396" s="1103"/>
      <c r="R396" s="1103"/>
      <c r="S396" s="1103"/>
      <c r="T396" s="1103"/>
      <c r="U396" s="1103"/>
      <c r="V396" s="1103"/>
      <c r="W396" s="1103"/>
    </row>
    <row r="397" spans="1:23" ht="15.75" customHeight="1">
      <c r="A397" s="1103"/>
      <c r="B397" s="1103"/>
      <c r="C397" s="1103"/>
      <c r="D397" s="1103"/>
      <c r="E397" s="1103"/>
      <c r="F397" s="1103"/>
      <c r="G397" s="1103"/>
      <c r="H397" s="1103"/>
      <c r="I397" s="1103"/>
      <c r="J397" s="1103"/>
      <c r="K397" s="1103"/>
      <c r="L397" s="1103"/>
      <c r="M397" s="1103"/>
      <c r="N397" s="1103"/>
      <c r="O397" s="1103"/>
      <c r="P397" s="1103"/>
      <c r="Q397" s="1103"/>
      <c r="R397" s="1103"/>
      <c r="S397" s="1103"/>
      <c r="T397" s="1103"/>
      <c r="U397" s="1103"/>
      <c r="V397" s="1103"/>
      <c r="W397" s="1103"/>
    </row>
    <row r="398" spans="1:23" ht="15.75" customHeight="1">
      <c r="A398" s="1103"/>
      <c r="B398" s="1103"/>
      <c r="C398" s="1103"/>
      <c r="D398" s="1103"/>
      <c r="E398" s="1103"/>
      <c r="F398" s="1103"/>
      <c r="G398" s="1103"/>
      <c r="H398" s="1103"/>
      <c r="I398" s="1103"/>
      <c r="J398" s="1103"/>
      <c r="K398" s="1103"/>
      <c r="L398" s="1103"/>
      <c r="M398" s="1103"/>
      <c r="N398" s="1103"/>
      <c r="O398" s="1103"/>
      <c r="P398" s="1103"/>
      <c r="Q398" s="1103"/>
      <c r="R398" s="1103"/>
      <c r="S398" s="1103"/>
      <c r="T398" s="1103"/>
      <c r="U398" s="1103"/>
      <c r="V398" s="1103"/>
      <c r="W398" s="1103"/>
    </row>
    <row r="399" spans="1:23" ht="15.75" customHeight="1">
      <c r="A399" s="1103"/>
      <c r="B399" s="1103"/>
      <c r="C399" s="1103"/>
      <c r="D399" s="1103"/>
      <c r="E399" s="1103"/>
      <c r="F399" s="1103"/>
      <c r="G399" s="1103"/>
      <c r="H399" s="1103"/>
      <c r="I399" s="1103"/>
      <c r="J399" s="1103"/>
      <c r="K399" s="1103"/>
      <c r="L399" s="1103"/>
      <c r="M399" s="1103"/>
      <c r="N399" s="1103"/>
      <c r="O399" s="1103"/>
      <c r="P399" s="1103"/>
      <c r="Q399" s="1103"/>
      <c r="R399" s="1103"/>
      <c r="S399" s="1103"/>
      <c r="T399" s="1103"/>
      <c r="U399" s="1103"/>
      <c r="V399" s="1103"/>
      <c r="W399" s="1103"/>
    </row>
    <row r="400" spans="1:23" ht="15.75" customHeight="1">
      <c r="A400" s="1103"/>
      <c r="B400" s="1103"/>
      <c r="C400" s="1103"/>
      <c r="D400" s="1103"/>
      <c r="E400" s="1103"/>
      <c r="F400" s="1103"/>
      <c r="G400" s="1103"/>
      <c r="H400" s="1103"/>
      <c r="I400" s="1103"/>
      <c r="J400" s="1103"/>
      <c r="K400" s="1103"/>
      <c r="L400" s="1103"/>
      <c r="M400" s="1103"/>
      <c r="N400" s="1103"/>
      <c r="O400" s="1103"/>
      <c r="P400" s="1103"/>
      <c r="Q400" s="1103"/>
      <c r="R400" s="1103"/>
      <c r="S400" s="1103"/>
      <c r="T400" s="1103"/>
      <c r="U400" s="1103"/>
      <c r="V400" s="1103"/>
      <c r="W400" s="1103"/>
    </row>
    <row r="401" spans="1:23" ht="15.75" customHeight="1">
      <c r="A401" s="1103"/>
      <c r="B401" s="1103"/>
      <c r="C401" s="1103"/>
      <c r="D401" s="1103"/>
      <c r="E401" s="1103"/>
      <c r="F401" s="1103"/>
      <c r="G401" s="1103"/>
      <c r="H401" s="1103"/>
      <c r="I401" s="1103"/>
      <c r="J401" s="1103"/>
      <c r="K401" s="1103"/>
      <c r="L401" s="1103"/>
      <c r="M401" s="1103"/>
      <c r="N401" s="1103"/>
      <c r="O401" s="1103"/>
      <c r="P401" s="1103"/>
      <c r="Q401" s="1103"/>
      <c r="R401" s="1103"/>
      <c r="S401" s="1103"/>
      <c r="T401" s="1103"/>
      <c r="U401" s="1103"/>
      <c r="V401" s="1103"/>
      <c r="W401" s="1103"/>
    </row>
    <row r="402" spans="1:23" ht="15.75" customHeight="1">
      <c r="A402" s="1103"/>
      <c r="B402" s="1103"/>
      <c r="C402" s="1103"/>
      <c r="D402" s="1103"/>
      <c r="E402" s="1103"/>
      <c r="F402" s="1103"/>
      <c r="G402" s="1103"/>
      <c r="H402" s="1103"/>
      <c r="I402" s="1103"/>
      <c r="J402" s="1103"/>
      <c r="K402" s="1103"/>
      <c r="L402" s="1103"/>
      <c r="M402" s="1103"/>
      <c r="N402" s="1103"/>
      <c r="O402" s="1103"/>
      <c r="P402" s="1103"/>
      <c r="Q402" s="1103"/>
      <c r="R402" s="1103"/>
      <c r="S402" s="1103"/>
      <c r="T402" s="1103"/>
      <c r="U402" s="1103"/>
      <c r="V402" s="1103"/>
      <c r="W402" s="1103"/>
    </row>
    <row r="403" spans="1:23" ht="15.75" customHeight="1">
      <c r="A403" s="1103"/>
      <c r="B403" s="1103"/>
      <c r="C403" s="1103"/>
      <c r="D403" s="1103"/>
      <c r="E403" s="1103"/>
      <c r="F403" s="1103"/>
      <c r="G403" s="1103"/>
      <c r="H403" s="1103"/>
      <c r="I403" s="1103"/>
      <c r="J403" s="1103"/>
      <c r="K403" s="1103"/>
      <c r="L403" s="1103"/>
      <c r="M403" s="1103"/>
      <c r="N403" s="1103"/>
      <c r="O403" s="1103"/>
      <c r="P403" s="1103"/>
      <c r="Q403" s="1103"/>
      <c r="R403" s="1103"/>
      <c r="S403" s="1103"/>
      <c r="T403" s="1103"/>
      <c r="U403" s="1103"/>
      <c r="V403" s="1103"/>
      <c r="W403" s="1103"/>
    </row>
    <row r="404" spans="1:23" ht="15.75" customHeight="1">
      <c r="A404" s="1103"/>
      <c r="B404" s="1103"/>
      <c r="C404" s="1103"/>
      <c r="D404" s="1103"/>
      <c r="E404" s="1103"/>
      <c r="F404" s="1103"/>
      <c r="G404" s="1103"/>
      <c r="H404" s="1103"/>
      <c r="I404" s="1103"/>
      <c r="J404" s="1103"/>
      <c r="K404" s="1103"/>
      <c r="L404" s="1103"/>
      <c r="M404" s="1103"/>
      <c r="N404" s="1103"/>
      <c r="O404" s="1103"/>
      <c r="P404" s="1103"/>
      <c r="Q404" s="1103"/>
      <c r="R404" s="1103"/>
      <c r="S404" s="1103"/>
      <c r="T404" s="1103"/>
      <c r="U404" s="1103"/>
      <c r="V404" s="1103"/>
      <c r="W404" s="1103"/>
    </row>
    <row r="405" spans="1:23" ht="15.75" customHeight="1">
      <c r="A405" s="1103"/>
      <c r="B405" s="1103"/>
      <c r="C405" s="1103"/>
      <c r="D405" s="1103"/>
      <c r="E405" s="1103"/>
      <c r="F405" s="1103"/>
      <c r="G405" s="1103"/>
      <c r="H405" s="1103"/>
      <c r="I405" s="1103"/>
      <c r="J405" s="1103"/>
      <c r="K405" s="1103"/>
      <c r="L405" s="1103"/>
      <c r="M405" s="1103"/>
      <c r="N405" s="1103"/>
      <c r="O405" s="1103"/>
      <c r="P405" s="1103"/>
      <c r="Q405" s="1103"/>
      <c r="R405" s="1103"/>
      <c r="S405" s="1103"/>
      <c r="T405" s="1103"/>
      <c r="U405" s="1103"/>
      <c r="V405" s="1103"/>
      <c r="W405" s="1103"/>
    </row>
    <row r="406" spans="1:23" ht="15.75" customHeight="1">
      <c r="A406" s="1103"/>
      <c r="B406" s="1103"/>
      <c r="C406" s="1103"/>
      <c r="D406" s="1103"/>
      <c r="E406" s="1103"/>
      <c r="F406" s="1103"/>
      <c r="G406" s="1103"/>
      <c r="H406" s="1103"/>
      <c r="I406" s="1103"/>
      <c r="J406" s="1103"/>
      <c r="K406" s="1103"/>
      <c r="L406" s="1103"/>
      <c r="M406" s="1103"/>
      <c r="N406" s="1103"/>
      <c r="O406" s="1103"/>
      <c r="P406" s="1103"/>
      <c r="Q406" s="1103"/>
      <c r="R406" s="1103"/>
      <c r="S406" s="1103"/>
      <c r="T406" s="1103"/>
      <c r="U406" s="1103"/>
      <c r="V406" s="1103"/>
      <c r="W406" s="1103"/>
    </row>
    <row r="407" spans="1:23" ht="15.75" customHeight="1">
      <c r="A407" s="1103"/>
      <c r="B407" s="1103"/>
      <c r="C407" s="1103"/>
      <c r="D407" s="1103"/>
      <c r="E407" s="1103"/>
      <c r="F407" s="1103"/>
      <c r="G407" s="1103"/>
      <c r="H407" s="1103"/>
      <c r="I407" s="1103"/>
      <c r="J407" s="1103"/>
      <c r="K407" s="1103"/>
      <c r="L407" s="1103"/>
      <c r="M407" s="1103"/>
      <c r="N407" s="1103"/>
      <c r="O407" s="1103"/>
      <c r="P407" s="1103"/>
      <c r="Q407" s="1103"/>
      <c r="R407" s="1103"/>
      <c r="S407" s="1103"/>
      <c r="T407" s="1103"/>
      <c r="U407" s="1103"/>
      <c r="V407" s="1103"/>
      <c r="W407" s="1103"/>
    </row>
    <row r="408" spans="1:23" ht="15.75" customHeight="1">
      <c r="A408" s="1103"/>
      <c r="B408" s="1103"/>
      <c r="C408" s="1103"/>
      <c r="D408" s="1103"/>
      <c r="E408" s="1103"/>
      <c r="F408" s="1103"/>
      <c r="G408" s="1103"/>
      <c r="H408" s="1103"/>
      <c r="I408" s="1103"/>
      <c r="J408" s="1103"/>
      <c r="K408" s="1103"/>
      <c r="L408" s="1103"/>
      <c r="M408" s="1103"/>
      <c r="N408" s="1103"/>
      <c r="O408" s="1103"/>
      <c r="P408" s="1103"/>
      <c r="Q408" s="1103"/>
      <c r="R408" s="1103"/>
      <c r="S408" s="1103"/>
      <c r="T408" s="1103"/>
      <c r="U408" s="1103"/>
      <c r="V408" s="1103"/>
      <c r="W408" s="1103"/>
    </row>
    <row r="409" spans="1:23" ht="15.75" customHeight="1">
      <c r="A409" s="1103"/>
      <c r="B409" s="1103"/>
      <c r="C409" s="1103"/>
      <c r="D409" s="1103"/>
      <c r="E409" s="1103"/>
      <c r="F409" s="1103"/>
      <c r="G409" s="1103"/>
      <c r="H409" s="1103"/>
      <c r="I409" s="1103"/>
      <c r="J409" s="1103"/>
      <c r="K409" s="1103"/>
      <c r="L409" s="1103"/>
      <c r="M409" s="1103"/>
      <c r="N409" s="1103"/>
      <c r="O409" s="1103"/>
      <c r="P409" s="1103"/>
      <c r="Q409" s="1103"/>
      <c r="R409" s="1103"/>
      <c r="S409" s="1103"/>
      <c r="T409" s="1103"/>
      <c r="U409" s="1103"/>
      <c r="V409" s="1103"/>
      <c r="W409" s="1103"/>
    </row>
    <row r="410" spans="1:23" ht="15.75" customHeight="1">
      <c r="A410" s="1103"/>
      <c r="B410" s="1103"/>
      <c r="C410" s="1103"/>
      <c r="D410" s="1103"/>
      <c r="E410" s="1103"/>
      <c r="F410" s="1103"/>
      <c r="G410" s="1103"/>
      <c r="H410" s="1103"/>
      <c r="I410" s="1103"/>
      <c r="J410" s="1103"/>
      <c r="K410" s="1103"/>
      <c r="L410" s="1103"/>
      <c r="M410" s="1103"/>
      <c r="N410" s="1103"/>
      <c r="O410" s="1103"/>
      <c r="P410" s="1103"/>
      <c r="Q410" s="1103"/>
      <c r="R410" s="1103"/>
      <c r="S410" s="1103"/>
      <c r="T410" s="1103"/>
      <c r="U410" s="1103"/>
      <c r="V410" s="1103"/>
      <c r="W410" s="1103"/>
    </row>
    <row r="411" spans="1:23" ht="15.75" customHeight="1">
      <c r="A411" s="1103"/>
      <c r="B411" s="1103"/>
      <c r="C411" s="1103"/>
      <c r="D411" s="1103"/>
      <c r="E411" s="1103"/>
      <c r="F411" s="1103"/>
      <c r="G411" s="1103"/>
      <c r="H411" s="1103"/>
      <c r="I411" s="1103"/>
      <c r="J411" s="1103"/>
      <c r="K411" s="1103"/>
      <c r="L411" s="1103"/>
      <c r="M411" s="1103"/>
      <c r="N411" s="1103"/>
      <c r="O411" s="1103"/>
      <c r="P411" s="1103"/>
      <c r="Q411" s="1103"/>
      <c r="R411" s="1103"/>
      <c r="S411" s="1103"/>
      <c r="T411" s="1103"/>
      <c r="U411" s="1103"/>
      <c r="V411" s="1103"/>
      <c r="W411" s="1103"/>
    </row>
    <row r="412" spans="1:23" ht="15.75" customHeight="1">
      <c r="A412" s="1103"/>
      <c r="B412" s="1103"/>
      <c r="C412" s="1103"/>
      <c r="D412" s="1103"/>
      <c r="E412" s="1103"/>
      <c r="F412" s="1103"/>
      <c r="G412" s="1103"/>
      <c r="H412" s="1103"/>
      <c r="I412" s="1103"/>
      <c r="J412" s="1103"/>
      <c r="K412" s="1103"/>
      <c r="L412" s="1103"/>
      <c r="M412" s="1103"/>
      <c r="N412" s="1103"/>
      <c r="O412" s="1103"/>
      <c r="P412" s="1103"/>
      <c r="Q412" s="1103"/>
      <c r="R412" s="1103"/>
      <c r="S412" s="1103"/>
      <c r="T412" s="1103"/>
      <c r="U412" s="1103"/>
      <c r="V412" s="1103"/>
      <c r="W412" s="1103"/>
    </row>
    <row r="413" spans="1:23" ht="15.75" customHeight="1">
      <c r="A413" s="1103"/>
      <c r="B413" s="1103"/>
      <c r="C413" s="1103"/>
      <c r="D413" s="1103"/>
      <c r="E413" s="1103"/>
      <c r="F413" s="1103"/>
      <c r="G413" s="1103"/>
      <c r="H413" s="1103"/>
      <c r="I413" s="1103"/>
      <c r="J413" s="1103"/>
      <c r="K413" s="1103"/>
      <c r="L413" s="1103"/>
      <c r="M413" s="1103"/>
      <c r="N413" s="1103"/>
      <c r="O413" s="1103"/>
      <c r="P413" s="1103"/>
      <c r="Q413" s="1103"/>
      <c r="R413" s="1103"/>
      <c r="S413" s="1103"/>
      <c r="T413" s="1103"/>
      <c r="U413" s="1103"/>
      <c r="V413" s="1103"/>
      <c r="W413" s="1103"/>
    </row>
    <row r="414" spans="1:23" ht="15.75" customHeight="1">
      <c r="A414" s="1103"/>
      <c r="B414" s="1103"/>
      <c r="C414" s="1103"/>
      <c r="D414" s="1103"/>
      <c r="E414" s="1103"/>
      <c r="F414" s="1103"/>
      <c r="G414" s="1103"/>
      <c r="H414" s="1103"/>
      <c r="I414" s="1103"/>
      <c r="J414" s="1103"/>
      <c r="K414" s="1103"/>
      <c r="L414" s="1103"/>
      <c r="M414" s="1103"/>
      <c r="N414" s="1103"/>
      <c r="O414" s="1103"/>
      <c r="P414" s="1103"/>
      <c r="Q414" s="1103"/>
      <c r="R414" s="1103"/>
      <c r="S414" s="1103"/>
      <c r="T414" s="1103"/>
      <c r="U414" s="1103"/>
      <c r="V414" s="1103"/>
      <c r="W414" s="1103"/>
    </row>
    <row r="415" spans="1:23" ht="15.75" customHeight="1">
      <c r="A415" s="1103"/>
      <c r="B415" s="1103"/>
      <c r="C415" s="1103"/>
      <c r="D415" s="1103"/>
      <c r="E415" s="1103"/>
      <c r="F415" s="1103"/>
      <c r="G415" s="1103"/>
      <c r="H415" s="1103"/>
      <c r="I415" s="1103"/>
      <c r="J415" s="1103"/>
      <c r="K415" s="1103"/>
      <c r="L415" s="1103"/>
      <c r="M415" s="1103"/>
      <c r="N415" s="1103"/>
      <c r="O415" s="1103"/>
      <c r="P415" s="1103"/>
      <c r="Q415" s="1103"/>
      <c r="R415" s="1103"/>
      <c r="S415" s="1103"/>
      <c r="T415" s="1103"/>
      <c r="U415" s="1103"/>
      <c r="V415" s="1103"/>
      <c r="W415" s="1103"/>
    </row>
    <row r="416" spans="1:23" ht="15.75" customHeight="1">
      <c r="A416" s="1103"/>
      <c r="B416" s="1103"/>
      <c r="C416" s="1103"/>
      <c r="D416" s="1103"/>
      <c r="E416" s="1103"/>
      <c r="F416" s="1103"/>
      <c r="G416" s="1103"/>
      <c r="H416" s="1103"/>
      <c r="I416" s="1103"/>
      <c r="J416" s="1103"/>
      <c r="K416" s="1103"/>
      <c r="L416" s="1103"/>
      <c r="M416" s="1103"/>
      <c r="N416" s="1103"/>
      <c r="O416" s="1103"/>
      <c r="P416" s="1103"/>
      <c r="Q416" s="1103"/>
      <c r="R416" s="1103"/>
      <c r="S416" s="1103"/>
      <c r="T416" s="1103"/>
      <c r="U416" s="1103"/>
      <c r="V416" s="1103"/>
      <c r="W416" s="1103"/>
    </row>
    <row r="417" spans="1:23" ht="15.75" customHeight="1">
      <c r="A417" s="1103"/>
      <c r="B417" s="1103"/>
      <c r="C417" s="1103"/>
      <c r="D417" s="1103"/>
      <c r="E417" s="1103"/>
      <c r="F417" s="1103"/>
      <c r="G417" s="1103"/>
      <c r="H417" s="1103"/>
      <c r="I417" s="1103"/>
      <c r="J417" s="1103"/>
      <c r="K417" s="1103"/>
      <c r="L417" s="1103"/>
      <c r="M417" s="1103"/>
      <c r="N417" s="1103"/>
      <c r="O417" s="1103"/>
      <c r="P417" s="1103"/>
      <c r="Q417" s="1103"/>
      <c r="R417" s="1103"/>
      <c r="S417" s="1103"/>
      <c r="T417" s="1103"/>
      <c r="U417" s="1103"/>
      <c r="V417" s="1103"/>
      <c r="W417" s="1103"/>
    </row>
    <row r="418" spans="1:23" ht="15.75" customHeight="1">
      <c r="A418" s="1103"/>
      <c r="B418" s="1103"/>
      <c r="C418" s="1103"/>
      <c r="D418" s="1103"/>
      <c r="E418" s="1103"/>
      <c r="F418" s="1103"/>
      <c r="G418" s="1103"/>
      <c r="H418" s="1103"/>
      <c r="I418" s="1103"/>
      <c r="J418" s="1103"/>
      <c r="K418" s="1103"/>
      <c r="L418" s="1103"/>
      <c r="M418" s="1103"/>
      <c r="N418" s="1103"/>
      <c r="O418" s="1103"/>
      <c r="P418" s="1103"/>
      <c r="Q418" s="1103"/>
      <c r="R418" s="1103"/>
      <c r="S418" s="1103"/>
      <c r="T418" s="1103"/>
      <c r="U418" s="1103"/>
      <c r="V418" s="1103"/>
      <c r="W418" s="1103"/>
    </row>
    <row r="419" spans="1:23" ht="15.75" customHeight="1">
      <c r="A419" s="1103"/>
      <c r="B419" s="1103"/>
      <c r="C419" s="1103"/>
      <c r="D419" s="1103"/>
      <c r="E419" s="1103"/>
      <c r="F419" s="1103"/>
      <c r="G419" s="1103"/>
      <c r="H419" s="1103"/>
      <c r="I419" s="1103"/>
      <c r="J419" s="1103"/>
      <c r="K419" s="1103"/>
      <c r="L419" s="1103"/>
      <c r="M419" s="1103"/>
      <c r="N419" s="1103"/>
      <c r="O419" s="1103"/>
      <c r="P419" s="1103"/>
      <c r="Q419" s="1103"/>
      <c r="R419" s="1103"/>
      <c r="S419" s="1103"/>
      <c r="T419" s="1103"/>
      <c r="U419" s="1103"/>
      <c r="V419" s="1103"/>
      <c r="W419" s="1103"/>
    </row>
    <row r="420" spans="1:23" ht="15.75" customHeight="1">
      <c r="A420" s="1103"/>
      <c r="B420" s="1103"/>
      <c r="C420" s="1103"/>
      <c r="D420" s="1103"/>
      <c r="E420" s="1103"/>
      <c r="F420" s="1103"/>
      <c r="G420" s="1103"/>
      <c r="H420" s="1103"/>
      <c r="I420" s="1103"/>
      <c r="J420" s="1103"/>
      <c r="K420" s="1103"/>
      <c r="L420" s="1103"/>
      <c r="M420" s="1103"/>
      <c r="N420" s="1103"/>
      <c r="O420" s="1103"/>
      <c r="P420" s="1103"/>
      <c r="Q420" s="1103"/>
      <c r="R420" s="1103"/>
      <c r="S420" s="1103"/>
      <c r="T420" s="1103"/>
      <c r="U420" s="1103"/>
      <c r="V420" s="1103"/>
      <c r="W420" s="1103"/>
    </row>
    <row r="421" spans="1:23" ht="15.75" customHeight="1">
      <c r="A421" s="1103"/>
      <c r="B421" s="1103"/>
      <c r="C421" s="1103"/>
      <c r="D421" s="1103"/>
      <c r="E421" s="1103"/>
      <c r="F421" s="1103"/>
      <c r="G421" s="1103"/>
      <c r="H421" s="1103"/>
      <c r="I421" s="1103"/>
      <c r="J421" s="1103"/>
      <c r="K421" s="1103"/>
      <c r="L421" s="1103"/>
      <c r="M421" s="1103"/>
      <c r="N421" s="1103"/>
      <c r="O421" s="1103"/>
      <c r="P421" s="1103"/>
      <c r="Q421" s="1103"/>
      <c r="R421" s="1103"/>
      <c r="S421" s="1103"/>
      <c r="T421" s="1103"/>
      <c r="U421" s="1103"/>
      <c r="V421" s="1103"/>
      <c r="W421" s="1103"/>
    </row>
    <row r="422" spans="1:23" ht="15.75" customHeight="1">
      <c r="A422" s="1103"/>
      <c r="B422" s="1103"/>
      <c r="C422" s="1103"/>
      <c r="D422" s="1103"/>
      <c r="E422" s="1103"/>
      <c r="F422" s="1103"/>
      <c r="G422" s="1103"/>
      <c r="H422" s="1103"/>
      <c r="I422" s="1103"/>
      <c r="J422" s="1103"/>
      <c r="K422" s="1103"/>
      <c r="L422" s="1103"/>
      <c r="M422" s="1103"/>
      <c r="N422" s="1103"/>
      <c r="O422" s="1103"/>
      <c r="P422" s="1103"/>
      <c r="Q422" s="1103"/>
      <c r="R422" s="1103"/>
      <c r="S422" s="1103"/>
      <c r="T422" s="1103"/>
      <c r="U422" s="1103"/>
      <c r="V422" s="1103"/>
      <c r="W422" s="1103"/>
    </row>
    <row r="423" spans="1:23" ht="15.75" customHeight="1">
      <c r="A423" s="1103"/>
      <c r="B423" s="1103"/>
      <c r="C423" s="1103"/>
      <c r="D423" s="1103"/>
      <c r="E423" s="1103"/>
      <c r="F423" s="1103"/>
      <c r="G423" s="1103"/>
      <c r="H423" s="1103"/>
      <c r="I423" s="1103"/>
      <c r="J423" s="1103"/>
      <c r="K423" s="1103"/>
      <c r="L423" s="1103"/>
      <c r="M423" s="1103"/>
      <c r="N423" s="1103"/>
      <c r="O423" s="1103"/>
      <c r="P423" s="1103"/>
      <c r="Q423" s="1103"/>
      <c r="R423" s="1103"/>
      <c r="S423" s="1103"/>
      <c r="T423" s="1103"/>
      <c r="U423" s="1103"/>
      <c r="V423" s="1103"/>
      <c r="W423" s="1103"/>
    </row>
    <row r="424" spans="1:23" ht="15.75" customHeight="1">
      <c r="A424" s="1103"/>
      <c r="B424" s="1103"/>
      <c r="C424" s="1103"/>
      <c r="D424" s="1103"/>
      <c r="E424" s="1103"/>
      <c r="F424" s="1103"/>
      <c r="G424" s="1103"/>
      <c r="H424" s="1103"/>
      <c r="I424" s="1103"/>
      <c r="J424" s="1103"/>
      <c r="K424" s="1103"/>
      <c r="L424" s="1103"/>
      <c r="M424" s="1103"/>
      <c r="N424" s="1103"/>
      <c r="O424" s="1103"/>
      <c r="P424" s="1103"/>
      <c r="Q424" s="1103"/>
      <c r="R424" s="1103"/>
      <c r="S424" s="1103"/>
      <c r="T424" s="1103"/>
      <c r="U424" s="1103"/>
      <c r="V424" s="1103"/>
      <c r="W424" s="1103"/>
    </row>
    <row r="425" spans="1:23" ht="15.75" customHeight="1">
      <c r="A425" s="1103"/>
      <c r="B425" s="1103"/>
      <c r="C425" s="1103"/>
      <c r="D425" s="1103"/>
      <c r="E425" s="1103"/>
      <c r="F425" s="1103"/>
      <c r="G425" s="1103"/>
      <c r="H425" s="1103"/>
      <c r="I425" s="1103"/>
      <c r="J425" s="1103"/>
      <c r="K425" s="1103"/>
      <c r="L425" s="1103"/>
      <c r="M425" s="1103"/>
      <c r="N425" s="1103"/>
      <c r="O425" s="1103"/>
      <c r="P425" s="1103"/>
      <c r="Q425" s="1103"/>
      <c r="R425" s="1103"/>
      <c r="S425" s="1103"/>
      <c r="T425" s="1103"/>
      <c r="U425" s="1103"/>
      <c r="V425" s="1103"/>
      <c r="W425" s="1103"/>
    </row>
    <row r="426" spans="1:23" ht="15.75" customHeight="1">
      <c r="A426" s="1103"/>
      <c r="B426" s="1103"/>
      <c r="C426" s="1103"/>
      <c r="D426" s="1103"/>
      <c r="E426" s="1103"/>
      <c r="F426" s="1103"/>
      <c r="G426" s="1103"/>
      <c r="H426" s="1103"/>
      <c r="I426" s="1103"/>
      <c r="J426" s="1103"/>
      <c r="K426" s="1103"/>
      <c r="L426" s="1103"/>
      <c r="M426" s="1103"/>
      <c r="N426" s="1103"/>
      <c r="O426" s="1103"/>
      <c r="P426" s="1103"/>
      <c r="Q426" s="1103"/>
      <c r="R426" s="1103"/>
      <c r="S426" s="1103"/>
      <c r="T426" s="1103"/>
      <c r="U426" s="1103"/>
      <c r="V426" s="1103"/>
      <c r="W426" s="1103"/>
    </row>
    <row r="427" spans="1:23" ht="15.75" customHeight="1">
      <c r="A427" s="1103"/>
      <c r="B427" s="1103"/>
      <c r="C427" s="1103"/>
      <c r="D427" s="1103"/>
      <c r="E427" s="1103"/>
      <c r="F427" s="1103"/>
      <c r="G427" s="1103"/>
      <c r="H427" s="1103"/>
      <c r="I427" s="1103"/>
      <c r="J427" s="1103"/>
      <c r="K427" s="1103"/>
      <c r="L427" s="1103"/>
      <c r="M427" s="1103"/>
      <c r="N427" s="1103"/>
      <c r="O427" s="1103"/>
      <c r="P427" s="1103"/>
      <c r="Q427" s="1103"/>
      <c r="R427" s="1103"/>
      <c r="S427" s="1103"/>
      <c r="T427" s="1103"/>
      <c r="U427" s="1103"/>
      <c r="V427" s="1103"/>
      <c r="W427" s="1103"/>
    </row>
    <row r="428" spans="1:23" ht="15.75" customHeight="1">
      <c r="A428" s="1103"/>
      <c r="B428" s="1103"/>
      <c r="C428" s="1103"/>
      <c r="D428" s="1103"/>
      <c r="E428" s="1103"/>
      <c r="F428" s="1103"/>
      <c r="G428" s="1103"/>
      <c r="H428" s="1103"/>
      <c r="I428" s="1103"/>
      <c r="J428" s="1103"/>
      <c r="K428" s="1103"/>
      <c r="L428" s="1103"/>
      <c r="M428" s="1103"/>
      <c r="N428" s="1103"/>
      <c r="O428" s="1103"/>
      <c r="P428" s="1103"/>
      <c r="Q428" s="1103"/>
      <c r="R428" s="1103"/>
      <c r="S428" s="1103"/>
      <c r="T428" s="1103"/>
      <c r="U428" s="1103"/>
      <c r="V428" s="1103"/>
      <c r="W428" s="1103"/>
    </row>
    <row r="429" spans="1:23" ht="15.75" customHeight="1">
      <c r="A429" s="1103"/>
      <c r="B429" s="1103"/>
      <c r="C429" s="1103"/>
      <c r="D429" s="1103"/>
      <c r="E429" s="1103"/>
      <c r="F429" s="1103"/>
      <c r="G429" s="1103"/>
      <c r="H429" s="1103"/>
      <c r="I429" s="1103"/>
      <c r="J429" s="1103"/>
      <c r="K429" s="1103"/>
      <c r="L429" s="1103"/>
      <c r="M429" s="1103"/>
      <c r="N429" s="1103"/>
      <c r="O429" s="1103"/>
      <c r="P429" s="1103"/>
      <c r="Q429" s="1103"/>
      <c r="R429" s="1103"/>
      <c r="S429" s="1103"/>
      <c r="T429" s="1103"/>
      <c r="U429" s="1103"/>
      <c r="V429" s="1103"/>
      <c r="W429" s="1103"/>
    </row>
    <row r="430" spans="1:23" ht="15.75" customHeight="1">
      <c r="A430" s="1103"/>
      <c r="B430" s="1103"/>
      <c r="C430" s="1103"/>
      <c r="D430" s="1103"/>
      <c r="E430" s="1103"/>
      <c r="F430" s="1103"/>
      <c r="G430" s="1103"/>
      <c r="H430" s="1103"/>
      <c r="I430" s="1103"/>
      <c r="J430" s="1103"/>
      <c r="K430" s="1103"/>
      <c r="L430" s="1103"/>
      <c r="M430" s="1103"/>
      <c r="N430" s="1103"/>
      <c r="O430" s="1103"/>
      <c r="P430" s="1103"/>
      <c r="Q430" s="1103"/>
      <c r="R430" s="1103"/>
      <c r="S430" s="1103"/>
      <c r="T430" s="1103"/>
      <c r="U430" s="1103"/>
      <c r="V430" s="1103"/>
      <c r="W430" s="1103"/>
    </row>
    <row r="431" spans="1:23" ht="15.75" customHeight="1">
      <c r="A431" s="1103"/>
      <c r="B431" s="1103"/>
      <c r="C431" s="1103"/>
      <c r="D431" s="1103"/>
      <c r="E431" s="1103"/>
      <c r="F431" s="1103"/>
      <c r="G431" s="1103"/>
      <c r="H431" s="1103"/>
      <c r="I431" s="1103"/>
      <c r="J431" s="1103"/>
      <c r="K431" s="1103"/>
      <c r="L431" s="1103"/>
      <c r="M431" s="1103"/>
      <c r="N431" s="1103"/>
      <c r="O431" s="1103"/>
      <c r="P431" s="1103"/>
      <c r="Q431" s="1103"/>
      <c r="R431" s="1103"/>
      <c r="S431" s="1103"/>
      <c r="T431" s="1103"/>
      <c r="U431" s="1103"/>
      <c r="V431" s="1103"/>
      <c r="W431" s="1103"/>
    </row>
    <row r="432" spans="1:23" ht="15.75" customHeight="1">
      <c r="A432" s="1103"/>
      <c r="B432" s="1103"/>
      <c r="C432" s="1103"/>
      <c r="D432" s="1103"/>
      <c r="E432" s="1103"/>
      <c r="F432" s="1103"/>
      <c r="G432" s="1103"/>
      <c r="H432" s="1103"/>
      <c r="I432" s="1103"/>
      <c r="J432" s="1103"/>
      <c r="K432" s="1103"/>
      <c r="L432" s="1103"/>
      <c r="M432" s="1103"/>
      <c r="N432" s="1103"/>
      <c r="O432" s="1103"/>
      <c r="P432" s="1103"/>
      <c r="Q432" s="1103"/>
      <c r="R432" s="1103"/>
      <c r="S432" s="1103"/>
      <c r="T432" s="1103"/>
      <c r="U432" s="1103"/>
      <c r="V432" s="1103"/>
      <c r="W432" s="1103"/>
    </row>
    <row r="433" spans="1:23" ht="15.75" customHeight="1">
      <c r="A433" s="1103"/>
      <c r="B433" s="1103"/>
      <c r="C433" s="1103"/>
      <c r="D433" s="1103"/>
      <c r="E433" s="1103"/>
      <c r="F433" s="1103"/>
      <c r="G433" s="1103"/>
      <c r="H433" s="1103"/>
      <c r="I433" s="1103"/>
      <c r="J433" s="1103"/>
      <c r="K433" s="1103"/>
      <c r="L433" s="1103"/>
      <c r="M433" s="1103"/>
      <c r="N433" s="1103"/>
      <c r="O433" s="1103"/>
      <c r="P433" s="1103"/>
      <c r="Q433" s="1103"/>
      <c r="R433" s="1103"/>
      <c r="S433" s="1103"/>
      <c r="T433" s="1103"/>
      <c r="U433" s="1103"/>
      <c r="V433" s="1103"/>
      <c r="W433" s="1103"/>
    </row>
    <row r="434" spans="1:23" ht="15.75" customHeight="1">
      <c r="A434" s="1103"/>
      <c r="B434" s="1103"/>
      <c r="C434" s="1103"/>
      <c r="D434" s="1103"/>
      <c r="E434" s="1103"/>
      <c r="F434" s="1103"/>
      <c r="G434" s="1103"/>
      <c r="H434" s="1103"/>
      <c r="I434" s="1103"/>
      <c r="J434" s="1103"/>
      <c r="K434" s="1103"/>
      <c r="L434" s="1103"/>
      <c r="M434" s="1103"/>
      <c r="N434" s="1103"/>
      <c r="O434" s="1103"/>
      <c r="P434" s="1103"/>
      <c r="Q434" s="1103"/>
      <c r="R434" s="1103"/>
      <c r="S434" s="1103"/>
      <c r="T434" s="1103"/>
      <c r="U434" s="1103"/>
      <c r="V434" s="1103"/>
      <c r="W434" s="1103"/>
    </row>
    <row r="435" spans="1:23" ht="15.75" customHeight="1">
      <c r="A435" s="1103"/>
      <c r="B435" s="1103"/>
      <c r="C435" s="1103"/>
      <c r="D435" s="1103"/>
      <c r="E435" s="1103"/>
      <c r="F435" s="1103"/>
      <c r="G435" s="1103"/>
      <c r="H435" s="1103"/>
      <c r="I435" s="1103"/>
      <c r="J435" s="1103"/>
      <c r="K435" s="1103"/>
      <c r="L435" s="1103"/>
      <c r="M435" s="1103"/>
      <c r="N435" s="1103"/>
      <c r="O435" s="1103"/>
      <c r="P435" s="1103"/>
      <c r="Q435" s="1103"/>
      <c r="R435" s="1103"/>
      <c r="S435" s="1103"/>
      <c r="T435" s="1103"/>
      <c r="U435" s="1103"/>
      <c r="V435" s="1103"/>
      <c r="W435" s="1103"/>
    </row>
    <row r="436" spans="1:23" ht="15.75" customHeight="1">
      <c r="A436" s="1103"/>
      <c r="B436" s="1103"/>
      <c r="C436" s="1103"/>
      <c r="D436" s="1103"/>
      <c r="E436" s="1103"/>
      <c r="F436" s="1103"/>
      <c r="G436" s="1103"/>
      <c r="H436" s="1103"/>
      <c r="I436" s="1103"/>
      <c r="J436" s="1103"/>
      <c r="K436" s="1103"/>
      <c r="L436" s="1103"/>
      <c r="M436" s="1103"/>
      <c r="N436" s="1103"/>
      <c r="O436" s="1103"/>
      <c r="P436" s="1103"/>
      <c r="Q436" s="1103"/>
      <c r="R436" s="1103"/>
      <c r="S436" s="1103"/>
      <c r="T436" s="1103"/>
      <c r="U436" s="1103"/>
      <c r="V436" s="1103"/>
      <c r="W436" s="1103"/>
    </row>
    <row r="437" spans="1:23" ht="15.75" customHeight="1">
      <c r="A437" s="1103"/>
      <c r="B437" s="1103"/>
      <c r="C437" s="1103"/>
      <c r="D437" s="1103"/>
      <c r="E437" s="1103"/>
      <c r="F437" s="1103"/>
      <c r="G437" s="1103"/>
      <c r="H437" s="1103"/>
      <c r="I437" s="1103"/>
      <c r="J437" s="1103"/>
      <c r="K437" s="1103"/>
      <c r="L437" s="1103"/>
      <c r="M437" s="1103"/>
      <c r="N437" s="1103"/>
      <c r="O437" s="1103"/>
      <c r="P437" s="1103"/>
      <c r="Q437" s="1103"/>
      <c r="R437" s="1103"/>
      <c r="S437" s="1103"/>
      <c r="T437" s="1103"/>
      <c r="U437" s="1103"/>
      <c r="V437" s="1103"/>
      <c r="W437" s="1103"/>
    </row>
    <row r="438" spans="1:23" ht="15.75" customHeight="1">
      <c r="A438" s="1103"/>
      <c r="B438" s="1103"/>
      <c r="C438" s="1103"/>
      <c r="D438" s="1103"/>
      <c r="E438" s="1103"/>
      <c r="F438" s="1103"/>
      <c r="G438" s="1103"/>
      <c r="H438" s="1103"/>
      <c r="I438" s="1103"/>
      <c r="J438" s="1103"/>
      <c r="K438" s="1103"/>
      <c r="L438" s="1103"/>
      <c r="M438" s="1103"/>
      <c r="N438" s="1103"/>
      <c r="O438" s="1103"/>
      <c r="P438" s="1103"/>
      <c r="Q438" s="1103"/>
      <c r="R438" s="1103"/>
      <c r="S438" s="1103"/>
      <c r="T438" s="1103"/>
      <c r="U438" s="1103"/>
      <c r="V438" s="1103"/>
      <c r="W438" s="1103"/>
    </row>
    <row r="439" spans="1:23" ht="15.75" customHeight="1">
      <c r="A439" s="1103"/>
      <c r="B439" s="1103"/>
      <c r="C439" s="1103"/>
      <c r="D439" s="1103"/>
      <c r="E439" s="1103"/>
      <c r="F439" s="1103"/>
      <c r="G439" s="1103"/>
      <c r="H439" s="1103"/>
      <c r="I439" s="1103"/>
      <c r="J439" s="1103"/>
      <c r="K439" s="1103"/>
      <c r="L439" s="1103"/>
      <c r="M439" s="1103"/>
      <c r="N439" s="1103"/>
      <c r="O439" s="1103"/>
      <c r="P439" s="1103"/>
      <c r="Q439" s="1103"/>
      <c r="R439" s="1103"/>
      <c r="S439" s="1103"/>
      <c r="T439" s="1103"/>
      <c r="U439" s="1103"/>
      <c r="V439" s="1103"/>
      <c r="W439" s="1103"/>
    </row>
    <row r="440" spans="1:23" ht="15.75" customHeight="1">
      <c r="A440" s="1103"/>
      <c r="B440" s="1103"/>
      <c r="C440" s="1103"/>
      <c r="D440" s="1103"/>
      <c r="E440" s="1103"/>
      <c r="F440" s="1103"/>
      <c r="G440" s="1103"/>
      <c r="H440" s="1103"/>
      <c r="I440" s="1103"/>
      <c r="J440" s="1103"/>
      <c r="K440" s="1103"/>
      <c r="L440" s="1103"/>
      <c r="M440" s="1103"/>
      <c r="N440" s="1103"/>
      <c r="O440" s="1103"/>
      <c r="P440" s="1103"/>
      <c r="Q440" s="1103"/>
      <c r="R440" s="1103"/>
      <c r="S440" s="1103"/>
      <c r="T440" s="1103"/>
      <c r="U440" s="1103"/>
      <c r="V440" s="1103"/>
      <c r="W440" s="1103"/>
    </row>
    <row r="441" spans="1:23" ht="15.75" customHeight="1">
      <c r="A441" s="1103"/>
      <c r="B441" s="1103"/>
      <c r="C441" s="1103"/>
      <c r="D441" s="1103"/>
      <c r="E441" s="1103"/>
      <c r="F441" s="1103"/>
      <c r="G441" s="1103"/>
      <c r="H441" s="1103"/>
      <c r="I441" s="1103"/>
      <c r="J441" s="1103"/>
      <c r="K441" s="1103"/>
      <c r="L441" s="1103"/>
      <c r="M441" s="1103"/>
      <c r="N441" s="1103"/>
      <c r="O441" s="1103"/>
      <c r="P441" s="1103"/>
      <c r="Q441" s="1103"/>
      <c r="R441" s="1103"/>
      <c r="S441" s="1103"/>
      <c r="T441" s="1103"/>
      <c r="U441" s="1103"/>
      <c r="V441" s="1103"/>
      <c r="W441" s="1103"/>
    </row>
    <row r="442" spans="1:23" ht="15.75" customHeight="1">
      <c r="A442" s="1103"/>
      <c r="B442" s="1103"/>
      <c r="C442" s="1103"/>
      <c r="D442" s="1103"/>
      <c r="E442" s="1103"/>
      <c r="F442" s="1103"/>
      <c r="G442" s="1103"/>
      <c r="H442" s="1103"/>
      <c r="I442" s="1103"/>
      <c r="J442" s="1103"/>
      <c r="K442" s="1103"/>
      <c r="L442" s="1103"/>
      <c r="M442" s="1103"/>
      <c r="N442" s="1103"/>
      <c r="O442" s="1103"/>
      <c r="P442" s="1103"/>
      <c r="Q442" s="1103"/>
      <c r="R442" s="1103"/>
      <c r="S442" s="1103"/>
      <c r="T442" s="1103"/>
      <c r="U442" s="1103"/>
      <c r="V442" s="1103"/>
      <c r="W442" s="1103"/>
    </row>
    <row r="443" spans="1:23" ht="15.75" customHeight="1">
      <c r="A443" s="1103"/>
      <c r="B443" s="1103"/>
      <c r="C443" s="1103"/>
      <c r="D443" s="1103"/>
      <c r="E443" s="1103"/>
      <c r="F443" s="1103"/>
      <c r="G443" s="1103"/>
      <c r="H443" s="1103"/>
      <c r="I443" s="1103"/>
      <c r="J443" s="1103"/>
      <c r="K443" s="1103"/>
      <c r="L443" s="1103"/>
      <c r="M443" s="1103"/>
      <c r="N443" s="1103"/>
      <c r="O443" s="1103"/>
      <c r="P443" s="1103"/>
      <c r="Q443" s="1103"/>
      <c r="R443" s="1103"/>
      <c r="S443" s="1103"/>
      <c r="T443" s="1103"/>
      <c r="U443" s="1103"/>
      <c r="V443" s="1103"/>
      <c r="W443" s="1103"/>
    </row>
    <row r="444" spans="1:23" ht="15.75" customHeight="1">
      <c r="A444" s="1103"/>
      <c r="B444" s="1103"/>
      <c r="C444" s="1103"/>
      <c r="D444" s="1103"/>
      <c r="E444" s="1103"/>
      <c r="F444" s="1103"/>
      <c r="G444" s="1103"/>
      <c r="H444" s="1103"/>
      <c r="I444" s="1103"/>
      <c r="J444" s="1103"/>
      <c r="K444" s="1103"/>
      <c r="L444" s="1103"/>
      <c r="M444" s="1103"/>
      <c r="N444" s="1103"/>
      <c r="O444" s="1103"/>
      <c r="P444" s="1103"/>
      <c r="Q444" s="1103"/>
      <c r="R444" s="1103"/>
      <c r="S444" s="1103"/>
      <c r="T444" s="1103"/>
      <c r="U444" s="1103"/>
      <c r="V444" s="1103"/>
      <c r="W444" s="1103"/>
    </row>
    <row r="445" spans="1:23" ht="15.75" customHeight="1">
      <c r="A445" s="1103"/>
      <c r="B445" s="1103"/>
      <c r="C445" s="1103"/>
      <c r="D445" s="1103"/>
      <c r="E445" s="1103"/>
      <c r="F445" s="1103"/>
      <c r="G445" s="1103"/>
      <c r="H445" s="1103"/>
      <c r="I445" s="1103"/>
      <c r="J445" s="1103"/>
      <c r="K445" s="1103"/>
      <c r="L445" s="1103"/>
      <c r="M445" s="1103"/>
      <c r="N445" s="1103"/>
      <c r="O445" s="1103"/>
      <c r="P445" s="1103"/>
      <c r="Q445" s="1103"/>
      <c r="R445" s="1103"/>
      <c r="S445" s="1103"/>
      <c r="T445" s="1103"/>
      <c r="U445" s="1103"/>
      <c r="V445" s="1103"/>
      <c r="W445" s="1103"/>
    </row>
    <row r="446" spans="1:23" ht="15.75" customHeight="1">
      <c r="A446" s="1103"/>
      <c r="B446" s="1103"/>
      <c r="C446" s="1103"/>
      <c r="D446" s="1103"/>
      <c r="E446" s="1103"/>
      <c r="F446" s="1103"/>
      <c r="G446" s="1103"/>
      <c r="H446" s="1103"/>
      <c r="I446" s="1103"/>
      <c r="J446" s="1103"/>
      <c r="K446" s="1103"/>
      <c r="L446" s="1103"/>
      <c r="M446" s="1103"/>
      <c r="N446" s="1103"/>
      <c r="O446" s="1103"/>
      <c r="P446" s="1103"/>
      <c r="Q446" s="1103"/>
      <c r="R446" s="1103"/>
      <c r="S446" s="1103"/>
      <c r="T446" s="1103"/>
      <c r="U446" s="1103"/>
      <c r="V446" s="1103"/>
      <c r="W446" s="1103"/>
    </row>
    <row r="447" spans="1:23" ht="15.75" customHeight="1">
      <c r="A447" s="1103"/>
      <c r="B447" s="1103"/>
      <c r="C447" s="1103"/>
      <c r="D447" s="1103"/>
      <c r="E447" s="1103"/>
      <c r="F447" s="1103"/>
      <c r="G447" s="1103"/>
      <c r="H447" s="1103"/>
      <c r="I447" s="1103"/>
      <c r="J447" s="1103"/>
      <c r="K447" s="1103"/>
      <c r="L447" s="1103"/>
      <c r="M447" s="1103"/>
      <c r="N447" s="1103"/>
      <c r="O447" s="1103"/>
      <c r="P447" s="1103"/>
      <c r="Q447" s="1103"/>
      <c r="R447" s="1103"/>
      <c r="S447" s="1103"/>
      <c r="T447" s="1103"/>
      <c r="U447" s="1103"/>
      <c r="V447" s="1103"/>
      <c r="W447" s="1103"/>
    </row>
    <row r="448" spans="1:23" ht="15.75" customHeight="1">
      <c r="A448" s="1103"/>
      <c r="B448" s="1103"/>
      <c r="C448" s="1103"/>
      <c r="D448" s="1103"/>
      <c r="E448" s="1103"/>
      <c r="F448" s="1103"/>
      <c r="G448" s="1103"/>
      <c r="H448" s="1103"/>
      <c r="I448" s="1103"/>
      <c r="J448" s="1103"/>
      <c r="K448" s="1103"/>
      <c r="L448" s="1103"/>
      <c r="M448" s="1103"/>
      <c r="N448" s="1103"/>
      <c r="O448" s="1103"/>
      <c r="P448" s="1103"/>
      <c r="Q448" s="1103"/>
      <c r="R448" s="1103"/>
      <c r="S448" s="1103"/>
      <c r="T448" s="1103"/>
      <c r="U448" s="1103"/>
      <c r="V448" s="1103"/>
      <c r="W448" s="1103"/>
    </row>
    <row r="449" spans="1:23" ht="15.75" customHeight="1">
      <c r="A449" s="1103"/>
      <c r="B449" s="1103"/>
      <c r="C449" s="1103"/>
      <c r="D449" s="1103"/>
      <c r="E449" s="1103"/>
      <c r="F449" s="1103"/>
      <c r="G449" s="1103"/>
      <c r="H449" s="1103"/>
      <c r="I449" s="1103"/>
      <c r="J449" s="1103"/>
      <c r="K449" s="1103"/>
      <c r="L449" s="1103"/>
      <c r="M449" s="1103"/>
      <c r="N449" s="1103"/>
      <c r="O449" s="1103"/>
      <c r="P449" s="1103"/>
      <c r="Q449" s="1103"/>
      <c r="R449" s="1103"/>
      <c r="S449" s="1103"/>
      <c r="T449" s="1103"/>
      <c r="U449" s="1103"/>
      <c r="V449" s="1103"/>
      <c r="W449" s="1103"/>
    </row>
    <row r="450" spans="1:23" ht="15.75" customHeight="1">
      <c r="A450" s="1103"/>
      <c r="B450" s="1103"/>
      <c r="C450" s="1103"/>
      <c r="D450" s="1103"/>
      <c r="E450" s="1103"/>
      <c r="F450" s="1103"/>
      <c r="G450" s="1103"/>
      <c r="H450" s="1103"/>
      <c r="I450" s="1103"/>
      <c r="J450" s="1103"/>
      <c r="K450" s="1103"/>
      <c r="L450" s="1103"/>
      <c r="M450" s="1103"/>
      <c r="N450" s="1103"/>
      <c r="O450" s="1103"/>
      <c r="P450" s="1103"/>
      <c r="Q450" s="1103"/>
      <c r="R450" s="1103"/>
      <c r="S450" s="1103"/>
      <c r="T450" s="1103"/>
      <c r="U450" s="1103"/>
      <c r="V450" s="1103"/>
      <c r="W450" s="1103"/>
    </row>
    <row r="451" spans="1:23" ht="15.75" customHeight="1">
      <c r="A451" s="1103"/>
      <c r="B451" s="1103"/>
      <c r="C451" s="1103"/>
      <c r="D451" s="1103"/>
      <c r="E451" s="1103"/>
      <c r="F451" s="1103"/>
      <c r="G451" s="1103"/>
      <c r="H451" s="1103"/>
      <c r="I451" s="1103"/>
      <c r="J451" s="1103"/>
      <c r="K451" s="1103"/>
      <c r="L451" s="1103"/>
      <c r="M451" s="1103"/>
      <c r="N451" s="1103"/>
      <c r="O451" s="1103"/>
      <c r="P451" s="1103"/>
      <c r="Q451" s="1103"/>
      <c r="R451" s="1103"/>
      <c r="S451" s="1103"/>
      <c r="T451" s="1103"/>
      <c r="U451" s="1103"/>
      <c r="V451" s="1103"/>
      <c r="W451" s="1103"/>
    </row>
    <row r="452" spans="1:23" ht="15.75" customHeight="1">
      <c r="A452" s="1103"/>
      <c r="B452" s="1103"/>
      <c r="C452" s="1103"/>
      <c r="D452" s="1103"/>
      <c r="E452" s="1103"/>
      <c r="F452" s="1103"/>
      <c r="G452" s="1103"/>
      <c r="H452" s="1103"/>
      <c r="I452" s="1103"/>
      <c r="J452" s="1103"/>
      <c r="K452" s="1103"/>
      <c r="L452" s="1103"/>
      <c r="M452" s="1103"/>
      <c r="N452" s="1103"/>
      <c r="O452" s="1103"/>
      <c r="P452" s="1103"/>
      <c r="Q452" s="1103"/>
      <c r="R452" s="1103"/>
      <c r="S452" s="1103"/>
      <c r="T452" s="1103"/>
      <c r="U452" s="1103"/>
      <c r="V452" s="1103"/>
      <c r="W452" s="1103"/>
    </row>
    <row r="453" spans="1:23" ht="15.75" customHeight="1">
      <c r="A453" s="1103"/>
      <c r="B453" s="1103"/>
      <c r="C453" s="1103"/>
      <c r="D453" s="1103"/>
      <c r="E453" s="1103"/>
      <c r="F453" s="1103"/>
      <c r="G453" s="1103"/>
      <c r="H453" s="1103"/>
      <c r="I453" s="1103"/>
      <c r="J453" s="1103"/>
      <c r="K453" s="1103"/>
      <c r="L453" s="1103"/>
      <c r="M453" s="1103"/>
      <c r="N453" s="1103"/>
      <c r="O453" s="1103"/>
      <c r="P453" s="1103"/>
      <c r="Q453" s="1103"/>
      <c r="R453" s="1103"/>
      <c r="S453" s="1103"/>
      <c r="T453" s="1103"/>
      <c r="U453" s="1103"/>
      <c r="V453" s="1103"/>
      <c r="W453" s="1103"/>
    </row>
    <row r="454" spans="1:23" ht="15.75" customHeight="1">
      <c r="A454" s="1103"/>
      <c r="B454" s="1103"/>
      <c r="C454" s="1103"/>
      <c r="D454" s="1103"/>
      <c r="E454" s="1103"/>
      <c r="F454" s="1103"/>
      <c r="G454" s="1103"/>
      <c r="H454" s="1103"/>
      <c r="I454" s="1103"/>
      <c r="J454" s="1103"/>
      <c r="K454" s="1103"/>
      <c r="L454" s="1103"/>
      <c r="M454" s="1103"/>
      <c r="N454" s="1103"/>
      <c r="O454" s="1103"/>
      <c r="P454" s="1103"/>
      <c r="Q454" s="1103"/>
      <c r="R454" s="1103"/>
      <c r="S454" s="1103"/>
      <c r="T454" s="1103"/>
      <c r="U454" s="1103"/>
      <c r="V454" s="1103"/>
      <c r="W454" s="1103"/>
    </row>
    <row r="455" spans="1:23" ht="15.75" customHeight="1">
      <c r="A455" s="1103"/>
      <c r="B455" s="1103"/>
      <c r="C455" s="1103"/>
      <c r="D455" s="1103"/>
      <c r="E455" s="1103"/>
      <c r="F455" s="1103"/>
      <c r="G455" s="1103"/>
      <c r="H455" s="1103"/>
      <c r="I455" s="1103"/>
      <c r="J455" s="1103"/>
      <c r="K455" s="1103"/>
      <c r="L455" s="1103"/>
      <c r="M455" s="1103"/>
      <c r="N455" s="1103"/>
      <c r="O455" s="1103"/>
      <c r="P455" s="1103"/>
      <c r="Q455" s="1103"/>
      <c r="R455" s="1103"/>
      <c r="S455" s="1103"/>
      <c r="T455" s="1103"/>
      <c r="U455" s="1103"/>
      <c r="V455" s="1103"/>
      <c r="W455" s="1103"/>
    </row>
    <row r="456" spans="1:23" ht="15.75" customHeight="1">
      <c r="A456" s="1103"/>
      <c r="B456" s="1103"/>
      <c r="C456" s="1103"/>
      <c r="D456" s="1103"/>
      <c r="E456" s="1103"/>
      <c r="F456" s="1103"/>
      <c r="G456" s="1103"/>
      <c r="H456" s="1103"/>
      <c r="I456" s="1103"/>
      <c r="J456" s="1103"/>
      <c r="K456" s="1103"/>
      <c r="L456" s="1103"/>
      <c r="M456" s="1103"/>
      <c r="N456" s="1103"/>
      <c r="O456" s="1103"/>
      <c r="P456" s="1103"/>
      <c r="Q456" s="1103"/>
      <c r="R456" s="1103"/>
      <c r="S456" s="1103"/>
      <c r="T456" s="1103"/>
      <c r="U456" s="1103"/>
      <c r="V456" s="1103"/>
      <c r="W456" s="1103"/>
    </row>
    <row r="457" spans="1:23" ht="15.75" customHeight="1">
      <c r="A457" s="1103"/>
      <c r="B457" s="1103"/>
      <c r="C457" s="1103"/>
      <c r="D457" s="1103"/>
      <c r="E457" s="1103"/>
      <c r="F457" s="1103"/>
      <c r="G457" s="1103"/>
      <c r="H457" s="1103"/>
      <c r="I457" s="1103"/>
      <c r="J457" s="1103"/>
      <c r="K457" s="1103"/>
      <c r="L457" s="1103"/>
      <c r="M457" s="1103"/>
      <c r="N457" s="1103"/>
      <c r="O457" s="1103"/>
      <c r="P457" s="1103"/>
      <c r="Q457" s="1103"/>
      <c r="R457" s="1103"/>
      <c r="S457" s="1103"/>
      <c r="T457" s="1103"/>
      <c r="U457" s="1103"/>
      <c r="V457" s="1103"/>
      <c r="W457" s="1103"/>
    </row>
    <row r="458" spans="1:23" ht="15.75" customHeight="1">
      <c r="A458" s="1103"/>
      <c r="B458" s="1103"/>
      <c r="C458" s="1103"/>
      <c r="D458" s="1103"/>
      <c r="E458" s="1103"/>
      <c r="F458" s="1103"/>
      <c r="G458" s="1103"/>
      <c r="H458" s="1103"/>
      <c r="I458" s="1103"/>
      <c r="J458" s="1103"/>
      <c r="K458" s="1103"/>
      <c r="L458" s="1103"/>
      <c r="M458" s="1103"/>
      <c r="N458" s="1103"/>
      <c r="O458" s="1103"/>
      <c r="P458" s="1103"/>
      <c r="Q458" s="1103"/>
      <c r="R458" s="1103"/>
      <c r="S458" s="1103"/>
      <c r="T458" s="1103"/>
      <c r="U458" s="1103"/>
      <c r="V458" s="1103"/>
      <c r="W458" s="1103"/>
    </row>
    <row r="459" spans="1:23" ht="15.75" customHeight="1">
      <c r="A459" s="1103"/>
      <c r="B459" s="1103"/>
      <c r="C459" s="1103"/>
      <c r="D459" s="1103"/>
      <c r="E459" s="1103"/>
      <c r="F459" s="1103"/>
      <c r="G459" s="1103"/>
      <c r="H459" s="1103"/>
      <c r="I459" s="1103"/>
      <c r="J459" s="1103"/>
      <c r="K459" s="1103"/>
      <c r="L459" s="1103"/>
      <c r="M459" s="1103"/>
      <c r="N459" s="1103"/>
      <c r="O459" s="1103"/>
      <c r="P459" s="1103"/>
      <c r="Q459" s="1103"/>
      <c r="R459" s="1103"/>
      <c r="S459" s="1103"/>
      <c r="T459" s="1103"/>
      <c r="U459" s="1103"/>
      <c r="V459" s="1103"/>
      <c r="W459" s="1103"/>
    </row>
    <row r="460" spans="1:23" ht="15.75" customHeight="1">
      <c r="A460" s="1103"/>
      <c r="B460" s="1103"/>
      <c r="C460" s="1103"/>
      <c r="D460" s="1103"/>
      <c r="E460" s="1103"/>
      <c r="F460" s="1103"/>
      <c r="G460" s="1103"/>
      <c r="H460" s="1103"/>
      <c r="I460" s="1103"/>
      <c r="J460" s="1103"/>
      <c r="K460" s="1103"/>
      <c r="L460" s="1103"/>
      <c r="M460" s="1103"/>
      <c r="N460" s="1103"/>
      <c r="O460" s="1103"/>
      <c r="P460" s="1103"/>
      <c r="Q460" s="1103"/>
      <c r="R460" s="1103"/>
      <c r="S460" s="1103"/>
      <c r="T460" s="1103"/>
      <c r="U460" s="1103"/>
      <c r="V460" s="1103"/>
      <c r="W460" s="1103"/>
    </row>
    <row r="461" spans="1:23" ht="15.75" customHeight="1">
      <c r="A461" s="1103"/>
      <c r="B461" s="1103"/>
      <c r="C461" s="1103"/>
      <c r="D461" s="1103"/>
      <c r="E461" s="1103"/>
      <c r="F461" s="1103"/>
      <c r="G461" s="1103"/>
      <c r="H461" s="1103"/>
      <c r="I461" s="1103"/>
      <c r="J461" s="1103"/>
      <c r="K461" s="1103"/>
      <c r="L461" s="1103"/>
      <c r="M461" s="1103"/>
      <c r="N461" s="1103"/>
      <c r="O461" s="1103"/>
      <c r="P461" s="1103"/>
      <c r="Q461" s="1103"/>
      <c r="R461" s="1103"/>
      <c r="S461" s="1103"/>
      <c r="T461" s="1103"/>
      <c r="U461" s="1103"/>
      <c r="V461" s="1103"/>
      <c r="W461" s="1103"/>
    </row>
    <row r="462" spans="1:23" ht="15.75" customHeight="1">
      <c r="A462" s="1103"/>
      <c r="B462" s="1103"/>
      <c r="C462" s="1103"/>
      <c r="D462" s="1103"/>
      <c r="E462" s="1103"/>
      <c r="F462" s="1103"/>
      <c r="G462" s="1103"/>
      <c r="H462" s="1103"/>
      <c r="I462" s="1103"/>
      <c r="J462" s="1103"/>
      <c r="K462" s="1103"/>
      <c r="L462" s="1103"/>
      <c r="M462" s="1103"/>
      <c r="N462" s="1103"/>
      <c r="O462" s="1103"/>
      <c r="P462" s="1103"/>
      <c r="Q462" s="1103"/>
      <c r="R462" s="1103"/>
      <c r="S462" s="1103"/>
      <c r="T462" s="1103"/>
      <c r="U462" s="1103"/>
      <c r="V462" s="1103"/>
      <c r="W462" s="1103"/>
    </row>
    <row r="463" spans="1:23" ht="15.75" customHeight="1">
      <c r="A463" s="1103"/>
      <c r="B463" s="1103"/>
      <c r="C463" s="1103"/>
      <c r="D463" s="1103"/>
      <c r="E463" s="1103"/>
      <c r="F463" s="1103"/>
      <c r="G463" s="1103"/>
      <c r="H463" s="1103"/>
      <c r="I463" s="1103"/>
      <c r="J463" s="1103"/>
      <c r="K463" s="1103"/>
      <c r="L463" s="1103"/>
      <c r="M463" s="1103"/>
      <c r="N463" s="1103"/>
      <c r="O463" s="1103"/>
      <c r="P463" s="1103"/>
      <c r="Q463" s="1103"/>
      <c r="R463" s="1103"/>
      <c r="S463" s="1103"/>
      <c r="T463" s="1103"/>
      <c r="U463" s="1103"/>
      <c r="V463" s="1103"/>
      <c r="W463" s="1103"/>
    </row>
    <row r="464" spans="1:23" ht="15.75" customHeight="1">
      <c r="A464" s="1103"/>
      <c r="B464" s="1103"/>
      <c r="C464" s="1103"/>
      <c r="D464" s="1103"/>
      <c r="E464" s="1103"/>
      <c r="F464" s="1103"/>
      <c r="G464" s="1103"/>
      <c r="H464" s="1103"/>
      <c r="I464" s="1103"/>
      <c r="J464" s="1103"/>
      <c r="K464" s="1103"/>
      <c r="L464" s="1103"/>
      <c r="M464" s="1103"/>
      <c r="N464" s="1103"/>
      <c r="O464" s="1103"/>
      <c r="P464" s="1103"/>
      <c r="Q464" s="1103"/>
      <c r="R464" s="1103"/>
      <c r="S464" s="1103"/>
      <c r="T464" s="1103"/>
      <c r="U464" s="1103"/>
      <c r="V464" s="1103"/>
      <c r="W464" s="1103"/>
    </row>
    <row r="465" spans="1:23" ht="15.75" customHeight="1">
      <c r="A465" s="1103"/>
      <c r="B465" s="1103"/>
      <c r="C465" s="1103"/>
      <c r="D465" s="1103"/>
      <c r="E465" s="1103"/>
      <c r="F465" s="1103"/>
      <c r="G465" s="1103"/>
      <c r="H465" s="1103"/>
      <c r="I465" s="1103"/>
      <c r="J465" s="1103"/>
      <c r="K465" s="1103"/>
      <c r="L465" s="1103"/>
      <c r="M465" s="1103"/>
      <c r="N465" s="1103"/>
      <c r="O465" s="1103"/>
      <c r="P465" s="1103"/>
      <c r="Q465" s="1103"/>
      <c r="R465" s="1103"/>
      <c r="S465" s="1103"/>
      <c r="T465" s="1103"/>
      <c r="U465" s="1103"/>
      <c r="V465" s="1103"/>
      <c r="W465" s="1103"/>
    </row>
    <row r="466" spans="1:23" ht="15.75" customHeight="1">
      <c r="A466" s="1103"/>
      <c r="B466" s="1103"/>
      <c r="C466" s="1103"/>
      <c r="D466" s="1103"/>
      <c r="E466" s="1103"/>
      <c r="F466" s="1103"/>
      <c r="G466" s="1103"/>
      <c r="H466" s="1103"/>
      <c r="I466" s="1103"/>
      <c r="J466" s="1103"/>
      <c r="K466" s="1103"/>
      <c r="L466" s="1103"/>
      <c r="M466" s="1103"/>
      <c r="N466" s="1103"/>
      <c r="O466" s="1103"/>
      <c r="P466" s="1103"/>
      <c r="Q466" s="1103"/>
      <c r="R466" s="1103"/>
      <c r="S466" s="1103"/>
      <c r="T466" s="1103"/>
      <c r="U466" s="1103"/>
      <c r="V466" s="1103"/>
      <c r="W466" s="1103"/>
    </row>
    <row r="467" spans="1:23" ht="15.75" customHeight="1">
      <c r="A467" s="1103"/>
      <c r="B467" s="1103"/>
      <c r="C467" s="1103"/>
      <c r="D467" s="1103"/>
      <c r="E467" s="1103"/>
      <c r="F467" s="1103"/>
      <c r="G467" s="1103"/>
      <c r="H467" s="1103"/>
      <c r="I467" s="1103"/>
      <c r="J467" s="1103"/>
      <c r="K467" s="1103"/>
      <c r="L467" s="1103"/>
      <c r="M467" s="1103"/>
      <c r="N467" s="1103"/>
      <c r="O467" s="1103"/>
      <c r="P467" s="1103"/>
      <c r="Q467" s="1103"/>
      <c r="R467" s="1103"/>
      <c r="S467" s="1103"/>
      <c r="T467" s="1103"/>
      <c r="U467" s="1103"/>
      <c r="V467" s="1103"/>
      <c r="W467" s="1103"/>
    </row>
    <row r="468" spans="1:23" ht="15.75" customHeight="1">
      <c r="A468" s="1103"/>
      <c r="B468" s="1103"/>
      <c r="C468" s="1103"/>
      <c r="D468" s="1103"/>
      <c r="E468" s="1103"/>
      <c r="F468" s="1103"/>
      <c r="G468" s="1103"/>
      <c r="H468" s="1103"/>
      <c r="I468" s="1103"/>
      <c r="J468" s="1103"/>
      <c r="K468" s="1103"/>
      <c r="L468" s="1103"/>
      <c r="M468" s="1103"/>
      <c r="N468" s="1103"/>
      <c r="O468" s="1103"/>
      <c r="P468" s="1103"/>
      <c r="Q468" s="1103"/>
      <c r="R468" s="1103"/>
      <c r="S468" s="1103"/>
      <c r="T468" s="1103"/>
      <c r="U468" s="1103"/>
      <c r="V468" s="1103"/>
      <c r="W468" s="1103"/>
    </row>
    <row r="469" spans="1:23" ht="15.75" customHeight="1">
      <c r="A469" s="1103"/>
      <c r="B469" s="1103"/>
      <c r="C469" s="1103"/>
      <c r="D469" s="1103"/>
      <c r="E469" s="1103"/>
      <c r="F469" s="1103"/>
      <c r="G469" s="1103"/>
      <c r="H469" s="1103"/>
      <c r="I469" s="1103"/>
      <c r="J469" s="1103"/>
      <c r="K469" s="1103"/>
      <c r="L469" s="1103"/>
      <c r="M469" s="1103"/>
      <c r="N469" s="1103"/>
      <c r="O469" s="1103"/>
      <c r="P469" s="1103"/>
      <c r="Q469" s="1103"/>
      <c r="R469" s="1103"/>
      <c r="S469" s="1103"/>
      <c r="T469" s="1103"/>
      <c r="U469" s="1103"/>
      <c r="V469" s="1103"/>
      <c r="W469" s="1103"/>
    </row>
    <row r="470" spans="1:23" ht="15.75" customHeight="1">
      <c r="A470" s="1103"/>
      <c r="B470" s="1103"/>
      <c r="C470" s="1103"/>
      <c r="D470" s="1103"/>
      <c r="E470" s="1103"/>
      <c r="F470" s="1103"/>
      <c r="G470" s="1103"/>
      <c r="H470" s="1103"/>
      <c r="I470" s="1103"/>
      <c r="J470" s="1103"/>
      <c r="K470" s="1103"/>
      <c r="L470" s="1103"/>
      <c r="M470" s="1103"/>
      <c r="N470" s="1103"/>
      <c r="O470" s="1103"/>
      <c r="P470" s="1103"/>
      <c r="Q470" s="1103"/>
      <c r="R470" s="1103"/>
      <c r="S470" s="1103"/>
      <c r="T470" s="1103"/>
      <c r="U470" s="1103"/>
      <c r="V470" s="1103"/>
      <c r="W470" s="1103"/>
    </row>
    <row r="471" spans="1:23" ht="15.75" customHeight="1">
      <c r="A471" s="1103"/>
      <c r="B471" s="1103"/>
      <c r="C471" s="1103"/>
      <c r="D471" s="1103"/>
      <c r="E471" s="1103"/>
      <c r="F471" s="1103"/>
      <c r="G471" s="1103"/>
      <c r="H471" s="1103"/>
      <c r="I471" s="1103"/>
      <c r="J471" s="1103"/>
      <c r="K471" s="1103"/>
      <c r="L471" s="1103"/>
      <c r="M471" s="1103"/>
      <c r="N471" s="1103"/>
      <c r="O471" s="1103"/>
      <c r="P471" s="1103"/>
      <c r="Q471" s="1103"/>
      <c r="R471" s="1103"/>
      <c r="S471" s="1103"/>
      <c r="T471" s="1103"/>
      <c r="U471" s="1103"/>
      <c r="V471" s="1103"/>
      <c r="W471" s="1103"/>
    </row>
    <row r="472" spans="1:23" ht="15.75" customHeight="1">
      <c r="A472" s="1103"/>
      <c r="B472" s="1103"/>
      <c r="C472" s="1103"/>
      <c r="D472" s="1103"/>
      <c r="E472" s="1103"/>
      <c r="F472" s="1103"/>
      <c r="G472" s="1103"/>
      <c r="H472" s="1103"/>
      <c r="I472" s="1103"/>
      <c r="J472" s="1103"/>
      <c r="K472" s="1103"/>
      <c r="L472" s="1103"/>
      <c r="M472" s="1103"/>
      <c r="N472" s="1103"/>
      <c r="O472" s="1103"/>
      <c r="P472" s="1103"/>
      <c r="Q472" s="1103"/>
      <c r="R472" s="1103"/>
      <c r="S472" s="1103"/>
      <c r="T472" s="1103"/>
      <c r="U472" s="1103"/>
      <c r="V472" s="1103"/>
      <c r="W472" s="1103"/>
    </row>
    <row r="473" spans="1:23" ht="15.75" customHeight="1">
      <c r="A473" s="1103"/>
      <c r="B473" s="1103"/>
      <c r="C473" s="1103"/>
      <c r="D473" s="1103"/>
      <c r="E473" s="1103"/>
      <c r="F473" s="1103"/>
      <c r="G473" s="1103"/>
      <c r="H473" s="1103"/>
      <c r="I473" s="1103"/>
      <c r="J473" s="1103"/>
      <c r="K473" s="1103"/>
      <c r="L473" s="1103"/>
      <c r="M473" s="1103"/>
      <c r="N473" s="1103"/>
      <c r="O473" s="1103"/>
      <c r="P473" s="1103"/>
      <c r="Q473" s="1103"/>
      <c r="R473" s="1103"/>
      <c r="S473" s="1103"/>
      <c r="T473" s="1103"/>
      <c r="U473" s="1103"/>
      <c r="V473" s="1103"/>
      <c r="W473" s="1103"/>
    </row>
    <row r="474" spans="1:23" ht="15.75" customHeight="1">
      <c r="A474" s="1103"/>
      <c r="B474" s="1103"/>
      <c r="C474" s="1103"/>
      <c r="D474" s="1103"/>
      <c r="E474" s="1103"/>
      <c r="F474" s="1103"/>
      <c r="G474" s="1103"/>
      <c r="H474" s="1103"/>
      <c r="I474" s="1103"/>
      <c r="J474" s="1103"/>
      <c r="K474" s="1103"/>
      <c r="L474" s="1103"/>
      <c r="M474" s="1103"/>
      <c r="N474" s="1103"/>
      <c r="O474" s="1103"/>
      <c r="P474" s="1103"/>
      <c r="Q474" s="1103"/>
      <c r="R474" s="1103"/>
      <c r="S474" s="1103"/>
      <c r="T474" s="1103"/>
      <c r="U474" s="1103"/>
      <c r="V474" s="1103"/>
      <c r="W474" s="1103"/>
    </row>
    <row r="475" spans="1:23" ht="15.75" customHeight="1">
      <c r="A475" s="1103"/>
      <c r="B475" s="1103"/>
      <c r="C475" s="1103"/>
      <c r="D475" s="1103"/>
      <c r="E475" s="1103"/>
      <c r="F475" s="1103"/>
      <c r="G475" s="1103"/>
      <c r="H475" s="1103"/>
      <c r="I475" s="1103"/>
      <c r="J475" s="1103"/>
      <c r="K475" s="1103"/>
      <c r="L475" s="1103"/>
      <c r="M475" s="1103"/>
      <c r="N475" s="1103"/>
      <c r="O475" s="1103"/>
      <c r="P475" s="1103"/>
      <c r="Q475" s="1103"/>
      <c r="R475" s="1103"/>
      <c r="S475" s="1103"/>
      <c r="T475" s="1103"/>
      <c r="U475" s="1103"/>
      <c r="V475" s="1103"/>
      <c r="W475" s="1103"/>
    </row>
    <row r="476" spans="1:23" ht="15.75" customHeight="1">
      <c r="A476" s="1103"/>
      <c r="B476" s="1103"/>
      <c r="C476" s="1103"/>
      <c r="D476" s="1103"/>
      <c r="E476" s="1103"/>
      <c r="F476" s="1103"/>
      <c r="G476" s="1103"/>
      <c r="H476" s="1103"/>
      <c r="I476" s="1103"/>
      <c r="J476" s="1103"/>
      <c r="K476" s="1103"/>
      <c r="L476" s="1103"/>
      <c r="M476" s="1103"/>
      <c r="N476" s="1103"/>
      <c r="O476" s="1103"/>
      <c r="P476" s="1103"/>
      <c r="Q476" s="1103"/>
      <c r="R476" s="1103"/>
      <c r="S476" s="1103"/>
      <c r="T476" s="1103"/>
      <c r="U476" s="1103"/>
      <c r="V476" s="1103"/>
      <c r="W476" s="1103"/>
    </row>
    <row r="477" spans="1:23" ht="15.75" customHeight="1">
      <c r="A477" s="1103"/>
      <c r="B477" s="1103"/>
      <c r="C477" s="1103"/>
      <c r="D477" s="1103"/>
      <c r="E477" s="1103"/>
      <c r="F477" s="1103"/>
      <c r="G477" s="1103"/>
      <c r="H477" s="1103"/>
      <c r="I477" s="1103"/>
      <c r="J477" s="1103"/>
      <c r="K477" s="1103"/>
      <c r="L477" s="1103"/>
      <c r="M477" s="1103"/>
      <c r="N477" s="1103"/>
      <c r="O477" s="1103"/>
      <c r="P477" s="1103"/>
      <c r="Q477" s="1103"/>
      <c r="R477" s="1103"/>
      <c r="S477" s="1103"/>
      <c r="T477" s="1103"/>
      <c r="U477" s="1103"/>
      <c r="V477" s="1103"/>
      <c r="W477" s="1103"/>
    </row>
    <row r="478" spans="1:23" ht="15.75" customHeight="1">
      <c r="A478" s="1103"/>
      <c r="B478" s="1103"/>
      <c r="C478" s="1103"/>
      <c r="D478" s="1103"/>
      <c r="E478" s="1103"/>
      <c r="F478" s="1103"/>
      <c r="G478" s="1103"/>
      <c r="H478" s="1103"/>
      <c r="I478" s="1103"/>
      <c r="J478" s="1103"/>
      <c r="K478" s="1103"/>
      <c r="L478" s="1103"/>
      <c r="M478" s="1103"/>
      <c r="N478" s="1103"/>
      <c r="O478" s="1103"/>
      <c r="P478" s="1103"/>
      <c r="Q478" s="1103"/>
      <c r="R478" s="1103"/>
      <c r="S478" s="1103"/>
      <c r="T478" s="1103"/>
      <c r="U478" s="1103"/>
      <c r="V478" s="1103"/>
      <c r="W478" s="1103"/>
    </row>
    <row r="479" spans="1:23" ht="15.75" customHeight="1">
      <c r="A479" s="1103"/>
      <c r="B479" s="1103"/>
      <c r="C479" s="1103"/>
      <c r="D479" s="1103"/>
      <c r="E479" s="1103"/>
      <c r="F479" s="1103"/>
      <c r="G479" s="1103"/>
      <c r="H479" s="1103"/>
      <c r="I479" s="1103"/>
      <c r="J479" s="1103"/>
      <c r="K479" s="1103"/>
      <c r="L479" s="1103"/>
      <c r="M479" s="1103"/>
      <c r="N479" s="1103"/>
      <c r="O479" s="1103"/>
      <c r="P479" s="1103"/>
      <c r="Q479" s="1103"/>
      <c r="R479" s="1103"/>
      <c r="S479" s="1103"/>
      <c r="T479" s="1103"/>
      <c r="U479" s="1103"/>
      <c r="V479" s="1103"/>
      <c r="W479" s="1103"/>
    </row>
    <row r="480" spans="1:23" ht="15.75" customHeight="1">
      <c r="A480" s="1103"/>
      <c r="B480" s="1103"/>
      <c r="C480" s="1103"/>
      <c r="D480" s="1103"/>
      <c r="E480" s="1103"/>
      <c r="F480" s="1103"/>
      <c r="G480" s="1103"/>
      <c r="H480" s="1103"/>
      <c r="I480" s="1103"/>
      <c r="J480" s="1103"/>
      <c r="K480" s="1103"/>
      <c r="L480" s="1103"/>
      <c r="M480" s="1103"/>
      <c r="N480" s="1103"/>
      <c r="O480" s="1103"/>
      <c r="P480" s="1103"/>
      <c r="Q480" s="1103"/>
      <c r="R480" s="1103"/>
      <c r="S480" s="1103"/>
      <c r="T480" s="1103"/>
      <c r="U480" s="1103"/>
      <c r="V480" s="1103"/>
      <c r="W480" s="1103"/>
    </row>
    <row r="481" spans="1:23" ht="15.75" customHeight="1">
      <c r="A481" s="1103"/>
      <c r="B481" s="1103"/>
      <c r="C481" s="1103"/>
      <c r="D481" s="1103"/>
      <c r="E481" s="1103"/>
      <c r="F481" s="1103"/>
      <c r="G481" s="1103"/>
      <c r="H481" s="1103"/>
      <c r="I481" s="1103"/>
      <c r="J481" s="1103"/>
      <c r="K481" s="1103"/>
      <c r="L481" s="1103"/>
      <c r="M481" s="1103"/>
      <c r="N481" s="1103"/>
      <c r="O481" s="1103"/>
      <c r="P481" s="1103"/>
      <c r="Q481" s="1103"/>
      <c r="R481" s="1103"/>
      <c r="S481" s="1103"/>
      <c r="T481" s="1103"/>
      <c r="U481" s="1103"/>
      <c r="V481" s="1103"/>
      <c r="W481" s="1103"/>
    </row>
    <row r="482" spans="1:23" ht="15.75" customHeight="1">
      <c r="A482" s="1103"/>
      <c r="B482" s="1103"/>
      <c r="C482" s="1103"/>
      <c r="D482" s="1103"/>
      <c r="E482" s="1103"/>
      <c r="F482" s="1103"/>
      <c r="G482" s="1103"/>
      <c r="H482" s="1103"/>
      <c r="I482" s="1103"/>
      <c r="J482" s="1103"/>
      <c r="K482" s="1103"/>
      <c r="L482" s="1103"/>
      <c r="M482" s="1103"/>
      <c r="N482" s="1103"/>
      <c r="O482" s="1103"/>
      <c r="P482" s="1103"/>
      <c r="Q482" s="1103"/>
      <c r="R482" s="1103"/>
      <c r="S482" s="1103"/>
      <c r="T482" s="1103"/>
      <c r="U482" s="1103"/>
      <c r="V482" s="1103"/>
      <c r="W482" s="1103"/>
    </row>
    <row r="483" spans="1:23" ht="15.75" customHeight="1">
      <c r="A483" s="1103"/>
      <c r="B483" s="1103"/>
      <c r="C483" s="1103"/>
      <c r="D483" s="1103"/>
      <c r="E483" s="1103"/>
      <c r="F483" s="1103"/>
      <c r="G483" s="1103"/>
      <c r="H483" s="1103"/>
      <c r="I483" s="1103"/>
      <c r="J483" s="1103"/>
      <c r="K483" s="1103"/>
      <c r="L483" s="1103"/>
      <c r="M483" s="1103"/>
      <c r="N483" s="1103"/>
      <c r="O483" s="1103"/>
      <c r="P483" s="1103"/>
      <c r="Q483" s="1103"/>
      <c r="R483" s="1103"/>
      <c r="S483" s="1103"/>
      <c r="T483" s="1103"/>
      <c r="U483" s="1103"/>
      <c r="V483" s="1103"/>
      <c r="W483" s="1103"/>
    </row>
    <row r="484" spans="1:23" ht="15.75" customHeight="1">
      <c r="A484" s="1103"/>
      <c r="B484" s="1103"/>
      <c r="C484" s="1103"/>
      <c r="D484" s="1103"/>
      <c r="E484" s="1103"/>
      <c r="F484" s="1103"/>
      <c r="G484" s="1103"/>
      <c r="H484" s="1103"/>
      <c r="I484" s="1103"/>
      <c r="J484" s="1103"/>
      <c r="K484" s="1103"/>
      <c r="L484" s="1103"/>
      <c r="M484" s="1103"/>
      <c r="N484" s="1103"/>
      <c r="O484" s="1103"/>
      <c r="P484" s="1103"/>
      <c r="Q484" s="1103"/>
      <c r="R484" s="1103"/>
      <c r="S484" s="1103"/>
      <c r="T484" s="1103"/>
      <c r="U484" s="1103"/>
      <c r="V484" s="1103"/>
      <c r="W484" s="1103"/>
    </row>
    <row r="485" spans="1:23" ht="15.75" customHeight="1">
      <c r="A485" s="1103"/>
      <c r="B485" s="1103"/>
      <c r="C485" s="1103"/>
      <c r="D485" s="1103"/>
      <c r="E485" s="1103"/>
      <c r="F485" s="1103"/>
      <c r="G485" s="1103"/>
      <c r="H485" s="1103"/>
      <c r="I485" s="1103"/>
      <c r="J485" s="1103"/>
      <c r="K485" s="1103"/>
      <c r="L485" s="1103"/>
      <c r="M485" s="1103"/>
      <c r="N485" s="1103"/>
      <c r="O485" s="1103"/>
      <c r="P485" s="1103"/>
      <c r="Q485" s="1103"/>
      <c r="R485" s="1103"/>
      <c r="S485" s="1103"/>
      <c r="T485" s="1103"/>
      <c r="U485" s="1103"/>
      <c r="V485" s="1103"/>
      <c r="W485" s="1103"/>
    </row>
    <row r="486" spans="1:23" ht="15.75" customHeight="1">
      <c r="A486" s="1103"/>
      <c r="B486" s="1103"/>
      <c r="C486" s="1103"/>
      <c r="D486" s="1103"/>
      <c r="E486" s="1103"/>
      <c r="F486" s="1103"/>
      <c r="G486" s="1103"/>
      <c r="H486" s="1103"/>
      <c r="I486" s="1103"/>
      <c r="J486" s="1103"/>
      <c r="K486" s="1103"/>
      <c r="L486" s="1103"/>
      <c r="M486" s="1103"/>
      <c r="N486" s="1103"/>
      <c r="O486" s="1103"/>
      <c r="P486" s="1103"/>
      <c r="Q486" s="1103"/>
      <c r="R486" s="1103"/>
      <c r="S486" s="1103"/>
      <c r="T486" s="1103"/>
      <c r="U486" s="1103"/>
      <c r="V486" s="1103"/>
      <c r="W486" s="1103"/>
    </row>
    <row r="487" spans="1:23" ht="15.75" customHeight="1">
      <c r="A487" s="1103"/>
      <c r="B487" s="1103"/>
      <c r="C487" s="1103"/>
      <c r="D487" s="1103"/>
      <c r="E487" s="1103"/>
      <c r="F487" s="1103"/>
      <c r="G487" s="1103"/>
      <c r="H487" s="1103"/>
      <c r="I487" s="1103"/>
      <c r="J487" s="1103"/>
      <c r="K487" s="1103"/>
      <c r="L487" s="1103"/>
      <c r="M487" s="1103"/>
      <c r="N487" s="1103"/>
      <c r="O487" s="1103"/>
      <c r="P487" s="1103"/>
      <c r="Q487" s="1103"/>
      <c r="R487" s="1103"/>
      <c r="S487" s="1103"/>
      <c r="T487" s="1103"/>
      <c r="U487" s="1103"/>
      <c r="V487" s="1103"/>
      <c r="W487" s="1103"/>
    </row>
    <row r="488" spans="1:23" ht="15.75" customHeight="1">
      <c r="A488" s="1103"/>
      <c r="B488" s="1103"/>
      <c r="C488" s="1103"/>
      <c r="D488" s="1103"/>
      <c r="E488" s="1103"/>
      <c r="F488" s="1103"/>
      <c r="G488" s="1103"/>
      <c r="H488" s="1103"/>
      <c r="I488" s="1103"/>
      <c r="J488" s="1103"/>
      <c r="K488" s="1103"/>
      <c r="L488" s="1103"/>
      <c r="M488" s="1103"/>
      <c r="N488" s="1103"/>
      <c r="O488" s="1103"/>
      <c r="P488" s="1103"/>
      <c r="Q488" s="1103"/>
      <c r="R488" s="1103"/>
      <c r="S488" s="1103"/>
      <c r="T488" s="1103"/>
      <c r="U488" s="1103"/>
      <c r="V488" s="1103"/>
      <c r="W488" s="1103"/>
    </row>
    <row r="489" spans="1:23" ht="15.75" customHeight="1">
      <c r="A489" s="1103"/>
      <c r="B489" s="1103"/>
      <c r="C489" s="1103"/>
      <c r="D489" s="1103"/>
      <c r="E489" s="1103"/>
      <c r="F489" s="1103"/>
      <c r="G489" s="1103"/>
      <c r="H489" s="1103"/>
      <c r="I489" s="1103"/>
      <c r="J489" s="1103"/>
      <c r="K489" s="1103"/>
      <c r="L489" s="1103"/>
      <c r="M489" s="1103"/>
      <c r="N489" s="1103"/>
      <c r="O489" s="1103"/>
      <c r="P489" s="1103"/>
      <c r="Q489" s="1103"/>
      <c r="R489" s="1103"/>
      <c r="S489" s="1103"/>
      <c r="T489" s="1103"/>
      <c r="U489" s="1103"/>
      <c r="V489" s="1103"/>
      <c r="W489" s="1103"/>
    </row>
    <row r="490" spans="1:23" ht="15.75" customHeight="1">
      <c r="A490" s="1103"/>
      <c r="B490" s="1103"/>
      <c r="C490" s="1103"/>
      <c r="D490" s="1103"/>
      <c r="E490" s="1103"/>
      <c r="F490" s="1103"/>
      <c r="G490" s="1103"/>
      <c r="H490" s="1103"/>
      <c r="I490" s="1103"/>
      <c r="J490" s="1103"/>
      <c r="K490" s="1103"/>
      <c r="L490" s="1103"/>
      <c r="M490" s="1103"/>
      <c r="N490" s="1103"/>
      <c r="O490" s="1103"/>
      <c r="P490" s="1103"/>
      <c r="Q490" s="1103"/>
      <c r="R490" s="1103"/>
      <c r="S490" s="1103"/>
      <c r="T490" s="1103"/>
      <c r="U490" s="1103"/>
      <c r="V490" s="1103"/>
      <c r="W490" s="1103"/>
    </row>
    <row r="491" spans="1:23" ht="15.75" customHeight="1">
      <c r="A491" s="1103"/>
      <c r="B491" s="1103"/>
      <c r="C491" s="1103"/>
      <c r="D491" s="1103"/>
      <c r="E491" s="1103"/>
      <c r="F491" s="1103"/>
      <c r="G491" s="1103"/>
      <c r="H491" s="1103"/>
      <c r="I491" s="1103"/>
      <c r="J491" s="1103"/>
      <c r="K491" s="1103"/>
      <c r="L491" s="1103"/>
      <c r="M491" s="1103"/>
      <c r="N491" s="1103"/>
      <c r="O491" s="1103"/>
      <c r="P491" s="1103"/>
      <c r="Q491" s="1103"/>
      <c r="R491" s="1103"/>
      <c r="S491" s="1103"/>
      <c r="T491" s="1103"/>
      <c r="U491" s="1103"/>
      <c r="V491" s="1103"/>
      <c r="W491" s="1103"/>
    </row>
    <row r="492" spans="1:23" ht="15.75" customHeight="1">
      <c r="A492" s="1103"/>
      <c r="B492" s="1103"/>
      <c r="C492" s="1103"/>
      <c r="D492" s="1103"/>
      <c r="E492" s="1103"/>
      <c r="F492" s="1103"/>
      <c r="G492" s="1103"/>
      <c r="H492" s="1103"/>
      <c r="I492" s="1103"/>
      <c r="J492" s="1103"/>
      <c r="K492" s="1103"/>
      <c r="L492" s="1103"/>
      <c r="M492" s="1103"/>
      <c r="N492" s="1103"/>
      <c r="O492" s="1103"/>
      <c r="P492" s="1103"/>
      <c r="Q492" s="1103"/>
      <c r="R492" s="1103"/>
      <c r="S492" s="1103"/>
      <c r="T492" s="1103"/>
      <c r="U492" s="1103"/>
      <c r="V492" s="1103"/>
      <c r="W492" s="1103"/>
    </row>
    <row r="493" spans="1:23" ht="15.75" customHeight="1">
      <c r="A493" s="1103"/>
      <c r="B493" s="1103"/>
      <c r="C493" s="1103"/>
      <c r="D493" s="1103"/>
      <c r="E493" s="1103"/>
      <c r="F493" s="1103"/>
      <c r="G493" s="1103"/>
      <c r="H493" s="1103"/>
      <c r="I493" s="1103"/>
      <c r="J493" s="1103"/>
      <c r="K493" s="1103"/>
      <c r="L493" s="1103"/>
      <c r="M493" s="1103"/>
      <c r="N493" s="1103"/>
      <c r="O493" s="1103"/>
      <c r="P493" s="1103"/>
      <c r="Q493" s="1103"/>
      <c r="R493" s="1103"/>
      <c r="S493" s="1103"/>
      <c r="T493" s="1103"/>
      <c r="U493" s="1103"/>
      <c r="V493" s="1103"/>
      <c r="W493" s="1103"/>
    </row>
    <row r="494" spans="1:23" ht="15.75" customHeight="1">
      <c r="A494" s="1103"/>
      <c r="B494" s="1103"/>
      <c r="C494" s="1103"/>
      <c r="D494" s="1103"/>
      <c r="E494" s="1103"/>
      <c r="F494" s="1103"/>
      <c r="G494" s="1103"/>
      <c r="H494" s="1103"/>
      <c r="I494" s="1103"/>
      <c r="J494" s="1103"/>
      <c r="K494" s="1103"/>
      <c r="L494" s="1103"/>
      <c r="M494" s="1103"/>
      <c r="N494" s="1103"/>
      <c r="O494" s="1103"/>
      <c r="P494" s="1103"/>
      <c r="Q494" s="1103"/>
      <c r="R494" s="1103"/>
      <c r="S494" s="1103"/>
      <c r="T494" s="1103"/>
      <c r="U494" s="1103"/>
      <c r="V494" s="1103"/>
      <c r="W494" s="1103"/>
    </row>
    <row r="495" spans="1:23" ht="15.75" customHeight="1">
      <c r="A495" s="1103"/>
      <c r="B495" s="1103"/>
      <c r="C495" s="1103"/>
      <c r="D495" s="1103"/>
      <c r="E495" s="1103"/>
      <c r="F495" s="1103"/>
      <c r="G495" s="1103"/>
      <c r="H495" s="1103"/>
      <c r="I495" s="1103"/>
      <c r="J495" s="1103"/>
      <c r="K495" s="1103"/>
      <c r="L495" s="1103"/>
      <c r="M495" s="1103"/>
      <c r="N495" s="1103"/>
      <c r="O495" s="1103"/>
      <c r="P495" s="1103"/>
      <c r="Q495" s="1103"/>
      <c r="R495" s="1103"/>
      <c r="S495" s="1103"/>
      <c r="T495" s="1103"/>
      <c r="U495" s="1103"/>
      <c r="V495" s="1103"/>
      <c r="W495" s="1103"/>
    </row>
    <row r="496" spans="1:23" ht="15.75" customHeight="1">
      <c r="A496" s="1103"/>
      <c r="B496" s="1103"/>
      <c r="C496" s="1103"/>
      <c r="D496" s="1103"/>
      <c r="E496" s="1103"/>
      <c r="F496" s="1103"/>
      <c r="G496" s="1103"/>
      <c r="H496" s="1103"/>
      <c r="I496" s="1103"/>
      <c r="J496" s="1103"/>
      <c r="K496" s="1103"/>
      <c r="L496" s="1103"/>
      <c r="M496" s="1103"/>
      <c r="N496" s="1103"/>
      <c r="O496" s="1103"/>
      <c r="P496" s="1103"/>
      <c r="Q496" s="1103"/>
      <c r="R496" s="1103"/>
      <c r="S496" s="1103"/>
      <c r="T496" s="1103"/>
      <c r="U496" s="1103"/>
      <c r="V496" s="1103"/>
      <c r="W496" s="1103"/>
    </row>
    <row r="497" spans="1:23" ht="15.75" customHeight="1">
      <c r="A497" s="1103"/>
      <c r="B497" s="1103"/>
      <c r="C497" s="1103"/>
      <c r="D497" s="1103"/>
      <c r="E497" s="1103"/>
      <c r="F497" s="1103"/>
      <c r="G497" s="1103"/>
      <c r="H497" s="1103"/>
      <c r="I497" s="1103"/>
      <c r="J497" s="1103"/>
      <c r="K497" s="1103"/>
      <c r="L497" s="1103"/>
      <c r="M497" s="1103"/>
      <c r="N497" s="1103"/>
      <c r="O497" s="1103"/>
      <c r="P497" s="1103"/>
      <c r="Q497" s="1103"/>
      <c r="R497" s="1103"/>
      <c r="S497" s="1103"/>
      <c r="T497" s="1103"/>
      <c r="U497" s="1103"/>
      <c r="V497" s="1103"/>
      <c r="W497" s="1103"/>
    </row>
    <row r="498" spans="1:23" ht="15.75" customHeight="1">
      <c r="A498" s="1103"/>
      <c r="B498" s="1103"/>
      <c r="C498" s="1103"/>
      <c r="D498" s="1103"/>
      <c r="E498" s="1103"/>
      <c r="F498" s="1103"/>
      <c r="G498" s="1103"/>
      <c r="H498" s="1103"/>
      <c r="I498" s="1103"/>
      <c r="J498" s="1103"/>
      <c r="K498" s="1103"/>
      <c r="L498" s="1103"/>
      <c r="M498" s="1103"/>
      <c r="N498" s="1103"/>
      <c r="O498" s="1103"/>
      <c r="P498" s="1103"/>
      <c r="Q498" s="1103"/>
      <c r="R498" s="1103"/>
      <c r="S498" s="1103"/>
      <c r="T498" s="1103"/>
      <c r="U498" s="1103"/>
      <c r="V498" s="1103"/>
      <c r="W498" s="1103"/>
    </row>
    <row r="499" spans="1:23" ht="15.75" customHeight="1">
      <c r="A499" s="1103"/>
      <c r="B499" s="1103"/>
      <c r="C499" s="1103"/>
      <c r="D499" s="1103"/>
      <c r="E499" s="1103"/>
      <c r="F499" s="1103"/>
      <c r="G499" s="1103"/>
      <c r="H499" s="1103"/>
      <c r="I499" s="1103"/>
      <c r="J499" s="1103"/>
      <c r="K499" s="1103"/>
      <c r="L499" s="1103"/>
      <c r="M499" s="1103"/>
      <c r="N499" s="1103"/>
      <c r="O499" s="1103"/>
      <c r="P499" s="1103"/>
      <c r="Q499" s="1103"/>
      <c r="R499" s="1103"/>
      <c r="S499" s="1103"/>
      <c r="T499" s="1103"/>
      <c r="U499" s="1103"/>
      <c r="V499" s="1103"/>
      <c r="W499" s="1103"/>
    </row>
    <row r="500" spans="1:23" ht="15.75" customHeight="1">
      <c r="A500" s="1103"/>
      <c r="B500" s="1103"/>
      <c r="C500" s="1103"/>
      <c r="D500" s="1103"/>
      <c r="E500" s="1103"/>
      <c r="F500" s="1103"/>
      <c r="G500" s="1103"/>
      <c r="H500" s="1103"/>
      <c r="I500" s="1103"/>
      <c r="J500" s="1103"/>
      <c r="K500" s="1103"/>
      <c r="L500" s="1103"/>
      <c r="M500" s="1103"/>
      <c r="N500" s="1103"/>
      <c r="O500" s="1103"/>
      <c r="P500" s="1103"/>
      <c r="Q500" s="1103"/>
      <c r="R500" s="1103"/>
      <c r="S500" s="1103"/>
      <c r="T500" s="1103"/>
      <c r="U500" s="1103"/>
      <c r="V500" s="1103"/>
      <c r="W500" s="1103"/>
    </row>
    <row r="501" spans="1:23" ht="15.75" customHeight="1">
      <c r="A501" s="1103"/>
      <c r="B501" s="1103"/>
      <c r="C501" s="1103"/>
      <c r="D501" s="1103"/>
      <c r="E501" s="1103"/>
      <c r="F501" s="1103"/>
      <c r="G501" s="1103"/>
      <c r="H501" s="1103"/>
      <c r="I501" s="1103"/>
      <c r="J501" s="1103"/>
      <c r="K501" s="1103"/>
      <c r="L501" s="1103"/>
      <c r="M501" s="1103"/>
      <c r="N501" s="1103"/>
      <c r="O501" s="1103"/>
      <c r="P501" s="1103"/>
      <c r="Q501" s="1103"/>
      <c r="R501" s="1103"/>
      <c r="S501" s="1103"/>
      <c r="T501" s="1103"/>
      <c r="U501" s="1103"/>
      <c r="V501" s="1103"/>
      <c r="W501" s="1103"/>
    </row>
    <row r="502" spans="1:23" ht="15.75" customHeight="1">
      <c r="A502" s="1103"/>
      <c r="B502" s="1103"/>
      <c r="C502" s="1103"/>
      <c r="D502" s="1103"/>
      <c r="E502" s="1103"/>
      <c r="F502" s="1103"/>
      <c r="G502" s="1103"/>
      <c r="H502" s="1103"/>
      <c r="I502" s="1103"/>
      <c r="J502" s="1103"/>
      <c r="K502" s="1103"/>
      <c r="L502" s="1103"/>
      <c r="M502" s="1103"/>
      <c r="N502" s="1103"/>
      <c r="O502" s="1103"/>
      <c r="P502" s="1103"/>
      <c r="Q502" s="1103"/>
      <c r="R502" s="1103"/>
      <c r="S502" s="1103"/>
      <c r="T502" s="1103"/>
      <c r="U502" s="1103"/>
      <c r="V502" s="1103"/>
      <c r="W502" s="1103"/>
    </row>
    <row r="503" spans="1:23" ht="15.75" customHeight="1">
      <c r="A503" s="1103"/>
      <c r="B503" s="1103"/>
      <c r="C503" s="1103"/>
      <c r="D503" s="1103"/>
      <c r="E503" s="1103"/>
      <c r="F503" s="1103"/>
      <c r="G503" s="1103"/>
      <c r="H503" s="1103"/>
      <c r="I503" s="1103"/>
      <c r="J503" s="1103"/>
      <c r="K503" s="1103"/>
      <c r="L503" s="1103"/>
      <c r="M503" s="1103"/>
      <c r="N503" s="1103"/>
      <c r="O503" s="1103"/>
      <c r="P503" s="1103"/>
      <c r="Q503" s="1103"/>
      <c r="R503" s="1103"/>
      <c r="S503" s="1103"/>
      <c r="T503" s="1103"/>
      <c r="U503" s="1103"/>
      <c r="V503" s="1103"/>
      <c r="W503" s="1103"/>
    </row>
    <row r="504" spans="1:23" ht="15.75" customHeight="1">
      <c r="A504" s="1103"/>
      <c r="B504" s="1103"/>
      <c r="C504" s="1103"/>
      <c r="D504" s="1103"/>
      <c r="E504" s="1103"/>
      <c r="F504" s="1103"/>
      <c r="G504" s="1103"/>
      <c r="H504" s="1103"/>
      <c r="I504" s="1103"/>
      <c r="J504" s="1103"/>
      <c r="K504" s="1103"/>
      <c r="L504" s="1103"/>
      <c r="M504" s="1103"/>
      <c r="N504" s="1103"/>
      <c r="O504" s="1103"/>
      <c r="P504" s="1103"/>
      <c r="Q504" s="1103"/>
      <c r="R504" s="1103"/>
      <c r="S504" s="1103"/>
      <c r="T504" s="1103"/>
      <c r="U504" s="1103"/>
      <c r="V504" s="1103"/>
      <c r="W504" s="1103"/>
    </row>
    <row r="505" spans="1:23" ht="15.75" customHeight="1">
      <c r="A505" s="1103"/>
      <c r="B505" s="1103"/>
      <c r="C505" s="1103"/>
      <c r="D505" s="1103"/>
      <c r="E505" s="1103"/>
      <c r="F505" s="1103"/>
      <c r="G505" s="1103"/>
      <c r="H505" s="1103"/>
      <c r="I505" s="1103"/>
      <c r="J505" s="1103"/>
      <c r="K505" s="1103"/>
      <c r="L505" s="1103"/>
      <c r="M505" s="1103"/>
      <c r="N505" s="1103"/>
      <c r="O505" s="1103"/>
      <c r="P505" s="1103"/>
      <c r="Q505" s="1103"/>
      <c r="R505" s="1103"/>
      <c r="S505" s="1103"/>
      <c r="T505" s="1103"/>
      <c r="U505" s="1103"/>
      <c r="V505" s="1103"/>
      <c r="W505" s="1103"/>
    </row>
    <row r="506" spans="1:23" ht="15.75" customHeight="1">
      <c r="A506" s="1103"/>
      <c r="B506" s="1103"/>
      <c r="C506" s="1103"/>
      <c r="D506" s="1103"/>
      <c r="E506" s="1103"/>
      <c r="F506" s="1103"/>
      <c r="G506" s="1103"/>
      <c r="H506" s="1103"/>
      <c r="I506" s="1103"/>
      <c r="J506" s="1103"/>
      <c r="K506" s="1103"/>
      <c r="L506" s="1103"/>
      <c r="M506" s="1103"/>
      <c r="N506" s="1103"/>
      <c r="O506" s="1103"/>
      <c r="P506" s="1103"/>
      <c r="Q506" s="1103"/>
      <c r="R506" s="1103"/>
      <c r="S506" s="1103"/>
      <c r="T506" s="1103"/>
      <c r="U506" s="1103"/>
      <c r="V506" s="1103"/>
      <c r="W506" s="1103"/>
    </row>
    <row r="507" spans="1:23" ht="15.75" customHeight="1">
      <c r="A507" s="1103"/>
      <c r="B507" s="1103"/>
      <c r="C507" s="1103"/>
      <c r="D507" s="1103"/>
      <c r="E507" s="1103"/>
      <c r="F507" s="1103"/>
      <c r="G507" s="1103"/>
      <c r="H507" s="1103"/>
      <c r="I507" s="1103"/>
      <c r="J507" s="1103"/>
      <c r="K507" s="1103"/>
      <c r="L507" s="1103"/>
      <c r="M507" s="1103"/>
      <c r="N507" s="1103"/>
      <c r="O507" s="1103"/>
      <c r="P507" s="1103"/>
      <c r="Q507" s="1103"/>
      <c r="R507" s="1103"/>
      <c r="S507" s="1103"/>
      <c r="T507" s="1103"/>
      <c r="U507" s="1103"/>
      <c r="V507" s="1103"/>
      <c r="W507" s="1103"/>
    </row>
    <row r="508" spans="1:23" ht="15.75" customHeight="1">
      <c r="A508" s="1103"/>
      <c r="B508" s="1103"/>
      <c r="C508" s="1103"/>
      <c r="D508" s="1103"/>
      <c r="E508" s="1103"/>
      <c r="F508" s="1103"/>
      <c r="G508" s="1103"/>
      <c r="H508" s="1103"/>
      <c r="I508" s="1103"/>
      <c r="J508" s="1103"/>
      <c r="K508" s="1103"/>
      <c r="L508" s="1103"/>
      <c r="M508" s="1103"/>
      <c r="N508" s="1103"/>
      <c r="O508" s="1103"/>
      <c r="P508" s="1103"/>
      <c r="Q508" s="1103"/>
      <c r="R508" s="1103"/>
      <c r="S508" s="1103"/>
      <c r="T508" s="1103"/>
      <c r="U508" s="1103"/>
      <c r="V508" s="1103"/>
      <c r="W508" s="1103"/>
    </row>
    <row r="509" spans="1:23" ht="15.75" customHeight="1">
      <c r="A509" s="1103"/>
      <c r="B509" s="1103"/>
      <c r="C509" s="1103"/>
      <c r="D509" s="1103"/>
      <c r="E509" s="1103"/>
      <c r="F509" s="1103"/>
      <c r="G509" s="1103"/>
      <c r="H509" s="1103"/>
      <c r="I509" s="1103"/>
      <c r="J509" s="1103"/>
      <c r="K509" s="1103"/>
      <c r="L509" s="1103"/>
      <c r="M509" s="1103"/>
      <c r="N509" s="1103"/>
      <c r="O509" s="1103"/>
      <c r="P509" s="1103"/>
      <c r="Q509" s="1103"/>
      <c r="R509" s="1103"/>
      <c r="S509" s="1103"/>
      <c r="T509" s="1103"/>
      <c r="U509" s="1103"/>
      <c r="V509" s="1103"/>
      <c r="W509" s="1103"/>
    </row>
    <row r="510" spans="1:23" ht="15.75" customHeight="1">
      <c r="A510" s="1103"/>
      <c r="B510" s="1103"/>
      <c r="C510" s="1103"/>
      <c r="D510" s="1103"/>
      <c r="E510" s="1103"/>
      <c r="F510" s="1103"/>
      <c r="G510" s="1103"/>
      <c r="H510" s="1103"/>
      <c r="I510" s="1103"/>
      <c r="J510" s="1103"/>
      <c r="K510" s="1103"/>
      <c r="L510" s="1103"/>
      <c r="M510" s="1103"/>
      <c r="N510" s="1103"/>
      <c r="O510" s="1103"/>
      <c r="P510" s="1103"/>
      <c r="Q510" s="1103"/>
      <c r="R510" s="1103"/>
      <c r="S510" s="1103"/>
      <c r="T510" s="1103"/>
      <c r="U510" s="1103"/>
      <c r="V510" s="1103"/>
      <c r="W510" s="1103"/>
    </row>
    <row r="511" spans="1:23" ht="15.75" customHeight="1">
      <c r="A511" s="1103"/>
      <c r="B511" s="1103"/>
      <c r="C511" s="1103"/>
      <c r="D511" s="1103"/>
      <c r="E511" s="1103"/>
      <c r="F511" s="1103"/>
      <c r="G511" s="1103"/>
      <c r="H511" s="1103"/>
      <c r="I511" s="1103"/>
      <c r="J511" s="1103"/>
      <c r="K511" s="1103"/>
      <c r="L511" s="1103"/>
      <c r="M511" s="1103"/>
      <c r="N511" s="1103"/>
      <c r="O511" s="1103"/>
      <c r="P511" s="1103"/>
      <c r="Q511" s="1103"/>
      <c r="R511" s="1103"/>
      <c r="S511" s="1103"/>
      <c r="T511" s="1103"/>
      <c r="U511" s="1103"/>
      <c r="V511" s="1103"/>
      <c r="W511" s="1103"/>
    </row>
    <row r="512" spans="1:23" ht="15.75" customHeight="1">
      <c r="A512" s="1103"/>
      <c r="B512" s="1103"/>
      <c r="C512" s="1103"/>
      <c r="D512" s="1103"/>
      <c r="E512" s="1103"/>
      <c r="F512" s="1103"/>
      <c r="G512" s="1103"/>
      <c r="H512" s="1103"/>
      <c r="I512" s="1103"/>
      <c r="J512" s="1103"/>
      <c r="K512" s="1103"/>
      <c r="L512" s="1103"/>
      <c r="M512" s="1103"/>
      <c r="N512" s="1103"/>
      <c r="O512" s="1103"/>
      <c r="P512" s="1103"/>
      <c r="Q512" s="1103"/>
      <c r="R512" s="1103"/>
      <c r="S512" s="1103"/>
      <c r="T512" s="1103"/>
      <c r="U512" s="1103"/>
      <c r="V512" s="1103"/>
      <c r="W512" s="1103"/>
    </row>
    <row r="513" spans="1:23" ht="15.75" customHeight="1">
      <c r="A513" s="1103"/>
      <c r="B513" s="1103"/>
      <c r="C513" s="1103"/>
      <c r="D513" s="1103"/>
      <c r="E513" s="1103"/>
      <c r="F513" s="1103"/>
      <c r="G513" s="1103"/>
      <c r="H513" s="1103"/>
      <c r="I513" s="1103"/>
      <c r="J513" s="1103"/>
      <c r="K513" s="1103"/>
      <c r="L513" s="1103"/>
      <c r="M513" s="1103"/>
      <c r="N513" s="1103"/>
      <c r="O513" s="1103"/>
      <c r="P513" s="1103"/>
      <c r="Q513" s="1103"/>
      <c r="R513" s="1103"/>
      <c r="S513" s="1103"/>
      <c r="T513" s="1103"/>
      <c r="U513" s="1103"/>
      <c r="V513" s="1103"/>
      <c r="W513" s="1103"/>
    </row>
    <row r="514" spans="1:23" ht="15.75" customHeight="1">
      <c r="A514" s="1103"/>
      <c r="B514" s="1103"/>
      <c r="C514" s="1103"/>
      <c r="D514" s="1103"/>
      <c r="E514" s="1103"/>
      <c r="F514" s="1103"/>
      <c r="G514" s="1103"/>
      <c r="H514" s="1103"/>
      <c r="I514" s="1103"/>
      <c r="J514" s="1103"/>
      <c r="K514" s="1103"/>
      <c r="L514" s="1103"/>
      <c r="M514" s="1103"/>
      <c r="N514" s="1103"/>
      <c r="O514" s="1103"/>
      <c r="P514" s="1103"/>
      <c r="Q514" s="1103"/>
      <c r="R514" s="1103"/>
      <c r="S514" s="1103"/>
      <c r="T514" s="1103"/>
      <c r="U514" s="1103"/>
      <c r="V514" s="1103"/>
      <c r="W514" s="1103"/>
    </row>
    <row r="515" spans="1:23" ht="15.75" customHeight="1">
      <c r="A515" s="1103"/>
      <c r="B515" s="1103"/>
      <c r="C515" s="1103"/>
      <c r="D515" s="1103"/>
      <c r="E515" s="1103"/>
      <c r="F515" s="1103"/>
      <c r="G515" s="1103"/>
      <c r="H515" s="1103"/>
      <c r="I515" s="1103"/>
      <c r="J515" s="1103"/>
      <c r="K515" s="1103"/>
      <c r="L515" s="1103"/>
      <c r="M515" s="1103"/>
      <c r="N515" s="1103"/>
      <c r="O515" s="1103"/>
      <c r="P515" s="1103"/>
      <c r="Q515" s="1103"/>
      <c r="R515" s="1103"/>
      <c r="S515" s="1103"/>
      <c r="T515" s="1103"/>
      <c r="U515" s="1103"/>
      <c r="V515" s="1103"/>
      <c r="W515" s="1103"/>
    </row>
    <row r="516" spans="1:23" ht="15.75" customHeight="1">
      <c r="A516" s="1103"/>
      <c r="B516" s="1103"/>
      <c r="C516" s="1103"/>
      <c r="D516" s="1103"/>
      <c r="E516" s="1103"/>
      <c r="F516" s="1103"/>
      <c r="G516" s="1103"/>
      <c r="H516" s="1103"/>
      <c r="I516" s="1103"/>
      <c r="J516" s="1103"/>
      <c r="K516" s="1103"/>
      <c r="L516" s="1103"/>
      <c r="M516" s="1103"/>
      <c r="N516" s="1103"/>
      <c r="O516" s="1103"/>
      <c r="P516" s="1103"/>
      <c r="Q516" s="1103"/>
      <c r="R516" s="1103"/>
      <c r="S516" s="1103"/>
      <c r="T516" s="1103"/>
      <c r="U516" s="1103"/>
      <c r="V516" s="1103"/>
      <c r="W516" s="1103"/>
    </row>
    <row r="517" spans="1:23" ht="15.75" customHeight="1">
      <c r="A517" s="1103"/>
      <c r="B517" s="1103"/>
      <c r="C517" s="1103"/>
      <c r="D517" s="1103"/>
      <c r="E517" s="1103"/>
      <c r="F517" s="1103"/>
      <c r="G517" s="1103"/>
      <c r="H517" s="1103"/>
      <c r="I517" s="1103"/>
      <c r="J517" s="1103"/>
      <c r="K517" s="1103"/>
      <c r="L517" s="1103"/>
      <c r="M517" s="1103"/>
      <c r="N517" s="1103"/>
      <c r="O517" s="1103"/>
      <c r="P517" s="1103"/>
      <c r="Q517" s="1103"/>
      <c r="R517" s="1103"/>
      <c r="S517" s="1103"/>
      <c r="T517" s="1103"/>
      <c r="U517" s="1103"/>
      <c r="V517" s="1103"/>
      <c r="W517" s="1103"/>
    </row>
    <row r="518" spans="1:23" ht="15.75" customHeight="1">
      <c r="A518" s="1103"/>
      <c r="B518" s="1103"/>
      <c r="C518" s="1103"/>
      <c r="D518" s="1103"/>
      <c r="E518" s="1103"/>
      <c r="F518" s="1103"/>
      <c r="G518" s="1103"/>
      <c r="H518" s="1103"/>
      <c r="I518" s="1103"/>
      <c r="J518" s="1103"/>
      <c r="K518" s="1103"/>
      <c r="L518" s="1103"/>
      <c r="M518" s="1103"/>
      <c r="N518" s="1103"/>
      <c r="O518" s="1103"/>
      <c r="P518" s="1103"/>
      <c r="Q518" s="1103"/>
      <c r="R518" s="1103"/>
      <c r="S518" s="1103"/>
      <c r="T518" s="1103"/>
      <c r="U518" s="1103"/>
      <c r="V518" s="1103"/>
      <c r="W518" s="1103"/>
    </row>
    <row r="519" spans="1:23" ht="15.75" customHeight="1">
      <c r="A519" s="1103"/>
      <c r="B519" s="1103"/>
      <c r="C519" s="1103"/>
      <c r="D519" s="1103"/>
      <c r="E519" s="1103"/>
      <c r="F519" s="1103"/>
      <c r="G519" s="1103"/>
      <c r="H519" s="1103"/>
      <c r="I519" s="1103"/>
      <c r="J519" s="1103"/>
      <c r="K519" s="1103"/>
      <c r="L519" s="1103"/>
      <c r="M519" s="1103"/>
      <c r="N519" s="1103"/>
      <c r="O519" s="1103"/>
      <c r="P519" s="1103"/>
      <c r="Q519" s="1103"/>
      <c r="R519" s="1103"/>
      <c r="S519" s="1103"/>
      <c r="T519" s="1103"/>
      <c r="U519" s="1103"/>
      <c r="V519" s="1103"/>
      <c r="W519" s="1103"/>
    </row>
    <row r="520" spans="1:23" ht="15.75" customHeight="1">
      <c r="A520" s="1103"/>
      <c r="B520" s="1103"/>
      <c r="C520" s="1103"/>
      <c r="D520" s="1103"/>
      <c r="E520" s="1103"/>
      <c r="F520" s="1103"/>
      <c r="G520" s="1103"/>
      <c r="H520" s="1103"/>
      <c r="I520" s="1103"/>
      <c r="J520" s="1103"/>
      <c r="K520" s="1103"/>
      <c r="L520" s="1103"/>
      <c r="M520" s="1103"/>
      <c r="N520" s="1103"/>
      <c r="O520" s="1103"/>
      <c r="P520" s="1103"/>
      <c r="Q520" s="1103"/>
      <c r="R520" s="1103"/>
      <c r="S520" s="1103"/>
      <c r="T520" s="1103"/>
      <c r="U520" s="1103"/>
      <c r="V520" s="1103"/>
      <c r="W520" s="1103"/>
    </row>
    <row r="521" spans="1:23" ht="15.75" customHeight="1">
      <c r="A521" s="1103"/>
      <c r="B521" s="1103"/>
      <c r="C521" s="1103"/>
      <c r="D521" s="1103"/>
      <c r="E521" s="1103"/>
      <c r="F521" s="1103"/>
      <c r="G521" s="1103"/>
      <c r="H521" s="1103"/>
      <c r="I521" s="1103"/>
      <c r="J521" s="1103"/>
      <c r="K521" s="1103"/>
      <c r="L521" s="1103"/>
      <c r="M521" s="1103"/>
      <c r="N521" s="1103"/>
      <c r="O521" s="1103"/>
      <c r="P521" s="1103"/>
      <c r="Q521" s="1103"/>
      <c r="R521" s="1103"/>
      <c r="S521" s="1103"/>
      <c r="T521" s="1103"/>
      <c r="U521" s="1103"/>
      <c r="V521" s="1103"/>
      <c r="W521" s="1103"/>
    </row>
    <row r="522" spans="1:23" ht="15.75" customHeight="1">
      <c r="A522" s="1103"/>
      <c r="B522" s="1103"/>
      <c r="C522" s="1103"/>
      <c r="D522" s="1103"/>
      <c r="E522" s="1103"/>
      <c r="F522" s="1103"/>
      <c r="G522" s="1103"/>
      <c r="H522" s="1103"/>
      <c r="I522" s="1103"/>
      <c r="J522" s="1103"/>
      <c r="K522" s="1103"/>
      <c r="L522" s="1103"/>
      <c r="M522" s="1103"/>
      <c r="N522" s="1103"/>
      <c r="O522" s="1103"/>
      <c r="P522" s="1103"/>
      <c r="Q522" s="1103"/>
      <c r="R522" s="1103"/>
      <c r="S522" s="1103"/>
      <c r="T522" s="1103"/>
      <c r="U522" s="1103"/>
      <c r="V522" s="1103"/>
      <c r="W522" s="1103"/>
    </row>
    <row r="523" spans="1:23" ht="15.75" customHeight="1">
      <c r="A523" s="1103"/>
      <c r="B523" s="1103"/>
      <c r="C523" s="1103"/>
      <c r="D523" s="1103"/>
      <c r="E523" s="1103"/>
      <c r="F523" s="1103"/>
      <c r="G523" s="1103"/>
      <c r="H523" s="1103"/>
      <c r="I523" s="1103"/>
      <c r="J523" s="1103"/>
      <c r="K523" s="1103"/>
      <c r="L523" s="1103"/>
      <c r="M523" s="1103"/>
      <c r="N523" s="1103"/>
      <c r="O523" s="1103"/>
      <c r="P523" s="1103"/>
      <c r="Q523" s="1103"/>
      <c r="R523" s="1103"/>
      <c r="S523" s="1103"/>
      <c r="T523" s="1103"/>
      <c r="U523" s="1103"/>
      <c r="V523" s="1103"/>
      <c r="W523" s="1103"/>
    </row>
    <row r="524" spans="1:23" ht="15.75" customHeight="1">
      <c r="A524" s="1103"/>
      <c r="B524" s="1103"/>
      <c r="C524" s="1103"/>
      <c r="D524" s="1103"/>
      <c r="E524" s="1103"/>
      <c r="F524" s="1103"/>
      <c r="G524" s="1103"/>
      <c r="H524" s="1103"/>
      <c r="I524" s="1103"/>
      <c r="J524" s="1103"/>
      <c r="K524" s="1103"/>
      <c r="L524" s="1103"/>
      <c r="M524" s="1103"/>
      <c r="N524" s="1103"/>
      <c r="O524" s="1103"/>
      <c r="P524" s="1103"/>
      <c r="Q524" s="1103"/>
      <c r="R524" s="1103"/>
      <c r="S524" s="1103"/>
      <c r="T524" s="1103"/>
      <c r="U524" s="1103"/>
      <c r="V524" s="1103"/>
      <c r="W524" s="1103"/>
    </row>
    <row r="525" spans="1:23" ht="15.75" customHeight="1">
      <c r="A525" s="1103"/>
      <c r="B525" s="1103"/>
      <c r="C525" s="1103"/>
      <c r="D525" s="1103"/>
      <c r="E525" s="1103"/>
      <c r="F525" s="1103"/>
      <c r="G525" s="1103"/>
      <c r="H525" s="1103"/>
      <c r="I525" s="1103"/>
      <c r="J525" s="1103"/>
      <c r="K525" s="1103"/>
      <c r="L525" s="1103"/>
      <c r="M525" s="1103"/>
      <c r="N525" s="1103"/>
      <c r="O525" s="1103"/>
      <c r="P525" s="1103"/>
      <c r="Q525" s="1103"/>
      <c r="R525" s="1103"/>
      <c r="S525" s="1103"/>
      <c r="T525" s="1103"/>
      <c r="U525" s="1103"/>
      <c r="V525" s="1103"/>
      <c r="W525" s="1103"/>
    </row>
    <row r="526" spans="1:23" ht="15.75" customHeight="1">
      <c r="A526" s="1103"/>
      <c r="B526" s="1103"/>
      <c r="C526" s="1103"/>
      <c r="D526" s="1103"/>
      <c r="E526" s="1103"/>
      <c r="F526" s="1103"/>
      <c r="G526" s="1103"/>
      <c r="H526" s="1103"/>
      <c r="I526" s="1103"/>
      <c r="J526" s="1103"/>
      <c r="K526" s="1103"/>
      <c r="L526" s="1103"/>
      <c r="M526" s="1103"/>
      <c r="N526" s="1103"/>
      <c r="O526" s="1103"/>
      <c r="P526" s="1103"/>
      <c r="Q526" s="1103"/>
      <c r="R526" s="1103"/>
      <c r="S526" s="1103"/>
      <c r="T526" s="1103"/>
      <c r="U526" s="1103"/>
      <c r="V526" s="1103"/>
      <c r="W526" s="1103"/>
    </row>
    <row r="527" spans="1:23" ht="15.75" customHeight="1">
      <c r="A527" s="1103"/>
      <c r="B527" s="1103"/>
      <c r="C527" s="1103"/>
      <c r="D527" s="1103"/>
      <c r="E527" s="1103"/>
      <c r="F527" s="1103"/>
      <c r="G527" s="1103"/>
      <c r="H527" s="1103"/>
      <c r="I527" s="1103"/>
      <c r="J527" s="1103"/>
      <c r="K527" s="1103"/>
      <c r="L527" s="1103"/>
      <c r="M527" s="1103"/>
      <c r="N527" s="1103"/>
      <c r="O527" s="1103"/>
      <c r="P527" s="1103"/>
      <c r="Q527" s="1103"/>
      <c r="R527" s="1103"/>
      <c r="S527" s="1103"/>
      <c r="T527" s="1103"/>
      <c r="U527" s="1103"/>
      <c r="V527" s="1103"/>
      <c r="W527" s="1103"/>
    </row>
    <row r="528" spans="1:23" ht="15.75" customHeight="1">
      <c r="A528" s="1103"/>
      <c r="B528" s="1103"/>
      <c r="C528" s="1103"/>
      <c r="D528" s="1103"/>
      <c r="E528" s="1103"/>
      <c r="F528" s="1103"/>
      <c r="G528" s="1103"/>
      <c r="H528" s="1103"/>
      <c r="I528" s="1103"/>
      <c r="J528" s="1103"/>
      <c r="K528" s="1103"/>
      <c r="L528" s="1103"/>
      <c r="M528" s="1103"/>
      <c r="N528" s="1103"/>
      <c r="O528" s="1103"/>
      <c r="P528" s="1103"/>
      <c r="Q528" s="1103"/>
      <c r="R528" s="1103"/>
      <c r="S528" s="1103"/>
      <c r="T528" s="1103"/>
      <c r="U528" s="1103"/>
      <c r="V528" s="1103"/>
      <c r="W528" s="1103"/>
    </row>
    <row r="529" spans="1:23" ht="15.75" customHeight="1">
      <c r="A529" s="1103"/>
      <c r="B529" s="1103"/>
      <c r="C529" s="1103"/>
      <c r="D529" s="1103"/>
      <c r="E529" s="1103"/>
      <c r="F529" s="1103"/>
      <c r="G529" s="1103"/>
      <c r="H529" s="1103"/>
      <c r="I529" s="1103"/>
      <c r="J529" s="1103"/>
      <c r="K529" s="1103"/>
      <c r="L529" s="1103"/>
      <c r="M529" s="1103"/>
      <c r="N529" s="1103"/>
      <c r="O529" s="1103"/>
      <c r="P529" s="1103"/>
      <c r="Q529" s="1103"/>
      <c r="R529" s="1103"/>
      <c r="S529" s="1103"/>
      <c r="T529" s="1103"/>
      <c r="U529" s="1103"/>
      <c r="V529" s="1103"/>
      <c r="W529" s="1103"/>
    </row>
    <row r="530" spans="1:23" ht="15.75" customHeight="1">
      <c r="A530" s="1103"/>
      <c r="B530" s="1103"/>
      <c r="C530" s="1103"/>
      <c r="D530" s="1103"/>
      <c r="E530" s="1103"/>
      <c r="F530" s="1103"/>
      <c r="G530" s="1103"/>
      <c r="H530" s="1103"/>
      <c r="I530" s="1103"/>
      <c r="J530" s="1103"/>
      <c r="K530" s="1103"/>
      <c r="L530" s="1103"/>
      <c r="M530" s="1103"/>
      <c r="N530" s="1103"/>
      <c r="O530" s="1103"/>
      <c r="P530" s="1103"/>
      <c r="Q530" s="1103"/>
      <c r="R530" s="1103"/>
      <c r="S530" s="1103"/>
      <c r="T530" s="1103"/>
      <c r="U530" s="1103"/>
      <c r="V530" s="1103"/>
      <c r="W530" s="1103"/>
    </row>
    <row r="531" spans="1:23" ht="15.75" customHeight="1">
      <c r="A531" s="1103"/>
      <c r="B531" s="1103"/>
      <c r="C531" s="1103"/>
      <c r="D531" s="1103"/>
      <c r="E531" s="1103"/>
      <c r="F531" s="1103"/>
      <c r="G531" s="1103"/>
      <c r="H531" s="1103"/>
      <c r="I531" s="1103"/>
      <c r="J531" s="1103"/>
      <c r="K531" s="1103"/>
      <c r="L531" s="1103"/>
      <c r="M531" s="1103"/>
      <c r="N531" s="1103"/>
      <c r="O531" s="1103"/>
      <c r="P531" s="1103"/>
      <c r="Q531" s="1103"/>
      <c r="R531" s="1103"/>
      <c r="S531" s="1103"/>
      <c r="T531" s="1103"/>
      <c r="U531" s="1103"/>
      <c r="V531" s="1103"/>
      <c r="W531" s="1103"/>
    </row>
    <row r="532" spans="1:23" ht="15.75" customHeight="1">
      <c r="A532" s="1103"/>
      <c r="B532" s="1103"/>
      <c r="C532" s="1103"/>
      <c r="D532" s="1103"/>
      <c r="E532" s="1103"/>
      <c r="F532" s="1103"/>
      <c r="G532" s="1103"/>
      <c r="H532" s="1103"/>
      <c r="I532" s="1103"/>
      <c r="J532" s="1103"/>
      <c r="K532" s="1103"/>
      <c r="L532" s="1103"/>
      <c r="M532" s="1103"/>
      <c r="N532" s="1103"/>
      <c r="O532" s="1103"/>
      <c r="P532" s="1103"/>
      <c r="Q532" s="1103"/>
      <c r="R532" s="1103"/>
      <c r="S532" s="1103"/>
      <c r="T532" s="1103"/>
      <c r="U532" s="1103"/>
      <c r="V532" s="1103"/>
      <c r="W532" s="1103"/>
    </row>
    <row r="533" spans="1:23" ht="15.75" customHeight="1">
      <c r="A533" s="1103"/>
      <c r="B533" s="1103"/>
      <c r="C533" s="1103"/>
      <c r="D533" s="1103"/>
      <c r="E533" s="1103"/>
      <c r="F533" s="1103"/>
      <c r="G533" s="1103"/>
      <c r="H533" s="1103"/>
      <c r="I533" s="1103"/>
      <c r="J533" s="1103"/>
      <c r="K533" s="1103"/>
      <c r="L533" s="1103"/>
      <c r="M533" s="1103"/>
      <c r="N533" s="1103"/>
      <c r="O533" s="1103"/>
      <c r="P533" s="1103"/>
      <c r="Q533" s="1103"/>
      <c r="R533" s="1103"/>
      <c r="S533" s="1103"/>
      <c r="T533" s="1103"/>
      <c r="U533" s="1103"/>
      <c r="V533" s="1103"/>
      <c r="W533" s="1103"/>
    </row>
    <row r="534" spans="1:23" ht="15.75" customHeight="1">
      <c r="A534" s="1103"/>
      <c r="B534" s="1103"/>
      <c r="C534" s="1103"/>
      <c r="D534" s="1103"/>
      <c r="E534" s="1103"/>
      <c r="F534" s="1103"/>
      <c r="G534" s="1103"/>
      <c r="H534" s="1103"/>
      <c r="I534" s="1103"/>
      <c r="J534" s="1103"/>
      <c r="K534" s="1103"/>
      <c r="L534" s="1103"/>
      <c r="M534" s="1103"/>
      <c r="N534" s="1103"/>
      <c r="O534" s="1103"/>
      <c r="P534" s="1103"/>
      <c r="Q534" s="1103"/>
      <c r="R534" s="1103"/>
      <c r="S534" s="1103"/>
      <c r="T534" s="1103"/>
      <c r="U534" s="1103"/>
      <c r="V534" s="1103"/>
      <c r="W534" s="1103"/>
    </row>
    <row r="535" spans="1:23" ht="15.75" customHeight="1">
      <c r="A535" s="1103"/>
      <c r="B535" s="1103"/>
      <c r="C535" s="1103"/>
      <c r="D535" s="1103"/>
      <c r="E535" s="1103"/>
      <c r="F535" s="1103"/>
      <c r="G535" s="1103"/>
      <c r="H535" s="1103"/>
      <c r="I535" s="1103"/>
      <c r="J535" s="1103"/>
      <c r="K535" s="1103"/>
      <c r="L535" s="1103"/>
      <c r="M535" s="1103"/>
      <c r="N535" s="1103"/>
      <c r="O535" s="1103"/>
      <c r="P535" s="1103"/>
      <c r="Q535" s="1103"/>
      <c r="R535" s="1103"/>
      <c r="S535" s="1103"/>
      <c r="T535" s="1103"/>
      <c r="U535" s="1103"/>
      <c r="V535" s="1103"/>
      <c r="W535" s="1103"/>
    </row>
    <row r="536" spans="1:23" ht="15.75" customHeight="1">
      <c r="A536" s="1103"/>
      <c r="B536" s="1103"/>
      <c r="C536" s="1103"/>
      <c r="D536" s="1103"/>
      <c r="E536" s="1103"/>
      <c r="F536" s="1103"/>
      <c r="G536" s="1103"/>
      <c r="H536" s="1103"/>
      <c r="I536" s="1103"/>
      <c r="J536" s="1103"/>
      <c r="K536" s="1103"/>
      <c r="L536" s="1103"/>
      <c r="M536" s="1103"/>
      <c r="N536" s="1103"/>
      <c r="O536" s="1103"/>
      <c r="P536" s="1103"/>
      <c r="Q536" s="1103"/>
      <c r="R536" s="1103"/>
      <c r="S536" s="1103"/>
      <c r="T536" s="1103"/>
      <c r="U536" s="1103"/>
      <c r="V536" s="1103"/>
      <c r="W536" s="1103"/>
    </row>
    <row r="537" spans="1:23" ht="15.75" customHeight="1">
      <c r="A537" s="1103"/>
      <c r="B537" s="1103"/>
      <c r="C537" s="1103"/>
      <c r="D537" s="1103"/>
      <c r="E537" s="1103"/>
      <c r="F537" s="1103"/>
      <c r="G537" s="1103"/>
      <c r="H537" s="1103"/>
      <c r="I537" s="1103"/>
      <c r="J537" s="1103"/>
      <c r="K537" s="1103"/>
      <c r="L537" s="1103"/>
      <c r="M537" s="1103"/>
      <c r="N537" s="1103"/>
      <c r="O537" s="1103"/>
      <c r="P537" s="1103"/>
      <c r="Q537" s="1103"/>
      <c r="R537" s="1103"/>
      <c r="S537" s="1103"/>
      <c r="T537" s="1103"/>
      <c r="U537" s="1103"/>
      <c r="V537" s="1103"/>
      <c r="W537" s="1103"/>
    </row>
    <row r="538" spans="1:23" ht="15.75" customHeight="1">
      <c r="A538" s="1103"/>
      <c r="B538" s="1103"/>
      <c r="C538" s="1103"/>
      <c r="D538" s="1103"/>
      <c r="E538" s="1103"/>
      <c r="F538" s="1103"/>
      <c r="G538" s="1103"/>
      <c r="H538" s="1103"/>
      <c r="I538" s="1103"/>
      <c r="J538" s="1103"/>
      <c r="K538" s="1103"/>
      <c r="L538" s="1103"/>
      <c r="M538" s="1103"/>
      <c r="N538" s="1103"/>
      <c r="O538" s="1103"/>
      <c r="P538" s="1103"/>
      <c r="Q538" s="1103"/>
      <c r="R538" s="1103"/>
      <c r="S538" s="1103"/>
      <c r="T538" s="1103"/>
      <c r="U538" s="1103"/>
      <c r="V538" s="1103"/>
      <c r="W538" s="1103"/>
    </row>
    <row r="539" spans="1:23" ht="15.75" customHeight="1">
      <c r="A539" s="1103"/>
      <c r="B539" s="1103"/>
      <c r="C539" s="1103"/>
      <c r="D539" s="1103"/>
      <c r="E539" s="1103"/>
      <c r="F539" s="1103"/>
      <c r="G539" s="1103"/>
      <c r="H539" s="1103"/>
      <c r="I539" s="1103"/>
      <c r="J539" s="1103"/>
      <c r="K539" s="1103"/>
      <c r="L539" s="1103"/>
      <c r="M539" s="1103"/>
      <c r="N539" s="1103"/>
      <c r="O539" s="1103"/>
      <c r="P539" s="1103"/>
      <c r="Q539" s="1103"/>
      <c r="R539" s="1103"/>
      <c r="S539" s="1103"/>
      <c r="T539" s="1103"/>
      <c r="U539" s="1103"/>
      <c r="V539" s="1103"/>
      <c r="W539" s="1103"/>
    </row>
    <row r="540" spans="1:23" ht="15.75" customHeight="1">
      <c r="A540" s="1103"/>
      <c r="B540" s="1103"/>
      <c r="C540" s="1103"/>
      <c r="D540" s="1103"/>
      <c r="E540" s="1103"/>
      <c r="F540" s="1103"/>
      <c r="G540" s="1103"/>
      <c r="H540" s="1103"/>
      <c r="I540" s="1103"/>
      <c r="J540" s="1103"/>
      <c r="K540" s="1103"/>
      <c r="L540" s="1103"/>
      <c r="M540" s="1103"/>
      <c r="N540" s="1103"/>
      <c r="O540" s="1103"/>
      <c r="P540" s="1103"/>
      <c r="Q540" s="1103"/>
      <c r="R540" s="1103"/>
      <c r="S540" s="1103"/>
      <c r="T540" s="1103"/>
      <c r="U540" s="1103"/>
      <c r="V540" s="1103"/>
      <c r="W540" s="1103"/>
    </row>
    <row r="541" spans="1:23" ht="15.75" customHeight="1">
      <c r="A541" s="1103"/>
      <c r="B541" s="1103"/>
      <c r="C541" s="1103"/>
      <c r="D541" s="1103"/>
      <c r="E541" s="1103"/>
      <c r="F541" s="1103"/>
      <c r="G541" s="1103"/>
      <c r="H541" s="1103"/>
      <c r="I541" s="1103"/>
      <c r="J541" s="1103"/>
      <c r="K541" s="1103"/>
      <c r="L541" s="1103"/>
      <c r="M541" s="1103"/>
      <c r="N541" s="1103"/>
      <c r="O541" s="1103"/>
      <c r="P541" s="1103"/>
      <c r="Q541" s="1103"/>
      <c r="R541" s="1103"/>
      <c r="S541" s="1103"/>
      <c r="T541" s="1103"/>
      <c r="U541" s="1103"/>
      <c r="V541" s="1103"/>
      <c r="W541" s="1103"/>
    </row>
    <row r="542" spans="1:23" ht="15.75" customHeight="1">
      <c r="A542" s="1103"/>
      <c r="B542" s="1103"/>
      <c r="C542" s="1103"/>
      <c r="D542" s="1103"/>
      <c r="E542" s="1103"/>
      <c r="F542" s="1103"/>
      <c r="G542" s="1103"/>
      <c r="H542" s="1103"/>
      <c r="I542" s="1103"/>
      <c r="J542" s="1103"/>
      <c r="K542" s="1103"/>
      <c r="L542" s="1103"/>
      <c r="M542" s="1103"/>
      <c r="N542" s="1103"/>
      <c r="O542" s="1103"/>
      <c r="P542" s="1103"/>
      <c r="Q542" s="1103"/>
      <c r="R542" s="1103"/>
      <c r="S542" s="1103"/>
      <c r="T542" s="1103"/>
      <c r="U542" s="1103"/>
      <c r="V542" s="1103"/>
      <c r="W542" s="1103"/>
    </row>
    <row r="543" spans="1:23" ht="15.75" customHeight="1">
      <c r="A543" s="1103"/>
      <c r="B543" s="1103"/>
      <c r="C543" s="1103"/>
      <c r="D543" s="1103"/>
      <c r="E543" s="1103"/>
      <c r="F543" s="1103"/>
      <c r="G543" s="1103"/>
      <c r="H543" s="1103"/>
      <c r="I543" s="1103"/>
      <c r="J543" s="1103"/>
      <c r="K543" s="1103"/>
      <c r="L543" s="1103"/>
      <c r="M543" s="1103"/>
      <c r="N543" s="1103"/>
      <c r="O543" s="1103"/>
      <c r="P543" s="1103"/>
      <c r="Q543" s="1103"/>
      <c r="R543" s="1103"/>
      <c r="S543" s="1103"/>
      <c r="T543" s="1103"/>
      <c r="U543" s="1103"/>
      <c r="V543" s="1103"/>
      <c r="W543" s="1103"/>
    </row>
    <row r="544" spans="1:23" ht="15.75" customHeight="1">
      <c r="A544" s="1103"/>
      <c r="B544" s="1103"/>
      <c r="C544" s="1103"/>
      <c r="D544" s="1103"/>
      <c r="E544" s="1103"/>
      <c r="F544" s="1103"/>
      <c r="G544" s="1103"/>
      <c r="H544" s="1103"/>
      <c r="I544" s="1103"/>
      <c r="J544" s="1103"/>
      <c r="K544" s="1103"/>
      <c r="L544" s="1103"/>
      <c r="M544" s="1103"/>
      <c r="N544" s="1103"/>
      <c r="O544" s="1103"/>
      <c r="P544" s="1103"/>
      <c r="Q544" s="1103"/>
      <c r="R544" s="1103"/>
      <c r="S544" s="1103"/>
      <c r="T544" s="1103"/>
      <c r="U544" s="1103"/>
      <c r="V544" s="1103"/>
      <c r="W544" s="1103"/>
    </row>
    <row r="545" spans="1:23" ht="15.75" customHeight="1">
      <c r="A545" s="1103"/>
      <c r="B545" s="1103"/>
      <c r="C545" s="1103"/>
      <c r="D545" s="1103"/>
      <c r="E545" s="1103"/>
      <c r="F545" s="1103"/>
      <c r="G545" s="1103"/>
      <c r="H545" s="1103"/>
      <c r="I545" s="1103"/>
      <c r="J545" s="1103"/>
      <c r="K545" s="1103"/>
      <c r="L545" s="1103"/>
      <c r="M545" s="1103"/>
      <c r="N545" s="1103"/>
      <c r="O545" s="1103"/>
      <c r="P545" s="1103"/>
      <c r="Q545" s="1103"/>
      <c r="R545" s="1103"/>
      <c r="S545" s="1103"/>
      <c r="T545" s="1103"/>
      <c r="U545" s="1103"/>
      <c r="V545" s="1103"/>
      <c r="W545" s="1103"/>
    </row>
    <row r="546" spans="1:23" ht="15.75" customHeight="1">
      <c r="A546" s="1103"/>
      <c r="B546" s="1103"/>
      <c r="C546" s="1103"/>
      <c r="D546" s="1103"/>
      <c r="E546" s="1103"/>
      <c r="F546" s="1103"/>
      <c r="G546" s="1103"/>
      <c r="H546" s="1103"/>
      <c r="I546" s="1103"/>
      <c r="J546" s="1103"/>
      <c r="K546" s="1103"/>
      <c r="L546" s="1103"/>
      <c r="M546" s="1103"/>
      <c r="N546" s="1103"/>
      <c r="O546" s="1103"/>
      <c r="P546" s="1103"/>
      <c r="Q546" s="1103"/>
      <c r="R546" s="1103"/>
      <c r="S546" s="1103"/>
      <c r="T546" s="1103"/>
      <c r="U546" s="1103"/>
      <c r="V546" s="1103"/>
      <c r="W546" s="1103"/>
    </row>
    <row r="547" spans="1:23" ht="15.75" customHeight="1">
      <c r="A547" s="1103"/>
      <c r="B547" s="1103"/>
      <c r="C547" s="1103"/>
      <c r="D547" s="1103"/>
      <c r="E547" s="1103"/>
      <c r="F547" s="1103"/>
      <c r="G547" s="1103"/>
      <c r="H547" s="1103"/>
      <c r="I547" s="1103"/>
      <c r="J547" s="1103"/>
      <c r="K547" s="1103"/>
      <c r="L547" s="1103"/>
      <c r="M547" s="1103"/>
      <c r="N547" s="1103"/>
      <c r="O547" s="1103"/>
      <c r="P547" s="1103"/>
      <c r="Q547" s="1103"/>
      <c r="R547" s="1103"/>
      <c r="S547" s="1103"/>
      <c r="T547" s="1103"/>
      <c r="U547" s="1103"/>
      <c r="V547" s="1103"/>
      <c r="W547" s="1103"/>
    </row>
    <row r="548" spans="1:23" ht="15.75" customHeight="1">
      <c r="A548" s="1103"/>
      <c r="B548" s="1103"/>
      <c r="C548" s="1103"/>
      <c r="D548" s="1103"/>
      <c r="E548" s="1103"/>
      <c r="F548" s="1103"/>
      <c r="G548" s="1103"/>
      <c r="H548" s="1103"/>
      <c r="I548" s="1103"/>
      <c r="J548" s="1103"/>
      <c r="K548" s="1103"/>
      <c r="L548" s="1103"/>
      <c r="M548" s="1103"/>
      <c r="N548" s="1103"/>
      <c r="O548" s="1103"/>
      <c r="P548" s="1103"/>
      <c r="Q548" s="1103"/>
      <c r="R548" s="1103"/>
      <c r="S548" s="1103"/>
      <c r="T548" s="1103"/>
      <c r="U548" s="1103"/>
      <c r="V548" s="1103"/>
      <c r="W548" s="1103"/>
    </row>
    <row r="549" spans="1:23" ht="15.75" customHeight="1">
      <c r="A549" s="1103"/>
      <c r="B549" s="1103"/>
      <c r="C549" s="1103"/>
      <c r="D549" s="1103"/>
      <c r="E549" s="1103"/>
      <c r="F549" s="1103"/>
      <c r="G549" s="1103"/>
      <c r="H549" s="1103"/>
      <c r="I549" s="1103"/>
      <c r="J549" s="1103"/>
      <c r="K549" s="1103"/>
      <c r="L549" s="1103"/>
      <c r="M549" s="1103"/>
      <c r="N549" s="1103"/>
      <c r="O549" s="1103"/>
      <c r="P549" s="1103"/>
      <c r="Q549" s="1103"/>
      <c r="R549" s="1103"/>
      <c r="S549" s="1103"/>
      <c r="T549" s="1103"/>
      <c r="U549" s="1103"/>
      <c r="V549" s="1103"/>
      <c r="W549" s="1103"/>
    </row>
    <row r="550" spans="1:23" ht="15.75" customHeight="1">
      <c r="A550" s="1103"/>
      <c r="B550" s="1103"/>
      <c r="C550" s="1103"/>
      <c r="D550" s="1103"/>
      <c r="E550" s="1103"/>
      <c r="F550" s="1103"/>
      <c r="G550" s="1103"/>
      <c r="H550" s="1103"/>
      <c r="I550" s="1103"/>
      <c r="J550" s="1103"/>
      <c r="K550" s="1103"/>
      <c r="L550" s="1103"/>
      <c r="M550" s="1103"/>
      <c r="N550" s="1103"/>
      <c r="O550" s="1103"/>
      <c r="P550" s="1103"/>
      <c r="Q550" s="1103"/>
      <c r="R550" s="1103"/>
      <c r="S550" s="1103"/>
      <c r="T550" s="1103"/>
      <c r="U550" s="1103"/>
      <c r="V550" s="1103"/>
      <c r="W550" s="1103"/>
    </row>
    <row r="551" spans="1:23" ht="15.75" customHeight="1">
      <c r="A551" s="1103"/>
      <c r="B551" s="1103"/>
      <c r="C551" s="1103"/>
      <c r="D551" s="1103"/>
      <c r="E551" s="1103"/>
      <c r="F551" s="1103"/>
      <c r="G551" s="1103"/>
      <c r="H551" s="1103"/>
      <c r="I551" s="1103"/>
      <c r="J551" s="1103"/>
      <c r="K551" s="1103"/>
      <c r="L551" s="1103"/>
      <c r="M551" s="1103"/>
      <c r="N551" s="1103"/>
      <c r="O551" s="1103"/>
      <c r="P551" s="1103"/>
      <c r="Q551" s="1103"/>
      <c r="R551" s="1103"/>
      <c r="S551" s="1103"/>
      <c r="T551" s="1103"/>
      <c r="U551" s="1103"/>
      <c r="V551" s="1103"/>
      <c r="W551" s="1103"/>
    </row>
    <row r="552" spans="1:23" ht="15.75" customHeight="1">
      <c r="A552" s="1103"/>
      <c r="B552" s="1103"/>
      <c r="C552" s="1103"/>
      <c r="D552" s="1103"/>
      <c r="E552" s="1103"/>
      <c r="F552" s="1103"/>
      <c r="G552" s="1103"/>
      <c r="H552" s="1103"/>
      <c r="I552" s="1103"/>
      <c r="J552" s="1103"/>
      <c r="K552" s="1103"/>
      <c r="L552" s="1103"/>
      <c r="M552" s="1103"/>
      <c r="N552" s="1103"/>
      <c r="O552" s="1103"/>
      <c r="P552" s="1103"/>
      <c r="Q552" s="1103"/>
      <c r="R552" s="1103"/>
      <c r="S552" s="1103"/>
      <c r="T552" s="1103"/>
      <c r="U552" s="1103"/>
      <c r="V552" s="1103"/>
      <c r="W552" s="1103"/>
    </row>
    <row r="553" spans="1:23" ht="15.75" customHeight="1">
      <c r="A553" s="1103"/>
      <c r="B553" s="1103"/>
      <c r="C553" s="1103"/>
      <c r="D553" s="1103"/>
      <c r="E553" s="1103"/>
      <c r="F553" s="1103"/>
      <c r="G553" s="1103"/>
      <c r="H553" s="1103"/>
      <c r="I553" s="1103"/>
      <c r="J553" s="1103"/>
      <c r="K553" s="1103"/>
      <c r="L553" s="1103"/>
      <c r="M553" s="1103"/>
      <c r="N553" s="1103"/>
      <c r="O553" s="1103"/>
      <c r="P553" s="1103"/>
      <c r="Q553" s="1103"/>
      <c r="R553" s="1103"/>
      <c r="S553" s="1103"/>
      <c r="T553" s="1103"/>
      <c r="U553" s="1103"/>
      <c r="V553" s="1103"/>
      <c r="W553" s="1103"/>
    </row>
    <row r="554" spans="1:23" ht="15.75" customHeight="1">
      <c r="A554" s="1103"/>
      <c r="B554" s="1103"/>
      <c r="C554" s="1103"/>
      <c r="D554" s="1103"/>
      <c r="E554" s="1103"/>
      <c r="F554" s="1103"/>
      <c r="G554" s="1103"/>
      <c r="H554" s="1103"/>
      <c r="I554" s="1103"/>
      <c r="J554" s="1103"/>
      <c r="K554" s="1103"/>
      <c r="L554" s="1103"/>
      <c r="M554" s="1103"/>
      <c r="N554" s="1103"/>
      <c r="O554" s="1103"/>
      <c r="P554" s="1103"/>
      <c r="Q554" s="1103"/>
      <c r="R554" s="1103"/>
      <c r="S554" s="1103"/>
      <c r="T554" s="1103"/>
      <c r="U554" s="1103"/>
      <c r="V554" s="1103"/>
      <c r="W554" s="1103"/>
    </row>
    <row r="555" spans="1:23" ht="15.75" customHeight="1">
      <c r="A555" s="1103"/>
      <c r="B555" s="1103"/>
      <c r="C555" s="1103"/>
      <c r="D555" s="1103"/>
      <c r="E555" s="1103"/>
      <c r="F555" s="1103"/>
      <c r="G555" s="1103"/>
      <c r="H555" s="1103"/>
      <c r="I555" s="1103"/>
      <c r="J555" s="1103"/>
      <c r="K555" s="1103"/>
      <c r="L555" s="1103"/>
      <c r="M555" s="1103"/>
      <c r="N555" s="1103"/>
      <c r="O555" s="1103"/>
      <c r="P555" s="1103"/>
      <c r="Q555" s="1103"/>
      <c r="R555" s="1103"/>
      <c r="S555" s="1103"/>
      <c r="T555" s="1103"/>
      <c r="U555" s="1103"/>
      <c r="V555" s="1103"/>
      <c r="W555" s="1103"/>
    </row>
    <row r="556" spans="1:23" ht="15.75" customHeight="1">
      <c r="A556" s="1103"/>
      <c r="B556" s="1103"/>
      <c r="C556" s="1103"/>
      <c r="D556" s="1103"/>
      <c r="E556" s="1103"/>
      <c r="F556" s="1103"/>
      <c r="G556" s="1103"/>
      <c r="H556" s="1103"/>
      <c r="I556" s="1103"/>
      <c r="J556" s="1103"/>
      <c r="K556" s="1103"/>
      <c r="L556" s="1103"/>
      <c r="M556" s="1103"/>
      <c r="N556" s="1103"/>
      <c r="O556" s="1103"/>
      <c r="P556" s="1103"/>
      <c r="Q556" s="1103"/>
      <c r="R556" s="1103"/>
      <c r="S556" s="1103"/>
      <c r="T556" s="1103"/>
      <c r="U556" s="1103"/>
      <c r="V556" s="1103"/>
      <c r="W556" s="1103"/>
    </row>
    <row r="557" spans="1:23" ht="15.75" customHeight="1">
      <c r="A557" s="1103"/>
      <c r="B557" s="1103"/>
      <c r="C557" s="1103"/>
      <c r="D557" s="1103"/>
      <c r="E557" s="1103"/>
      <c r="F557" s="1103"/>
      <c r="G557" s="1103"/>
      <c r="H557" s="1103"/>
      <c r="I557" s="1103"/>
      <c r="J557" s="1103"/>
      <c r="K557" s="1103"/>
      <c r="L557" s="1103"/>
      <c r="M557" s="1103"/>
      <c r="N557" s="1103"/>
      <c r="O557" s="1103"/>
      <c r="P557" s="1103"/>
      <c r="Q557" s="1103"/>
      <c r="R557" s="1103"/>
      <c r="S557" s="1103"/>
      <c r="T557" s="1103"/>
      <c r="U557" s="1103"/>
      <c r="V557" s="1103"/>
      <c r="W557" s="1103"/>
    </row>
    <row r="558" spans="1:23" ht="15.75" customHeight="1">
      <c r="A558" s="1103"/>
      <c r="B558" s="1103"/>
      <c r="C558" s="1103"/>
      <c r="D558" s="1103"/>
      <c r="E558" s="1103"/>
      <c r="F558" s="1103"/>
      <c r="G558" s="1103"/>
      <c r="H558" s="1103"/>
      <c r="I558" s="1103"/>
      <c r="J558" s="1103"/>
      <c r="K558" s="1103"/>
      <c r="L558" s="1103"/>
      <c r="M558" s="1103"/>
      <c r="N558" s="1103"/>
      <c r="O558" s="1103"/>
      <c r="P558" s="1103"/>
      <c r="Q558" s="1103"/>
      <c r="R558" s="1103"/>
      <c r="S558" s="1103"/>
      <c r="T558" s="1103"/>
      <c r="U558" s="1103"/>
      <c r="V558" s="1103"/>
      <c r="W558" s="1103"/>
    </row>
    <row r="559" spans="1:23" ht="15.75" customHeight="1">
      <c r="A559" s="1103"/>
      <c r="B559" s="1103"/>
      <c r="C559" s="1103"/>
      <c r="D559" s="1103"/>
      <c r="E559" s="1103"/>
      <c r="F559" s="1103"/>
      <c r="G559" s="1103"/>
      <c r="H559" s="1103"/>
      <c r="I559" s="1103"/>
      <c r="J559" s="1103"/>
      <c r="K559" s="1103"/>
      <c r="L559" s="1103"/>
      <c r="M559" s="1103"/>
      <c r="N559" s="1103"/>
      <c r="O559" s="1103"/>
      <c r="P559" s="1103"/>
      <c r="Q559" s="1103"/>
      <c r="R559" s="1103"/>
      <c r="S559" s="1103"/>
      <c r="T559" s="1103"/>
      <c r="U559" s="1103"/>
      <c r="V559" s="1103"/>
      <c r="W559" s="1103"/>
    </row>
    <row r="560" spans="1:23" ht="15.75" customHeight="1">
      <c r="A560" s="1103"/>
      <c r="B560" s="1103"/>
      <c r="C560" s="1103"/>
      <c r="D560" s="1103"/>
      <c r="E560" s="1103"/>
      <c r="F560" s="1103"/>
      <c r="G560" s="1103"/>
      <c r="H560" s="1103"/>
      <c r="I560" s="1103"/>
      <c r="J560" s="1103"/>
      <c r="K560" s="1103"/>
      <c r="L560" s="1103"/>
      <c r="M560" s="1103"/>
      <c r="N560" s="1103"/>
      <c r="O560" s="1103"/>
      <c r="P560" s="1103"/>
      <c r="Q560" s="1103"/>
      <c r="R560" s="1103"/>
      <c r="S560" s="1103"/>
      <c r="T560" s="1103"/>
      <c r="U560" s="1103"/>
      <c r="V560" s="1103"/>
      <c r="W560" s="1103"/>
    </row>
    <row r="561" spans="1:23" ht="15.75" customHeight="1">
      <c r="A561" s="1103"/>
      <c r="B561" s="1103"/>
      <c r="C561" s="1103"/>
      <c r="D561" s="1103"/>
      <c r="E561" s="1103"/>
      <c r="F561" s="1103"/>
      <c r="G561" s="1103"/>
      <c r="H561" s="1103"/>
      <c r="I561" s="1103"/>
      <c r="J561" s="1103"/>
      <c r="K561" s="1103"/>
      <c r="L561" s="1103"/>
      <c r="M561" s="1103"/>
      <c r="N561" s="1103"/>
      <c r="O561" s="1103"/>
      <c r="P561" s="1103"/>
      <c r="Q561" s="1103"/>
      <c r="R561" s="1103"/>
      <c r="S561" s="1103"/>
      <c r="T561" s="1103"/>
      <c r="U561" s="1103"/>
      <c r="V561" s="1103"/>
      <c r="W561" s="1103"/>
    </row>
    <row r="562" spans="1:23" ht="15.75" customHeight="1">
      <c r="A562" s="1103"/>
      <c r="B562" s="1103"/>
      <c r="C562" s="1103"/>
      <c r="D562" s="1103"/>
      <c r="E562" s="1103"/>
      <c r="F562" s="1103"/>
      <c r="G562" s="1103"/>
      <c r="H562" s="1103"/>
      <c r="I562" s="1103"/>
      <c r="J562" s="1103"/>
      <c r="K562" s="1103"/>
      <c r="L562" s="1103"/>
      <c r="M562" s="1103"/>
      <c r="N562" s="1103"/>
      <c r="O562" s="1103"/>
      <c r="P562" s="1103"/>
      <c r="Q562" s="1103"/>
      <c r="R562" s="1103"/>
      <c r="S562" s="1103"/>
      <c r="T562" s="1103"/>
      <c r="U562" s="1103"/>
      <c r="V562" s="1103"/>
      <c r="W562" s="1103"/>
    </row>
    <row r="563" spans="1:23" ht="15.75" customHeight="1">
      <c r="A563" s="1103"/>
      <c r="B563" s="1103"/>
      <c r="C563" s="1103"/>
      <c r="D563" s="1103"/>
      <c r="E563" s="1103"/>
      <c r="F563" s="1103"/>
      <c r="G563" s="1103"/>
      <c r="H563" s="1103"/>
      <c r="I563" s="1103"/>
      <c r="J563" s="1103"/>
      <c r="K563" s="1103"/>
      <c r="L563" s="1103"/>
      <c r="M563" s="1103"/>
      <c r="N563" s="1103"/>
      <c r="O563" s="1103"/>
      <c r="P563" s="1103"/>
      <c r="Q563" s="1103"/>
      <c r="R563" s="1103"/>
      <c r="S563" s="1103"/>
      <c r="T563" s="1103"/>
      <c r="U563" s="1103"/>
      <c r="V563" s="1103"/>
      <c r="W563" s="1103"/>
    </row>
    <row r="564" spans="1:23" ht="15.75" customHeight="1">
      <c r="A564" s="1103"/>
      <c r="B564" s="1103"/>
      <c r="C564" s="1103"/>
      <c r="D564" s="1103"/>
      <c r="E564" s="1103"/>
      <c r="F564" s="1103"/>
      <c r="G564" s="1103"/>
      <c r="H564" s="1103"/>
      <c r="I564" s="1103"/>
      <c r="J564" s="1103"/>
      <c r="K564" s="1103"/>
      <c r="L564" s="1103"/>
      <c r="M564" s="1103"/>
      <c r="N564" s="1103"/>
      <c r="O564" s="1103"/>
      <c r="P564" s="1103"/>
      <c r="Q564" s="1103"/>
      <c r="R564" s="1103"/>
      <c r="S564" s="1103"/>
      <c r="T564" s="1103"/>
      <c r="U564" s="1103"/>
      <c r="V564" s="1103"/>
      <c r="W564" s="1103"/>
    </row>
    <row r="565" spans="1:23" ht="15.75" customHeight="1">
      <c r="A565" s="1103"/>
      <c r="B565" s="1103"/>
      <c r="C565" s="1103"/>
      <c r="D565" s="1103"/>
      <c r="E565" s="1103"/>
      <c r="F565" s="1103"/>
      <c r="G565" s="1103"/>
      <c r="H565" s="1103"/>
      <c r="I565" s="1103"/>
      <c r="J565" s="1103"/>
      <c r="K565" s="1103"/>
      <c r="L565" s="1103"/>
      <c r="M565" s="1103"/>
      <c r="N565" s="1103"/>
      <c r="O565" s="1103"/>
      <c r="P565" s="1103"/>
      <c r="Q565" s="1103"/>
      <c r="R565" s="1103"/>
      <c r="S565" s="1103"/>
      <c r="T565" s="1103"/>
      <c r="U565" s="1103"/>
      <c r="V565" s="1103"/>
      <c r="W565" s="1103"/>
    </row>
    <row r="566" spans="1:23" ht="15.75" customHeight="1">
      <c r="A566" s="1103"/>
      <c r="B566" s="1103"/>
      <c r="C566" s="1103"/>
      <c r="D566" s="1103"/>
      <c r="E566" s="1103"/>
      <c r="F566" s="1103"/>
      <c r="G566" s="1103"/>
      <c r="H566" s="1103"/>
      <c r="I566" s="1103"/>
      <c r="J566" s="1103"/>
      <c r="K566" s="1103"/>
      <c r="L566" s="1103"/>
      <c r="M566" s="1103"/>
      <c r="N566" s="1103"/>
      <c r="O566" s="1103"/>
      <c r="P566" s="1103"/>
      <c r="Q566" s="1103"/>
      <c r="R566" s="1103"/>
      <c r="S566" s="1103"/>
      <c r="T566" s="1103"/>
      <c r="U566" s="1103"/>
      <c r="V566" s="1103"/>
      <c r="W566" s="1103"/>
    </row>
    <row r="567" spans="1:23" ht="15.75" customHeight="1">
      <c r="A567" s="1103"/>
      <c r="B567" s="1103"/>
      <c r="C567" s="1103"/>
      <c r="D567" s="1103"/>
      <c r="E567" s="1103"/>
      <c r="F567" s="1103"/>
      <c r="G567" s="1103"/>
      <c r="H567" s="1103"/>
      <c r="I567" s="1103"/>
      <c r="J567" s="1103"/>
      <c r="K567" s="1103"/>
      <c r="L567" s="1103"/>
      <c r="M567" s="1103"/>
      <c r="N567" s="1103"/>
      <c r="O567" s="1103"/>
      <c r="P567" s="1103"/>
      <c r="Q567" s="1103"/>
      <c r="R567" s="1103"/>
      <c r="S567" s="1103"/>
      <c r="T567" s="1103"/>
      <c r="U567" s="1103"/>
      <c r="V567" s="1103"/>
      <c r="W567" s="1103"/>
    </row>
    <row r="568" spans="1:23" ht="15.75" customHeight="1">
      <c r="A568" s="1103"/>
      <c r="B568" s="1103"/>
      <c r="C568" s="1103"/>
      <c r="D568" s="1103"/>
      <c r="E568" s="1103"/>
      <c r="F568" s="1103"/>
      <c r="G568" s="1103"/>
      <c r="H568" s="1103"/>
      <c r="I568" s="1103"/>
      <c r="J568" s="1103"/>
      <c r="K568" s="1103"/>
      <c r="L568" s="1103"/>
      <c r="M568" s="1103"/>
      <c r="N568" s="1103"/>
      <c r="O568" s="1103"/>
      <c r="P568" s="1103"/>
      <c r="Q568" s="1103"/>
      <c r="R568" s="1103"/>
      <c r="S568" s="1103"/>
      <c r="T568" s="1103"/>
      <c r="U568" s="1103"/>
      <c r="V568" s="1103"/>
      <c r="W568" s="1103"/>
    </row>
    <row r="569" spans="1:23" ht="15.75" customHeight="1">
      <c r="A569" s="1103"/>
      <c r="B569" s="1103"/>
      <c r="C569" s="1103"/>
      <c r="D569" s="1103"/>
      <c r="E569" s="1103"/>
      <c r="F569" s="1103"/>
      <c r="G569" s="1103"/>
      <c r="H569" s="1103"/>
      <c r="I569" s="1103"/>
      <c r="J569" s="1103"/>
      <c r="K569" s="1103"/>
      <c r="L569" s="1103"/>
      <c r="M569" s="1103"/>
      <c r="N569" s="1103"/>
      <c r="O569" s="1103"/>
      <c r="P569" s="1103"/>
      <c r="Q569" s="1103"/>
      <c r="R569" s="1103"/>
      <c r="S569" s="1103"/>
      <c r="T569" s="1103"/>
      <c r="U569" s="1103"/>
      <c r="V569" s="1103"/>
      <c r="W569" s="1103"/>
    </row>
    <row r="570" spans="1:23" ht="15.75" customHeight="1">
      <c r="A570" s="1103"/>
      <c r="B570" s="1103"/>
      <c r="C570" s="1103"/>
      <c r="D570" s="1103"/>
      <c r="E570" s="1103"/>
      <c r="F570" s="1103"/>
      <c r="G570" s="1103"/>
      <c r="H570" s="1103"/>
      <c r="I570" s="1103"/>
      <c r="J570" s="1103"/>
      <c r="K570" s="1103"/>
      <c r="L570" s="1103"/>
      <c r="M570" s="1103"/>
      <c r="N570" s="1103"/>
      <c r="O570" s="1103"/>
      <c r="P570" s="1103"/>
      <c r="Q570" s="1103"/>
      <c r="R570" s="1103"/>
      <c r="S570" s="1103"/>
      <c r="T570" s="1103"/>
      <c r="U570" s="1103"/>
      <c r="V570" s="1103"/>
      <c r="W570" s="1103"/>
    </row>
    <row r="571" spans="1:23" ht="15.75" customHeight="1">
      <c r="A571" s="1103"/>
      <c r="B571" s="1103"/>
      <c r="C571" s="1103"/>
      <c r="D571" s="1103"/>
      <c r="E571" s="1103"/>
      <c r="F571" s="1103"/>
      <c r="G571" s="1103"/>
      <c r="H571" s="1103"/>
      <c r="I571" s="1103"/>
      <c r="J571" s="1103"/>
      <c r="K571" s="1103"/>
      <c r="L571" s="1103"/>
      <c r="M571" s="1103"/>
      <c r="N571" s="1103"/>
      <c r="O571" s="1103"/>
      <c r="P571" s="1103"/>
      <c r="Q571" s="1103"/>
      <c r="R571" s="1103"/>
      <c r="S571" s="1103"/>
      <c r="T571" s="1103"/>
      <c r="U571" s="1103"/>
      <c r="V571" s="1103"/>
      <c r="W571" s="1103"/>
    </row>
    <row r="572" spans="1:23" ht="15.75" customHeight="1">
      <c r="A572" s="1103"/>
      <c r="B572" s="1103"/>
      <c r="C572" s="1103"/>
      <c r="D572" s="1103"/>
      <c r="E572" s="1103"/>
      <c r="F572" s="1103"/>
      <c r="G572" s="1103"/>
      <c r="H572" s="1103"/>
      <c r="I572" s="1103"/>
      <c r="J572" s="1103"/>
      <c r="K572" s="1103"/>
      <c r="L572" s="1103"/>
      <c r="M572" s="1103"/>
      <c r="N572" s="1103"/>
      <c r="O572" s="1103"/>
      <c r="P572" s="1103"/>
      <c r="Q572" s="1103"/>
      <c r="R572" s="1103"/>
      <c r="S572" s="1103"/>
      <c r="T572" s="1103"/>
      <c r="U572" s="1103"/>
      <c r="V572" s="1103"/>
      <c r="W572" s="1103"/>
    </row>
    <row r="573" spans="1:23" ht="15.75" customHeight="1">
      <c r="A573" s="1103"/>
      <c r="B573" s="1103"/>
      <c r="C573" s="1103"/>
      <c r="D573" s="1103"/>
      <c r="E573" s="1103"/>
      <c r="F573" s="1103"/>
      <c r="G573" s="1103"/>
      <c r="H573" s="1103"/>
      <c r="I573" s="1103"/>
      <c r="J573" s="1103"/>
      <c r="K573" s="1103"/>
      <c r="L573" s="1103"/>
      <c r="M573" s="1103"/>
      <c r="N573" s="1103"/>
      <c r="O573" s="1103"/>
      <c r="P573" s="1103"/>
      <c r="Q573" s="1103"/>
      <c r="R573" s="1103"/>
      <c r="S573" s="1103"/>
      <c r="T573" s="1103"/>
      <c r="U573" s="1103"/>
      <c r="V573" s="1103"/>
      <c r="W573" s="1103"/>
    </row>
    <row r="574" spans="1:23" ht="15.75" customHeight="1">
      <c r="A574" s="1103"/>
      <c r="B574" s="1103"/>
      <c r="C574" s="1103"/>
      <c r="D574" s="1103"/>
      <c r="E574" s="1103"/>
      <c r="F574" s="1103"/>
      <c r="G574" s="1103"/>
      <c r="H574" s="1103"/>
      <c r="I574" s="1103"/>
      <c r="J574" s="1103"/>
      <c r="K574" s="1103"/>
      <c r="L574" s="1103"/>
      <c r="M574" s="1103"/>
      <c r="N574" s="1103"/>
      <c r="O574" s="1103"/>
      <c r="P574" s="1103"/>
      <c r="Q574" s="1103"/>
      <c r="R574" s="1103"/>
      <c r="S574" s="1103"/>
      <c r="T574" s="1103"/>
      <c r="U574" s="1103"/>
      <c r="V574" s="1103"/>
      <c r="W574" s="1103"/>
    </row>
    <row r="575" spans="1:23" ht="15.75" customHeight="1">
      <c r="A575" s="1103"/>
      <c r="B575" s="1103"/>
      <c r="C575" s="1103"/>
      <c r="D575" s="1103"/>
      <c r="E575" s="1103"/>
      <c r="F575" s="1103"/>
      <c r="G575" s="1103"/>
      <c r="H575" s="1103"/>
      <c r="I575" s="1103"/>
      <c r="J575" s="1103"/>
      <c r="K575" s="1103"/>
      <c r="L575" s="1103"/>
      <c r="M575" s="1103"/>
      <c r="N575" s="1103"/>
      <c r="O575" s="1103"/>
      <c r="P575" s="1103"/>
      <c r="Q575" s="1103"/>
      <c r="R575" s="1103"/>
      <c r="S575" s="1103"/>
      <c r="T575" s="1103"/>
      <c r="U575" s="1103"/>
      <c r="V575" s="1103"/>
      <c r="W575" s="1103"/>
    </row>
    <row r="576" spans="1:23" ht="15.75" customHeight="1">
      <c r="A576" s="1103"/>
      <c r="B576" s="1103"/>
      <c r="C576" s="1103"/>
      <c r="D576" s="1103"/>
      <c r="E576" s="1103"/>
      <c r="F576" s="1103"/>
      <c r="G576" s="1103"/>
      <c r="H576" s="1103"/>
      <c r="I576" s="1103"/>
      <c r="J576" s="1103"/>
      <c r="K576" s="1103"/>
      <c r="L576" s="1103"/>
      <c r="M576" s="1103"/>
      <c r="N576" s="1103"/>
      <c r="O576" s="1103"/>
      <c r="P576" s="1103"/>
      <c r="Q576" s="1103"/>
      <c r="R576" s="1103"/>
      <c r="S576" s="1103"/>
      <c r="T576" s="1103"/>
      <c r="U576" s="1103"/>
      <c r="V576" s="1103"/>
      <c r="W576" s="1103"/>
    </row>
    <row r="577" spans="1:23" ht="15.75" customHeight="1">
      <c r="A577" s="1103"/>
      <c r="B577" s="1103"/>
      <c r="C577" s="1103"/>
      <c r="D577" s="1103"/>
      <c r="E577" s="1103"/>
      <c r="F577" s="1103"/>
      <c r="G577" s="1103"/>
      <c r="H577" s="1103"/>
      <c r="I577" s="1103"/>
      <c r="J577" s="1103"/>
      <c r="K577" s="1103"/>
      <c r="L577" s="1103"/>
      <c r="M577" s="1103"/>
      <c r="N577" s="1103"/>
      <c r="O577" s="1103"/>
      <c r="P577" s="1103"/>
      <c r="Q577" s="1103"/>
      <c r="R577" s="1103"/>
      <c r="S577" s="1103"/>
      <c r="T577" s="1103"/>
      <c r="U577" s="1103"/>
      <c r="V577" s="1103"/>
      <c r="W577" s="1103"/>
    </row>
    <row r="578" spans="1:23" ht="15.75" customHeight="1">
      <c r="A578" s="1103"/>
      <c r="B578" s="1103"/>
      <c r="C578" s="1103"/>
      <c r="D578" s="1103"/>
      <c r="E578" s="1103"/>
      <c r="F578" s="1103"/>
      <c r="G578" s="1103"/>
      <c r="H578" s="1103"/>
      <c r="I578" s="1103"/>
      <c r="J578" s="1103"/>
      <c r="K578" s="1103"/>
      <c r="L578" s="1103"/>
      <c r="M578" s="1103"/>
      <c r="N578" s="1103"/>
      <c r="O578" s="1103"/>
      <c r="P578" s="1103"/>
      <c r="Q578" s="1103"/>
      <c r="R578" s="1103"/>
      <c r="S578" s="1103"/>
      <c r="T578" s="1103"/>
      <c r="U578" s="1103"/>
      <c r="V578" s="1103"/>
      <c r="W578" s="1103"/>
    </row>
    <row r="579" spans="1:23" ht="15.75" customHeight="1">
      <c r="A579" s="1103"/>
      <c r="B579" s="1103"/>
      <c r="C579" s="1103"/>
      <c r="D579" s="1103"/>
      <c r="E579" s="1103"/>
      <c r="F579" s="1103"/>
      <c r="G579" s="1103"/>
      <c r="H579" s="1103"/>
      <c r="I579" s="1103"/>
      <c r="J579" s="1103"/>
      <c r="K579" s="1103"/>
      <c r="L579" s="1103"/>
      <c r="M579" s="1103"/>
      <c r="N579" s="1103"/>
      <c r="O579" s="1103"/>
      <c r="P579" s="1103"/>
      <c r="Q579" s="1103"/>
      <c r="R579" s="1103"/>
      <c r="S579" s="1103"/>
      <c r="T579" s="1103"/>
      <c r="U579" s="1103"/>
      <c r="V579" s="1103"/>
      <c r="W579" s="1103"/>
    </row>
    <row r="580" spans="1:23" ht="15.75" customHeight="1">
      <c r="A580" s="1103"/>
      <c r="B580" s="1103"/>
      <c r="C580" s="1103"/>
      <c r="D580" s="1103"/>
      <c r="E580" s="1103"/>
      <c r="F580" s="1103"/>
      <c r="G580" s="1103"/>
      <c r="H580" s="1103"/>
      <c r="I580" s="1103"/>
      <c r="J580" s="1103"/>
      <c r="K580" s="1103"/>
      <c r="L580" s="1103"/>
      <c r="M580" s="1103"/>
      <c r="N580" s="1103"/>
      <c r="O580" s="1103"/>
      <c r="P580" s="1103"/>
      <c r="Q580" s="1103"/>
      <c r="R580" s="1103"/>
      <c r="S580" s="1103"/>
      <c r="T580" s="1103"/>
      <c r="U580" s="1103"/>
      <c r="V580" s="1103"/>
      <c r="W580" s="1103"/>
    </row>
    <row r="581" spans="1:23" ht="15.75" customHeight="1">
      <c r="A581" s="1103"/>
      <c r="B581" s="1103"/>
      <c r="C581" s="1103"/>
      <c r="D581" s="1103"/>
      <c r="E581" s="1103"/>
      <c r="F581" s="1103"/>
      <c r="G581" s="1103"/>
      <c r="H581" s="1103"/>
      <c r="I581" s="1103"/>
      <c r="J581" s="1103"/>
      <c r="K581" s="1103"/>
      <c r="L581" s="1103"/>
      <c r="M581" s="1103"/>
      <c r="N581" s="1103"/>
      <c r="O581" s="1103"/>
      <c r="P581" s="1103"/>
      <c r="Q581" s="1103"/>
      <c r="R581" s="1103"/>
      <c r="S581" s="1103"/>
      <c r="T581" s="1103"/>
      <c r="U581" s="1103"/>
      <c r="V581" s="1103"/>
      <c r="W581" s="1103"/>
    </row>
    <row r="582" spans="1:23" ht="15.75" customHeight="1">
      <c r="A582" s="1103"/>
      <c r="B582" s="1103"/>
      <c r="C582" s="1103"/>
      <c r="D582" s="1103"/>
      <c r="E582" s="1103"/>
      <c r="F582" s="1103"/>
      <c r="G582" s="1103"/>
      <c r="H582" s="1103"/>
      <c r="I582" s="1103"/>
      <c r="J582" s="1103"/>
      <c r="K582" s="1103"/>
      <c r="L582" s="1103"/>
      <c r="M582" s="1103"/>
      <c r="N582" s="1103"/>
      <c r="O582" s="1103"/>
      <c r="P582" s="1103"/>
      <c r="Q582" s="1103"/>
      <c r="R582" s="1103"/>
      <c r="S582" s="1103"/>
      <c r="T582" s="1103"/>
      <c r="U582" s="1103"/>
      <c r="V582" s="1103"/>
      <c r="W582" s="1103"/>
    </row>
    <row r="583" spans="1:23" ht="15.75" customHeight="1">
      <c r="A583" s="1103"/>
      <c r="B583" s="1103"/>
      <c r="C583" s="1103"/>
      <c r="D583" s="1103"/>
      <c r="E583" s="1103"/>
      <c r="F583" s="1103"/>
      <c r="G583" s="1103"/>
      <c r="H583" s="1103"/>
      <c r="I583" s="1103"/>
      <c r="J583" s="1103"/>
      <c r="K583" s="1103"/>
      <c r="L583" s="1103"/>
      <c r="M583" s="1103"/>
      <c r="N583" s="1103"/>
      <c r="O583" s="1103"/>
      <c r="P583" s="1103"/>
      <c r="Q583" s="1103"/>
      <c r="R583" s="1103"/>
      <c r="S583" s="1103"/>
      <c r="T583" s="1103"/>
      <c r="U583" s="1103"/>
      <c r="V583" s="1103"/>
      <c r="W583" s="1103"/>
    </row>
    <row r="584" spans="1:23" ht="15.75" customHeight="1">
      <c r="A584" s="1103"/>
      <c r="B584" s="1103"/>
      <c r="C584" s="1103"/>
      <c r="D584" s="1103"/>
      <c r="E584" s="1103"/>
      <c r="F584" s="1103"/>
      <c r="G584" s="1103"/>
      <c r="H584" s="1103"/>
      <c r="I584" s="1103"/>
      <c r="J584" s="1103"/>
      <c r="K584" s="1103"/>
      <c r="L584" s="1103"/>
      <c r="M584" s="1103"/>
      <c r="N584" s="1103"/>
      <c r="O584" s="1103"/>
      <c r="P584" s="1103"/>
      <c r="Q584" s="1103"/>
      <c r="R584" s="1103"/>
      <c r="S584" s="1103"/>
      <c r="T584" s="1103"/>
      <c r="U584" s="1103"/>
      <c r="V584" s="1103"/>
      <c r="W584" s="1103"/>
    </row>
    <row r="585" spans="1:23" ht="15.75" customHeight="1">
      <c r="A585" s="1103"/>
      <c r="B585" s="1103"/>
      <c r="C585" s="1103"/>
      <c r="D585" s="1103"/>
      <c r="E585" s="1103"/>
      <c r="F585" s="1103"/>
      <c r="G585" s="1103"/>
      <c r="H585" s="1103"/>
      <c r="I585" s="1103"/>
      <c r="J585" s="1103"/>
      <c r="K585" s="1103"/>
      <c r="L585" s="1103"/>
      <c r="M585" s="1103"/>
      <c r="N585" s="1103"/>
      <c r="O585" s="1103"/>
      <c r="P585" s="1103"/>
      <c r="Q585" s="1103"/>
      <c r="R585" s="1103"/>
      <c r="S585" s="1103"/>
      <c r="T585" s="1103"/>
      <c r="U585" s="1103"/>
      <c r="V585" s="1103"/>
      <c r="W585" s="1103"/>
    </row>
    <row r="586" spans="1:23" ht="15.75" customHeight="1">
      <c r="A586" s="1103"/>
      <c r="B586" s="1103"/>
      <c r="C586" s="1103"/>
      <c r="D586" s="1103"/>
      <c r="E586" s="1103"/>
      <c r="F586" s="1103"/>
      <c r="G586" s="1103"/>
      <c r="H586" s="1103"/>
      <c r="I586" s="1103"/>
      <c r="J586" s="1103"/>
      <c r="K586" s="1103"/>
      <c r="L586" s="1103"/>
      <c r="M586" s="1103"/>
      <c r="N586" s="1103"/>
      <c r="O586" s="1103"/>
      <c r="P586" s="1103"/>
      <c r="Q586" s="1103"/>
      <c r="R586" s="1103"/>
      <c r="S586" s="1103"/>
      <c r="T586" s="1103"/>
      <c r="U586" s="1103"/>
      <c r="V586" s="1103"/>
      <c r="W586" s="1103"/>
    </row>
    <row r="587" spans="1:23" ht="15.75" customHeight="1">
      <c r="A587" s="1103"/>
      <c r="B587" s="1103"/>
      <c r="C587" s="1103"/>
      <c r="D587" s="1103"/>
      <c r="E587" s="1103"/>
      <c r="F587" s="1103"/>
      <c r="G587" s="1103"/>
      <c r="H587" s="1103"/>
      <c r="I587" s="1103"/>
      <c r="J587" s="1103"/>
      <c r="K587" s="1103"/>
      <c r="L587" s="1103"/>
      <c r="M587" s="1103"/>
      <c r="N587" s="1103"/>
      <c r="O587" s="1103"/>
      <c r="P587" s="1103"/>
      <c r="Q587" s="1103"/>
      <c r="R587" s="1103"/>
      <c r="S587" s="1103"/>
      <c r="T587" s="1103"/>
      <c r="U587" s="1103"/>
      <c r="V587" s="1103"/>
      <c r="W587" s="1103"/>
    </row>
    <row r="588" spans="1:23" ht="15.75" customHeight="1">
      <c r="A588" s="1103"/>
      <c r="B588" s="1103"/>
      <c r="C588" s="1103"/>
      <c r="D588" s="1103"/>
      <c r="E588" s="1103"/>
      <c r="F588" s="1103"/>
      <c r="G588" s="1103"/>
      <c r="H588" s="1103"/>
      <c r="I588" s="1103"/>
      <c r="J588" s="1103"/>
      <c r="K588" s="1103"/>
      <c r="L588" s="1103"/>
      <c r="M588" s="1103"/>
      <c r="N588" s="1103"/>
      <c r="O588" s="1103"/>
      <c r="P588" s="1103"/>
      <c r="Q588" s="1103"/>
      <c r="R588" s="1103"/>
      <c r="S588" s="1103"/>
      <c r="T588" s="1103"/>
      <c r="U588" s="1103"/>
      <c r="V588" s="1103"/>
      <c r="W588" s="1103"/>
    </row>
    <row r="589" spans="1:23" ht="15.75" customHeight="1">
      <c r="A589" s="1103"/>
      <c r="B589" s="1103"/>
      <c r="C589" s="1103"/>
      <c r="D589" s="1103"/>
      <c r="E589" s="1103"/>
      <c r="F589" s="1103"/>
      <c r="G589" s="1103"/>
      <c r="H589" s="1103"/>
      <c r="I589" s="1103"/>
      <c r="J589" s="1103"/>
      <c r="K589" s="1103"/>
      <c r="L589" s="1103"/>
      <c r="M589" s="1103"/>
      <c r="N589" s="1103"/>
      <c r="O589" s="1103"/>
      <c r="P589" s="1103"/>
      <c r="Q589" s="1103"/>
      <c r="R589" s="1103"/>
      <c r="S589" s="1103"/>
      <c r="T589" s="1103"/>
      <c r="U589" s="1103"/>
      <c r="V589" s="1103"/>
      <c r="W589" s="1103"/>
    </row>
    <row r="590" spans="1:23" ht="15.75" customHeight="1">
      <c r="A590" s="1103"/>
      <c r="B590" s="1103"/>
      <c r="C590" s="1103"/>
      <c r="D590" s="1103"/>
      <c r="E590" s="1103"/>
      <c r="F590" s="1103"/>
      <c r="G590" s="1103"/>
      <c r="H590" s="1103"/>
      <c r="I590" s="1103"/>
      <c r="J590" s="1103"/>
      <c r="K590" s="1103"/>
      <c r="L590" s="1103"/>
      <c r="M590" s="1103"/>
      <c r="N590" s="1103"/>
      <c r="O590" s="1103"/>
      <c r="P590" s="1103"/>
      <c r="Q590" s="1103"/>
      <c r="R590" s="1103"/>
      <c r="S590" s="1103"/>
      <c r="T590" s="1103"/>
      <c r="U590" s="1103"/>
      <c r="V590" s="1103"/>
      <c r="W590" s="1103"/>
    </row>
    <row r="591" spans="1:23" ht="15.75" customHeight="1">
      <c r="A591" s="1103"/>
      <c r="B591" s="1103"/>
      <c r="C591" s="1103"/>
      <c r="D591" s="1103"/>
      <c r="E591" s="1103"/>
      <c r="F591" s="1103"/>
      <c r="G591" s="1103"/>
      <c r="H591" s="1103"/>
      <c r="I591" s="1103"/>
      <c r="J591" s="1103"/>
      <c r="K591" s="1103"/>
      <c r="L591" s="1103"/>
      <c r="M591" s="1103"/>
      <c r="N591" s="1103"/>
      <c r="O591" s="1103"/>
      <c r="P591" s="1103"/>
      <c r="Q591" s="1103"/>
      <c r="R591" s="1103"/>
      <c r="S591" s="1103"/>
      <c r="T591" s="1103"/>
      <c r="U591" s="1103"/>
      <c r="V591" s="1103"/>
      <c r="W591" s="1103"/>
    </row>
    <row r="592" spans="1:23" ht="15.75" customHeight="1">
      <c r="A592" s="1103"/>
      <c r="B592" s="1103"/>
      <c r="C592" s="1103"/>
      <c r="D592" s="1103"/>
      <c r="E592" s="1103"/>
      <c r="F592" s="1103"/>
      <c r="G592" s="1103"/>
      <c r="H592" s="1103"/>
      <c r="I592" s="1103"/>
      <c r="J592" s="1103"/>
      <c r="K592" s="1103"/>
      <c r="L592" s="1103"/>
      <c r="M592" s="1103"/>
      <c r="N592" s="1103"/>
      <c r="O592" s="1103"/>
      <c r="P592" s="1103"/>
      <c r="Q592" s="1103"/>
      <c r="R592" s="1103"/>
      <c r="S592" s="1103"/>
      <c r="T592" s="1103"/>
      <c r="U592" s="1103"/>
      <c r="V592" s="1103"/>
      <c r="W592" s="1103"/>
    </row>
    <row r="593" spans="1:23" ht="15.75" customHeight="1">
      <c r="A593" s="1103"/>
      <c r="B593" s="1103"/>
      <c r="C593" s="1103"/>
      <c r="D593" s="1103"/>
      <c r="E593" s="1103"/>
      <c r="F593" s="1103"/>
      <c r="G593" s="1103"/>
      <c r="H593" s="1103"/>
      <c r="I593" s="1103"/>
      <c r="J593" s="1103"/>
      <c r="K593" s="1103"/>
      <c r="L593" s="1103"/>
      <c r="M593" s="1103"/>
      <c r="N593" s="1103"/>
      <c r="O593" s="1103"/>
      <c r="P593" s="1103"/>
      <c r="Q593" s="1103"/>
      <c r="R593" s="1103"/>
      <c r="S593" s="1103"/>
      <c r="T593" s="1103"/>
      <c r="U593" s="1103"/>
      <c r="V593" s="1103"/>
      <c r="W593" s="1103"/>
    </row>
    <row r="594" spans="1:23" ht="15.75" customHeight="1">
      <c r="A594" s="1103"/>
      <c r="B594" s="1103"/>
      <c r="C594" s="1103"/>
      <c r="D594" s="1103"/>
      <c r="E594" s="1103"/>
      <c r="F594" s="1103"/>
      <c r="G594" s="1103"/>
      <c r="H594" s="1103"/>
      <c r="I594" s="1103"/>
      <c r="J594" s="1103"/>
      <c r="K594" s="1103"/>
      <c r="L594" s="1103"/>
      <c r="M594" s="1103"/>
      <c r="N594" s="1103"/>
      <c r="O594" s="1103"/>
      <c r="P594" s="1103"/>
      <c r="Q594" s="1103"/>
      <c r="R594" s="1103"/>
      <c r="S594" s="1103"/>
      <c r="T594" s="1103"/>
      <c r="U594" s="1103"/>
      <c r="V594" s="1103"/>
      <c r="W594" s="1103"/>
    </row>
    <row r="595" spans="1:23" ht="15.75" customHeight="1">
      <c r="A595" s="1103"/>
      <c r="B595" s="1103"/>
      <c r="C595" s="1103"/>
      <c r="D595" s="1103"/>
      <c r="E595" s="1103"/>
      <c r="F595" s="1103"/>
      <c r="G595" s="1103"/>
      <c r="H595" s="1103"/>
      <c r="I595" s="1103"/>
      <c r="J595" s="1103"/>
      <c r="K595" s="1103"/>
      <c r="L595" s="1103"/>
      <c r="M595" s="1103"/>
      <c r="N595" s="1103"/>
      <c r="O595" s="1103"/>
      <c r="P595" s="1103"/>
      <c r="Q595" s="1103"/>
      <c r="R595" s="1103"/>
      <c r="S595" s="1103"/>
      <c r="T595" s="1103"/>
      <c r="U595" s="1103"/>
      <c r="V595" s="1103"/>
      <c r="W595" s="1103"/>
    </row>
    <row r="596" spans="1:23" ht="15.75" customHeight="1">
      <c r="A596" s="1103"/>
      <c r="B596" s="1103"/>
      <c r="C596" s="1103"/>
      <c r="D596" s="1103"/>
      <c r="E596" s="1103"/>
      <c r="F596" s="1103"/>
      <c r="G596" s="1103"/>
      <c r="H596" s="1103"/>
      <c r="I596" s="1103"/>
      <c r="J596" s="1103"/>
      <c r="K596" s="1103"/>
      <c r="L596" s="1103"/>
      <c r="M596" s="1103"/>
      <c r="N596" s="1103"/>
      <c r="O596" s="1103"/>
      <c r="P596" s="1103"/>
      <c r="Q596" s="1103"/>
      <c r="R596" s="1103"/>
      <c r="S596" s="1103"/>
      <c r="T596" s="1103"/>
      <c r="U596" s="1103"/>
      <c r="V596" s="1103"/>
      <c r="W596" s="1103"/>
    </row>
    <row r="597" spans="1:23" ht="15.75" customHeight="1">
      <c r="A597" s="1103"/>
      <c r="B597" s="1103"/>
      <c r="C597" s="1103"/>
      <c r="D597" s="1103"/>
      <c r="E597" s="1103"/>
      <c r="F597" s="1103"/>
      <c r="G597" s="1103"/>
      <c r="H597" s="1103"/>
      <c r="I597" s="1103"/>
      <c r="J597" s="1103"/>
      <c r="K597" s="1103"/>
      <c r="L597" s="1103"/>
      <c r="M597" s="1103"/>
      <c r="N597" s="1103"/>
      <c r="O597" s="1103"/>
      <c r="P597" s="1103"/>
      <c r="Q597" s="1103"/>
      <c r="R597" s="1103"/>
      <c r="S597" s="1103"/>
      <c r="T597" s="1103"/>
      <c r="U597" s="1103"/>
      <c r="V597" s="1103"/>
      <c r="W597" s="1103"/>
    </row>
    <row r="598" spans="1:23" ht="15.75" customHeight="1">
      <c r="A598" s="1103"/>
      <c r="B598" s="1103"/>
      <c r="C598" s="1103"/>
      <c r="D598" s="1103"/>
      <c r="E598" s="1103"/>
      <c r="F598" s="1103"/>
      <c r="G598" s="1103"/>
      <c r="H598" s="1103"/>
      <c r="I598" s="1103"/>
      <c r="J598" s="1103"/>
      <c r="K598" s="1103"/>
      <c r="L598" s="1103"/>
      <c r="M598" s="1103"/>
      <c r="N598" s="1103"/>
      <c r="O598" s="1103"/>
      <c r="P598" s="1103"/>
      <c r="Q598" s="1103"/>
      <c r="R598" s="1103"/>
      <c r="S598" s="1103"/>
      <c r="T598" s="1103"/>
      <c r="U598" s="1103"/>
      <c r="V598" s="1103"/>
      <c r="W598" s="1103"/>
    </row>
    <row r="599" spans="1:23" ht="15.75" customHeight="1">
      <c r="A599" s="1103"/>
      <c r="B599" s="1103"/>
      <c r="C599" s="1103"/>
      <c r="D599" s="1103"/>
      <c r="E599" s="1103"/>
      <c r="F599" s="1103"/>
      <c r="G599" s="1103"/>
      <c r="H599" s="1103"/>
      <c r="I599" s="1103"/>
      <c r="J599" s="1103"/>
      <c r="K599" s="1103"/>
      <c r="L599" s="1103"/>
      <c r="M599" s="1103"/>
      <c r="N599" s="1103"/>
      <c r="O599" s="1103"/>
      <c r="P599" s="1103"/>
      <c r="Q599" s="1103"/>
      <c r="R599" s="1103"/>
      <c r="S599" s="1103"/>
      <c r="T599" s="1103"/>
      <c r="U599" s="1103"/>
      <c r="V599" s="1103"/>
      <c r="W599" s="1103"/>
    </row>
    <row r="600" spans="1:23" ht="15.75" customHeight="1">
      <c r="A600" s="1103"/>
      <c r="B600" s="1103"/>
      <c r="C600" s="1103"/>
      <c r="D600" s="1103"/>
      <c r="E600" s="1103"/>
      <c r="F600" s="1103"/>
      <c r="G600" s="1103"/>
      <c r="H600" s="1103"/>
      <c r="I600" s="1103"/>
      <c r="J600" s="1103"/>
      <c r="K600" s="1103"/>
      <c r="L600" s="1103"/>
      <c r="M600" s="1103"/>
      <c r="N600" s="1103"/>
      <c r="O600" s="1103"/>
      <c r="P600" s="1103"/>
      <c r="Q600" s="1103"/>
      <c r="R600" s="1103"/>
      <c r="S600" s="1103"/>
      <c r="T600" s="1103"/>
      <c r="U600" s="1103"/>
      <c r="V600" s="1103"/>
      <c r="W600" s="1103"/>
    </row>
    <row r="601" spans="1:23" ht="15.75" customHeight="1">
      <c r="A601" s="1103"/>
      <c r="B601" s="1103"/>
      <c r="C601" s="1103"/>
      <c r="D601" s="1103"/>
      <c r="E601" s="1103"/>
      <c r="F601" s="1103"/>
      <c r="G601" s="1103"/>
      <c r="H601" s="1103"/>
      <c r="I601" s="1103"/>
      <c r="J601" s="1103"/>
      <c r="K601" s="1103"/>
      <c r="L601" s="1103"/>
      <c r="M601" s="1103"/>
      <c r="N601" s="1103"/>
      <c r="O601" s="1103"/>
      <c r="P601" s="1103"/>
      <c r="Q601" s="1103"/>
      <c r="R601" s="1103"/>
      <c r="S601" s="1103"/>
      <c r="T601" s="1103"/>
      <c r="U601" s="1103"/>
      <c r="V601" s="1103"/>
      <c r="W601" s="1103"/>
    </row>
    <row r="602" spans="1:23" ht="15.75" customHeight="1">
      <c r="A602" s="1103"/>
      <c r="B602" s="1103"/>
      <c r="C602" s="1103"/>
      <c r="D602" s="1103"/>
      <c r="E602" s="1103"/>
      <c r="F602" s="1103"/>
      <c r="G602" s="1103"/>
      <c r="H602" s="1103"/>
      <c r="I602" s="1103"/>
      <c r="J602" s="1103"/>
      <c r="K602" s="1103"/>
      <c r="L602" s="1103"/>
      <c r="M602" s="1103"/>
      <c r="N602" s="1103"/>
      <c r="O602" s="1103"/>
      <c r="P602" s="1103"/>
      <c r="Q602" s="1103"/>
      <c r="R602" s="1103"/>
      <c r="S602" s="1103"/>
      <c r="T602" s="1103"/>
      <c r="U602" s="1103"/>
      <c r="V602" s="1103"/>
      <c r="W602" s="1103"/>
    </row>
    <row r="603" spans="1:23" ht="15.75" customHeight="1">
      <c r="A603" s="1103"/>
      <c r="B603" s="1103"/>
      <c r="C603" s="1103"/>
      <c r="D603" s="1103"/>
      <c r="E603" s="1103"/>
      <c r="F603" s="1103"/>
      <c r="G603" s="1103"/>
      <c r="H603" s="1103"/>
      <c r="I603" s="1103"/>
      <c r="J603" s="1103"/>
      <c r="K603" s="1103"/>
      <c r="L603" s="1103"/>
      <c r="M603" s="1103"/>
      <c r="N603" s="1103"/>
      <c r="O603" s="1103"/>
      <c r="P603" s="1103"/>
      <c r="Q603" s="1103"/>
      <c r="R603" s="1103"/>
      <c r="S603" s="1103"/>
      <c r="T603" s="1103"/>
      <c r="U603" s="1103"/>
      <c r="V603" s="1103"/>
      <c r="W603" s="1103"/>
    </row>
    <row r="604" spans="1:23" ht="15.75" customHeight="1">
      <c r="A604" s="1103"/>
      <c r="B604" s="1103"/>
      <c r="C604" s="1103"/>
      <c r="D604" s="1103"/>
      <c r="E604" s="1103"/>
      <c r="F604" s="1103"/>
      <c r="G604" s="1103"/>
      <c r="H604" s="1103"/>
      <c r="I604" s="1103"/>
      <c r="J604" s="1103"/>
      <c r="K604" s="1103"/>
      <c r="L604" s="1103"/>
      <c r="M604" s="1103"/>
      <c r="N604" s="1103"/>
      <c r="O604" s="1103"/>
      <c r="P604" s="1103"/>
      <c r="Q604" s="1103"/>
      <c r="R604" s="1103"/>
      <c r="S604" s="1103"/>
      <c r="T604" s="1103"/>
      <c r="U604" s="1103"/>
      <c r="V604" s="1103"/>
      <c r="W604" s="1103"/>
    </row>
    <row r="605" spans="1:23" ht="15.75" customHeight="1">
      <c r="A605" s="1103"/>
      <c r="B605" s="1103"/>
      <c r="C605" s="1103"/>
      <c r="D605" s="1103"/>
      <c r="E605" s="1103"/>
      <c r="F605" s="1103"/>
      <c r="G605" s="1103"/>
      <c r="H605" s="1103"/>
      <c r="I605" s="1103"/>
      <c r="J605" s="1103"/>
      <c r="K605" s="1103"/>
      <c r="L605" s="1103"/>
      <c r="M605" s="1103"/>
      <c r="N605" s="1103"/>
      <c r="O605" s="1103"/>
      <c r="P605" s="1103"/>
      <c r="Q605" s="1103"/>
      <c r="R605" s="1103"/>
      <c r="S605" s="1103"/>
      <c r="T605" s="1103"/>
      <c r="U605" s="1103"/>
      <c r="V605" s="1103"/>
      <c r="W605" s="1103"/>
    </row>
    <row r="606" spans="1:23" ht="15.75" customHeight="1">
      <c r="A606" s="1103"/>
      <c r="B606" s="1103"/>
      <c r="C606" s="1103"/>
      <c r="D606" s="1103"/>
      <c r="E606" s="1103"/>
      <c r="F606" s="1103"/>
      <c r="G606" s="1103"/>
      <c r="H606" s="1103"/>
      <c r="I606" s="1103"/>
      <c r="J606" s="1103"/>
      <c r="K606" s="1103"/>
      <c r="L606" s="1103"/>
      <c r="M606" s="1103"/>
      <c r="N606" s="1103"/>
      <c r="O606" s="1103"/>
      <c r="P606" s="1103"/>
      <c r="Q606" s="1103"/>
      <c r="R606" s="1103"/>
      <c r="S606" s="1103"/>
      <c r="T606" s="1103"/>
      <c r="U606" s="1103"/>
      <c r="V606" s="1103"/>
      <c r="W606" s="1103"/>
    </row>
    <row r="607" spans="1:23" ht="15.75" customHeight="1">
      <c r="A607" s="1103"/>
      <c r="B607" s="1103"/>
      <c r="C607" s="1103"/>
      <c r="D607" s="1103"/>
      <c r="E607" s="1103"/>
      <c r="F607" s="1103"/>
      <c r="G607" s="1103"/>
      <c r="H607" s="1103"/>
      <c r="I607" s="1103"/>
      <c r="J607" s="1103"/>
      <c r="K607" s="1103"/>
      <c r="L607" s="1103"/>
      <c r="M607" s="1103"/>
      <c r="N607" s="1103"/>
      <c r="O607" s="1103"/>
      <c r="P607" s="1103"/>
      <c r="Q607" s="1103"/>
      <c r="R607" s="1103"/>
      <c r="S607" s="1103"/>
      <c r="T607" s="1103"/>
      <c r="U607" s="1103"/>
      <c r="V607" s="1103"/>
      <c r="W607" s="1103"/>
    </row>
    <row r="608" spans="1:23" ht="15.75" customHeight="1">
      <c r="A608" s="1103"/>
      <c r="B608" s="1103"/>
      <c r="C608" s="1103"/>
      <c r="D608" s="1103"/>
      <c r="E608" s="1103"/>
      <c r="F608" s="1103"/>
      <c r="G608" s="1103"/>
      <c r="H608" s="1103"/>
      <c r="I608" s="1103"/>
      <c r="J608" s="1103"/>
      <c r="K608" s="1103"/>
      <c r="L608" s="1103"/>
      <c r="M608" s="1103"/>
      <c r="N608" s="1103"/>
      <c r="O608" s="1103"/>
      <c r="P608" s="1103"/>
      <c r="Q608" s="1103"/>
      <c r="R608" s="1103"/>
      <c r="S608" s="1103"/>
      <c r="T608" s="1103"/>
      <c r="U608" s="1103"/>
      <c r="V608" s="1103"/>
      <c r="W608" s="1103"/>
    </row>
    <row r="609" spans="1:23" ht="15.75" customHeight="1">
      <c r="A609" s="1103"/>
      <c r="B609" s="1103"/>
      <c r="C609" s="1103"/>
      <c r="D609" s="1103"/>
      <c r="E609" s="1103"/>
      <c r="F609" s="1103"/>
      <c r="G609" s="1103"/>
      <c r="H609" s="1103"/>
      <c r="I609" s="1103"/>
      <c r="J609" s="1103"/>
      <c r="K609" s="1103"/>
      <c r="L609" s="1103"/>
      <c r="M609" s="1103"/>
      <c r="N609" s="1103"/>
      <c r="O609" s="1103"/>
      <c r="P609" s="1103"/>
      <c r="Q609" s="1103"/>
      <c r="R609" s="1103"/>
      <c r="S609" s="1103"/>
      <c r="T609" s="1103"/>
      <c r="U609" s="1103"/>
      <c r="V609" s="1103"/>
      <c r="W609" s="1103"/>
    </row>
    <row r="610" spans="1:23" ht="15.75" customHeight="1">
      <c r="A610" s="1103"/>
      <c r="B610" s="1103"/>
      <c r="C610" s="1103"/>
      <c r="D610" s="1103"/>
      <c r="E610" s="1103"/>
      <c r="F610" s="1103"/>
      <c r="G610" s="1103"/>
      <c r="H610" s="1103"/>
      <c r="I610" s="1103"/>
      <c r="J610" s="1103"/>
      <c r="K610" s="1103"/>
      <c r="L610" s="1103"/>
      <c r="M610" s="1103"/>
      <c r="N610" s="1103"/>
      <c r="O610" s="1103"/>
      <c r="P610" s="1103"/>
      <c r="Q610" s="1103"/>
      <c r="R610" s="1103"/>
      <c r="S610" s="1103"/>
      <c r="T610" s="1103"/>
      <c r="U610" s="1103"/>
      <c r="V610" s="1103"/>
      <c r="W610" s="1103"/>
    </row>
    <row r="611" spans="1:23" ht="15.75" customHeight="1">
      <c r="A611" s="1103"/>
      <c r="B611" s="1103"/>
      <c r="C611" s="1103"/>
      <c r="D611" s="1103"/>
      <c r="E611" s="1103"/>
      <c r="F611" s="1103"/>
      <c r="G611" s="1103"/>
      <c r="H611" s="1103"/>
      <c r="I611" s="1103"/>
      <c r="J611" s="1103"/>
      <c r="K611" s="1103"/>
      <c r="L611" s="1103"/>
      <c r="M611" s="1103"/>
      <c r="N611" s="1103"/>
      <c r="O611" s="1103"/>
      <c r="P611" s="1103"/>
      <c r="Q611" s="1103"/>
      <c r="R611" s="1103"/>
      <c r="S611" s="1103"/>
      <c r="T611" s="1103"/>
      <c r="U611" s="1103"/>
      <c r="V611" s="1103"/>
      <c r="W611" s="1103"/>
    </row>
    <row r="612" spans="1:23" ht="15.75" customHeight="1">
      <c r="A612" s="1103"/>
      <c r="B612" s="1103"/>
      <c r="C612" s="1103"/>
      <c r="D612" s="1103"/>
      <c r="E612" s="1103"/>
      <c r="F612" s="1103"/>
      <c r="G612" s="1103"/>
      <c r="H612" s="1103"/>
      <c r="I612" s="1103"/>
      <c r="J612" s="1103"/>
      <c r="K612" s="1103"/>
      <c r="L612" s="1103"/>
      <c r="M612" s="1103"/>
      <c r="N612" s="1103"/>
      <c r="O612" s="1103"/>
      <c r="P612" s="1103"/>
      <c r="Q612" s="1103"/>
      <c r="R612" s="1103"/>
      <c r="S612" s="1103"/>
      <c r="T612" s="1103"/>
      <c r="U612" s="1103"/>
      <c r="V612" s="1103"/>
      <c r="W612" s="1103"/>
    </row>
    <row r="613" spans="1:23" ht="15.75" customHeight="1">
      <c r="A613" s="1103"/>
      <c r="B613" s="1103"/>
      <c r="C613" s="1103"/>
      <c r="D613" s="1103"/>
      <c r="E613" s="1103"/>
      <c r="F613" s="1103"/>
      <c r="G613" s="1103"/>
      <c r="H613" s="1103"/>
      <c r="I613" s="1103"/>
      <c r="J613" s="1103"/>
      <c r="K613" s="1103"/>
      <c r="L613" s="1103"/>
      <c r="M613" s="1103"/>
      <c r="N613" s="1103"/>
      <c r="O613" s="1103"/>
      <c r="P613" s="1103"/>
      <c r="Q613" s="1103"/>
      <c r="R613" s="1103"/>
      <c r="S613" s="1103"/>
      <c r="T613" s="1103"/>
      <c r="U613" s="1103"/>
      <c r="V613" s="1103"/>
      <c r="W613" s="1103"/>
    </row>
    <row r="614" spans="1:23" ht="15.75" customHeight="1">
      <c r="A614" s="1103"/>
      <c r="B614" s="1103"/>
      <c r="C614" s="1103"/>
      <c r="D614" s="1103"/>
      <c r="E614" s="1103"/>
      <c r="F614" s="1103"/>
      <c r="G614" s="1103"/>
      <c r="H614" s="1103"/>
      <c r="I614" s="1103"/>
      <c r="J614" s="1103"/>
      <c r="K614" s="1103"/>
      <c r="L614" s="1103"/>
      <c r="M614" s="1103"/>
      <c r="N614" s="1103"/>
      <c r="O614" s="1103"/>
      <c r="P614" s="1103"/>
      <c r="Q614" s="1103"/>
      <c r="R614" s="1103"/>
      <c r="S614" s="1103"/>
      <c r="T614" s="1103"/>
      <c r="U614" s="1103"/>
      <c r="V614" s="1103"/>
      <c r="W614" s="1103"/>
    </row>
    <row r="615" spans="1:23" ht="15.75" customHeight="1">
      <c r="A615" s="1103"/>
      <c r="B615" s="1103"/>
      <c r="C615" s="1103"/>
      <c r="D615" s="1103"/>
      <c r="E615" s="1103"/>
      <c r="F615" s="1103"/>
      <c r="G615" s="1103"/>
      <c r="H615" s="1103"/>
      <c r="I615" s="1103"/>
      <c r="J615" s="1103"/>
      <c r="K615" s="1103"/>
      <c r="L615" s="1103"/>
      <c r="M615" s="1103"/>
      <c r="N615" s="1103"/>
      <c r="O615" s="1103"/>
      <c r="P615" s="1103"/>
      <c r="Q615" s="1103"/>
      <c r="R615" s="1103"/>
      <c r="S615" s="1103"/>
      <c r="T615" s="1103"/>
      <c r="U615" s="1103"/>
      <c r="V615" s="1103"/>
      <c r="W615" s="1103"/>
    </row>
    <row r="616" spans="1:23" ht="15.75" customHeight="1">
      <c r="A616" s="1103"/>
      <c r="B616" s="1103"/>
      <c r="C616" s="1103"/>
      <c r="D616" s="1103"/>
      <c r="E616" s="1103"/>
      <c r="F616" s="1103"/>
      <c r="G616" s="1103"/>
      <c r="H616" s="1103"/>
      <c r="I616" s="1103"/>
      <c r="J616" s="1103"/>
      <c r="K616" s="1103"/>
      <c r="L616" s="1103"/>
      <c r="M616" s="1103"/>
      <c r="N616" s="1103"/>
      <c r="O616" s="1103"/>
      <c r="P616" s="1103"/>
      <c r="Q616" s="1103"/>
      <c r="R616" s="1103"/>
      <c r="S616" s="1103"/>
      <c r="T616" s="1103"/>
      <c r="U616" s="1103"/>
      <c r="V616" s="1103"/>
      <c r="W616" s="1103"/>
    </row>
    <row r="617" spans="1:23" ht="15.75" customHeight="1">
      <c r="A617" s="1103"/>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row>
    <row r="618" spans="1:23" ht="15.75" customHeight="1">
      <c r="A618" s="1103"/>
      <c r="B618" s="1103"/>
      <c r="C618" s="1103"/>
      <c r="D618" s="1103"/>
      <c r="E618" s="1103"/>
      <c r="F618" s="1103"/>
      <c r="G618" s="1103"/>
      <c r="H618" s="1103"/>
      <c r="I618" s="1103"/>
      <c r="J618" s="1103"/>
      <c r="K618" s="1103"/>
      <c r="L618" s="1103"/>
      <c r="M618" s="1103"/>
      <c r="N618" s="1103"/>
      <c r="O618" s="1103"/>
      <c r="P618" s="1103"/>
      <c r="Q618" s="1103"/>
      <c r="R618" s="1103"/>
      <c r="S618" s="1103"/>
      <c r="T618" s="1103"/>
      <c r="U618" s="1103"/>
      <c r="V618" s="1103"/>
      <c r="W618" s="1103"/>
    </row>
    <row r="619" spans="1:23" ht="15.75" customHeight="1">
      <c r="A619" s="1103"/>
      <c r="B619" s="1103"/>
      <c r="C619" s="1103"/>
      <c r="D619" s="1103"/>
      <c r="E619" s="1103"/>
      <c r="F619" s="1103"/>
      <c r="G619" s="1103"/>
      <c r="H619" s="1103"/>
      <c r="I619" s="1103"/>
      <c r="J619" s="1103"/>
      <c r="K619" s="1103"/>
      <c r="L619" s="1103"/>
      <c r="M619" s="1103"/>
      <c r="N619" s="1103"/>
      <c r="O619" s="1103"/>
      <c r="P619" s="1103"/>
      <c r="Q619" s="1103"/>
      <c r="R619" s="1103"/>
      <c r="S619" s="1103"/>
      <c r="T619" s="1103"/>
      <c r="U619" s="1103"/>
      <c r="V619" s="1103"/>
      <c r="W619" s="1103"/>
    </row>
    <row r="620" spans="1:23" ht="15.75" customHeight="1">
      <c r="A620" s="1103"/>
      <c r="B620" s="1103"/>
      <c r="C620" s="1103"/>
      <c r="D620" s="1103"/>
      <c r="E620" s="1103"/>
      <c r="F620" s="1103"/>
      <c r="G620" s="1103"/>
      <c r="H620" s="1103"/>
      <c r="I620" s="1103"/>
      <c r="J620" s="1103"/>
      <c r="K620" s="1103"/>
      <c r="L620" s="1103"/>
      <c r="M620" s="1103"/>
      <c r="N620" s="1103"/>
      <c r="O620" s="1103"/>
      <c r="P620" s="1103"/>
      <c r="Q620" s="1103"/>
      <c r="R620" s="1103"/>
      <c r="S620" s="1103"/>
      <c r="T620" s="1103"/>
      <c r="U620" s="1103"/>
      <c r="V620" s="1103"/>
      <c r="W620" s="1103"/>
    </row>
    <row r="621" spans="1:23" ht="15.75" customHeight="1">
      <c r="A621" s="1103"/>
      <c r="B621" s="1103"/>
      <c r="C621" s="1103"/>
      <c r="D621" s="1103"/>
      <c r="E621" s="1103"/>
      <c r="F621" s="1103"/>
      <c r="G621" s="1103"/>
      <c r="H621" s="1103"/>
      <c r="I621" s="1103"/>
      <c r="J621" s="1103"/>
      <c r="K621" s="1103"/>
      <c r="L621" s="1103"/>
      <c r="M621" s="1103"/>
      <c r="N621" s="1103"/>
      <c r="O621" s="1103"/>
      <c r="P621" s="1103"/>
      <c r="Q621" s="1103"/>
      <c r="R621" s="1103"/>
      <c r="S621" s="1103"/>
      <c r="T621" s="1103"/>
      <c r="U621" s="1103"/>
      <c r="V621" s="1103"/>
      <c r="W621" s="1103"/>
    </row>
    <row r="622" spans="1:23" ht="15.75" customHeight="1">
      <c r="A622" s="1103"/>
      <c r="B622" s="1103"/>
      <c r="C622" s="1103"/>
      <c r="D622" s="1103"/>
      <c r="E622" s="1103"/>
      <c r="F622" s="1103"/>
      <c r="G622" s="1103"/>
      <c r="H622" s="1103"/>
      <c r="I622" s="1103"/>
      <c r="J622" s="1103"/>
      <c r="K622" s="1103"/>
      <c r="L622" s="1103"/>
      <c r="M622" s="1103"/>
      <c r="N622" s="1103"/>
      <c r="O622" s="1103"/>
      <c r="P622" s="1103"/>
      <c r="Q622" s="1103"/>
      <c r="R622" s="1103"/>
      <c r="S622" s="1103"/>
      <c r="T622" s="1103"/>
      <c r="U622" s="1103"/>
      <c r="V622" s="1103"/>
      <c r="W622" s="1103"/>
    </row>
    <row r="623" spans="1:23" ht="15.75" customHeight="1">
      <c r="A623" s="1103"/>
      <c r="B623" s="1103"/>
      <c r="C623" s="1103"/>
      <c r="D623" s="1103"/>
      <c r="E623" s="1103"/>
      <c r="F623" s="1103"/>
      <c r="G623" s="1103"/>
      <c r="H623" s="1103"/>
      <c r="I623" s="1103"/>
      <c r="J623" s="1103"/>
      <c r="K623" s="1103"/>
      <c r="L623" s="1103"/>
      <c r="M623" s="1103"/>
      <c r="N623" s="1103"/>
      <c r="O623" s="1103"/>
      <c r="P623" s="1103"/>
      <c r="Q623" s="1103"/>
      <c r="R623" s="1103"/>
      <c r="S623" s="1103"/>
      <c r="T623" s="1103"/>
      <c r="U623" s="1103"/>
      <c r="V623" s="1103"/>
      <c r="W623" s="1103"/>
    </row>
    <row r="624" spans="1:23" ht="15.75" customHeight="1">
      <c r="A624" s="1103"/>
      <c r="B624" s="1103"/>
      <c r="C624" s="1103"/>
      <c r="D624" s="1103"/>
      <c r="E624" s="1103"/>
      <c r="F624" s="1103"/>
      <c r="G624" s="1103"/>
      <c r="H624" s="1103"/>
      <c r="I624" s="1103"/>
      <c r="J624" s="1103"/>
      <c r="K624" s="1103"/>
      <c r="L624" s="1103"/>
      <c r="M624" s="1103"/>
      <c r="N624" s="1103"/>
      <c r="O624" s="1103"/>
      <c r="P624" s="1103"/>
      <c r="Q624" s="1103"/>
      <c r="R624" s="1103"/>
      <c r="S624" s="1103"/>
      <c r="T624" s="1103"/>
      <c r="U624" s="1103"/>
      <c r="V624" s="1103"/>
      <c r="W624" s="1103"/>
    </row>
    <row r="625" spans="1:23" ht="15.75" customHeight="1">
      <c r="A625" s="1103"/>
      <c r="B625" s="1103"/>
      <c r="C625" s="1103"/>
      <c r="D625" s="1103"/>
      <c r="E625" s="1103"/>
      <c r="F625" s="1103"/>
      <c r="G625" s="1103"/>
      <c r="H625" s="1103"/>
      <c r="I625" s="1103"/>
      <c r="J625" s="1103"/>
      <c r="K625" s="1103"/>
      <c r="L625" s="1103"/>
      <c r="M625" s="1103"/>
      <c r="N625" s="1103"/>
      <c r="O625" s="1103"/>
      <c r="P625" s="1103"/>
      <c r="Q625" s="1103"/>
      <c r="R625" s="1103"/>
      <c r="S625" s="1103"/>
      <c r="T625" s="1103"/>
      <c r="U625" s="1103"/>
      <c r="V625" s="1103"/>
      <c r="W625" s="1103"/>
    </row>
    <row r="626" spans="1:23" ht="15.75" customHeight="1">
      <c r="A626" s="1103"/>
      <c r="B626" s="1103"/>
      <c r="C626" s="1103"/>
      <c r="D626" s="1103"/>
      <c r="E626" s="1103"/>
      <c r="F626" s="1103"/>
      <c r="G626" s="1103"/>
      <c r="H626" s="1103"/>
      <c r="I626" s="1103"/>
      <c r="J626" s="1103"/>
      <c r="K626" s="1103"/>
      <c r="L626" s="1103"/>
      <c r="M626" s="1103"/>
      <c r="N626" s="1103"/>
      <c r="O626" s="1103"/>
      <c r="P626" s="1103"/>
      <c r="Q626" s="1103"/>
      <c r="R626" s="1103"/>
      <c r="S626" s="1103"/>
      <c r="T626" s="1103"/>
      <c r="U626" s="1103"/>
      <c r="V626" s="1103"/>
      <c r="W626" s="1103"/>
    </row>
    <row r="627" spans="1:23" ht="15.75" customHeight="1">
      <c r="A627" s="1103"/>
      <c r="B627" s="1103"/>
      <c r="C627" s="1103"/>
      <c r="D627" s="1103"/>
      <c r="E627" s="1103"/>
      <c r="F627" s="1103"/>
      <c r="G627" s="1103"/>
      <c r="H627" s="1103"/>
      <c r="I627" s="1103"/>
      <c r="J627" s="1103"/>
      <c r="K627" s="1103"/>
      <c r="L627" s="1103"/>
      <c r="M627" s="1103"/>
      <c r="N627" s="1103"/>
      <c r="O627" s="1103"/>
      <c r="P627" s="1103"/>
      <c r="Q627" s="1103"/>
      <c r="R627" s="1103"/>
      <c r="S627" s="1103"/>
      <c r="T627" s="1103"/>
      <c r="U627" s="1103"/>
      <c r="V627" s="1103"/>
      <c r="W627" s="1103"/>
    </row>
    <row r="628" spans="1:23" ht="15.75" customHeight="1">
      <c r="A628" s="1103"/>
      <c r="B628" s="1103"/>
      <c r="C628" s="1103"/>
      <c r="D628" s="1103"/>
      <c r="E628" s="1103"/>
      <c r="F628" s="1103"/>
      <c r="G628" s="1103"/>
      <c r="H628" s="1103"/>
      <c r="I628" s="1103"/>
      <c r="J628" s="1103"/>
      <c r="K628" s="1103"/>
      <c r="L628" s="1103"/>
      <c r="M628" s="1103"/>
      <c r="N628" s="1103"/>
      <c r="O628" s="1103"/>
      <c r="P628" s="1103"/>
      <c r="Q628" s="1103"/>
      <c r="R628" s="1103"/>
      <c r="S628" s="1103"/>
      <c r="T628" s="1103"/>
      <c r="U628" s="1103"/>
      <c r="V628" s="1103"/>
      <c r="W628" s="1103"/>
    </row>
    <row r="629" spans="1:23" ht="15.75" customHeight="1">
      <c r="A629" s="1103"/>
      <c r="B629" s="1103"/>
      <c r="C629" s="1103"/>
      <c r="D629" s="1103"/>
      <c r="E629" s="1103"/>
      <c r="F629" s="1103"/>
      <c r="G629" s="1103"/>
      <c r="H629" s="1103"/>
      <c r="I629" s="1103"/>
      <c r="J629" s="1103"/>
      <c r="K629" s="1103"/>
      <c r="L629" s="1103"/>
      <c r="M629" s="1103"/>
      <c r="N629" s="1103"/>
      <c r="O629" s="1103"/>
      <c r="P629" s="1103"/>
      <c r="Q629" s="1103"/>
      <c r="R629" s="1103"/>
      <c r="S629" s="1103"/>
      <c r="T629" s="1103"/>
      <c r="U629" s="1103"/>
      <c r="V629" s="1103"/>
      <c r="W629" s="1103"/>
    </row>
    <row r="630" spans="1:23" ht="15.75" customHeight="1">
      <c r="A630" s="1103"/>
      <c r="B630" s="1103"/>
      <c r="C630" s="1103"/>
      <c r="D630" s="1103"/>
      <c r="E630" s="1103"/>
      <c r="F630" s="1103"/>
      <c r="G630" s="1103"/>
      <c r="H630" s="1103"/>
      <c r="I630" s="1103"/>
      <c r="J630" s="1103"/>
      <c r="K630" s="1103"/>
      <c r="L630" s="1103"/>
      <c r="M630" s="1103"/>
      <c r="N630" s="1103"/>
      <c r="O630" s="1103"/>
      <c r="P630" s="1103"/>
      <c r="Q630" s="1103"/>
      <c r="R630" s="1103"/>
      <c r="S630" s="1103"/>
      <c r="T630" s="1103"/>
      <c r="U630" s="1103"/>
      <c r="V630" s="1103"/>
      <c r="W630" s="1103"/>
    </row>
    <row r="631" spans="1:23" ht="15.75" customHeight="1">
      <c r="A631" s="1103"/>
      <c r="B631" s="1103"/>
      <c r="C631" s="1103"/>
      <c r="D631" s="1103"/>
      <c r="E631" s="1103"/>
      <c r="F631" s="1103"/>
      <c r="G631" s="1103"/>
      <c r="H631" s="1103"/>
      <c r="I631" s="1103"/>
      <c r="J631" s="1103"/>
      <c r="K631" s="1103"/>
      <c r="L631" s="1103"/>
      <c r="M631" s="1103"/>
      <c r="N631" s="1103"/>
      <c r="O631" s="1103"/>
      <c r="P631" s="1103"/>
      <c r="Q631" s="1103"/>
      <c r="R631" s="1103"/>
      <c r="S631" s="1103"/>
      <c r="T631" s="1103"/>
      <c r="U631" s="1103"/>
      <c r="V631" s="1103"/>
      <c r="W631" s="1103"/>
    </row>
    <row r="632" spans="1:23" ht="15.75" customHeight="1">
      <c r="A632" s="1103"/>
      <c r="B632" s="1103"/>
      <c r="C632" s="1103"/>
      <c r="D632" s="1103"/>
      <c r="E632" s="1103"/>
      <c r="F632" s="1103"/>
      <c r="G632" s="1103"/>
      <c r="H632" s="1103"/>
      <c r="I632" s="1103"/>
      <c r="J632" s="1103"/>
      <c r="K632" s="1103"/>
      <c r="L632" s="1103"/>
      <c r="M632" s="1103"/>
      <c r="N632" s="1103"/>
      <c r="O632" s="1103"/>
      <c r="P632" s="1103"/>
      <c r="Q632" s="1103"/>
      <c r="R632" s="1103"/>
      <c r="S632" s="1103"/>
      <c r="T632" s="1103"/>
      <c r="U632" s="1103"/>
      <c r="V632" s="1103"/>
      <c r="W632" s="1103"/>
    </row>
    <row r="633" spans="1:23" ht="15.75" customHeight="1">
      <c r="A633" s="1103"/>
      <c r="B633" s="1103"/>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row>
    <row r="634" spans="1:23" ht="15.75" customHeight="1">
      <c r="A634" s="1103"/>
      <c r="B634" s="1103"/>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row>
    <row r="635" spans="1:23" ht="15.75" customHeight="1">
      <c r="A635" s="1103"/>
      <c r="B635" s="1103"/>
      <c r="C635" s="1103"/>
      <c r="D635" s="1103"/>
      <c r="E635" s="1103"/>
      <c r="F635" s="1103"/>
      <c r="G635" s="1103"/>
      <c r="H635" s="1103"/>
      <c r="I635" s="1103"/>
      <c r="J635" s="1103"/>
      <c r="K635" s="1103"/>
      <c r="L635" s="1103"/>
      <c r="M635" s="1103"/>
      <c r="N635" s="1103"/>
      <c r="O635" s="1103"/>
      <c r="P635" s="1103"/>
      <c r="Q635" s="1103"/>
      <c r="R635" s="1103"/>
      <c r="S635" s="1103"/>
      <c r="T635" s="1103"/>
      <c r="U635" s="1103"/>
      <c r="V635" s="1103"/>
      <c r="W635" s="1103"/>
    </row>
    <row r="636" spans="1:23" ht="15.75" customHeight="1">
      <c r="A636" s="1103"/>
      <c r="B636" s="1103"/>
      <c r="C636" s="1103"/>
      <c r="D636" s="1103"/>
      <c r="E636" s="1103"/>
      <c r="F636" s="1103"/>
      <c r="G636" s="1103"/>
      <c r="H636" s="1103"/>
      <c r="I636" s="1103"/>
      <c r="J636" s="1103"/>
      <c r="K636" s="1103"/>
      <c r="L636" s="1103"/>
      <c r="M636" s="1103"/>
      <c r="N636" s="1103"/>
      <c r="O636" s="1103"/>
      <c r="P636" s="1103"/>
      <c r="Q636" s="1103"/>
      <c r="R636" s="1103"/>
      <c r="S636" s="1103"/>
      <c r="T636" s="1103"/>
      <c r="U636" s="1103"/>
      <c r="V636" s="1103"/>
      <c r="W636" s="1103"/>
    </row>
    <row r="637" spans="1:23" ht="15.75" customHeight="1">
      <c r="A637" s="1103"/>
      <c r="B637" s="1103"/>
      <c r="C637" s="1103"/>
      <c r="D637" s="1103"/>
      <c r="E637" s="1103"/>
      <c r="F637" s="1103"/>
      <c r="G637" s="1103"/>
      <c r="H637" s="1103"/>
      <c r="I637" s="1103"/>
      <c r="J637" s="1103"/>
      <c r="K637" s="1103"/>
      <c r="L637" s="1103"/>
      <c r="M637" s="1103"/>
      <c r="N637" s="1103"/>
      <c r="O637" s="1103"/>
      <c r="P637" s="1103"/>
      <c r="Q637" s="1103"/>
      <c r="R637" s="1103"/>
      <c r="S637" s="1103"/>
      <c r="T637" s="1103"/>
      <c r="U637" s="1103"/>
      <c r="V637" s="1103"/>
      <c r="W637" s="1103"/>
    </row>
    <row r="638" spans="1:23" ht="15.75" customHeight="1">
      <c r="A638" s="1103"/>
      <c r="B638" s="1103"/>
      <c r="C638" s="1103"/>
      <c r="D638" s="1103"/>
      <c r="E638" s="1103"/>
      <c r="F638" s="1103"/>
      <c r="G638" s="1103"/>
      <c r="H638" s="1103"/>
      <c r="I638" s="1103"/>
      <c r="J638" s="1103"/>
      <c r="K638" s="1103"/>
      <c r="L638" s="1103"/>
      <c r="M638" s="1103"/>
      <c r="N638" s="1103"/>
      <c r="O638" s="1103"/>
      <c r="P638" s="1103"/>
      <c r="Q638" s="1103"/>
      <c r="R638" s="1103"/>
      <c r="S638" s="1103"/>
      <c r="T638" s="1103"/>
      <c r="U638" s="1103"/>
      <c r="V638" s="1103"/>
      <c r="W638" s="1103"/>
    </row>
    <row r="639" spans="1:23" ht="15.75" customHeight="1">
      <c r="A639" s="1103"/>
      <c r="B639" s="1103"/>
      <c r="C639" s="1103"/>
      <c r="D639" s="1103"/>
      <c r="E639" s="1103"/>
      <c r="F639" s="1103"/>
      <c r="G639" s="1103"/>
      <c r="H639" s="1103"/>
      <c r="I639" s="1103"/>
      <c r="J639" s="1103"/>
      <c r="K639" s="1103"/>
      <c r="L639" s="1103"/>
      <c r="M639" s="1103"/>
      <c r="N639" s="1103"/>
      <c r="O639" s="1103"/>
      <c r="P639" s="1103"/>
      <c r="Q639" s="1103"/>
      <c r="R639" s="1103"/>
      <c r="S639" s="1103"/>
      <c r="T639" s="1103"/>
      <c r="U639" s="1103"/>
      <c r="V639" s="1103"/>
      <c r="W639" s="1103"/>
    </row>
    <row r="640" spans="1:23" ht="15.75" customHeight="1">
      <c r="A640" s="1103"/>
      <c r="B640" s="1103"/>
      <c r="C640" s="1103"/>
      <c r="D640" s="1103"/>
      <c r="E640" s="1103"/>
      <c r="F640" s="1103"/>
      <c r="G640" s="1103"/>
      <c r="H640" s="1103"/>
      <c r="I640" s="1103"/>
      <c r="J640" s="1103"/>
      <c r="K640" s="1103"/>
      <c r="L640" s="1103"/>
      <c r="M640" s="1103"/>
      <c r="N640" s="1103"/>
      <c r="O640" s="1103"/>
      <c r="P640" s="1103"/>
      <c r="Q640" s="1103"/>
      <c r="R640" s="1103"/>
      <c r="S640" s="1103"/>
      <c r="T640" s="1103"/>
      <c r="U640" s="1103"/>
      <c r="V640" s="1103"/>
      <c r="W640" s="1103"/>
    </row>
    <row r="641" spans="1:23" ht="15.75" customHeight="1">
      <c r="A641" s="1103"/>
      <c r="B641" s="1103"/>
      <c r="C641" s="1103"/>
      <c r="D641" s="1103"/>
      <c r="E641" s="1103"/>
      <c r="F641" s="1103"/>
      <c r="G641" s="1103"/>
      <c r="H641" s="1103"/>
      <c r="I641" s="1103"/>
      <c r="J641" s="1103"/>
      <c r="K641" s="1103"/>
      <c r="L641" s="1103"/>
      <c r="M641" s="1103"/>
      <c r="N641" s="1103"/>
      <c r="O641" s="1103"/>
      <c r="P641" s="1103"/>
      <c r="Q641" s="1103"/>
      <c r="R641" s="1103"/>
      <c r="S641" s="1103"/>
      <c r="T641" s="1103"/>
      <c r="U641" s="1103"/>
      <c r="V641" s="1103"/>
      <c r="W641" s="1103"/>
    </row>
    <row r="642" spans="1:23" ht="15.75" customHeight="1">
      <c r="A642" s="1103"/>
      <c r="B642" s="1103"/>
      <c r="C642" s="1103"/>
      <c r="D642" s="1103"/>
      <c r="E642" s="1103"/>
      <c r="F642" s="1103"/>
      <c r="G642" s="1103"/>
      <c r="H642" s="1103"/>
      <c r="I642" s="1103"/>
      <c r="J642" s="1103"/>
      <c r="K642" s="1103"/>
      <c r="L642" s="1103"/>
      <c r="M642" s="1103"/>
      <c r="N642" s="1103"/>
      <c r="O642" s="1103"/>
      <c r="P642" s="1103"/>
      <c r="Q642" s="1103"/>
      <c r="R642" s="1103"/>
      <c r="S642" s="1103"/>
      <c r="T642" s="1103"/>
      <c r="U642" s="1103"/>
      <c r="V642" s="1103"/>
      <c r="W642" s="1103"/>
    </row>
    <row r="643" spans="1:23" ht="15.75" customHeight="1">
      <c r="A643" s="1103"/>
      <c r="B643" s="1103"/>
      <c r="C643" s="1103"/>
      <c r="D643" s="1103"/>
      <c r="E643" s="1103"/>
      <c r="F643" s="1103"/>
      <c r="G643" s="1103"/>
      <c r="H643" s="1103"/>
      <c r="I643" s="1103"/>
      <c r="J643" s="1103"/>
      <c r="K643" s="1103"/>
      <c r="L643" s="1103"/>
      <c r="M643" s="1103"/>
      <c r="N643" s="1103"/>
      <c r="O643" s="1103"/>
      <c r="P643" s="1103"/>
      <c r="Q643" s="1103"/>
      <c r="R643" s="1103"/>
      <c r="S643" s="1103"/>
      <c r="T643" s="1103"/>
      <c r="U643" s="1103"/>
      <c r="V643" s="1103"/>
      <c r="W643" s="1103"/>
    </row>
    <row r="644" spans="1:23" ht="15.75" customHeight="1">
      <c r="A644" s="1103"/>
      <c r="B644" s="1103"/>
      <c r="C644" s="1103"/>
      <c r="D644" s="1103"/>
      <c r="E644" s="1103"/>
      <c r="F644" s="1103"/>
      <c r="G644" s="1103"/>
      <c r="H644" s="1103"/>
      <c r="I644" s="1103"/>
      <c r="J644" s="1103"/>
      <c r="K644" s="1103"/>
      <c r="L644" s="1103"/>
      <c r="M644" s="1103"/>
      <c r="N644" s="1103"/>
      <c r="O644" s="1103"/>
      <c r="P644" s="1103"/>
      <c r="Q644" s="1103"/>
      <c r="R644" s="1103"/>
      <c r="S644" s="1103"/>
      <c r="T644" s="1103"/>
      <c r="U644" s="1103"/>
      <c r="V644" s="1103"/>
      <c r="W644" s="1103"/>
    </row>
    <row r="645" spans="1:23" ht="15.75" customHeight="1">
      <c r="A645" s="1103"/>
      <c r="B645" s="1103"/>
      <c r="C645" s="1103"/>
      <c r="D645" s="1103"/>
      <c r="E645" s="1103"/>
      <c r="F645" s="1103"/>
      <c r="G645" s="1103"/>
      <c r="H645" s="1103"/>
      <c r="I645" s="1103"/>
      <c r="J645" s="1103"/>
      <c r="K645" s="1103"/>
      <c r="L645" s="1103"/>
      <c r="M645" s="1103"/>
      <c r="N645" s="1103"/>
      <c r="O645" s="1103"/>
      <c r="P645" s="1103"/>
      <c r="Q645" s="1103"/>
      <c r="R645" s="1103"/>
      <c r="S645" s="1103"/>
      <c r="T645" s="1103"/>
      <c r="U645" s="1103"/>
      <c r="V645" s="1103"/>
      <c r="W645" s="1103"/>
    </row>
    <row r="646" spans="1:23" ht="15.75" customHeight="1">
      <c r="A646" s="1103"/>
      <c r="B646" s="1103"/>
      <c r="C646" s="1103"/>
      <c r="D646" s="1103"/>
      <c r="E646" s="1103"/>
      <c r="F646" s="1103"/>
      <c r="G646" s="1103"/>
      <c r="H646" s="1103"/>
      <c r="I646" s="1103"/>
      <c r="J646" s="1103"/>
      <c r="K646" s="1103"/>
      <c r="L646" s="1103"/>
      <c r="M646" s="1103"/>
      <c r="N646" s="1103"/>
      <c r="O646" s="1103"/>
      <c r="P646" s="1103"/>
      <c r="Q646" s="1103"/>
      <c r="R646" s="1103"/>
      <c r="S646" s="1103"/>
      <c r="T646" s="1103"/>
      <c r="U646" s="1103"/>
      <c r="V646" s="1103"/>
      <c r="W646" s="1103"/>
    </row>
    <row r="647" spans="1:23" ht="15.75" customHeight="1">
      <c r="A647" s="1103"/>
      <c r="B647" s="1103"/>
      <c r="C647" s="1103"/>
      <c r="D647" s="1103"/>
      <c r="E647" s="1103"/>
      <c r="F647" s="1103"/>
      <c r="G647" s="1103"/>
      <c r="H647" s="1103"/>
      <c r="I647" s="1103"/>
      <c r="J647" s="1103"/>
      <c r="K647" s="1103"/>
      <c r="L647" s="1103"/>
      <c r="M647" s="1103"/>
      <c r="N647" s="1103"/>
      <c r="O647" s="1103"/>
      <c r="P647" s="1103"/>
      <c r="Q647" s="1103"/>
      <c r="R647" s="1103"/>
      <c r="S647" s="1103"/>
      <c r="T647" s="1103"/>
      <c r="U647" s="1103"/>
      <c r="V647" s="1103"/>
      <c r="W647" s="1103"/>
    </row>
    <row r="648" spans="1:23" ht="15.75" customHeight="1">
      <c r="A648" s="1103"/>
      <c r="B648" s="1103"/>
      <c r="C648" s="1103"/>
      <c r="D648" s="1103"/>
      <c r="E648" s="1103"/>
      <c r="F648" s="1103"/>
      <c r="G648" s="1103"/>
      <c r="H648" s="1103"/>
      <c r="I648" s="1103"/>
      <c r="J648" s="1103"/>
      <c r="K648" s="1103"/>
      <c r="L648" s="1103"/>
      <c r="M648" s="1103"/>
      <c r="N648" s="1103"/>
      <c r="O648" s="1103"/>
      <c r="P648" s="1103"/>
      <c r="Q648" s="1103"/>
      <c r="R648" s="1103"/>
      <c r="S648" s="1103"/>
      <c r="T648" s="1103"/>
      <c r="U648" s="1103"/>
      <c r="V648" s="1103"/>
      <c r="W648" s="1103"/>
    </row>
    <row r="649" spans="1:23" ht="15.75" customHeight="1">
      <c r="A649" s="1103"/>
      <c r="B649" s="1103"/>
      <c r="C649" s="1103"/>
      <c r="D649" s="1103"/>
      <c r="E649" s="1103"/>
      <c r="F649" s="1103"/>
      <c r="G649" s="1103"/>
      <c r="H649" s="1103"/>
      <c r="I649" s="1103"/>
      <c r="J649" s="1103"/>
      <c r="K649" s="1103"/>
      <c r="L649" s="1103"/>
      <c r="M649" s="1103"/>
      <c r="N649" s="1103"/>
      <c r="O649" s="1103"/>
      <c r="P649" s="1103"/>
      <c r="Q649" s="1103"/>
      <c r="R649" s="1103"/>
      <c r="S649" s="1103"/>
      <c r="T649" s="1103"/>
      <c r="U649" s="1103"/>
      <c r="V649" s="1103"/>
      <c r="W649" s="1103"/>
    </row>
    <row r="650" spans="1:23" ht="15.75" customHeight="1">
      <c r="A650" s="1103"/>
      <c r="B650" s="1103"/>
      <c r="C650" s="1103"/>
      <c r="D650" s="1103"/>
      <c r="E650" s="1103"/>
      <c r="F650" s="1103"/>
      <c r="G650" s="1103"/>
      <c r="H650" s="1103"/>
      <c r="I650" s="1103"/>
      <c r="J650" s="1103"/>
      <c r="K650" s="1103"/>
      <c r="L650" s="1103"/>
      <c r="M650" s="1103"/>
      <c r="N650" s="1103"/>
      <c r="O650" s="1103"/>
      <c r="P650" s="1103"/>
      <c r="Q650" s="1103"/>
      <c r="R650" s="1103"/>
      <c r="S650" s="1103"/>
      <c r="T650" s="1103"/>
      <c r="U650" s="1103"/>
      <c r="V650" s="1103"/>
      <c r="W650" s="1103"/>
    </row>
    <row r="651" spans="1:23" ht="15.75" customHeight="1">
      <c r="A651" s="1103"/>
      <c r="B651" s="1103"/>
      <c r="C651" s="1103"/>
      <c r="D651" s="1103"/>
      <c r="E651" s="1103"/>
      <c r="F651" s="1103"/>
      <c r="G651" s="1103"/>
      <c r="H651" s="1103"/>
      <c r="I651" s="1103"/>
      <c r="J651" s="1103"/>
      <c r="K651" s="1103"/>
      <c r="L651" s="1103"/>
      <c r="M651" s="1103"/>
      <c r="N651" s="1103"/>
      <c r="O651" s="1103"/>
      <c r="P651" s="1103"/>
      <c r="Q651" s="1103"/>
      <c r="R651" s="1103"/>
      <c r="S651" s="1103"/>
      <c r="T651" s="1103"/>
      <c r="U651" s="1103"/>
      <c r="V651" s="1103"/>
      <c r="W651" s="1103"/>
    </row>
    <row r="652" spans="1:23" ht="15.75" customHeight="1">
      <c r="A652" s="1103"/>
      <c r="B652" s="1103"/>
      <c r="C652" s="1103"/>
      <c r="D652" s="1103"/>
      <c r="E652" s="1103"/>
      <c r="F652" s="1103"/>
      <c r="G652" s="1103"/>
      <c r="H652" s="1103"/>
      <c r="I652" s="1103"/>
      <c r="J652" s="1103"/>
      <c r="K652" s="1103"/>
      <c r="L652" s="1103"/>
      <c r="M652" s="1103"/>
      <c r="N652" s="1103"/>
      <c r="O652" s="1103"/>
      <c r="P652" s="1103"/>
      <c r="Q652" s="1103"/>
      <c r="R652" s="1103"/>
      <c r="S652" s="1103"/>
      <c r="T652" s="1103"/>
      <c r="U652" s="1103"/>
      <c r="V652" s="1103"/>
      <c r="W652" s="1103"/>
    </row>
    <row r="653" spans="1:23" ht="15.75" customHeight="1">
      <c r="A653" s="1103"/>
      <c r="B653" s="1103"/>
      <c r="C653" s="1103"/>
      <c r="D653" s="1103"/>
      <c r="E653" s="1103"/>
      <c r="F653" s="1103"/>
      <c r="G653" s="1103"/>
      <c r="H653" s="1103"/>
      <c r="I653" s="1103"/>
      <c r="J653" s="1103"/>
      <c r="K653" s="1103"/>
      <c r="L653" s="1103"/>
      <c r="M653" s="1103"/>
      <c r="N653" s="1103"/>
      <c r="O653" s="1103"/>
      <c r="P653" s="1103"/>
      <c r="Q653" s="1103"/>
      <c r="R653" s="1103"/>
      <c r="S653" s="1103"/>
      <c r="T653" s="1103"/>
      <c r="U653" s="1103"/>
      <c r="V653" s="1103"/>
      <c r="W653" s="1103"/>
    </row>
    <row r="654" spans="1:23" ht="15.75" customHeight="1">
      <c r="A654" s="1103"/>
      <c r="B654" s="1103"/>
      <c r="C654" s="1103"/>
      <c r="D654" s="1103"/>
      <c r="E654" s="1103"/>
      <c r="F654" s="1103"/>
      <c r="G654" s="1103"/>
      <c r="H654" s="1103"/>
      <c r="I654" s="1103"/>
      <c r="J654" s="1103"/>
      <c r="K654" s="1103"/>
      <c r="L654" s="1103"/>
      <c r="M654" s="1103"/>
      <c r="N654" s="1103"/>
      <c r="O654" s="1103"/>
      <c r="P654" s="1103"/>
      <c r="Q654" s="1103"/>
      <c r="R654" s="1103"/>
      <c r="S654" s="1103"/>
      <c r="T654" s="1103"/>
      <c r="U654" s="1103"/>
      <c r="V654" s="1103"/>
      <c r="W654" s="1103"/>
    </row>
    <row r="655" spans="1:23" ht="15.75" customHeight="1">
      <c r="A655" s="1103"/>
      <c r="B655" s="1103"/>
      <c r="C655" s="1103"/>
      <c r="D655" s="1103"/>
      <c r="E655" s="1103"/>
      <c r="F655" s="1103"/>
      <c r="G655" s="1103"/>
      <c r="H655" s="1103"/>
      <c r="I655" s="1103"/>
      <c r="J655" s="1103"/>
      <c r="K655" s="1103"/>
      <c r="L655" s="1103"/>
      <c r="M655" s="1103"/>
      <c r="N655" s="1103"/>
      <c r="O655" s="1103"/>
      <c r="P655" s="1103"/>
      <c r="Q655" s="1103"/>
      <c r="R655" s="1103"/>
      <c r="S655" s="1103"/>
      <c r="T655" s="1103"/>
      <c r="U655" s="1103"/>
      <c r="V655" s="1103"/>
      <c r="W655" s="1103"/>
    </row>
    <row r="656" spans="1:23" ht="15.75" customHeight="1">
      <c r="A656" s="1103"/>
      <c r="B656" s="1103"/>
      <c r="C656" s="1103"/>
      <c r="D656" s="1103"/>
      <c r="E656" s="1103"/>
      <c r="F656" s="1103"/>
      <c r="G656" s="1103"/>
      <c r="H656" s="1103"/>
      <c r="I656" s="1103"/>
      <c r="J656" s="1103"/>
      <c r="K656" s="1103"/>
      <c r="L656" s="1103"/>
      <c r="M656" s="1103"/>
      <c r="N656" s="1103"/>
      <c r="O656" s="1103"/>
      <c r="P656" s="1103"/>
      <c r="Q656" s="1103"/>
      <c r="R656" s="1103"/>
      <c r="S656" s="1103"/>
      <c r="T656" s="1103"/>
      <c r="U656" s="1103"/>
      <c r="V656" s="1103"/>
      <c r="W656" s="1103"/>
    </row>
    <row r="657" spans="1:23" ht="15.75" customHeight="1">
      <c r="A657" s="1103"/>
      <c r="B657" s="1103"/>
      <c r="C657" s="1103"/>
      <c r="D657" s="1103"/>
      <c r="E657" s="1103"/>
      <c r="F657" s="1103"/>
      <c r="G657" s="1103"/>
      <c r="H657" s="1103"/>
      <c r="I657" s="1103"/>
      <c r="J657" s="1103"/>
      <c r="K657" s="1103"/>
      <c r="L657" s="1103"/>
      <c r="M657" s="1103"/>
      <c r="N657" s="1103"/>
      <c r="O657" s="1103"/>
      <c r="P657" s="1103"/>
      <c r="Q657" s="1103"/>
      <c r="R657" s="1103"/>
      <c r="S657" s="1103"/>
      <c r="T657" s="1103"/>
      <c r="U657" s="1103"/>
      <c r="V657" s="1103"/>
      <c r="W657" s="1103"/>
    </row>
    <row r="658" spans="1:23" ht="15.75" customHeight="1">
      <c r="A658" s="1103"/>
      <c r="B658" s="1103"/>
      <c r="C658" s="1103"/>
      <c r="D658" s="1103"/>
      <c r="E658" s="1103"/>
      <c r="F658" s="1103"/>
      <c r="G658" s="1103"/>
      <c r="H658" s="1103"/>
      <c r="I658" s="1103"/>
      <c r="J658" s="1103"/>
      <c r="K658" s="1103"/>
      <c r="L658" s="1103"/>
      <c r="M658" s="1103"/>
      <c r="N658" s="1103"/>
      <c r="O658" s="1103"/>
      <c r="P658" s="1103"/>
      <c r="Q658" s="1103"/>
      <c r="R658" s="1103"/>
      <c r="S658" s="1103"/>
      <c r="T658" s="1103"/>
      <c r="U658" s="1103"/>
      <c r="V658" s="1103"/>
      <c r="W658" s="1103"/>
    </row>
    <row r="659" spans="1:23" ht="15.75" customHeight="1">
      <c r="A659" s="1103"/>
      <c r="B659" s="1103"/>
      <c r="C659" s="1103"/>
      <c r="D659" s="1103"/>
      <c r="E659" s="1103"/>
      <c r="F659" s="1103"/>
      <c r="G659" s="1103"/>
      <c r="H659" s="1103"/>
      <c r="I659" s="1103"/>
      <c r="J659" s="1103"/>
      <c r="K659" s="1103"/>
      <c r="L659" s="1103"/>
      <c r="M659" s="1103"/>
      <c r="N659" s="1103"/>
      <c r="O659" s="1103"/>
      <c r="P659" s="1103"/>
      <c r="Q659" s="1103"/>
      <c r="R659" s="1103"/>
      <c r="S659" s="1103"/>
      <c r="T659" s="1103"/>
      <c r="U659" s="1103"/>
      <c r="V659" s="1103"/>
      <c r="W659" s="1103"/>
    </row>
    <row r="660" spans="1:23" ht="15.75" customHeight="1">
      <c r="A660" s="1103"/>
      <c r="B660" s="1103"/>
      <c r="C660" s="1103"/>
      <c r="D660" s="1103"/>
      <c r="E660" s="1103"/>
      <c r="F660" s="1103"/>
      <c r="G660" s="1103"/>
      <c r="H660" s="1103"/>
      <c r="I660" s="1103"/>
      <c r="J660" s="1103"/>
      <c r="K660" s="1103"/>
      <c r="L660" s="1103"/>
      <c r="M660" s="1103"/>
      <c r="N660" s="1103"/>
      <c r="O660" s="1103"/>
      <c r="P660" s="1103"/>
      <c r="Q660" s="1103"/>
      <c r="R660" s="1103"/>
      <c r="S660" s="1103"/>
      <c r="T660" s="1103"/>
      <c r="U660" s="1103"/>
      <c r="V660" s="1103"/>
      <c r="W660" s="1103"/>
    </row>
    <row r="661" spans="1:23" ht="15.75" customHeight="1">
      <c r="A661" s="1103"/>
      <c r="B661" s="1103"/>
      <c r="C661" s="1103"/>
      <c r="D661" s="1103"/>
      <c r="E661" s="1103"/>
      <c r="F661" s="1103"/>
      <c r="G661" s="1103"/>
      <c r="H661" s="1103"/>
      <c r="I661" s="1103"/>
      <c r="J661" s="1103"/>
      <c r="K661" s="1103"/>
      <c r="L661" s="1103"/>
      <c r="M661" s="1103"/>
      <c r="N661" s="1103"/>
      <c r="O661" s="1103"/>
      <c r="P661" s="1103"/>
      <c r="Q661" s="1103"/>
      <c r="R661" s="1103"/>
      <c r="S661" s="1103"/>
      <c r="T661" s="1103"/>
      <c r="U661" s="1103"/>
      <c r="V661" s="1103"/>
      <c r="W661" s="1103"/>
    </row>
    <row r="662" spans="1:23" ht="15.75" customHeight="1">
      <c r="A662" s="1103"/>
      <c r="B662" s="1103"/>
      <c r="C662" s="1103"/>
      <c r="D662" s="1103"/>
      <c r="E662" s="1103"/>
      <c r="F662" s="1103"/>
      <c r="G662" s="1103"/>
      <c r="H662" s="1103"/>
      <c r="I662" s="1103"/>
      <c r="J662" s="1103"/>
      <c r="K662" s="1103"/>
      <c r="L662" s="1103"/>
      <c r="M662" s="1103"/>
      <c r="N662" s="1103"/>
      <c r="O662" s="1103"/>
      <c r="P662" s="1103"/>
      <c r="Q662" s="1103"/>
      <c r="R662" s="1103"/>
      <c r="S662" s="1103"/>
      <c r="T662" s="1103"/>
      <c r="U662" s="1103"/>
      <c r="V662" s="1103"/>
      <c r="W662" s="1103"/>
    </row>
    <row r="663" spans="1:23" ht="15.75" customHeight="1">
      <c r="A663" s="1103"/>
      <c r="B663" s="1103"/>
      <c r="C663" s="1103"/>
      <c r="D663" s="1103"/>
      <c r="E663" s="1103"/>
      <c r="F663" s="1103"/>
      <c r="G663" s="1103"/>
      <c r="H663" s="1103"/>
      <c r="I663" s="1103"/>
      <c r="J663" s="1103"/>
      <c r="K663" s="1103"/>
      <c r="L663" s="1103"/>
      <c r="M663" s="1103"/>
      <c r="N663" s="1103"/>
      <c r="O663" s="1103"/>
      <c r="P663" s="1103"/>
      <c r="Q663" s="1103"/>
      <c r="R663" s="1103"/>
      <c r="S663" s="1103"/>
      <c r="T663" s="1103"/>
      <c r="U663" s="1103"/>
      <c r="V663" s="1103"/>
      <c r="W663" s="1103"/>
    </row>
    <row r="664" spans="1:23" ht="15.75" customHeight="1">
      <c r="A664" s="1103"/>
      <c r="B664" s="1103"/>
      <c r="C664" s="1103"/>
      <c r="D664" s="1103"/>
      <c r="E664" s="1103"/>
      <c r="F664" s="1103"/>
      <c r="G664" s="1103"/>
      <c r="H664" s="1103"/>
      <c r="I664" s="1103"/>
      <c r="J664" s="1103"/>
      <c r="K664" s="1103"/>
      <c r="L664" s="1103"/>
      <c r="M664" s="1103"/>
      <c r="N664" s="1103"/>
      <c r="O664" s="1103"/>
      <c r="P664" s="1103"/>
      <c r="Q664" s="1103"/>
      <c r="R664" s="1103"/>
      <c r="S664" s="1103"/>
      <c r="T664" s="1103"/>
      <c r="U664" s="1103"/>
      <c r="V664" s="1103"/>
      <c r="W664" s="1103"/>
    </row>
    <row r="665" spans="1:23" ht="15.75" customHeight="1">
      <c r="A665" s="1103"/>
      <c r="B665" s="1103"/>
      <c r="C665" s="1103"/>
      <c r="D665" s="1103"/>
      <c r="E665" s="1103"/>
      <c r="F665" s="1103"/>
      <c r="G665" s="1103"/>
      <c r="H665" s="1103"/>
      <c r="I665" s="1103"/>
      <c r="J665" s="1103"/>
      <c r="K665" s="1103"/>
      <c r="L665" s="1103"/>
      <c r="M665" s="1103"/>
      <c r="N665" s="1103"/>
      <c r="O665" s="1103"/>
      <c r="P665" s="1103"/>
      <c r="Q665" s="1103"/>
      <c r="R665" s="1103"/>
      <c r="S665" s="1103"/>
      <c r="T665" s="1103"/>
      <c r="U665" s="1103"/>
      <c r="V665" s="1103"/>
      <c r="W665" s="1103"/>
    </row>
    <row r="666" spans="1:23" ht="15.75" customHeight="1">
      <c r="A666" s="1103"/>
      <c r="B666" s="1103"/>
      <c r="C666" s="1103"/>
      <c r="D666" s="1103"/>
      <c r="E666" s="1103"/>
      <c r="F666" s="1103"/>
      <c r="G666" s="1103"/>
      <c r="H666" s="1103"/>
      <c r="I666" s="1103"/>
      <c r="J666" s="1103"/>
      <c r="K666" s="1103"/>
      <c r="L666" s="1103"/>
      <c r="M666" s="1103"/>
      <c r="N666" s="1103"/>
      <c r="O666" s="1103"/>
      <c r="P666" s="1103"/>
      <c r="Q666" s="1103"/>
      <c r="R666" s="1103"/>
      <c r="S666" s="1103"/>
      <c r="T666" s="1103"/>
      <c r="U666" s="1103"/>
      <c r="V666" s="1103"/>
      <c r="W666" s="1103"/>
    </row>
    <row r="667" spans="1:23" ht="15.75" customHeight="1">
      <c r="A667" s="1103"/>
      <c r="B667" s="1103"/>
      <c r="C667" s="1103"/>
      <c r="D667" s="1103"/>
      <c r="E667" s="1103"/>
      <c r="F667" s="1103"/>
      <c r="G667" s="1103"/>
      <c r="H667" s="1103"/>
      <c r="I667" s="1103"/>
      <c r="J667" s="1103"/>
      <c r="K667" s="1103"/>
      <c r="L667" s="1103"/>
      <c r="M667" s="1103"/>
      <c r="N667" s="1103"/>
      <c r="O667" s="1103"/>
      <c r="P667" s="1103"/>
      <c r="Q667" s="1103"/>
      <c r="R667" s="1103"/>
      <c r="S667" s="1103"/>
      <c r="T667" s="1103"/>
      <c r="U667" s="1103"/>
      <c r="V667" s="1103"/>
      <c r="W667" s="1103"/>
    </row>
    <row r="668" spans="1:23" ht="15.75" customHeight="1">
      <c r="A668" s="1103"/>
      <c r="B668" s="1103"/>
      <c r="C668" s="1103"/>
      <c r="D668" s="1103"/>
      <c r="E668" s="1103"/>
      <c r="F668" s="1103"/>
      <c r="G668" s="1103"/>
      <c r="H668" s="1103"/>
      <c r="I668" s="1103"/>
      <c r="J668" s="1103"/>
      <c r="K668" s="1103"/>
      <c r="L668" s="1103"/>
      <c r="M668" s="1103"/>
      <c r="N668" s="1103"/>
      <c r="O668" s="1103"/>
      <c r="P668" s="1103"/>
      <c r="Q668" s="1103"/>
      <c r="R668" s="1103"/>
      <c r="S668" s="1103"/>
      <c r="T668" s="1103"/>
      <c r="U668" s="1103"/>
      <c r="V668" s="1103"/>
      <c r="W668" s="1103"/>
    </row>
    <row r="669" spans="1:23" ht="15.75" customHeight="1">
      <c r="A669" s="1103"/>
      <c r="B669" s="1103"/>
      <c r="C669" s="1103"/>
      <c r="D669" s="1103"/>
      <c r="E669" s="1103"/>
      <c r="F669" s="1103"/>
      <c r="G669" s="1103"/>
      <c r="H669" s="1103"/>
      <c r="I669" s="1103"/>
      <c r="J669" s="1103"/>
      <c r="K669" s="1103"/>
      <c r="L669" s="1103"/>
      <c r="M669" s="1103"/>
      <c r="N669" s="1103"/>
      <c r="O669" s="1103"/>
      <c r="P669" s="1103"/>
      <c r="Q669" s="1103"/>
      <c r="R669" s="1103"/>
      <c r="S669" s="1103"/>
      <c r="T669" s="1103"/>
      <c r="U669" s="1103"/>
      <c r="V669" s="1103"/>
      <c r="W669" s="1103"/>
    </row>
    <row r="670" spans="1:23" ht="15.75" customHeight="1">
      <c r="A670" s="1103"/>
      <c r="B670" s="1103"/>
      <c r="C670" s="1103"/>
      <c r="D670" s="1103"/>
      <c r="E670" s="1103"/>
      <c r="F670" s="1103"/>
      <c r="G670" s="1103"/>
      <c r="H670" s="1103"/>
      <c r="I670" s="1103"/>
      <c r="J670" s="1103"/>
      <c r="K670" s="1103"/>
      <c r="L670" s="1103"/>
      <c r="M670" s="1103"/>
      <c r="N670" s="1103"/>
      <c r="O670" s="1103"/>
      <c r="P670" s="1103"/>
      <c r="Q670" s="1103"/>
      <c r="R670" s="1103"/>
      <c r="S670" s="1103"/>
      <c r="T670" s="1103"/>
      <c r="U670" s="1103"/>
      <c r="V670" s="1103"/>
      <c r="W670" s="1103"/>
    </row>
    <row r="671" spans="1:23" ht="15.75" customHeight="1">
      <c r="A671" s="1103"/>
      <c r="B671" s="1103"/>
      <c r="C671" s="1103"/>
      <c r="D671" s="1103"/>
      <c r="E671" s="1103"/>
      <c r="F671" s="1103"/>
      <c r="G671" s="1103"/>
      <c r="H671" s="1103"/>
      <c r="I671" s="1103"/>
      <c r="J671" s="1103"/>
      <c r="K671" s="1103"/>
      <c r="L671" s="1103"/>
      <c r="M671" s="1103"/>
      <c r="N671" s="1103"/>
      <c r="O671" s="1103"/>
      <c r="P671" s="1103"/>
      <c r="Q671" s="1103"/>
      <c r="R671" s="1103"/>
      <c r="S671" s="1103"/>
      <c r="T671" s="1103"/>
      <c r="U671" s="1103"/>
      <c r="V671" s="1103"/>
      <c r="W671" s="1103"/>
    </row>
    <row r="672" spans="1:23" ht="15.75" customHeight="1">
      <c r="A672" s="1103"/>
      <c r="B672" s="1103"/>
      <c r="C672" s="1103"/>
      <c r="D672" s="1103"/>
      <c r="E672" s="1103"/>
      <c r="F672" s="1103"/>
      <c r="G672" s="1103"/>
      <c r="H672" s="1103"/>
      <c r="I672" s="1103"/>
      <c r="J672" s="1103"/>
      <c r="K672" s="1103"/>
      <c r="L672" s="1103"/>
      <c r="M672" s="1103"/>
      <c r="N672" s="1103"/>
      <c r="O672" s="1103"/>
      <c r="P672" s="1103"/>
      <c r="Q672" s="1103"/>
      <c r="R672" s="1103"/>
      <c r="S672" s="1103"/>
      <c r="T672" s="1103"/>
      <c r="U672" s="1103"/>
      <c r="V672" s="1103"/>
      <c r="W672" s="1103"/>
    </row>
    <row r="673" spans="1:23" ht="15.75" customHeight="1">
      <c r="A673" s="1103"/>
      <c r="B673" s="1103"/>
      <c r="C673" s="1103"/>
      <c r="D673" s="1103"/>
      <c r="E673" s="1103"/>
      <c r="F673" s="1103"/>
      <c r="G673" s="1103"/>
      <c r="H673" s="1103"/>
      <c r="I673" s="1103"/>
      <c r="J673" s="1103"/>
      <c r="K673" s="1103"/>
      <c r="L673" s="1103"/>
      <c r="M673" s="1103"/>
      <c r="N673" s="1103"/>
      <c r="O673" s="1103"/>
      <c r="P673" s="1103"/>
      <c r="Q673" s="1103"/>
      <c r="R673" s="1103"/>
      <c r="S673" s="1103"/>
      <c r="T673" s="1103"/>
      <c r="U673" s="1103"/>
      <c r="V673" s="1103"/>
      <c r="W673" s="1103"/>
    </row>
    <row r="674" spans="1:23" ht="15.75" customHeight="1">
      <c r="A674" s="1103"/>
      <c r="B674" s="1103"/>
      <c r="C674" s="1103"/>
      <c r="D674" s="1103"/>
      <c r="E674" s="1103"/>
      <c r="F674" s="1103"/>
      <c r="G674" s="1103"/>
      <c r="H674" s="1103"/>
      <c r="I674" s="1103"/>
      <c r="J674" s="1103"/>
      <c r="K674" s="1103"/>
      <c r="L674" s="1103"/>
      <c r="M674" s="1103"/>
      <c r="N674" s="1103"/>
      <c r="O674" s="1103"/>
      <c r="P674" s="1103"/>
      <c r="Q674" s="1103"/>
      <c r="R674" s="1103"/>
      <c r="S674" s="1103"/>
      <c r="T674" s="1103"/>
      <c r="U674" s="1103"/>
      <c r="V674" s="1103"/>
      <c r="W674" s="1103"/>
    </row>
    <row r="675" spans="1:23" ht="15.75" customHeight="1">
      <c r="A675" s="1103"/>
      <c r="B675" s="1103"/>
      <c r="C675" s="1103"/>
      <c r="D675" s="1103"/>
      <c r="E675" s="1103"/>
      <c r="F675" s="1103"/>
      <c r="G675" s="1103"/>
      <c r="H675" s="1103"/>
      <c r="I675" s="1103"/>
      <c r="J675" s="1103"/>
      <c r="K675" s="1103"/>
      <c r="L675" s="1103"/>
      <c r="M675" s="1103"/>
      <c r="N675" s="1103"/>
      <c r="O675" s="1103"/>
      <c r="P675" s="1103"/>
      <c r="Q675" s="1103"/>
      <c r="R675" s="1103"/>
      <c r="S675" s="1103"/>
      <c r="T675" s="1103"/>
      <c r="U675" s="1103"/>
      <c r="V675" s="1103"/>
      <c r="W675" s="1103"/>
    </row>
    <row r="676" spans="1:23" ht="15.75" customHeight="1">
      <c r="A676" s="1103"/>
      <c r="B676" s="1103"/>
      <c r="C676" s="1103"/>
      <c r="D676" s="1103"/>
      <c r="E676" s="1103"/>
      <c r="F676" s="1103"/>
      <c r="G676" s="1103"/>
      <c r="H676" s="1103"/>
      <c r="I676" s="1103"/>
      <c r="J676" s="1103"/>
      <c r="K676" s="1103"/>
      <c r="L676" s="1103"/>
      <c r="M676" s="1103"/>
      <c r="N676" s="1103"/>
      <c r="O676" s="1103"/>
      <c r="P676" s="1103"/>
      <c r="Q676" s="1103"/>
      <c r="R676" s="1103"/>
      <c r="S676" s="1103"/>
      <c r="T676" s="1103"/>
      <c r="U676" s="1103"/>
      <c r="V676" s="1103"/>
      <c r="W676" s="1103"/>
    </row>
    <row r="677" spans="1:23" ht="15.75" customHeight="1">
      <c r="A677" s="1103"/>
      <c r="B677" s="1103"/>
      <c r="C677" s="1103"/>
      <c r="D677" s="1103"/>
      <c r="E677" s="1103"/>
      <c r="F677" s="1103"/>
      <c r="G677" s="1103"/>
      <c r="H677" s="1103"/>
      <c r="I677" s="1103"/>
      <c r="J677" s="1103"/>
      <c r="K677" s="1103"/>
      <c r="L677" s="1103"/>
      <c r="M677" s="1103"/>
      <c r="N677" s="1103"/>
      <c r="O677" s="1103"/>
      <c r="P677" s="1103"/>
      <c r="Q677" s="1103"/>
      <c r="R677" s="1103"/>
      <c r="S677" s="1103"/>
      <c r="T677" s="1103"/>
      <c r="U677" s="1103"/>
      <c r="V677" s="1103"/>
      <c r="W677" s="1103"/>
    </row>
    <row r="678" spans="1:23" ht="15.75" customHeight="1">
      <c r="A678" s="1103"/>
      <c r="B678" s="1103"/>
      <c r="C678" s="1103"/>
      <c r="D678" s="1103"/>
      <c r="E678" s="1103"/>
      <c r="F678" s="1103"/>
      <c r="G678" s="1103"/>
      <c r="H678" s="1103"/>
      <c r="I678" s="1103"/>
      <c r="J678" s="1103"/>
      <c r="K678" s="1103"/>
      <c r="L678" s="1103"/>
      <c r="M678" s="1103"/>
      <c r="N678" s="1103"/>
      <c r="O678" s="1103"/>
      <c r="P678" s="1103"/>
      <c r="Q678" s="1103"/>
      <c r="R678" s="1103"/>
      <c r="S678" s="1103"/>
      <c r="T678" s="1103"/>
      <c r="U678" s="1103"/>
      <c r="V678" s="1103"/>
      <c r="W678" s="1103"/>
    </row>
    <row r="679" spans="1:23" ht="15.75" customHeight="1">
      <c r="A679" s="1103"/>
      <c r="B679" s="1103"/>
      <c r="C679" s="1103"/>
      <c r="D679" s="1103"/>
      <c r="E679" s="1103"/>
      <c r="F679" s="1103"/>
      <c r="G679" s="1103"/>
      <c r="H679" s="1103"/>
      <c r="I679" s="1103"/>
      <c r="J679" s="1103"/>
      <c r="K679" s="1103"/>
      <c r="L679" s="1103"/>
      <c r="M679" s="1103"/>
      <c r="N679" s="1103"/>
      <c r="O679" s="1103"/>
      <c r="P679" s="1103"/>
      <c r="Q679" s="1103"/>
      <c r="R679" s="1103"/>
      <c r="S679" s="1103"/>
      <c r="T679" s="1103"/>
      <c r="U679" s="1103"/>
      <c r="V679" s="1103"/>
      <c r="W679" s="1103"/>
    </row>
    <row r="680" spans="1:23" ht="15.75" customHeight="1">
      <c r="A680" s="1103"/>
      <c r="B680" s="1103"/>
      <c r="C680" s="1103"/>
      <c r="D680" s="1103"/>
      <c r="E680" s="1103"/>
      <c r="F680" s="1103"/>
      <c r="G680" s="1103"/>
      <c r="H680" s="1103"/>
      <c r="I680" s="1103"/>
      <c r="J680" s="1103"/>
      <c r="K680" s="1103"/>
      <c r="L680" s="1103"/>
      <c r="M680" s="1103"/>
      <c r="N680" s="1103"/>
      <c r="O680" s="1103"/>
      <c r="P680" s="1103"/>
      <c r="Q680" s="1103"/>
      <c r="R680" s="1103"/>
      <c r="S680" s="1103"/>
      <c r="T680" s="1103"/>
      <c r="U680" s="1103"/>
      <c r="V680" s="1103"/>
      <c r="W680" s="1103"/>
    </row>
    <row r="681" spans="1:23" ht="15.75" customHeight="1">
      <c r="A681" s="1103"/>
      <c r="B681" s="1103"/>
      <c r="C681" s="1103"/>
      <c r="D681" s="1103"/>
      <c r="E681" s="1103"/>
      <c r="F681" s="1103"/>
      <c r="G681" s="1103"/>
      <c r="H681" s="1103"/>
      <c r="I681" s="1103"/>
      <c r="J681" s="1103"/>
      <c r="K681" s="1103"/>
      <c r="L681" s="1103"/>
      <c r="M681" s="1103"/>
      <c r="N681" s="1103"/>
      <c r="O681" s="1103"/>
      <c r="P681" s="1103"/>
      <c r="Q681" s="1103"/>
      <c r="R681" s="1103"/>
      <c r="S681" s="1103"/>
      <c r="T681" s="1103"/>
      <c r="U681" s="1103"/>
      <c r="V681" s="1103"/>
      <c r="W681" s="1103"/>
    </row>
    <row r="682" spans="1:23" ht="15.75" customHeight="1">
      <c r="A682" s="1103"/>
      <c r="B682" s="1103"/>
      <c r="C682" s="1103"/>
      <c r="D682" s="1103"/>
      <c r="E682" s="1103"/>
      <c r="F682" s="1103"/>
      <c r="G682" s="1103"/>
      <c r="H682" s="1103"/>
      <c r="I682" s="1103"/>
      <c r="J682" s="1103"/>
      <c r="K682" s="1103"/>
      <c r="L682" s="1103"/>
      <c r="M682" s="1103"/>
      <c r="N682" s="1103"/>
      <c r="O682" s="1103"/>
      <c r="P682" s="1103"/>
      <c r="Q682" s="1103"/>
      <c r="R682" s="1103"/>
      <c r="S682" s="1103"/>
      <c r="T682" s="1103"/>
      <c r="U682" s="1103"/>
      <c r="V682" s="1103"/>
      <c r="W682" s="1103"/>
    </row>
    <row r="683" spans="1:23" ht="15.75" customHeight="1">
      <c r="A683" s="1103"/>
      <c r="B683" s="1103"/>
      <c r="C683" s="1103"/>
      <c r="D683" s="1103"/>
      <c r="E683" s="1103"/>
      <c r="F683" s="1103"/>
      <c r="G683" s="1103"/>
      <c r="H683" s="1103"/>
      <c r="I683" s="1103"/>
      <c r="J683" s="1103"/>
      <c r="K683" s="1103"/>
      <c r="L683" s="1103"/>
      <c r="M683" s="1103"/>
      <c r="N683" s="1103"/>
      <c r="O683" s="1103"/>
      <c r="P683" s="1103"/>
      <c r="Q683" s="1103"/>
      <c r="R683" s="1103"/>
      <c r="S683" s="1103"/>
      <c r="T683" s="1103"/>
      <c r="U683" s="1103"/>
      <c r="V683" s="1103"/>
      <c r="W683" s="1103"/>
    </row>
    <row r="684" spans="1:23" ht="15.75" customHeight="1">
      <c r="A684" s="1103"/>
      <c r="B684" s="1103"/>
      <c r="C684" s="1103"/>
      <c r="D684" s="1103"/>
      <c r="E684" s="1103"/>
      <c r="F684" s="1103"/>
      <c r="G684" s="1103"/>
      <c r="H684" s="1103"/>
      <c r="I684" s="1103"/>
      <c r="J684" s="1103"/>
      <c r="K684" s="1103"/>
      <c r="L684" s="1103"/>
      <c r="M684" s="1103"/>
      <c r="N684" s="1103"/>
      <c r="O684" s="1103"/>
      <c r="P684" s="1103"/>
      <c r="Q684" s="1103"/>
      <c r="R684" s="1103"/>
      <c r="S684" s="1103"/>
      <c r="T684" s="1103"/>
      <c r="U684" s="1103"/>
      <c r="V684" s="1103"/>
      <c r="W684" s="1103"/>
    </row>
    <row r="685" spans="1:23" ht="15.75" customHeight="1">
      <c r="A685" s="1103"/>
      <c r="B685" s="1103"/>
      <c r="C685" s="1103"/>
      <c r="D685" s="1103"/>
      <c r="E685" s="1103"/>
      <c r="F685" s="1103"/>
      <c r="G685" s="1103"/>
      <c r="H685" s="1103"/>
      <c r="I685" s="1103"/>
      <c r="J685" s="1103"/>
      <c r="K685" s="1103"/>
      <c r="L685" s="1103"/>
      <c r="M685" s="1103"/>
      <c r="N685" s="1103"/>
      <c r="O685" s="1103"/>
      <c r="P685" s="1103"/>
      <c r="Q685" s="1103"/>
      <c r="R685" s="1103"/>
      <c r="S685" s="1103"/>
      <c r="T685" s="1103"/>
      <c r="U685" s="1103"/>
      <c r="V685" s="1103"/>
      <c r="W685" s="1103"/>
    </row>
    <row r="686" spans="1:23" ht="15.75" customHeight="1">
      <c r="A686" s="1103"/>
      <c r="B686" s="1103"/>
      <c r="C686" s="1103"/>
      <c r="D686" s="1103"/>
      <c r="E686" s="1103"/>
      <c r="F686" s="1103"/>
      <c r="G686" s="1103"/>
      <c r="H686" s="1103"/>
      <c r="I686" s="1103"/>
      <c r="J686" s="1103"/>
      <c r="K686" s="1103"/>
      <c r="L686" s="1103"/>
      <c r="M686" s="1103"/>
      <c r="N686" s="1103"/>
      <c r="O686" s="1103"/>
      <c r="P686" s="1103"/>
      <c r="Q686" s="1103"/>
      <c r="R686" s="1103"/>
      <c r="S686" s="1103"/>
      <c r="T686" s="1103"/>
      <c r="U686" s="1103"/>
      <c r="V686" s="1103"/>
      <c r="W686" s="1103"/>
    </row>
    <row r="687" spans="1:23" ht="15.75" customHeight="1">
      <c r="A687" s="1103"/>
      <c r="B687" s="1103"/>
      <c r="C687" s="1103"/>
      <c r="D687" s="1103"/>
      <c r="E687" s="1103"/>
      <c r="F687" s="1103"/>
      <c r="G687" s="1103"/>
      <c r="H687" s="1103"/>
      <c r="I687" s="1103"/>
      <c r="J687" s="1103"/>
      <c r="K687" s="1103"/>
      <c r="L687" s="1103"/>
      <c r="M687" s="1103"/>
      <c r="N687" s="1103"/>
      <c r="O687" s="1103"/>
      <c r="P687" s="1103"/>
      <c r="Q687" s="1103"/>
      <c r="R687" s="1103"/>
      <c r="S687" s="1103"/>
      <c r="T687" s="1103"/>
      <c r="U687" s="1103"/>
      <c r="V687" s="1103"/>
      <c r="W687" s="1103"/>
    </row>
    <row r="688" spans="1:23" ht="15.75" customHeight="1">
      <c r="A688" s="1103"/>
      <c r="B688" s="1103"/>
      <c r="C688" s="1103"/>
      <c r="D688" s="1103"/>
      <c r="E688" s="1103"/>
      <c r="F688" s="1103"/>
      <c r="G688" s="1103"/>
      <c r="H688" s="1103"/>
      <c r="I688" s="1103"/>
      <c r="J688" s="1103"/>
      <c r="K688" s="1103"/>
      <c r="L688" s="1103"/>
      <c r="M688" s="1103"/>
      <c r="N688" s="1103"/>
      <c r="O688" s="1103"/>
      <c r="P688" s="1103"/>
      <c r="Q688" s="1103"/>
      <c r="R688" s="1103"/>
      <c r="S688" s="1103"/>
      <c r="T688" s="1103"/>
      <c r="U688" s="1103"/>
      <c r="V688" s="1103"/>
      <c r="W688" s="1103"/>
    </row>
    <row r="689" spans="1:23" ht="15.75" customHeight="1">
      <c r="A689" s="1103"/>
      <c r="B689" s="1103"/>
      <c r="C689" s="1103"/>
      <c r="D689" s="1103"/>
      <c r="E689" s="1103"/>
      <c r="F689" s="1103"/>
      <c r="G689" s="1103"/>
      <c r="H689" s="1103"/>
      <c r="I689" s="1103"/>
      <c r="J689" s="1103"/>
      <c r="K689" s="1103"/>
      <c r="L689" s="1103"/>
      <c r="M689" s="1103"/>
      <c r="N689" s="1103"/>
      <c r="O689" s="1103"/>
      <c r="P689" s="1103"/>
      <c r="Q689" s="1103"/>
      <c r="R689" s="1103"/>
      <c r="S689" s="1103"/>
      <c r="T689" s="1103"/>
      <c r="U689" s="1103"/>
      <c r="V689" s="1103"/>
      <c r="W689" s="1103"/>
    </row>
    <row r="690" spans="1:23" ht="15.75" customHeight="1">
      <c r="A690" s="1103"/>
      <c r="B690" s="1103"/>
      <c r="C690" s="1103"/>
      <c r="D690" s="1103"/>
      <c r="E690" s="1103"/>
      <c r="F690" s="1103"/>
      <c r="G690" s="1103"/>
      <c r="H690" s="1103"/>
      <c r="I690" s="1103"/>
      <c r="J690" s="1103"/>
      <c r="K690" s="1103"/>
      <c r="L690" s="1103"/>
      <c r="M690" s="1103"/>
      <c r="N690" s="1103"/>
      <c r="O690" s="1103"/>
      <c r="P690" s="1103"/>
      <c r="Q690" s="1103"/>
      <c r="R690" s="1103"/>
      <c r="S690" s="1103"/>
      <c r="T690" s="1103"/>
      <c r="U690" s="1103"/>
      <c r="V690" s="1103"/>
      <c r="W690" s="1103"/>
    </row>
    <row r="691" spans="1:23" ht="15.75" customHeight="1">
      <c r="A691" s="1103"/>
      <c r="B691" s="1103"/>
      <c r="C691" s="1103"/>
      <c r="D691" s="1103"/>
      <c r="E691" s="1103"/>
      <c r="F691" s="1103"/>
      <c r="G691" s="1103"/>
      <c r="H691" s="1103"/>
      <c r="I691" s="1103"/>
      <c r="J691" s="1103"/>
      <c r="K691" s="1103"/>
      <c r="L691" s="1103"/>
      <c r="M691" s="1103"/>
      <c r="N691" s="1103"/>
      <c r="O691" s="1103"/>
      <c r="P691" s="1103"/>
      <c r="Q691" s="1103"/>
      <c r="R691" s="1103"/>
      <c r="S691" s="1103"/>
      <c r="T691" s="1103"/>
      <c r="U691" s="1103"/>
      <c r="V691" s="1103"/>
      <c r="W691" s="1103"/>
    </row>
    <row r="692" spans="1:23" ht="15.75" customHeight="1">
      <c r="A692" s="1103"/>
      <c r="B692" s="1103"/>
      <c r="C692" s="1103"/>
      <c r="D692" s="1103"/>
      <c r="E692" s="1103"/>
      <c r="F692" s="1103"/>
      <c r="G692" s="1103"/>
      <c r="H692" s="1103"/>
      <c r="I692" s="1103"/>
      <c r="J692" s="1103"/>
      <c r="K692" s="1103"/>
      <c r="L692" s="1103"/>
      <c r="M692" s="1103"/>
      <c r="N692" s="1103"/>
      <c r="O692" s="1103"/>
      <c r="P692" s="1103"/>
      <c r="Q692" s="1103"/>
      <c r="R692" s="1103"/>
      <c r="S692" s="1103"/>
      <c r="T692" s="1103"/>
      <c r="U692" s="1103"/>
      <c r="V692" s="1103"/>
      <c r="W692" s="1103"/>
    </row>
    <row r="693" spans="1:23" ht="15.75" customHeight="1">
      <c r="A693" s="1103"/>
      <c r="B693" s="1103"/>
      <c r="C693" s="1103"/>
      <c r="D693" s="1103"/>
      <c r="E693" s="1103"/>
      <c r="F693" s="1103"/>
      <c r="G693" s="1103"/>
      <c r="H693" s="1103"/>
      <c r="I693" s="1103"/>
      <c r="J693" s="1103"/>
      <c r="K693" s="1103"/>
      <c r="L693" s="1103"/>
      <c r="M693" s="1103"/>
      <c r="N693" s="1103"/>
      <c r="O693" s="1103"/>
      <c r="P693" s="1103"/>
      <c r="Q693" s="1103"/>
      <c r="R693" s="1103"/>
      <c r="S693" s="1103"/>
      <c r="T693" s="1103"/>
      <c r="U693" s="1103"/>
      <c r="V693" s="1103"/>
      <c r="W693" s="1103"/>
    </row>
    <row r="694" spans="1:23" ht="15.75" customHeight="1">
      <c r="A694" s="1103"/>
      <c r="B694" s="1103"/>
      <c r="C694" s="1103"/>
      <c r="D694" s="1103"/>
      <c r="E694" s="1103"/>
      <c r="F694" s="1103"/>
      <c r="G694" s="1103"/>
      <c r="H694" s="1103"/>
      <c r="I694" s="1103"/>
      <c r="J694" s="1103"/>
      <c r="K694" s="1103"/>
      <c r="L694" s="1103"/>
      <c r="M694" s="1103"/>
      <c r="N694" s="1103"/>
      <c r="O694" s="1103"/>
      <c r="P694" s="1103"/>
      <c r="Q694" s="1103"/>
      <c r="R694" s="1103"/>
      <c r="S694" s="1103"/>
      <c r="T694" s="1103"/>
      <c r="U694" s="1103"/>
      <c r="V694" s="1103"/>
      <c r="W694" s="1103"/>
    </row>
    <row r="695" spans="1:23" ht="15.75" customHeight="1">
      <c r="A695" s="1103"/>
      <c r="B695" s="1103"/>
      <c r="C695" s="1103"/>
      <c r="D695" s="1103"/>
      <c r="E695" s="1103"/>
      <c r="F695" s="1103"/>
      <c r="G695" s="1103"/>
      <c r="H695" s="1103"/>
      <c r="I695" s="1103"/>
      <c r="J695" s="1103"/>
      <c r="K695" s="1103"/>
      <c r="L695" s="1103"/>
      <c r="M695" s="1103"/>
      <c r="N695" s="1103"/>
      <c r="O695" s="1103"/>
      <c r="P695" s="1103"/>
      <c r="Q695" s="1103"/>
      <c r="R695" s="1103"/>
      <c r="S695" s="1103"/>
      <c r="T695" s="1103"/>
      <c r="U695" s="1103"/>
      <c r="V695" s="1103"/>
      <c r="W695" s="1103"/>
    </row>
    <row r="696" spans="1:23" ht="15.75" customHeight="1">
      <c r="A696" s="1103"/>
      <c r="B696" s="1103"/>
      <c r="C696" s="1103"/>
      <c r="D696" s="1103"/>
      <c r="E696" s="1103"/>
      <c r="F696" s="1103"/>
      <c r="G696" s="1103"/>
      <c r="H696" s="1103"/>
      <c r="I696" s="1103"/>
      <c r="J696" s="1103"/>
      <c r="K696" s="1103"/>
      <c r="L696" s="1103"/>
      <c r="M696" s="1103"/>
      <c r="N696" s="1103"/>
      <c r="O696" s="1103"/>
      <c r="P696" s="1103"/>
      <c r="Q696" s="1103"/>
      <c r="R696" s="1103"/>
      <c r="S696" s="1103"/>
      <c r="T696" s="1103"/>
      <c r="U696" s="1103"/>
      <c r="V696" s="1103"/>
      <c r="W696" s="1103"/>
    </row>
    <row r="697" spans="1:23" ht="15.75" customHeight="1">
      <c r="A697" s="1103"/>
      <c r="B697" s="1103"/>
      <c r="C697" s="1103"/>
      <c r="D697" s="1103"/>
      <c r="E697" s="1103"/>
      <c r="F697" s="1103"/>
      <c r="G697" s="1103"/>
      <c r="H697" s="1103"/>
      <c r="I697" s="1103"/>
      <c r="J697" s="1103"/>
      <c r="K697" s="1103"/>
      <c r="L697" s="1103"/>
      <c r="M697" s="1103"/>
      <c r="N697" s="1103"/>
      <c r="O697" s="1103"/>
      <c r="P697" s="1103"/>
      <c r="Q697" s="1103"/>
      <c r="R697" s="1103"/>
      <c r="S697" s="1103"/>
      <c r="T697" s="1103"/>
      <c r="U697" s="1103"/>
      <c r="V697" s="1103"/>
      <c r="W697" s="1103"/>
    </row>
    <row r="698" spans="1:23" ht="15.75" customHeight="1">
      <c r="A698" s="1103"/>
      <c r="B698" s="1103"/>
      <c r="C698" s="1103"/>
      <c r="D698" s="1103"/>
      <c r="E698" s="1103"/>
      <c r="F698" s="1103"/>
      <c r="G698" s="1103"/>
      <c r="H698" s="1103"/>
      <c r="I698" s="1103"/>
      <c r="J698" s="1103"/>
      <c r="K698" s="1103"/>
      <c r="L698" s="1103"/>
      <c r="M698" s="1103"/>
      <c r="N698" s="1103"/>
      <c r="O698" s="1103"/>
      <c r="P698" s="1103"/>
      <c r="Q698" s="1103"/>
      <c r="R698" s="1103"/>
      <c r="S698" s="1103"/>
      <c r="T698" s="1103"/>
      <c r="U698" s="1103"/>
      <c r="V698" s="1103"/>
      <c r="W698" s="1103"/>
    </row>
    <row r="699" spans="1:23" ht="15.75" customHeight="1">
      <c r="A699" s="1103"/>
      <c r="B699" s="1103"/>
      <c r="C699" s="1103"/>
      <c r="D699" s="1103"/>
      <c r="E699" s="1103"/>
      <c r="F699" s="1103"/>
      <c r="G699" s="1103"/>
      <c r="H699" s="1103"/>
      <c r="I699" s="1103"/>
      <c r="J699" s="1103"/>
      <c r="K699" s="1103"/>
      <c r="L699" s="1103"/>
      <c r="M699" s="1103"/>
      <c r="N699" s="1103"/>
      <c r="O699" s="1103"/>
      <c r="P699" s="1103"/>
      <c r="Q699" s="1103"/>
      <c r="R699" s="1103"/>
      <c r="S699" s="1103"/>
      <c r="T699" s="1103"/>
      <c r="U699" s="1103"/>
      <c r="V699" s="1103"/>
      <c r="W699" s="1103"/>
    </row>
    <row r="700" spans="1:23" ht="15.75" customHeight="1">
      <c r="A700" s="1103"/>
      <c r="B700" s="1103"/>
      <c r="C700" s="1103"/>
      <c r="D700" s="1103"/>
      <c r="E700" s="1103"/>
      <c r="F700" s="1103"/>
      <c r="G700" s="1103"/>
      <c r="H700" s="1103"/>
      <c r="I700" s="1103"/>
      <c r="J700" s="1103"/>
      <c r="K700" s="1103"/>
      <c r="L700" s="1103"/>
      <c r="M700" s="1103"/>
      <c r="N700" s="1103"/>
      <c r="O700" s="1103"/>
      <c r="P700" s="1103"/>
      <c r="Q700" s="1103"/>
      <c r="R700" s="1103"/>
      <c r="S700" s="1103"/>
      <c r="T700" s="1103"/>
      <c r="U700" s="1103"/>
      <c r="V700" s="1103"/>
      <c r="W700" s="1103"/>
    </row>
    <row r="701" spans="1:23" ht="15.75" customHeight="1">
      <c r="A701" s="1103"/>
      <c r="B701" s="1103"/>
      <c r="C701" s="1103"/>
      <c r="D701" s="1103"/>
      <c r="E701" s="1103"/>
      <c r="F701" s="1103"/>
      <c r="G701" s="1103"/>
      <c r="H701" s="1103"/>
      <c r="I701" s="1103"/>
      <c r="J701" s="1103"/>
      <c r="K701" s="1103"/>
      <c r="L701" s="1103"/>
      <c r="M701" s="1103"/>
      <c r="N701" s="1103"/>
      <c r="O701" s="1103"/>
      <c r="P701" s="1103"/>
      <c r="Q701" s="1103"/>
      <c r="R701" s="1103"/>
      <c r="S701" s="1103"/>
      <c r="T701" s="1103"/>
      <c r="U701" s="1103"/>
      <c r="V701" s="1103"/>
      <c r="W701" s="1103"/>
    </row>
    <row r="702" spans="1:23" ht="15.75" customHeight="1">
      <c r="A702" s="1103"/>
      <c r="B702" s="1103"/>
      <c r="C702" s="1103"/>
      <c r="D702" s="1103"/>
      <c r="E702" s="1103"/>
      <c r="F702" s="1103"/>
      <c r="G702" s="1103"/>
      <c r="H702" s="1103"/>
      <c r="I702" s="1103"/>
      <c r="J702" s="1103"/>
      <c r="K702" s="1103"/>
      <c r="L702" s="1103"/>
      <c r="M702" s="1103"/>
      <c r="N702" s="1103"/>
      <c r="O702" s="1103"/>
      <c r="P702" s="1103"/>
      <c r="Q702" s="1103"/>
      <c r="R702" s="1103"/>
      <c r="S702" s="1103"/>
      <c r="T702" s="1103"/>
      <c r="U702" s="1103"/>
      <c r="V702" s="1103"/>
      <c r="W702" s="1103"/>
    </row>
    <row r="703" spans="1:23" ht="15.75" customHeight="1">
      <c r="A703" s="1103"/>
      <c r="B703" s="1103"/>
      <c r="C703" s="1103"/>
      <c r="D703" s="1103"/>
      <c r="E703" s="1103"/>
      <c r="F703" s="1103"/>
      <c r="G703" s="1103"/>
      <c r="H703" s="1103"/>
      <c r="I703" s="1103"/>
      <c r="J703" s="1103"/>
      <c r="K703" s="1103"/>
      <c r="L703" s="1103"/>
      <c r="M703" s="1103"/>
      <c r="N703" s="1103"/>
      <c r="O703" s="1103"/>
      <c r="P703" s="1103"/>
      <c r="Q703" s="1103"/>
      <c r="R703" s="1103"/>
      <c r="S703" s="1103"/>
      <c r="T703" s="1103"/>
      <c r="U703" s="1103"/>
      <c r="V703" s="1103"/>
      <c r="W703" s="1103"/>
    </row>
    <row r="704" spans="1:23" ht="15.75" customHeight="1">
      <c r="A704" s="1103"/>
      <c r="B704" s="1103"/>
      <c r="C704" s="1103"/>
      <c r="D704" s="1103"/>
      <c r="E704" s="1103"/>
      <c r="F704" s="1103"/>
      <c r="G704" s="1103"/>
      <c r="H704" s="1103"/>
      <c r="I704" s="1103"/>
      <c r="J704" s="1103"/>
      <c r="K704" s="1103"/>
      <c r="L704" s="1103"/>
      <c r="M704" s="1103"/>
      <c r="N704" s="1103"/>
      <c r="O704" s="1103"/>
      <c r="P704" s="1103"/>
      <c r="Q704" s="1103"/>
      <c r="R704" s="1103"/>
      <c r="S704" s="1103"/>
      <c r="T704" s="1103"/>
      <c r="U704" s="1103"/>
      <c r="V704" s="1103"/>
      <c r="W704" s="1103"/>
    </row>
    <row r="705" spans="1:23" ht="15.75" customHeight="1">
      <c r="A705" s="1103"/>
      <c r="B705" s="1103"/>
      <c r="C705" s="1103"/>
      <c r="D705" s="1103"/>
      <c r="E705" s="1103"/>
      <c r="F705" s="1103"/>
      <c r="G705" s="1103"/>
      <c r="H705" s="1103"/>
      <c r="I705" s="1103"/>
      <c r="J705" s="1103"/>
      <c r="K705" s="1103"/>
      <c r="L705" s="1103"/>
      <c r="M705" s="1103"/>
      <c r="N705" s="1103"/>
      <c r="O705" s="1103"/>
      <c r="P705" s="1103"/>
      <c r="Q705" s="1103"/>
      <c r="R705" s="1103"/>
      <c r="S705" s="1103"/>
      <c r="T705" s="1103"/>
      <c r="U705" s="1103"/>
      <c r="V705" s="1103"/>
      <c r="W705" s="1103"/>
    </row>
    <row r="706" spans="1:23" ht="15.75" customHeight="1">
      <c r="A706" s="1103"/>
      <c r="B706" s="1103"/>
      <c r="C706" s="1103"/>
      <c r="D706" s="1103"/>
      <c r="E706" s="1103"/>
      <c r="F706" s="1103"/>
      <c r="G706" s="1103"/>
      <c r="H706" s="1103"/>
      <c r="I706" s="1103"/>
      <c r="J706" s="1103"/>
      <c r="K706" s="1103"/>
      <c r="L706" s="1103"/>
      <c r="M706" s="1103"/>
      <c r="N706" s="1103"/>
      <c r="O706" s="1103"/>
      <c r="P706" s="1103"/>
      <c r="Q706" s="1103"/>
      <c r="R706" s="1103"/>
      <c r="S706" s="1103"/>
      <c r="T706" s="1103"/>
      <c r="U706" s="1103"/>
      <c r="V706" s="1103"/>
      <c r="W706" s="1103"/>
    </row>
    <row r="707" spans="1:23" ht="15.75" customHeight="1">
      <c r="A707" s="1103"/>
      <c r="B707" s="1103"/>
      <c r="C707" s="1103"/>
      <c r="D707" s="1103"/>
      <c r="E707" s="1103"/>
      <c r="F707" s="1103"/>
      <c r="G707" s="1103"/>
      <c r="H707" s="1103"/>
      <c r="I707" s="1103"/>
      <c r="J707" s="1103"/>
      <c r="K707" s="1103"/>
      <c r="L707" s="1103"/>
      <c r="M707" s="1103"/>
      <c r="N707" s="1103"/>
      <c r="O707" s="1103"/>
      <c r="P707" s="1103"/>
      <c r="Q707" s="1103"/>
      <c r="R707" s="1103"/>
      <c r="S707" s="1103"/>
      <c r="T707" s="1103"/>
      <c r="U707" s="1103"/>
      <c r="V707" s="1103"/>
      <c r="W707" s="1103"/>
    </row>
    <row r="708" spans="1:23" ht="15.75" customHeight="1">
      <c r="A708" s="1103"/>
      <c r="B708" s="1103"/>
      <c r="C708" s="1103"/>
      <c r="D708" s="1103"/>
      <c r="E708" s="1103"/>
      <c r="F708" s="1103"/>
      <c r="G708" s="1103"/>
      <c r="H708" s="1103"/>
      <c r="I708" s="1103"/>
      <c r="J708" s="1103"/>
      <c r="K708" s="1103"/>
      <c r="L708" s="1103"/>
      <c r="M708" s="1103"/>
      <c r="N708" s="1103"/>
      <c r="O708" s="1103"/>
      <c r="P708" s="1103"/>
      <c r="Q708" s="1103"/>
      <c r="R708" s="1103"/>
      <c r="S708" s="1103"/>
      <c r="T708" s="1103"/>
      <c r="U708" s="1103"/>
      <c r="V708" s="1103"/>
      <c r="W708" s="1103"/>
    </row>
    <row r="709" spans="1:23" ht="15.75" customHeight="1">
      <c r="A709" s="1103"/>
      <c r="B709" s="1103"/>
      <c r="C709" s="1103"/>
      <c r="D709" s="1103"/>
      <c r="E709" s="1103"/>
      <c r="F709" s="1103"/>
      <c r="G709" s="1103"/>
      <c r="H709" s="1103"/>
      <c r="I709" s="1103"/>
      <c r="J709" s="1103"/>
      <c r="K709" s="1103"/>
      <c r="L709" s="1103"/>
      <c r="M709" s="1103"/>
      <c r="N709" s="1103"/>
      <c r="O709" s="1103"/>
      <c r="P709" s="1103"/>
      <c r="Q709" s="1103"/>
      <c r="R709" s="1103"/>
      <c r="S709" s="1103"/>
      <c r="T709" s="1103"/>
      <c r="U709" s="1103"/>
      <c r="V709" s="1103"/>
      <c r="W709" s="1103"/>
    </row>
    <row r="710" spans="1:23" ht="15.75" customHeight="1">
      <c r="A710" s="1103"/>
      <c r="B710" s="1103"/>
      <c r="C710" s="1103"/>
      <c r="D710" s="1103"/>
      <c r="E710" s="1103"/>
      <c r="F710" s="1103"/>
      <c r="G710" s="1103"/>
      <c r="H710" s="1103"/>
      <c r="I710" s="1103"/>
      <c r="J710" s="1103"/>
      <c r="K710" s="1103"/>
      <c r="L710" s="1103"/>
      <c r="M710" s="1103"/>
      <c r="N710" s="1103"/>
      <c r="O710" s="1103"/>
      <c r="P710" s="1103"/>
      <c r="Q710" s="1103"/>
      <c r="R710" s="1103"/>
      <c r="S710" s="1103"/>
      <c r="T710" s="1103"/>
      <c r="U710" s="1103"/>
      <c r="V710" s="1103"/>
      <c r="W710" s="1103"/>
    </row>
    <row r="711" spans="1:23" ht="15.75" customHeight="1">
      <c r="A711" s="1103"/>
      <c r="B711" s="1103"/>
      <c r="C711" s="1103"/>
      <c r="D711" s="1103"/>
      <c r="E711" s="1103"/>
      <c r="F711" s="1103"/>
      <c r="G711" s="1103"/>
      <c r="H711" s="1103"/>
      <c r="I711" s="1103"/>
      <c r="J711" s="1103"/>
      <c r="K711" s="1103"/>
      <c r="L711" s="1103"/>
      <c r="M711" s="1103"/>
      <c r="N711" s="1103"/>
      <c r="O711" s="1103"/>
      <c r="P711" s="1103"/>
      <c r="Q711" s="1103"/>
      <c r="R711" s="1103"/>
      <c r="S711" s="1103"/>
      <c r="T711" s="1103"/>
      <c r="U711" s="1103"/>
      <c r="V711" s="1103"/>
      <c r="W711" s="1103"/>
    </row>
    <row r="712" spans="1:23" ht="15.75" customHeight="1">
      <c r="A712" s="1103"/>
      <c r="B712" s="1103"/>
      <c r="C712" s="1103"/>
      <c r="D712" s="1103"/>
      <c r="E712" s="1103"/>
      <c r="F712" s="1103"/>
      <c r="G712" s="1103"/>
      <c r="H712" s="1103"/>
      <c r="I712" s="1103"/>
      <c r="J712" s="1103"/>
      <c r="K712" s="1103"/>
      <c r="L712" s="1103"/>
      <c r="M712" s="1103"/>
      <c r="N712" s="1103"/>
      <c r="O712" s="1103"/>
      <c r="P712" s="1103"/>
      <c r="Q712" s="1103"/>
      <c r="R712" s="1103"/>
      <c r="S712" s="1103"/>
      <c r="T712" s="1103"/>
      <c r="U712" s="1103"/>
      <c r="V712" s="1103"/>
      <c r="W712" s="1103"/>
    </row>
    <row r="713" spans="1:23" ht="15.75" customHeight="1">
      <c r="A713" s="1103"/>
      <c r="B713" s="1103"/>
      <c r="C713" s="1103"/>
      <c r="D713" s="1103"/>
      <c r="E713" s="1103"/>
      <c r="F713" s="1103"/>
      <c r="G713" s="1103"/>
      <c r="H713" s="1103"/>
      <c r="I713" s="1103"/>
      <c r="J713" s="1103"/>
      <c r="K713" s="1103"/>
      <c r="L713" s="1103"/>
      <c r="M713" s="1103"/>
      <c r="N713" s="1103"/>
      <c r="O713" s="1103"/>
      <c r="P713" s="1103"/>
      <c r="Q713" s="1103"/>
      <c r="R713" s="1103"/>
      <c r="S713" s="1103"/>
      <c r="T713" s="1103"/>
      <c r="U713" s="1103"/>
      <c r="V713" s="1103"/>
      <c r="W713" s="1103"/>
    </row>
    <row r="714" spans="1:23" ht="15.75" customHeight="1">
      <c r="A714" s="1103"/>
      <c r="B714" s="1103"/>
      <c r="C714" s="1103"/>
      <c r="D714" s="1103"/>
      <c r="E714" s="1103"/>
      <c r="F714" s="1103"/>
      <c r="G714" s="1103"/>
      <c r="H714" s="1103"/>
      <c r="I714" s="1103"/>
      <c r="J714" s="1103"/>
      <c r="K714" s="1103"/>
      <c r="L714" s="1103"/>
      <c r="M714" s="1103"/>
      <c r="N714" s="1103"/>
      <c r="O714" s="1103"/>
      <c r="P714" s="1103"/>
      <c r="Q714" s="1103"/>
      <c r="R714" s="1103"/>
      <c r="S714" s="1103"/>
      <c r="T714" s="1103"/>
      <c r="U714" s="1103"/>
      <c r="V714" s="1103"/>
      <c r="W714" s="1103"/>
    </row>
    <row r="715" spans="1:23" ht="15.75" customHeight="1">
      <c r="A715" s="1103"/>
      <c r="B715" s="1103"/>
      <c r="C715" s="1103"/>
      <c r="D715" s="1103"/>
      <c r="E715" s="1103"/>
      <c r="F715" s="1103"/>
      <c r="G715" s="1103"/>
      <c r="H715" s="1103"/>
      <c r="I715" s="1103"/>
      <c r="J715" s="1103"/>
      <c r="K715" s="1103"/>
      <c r="L715" s="1103"/>
      <c r="M715" s="1103"/>
      <c r="N715" s="1103"/>
      <c r="O715" s="1103"/>
      <c r="P715" s="1103"/>
      <c r="Q715" s="1103"/>
      <c r="R715" s="1103"/>
      <c r="S715" s="1103"/>
      <c r="T715" s="1103"/>
      <c r="U715" s="1103"/>
      <c r="V715" s="1103"/>
      <c r="W715" s="1103"/>
    </row>
    <row r="716" spans="1:23" ht="15.75" customHeight="1">
      <c r="A716" s="1103"/>
      <c r="B716" s="1103"/>
      <c r="C716" s="1103"/>
      <c r="D716" s="1103"/>
      <c r="E716" s="1103"/>
      <c r="F716" s="1103"/>
      <c r="G716" s="1103"/>
      <c r="H716" s="1103"/>
      <c r="I716" s="1103"/>
      <c r="J716" s="1103"/>
      <c r="K716" s="1103"/>
      <c r="L716" s="1103"/>
      <c r="M716" s="1103"/>
      <c r="N716" s="1103"/>
      <c r="O716" s="1103"/>
      <c r="P716" s="1103"/>
      <c r="Q716" s="1103"/>
      <c r="R716" s="1103"/>
      <c r="S716" s="1103"/>
      <c r="T716" s="1103"/>
      <c r="U716" s="1103"/>
      <c r="V716" s="1103"/>
      <c r="W716" s="1103"/>
    </row>
    <row r="717" spans="1:23" ht="15.75" customHeight="1">
      <c r="A717" s="1103"/>
      <c r="B717" s="1103"/>
      <c r="C717" s="1103"/>
      <c r="D717" s="1103"/>
      <c r="E717" s="1103"/>
      <c r="F717" s="1103"/>
      <c r="G717" s="1103"/>
      <c r="H717" s="1103"/>
      <c r="I717" s="1103"/>
      <c r="J717" s="1103"/>
      <c r="K717" s="1103"/>
      <c r="L717" s="1103"/>
      <c r="M717" s="1103"/>
      <c r="N717" s="1103"/>
      <c r="O717" s="1103"/>
      <c r="P717" s="1103"/>
      <c r="Q717" s="1103"/>
      <c r="R717" s="1103"/>
      <c r="S717" s="1103"/>
      <c r="T717" s="1103"/>
      <c r="U717" s="1103"/>
      <c r="V717" s="1103"/>
      <c r="W717" s="1103"/>
    </row>
    <row r="718" spans="1:23" ht="15.75" customHeight="1">
      <c r="A718" s="1103"/>
      <c r="B718" s="1103"/>
      <c r="C718" s="1103"/>
      <c r="D718" s="1103"/>
      <c r="E718" s="1103"/>
      <c r="F718" s="1103"/>
      <c r="G718" s="1103"/>
      <c r="H718" s="1103"/>
      <c r="I718" s="1103"/>
      <c r="J718" s="1103"/>
      <c r="K718" s="1103"/>
      <c r="L718" s="1103"/>
      <c r="M718" s="1103"/>
      <c r="N718" s="1103"/>
      <c r="O718" s="1103"/>
      <c r="P718" s="1103"/>
      <c r="Q718" s="1103"/>
      <c r="R718" s="1103"/>
      <c r="S718" s="1103"/>
      <c r="T718" s="1103"/>
      <c r="U718" s="1103"/>
      <c r="V718" s="1103"/>
      <c r="W718" s="1103"/>
    </row>
    <row r="719" spans="1:23" ht="15.75" customHeight="1">
      <c r="A719" s="1103"/>
      <c r="B719" s="1103"/>
      <c r="C719" s="1103"/>
      <c r="D719" s="1103"/>
      <c r="E719" s="1103"/>
      <c r="F719" s="1103"/>
      <c r="G719" s="1103"/>
      <c r="H719" s="1103"/>
      <c r="I719" s="1103"/>
      <c r="J719" s="1103"/>
      <c r="K719" s="1103"/>
      <c r="L719" s="1103"/>
      <c r="M719" s="1103"/>
      <c r="N719" s="1103"/>
      <c r="O719" s="1103"/>
      <c r="P719" s="1103"/>
      <c r="Q719" s="1103"/>
      <c r="R719" s="1103"/>
      <c r="S719" s="1103"/>
      <c r="T719" s="1103"/>
      <c r="U719" s="1103"/>
      <c r="V719" s="1103"/>
      <c r="W719" s="1103"/>
    </row>
    <row r="720" spans="1:23" ht="15.75" customHeight="1">
      <c r="A720" s="1103"/>
      <c r="B720" s="1103"/>
      <c r="C720" s="1103"/>
      <c r="D720" s="1103"/>
      <c r="E720" s="1103"/>
      <c r="F720" s="1103"/>
      <c r="G720" s="1103"/>
      <c r="H720" s="1103"/>
      <c r="I720" s="1103"/>
      <c r="J720" s="1103"/>
      <c r="K720" s="1103"/>
      <c r="L720" s="1103"/>
      <c r="M720" s="1103"/>
      <c r="N720" s="1103"/>
      <c r="O720" s="1103"/>
      <c r="P720" s="1103"/>
      <c r="Q720" s="1103"/>
      <c r="R720" s="1103"/>
      <c r="S720" s="1103"/>
      <c r="T720" s="1103"/>
      <c r="U720" s="1103"/>
      <c r="V720" s="1103"/>
      <c r="W720" s="1103"/>
    </row>
    <row r="721" spans="1:23" ht="15.75" customHeight="1">
      <c r="A721" s="1103"/>
      <c r="B721" s="1103"/>
      <c r="C721" s="1103"/>
      <c r="D721" s="1103"/>
      <c r="E721" s="1103"/>
      <c r="F721" s="1103"/>
      <c r="G721" s="1103"/>
      <c r="H721" s="1103"/>
      <c r="I721" s="1103"/>
      <c r="J721" s="1103"/>
      <c r="K721" s="1103"/>
      <c r="L721" s="1103"/>
      <c r="M721" s="1103"/>
      <c r="N721" s="1103"/>
      <c r="O721" s="1103"/>
      <c r="P721" s="1103"/>
      <c r="Q721" s="1103"/>
      <c r="R721" s="1103"/>
      <c r="S721" s="1103"/>
      <c r="T721" s="1103"/>
      <c r="U721" s="1103"/>
      <c r="V721" s="1103"/>
      <c r="W721" s="1103"/>
    </row>
    <row r="722" spans="1:23" ht="15.75" customHeight="1">
      <c r="A722" s="1103"/>
      <c r="B722" s="1103"/>
      <c r="C722" s="1103"/>
      <c r="D722" s="1103"/>
      <c r="E722" s="1103"/>
      <c r="F722" s="1103"/>
      <c r="G722" s="1103"/>
      <c r="H722" s="1103"/>
      <c r="I722" s="1103"/>
      <c r="J722" s="1103"/>
      <c r="K722" s="1103"/>
      <c r="L722" s="1103"/>
      <c r="M722" s="1103"/>
      <c r="N722" s="1103"/>
      <c r="O722" s="1103"/>
      <c r="P722" s="1103"/>
      <c r="Q722" s="1103"/>
      <c r="R722" s="1103"/>
      <c r="S722" s="1103"/>
      <c r="T722" s="1103"/>
      <c r="U722" s="1103"/>
      <c r="V722" s="1103"/>
      <c r="W722" s="1103"/>
    </row>
    <row r="723" spans="1:23" ht="15.75" customHeight="1">
      <c r="A723" s="1103"/>
      <c r="B723" s="1103"/>
      <c r="C723" s="1103"/>
      <c r="D723" s="1103"/>
      <c r="E723" s="1103"/>
      <c r="F723" s="1103"/>
      <c r="G723" s="1103"/>
      <c r="H723" s="1103"/>
      <c r="I723" s="1103"/>
      <c r="J723" s="1103"/>
      <c r="K723" s="1103"/>
      <c r="L723" s="1103"/>
      <c r="M723" s="1103"/>
      <c r="N723" s="1103"/>
      <c r="O723" s="1103"/>
      <c r="P723" s="1103"/>
      <c r="Q723" s="1103"/>
      <c r="R723" s="1103"/>
      <c r="S723" s="1103"/>
      <c r="T723" s="1103"/>
      <c r="U723" s="1103"/>
      <c r="V723" s="1103"/>
      <c r="W723" s="1103"/>
    </row>
    <row r="724" spans="1:23" ht="15.75" customHeight="1">
      <c r="A724" s="1103"/>
      <c r="B724" s="1103"/>
      <c r="C724" s="1103"/>
      <c r="D724" s="1103"/>
      <c r="E724" s="1103"/>
      <c r="F724" s="1103"/>
      <c r="G724" s="1103"/>
      <c r="H724" s="1103"/>
      <c r="I724" s="1103"/>
      <c r="J724" s="1103"/>
      <c r="K724" s="1103"/>
      <c r="L724" s="1103"/>
      <c r="M724" s="1103"/>
      <c r="N724" s="1103"/>
      <c r="O724" s="1103"/>
      <c r="P724" s="1103"/>
      <c r="Q724" s="1103"/>
      <c r="R724" s="1103"/>
      <c r="S724" s="1103"/>
      <c r="T724" s="1103"/>
      <c r="U724" s="1103"/>
      <c r="V724" s="1103"/>
      <c r="W724" s="1103"/>
    </row>
    <row r="725" spans="1:23" ht="15.75" customHeight="1">
      <c r="A725" s="1103"/>
      <c r="B725" s="1103"/>
      <c r="C725" s="1103"/>
      <c r="D725" s="1103"/>
      <c r="E725" s="1103"/>
      <c r="F725" s="1103"/>
      <c r="G725" s="1103"/>
      <c r="H725" s="1103"/>
      <c r="I725" s="1103"/>
      <c r="J725" s="1103"/>
      <c r="K725" s="1103"/>
      <c r="L725" s="1103"/>
      <c r="M725" s="1103"/>
      <c r="N725" s="1103"/>
      <c r="O725" s="1103"/>
      <c r="P725" s="1103"/>
      <c r="Q725" s="1103"/>
      <c r="R725" s="1103"/>
      <c r="S725" s="1103"/>
      <c r="T725" s="1103"/>
      <c r="U725" s="1103"/>
      <c r="V725" s="1103"/>
      <c r="W725" s="1103"/>
    </row>
    <row r="726" spans="1:23" ht="15.75" customHeight="1">
      <c r="A726" s="1103"/>
      <c r="B726" s="1103"/>
      <c r="C726" s="1103"/>
      <c r="D726" s="1103"/>
      <c r="E726" s="1103"/>
      <c r="F726" s="1103"/>
      <c r="G726" s="1103"/>
      <c r="H726" s="1103"/>
      <c r="I726" s="1103"/>
      <c r="J726" s="1103"/>
      <c r="K726" s="1103"/>
      <c r="L726" s="1103"/>
      <c r="M726" s="1103"/>
      <c r="N726" s="1103"/>
      <c r="O726" s="1103"/>
      <c r="P726" s="1103"/>
      <c r="Q726" s="1103"/>
      <c r="R726" s="1103"/>
      <c r="S726" s="1103"/>
      <c r="T726" s="1103"/>
      <c r="U726" s="1103"/>
      <c r="V726" s="1103"/>
      <c r="W726" s="1103"/>
    </row>
    <row r="727" spans="1:23" ht="15.75" customHeight="1">
      <c r="A727" s="1103"/>
      <c r="B727" s="1103"/>
      <c r="C727" s="1103"/>
      <c r="D727" s="1103"/>
      <c r="E727" s="1103"/>
      <c r="F727" s="1103"/>
      <c r="G727" s="1103"/>
      <c r="H727" s="1103"/>
      <c r="I727" s="1103"/>
      <c r="J727" s="1103"/>
      <c r="K727" s="1103"/>
      <c r="L727" s="1103"/>
      <c r="M727" s="1103"/>
      <c r="N727" s="1103"/>
      <c r="O727" s="1103"/>
      <c r="P727" s="1103"/>
      <c r="Q727" s="1103"/>
      <c r="R727" s="1103"/>
      <c r="S727" s="1103"/>
      <c r="T727" s="1103"/>
      <c r="U727" s="1103"/>
      <c r="V727" s="1103"/>
      <c r="W727" s="1103"/>
    </row>
    <row r="728" spans="1:23" ht="15.75" customHeight="1">
      <c r="A728" s="1103"/>
      <c r="B728" s="1103"/>
      <c r="C728" s="1103"/>
      <c r="D728" s="1103"/>
      <c r="E728" s="1103"/>
      <c r="F728" s="1103"/>
      <c r="G728" s="1103"/>
      <c r="H728" s="1103"/>
      <c r="I728" s="1103"/>
      <c r="J728" s="1103"/>
      <c r="K728" s="1103"/>
      <c r="L728" s="1103"/>
      <c r="M728" s="1103"/>
      <c r="N728" s="1103"/>
      <c r="O728" s="1103"/>
      <c r="P728" s="1103"/>
      <c r="Q728" s="1103"/>
      <c r="R728" s="1103"/>
      <c r="S728" s="1103"/>
      <c r="T728" s="1103"/>
      <c r="U728" s="1103"/>
      <c r="V728" s="1103"/>
      <c r="W728" s="1103"/>
    </row>
    <row r="729" spans="1:23" ht="15.75" customHeight="1">
      <c r="A729" s="1103"/>
      <c r="B729" s="1103"/>
      <c r="C729" s="1103"/>
      <c r="D729" s="1103"/>
      <c r="E729" s="1103"/>
      <c r="F729" s="1103"/>
      <c r="G729" s="1103"/>
      <c r="H729" s="1103"/>
      <c r="I729" s="1103"/>
      <c r="J729" s="1103"/>
      <c r="K729" s="1103"/>
      <c r="L729" s="1103"/>
      <c r="M729" s="1103"/>
      <c r="N729" s="1103"/>
      <c r="O729" s="1103"/>
      <c r="P729" s="1103"/>
      <c r="Q729" s="1103"/>
      <c r="R729" s="1103"/>
      <c r="S729" s="1103"/>
      <c r="T729" s="1103"/>
      <c r="U729" s="1103"/>
      <c r="V729" s="1103"/>
      <c r="W729" s="1103"/>
    </row>
    <row r="730" spans="1:23" ht="15.75" customHeight="1">
      <c r="A730" s="1103"/>
      <c r="B730" s="1103"/>
      <c r="C730" s="1103"/>
      <c r="D730" s="1103"/>
      <c r="E730" s="1103"/>
      <c r="F730" s="1103"/>
      <c r="G730" s="1103"/>
      <c r="H730" s="1103"/>
      <c r="I730" s="1103"/>
      <c r="J730" s="1103"/>
      <c r="K730" s="1103"/>
      <c r="L730" s="1103"/>
      <c r="M730" s="1103"/>
      <c r="N730" s="1103"/>
      <c r="O730" s="1103"/>
      <c r="P730" s="1103"/>
      <c r="Q730" s="1103"/>
      <c r="R730" s="1103"/>
      <c r="S730" s="1103"/>
      <c r="T730" s="1103"/>
      <c r="U730" s="1103"/>
      <c r="V730" s="1103"/>
      <c r="W730" s="1103"/>
    </row>
    <row r="731" spans="1:23" ht="15.75" customHeight="1">
      <c r="A731" s="1103"/>
      <c r="B731" s="1103"/>
      <c r="C731" s="1103"/>
      <c r="D731" s="1103"/>
      <c r="E731" s="1103"/>
      <c r="F731" s="1103"/>
      <c r="G731" s="1103"/>
      <c r="H731" s="1103"/>
      <c r="I731" s="1103"/>
      <c r="J731" s="1103"/>
      <c r="K731" s="1103"/>
      <c r="L731" s="1103"/>
      <c r="M731" s="1103"/>
      <c r="N731" s="1103"/>
      <c r="O731" s="1103"/>
      <c r="P731" s="1103"/>
      <c r="Q731" s="1103"/>
      <c r="R731" s="1103"/>
      <c r="S731" s="1103"/>
      <c r="T731" s="1103"/>
      <c r="U731" s="1103"/>
      <c r="V731" s="1103"/>
      <c r="W731" s="1103"/>
    </row>
    <row r="732" spans="1:23" ht="15.75" customHeight="1">
      <c r="A732" s="1103"/>
      <c r="B732" s="1103"/>
      <c r="C732" s="1103"/>
      <c r="D732" s="1103"/>
      <c r="E732" s="1103"/>
      <c r="F732" s="1103"/>
      <c r="G732" s="1103"/>
      <c r="H732" s="1103"/>
      <c r="I732" s="1103"/>
      <c r="J732" s="1103"/>
      <c r="K732" s="1103"/>
      <c r="L732" s="1103"/>
      <c r="M732" s="1103"/>
      <c r="N732" s="1103"/>
      <c r="O732" s="1103"/>
      <c r="P732" s="1103"/>
      <c r="Q732" s="1103"/>
      <c r="R732" s="1103"/>
      <c r="S732" s="1103"/>
      <c r="T732" s="1103"/>
      <c r="U732" s="1103"/>
      <c r="V732" s="1103"/>
      <c r="W732" s="1103"/>
    </row>
    <row r="733" spans="1:23" ht="15.75" customHeight="1">
      <c r="A733" s="1103"/>
      <c r="B733" s="1103"/>
      <c r="C733" s="1103"/>
      <c r="D733" s="1103"/>
      <c r="E733" s="1103"/>
      <c r="F733" s="1103"/>
      <c r="G733" s="1103"/>
      <c r="H733" s="1103"/>
      <c r="I733" s="1103"/>
      <c r="J733" s="1103"/>
      <c r="K733" s="1103"/>
      <c r="L733" s="1103"/>
      <c r="M733" s="1103"/>
      <c r="N733" s="1103"/>
      <c r="O733" s="1103"/>
      <c r="P733" s="1103"/>
      <c r="Q733" s="1103"/>
      <c r="R733" s="1103"/>
      <c r="S733" s="1103"/>
      <c r="T733" s="1103"/>
      <c r="U733" s="1103"/>
      <c r="V733" s="1103"/>
      <c r="W733" s="1103"/>
    </row>
    <row r="734" spans="1:23" ht="15.75" customHeight="1">
      <c r="A734" s="1103"/>
      <c r="B734" s="1103"/>
      <c r="C734" s="1103"/>
      <c r="D734" s="1103"/>
      <c r="E734" s="1103"/>
      <c r="F734" s="1103"/>
      <c r="G734" s="1103"/>
      <c r="H734" s="1103"/>
      <c r="I734" s="1103"/>
      <c r="J734" s="1103"/>
      <c r="K734" s="1103"/>
      <c r="L734" s="1103"/>
      <c r="M734" s="1103"/>
      <c r="N734" s="1103"/>
      <c r="O734" s="1103"/>
      <c r="P734" s="1103"/>
      <c r="Q734" s="1103"/>
      <c r="R734" s="1103"/>
      <c r="S734" s="1103"/>
      <c r="T734" s="1103"/>
      <c r="U734" s="1103"/>
      <c r="V734" s="1103"/>
      <c r="W734" s="1103"/>
    </row>
    <row r="735" spans="1:23" ht="15.75" customHeight="1">
      <c r="A735" s="1103"/>
      <c r="B735" s="1103"/>
      <c r="C735" s="1103"/>
      <c r="D735" s="1103"/>
      <c r="E735" s="1103"/>
      <c r="F735" s="1103"/>
      <c r="G735" s="1103"/>
      <c r="H735" s="1103"/>
      <c r="I735" s="1103"/>
      <c r="J735" s="1103"/>
      <c r="K735" s="1103"/>
      <c r="L735" s="1103"/>
      <c r="M735" s="1103"/>
      <c r="N735" s="1103"/>
      <c r="O735" s="1103"/>
      <c r="P735" s="1103"/>
      <c r="Q735" s="1103"/>
      <c r="R735" s="1103"/>
      <c r="S735" s="1103"/>
      <c r="T735" s="1103"/>
      <c r="U735" s="1103"/>
      <c r="V735" s="1103"/>
      <c r="W735" s="1103"/>
    </row>
    <row r="736" spans="1:23" ht="15.75" customHeight="1">
      <c r="A736" s="1103"/>
      <c r="B736" s="1103"/>
      <c r="C736" s="1103"/>
      <c r="D736" s="1103"/>
      <c r="E736" s="1103"/>
      <c r="F736" s="1103"/>
      <c r="G736" s="1103"/>
      <c r="H736" s="1103"/>
      <c r="I736" s="1103"/>
      <c r="J736" s="1103"/>
      <c r="K736" s="1103"/>
      <c r="L736" s="1103"/>
      <c r="M736" s="1103"/>
      <c r="N736" s="1103"/>
      <c r="O736" s="1103"/>
      <c r="P736" s="1103"/>
      <c r="Q736" s="1103"/>
      <c r="R736" s="1103"/>
      <c r="S736" s="1103"/>
      <c r="T736" s="1103"/>
      <c r="U736" s="1103"/>
      <c r="V736" s="1103"/>
      <c r="W736" s="1103"/>
    </row>
    <row r="737" spans="1:23" ht="15.75" customHeight="1">
      <c r="A737" s="1103"/>
      <c r="B737" s="1103"/>
      <c r="C737" s="1103"/>
      <c r="D737" s="1103"/>
      <c r="E737" s="1103"/>
      <c r="F737" s="1103"/>
      <c r="G737" s="1103"/>
      <c r="H737" s="1103"/>
      <c r="I737" s="1103"/>
      <c r="J737" s="1103"/>
      <c r="K737" s="1103"/>
      <c r="L737" s="1103"/>
      <c r="M737" s="1103"/>
      <c r="N737" s="1103"/>
      <c r="O737" s="1103"/>
      <c r="P737" s="1103"/>
      <c r="Q737" s="1103"/>
      <c r="R737" s="1103"/>
      <c r="S737" s="1103"/>
      <c r="T737" s="1103"/>
      <c r="U737" s="1103"/>
      <c r="V737" s="1103"/>
      <c r="W737" s="1103"/>
    </row>
    <row r="738" spans="1:23" ht="15.75" customHeight="1">
      <c r="A738" s="1103"/>
      <c r="B738" s="1103"/>
      <c r="C738" s="1103"/>
      <c r="D738" s="1103"/>
      <c r="E738" s="1103"/>
      <c r="F738" s="1103"/>
      <c r="G738" s="1103"/>
      <c r="H738" s="1103"/>
      <c r="I738" s="1103"/>
      <c r="J738" s="1103"/>
      <c r="K738" s="1103"/>
      <c r="L738" s="1103"/>
      <c r="M738" s="1103"/>
      <c r="N738" s="1103"/>
      <c r="O738" s="1103"/>
      <c r="P738" s="1103"/>
      <c r="Q738" s="1103"/>
      <c r="R738" s="1103"/>
      <c r="S738" s="1103"/>
      <c r="T738" s="1103"/>
      <c r="U738" s="1103"/>
      <c r="V738" s="1103"/>
      <c r="W738" s="1103"/>
    </row>
    <row r="739" spans="1:23" ht="15.75" customHeight="1">
      <c r="A739" s="1103"/>
      <c r="B739" s="1103"/>
      <c r="C739" s="1103"/>
      <c r="D739" s="1103"/>
      <c r="E739" s="1103"/>
      <c r="F739" s="1103"/>
      <c r="G739" s="1103"/>
      <c r="H739" s="1103"/>
      <c r="I739" s="1103"/>
      <c r="J739" s="1103"/>
      <c r="K739" s="1103"/>
      <c r="L739" s="1103"/>
      <c r="M739" s="1103"/>
      <c r="N739" s="1103"/>
      <c r="O739" s="1103"/>
      <c r="P739" s="1103"/>
      <c r="Q739" s="1103"/>
      <c r="R739" s="1103"/>
      <c r="S739" s="1103"/>
      <c r="T739" s="1103"/>
      <c r="U739" s="1103"/>
      <c r="V739" s="1103"/>
      <c r="W739" s="1103"/>
    </row>
    <row r="740" spans="1:23" ht="15.75" customHeight="1">
      <c r="A740" s="1103"/>
      <c r="B740" s="1103"/>
      <c r="C740" s="1103"/>
      <c r="D740" s="1103"/>
      <c r="E740" s="1103"/>
      <c r="F740" s="1103"/>
      <c r="G740" s="1103"/>
      <c r="H740" s="1103"/>
      <c r="I740" s="1103"/>
      <c r="J740" s="1103"/>
      <c r="K740" s="1103"/>
      <c r="L740" s="1103"/>
      <c r="M740" s="1103"/>
      <c r="N740" s="1103"/>
      <c r="O740" s="1103"/>
      <c r="P740" s="1103"/>
      <c r="Q740" s="1103"/>
      <c r="R740" s="1103"/>
      <c r="S740" s="1103"/>
      <c r="T740" s="1103"/>
      <c r="U740" s="1103"/>
      <c r="V740" s="1103"/>
      <c r="W740" s="1103"/>
    </row>
    <row r="741" spans="1:23" ht="15.75" customHeight="1">
      <c r="A741" s="1103"/>
      <c r="B741" s="1103"/>
      <c r="C741" s="1103"/>
      <c r="D741" s="1103"/>
      <c r="E741" s="1103"/>
      <c r="F741" s="1103"/>
      <c r="G741" s="1103"/>
      <c r="H741" s="1103"/>
      <c r="I741" s="1103"/>
      <c r="J741" s="1103"/>
      <c r="K741" s="1103"/>
      <c r="L741" s="1103"/>
      <c r="M741" s="1103"/>
      <c r="N741" s="1103"/>
      <c r="O741" s="1103"/>
      <c r="P741" s="1103"/>
      <c r="Q741" s="1103"/>
      <c r="R741" s="1103"/>
      <c r="S741" s="1103"/>
      <c r="T741" s="1103"/>
      <c r="U741" s="1103"/>
      <c r="V741" s="1103"/>
      <c r="W741" s="1103"/>
    </row>
    <row r="742" spans="1:23" ht="15.75" customHeight="1">
      <c r="A742" s="1103"/>
      <c r="B742" s="1103"/>
      <c r="C742" s="1103"/>
      <c r="D742" s="1103"/>
      <c r="E742" s="1103"/>
      <c r="F742" s="1103"/>
      <c r="G742" s="1103"/>
      <c r="H742" s="1103"/>
      <c r="I742" s="1103"/>
      <c r="J742" s="1103"/>
      <c r="K742" s="1103"/>
      <c r="L742" s="1103"/>
      <c r="M742" s="1103"/>
      <c r="N742" s="1103"/>
      <c r="O742" s="1103"/>
      <c r="P742" s="1103"/>
      <c r="Q742" s="1103"/>
      <c r="R742" s="1103"/>
      <c r="S742" s="1103"/>
      <c r="T742" s="1103"/>
      <c r="U742" s="1103"/>
      <c r="V742" s="1103"/>
      <c r="W742" s="1103"/>
    </row>
    <row r="743" spans="1:23" ht="15.75" customHeight="1">
      <c r="A743" s="1103"/>
      <c r="B743" s="1103"/>
      <c r="C743" s="1103"/>
      <c r="D743" s="1103"/>
      <c r="E743" s="1103"/>
      <c r="F743" s="1103"/>
      <c r="G743" s="1103"/>
      <c r="H743" s="1103"/>
      <c r="I743" s="1103"/>
      <c r="J743" s="1103"/>
      <c r="K743" s="1103"/>
      <c r="L743" s="1103"/>
      <c r="M743" s="1103"/>
      <c r="N743" s="1103"/>
      <c r="O743" s="1103"/>
      <c r="P743" s="1103"/>
      <c r="Q743" s="1103"/>
      <c r="R743" s="1103"/>
      <c r="S743" s="1103"/>
      <c r="T743" s="1103"/>
      <c r="U743" s="1103"/>
      <c r="V743" s="1103"/>
      <c r="W743" s="1103"/>
    </row>
    <row r="744" spans="1:23" ht="15.75" customHeight="1">
      <c r="A744" s="1103"/>
      <c r="B744" s="1103"/>
      <c r="C744" s="1103"/>
      <c r="D744" s="1103"/>
      <c r="E744" s="1103"/>
      <c r="F744" s="1103"/>
      <c r="G744" s="1103"/>
      <c r="H744" s="1103"/>
      <c r="I744" s="1103"/>
      <c r="J744" s="1103"/>
      <c r="K744" s="1103"/>
      <c r="L744" s="1103"/>
      <c r="M744" s="1103"/>
      <c r="N744" s="1103"/>
      <c r="O744" s="1103"/>
      <c r="P744" s="1103"/>
      <c r="Q744" s="1103"/>
      <c r="R744" s="1103"/>
      <c r="S744" s="1103"/>
      <c r="T744" s="1103"/>
      <c r="U744" s="1103"/>
      <c r="V744" s="1103"/>
      <c r="W744" s="1103"/>
    </row>
    <row r="745" spans="1:23" ht="15.75" customHeight="1">
      <c r="A745" s="1103"/>
      <c r="B745" s="1103"/>
      <c r="C745" s="1103"/>
      <c r="D745" s="1103"/>
      <c r="E745" s="1103"/>
      <c r="F745" s="1103"/>
      <c r="G745" s="1103"/>
      <c r="H745" s="1103"/>
      <c r="I745" s="1103"/>
      <c r="J745" s="1103"/>
      <c r="K745" s="1103"/>
      <c r="L745" s="1103"/>
      <c r="M745" s="1103"/>
      <c r="N745" s="1103"/>
      <c r="O745" s="1103"/>
      <c r="P745" s="1103"/>
      <c r="Q745" s="1103"/>
      <c r="R745" s="1103"/>
      <c r="S745" s="1103"/>
      <c r="T745" s="1103"/>
      <c r="U745" s="1103"/>
      <c r="V745" s="1103"/>
      <c r="W745" s="1103"/>
    </row>
    <row r="746" spans="1:23" ht="15.75" customHeight="1">
      <c r="A746" s="1103"/>
      <c r="B746" s="1103"/>
      <c r="C746" s="1103"/>
      <c r="D746" s="1103"/>
      <c r="E746" s="1103"/>
      <c r="F746" s="1103"/>
      <c r="G746" s="1103"/>
      <c r="H746" s="1103"/>
      <c r="I746" s="1103"/>
      <c r="J746" s="1103"/>
      <c r="K746" s="1103"/>
      <c r="L746" s="1103"/>
      <c r="M746" s="1103"/>
      <c r="N746" s="1103"/>
      <c r="O746" s="1103"/>
      <c r="P746" s="1103"/>
      <c r="Q746" s="1103"/>
      <c r="R746" s="1103"/>
      <c r="S746" s="1103"/>
      <c r="T746" s="1103"/>
      <c r="U746" s="1103"/>
      <c r="V746" s="1103"/>
      <c r="W746" s="1103"/>
    </row>
    <row r="747" spans="1:23" ht="15.75" customHeight="1">
      <c r="A747" s="1103"/>
      <c r="B747" s="1103"/>
      <c r="C747" s="1103"/>
      <c r="D747" s="1103"/>
      <c r="E747" s="1103"/>
      <c r="F747" s="1103"/>
      <c r="G747" s="1103"/>
      <c r="H747" s="1103"/>
      <c r="I747" s="1103"/>
      <c r="J747" s="1103"/>
      <c r="K747" s="1103"/>
      <c r="L747" s="1103"/>
      <c r="M747" s="1103"/>
      <c r="N747" s="1103"/>
      <c r="O747" s="1103"/>
      <c r="P747" s="1103"/>
      <c r="Q747" s="1103"/>
      <c r="R747" s="1103"/>
      <c r="S747" s="1103"/>
      <c r="T747" s="1103"/>
      <c r="U747" s="1103"/>
      <c r="V747" s="1103"/>
      <c r="W747" s="1103"/>
    </row>
    <row r="748" spans="1:23" ht="15.75" customHeight="1">
      <c r="A748" s="1103"/>
      <c r="B748" s="1103"/>
      <c r="C748" s="1103"/>
      <c r="D748" s="1103"/>
      <c r="E748" s="1103"/>
      <c r="F748" s="1103"/>
      <c r="G748" s="1103"/>
      <c r="H748" s="1103"/>
      <c r="I748" s="1103"/>
      <c r="J748" s="1103"/>
      <c r="K748" s="1103"/>
      <c r="L748" s="1103"/>
      <c r="M748" s="1103"/>
      <c r="N748" s="1103"/>
      <c r="O748" s="1103"/>
      <c r="P748" s="1103"/>
      <c r="Q748" s="1103"/>
      <c r="R748" s="1103"/>
      <c r="S748" s="1103"/>
      <c r="T748" s="1103"/>
      <c r="U748" s="1103"/>
      <c r="V748" s="1103"/>
      <c r="W748" s="1103"/>
    </row>
    <row r="749" spans="1:23" ht="15.75" customHeight="1">
      <c r="A749" s="1103"/>
      <c r="B749" s="1103"/>
      <c r="C749" s="1103"/>
      <c r="D749" s="1103"/>
      <c r="E749" s="1103"/>
      <c r="F749" s="1103"/>
      <c r="G749" s="1103"/>
      <c r="H749" s="1103"/>
      <c r="I749" s="1103"/>
      <c r="J749" s="1103"/>
      <c r="K749" s="1103"/>
      <c r="L749" s="1103"/>
      <c r="M749" s="1103"/>
      <c r="N749" s="1103"/>
      <c r="O749" s="1103"/>
      <c r="P749" s="1103"/>
      <c r="Q749" s="1103"/>
      <c r="R749" s="1103"/>
      <c r="S749" s="1103"/>
      <c r="T749" s="1103"/>
      <c r="U749" s="1103"/>
      <c r="V749" s="1103"/>
      <c r="W749" s="1103"/>
    </row>
    <row r="750" spans="1:23" ht="15.75" customHeight="1">
      <c r="A750" s="1103"/>
      <c r="B750" s="1103"/>
      <c r="C750" s="1103"/>
      <c r="D750" s="1103"/>
      <c r="E750" s="1103"/>
      <c r="F750" s="1103"/>
      <c r="G750" s="1103"/>
      <c r="H750" s="1103"/>
      <c r="I750" s="1103"/>
      <c r="J750" s="1103"/>
      <c r="K750" s="1103"/>
      <c r="L750" s="1103"/>
      <c r="M750" s="1103"/>
      <c r="N750" s="1103"/>
      <c r="O750" s="1103"/>
      <c r="P750" s="1103"/>
      <c r="Q750" s="1103"/>
      <c r="R750" s="1103"/>
      <c r="S750" s="1103"/>
      <c r="T750" s="1103"/>
      <c r="U750" s="1103"/>
      <c r="V750" s="1103"/>
      <c r="W750" s="1103"/>
    </row>
    <row r="751" spans="1:23" ht="15.75" customHeight="1">
      <c r="A751" s="1103"/>
      <c r="B751" s="1103"/>
      <c r="C751" s="1103"/>
      <c r="D751" s="1103"/>
      <c r="E751" s="1103"/>
      <c r="F751" s="1103"/>
      <c r="G751" s="1103"/>
      <c r="H751" s="1103"/>
      <c r="I751" s="1103"/>
      <c r="J751" s="1103"/>
      <c r="K751" s="1103"/>
      <c r="L751" s="1103"/>
      <c r="M751" s="1103"/>
      <c r="N751" s="1103"/>
      <c r="O751" s="1103"/>
      <c r="P751" s="1103"/>
      <c r="Q751" s="1103"/>
      <c r="R751" s="1103"/>
      <c r="S751" s="1103"/>
      <c r="T751" s="1103"/>
      <c r="U751" s="1103"/>
      <c r="V751" s="1103"/>
      <c r="W751" s="1103"/>
    </row>
    <row r="752" spans="1:23" ht="15.75" customHeight="1">
      <c r="A752" s="1103"/>
      <c r="B752" s="1103"/>
      <c r="C752" s="1103"/>
      <c r="D752" s="1103"/>
      <c r="E752" s="1103"/>
      <c r="F752" s="1103"/>
      <c r="G752" s="1103"/>
      <c r="H752" s="1103"/>
      <c r="I752" s="1103"/>
      <c r="J752" s="1103"/>
      <c r="K752" s="1103"/>
      <c r="L752" s="1103"/>
      <c r="M752" s="1103"/>
      <c r="N752" s="1103"/>
      <c r="O752" s="1103"/>
      <c r="P752" s="1103"/>
      <c r="Q752" s="1103"/>
      <c r="R752" s="1103"/>
      <c r="S752" s="1103"/>
      <c r="T752" s="1103"/>
      <c r="U752" s="1103"/>
      <c r="V752" s="1103"/>
      <c r="W752" s="1103"/>
    </row>
    <row r="753" spans="1:23" ht="15.75" customHeight="1">
      <c r="A753" s="1103"/>
      <c r="B753" s="1103"/>
      <c r="C753" s="1103"/>
      <c r="D753" s="1103"/>
      <c r="E753" s="1103"/>
      <c r="F753" s="1103"/>
      <c r="G753" s="1103"/>
      <c r="H753" s="1103"/>
      <c r="I753" s="1103"/>
      <c r="J753" s="1103"/>
      <c r="K753" s="1103"/>
      <c r="L753" s="1103"/>
      <c r="M753" s="1103"/>
      <c r="N753" s="1103"/>
      <c r="O753" s="1103"/>
      <c r="P753" s="1103"/>
      <c r="Q753" s="1103"/>
      <c r="R753" s="1103"/>
      <c r="S753" s="1103"/>
      <c r="T753" s="1103"/>
      <c r="U753" s="1103"/>
      <c r="V753" s="1103"/>
      <c r="W753" s="1103"/>
    </row>
    <row r="754" spans="1:23" ht="15.75" customHeight="1">
      <c r="A754" s="1103"/>
      <c r="B754" s="1103"/>
      <c r="C754" s="1103"/>
      <c r="D754" s="1103"/>
      <c r="E754" s="1103"/>
      <c r="F754" s="1103"/>
      <c r="G754" s="1103"/>
      <c r="H754" s="1103"/>
      <c r="I754" s="1103"/>
      <c r="J754" s="1103"/>
      <c r="K754" s="1103"/>
      <c r="L754" s="1103"/>
      <c r="M754" s="1103"/>
      <c r="N754" s="1103"/>
      <c r="O754" s="1103"/>
      <c r="P754" s="1103"/>
      <c r="Q754" s="1103"/>
      <c r="R754" s="1103"/>
      <c r="S754" s="1103"/>
      <c r="T754" s="1103"/>
      <c r="U754" s="1103"/>
      <c r="V754" s="1103"/>
      <c r="W754" s="1103"/>
    </row>
    <row r="755" spans="1:23" ht="15.75" customHeight="1">
      <c r="A755" s="1103"/>
      <c r="B755" s="1103"/>
      <c r="C755" s="1103"/>
      <c r="D755" s="1103"/>
      <c r="E755" s="1103"/>
      <c r="F755" s="1103"/>
      <c r="G755" s="1103"/>
      <c r="H755" s="1103"/>
      <c r="I755" s="1103"/>
      <c r="J755" s="1103"/>
      <c r="K755" s="1103"/>
      <c r="L755" s="1103"/>
      <c r="M755" s="1103"/>
      <c r="N755" s="1103"/>
      <c r="O755" s="1103"/>
      <c r="P755" s="1103"/>
      <c r="Q755" s="1103"/>
      <c r="R755" s="1103"/>
      <c r="S755" s="1103"/>
      <c r="T755" s="1103"/>
      <c r="U755" s="1103"/>
      <c r="V755" s="1103"/>
      <c r="W755" s="1103"/>
    </row>
    <row r="756" spans="1:23" ht="15.75" customHeight="1">
      <c r="A756" s="1103"/>
      <c r="B756" s="1103"/>
      <c r="C756" s="1103"/>
      <c r="D756" s="1103"/>
      <c r="E756" s="1103"/>
      <c r="F756" s="1103"/>
      <c r="G756" s="1103"/>
      <c r="H756" s="1103"/>
      <c r="I756" s="1103"/>
      <c r="J756" s="1103"/>
      <c r="K756" s="1103"/>
      <c r="L756" s="1103"/>
      <c r="M756" s="1103"/>
      <c r="N756" s="1103"/>
      <c r="O756" s="1103"/>
      <c r="P756" s="1103"/>
      <c r="Q756" s="1103"/>
      <c r="R756" s="1103"/>
      <c r="S756" s="1103"/>
      <c r="T756" s="1103"/>
      <c r="U756" s="1103"/>
      <c r="V756" s="1103"/>
      <c r="W756" s="1103"/>
    </row>
    <row r="757" spans="1:23" ht="15.75" customHeight="1">
      <c r="A757" s="1103"/>
      <c r="B757" s="1103"/>
      <c r="C757" s="1103"/>
      <c r="D757" s="1103"/>
      <c r="E757" s="1103"/>
      <c r="F757" s="1103"/>
      <c r="G757" s="1103"/>
      <c r="H757" s="1103"/>
      <c r="I757" s="1103"/>
      <c r="J757" s="1103"/>
      <c r="K757" s="1103"/>
      <c r="L757" s="1103"/>
      <c r="M757" s="1103"/>
      <c r="N757" s="1103"/>
      <c r="O757" s="1103"/>
      <c r="P757" s="1103"/>
      <c r="Q757" s="1103"/>
      <c r="R757" s="1103"/>
      <c r="S757" s="1103"/>
      <c r="T757" s="1103"/>
      <c r="U757" s="1103"/>
      <c r="V757" s="1103"/>
      <c r="W757" s="1103"/>
    </row>
    <row r="758" spans="1:23" ht="15.75" customHeight="1">
      <c r="A758" s="1103"/>
      <c r="B758" s="1103"/>
      <c r="C758" s="1103"/>
      <c r="D758" s="1103"/>
      <c r="E758" s="1103"/>
      <c r="F758" s="1103"/>
      <c r="G758" s="1103"/>
      <c r="H758" s="1103"/>
      <c r="I758" s="1103"/>
      <c r="J758" s="1103"/>
      <c r="K758" s="1103"/>
      <c r="L758" s="1103"/>
      <c r="M758" s="1103"/>
      <c r="N758" s="1103"/>
      <c r="O758" s="1103"/>
      <c r="P758" s="1103"/>
      <c r="Q758" s="1103"/>
      <c r="R758" s="1103"/>
      <c r="S758" s="1103"/>
      <c r="T758" s="1103"/>
      <c r="U758" s="1103"/>
      <c r="V758" s="1103"/>
      <c r="W758" s="1103"/>
    </row>
    <row r="759" spans="1:23" ht="15.75" customHeight="1">
      <c r="A759" s="1103"/>
      <c r="B759" s="1103"/>
      <c r="C759" s="1103"/>
      <c r="D759" s="1103"/>
      <c r="E759" s="1103"/>
      <c r="F759" s="1103"/>
      <c r="G759" s="1103"/>
      <c r="H759" s="1103"/>
      <c r="I759" s="1103"/>
      <c r="J759" s="1103"/>
      <c r="K759" s="1103"/>
      <c r="L759" s="1103"/>
      <c r="M759" s="1103"/>
      <c r="N759" s="1103"/>
      <c r="O759" s="1103"/>
      <c r="P759" s="1103"/>
      <c r="Q759" s="1103"/>
      <c r="R759" s="1103"/>
      <c r="S759" s="1103"/>
      <c r="T759" s="1103"/>
      <c r="U759" s="1103"/>
      <c r="V759" s="1103"/>
      <c r="W759" s="1103"/>
    </row>
    <row r="760" spans="1:23" ht="15.75" customHeight="1">
      <c r="A760" s="1103"/>
      <c r="B760" s="1103"/>
      <c r="C760" s="1103"/>
      <c r="D760" s="1103"/>
      <c r="E760" s="1103"/>
      <c r="F760" s="1103"/>
      <c r="G760" s="1103"/>
      <c r="H760" s="1103"/>
      <c r="I760" s="1103"/>
      <c r="J760" s="1103"/>
      <c r="K760" s="1103"/>
      <c r="L760" s="1103"/>
      <c r="M760" s="1103"/>
      <c r="N760" s="1103"/>
      <c r="O760" s="1103"/>
      <c r="P760" s="1103"/>
      <c r="Q760" s="1103"/>
      <c r="R760" s="1103"/>
      <c r="S760" s="1103"/>
      <c r="T760" s="1103"/>
      <c r="U760" s="1103"/>
      <c r="V760" s="1103"/>
      <c r="W760" s="1103"/>
    </row>
    <row r="761" spans="1:23" ht="15.75" customHeight="1">
      <c r="A761" s="1103"/>
      <c r="B761" s="1103"/>
      <c r="C761" s="1103"/>
      <c r="D761" s="1103"/>
      <c r="E761" s="1103"/>
      <c r="F761" s="1103"/>
      <c r="G761" s="1103"/>
      <c r="H761" s="1103"/>
      <c r="I761" s="1103"/>
      <c r="J761" s="1103"/>
      <c r="K761" s="1103"/>
      <c r="L761" s="1103"/>
      <c r="M761" s="1103"/>
      <c r="N761" s="1103"/>
      <c r="O761" s="1103"/>
      <c r="P761" s="1103"/>
      <c r="Q761" s="1103"/>
      <c r="R761" s="1103"/>
      <c r="S761" s="1103"/>
      <c r="T761" s="1103"/>
      <c r="U761" s="1103"/>
      <c r="V761" s="1103"/>
      <c r="W761" s="1103"/>
    </row>
    <row r="762" spans="1:23" ht="15.75" customHeight="1">
      <c r="A762" s="1103"/>
      <c r="B762" s="1103"/>
      <c r="C762" s="1103"/>
      <c r="D762" s="1103"/>
      <c r="E762" s="1103"/>
      <c r="F762" s="1103"/>
      <c r="G762" s="1103"/>
      <c r="H762" s="1103"/>
      <c r="I762" s="1103"/>
      <c r="J762" s="1103"/>
      <c r="K762" s="1103"/>
      <c r="L762" s="1103"/>
      <c r="M762" s="1103"/>
      <c r="N762" s="1103"/>
      <c r="O762" s="1103"/>
      <c r="P762" s="1103"/>
      <c r="Q762" s="1103"/>
      <c r="R762" s="1103"/>
      <c r="S762" s="1103"/>
      <c r="T762" s="1103"/>
      <c r="U762" s="1103"/>
      <c r="V762" s="1103"/>
      <c r="W762" s="1103"/>
    </row>
    <row r="763" spans="1:23" ht="15.75" customHeight="1">
      <c r="A763" s="1103"/>
      <c r="B763" s="1103"/>
      <c r="C763" s="1103"/>
      <c r="D763" s="1103"/>
      <c r="E763" s="1103"/>
      <c r="F763" s="1103"/>
      <c r="G763" s="1103"/>
      <c r="H763" s="1103"/>
      <c r="I763" s="1103"/>
      <c r="J763" s="1103"/>
      <c r="K763" s="1103"/>
      <c r="L763" s="1103"/>
      <c r="M763" s="1103"/>
      <c r="N763" s="1103"/>
      <c r="O763" s="1103"/>
      <c r="P763" s="1103"/>
      <c r="Q763" s="1103"/>
      <c r="R763" s="1103"/>
      <c r="S763" s="1103"/>
      <c r="T763" s="1103"/>
      <c r="U763" s="1103"/>
      <c r="V763" s="1103"/>
      <c r="W763" s="1103"/>
    </row>
    <row r="764" spans="1:23" ht="15.75" customHeight="1">
      <c r="A764" s="1103"/>
      <c r="B764" s="1103"/>
      <c r="C764" s="1103"/>
      <c r="D764" s="1103"/>
      <c r="E764" s="1103"/>
      <c r="F764" s="1103"/>
      <c r="G764" s="1103"/>
      <c r="H764" s="1103"/>
      <c r="I764" s="1103"/>
      <c r="J764" s="1103"/>
      <c r="K764" s="1103"/>
      <c r="L764" s="1103"/>
      <c r="M764" s="1103"/>
      <c r="N764" s="1103"/>
      <c r="O764" s="1103"/>
      <c r="P764" s="1103"/>
      <c r="Q764" s="1103"/>
      <c r="R764" s="1103"/>
      <c r="S764" s="1103"/>
      <c r="T764" s="1103"/>
      <c r="U764" s="1103"/>
      <c r="V764" s="1103"/>
      <c r="W764" s="1103"/>
    </row>
    <row r="765" spans="1:23" ht="15.75" customHeight="1">
      <c r="A765" s="1103"/>
      <c r="B765" s="1103"/>
      <c r="C765" s="1103"/>
      <c r="D765" s="1103"/>
      <c r="E765" s="1103"/>
      <c r="F765" s="1103"/>
      <c r="G765" s="1103"/>
      <c r="H765" s="1103"/>
      <c r="I765" s="1103"/>
      <c r="J765" s="1103"/>
      <c r="K765" s="1103"/>
      <c r="L765" s="1103"/>
      <c r="M765" s="1103"/>
      <c r="N765" s="1103"/>
      <c r="O765" s="1103"/>
      <c r="P765" s="1103"/>
      <c r="Q765" s="1103"/>
      <c r="R765" s="1103"/>
      <c r="S765" s="1103"/>
      <c r="T765" s="1103"/>
      <c r="U765" s="1103"/>
      <c r="V765" s="1103"/>
      <c r="W765" s="1103"/>
    </row>
    <row r="766" spans="1:23" ht="15.75" customHeight="1">
      <c r="A766" s="1103"/>
      <c r="B766" s="1103"/>
      <c r="C766" s="1103"/>
      <c r="D766" s="1103"/>
      <c r="E766" s="1103"/>
      <c r="F766" s="1103"/>
      <c r="G766" s="1103"/>
      <c r="H766" s="1103"/>
      <c r="I766" s="1103"/>
      <c r="J766" s="1103"/>
      <c r="K766" s="1103"/>
      <c r="L766" s="1103"/>
      <c r="M766" s="1103"/>
      <c r="N766" s="1103"/>
      <c r="O766" s="1103"/>
      <c r="P766" s="1103"/>
      <c r="Q766" s="1103"/>
      <c r="R766" s="1103"/>
      <c r="S766" s="1103"/>
      <c r="T766" s="1103"/>
      <c r="U766" s="1103"/>
      <c r="V766" s="1103"/>
      <c r="W766" s="1103"/>
    </row>
    <row r="767" spans="1:23" ht="15.75" customHeight="1">
      <c r="A767" s="1103"/>
      <c r="B767" s="1103"/>
      <c r="C767" s="1103"/>
      <c r="D767" s="1103"/>
      <c r="E767" s="1103"/>
      <c r="F767" s="1103"/>
      <c r="G767" s="1103"/>
      <c r="H767" s="1103"/>
      <c r="I767" s="1103"/>
      <c r="J767" s="1103"/>
      <c r="K767" s="1103"/>
      <c r="L767" s="1103"/>
      <c r="M767" s="1103"/>
      <c r="N767" s="1103"/>
      <c r="O767" s="1103"/>
      <c r="P767" s="1103"/>
      <c r="Q767" s="1103"/>
      <c r="R767" s="1103"/>
      <c r="S767" s="1103"/>
      <c r="T767" s="1103"/>
      <c r="U767" s="1103"/>
      <c r="V767" s="1103"/>
      <c r="W767" s="1103"/>
    </row>
    <row r="768" spans="1:23" ht="15.75" customHeight="1">
      <c r="A768" s="1103"/>
      <c r="B768" s="1103"/>
      <c r="C768" s="1103"/>
      <c r="D768" s="1103"/>
      <c r="E768" s="1103"/>
      <c r="F768" s="1103"/>
      <c r="G768" s="1103"/>
      <c r="H768" s="1103"/>
      <c r="I768" s="1103"/>
      <c r="J768" s="1103"/>
      <c r="K768" s="1103"/>
      <c r="L768" s="1103"/>
      <c r="M768" s="1103"/>
      <c r="N768" s="1103"/>
      <c r="O768" s="1103"/>
      <c r="P768" s="1103"/>
      <c r="Q768" s="1103"/>
      <c r="R768" s="1103"/>
      <c r="S768" s="1103"/>
      <c r="T768" s="1103"/>
      <c r="U768" s="1103"/>
      <c r="V768" s="1103"/>
      <c r="W768" s="1103"/>
    </row>
    <row r="769" spans="1:23" ht="15.75" customHeight="1">
      <c r="A769" s="1103"/>
      <c r="B769" s="1103"/>
      <c r="C769" s="1103"/>
      <c r="D769" s="1103"/>
      <c r="E769" s="1103"/>
      <c r="F769" s="1103"/>
      <c r="G769" s="1103"/>
      <c r="H769" s="1103"/>
      <c r="I769" s="1103"/>
      <c r="J769" s="1103"/>
      <c r="K769" s="1103"/>
      <c r="L769" s="1103"/>
      <c r="M769" s="1103"/>
      <c r="N769" s="1103"/>
      <c r="O769" s="1103"/>
      <c r="P769" s="1103"/>
      <c r="Q769" s="1103"/>
      <c r="R769" s="1103"/>
      <c r="S769" s="1103"/>
      <c r="T769" s="1103"/>
      <c r="U769" s="1103"/>
      <c r="V769" s="1103"/>
      <c r="W769" s="1103"/>
    </row>
    <row r="770" spans="1:23" ht="15.75" customHeight="1">
      <c r="A770" s="1103"/>
      <c r="B770" s="1103"/>
      <c r="C770" s="1103"/>
      <c r="D770" s="1103"/>
      <c r="E770" s="1103"/>
      <c r="F770" s="1103"/>
      <c r="G770" s="1103"/>
      <c r="H770" s="1103"/>
      <c r="I770" s="1103"/>
      <c r="J770" s="1103"/>
      <c r="K770" s="1103"/>
      <c r="L770" s="1103"/>
      <c r="M770" s="1103"/>
      <c r="N770" s="1103"/>
      <c r="O770" s="1103"/>
      <c r="P770" s="1103"/>
      <c r="Q770" s="1103"/>
      <c r="R770" s="1103"/>
      <c r="S770" s="1103"/>
      <c r="T770" s="1103"/>
      <c r="U770" s="1103"/>
      <c r="V770" s="1103"/>
      <c r="W770" s="1103"/>
    </row>
    <row r="771" spans="1:23" ht="15.75" customHeight="1">
      <c r="A771" s="1103"/>
      <c r="B771" s="1103"/>
      <c r="C771" s="1103"/>
      <c r="D771" s="1103"/>
      <c r="E771" s="1103"/>
      <c r="F771" s="1103"/>
      <c r="G771" s="1103"/>
      <c r="H771" s="1103"/>
      <c r="I771" s="1103"/>
      <c r="J771" s="1103"/>
      <c r="K771" s="1103"/>
      <c r="L771" s="1103"/>
      <c r="M771" s="1103"/>
      <c r="N771" s="1103"/>
      <c r="O771" s="1103"/>
      <c r="P771" s="1103"/>
      <c r="Q771" s="1103"/>
      <c r="R771" s="1103"/>
      <c r="S771" s="1103"/>
      <c r="T771" s="1103"/>
      <c r="U771" s="1103"/>
      <c r="V771" s="1103"/>
      <c r="W771" s="1103"/>
    </row>
    <row r="772" spans="1:23" ht="15.75" customHeight="1">
      <c r="A772" s="1103"/>
      <c r="B772" s="1103"/>
      <c r="C772" s="1103"/>
      <c r="D772" s="1103"/>
      <c r="E772" s="1103"/>
      <c r="F772" s="1103"/>
      <c r="G772" s="1103"/>
      <c r="H772" s="1103"/>
      <c r="I772" s="1103"/>
      <c r="J772" s="1103"/>
      <c r="K772" s="1103"/>
      <c r="L772" s="1103"/>
      <c r="M772" s="1103"/>
      <c r="N772" s="1103"/>
      <c r="O772" s="1103"/>
      <c r="P772" s="1103"/>
      <c r="Q772" s="1103"/>
      <c r="R772" s="1103"/>
      <c r="S772" s="1103"/>
      <c r="T772" s="1103"/>
      <c r="U772" s="1103"/>
      <c r="V772" s="1103"/>
      <c r="W772" s="1103"/>
    </row>
    <row r="773" spans="1:23" ht="15.75" customHeight="1">
      <c r="A773" s="1103"/>
      <c r="B773" s="1103"/>
      <c r="C773" s="1103"/>
      <c r="D773" s="1103"/>
      <c r="E773" s="1103"/>
      <c r="F773" s="1103"/>
      <c r="G773" s="1103"/>
      <c r="H773" s="1103"/>
      <c r="I773" s="1103"/>
      <c r="J773" s="1103"/>
      <c r="K773" s="1103"/>
      <c r="L773" s="1103"/>
      <c r="M773" s="1103"/>
      <c r="N773" s="1103"/>
      <c r="O773" s="1103"/>
      <c r="P773" s="1103"/>
      <c r="Q773" s="1103"/>
      <c r="R773" s="1103"/>
      <c r="S773" s="1103"/>
      <c r="T773" s="1103"/>
      <c r="U773" s="1103"/>
      <c r="V773" s="1103"/>
      <c r="W773" s="1103"/>
    </row>
    <row r="774" spans="1:23" ht="15.75" customHeight="1">
      <c r="A774" s="1103"/>
      <c r="B774" s="1103"/>
      <c r="C774" s="1103"/>
      <c r="D774" s="1103"/>
      <c r="E774" s="1103"/>
      <c r="F774" s="1103"/>
      <c r="G774" s="1103"/>
      <c r="H774" s="1103"/>
      <c r="I774" s="1103"/>
      <c r="J774" s="1103"/>
      <c r="K774" s="1103"/>
      <c r="L774" s="1103"/>
      <c r="M774" s="1103"/>
      <c r="N774" s="1103"/>
      <c r="O774" s="1103"/>
      <c r="P774" s="1103"/>
      <c r="Q774" s="1103"/>
      <c r="R774" s="1103"/>
      <c r="S774" s="1103"/>
      <c r="T774" s="1103"/>
      <c r="U774" s="1103"/>
      <c r="V774" s="1103"/>
      <c r="W774" s="1103"/>
    </row>
    <row r="775" spans="1:23" ht="15.75" customHeight="1">
      <c r="A775" s="1103"/>
      <c r="B775" s="1103"/>
      <c r="C775" s="1103"/>
      <c r="D775" s="1103"/>
      <c r="E775" s="1103"/>
      <c r="F775" s="1103"/>
      <c r="G775" s="1103"/>
      <c r="H775" s="1103"/>
      <c r="I775" s="1103"/>
      <c r="J775" s="1103"/>
      <c r="K775" s="1103"/>
      <c r="L775" s="1103"/>
      <c r="M775" s="1103"/>
      <c r="N775" s="1103"/>
      <c r="O775" s="1103"/>
      <c r="P775" s="1103"/>
      <c r="Q775" s="1103"/>
      <c r="R775" s="1103"/>
      <c r="S775" s="1103"/>
      <c r="T775" s="1103"/>
      <c r="U775" s="1103"/>
      <c r="V775" s="1103"/>
      <c r="W775" s="1103"/>
    </row>
    <row r="776" spans="1:23" ht="15.75" customHeight="1">
      <c r="A776" s="1103"/>
      <c r="B776" s="1103"/>
      <c r="C776" s="1103"/>
      <c r="D776" s="1103"/>
      <c r="E776" s="1103"/>
      <c r="F776" s="1103"/>
      <c r="G776" s="1103"/>
      <c r="H776" s="1103"/>
      <c r="I776" s="1103"/>
      <c r="J776" s="1103"/>
      <c r="K776" s="1103"/>
      <c r="L776" s="1103"/>
      <c r="M776" s="1103"/>
      <c r="N776" s="1103"/>
      <c r="O776" s="1103"/>
      <c r="P776" s="1103"/>
      <c r="Q776" s="1103"/>
      <c r="R776" s="1103"/>
      <c r="S776" s="1103"/>
      <c r="T776" s="1103"/>
      <c r="U776" s="1103"/>
      <c r="V776" s="1103"/>
      <c r="W776" s="1103"/>
    </row>
    <row r="777" spans="1:23" ht="15.75" customHeight="1">
      <c r="A777" s="1103"/>
      <c r="B777" s="1103"/>
      <c r="C777" s="1103"/>
      <c r="D777" s="1103"/>
      <c r="E777" s="1103"/>
      <c r="F777" s="1103"/>
      <c r="G777" s="1103"/>
      <c r="H777" s="1103"/>
      <c r="I777" s="1103"/>
      <c r="J777" s="1103"/>
      <c r="K777" s="1103"/>
      <c r="L777" s="1103"/>
      <c r="M777" s="1103"/>
      <c r="N777" s="1103"/>
      <c r="O777" s="1103"/>
      <c r="P777" s="1103"/>
      <c r="Q777" s="1103"/>
      <c r="R777" s="1103"/>
      <c r="S777" s="1103"/>
      <c r="T777" s="1103"/>
      <c r="U777" s="1103"/>
      <c r="V777" s="1103"/>
      <c r="W777" s="1103"/>
    </row>
    <row r="778" spans="1:23" ht="15.75" customHeight="1">
      <c r="A778" s="1103"/>
      <c r="B778" s="1103"/>
      <c r="C778" s="1103"/>
      <c r="D778" s="1103"/>
      <c r="E778" s="1103"/>
      <c r="F778" s="1103"/>
      <c r="G778" s="1103"/>
      <c r="H778" s="1103"/>
      <c r="I778" s="1103"/>
      <c r="J778" s="1103"/>
      <c r="K778" s="1103"/>
      <c r="L778" s="1103"/>
      <c r="M778" s="1103"/>
      <c r="N778" s="1103"/>
      <c r="O778" s="1103"/>
      <c r="P778" s="1103"/>
      <c r="Q778" s="1103"/>
      <c r="R778" s="1103"/>
      <c r="S778" s="1103"/>
      <c r="T778" s="1103"/>
      <c r="U778" s="1103"/>
      <c r="V778" s="1103"/>
      <c r="W778" s="1103"/>
    </row>
    <row r="779" spans="1:23" ht="15.75" customHeight="1">
      <c r="A779" s="1103"/>
      <c r="B779" s="1103"/>
      <c r="C779" s="1103"/>
      <c r="D779" s="1103"/>
      <c r="E779" s="1103"/>
      <c r="F779" s="1103"/>
      <c r="G779" s="1103"/>
      <c r="H779" s="1103"/>
      <c r="I779" s="1103"/>
      <c r="J779" s="1103"/>
      <c r="K779" s="1103"/>
      <c r="L779" s="1103"/>
      <c r="M779" s="1103"/>
      <c r="N779" s="1103"/>
      <c r="O779" s="1103"/>
      <c r="P779" s="1103"/>
      <c r="Q779" s="1103"/>
      <c r="R779" s="1103"/>
      <c r="S779" s="1103"/>
      <c r="T779" s="1103"/>
      <c r="U779" s="1103"/>
      <c r="V779" s="1103"/>
      <c r="W779" s="1103"/>
    </row>
    <row r="780" spans="1:23" ht="15.75" customHeight="1">
      <c r="A780" s="1103"/>
      <c r="B780" s="1103"/>
      <c r="C780" s="1103"/>
      <c r="D780" s="1103"/>
      <c r="E780" s="1103"/>
      <c r="F780" s="1103"/>
      <c r="G780" s="1103"/>
      <c r="H780" s="1103"/>
      <c r="I780" s="1103"/>
      <c r="J780" s="1103"/>
      <c r="K780" s="1103"/>
      <c r="L780" s="1103"/>
      <c r="M780" s="1103"/>
      <c r="N780" s="1103"/>
      <c r="O780" s="1103"/>
      <c r="P780" s="1103"/>
      <c r="Q780" s="1103"/>
      <c r="R780" s="1103"/>
      <c r="S780" s="1103"/>
      <c r="T780" s="1103"/>
      <c r="U780" s="1103"/>
      <c r="V780" s="1103"/>
      <c r="W780" s="1103"/>
    </row>
    <row r="781" spans="1:23" ht="15.75" customHeight="1">
      <c r="A781" s="1103"/>
      <c r="B781" s="1103"/>
      <c r="C781" s="1103"/>
      <c r="D781" s="1103"/>
      <c r="E781" s="1103"/>
      <c r="F781" s="1103"/>
      <c r="G781" s="1103"/>
      <c r="H781" s="1103"/>
      <c r="I781" s="1103"/>
      <c r="J781" s="1103"/>
      <c r="K781" s="1103"/>
      <c r="L781" s="1103"/>
      <c r="M781" s="1103"/>
      <c r="N781" s="1103"/>
      <c r="O781" s="1103"/>
      <c r="P781" s="1103"/>
      <c r="Q781" s="1103"/>
      <c r="R781" s="1103"/>
      <c r="S781" s="1103"/>
      <c r="T781" s="1103"/>
      <c r="U781" s="1103"/>
      <c r="V781" s="1103"/>
      <c r="W781" s="1103"/>
    </row>
    <row r="782" spans="1:23" ht="15.75" customHeight="1">
      <c r="A782" s="1103"/>
      <c r="B782" s="1103"/>
      <c r="C782" s="1103"/>
      <c r="D782" s="1103"/>
      <c r="E782" s="1103"/>
      <c r="F782" s="1103"/>
      <c r="G782" s="1103"/>
      <c r="H782" s="1103"/>
      <c r="I782" s="1103"/>
      <c r="J782" s="1103"/>
      <c r="K782" s="1103"/>
      <c r="L782" s="1103"/>
      <c r="M782" s="1103"/>
      <c r="N782" s="1103"/>
      <c r="O782" s="1103"/>
      <c r="P782" s="1103"/>
      <c r="Q782" s="1103"/>
      <c r="R782" s="1103"/>
      <c r="S782" s="1103"/>
      <c r="T782" s="1103"/>
      <c r="U782" s="1103"/>
      <c r="V782" s="1103"/>
      <c r="W782" s="1103"/>
    </row>
    <row r="783" spans="1:23" ht="15.75" customHeight="1">
      <c r="A783" s="1103"/>
      <c r="B783" s="1103"/>
      <c r="C783" s="1103"/>
      <c r="D783" s="1103"/>
      <c r="E783" s="1103"/>
      <c r="F783" s="1103"/>
      <c r="G783" s="1103"/>
      <c r="H783" s="1103"/>
      <c r="I783" s="1103"/>
      <c r="J783" s="1103"/>
      <c r="K783" s="1103"/>
      <c r="L783" s="1103"/>
      <c r="M783" s="1103"/>
      <c r="N783" s="1103"/>
      <c r="O783" s="1103"/>
      <c r="P783" s="1103"/>
      <c r="Q783" s="1103"/>
      <c r="R783" s="1103"/>
      <c r="S783" s="1103"/>
      <c r="T783" s="1103"/>
      <c r="U783" s="1103"/>
      <c r="V783" s="1103"/>
      <c r="W783" s="1103"/>
    </row>
    <row r="784" spans="1:23" ht="15.75" customHeight="1">
      <c r="A784" s="1103"/>
      <c r="B784" s="1103"/>
      <c r="C784" s="1103"/>
      <c r="D784" s="1103"/>
      <c r="E784" s="1103"/>
      <c r="F784" s="1103"/>
      <c r="G784" s="1103"/>
      <c r="H784" s="1103"/>
      <c r="I784" s="1103"/>
      <c r="J784" s="1103"/>
      <c r="K784" s="1103"/>
      <c r="L784" s="1103"/>
      <c r="M784" s="1103"/>
      <c r="N784" s="1103"/>
      <c r="O784" s="1103"/>
      <c r="P784" s="1103"/>
      <c r="Q784" s="1103"/>
      <c r="R784" s="1103"/>
      <c r="S784" s="1103"/>
      <c r="T784" s="1103"/>
      <c r="U784" s="1103"/>
      <c r="V784" s="1103"/>
      <c r="W784" s="1103"/>
    </row>
    <row r="785" spans="1:23" ht="15.75" customHeight="1">
      <c r="A785" s="1103"/>
      <c r="B785" s="1103"/>
      <c r="C785" s="1103"/>
      <c r="D785" s="1103"/>
      <c r="E785" s="1103"/>
      <c r="F785" s="1103"/>
      <c r="G785" s="1103"/>
      <c r="H785" s="1103"/>
      <c r="I785" s="1103"/>
      <c r="J785" s="1103"/>
      <c r="K785" s="1103"/>
      <c r="L785" s="1103"/>
      <c r="M785" s="1103"/>
      <c r="N785" s="1103"/>
      <c r="O785" s="1103"/>
      <c r="P785" s="1103"/>
      <c r="Q785" s="1103"/>
      <c r="R785" s="1103"/>
      <c r="S785" s="1103"/>
      <c r="T785" s="1103"/>
      <c r="U785" s="1103"/>
      <c r="V785" s="1103"/>
      <c r="W785" s="1103"/>
    </row>
    <row r="786" spans="1:23" ht="15.75" customHeight="1">
      <c r="A786" s="1103"/>
      <c r="B786" s="1103"/>
      <c r="C786" s="1103"/>
      <c r="D786" s="1103"/>
      <c r="E786" s="1103"/>
      <c r="F786" s="1103"/>
      <c r="G786" s="1103"/>
      <c r="H786" s="1103"/>
      <c r="I786" s="1103"/>
      <c r="J786" s="1103"/>
      <c r="K786" s="1103"/>
      <c r="L786" s="1103"/>
      <c r="M786" s="1103"/>
      <c r="N786" s="1103"/>
      <c r="O786" s="1103"/>
      <c r="P786" s="1103"/>
      <c r="Q786" s="1103"/>
      <c r="R786" s="1103"/>
      <c r="S786" s="1103"/>
      <c r="T786" s="1103"/>
      <c r="U786" s="1103"/>
      <c r="V786" s="1103"/>
      <c r="W786" s="1103"/>
    </row>
    <row r="787" spans="1:23" ht="15.75" customHeight="1">
      <c r="A787" s="1103"/>
      <c r="B787" s="1103"/>
      <c r="C787" s="1103"/>
      <c r="D787" s="1103"/>
      <c r="E787" s="1103"/>
      <c r="F787" s="1103"/>
      <c r="G787" s="1103"/>
      <c r="H787" s="1103"/>
      <c r="I787" s="1103"/>
      <c r="J787" s="1103"/>
      <c r="K787" s="1103"/>
      <c r="L787" s="1103"/>
      <c r="M787" s="1103"/>
      <c r="N787" s="1103"/>
      <c r="O787" s="1103"/>
      <c r="P787" s="1103"/>
      <c r="Q787" s="1103"/>
      <c r="R787" s="1103"/>
      <c r="S787" s="1103"/>
      <c r="T787" s="1103"/>
      <c r="U787" s="1103"/>
      <c r="V787" s="1103"/>
      <c r="W787" s="1103"/>
    </row>
    <row r="788" spans="1:23" ht="15.75" customHeight="1">
      <c r="A788" s="1103"/>
      <c r="B788" s="1103"/>
      <c r="C788" s="1103"/>
      <c r="D788" s="1103"/>
      <c r="E788" s="1103"/>
      <c r="F788" s="1103"/>
      <c r="G788" s="1103"/>
      <c r="H788" s="1103"/>
      <c r="I788" s="1103"/>
      <c r="J788" s="1103"/>
      <c r="K788" s="1103"/>
      <c r="L788" s="1103"/>
      <c r="M788" s="1103"/>
      <c r="N788" s="1103"/>
      <c r="O788" s="1103"/>
      <c r="P788" s="1103"/>
      <c r="Q788" s="1103"/>
      <c r="R788" s="1103"/>
      <c r="S788" s="1103"/>
      <c r="T788" s="1103"/>
      <c r="U788" s="1103"/>
      <c r="V788" s="1103"/>
      <c r="W788" s="1103"/>
    </row>
    <row r="789" spans="1:23" ht="15.75" customHeight="1">
      <c r="A789" s="1103"/>
      <c r="B789" s="1103"/>
      <c r="C789" s="1103"/>
      <c r="D789" s="1103"/>
      <c r="E789" s="1103"/>
      <c r="F789" s="1103"/>
      <c r="G789" s="1103"/>
      <c r="H789" s="1103"/>
      <c r="I789" s="1103"/>
      <c r="J789" s="1103"/>
      <c r="K789" s="1103"/>
      <c r="L789" s="1103"/>
      <c r="M789" s="1103"/>
      <c r="N789" s="1103"/>
      <c r="O789" s="1103"/>
      <c r="P789" s="1103"/>
      <c r="Q789" s="1103"/>
      <c r="R789" s="1103"/>
      <c r="S789" s="1103"/>
      <c r="T789" s="1103"/>
      <c r="U789" s="1103"/>
      <c r="V789" s="1103"/>
      <c r="W789" s="1103"/>
    </row>
    <row r="790" spans="1:23" ht="15.75" customHeight="1">
      <c r="A790" s="1103"/>
      <c r="B790" s="1103"/>
      <c r="C790" s="1103"/>
      <c r="D790" s="1103"/>
      <c r="E790" s="1103"/>
      <c r="F790" s="1103"/>
      <c r="G790" s="1103"/>
      <c r="H790" s="1103"/>
      <c r="I790" s="1103"/>
      <c r="J790" s="1103"/>
      <c r="K790" s="1103"/>
      <c r="L790" s="1103"/>
      <c r="M790" s="1103"/>
      <c r="N790" s="1103"/>
      <c r="O790" s="1103"/>
      <c r="P790" s="1103"/>
      <c r="Q790" s="1103"/>
      <c r="R790" s="1103"/>
      <c r="S790" s="1103"/>
      <c r="T790" s="1103"/>
      <c r="U790" s="1103"/>
      <c r="V790" s="1103"/>
      <c r="W790" s="1103"/>
    </row>
    <row r="791" spans="1:23" ht="15.75" customHeight="1">
      <c r="A791" s="1103"/>
      <c r="B791" s="1103"/>
      <c r="C791" s="1103"/>
      <c r="D791" s="1103"/>
      <c r="E791" s="1103"/>
      <c r="F791" s="1103"/>
      <c r="G791" s="1103"/>
      <c r="H791" s="1103"/>
      <c r="I791" s="1103"/>
      <c r="J791" s="1103"/>
      <c r="K791" s="1103"/>
      <c r="L791" s="1103"/>
      <c r="M791" s="1103"/>
      <c r="N791" s="1103"/>
      <c r="O791" s="1103"/>
      <c r="P791" s="1103"/>
      <c r="Q791" s="1103"/>
      <c r="R791" s="1103"/>
      <c r="S791" s="1103"/>
      <c r="T791" s="1103"/>
      <c r="U791" s="1103"/>
      <c r="V791" s="1103"/>
      <c r="W791" s="1103"/>
    </row>
    <row r="792" spans="1:23" ht="15.75" customHeight="1">
      <c r="A792" s="1103"/>
      <c r="B792" s="1103"/>
      <c r="C792" s="1103"/>
      <c r="D792" s="1103"/>
      <c r="E792" s="1103"/>
      <c r="F792" s="1103"/>
      <c r="G792" s="1103"/>
      <c r="H792" s="1103"/>
      <c r="I792" s="1103"/>
      <c r="J792" s="1103"/>
      <c r="K792" s="1103"/>
      <c r="L792" s="1103"/>
      <c r="M792" s="1103"/>
      <c r="N792" s="1103"/>
      <c r="O792" s="1103"/>
      <c r="P792" s="1103"/>
      <c r="Q792" s="1103"/>
      <c r="R792" s="1103"/>
      <c r="S792" s="1103"/>
      <c r="T792" s="1103"/>
      <c r="U792" s="1103"/>
      <c r="V792" s="1103"/>
      <c r="W792" s="1103"/>
    </row>
    <row r="793" spans="1:23" ht="15.75" customHeight="1">
      <c r="A793" s="1103"/>
      <c r="B793" s="1103"/>
      <c r="C793" s="1103"/>
      <c r="D793" s="1103"/>
      <c r="E793" s="1103"/>
      <c r="F793" s="1103"/>
      <c r="G793" s="1103"/>
      <c r="H793" s="1103"/>
      <c r="I793" s="1103"/>
      <c r="J793" s="1103"/>
      <c r="K793" s="1103"/>
      <c r="L793" s="1103"/>
      <c r="M793" s="1103"/>
      <c r="N793" s="1103"/>
      <c r="O793" s="1103"/>
      <c r="P793" s="1103"/>
      <c r="Q793" s="1103"/>
      <c r="R793" s="1103"/>
      <c r="S793" s="1103"/>
      <c r="T793" s="1103"/>
      <c r="U793" s="1103"/>
      <c r="V793" s="1103"/>
      <c r="W793" s="1103"/>
    </row>
    <row r="794" spans="1:23" ht="15.75" customHeight="1">
      <c r="A794" s="1103"/>
      <c r="B794" s="1103"/>
      <c r="C794" s="1103"/>
      <c r="D794" s="1103"/>
      <c r="E794" s="1103"/>
      <c r="F794" s="1103"/>
      <c r="G794" s="1103"/>
      <c r="H794" s="1103"/>
      <c r="I794" s="1103"/>
      <c r="J794" s="1103"/>
      <c r="K794" s="1103"/>
      <c r="L794" s="1103"/>
      <c r="M794" s="1103"/>
      <c r="N794" s="1103"/>
      <c r="O794" s="1103"/>
      <c r="P794" s="1103"/>
      <c r="Q794" s="1103"/>
      <c r="R794" s="1103"/>
      <c r="S794" s="1103"/>
      <c r="T794" s="1103"/>
      <c r="U794" s="1103"/>
      <c r="V794" s="1103"/>
      <c r="W794" s="1103"/>
    </row>
    <row r="795" spans="1:23" ht="15.75" customHeight="1">
      <c r="A795" s="1103"/>
      <c r="B795" s="1103"/>
      <c r="C795" s="1103"/>
      <c r="D795" s="1103"/>
      <c r="E795" s="1103"/>
      <c r="F795" s="1103"/>
      <c r="G795" s="1103"/>
      <c r="H795" s="1103"/>
      <c r="I795" s="1103"/>
      <c r="J795" s="1103"/>
      <c r="K795" s="1103"/>
      <c r="L795" s="1103"/>
      <c r="M795" s="1103"/>
      <c r="N795" s="1103"/>
      <c r="O795" s="1103"/>
      <c r="P795" s="1103"/>
      <c r="Q795" s="1103"/>
      <c r="R795" s="1103"/>
      <c r="S795" s="1103"/>
      <c r="T795" s="1103"/>
      <c r="U795" s="1103"/>
      <c r="V795" s="1103"/>
      <c r="W795" s="1103"/>
    </row>
    <row r="796" spans="1:23" ht="15.75" customHeight="1">
      <c r="A796" s="1103"/>
      <c r="B796" s="1103"/>
      <c r="C796" s="1103"/>
      <c r="D796" s="1103"/>
      <c r="E796" s="1103"/>
      <c r="F796" s="1103"/>
      <c r="G796" s="1103"/>
      <c r="H796" s="1103"/>
      <c r="I796" s="1103"/>
      <c r="J796" s="1103"/>
      <c r="K796" s="1103"/>
      <c r="L796" s="1103"/>
      <c r="M796" s="1103"/>
      <c r="N796" s="1103"/>
      <c r="O796" s="1103"/>
      <c r="P796" s="1103"/>
      <c r="Q796" s="1103"/>
      <c r="R796" s="1103"/>
      <c r="S796" s="1103"/>
      <c r="T796" s="1103"/>
      <c r="U796" s="1103"/>
      <c r="V796" s="1103"/>
      <c r="W796" s="1103"/>
    </row>
    <row r="797" spans="1:23" ht="15.75" customHeight="1">
      <c r="A797" s="1103"/>
      <c r="B797" s="1103"/>
      <c r="C797" s="1103"/>
      <c r="D797" s="1103"/>
      <c r="E797" s="1103"/>
      <c r="F797" s="1103"/>
      <c r="G797" s="1103"/>
      <c r="H797" s="1103"/>
      <c r="I797" s="1103"/>
      <c r="J797" s="1103"/>
      <c r="K797" s="1103"/>
      <c r="L797" s="1103"/>
      <c r="M797" s="1103"/>
      <c r="N797" s="1103"/>
      <c r="O797" s="1103"/>
      <c r="P797" s="1103"/>
      <c r="Q797" s="1103"/>
      <c r="R797" s="1103"/>
      <c r="S797" s="1103"/>
      <c r="T797" s="1103"/>
      <c r="U797" s="1103"/>
      <c r="V797" s="1103"/>
      <c r="W797" s="1103"/>
    </row>
    <row r="798" spans="1:23" ht="15.75" customHeight="1">
      <c r="A798" s="1103"/>
      <c r="B798" s="1103"/>
      <c r="C798" s="1103"/>
      <c r="D798" s="1103"/>
      <c r="E798" s="1103"/>
      <c r="F798" s="1103"/>
      <c r="G798" s="1103"/>
      <c r="H798" s="1103"/>
      <c r="I798" s="1103"/>
      <c r="J798" s="1103"/>
      <c r="K798" s="1103"/>
      <c r="L798" s="1103"/>
      <c r="M798" s="1103"/>
      <c r="N798" s="1103"/>
      <c r="O798" s="1103"/>
      <c r="P798" s="1103"/>
      <c r="Q798" s="1103"/>
      <c r="R798" s="1103"/>
      <c r="S798" s="1103"/>
      <c r="T798" s="1103"/>
      <c r="U798" s="1103"/>
      <c r="V798" s="1103"/>
      <c r="W798" s="1103"/>
    </row>
    <row r="799" spans="1:23" ht="15.75" customHeight="1">
      <c r="A799" s="1103"/>
      <c r="B799" s="1103"/>
      <c r="C799" s="1103"/>
      <c r="D799" s="1103"/>
      <c r="E799" s="1103"/>
      <c r="F799" s="1103"/>
      <c r="G799" s="1103"/>
      <c r="H799" s="1103"/>
      <c r="I799" s="1103"/>
      <c r="J799" s="1103"/>
      <c r="K799" s="1103"/>
      <c r="L799" s="1103"/>
      <c r="M799" s="1103"/>
      <c r="N799" s="1103"/>
      <c r="O799" s="1103"/>
      <c r="P799" s="1103"/>
      <c r="Q799" s="1103"/>
      <c r="R799" s="1103"/>
      <c r="S799" s="1103"/>
      <c r="T799" s="1103"/>
      <c r="U799" s="1103"/>
      <c r="V799" s="1103"/>
      <c r="W799" s="1103"/>
    </row>
    <row r="800" spans="1:23" ht="15.75" customHeight="1">
      <c r="A800" s="1103"/>
      <c r="B800" s="1103"/>
      <c r="C800" s="1103"/>
      <c r="D800" s="1103"/>
      <c r="E800" s="1103"/>
      <c r="F800" s="1103"/>
      <c r="G800" s="1103"/>
      <c r="H800" s="1103"/>
      <c r="I800" s="1103"/>
      <c r="J800" s="1103"/>
      <c r="K800" s="1103"/>
      <c r="L800" s="1103"/>
      <c r="M800" s="1103"/>
      <c r="N800" s="1103"/>
      <c r="O800" s="1103"/>
      <c r="P800" s="1103"/>
      <c r="Q800" s="1103"/>
      <c r="R800" s="1103"/>
      <c r="S800" s="1103"/>
      <c r="T800" s="1103"/>
      <c r="U800" s="1103"/>
      <c r="V800" s="1103"/>
      <c r="W800" s="1103"/>
    </row>
    <row r="801" spans="1:23" ht="15.75" customHeight="1">
      <c r="A801" s="1103"/>
      <c r="B801" s="1103"/>
      <c r="C801" s="1103"/>
      <c r="D801" s="1103"/>
      <c r="E801" s="1103"/>
      <c r="F801" s="1103"/>
      <c r="G801" s="1103"/>
      <c r="H801" s="1103"/>
      <c r="I801" s="1103"/>
      <c r="J801" s="1103"/>
      <c r="K801" s="1103"/>
      <c r="L801" s="1103"/>
      <c r="M801" s="1103"/>
      <c r="N801" s="1103"/>
      <c r="O801" s="1103"/>
      <c r="P801" s="1103"/>
      <c r="Q801" s="1103"/>
      <c r="R801" s="1103"/>
      <c r="S801" s="1103"/>
      <c r="T801" s="1103"/>
      <c r="U801" s="1103"/>
      <c r="V801" s="1103"/>
      <c r="W801" s="1103"/>
    </row>
    <row r="802" spans="1:23" ht="15.75" customHeight="1">
      <c r="A802" s="1103"/>
      <c r="B802" s="1103"/>
      <c r="C802" s="1103"/>
      <c r="D802" s="1103"/>
      <c r="E802" s="1103"/>
      <c r="F802" s="1103"/>
      <c r="G802" s="1103"/>
      <c r="H802" s="1103"/>
      <c r="I802" s="1103"/>
      <c r="J802" s="1103"/>
      <c r="K802" s="1103"/>
      <c r="L802" s="1103"/>
      <c r="M802" s="1103"/>
      <c r="N802" s="1103"/>
      <c r="O802" s="1103"/>
      <c r="P802" s="1103"/>
      <c r="Q802" s="1103"/>
      <c r="R802" s="1103"/>
      <c r="S802" s="1103"/>
      <c r="T802" s="1103"/>
      <c r="U802" s="1103"/>
      <c r="V802" s="1103"/>
      <c r="W802" s="1103"/>
    </row>
    <row r="803" spans="1:23" ht="15.75" customHeight="1">
      <c r="A803" s="1103"/>
      <c r="B803" s="1103"/>
      <c r="C803" s="1103"/>
      <c r="D803" s="1103"/>
      <c r="E803" s="1103"/>
      <c r="F803" s="1103"/>
      <c r="G803" s="1103"/>
      <c r="H803" s="1103"/>
      <c r="I803" s="1103"/>
      <c r="J803" s="1103"/>
      <c r="K803" s="1103"/>
      <c r="L803" s="1103"/>
      <c r="M803" s="1103"/>
      <c r="N803" s="1103"/>
      <c r="O803" s="1103"/>
      <c r="P803" s="1103"/>
      <c r="Q803" s="1103"/>
      <c r="R803" s="1103"/>
      <c r="S803" s="1103"/>
      <c r="T803" s="1103"/>
      <c r="U803" s="1103"/>
      <c r="V803" s="1103"/>
      <c r="W803" s="1103"/>
    </row>
    <row r="804" spans="1:23" ht="15.75" customHeight="1">
      <c r="A804" s="1103"/>
      <c r="B804" s="1103"/>
      <c r="C804" s="1103"/>
      <c r="D804" s="1103"/>
      <c r="E804" s="1103"/>
      <c r="F804" s="1103"/>
      <c r="G804" s="1103"/>
      <c r="H804" s="1103"/>
      <c r="I804" s="1103"/>
      <c r="J804" s="1103"/>
      <c r="K804" s="1103"/>
      <c r="L804" s="1103"/>
      <c r="M804" s="1103"/>
      <c r="N804" s="1103"/>
      <c r="O804" s="1103"/>
      <c r="P804" s="1103"/>
      <c r="Q804" s="1103"/>
      <c r="R804" s="1103"/>
      <c r="S804" s="1103"/>
      <c r="T804" s="1103"/>
      <c r="U804" s="1103"/>
      <c r="V804" s="1103"/>
      <c r="W804" s="1103"/>
    </row>
    <row r="805" spans="1:23" ht="15.75" customHeight="1">
      <c r="A805" s="1103"/>
      <c r="B805" s="1103"/>
      <c r="C805" s="1103"/>
      <c r="D805" s="1103"/>
      <c r="E805" s="1103"/>
      <c r="F805" s="1103"/>
      <c r="G805" s="1103"/>
      <c r="H805" s="1103"/>
      <c r="I805" s="1103"/>
      <c r="J805" s="1103"/>
      <c r="K805" s="1103"/>
      <c r="L805" s="1103"/>
      <c r="M805" s="1103"/>
      <c r="N805" s="1103"/>
      <c r="O805" s="1103"/>
      <c r="P805" s="1103"/>
      <c r="Q805" s="1103"/>
      <c r="R805" s="1103"/>
      <c r="S805" s="1103"/>
      <c r="T805" s="1103"/>
      <c r="U805" s="1103"/>
      <c r="V805" s="1103"/>
      <c r="W805" s="1103"/>
    </row>
    <row r="806" spans="1:23" ht="15.75" customHeight="1">
      <c r="A806" s="1103"/>
      <c r="B806" s="1103"/>
      <c r="C806" s="1103"/>
      <c r="D806" s="1103"/>
      <c r="E806" s="1103"/>
      <c r="F806" s="1103"/>
      <c r="G806" s="1103"/>
      <c r="H806" s="1103"/>
      <c r="I806" s="1103"/>
      <c r="J806" s="1103"/>
      <c r="K806" s="1103"/>
      <c r="L806" s="1103"/>
      <c r="M806" s="1103"/>
      <c r="N806" s="1103"/>
      <c r="O806" s="1103"/>
      <c r="P806" s="1103"/>
      <c r="Q806" s="1103"/>
      <c r="R806" s="1103"/>
      <c r="S806" s="1103"/>
      <c r="T806" s="1103"/>
      <c r="U806" s="1103"/>
      <c r="V806" s="1103"/>
      <c r="W806" s="1103"/>
    </row>
    <row r="807" spans="1:23" ht="15.75" customHeight="1">
      <c r="A807" s="1103"/>
      <c r="B807" s="1103"/>
      <c r="C807" s="1103"/>
      <c r="D807" s="1103"/>
      <c r="E807" s="1103"/>
      <c r="F807" s="1103"/>
      <c r="G807" s="1103"/>
      <c r="H807" s="1103"/>
      <c r="I807" s="1103"/>
      <c r="J807" s="1103"/>
      <c r="K807" s="1103"/>
      <c r="L807" s="1103"/>
      <c r="M807" s="1103"/>
      <c r="N807" s="1103"/>
      <c r="O807" s="1103"/>
      <c r="P807" s="1103"/>
      <c r="Q807" s="1103"/>
      <c r="R807" s="1103"/>
      <c r="S807" s="1103"/>
      <c r="T807" s="1103"/>
      <c r="U807" s="1103"/>
      <c r="V807" s="1103"/>
      <c r="W807" s="1103"/>
    </row>
    <row r="808" spans="1:23" ht="15.75" customHeight="1">
      <c r="A808" s="1103"/>
      <c r="B808" s="1103"/>
      <c r="C808" s="1103"/>
      <c r="D808" s="1103"/>
      <c r="E808" s="1103"/>
      <c r="F808" s="1103"/>
      <c r="G808" s="1103"/>
      <c r="H808" s="1103"/>
      <c r="I808" s="1103"/>
      <c r="J808" s="1103"/>
      <c r="K808" s="1103"/>
      <c r="L808" s="1103"/>
      <c r="M808" s="1103"/>
      <c r="N808" s="1103"/>
      <c r="O808" s="1103"/>
      <c r="P808" s="1103"/>
      <c r="Q808" s="1103"/>
      <c r="R808" s="1103"/>
      <c r="S808" s="1103"/>
      <c r="T808" s="1103"/>
      <c r="U808" s="1103"/>
      <c r="V808" s="1103"/>
      <c r="W808" s="1103"/>
    </row>
    <row r="809" spans="1:23" ht="15.75" customHeight="1">
      <c r="A809" s="1103"/>
      <c r="B809" s="1103"/>
      <c r="C809" s="1103"/>
      <c r="D809" s="1103"/>
      <c r="E809" s="1103"/>
      <c r="F809" s="1103"/>
      <c r="G809" s="1103"/>
      <c r="H809" s="1103"/>
      <c r="I809" s="1103"/>
      <c r="J809" s="1103"/>
      <c r="K809" s="1103"/>
      <c r="L809" s="1103"/>
      <c r="M809" s="1103"/>
      <c r="N809" s="1103"/>
      <c r="O809" s="1103"/>
      <c r="P809" s="1103"/>
      <c r="Q809" s="1103"/>
      <c r="R809" s="1103"/>
      <c r="S809" s="1103"/>
      <c r="T809" s="1103"/>
      <c r="U809" s="1103"/>
      <c r="V809" s="1103"/>
      <c r="W809" s="1103"/>
    </row>
    <row r="810" spans="1:23" ht="15.75" customHeight="1">
      <c r="A810" s="1103"/>
      <c r="B810" s="1103"/>
      <c r="C810" s="1103"/>
      <c r="D810" s="1103"/>
      <c r="E810" s="1103"/>
      <c r="F810" s="1103"/>
      <c r="G810" s="1103"/>
      <c r="H810" s="1103"/>
      <c r="I810" s="1103"/>
      <c r="J810" s="1103"/>
      <c r="K810" s="1103"/>
      <c r="L810" s="1103"/>
      <c r="M810" s="1103"/>
      <c r="N810" s="1103"/>
      <c r="O810" s="1103"/>
      <c r="P810" s="1103"/>
      <c r="Q810" s="1103"/>
      <c r="R810" s="1103"/>
      <c r="S810" s="1103"/>
      <c r="T810" s="1103"/>
      <c r="U810" s="1103"/>
      <c r="V810" s="1103"/>
      <c r="W810" s="1103"/>
    </row>
    <row r="811" spans="1:23" ht="15.75" customHeight="1">
      <c r="A811" s="1103"/>
      <c r="B811" s="1103"/>
      <c r="C811" s="1103"/>
      <c r="D811" s="1103"/>
      <c r="E811" s="1103"/>
      <c r="F811" s="1103"/>
      <c r="G811" s="1103"/>
      <c r="H811" s="1103"/>
      <c r="I811" s="1103"/>
      <c r="J811" s="1103"/>
      <c r="K811" s="1103"/>
      <c r="L811" s="1103"/>
      <c r="M811" s="1103"/>
      <c r="N811" s="1103"/>
      <c r="O811" s="1103"/>
      <c r="P811" s="1103"/>
      <c r="Q811" s="1103"/>
      <c r="R811" s="1103"/>
      <c r="S811" s="1103"/>
      <c r="T811" s="1103"/>
      <c r="U811" s="1103"/>
      <c r="V811" s="1103"/>
      <c r="W811" s="1103"/>
    </row>
    <row r="812" spans="1:23" ht="15.75" customHeight="1">
      <c r="A812" s="1103"/>
      <c r="B812" s="1103"/>
      <c r="C812" s="1103"/>
      <c r="D812" s="1103"/>
      <c r="E812" s="1103"/>
      <c r="F812" s="1103"/>
      <c r="G812" s="1103"/>
      <c r="H812" s="1103"/>
      <c r="I812" s="1103"/>
      <c r="J812" s="1103"/>
      <c r="K812" s="1103"/>
      <c r="L812" s="1103"/>
      <c r="M812" s="1103"/>
      <c r="N812" s="1103"/>
      <c r="O812" s="1103"/>
      <c r="P812" s="1103"/>
      <c r="Q812" s="1103"/>
      <c r="R812" s="1103"/>
      <c r="S812" s="1103"/>
      <c r="T812" s="1103"/>
      <c r="U812" s="1103"/>
      <c r="V812" s="1103"/>
      <c r="W812" s="1103"/>
    </row>
    <row r="813" spans="1:23" ht="15.75" customHeight="1">
      <c r="A813" s="1103"/>
      <c r="B813" s="1103"/>
      <c r="C813" s="1103"/>
      <c r="D813" s="1103"/>
      <c r="E813" s="1103"/>
      <c r="F813" s="1103"/>
      <c r="G813" s="1103"/>
      <c r="H813" s="1103"/>
      <c r="I813" s="1103"/>
      <c r="J813" s="1103"/>
      <c r="K813" s="1103"/>
      <c r="L813" s="1103"/>
      <c r="M813" s="1103"/>
      <c r="N813" s="1103"/>
      <c r="O813" s="1103"/>
      <c r="P813" s="1103"/>
      <c r="Q813" s="1103"/>
      <c r="R813" s="1103"/>
      <c r="S813" s="1103"/>
      <c r="T813" s="1103"/>
      <c r="U813" s="1103"/>
      <c r="V813" s="1103"/>
      <c r="W813" s="1103"/>
    </row>
    <row r="814" spans="1:23" ht="15.75" customHeight="1">
      <c r="A814" s="1103"/>
      <c r="B814" s="1103"/>
      <c r="C814" s="1103"/>
      <c r="D814" s="1103"/>
      <c r="E814" s="1103"/>
      <c r="F814" s="1103"/>
      <c r="G814" s="1103"/>
      <c r="H814" s="1103"/>
      <c r="I814" s="1103"/>
      <c r="J814" s="1103"/>
      <c r="K814" s="1103"/>
      <c r="L814" s="1103"/>
      <c r="M814" s="1103"/>
      <c r="N814" s="1103"/>
      <c r="O814" s="1103"/>
      <c r="P814" s="1103"/>
      <c r="Q814" s="1103"/>
      <c r="R814" s="1103"/>
      <c r="S814" s="1103"/>
      <c r="T814" s="1103"/>
      <c r="U814" s="1103"/>
      <c r="V814" s="1103"/>
      <c r="W814" s="1103"/>
    </row>
    <row r="815" spans="1:23" ht="15.75" customHeight="1">
      <c r="A815" s="1103"/>
      <c r="B815" s="1103"/>
      <c r="C815" s="1103"/>
      <c r="D815" s="1103"/>
      <c r="E815" s="1103"/>
      <c r="F815" s="1103"/>
      <c r="G815" s="1103"/>
      <c r="H815" s="1103"/>
      <c r="I815" s="1103"/>
      <c r="J815" s="1103"/>
      <c r="K815" s="1103"/>
      <c r="L815" s="1103"/>
      <c r="M815" s="1103"/>
      <c r="N815" s="1103"/>
      <c r="O815" s="1103"/>
      <c r="P815" s="1103"/>
      <c r="Q815" s="1103"/>
      <c r="R815" s="1103"/>
      <c r="S815" s="1103"/>
      <c r="T815" s="1103"/>
      <c r="U815" s="1103"/>
      <c r="V815" s="1103"/>
      <c r="W815" s="1103"/>
    </row>
    <row r="816" spans="1:23" ht="15.75" customHeight="1">
      <c r="A816" s="1103"/>
      <c r="B816" s="1103"/>
      <c r="C816" s="1103"/>
      <c r="D816" s="1103"/>
      <c r="E816" s="1103"/>
      <c r="F816" s="1103"/>
      <c r="G816" s="1103"/>
      <c r="H816" s="1103"/>
      <c r="I816" s="1103"/>
      <c r="J816" s="1103"/>
      <c r="K816" s="1103"/>
      <c r="L816" s="1103"/>
      <c r="M816" s="1103"/>
      <c r="N816" s="1103"/>
      <c r="O816" s="1103"/>
      <c r="P816" s="1103"/>
      <c r="Q816" s="1103"/>
      <c r="R816" s="1103"/>
      <c r="S816" s="1103"/>
      <c r="T816" s="1103"/>
      <c r="U816" s="1103"/>
      <c r="V816" s="1103"/>
      <c r="W816" s="1103"/>
    </row>
    <row r="817" spans="1:23" ht="15.75" customHeight="1">
      <c r="A817" s="1103"/>
      <c r="B817" s="1103"/>
      <c r="C817" s="1103"/>
      <c r="D817" s="1103"/>
      <c r="E817" s="1103"/>
      <c r="F817" s="1103"/>
      <c r="G817" s="1103"/>
      <c r="H817" s="1103"/>
      <c r="I817" s="1103"/>
      <c r="J817" s="1103"/>
      <c r="K817" s="1103"/>
      <c r="L817" s="1103"/>
      <c r="M817" s="1103"/>
      <c r="N817" s="1103"/>
      <c r="O817" s="1103"/>
      <c r="P817" s="1103"/>
      <c r="Q817" s="1103"/>
      <c r="R817" s="1103"/>
      <c r="S817" s="1103"/>
      <c r="T817" s="1103"/>
      <c r="U817" s="1103"/>
      <c r="V817" s="1103"/>
      <c r="W817" s="1103"/>
    </row>
    <row r="818" spans="1:23" ht="15.75" customHeight="1">
      <c r="A818" s="1103"/>
      <c r="B818" s="1103"/>
      <c r="C818" s="1103"/>
      <c r="D818" s="1103"/>
      <c r="E818" s="1103"/>
      <c r="F818" s="1103"/>
      <c r="G818" s="1103"/>
      <c r="H818" s="1103"/>
      <c r="I818" s="1103"/>
      <c r="J818" s="1103"/>
      <c r="K818" s="1103"/>
      <c r="L818" s="1103"/>
      <c r="M818" s="1103"/>
      <c r="N818" s="1103"/>
      <c r="O818" s="1103"/>
      <c r="P818" s="1103"/>
      <c r="Q818" s="1103"/>
      <c r="R818" s="1103"/>
      <c r="S818" s="1103"/>
      <c r="T818" s="1103"/>
      <c r="U818" s="1103"/>
      <c r="V818" s="1103"/>
      <c r="W818" s="1103"/>
    </row>
    <row r="819" spans="1:23" ht="15.75" customHeight="1">
      <c r="A819" s="1103"/>
      <c r="B819" s="1103"/>
      <c r="C819" s="1103"/>
      <c r="D819" s="1103"/>
      <c r="E819" s="1103"/>
      <c r="F819" s="1103"/>
      <c r="G819" s="1103"/>
      <c r="H819" s="1103"/>
      <c r="I819" s="1103"/>
      <c r="J819" s="1103"/>
      <c r="K819" s="1103"/>
      <c r="L819" s="1103"/>
      <c r="M819" s="1103"/>
      <c r="N819" s="1103"/>
      <c r="O819" s="1103"/>
      <c r="P819" s="1103"/>
      <c r="Q819" s="1103"/>
      <c r="R819" s="1103"/>
      <c r="S819" s="1103"/>
      <c r="T819" s="1103"/>
      <c r="U819" s="1103"/>
      <c r="V819" s="1103"/>
      <c r="W819" s="1103"/>
    </row>
    <row r="820" spans="1:23" ht="15.75" customHeight="1">
      <c r="A820" s="1103"/>
      <c r="B820" s="1103"/>
      <c r="C820" s="1103"/>
      <c r="D820" s="1103"/>
      <c r="E820" s="1103"/>
      <c r="F820" s="1103"/>
      <c r="G820" s="1103"/>
      <c r="H820" s="1103"/>
      <c r="I820" s="1103"/>
      <c r="J820" s="1103"/>
      <c r="K820" s="1103"/>
      <c r="L820" s="1103"/>
      <c r="M820" s="1103"/>
      <c r="N820" s="1103"/>
      <c r="O820" s="1103"/>
      <c r="P820" s="1103"/>
      <c r="Q820" s="1103"/>
      <c r="R820" s="1103"/>
      <c r="S820" s="1103"/>
      <c r="T820" s="1103"/>
      <c r="U820" s="1103"/>
      <c r="V820" s="1103"/>
      <c r="W820" s="1103"/>
    </row>
    <row r="821" spans="1:23" ht="15.75" customHeight="1">
      <c r="A821" s="1103"/>
      <c r="B821" s="1103"/>
      <c r="C821" s="1103"/>
      <c r="D821" s="1103"/>
      <c r="E821" s="1103"/>
      <c r="F821" s="1103"/>
      <c r="G821" s="1103"/>
      <c r="H821" s="1103"/>
      <c r="I821" s="1103"/>
      <c r="J821" s="1103"/>
      <c r="K821" s="1103"/>
      <c r="L821" s="1103"/>
      <c r="M821" s="1103"/>
      <c r="N821" s="1103"/>
      <c r="O821" s="1103"/>
      <c r="P821" s="1103"/>
      <c r="Q821" s="1103"/>
      <c r="R821" s="1103"/>
      <c r="S821" s="1103"/>
      <c r="T821" s="1103"/>
      <c r="U821" s="1103"/>
      <c r="V821" s="1103"/>
      <c r="W821" s="1103"/>
    </row>
    <row r="822" spans="1:23" ht="15.75" customHeight="1">
      <c r="A822" s="1103"/>
      <c r="B822" s="1103"/>
      <c r="C822" s="1103"/>
      <c r="D822" s="1103"/>
      <c r="E822" s="1103"/>
      <c r="F822" s="1103"/>
      <c r="G822" s="1103"/>
      <c r="H822" s="1103"/>
      <c r="I822" s="1103"/>
      <c r="J822" s="1103"/>
      <c r="K822" s="1103"/>
      <c r="L822" s="1103"/>
      <c r="M822" s="1103"/>
      <c r="N822" s="1103"/>
      <c r="O822" s="1103"/>
      <c r="P822" s="1103"/>
      <c r="Q822" s="1103"/>
      <c r="R822" s="1103"/>
      <c r="S822" s="1103"/>
      <c r="T822" s="1103"/>
      <c r="U822" s="1103"/>
      <c r="V822" s="1103"/>
      <c r="W822" s="1103"/>
    </row>
    <row r="823" spans="1:23" ht="15.75" customHeight="1">
      <c r="A823" s="1103"/>
      <c r="B823" s="1103"/>
      <c r="C823" s="1103"/>
      <c r="D823" s="1103"/>
      <c r="E823" s="1103"/>
      <c r="F823" s="1103"/>
      <c r="G823" s="1103"/>
      <c r="H823" s="1103"/>
      <c r="I823" s="1103"/>
      <c r="J823" s="1103"/>
      <c r="K823" s="1103"/>
      <c r="L823" s="1103"/>
      <c r="M823" s="1103"/>
      <c r="N823" s="1103"/>
      <c r="O823" s="1103"/>
      <c r="P823" s="1103"/>
      <c r="Q823" s="1103"/>
      <c r="R823" s="1103"/>
      <c r="S823" s="1103"/>
      <c r="T823" s="1103"/>
      <c r="U823" s="1103"/>
      <c r="V823" s="1103"/>
      <c r="W823" s="1103"/>
    </row>
    <row r="824" spans="1:23" ht="15.75" customHeight="1">
      <c r="A824" s="1103"/>
      <c r="B824" s="1103"/>
      <c r="C824" s="1103"/>
      <c r="D824" s="1103"/>
      <c r="E824" s="1103"/>
      <c r="F824" s="1103"/>
      <c r="G824" s="1103"/>
      <c r="H824" s="1103"/>
      <c r="I824" s="1103"/>
      <c r="J824" s="1103"/>
      <c r="K824" s="1103"/>
      <c r="L824" s="1103"/>
      <c r="M824" s="1103"/>
      <c r="N824" s="1103"/>
      <c r="O824" s="1103"/>
      <c r="P824" s="1103"/>
      <c r="Q824" s="1103"/>
      <c r="R824" s="1103"/>
      <c r="S824" s="1103"/>
      <c r="T824" s="1103"/>
      <c r="U824" s="1103"/>
      <c r="V824" s="1103"/>
      <c r="W824" s="1103"/>
    </row>
    <row r="825" spans="1:23" ht="15.75" customHeight="1">
      <c r="A825" s="1103"/>
      <c r="B825" s="1103"/>
      <c r="C825" s="1103"/>
      <c r="D825" s="1103"/>
      <c r="E825" s="1103"/>
      <c r="F825" s="1103"/>
      <c r="G825" s="1103"/>
      <c r="H825" s="1103"/>
      <c r="I825" s="1103"/>
      <c r="J825" s="1103"/>
      <c r="K825" s="1103"/>
      <c r="L825" s="1103"/>
      <c r="M825" s="1103"/>
      <c r="N825" s="1103"/>
      <c r="O825" s="1103"/>
      <c r="P825" s="1103"/>
      <c r="Q825" s="1103"/>
      <c r="R825" s="1103"/>
      <c r="S825" s="1103"/>
      <c r="T825" s="1103"/>
      <c r="U825" s="1103"/>
      <c r="V825" s="1103"/>
      <c r="W825" s="1103"/>
    </row>
    <row r="826" spans="1:23" ht="15.75" customHeight="1">
      <c r="A826" s="1103"/>
      <c r="B826" s="1103"/>
      <c r="C826" s="1103"/>
      <c r="D826" s="1103"/>
      <c r="E826" s="1103"/>
      <c r="F826" s="1103"/>
      <c r="G826" s="1103"/>
      <c r="H826" s="1103"/>
      <c r="I826" s="1103"/>
      <c r="J826" s="1103"/>
      <c r="K826" s="1103"/>
      <c r="L826" s="1103"/>
      <c r="M826" s="1103"/>
      <c r="N826" s="1103"/>
      <c r="O826" s="1103"/>
      <c r="P826" s="1103"/>
      <c r="Q826" s="1103"/>
      <c r="R826" s="1103"/>
      <c r="S826" s="1103"/>
      <c r="T826" s="1103"/>
      <c r="U826" s="1103"/>
      <c r="V826" s="1103"/>
      <c r="W826" s="1103"/>
    </row>
    <row r="827" spans="1:23" ht="15.75" customHeight="1">
      <c r="A827" s="1103"/>
      <c r="B827" s="1103"/>
      <c r="C827" s="1103"/>
      <c r="D827" s="1103"/>
      <c r="E827" s="1103"/>
      <c r="F827" s="1103"/>
      <c r="G827" s="1103"/>
      <c r="H827" s="1103"/>
      <c r="I827" s="1103"/>
      <c r="J827" s="1103"/>
      <c r="K827" s="1103"/>
      <c r="L827" s="1103"/>
      <c r="M827" s="1103"/>
      <c r="N827" s="1103"/>
      <c r="O827" s="1103"/>
      <c r="P827" s="1103"/>
      <c r="Q827" s="1103"/>
      <c r="R827" s="1103"/>
      <c r="S827" s="1103"/>
      <c r="T827" s="1103"/>
      <c r="U827" s="1103"/>
      <c r="V827" s="1103"/>
      <c r="W827" s="1103"/>
    </row>
    <row r="828" spans="1:23" ht="15.75" customHeight="1">
      <c r="A828" s="1103"/>
      <c r="B828" s="1103"/>
      <c r="C828" s="1103"/>
      <c r="D828" s="1103"/>
      <c r="E828" s="1103"/>
      <c r="F828" s="1103"/>
      <c r="G828" s="1103"/>
      <c r="H828" s="1103"/>
      <c r="I828" s="1103"/>
      <c r="J828" s="1103"/>
      <c r="K828" s="1103"/>
      <c r="L828" s="1103"/>
      <c r="M828" s="1103"/>
      <c r="N828" s="1103"/>
      <c r="O828" s="1103"/>
      <c r="P828" s="1103"/>
      <c r="Q828" s="1103"/>
      <c r="R828" s="1103"/>
      <c r="S828" s="1103"/>
      <c r="T828" s="1103"/>
      <c r="U828" s="1103"/>
      <c r="V828" s="1103"/>
      <c r="W828" s="1103"/>
    </row>
    <row r="829" spans="1:23" ht="15.75" customHeight="1">
      <c r="A829" s="1103"/>
      <c r="B829" s="1103"/>
      <c r="C829" s="1103"/>
      <c r="D829" s="1103"/>
      <c r="E829" s="1103"/>
      <c r="F829" s="1103"/>
      <c r="G829" s="1103"/>
      <c r="H829" s="1103"/>
      <c r="I829" s="1103"/>
      <c r="J829" s="1103"/>
      <c r="K829" s="1103"/>
      <c r="L829" s="1103"/>
      <c r="M829" s="1103"/>
      <c r="N829" s="1103"/>
      <c r="O829" s="1103"/>
      <c r="P829" s="1103"/>
      <c r="Q829" s="1103"/>
      <c r="R829" s="1103"/>
      <c r="S829" s="1103"/>
      <c r="T829" s="1103"/>
      <c r="U829" s="1103"/>
      <c r="V829" s="1103"/>
      <c r="W829" s="1103"/>
    </row>
    <row r="830" spans="1:23" ht="15.75" customHeight="1">
      <c r="A830" s="1103"/>
      <c r="B830" s="1103"/>
      <c r="C830" s="1103"/>
      <c r="D830" s="1103"/>
      <c r="E830" s="1103"/>
      <c r="F830" s="1103"/>
      <c r="G830" s="1103"/>
      <c r="H830" s="1103"/>
      <c r="I830" s="1103"/>
      <c r="J830" s="1103"/>
      <c r="K830" s="1103"/>
      <c r="L830" s="1103"/>
      <c r="M830" s="1103"/>
      <c r="N830" s="1103"/>
      <c r="O830" s="1103"/>
      <c r="P830" s="1103"/>
      <c r="Q830" s="1103"/>
      <c r="R830" s="1103"/>
      <c r="S830" s="1103"/>
      <c r="T830" s="1103"/>
      <c r="U830" s="1103"/>
      <c r="V830" s="1103"/>
      <c r="W830" s="1103"/>
    </row>
    <row r="831" spans="1:23" ht="15.75" customHeight="1">
      <c r="A831" s="1103"/>
      <c r="B831" s="1103"/>
      <c r="C831" s="1103"/>
      <c r="D831" s="1103"/>
      <c r="E831" s="1103"/>
      <c r="F831" s="1103"/>
      <c r="G831" s="1103"/>
      <c r="H831" s="1103"/>
      <c r="I831" s="1103"/>
      <c r="J831" s="1103"/>
      <c r="K831" s="1103"/>
      <c r="L831" s="1103"/>
      <c r="M831" s="1103"/>
      <c r="N831" s="1103"/>
      <c r="O831" s="1103"/>
      <c r="P831" s="1103"/>
      <c r="Q831" s="1103"/>
      <c r="R831" s="1103"/>
      <c r="S831" s="1103"/>
      <c r="T831" s="1103"/>
      <c r="U831" s="1103"/>
      <c r="V831" s="1103"/>
      <c r="W831" s="1103"/>
    </row>
    <row r="832" spans="1:23" ht="15.75" customHeight="1">
      <c r="A832" s="1103"/>
      <c r="B832" s="1103"/>
      <c r="C832" s="1103"/>
      <c r="D832" s="1103"/>
      <c r="E832" s="1103"/>
      <c r="F832" s="1103"/>
      <c r="G832" s="1103"/>
      <c r="H832" s="1103"/>
      <c r="I832" s="1103"/>
      <c r="J832" s="1103"/>
      <c r="K832" s="1103"/>
      <c r="L832" s="1103"/>
      <c r="M832" s="1103"/>
      <c r="N832" s="1103"/>
      <c r="O832" s="1103"/>
      <c r="P832" s="1103"/>
      <c r="Q832" s="1103"/>
      <c r="R832" s="1103"/>
      <c r="S832" s="1103"/>
      <c r="T832" s="1103"/>
      <c r="U832" s="1103"/>
      <c r="V832" s="1103"/>
      <c r="W832" s="1103"/>
    </row>
    <row r="833" spans="1:23" ht="15.75" customHeight="1">
      <c r="A833" s="1103"/>
      <c r="B833" s="1103"/>
      <c r="C833" s="1103"/>
      <c r="D833" s="1103"/>
      <c r="E833" s="1103"/>
      <c r="F833" s="1103"/>
      <c r="G833" s="1103"/>
      <c r="H833" s="1103"/>
      <c r="I833" s="1103"/>
      <c r="J833" s="1103"/>
      <c r="K833" s="1103"/>
      <c r="L833" s="1103"/>
      <c r="M833" s="1103"/>
      <c r="N833" s="1103"/>
      <c r="O833" s="1103"/>
      <c r="P833" s="1103"/>
      <c r="Q833" s="1103"/>
      <c r="R833" s="1103"/>
      <c r="S833" s="1103"/>
      <c r="T833" s="1103"/>
      <c r="U833" s="1103"/>
      <c r="V833" s="1103"/>
      <c r="W833" s="1103"/>
    </row>
    <row r="834" spans="1:23" ht="15.75" customHeight="1">
      <c r="A834" s="1103"/>
      <c r="B834" s="1103"/>
      <c r="C834" s="1103"/>
      <c r="D834" s="1103"/>
      <c r="E834" s="1103"/>
      <c r="F834" s="1103"/>
      <c r="G834" s="1103"/>
      <c r="H834" s="1103"/>
      <c r="I834" s="1103"/>
      <c r="J834" s="1103"/>
      <c r="K834" s="1103"/>
      <c r="L834" s="1103"/>
      <c r="M834" s="1103"/>
      <c r="N834" s="1103"/>
      <c r="O834" s="1103"/>
      <c r="P834" s="1103"/>
      <c r="Q834" s="1103"/>
      <c r="R834" s="1103"/>
      <c r="S834" s="1103"/>
      <c r="T834" s="1103"/>
      <c r="U834" s="1103"/>
      <c r="V834" s="1103"/>
      <c r="W834" s="1103"/>
    </row>
    <row r="835" spans="1:23" ht="15.75" customHeight="1">
      <c r="A835" s="1103"/>
      <c r="B835" s="1103"/>
      <c r="C835" s="1103"/>
      <c r="D835" s="1103"/>
      <c r="E835" s="1103"/>
      <c r="F835" s="1103"/>
      <c r="G835" s="1103"/>
      <c r="H835" s="1103"/>
      <c r="I835" s="1103"/>
      <c r="J835" s="1103"/>
      <c r="K835" s="1103"/>
      <c r="L835" s="1103"/>
      <c r="M835" s="1103"/>
      <c r="N835" s="1103"/>
      <c r="O835" s="1103"/>
      <c r="P835" s="1103"/>
      <c r="Q835" s="1103"/>
      <c r="R835" s="1103"/>
      <c r="S835" s="1103"/>
      <c r="T835" s="1103"/>
      <c r="U835" s="1103"/>
      <c r="V835" s="1103"/>
      <c r="W835" s="1103"/>
    </row>
    <row r="836" spans="1:23" ht="15.75" customHeight="1">
      <c r="A836" s="1103"/>
      <c r="B836" s="1103"/>
      <c r="C836" s="1103"/>
      <c r="D836" s="1103"/>
      <c r="E836" s="1103"/>
      <c r="F836" s="1103"/>
      <c r="G836" s="1103"/>
      <c r="H836" s="1103"/>
      <c r="I836" s="1103"/>
      <c r="J836" s="1103"/>
      <c r="K836" s="1103"/>
      <c r="L836" s="1103"/>
      <c r="M836" s="1103"/>
      <c r="N836" s="1103"/>
      <c r="O836" s="1103"/>
      <c r="P836" s="1103"/>
      <c r="Q836" s="1103"/>
      <c r="R836" s="1103"/>
      <c r="S836" s="1103"/>
      <c r="T836" s="1103"/>
      <c r="U836" s="1103"/>
      <c r="V836" s="1103"/>
      <c r="W836" s="1103"/>
    </row>
    <row r="837" spans="1:23" ht="15.75" customHeight="1">
      <c r="A837" s="1103"/>
      <c r="B837" s="1103"/>
      <c r="C837" s="1103"/>
      <c r="D837" s="1103"/>
      <c r="E837" s="1103"/>
      <c r="F837" s="1103"/>
      <c r="G837" s="1103"/>
      <c r="H837" s="1103"/>
      <c r="I837" s="1103"/>
      <c r="J837" s="1103"/>
      <c r="K837" s="1103"/>
      <c r="L837" s="1103"/>
      <c r="M837" s="1103"/>
      <c r="N837" s="1103"/>
      <c r="O837" s="1103"/>
      <c r="P837" s="1103"/>
      <c r="Q837" s="1103"/>
      <c r="R837" s="1103"/>
      <c r="S837" s="1103"/>
      <c r="T837" s="1103"/>
      <c r="U837" s="1103"/>
      <c r="V837" s="1103"/>
      <c r="W837" s="1103"/>
    </row>
    <row r="838" spans="1:23" ht="15.75" customHeight="1">
      <c r="A838" s="1103"/>
      <c r="B838" s="1103"/>
      <c r="C838" s="1103"/>
      <c r="D838" s="1103"/>
      <c r="E838" s="1103"/>
      <c r="F838" s="1103"/>
      <c r="G838" s="1103"/>
      <c r="H838" s="1103"/>
      <c r="I838" s="1103"/>
      <c r="J838" s="1103"/>
      <c r="K838" s="1103"/>
      <c r="L838" s="1103"/>
      <c r="M838" s="1103"/>
      <c r="N838" s="1103"/>
      <c r="O838" s="1103"/>
      <c r="P838" s="1103"/>
      <c r="Q838" s="1103"/>
      <c r="R838" s="1103"/>
      <c r="S838" s="1103"/>
      <c r="T838" s="1103"/>
      <c r="U838" s="1103"/>
      <c r="V838" s="1103"/>
      <c r="W838" s="1103"/>
    </row>
    <row r="839" spans="1:23" ht="15.75" customHeight="1">
      <c r="A839" s="1103"/>
      <c r="B839" s="1103"/>
      <c r="C839" s="1103"/>
      <c r="D839" s="1103"/>
      <c r="E839" s="1103"/>
      <c r="F839" s="1103"/>
      <c r="G839" s="1103"/>
      <c r="H839" s="1103"/>
      <c r="I839" s="1103"/>
      <c r="J839" s="1103"/>
      <c r="K839" s="1103"/>
      <c r="L839" s="1103"/>
      <c r="M839" s="1103"/>
      <c r="N839" s="1103"/>
      <c r="O839" s="1103"/>
      <c r="P839" s="1103"/>
      <c r="Q839" s="1103"/>
      <c r="R839" s="1103"/>
      <c r="S839" s="1103"/>
      <c r="T839" s="1103"/>
      <c r="U839" s="1103"/>
      <c r="V839" s="1103"/>
      <c r="W839" s="1103"/>
    </row>
    <row r="840" spans="1:23" ht="15.75" customHeight="1">
      <c r="A840" s="1103"/>
      <c r="B840" s="1103"/>
      <c r="C840" s="1103"/>
      <c r="D840" s="1103"/>
      <c r="E840" s="1103"/>
      <c r="F840" s="1103"/>
      <c r="G840" s="1103"/>
      <c r="H840" s="1103"/>
      <c r="I840" s="1103"/>
      <c r="J840" s="1103"/>
      <c r="K840" s="1103"/>
      <c r="L840" s="1103"/>
      <c r="M840" s="1103"/>
      <c r="N840" s="1103"/>
      <c r="O840" s="1103"/>
      <c r="P840" s="1103"/>
      <c r="Q840" s="1103"/>
      <c r="R840" s="1103"/>
      <c r="S840" s="1103"/>
      <c r="T840" s="1103"/>
      <c r="U840" s="1103"/>
      <c r="V840" s="1103"/>
      <c r="W840" s="1103"/>
    </row>
    <row r="841" spans="1:23" ht="15.75" customHeight="1">
      <c r="A841" s="1103"/>
      <c r="B841" s="1103"/>
      <c r="C841" s="1103"/>
      <c r="D841" s="1103"/>
      <c r="E841" s="1103"/>
      <c r="F841" s="1103"/>
      <c r="G841" s="1103"/>
      <c r="H841" s="1103"/>
      <c r="I841" s="1103"/>
      <c r="J841" s="1103"/>
      <c r="K841" s="1103"/>
      <c r="L841" s="1103"/>
      <c r="M841" s="1103"/>
      <c r="N841" s="1103"/>
      <c r="O841" s="1103"/>
      <c r="P841" s="1103"/>
      <c r="Q841" s="1103"/>
      <c r="R841" s="1103"/>
      <c r="S841" s="1103"/>
      <c r="T841" s="1103"/>
      <c r="U841" s="1103"/>
      <c r="V841" s="1103"/>
      <c r="W841" s="1103"/>
    </row>
    <row r="842" spans="1:23" ht="15.75" customHeight="1">
      <c r="A842" s="1103"/>
      <c r="B842" s="1103"/>
      <c r="C842" s="1103"/>
      <c r="D842" s="1103"/>
      <c r="E842" s="1103"/>
      <c r="F842" s="1103"/>
      <c r="G842" s="1103"/>
      <c r="H842" s="1103"/>
      <c r="I842" s="1103"/>
      <c r="J842" s="1103"/>
      <c r="K842" s="1103"/>
      <c r="L842" s="1103"/>
      <c r="M842" s="1103"/>
      <c r="N842" s="1103"/>
      <c r="O842" s="1103"/>
      <c r="P842" s="1103"/>
      <c r="Q842" s="1103"/>
      <c r="R842" s="1103"/>
      <c r="S842" s="1103"/>
      <c r="T842" s="1103"/>
      <c r="U842" s="1103"/>
      <c r="V842" s="1103"/>
      <c r="W842" s="1103"/>
    </row>
    <row r="843" spans="1:23" ht="15.75" customHeight="1">
      <c r="A843" s="1103"/>
      <c r="B843" s="1103"/>
      <c r="C843" s="1103"/>
      <c r="D843" s="1103"/>
      <c r="E843" s="1103"/>
      <c r="F843" s="1103"/>
      <c r="G843" s="1103"/>
      <c r="H843" s="1103"/>
      <c r="I843" s="1103"/>
      <c r="J843" s="1103"/>
      <c r="K843" s="1103"/>
      <c r="L843" s="1103"/>
      <c r="M843" s="1103"/>
      <c r="N843" s="1103"/>
      <c r="O843" s="1103"/>
      <c r="P843" s="1103"/>
      <c r="Q843" s="1103"/>
      <c r="R843" s="1103"/>
      <c r="S843" s="1103"/>
      <c r="T843" s="1103"/>
      <c r="U843" s="1103"/>
      <c r="V843" s="1103"/>
      <c r="W843" s="1103"/>
    </row>
    <row r="844" spans="1:23" ht="15.75" customHeight="1">
      <c r="A844" s="1103"/>
      <c r="B844" s="1103"/>
      <c r="C844" s="1103"/>
      <c r="D844" s="1103"/>
      <c r="E844" s="1103"/>
      <c r="F844" s="1103"/>
      <c r="G844" s="1103"/>
      <c r="H844" s="1103"/>
      <c r="I844" s="1103"/>
      <c r="J844" s="1103"/>
      <c r="K844" s="1103"/>
      <c r="L844" s="1103"/>
      <c r="M844" s="1103"/>
      <c r="N844" s="1103"/>
      <c r="O844" s="1103"/>
      <c r="P844" s="1103"/>
      <c r="Q844" s="1103"/>
      <c r="R844" s="1103"/>
      <c r="S844" s="1103"/>
      <c r="T844" s="1103"/>
      <c r="U844" s="1103"/>
      <c r="V844" s="1103"/>
      <c r="W844" s="1103"/>
    </row>
    <row r="845" spans="1:23" ht="15.75" customHeight="1">
      <c r="A845" s="1103"/>
      <c r="B845" s="1103"/>
      <c r="C845" s="1103"/>
      <c r="D845" s="1103"/>
      <c r="E845" s="1103"/>
      <c r="F845" s="1103"/>
      <c r="G845" s="1103"/>
      <c r="H845" s="1103"/>
      <c r="I845" s="1103"/>
      <c r="J845" s="1103"/>
      <c r="K845" s="1103"/>
      <c r="L845" s="1103"/>
      <c r="M845" s="1103"/>
      <c r="N845" s="1103"/>
      <c r="O845" s="1103"/>
      <c r="P845" s="1103"/>
      <c r="Q845" s="1103"/>
      <c r="R845" s="1103"/>
      <c r="S845" s="1103"/>
      <c r="T845" s="1103"/>
      <c r="U845" s="1103"/>
      <c r="V845" s="1103"/>
      <c r="W845" s="1103"/>
    </row>
    <row r="846" spans="1:23" ht="15.75" customHeight="1">
      <c r="A846" s="1103"/>
      <c r="B846" s="1103"/>
      <c r="C846" s="1103"/>
      <c r="D846" s="1103"/>
      <c r="E846" s="1103"/>
      <c r="F846" s="1103"/>
      <c r="G846" s="1103"/>
      <c r="H846" s="1103"/>
      <c r="I846" s="1103"/>
      <c r="J846" s="1103"/>
      <c r="K846" s="1103"/>
      <c r="L846" s="1103"/>
      <c r="M846" s="1103"/>
      <c r="N846" s="1103"/>
      <c r="O846" s="1103"/>
      <c r="P846" s="1103"/>
      <c r="Q846" s="1103"/>
      <c r="R846" s="1103"/>
      <c r="S846" s="1103"/>
      <c r="T846" s="1103"/>
      <c r="U846" s="1103"/>
      <c r="V846" s="1103"/>
      <c r="W846" s="1103"/>
    </row>
    <row r="847" spans="1:23" ht="15.75" customHeight="1">
      <c r="A847" s="1103"/>
      <c r="B847" s="1103"/>
      <c r="C847" s="1103"/>
      <c r="D847" s="1103"/>
      <c r="E847" s="1103"/>
      <c r="F847" s="1103"/>
      <c r="G847" s="1103"/>
      <c r="H847" s="1103"/>
      <c r="I847" s="1103"/>
      <c r="J847" s="1103"/>
      <c r="K847" s="1103"/>
      <c r="L847" s="1103"/>
      <c r="M847" s="1103"/>
      <c r="N847" s="1103"/>
      <c r="O847" s="1103"/>
      <c r="P847" s="1103"/>
      <c r="Q847" s="1103"/>
      <c r="R847" s="1103"/>
      <c r="S847" s="1103"/>
      <c r="T847" s="1103"/>
      <c r="U847" s="1103"/>
      <c r="V847" s="1103"/>
      <c r="W847" s="1103"/>
    </row>
    <row r="848" spans="1:23" ht="15.75" customHeight="1">
      <c r="A848" s="1103"/>
      <c r="B848" s="1103"/>
      <c r="C848" s="1103"/>
      <c r="D848" s="1103"/>
      <c r="E848" s="1103"/>
      <c r="F848" s="1103"/>
      <c r="G848" s="1103"/>
      <c r="H848" s="1103"/>
      <c r="I848" s="1103"/>
      <c r="J848" s="1103"/>
      <c r="K848" s="1103"/>
      <c r="L848" s="1103"/>
      <c r="M848" s="1103"/>
      <c r="N848" s="1103"/>
      <c r="O848" s="1103"/>
      <c r="P848" s="1103"/>
      <c r="Q848" s="1103"/>
      <c r="R848" s="1103"/>
      <c r="S848" s="1103"/>
      <c r="T848" s="1103"/>
      <c r="U848" s="1103"/>
      <c r="V848" s="1103"/>
      <c r="W848" s="1103"/>
    </row>
    <row r="849" spans="1:23" ht="15.75" customHeight="1">
      <c r="A849" s="1103"/>
      <c r="B849" s="1103"/>
      <c r="C849" s="1103"/>
      <c r="D849" s="1103"/>
      <c r="E849" s="1103"/>
      <c r="F849" s="1103"/>
      <c r="G849" s="1103"/>
      <c r="H849" s="1103"/>
      <c r="I849" s="1103"/>
      <c r="J849" s="1103"/>
      <c r="K849" s="1103"/>
      <c r="L849" s="1103"/>
      <c r="M849" s="1103"/>
      <c r="N849" s="1103"/>
      <c r="O849" s="1103"/>
      <c r="P849" s="1103"/>
      <c r="Q849" s="1103"/>
      <c r="R849" s="1103"/>
      <c r="S849" s="1103"/>
      <c r="T849" s="1103"/>
      <c r="U849" s="1103"/>
      <c r="V849" s="1103"/>
      <c r="W849" s="1103"/>
    </row>
    <row r="850" spans="1:23" ht="15.75" customHeight="1">
      <c r="A850" s="1103"/>
      <c r="B850" s="1103"/>
      <c r="C850" s="1103"/>
      <c r="D850" s="1103"/>
      <c r="E850" s="1103"/>
      <c r="F850" s="1103"/>
      <c r="G850" s="1103"/>
      <c r="H850" s="1103"/>
      <c r="I850" s="1103"/>
      <c r="J850" s="1103"/>
      <c r="K850" s="1103"/>
      <c r="L850" s="1103"/>
      <c r="M850" s="1103"/>
      <c r="N850" s="1103"/>
      <c r="O850" s="1103"/>
      <c r="P850" s="1103"/>
      <c r="Q850" s="1103"/>
      <c r="R850" s="1103"/>
      <c r="S850" s="1103"/>
      <c r="T850" s="1103"/>
      <c r="U850" s="1103"/>
      <c r="V850" s="1103"/>
      <c r="W850" s="1103"/>
    </row>
    <row r="851" spans="1:23" ht="15.75" customHeight="1">
      <c r="A851" s="1103"/>
      <c r="B851" s="1103"/>
      <c r="C851" s="1103"/>
      <c r="D851" s="1103"/>
      <c r="E851" s="1103"/>
      <c r="F851" s="1103"/>
      <c r="G851" s="1103"/>
      <c r="H851" s="1103"/>
      <c r="I851" s="1103"/>
      <c r="J851" s="1103"/>
      <c r="K851" s="1103"/>
      <c r="L851" s="1103"/>
      <c r="M851" s="1103"/>
      <c r="N851" s="1103"/>
      <c r="O851" s="1103"/>
      <c r="P851" s="1103"/>
      <c r="Q851" s="1103"/>
      <c r="R851" s="1103"/>
      <c r="S851" s="1103"/>
      <c r="T851" s="1103"/>
      <c r="U851" s="1103"/>
      <c r="V851" s="1103"/>
      <c r="W851" s="1103"/>
    </row>
    <row r="852" spans="1:23" ht="15.75" customHeight="1">
      <c r="A852" s="1103"/>
      <c r="B852" s="1103"/>
      <c r="C852" s="1103"/>
      <c r="D852" s="1103"/>
      <c r="E852" s="1103"/>
      <c r="F852" s="1103"/>
      <c r="G852" s="1103"/>
      <c r="H852" s="1103"/>
      <c r="I852" s="1103"/>
      <c r="J852" s="1103"/>
      <c r="K852" s="1103"/>
      <c r="L852" s="1103"/>
      <c r="M852" s="1103"/>
      <c r="N852" s="1103"/>
      <c r="O852" s="1103"/>
      <c r="P852" s="1103"/>
      <c r="Q852" s="1103"/>
      <c r="R852" s="1103"/>
      <c r="S852" s="1103"/>
      <c r="T852" s="1103"/>
      <c r="U852" s="1103"/>
      <c r="V852" s="1103"/>
      <c r="W852" s="1103"/>
    </row>
    <row r="853" spans="1:23" ht="15.75" customHeight="1">
      <c r="A853" s="1103"/>
      <c r="B853" s="1103"/>
      <c r="C853" s="1103"/>
      <c r="D853" s="1103"/>
      <c r="E853" s="1103"/>
      <c r="F853" s="1103"/>
      <c r="G853" s="1103"/>
      <c r="H853" s="1103"/>
      <c r="I853" s="1103"/>
      <c r="J853" s="1103"/>
      <c r="K853" s="1103"/>
      <c r="L853" s="1103"/>
      <c r="M853" s="1103"/>
      <c r="N853" s="1103"/>
      <c r="O853" s="1103"/>
      <c r="P853" s="1103"/>
      <c r="Q853" s="1103"/>
      <c r="R853" s="1103"/>
      <c r="S853" s="1103"/>
      <c r="T853" s="1103"/>
      <c r="U853" s="1103"/>
      <c r="V853" s="1103"/>
      <c r="W853" s="1103"/>
    </row>
    <row r="854" spans="1:23" ht="15.75" customHeight="1">
      <c r="A854" s="1103"/>
      <c r="B854" s="1103"/>
      <c r="C854" s="1103"/>
      <c r="D854" s="1103"/>
      <c r="E854" s="1103"/>
      <c r="F854" s="1103"/>
      <c r="G854" s="1103"/>
      <c r="H854" s="1103"/>
      <c r="I854" s="1103"/>
      <c r="J854" s="1103"/>
      <c r="K854" s="1103"/>
      <c r="L854" s="1103"/>
      <c r="M854" s="1103"/>
      <c r="N854" s="1103"/>
      <c r="O854" s="1103"/>
      <c r="P854" s="1103"/>
      <c r="Q854" s="1103"/>
      <c r="R854" s="1103"/>
      <c r="S854" s="1103"/>
      <c r="T854" s="1103"/>
      <c r="U854" s="1103"/>
      <c r="V854" s="1103"/>
      <c r="W854" s="1103"/>
    </row>
    <row r="855" spans="1:23" ht="15.75" customHeight="1">
      <c r="A855" s="1103"/>
      <c r="B855" s="1103"/>
      <c r="C855" s="1103"/>
      <c r="D855" s="1103"/>
      <c r="E855" s="1103"/>
      <c r="F855" s="1103"/>
      <c r="G855" s="1103"/>
      <c r="H855" s="1103"/>
      <c r="I855" s="1103"/>
      <c r="J855" s="1103"/>
      <c r="K855" s="1103"/>
      <c r="L855" s="1103"/>
      <c r="M855" s="1103"/>
      <c r="N855" s="1103"/>
      <c r="O855" s="1103"/>
      <c r="P855" s="1103"/>
      <c r="Q855" s="1103"/>
      <c r="R855" s="1103"/>
      <c r="S855" s="1103"/>
      <c r="T855" s="1103"/>
      <c r="U855" s="1103"/>
      <c r="V855" s="1103"/>
      <c r="W855" s="1103"/>
    </row>
    <row r="856" spans="1:23" ht="15.75" customHeight="1">
      <c r="A856" s="1103"/>
      <c r="B856" s="1103"/>
      <c r="C856" s="1103"/>
      <c r="D856" s="1103"/>
      <c r="E856" s="1103"/>
      <c r="F856" s="1103"/>
      <c r="G856" s="1103"/>
      <c r="H856" s="1103"/>
      <c r="I856" s="1103"/>
      <c r="J856" s="1103"/>
      <c r="K856" s="1103"/>
      <c r="L856" s="1103"/>
      <c r="M856" s="1103"/>
      <c r="N856" s="1103"/>
      <c r="O856" s="1103"/>
      <c r="P856" s="1103"/>
      <c r="Q856" s="1103"/>
      <c r="R856" s="1103"/>
      <c r="S856" s="1103"/>
      <c r="T856" s="1103"/>
      <c r="U856" s="1103"/>
      <c r="V856" s="1103"/>
      <c r="W856" s="1103"/>
    </row>
    <row r="857" spans="1:23" ht="15.75" customHeight="1">
      <c r="A857" s="1103"/>
      <c r="B857" s="1103"/>
      <c r="C857" s="1103"/>
      <c r="D857" s="1103"/>
      <c r="E857" s="1103"/>
      <c r="F857" s="1103"/>
      <c r="G857" s="1103"/>
      <c r="H857" s="1103"/>
      <c r="I857" s="1103"/>
      <c r="J857" s="1103"/>
      <c r="K857" s="1103"/>
      <c r="L857" s="1103"/>
      <c r="M857" s="1103"/>
      <c r="N857" s="1103"/>
      <c r="O857" s="1103"/>
      <c r="P857" s="1103"/>
      <c r="Q857" s="1103"/>
      <c r="R857" s="1103"/>
      <c r="S857" s="1103"/>
      <c r="T857" s="1103"/>
      <c r="U857" s="1103"/>
      <c r="V857" s="1103"/>
      <c r="W857" s="1103"/>
    </row>
    <row r="858" spans="1:23" ht="15.75" customHeight="1">
      <c r="A858" s="1103"/>
      <c r="B858" s="1103"/>
      <c r="C858" s="1103"/>
      <c r="D858" s="1103"/>
      <c r="E858" s="1103"/>
      <c r="F858" s="1103"/>
      <c r="G858" s="1103"/>
      <c r="H858" s="1103"/>
      <c r="I858" s="1103"/>
      <c r="J858" s="1103"/>
      <c r="K858" s="1103"/>
      <c r="L858" s="1103"/>
      <c r="M858" s="1103"/>
      <c r="N858" s="1103"/>
      <c r="O858" s="1103"/>
      <c r="P858" s="1103"/>
      <c r="Q858" s="1103"/>
      <c r="R858" s="1103"/>
      <c r="S858" s="1103"/>
      <c r="T858" s="1103"/>
      <c r="U858" s="1103"/>
      <c r="V858" s="1103"/>
      <c r="W858" s="1103"/>
    </row>
    <row r="859" spans="1:23" ht="15.75" customHeight="1">
      <c r="A859" s="1103"/>
      <c r="B859" s="1103"/>
      <c r="C859" s="1103"/>
      <c r="D859" s="1103"/>
      <c r="E859" s="1103"/>
      <c r="F859" s="1103"/>
      <c r="G859" s="1103"/>
      <c r="H859" s="1103"/>
      <c r="I859" s="1103"/>
      <c r="J859" s="1103"/>
      <c r="K859" s="1103"/>
      <c r="L859" s="1103"/>
      <c r="M859" s="1103"/>
      <c r="N859" s="1103"/>
      <c r="O859" s="1103"/>
      <c r="P859" s="1103"/>
      <c r="Q859" s="1103"/>
      <c r="R859" s="1103"/>
      <c r="S859" s="1103"/>
      <c r="T859" s="1103"/>
      <c r="U859" s="1103"/>
      <c r="V859" s="1103"/>
      <c r="W859" s="1103"/>
    </row>
    <row r="860" spans="1:23" ht="15.75" customHeight="1">
      <c r="A860" s="1103"/>
      <c r="B860" s="1103"/>
      <c r="C860" s="1103"/>
      <c r="D860" s="1103"/>
      <c r="E860" s="1103"/>
      <c r="F860" s="1103"/>
      <c r="G860" s="1103"/>
      <c r="H860" s="1103"/>
      <c r="I860" s="1103"/>
      <c r="J860" s="1103"/>
      <c r="K860" s="1103"/>
      <c r="L860" s="1103"/>
      <c r="M860" s="1103"/>
      <c r="N860" s="1103"/>
      <c r="O860" s="1103"/>
      <c r="P860" s="1103"/>
      <c r="Q860" s="1103"/>
      <c r="R860" s="1103"/>
      <c r="S860" s="1103"/>
      <c r="T860" s="1103"/>
      <c r="U860" s="1103"/>
      <c r="V860" s="1103"/>
      <c r="W860" s="1103"/>
    </row>
    <row r="861" spans="1:23" ht="15.75" customHeight="1">
      <c r="A861" s="1103"/>
      <c r="B861" s="1103"/>
      <c r="C861" s="1103"/>
      <c r="D861" s="1103"/>
      <c r="E861" s="1103"/>
      <c r="F861" s="1103"/>
      <c r="G861" s="1103"/>
      <c r="H861" s="1103"/>
      <c r="I861" s="1103"/>
      <c r="J861" s="1103"/>
      <c r="K861" s="1103"/>
      <c r="L861" s="1103"/>
      <c r="M861" s="1103"/>
      <c r="N861" s="1103"/>
      <c r="O861" s="1103"/>
      <c r="P861" s="1103"/>
      <c r="Q861" s="1103"/>
      <c r="R861" s="1103"/>
      <c r="S861" s="1103"/>
      <c r="T861" s="1103"/>
      <c r="U861" s="1103"/>
      <c r="V861" s="1103"/>
      <c r="W861" s="1103"/>
    </row>
    <row r="862" spans="1:23" ht="15.75" customHeight="1">
      <c r="A862" s="1103"/>
      <c r="B862" s="1103"/>
      <c r="C862" s="1103"/>
      <c r="D862" s="1103"/>
      <c r="E862" s="1103"/>
      <c r="F862" s="1103"/>
      <c r="G862" s="1103"/>
      <c r="H862" s="1103"/>
      <c r="I862" s="1103"/>
      <c r="J862" s="1103"/>
      <c r="K862" s="1103"/>
      <c r="L862" s="1103"/>
      <c r="M862" s="1103"/>
      <c r="N862" s="1103"/>
      <c r="O862" s="1103"/>
      <c r="P862" s="1103"/>
      <c r="Q862" s="1103"/>
      <c r="R862" s="1103"/>
      <c r="S862" s="1103"/>
      <c r="T862" s="1103"/>
      <c r="U862" s="1103"/>
      <c r="V862" s="1103"/>
      <c r="W862" s="1103"/>
    </row>
    <row r="863" spans="1:23" ht="15.75" customHeight="1">
      <c r="A863" s="1103"/>
      <c r="B863" s="1103"/>
      <c r="C863" s="1103"/>
      <c r="D863" s="1103"/>
      <c r="E863" s="1103"/>
      <c r="F863" s="1103"/>
      <c r="G863" s="1103"/>
      <c r="H863" s="1103"/>
      <c r="I863" s="1103"/>
      <c r="J863" s="1103"/>
      <c r="K863" s="1103"/>
      <c r="L863" s="1103"/>
      <c r="M863" s="1103"/>
      <c r="N863" s="1103"/>
      <c r="O863" s="1103"/>
      <c r="P863" s="1103"/>
      <c r="Q863" s="1103"/>
      <c r="R863" s="1103"/>
      <c r="S863" s="1103"/>
      <c r="T863" s="1103"/>
      <c r="U863" s="1103"/>
      <c r="V863" s="1103"/>
      <c r="W863" s="1103"/>
    </row>
    <row r="864" spans="1:23" ht="15.75" customHeight="1">
      <c r="A864" s="1103"/>
      <c r="B864" s="1103"/>
      <c r="C864" s="1103"/>
      <c r="D864" s="1103"/>
      <c r="E864" s="1103"/>
      <c r="F864" s="1103"/>
      <c r="G864" s="1103"/>
      <c r="H864" s="1103"/>
      <c r="I864" s="1103"/>
      <c r="J864" s="1103"/>
      <c r="K864" s="1103"/>
      <c r="L864" s="1103"/>
      <c r="M864" s="1103"/>
      <c r="N864" s="1103"/>
      <c r="O864" s="1103"/>
      <c r="P864" s="1103"/>
      <c r="Q864" s="1103"/>
      <c r="R864" s="1103"/>
      <c r="S864" s="1103"/>
      <c r="T864" s="1103"/>
      <c r="U864" s="1103"/>
      <c r="V864" s="1103"/>
      <c r="W864" s="1103"/>
    </row>
    <row r="865" spans="1:23" ht="15.75" customHeight="1">
      <c r="A865" s="1103"/>
      <c r="B865" s="1103"/>
      <c r="C865" s="1103"/>
      <c r="D865" s="1103"/>
      <c r="E865" s="1103"/>
      <c r="F865" s="1103"/>
      <c r="G865" s="1103"/>
      <c r="H865" s="1103"/>
      <c r="I865" s="1103"/>
      <c r="J865" s="1103"/>
      <c r="K865" s="1103"/>
      <c r="L865" s="1103"/>
      <c r="M865" s="1103"/>
      <c r="N865" s="1103"/>
      <c r="O865" s="1103"/>
      <c r="P865" s="1103"/>
      <c r="Q865" s="1103"/>
      <c r="R865" s="1103"/>
      <c r="S865" s="1103"/>
      <c r="T865" s="1103"/>
      <c r="U865" s="1103"/>
      <c r="V865" s="1103"/>
      <c r="W865" s="1103"/>
    </row>
    <row r="866" spans="1:23" ht="15.75" customHeight="1">
      <c r="A866" s="1103"/>
      <c r="B866" s="1103"/>
      <c r="C866" s="1103"/>
      <c r="D866" s="1103"/>
      <c r="E866" s="1103"/>
      <c r="F866" s="1103"/>
      <c r="G866" s="1103"/>
      <c r="H866" s="1103"/>
      <c r="I866" s="1103"/>
      <c r="J866" s="1103"/>
      <c r="K866" s="1103"/>
      <c r="L866" s="1103"/>
      <c r="M866" s="1103"/>
      <c r="N866" s="1103"/>
      <c r="O866" s="1103"/>
      <c r="P866" s="1103"/>
      <c r="Q866" s="1103"/>
      <c r="R866" s="1103"/>
      <c r="S866" s="1103"/>
      <c r="T866" s="1103"/>
      <c r="U866" s="1103"/>
      <c r="V866" s="1103"/>
      <c r="W866" s="1103"/>
    </row>
    <row r="867" spans="1:23" ht="15.75" customHeight="1">
      <c r="A867" s="1103"/>
      <c r="B867" s="1103"/>
      <c r="C867" s="1103"/>
      <c r="D867" s="1103"/>
      <c r="E867" s="1103"/>
      <c r="F867" s="1103"/>
      <c r="G867" s="1103"/>
      <c r="H867" s="1103"/>
      <c r="I867" s="1103"/>
      <c r="J867" s="1103"/>
      <c r="K867" s="1103"/>
      <c r="L867" s="1103"/>
      <c r="M867" s="1103"/>
      <c r="N867" s="1103"/>
      <c r="O867" s="1103"/>
      <c r="P867" s="1103"/>
      <c r="Q867" s="1103"/>
      <c r="R867" s="1103"/>
      <c r="S867" s="1103"/>
      <c r="T867" s="1103"/>
      <c r="U867" s="1103"/>
      <c r="V867" s="1103"/>
      <c r="W867" s="1103"/>
    </row>
    <row r="868" spans="1:23" ht="15.75" customHeight="1">
      <c r="A868" s="1103"/>
      <c r="B868" s="1103"/>
      <c r="C868" s="1103"/>
      <c r="D868" s="1103"/>
      <c r="E868" s="1103"/>
      <c r="F868" s="1103"/>
      <c r="G868" s="1103"/>
      <c r="H868" s="1103"/>
      <c r="I868" s="1103"/>
      <c r="J868" s="1103"/>
      <c r="K868" s="1103"/>
      <c r="L868" s="1103"/>
      <c r="M868" s="1103"/>
      <c r="N868" s="1103"/>
      <c r="O868" s="1103"/>
      <c r="P868" s="1103"/>
      <c r="Q868" s="1103"/>
      <c r="R868" s="1103"/>
      <c r="S868" s="1103"/>
      <c r="T868" s="1103"/>
      <c r="U868" s="1103"/>
      <c r="V868" s="1103"/>
      <c r="W868" s="1103"/>
    </row>
    <row r="869" spans="1:23" ht="15.75" customHeight="1">
      <c r="A869" s="1103"/>
      <c r="B869" s="1103"/>
      <c r="C869" s="1103"/>
      <c r="D869" s="1103"/>
      <c r="E869" s="1103"/>
      <c r="F869" s="1103"/>
      <c r="G869" s="1103"/>
      <c r="H869" s="1103"/>
      <c r="I869" s="1103"/>
      <c r="J869" s="1103"/>
      <c r="K869" s="1103"/>
      <c r="L869" s="1103"/>
      <c r="M869" s="1103"/>
      <c r="N869" s="1103"/>
      <c r="O869" s="1103"/>
      <c r="P869" s="1103"/>
      <c r="Q869" s="1103"/>
      <c r="R869" s="1103"/>
      <c r="S869" s="1103"/>
      <c r="T869" s="1103"/>
      <c r="U869" s="1103"/>
      <c r="V869" s="1103"/>
      <c r="W869" s="1103"/>
    </row>
    <row r="870" spans="1:23" ht="15.75" customHeight="1">
      <c r="A870" s="1103"/>
      <c r="B870" s="1103"/>
      <c r="C870" s="1103"/>
      <c r="D870" s="1103"/>
      <c r="E870" s="1103"/>
      <c r="F870" s="1103"/>
      <c r="G870" s="1103"/>
      <c r="H870" s="1103"/>
      <c r="I870" s="1103"/>
      <c r="J870" s="1103"/>
      <c r="K870" s="1103"/>
      <c r="L870" s="1103"/>
      <c r="M870" s="1103"/>
      <c r="N870" s="1103"/>
      <c r="O870" s="1103"/>
      <c r="P870" s="1103"/>
      <c r="Q870" s="1103"/>
      <c r="R870" s="1103"/>
      <c r="S870" s="1103"/>
      <c r="T870" s="1103"/>
      <c r="U870" s="1103"/>
      <c r="V870" s="1103"/>
      <c r="W870" s="1103"/>
    </row>
    <row r="871" spans="1:23" ht="15.75" customHeight="1">
      <c r="A871" s="1103"/>
      <c r="B871" s="1103"/>
      <c r="C871" s="1103"/>
      <c r="D871" s="1103"/>
      <c r="E871" s="1103"/>
      <c r="F871" s="1103"/>
      <c r="G871" s="1103"/>
      <c r="H871" s="1103"/>
      <c r="I871" s="1103"/>
      <c r="J871" s="1103"/>
      <c r="K871" s="1103"/>
      <c r="L871" s="1103"/>
      <c r="M871" s="1103"/>
      <c r="N871" s="1103"/>
      <c r="O871" s="1103"/>
      <c r="P871" s="1103"/>
      <c r="Q871" s="1103"/>
      <c r="R871" s="1103"/>
      <c r="S871" s="1103"/>
      <c r="T871" s="1103"/>
      <c r="U871" s="1103"/>
      <c r="V871" s="1103"/>
      <c r="W871" s="1103"/>
    </row>
    <row r="872" spans="1:23" ht="15.75" customHeight="1">
      <c r="A872" s="1103"/>
      <c r="B872" s="1103"/>
      <c r="C872" s="1103"/>
      <c r="D872" s="1103"/>
      <c r="E872" s="1103"/>
      <c r="F872" s="1103"/>
      <c r="G872" s="1103"/>
      <c r="H872" s="1103"/>
      <c r="I872" s="1103"/>
      <c r="J872" s="1103"/>
      <c r="K872" s="1103"/>
      <c r="L872" s="1103"/>
      <c r="M872" s="1103"/>
      <c r="N872" s="1103"/>
      <c r="O872" s="1103"/>
      <c r="P872" s="1103"/>
      <c r="Q872" s="1103"/>
      <c r="R872" s="1103"/>
      <c r="S872" s="1103"/>
      <c r="T872" s="1103"/>
      <c r="U872" s="1103"/>
      <c r="V872" s="1103"/>
      <c r="W872" s="1103"/>
    </row>
    <row r="873" spans="1:23" ht="15.75" customHeight="1">
      <c r="A873" s="1103"/>
      <c r="B873" s="1103"/>
      <c r="C873" s="1103"/>
      <c r="D873" s="1103"/>
      <c r="E873" s="1103"/>
      <c r="F873" s="1103"/>
      <c r="G873" s="1103"/>
      <c r="H873" s="1103"/>
      <c r="I873" s="1103"/>
      <c r="J873" s="1103"/>
      <c r="K873" s="1103"/>
      <c r="L873" s="1103"/>
      <c r="M873" s="1103"/>
      <c r="N873" s="1103"/>
      <c r="O873" s="1103"/>
      <c r="P873" s="1103"/>
      <c r="Q873" s="1103"/>
      <c r="R873" s="1103"/>
      <c r="S873" s="1103"/>
      <c r="T873" s="1103"/>
      <c r="U873" s="1103"/>
      <c r="V873" s="1103"/>
      <c r="W873" s="1103"/>
    </row>
    <row r="874" spans="1:23" ht="15.75" customHeight="1">
      <c r="A874" s="1103"/>
      <c r="B874" s="1103"/>
      <c r="C874" s="1103"/>
      <c r="D874" s="1103"/>
      <c r="E874" s="1103"/>
      <c r="F874" s="1103"/>
      <c r="G874" s="1103"/>
      <c r="H874" s="1103"/>
      <c r="I874" s="1103"/>
      <c r="J874" s="1103"/>
      <c r="K874" s="1103"/>
      <c r="L874" s="1103"/>
      <c r="M874" s="1103"/>
      <c r="N874" s="1103"/>
      <c r="O874" s="1103"/>
      <c r="P874" s="1103"/>
      <c r="Q874" s="1103"/>
      <c r="R874" s="1103"/>
      <c r="S874" s="1103"/>
      <c r="T874" s="1103"/>
      <c r="U874" s="1103"/>
      <c r="V874" s="1103"/>
      <c r="W874" s="1103"/>
    </row>
    <row r="875" spans="1:23" ht="15.75" customHeight="1">
      <c r="A875" s="1103"/>
      <c r="B875" s="1103"/>
      <c r="C875" s="1103"/>
      <c r="D875" s="1103"/>
      <c r="E875" s="1103"/>
      <c r="F875" s="1103"/>
      <c r="G875" s="1103"/>
      <c r="H875" s="1103"/>
      <c r="I875" s="1103"/>
      <c r="J875" s="1103"/>
      <c r="K875" s="1103"/>
      <c r="L875" s="1103"/>
      <c r="M875" s="1103"/>
      <c r="N875" s="1103"/>
      <c r="O875" s="1103"/>
      <c r="P875" s="1103"/>
      <c r="Q875" s="1103"/>
      <c r="R875" s="1103"/>
      <c r="S875" s="1103"/>
      <c r="T875" s="1103"/>
      <c r="U875" s="1103"/>
      <c r="V875" s="1103"/>
      <c r="W875" s="1103"/>
    </row>
    <row r="876" spans="1:23" ht="15.75" customHeight="1">
      <c r="A876" s="1103"/>
      <c r="B876" s="1103"/>
      <c r="C876" s="1103"/>
      <c r="D876" s="1103"/>
      <c r="E876" s="1103"/>
      <c r="F876" s="1103"/>
      <c r="G876" s="1103"/>
      <c r="H876" s="1103"/>
      <c r="I876" s="1103"/>
      <c r="J876" s="1103"/>
      <c r="K876" s="1103"/>
      <c r="L876" s="1103"/>
      <c r="M876" s="1103"/>
      <c r="N876" s="1103"/>
      <c r="O876" s="1103"/>
      <c r="P876" s="1103"/>
      <c r="Q876" s="1103"/>
      <c r="R876" s="1103"/>
      <c r="S876" s="1103"/>
      <c r="T876" s="1103"/>
      <c r="U876" s="1103"/>
      <c r="V876" s="1103"/>
      <c r="W876" s="1103"/>
    </row>
    <row r="877" spans="1:23" ht="15.75" customHeight="1">
      <c r="A877" s="1103"/>
      <c r="B877" s="1103"/>
      <c r="C877" s="1103"/>
      <c r="D877" s="1103"/>
      <c r="E877" s="1103"/>
      <c r="F877" s="1103"/>
      <c r="G877" s="1103"/>
      <c r="H877" s="1103"/>
      <c r="I877" s="1103"/>
      <c r="J877" s="1103"/>
      <c r="K877" s="1103"/>
      <c r="L877" s="1103"/>
      <c r="M877" s="1103"/>
      <c r="N877" s="1103"/>
      <c r="O877" s="1103"/>
      <c r="P877" s="1103"/>
      <c r="Q877" s="1103"/>
      <c r="R877" s="1103"/>
      <c r="S877" s="1103"/>
      <c r="T877" s="1103"/>
      <c r="U877" s="1103"/>
      <c r="V877" s="1103"/>
      <c r="W877" s="1103"/>
    </row>
    <row r="878" spans="1:23" ht="15.75" customHeight="1">
      <c r="A878" s="1103"/>
      <c r="B878" s="1103"/>
      <c r="C878" s="1103"/>
      <c r="D878" s="1103"/>
      <c r="E878" s="1103"/>
      <c r="F878" s="1103"/>
      <c r="G878" s="1103"/>
      <c r="H878" s="1103"/>
      <c r="I878" s="1103"/>
      <c r="J878" s="1103"/>
      <c r="K878" s="1103"/>
      <c r="L878" s="1103"/>
      <c r="M878" s="1103"/>
      <c r="N878" s="1103"/>
      <c r="O878" s="1103"/>
      <c r="P878" s="1103"/>
      <c r="Q878" s="1103"/>
      <c r="R878" s="1103"/>
      <c r="S878" s="1103"/>
      <c r="T878" s="1103"/>
      <c r="U878" s="1103"/>
      <c r="V878" s="1103"/>
      <c r="W878" s="1103"/>
    </row>
    <row r="879" spans="1:23" ht="15.75" customHeight="1">
      <c r="A879" s="1103"/>
      <c r="B879" s="1103"/>
      <c r="C879" s="1103"/>
      <c r="D879" s="1103"/>
      <c r="E879" s="1103"/>
      <c r="F879" s="1103"/>
      <c r="G879" s="1103"/>
      <c r="H879" s="1103"/>
      <c r="I879" s="1103"/>
      <c r="J879" s="1103"/>
      <c r="K879" s="1103"/>
      <c r="L879" s="1103"/>
      <c r="M879" s="1103"/>
      <c r="N879" s="1103"/>
      <c r="O879" s="1103"/>
      <c r="P879" s="1103"/>
      <c r="Q879" s="1103"/>
      <c r="R879" s="1103"/>
      <c r="S879" s="1103"/>
      <c r="T879" s="1103"/>
      <c r="U879" s="1103"/>
      <c r="V879" s="1103"/>
      <c r="W879" s="1103"/>
    </row>
    <row r="880" spans="1:23" ht="15.75" customHeight="1">
      <c r="A880" s="1103"/>
      <c r="B880" s="1103"/>
      <c r="C880" s="1103"/>
      <c r="D880" s="1103"/>
      <c r="E880" s="1103"/>
      <c r="F880" s="1103"/>
      <c r="G880" s="1103"/>
      <c r="H880" s="1103"/>
      <c r="I880" s="1103"/>
      <c r="J880" s="1103"/>
      <c r="K880" s="1103"/>
      <c r="L880" s="1103"/>
      <c r="M880" s="1103"/>
      <c r="N880" s="1103"/>
      <c r="O880" s="1103"/>
      <c r="P880" s="1103"/>
      <c r="Q880" s="1103"/>
      <c r="R880" s="1103"/>
      <c r="S880" s="1103"/>
      <c r="T880" s="1103"/>
      <c r="U880" s="1103"/>
      <c r="V880" s="1103"/>
      <c r="W880" s="1103"/>
    </row>
    <row r="881" spans="1:23" ht="15.75" customHeight="1">
      <c r="A881" s="1103"/>
      <c r="B881" s="1103"/>
      <c r="C881" s="1103"/>
      <c r="D881" s="1103"/>
      <c r="E881" s="1103"/>
      <c r="F881" s="1103"/>
      <c r="G881" s="1103"/>
      <c r="H881" s="1103"/>
      <c r="I881" s="1103"/>
      <c r="J881" s="1103"/>
      <c r="K881" s="1103"/>
      <c r="L881" s="1103"/>
      <c r="M881" s="1103"/>
      <c r="N881" s="1103"/>
      <c r="O881" s="1103"/>
      <c r="P881" s="1103"/>
      <c r="Q881" s="1103"/>
      <c r="R881" s="1103"/>
      <c r="S881" s="1103"/>
      <c r="T881" s="1103"/>
      <c r="U881" s="1103"/>
      <c r="V881" s="1103"/>
      <c r="W881" s="1103"/>
    </row>
    <row r="882" spans="1:23" ht="15.75" customHeight="1">
      <c r="A882" s="1103"/>
      <c r="B882" s="1103"/>
      <c r="C882" s="1103"/>
      <c r="D882" s="1103"/>
      <c r="E882" s="1103"/>
      <c r="F882" s="1103"/>
      <c r="G882" s="1103"/>
      <c r="H882" s="1103"/>
      <c r="I882" s="1103"/>
      <c r="J882" s="1103"/>
      <c r="K882" s="1103"/>
      <c r="L882" s="1103"/>
      <c r="M882" s="1103"/>
      <c r="N882" s="1103"/>
      <c r="O882" s="1103"/>
      <c r="P882" s="1103"/>
      <c r="Q882" s="1103"/>
      <c r="R882" s="1103"/>
      <c r="S882" s="1103"/>
      <c r="T882" s="1103"/>
      <c r="U882" s="1103"/>
      <c r="V882" s="1103"/>
      <c r="W882" s="1103"/>
    </row>
    <row r="883" spans="1:23" ht="15.75" customHeight="1">
      <c r="A883" s="1103"/>
      <c r="B883" s="1103"/>
      <c r="C883" s="1103"/>
      <c r="D883" s="1103"/>
      <c r="E883" s="1103"/>
      <c r="F883" s="1103"/>
      <c r="G883" s="1103"/>
      <c r="H883" s="1103"/>
      <c r="I883" s="1103"/>
      <c r="J883" s="1103"/>
      <c r="K883" s="1103"/>
      <c r="L883" s="1103"/>
      <c r="M883" s="1103"/>
      <c r="N883" s="1103"/>
      <c r="O883" s="1103"/>
      <c r="P883" s="1103"/>
      <c r="Q883" s="1103"/>
      <c r="R883" s="1103"/>
      <c r="S883" s="1103"/>
      <c r="T883" s="1103"/>
      <c r="U883" s="1103"/>
      <c r="V883" s="1103"/>
      <c r="W883" s="1103"/>
    </row>
    <row r="884" spans="1:23" ht="15.75" customHeight="1">
      <c r="A884" s="1103"/>
      <c r="B884" s="1103"/>
      <c r="C884" s="1103"/>
      <c r="D884" s="1103"/>
      <c r="E884" s="1103"/>
      <c r="F884" s="1103"/>
      <c r="G884" s="1103"/>
      <c r="H884" s="1103"/>
      <c r="I884" s="1103"/>
      <c r="J884" s="1103"/>
      <c r="K884" s="1103"/>
      <c r="L884" s="1103"/>
      <c r="M884" s="1103"/>
      <c r="N884" s="1103"/>
      <c r="O884" s="1103"/>
      <c r="P884" s="1103"/>
      <c r="Q884" s="1103"/>
      <c r="R884" s="1103"/>
      <c r="S884" s="1103"/>
      <c r="T884" s="1103"/>
      <c r="U884" s="1103"/>
      <c r="V884" s="1103"/>
      <c r="W884" s="1103"/>
    </row>
    <row r="885" spans="1:23" ht="15.75" customHeight="1">
      <c r="A885" s="1103"/>
      <c r="B885" s="1103"/>
      <c r="C885" s="1103"/>
      <c r="D885" s="1103"/>
      <c r="E885" s="1103"/>
      <c r="F885" s="1103"/>
      <c r="G885" s="1103"/>
      <c r="H885" s="1103"/>
      <c r="I885" s="1103"/>
      <c r="J885" s="1103"/>
      <c r="K885" s="1103"/>
      <c r="L885" s="1103"/>
      <c r="M885" s="1103"/>
      <c r="N885" s="1103"/>
      <c r="O885" s="1103"/>
      <c r="P885" s="1103"/>
      <c r="Q885" s="1103"/>
      <c r="R885" s="1103"/>
      <c r="S885" s="1103"/>
      <c r="T885" s="1103"/>
      <c r="U885" s="1103"/>
      <c r="V885" s="1103"/>
      <c r="W885" s="1103"/>
    </row>
    <row r="886" spans="1:23" ht="15.75" customHeight="1">
      <c r="A886" s="1103"/>
      <c r="B886" s="1103"/>
      <c r="C886" s="1103"/>
      <c r="D886" s="1103"/>
      <c r="E886" s="1103"/>
      <c r="F886" s="1103"/>
      <c r="G886" s="1103"/>
      <c r="H886" s="1103"/>
      <c r="I886" s="1103"/>
      <c r="J886" s="1103"/>
      <c r="K886" s="1103"/>
      <c r="L886" s="1103"/>
      <c r="M886" s="1103"/>
      <c r="N886" s="1103"/>
      <c r="O886" s="1103"/>
      <c r="P886" s="1103"/>
      <c r="Q886" s="1103"/>
      <c r="R886" s="1103"/>
      <c r="S886" s="1103"/>
      <c r="T886" s="1103"/>
      <c r="U886" s="1103"/>
      <c r="V886" s="1103"/>
      <c r="W886" s="1103"/>
    </row>
    <row r="887" spans="1:23" ht="15.75" customHeight="1">
      <c r="A887" s="1103"/>
      <c r="B887" s="1103"/>
      <c r="C887" s="1103"/>
      <c r="D887" s="1103"/>
      <c r="E887" s="1103"/>
      <c r="F887" s="1103"/>
      <c r="G887" s="1103"/>
      <c r="H887" s="1103"/>
      <c r="I887" s="1103"/>
      <c r="J887" s="1103"/>
      <c r="K887" s="1103"/>
      <c r="L887" s="1103"/>
      <c r="M887" s="1103"/>
      <c r="N887" s="1103"/>
      <c r="O887" s="1103"/>
      <c r="P887" s="1103"/>
      <c r="Q887" s="1103"/>
      <c r="R887" s="1103"/>
      <c r="S887" s="1103"/>
      <c r="T887" s="1103"/>
      <c r="U887" s="1103"/>
      <c r="V887" s="1103"/>
      <c r="W887" s="1103"/>
    </row>
    <row r="888" spans="1:23" ht="15.75" customHeight="1">
      <c r="A888" s="1103"/>
      <c r="B888" s="1103"/>
      <c r="C888" s="1103"/>
      <c r="D888" s="1103"/>
      <c r="E888" s="1103"/>
      <c r="F888" s="1103"/>
      <c r="G888" s="1103"/>
      <c r="H888" s="1103"/>
      <c r="I888" s="1103"/>
      <c r="J888" s="1103"/>
      <c r="K888" s="1103"/>
      <c r="L888" s="1103"/>
      <c r="M888" s="1103"/>
      <c r="N888" s="1103"/>
      <c r="O888" s="1103"/>
      <c r="P888" s="1103"/>
      <c r="Q888" s="1103"/>
      <c r="R888" s="1103"/>
      <c r="S888" s="1103"/>
      <c r="T888" s="1103"/>
      <c r="U888" s="1103"/>
      <c r="V888" s="1103"/>
      <c r="W888" s="1103"/>
    </row>
    <row r="889" spans="1:23" ht="15.75" customHeight="1">
      <c r="A889" s="1103"/>
      <c r="B889" s="1103"/>
      <c r="C889" s="1103"/>
      <c r="D889" s="1103"/>
      <c r="E889" s="1103"/>
      <c r="F889" s="1103"/>
      <c r="G889" s="1103"/>
      <c r="H889" s="1103"/>
      <c r="I889" s="1103"/>
      <c r="J889" s="1103"/>
      <c r="K889" s="1103"/>
      <c r="L889" s="1103"/>
      <c r="M889" s="1103"/>
      <c r="N889" s="1103"/>
      <c r="O889" s="1103"/>
      <c r="P889" s="1103"/>
      <c r="Q889" s="1103"/>
      <c r="R889" s="1103"/>
      <c r="S889" s="1103"/>
      <c r="T889" s="1103"/>
      <c r="U889" s="1103"/>
      <c r="V889" s="1103"/>
      <c r="W889" s="1103"/>
    </row>
    <row r="890" spans="1:23" ht="15.75" customHeight="1">
      <c r="A890" s="1103"/>
      <c r="B890" s="1103"/>
      <c r="C890" s="1103"/>
      <c r="D890" s="1103"/>
      <c r="E890" s="1103"/>
      <c r="F890" s="1103"/>
      <c r="G890" s="1103"/>
      <c r="H890" s="1103"/>
      <c r="I890" s="1103"/>
      <c r="J890" s="1103"/>
      <c r="K890" s="1103"/>
      <c r="L890" s="1103"/>
      <c r="M890" s="1103"/>
      <c r="N890" s="1103"/>
      <c r="O890" s="1103"/>
      <c r="P890" s="1103"/>
      <c r="Q890" s="1103"/>
      <c r="R890" s="1103"/>
      <c r="S890" s="1103"/>
      <c r="T890" s="1103"/>
      <c r="U890" s="1103"/>
      <c r="V890" s="1103"/>
      <c r="W890" s="1103"/>
    </row>
    <row r="891" spans="1:23" ht="15.75" customHeight="1">
      <c r="A891" s="1103"/>
      <c r="B891" s="1103"/>
      <c r="C891" s="1103"/>
      <c r="D891" s="1103"/>
      <c r="E891" s="1103"/>
      <c r="F891" s="1103"/>
      <c r="G891" s="1103"/>
      <c r="H891" s="1103"/>
      <c r="I891" s="1103"/>
      <c r="J891" s="1103"/>
      <c r="K891" s="1103"/>
      <c r="L891" s="1103"/>
      <c r="M891" s="1103"/>
      <c r="N891" s="1103"/>
      <c r="O891" s="1103"/>
      <c r="P891" s="1103"/>
      <c r="Q891" s="1103"/>
      <c r="R891" s="1103"/>
      <c r="S891" s="1103"/>
      <c r="T891" s="1103"/>
      <c r="U891" s="1103"/>
      <c r="V891" s="1103"/>
      <c r="W891" s="1103"/>
    </row>
    <row r="892" spans="1:23" ht="15.75" customHeight="1">
      <c r="A892" s="1103"/>
      <c r="B892" s="1103"/>
      <c r="C892" s="1103"/>
      <c r="D892" s="1103"/>
      <c r="E892" s="1103"/>
      <c r="F892" s="1103"/>
      <c r="G892" s="1103"/>
      <c r="H892" s="1103"/>
      <c r="I892" s="1103"/>
      <c r="J892" s="1103"/>
      <c r="K892" s="1103"/>
      <c r="L892" s="1103"/>
      <c r="M892" s="1103"/>
      <c r="N892" s="1103"/>
      <c r="O892" s="1103"/>
      <c r="P892" s="1103"/>
      <c r="Q892" s="1103"/>
      <c r="R892" s="1103"/>
      <c r="S892" s="1103"/>
      <c r="T892" s="1103"/>
      <c r="U892" s="1103"/>
      <c r="V892" s="1103"/>
      <c r="W892" s="1103"/>
    </row>
    <row r="893" spans="1:23" ht="15.75" customHeight="1">
      <c r="A893" s="1103"/>
      <c r="B893" s="1103"/>
      <c r="C893" s="1103"/>
      <c r="D893" s="1103"/>
      <c r="E893" s="1103"/>
      <c r="F893" s="1103"/>
      <c r="G893" s="1103"/>
      <c r="H893" s="1103"/>
      <c r="I893" s="1103"/>
      <c r="J893" s="1103"/>
      <c r="K893" s="1103"/>
      <c r="L893" s="1103"/>
      <c r="M893" s="1103"/>
      <c r="N893" s="1103"/>
      <c r="O893" s="1103"/>
      <c r="P893" s="1103"/>
      <c r="Q893" s="1103"/>
      <c r="R893" s="1103"/>
      <c r="S893" s="1103"/>
      <c r="T893" s="1103"/>
      <c r="U893" s="1103"/>
      <c r="V893" s="1103"/>
      <c r="W893" s="1103"/>
    </row>
    <row r="894" spans="1:23" ht="15.75" customHeight="1">
      <c r="A894" s="1103"/>
      <c r="B894" s="1103"/>
      <c r="C894" s="1103"/>
      <c r="D894" s="1103"/>
      <c r="E894" s="1103"/>
      <c r="F894" s="1103"/>
      <c r="G894" s="1103"/>
      <c r="H894" s="1103"/>
      <c r="I894" s="1103"/>
      <c r="J894" s="1103"/>
      <c r="K894" s="1103"/>
      <c r="L894" s="1103"/>
      <c r="M894" s="1103"/>
      <c r="N894" s="1103"/>
      <c r="O894" s="1103"/>
      <c r="P894" s="1103"/>
      <c r="Q894" s="1103"/>
      <c r="R894" s="1103"/>
      <c r="S894" s="1103"/>
      <c r="T894" s="1103"/>
      <c r="U894" s="1103"/>
      <c r="V894" s="1103"/>
      <c r="W894" s="1103"/>
    </row>
    <row r="895" spans="1:23" ht="15.75" customHeight="1">
      <c r="A895" s="1103"/>
      <c r="B895" s="1103"/>
      <c r="C895" s="1103"/>
      <c r="D895" s="1103"/>
      <c r="E895" s="1103"/>
      <c r="F895" s="1103"/>
      <c r="G895" s="1103"/>
      <c r="H895" s="1103"/>
      <c r="I895" s="1103"/>
      <c r="J895" s="1103"/>
      <c r="K895" s="1103"/>
      <c r="L895" s="1103"/>
      <c r="M895" s="1103"/>
      <c r="N895" s="1103"/>
      <c r="O895" s="1103"/>
      <c r="P895" s="1103"/>
      <c r="Q895" s="1103"/>
      <c r="R895" s="1103"/>
      <c r="S895" s="1103"/>
      <c r="T895" s="1103"/>
      <c r="U895" s="1103"/>
      <c r="V895" s="1103"/>
      <c r="W895" s="1103"/>
    </row>
    <row r="896" spans="1:23" ht="15.75" customHeight="1">
      <c r="A896" s="1103"/>
      <c r="B896" s="1103"/>
      <c r="C896" s="1103"/>
      <c r="D896" s="1103"/>
      <c r="E896" s="1103"/>
      <c r="F896" s="1103"/>
      <c r="G896" s="1103"/>
      <c r="H896" s="1103"/>
      <c r="I896" s="1103"/>
      <c r="J896" s="1103"/>
      <c r="K896" s="1103"/>
      <c r="L896" s="1103"/>
      <c r="M896" s="1103"/>
      <c r="N896" s="1103"/>
      <c r="O896" s="1103"/>
      <c r="P896" s="1103"/>
      <c r="Q896" s="1103"/>
      <c r="R896" s="1103"/>
      <c r="S896" s="1103"/>
      <c r="T896" s="1103"/>
      <c r="U896" s="1103"/>
      <c r="V896" s="1103"/>
      <c r="W896" s="1103"/>
    </row>
    <row r="897" spans="1:23" ht="15.75" customHeight="1">
      <c r="A897" s="1103"/>
      <c r="B897" s="1103"/>
      <c r="C897" s="1103"/>
      <c r="D897" s="1103"/>
      <c r="E897" s="1103"/>
      <c r="F897" s="1103"/>
      <c r="G897" s="1103"/>
      <c r="H897" s="1103"/>
      <c r="I897" s="1103"/>
      <c r="J897" s="1103"/>
      <c r="K897" s="1103"/>
      <c r="L897" s="1103"/>
      <c r="M897" s="1103"/>
      <c r="N897" s="1103"/>
      <c r="O897" s="1103"/>
      <c r="P897" s="1103"/>
      <c r="Q897" s="1103"/>
      <c r="R897" s="1103"/>
      <c r="S897" s="1103"/>
      <c r="T897" s="1103"/>
      <c r="U897" s="1103"/>
      <c r="V897" s="1103"/>
      <c r="W897" s="1103"/>
    </row>
    <row r="898" spans="1:23" ht="15.75" customHeight="1">
      <c r="A898" s="1103"/>
      <c r="B898" s="1103"/>
      <c r="C898" s="1103"/>
      <c r="D898" s="1103"/>
      <c r="E898" s="1103"/>
      <c r="F898" s="1103"/>
      <c r="G898" s="1103"/>
      <c r="H898" s="1103"/>
      <c r="I898" s="1103"/>
      <c r="J898" s="1103"/>
      <c r="K898" s="1103"/>
      <c r="L898" s="1103"/>
      <c r="M898" s="1103"/>
      <c r="N898" s="1103"/>
      <c r="O898" s="1103"/>
      <c r="P898" s="1103"/>
      <c r="Q898" s="1103"/>
      <c r="R898" s="1103"/>
      <c r="S898" s="1103"/>
      <c r="T898" s="1103"/>
      <c r="U898" s="1103"/>
      <c r="V898" s="1103"/>
      <c r="W898" s="1103"/>
    </row>
    <row r="899" spans="1:23" ht="15.75" customHeight="1">
      <c r="A899" s="1103"/>
      <c r="B899" s="1103"/>
      <c r="C899" s="1103"/>
      <c r="D899" s="1103"/>
      <c r="E899" s="1103"/>
      <c r="F899" s="1103"/>
      <c r="G899" s="1103"/>
      <c r="H899" s="1103"/>
      <c r="I899" s="1103"/>
      <c r="J899" s="1103"/>
      <c r="K899" s="1103"/>
      <c r="L899" s="1103"/>
      <c r="M899" s="1103"/>
      <c r="N899" s="1103"/>
      <c r="O899" s="1103"/>
      <c r="P899" s="1103"/>
      <c r="Q899" s="1103"/>
      <c r="R899" s="1103"/>
      <c r="S899" s="1103"/>
      <c r="T899" s="1103"/>
      <c r="U899" s="1103"/>
      <c r="V899" s="1103"/>
      <c r="W899" s="1103"/>
    </row>
    <row r="900" spans="1:23" ht="15.75" customHeight="1">
      <c r="A900" s="1103"/>
      <c r="B900" s="1103"/>
      <c r="C900" s="1103"/>
      <c r="D900" s="1103"/>
      <c r="E900" s="1103"/>
      <c r="F900" s="1103"/>
      <c r="G900" s="1103"/>
      <c r="H900" s="1103"/>
      <c r="I900" s="1103"/>
      <c r="J900" s="1103"/>
      <c r="K900" s="1103"/>
      <c r="L900" s="1103"/>
      <c r="M900" s="1103"/>
      <c r="N900" s="1103"/>
      <c r="O900" s="1103"/>
      <c r="P900" s="1103"/>
      <c r="Q900" s="1103"/>
      <c r="R900" s="1103"/>
      <c r="S900" s="1103"/>
      <c r="T900" s="1103"/>
      <c r="U900" s="1103"/>
      <c r="V900" s="1103"/>
      <c r="W900" s="1103"/>
    </row>
    <row r="901" spans="1:23" ht="15.75" customHeight="1">
      <c r="A901" s="1103"/>
      <c r="B901" s="1103"/>
      <c r="C901" s="1103"/>
      <c r="D901" s="1103"/>
      <c r="E901" s="1103"/>
      <c r="F901" s="1103"/>
      <c r="G901" s="1103"/>
      <c r="H901" s="1103"/>
      <c r="I901" s="1103"/>
      <c r="J901" s="1103"/>
      <c r="K901" s="1103"/>
      <c r="L901" s="1103"/>
      <c r="M901" s="1103"/>
      <c r="N901" s="1103"/>
      <c r="O901" s="1103"/>
      <c r="P901" s="1103"/>
      <c r="Q901" s="1103"/>
      <c r="R901" s="1103"/>
      <c r="S901" s="1103"/>
      <c r="T901" s="1103"/>
      <c r="U901" s="1103"/>
      <c r="V901" s="1103"/>
      <c r="W901" s="1103"/>
    </row>
    <row r="902" spans="1:23" ht="15.75" customHeight="1">
      <c r="A902" s="1103"/>
      <c r="B902" s="1103"/>
      <c r="C902" s="1103"/>
      <c r="D902" s="1103"/>
      <c r="E902" s="1103"/>
      <c r="F902" s="1103"/>
      <c r="G902" s="1103"/>
      <c r="H902" s="1103"/>
      <c r="I902" s="1103"/>
      <c r="J902" s="1103"/>
      <c r="K902" s="1103"/>
      <c r="L902" s="1103"/>
      <c r="M902" s="1103"/>
      <c r="N902" s="1103"/>
      <c r="O902" s="1103"/>
      <c r="P902" s="1103"/>
      <c r="Q902" s="1103"/>
      <c r="R902" s="1103"/>
      <c r="S902" s="1103"/>
      <c r="T902" s="1103"/>
      <c r="U902" s="1103"/>
      <c r="V902" s="1103"/>
      <c r="W902" s="1103"/>
    </row>
    <row r="903" spans="1:23" ht="15.75" customHeight="1">
      <c r="A903" s="1103"/>
      <c r="B903" s="1103"/>
      <c r="C903" s="1103"/>
      <c r="D903" s="1103"/>
      <c r="E903" s="1103"/>
      <c r="F903" s="1103"/>
      <c r="G903" s="1103"/>
      <c r="H903" s="1103"/>
      <c r="I903" s="1103"/>
      <c r="J903" s="1103"/>
      <c r="K903" s="1103"/>
      <c r="L903" s="1103"/>
      <c r="M903" s="1103"/>
      <c r="N903" s="1103"/>
      <c r="O903" s="1103"/>
      <c r="P903" s="1103"/>
      <c r="Q903" s="1103"/>
      <c r="R903" s="1103"/>
      <c r="S903" s="1103"/>
      <c r="T903" s="1103"/>
      <c r="U903" s="1103"/>
      <c r="V903" s="1103"/>
      <c r="W903" s="1103"/>
    </row>
    <row r="904" spans="1:23" ht="15.75" customHeight="1">
      <c r="A904" s="1103"/>
      <c r="B904" s="1103"/>
      <c r="C904" s="1103"/>
      <c r="D904" s="1103"/>
      <c r="E904" s="1103"/>
      <c r="F904" s="1103"/>
      <c r="G904" s="1103"/>
      <c r="H904" s="1103"/>
      <c r="I904" s="1103"/>
      <c r="J904" s="1103"/>
      <c r="K904" s="1103"/>
      <c r="L904" s="1103"/>
      <c r="M904" s="1103"/>
      <c r="N904" s="1103"/>
      <c r="O904" s="1103"/>
      <c r="P904" s="1103"/>
      <c r="Q904" s="1103"/>
      <c r="R904" s="1103"/>
      <c r="S904" s="1103"/>
      <c r="T904" s="1103"/>
      <c r="U904" s="1103"/>
      <c r="V904" s="1103"/>
      <c r="W904" s="1103"/>
    </row>
    <row r="905" spans="1:23" ht="15.75" customHeight="1">
      <c r="A905" s="1103"/>
      <c r="B905" s="1103"/>
      <c r="C905" s="1103"/>
      <c r="D905" s="1103"/>
      <c r="E905" s="1103"/>
      <c r="F905" s="1103"/>
      <c r="G905" s="1103"/>
      <c r="H905" s="1103"/>
      <c r="I905" s="1103"/>
      <c r="J905" s="1103"/>
      <c r="K905" s="1103"/>
      <c r="L905" s="1103"/>
      <c r="M905" s="1103"/>
      <c r="N905" s="1103"/>
      <c r="O905" s="1103"/>
      <c r="P905" s="1103"/>
      <c r="Q905" s="1103"/>
      <c r="R905" s="1103"/>
      <c r="S905" s="1103"/>
      <c r="T905" s="1103"/>
      <c r="U905" s="1103"/>
      <c r="V905" s="1103"/>
      <c r="W905" s="1103"/>
    </row>
    <row r="906" spans="1:23" ht="15.75" customHeight="1">
      <c r="A906" s="1103"/>
      <c r="B906" s="1103"/>
      <c r="C906" s="1103"/>
      <c r="D906" s="1103"/>
      <c r="E906" s="1103"/>
      <c r="F906" s="1103"/>
      <c r="G906" s="1103"/>
      <c r="H906" s="1103"/>
      <c r="I906" s="1103"/>
      <c r="J906" s="1103"/>
      <c r="K906" s="1103"/>
      <c r="L906" s="1103"/>
      <c r="M906" s="1103"/>
      <c r="N906" s="1103"/>
      <c r="O906" s="1103"/>
      <c r="P906" s="1103"/>
      <c r="Q906" s="1103"/>
      <c r="R906" s="1103"/>
      <c r="S906" s="1103"/>
      <c r="T906" s="1103"/>
      <c r="U906" s="1103"/>
      <c r="V906" s="1103"/>
      <c r="W906" s="1103"/>
    </row>
    <row r="907" spans="1:23" ht="15.75" customHeight="1">
      <c r="A907" s="1103"/>
      <c r="B907" s="1103"/>
      <c r="C907" s="1103"/>
      <c r="D907" s="1103"/>
      <c r="E907" s="1103"/>
      <c r="F907" s="1103"/>
      <c r="G907" s="1103"/>
      <c r="H907" s="1103"/>
      <c r="I907" s="1103"/>
      <c r="J907" s="1103"/>
      <c r="K907" s="1103"/>
      <c r="L907" s="1103"/>
      <c r="M907" s="1103"/>
      <c r="N907" s="1103"/>
      <c r="O907" s="1103"/>
      <c r="P907" s="1103"/>
      <c r="Q907" s="1103"/>
      <c r="R907" s="1103"/>
      <c r="S907" s="1103"/>
      <c r="T907" s="1103"/>
      <c r="U907" s="1103"/>
      <c r="V907" s="1103"/>
      <c r="W907" s="1103"/>
    </row>
    <row r="908" spans="1:23" ht="15.75" customHeight="1">
      <c r="A908" s="1103"/>
      <c r="B908" s="1103"/>
      <c r="C908" s="1103"/>
      <c r="D908" s="1103"/>
      <c r="E908" s="1103"/>
      <c r="F908" s="1103"/>
      <c r="G908" s="1103"/>
      <c r="H908" s="1103"/>
      <c r="I908" s="1103"/>
      <c r="J908" s="1103"/>
      <c r="K908" s="1103"/>
      <c r="L908" s="1103"/>
      <c r="M908" s="1103"/>
      <c r="N908" s="1103"/>
      <c r="O908" s="1103"/>
      <c r="P908" s="1103"/>
      <c r="Q908" s="1103"/>
      <c r="R908" s="1103"/>
      <c r="S908" s="1103"/>
      <c r="T908" s="1103"/>
      <c r="U908" s="1103"/>
      <c r="V908" s="1103"/>
      <c r="W908" s="1103"/>
    </row>
    <row r="909" spans="1:23" ht="15.75" customHeight="1">
      <c r="A909" s="1103"/>
      <c r="B909" s="1103"/>
      <c r="C909" s="1103"/>
      <c r="D909" s="1103"/>
      <c r="E909" s="1103"/>
      <c r="F909" s="1103"/>
      <c r="G909" s="1103"/>
      <c r="H909" s="1103"/>
      <c r="I909" s="1103"/>
      <c r="J909" s="1103"/>
      <c r="K909" s="1103"/>
      <c r="L909" s="1103"/>
      <c r="M909" s="1103"/>
      <c r="N909" s="1103"/>
      <c r="O909" s="1103"/>
      <c r="P909" s="1103"/>
      <c r="Q909" s="1103"/>
      <c r="R909" s="1103"/>
      <c r="S909" s="1103"/>
      <c r="T909" s="1103"/>
      <c r="U909" s="1103"/>
      <c r="V909" s="1103"/>
      <c r="W909" s="1103"/>
    </row>
    <row r="910" spans="1:23" ht="15.75" customHeight="1">
      <c r="A910" s="1103"/>
      <c r="B910" s="1103"/>
      <c r="C910" s="1103"/>
      <c r="D910" s="1103"/>
      <c r="E910" s="1103"/>
      <c r="F910" s="1103"/>
      <c r="G910" s="1103"/>
      <c r="H910" s="1103"/>
      <c r="I910" s="1103"/>
      <c r="J910" s="1103"/>
      <c r="K910" s="1103"/>
      <c r="L910" s="1103"/>
      <c r="M910" s="1103"/>
      <c r="N910" s="1103"/>
      <c r="O910" s="1103"/>
      <c r="P910" s="1103"/>
      <c r="Q910" s="1103"/>
      <c r="R910" s="1103"/>
      <c r="S910" s="1103"/>
      <c r="T910" s="1103"/>
      <c r="U910" s="1103"/>
      <c r="V910" s="1103"/>
      <c r="W910" s="1103"/>
    </row>
    <row r="911" spans="1:23" ht="15.75" customHeight="1">
      <c r="A911" s="1103"/>
      <c r="B911" s="1103"/>
      <c r="C911" s="1103"/>
      <c r="D911" s="1103"/>
      <c r="E911" s="1103"/>
      <c r="F911" s="1103"/>
      <c r="G911" s="1103"/>
      <c r="H911" s="1103"/>
      <c r="I911" s="1103"/>
      <c r="J911" s="1103"/>
      <c r="K911" s="1103"/>
      <c r="L911" s="1103"/>
      <c r="M911" s="1103"/>
      <c r="N911" s="1103"/>
      <c r="O911" s="1103"/>
      <c r="P911" s="1103"/>
      <c r="Q911" s="1103"/>
      <c r="R911" s="1103"/>
      <c r="S911" s="1103"/>
      <c r="T911" s="1103"/>
      <c r="U911" s="1103"/>
      <c r="V911" s="1103"/>
      <c r="W911" s="1103"/>
    </row>
    <row r="912" spans="1:23" ht="15.75" customHeight="1">
      <c r="A912" s="1103"/>
      <c r="B912" s="1103"/>
      <c r="C912" s="1103"/>
      <c r="D912" s="1103"/>
      <c r="E912" s="1103"/>
      <c r="F912" s="1103"/>
      <c r="G912" s="1103"/>
      <c r="H912" s="1103"/>
      <c r="I912" s="1103"/>
      <c r="J912" s="1103"/>
      <c r="K912" s="1103"/>
      <c r="L912" s="1103"/>
      <c r="M912" s="1103"/>
      <c r="N912" s="1103"/>
      <c r="O912" s="1103"/>
      <c r="P912" s="1103"/>
      <c r="Q912" s="1103"/>
      <c r="R912" s="1103"/>
      <c r="S912" s="1103"/>
      <c r="T912" s="1103"/>
      <c r="U912" s="1103"/>
      <c r="V912" s="1103"/>
      <c r="W912" s="1103"/>
    </row>
    <row r="913" spans="1:23" ht="15.75" customHeight="1">
      <c r="A913" s="1103"/>
      <c r="B913" s="1103"/>
      <c r="C913" s="1103"/>
      <c r="D913" s="1103"/>
      <c r="E913" s="1103"/>
      <c r="F913" s="1103"/>
      <c r="G913" s="1103"/>
      <c r="H913" s="1103"/>
      <c r="I913" s="1103"/>
      <c r="J913" s="1103"/>
      <c r="K913" s="1103"/>
      <c r="L913" s="1103"/>
      <c r="M913" s="1103"/>
      <c r="N913" s="1103"/>
      <c r="O913" s="1103"/>
      <c r="P913" s="1103"/>
      <c r="Q913" s="1103"/>
      <c r="R913" s="1103"/>
      <c r="S913" s="1103"/>
      <c r="T913" s="1103"/>
      <c r="U913" s="1103"/>
      <c r="V913" s="1103"/>
      <c r="W913" s="1103"/>
    </row>
    <row r="914" spans="1:23" ht="15.75" customHeight="1">
      <c r="A914" s="1103"/>
      <c r="B914" s="1103"/>
      <c r="C914" s="1103"/>
      <c r="D914" s="1103"/>
      <c r="E914" s="1103"/>
      <c r="F914" s="1103"/>
      <c r="G914" s="1103"/>
      <c r="H914" s="1103"/>
      <c r="I914" s="1103"/>
      <c r="J914" s="1103"/>
      <c r="K914" s="1103"/>
      <c r="L914" s="1103"/>
      <c r="M914" s="1103"/>
      <c r="N914" s="1103"/>
      <c r="O914" s="1103"/>
      <c r="P914" s="1103"/>
      <c r="Q914" s="1103"/>
      <c r="R914" s="1103"/>
      <c r="S914" s="1103"/>
      <c r="T914" s="1103"/>
      <c r="U914" s="1103"/>
      <c r="V914" s="1103"/>
      <c r="W914" s="1103"/>
    </row>
    <row r="915" spans="1:23" ht="15.75" customHeight="1">
      <c r="A915" s="1103"/>
      <c r="B915" s="1103"/>
      <c r="C915" s="1103"/>
      <c r="D915" s="1103"/>
      <c r="E915" s="1103"/>
      <c r="F915" s="1103"/>
      <c r="G915" s="1103"/>
      <c r="H915" s="1103"/>
      <c r="I915" s="1103"/>
      <c r="J915" s="1103"/>
      <c r="K915" s="1103"/>
      <c r="L915" s="1103"/>
      <c r="M915" s="1103"/>
      <c r="N915" s="1103"/>
      <c r="O915" s="1103"/>
      <c r="P915" s="1103"/>
      <c r="Q915" s="1103"/>
      <c r="R915" s="1103"/>
      <c r="S915" s="1103"/>
      <c r="T915" s="1103"/>
      <c r="U915" s="1103"/>
      <c r="V915" s="1103"/>
      <c r="W915" s="1103"/>
    </row>
    <row r="916" spans="1:23" ht="15.75" customHeight="1">
      <c r="A916" s="1103"/>
      <c r="B916" s="1103"/>
      <c r="C916" s="1103"/>
      <c r="D916" s="1103"/>
      <c r="E916" s="1103"/>
      <c r="F916" s="1103"/>
      <c r="G916" s="1103"/>
      <c r="H916" s="1103"/>
      <c r="I916" s="1103"/>
      <c r="J916" s="1103"/>
      <c r="K916" s="1103"/>
      <c r="L916" s="1103"/>
      <c r="M916" s="1103"/>
      <c r="N916" s="1103"/>
      <c r="O916" s="1103"/>
      <c r="P916" s="1103"/>
      <c r="Q916" s="1103"/>
      <c r="R916" s="1103"/>
      <c r="S916" s="1103"/>
      <c r="T916" s="1103"/>
      <c r="U916" s="1103"/>
      <c r="V916" s="1103"/>
      <c r="W916" s="1103"/>
    </row>
    <row r="917" spans="1:23" ht="15.75" customHeight="1">
      <c r="A917" s="1103"/>
      <c r="B917" s="1103"/>
      <c r="C917" s="1103"/>
      <c r="D917" s="1103"/>
      <c r="E917" s="1103"/>
      <c r="F917" s="1103"/>
      <c r="G917" s="1103"/>
      <c r="H917" s="1103"/>
      <c r="I917" s="1103"/>
      <c r="J917" s="1103"/>
      <c r="K917" s="1103"/>
      <c r="L917" s="1103"/>
      <c r="M917" s="1103"/>
      <c r="N917" s="1103"/>
      <c r="O917" s="1103"/>
      <c r="P917" s="1103"/>
      <c r="Q917" s="1103"/>
      <c r="R917" s="1103"/>
      <c r="S917" s="1103"/>
      <c r="T917" s="1103"/>
      <c r="U917" s="1103"/>
      <c r="V917" s="1103"/>
      <c r="W917" s="1103"/>
    </row>
    <row r="918" spans="1:23" ht="15.75" customHeight="1">
      <c r="A918" s="1103"/>
      <c r="B918" s="1103"/>
      <c r="C918" s="1103"/>
      <c r="D918" s="1103"/>
      <c r="E918" s="1103"/>
      <c r="F918" s="1103"/>
      <c r="G918" s="1103"/>
      <c r="H918" s="1103"/>
      <c r="I918" s="1103"/>
      <c r="J918" s="1103"/>
      <c r="K918" s="1103"/>
      <c r="L918" s="1103"/>
      <c r="M918" s="1103"/>
      <c r="N918" s="1103"/>
      <c r="O918" s="1103"/>
      <c r="P918" s="1103"/>
      <c r="Q918" s="1103"/>
      <c r="R918" s="1103"/>
      <c r="S918" s="1103"/>
      <c r="T918" s="1103"/>
      <c r="U918" s="1103"/>
      <c r="V918" s="1103"/>
      <c r="W918" s="1103"/>
    </row>
    <row r="919" spans="1:23" ht="15.75" customHeight="1">
      <c r="A919" s="1103"/>
      <c r="B919" s="1103"/>
      <c r="C919" s="1103"/>
      <c r="D919" s="1103"/>
      <c r="E919" s="1103"/>
      <c r="F919" s="1103"/>
      <c r="G919" s="1103"/>
      <c r="H919" s="1103"/>
      <c r="I919" s="1103"/>
      <c r="J919" s="1103"/>
      <c r="K919" s="1103"/>
      <c r="L919" s="1103"/>
      <c r="M919" s="1103"/>
      <c r="N919" s="1103"/>
      <c r="O919" s="1103"/>
      <c r="P919" s="1103"/>
      <c r="Q919" s="1103"/>
      <c r="R919" s="1103"/>
      <c r="S919" s="1103"/>
      <c r="T919" s="1103"/>
      <c r="U919" s="1103"/>
      <c r="V919" s="1103"/>
      <c r="W919" s="1103"/>
    </row>
    <row r="920" spans="1:23" ht="15.75" customHeight="1">
      <c r="A920" s="1103"/>
      <c r="B920" s="1103"/>
      <c r="C920" s="1103"/>
      <c r="D920" s="1103"/>
      <c r="E920" s="1103"/>
      <c r="F920" s="1103"/>
      <c r="G920" s="1103"/>
      <c r="H920" s="1103"/>
      <c r="I920" s="1103"/>
      <c r="J920" s="1103"/>
      <c r="K920" s="1103"/>
      <c r="L920" s="1103"/>
      <c r="M920" s="1103"/>
      <c r="N920" s="1103"/>
      <c r="O920" s="1103"/>
      <c r="P920" s="1103"/>
      <c r="Q920" s="1103"/>
      <c r="R920" s="1103"/>
      <c r="S920" s="1103"/>
      <c r="T920" s="1103"/>
      <c r="U920" s="1103"/>
      <c r="V920" s="1103"/>
      <c r="W920" s="1103"/>
    </row>
    <row r="921" spans="1:23" ht="15.75" customHeight="1">
      <c r="A921" s="1103"/>
      <c r="B921" s="1103"/>
      <c r="C921" s="1103"/>
      <c r="D921" s="1103"/>
      <c r="E921" s="1103"/>
      <c r="F921" s="1103"/>
      <c r="G921" s="1103"/>
      <c r="H921" s="1103"/>
      <c r="I921" s="1103"/>
      <c r="J921" s="1103"/>
      <c r="K921" s="1103"/>
      <c r="L921" s="1103"/>
      <c r="M921" s="1103"/>
      <c r="N921" s="1103"/>
      <c r="O921" s="1103"/>
      <c r="P921" s="1103"/>
      <c r="Q921" s="1103"/>
      <c r="R921" s="1103"/>
      <c r="S921" s="1103"/>
      <c r="T921" s="1103"/>
      <c r="U921" s="1103"/>
      <c r="V921" s="1103"/>
      <c r="W921" s="1103"/>
    </row>
    <row r="922" spans="1:23" ht="15.75" customHeight="1">
      <c r="A922" s="1103"/>
      <c r="B922" s="1103"/>
      <c r="C922" s="1103"/>
      <c r="D922" s="1103"/>
      <c r="E922" s="1103"/>
      <c r="F922" s="1103"/>
      <c r="G922" s="1103"/>
      <c r="H922" s="1103"/>
      <c r="I922" s="1103"/>
      <c r="J922" s="1103"/>
      <c r="K922" s="1103"/>
      <c r="L922" s="1103"/>
      <c r="M922" s="1103"/>
      <c r="N922" s="1103"/>
      <c r="O922" s="1103"/>
      <c r="P922" s="1103"/>
      <c r="Q922" s="1103"/>
      <c r="R922" s="1103"/>
      <c r="S922" s="1103"/>
      <c r="T922" s="1103"/>
      <c r="U922" s="1103"/>
      <c r="V922" s="1103"/>
      <c r="W922" s="1103"/>
    </row>
    <row r="923" spans="1:23" ht="15.75" customHeight="1">
      <c r="A923" s="1103"/>
      <c r="B923" s="1103"/>
      <c r="C923" s="1103"/>
      <c r="D923" s="1103"/>
      <c r="E923" s="1103"/>
      <c r="F923" s="1103"/>
      <c r="G923" s="1103"/>
      <c r="H923" s="1103"/>
      <c r="I923" s="1103"/>
      <c r="J923" s="1103"/>
      <c r="K923" s="1103"/>
      <c r="L923" s="1103"/>
      <c r="M923" s="1103"/>
      <c r="N923" s="1103"/>
      <c r="O923" s="1103"/>
      <c r="P923" s="1103"/>
      <c r="Q923" s="1103"/>
      <c r="R923" s="1103"/>
      <c r="S923" s="1103"/>
      <c r="T923" s="1103"/>
      <c r="U923" s="1103"/>
      <c r="V923" s="1103"/>
      <c r="W923" s="1103"/>
    </row>
    <row r="924" spans="1:23" ht="15.75" customHeight="1">
      <c r="A924" s="1103"/>
      <c r="B924" s="1103"/>
      <c r="C924" s="1103"/>
      <c r="D924" s="1103"/>
      <c r="E924" s="1103"/>
      <c r="F924" s="1103"/>
      <c r="G924" s="1103"/>
      <c r="H924" s="1103"/>
      <c r="I924" s="1103"/>
      <c r="J924" s="1103"/>
      <c r="K924" s="1103"/>
      <c r="L924" s="1103"/>
      <c r="M924" s="1103"/>
      <c r="N924" s="1103"/>
      <c r="O924" s="1103"/>
      <c r="P924" s="1103"/>
      <c r="Q924" s="1103"/>
      <c r="R924" s="1103"/>
      <c r="S924" s="1103"/>
      <c r="T924" s="1103"/>
      <c r="U924" s="1103"/>
      <c r="V924" s="1103"/>
      <c r="W924" s="1103"/>
    </row>
    <row r="925" spans="1:23" ht="15.75" customHeight="1">
      <c r="A925" s="1103"/>
      <c r="B925" s="1103"/>
      <c r="C925" s="1103"/>
      <c r="D925" s="1103"/>
      <c r="E925" s="1103"/>
      <c r="F925" s="1103"/>
      <c r="G925" s="1103"/>
      <c r="H925" s="1103"/>
      <c r="I925" s="1103"/>
      <c r="J925" s="1103"/>
      <c r="K925" s="1103"/>
      <c r="L925" s="1103"/>
      <c r="M925" s="1103"/>
      <c r="N925" s="1103"/>
      <c r="O925" s="1103"/>
      <c r="P925" s="1103"/>
      <c r="Q925" s="1103"/>
      <c r="R925" s="1103"/>
      <c r="S925" s="1103"/>
      <c r="T925" s="1103"/>
      <c r="U925" s="1103"/>
      <c r="V925" s="1103"/>
      <c r="W925" s="1103"/>
    </row>
    <row r="926" spans="1:23" ht="15.75" customHeight="1">
      <c r="A926" s="1103"/>
      <c r="B926" s="1103"/>
      <c r="C926" s="1103"/>
      <c r="D926" s="1103"/>
      <c r="E926" s="1103"/>
      <c r="F926" s="1103"/>
      <c r="G926" s="1103"/>
      <c r="H926" s="1103"/>
      <c r="I926" s="1103"/>
      <c r="J926" s="1103"/>
      <c r="K926" s="1103"/>
      <c r="L926" s="1103"/>
      <c r="M926" s="1103"/>
      <c r="N926" s="1103"/>
      <c r="O926" s="1103"/>
      <c r="P926" s="1103"/>
      <c r="Q926" s="1103"/>
      <c r="R926" s="1103"/>
      <c r="S926" s="1103"/>
      <c r="T926" s="1103"/>
      <c r="U926" s="1103"/>
      <c r="V926" s="1103"/>
      <c r="W926" s="1103"/>
    </row>
    <row r="927" spans="1:23" ht="15.75" customHeight="1">
      <c r="A927" s="1103"/>
      <c r="B927" s="1103"/>
      <c r="C927" s="1103"/>
      <c r="D927" s="1103"/>
      <c r="E927" s="1103"/>
      <c r="F927" s="1103"/>
      <c r="G927" s="1103"/>
      <c r="H927" s="1103"/>
      <c r="I927" s="1103"/>
      <c r="J927" s="1103"/>
      <c r="K927" s="1103"/>
      <c r="L927" s="1103"/>
      <c r="M927" s="1103"/>
      <c r="N927" s="1103"/>
      <c r="O927" s="1103"/>
      <c r="P927" s="1103"/>
      <c r="Q927" s="1103"/>
      <c r="R927" s="1103"/>
      <c r="S927" s="1103"/>
      <c r="T927" s="1103"/>
      <c r="U927" s="1103"/>
      <c r="V927" s="1103"/>
      <c r="W927" s="1103"/>
    </row>
    <row r="928" spans="1:23" ht="15.75" customHeight="1">
      <c r="A928" s="1103"/>
      <c r="B928" s="1103"/>
      <c r="C928" s="1103"/>
      <c r="D928" s="1103"/>
      <c r="E928" s="1103"/>
      <c r="F928" s="1103"/>
      <c r="G928" s="1103"/>
      <c r="H928" s="1103"/>
      <c r="I928" s="1103"/>
      <c r="J928" s="1103"/>
      <c r="K928" s="1103"/>
      <c r="L928" s="1103"/>
      <c r="M928" s="1103"/>
      <c r="N928" s="1103"/>
      <c r="O928" s="1103"/>
      <c r="P928" s="1103"/>
      <c r="Q928" s="1103"/>
      <c r="R928" s="1103"/>
      <c r="S928" s="1103"/>
      <c r="T928" s="1103"/>
      <c r="U928" s="1103"/>
      <c r="V928" s="1103"/>
      <c r="W928" s="1103"/>
    </row>
    <row r="929" spans="1:23" ht="15.75" customHeight="1">
      <c r="A929" s="1103"/>
      <c r="B929" s="1103"/>
      <c r="C929" s="1103"/>
      <c r="D929" s="1103"/>
      <c r="E929" s="1103"/>
      <c r="F929" s="1103"/>
      <c r="G929" s="1103"/>
      <c r="H929" s="1103"/>
      <c r="I929" s="1103"/>
      <c r="J929" s="1103"/>
      <c r="K929" s="1103"/>
      <c r="L929" s="1103"/>
      <c r="M929" s="1103"/>
      <c r="N929" s="1103"/>
      <c r="O929" s="1103"/>
      <c r="P929" s="1103"/>
      <c r="Q929" s="1103"/>
      <c r="R929" s="1103"/>
      <c r="S929" s="1103"/>
      <c r="T929" s="1103"/>
      <c r="U929" s="1103"/>
      <c r="V929" s="1103"/>
      <c r="W929" s="1103"/>
    </row>
    <row r="930" spans="1:23" ht="15.75" customHeight="1">
      <c r="A930" s="1103"/>
      <c r="B930" s="1103"/>
      <c r="C930" s="1103"/>
      <c r="D930" s="1103"/>
      <c r="E930" s="1103"/>
      <c r="F930" s="1103"/>
      <c r="G930" s="1103"/>
      <c r="H930" s="1103"/>
      <c r="I930" s="1103"/>
      <c r="J930" s="1103"/>
      <c r="K930" s="1103"/>
      <c r="L930" s="1103"/>
      <c r="M930" s="1103"/>
      <c r="N930" s="1103"/>
      <c r="O930" s="1103"/>
      <c r="P930" s="1103"/>
      <c r="Q930" s="1103"/>
      <c r="R930" s="1103"/>
      <c r="S930" s="1103"/>
      <c r="T930" s="1103"/>
      <c r="U930" s="1103"/>
      <c r="V930" s="1103"/>
      <c r="W930" s="1103"/>
    </row>
    <row r="931" spans="1:23" ht="15.75" customHeight="1">
      <c r="A931" s="1103"/>
      <c r="B931" s="1103"/>
      <c r="C931" s="1103"/>
      <c r="D931" s="1103"/>
      <c r="E931" s="1103"/>
      <c r="F931" s="1103"/>
      <c r="G931" s="1103"/>
      <c r="H931" s="1103"/>
      <c r="I931" s="1103"/>
      <c r="J931" s="1103"/>
      <c r="K931" s="1103"/>
      <c r="L931" s="1103"/>
      <c r="M931" s="1103"/>
      <c r="N931" s="1103"/>
      <c r="O931" s="1103"/>
      <c r="P931" s="1103"/>
      <c r="Q931" s="1103"/>
      <c r="R931" s="1103"/>
      <c r="S931" s="1103"/>
      <c r="T931" s="1103"/>
      <c r="U931" s="1103"/>
      <c r="V931" s="1103"/>
      <c r="W931" s="1103"/>
    </row>
    <row r="932" spans="1:23" ht="15.75" customHeight="1">
      <c r="A932" s="1103"/>
      <c r="B932" s="1103"/>
      <c r="C932" s="1103"/>
      <c r="D932" s="1103"/>
      <c r="E932" s="1103"/>
      <c r="F932" s="1103"/>
      <c r="G932" s="1103"/>
      <c r="H932" s="1103"/>
      <c r="I932" s="1103"/>
      <c r="J932" s="1103"/>
      <c r="K932" s="1103"/>
      <c r="L932" s="1103"/>
      <c r="M932" s="1103"/>
      <c r="N932" s="1103"/>
      <c r="O932" s="1103"/>
      <c r="P932" s="1103"/>
      <c r="Q932" s="1103"/>
      <c r="R932" s="1103"/>
      <c r="S932" s="1103"/>
      <c r="T932" s="1103"/>
      <c r="U932" s="1103"/>
      <c r="V932" s="1103"/>
      <c r="W932" s="1103"/>
    </row>
    <row r="933" spans="1:23" ht="15.75" customHeight="1">
      <c r="A933" s="1103"/>
      <c r="B933" s="1103"/>
      <c r="C933" s="1103"/>
      <c r="D933" s="1103"/>
      <c r="E933" s="1103"/>
      <c r="F933" s="1103"/>
      <c r="G933" s="1103"/>
      <c r="H933" s="1103"/>
      <c r="I933" s="1103"/>
      <c r="J933" s="1103"/>
      <c r="K933" s="1103"/>
      <c r="L933" s="1103"/>
      <c r="M933" s="1103"/>
      <c r="N933" s="1103"/>
      <c r="O933" s="1103"/>
      <c r="P933" s="1103"/>
      <c r="Q933" s="1103"/>
      <c r="R933" s="1103"/>
      <c r="S933" s="1103"/>
      <c r="T933" s="1103"/>
      <c r="U933" s="1103"/>
      <c r="V933" s="1103"/>
      <c r="W933" s="1103"/>
    </row>
    <row r="934" spans="1:23" ht="15.75" customHeight="1">
      <c r="A934" s="1103"/>
      <c r="B934" s="1103"/>
      <c r="C934" s="1103"/>
      <c r="D934" s="1103"/>
      <c r="E934" s="1103"/>
      <c r="F934" s="1103"/>
      <c r="G934" s="1103"/>
      <c r="H934" s="1103"/>
      <c r="I934" s="1103"/>
      <c r="J934" s="1103"/>
      <c r="K934" s="1103"/>
      <c r="L934" s="1103"/>
      <c r="M934" s="1103"/>
      <c r="N934" s="1103"/>
      <c r="O934" s="1103"/>
      <c r="P934" s="1103"/>
      <c r="Q934" s="1103"/>
      <c r="R934" s="1103"/>
      <c r="S934" s="1103"/>
      <c r="T934" s="1103"/>
      <c r="U934" s="1103"/>
      <c r="V934" s="1103"/>
      <c r="W934" s="1103"/>
    </row>
    <row r="935" spans="1:23" ht="15.75" customHeight="1">
      <c r="A935" s="1103"/>
      <c r="B935" s="1103"/>
      <c r="C935" s="1103"/>
      <c r="D935" s="1103"/>
      <c r="E935" s="1103"/>
      <c r="F935" s="1103"/>
      <c r="G935" s="1103"/>
      <c r="H935" s="1103"/>
      <c r="I935" s="1103"/>
      <c r="J935" s="1103"/>
      <c r="K935" s="1103"/>
      <c r="L935" s="1103"/>
      <c r="M935" s="1103"/>
      <c r="N935" s="1103"/>
      <c r="O935" s="1103"/>
      <c r="P935" s="1103"/>
      <c r="Q935" s="1103"/>
      <c r="R935" s="1103"/>
      <c r="S935" s="1103"/>
      <c r="T935" s="1103"/>
      <c r="U935" s="1103"/>
      <c r="V935" s="1103"/>
      <c r="W935" s="1103"/>
    </row>
    <row r="936" spans="1:23" ht="15.75" customHeight="1">
      <c r="A936" s="1103"/>
      <c r="B936" s="1103"/>
      <c r="C936" s="1103"/>
      <c r="D936" s="1103"/>
      <c r="E936" s="1103"/>
      <c r="F936" s="1103"/>
      <c r="G936" s="1103"/>
      <c r="H936" s="1103"/>
      <c r="I936" s="1103"/>
      <c r="J936" s="1103"/>
      <c r="K936" s="1103"/>
      <c r="L936" s="1103"/>
      <c r="M936" s="1103"/>
      <c r="N936" s="1103"/>
      <c r="O936" s="1103"/>
      <c r="P936" s="1103"/>
      <c r="Q936" s="1103"/>
      <c r="R936" s="1103"/>
      <c r="S936" s="1103"/>
      <c r="T936" s="1103"/>
      <c r="U936" s="1103"/>
      <c r="V936" s="1103"/>
      <c r="W936" s="1103"/>
    </row>
    <row r="937" spans="1:23" ht="15.75" customHeight="1">
      <c r="A937" s="1103"/>
      <c r="B937" s="1103"/>
      <c r="C937" s="1103"/>
      <c r="D937" s="1103"/>
      <c r="E937" s="1103"/>
      <c r="F937" s="1103"/>
      <c r="G937" s="1103"/>
      <c r="H937" s="1103"/>
      <c r="I937" s="1103"/>
      <c r="J937" s="1103"/>
      <c r="K937" s="1103"/>
      <c r="L937" s="1103"/>
      <c r="M937" s="1103"/>
      <c r="N937" s="1103"/>
      <c r="O937" s="1103"/>
      <c r="P937" s="1103"/>
      <c r="Q937" s="1103"/>
      <c r="R937" s="1103"/>
      <c r="S937" s="1103"/>
      <c r="T937" s="1103"/>
      <c r="U937" s="1103"/>
      <c r="V937" s="1103"/>
      <c r="W937" s="1103"/>
    </row>
    <row r="938" spans="1:23" ht="15.75" customHeight="1">
      <c r="A938" s="1103"/>
      <c r="B938" s="1103"/>
      <c r="C938" s="1103"/>
      <c r="D938" s="1103"/>
      <c r="E938" s="1103"/>
      <c r="F938" s="1103"/>
      <c r="G938" s="1103"/>
      <c r="H938" s="1103"/>
      <c r="I938" s="1103"/>
      <c r="J938" s="1103"/>
      <c r="K938" s="1103"/>
      <c r="L938" s="1103"/>
      <c r="M938" s="1103"/>
      <c r="N938" s="1103"/>
      <c r="O938" s="1103"/>
      <c r="P938" s="1103"/>
      <c r="Q938" s="1103"/>
      <c r="R938" s="1103"/>
      <c r="S938" s="1103"/>
      <c r="T938" s="1103"/>
      <c r="U938" s="1103"/>
      <c r="V938" s="1103"/>
      <c r="W938" s="1103"/>
    </row>
    <row r="939" spans="1:23" ht="15.75" customHeight="1">
      <c r="A939" s="1103"/>
      <c r="B939" s="1103"/>
      <c r="C939" s="1103"/>
      <c r="D939" s="1103"/>
      <c r="E939" s="1103"/>
      <c r="F939" s="1103"/>
      <c r="G939" s="1103"/>
      <c r="H939" s="1103"/>
      <c r="I939" s="1103"/>
      <c r="J939" s="1103"/>
      <c r="K939" s="1103"/>
      <c r="L939" s="1103"/>
      <c r="M939" s="1103"/>
      <c r="N939" s="1103"/>
      <c r="O939" s="1103"/>
      <c r="P939" s="1103"/>
      <c r="Q939" s="1103"/>
      <c r="R939" s="1103"/>
      <c r="S939" s="1103"/>
      <c r="T939" s="1103"/>
      <c r="U939" s="1103"/>
      <c r="V939" s="1103"/>
      <c r="W939" s="1103"/>
    </row>
    <row r="940" spans="1:23" ht="15.75" customHeight="1">
      <c r="A940" s="1103"/>
      <c r="B940" s="1103"/>
      <c r="C940" s="1103"/>
      <c r="D940" s="1103"/>
      <c r="E940" s="1103"/>
      <c r="F940" s="1103"/>
      <c r="G940" s="1103"/>
      <c r="H940" s="1103"/>
      <c r="I940" s="1103"/>
      <c r="J940" s="1103"/>
      <c r="K940" s="1103"/>
      <c r="L940" s="1103"/>
      <c r="M940" s="1103"/>
      <c r="N940" s="1103"/>
      <c r="O940" s="1103"/>
      <c r="P940" s="1103"/>
      <c r="Q940" s="1103"/>
      <c r="R940" s="1103"/>
      <c r="S940" s="1103"/>
      <c r="T940" s="1103"/>
      <c r="U940" s="1103"/>
      <c r="V940" s="1103"/>
      <c r="W940" s="1103"/>
    </row>
    <row r="941" spans="1:23" ht="15.75" customHeight="1">
      <c r="A941" s="1103"/>
      <c r="B941" s="1103"/>
      <c r="C941" s="1103"/>
      <c r="D941" s="1103"/>
      <c r="E941" s="1103"/>
      <c r="F941" s="1103"/>
      <c r="G941" s="1103"/>
      <c r="H941" s="1103"/>
      <c r="I941" s="1103"/>
      <c r="J941" s="1103"/>
      <c r="K941" s="1103"/>
      <c r="L941" s="1103"/>
      <c r="M941" s="1103"/>
      <c r="N941" s="1103"/>
      <c r="O941" s="1103"/>
      <c r="P941" s="1103"/>
      <c r="Q941" s="1103"/>
      <c r="R941" s="1103"/>
      <c r="S941" s="1103"/>
      <c r="T941" s="1103"/>
      <c r="U941" s="1103"/>
      <c r="V941" s="1103"/>
      <c r="W941" s="1103"/>
    </row>
    <row r="942" spans="1:23" ht="15.75" customHeight="1">
      <c r="A942" s="1103"/>
      <c r="B942" s="1103"/>
      <c r="C942" s="1103"/>
      <c r="D942" s="1103"/>
      <c r="E942" s="1103"/>
      <c r="F942" s="1103"/>
      <c r="G942" s="1103"/>
      <c r="H942" s="1103"/>
      <c r="I942" s="1103"/>
      <c r="J942" s="1103"/>
      <c r="K942" s="1103"/>
      <c r="L942" s="1103"/>
      <c r="M942" s="1103"/>
      <c r="N942" s="1103"/>
      <c r="O942" s="1103"/>
      <c r="P942" s="1103"/>
      <c r="Q942" s="1103"/>
      <c r="R942" s="1103"/>
      <c r="S942" s="1103"/>
      <c r="T942" s="1103"/>
      <c r="U942" s="1103"/>
      <c r="V942" s="1103"/>
      <c r="W942" s="1103"/>
    </row>
    <row r="943" spans="1:23" ht="15.75" customHeight="1">
      <c r="A943" s="1103"/>
      <c r="B943" s="1103"/>
      <c r="C943" s="1103"/>
      <c r="D943" s="1103"/>
      <c r="E943" s="1103"/>
      <c r="F943" s="1103"/>
      <c r="G943" s="1103"/>
      <c r="H943" s="1103"/>
      <c r="I943" s="1103"/>
      <c r="J943" s="1103"/>
      <c r="K943" s="1103"/>
      <c r="L943" s="1103"/>
      <c r="M943" s="1103"/>
      <c r="N943" s="1103"/>
      <c r="O943" s="1103"/>
      <c r="P943" s="1103"/>
      <c r="Q943" s="1103"/>
      <c r="R943" s="1103"/>
      <c r="S943" s="1103"/>
      <c r="T943" s="1103"/>
      <c r="U943" s="1103"/>
      <c r="V943" s="1103"/>
      <c r="W943" s="1103"/>
    </row>
    <row r="944" spans="1:23" ht="15.75" customHeight="1">
      <c r="A944" s="1103"/>
      <c r="B944" s="1103"/>
      <c r="C944" s="1103"/>
      <c r="D944" s="1103"/>
      <c r="E944" s="1103"/>
      <c r="F944" s="1103"/>
      <c r="G944" s="1103"/>
      <c r="H944" s="1103"/>
      <c r="I944" s="1103"/>
      <c r="J944" s="1103"/>
      <c r="K944" s="1103"/>
      <c r="L944" s="1103"/>
      <c r="M944" s="1103"/>
      <c r="N944" s="1103"/>
      <c r="O944" s="1103"/>
      <c r="P944" s="1103"/>
      <c r="Q944" s="1103"/>
      <c r="R944" s="1103"/>
      <c r="S944" s="1103"/>
      <c r="T944" s="1103"/>
      <c r="U944" s="1103"/>
      <c r="V944" s="1103"/>
      <c r="W944" s="1103"/>
    </row>
    <row r="945" spans="1:23" ht="15.75" customHeight="1">
      <c r="A945" s="1103"/>
      <c r="B945" s="1103"/>
      <c r="C945" s="1103"/>
      <c r="D945" s="1103"/>
      <c r="E945" s="1103"/>
      <c r="F945" s="1103"/>
      <c r="G945" s="1103"/>
      <c r="H945" s="1103"/>
      <c r="I945" s="1103"/>
      <c r="J945" s="1103"/>
      <c r="K945" s="1103"/>
      <c r="L945" s="1103"/>
      <c r="M945" s="1103"/>
      <c r="N945" s="1103"/>
      <c r="O945" s="1103"/>
      <c r="P945" s="1103"/>
      <c r="Q945" s="1103"/>
      <c r="R945" s="1103"/>
      <c r="S945" s="1103"/>
      <c r="T945" s="1103"/>
      <c r="U945" s="1103"/>
      <c r="V945" s="1103"/>
      <c r="W945" s="1103"/>
    </row>
    <row r="946" spans="1:23" ht="15.75" customHeight="1">
      <c r="A946" s="1103"/>
      <c r="B946" s="1103"/>
      <c r="C946" s="1103"/>
      <c r="D946" s="1103"/>
      <c r="E946" s="1103"/>
      <c r="F946" s="1103"/>
      <c r="G946" s="1103"/>
      <c r="H946" s="1103"/>
      <c r="I946" s="1103"/>
      <c r="J946" s="1103"/>
      <c r="K946" s="1103"/>
      <c r="L946" s="1103"/>
      <c r="M946" s="1103"/>
      <c r="N946" s="1103"/>
      <c r="O946" s="1103"/>
      <c r="P946" s="1103"/>
      <c r="Q946" s="1103"/>
      <c r="R946" s="1103"/>
      <c r="S946" s="1103"/>
      <c r="T946" s="1103"/>
      <c r="U946" s="1103"/>
      <c r="V946" s="1103"/>
      <c r="W946" s="1103"/>
    </row>
    <row r="947" spans="1:23" ht="15.75" customHeight="1">
      <c r="A947" s="1103"/>
      <c r="B947" s="1103"/>
      <c r="C947" s="1103"/>
      <c r="D947" s="1103"/>
      <c r="E947" s="1103"/>
      <c r="F947" s="1103"/>
      <c r="G947" s="1103"/>
      <c r="H947" s="1103"/>
      <c r="I947" s="1103"/>
      <c r="J947" s="1103"/>
      <c r="K947" s="1103"/>
      <c r="L947" s="1103"/>
      <c r="M947" s="1103"/>
      <c r="N947" s="1103"/>
      <c r="O947" s="1103"/>
      <c r="P947" s="1103"/>
      <c r="Q947" s="1103"/>
      <c r="R947" s="1103"/>
      <c r="S947" s="1103"/>
      <c r="T947" s="1103"/>
      <c r="U947" s="1103"/>
      <c r="V947" s="1103"/>
      <c r="W947" s="1103"/>
    </row>
    <row r="948" spans="1:23" ht="15.75" customHeight="1">
      <c r="A948" s="1103"/>
      <c r="B948" s="1103"/>
      <c r="C948" s="1103"/>
      <c r="D948" s="1103"/>
      <c r="E948" s="1103"/>
      <c r="F948" s="1103"/>
      <c r="G948" s="1103"/>
      <c r="H948" s="1103"/>
      <c r="I948" s="1103"/>
      <c r="J948" s="1103"/>
      <c r="K948" s="1103"/>
      <c r="L948" s="1103"/>
      <c r="M948" s="1103"/>
      <c r="N948" s="1103"/>
      <c r="O948" s="1103"/>
      <c r="P948" s="1103"/>
      <c r="Q948" s="1103"/>
      <c r="R948" s="1103"/>
      <c r="S948" s="1103"/>
      <c r="T948" s="1103"/>
      <c r="U948" s="1103"/>
      <c r="V948" s="1103"/>
      <c r="W948" s="1103"/>
    </row>
    <row r="949" spans="1:23" ht="15.75" customHeight="1">
      <c r="A949" s="1103"/>
      <c r="B949" s="1103"/>
      <c r="C949" s="1103"/>
      <c r="D949" s="1103"/>
      <c r="E949" s="1103"/>
      <c r="F949" s="1103"/>
      <c r="G949" s="1103"/>
      <c r="H949" s="1103"/>
      <c r="I949" s="1103"/>
      <c r="J949" s="1103"/>
      <c r="K949" s="1103"/>
      <c r="L949" s="1103"/>
      <c r="M949" s="1103"/>
      <c r="N949" s="1103"/>
      <c r="O949" s="1103"/>
      <c r="P949" s="1103"/>
      <c r="Q949" s="1103"/>
      <c r="R949" s="1103"/>
      <c r="S949" s="1103"/>
      <c r="T949" s="1103"/>
      <c r="U949" s="1103"/>
      <c r="V949" s="1103"/>
      <c r="W949" s="1103"/>
    </row>
    <row r="950" spans="1:23" ht="15.75" customHeight="1">
      <c r="A950" s="1103"/>
      <c r="B950" s="1103"/>
      <c r="C950" s="1103"/>
      <c r="D950" s="1103"/>
      <c r="E950" s="1103"/>
      <c r="F950" s="1103"/>
      <c r="G950" s="1103"/>
      <c r="H950" s="1103"/>
      <c r="I950" s="1103"/>
      <c r="J950" s="1103"/>
      <c r="K950" s="1103"/>
      <c r="L950" s="1103"/>
      <c r="M950" s="1103"/>
      <c r="N950" s="1103"/>
      <c r="O950" s="1103"/>
      <c r="P950" s="1103"/>
      <c r="Q950" s="1103"/>
      <c r="R950" s="1103"/>
      <c r="S950" s="1103"/>
      <c r="T950" s="1103"/>
      <c r="U950" s="1103"/>
      <c r="V950" s="1103"/>
      <c r="W950" s="1103"/>
    </row>
    <row r="951" spans="1:23" ht="15.75" customHeight="1">
      <c r="A951" s="1103"/>
      <c r="B951" s="1103"/>
      <c r="C951" s="1103"/>
      <c r="D951" s="1103"/>
      <c r="E951" s="1103"/>
      <c r="F951" s="1103"/>
      <c r="G951" s="1103"/>
      <c r="H951" s="1103"/>
      <c r="I951" s="1103"/>
      <c r="J951" s="1103"/>
      <c r="K951" s="1103"/>
      <c r="L951" s="1103"/>
      <c r="M951" s="1103"/>
      <c r="N951" s="1103"/>
      <c r="O951" s="1103"/>
      <c r="P951" s="1103"/>
      <c r="Q951" s="1103"/>
      <c r="R951" s="1103"/>
      <c r="S951" s="1103"/>
      <c r="T951" s="1103"/>
      <c r="U951" s="1103"/>
      <c r="V951" s="1103"/>
      <c r="W951" s="1103"/>
    </row>
    <row r="952" spans="1:23" ht="15.75" customHeight="1">
      <c r="A952" s="1103"/>
      <c r="B952" s="1103"/>
      <c r="C952" s="1103"/>
      <c r="D952" s="1103"/>
      <c r="E952" s="1103"/>
      <c r="F952" s="1103"/>
      <c r="G952" s="1103"/>
      <c r="H952" s="1103"/>
      <c r="I952" s="1103"/>
      <c r="J952" s="1103"/>
      <c r="K952" s="1103"/>
      <c r="L952" s="1103"/>
      <c r="M952" s="1103"/>
      <c r="N952" s="1103"/>
      <c r="O952" s="1103"/>
      <c r="P952" s="1103"/>
      <c r="Q952" s="1103"/>
      <c r="R952" s="1103"/>
      <c r="S952" s="1103"/>
      <c r="T952" s="1103"/>
      <c r="U952" s="1103"/>
      <c r="V952" s="1103"/>
      <c r="W952" s="1103"/>
    </row>
    <row r="953" spans="1:23" ht="15.75" customHeight="1">
      <c r="A953" s="1103"/>
      <c r="B953" s="1103"/>
      <c r="C953" s="1103"/>
      <c r="D953" s="1103"/>
      <c r="E953" s="1103"/>
      <c r="F953" s="1103"/>
      <c r="G953" s="1103"/>
      <c r="H953" s="1103"/>
      <c r="I953" s="1103"/>
      <c r="J953" s="1103"/>
      <c r="K953" s="1103"/>
      <c r="L953" s="1103"/>
      <c r="M953" s="1103"/>
      <c r="N953" s="1103"/>
      <c r="O953" s="1103"/>
      <c r="P953" s="1103"/>
      <c r="Q953" s="1103"/>
      <c r="R953" s="1103"/>
      <c r="S953" s="1103"/>
      <c r="T953" s="1103"/>
      <c r="U953" s="1103"/>
      <c r="V953" s="1103"/>
      <c r="W953" s="1103"/>
    </row>
    <row r="954" spans="1:23" ht="15.75" customHeight="1">
      <c r="A954" s="1103"/>
      <c r="B954" s="1103"/>
      <c r="C954" s="1103"/>
      <c r="D954" s="1103"/>
      <c r="E954" s="1103"/>
      <c r="F954" s="1103"/>
      <c r="G954" s="1103"/>
      <c r="H954" s="1103"/>
      <c r="I954" s="1103"/>
      <c r="J954" s="1103"/>
      <c r="K954" s="1103"/>
      <c r="L954" s="1103"/>
      <c r="M954" s="1103"/>
      <c r="N954" s="1103"/>
      <c r="O954" s="1103"/>
      <c r="P954" s="1103"/>
      <c r="Q954" s="1103"/>
      <c r="R954" s="1103"/>
      <c r="S954" s="1103"/>
      <c r="T954" s="1103"/>
      <c r="U954" s="1103"/>
      <c r="V954" s="1103"/>
      <c r="W954" s="1103"/>
    </row>
    <row r="955" spans="1:23" ht="15.75" customHeight="1">
      <c r="A955" s="1103"/>
      <c r="B955" s="1103"/>
      <c r="C955" s="1103"/>
      <c r="D955" s="1103"/>
      <c r="E955" s="1103"/>
      <c r="F955" s="1103"/>
      <c r="G955" s="1103"/>
      <c r="H955" s="1103"/>
      <c r="I955" s="1103"/>
      <c r="J955" s="1103"/>
      <c r="K955" s="1103"/>
      <c r="L955" s="1103"/>
      <c r="M955" s="1103"/>
      <c r="N955" s="1103"/>
      <c r="O955" s="1103"/>
      <c r="P955" s="1103"/>
      <c r="Q955" s="1103"/>
      <c r="R955" s="1103"/>
      <c r="S955" s="1103"/>
      <c r="T955" s="1103"/>
      <c r="U955" s="1103"/>
      <c r="V955" s="1103"/>
      <c r="W955" s="1103"/>
    </row>
    <row r="956" spans="1:23" ht="15.75" customHeight="1">
      <c r="A956" s="1103"/>
      <c r="B956" s="1103"/>
      <c r="C956" s="1103"/>
      <c r="D956" s="1103"/>
      <c r="E956" s="1103"/>
      <c r="F956" s="1103"/>
      <c r="G956" s="1103"/>
      <c r="H956" s="1103"/>
      <c r="I956" s="1103"/>
      <c r="J956" s="1103"/>
      <c r="K956" s="1103"/>
      <c r="L956" s="1103"/>
      <c r="M956" s="1103"/>
      <c r="N956" s="1103"/>
      <c r="O956" s="1103"/>
      <c r="P956" s="1103"/>
      <c r="Q956" s="1103"/>
      <c r="R956" s="1103"/>
      <c r="S956" s="1103"/>
      <c r="T956" s="1103"/>
      <c r="U956" s="1103"/>
      <c r="V956" s="1103"/>
      <c r="W956" s="1103"/>
    </row>
    <row r="957" spans="1:23" ht="15.75" customHeight="1">
      <c r="A957" s="1103"/>
      <c r="B957" s="1103"/>
      <c r="C957" s="1103"/>
      <c r="D957" s="1103"/>
      <c r="E957" s="1103"/>
      <c r="F957" s="1103"/>
      <c r="G957" s="1103"/>
      <c r="H957" s="1103"/>
      <c r="I957" s="1103"/>
      <c r="J957" s="1103"/>
      <c r="K957" s="1103"/>
      <c r="L957" s="1103"/>
      <c r="M957" s="1103"/>
      <c r="N957" s="1103"/>
      <c r="O957" s="1103"/>
      <c r="P957" s="1103"/>
      <c r="Q957" s="1103"/>
      <c r="R957" s="1103"/>
      <c r="S957" s="1103"/>
      <c r="T957" s="1103"/>
      <c r="U957" s="1103"/>
      <c r="V957" s="1103"/>
      <c r="W957" s="1103"/>
    </row>
    <row r="958" spans="1:23" ht="15.75" customHeight="1">
      <c r="A958" s="1103"/>
      <c r="B958" s="1103"/>
      <c r="C958" s="1103"/>
      <c r="D958" s="1103"/>
      <c r="E958" s="1103"/>
      <c r="F958" s="1103"/>
      <c r="G958" s="1103"/>
      <c r="H958" s="1103"/>
      <c r="I958" s="1103"/>
      <c r="J958" s="1103"/>
      <c r="K958" s="1103"/>
      <c r="L958" s="1103"/>
      <c r="M958" s="1103"/>
      <c r="N958" s="1103"/>
      <c r="O958" s="1103"/>
      <c r="P958" s="1103"/>
      <c r="Q958" s="1103"/>
      <c r="R958" s="1103"/>
      <c r="S958" s="1103"/>
      <c r="T958" s="1103"/>
      <c r="U958" s="1103"/>
      <c r="V958" s="1103"/>
      <c r="W958" s="1103"/>
    </row>
    <row r="959" spans="1:23" ht="15.75" customHeight="1">
      <c r="A959" s="1103"/>
      <c r="B959" s="1103"/>
      <c r="C959" s="1103"/>
      <c r="D959" s="1103"/>
      <c r="E959" s="1103"/>
      <c r="F959" s="1103"/>
      <c r="G959" s="1103"/>
      <c r="H959" s="1103"/>
      <c r="I959" s="1103"/>
      <c r="J959" s="1103"/>
      <c r="K959" s="1103"/>
      <c r="L959" s="1103"/>
      <c r="M959" s="1103"/>
      <c r="N959" s="1103"/>
      <c r="O959" s="1103"/>
      <c r="P959" s="1103"/>
      <c r="Q959" s="1103"/>
      <c r="R959" s="1103"/>
      <c r="S959" s="1103"/>
      <c r="T959" s="1103"/>
      <c r="U959" s="1103"/>
      <c r="V959" s="1103"/>
      <c r="W959" s="1103"/>
    </row>
    <row r="960" spans="1:23" ht="15.75" customHeight="1">
      <c r="A960" s="1103"/>
      <c r="B960" s="1103"/>
      <c r="C960" s="1103"/>
      <c r="D960" s="1103"/>
      <c r="E960" s="1103"/>
      <c r="F960" s="1103"/>
      <c r="G960" s="1103"/>
      <c r="H960" s="1103"/>
      <c r="I960" s="1103"/>
      <c r="J960" s="1103"/>
      <c r="K960" s="1103"/>
      <c r="L960" s="1103"/>
      <c r="M960" s="1103"/>
      <c r="N960" s="1103"/>
      <c r="O960" s="1103"/>
      <c r="P960" s="1103"/>
      <c r="Q960" s="1103"/>
      <c r="R960" s="1103"/>
      <c r="S960" s="1103"/>
      <c r="T960" s="1103"/>
      <c r="U960" s="1103"/>
      <c r="V960" s="1103"/>
      <c r="W960" s="1103"/>
    </row>
    <row r="961" spans="1:23" ht="15.75" customHeight="1">
      <c r="A961" s="1103"/>
      <c r="B961" s="1103"/>
      <c r="C961" s="1103"/>
      <c r="D961" s="1103"/>
      <c r="E961" s="1103"/>
      <c r="F961" s="1103"/>
      <c r="G961" s="1103"/>
      <c r="H961" s="1103"/>
      <c r="I961" s="1103"/>
      <c r="J961" s="1103"/>
      <c r="K961" s="1103"/>
      <c r="L961" s="1103"/>
      <c r="M961" s="1103"/>
      <c r="N961" s="1103"/>
      <c r="O961" s="1103"/>
      <c r="P961" s="1103"/>
      <c r="Q961" s="1103"/>
      <c r="R961" s="1103"/>
      <c r="S961" s="1103"/>
      <c r="T961" s="1103"/>
      <c r="U961" s="1103"/>
      <c r="V961" s="1103"/>
      <c r="W961" s="1103"/>
    </row>
    <row r="962" spans="1:23" ht="15.75" customHeight="1">
      <c r="A962" s="1103"/>
      <c r="B962" s="1103"/>
      <c r="C962" s="1103"/>
      <c r="D962" s="1103"/>
      <c r="E962" s="1103"/>
      <c r="F962" s="1103"/>
      <c r="G962" s="1103"/>
      <c r="H962" s="1103"/>
      <c r="I962" s="1103"/>
      <c r="J962" s="1103"/>
      <c r="K962" s="1103"/>
      <c r="L962" s="1103"/>
      <c r="M962" s="1103"/>
      <c r="N962" s="1103"/>
      <c r="O962" s="1103"/>
      <c r="P962" s="1103"/>
      <c r="Q962" s="1103"/>
      <c r="R962" s="1103"/>
      <c r="S962" s="1103"/>
      <c r="T962" s="1103"/>
      <c r="U962" s="1103"/>
      <c r="V962" s="1103"/>
      <c r="W962" s="1103"/>
    </row>
    <row r="963" spans="1:23" ht="15.75" customHeight="1">
      <c r="A963" s="1103"/>
      <c r="B963" s="1103"/>
      <c r="C963" s="1103"/>
      <c r="D963" s="1103"/>
      <c r="E963" s="1103"/>
      <c r="F963" s="1103"/>
      <c r="G963" s="1103"/>
      <c r="H963" s="1103"/>
      <c r="I963" s="1103"/>
      <c r="J963" s="1103"/>
      <c r="K963" s="1103"/>
      <c r="L963" s="1103"/>
      <c r="M963" s="1103"/>
      <c r="N963" s="1103"/>
      <c r="O963" s="1103"/>
      <c r="P963" s="1103"/>
      <c r="Q963" s="1103"/>
      <c r="R963" s="1103"/>
      <c r="S963" s="1103"/>
      <c r="T963" s="1103"/>
      <c r="U963" s="1103"/>
      <c r="V963" s="1103"/>
      <c r="W963" s="1103"/>
    </row>
    <row r="964" spans="1:23" ht="15.75" customHeight="1">
      <c r="A964" s="1103"/>
      <c r="B964" s="1103"/>
      <c r="C964" s="1103"/>
      <c r="D964" s="1103"/>
      <c r="E964" s="1103"/>
      <c r="F964" s="1103"/>
      <c r="G964" s="1103"/>
      <c r="H964" s="1103"/>
      <c r="I964" s="1103"/>
      <c r="J964" s="1103"/>
      <c r="K964" s="1103"/>
      <c r="L964" s="1103"/>
      <c r="M964" s="1103"/>
      <c r="N964" s="1103"/>
      <c r="O964" s="1103"/>
      <c r="P964" s="1103"/>
      <c r="Q964" s="1103"/>
      <c r="R964" s="1103"/>
      <c r="S964" s="1103"/>
      <c r="T964" s="1103"/>
      <c r="U964" s="1103"/>
      <c r="V964" s="1103"/>
      <c r="W964" s="1103"/>
    </row>
    <row r="965" spans="1:23" ht="15.75" customHeight="1">
      <c r="A965" s="1103"/>
      <c r="B965" s="1103"/>
      <c r="C965" s="1103"/>
      <c r="D965" s="1103"/>
      <c r="E965" s="1103"/>
      <c r="F965" s="1103"/>
      <c r="G965" s="1103"/>
      <c r="H965" s="1103"/>
      <c r="I965" s="1103"/>
      <c r="J965" s="1103"/>
      <c r="K965" s="1103"/>
      <c r="L965" s="1103"/>
      <c r="M965" s="1103"/>
      <c r="N965" s="1103"/>
      <c r="O965" s="1103"/>
      <c r="P965" s="1103"/>
      <c r="Q965" s="1103"/>
      <c r="R965" s="1103"/>
      <c r="S965" s="1103"/>
      <c r="T965" s="1103"/>
      <c r="U965" s="1103"/>
      <c r="V965" s="1103"/>
      <c r="W965" s="1103"/>
    </row>
    <row r="966" spans="1:23" ht="15.75" customHeight="1">
      <c r="A966" s="1103"/>
      <c r="B966" s="1103"/>
      <c r="C966" s="1103"/>
      <c r="D966" s="1103"/>
      <c r="E966" s="1103"/>
      <c r="F966" s="1103"/>
      <c r="G966" s="1103"/>
      <c r="H966" s="1103"/>
      <c r="I966" s="1103"/>
      <c r="J966" s="1103"/>
      <c r="K966" s="1103"/>
      <c r="L966" s="1103"/>
      <c r="M966" s="1103"/>
      <c r="N966" s="1103"/>
      <c r="O966" s="1103"/>
      <c r="P966" s="1103"/>
      <c r="Q966" s="1103"/>
      <c r="R966" s="1103"/>
      <c r="S966" s="1103"/>
      <c r="T966" s="1103"/>
      <c r="U966" s="1103"/>
      <c r="V966" s="1103"/>
      <c r="W966" s="1103"/>
    </row>
    <row r="967" spans="1:23" ht="15.75" customHeight="1">
      <c r="A967" s="1103"/>
      <c r="B967" s="1103"/>
      <c r="C967" s="1103"/>
      <c r="D967" s="1103"/>
      <c r="E967" s="1103"/>
      <c r="F967" s="1103"/>
      <c r="G967" s="1103"/>
      <c r="H967" s="1103"/>
      <c r="I967" s="1103"/>
      <c r="J967" s="1103"/>
      <c r="K967" s="1103"/>
      <c r="L967" s="1103"/>
      <c r="M967" s="1103"/>
      <c r="N967" s="1103"/>
      <c r="O967" s="1103"/>
      <c r="P967" s="1103"/>
      <c r="Q967" s="1103"/>
      <c r="R967" s="1103"/>
      <c r="S967" s="1103"/>
      <c r="T967" s="1103"/>
      <c r="U967" s="1103"/>
      <c r="V967" s="1103"/>
      <c r="W967" s="1103"/>
    </row>
    <row r="968" spans="1:23" ht="15.75" customHeight="1">
      <c r="A968" s="1103"/>
      <c r="B968" s="1103"/>
      <c r="C968" s="1103"/>
      <c r="D968" s="1103"/>
      <c r="E968" s="1103"/>
      <c r="F968" s="1103"/>
      <c r="G968" s="1103"/>
      <c r="H968" s="1103"/>
      <c r="I968" s="1103"/>
      <c r="J968" s="1103"/>
      <c r="K968" s="1103"/>
      <c r="L968" s="1103"/>
      <c r="M968" s="1103"/>
      <c r="N968" s="1103"/>
      <c r="O968" s="1103"/>
      <c r="P968" s="1103"/>
      <c r="Q968" s="1103"/>
      <c r="R968" s="1103"/>
      <c r="S968" s="1103"/>
      <c r="T968" s="1103"/>
      <c r="U968" s="1103"/>
      <c r="V968" s="1103"/>
      <c r="W968" s="1103"/>
    </row>
    <row r="969" spans="1:23" ht="15.75" customHeight="1">
      <c r="A969" s="1103"/>
      <c r="B969" s="1103"/>
      <c r="C969" s="1103"/>
      <c r="D969" s="1103"/>
      <c r="E969" s="1103"/>
      <c r="F969" s="1103"/>
      <c r="G969" s="1103"/>
      <c r="H969" s="1103"/>
      <c r="I969" s="1103"/>
      <c r="J969" s="1103"/>
      <c r="K969" s="1103"/>
      <c r="L969" s="1103"/>
      <c r="M969" s="1103"/>
      <c r="N969" s="1103"/>
      <c r="O969" s="1103"/>
      <c r="P969" s="1103"/>
      <c r="Q969" s="1103"/>
      <c r="R969" s="1103"/>
      <c r="S969" s="1103"/>
      <c r="T969" s="1103"/>
      <c r="U969" s="1103"/>
      <c r="V969" s="1103"/>
      <c r="W969" s="1103"/>
    </row>
    <row r="970" spans="1:23" ht="15.75" customHeight="1">
      <c r="A970" s="1103"/>
      <c r="B970" s="1103"/>
      <c r="C970" s="1103"/>
      <c r="D970" s="1103"/>
      <c r="E970" s="1103"/>
      <c r="F970" s="1103"/>
      <c r="G970" s="1103"/>
      <c r="H970" s="1103"/>
      <c r="I970" s="1103"/>
      <c r="J970" s="1103"/>
      <c r="K970" s="1103"/>
      <c r="L970" s="1103"/>
      <c r="M970" s="1103"/>
      <c r="N970" s="1103"/>
      <c r="O970" s="1103"/>
      <c r="P970" s="1103"/>
      <c r="Q970" s="1103"/>
      <c r="R970" s="1103"/>
      <c r="S970" s="1103"/>
      <c r="T970" s="1103"/>
      <c r="U970" s="1103"/>
      <c r="V970" s="1103"/>
      <c r="W970" s="1103"/>
    </row>
    <row r="971" spans="1:23" ht="15.75" customHeight="1">
      <c r="A971" s="1103"/>
      <c r="B971" s="1103"/>
      <c r="C971" s="1103"/>
      <c r="D971" s="1103"/>
      <c r="E971" s="1103"/>
      <c r="F971" s="1103"/>
      <c r="G971" s="1103"/>
      <c r="H971" s="1103"/>
      <c r="I971" s="1103"/>
      <c r="J971" s="1103"/>
      <c r="K971" s="1103"/>
      <c r="L971" s="1103"/>
      <c r="M971" s="1103"/>
      <c r="N971" s="1103"/>
      <c r="O971" s="1103"/>
      <c r="P971" s="1103"/>
      <c r="Q971" s="1103"/>
      <c r="R971" s="1103"/>
      <c r="S971" s="1103"/>
      <c r="T971" s="1103"/>
      <c r="U971" s="1103"/>
      <c r="V971" s="1103"/>
      <c r="W971" s="1103"/>
    </row>
    <row r="972" spans="1:23" ht="15.75" customHeight="1">
      <c r="A972" s="1103"/>
      <c r="B972" s="1103"/>
      <c r="C972" s="1103"/>
      <c r="D972" s="1103"/>
      <c r="E972" s="1103"/>
      <c r="F972" s="1103"/>
      <c r="G972" s="1103"/>
      <c r="H972" s="1103"/>
      <c r="I972" s="1103"/>
      <c r="J972" s="1103"/>
      <c r="K972" s="1103"/>
      <c r="L972" s="1103"/>
      <c r="M972" s="1103"/>
      <c r="N972" s="1103"/>
      <c r="O972" s="1103"/>
      <c r="P972" s="1103"/>
      <c r="Q972" s="1103"/>
      <c r="R972" s="1103"/>
      <c r="S972" s="1103"/>
      <c r="T972" s="1103"/>
      <c r="U972" s="1103"/>
      <c r="V972" s="1103"/>
      <c r="W972" s="1103"/>
    </row>
    <row r="973" spans="1:23" ht="15.75" customHeight="1">
      <c r="A973" s="1103"/>
      <c r="B973" s="1103"/>
      <c r="C973" s="1103"/>
      <c r="D973" s="1103"/>
      <c r="E973" s="1103"/>
      <c r="F973" s="1103"/>
      <c r="G973" s="1103"/>
      <c r="H973" s="1103"/>
      <c r="I973" s="1103"/>
      <c r="J973" s="1103"/>
      <c r="K973" s="1103"/>
      <c r="L973" s="1103"/>
      <c r="M973" s="1103"/>
      <c r="N973" s="1103"/>
      <c r="O973" s="1103"/>
      <c r="P973" s="1103"/>
      <c r="Q973" s="1103"/>
      <c r="R973" s="1103"/>
      <c r="S973" s="1103"/>
      <c r="T973" s="1103"/>
      <c r="U973" s="1103"/>
      <c r="V973" s="1103"/>
      <c r="W973" s="1103"/>
    </row>
    <row r="974" spans="1:23" ht="15.75" customHeight="1">
      <c r="A974" s="1103"/>
      <c r="B974" s="1103"/>
      <c r="C974" s="1103"/>
      <c r="D974" s="1103"/>
      <c r="E974" s="1103"/>
      <c r="F974" s="1103"/>
      <c r="G974" s="1103"/>
      <c r="H974" s="1103"/>
      <c r="I974" s="1103"/>
      <c r="J974" s="1103"/>
      <c r="K974" s="1103"/>
      <c r="L974" s="1103"/>
      <c r="M974" s="1103"/>
      <c r="N974" s="1103"/>
      <c r="O974" s="1103"/>
      <c r="P974" s="1103"/>
      <c r="Q974" s="1103"/>
      <c r="R974" s="1103"/>
      <c r="S974" s="1103"/>
      <c r="T974" s="1103"/>
      <c r="U974" s="1103"/>
      <c r="V974" s="1103"/>
      <c r="W974" s="1103"/>
    </row>
    <row r="975" spans="1:23" ht="15.75" customHeight="1">
      <c r="A975" s="1103"/>
      <c r="B975" s="1103"/>
      <c r="C975" s="1103"/>
      <c r="D975" s="1103"/>
      <c r="E975" s="1103"/>
      <c r="F975" s="1103"/>
      <c r="G975" s="1103"/>
      <c r="H975" s="1103"/>
      <c r="I975" s="1103"/>
      <c r="J975" s="1103"/>
      <c r="K975" s="1103"/>
      <c r="L975" s="1103"/>
      <c r="M975" s="1103"/>
      <c r="N975" s="1103"/>
      <c r="O975" s="1103"/>
      <c r="P975" s="1103"/>
      <c r="Q975" s="1103"/>
      <c r="R975" s="1103"/>
      <c r="S975" s="1103"/>
      <c r="T975" s="1103"/>
      <c r="U975" s="1103"/>
      <c r="V975" s="1103"/>
      <c r="W975" s="1103"/>
    </row>
    <row r="976" spans="1:23" ht="15.75" customHeight="1">
      <c r="A976" s="1103"/>
      <c r="B976" s="1103"/>
      <c r="C976" s="1103"/>
      <c r="D976" s="1103"/>
      <c r="E976" s="1103"/>
      <c r="F976" s="1103"/>
      <c r="G976" s="1103"/>
      <c r="H976" s="1103"/>
      <c r="I976" s="1103"/>
      <c r="J976" s="1103"/>
      <c r="K976" s="1103"/>
      <c r="L976" s="1103"/>
      <c r="M976" s="1103"/>
      <c r="N976" s="1103"/>
      <c r="O976" s="1103"/>
      <c r="P976" s="1103"/>
      <c r="Q976" s="1103"/>
      <c r="R976" s="1103"/>
      <c r="S976" s="1103"/>
      <c r="T976" s="1103"/>
      <c r="U976" s="1103"/>
      <c r="V976" s="1103"/>
      <c r="W976" s="1103"/>
    </row>
    <row r="977" spans="1:23" ht="15.75" customHeight="1">
      <c r="A977" s="1103"/>
      <c r="B977" s="1103"/>
      <c r="C977" s="1103"/>
      <c r="D977" s="1103"/>
      <c r="E977" s="1103"/>
      <c r="F977" s="1103"/>
      <c r="G977" s="1103"/>
      <c r="H977" s="1103"/>
      <c r="I977" s="1103"/>
      <c r="J977" s="1103"/>
      <c r="K977" s="1103"/>
      <c r="L977" s="1103"/>
      <c r="M977" s="1103"/>
      <c r="N977" s="1103"/>
      <c r="O977" s="1103"/>
      <c r="P977" s="1103"/>
      <c r="Q977" s="1103"/>
      <c r="R977" s="1103"/>
      <c r="S977" s="1103"/>
      <c r="T977" s="1103"/>
      <c r="U977" s="1103"/>
      <c r="V977" s="1103"/>
      <c r="W977" s="1103"/>
    </row>
    <row r="978" spans="1:23" ht="15.75" customHeight="1">
      <c r="A978" s="1103"/>
      <c r="B978" s="1103"/>
      <c r="C978" s="1103"/>
      <c r="D978" s="1103"/>
      <c r="E978" s="1103"/>
      <c r="F978" s="1103"/>
      <c r="G978" s="1103"/>
      <c r="H978" s="1103"/>
      <c r="I978" s="1103"/>
      <c r="J978" s="1103"/>
      <c r="K978" s="1103"/>
      <c r="L978" s="1103"/>
      <c r="M978" s="1103"/>
      <c r="N978" s="1103"/>
      <c r="O978" s="1103"/>
      <c r="P978" s="1103"/>
      <c r="Q978" s="1103"/>
      <c r="R978" s="1103"/>
      <c r="S978" s="1103"/>
      <c r="T978" s="1103"/>
      <c r="U978" s="1103"/>
      <c r="V978" s="1103"/>
      <c r="W978" s="1103"/>
    </row>
    <row r="979" spans="1:23" ht="15.75" customHeight="1">
      <c r="A979" s="1103"/>
      <c r="B979" s="1103"/>
      <c r="C979" s="1103"/>
      <c r="D979" s="1103"/>
      <c r="E979" s="1103"/>
      <c r="F979" s="1103"/>
      <c r="G979" s="1103"/>
      <c r="H979" s="1103"/>
      <c r="I979" s="1103"/>
      <c r="J979" s="1103"/>
      <c r="K979" s="1103"/>
      <c r="L979" s="1103"/>
      <c r="M979" s="1103"/>
      <c r="N979" s="1103"/>
      <c r="O979" s="1103"/>
      <c r="P979" s="1103"/>
      <c r="Q979" s="1103"/>
      <c r="R979" s="1103"/>
      <c r="S979" s="1103"/>
      <c r="T979" s="1103"/>
      <c r="U979" s="1103"/>
      <c r="V979" s="1103"/>
      <c r="W979" s="1103"/>
    </row>
    <row r="980" spans="1:23" ht="15.75" customHeight="1">
      <c r="A980" s="1103"/>
      <c r="B980" s="1103"/>
      <c r="C980" s="1103"/>
      <c r="D980" s="1103"/>
      <c r="E980" s="1103"/>
      <c r="F980" s="1103"/>
      <c r="G980" s="1103"/>
      <c r="H980" s="1103"/>
      <c r="I980" s="1103"/>
      <c r="J980" s="1103"/>
      <c r="K980" s="1103"/>
      <c r="L980" s="1103"/>
      <c r="M980" s="1103"/>
      <c r="N980" s="1103"/>
      <c r="O980" s="1103"/>
      <c r="P980" s="1103"/>
      <c r="Q980" s="1103"/>
      <c r="R980" s="1103"/>
      <c r="S980" s="1103"/>
      <c r="T980" s="1103"/>
      <c r="U980" s="1103"/>
      <c r="V980" s="1103"/>
      <c r="W980" s="1103"/>
    </row>
    <row r="981" spans="1:23" ht="15.75" customHeight="1">
      <c r="A981" s="1103"/>
      <c r="B981" s="1103"/>
      <c r="C981" s="1103"/>
      <c r="D981" s="1103"/>
      <c r="E981" s="1103"/>
      <c r="F981" s="1103"/>
      <c r="G981" s="1103"/>
      <c r="H981" s="1103"/>
      <c r="I981" s="1103"/>
      <c r="J981" s="1103"/>
      <c r="K981" s="1103"/>
      <c r="L981" s="1103"/>
      <c r="M981" s="1103"/>
      <c r="N981" s="1103"/>
      <c r="O981" s="1103"/>
      <c r="P981" s="1103"/>
      <c r="Q981" s="1103"/>
      <c r="R981" s="1103"/>
      <c r="S981" s="1103"/>
      <c r="T981" s="1103"/>
      <c r="U981" s="1103"/>
      <c r="V981" s="1103"/>
      <c r="W981" s="1103"/>
    </row>
    <row r="982" spans="1:23" ht="15.75" customHeight="1">
      <c r="A982" s="1103"/>
      <c r="B982" s="1103"/>
      <c r="C982" s="1103"/>
      <c r="D982" s="1103"/>
      <c r="E982" s="1103"/>
      <c r="F982" s="1103"/>
      <c r="G982" s="1103"/>
      <c r="H982" s="1103"/>
      <c r="I982" s="1103"/>
      <c r="J982" s="1103"/>
      <c r="K982" s="1103"/>
      <c r="L982" s="1103"/>
      <c r="M982" s="1103"/>
      <c r="N982" s="1103"/>
      <c r="O982" s="1103"/>
      <c r="P982" s="1103"/>
      <c r="Q982" s="1103"/>
      <c r="R982" s="1103"/>
      <c r="S982" s="1103"/>
      <c r="T982" s="1103"/>
      <c r="U982" s="1103"/>
      <c r="V982" s="1103"/>
      <c r="W982" s="1103"/>
    </row>
    <row r="983" spans="1:23" ht="15.75" customHeight="1">
      <c r="A983" s="1103"/>
      <c r="B983" s="1103"/>
      <c r="C983" s="1103"/>
      <c r="D983" s="1103"/>
      <c r="E983" s="1103"/>
      <c r="F983" s="1103"/>
      <c r="G983" s="1103"/>
      <c r="H983" s="1103"/>
      <c r="I983" s="1103"/>
      <c r="J983" s="1103"/>
      <c r="K983" s="1103"/>
      <c r="L983" s="1103"/>
      <c r="M983" s="1103"/>
      <c r="N983" s="1103"/>
      <c r="O983" s="1103"/>
      <c r="P983" s="1103"/>
      <c r="Q983" s="1103"/>
      <c r="R983" s="1103"/>
      <c r="S983" s="1103"/>
      <c r="T983" s="1103"/>
      <c r="U983" s="1103"/>
      <c r="V983" s="1103"/>
      <c r="W983" s="1103"/>
    </row>
    <row r="984" spans="1:23" ht="15.75" customHeight="1">
      <c r="A984" s="1103"/>
      <c r="B984" s="1103"/>
      <c r="C984" s="1103"/>
      <c r="D984" s="1103"/>
      <c r="E984" s="1103"/>
      <c r="F984" s="1103"/>
      <c r="G984" s="1103"/>
      <c r="H984" s="1103"/>
      <c r="I984" s="1103"/>
      <c r="J984" s="1103"/>
      <c r="K984" s="1103"/>
      <c r="L984" s="1103"/>
      <c r="M984" s="1103"/>
      <c r="N984" s="1103"/>
      <c r="O984" s="1103"/>
      <c r="P984" s="1103"/>
      <c r="Q984" s="1103"/>
      <c r="R984" s="1103"/>
      <c r="S984" s="1103"/>
      <c r="T984" s="1103"/>
      <c r="U984" s="1103"/>
      <c r="V984" s="1103"/>
      <c r="W984" s="1103"/>
    </row>
    <row r="985" spans="1:23" ht="15.75" customHeight="1">
      <c r="A985" s="1103"/>
      <c r="B985" s="1103"/>
      <c r="C985" s="1103"/>
      <c r="D985" s="1103"/>
      <c r="E985" s="1103"/>
      <c r="F985" s="1103"/>
      <c r="G985" s="1103"/>
      <c r="H985" s="1103"/>
      <c r="I985" s="1103"/>
      <c r="J985" s="1103"/>
      <c r="K985" s="1103"/>
      <c r="L985" s="1103"/>
      <c r="M985" s="1103"/>
      <c r="N985" s="1103"/>
      <c r="O985" s="1103"/>
      <c r="P985" s="1103"/>
      <c r="Q985" s="1103"/>
      <c r="R985" s="1103"/>
      <c r="S985" s="1103"/>
      <c r="T985" s="1103"/>
      <c r="U985" s="1103"/>
      <c r="V985" s="1103"/>
      <c r="W985" s="1103"/>
    </row>
    <row r="986" spans="1:23" ht="15.75" customHeight="1">
      <c r="A986" s="1103"/>
      <c r="B986" s="1103"/>
      <c r="C986" s="1103"/>
      <c r="D986" s="1103"/>
      <c r="E986" s="1103"/>
      <c r="F986" s="1103"/>
      <c r="G986" s="1103"/>
      <c r="H986" s="1103"/>
      <c r="I986" s="1103"/>
      <c r="J986" s="1103"/>
      <c r="K986" s="1103"/>
      <c r="L986" s="1103"/>
      <c r="M986" s="1103"/>
      <c r="N986" s="1103"/>
      <c r="O986" s="1103"/>
      <c r="P986" s="1103"/>
      <c r="Q986" s="1103"/>
      <c r="R986" s="1103"/>
      <c r="S986" s="1103"/>
      <c r="T986" s="1103"/>
      <c r="U986" s="1103"/>
      <c r="V986" s="1103"/>
      <c r="W986" s="1103"/>
    </row>
    <row r="987" spans="1:23" ht="15.75" customHeight="1">
      <c r="A987" s="1103"/>
      <c r="B987" s="1103"/>
      <c r="C987" s="1103"/>
      <c r="D987" s="1103"/>
      <c r="E987" s="1103"/>
      <c r="F987" s="1103"/>
      <c r="G987" s="1103"/>
      <c r="H987" s="1103"/>
      <c r="I987" s="1103"/>
      <c r="J987" s="1103"/>
      <c r="K987" s="1103"/>
      <c r="L987" s="1103"/>
      <c r="M987" s="1103"/>
      <c r="N987" s="1103"/>
      <c r="O987" s="1103"/>
      <c r="P987" s="1103"/>
      <c r="Q987" s="1103"/>
      <c r="R987" s="1103"/>
      <c r="S987" s="1103"/>
      <c r="T987" s="1103"/>
      <c r="U987" s="1103"/>
      <c r="V987" s="1103"/>
      <c r="W987" s="1103"/>
    </row>
    <row r="988" spans="1:23" ht="15.75" customHeight="1">
      <c r="A988" s="1103"/>
      <c r="B988" s="1103"/>
      <c r="C988" s="1103"/>
      <c r="D988" s="1103"/>
      <c r="E988" s="1103"/>
      <c r="F988" s="1103"/>
      <c r="G988" s="1103"/>
      <c r="H988" s="1103"/>
      <c r="I988" s="1103"/>
      <c r="J988" s="1103"/>
      <c r="K988" s="1103"/>
      <c r="L988" s="1103"/>
      <c r="M988" s="1103"/>
      <c r="N988" s="1103"/>
      <c r="O988" s="1103"/>
      <c r="P988" s="1103"/>
      <c r="Q988" s="1103"/>
      <c r="R988" s="1103"/>
      <c r="S988" s="1103"/>
      <c r="T988" s="1103"/>
      <c r="U988" s="1103"/>
      <c r="V988" s="1103"/>
      <c r="W988" s="1103"/>
    </row>
    <row r="989" spans="1:23" ht="15.75" customHeight="1">
      <c r="A989" s="1103"/>
      <c r="B989" s="1103"/>
      <c r="C989" s="1103"/>
      <c r="D989" s="1103"/>
      <c r="E989" s="1103"/>
      <c r="F989" s="1103"/>
      <c r="G989" s="1103"/>
      <c r="H989" s="1103"/>
      <c r="I989" s="1103"/>
      <c r="J989" s="1103"/>
      <c r="K989" s="1103"/>
      <c r="L989" s="1103"/>
      <c r="M989" s="1103"/>
      <c r="N989" s="1103"/>
      <c r="O989" s="1103"/>
      <c r="P989" s="1103"/>
      <c r="Q989" s="1103"/>
      <c r="R989" s="1103"/>
      <c r="S989" s="1103"/>
      <c r="T989" s="1103"/>
      <c r="U989" s="1103"/>
      <c r="V989" s="1103"/>
      <c r="W989" s="1103"/>
    </row>
    <row r="990" spans="1:23" ht="15.75" customHeight="1">
      <c r="A990" s="1103"/>
      <c r="B990" s="1103"/>
      <c r="C990" s="1103"/>
      <c r="D990" s="1103"/>
      <c r="E990" s="1103"/>
      <c r="F990" s="1103"/>
      <c r="G990" s="1103"/>
      <c r="H990" s="1103"/>
      <c r="I990" s="1103"/>
      <c r="J990" s="1103"/>
      <c r="K990" s="1103"/>
      <c r="L990" s="1103"/>
      <c r="M990" s="1103"/>
      <c r="N990" s="1103"/>
      <c r="O990" s="1103"/>
      <c r="P990" s="1103"/>
      <c r="Q990" s="1103"/>
      <c r="R990" s="1103"/>
      <c r="S990" s="1103"/>
      <c r="T990" s="1103"/>
      <c r="U990" s="1103"/>
      <c r="V990" s="1103"/>
      <c r="W990" s="1103"/>
    </row>
    <row r="991" spans="1:23" ht="15.75" customHeight="1">
      <c r="A991" s="1103"/>
      <c r="B991" s="1103"/>
      <c r="C991" s="1103"/>
      <c r="D991" s="1103"/>
      <c r="E991" s="1103"/>
      <c r="F991" s="1103"/>
      <c r="G991" s="1103"/>
      <c r="H991" s="1103"/>
      <c r="I991" s="1103"/>
      <c r="J991" s="1103"/>
      <c r="K991" s="1103"/>
      <c r="L991" s="1103"/>
      <c r="M991" s="1103"/>
      <c r="N991" s="1103"/>
      <c r="O991" s="1103"/>
      <c r="P991" s="1103"/>
      <c r="Q991" s="1103"/>
      <c r="R991" s="1103"/>
      <c r="S991" s="1103"/>
      <c r="T991" s="1103"/>
      <c r="U991" s="1103"/>
      <c r="V991" s="1103"/>
      <c r="W991" s="1103"/>
    </row>
    <row r="992" spans="1:23" ht="15.75" customHeight="1">
      <c r="A992" s="1103"/>
      <c r="B992" s="1103"/>
      <c r="C992" s="1103"/>
      <c r="D992" s="1103"/>
      <c r="E992" s="1103"/>
      <c r="F992" s="1103"/>
      <c r="G992" s="1103"/>
      <c r="H992" s="1103"/>
      <c r="I992" s="1103"/>
      <c r="J992" s="1103"/>
      <c r="K992" s="1103"/>
      <c r="L992" s="1103"/>
      <c r="M992" s="1103"/>
      <c r="N992" s="1103"/>
      <c r="O992" s="1103"/>
      <c r="P992" s="1103"/>
      <c r="Q992" s="1103"/>
      <c r="R992" s="1103"/>
      <c r="S992" s="1103"/>
      <c r="T992" s="1103"/>
      <c r="U992" s="1103"/>
      <c r="V992" s="1103"/>
      <c r="W992" s="1103"/>
    </row>
    <row r="993" spans="1:23" ht="15.75" customHeight="1">
      <c r="A993" s="1103"/>
      <c r="B993" s="1103"/>
      <c r="C993" s="1103"/>
      <c r="D993" s="1103"/>
      <c r="E993" s="1103"/>
      <c r="F993" s="1103"/>
      <c r="G993" s="1103"/>
      <c r="H993" s="1103"/>
      <c r="I993" s="1103"/>
      <c r="J993" s="1103"/>
      <c r="K993" s="1103"/>
      <c r="L993" s="1103"/>
      <c r="M993" s="1103"/>
      <c r="N993" s="1103"/>
      <c r="O993" s="1103"/>
      <c r="P993" s="1103"/>
      <c r="Q993" s="1103"/>
      <c r="R993" s="1103"/>
      <c r="S993" s="1103"/>
      <c r="T993" s="1103"/>
      <c r="U993" s="1103"/>
      <c r="V993" s="1103"/>
      <c r="W993" s="1103"/>
    </row>
    <row r="994" spans="1:23" ht="15.75" customHeight="1">
      <c r="A994" s="1103"/>
      <c r="B994" s="1103"/>
      <c r="C994" s="1103"/>
      <c r="D994" s="1103"/>
      <c r="E994" s="1103"/>
      <c r="F994" s="1103"/>
      <c r="G994" s="1103"/>
      <c r="H994" s="1103"/>
      <c r="I994" s="1103"/>
      <c r="J994" s="1103"/>
      <c r="K994" s="1103"/>
      <c r="L994" s="1103"/>
      <c r="M994" s="1103"/>
      <c r="N994" s="1103"/>
      <c r="O994" s="1103"/>
      <c r="P994" s="1103"/>
      <c r="Q994" s="1103"/>
      <c r="R994" s="1103"/>
      <c r="S994" s="1103"/>
      <c r="T994" s="1103"/>
      <c r="U994" s="1103"/>
      <c r="V994" s="1103"/>
      <c r="W994" s="1103"/>
    </row>
    <row r="995" spans="1:23" ht="15.75" customHeight="1">
      <c r="A995" s="1103"/>
      <c r="B995" s="1103"/>
      <c r="C995" s="1103"/>
      <c r="D995" s="1103"/>
      <c r="E995" s="1103"/>
      <c r="F995" s="1103"/>
      <c r="G995" s="1103"/>
      <c r="H995" s="1103"/>
      <c r="I995" s="1103"/>
      <c r="J995" s="1103"/>
      <c r="K995" s="1103"/>
      <c r="L995" s="1103"/>
      <c r="M995" s="1103"/>
      <c r="N995" s="1103"/>
      <c r="O995" s="1103"/>
      <c r="P995" s="1103"/>
      <c r="Q995" s="1103"/>
      <c r="R995" s="1103"/>
      <c r="S995" s="1103"/>
      <c r="T995" s="1103"/>
      <c r="U995" s="1103"/>
      <c r="V995" s="1103"/>
      <c r="W995" s="1103"/>
    </row>
    <row r="996" spans="1:23" ht="15.75" customHeight="1">
      <c r="A996" s="1103"/>
      <c r="B996" s="1103"/>
      <c r="C996" s="1103"/>
      <c r="D996" s="1103"/>
      <c r="E996" s="1103"/>
      <c r="F996" s="1103"/>
      <c r="G996" s="1103"/>
      <c r="H996" s="1103"/>
      <c r="I996" s="1103"/>
      <c r="J996" s="1103"/>
      <c r="K996" s="1103"/>
      <c r="L996" s="1103"/>
      <c r="M996" s="1103"/>
      <c r="N996" s="1103"/>
      <c r="O996" s="1103"/>
      <c r="P996" s="1103"/>
      <c r="Q996" s="1103"/>
      <c r="R996" s="1103"/>
      <c r="S996" s="1103"/>
      <c r="T996" s="1103"/>
      <c r="U996" s="1103"/>
      <c r="V996" s="1103"/>
      <c r="W996" s="1103"/>
    </row>
    <row r="997" spans="1:23" ht="15.75" customHeight="1">
      <c r="A997" s="1103"/>
      <c r="B997" s="1103"/>
      <c r="C997" s="1103"/>
      <c r="D997" s="1103"/>
      <c r="E997" s="1103"/>
      <c r="F997" s="1103"/>
      <c r="G997" s="1103"/>
      <c r="H997" s="1103"/>
      <c r="I997" s="1103"/>
      <c r="J997" s="1103"/>
      <c r="K997" s="1103"/>
      <c r="L997" s="1103"/>
      <c r="M997" s="1103"/>
      <c r="N997" s="1103"/>
      <c r="O997" s="1103"/>
      <c r="P997" s="1103"/>
      <c r="Q997" s="1103"/>
      <c r="R997" s="1103"/>
      <c r="S997" s="1103"/>
      <c r="T997" s="1103"/>
      <c r="U997" s="1103"/>
      <c r="V997" s="1103"/>
      <c r="W997" s="1103"/>
    </row>
    <row r="998" spans="1:23" ht="15.75" customHeight="1">
      <c r="A998" s="1103"/>
      <c r="B998" s="1103"/>
      <c r="C998" s="1103"/>
      <c r="D998" s="1103"/>
      <c r="E998" s="1103"/>
      <c r="F998" s="1103"/>
      <c r="G998" s="1103"/>
      <c r="H998" s="1103"/>
      <c r="I998" s="1103"/>
      <c r="J998" s="1103"/>
      <c r="K998" s="1103"/>
      <c r="L998" s="1103"/>
      <c r="M998" s="1103"/>
      <c r="N998" s="1103"/>
      <c r="O998" s="1103"/>
      <c r="P998" s="1103"/>
      <c r="Q998" s="1103"/>
      <c r="R998" s="1103"/>
      <c r="S998" s="1103"/>
      <c r="T998" s="1103"/>
      <c r="U998" s="1103"/>
      <c r="V998" s="1103"/>
      <c r="W998" s="1103"/>
    </row>
    <row r="999" spans="1:23" ht="15.75" customHeight="1">
      <c r="A999" s="1103"/>
      <c r="B999" s="1103"/>
      <c r="C999" s="1103"/>
      <c r="D999" s="1103"/>
      <c r="E999" s="1103"/>
      <c r="F999" s="1103"/>
      <c r="G999" s="1103"/>
      <c r="H999" s="1103"/>
      <c r="I999" s="1103"/>
      <c r="J999" s="1103"/>
      <c r="K999" s="1103"/>
      <c r="L999" s="1103"/>
      <c r="M999" s="1103"/>
      <c r="N999" s="1103"/>
      <c r="O999" s="1103"/>
      <c r="P999" s="1103"/>
      <c r="Q999" s="1103"/>
      <c r="R999" s="1103"/>
      <c r="S999" s="1103"/>
      <c r="T999" s="1103"/>
      <c r="U999" s="1103"/>
      <c r="V999" s="1103"/>
      <c r="W999" s="1103"/>
    </row>
    <row r="1000" spans="1:23" ht="15.75" customHeight="1">
      <c r="A1000" s="1103"/>
      <c r="B1000" s="1103"/>
      <c r="C1000" s="1103"/>
      <c r="D1000" s="1103"/>
      <c r="E1000" s="1103"/>
      <c r="F1000" s="1103"/>
      <c r="G1000" s="1103"/>
      <c r="H1000" s="1103"/>
      <c r="I1000" s="1103"/>
      <c r="J1000" s="1103"/>
      <c r="K1000" s="1103"/>
      <c r="L1000" s="1103"/>
      <c r="M1000" s="1103"/>
      <c r="N1000" s="1103"/>
      <c r="O1000" s="1103"/>
      <c r="P1000" s="1103"/>
      <c r="Q1000" s="1103"/>
      <c r="R1000" s="1103"/>
      <c r="S1000" s="1103"/>
      <c r="T1000" s="1103"/>
      <c r="U1000" s="1103"/>
      <c r="V1000" s="1103"/>
      <c r="W1000" s="1103"/>
    </row>
    <row r="1001" spans="1:23" ht="15.75" customHeight="1">
      <c r="A1001" s="1103"/>
      <c r="B1001" s="1103"/>
      <c r="C1001" s="1103"/>
      <c r="D1001" s="1103"/>
      <c r="E1001" s="1103"/>
      <c r="F1001" s="1103"/>
      <c r="G1001" s="1103"/>
      <c r="H1001" s="1103"/>
      <c r="I1001" s="1103"/>
      <c r="J1001" s="1103"/>
      <c r="K1001" s="1103"/>
      <c r="L1001" s="1103"/>
      <c r="M1001" s="1103"/>
      <c r="N1001" s="1103"/>
      <c r="O1001" s="1103"/>
      <c r="P1001" s="1103"/>
      <c r="Q1001" s="1103"/>
      <c r="R1001" s="1103"/>
      <c r="S1001" s="1103"/>
      <c r="T1001" s="1103"/>
      <c r="U1001" s="1103"/>
      <c r="V1001" s="1103"/>
      <c r="W1001" s="1103"/>
    </row>
    <row r="1002" spans="1:23" ht="15.75" customHeight="1">
      <c r="A1002" s="1103"/>
      <c r="B1002" s="1103"/>
      <c r="C1002" s="1103"/>
      <c r="D1002" s="1103"/>
      <c r="E1002" s="1103"/>
      <c r="F1002" s="1103"/>
      <c r="G1002" s="1103"/>
      <c r="H1002" s="1103"/>
      <c r="I1002" s="1103"/>
      <c r="J1002" s="1103"/>
      <c r="K1002" s="1103"/>
      <c r="L1002" s="1103"/>
      <c r="M1002" s="1103"/>
      <c r="N1002" s="1103"/>
      <c r="O1002" s="1103"/>
      <c r="P1002" s="1103"/>
      <c r="Q1002" s="1103"/>
      <c r="R1002" s="1103"/>
      <c r="S1002" s="1103"/>
      <c r="T1002" s="1103"/>
      <c r="U1002" s="1103"/>
      <c r="V1002" s="1103"/>
      <c r="W1002" s="1103"/>
    </row>
    <row r="1003" spans="1:23" ht="15.75" customHeight="1">
      <c r="A1003" s="1103"/>
      <c r="B1003" s="1103"/>
      <c r="C1003" s="1103"/>
      <c r="D1003" s="1103"/>
      <c r="E1003" s="1103"/>
      <c r="F1003" s="1103"/>
      <c r="G1003" s="1103"/>
      <c r="H1003" s="1103"/>
      <c r="I1003" s="1103"/>
      <c r="J1003" s="1103"/>
      <c r="K1003" s="1103"/>
      <c r="L1003" s="1103"/>
      <c r="M1003" s="1103"/>
      <c r="N1003" s="1103"/>
      <c r="O1003" s="1103"/>
      <c r="P1003" s="1103"/>
      <c r="Q1003" s="1103"/>
      <c r="R1003" s="1103"/>
      <c r="S1003" s="1103"/>
      <c r="T1003" s="1103"/>
      <c r="U1003" s="1103"/>
      <c r="V1003" s="1103"/>
      <c r="W1003" s="1103"/>
    </row>
    <row r="1004" spans="1:23" ht="15.75" customHeight="1">
      <c r="A1004" s="1103"/>
      <c r="B1004" s="1103"/>
      <c r="C1004" s="1103"/>
      <c r="D1004" s="1103"/>
      <c r="E1004" s="1103"/>
      <c r="F1004" s="1103"/>
      <c r="G1004" s="1103"/>
      <c r="H1004" s="1103"/>
      <c r="I1004" s="1103"/>
      <c r="J1004" s="1103"/>
      <c r="K1004" s="1103"/>
      <c r="L1004" s="1103"/>
      <c r="M1004" s="1103"/>
      <c r="N1004" s="1103"/>
      <c r="O1004" s="1103"/>
      <c r="P1004" s="1103"/>
      <c r="Q1004" s="1103"/>
      <c r="R1004" s="1103"/>
      <c r="S1004" s="1103"/>
      <c r="T1004" s="1103"/>
      <c r="U1004" s="1103"/>
      <c r="V1004" s="1103"/>
      <c r="W1004" s="1103"/>
    </row>
    <row r="1005" spans="1:23" ht="15.75" customHeight="1">
      <c r="A1005" s="1103"/>
      <c r="B1005" s="1103"/>
      <c r="C1005" s="1103"/>
      <c r="D1005" s="1103"/>
      <c r="E1005" s="1103"/>
      <c r="F1005" s="1103"/>
      <c r="G1005" s="1103"/>
      <c r="H1005" s="1103"/>
      <c r="I1005" s="1103"/>
      <c r="J1005" s="1103"/>
      <c r="K1005" s="1103"/>
      <c r="L1005" s="1103"/>
      <c r="M1005" s="1103"/>
      <c r="N1005" s="1103"/>
      <c r="O1005" s="1103"/>
      <c r="P1005" s="1103"/>
      <c r="Q1005" s="1103"/>
      <c r="R1005" s="1103"/>
      <c r="S1005" s="1103"/>
      <c r="T1005" s="1103"/>
      <c r="U1005" s="1103"/>
      <c r="V1005" s="1103"/>
      <c r="W1005" s="1103"/>
    </row>
    <row r="1006" spans="1:23" ht="15.75" customHeight="1">
      <c r="A1006" s="1103"/>
      <c r="B1006" s="1103"/>
      <c r="C1006" s="1103"/>
      <c r="D1006" s="1103"/>
      <c r="E1006" s="1103"/>
      <c r="F1006" s="1103"/>
      <c r="G1006" s="1103"/>
      <c r="H1006" s="1103"/>
      <c r="I1006" s="1103"/>
      <c r="J1006" s="1103"/>
      <c r="K1006" s="1103"/>
      <c r="L1006" s="1103"/>
      <c r="M1006" s="1103"/>
      <c r="N1006" s="1103"/>
      <c r="O1006" s="1103"/>
      <c r="P1006" s="1103"/>
      <c r="Q1006" s="1103"/>
      <c r="R1006" s="1103"/>
      <c r="S1006" s="1103"/>
      <c r="T1006" s="1103"/>
      <c r="U1006" s="1103"/>
      <c r="V1006" s="1103"/>
      <c r="W1006" s="1103"/>
    </row>
    <row r="1007" spans="1:23" ht="15.75" customHeight="1">
      <c r="A1007" s="1103"/>
      <c r="B1007" s="1103"/>
      <c r="C1007" s="1103"/>
      <c r="D1007" s="1103"/>
      <c r="E1007" s="1103"/>
      <c r="F1007" s="1103"/>
      <c r="G1007" s="1103"/>
      <c r="H1007" s="1103"/>
      <c r="I1007" s="1103"/>
      <c r="J1007" s="1103"/>
      <c r="K1007" s="1103"/>
      <c r="L1007" s="1103"/>
      <c r="M1007" s="1103"/>
      <c r="N1007" s="1103"/>
      <c r="O1007" s="1103"/>
      <c r="P1007" s="1103"/>
      <c r="Q1007" s="1103"/>
      <c r="R1007" s="1103"/>
      <c r="S1007" s="1103"/>
      <c r="T1007" s="1103"/>
      <c r="U1007" s="1103"/>
      <c r="V1007" s="1103"/>
      <c r="W1007" s="1103"/>
    </row>
    <row r="1008" spans="1:23" ht="15.75" customHeight="1">
      <c r="A1008" s="1103"/>
      <c r="B1008" s="1103"/>
      <c r="C1008" s="1103"/>
      <c r="D1008" s="1103"/>
      <c r="E1008" s="1103"/>
      <c r="F1008" s="1103"/>
      <c r="G1008" s="1103"/>
      <c r="H1008" s="1103"/>
      <c r="I1008" s="1103"/>
      <c r="J1008" s="1103"/>
      <c r="K1008" s="1103"/>
      <c r="L1008" s="1103"/>
      <c r="M1008" s="1103"/>
      <c r="N1008" s="1103"/>
      <c r="O1008" s="1103"/>
      <c r="P1008" s="1103"/>
      <c r="Q1008" s="1103"/>
      <c r="R1008" s="1103"/>
      <c r="S1008" s="1103"/>
      <c r="T1008" s="1103"/>
      <c r="U1008" s="1103"/>
      <c r="V1008" s="1103"/>
      <c r="W1008" s="1103"/>
    </row>
    <row r="1009" spans="1:23" ht="15.75" customHeight="1">
      <c r="A1009" s="1103"/>
      <c r="B1009" s="1103"/>
      <c r="C1009" s="1103"/>
      <c r="D1009" s="1103"/>
      <c r="E1009" s="1103"/>
      <c r="F1009" s="1103"/>
      <c r="G1009" s="1103"/>
      <c r="H1009" s="1103"/>
      <c r="I1009" s="1103"/>
      <c r="J1009" s="1103"/>
      <c r="K1009" s="1103"/>
      <c r="L1009" s="1103"/>
      <c r="M1009" s="1103"/>
      <c r="N1009" s="1103"/>
      <c r="O1009" s="1103"/>
      <c r="P1009" s="1103"/>
      <c r="Q1009" s="1103"/>
      <c r="R1009" s="1103"/>
      <c r="S1009" s="1103"/>
      <c r="T1009" s="1103"/>
      <c r="U1009" s="1103"/>
      <c r="V1009" s="1103"/>
      <c r="W1009" s="1103"/>
    </row>
    <row r="1010" spans="1:23" ht="15.75" customHeight="1">
      <c r="A1010" s="1103"/>
      <c r="B1010" s="1103"/>
      <c r="C1010" s="1103"/>
      <c r="D1010" s="1103"/>
      <c r="E1010" s="1103"/>
      <c r="F1010" s="1103"/>
      <c r="G1010" s="1103"/>
      <c r="H1010" s="1103"/>
      <c r="I1010" s="1103"/>
      <c r="J1010" s="1103"/>
      <c r="K1010" s="1103"/>
      <c r="L1010" s="1103"/>
      <c r="M1010" s="1103"/>
      <c r="N1010" s="1103"/>
      <c r="O1010" s="1103"/>
      <c r="P1010" s="1103"/>
      <c r="Q1010" s="1103"/>
      <c r="R1010" s="1103"/>
      <c r="S1010" s="1103"/>
      <c r="T1010" s="1103"/>
      <c r="U1010" s="1103"/>
      <c r="V1010" s="1103"/>
      <c r="W1010" s="1103"/>
    </row>
    <row r="1011" spans="1:23" ht="15.75" customHeight="1">
      <c r="A1011" s="1103"/>
      <c r="B1011" s="1103"/>
      <c r="C1011" s="1103"/>
      <c r="D1011" s="1103"/>
      <c r="E1011" s="1103"/>
      <c r="F1011" s="1103"/>
      <c r="G1011" s="1103"/>
      <c r="H1011" s="1103"/>
      <c r="I1011" s="1103"/>
      <c r="J1011" s="1103"/>
      <c r="K1011" s="1103"/>
      <c r="L1011" s="1103"/>
      <c r="M1011" s="1103"/>
      <c r="N1011" s="1103"/>
      <c r="O1011" s="1103"/>
      <c r="P1011" s="1103"/>
      <c r="Q1011" s="1103"/>
      <c r="R1011" s="1103"/>
      <c r="S1011" s="1103"/>
      <c r="T1011" s="1103"/>
      <c r="U1011" s="1103"/>
      <c r="V1011" s="1103"/>
      <c r="W1011" s="1103"/>
    </row>
    <row r="1012" spans="1:23" ht="15.75" customHeight="1">
      <c r="A1012" s="1103"/>
      <c r="B1012" s="1103"/>
      <c r="C1012" s="1103"/>
      <c r="D1012" s="1103"/>
      <c r="E1012" s="1103"/>
      <c r="F1012" s="1103"/>
      <c r="G1012" s="1103"/>
      <c r="H1012" s="1103"/>
      <c r="I1012" s="1103"/>
      <c r="J1012" s="1103"/>
      <c r="K1012" s="1103"/>
      <c r="L1012" s="1103"/>
      <c r="M1012" s="1103"/>
      <c r="N1012" s="1103"/>
      <c r="O1012" s="1103"/>
      <c r="P1012" s="1103"/>
      <c r="Q1012" s="1103"/>
      <c r="R1012" s="1103"/>
      <c r="S1012" s="1103"/>
      <c r="T1012" s="1103"/>
      <c r="U1012" s="1103"/>
      <c r="V1012" s="1103"/>
      <c r="W1012" s="1103"/>
    </row>
    <row r="1013" spans="1:23" ht="15.75" customHeight="1">
      <c r="A1013" s="1103"/>
      <c r="B1013" s="1103"/>
      <c r="C1013" s="1103"/>
      <c r="D1013" s="1103"/>
      <c r="E1013" s="1103"/>
      <c r="F1013" s="1103"/>
      <c r="G1013" s="1103"/>
      <c r="H1013" s="1103"/>
      <c r="I1013" s="1103"/>
      <c r="J1013" s="1103"/>
      <c r="K1013" s="1103"/>
      <c r="L1013" s="1103"/>
      <c r="M1013" s="1103"/>
      <c r="N1013" s="1103"/>
      <c r="O1013" s="1103"/>
      <c r="P1013" s="1103"/>
      <c r="Q1013" s="1103"/>
      <c r="R1013" s="1103"/>
      <c r="S1013" s="1103"/>
      <c r="T1013" s="1103"/>
      <c r="U1013" s="1103"/>
      <c r="V1013" s="1103"/>
      <c r="W1013" s="1103"/>
    </row>
    <row r="1014" spans="1:23" ht="15.75" customHeight="1">
      <c r="A1014" s="1103"/>
      <c r="B1014" s="1103"/>
      <c r="C1014" s="1103"/>
      <c r="D1014" s="1103"/>
      <c r="E1014" s="1103"/>
      <c r="F1014" s="1103"/>
      <c r="G1014" s="1103"/>
      <c r="H1014" s="1103"/>
      <c r="I1014" s="1103"/>
      <c r="J1014" s="1103"/>
      <c r="K1014" s="1103"/>
      <c r="L1014" s="1103"/>
      <c r="M1014" s="1103"/>
      <c r="N1014" s="1103"/>
      <c r="O1014" s="1103"/>
      <c r="P1014" s="1103"/>
      <c r="Q1014" s="1103"/>
      <c r="R1014" s="1103"/>
      <c r="S1014" s="1103"/>
      <c r="T1014" s="1103"/>
      <c r="U1014" s="1103"/>
      <c r="V1014" s="1103"/>
      <c r="W1014" s="1103"/>
    </row>
    <row r="1015" spans="1:23" ht="15.75" customHeight="1">
      <c r="A1015" s="1103"/>
      <c r="B1015" s="1103"/>
      <c r="C1015" s="1103"/>
      <c r="D1015" s="1103"/>
      <c r="E1015" s="1103"/>
      <c r="F1015" s="1103"/>
      <c r="G1015" s="1103"/>
      <c r="H1015" s="1103"/>
      <c r="I1015" s="1103"/>
      <c r="J1015" s="1103"/>
      <c r="K1015" s="1103"/>
      <c r="L1015" s="1103"/>
      <c r="M1015" s="1103"/>
      <c r="N1015" s="1103"/>
      <c r="O1015" s="1103"/>
      <c r="P1015" s="1103"/>
      <c r="Q1015" s="1103"/>
      <c r="R1015" s="1103"/>
      <c r="S1015" s="1103"/>
      <c r="T1015" s="1103"/>
      <c r="U1015" s="1103"/>
      <c r="V1015" s="1103"/>
      <c r="W1015" s="1103"/>
    </row>
    <row r="1016" spans="1:23" ht="15.75" customHeight="1">
      <c r="A1016" s="1103"/>
      <c r="B1016" s="1103"/>
      <c r="C1016" s="1103"/>
      <c r="D1016" s="1103"/>
      <c r="E1016" s="1103"/>
      <c r="F1016" s="1103"/>
      <c r="G1016" s="1103"/>
      <c r="H1016" s="1103"/>
      <c r="I1016" s="1103"/>
      <c r="J1016" s="1103"/>
      <c r="K1016" s="1103"/>
      <c r="L1016" s="1103"/>
      <c r="M1016" s="1103"/>
      <c r="N1016" s="1103"/>
      <c r="O1016" s="1103"/>
      <c r="P1016" s="1103"/>
      <c r="Q1016" s="1103"/>
      <c r="R1016" s="1103"/>
      <c r="S1016" s="1103"/>
      <c r="T1016" s="1103"/>
      <c r="U1016" s="1103"/>
      <c r="V1016" s="1103"/>
      <c r="W1016" s="1103"/>
    </row>
    <row r="1017" spans="1:23" ht="15.75" customHeight="1">
      <c r="A1017" s="1103"/>
      <c r="B1017" s="1103"/>
      <c r="C1017" s="1103"/>
      <c r="D1017" s="1103"/>
      <c r="E1017" s="1103"/>
      <c r="F1017" s="1103"/>
      <c r="G1017" s="1103"/>
      <c r="H1017" s="1103"/>
      <c r="I1017" s="1103"/>
      <c r="J1017" s="1103"/>
      <c r="K1017" s="1103"/>
      <c r="L1017" s="1103"/>
      <c r="M1017" s="1103"/>
      <c r="N1017" s="1103"/>
      <c r="O1017" s="1103"/>
      <c r="P1017" s="1103"/>
      <c r="Q1017" s="1103"/>
      <c r="R1017" s="1103"/>
      <c r="S1017" s="1103"/>
      <c r="T1017" s="1103"/>
      <c r="U1017" s="1103"/>
      <c r="V1017" s="1103"/>
      <c r="W1017" s="1103"/>
    </row>
    <row r="1018" spans="1:23" ht="15.75" customHeight="1">
      <c r="A1018" s="1103"/>
      <c r="B1018" s="1103"/>
      <c r="C1018" s="1103"/>
      <c r="D1018" s="1103"/>
      <c r="E1018" s="1103"/>
      <c r="F1018" s="1103"/>
      <c r="G1018" s="1103"/>
      <c r="H1018" s="1103"/>
      <c r="I1018" s="1103"/>
      <c r="J1018" s="1103"/>
      <c r="K1018" s="1103"/>
      <c r="L1018" s="1103"/>
      <c r="M1018" s="1103"/>
      <c r="N1018" s="1103"/>
      <c r="O1018" s="1103"/>
      <c r="P1018" s="1103"/>
      <c r="Q1018" s="1103"/>
      <c r="R1018" s="1103"/>
      <c r="S1018" s="1103"/>
      <c r="T1018" s="1103"/>
      <c r="U1018" s="1103"/>
      <c r="V1018" s="1103"/>
      <c r="W1018" s="1103"/>
    </row>
    <row r="1019" spans="1:23" ht="15.75" customHeight="1">
      <c r="A1019" s="1103"/>
      <c r="B1019" s="1103"/>
      <c r="C1019" s="1103"/>
      <c r="D1019" s="1103"/>
      <c r="E1019" s="1103"/>
      <c r="F1019" s="1103"/>
      <c r="G1019" s="1103"/>
      <c r="H1019" s="1103"/>
      <c r="I1019" s="1103"/>
      <c r="J1019" s="1103"/>
      <c r="K1019" s="1103"/>
      <c r="L1019" s="1103"/>
      <c r="M1019" s="1103"/>
      <c r="N1019" s="1103"/>
      <c r="O1019" s="1103"/>
      <c r="P1019" s="1103"/>
      <c r="Q1019" s="1103"/>
      <c r="R1019" s="1103"/>
      <c r="S1019" s="1103"/>
      <c r="T1019" s="1103"/>
      <c r="U1019" s="1103"/>
      <c r="V1019" s="1103"/>
      <c r="W1019" s="1103"/>
    </row>
    <row r="1020" spans="1:23" ht="15.75" customHeight="1">
      <c r="A1020" s="1103"/>
      <c r="B1020" s="1103"/>
      <c r="C1020" s="1103"/>
      <c r="D1020" s="1103"/>
      <c r="E1020" s="1103"/>
      <c r="F1020" s="1103"/>
      <c r="G1020" s="1103"/>
      <c r="H1020" s="1103"/>
      <c r="I1020" s="1103"/>
      <c r="J1020" s="1103"/>
      <c r="K1020" s="1103"/>
      <c r="L1020" s="1103"/>
      <c r="M1020" s="1103"/>
      <c r="N1020" s="1103"/>
      <c r="O1020" s="1103"/>
      <c r="P1020" s="1103"/>
      <c r="Q1020" s="1103"/>
      <c r="R1020" s="1103"/>
      <c r="S1020" s="1103"/>
      <c r="T1020" s="1103"/>
      <c r="U1020" s="1103"/>
      <c r="V1020" s="1103"/>
      <c r="W1020" s="1103"/>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F15" sqref="F15"/>
    </sheetView>
  </sheetViews>
  <sheetFormatPr defaultColWidth="14.42578125" defaultRowHeight="15" customHeight="1"/>
  <cols>
    <col min="1" max="1" width="15.42578125" style="956" customWidth="1"/>
    <col min="2" max="2" width="8.42578125" style="956" customWidth="1"/>
    <col min="3" max="5" width="9.28515625" style="956" hidden="1" customWidth="1"/>
    <col min="6" max="17" width="9.28515625" style="956" customWidth="1"/>
    <col min="18" max="18" width="9.5703125" style="956" customWidth="1"/>
    <col min="19" max="19" width="11.85546875" style="956" customWidth="1"/>
    <col min="20" max="26" width="10.42578125" style="956" customWidth="1"/>
    <col min="27" max="16384" width="14.42578125" style="956"/>
  </cols>
  <sheetData>
    <row r="1" spans="1:26" ht="15.75" customHeight="1">
      <c r="A1" s="1137"/>
      <c r="B1" s="1161"/>
      <c r="C1" s="1161"/>
      <c r="D1" s="1161"/>
      <c r="E1" s="1161"/>
      <c r="F1" s="1161"/>
      <c r="G1" s="1161"/>
      <c r="H1" s="1161"/>
      <c r="I1" s="2666" t="s">
        <v>1041</v>
      </c>
      <c r="J1" s="2623"/>
      <c r="K1" s="2623"/>
      <c r="L1" s="2623"/>
      <c r="M1" s="2623"/>
      <c r="N1" s="1161"/>
      <c r="O1" s="1161"/>
      <c r="P1" s="1161"/>
      <c r="Q1" s="1161"/>
      <c r="R1" s="1137"/>
      <c r="S1" s="1137"/>
      <c r="T1" s="1137"/>
      <c r="U1" s="1137"/>
      <c r="V1" s="1137"/>
      <c r="W1" s="1137"/>
      <c r="X1" s="1137"/>
      <c r="Y1" s="1137"/>
      <c r="Z1" s="1137"/>
    </row>
    <row r="2" spans="1:26" ht="15.75" customHeight="1" thickBot="1">
      <c r="A2" s="1137"/>
      <c r="B2" s="2667" t="s">
        <v>1040</v>
      </c>
      <c r="C2" s="2623"/>
      <c r="D2" s="2623"/>
      <c r="E2" s="2623"/>
      <c r="F2" s="2623"/>
      <c r="G2" s="2623"/>
      <c r="H2" s="2623"/>
      <c r="I2" s="2623"/>
      <c r="J2" s="2623"/>
      <c r="K2" s="2623"/>
      <c r="L2" s="2623"/>
      <c r="M2" s="2623"/>
      <c r="N2" s="2623"/>
      <c r="O2" s="2623"/>
      <c r="P2" s="2623"/>
      <c r="Q2" s="2623"/>
      <c r="R2" s="1137"/>
      <c r="S2" s="1137"/>
      <c r="T2" s="1137"/>
      <c r="U2" s="1137"/>
      <c r="V2" s="1137"/>
      <c r="W2" s="1137"/>
      <c r="X2" s="1137"/>
      <c r="Y2" s="1137"/>
      <c r="Z2" s="1137"/>
    </row>
    <row r="3" spans="1:26" ht="24.75" customHeight="1" thickTop="1">
      <c r="A3" s="1137"/>
      <c r="B3" s="1160" t="s">
        <v>1039</v>
      </c>
      <c r="C3" s="2665">
        <v>2005</v>
      </c>
      <c r="D3" s="2665">
        <v>2006</v>
      </c>
      <c r="E3" s="2665">
        <v>2007</v>
      </c>
      <c r="F3" s="2665">
        <v>2008</v>
      </c>
      <c r="G3" s="2665">
        <v>2009</v>
      </c>
      <c r="H3" s="2665">
        <v>2010</v>
      </c>
      <c r="I3" s="2665">
        <v>2011</v>
      </c>
      <c r="J3" s="2665">
        <v>2012</v>
      </c>
      <c r="K3" s="2665">
        <v>2013</v>
      </c>
      <c r="L3" s="2665">
        <v>2014</v>
      </c>
      <c r="M3" s="2665">
        <v>2015</v>
      </c>
      <c r="N3" s="2665">
        <v>2016</v>
      </c>
      <c r="O3" s="2665">
        <v>2017</v>
      </c>
      <c r="P3" s="2665">
        <v>2018</v>
      </c>
      <c r="Q3" s="2665" t="s">
        <v>1038</v>
      </c>
      <c r="R3" s="2662" t="s">
        <v>1037</v>
      </c>
      <c r="S3" s="1137"/>
      <c r="T3" s="1137"/>
      <c r="U3" s="1137"/>
      <c r="V3" s="1137"/>
      <c r="W3" s="1137"/>
      <c r="X3" s="1137"/>
      <c r="Y3" s="1137"/>
      <c r="Z3" s="1137"/>
    </row>
    <row r="4" spans="1:26" ht="24.75" customHeight="1">
      <c r="A4" s="1137"/>
      <c r="B4" s="1159" t="s">
        <v>1036</v>
      </c>
      <c r="C4" s="2619"/>
      <c r="D4" s="2619"/>
      <c r="E4" s="2619"/>
      <c r="F4" s="2619"/>
      <c r="G4" s="2619"/>
      <c r="H4" s="2619"/>
      <c r="I4" s="2619"/>
      <c r="J4" s="2619"/>
      <c r="K4" s="2619"/>
      <c r="L4" s="2619"/>
      <c r="M4" s="2619"/>
      <c r="N4" s="2619"/>
      <c r="O4" s="2619"/>
      <c r="P4" s="2619"/>
      <c r="Q4" s="2619"/>
      <c r="R4" s="2663"/>
      <c r="S4" s="1137"/>
      <c r="T4" s="1158"/>
      <c r="U4" s="1137"/>
      <c r="V4" s="1137"/>
      <c r="W4" s="1137"/>
      <c r="X4" s="1137"/>
      <c r="Y4" s="1137"/>
      <c r="Z4" s="1137"/>
    </row>
    <row r="5" spans="1:26" ht="24.75" customHeight="1">
      <c r="A5" s="1137"/>
      <c r="B5" s="1157" t="s">
        <v>1035</v>
      </c>
      <c r="C5" s="1156">
        <v>25477</v>
      </c>
      <c r="D5" s="1156">
        <v>28769</v>
      </c>
      <c r="E5" s="1156">
        <v>33192</v>
      </c>
      <c r="F5" s="1155">
        <v>36913</v>
      </c>
      <c r="G5" s="1155">
        <v>29278</v>
      </c>
      <c r="H5" s="1155">
        <v>33645</v>
      </c>
      <c r="I5" s="1155">
        <v>42622</v>
      </c>
      <c r="J5" s="1155">
        <v>52501</v>
      </c>
      <c r="K5" s="1155">
        <v>47846</v>
      </c>
      <c r="L5" s="1155">
        <v>70196</v>
      </c>
      <c r="M5" s="1155">
        <v>38616</v>
      </c>
      <c r="N5" s="1155">
        <v>42235</v>
      </c>
      <c r="O5" s="1155">
        <v>62632</v>
      </c>
      <c r="P5" s="1155">
        <v>73187</v>
      </c>
      <c r="Q5" s="1155">
        <v>81273</v>
      </c>
      <c r="R5" s="1154">
        <v>79686</v>
      </c>
      <c r="S5" s="1137"/>
      <c r="T5" s="1137"/>
      <c r="U5" s="1137"/>
      <c r="V5" s="1137"/>
      <c r="W5" s="1137"/>
      <c r="X5" s="1137"/>
      <c r="Y5" s="1137"/>
      <c r="Z5" s="1137"/>
    </row>
    <row r="6" spans="1:26" ht="24.75" customHeight="1">
      <c r="A6" s="1137"/>
      <c r="B6" s="1153" t="s">
        <v>1034</v>
      </c>
      <c r="C6" s="1149">
        <v>20338</v>
      </c>
      <c r="D6" s="1149">
        <v>25728</v>
      </c>
      <c r="E6" s="1149">
        <v>39934</v>
      </c>
      <c r="F6" s="1148">
        <v>46675</v>
      </c>
      <c r="G6" s="1148">
        <v>40617</v>
      </c>
      <c r="H6" s="1148">
        <v>49264</v>
      </c>
      <c r="I6" s="1148">
        <v>56339</v>
      </c>
      <c r="J6" s="1148">
        <v>66459</v>
      </c>
      <c r="K6" s="1148">
        <v>67264</v>
      </c>
      <c r="L6" s="1148">
        <v>69009</v>
      </c>
      <c r="M6" s="1148">
        <v>58523</v>
      </c>
      <c r="N6" s="1148">
        <v>60821</v>
      </c>
      <c r="O6" s="1148">
        <v>84061</v>
      </c>
      <c r="P6" s="1148">
        <v>89507</v>
      </c>
      <c r="Q6" s="1148">
        <v>102423</v>
      </c>
      <c r="R6" s="1144">
        <v>101400</v>
      </c>
      <c r="S6" s="1137"/>
      <c r="T6" s="1137"/>
      <c r="U6" s="1137"/>
      <c r="V6" s="1137"/>
      <c r="W6" s="1137"/>
      <c r="X6" s="1137"/>
      <c r="Y6" s="1137"/>
      <c r="Z6" s="1137"/>
    </row>
    <row r="7" spans="1:26" ht="24.75" customHeight="1">
      <c r="A7" s="1137"/>
      <c r="B7" s="1150" t="s">
        <v>1033</v>
      </c>
      <c r="C7" s="1149">
        <v>29875</v>
      </c>
      <c r="D7" s="1149">
        <v>36873</v>
      </c>
      <c r="E7" s="1149">
        <v>54722</v>
      </c>
      <c r="F7" s="1148">
        <v>58735</v>
      </c>
      <c r="G7" s="1148">
        <v>49567</v>
      </c>
      <c r="H7" s="1148">
        <v>63058</v>
      </c>
      <c r="I7" s="1148">
        <v>67565</v>
      </c>
      <c r="J7" s="1148">
        <v>89151</v>
      </c>
      <c r="K7" s="1148">
        <v>88697</v>
      </c>
      <c r="L7" s="1148">
        <v>79914</v>
      </c>
      <c r="M7" s="1148">
        <v>79187</v>
      </c>
      <c r="N7" s="1148">
        <v>76444</v>
      </c>
      <c r="O7" s="1148">
        <v>106291</v>
      </c>
      <c r="P7" s="1148">
        <v>124686</v>
      </c>
      <c r="Q7" s="1148">
        <v>127351</v>
      </c>
      <c r="R7" s="1144">
        <v>34025</v>
      </c>
      <c r="S7" s="1137"/>
      <c r="T7" s="1137"/>
      <c r="U7" s="1137"/>
      <c r="V7" s="1137"/>
      <c r="W7" s="1137"/>
      <c r="X7" s="1137"/>
      <c r="Y7" s="1137"/>
      <c r="Z7" s="1137"/>
    </row>
    <row r="8" spans="1:26" ht="24.75" customHeight="1">
      <c r="A8" s="1137"/>
      <c r="B8" s="1150" t="s">
        <v>1032</v>
      </c>
      <c r="C8" s="1149">
        <v>23414</v>
      </c>
      <c r="D8" s="1149">
        <v>21983</v>
      </c>
      <c r="E8" s="1149">
        <v>40942</v>
      </c>
      <c r="F8" s="1148">
        <v>38475</v>
      </c>
      <c r="G8" s="1148">
        <v>43337</v>
      </c>
      <c r="H8" s="1148">
        <v>45509</v>
      </c>
      <c r="I8" s="1148">
        <v>59751</v>
      </c>
      <c r="J8" s="1148">
        <v>69796</v>
      </c>
      <c r="K8" s="1148">
        <v>65152</v>
      </c>
      <c r="L8" s="1148">
        <v>80053</v>
      </c>
      <c r="M8" s="1148">
        <v>65729</v>
      </c>
      <c r="N8" s="1148">
        <v>60214</v>
      </c>
      <c r="O8" s="1148">
        <v>88591</v>
      </c>
      <c r="P8" s="1148">
        <v>98650</v>
      </c>
      <c r="Q8" s="1148">
        <v>109399</v>
      </c>
      <c r="R8" s="1144">
        <v>13</v>
      </c>
      <c r="S8" s="1137"/>
      <c r="T8" s="1137"/>
      <c r="U8" s="1137"/>
      <c r="V8" s="1137"/>
      <c r="W8" s="1137"/>
      <c r="X8" s="1137"/>
      <c r="Y8" s="1137"/>
      <c r="Z8" s="1137"/>
    </row>
    <row r="9" spans="1:26" ht="24.75" customHeight="1">
      <c r="A9" s="1137"/>
      <c r="B9" s="1150" t="s">
        <v>1031</v>
      </c>
      <c r="C9" s="1149">
        <v>25541</v>
      </c>
      <c r="D9" s="1149">
        <v>22870</v>
      </c>
      <c r="E9" s="1149">
        <v>35854</v>
      </c>
      <c r="F9" s="1148">
        <v>30410</v>
      </c>
      <c r="G9" s="1148">
        <v>30037</v>
      </c>
      <c r="H9" s="1148">
        <v>32542</v>
      </c>
      <c r="I9" s="1148">
        <v>46202</v>
      </c>
      <c r="J9" s="1148">
        <v>50317</v>
      </c>
      <c r="K9" s="1148">
        <v>52834</v>
      </c>
      <c r="L9" s="1148">
        <v>62558</v>
      </c>
      <c r="M9" s="1148">
        <v>17569</v>
      </c>
      <c r="N9" s="1148">
        <v>46683</v>
      </c>
      <c r="O9" s="1148">
        <v>62773</v>
      </c>
      <c r="P9" s="1148">
        <v>68825</v>
      </c>
      <c r="Q9" s="1148">
        <v>78329</v>
      </c>
      <c r="R9" s="1144">
        <v>30</v>
      </c>
      <c r="S9" s="1137"/>
      <c r="T9" s="1137"/>
      <c r="U9" s="1137"/>
      <c r="V9" s="1137"/>
      <c r="W9" s="1137"/>
      <c r="X9" s="1137"/>
      <c r="Y9" s="1137"/>
      <c r="Z9" s="1137"/>
    </row>
    <row r="10" spans="1:26" ht="24.75" customHeight="1">
      <c r="A10" s="1137"/>
      <c r="B10" s="1150" t="s">
        <v>1030</v>
      </c>
      <c r="C10" s="1149">
        <v>22608</v>
      </c>
      <c r="D10" s="1149">
        <v>26210</v>
      </c>
      <c r="E10" s="1149">
        <v>31316</v>
      </c>
      <c r="F10" s="1148">
        <v>24349</v>
      </c>
      <c r="G10" s="1148">
        <v>31749</v>
      </c>
      <c r="H10" s="1148">
        <v>33263</v>
      </c>
      <c r="I10" s="1148">
        <v>46115</v>
      </c>
      <c r="J10" s="1148">
        <v>53630</v>
      </c>
      <c r="K10" s="1148">
        <v>54599</v>
      </c>
      <c r="L10" s="1148">
        <v>50731</v>
      </c>
      <c r="M10" s="1148">
        <v>18368</v>
      </c>
      <c r="N10" s="1148">
        <v>38852</v>
      </c>
      <c r="O10" s="1148">
        <v>55956</v>
      </c>
      <c r="P10" s="1148">
        <v>65159</v>
      </c>
      <c r="Q10" s="1148">
        <v>74883</v>
      </c>
      <c r="R10" s="1152">
        <v>100</v>
      </c>
      <c r="S10" s="1137"/>
      <c r="T10" s="1137"/>
      <c r="U10" s="1137"/>
      <c r="V10" s="1137"/>
      <c r="W10" s="1137"/>
      <c r="X10" s="1137"/>
      <c r="Y10" s="1137"/>
      <c r="Z10" s="1137"/>
    </row>
    <row r="11" spans="1:26" ht="24.75" customHeight="1">
      <c r="A11" s="1137"/>
      <c r="B11" s="1150" t="s">
        <v>1029</v>
      </c>
      <c r="C11" s="1149">
        <v>23996</v>
      </c>
      <c r="D11" s="1149">
        <v>25183</v>
      </c>
      <c r="E11" s="1149">
        <v>35437</v>
      </c>
      <c r="F11" s="1148">
        <v>25427</v>
      </c>
      <c r="G11" s="1148">
        <v>30432</v>
      </c>
      <c r="H11" s="1148">
        <v>38991</v>
      </c>
      <c r="I11" s="1148">
        <v>42661</v>
      </c>
      <c r="J11" s="1148">
        <v>49995</v>
      </c>
      <c r="K11" s="1148">
        <v>54011</v>
      </c>
      <c r="L11" s="1148">
        <v>46546</v>
      </c>
      <c r="M11" s="1148">
        <v>22967</v>
      </c>
      <c r="N11" s="1148">
        <v>48115</v>
      </c>
      <c r="O11" s="1148">
        <v>42240</v>
      </c>
      <c r="P11" s="1148">
        <v>73281</v>
      </c>
      <c r="Q11" s="1148">
        <v>70916</v>
      </c>
      <c r="R11" s="1144">
        <v>195</v>
      </c>
      <c r="S11" s="1137"/>
      <c r="T11" s="1137"/>
      <c r="U11" s="1137"/>
      <c r="V11" s="1137"/>
      <c r="W11" s="1137"/>
      <c r="X11" s="1137"/>
      <c r="Y11" s="1137"/>
      <c r="Z11" s="1137"/>
    </row>
    <row r="12" spans="1:26" ht="24.75" customHeight="1">
      <c r="A12" s="1137"/>
      <c r="B12" s="1150" t="s">
        <v>1028</v>
      </c>
      <c r="C12" s="1149">
        <v>36910</v>
      </c>
      <c r="D12" s="1149">
        <v>33150</v>
      </c>
      <c r="E12" s="1149">
        <v>44683</v>
      </c>
      <c r="F12" s="1148">
        <v>40011</v>
      </c>
      <c r="G12" s="1148">
        <v>44174</v>
      </c>
      <c r="H12" s="1148">
        <v>54672</v>
      </c>
      <c r="I12" s="1148">
        <v>71398</v>
      </c>
      <c r="J12" s="1148">
        <v>71964</v>
      </c>
      <c r="K12" s="1148">
        <v>68478</v>
      </c>
      <c r="L12" s="1148">
        <v>59761</v>
      </c>
      <c r="M12" s="1148">
        <v>38606</v>
      </c>
      <c r="N12" s="1148">
        <v>66341</v>
      </c>
      <c r="O12" s="1148">
        <v>73778</v>
      </c>
      <c r="P12" s="1148">
        <v>87679</v>
      </c>
      <c r="Q12" s="1148">
        <v>94749</v>
      </c>
      <c r="R12" s="1144">
        <v>265</v>
      </c>
      <c r="S12" s="1151"/>
      <c r="T12" s="1137"/>
      <c r="U12" s="1137"/>
      <c r="V12" s="1137"/>
      <c r="W12" s="1137"/>
      <c r="X12" s="1137"/>
      <c r="Y12" s="1137"/>
      <c r="Z12" s="1137"/>
    </row>
    <row r="13" spans="1:26" ht="24.75" customHeight="1">
      <c r="A13" s="1137"/>
      <c r="B13" s="1150" t="s">
        <v>1027</v>
      </c>
      <c r="C13" s="1149">
        <v>36066</v>
      </c>
      <c r="D13" s="1149">
        <v>33362</v>
      </c>
      <c r="E13" s="1149">
        <v>45552</v>
      </c>
      <c r="F13" s="1148">
        <v>41622</v>
      </c>
      <c r="G13" s="1148">
        <v>42771</v>
      </c>
      <c r="H13" s="1148">
        <v>54848</v>
      </c>
      <c r="I13" s="1148">
        <v>63033</v>
      </c>
      <c r="J13" s="1148">
        <v>66383</v>
      </c>
      <c r="K13" s="1148">
        <v>66755</v>
      </c>
      <c r="L13" s="1148">
        <v>52894</v>
      </c>
      <c r="M13" s="1148">
        <v>39050</v>
      </c>
      <c r="N13" s="1148">
        <v>74670</v>
      </c>
      <c r="O13" s="1148">
        <v>68634</v>
      </c>
      <c r="P13" s="1148">
        <v>91874</v>
      </c>
      <c r="Q13" s="1148">
        <v>92604</v>
      </c>
      <c r="R13" s="1144">
        <v>582</v>
      </c>
      <c r="S13" s="1137"/>
      <c r="T13" s="1137"/>
      <c r="U13" s="1137"/>
      <c r="V13" s="1137"/>
      <c r="W13" s="1137"/>
      <c r="X13" s="1137"/>
      <c r="Y13" s="1137"/>
      <c r="Z13" s="1137"/>
    </row>
    <row r="14" spans="1:26" ht="24.75" customHeight="1">
      <c r="A14" s="1137"/>
      <c r="B14" s="1150" t="s">
        <v>1026</v>
      </c>
      <c r="C14" s="1149">
        <v>51498</v>
      </c>
      <c r="D14" s="1149">
        <v>49670</v>
      </c>
      <c r="E14" s="1149">
        <v>70644</v>
      </c>
      <c r="F14" s="1148">
        <v>66421</v>
      </c>
      <c r="G14" s="1148">
        <v>72522</v>
      </c>
      <c r="H14" s="1148">
        <v>79130</v>
      </c>
      <c r="I14" s="1148">
        <v>96996</v>
      </c>
      <c r="J14" s="1148">
        <v>86379</v>
      </c>
      <c r="K14" s="1148">
        <v>99426</v>
      </c>
      <c r="L14" s="1148">
        <v>80993</v>
      </c>
      <c r="M14" s="1148">
        <v>56584</v>
      </c>
      <c r="N14" s="1148">
        <v>89281</v>
      </c>
      <c r="O14" s="1148">
        <v>112492</v>
      </c>
      <c r="P14" s="1148">
        <v>130745</v>
      </c>
      <c r="Q14" s="1148">
        <v>134096</v>
      </c>
      <c r="R14" s="1144">
        <v>1874</v>
      </c>
      <c r="S14" s="1137"/>
      <c r="T14" s="1137"/>
      <c r="U14" s="1137"/>
      <c r="V14" s="1137"/>
      <c r="W14" s="1137"/>
      <c r="X14" s="1137"/>
      <c r="Y14" s="1137"/>
      <c r="Z14" s="1137"/>
    </row>
    <row r="15" spans="1:26" ht="24.75" customHeight="1">
      <c r="A15" s="1137"/>
      <c r="B15" s="1150" t="s">
        <v>1025</v>
      </c>
      <c r="C15" s="1149">
        <v>41505</v>
      </c>
      <c r="D15" s="1149">
        <v>44119</v>
      </c>
      <c r="E15" s="1149">
        <v>52273</v>
      </c>
      <c r="F15" s="1148">
        <v>52399</v>
      </c>
      <c r="G15" s="1148">
        <v>54423</v>
      </c>
      <c r="H15" s="1148">
        <v>67537</v>
      </c>
      <c r="I15" s="1148">
        <v>83460</v>
      </c>
      <c r="J15" s="1148">
        <v>83173</v>
      </c>
      <c r="K15" s="1148">
        <v>75485</v>
      </c>
      <c r="L15" s="1148">
        <v>76305</v>
      </c>
      <c r="M15" s="1148">
        <v>58304</v>
      </c>
      <c r="N15" s="1148">
        <v>72990</v>
      </c>
      <c r="O15" s="1148">
        <v>99804</v>
      </c>
      <c r="P15" s="1148">
        <v>147859</v>
      </c>
      <c r="Q15" s="1148">
        <v>130302</v>
      </c>
      <c r="R15" s="1144"/>
      <c r="S15" s="1137"/>
      <c r="T15" s="1137"/>
      <c r="U15" s="1137"/>
      <c r="V15" s="1137"/>
      <c r="W15" s="1137"/>
      <c r="X15" s="1137"/>
      <c r="Y15" s="1137"/>
      <c r="Z15" s="1137"/>
    </row>
    <row r="16" spans="1:26" ht="24.75" customHeight="1">
      <c r="A16" s="1137"/>
      <c r="B16" s="1147" t="s">
        <v>1024</v>
      </c>
      <c r="C16" s="1146">
        <v>38170</v>
      </c>
      <c r="D16" s="1146">
        <v>36009</v>
      </c>
      <c r="E16" s="1146">
        <v>42156</v>
      </c>
      <c r="F16" s="1145">
        <v>38840</v>
      </c>
      <c r="G16" s="1145">
        <v>41049</v>
      </c>
      <c r="H16" s="1145">
        <v>50408</v>
      </c>
      <c r="I16" s="1145">
        <v>60073</v>
      </c>
      <c r="J16" s="1145">
        <v>63344</v>
      </c>
      <c r="K16" s="1145">
        <v>57069</v>
      </c>
      <c r="L16" s="1145">
        <v>61158</v>
      </c>
      <c r="M16" s="1145">
        <v>45467</v>
      </c>
      <c r="N16" s="1145">
        <v>76356</v>
      </c>
      <c r="O16" s="1145">
        <v>82966</v>
      </c>
      <c r="P16" s="1145">
        <v>121620</v>
      </c>
      <c r="Q16" s="1145">
        <v>100866</v>
      </c>
      <c r="R16" s="1144"/>
      <c r="S16" s="1137"/>
      <c r="T16" s="1137"/>
      <c r="U16" s="1137"/>
      <c r="V16" s="1137"/>
      <c r="W16" s="1137"/>
      <c r="X16" s="1137"/>
      <c r="Y16" s="1137"/>
      <c r="Z16" s="1137"/>
    </row>
    <row r="17" spans="1:26" ht="24.75" customHeight="1" thickBot="1">
      <c r="A17" s="1137"/>
      <c r="B17" s="1143" t="s">
        <v>305</v>
      </c>
      <c r="C17" s="1142">
        <v>375398</v>
      </c>
      <c r="D17" s="1142">
        <v>383926</v>
      </c>
      <c r="E17" s="1142">
        <v>526705</v>
      </c>
      <c r="F17" s="1141">
        <v>500277</v>
      </c>
      <c r="G17" s="1141">
        <v>509956</v>
      </c>
      <c r="H17" s="1141">
        <v>602867</v>
      </c>
      <c r="I17" s="1141">
        <v>736215</v>
      </c>
      <c r="J17" s="1141">
        <v>803092</v>
      </c>
      <c r="K17" s="1141">
        <v>797616</v>
      </c>
      <c r="L17" s="1141">
        <v>790118</v>
      </c>
      <c r="M17" s="1141">
        <v>538970</v>
      </c>
      <c r="N17" s="1141">
        <v>753002</v>
      </c>
      <c r="O17" s="1141">
        <v>940218</v>
      </c>
      <c r="P17" s="1141">
        <v>1173072</v>
      </c>
      <c r="Q17" s="1141">
        <v>1197191</v>
      </c>
      <c r="R17" s="1140">
        <f>SUM(R5:R14)</f>
        <v>218170</v>
      </c>
      <c r="S17" s="1139"/>
      <c r="T17" s="1137"/>
      <c r="U17" s="1137"/>
      <c r="V17" s="1137"/>
      <c r="W17" s="1137"/>
      <c r="X17" s="1137"/>
      <c r="Y17" s="1137"/>
      <c r="Z17" s="1137"/>
    </row>
    <row r="18" spans="1:26" ht="15.75" customHeight="1" thickTop="1">
      <c r="A18" s="1137"/>
      <c r="B18" s="2664"/>
      <c r="C18" s="2623"/>
      <c r="D18" s="2623"/>
      <c r="E18" s="2623"/>
      <c r="F18" s="2623"/>
      <c r="G18" s="2623"/>
      <c r="H18" s="2623"/>
      <c r="I18" s="2623"/>
      <c r="J18" s="2623"/>
      <c r="K18" s="2623"/>
      <c r="L18" s="2623"/>
      <c r="M18" s="2623"/>
      <c r="N18" s="2623"/>
      <c r="O18" s="2623"/>
      <c r="P18" s="2623"/>
      <c r="Q18" s="2623"/>
      <c r="R18" s="1137"/>
      <c r="S18" s="1137"/>
      <c r="T18" s="1137"/>
      <c r="U18" s="1137"/>
      <c r="V18" s="1137"/>
      <c r="W18" s="1137"/>
      <c r="X18" s="1137"/>
      <c r="Y18" s="1137"/>
      <c r="Z18" s="1137"/>
    </row>
    <row r="19" spans="1:26" ht="15.75" customHeight="1">
      <c r="A19" s="1137"/>
      <c r="B19" s="1138" t="s">
        <v>696</v>
      </c>
      <c r="C19" s="1137"/>
      <c r="D19" s="1137"/>
      <c r="E19" s="1137"/>
      <c r="F19" s="1137"/>
      <c r="G19" s="1137"/>
      <c r="H19" s="1137"/>
      <c r="I19" s="1137"/>
      <c r="J19" s="1137"/>
      <c r="K19" s="1137"/>
      <c r="L19" s="1137"/>
      <c r="M19" s="1137"/>
      <c r="N19" s="1137"/>
      <c r="O19" s="1137"/>
      <c r="P19" s="1137"/>
      <c r="Q19" s="1137"/>
      <c r="R19" s="1137"/>
      <c r="S19" s="1137"/>
      <c r="T19" s="1137"/>
      <c r="U19" s="1137"/>
      <c r="V19" s="1137"/>
      <c r="W19" s="1137"/>
      <c r="X19" s="1137"/>
      <c r="Y19" s="1137"/>
      <c r="Z19" s="1137"/>
    </row>
    <row r="20" spans="1:26" ht="15.75" customHeight="1">
      <c r="A20" s="1137"/>
      <c r="B20" s="1138" t="s">
        <v>1023</v>
      </c>
      <c r="C20" s="1137"/>
      <c r="D20" s="1137"/>
      <c r="E20" s="1137"/>
      <c r="F20" s="1137"/>
      <c r="G20" s="1137"/>
      <c r="H20" s="1137"/>
      <c r="I20" s="1137"/>
      <c r="J20" s="1137"/>
      <c r="K20" s="1137"/>
      <c r="L20" s="1137"/>
      <c r="M20" s="1137"/>
      <c r="N20" s="1137"/>
      <c r="O20" s="1137"/>
      <c r="P20" s="1137"/>
      <c r="Q20" s="1137"/>
      <c r="R20" s="1137"/>
      <c r="S20" s="1137"/>
      <c r="T20" s="1137"/>
      <c r="U20" s="1137"/>
      <c r="V20" s="1137"/>
      <c r="W20" s="1137"/>
      <c r="X20" s="1137"/>
      <c r="Y20" s="1137"/>
      <c r="Z20" s="1137"/>
    </row>
    <row r="21" spans="1:26" ht="15.75" customHeight="1">
      <c r="A21" s="1137"/>
      <c r="B21" s="1137"/>
      <c r="C21" s="1137"/>
      <c r="D21" s="1137"/>
      <c r="E21" s="1137"/>
      <c r="F21" s="1137"/>
      <c r="G21" s="1137"/>
      <c r="H21" s="1137"/>
      <c r="I21" s="1137"/>
      <c r="J21" s="1137"/>
      <c r="K21" s="1137"/>
      <c r="L21" s="1137"/>
      <c r="M21" s="1137"/>
      <c r="N21" s="1137"/>
      <c r="O21" s="1137"/>
      <c r="P21" s="1137"/>
      <c r="Q21" s="1137"/>
      <c r="R21" s="1137"/>
      <c r="S21" s="1137"/>
      <c r="T21" s="1137"/>
      <c r="U21" s="1137"/>
      <c r="V21" s="1137"/>
      <c r="W21" s="1137"/>
      <c r="X21" s="1137"/>
      <c r="Y21" s="1137"/>
      <c r="Z21" s="1137"/>
    </row>
    <row r="22" spans="1:26" ht="15.75" customHeight="1">
      <c r="A22" s="1137"/>
      <c r="B22" s="1137"/>
      <c r="C22" s="1137"/>
      <c r="D22" s="1137"/>
      <c r="E22" s="1137"/>
      <c r="F22" s="1137"/>
      <c r="G22" s="1137"/>
      <c r="H22" s="1137"/>
      <c r="I22" s="1137"/>
      <c r="J22" s="1137"/>
      <c r="K22" s="1137"/>
      <c r="L22" s="1137"/>
      <c r="M22" s="1137"/>
      <c r="N22" s="1137"/>
      <c r="O22" s="1137"/>
      <c r="P22" s="1137"/>
      <c r="Q22" s="1137"/>
      <c r="R22" s="1137"/>
      <c r="S22" s="1137"/>
      <c r="T22" s="1137"/>
      <c r="U22" s="1137"/>
      <c r="V22" s="1137"/>
      <c r="W22" s="1137"/>
      <c r="X22" s="1137"/>
      <c r="Y22" s="1137"/>
      <c r="Z22" s="1137"/>
    </row>
    <row r="23" spans="1:26" ht="15.75" customHeight="1">
      <c r="A23" s="1137"/>
      <c r="B23" s="1137"/>
      <c r="C23" s="1137"/>
      <c r="D23" s="1137"/>
      <c r="E23" s="1137"/>
      <c r="F23" s="1137"/>
      <c r="G23" s="1137"/>
      <c r="H23" s="1137"/>
      <c r="I23" s="1137"/>
      <c r="J23" s="1137"/>
      <c r="K23" s="1137"/>
      <c r="L23" s="1137"/>
      <c r="M23" s="1137"/>
      <c r="N23" s="1137"/>
      <c r="O23" s="1137"/>
      <c r="P23" s="1137"/>
      <c r="Q23" s="1137"/>
      <c r="R23" s="1137"/>
      <c r="S23" s="1137"/>
      <c r="T23" s="1137"/>
      <c r="U23" s="1137"/>
      <c r="V23" s="1137"/>
      <c r="W23" s="1137"/>
      <c r="X23" s="1137"/>
      <c r="Y23" s="1137"/>
      <c r="Z23" s="1137"/>
    </row>
    <row r="24" spans="1:26" ht="15.75" customHeight="1">
      <c r="A24" s="1137"/>
      <c r="B24" s="1137"/>
      <c r="C24" s="1137"/>
      <c r="D24" s="1137"/>
      <c r="E24" s="1137"/>
      <c r="F24" s="1137"/>
      <c r="G24" s="1137"/>
      <c r="H24" s="1137"/>
      <c r="I24" s="1137"/>
      <c r="J24" s="1137"/>
      <c r="K24" s="1137"/>
      <c r="L24" s="1137"/>
      <c r="M24" s="1137"/>
      <c r="N24" s="1137"/>
      <c r="O24" s="1137"/>
      <c r="P24" s="1137"/>
      <c r="Q24" s="1137"/>
      <c r="R24" s="1137"/>
      <c r="S24" s="1137"/>
      <c r="T24" s="1137"/>
      <c r="U24" s="1137"/>
      <c r="V24" s="1137"/>
      <c r="W24" s="1137"/>
      <c r="X24" s="1137"/>
      <c r="Y24" s="1137"/>
      <c r="Z24" s="1137"/>
    </row>
    <row r="25" spans="1:26" ht="15.75" customHeight="1">
      <c r="A25" s="1137"/>
      <c r="B25" s="1137"/>
      <c r="C25" s="1137"/>
      <c r="D25" s="1137"/>
      <c r="E25" s="1137"/>
      <c r="F25" s="1137"/>
      <c r="G25" s="1137"/>
      <c r="H25" s="1137"/>
      <c r="I25" s="1137"/>
      <c r="J25" s="1137"/>
      <c r="K25" s="1137"/>
      <c r="L25" s="1137"/>
      <c r="M25" s="1137"/>
      <c r="N25" s="1137"/>
      <c r="O25" s="1137"/>
      <c r="P25" s="1137"/>
      <c r="Q25" s="1137"/>
      <c r="R25" s="1137"/>
      <c r="S25" s="1137"/>
      <c r="T25" s="1137"/>
      <c r="U25" s="1137"/>
      <c r="V25" s="1137"/>
      <c r="W25" s="1137"/>
      <c r="X25" s="1137"/>
      <c r="Y25" s="1137"/>
      <c r="Z25" s="1137"/>
    </row>
    <row r="26" spans="1:26" ht="15.75" customHeight="1">
      <c r="A26" s="1137"/>
      <c r="B26" s="1137"/>
      <c r="C26" s="1137"/>
      <c r="D26" s="1137"/>
      <c r="E26" s="1137"/>
      <c r="F26" s="1137"/>
      <c r="G26" s="1137"/>
      <c r="H26" s="1137"/>
      <c r="I26" s="1137"/>
      <c r="J26" s="1137"/>
      <c r="K26" s="1137"/>
      <c r="L26" s="1137"/>
      <c r="M26" s="1137"/>
      <c r="N26" s="1137"/>
      <c r="O26" s="1137"/>
      <c r="P26" s="1137"/>
      <c r="Q26" s="1137"/>
      <c r="R26" s="1137"/>
      <c r="S26" s="1137"/>
      <c r="T26" s="1137"/>
      <c r="U26" s="1137"/>
      <c r="V26" s="1137"/>
      <c r="W26" s="1137"/>
      <c r="X26" s="1137"/>
      <c r="Y26" s="1137"/>
      <c r="Z26" s="1137"/>
    </row>
    <row r="27" spans="1:26" ht="15.75" customHeight="1">
      <c r="A27" s="1137"/>
      <c r="B27" s="1137"/>
      <c r="C27" s="1137"/>
      <c r="D27" s="1137"/>
      <c r="E27" s="1137"/>
      <c r="F27" s="1137"/>
      <c r="G27" s="1137"/>
      <c r="H27" s="1137"/>
      <c r="I27" s="1137"/>
      <c r="J27" s="1137"/>
      <c r="K27" s="1137"/>
      <c r="L27" s="1137"/>
      <c r="M27" s="1137"/>
      <c r="N27" s="1137"/>
      <c r="O27" s="1137"/>
      <c r="P27" s="1137"/>
      <c r="Q27" s="1137"/>
      <c r="R27" s="1137"/>
      <c r="S27" s="1137"/>
      <c r="T27" s="1137"/>
      <c r="U27" s="1137"/>
      <c r="V27" s="1137"/>
      <c r="W27" s="1137"/>
      <c r="X27" s="1137"/>
      <c r="Y27" s="1137"/>
      <c r="Z27" s="1137"/>
    </row>
    <row r="28" spans="1:26" ht="15.75" customHeight="1">
      <c r="A28" s="1137"/>
      <c r="B28" s="1137"/>
      <c r="C28" s="1137"/>
      <c r="D28" s="1137"/>
      <c r="E28" s="1137"/>
      <c r="F28" s="1137"/>
      <c r="G28" s="1137"/>
      <c r="H28" s="1137"/>
      <c r="I28" s="1137"/>
      <c r="J28" s="1137"/>
      <c r="K28" s="1137"/>
      <c r="L28" s="1137"/>
      <c r="M28" s="1137"/>
      <c r="N28" s="1137"/>
      <c r="O28" s="1137"/>
      <c r="P28" s="1137"/>
      <c r="Q28" s="1137"/>
      <c r="R28" s="1137"/>
      <c r="S28" s="1137"/>
      <c r="T28" s="1137"/>
      <c r="U28" s="1137"/>
      <c r="V28" s="1137"/>
      <c r="W28" s="1137"/>
      <c r="X28" s="1137"/>
      <c r="Y28" s="1137"/>
      <c r="Z28" s="1137"/>
    </row>
    <row r="29" spans="1:26" ht="15.75" customHeight="1">
      <c r="A29" s="1137"/>
      <c r="B29" s="1137"/>
      <c r="C29" s="1137"/>
      <c r="D29" s="1137"/>
      <c r="E29" s="1137"/>
      <c r="F29" s="1137"/>
      <c r="G29" s="1137"/>
      <c r="H29" s="1137"/>
      <c r="I29" s="1137"/>
      <c r="J29" s="1137"/>
      <c r="K29" s="1137"/>
      <c r="L29" s="1137"/>
      <c r="M29" s="1137"/>
      <c r="N29" s="1137"/>
      <c r="O29" s="1137"/>
      <c r="P29" s="1137"/>
      <c r="Q29" s="1137"/>
      <c r="R29" s="1137"/>
      <c r="S29" s="1137"/>
      <c r="T29" s="1137"/>
      <c r="U29" s="1137"/>
      <c r="V29" s="1137"/>
      <c r="W29" s="1137"/>
      <c r="X29" s="1137"/>
      <c r="Y29" s="1137"/>
      <c r="Z29" s="1137"/>
    </row>
    <row r="30" spans="1:26" ht="15.75" customHeight="1">
      <c r="A30" s="1137"/>
      <c r="B30" s="1137"/>
      <c r="C30" s="1137"/>
      <c r="D30" s="1137"/>
      <c r="E30" s="1137"/>
      <c r="F30" s="1137"/>
      <c r="G30" s="1137"/>
      <c r="H30" s="1137"/>
      <c r="I30" s="1137"/>
      <c r="J30" s="1137"/>
      <c r="K30" s="1137"/>
      <c r="L30" s="1137"/>
      <c r="M30" s="1137"/>
      <c r="N30" s="1137"/>
      <c r="O30" s="1137"/>
      <c r="P30" s="1137"/>
      <c r="Q30" s="1137"/>
      <c r="R30" s="1137"/>
      <c r="S30" s="1137"/>
      <c r="T30" s="1137"/>
      <c r="U30" s="1137"/>
      <c r="V30" s="1137"/>
      <c r="W30" s="1137"/>
      <c r="X30" s="1137"/>
      <c r="Y30" s="1137"/>
      <c r="Z30" s="1137"/>
    </row>
    <row r="31" spans="1:26" ht="15.75" customHeight="1">
      <c r="A31" s="1137"/>
      <c r="B31" s="1137"/>
      <c r="C31" s="1137"/>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row>
    <row r="32" spans="1:26" ht="15.75" customHeight="1">
      <c r="A32" s="1137"/>
      <c r="B32" s="1137"/>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row>
    <row r="33" spans="1:26" ht="15.75" customHeight="1">
      <c r="A33" s="1137"/>
      <c r="B33" s="1137"/>
      <c r="C33" s="1137"/>
      <c r="D33" s="1137"/>
      <c r="E33" s="1137"/>
      <c r="F33" s="1137"/>
      <c r="G33" s="1137"/>
      <c r="H33" s="1137"/>
      <c r="I33" s="1137"/>
      <c r="J33" s="1137"/>
      <c r="K33" s="1137"/>
      <c r="L33" s="1137"/>
      <c r="M33" s="1137"/>
      <c r="N33" s="1137"/>
      <c r="O33" s="1137"/>
      <c r="P33" s="1137"/>
      <c r="Q33" s="1137"/>
      <c r="R33" s="1137"/>
      <c r="S33" s="1137"/>
      <c r="T33" s="1137"/>
      <c r="U33" s="1137"/>
      <c r="V33" s="1137"/>
      <c r="W33" s="1137"/>
      <c r="X33" s="1137"/>
      <c r="Y33" s="1137"/>
      <c r="Z33" s="1137"/>
    </row>
    <row r="34" spans="1:26" ht="15.75" customHeight="1">
      <c r="A34" s="1137"/>
      <c r="B34" s="1137"/>
      <c r="C34" s="1137"/>
      <c r="D34" s="1137"/>
      <c r="E34" s="1137"/>
      <c r="F34" s="1137"/>
      <c r="G34" s="1137"/>
      <c r="H34" s="1137"/>
      <c r="I34" s="1137"/>
      <c r="J34" s="1137"/>
      <c r="K34" s="1137"/>
      <c r="L34" s="1137"/>
      <c r="M34" s="1137"/>
      <c r="N34" s="1137"/>
      <c r="O34" s="1137"/>
      <c r="P34" s="1137"/>
      <c r="Q34" s="1137"/>
      <c r="R34" s="1137"/>
      <c r="S34" s="1137"/>
      <c r="T34" s="1137"/>
      <c r="U34" s="1137"/>
      <c r="V34" s="1137"/>
      <c r="W34" s="1137"/>
      <c r="X34" s="1137"/>
      <c r="Y34" s="1137"/>
      <c r="Z34" s="1137"/>
    </row>
    <row r="35" spans="1:26" ht="15.75" customHeight="1">
      <c r="A35" s="1137"/>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row>
    <row r="36" spans="1:26" ht="15.75" customHeight="1">
      <c r="A36" s="1137"/>
      <c r="B36" s="1137"/>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row>
    <row r="37" spans="1:26" ht="15.75" customHeight="1">
      <c r="A37" s="1137"/>
      <c r="B37" s="1137"/>
      <c r="C37" s="1137"/>
      <c r="D37" s="1137"/>
      <c r="E37" s="1137"/>
      <c r="F37" s="1137"/>
      <c r="G37" s="1137"/>
      <c r="H37" s="1137"/>
      <c r="I37" s="1137"/>
      <c r="J37" s="1137"/>
      <c r="K37" s="1137"/>
      <c r="L37" s="1137"/>
      <c r="M37" s="1137"/>
      <c r="N37" s="1137"/>
      <c r="O37" s="1137"/>
      <c r="P37" s="1137"/>
      <c r="Q37" s="1137"/>
      <c r="R37" s="1137"/>
      <c r="S37" s="1137"/>
      <c r="T37" s="1137"/>
      <c r="U37" s="1137"/>
      <c r="V37" s="1137"/>
      <c r="W37" s="1137"/>
      <c r="X37" s="1137"/>
      <c r="Y37" s="1137"/>
      <c r="Z37" s="1137"/>
    </row>
    <row r="38" spans="1:26" ht="15.75" customHeight="1">
      <c r="A38" s="1137"/>
      <c r="B38" s="1137"/>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7"/>
      <c r="Y38" s="1137"/>
      <c r="Z38" s="1137"/>
    </row>
    <row r="39" spans="1:26" ht="15.75" customHeight="1">
      <c r="A39" s="1137"/>
      <c r="B39" s="1137"/>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7"/>
      <c r="Y39" s="1137"/>
      <c r="Z39" s="1137"/>
    </row>
    <row r="40" spans="1:26" ht="15.75" customHeight="1">
      <c r="A40" s="1137"/>
      <c r="B40" s="1137"/>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7"/>
      <c r="Y40" s="1137"/>
      <c r="Z40" s="1137"/>
    </row>
    <row r="41" spans="1:26" ht="15.75" customHeight="1">
      <c r="A41" s="1137"/>
      <c r="B41" s="1137"/>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7"/>
      <c r="Y41" s="1137"/>
      <c r="Z41" s="1137"/>
    </row>
    <row r="42" spans="1:26" ht="15.75" customHeight="1">
      <c r="A42" s="1137"/>
      <c r="B42" s="1137"/>
      <c r="C42" s="1137"/>
      <c r="D42" s="1137"/>
      <c r="E42" s="1137"/>
      <c r="F42" s="1137"/>
      <c r="G42" s="1137"/>
      <c r="H42" s="1137"/>
      <c r="I42" s="1137"/>
      <c r="J42" s="1137"/>
      <c r="K42" s="1137"/>
      <c r="L42" s="1137"/>
      <c r="M42" s="1137"/>
      <c r="N42" s="1137"/>
      <c r="O42" s="1137"/>
      <c r="P42" s="1137"/>
      <c r="Q42" s="1137"/>
      <c r="R42" s="1137"/>
      <c r="S42" s="1137"/>
      <c r="T42" s="1137"/>
      <c r="U42" s="1137"/>
      <c r="V42" s="1137"/>
      <c r="W42" s="1137"/>
      <c r="X42" s="1137"/>
      <c r="Y42" s="1137"/>
      <c r="Z42" s="1137"/>
    </row>
    <row r="43" spans="1:26" ht="15.75" customHeight="1">
      <c r="A43" s="1137"/>
      <c r="B43" s="1137"/>
      <c r="C43" s="1137"/>
      <c r="D43" s="1137"/>
      <c r="E43" s="1137"/>
      <c r="F43" s="1137"/>
      <c r="G43" s="1137"/>
      <c r="H43" s="1137"/>
      <c r="I43" s="1137"/>
      <c r="J43" s="1137"/>
      <c r="K43" s="1137"/>
      <c r="L43" s="1137"/>
      <c r="M43" s="1137"/>
      <c r="N43" s="1137"/>
      <c r="O43" s="1137"/>
      <c r="P43" s="1137"/>
      <c r="Q43" s="1137"/>
      <c r="R43" s="1137"/>
      <c r="S43" s="1137"/>
      <c r="T43" s="1137"/>
      <c r="U43" s="1137"/>
      <c r="V43" s="1137"/>
      <c r="W43" s="1137"/>
      <c r="X43" s="1137"/>
      <c r="Y43" s="1137"/>
      <c r="Z43" s="1137"/>
    </row>
    <row r="44" spans="1:26" ht="15.75" customHeight="1">
      <c r="A44" s="1137"/>
      <c r="B44" s="1137"/>
      <c r="C44" s="1137"/>
      <c r="D44" s="1137"/>
      <c r="E44" s="1137"/>
      <c r="F44" s="1137"/>
      <c r="G44" s="1137"/>
      <c r="H44" s="1137"/>
      <c r="I44" s="1137"/>
      <c r="J44" s="1137"/>
      <c r="K44" s="1137"/>
      <c r="L44" s="1137"/>
      <c r="M44" s="1137"/>
      <c r="N44" s="1137"/>
      <c r="O44" s="1137"/>
      <c r="P44" s="1137"/>
      <c r="Q44" s="1137"/>
      <c r="R44" s="1137"/>
      <c r="S44" s="1137"/>
      <c r="T44" s="1137"/>
      <c r="U44" s="1137"/>
      <c r="V44" s="1137"/>
      <c r="W44" s="1137"/>
      <c r="X44" s="1137"/>
      <c r="Y44" s="1137"/>
      <c r="Z44" s="1137"/>
    </row>
    <row r="45" spans="1:26" ht="15.75" customHeight="1">
      <c r="A45" s="1137"/>
      <c r="B45" s="1137"/>
      <c r="C45" s="1137"/>
      <c r="D45" s="1137"/>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row>
    <row r="46" spans="1:26" ht="15.75" customHeight="1">
      <c r="A46" s="1137"/>
      <c r="B46" s="1137"/>
      <c r="C46" s="1137"/>
      <c r="D46" s="1137"/>
      <c r="E46" s="1137"/>
      <c r="F46" s="1137"/>
      <c r="G46" s="1137"/>
      <c r="H46" s="1137"/>
      <c r="I46" s="1137"/>
      <c r="J46" s="1137"/>
      <c r="K46" s="1137"/>
      <c r="L46" s="1137"/>
      <c r="M46" s="1137"/>
      <c r="N46" s="1137"/>
      <c r="O46" s="1137"/>
      <c r="P46" s="1137"/>
      <c r="Q46" s="1137"/>
      <c r="R46" s="1137"/>
      <c r="S46" s="1137"/>
      <c r="T46" s="1137"/>
      <c r="U46" s="1137"/>
      <c r="V46" s="1137"/>
      <c r="W46" s="1137"/>
      <c r="X46" s="1137"/>
      <c r="Y46" s="1137"/>
      <c r="Z46" s="1137"/>
    </row>
    <row r="47" spans="1:26" ht="15.75" customHeight="1">
      <c r="A47" s="1137"/>
      <c r="B47" s="1137"/>
      <c r="C47" s="1137"/>
      <c r="D47" s="1137"/>
      <c r="E47" s="1137"/>
      <c r="F47" s="1137"/>
      <c r="G47" s="1137"/>
      <c r="H47" s="1137"/>
      <c r="I47" s="1137"/>
      <c r="J47" s="1137"/>
      <c r="K47" s="1137"/>
      <c r="L47" s="1137"/>
      <c r="M47" s="1137"/>
      <c r="N47" s="1137"/>
      <c r="O47" s="1137"/>
      <c r="P47" s="1137"/>
      <c r="Q47" s="1137"/>
      <c r="R47" s="1137"/>
      <c r="S47" s="1137"/>
      <c r="T47" s="1137"/>
      <c r="U47" s="1137"/>
      <c r="V47" s="1137"/>
      <c r="W47" s="1137"/>
      <c r="X47" s="1137"/>
      <c r="Y47" s="1137"/>
      <c r="Z47" s="1137"/>
    </row>
    <row r="48" spans="1:26" ht="15.75" customHeight="1">
      <c r="A48" s="1137"/>
      <c r="B48" s="1137"/>
      <c r="C48" s="1137"/>
      <c r="D48" s="1137"/>
      <c r="E48" s="1137"/>
      <c r="F48" s="1137"/>
      <c r="G48" s="1137"/>
      <c r="H48" s="1137"/>
      <c r="I48" s="1137"/>
      <c r="J48" s="1137"/>
      <c r="K48" s="1137"/>
      <c r="L48" s="1137"/>
      <c r="M48" s="1137"/>
      <c r="N48" s="1137"/>
      <c r="O48" s="1137"/>
      <c r="P48" s="1137"/>
      <c r="Q48" s="1137"/>
      <c r="R48" s="1137"/>
      <c r="S48" s="1137"/>
      <c r="T48" s="1137"/>
      <c r="U48" s="1137"/>
      <c r="V48" s="1137"/>
      <c r="W48" s="1137"/>
      <c r="X48" s="1137"/>
      <c r="Y48" s="1137"/>
      <c r="Z48" s="1137"/>
    </row>
    <row r="49" spans="1:26" ht="15.75" customHeight="1">
      <c r="A49" s="1137"/>
      <c r="B49" s="1137"/>
      <c r="C49" s="1137"/>
      <c r="D49" s="1137"/>
      <c r="E49" s="1137"/>
      <c r="F49" s="1137"/>
      <c r="G49" s="1137"/>
      <c r="H49" s="1137"/>
      <c r="I49" s="1137"/>
      <c r="J49" s="1137"/>
      <c r="K49" s="1137"/>
      <c r="L49" s="1137"/>
      <c r="M49" s="1137"/>
      <c r="N49" s="1137"/>
      <c r="O49" s="1137"/>
      <c r="P49" s="1137"/>
      <c r="Q49" s="1137"/>
      <c r="R49" s="1137"/>
      <c r="S49" s="1137"/>
      <c r="T49" s="1137"/>
      <c r="U49" s="1137"/>
      <c r="V49" s="1137"/>
      <c r="W49" s="1137"/>
      <c r="X49" s="1137"/>
      <c r="Y49" s="1137"/>
      <c r="Z49" s="1137"/>
    </row>
    <row r="50" spans="1:26" ht="15.75" customHeight="1">
      <c r="A50" s="1137"/>
      <c r="B50" s="1137"/>
      <c r="C50" s="1137"/>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row>
    <row r="51" spans="1:26" ht="15.75" customHeight="1">
      <c r="A51" s="1137"/>
      <c r="B51" s="1137"/>
      <c r="C51" s="1137"/>
      <c r="D51" s="1137"/>
      <c r="E51" s="1137"/>
      <c r="F51" s="1137"/>
      <c r="G51" s="1137"/>
      <c r="H51" s="1137"/>
      <c r="I51" s="1137"/>
      <c r="J51" s="1137"/>
      <c r="K51" s="1137"/>
      <c r="L51" s="1137"/>
      <c r="M51" s="1137"/>
      <c r="N51" s="1137"/>
      <c r="O51" s="1137"/>
      <c r="P51" s="1137"/>
      <c r="Q51" s="1137"/>
      <c r="R51" s="1137"/>
      <c r="S51" s="1137"/>
      <c r="T51" s="1137"/>
      <c r="U51" s="1137"/>
      <c r="V51" s="1137"/>
      <c r="W51" s="1137"/>
      <c r="X51" s="1137"/>
      <c r="Y51" s="1137"/>
      <c r="Z51" s="1137"/>
    </row>
    <row r="52" spans="1:26" ht="15.75" customHeight="1">
      <c r="A52" s="1137"/>
      <c r="B52" s="1137"/>
      <c r="C52" s="1137"/>
      <c r="D52" s="1137"/>
      <c r="E52" s="1137"/>
      <c r="F52" s="1137"/>
      <c r="G52" s="1137"/>
      <c r="H52" s="1137"/>
      <c r="I52" s="1137"/>
      <c r="J52" s="1137"/>
      <c r="K52" s="1137"/>
      <c r="L52" s="1137"/>
      <c r="M52" s="1137"/>
      <c r="N52" s="1137"/>
      <c r="O52" s="1137"/>
      <c r="P52" s="1137"/>
      <c r="Q52" s="1137"/>
      <c r="R52" s="1137"/>
      <c r="S52" s="1137"/>
      <c r="T52" s="1137"/>
      <c r="U52" s="1137"/>
      <c r="V52" s="1137"/>
      <c r="W52" s="1137"/>
      <c r="X52" s="1137"/>
      <c r="Y52" s="1137"/>
      <c r="Z52" s="1137"/>
    </row>
    <row r="53" spans="1:26" ht="15.75" customHeight="1">
      <c r="A53" s="1137"/>
      <c r="B53" s="1137"/>
      <c r="C53" s="1137"/>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row>
    <row r="54" spans="1:26" ht="15.75" customHeight="1">
      <c r="A54" s="1137"/>
      <c r="B54" s="1137"/>
      <c r="C54" s="1137"/>
      <c r="D54" s="1137"/>
      <c r="E54" s="1137"/>
      <c r="F54" s="1137"/>
      <c r="G54" s="1137"/>
      <c r="H54" s="1137"/>
      <c r="I54" s="1137"/>
      <c r="J54" s="1137"/>
      <c r="K54" s="1137"/>
      <c r="L54" s="1137"/>
      <c r="M54" s="1137"/>
      <c r="N54" s="1137"/>
      <c r="O54" s="1137"/>
      <c r="P54" s="1137"/>
      <c r="Q54" s="1137"/>
      <c r="R54" s="1137"/>
      <c r="S54" s="1137"/>
      <c r="T54" s="1137"/>
      <c r="U54" s="1137"/>
      <c r="V54" s="1137"/>
      <c r="W54" s="1137"/>
      <c r="X54" s="1137"/>
      <c r="Y54" s="1137"/>
      <c r="Z54" s="1137"/>
    </row>
    <row r="55" spans="1:26" ht="15.75" customHeight="1">
      <c r="A55" s="1137"/>
      <c r="B55" s="1137"/>
      <c r="C55" s="1137"/>
      <c r="D55" s="1137"/>
      <c r="E55" s="1137"/>
      <c r="F55" s="1137"/>
      <c r="G55" s="1137"/>
      <c r="H55" s="1137"/>
      <c r="I55" s="1137"/>
      <c r="J55" s="1137"/>
      <c r="K55" s="1137"/>
      <c r="L55" s="1137"/>
      <c r="M55" s="1137"/>
      <c r="N55" s="1137"/>
      <c r="O55" s="1137"/>
      <c r="P55" s="1137"/>
      <c r="Q55" s="1137"/>
      <c r="R55" s="1137"/>
      <c r="S55" s="1137"/>
      <c r="T55" s="1137"/>
      <c r="U55" s="1137"/>
      <c r="V55" s="1137"/>
      <c r="W55" s="1137"/>
      <c r="X55" s="1137"/>
      <c r="Y55" s="1137"/>
      <c r="Z55" s="1137"/>
    </row>
    <row r="56" spans="1:26" ht="15.75" customHeight="1">
      <c r="A56" s="1137"/>
      <c r="B56" s="1137"/>
      <c r="C56" s="1137"/>
      <c r="D56" s="1137"/>
      <c r="E56" s="1137"/>
      <c r="F56" s="1137"/>
      <c r="G56" s="1137"/>
      <c r="H56" s="1137"/>
      <c r="I56" s="1137"/>
      <c r="J56" s="1137"/>
      <c r="K56" s="1137"/>
      <c r="L56" s="1137"/>
      <c r="M56" s="1137"/>
      <c r="N56" s="1137"/>
      <c r="O56" s="1137"/>
      <c r="P56" s="1137"/>
      <c r="Q56" s="1137"/>
      <c r="R56" s="1137"/>
      <c r="S56" s="1137"/>
      <c r="T56" s="1137"/>
      <c r="U56" s="1137"/>
      <c r="V56" s="1137"/>
      <c r="W56" s="1137"/>
      <c r="X56" s="1137"/>
      <c r="Y56" s="1137"/>
      <c r="Z56" s="1137"/>
    </row>
    <row r="57" spans="1:26" ht="15.75" customHeight="1">
      <c r="A57" s="1137"/>
      <c r="B57" s="1137"/>
      <c r="C57" s="1137"/>
      <c r="D57" s="1137"/>
      <c r="E57" s="1137"/>
      <c r="F57" s="1137"/>
      <c r="G57" s="1137"/>
      <c r="H57" s="1137"/>
      <c r="I57" s="1137"/>
      <c r="J57" s="1137"/>
      <c r="K57" s="1137"/>
      <c r="L57" s="1137"/>
      <c r="M57" s="1137"/>
      <c r="N57" s="1137"/>
      <c r="O57" s="1137"/>
      <c r="P57" s="1137"/>
      <c r="Q57" s="1137"/>
      <c r="R57" s="1137"/>
      <c r="S57" s="1137"/>
      <c r="T57" s="1137"/>
      <c r="U57" s="1137"/>
      <c r="V57" s="1137"/>
      <c r="W57" s="1137"/>
      <c r="X57" s="1137"/>
      <c r="Y57" s="1137"/>
      <c r="Z57" s="1137"/>
    </row>
    <row r="58" spans="1:26" ht="15.75" customHeight="1">
      <c r="A58" s="1137"/>
      <c r="B58" s="1137"/>
      <c r="C58" s="1137"/>
      <c r="D58" s="1137"/>
      <c r="E58" s="1137"/>
      <c r="F58" s="1137"/>
      <c r="G58" s="1137"/>
      <c r="H58" s="1137"/>
      <c r="I58" s="1137"/>
      <c r="J58" s="1137"/>
      <c r="K58" s="1137"/>
      <c r="L58" s="1137"/>
      <c r="M58" s="1137"/>
      <c r="N58" s="1137"/>
      <c r="O58" s="1137"/>
      <c r="P58" s="1137"/>
      <c r="Q58" s="1137"/>
      <c r="R58" s="1137"/>
      <c r="S58" s="1137"/>
      <c r="T58" s="1137"/>
      <c r="U58" s="1137"/>
      <c r="V58" s="1137"/>
      <c r="W58" s="1137"/>
      <c r="X58" s="1137"/>
      <c r="Y58" s="1137"/>
      <c r="Z58" s="1137"/>
    </row>
    <row r="59" spans="1:26" ht="15.75" customHeight="1">
      <c r="A59" s="1137"/>
      <c r="B59" s="1137"/>
      <c r="C59" s="1137"/>
      <c r="D59" s="1137"/>
      <c r="E59" s="1137"/>
      <c r="F59" s="1137"/>
      <c r="G59" s="1137"/>
      <c r="H59" s="1137"/>
      <c r="I59" s="1137"/>
      <c r="J59" s="1137"/>
      <c r="K59" s="1137"/>
      <c r="L59" s="1137"/>
      <c r="M59" s="1137"/>
      <c r="N59" s="1137"/>
      <c r="O59" s="1137"/>
      <c r="P59" s="1137"/>
      <c r="Q59" s="1137"/>
      <c r="R59" s="1137"/>
      <c r="S59" s="1137"/>
      <c r="T59" s="1137"/>
      <c r="U59" s="1137"/>
      <c r="V59" s="1137"/>
      <c r="W59" s="1137"/>
      <c r="X59" s="1137"/>
      <c r="Y59" s="1137"/>
      <c r="Z59" s="1137"/>
    </row>
    <row r="60" spans="1:26" ht="15.75" customHeight="1">
      <c r="A60" s="1137"/>
      <c r="B60" s="1137"/>
      <c r="C60" s="1137"/>
      <c r="D60" s="1137"/>
      <c r="E60" s="1137"/>
      <c r="F60" s="1137"/>
      <c r="G60" s="1137"/>
      <c r="H60" s="1137"/>
      <c r="I60" s="1137"/>
      <c r="J60" s="1137"/>
      <c r="K60" s="1137"/>
      <c r="L60" s="1137"/>
      <c r="M60" s="1137"/>
      <c r="N60" s="1137"/>
      <c r="O60" s="1137"/>
      <c r="P60" s="1137"/>
      <c r="Q60" s="1137"/>
      <c r="R60" s="1137"/>
      <c r="S60" s="1137"/>
      <c r="T60" s="1137"/>
      <c r="U60" s="1137"/>
      <c r="V60" s="1137"/>
      <c r="W60" s="1137"/>
      <c r="X60" s="1137"/>
      <c r="Y60" s="1137"/>
      <c r="Z60" s="1137"/>
    </row>
    <row r="61" spans="1:26" ht="15.75" customHeight="1">
      <c r="A61" s="1137"/>
      <c r="B61" s="1137"/>
      <c r="C61" s="1137"/>
      <c r="D61" s="1137"/>
      <c r="E61" s="1137"/>
      <c r="F61" s="1137"/>
      <c r="G61" s="1137"/>
      <c r="H61" s="1137"/>
      <c r="I61" s="1137"/>
      <c r="J61" s="1137"/>
      <c r="K61" s="1137"/>
      <c r="L61" s="1137"/>
      <c r="M61" s="1137"/>
      <c r="N61" s="1137"/>
      <c r="O61" s="1137"/>
      <c r="P61" s="1137"/>
      <c r="Q61" s="1137"/>
      <c r="R61" s="1137"/>
      <c r="S61" s="1137"/>
      <c r="T61" s="1137"/>
      <c r="U61" s="1137"/>
      <c r="V61" s="1137"/>
      <c r="W61" s="1137"/>
      <c r="X61" s="1137"/>
      <c r="Y61" s="1137"/>
      <c r="Z61" s="1137"/>
    </row>
    <row r="62" spans="1:26" ht="15.75" customHeight="1">
      <c r="A62" s="1137"/>
      <c r="B62" s="1137"/>
      <c r="C62" s="1137"/>
      <c r="D62" s="1137"/>
      <c r="E62" s="1137"/>
      <c r="F62" s="1137"/>
      <c r="G62" s="1137"/>
      <c r="H62" s="1137"/>
      <c r="I62" s="1137"/>
      <c r="J62" s="1137"/>
      <c r="K62" s="1137"/>
      <c r="L62" s="1137"/>
      <c r="M62" s="1137"/>
      <c r="N62" s="1137"/>
      <c r="O62" s="1137"/>
      <c r="P62" s="1137"/>
      <c r="Q62" s="1137"/>
      <c r="R62" s="1137"/>
      <c r="S62" s="1137"/>
      <c r="T62" s="1137"/>
      <c r="U62" s="1137"/>
      <c r="V62" s="1137"/>
      <c r="W62" s="1137"/>
      <c r="X62" s="1137"/>
      <c r="Y62" s="1137"/>
      <c r="Z62" s="1137"/>
    </row>
    <row r="63" spans="1:26" ht="15.75" customHeight="1">
      <c r="A63" s="1137"/>
      <c r="B63" s="1137"/>
      <c r="C63" s="1137"/>
      <c r="D63" s="1137"/>
      <c r="E63" s="1137"/>
      <c r="F63" s="1137"/>
      <c r="G63" s="1137"/>
      <c r="H63" s="1137"/>
      <c r="I63" s="1137"/>
      <c r="J63" s="1137"/>
      <c r="K63" s="1137"/>
      <c r="L63" s="1137"/>
      <c r="M63" s="1137"/>
      <c r="N63" s="1137"/>
      <c r="O63" s="1137"/>
      <c r="P63" s="1137"/>
      <c r="Q63" s="1137"/>
      <c r="R63" s="1137"/>
      <c r="S63" s="1137"/>
      <c r="T63" s="1137"/>
      <c r="U63" s="1137"/>
      <c r="V63" s="1137"/>
      <c r="W63" s="1137"/>
      <c r="X63" s="1137"/>
      <c r="Y63" s="1137"/>
      <c r="Z63" s="1137"/>
    </row>
    <row r="64" spans="1:26" ht="15.75" customHeight="1">
      <c r="A64" s="1137"/>
      <c r="B64" s="1137"/>
      <c r="C64" s="1137"/>
      <c r="D64" s="1137"/>
      <c r="E64" s="1137"/>
      <c r="F64" s="1137"/>
      <c r="G64" s="1137"/>
      <c r="H64" s="1137"/>
      <c r="I64" s="1137"/>
      <c r="J64" s="1137"/>
      <c r="K64" s="1137"/>
      <c r="L64" s="1137"/>
      <c r="M64" s="1137"/>
      <c r="N64" s="1137"/>
      <c r="O64" s="1137"/>
      <c r="P64" s="1137"/>
      <c r="Q64" s="1137"/>
      <c r="R64" s="1137"/>
      <c r="S64" s="1137"/>
      <c r="T64" s="1137"/>
      <c r="U64" s="1137"/>
      <c r="V64" s="1137"/>
      <c r="W64" s="1137"/>
      <c r="X64" s="1137"/>
      <c r="Y64" s="1137"/>
      <c r="Z64" s="1137"/>
    </row>
    <row r="65" spans="1:26" ht="15.75" customHeight="1">
      <c r="A65" s="1137"/>
      <c r="B65" s="1137"/>
      <c r="C65" s="1137"/>
      <c r="D65" s="1137"/>
      <c r="E65" s="1137"/>
      <c r="F65" s="1137"/>
      <c r="G65" s="1137"/>
      <c r="H65" s="1137"/>
      <c r="I65" s="1137"/>
      <c r="J65" s="1137"/>
      <c r="K65" s="1137"/>
      <c r="L65" s="1137"/>
      <c r="M65" s="1137"/>
      <c r="N65" s="1137"/>
      <c r="O65" s="1137"/>
      <c r="P65" s="1137"/>
      <c r="Q65" s="1137"/>
      <c r="R65" s="1137"/>
      <c r="S65" s="1137"/>
      <c r="T65" s="1137"/>
      <c r="U65" s="1137"/>
      <c r="V65" s="1137"/>
      <c r="W65" s="1137"/>
      <c r="X65" s="1137"/>
      <c r="Y65" s="1137"/>
      <c r="Z65" s="1137"/>
    </row>
    <row r="66" spans="1:26" ht="15.75" customHeight="1">
      <c r="A66" s="1137"/>
      <c r="B66" s="1137"/>
      <c r="C66" s="1137"/>
      <c r="D66" s="1137"/>
      <c r="E66" s="1137"/>
      <c r="F66" s="1137"/>
      <c r="G66" s="1137"/>
      <c r="H66" s="1137"/>
      <c r="I66" s="1137"/>
      <c r="J66" s="1137"/>
      <c r="K66" s="1137"/>
      <c r="L66" s="1137"/>
      <c r="M66" s="1137"/>
      <c r="N66" s="1137"/>
      <c r="O66" s="1137"/>
      <c r="P66" s="1137"/>
      <c r="Q66" s="1137"/>
      <c r="R66" s="1137"/>
      <c r="S66" s="1137"/>
      <c r="T66" s="1137"/>
      <c r="U66" s="1137"/>
      <c r="V66" s="1137"/>
      <c r="W66" s="1137"/>
      <c r="X66" s="1137"/>
      <c r="Y66" s="1137"/>
      <c r="Z66" s="1137"/>
    </row>
    <row r="67" spans="1:26" ht="15.75" customHeight="1">
      <c r="A67" s="1137"/>
      <c r="B67" s="1137"/>
      <c r="C67" s="1137"/>
      <c r="D67" s="1137"/>
      <c r="E67" s="1137"/>
      <c r="F67" s="1137"/>
      <c r="G67" s="1137"/>
      <c r="H67" s="1137"/>
      <c r="I67" s="1137"/>
      <c r="J67" s="1137"/>
      <c r="K67" s="1137"/>
      <c r="L67" s="1137"/>
      <c r="M67" s="1137"/>
      <c r="N67" s="1137"/>
      <c r="O67" s="1137"/>
      <c r="P67" s="1137"/>
      <c r="Q67" s="1137"/>
      <c r="R67" s="1137"/>
      <c r="S67" s="1137"/>
      <c r="T67" s="1137"/>
      <c r="U67" s="1137"/>
      <c r="V67" s="1137"/>
      <c r="W67" s="1137"/>
      <c r="X67" s="1137"/>
      <c r="Y67" s="1137"/>
      <c r="Z67" s="1137"/>
    </row>
    <row r="68" spans="1:26" ht="15.75" customHeight="1">
      <c r="A68" s="1137"/>
      <c r="B68" s="1137"/>
      <c r="C68" s="1137"/>
      <c r="D68" s="1137"/>
      <c r="E68" s="1137"/>
      <c r="F68" s="1137"/>
      <c r="G68" s="1137"/>
      <c r="H68" s="1137"/>
      <c r="I68" s="1137"/>
      <c r="J68" s="1137"/>
      <c r="K68" s="1137"/>
      <c r="L68" s="1137"/>
      <c r="M68" s="1137"/>
      <c r="N68" s="1137"/>
      <c r="O68" s="1137"/>
      <c r="P68" s="1137"/>
      <c r="Q68" s="1137"/>
      <c r="R68" s="1137"/>
      <c r="S68" s="1137"/>
      <c r="T68" s="1137"/>
      <c r="U68" s="1137"/>
      <c r="V68" s="1137"/>
      <c r="W68" s="1137"/>
      <c r="X68" s="1137"/>
      <c r="Y68" s="1137"/>
      <c r="Z68" s="1137"/>
    </row>
    <row r="69" spans="1:26" ht="15.75" customHeight="1">
      <c r="A69" s="1137"/>
      <c r="B69" s="1137"/>
      <c r="C69" s="1137"/>
      <c r="D69" s="1137"/>
      <c r="E69" s="1137"/>
      <c r="F69" s="1137"/>
      <c r="G69" s="1137"/>
      <c r="H69" s="1137"/>
      <c r="I69" s="1137"/>
      <c r="J69" s="1137"/>
      <c r="K69" s="1137"/>
      <c r="L69" s="1137"/>
      <c r="M69" s="1137"/>
      <c r="N69" s="1137"/>
      <c r="O69" s="1137"/>
      <c r="P69" s="1137"/>
      <c r="Q69" s="1137"/>
      <c r="R69" s="1137"/>
      <c r="S69" s="1137"/>
      <c r="T69" s="1137"/>
      <c r="U69" s="1137"/>
      <c r="V69" s="1137"/>
      <c r="W69" s="1137"/>
      <c r="X69" s="1137"/>
      <c r="Y69" s="1137"/>
      <c r="Z69" s="1137"/>
    </row>
    <row r="70" spans="1:26" ht="15.75" customHeight="1">
      <c r="A70" s="1137"/>
      <c r="B70" s="1137"/>
      <c r="C70" s="1137"/>
      <c r="D70" s="1137"/>
      <c r="E70" s="1137"/>
      <c r="F70" s="1137"/>
      <c r="G70" s="1137"/>
      <c r="H70" s="1137"/>
      <c r="I70" s="1137"/>
      <c r="J70" s="1137"/>
      <c r="K70" s="1137"/>
      <c r="L70" s="1137"/>
      <c r="M70" s="1137"/>
      <c r="N70" s="1137"/>
      <c r="O70" s="1137"/>
      <c r="P70" s="1137"/>
      <c r="Q70" s="1137"/>
      <c r="R70" s="1137"/>
      <c r="S70" s="1137"/>
      <c r="T70" s="1137"/>
      <c r="U70" s="1137"/>
      <c r="V70" s="1137"/>
      <c r="W70" s="1137"/>
      <c r="X70" s="1137"/>
      <c r="Y70" s="1137"/>
      <c r="Z70" s="1137"/>
    </row>
    <row r="71" spans="1:26" ht="15.75" customHeight="1">
      <c r="A71" s="1137"/>
      <c r="B71" s="1137"/>
      <c r="C71" s="1137"/>
      <c r="D71" s="1137"/>
      <c r="E71" s="1137"/>
      <c r="F71" s="1137"/>
      <c r="G71" s="1137"/>
      <c r="H71" s="1137"/>
      <c r="I71" s="1137"/>
      <c r="J71" s="1137"/>
      <c r="K71" s="1137"/>
      <c r="L71" s="1137"/>
      <c r="M71" s="1137"/>
      <c r="N71" s="1137"/>
      <c r="O71" s="1137"/>
      <c r="P71" s="1137"/>
      <c r="Q71" s="1137"/>
      <c r="R71" s="1137"/>
      <c r="S71" s="1137"/>
      <c r="T71" s="1137"/>
      <c r="U71" s="1137"/>
      <c r="V71" s="1137"/>
      <c r="W71" s="1137"/>
      <c r="X71" s="1137"/>
      <c r="Y71" s="1137"/>
      <c r="Z71" s="1137"/>
    </row>
    <row r="72" spans="1:26" ht="15.75" customHeight="1">
      <c r="A72" s="1137"/>
      <c r="B72" s="1137"/>
      <c r="C72" s="1137"/>
      <c r="D72" s="1137"/>
      <c r="E72" s="1137"/>
      <c r="F72" s="1137"/>
      <c r="G72" s="1137"/>
      <c r="H72" s="1137"/>
      <c r="I72" s="1137"/>
      <c r="J72" s="1137"/>
      <c r="K72" s="1137"/>
      <c r="L72" s="1137"/>
      <c r="M72" s="1137"/>
      <c r="N72" s="1137"/>
      <c r="O72" s="1137"/>
      <c r="P72" s="1137"/>
      <c r="Q72" s="1137"/>
      <c r="R72" s="1137"/>
      <c r="S72" s="1137"/>
      <c r="T72" s="1137"/>
      <c r="U72" s="1137"/>
      <c r="V72" s="1137"/>
      <c r="W72" s="1137"/>
      <c r="X72" s="1137"/>
      <c r="Y72" s="1137"/>
      <c r="Z72" s="1137"/>
    </row>
    <row r="73" spans="1:26" ht="15.75" customHeight="1">
      <c r="A73" s="1137"/>
      <c r="B73" s="1137"/>
      <c r="C73" s="1137"/>
      <c r="D73" s="1137"/>
      <c r="E73" s="1137"/>
      <c r="F73" s="1137"/>
      <c r="G73" s="1137"/>
      <c r="H73" s="1137"/>
      <c r="I73" s="1137"/>
      <c r="J73" s="1137"/>
      <c r="K73" s="1137"/>
      <c r="L73" s="1137"/>
      <c r="M73" s="1137"/>
      <c r="N73" s="1137"/>
      <c r="O73" s="1137"/>
      <c r="P73" s="1137"/>
      <c r="Q73" s="1137"/>
      <c r="R73" s="1137"/>
      <c r="S73" s="1137"/>
      <c r="T73" s="1137"/>
      <c r="U73" s="1137"/>
      <c r="V73" s="1137"/>
      <c r="W73" s="1137"/>
      <c r="X73" s="1137"/>
      <c r="Y73" s="1137"/>
      <c r="Z73" s="1137"/>
    </row>
    <row r="74" spans="1:26" ht="15.75" customHeight="1">
      <c r="A74" s="1137"/>
      <c r="B74" s="1137"/>
      <c r="C74" s="1137"/>
      <c r="D74" s="1137"/>
      <c r="E74" s="1137"/>
      <c r="F74" s="1137"/>
      <c r="G74" s="1137"/>
      <c r="H74" s="1137"/>
      <c r="I74" s="1137"/>
      <c r="J74" s="1137"/>
      <c r="K74" s="1137"/>
      <c r="L74" s="1137"/>
      <c r="M74" s="1137"/>
      <c r="N74" s="1137"/>
      <c r="O74" s="1137"/>
      <c r="P74" s="1137"/>
      <c r="Q74" s="1137"/>
      <c r="R74" s="1137"/>
      <c r="S74" s="1137"/>
      <c r="T74" s="1137"/>
      <c r="U74" s="1137"/>
      <c r="V74" s="1137"/>
      <c r="W74" s="1137"/>
      <c r="X74" s="1137"/>
      <c r="Y74" s="1137"/>
      <c r="Z74" s="1137"/>
    </row>
    <row r="75" spans="1:26" ht="15.75" customHeight="1">
      <c r="A75" s="1137"/>
      <c r="B75" s="1137"/>
      <c r="C75" s="1137"/>
      <c r="D75" s="1137"/>
      <c r="E75" s="1137"/>
      <c r="F75" s="1137"/>
      <c r="G75" s="1137"/>
      <c r="H75" s="1137"/>
      <c r="I75" s="1137"/>
      <c r="J75" s="1137"/>
      <c r="K75" s="1137"/>
      <c r="L75" s="1137"/>
      <c r="M75" s="1137"/>
      <c r="N75" s="1137"/>
      <c r="O75" s="1137"/>
      <c r="P75" s="1137"/>
      <c r="Q75" s="1137"/>
      <c r="R75" s="1137"/>
      <c r="S75" s="1137"/>
      <c r="T75" s="1137"/>
      <c r="U75" s="1137"/>
      <c r="V75" s="1137"/>
      <c r="W75" s="1137"/>
      <c r="X75" s="1137"/>
      <c r="Y75" s="1137"/>
      <c r="Z75" s="1137"/>
    </row>
    <row r="76" spans="1:26" ht="15.75" customHeight="1">
      <c r="A76" s="1137"/>
      <c r="B76" s="1137"/>
      <c r="C76" s="1137"/>
      <c r="D76" s="1137"/>
      <c r="E76" s="1137"/>
      <c r="F76" s="1137"/>
      <c r="G76" s="1137"/>
      <c r="H76" s="1137"/>
      <c r="I76" s="1137"/>
      <c r="J76" s="1137"/>
      <c r="K76" s="1137"/>
      <c r="L76" s="1137"/>
      <c r="M76" s="1137"/>
      <c r="N76" s="1137"/>
      <c r="O76" s="1137"/>
      <c r="P76" s="1137"/>
      <c r="Q76" s="1137"/>
      <c r="R76" s="1137"/>
      <c r="S76" s="1137"/>
      <c r="T76" s="1137"/>
      <c r="U76" s="1137"/>
      <c r="V76" s="1137"/>
      <c r="W76" s="1137"/>
      <c r="X76" s="1137"/>
      <c r="Y76" s="1137"/>
      <c r="Z76" s="1137"/>
    </row>
    <row r="77" spans="1:26" ht="15.75" customHeight="1">
      <c r="A77" s="1137"/>
      <c r="B77" s="1137"/>
      <c r="C77" s="1137"/>
      <c r="D77" s="1137"/>
      <c r="E77" s="1137"/>
      <c r="F77" s="1137"/>
      <c r="G77" s="1137"/>
      <c r="H77" s="1137"/>
      <c r="I77" s="1137"/>
      <c r="J77" s="1137"/>
      <c r="K77" s="1137"/>
      <c r="L77" s="1137"/>
      <c r="M77" s="1137"/>
      <c r="N77" s="1137"/>
      <c r="O77" s="1137"/>
      <c r="P77" s="1137"/>
      <c r="Q77" s="1137"/>
      <c r="R77" s="1137"/>
      <c r="S77" s="1137"/>
      <c r="T77" s="1137"/>
      <c r="U77" s="1137"/>
      <c r="V77" s="1137"/>
      <c r="W77" s="1137"/>
      <c r="X77" s="1137"/>
      <c r="Y77" s="1137"/>
      <c r="Z77" s="1137"/>
    </row>
    <row r="78" spans="1:26" ht="15.75" customHeight="1">
      <c r="A78" s="1137"/>
      <c r="B78" s="1137"/>
      <c r="C78" s="1137"/>
      <c r="D78" s="1137"/>
      <c r="E78" s="1137"/>
      <c r="F78" s="1137"/>
      <c r="G78" s="1137"/>
      <c r="H78" s="1137"/>
      <c r="I78" s="1137"/>
      <c r="J78" s="1137"/>
      <c r="K78" s="1137"/>
      <c r="L78" s="1137"/>
      <c r="M78" s="1137"/>
      <c r="N78" s="1137"/>
      <c r="O78" s="1137"/>
      <c r="P78" s="1137"/>
      <c r="Q78" s="1137"/>
      <c r="R78" s="1137"/>
      <c r="S78" s="1137"/>
      <c r="T78" s="1137"/>
      <c r="U78" s="1137"/>
      <c r="V78" s="1137"/>
      <c r="W78" s="1137"/>
      <c r="X78" s="1137"/>
      <c r="Y78" s="1137"/>
      <c r="Z78" s="1137"/>
    </row>
    <row r="79" spans="1:26" ht="15.75" customHeight="1">
      <c r="A79" s="1137"/>
      <c r="B79" s="1137"/>
      <c r="C79" s="1137"/>
      <c r="D79" s="1137"/>
      <c r="E79" s="1137"/>
      <c r="F79" s="1137"/>
      <c r="G79" s="1137"/>
      <c r="H79" s="1137"/>
      <c r="I79" s="1137"/>
      <c r="J79" s="1137"/>
      <c r="K79" s="1137"/>
      <c r="L79" s="1137"/>
      <c r="M79" s="1137"/>
      <c r="N79" s="1137"/>
      <c r="O79" s="1137"/>
      <c r="P79" s="1137"/>
      <c r="Q79" s="1137"/>
      <c r="R79" s="1137"/>
      <c r="S79" s="1137"/>
      <c r="T79" s="1137"/>
      <c r="U79" s="1137"/>
      <c r="V79" s="1137"/>
      <c r="W79" s="1137"/>
      <c r="X79" s="1137"/>
      <c r="Y79" s="1137"/>
      <c r="Z79" s="1137"/>
    </row>
    <row r="80" spans="1:26" ht="15.75" customHeight="1">
      <c r="A80" s="1137"/>
      <c r="B80" s="1137"/>
      <c r="C80" s="1137"/>
      <c r="D80" s="1137"/>
      <c r="E80" s="1137"/>
      <c r="F80" s="1137"/>
      <c r="G80" s="1137"/>
      <c r="H80" s="1137"/>
      <c r="I80" s="1137"/>
      <c r="J80" s="1137"/>
      <c r="K80" s="1137"/>
      <c r="L80" s="1137"/>
      <c r="M80" s="1137"/>
      <c r="N80" s="1137"/>
      <c r="O80" s="1137"/>
      <c r="P80" s="1137"/>
      <c r="Q80" s="1137"/>
      <c r="R80" s="1137"/>
      <c r="S80" s="1137"/>
      <c r="T80" s="1137"/>
      <c r="U80" s="1137"/>
      <c r="V80" s="1137"/>
      <c r="W80" s="1137"/>
      <c r="X80" s="1137"/>
      <c r="Y80" s="1137"/>
      <c r="Z80" s="1137"/>
    </row>
    <row r="81" spans="1:26" ht="15.75" customHeight="1">
      <c r="A81" s="1137"/>
      <c r="B81" s="1137"/>
      <c r="C81" s="1137"/>
      <c r="D81" s="1137"/>
      <c r="E81" s="1137"/>
      <c r="F81" s="1137"/>
      <c r="G81" s="1137"/>
      <c r="H81" s="1137"/>
      <c r="I81" s="1137"/>
      <c r="J81" s="1137"/>
      <c r="K81" s="1137"/>
      <c r="L81" s="1137"/>
      <c r="M81" s="1137"/>
      <c r="N81" s="1137"/>
      <c r="O81" s="1137"/>
      <c r="P81" s="1137"/>
      <c r="Q81" s="1137"/>
      <c r="R81" s="1137"/>
      <c r="S81" s="1137"/>
      <c r="T81" s="1137"/>
      <c r="U81" s="1137"/>
      <c r="V81" s="1137"/>
      <c r="W81" s="1137"/>
      <c r="X81" s="1137"/>
      <c r="Y81" s="1137"/>
      <c r="Z81" s="1137"/>
    </row>
    <row r="82" spans="1:26" ht="15.75" customHeight="1">
      <c r="A82" s="1137"/>
      <c r="B82" s="1137"/>
      <c r="C82" s="1137"/>
      <c r="D82" s="1137"/>
      <c r="E82" s="1137"/>
      <c r="F82" s="1137"/>
      <c r="G82" s="1137"/>
      <c r="H82" s="1137"/>
      <c r="I82" s="1137"/>
      <c r="J82" s="1137"/>
      <c r="K82" s="1137"/>
      <c r="L82" s="1137"/>
      <c r="M82" s="1137"/>
      <c r="N82" s="1137"/>
      <c r="O82" s="1137"/>
      <c r="P82" s="1137"/>
      <c r="Q82" s="1137"/>
      <c r="R82" s="1137"/>
      <c r="S82" s="1137"/>
      <c r="T82" s="1137"/>
      <c r="U82" s="1137"/>
      <c r="V82" s="1137"/>
      <c r="W82" s="1137"/>
      <c r="X82" s="1137"/>
      <c r="Y82" s="1137"/>
      <c r="Z82" s="1137"/>
    </row>
    <row r="83" spans="1:26" ht="15.75" customHeight="1">
      <c r="A83" s="1137"/>
      <c r="B83" s="1137"/>
      <c r="C83" s="1137"/>
      <c r="D83" s="1137"/>
      <c r="E83" s="1137"/>
      <c r="F83" s="1137"/>
      <c r="G83" s="1137"/>
      <c r="H83" s="1137"/>
      <c r="I83" s="1137"/>
      <c r="J83" s="1137"/>
      <c r="K83" s="1137"/>
      <c r="L83" s="1137"/>
      <c r="M83" s="1137"/>
      <c r="N83" s="1137"/>
      <c r="O83" s="1137"/>
      <c r="P83" s="1137"/>
      <c r="Q83" s="1137"/>
      <c r="R83" s="1137"/>
      <c r="S83" s="1137"/>
      <c r="T83" s="1137"/>
      <c r="U83" s="1137"/>
      <c r="V83" s="1137"/>
      <c r="W83" s="1137"/>
      <c r="X83" s="1137"/>
      <c r="Y83" s="1137"/>
      <c r="Z83" s="1137"/>
    </row>
    <row r="84" spans="1:26" ht="15.75" customHeight="1">
      <c r="A84" s="1137"/>
      <c r="B84" s="1137"/>
      <c r="C84" s="1137"/>
      <c r="D84" s="1137"/>
      <c r="E84" s="1137"/>
      <c r="F84" s="1137"/>
      <c r="G84" s="1137"/>
      <c r="H84" s="1137"/>
      <c r="I84" s="1137"/>
      <c r="J84" s="1137"/>
      <c r="K84" s="1137"/>
      <c r="L84" s="1137"/>
      <c r="M84" s="1137"/>
      <c r="N84" s="1137"/>
      <c r="O84" s="1137"/>
      <c r="P84" s="1137"/>
      <c r="Q84" s="1137"/>
      <c r="R84" s="1137"/>
      <c r="S84" s="1137"/>
      <c r="T84" s="1137"/>
      <c r="U84" s="1137"/>
      <c r="V84" s="1137"/>
      <c r="W84" s="1137"/>
      <c r="X84" s="1137"/>
      <c r="Y84" s="1137"/>
      <c r="Z84" s="1137"/>
    </row>
    <row r="85" spans="1:26" ht="15.75" customHeight="1">
      <c r="A85" s="1137"/>
      <c r="B85" s="1137"/>
      <c r="C85" s="1137"/>
      <c r="D85" s="1137"/>
      <c r="E85" s="1137"/>
      <c r="F85" s="1137"/>
      <c r="G85" s="1137"/>
      <c r="H85" s="1137"/>
      <c r="I85" s="1137"/>
      <c r="J85" s="1137"/>
      <c r="K85" s="1137"/>
      <c r="L85" s="1137"/>
      <c r="M85" s="1137"/>
      <c r="N85" s="1137"/>
      <c r="O85" s="1137"/>
      <c r="P85" s="1137"/>
      <c r="Q85" s="1137"/>
      <c r="R85" s="1137"/>
      <c r="S85" s="1137"/>
      <c r="T85" s="1137"/>
      <c r="U85" s="1137"/>
      <c r="V85" s="1137"/>
      <c r="W85" s="1137"/>
      <c r="X85" s="1137"/>
      <c r="Y85" s="1137"/>
      <c r="Z85" s="1137"/>
    </row>
    <row r="86" spans="1:26" ht="15.75" customHeight="1">
      <c r="A86" s="1137"/>
      <c r="B86" s="1137"/>
      <c r="C86" s="1137"/>
      <c r="D86" s="1137"/>
      <c r="E86" s="1137"/>
      <c r="F86" s="1137"/>
      <c r="G86" s="1137"/>
      <c r="H86" s="1137"/>
      <c r="I86" s="1137"/>
      <c r="J86" s="1137"/>
      <c r="K86" s="1137"/>
      <c r="L86" s="1137"/>
      <c r="M86" s="1137"/>
      <c r="N86" s="1137"/>
      <c r="O86" s="1137"/>
      <c r="P86" s="1137"/>
      <c r="Q86" s="1137"/>
      <c r="R86" s="1137"/>
      <c r="S86" s="1137"/>
      <c r="T86" s="1137"/>
      <c r="U86" s="1137"/>
      <c r="V86" s="1137"/>
      <c r="W86" s="1137"/>
      <c r="X86" s="1137"/>
      <c r="Y86" s="1137"/>
      <c r="Z86" s="1137"/>
    </row>
    <row r="87" spans="1:26" ht="15.75" customHeight="1">
      <c r="A87" s="1137"/>
      <c r="B87" s="1137"/>
      <c r="C87" s="1137"/>
      <c r="D87" s="1137"/>
      <c r="E87" s="1137"/>
      <c r="F87" s="1137"/>
      <c r="G87" s="1137"/>
      <c r="H87" s="1137"/>
      <c r="I87" s="1137"/>
      <c r="J87" s="1137"/>
      <c r="K87" s="1137"/>
      <c r="L87" s="1137"/>
      <c r="M87" s="1137"/>
      <c r="N87" s="1137"/>
      <c r="O87" s="1137"/>
      <c r="P87" s="1137"/>
      <c r="Q87" s="1137"/>
      <c r="R87" s="1137"/>
      <c r="S87" s="1137"/>
      <c r="T87" s="1137"/>
      <c r="U87" s="1137"/>
      <c r="V87" s="1137"/>
      <c r="W87" s="1137"/>
      <c r="X87" s="1137"/>
      <c r="Y87" s="1137"/>
      <c r="Z87" s="1137"/>
    </row>
    <row r="88" spans="1:26" ht="15.75" customHeight="1">
      <c r="A88" s="1137"/>
      <c r="B88" s="1137"/>
      <c r="C88" s="1137"/>
      <c r="D88" s="1137"/>
      <c r="E88" s="1137"/>
      <c r="F88" s="1137"/>
      <c r="G88" s="1137"/>
      <c r="H88" s="1137"/>
      <c r="I88" s="1137"/>
      <c r="J88" s="1137"/>
      <c r="K88" s="1137"/>
      <c r="L88" s="1137"/>
      <c r="M88" s="1137"/>
      <c r="N88" s="1137"/>
      <c r="O88" s="1137"/>
      <c r="P88" s="1137"/>
      <c r="Q88" s="1137"/>
      <c r="R88" s="1137"/>
      <c r="S88" s="1137"/>
      <c r="T88" s="1137"/>
      <c r="U88" s="1137"/>
      <c r="V88" s="1137"/>
      <c r="W88" s="1137"/>
      <c r="X88" s="1137"/>
      <c r="Y88" s="1137"/>
      <c r="Z88" s="1137"/>
    </row>
    <row r="89" spans="1:26" ht="15.75" customHeight="1">
      <c r="A89" s="1137"/>
      <c r="B89" s="1137"/>
      <c r="C89" s="1137"/>
      <c r="D89" s="1137"/>
      <c r="E89" s="1137"/>
      <c r="F89" s="1137"/>
      <c r="G89" s="1137"/>
      <c r="H89" s="1137"/>
      <c r="I89" s="1137"/>
      <c r="J89" s="1137"/>
      <c r="K89" s="1137"/>
      <c r="L89" s="1137"/>
      <c r="M89" s="1137"/>
      <c r="N89" s="1137"/>
      <c r="O89" s="1137"/>
      <c r="P89" s="1137"/>
      <c r="Q89" s="1137"/>
      <c r="R89" s="1137"/>
      <c r="S89" s="1137"/>
      <c r="T89" s="1137"/>
      <c r="U89" s="1137"/>
      <c r="V89" s="1137"/>
      <c r="W89" s="1137"/>
      <c r="X89" s="1137"/>
      <c r="Y89" s="1137"/>
      <c r="Z89" s="1137"/>
    </row>
    <row r="90" spans="1:26" ht="15.75" customHeight="1">
      <c r="A90" s="1137"/>
      <c r="B90" s="1137"/>
      <c r="C90" s="1137"/>
      <c r="D90" s="1137"/>
      <c r="E90" s="1137"/>
      <c r="F90" s="1137"/>
      <c r="G90" s="1137"/>
      <c r="H90" s="1137"/>
      <c r="I90" s="1137"/>
      <c r="J90" s="1137"/>
      <c r="K90" s="1137"/>
      <c r="L90" s="1137"/>
      <c r="M90" s="1137"/>
      <c r="N90" s="1137"/>
      <c r="O90" s="1137"/>
      <c r="P90" s="1137"/>
      <c r="Q90" s="1137"/>
      <c r="R90" s="1137"/>
      <c r="S90" s="1137"/>
      <c r="T90" s="1137"/>
      <c r="U90" s="1137"/>
      <c r="V90" s="1137"/>
      <c r="W90" s="1137"/>
      <c r="X90" s="1137"/>
      <c r="Y90" s="1137"/>
      <c r="Z90" s="1137"/>
    </row>
    <row r="91" spans="1:26" ht="15.75" customHeight="1">
      <c r="A91" s="1137"/>
      <c r="B91" s="1137"/>
      <c r="C91" s="1137"/>
      <c r="D91" s="1137"/>
      <c r="E91" s="1137"/>
      <c r="F91" s="1137"/>
      <c r="G91" s="1137"/>
      <c r="H91" s="1137"/>
      <c r="I91" s="1137"/>
      <c r="J91" s="1137"/>
      <c r="K91" s="1137"/>
      <c r="L91" s="1137"/>
      <c r="M91" s="1137"/>
      <c r="N91" s="1137"/>
      <c r="O91" s="1137"/>
      <c r="P91" s="1137"/>
      <c r="Q91" s="1137"/>
      <c r="R91" s="1137"/>
      <c r="S91" s="1137"/>
      <c r="T91" s="1137"/>
      <c r="U91" s="1137"/>
      <c r="V91" s="1137"/>
      <c r="W91" s="1137"/>
      <c r="X91" s="1137"/>
      <c r="Y91" s="1137"/>
      <c r="Z91" s="1137"/>
    </row>
    <row r="92" spans="1:26" ht="15.75" customHeight="1">
      <c r="A92" s="1137"/>
      <c r="B92" s="1137"/>
      <c r="C92" s="1137"/>
      <c r="D92" s="1137"/>
      <c r="E92" s="1137"/>
      <c r="F92" s="1137"/>
      <c r="G92" s="1137"/>
      <c r="H92" s="1137"/>
      <c r="I92" s="1137"/>
      <c r="J92" s="1137"/>
      <c r="K92" s="1137"/>
      <c r="L92" s="1137"/>
      <c r="M92" s="1137"/>
      <c r="N92" s="1137"/>
      <c r="O92" s="1137"/>
      <c r="P92" s="1137"/>
      <c r="Q92" s="1137"/>
      <c r="R92" s="1137"/>
      <c r="S92" s="1137"/>
      <c r="T92" s="1137"/>
      <c r="U92" s="1137"/>
      <c r="V92" s="1137"/>
      <c r="W92" s="1137"/>
      <c r="X92" s="1137"/>
      <c r="Y92" s="1137"/>
      <c r="Z92" s="1137"/>
    </row>
    <row r="93" spans="1:26" ht="15.75" customHeight="1">
      <c r="A93" s="1137"/>
      <c r="B93" s="1137"/>
      <c r="C93" s="1137"/>
      <c r="D93" s="1137"/>
      <c r="E93" s="1137"/>
      <c r="F93" s="1137"/>
      <c r="G93" s="1137"/>
      <c r="H93" s="1137"/>
      <c r="I93" s="1137"/>
      <c r="J93" s="1137"/>
      <c r="K93" s="1137"/>
      <c r="L93" s="1137"/>
      <c r="M93" s="1137"/>
      <c r="N93" s="1137"/>
      <c r="O93" s="1137"/>
      <c r="P93" s="1137"/>
      <c r="Q93" s="1137"/>
      <c r="R93" s="1137"/>
      <c r="S93" s="1137"/>
      <c r="T93" s="1137"/>
      <c r="U93" s="1137"/>
      <c r="V93" s="1137"/>
      <c r="W93" s="1137"/>
      <c r="X93" s="1137"/>
      <c r="Y93" s="1137"/>
      <c r="Z93" s="1137"/>
    </row>
    <row r="94" spans="1:26" ht="15.75" customHeight="1">
      <c r="A94" s="1137"/>
      <c r="B94" s="1137"/>
      <c r="C94" s="1137"/>
      <c r="D94" s="1137"/>
      <c r="E94" s="1137"/>
      <c r="F94" s="1137"/>
      <c r="G94" s="1137"/>
      <c r="H94" s="1137"/>
      <c r="I94" s="1137"/>
      <c r="J94" s="1137"/>
      <c r="K94" s="1137"/>
      <c r="L94" s="1137"/>
      <c r="M94" s="1137"/>
      <c r="N94" s="1137"/>
      <c r="O94" s="1137"/>
      <c r="P94" s="1137"/>
      <c r="Q94" s="1137"/>
      <c r="R94" s="1137"/>
      <c r="S94" s="1137"/>
      <c r="T94" s="1137"/>
      <c r="U94" s="1137"/>
      <c r="V94" s="1137"/>
      <c r="W94" s="1137"/>
      <c r="X94" s="1137"/>
      <c r="Y94" s="1137"/>
      <c r="Z94" s="1137"/>
    </row>
    <row r="95" spans="1:26" ht="15.75" customHeight="1">
      <c r="A95" s="1137"/>
      <c r="B95" s="1137"/>
      <c r="C95" s="1137"/>
      <c r="D95" s="1137"/>
      <c r="E95" s="1137"/>
      <c r="F95" s="1137"/>
      <c r="G95" s="1137"/>
      <c r="H95" s="1137"/>
      <c r="I95" s="1137"/>
      <c r="J95" s="1137"/>
      <c r="K95" s="1137"/>
      <c r="L95" s="1137"/>
      <c r="M95" s="1137"/>
      <c r="N95" s="1137"/>
      <c r="O95" s="1137"/>
      <c r="P95" s="1137"/>
      <c r="Q95" s="1137"/>
      <c r="R95" s="1137"/>
      <c r="S95" s="1137"/>
      <c r="T95" s="1137"/>
      <c r="U95" s="1137"/>
      <c r="V95" s="1137"/>
      <c r="W95" s="1137"/>
      <c r="X95" s="1137"/>
      <c r="Y95" s="1137"/>
      <c r="Z95" s="1137"/>
    </row>
    <row r="96" spans="1:26" ht="15.75" customHeight="1">
      <c r="A96" s="1137"/>
      <c r="B96" s="1137"/>
      <c r="C96" s="1137"/>
      <c r="D96" s="1137"/>
      <c r="E96" s="1137"/>
      <c r="F96" s="1137"/>
      <c r="G96" s="1137"/>
      <c r="H96" s="1137"/>
      <c r="I96" s="1137"/>
      <c r="J96" s="1137"/>
      <c r="K96" s="1137"/>
      <c r="L96" s="1137"/>
      <c r="M96" s="1137"/>
      <c r="N96" s="1137"/>
      <c r="O96" s="1137"/>
      <c r="P96" s="1137"/>
      <c r="Q96" s="1137"/>
      <c r="R96" s="1137"/>
      <c r="S96" s="1137"/>
      <c r="T96" s="1137"/>
      <c r="U96" s="1137"/>
      <c r="V96" s="1137"/>
      <c r="W96" s="1137"/>
      <c r="X96" s="1137"/>
      <c r="Y96" s="1137"/>
      <c r="Z96" s="1137"/>
    </row>
    <row r="97" spans="1:26" ht="15.75" customHeight="1">
      <c r="A97" s="1137"/>
      <c r="B97" s="1137"/>
      <c r="C97" s="1137"/>
      <c r="D97" s="1137"/>
      <c r="E97" s="1137"/>
      <c r="F97" s="1137"/>
      <c r="G97" s="1137"/>
      <c r="H97" s="1137"/>
      <c r="I97" s="1137"/>
      <c r="J97" s="1137"/>
      <c r="K97" s="1137"/>
      <c r="L97" s="1137"/>
      <c r="M97" s="1137"/>
      <c r="N97" s="1137"/>
      <c r="O97" s="1137"/>
      <c r="P97" s="1137"/>
      <c r="Q97" s="1137"/>
      <c r="R97" s="1137"/>
      <c r="S97" s="1137"/>
      <c r="T97" s="1137"/>
      <c r="U97" s="1137"/>
      <c r="V97" s="1137"/>
      <c r="W97" s="1137"/>
      <c r="X97" s="1137"/>
      <c r="Y97" s="1137"/>
      <c r="Z97" s="1137"/>
    </row>
    <row r="98" spans="1:26" ht="15.75" customHeight="1">
      <c r="A98" s="1137"/>
      <c r="B98" s="1137"/>
      <c r="C98" s="1137"/>
      <c r="D98" s="1137"/>
      <c r="E98" s="1137"/>
      <c r="F98" s="1137"/>
      <c r="G98" s="1137"/>
      <c r="H98" s="1137"/>
      <c r="I98" s="1137"/>
      <c r="J98" s="1137"/>
      <c r="K98" s="1137"/>
      <c r="L98" s="1137"/>
      <c r="M98" s="1137"/>
      <c r="N98" s="1137"/>
      <c r="O98" s="1137"/>
      <c r="P98" s="1137"/>
      <c r="Q98" s="1137"/>
      <c r="R98" s="1137"/>
      <c r="S98" s="1137"/>
      <c r="T98" s="1137"/>
      <c r="U98" s="1137"/>
      <c r="V98" s="1137"/>
      <c r="W98" s="1137"/>
      <c r="X98" s="1137"/>
      <c r="Y98" s="1137"/>
      <c r="Z98" s="1137"/>
    </row>
    <row r="99" spans="1:26" ht="15.75" customHeight="1">
      <c r="A99" s="1137"/>
      <c r="B99" s="1137"/>
      <c r="C99" s="1137"/>
      <c r="D99" s="1137"/>
      <c r="E99" s="1137"/>
      <c r="F99" s="1137"/>
      <c r="G99" s="1137"/>
      <c r="H99" s="1137"/>
      <c r="I99" s="1137"/>
      <c r="J99" s="1137"/>
      <c r="K99" s="1137"/>
      <c r="L99" s="1137"/>
      <c r="M99" s="1137"/>
      <c r="N99" s="1137"/>
      <c r="O99" s="1137"/>
      <c r="P99" s="1137"/>
      <c r="Q99" s="1137"/>
      <c r="R99" s="1137"/>
      <c r="S99" s="1137"/>
      <c r="T99" s="1137"/>
      <c r="U99" s="1137"/>
      <c r="V99" s="1137"/>
      <c r="W99" s="1137"/>
      <c r="X99" s="1137"/>
      <c r="Y99" s="1137"/>
      <c r="Z99" s="1137"/>
    </row>
    <row r="100" spans="1:26" ht="15.75" customHeight="1">
      <c r="A100" s="1137"/>
      <c r="B100" s="1137"/>
      <c r="C100" s="1137"/>
      <c r="D100" s="1137"/>
      <c r="E100" s="1137"/>
      <c r="F100" s="1137"/>
      <c r="G100" s="1137"/>
      <c r="H100" s="1137"/>
      <c r="I100" s="1137"/>
      <c r="J100" s="1137"/>
      <c r="K100" s="1137"/>
      <c r="L100" s="1137"/>
      <c r="M100" s="1137"/>
      <c r="N100" s="1137"/>
      <c r="O100" s="1137"/>
      <c r="P100" s="1137"/>
      <c r="Q100" s="1137"/>
      <c r="R100" s="1137"/>
      <c r="S100" s="1137"/>
      <c r="T100" s="1137"/>
      <c r="U100" s="1137"/>
      <c r="V100" s="1137"/>
      <c r="W100" s="1137"/>
      <c r="X100" s="1137"/>
      <c r="Y100" s="1137"/>
      <c r="Z100" s="1137"/>
    </row>
    <row r="101" spans="1:26" ht="15.75" customHeight="1">
      <c r="A101" s="1137"/>
      <c r="B101" s="1137"/>
      <c r="C101" s="1137"/>
      <c r="D101" s="1137"/>
      <c r="E101" s="1137"/>
      <c r="F101" s="1137"/>
      <c r="G101" s="1137"/>
      <c r="H101" s="1137"/>
      <c r="I101" s="1137"/>
      <c r="J101" s="1137"/>
      <c r="K101" s="1137"/>
      <c r="L101" s="1137"/>
      <c r="M101" s="1137"/>
      <c r="N101" s="1137"/>
      <c r="O101" s="1137"/>
      <c r="P101" s="1137"/>
      <c r="Q101" s="1137"/>
      <c r="R101" s="1137"/>
      <c r="S101" s="1137"/>
      <c r="T101" s="1137"/>
      <c r="U101" s="1137"/>
      <c r="V101" s="1137"/>
      <c r="W101" s="1137"/>
      <c r="X101" s="1137"/>
      <c r="Y101" s="1137"/>
      <c r="Z101" s="1137"/>
    </row>
    <row r="102" spans="1:26" ht="15.75" customHeight="1">
      <c r="A102" s="1137"/>
      <c r="B102" s="1137"/>
      <c r="C102" s="1137"/>
      <c r="D102" s="1137"/>
      <c r="E102" s="1137"/>
      <c r="F102" s="1137"/>
      <c r="G102" s="1137"/>
      <c r="H102" s="1137"/>
      <c r="I102" s="1137"/>
      <c r="J102" s="1137"/>
      <c r="K102" s="1137"/>
      <c r="L102" s="1137"/>
      <c r="M102" s="1137"/>
      <c r="N102" s="1137"/>
      <c r="O102" s="1137"/>
      <c r="P102" s="1137"/>
      <c r="Q102" s="1137"/>
      <c r="R102" s="1137"/>
      <c r="S102" s="1137"/>
      <c r="T102" s="1137"/>
      <c r="U102" s="1137"/>
      <c r="V102" s="1137"/>
      <c r="W102" s="1137"/>
      <c r="X102" s="1137"/>
      <c r="Y102" s="1137"/>
      <c r="Z102" s="1137"/>
    </row>
    <row r="103" spans="1:26" ht="15.75" customHeight="1">
      <c r="A103" s="1137"/>
      <c r="B103" s="1137"/>
      <c r="C103" s="1137"/>
      <c r="D103" s="1137"/>
      <c r="E103" s="1137"/>
      <c r="F103" s="1137"/>
      <c r="G103" s="1137"/>
      <c r="H103" s="1137"/>
      <c r="I103" s="1137"/>
      <c r="J103" s="1137"/>
      <c r="K103" s="1137"/>
      <c r="L103" s="1137"/>
      <c r="M103" s="1137"/>
      <c r="N103" s="1137"/>
      <c r="O103" s="1137"/>
      <c r="P103" s="1137"/>
      <c r="Q103" s="1137"/>
      <c r="R103" s="1137"/>
      <c r="S103" s="1137"/>
      <c r="T103" s="1137"/>
      <c r="U103" s="1137"/>
      <c r="V103" s="1137"/>
      <c r="W103" s="1137"/>
      <c r="X103" s="1137"/>
      <c r="Y103" s="1137"/>
      <c r="Z103" s="1137"/>
    </row>
    <row r="104" spans="1:26" ht="15.75" customHeight="1">
      <c r="A104" s="1137"/>
      <c r="B104" s="1137"/>
      <c r="C104" s="1137"/>
      <c r="D104" s="1137"/>
      <c r="E104" s="1137"/>
      <c r="F104" s="1137"/>
      <c r="G104" s="1137"/>
      <c r="H104" s="1137"/>
      <c r="I104" s="1137"/>
      <c r="J104" s="1137"/>
      <c r="K104" s="1137"/>
      <c r="L104" s="1137"/>
      <c r="M104" s="1137"/>
      <c r="N104" s="1137"/>
      <c r="O104" s="1137"/>
      <c r="P104" s="1137"/>
      <c r="Q104" s="1137"/>
      <c r="R104" s="1137"/>
      <c r="S104" s="1137"/>
      <c r="T104" s="1137"/>
      <c r="U104" s="1137"/>
      <c r="V104" s="1137"/>
      <c r="W104" s="1137"/>
      <c r="X104" s="1137"/>
      <c r="Y104" s="1137"/>
      <c r="Z104" s="1137"/>
    </row>
    <row r="105" spans="1:26" ht="15.75" customHeight="1">
      <c r="A105" s="1137"/>
      <c r="B105" s="1137"/>
      <c r="C105" s="1137"/>
      <c r="D105" s="1137"/>
      <c r="E105" s="1137"/>
      <c r="F105" s="1137"/>
      <c r="G105" s="1137"/>
      <c r="H105" s="1137"/>
      <c r="I105" s="1137"/>
      <c r="J105" s="1137"/>
      <c r="K105" s="1137"/>
      <c r="L105" s="1137"/>
      <c r="M105" s="1137"/>
      <c r="N105" s="1137"/>
      <c r="O105" s="1137"/>
      <c r="P105" s="1137"/>
      <c r="Q105" s="1137"/>
      <c r="R105" s="1137"/>
      <c r="S105" s="1137"/>
      <c r="T105" s="1137"/>
      <c r="U105" s="1137"/>
      <c r="V105" s="1137"/>
      <c r="W105" s="1137"/>
      <c r="X105" s="1137"/>
      <c r="Y105" s="1137"/>
      <c r="Z105" s="1137"/>
    </row>
    <row r="106" spans="1:26" ht="15.75" customHeight="1">
      <c r="A106" s="1137"/>
      <c r="B106" s="1137"/>
      <c r="C106" s="1137"/>
      <c r="D106" s="1137"/>
      <c r="E106" s="1137"/>
      <c r="F106" s="1137"/>
      <c r="G106" s="1137"/>
      <c r="H106" s="1137"/>
      <c r="I106" s="1137"/>
      <c r="J106" s="1137"/>
      <c r="K106" s="1137"/>
      <c r="L106" s="1137"/>
      <c r="M106" s="1137"/>
      <c r="N106" s="1137"/>
      <c r="O106" s="1137"/>
      <c r="P106" s="1137"/>
      <c r="Q106" s="1137"/>
      <c r="R106" s="1137"/>
      <c r="S106" s="1137"/>
      <c r="T106" s="1137"/>
      <c r="U106" s="1137"/>
      <c r="V106" s="1137"/>
      <c r="W106" s="1137"/>
      <c r="X106" s="1137"/>
      <c r="Y106" s="1137"/>
      <c r="Z106" s="1137"/>
    </row>
    <row r="107" spans="1:26" ht="15.75" customHeight="1">
      <c r="A107" s="1137"/>
      <c r="B107" s="1137"/>
      <c r="C107" s="1137"/>
      <c r="D107" s="1137"/>
      <c r="E107" s="1137"/>
      <c r="F107" s="1137"/>
      <c r="G107" s="1137"/>
      <c r="H107" s="1137"/>
      <c r="I107" s="1137"/>
      <c r="J107" s="1137"/>
      <c r="K107" s="1137"/>
      <c r="L107" s="1137"/>
      <c r="M107" s="1137"/>
      <c r="N107" s="1137"/>
      <c r="O107" s="1137"/>
      <c r="P107" s="1137"/>
      <c r="Q107" s="1137"/>
      <c r="R107" s="1137"/>
      <c r="S107" s="1137"/>
      <c r="T107" s="1137"/>
      <c r="U107" s="1137"/>
      <c r="V107" s="1137"/>
      <c r="W107" s="1137"/>
      <c r="X107" s="1137"/>
      <c r="Y107" s="1137"/>
      <c r="Z107" s="1137"/>
    </row>
    <row r="108" spans="1:26" ht="15.75" customHeight="1">
      <c r="A108" s="1137"/>
      <c r="B108" s="1137"/>
      <c r="C108" s="1137"/>
      <c r="D108" s="1137"/>
      <c r="E108" s="1137"/>
      <c r="F108" s="1137"/>
      <c r="G108" s="1137"/>
      <c r="H108" s="1137"/>
      <c r="I108" s="1137"/>
      <c r="J108" s="1137"/>
      <c r="K108" s="1137"/>
      <c r="L108" s="1137"/>
      <c r="M108" s="1137"/>
      <c r="N108" s="1137"/>
      <c r="O108" s="1137"/>
      <c r="P108" s="1137"/>
      <c r="Q108" s="1137"/>
      <c r="R108" s="1137"/>
      <c r="S108" s="1137"/>
      <c r="T108" s="1137"/>
      <c r="U108" s="1137"/>
      <c r="V108" s="1137"/>
      <c r="W108" s="1137"/>
      <c r="X108" s="1137"/>
      <c r="Y108" s="1137"/>
      <c r="Z108" s="1137"/>
    </row>
    <row r="109" spans="1:26" ht="15.75" customHeight="1">
      <c r="A109" s="1137"/>
      <c r="B109" s="1137"/>
      <c r="C109" s="1137"/>
      <c r="D109" s="1137"/>
      <c r="E109" s="1137"/>
      <c r="F109" s="1137"/>
      <c r="G109" s="1137"/>
      <c r="H109" s="1137"/>
      <c r="I109" s="1137"/>
      <c r="J109" s="1137"/>
      <c r="K109" s="1137"/>
      <c r="L109" s="1137"/>
      <c r="M109" s="1137"/>
      <c r="N109" s="1137"/>
      <c r="O109" s="1137"/>
      <c r="P109" s="1137"/>
      <c r="Q109" s="1137"/>
      <c r="R109" s="1137"/>
      <c r="S109" s="1137"/>
      <c r="T109" s="1137"/>
      <c r="U109" s="1137"/>
      <c r="V109" s="1137"/>
      <c r="W109" s="1137"/>
      <c r="X109" s="1137"/>
      <c r="Y109" s="1137"/>
      <c r="Z109" s="1137"/>
    </row>
    <row r="110" spans="1:26" ht="15.75" customHeight="1">
      <c r="A110" s="1137"/>
      <c r="B110" s="1137"/>
      <c r="C110" s="1137"/>
      <c r="D110" s="1137"/>
      <c r="E110" s="1137"/>
      <c r="F110" s="1137"/>
      <c r="G110" s="1137"/>
      <c r="H110" s="1137"/>
      <c r="I110" s="1137"/>
      <c r="J110" s="1137"/>
      <c r="K110" s="1137"/>
      <c r="L110" s="1137"/>
      <c r="M110" s="1137"/>
      <c r="N110" s="1137"/>
      <c r="O110" s="1137"/>
      <c r="P110" s="1137"/>
      <c r="Q110" s="1137"/>
      <c r="R110" s="1137"/>
      <c r="S110" s="1137"/>
      <c r="T110" s="1137"/>
      <c r="U110" s="1137"/>
      <c r="V110" s="1137"/>
      <c r="W110" s="1137"/>
      <c r="X110" s="1137"/>
      <c r="Y110" s="1137"/>
      <c r="Z110" s="1137"/>
    </row>
    <row r="111" spans="1:26" ht="15.75" customHeight="1">
      <c r="A111" s="1137"/>
      <c r="B111" s="1137"/>
      <c r="C111" s="1137"/>
      <c r="D111" s="1137"/>
      <c r="E111" s="1137"/>
      <c r="F111" s="1137"/>
      <c r="G111" s="1137"/>
      <c r="H111" s="1137"/>
      <c r="I111" s="1137"/>
      <c r="J111" s="1137"/>
      <c r="K111" s="1137"/>
      <c r="L111" s="1137"/>
      <c r="M111" s="1137"/>
      <c r="N111" s="1137"/>
      <c r="O111" s="1137"/>
      <c r="P111" s="1137"/>
      <c r="Q111" s="1137"/>
      <c r="R111" s="1137"/>
      <c r="S111" s="1137"/>
      <c r="T111" s="1137"/>
      <c r="U111" s="1137"/>
      <c r="V111" s="1137"/>
      <c r="W111" s="1137"/>
      <c r="X111" s="1137"/>
      <c r="Y111" s="1137"/>
      <c r="Z111" s="1137"/>
    </row>
    <row r="112" spans="1:26" ht="15.75" customHeight="1">
      <c r="A112" s="1137"/>
      <c r="B112" s="1137"/>
      <c r="C112" s="1137"/>
      <c r="D112" s="1137"/>
      <c r="E112" s="1137"/>
      <c r="F112" s="1137"/>
      <c r="G112" s="1137"/>
      <c r="H112" s="1137"/>
      <c r="I112" s="1137"/>
      <c r="J112" s="1137"/>
      <c r="K112" s="1137"/>
      <c r="L112" s="1137"/>
      <c r="M112" s="1137"/>
      <c r="N112" s="1137"/>
      <c r="O112" s="1137"/>
      <c r="P112" s="1137"/>
      <c r="Q112" s="1137"/>
      <c r="R112" s="1137"/>
      <c r="S112" s="1137"/>
      <c r="T112" s="1137"/>
      <c r="U112" s="1137"/>
      <c r="V112" s="1137"/>
      <c r="W112" s="1137"/>
      <c r="X112" s="1137"/>
      <c r="Y112" s="1137"/>
      <c r="Z112" s="1137"/>
    </row>
    <row r="113" spans="1:26" ht="15.75" customHeight="1">
      <c r="A113" s="1137"/>
      <c r="B113" s="1137"/>
      <c r="C113" s="1137"/>
      <c r="D113" s="1137"/>
      <c r="E113" s="1137"/>
      <c r="F113" s="1137"/>
      <c r="G113" s="1137"/>
      <c r="H113" s="1137"/>
      <c r="I113" s="1137"/>
      <c r="J113" s="1137"/>
      <c r="K113" s="1137"/>
      <c r="L113" s="1137"/>
      <c r="M113" s="1137"/>
      <c r="N113" s="1137"/>
      <c r="O113" s="1137"/>
      <c r="P113" s="1137"/>
      <c r="Q113" s="1137"/>
      <c r="R113" s="1137"/>
      <c r="S113" s="1137"/>
      <c r="T113" s="1137"/>
      <c r="U113" s="1137"/>
      <c r="V113" s="1137"/>
      <c r="W113" s="1137"/>
      <c r="X113" s="1137"/>
      <c r="Y113" s="1137"/>
      <c r="Z113" s="1137"/>
    </row>
    <row r="114" spans="1:26" ht="15.75" customHeight="1">
      <c r="A114" s="1137"/>
      <c r="B114" s="1137"/>
      <c r="C114" s="1137"/>
      <c r="D114" s="1137"/>
      <c r="E114" s="1137"/>
      <c r="F114" s="1137"/>
      <c r="G114" s="1137"/>
      <c r="H114" s="1137"/>
      <c r="I114" s="1137"/>
      <c r="J114" s="1137"/>
      <c r="K114" s="1137"/>
      <c r="L114" s="1137"/>
      <c r="M114" s="1137"/>
      <c r="N114" s="1137"/>
      <c r="O114" s="1137"/>
      <c r="P114" s="1137"/>
      <c r="Q114" s="1137"/>
      <c r="R114" s="1137"/>
      <c r="S114" s="1137"/>
      <c r="T114" s="1137"/>
      <c r="U114" s="1137"/>
      <c r="V114" s="1137"/>
      <c r="W114" s="1137"/>
      <c r="X114" s="1137"/>
      <c r="Y114" s="1137"/>
      <c r="Z114" s="1137"/>
    </row>
    <row r="115" spans="1:26" ht="15.75" customHeight="1">
      <c r="A115" s="1137"/>
      <c r="B115" s="1137"/>
      <c r="C115" s="1137"/>
      <c r="D115" s="1137"/>
      <c r="E115" s="1137"/>
      <c r="F115" s="1137"/>
      <c r="G115" s="1137"/>
      <c r="H115" s="1137"/>
      <c r="I115" s="1137"/>
      <c r="J115" s="1137"/>
      <c r="K115" s="1137"/>
      <c r="L115" s="1137"/>
      <c r="M115" s="1137"/>
      <c r="N115" s="1137"/>
      <c r="O115" s="1137"/>
      <c r="P115" s="1137"/>
      <c r="Q115" s="1137"/>
      <c r="R115" s="1137"/>
      <c r="S115" s="1137"/>
      <c r="T115" s="1137"/>
      <c r="U115" s="1137"/>
      <c r="V115" s="1137"/>
      <c r="W115" s="1137"/>
      <c r="X115" s="1137"/>
      <c r="Y115" s="1137"/>
      <c r="Z115" s="1137"/>
    </row>
    <row r="116" spans="1:26" ht="15.75" customHeight="1">
      <c r="A116" s="1137"/>
      <c r="B116" s="1137"/>
      <c r="C116" s="1137"/>
      <c r="D116" s="1137"/>
      <c r="E116" s="1137"/>
      <c r="F116" s="1137"/>
      <c r="G116" s="1137"/>
      <c r="H116" s="1137"/>
      <c r="I116" s="1137"/>
      <c r="J116" s="1137"/>
      <c r="K116" s="1137"/>
      <c r="L116" s="1137"/>
      <c r="M116" s="1137"/>
      <c r="N116" s="1137"/>
      <c r="O116" s="1137"/>
      <c r="P116" s="1137"/>
      <c r="Q116" s="1137"/>
      <c r="R116" s="1137"/>
      <c r="S116" s="1137"/>
      <c r="T116" s="1137"/>
      <c r="U116" s="1137"/>
      <c r="V116" s="1137"/>
      <c r="W116" s="1137"/>
      <c r="X116" s="1137"/>
      <c r="Y116" s="1137"/>
      <c r="Z116" s="1137"/>
    </row>
    <row r="117" spans="1:26" ht="15.75" customHeight="1">
      <c r="A117" s="1137"/>
      <c r="B117" s="1137"/>
      <c r="C117" s="1137"/>
      <c r="D117" s="1137"/>
      <c r="E117" s="1137"/>
      <c r="F117" s="1137"/>
      <c r="G117" s="1137"/>
      <c r="H117" s="1137"/>
      <c r="I117" s="1137"/>
      <c r="J117" s="1137"/>
      <c r="K117" s="1137"/>
      <c r="L117" s="1137"/>
      <c r="M117" s="1137"/>
      <c r="N117" s="1137"/>
      <c r="O117" s="1137"/>
      <c r="P117" s="1137"/>
      <c r="Q117" s="1137"/>
      <c r="R117" s="1137"/>
      <c r="S117" s="1137"/>
      <c r="T117" s="1137"/>
      <c r="U117" s="1137"/>
      <c r="V117" s="1137"/>
      <c r="W117" s="1137"/>
      <c r="X117" s="1137"/>
      <c r="Y117" s="1137"/>
      <c r="Z117" s="1137"/>
    </row>
    <row r="118" spans="1:26" ht="15.75" customHeight="1">
      <c r="A118" s="1137"/>
      <c r="B118" s="1137"/>
      <c r="C118" s="1137"/>
      <c r="D118" s="1137"/>
      <c r="E118" s="1137"/>
      <c r="F118" s="1137"/>
      <c r="G118" s="1137"/>
      <c r="H118" s="1137"/>
      <c r="I118" s="1137"/>
      <c r="J118" s="1137"/>
      <c r="K118" s="1137"/>
      <c r="L118" s="1137"/>
      <c r="M118" s="1137"/>
      <c r="N118" s="1137"/>
      <c r="O118" s="1137"/>
      <c r="P118" s="1137"/>
      <c r="Q118" s="1137"/>
      <c r="R118" s="1137"/>
      <c r="S118" s="1137"/>
      <c r="T118" s="1137"/>
      <c r="U118" s="1137"/>
      <c r="V118" s="1137"/>
      <c r="W118" s="1137"/>
      <c r="X118" s="1137"/>
      <c r="Y118" s="1137"/>
      <c r="Z118" s="1137"/>
    </row>
    <row r="119" spans="1:26" ht="15.75" customHeight="1">
      <c r="A119" s="1137"/>
      <c r="B119" s="1137"/>
      <c r="C119" s="1137"/>
      <c r="D119" s="1137"/>
      <c r="E119" s="1137"/>
      <c r="F119" s="1137"/>
      <c r="G119" s="1137"/>
      <c r="H119" s="1137"/>
      <c r="I119" s="1137"/>
      <c r="J119" s="1137"/>
      <c r="K119" s="1137"/>
      <c r="L119" s="1137"/>
      <c r="M119" s="1137"/>
      <c r="N119" s="1137"/>
      <c r="O119" s="1137"/>
      <c r="P119" s="1137"/>
      <c r="Q119" s="1137"/>
      <c r="R119" s="1137"/>
      <c r="S119" s="1137"/>
      <c r="T119" s="1137"/>
      <c r="U119" s="1137"/>
      <c r="V119" s="1137"/>
      <c r="W119" s="1137"/>
      <c r="X119" s="1137"/>
      <c r="Y119" s="1137"/>
      <c r="Z119" s="1137"/>
    </row>
    <row r="120" spans="1:26" ht="15.75" customHeight="1">
      <c r="A120" s="1137"/>
      <c r="B120" s="1137"/>
      <c r="C120" s="1137"/>
      <c r="D120" s="1137"/>
      <c r="E120" s="1137"/>
      <c r="F120" s="1137"/>
      <c r="G120" s="1137"/>
      <c r="H120" s="1137"/>
      <c r="I120" s="1137"/>
      <c r="J120" s="1137"/>
      <c r="K120" s="1137"/>
      <c r="L120" s="1137"/>
      <c r="M120" s="1137"/>
      <c r="N120" s="1137"/>
      <c r="O120" s="1137"/>
      <c r="P120" s="1137"/>
      <c r="Q120" s="1137"/>
      <c r="R120" s="1137"/>
      <c r="S120" s="1137"/>
      <c r="T120" s="1137"/>
      <c r="U120" s="1137"/>
      <c r="V120" s="1137"/>
      <c r="W120" s="1137"/>
      <c r="X120" s="1137"/>
      <c r="Y120" s="1137"/>
      <c r="Z120" s="1137"/>
    </row>
    <row r="121" spans="1:26" ht="15.75" customHeight="1">
      <c r="A121" s="1137"/>
      <c r="B121" s="1137"/>
      <c r="C121" s="1137"/>
      <c r="D121" s="1137"/>
      <c r="E121" s="1137"/>
      <c r="F121" s="1137"/>
      <c r="G121" s="1137"/>
      <c r="H121" s="1137"/>
      <c r="I121" s="1137"/>
      <c r="J121" s="1137"/>
      <c r="K121" s="1137"/>
      <c r="L121" s="1137"/>
      <c r="M121" s="1137"/>
      <c r="N121" s="1137"/>
      <c r="O121" s="1137"/>
      <c r="P121" s="1137"/>
      <c r="Q121" s="1137"/>
      <c r="R121" s="1137"/>
      <c r="S121" s="1137"/>
      <c r="T121" s="1137"/>
      <c r="U121" s="1137"/>
      <c r="V121" s="1137"/>
      <c r="W121" s="1137"/>
      <c r="X121" s="1137"/>
      <c r="Y121" s="1137"/>
      <c r="Z121" s="1137"/>
    </row>
    <row r="122" spans="1:26" ht="15.75" customHeight="1">
      <c r="A122" s="1137"/>
      <c r="B122" s="1137"/>
      <c r="C122" s="1137"/>
      <c r="D122" s="1137"/>
      <c r="E122" s="1137"/>
      <c r="F122" s="1137"/>
      <c r="G122" s="1137"/>
      <c r="H122" s="1137"/>
      <c r="I122" s="1137"/>
      <c r="J122" s="1137"/>
      <c r="K122" s="1137"/>
      <c r="L122" s="1137"/>
      <c r="M122" s="1137"/>
      <c r="N122" s="1137"/>
      <c r="O122" s="1137"/>
      <c r="P122" s="1137"/>
      <c r="Q122" s="1137"/>
      <c r="R122" s="1137"/>
      <c r="S122" s="1137"/>
      <c r="T122" s="1137"/>
      <c r="U122" s="1137"/>
      <c r="V122" s="1137"/>
      <c r="W122" s="1137"/>
      <c r="X122" s="1137"/>
      <c r="Y122" s="1137"/>
      <c r="Z122" s="1137"/>
    </row>
    <row r="123" spans="1:26" ht="15.75" customHeight="1">
      <c r="A123" s="1137"/>
      <c r="B123" s="1137"/>
      <c r="C123" s="1137"/>
      <c r="D123" s="1137"/>
      <c r="E123" s="1137"/>
      <c r="F123" s="1137"/>
      <c r="G123" s="1137"/>
      <c r="H123" s="1137"/>
      <c r="I123" s="1137"/>
      <c r="J123" s="1137"/>
      <c r="K123" s="1137"/>
      <c r="L123" s="1137"/>
      <c r="M123" s="1137"/>
      <c r="N123" s="1137"/>
      <c r="O123" s="1137"/>
      <c r="P123" s="1137"/>
      <c r="Q123" s="1137"/>
      <c r="R123" s="1137"/>
      <c r="S123" s="1137"/>
      <c r="T123" s="1137"/>
      <c r="U123" s="1137"/>
      <c r="V123" s="1137"/>
      <c r="W123" s="1137"/>
      <c r="X123" s="1137"/>
      <c r="Y123" s="1137"/>
      <c r="Z123" s="1137"/>
    </row>
    <row r="124" spans="1:26" ht="15.75" customHeight="1">
      <c r="A124" s="1137"/>
      <c r="B124" s="1137"/>
      <c r="C124" s="1137"/>
      <c r="D124" s="1137"/>
      <c r="E124" s="1137"/>
      <c r="F124" s="1137"/>
      <c r="G124" s="1137"/>
      <c r="H124" s="1137"/>
      <c r="I124" s="1137"/>
      <c r="J124" s="1137"/>
      <c r="K124" s="1137"/>
      <c r="L124" s="1137"/>
      <c r="M124" s="1137"/>
      <c r="N124" s="1137"/>
      <c r="O124" s="1137"/>
      <c r="P124" s="1137"/>
      <c r="Q124" s="1137"/>
      <c r="R124" s="1137"/>
      <c r="S124" s="1137"/>
      <c r="T124" s="1137"/>
      <c r="U124" s="1137"/>
      <c r="V124" s="1137"/>
      <c r="W124" s="1137"/>
      <c r="X124" s="1137"/>
      <c r="Y124" s="1137"/>
      <c r="Z124" s="1137"/>
    </row>
    <row r="125" spans="1:26" ht="15.75" customHeight="1">
      <c r="A125" s="1137"/>
      <c r="B125" s="1137"/>
      <c r="C125" s="1137"/>
      <c r="D125" s="1137"/>
      <c r="E125" s="1137"/>
      <c r="F125" s="1137"/>
      <c r="G125" s="1137"/>
      <c r="H125" s="1137"/>
      <c r="I125" s="1137"/>
      <c r="J125" s="1137"/>
      <c r="K125" s="1137"/>
      <c r="L125" s="1137"/>
      <c r="M125" s="1137"/>
      <c r="N125" s="1137"/>
      <c r="O125" s="1137"/>
      <c r="P125" s="1137"/>
      <c r="Q125" s="1137"/>
      <c r="R125" s="1137"/>
      <c r="S125" s="1137"/>
      <c r="T125" s="1137"/>
      <c r="U125" s="1137"/>
      <c r="V125" s="1137"/>
      <c r="W125" s="1137"/>
      <c r="X125" s="1137"/>
      <c r="Y125" s="1137"/>
      <c r="Z125" s="1137"/>
    </row>
    <row r="126" spans="1:26" ht="15.75" customHeight="1">
      <c r="A126" s="1137"/>
      <c r="B126" s="1137"/>
      <c r="C126" s="1137"/>
      <c r="D126" s="1137"/>
      <c r="E126" s="1137"/>
      <c r="F126" s="1137"/>
      <c r="G126" s="1137"/>
      <c r="H126" s="1137"/>
      <c r="I126" s="1137"/>
      <c r="J126" s="1137"/>
      <c r="K126" s="1137"/>
      <c r="L126" s="1137"/>
      <c r="M126" s="1137"/>
      <c r="N126" s="1137"/>
      <c r="O126" s="1137"/>
      <c r="P126" s="1137"/>
      <c r="Q126" s="1137"/>
      <c r="R126" s="1137"/>
      <c r="S126" s="1137"/>
      <c r="T126" s="1137"/>
      <c r="U126" s="1137"/>
      <c r="V126" s="1137"/>
      <c r="W126" s="1137"/>
      <c r="X126" s="1137"/>
      <c r="Y126" s="1137"/>
      <c r="Z126" s="1137"/>
    </row>
    <row r="127" spans="1:26" ht="15.75" customHeight="1">
      <c r="A127" s="1137"/>
      <c r="B127" s="1137"/>
      <c r="C127" s="1137"/>
      <c r="D127" s="1137"/>
      <c r="E127" s="1137"/>
      <c r="F127" s="1137"/>
      <c r="G127" s="1137"/>
      <c r="H127" s="1137"/>
      <c r="I127" s="1137"/>
      <c r="J127" s="1137"/>
      <c r="K127" s="1137"/>
      <c r="L127" s="1137"/>
      <c r="M127" s="1137"/>
      <c r="N127" s="1137"/>
      <c r="O127" s="1137"/>
      <c r="P127" s="1137"/>
      <c r="Q127" s="1137"/>
      <c r="R127" s="1137"/>
      <c r="S127" s="1137"/>
      <c r="T127" s="1137"/>
      <c r="U127" s="1137"/>
      <c r="V127" s="1137"/>
      <c r="W127" s="1137"/>
      <c r="X127" s="1137"/>
      <c r="Y127" s="1137"/>
      <c r="Z127" s="1137"/>
    </row>
    <row r="128" spans="1:26" ht="15.75" customHeight="1">
      <c r="A128" s="1137"/>
      <c r="B128" s="1137"/>
      <c r="C128" s="1137"/>
      <c r="D128" s="1137"/>
      <c r="E128" s="1137"/>
      <c r="F128" s="1137"/>
      <c r="G128" s="1137"/>
      <c r="H128" s="1137"/>
      <c r="I128" s="1137"/>
      <c r="J128" s="1137"/>
      <c r="K128" s="1137"/>
      <c r="L128" s="1137"/>
      <c r="M128" s="1137"/>
      <c r="N128" s="1137"/>
      <c r="O128" s="1137"/>
      <c r="P128" s="1137"/>
      <c r="Q128" s="1137"/>
      <c r="R128" s="1137"/>
      <c r="S128" s="1137"/>
      <c r="T128" s="1137"/>
      <c r="U128" s="1137"/>
      <c r="V128" s="1137"/>
      <c r="W128" s="1137"/>
      <c r="X128" s="1137"/>
      <c r="Y128" s="1137"/>
      <c r="Z128" s="1137"/>
    </row>
    <row r="129" spans="1:26" ht="15.75" customHeight="1">
      <c r="A129" s="1137"/>
      <c r="B129" s="1137"/>
      <c r="C129" s="1137"/>
      <c r="D129" s="1137"/>
      <c r="E129" s="1137"/>
      <c r="F129" s="1137"/>
      <c r="G129" s="1137"/>
      <c r="H129" s="1137"/>
      <c r="I129" s="1137"/>
      <c r="J129" s="1137"/>
      <c r="K129" s="1137"/>
      <c r="L129" s="1137"/>
      <c r="M129" s="1137"/>
      <c r="N129" s="1137"/>
      <c r="O129" s="1137"/>
      <c r="P129" s="1137"/>
      <c r="Q129" s="1137"/>
      <c r="R129" s="1137"/>
      <c r="S129" s="1137"/>
      <c r="T129" s="1137"/>
      <c r="U129" s="1137"/>
      <c r="V129" s="1137"/>
      <c r="W129" s="1137"/>
      <c r="X129" s="1137"/>
      <c r="Y129" s="1137"/>
      <c r="Z129" s="1137"/>
    </row>
    <row r="130" spans="1:26" ht="15.75" customHeight="1">
      <c r="A130" s="1137"/>
      <c r="B130" s="1137"/>
      <c r="C130" s="1137"/>
      <c r="D130" s="1137"/>
      <c r="E130" s="1137"/>
      <c r="F130" s="1137"/>
      <c r="G130" s="1137"/>
      <c r="H130" s="1137"/>
      <c r="I130" s="1137"/>
      <c r="J130" s="1137"/>
      <c r="K130" s="1137"/>
      <c r="L130" s="1137"/>
      <c r="M130" s="1137"/>
      <c r="N130" s="1137"/>
      <c r="O130" s="1137"/>
      <c r="P130" s="1137"/>
      <c r="Q130" s="1137"/>
      <c r="R130" s="1137"/>
      <c r="S130" s="1137"/>
      <c r="T130" s="1137"/>
      <c r="U130" s="1137"/>
      <c r="V130" s="1137"/>
      <c r="W130" s="1137"/>
      <c r="X130" s="1137"/>
      <c r="Y130" s="1137"/>
      <c r="Z130" s="1137"/>
    </row>
    <row r="131" spans="1:26" ht="15.75" customHeight="1">
      <c r="A131" s="1137"/>
      <c r="B131" s="1137"/>
      <c r="C131" s="1137"/>
      <c r="D131" s="1137"/>
      <c r="E131" s="1137"/>
      <c r="F131" s="1137"/>
      <c r="G131" s="1137"/>
      <c r="H131" s="1137"/>
      <c r="I131" s="1137"/>
      <c r="J131" s="1137"/>
      <c r="K131" s="1137"/>
      <c r="L131" s="1137"/>
      <c r="M131" s="1137"/>
      <c r="N131" s="1137"/>
      <c r="O131" s="1137"/>
      <c r="P131" s="1137"/>
      <c r="Q131" s="1137"/>
      <c r="R131" s="1137"/>
      <c r="S131" s="1137"/>
      <c r="T131" s="1137"/>
      <c r="U131" s="1137"/>
      <c r="V131" s="1137"/>
      <c r="W131" s="1137"/>
      <c r="X131" s="1137"/>
      <c r="Y131" s="1137"/>
      <c r="Z131" s="1137"/>
    </row>
    <row r="132" spans="1:26" ht="15.75" customHeight="1">
      <c r="A132" s="1137"/>
      <c r="B132" s="1137"/>
      <c r="C132" s="1137"/>
      <c r="D132" s="1137"/>
      <c r="E132" s="1137"/>
      <c r="F132" s="1137"/>
      <c r="G132" s="1137"/>
      <c r="H132" s="1137"/>
      <c r="I132" s="1137"/>
      <c r="J132" s="1137"/>
      <c r="K132" s="1137"/>
      <c r="L132" s="1137"/>
      <c r="M132" s="1137"/>
      <c r="N132" s="1137"/>
      <c r="O132" s="1137"/>
      <c r="P132" s="1137"/>
      <c r="Q132" s="1137"/>
      <c r="R132" s="1137"/>
      <c r="S132" s="1137"/>
      <c r="T132" s="1137"/>
      <c r="U132" s="1137"/>
      <c r="V132" s="1137"/>
      <c r="W132" s="1137"/>
      <c r="X132" s="1137"/>
      <c r="Y132" s="1137"/>
      <c r="Z132" s="1137"/>
    </row>
    <row r="133" spans="1:26" ht="15.75" customHeight="1">
      <c r="A133" s="1137"/>
      <c r="B133" s="1137"/>
      <c r="C133" s="1137"/>
      <c r="D133" s="1137"/>
      <c r="E133" s="1137"/>
      <c r="F133" s="1137"/>
      <c r="G133" s="1137"/>
      <c r="H133" s="1137"/>
      <c r="I133" s="1137"/>
      <c r="J133" s="1137"/>
      <c r="K133" s="1137"/>
      <c r="L133" s="1137"/>
      <c r="M133" s="1137"/>
      <c r="N133" s="1137"/>
      <c r="O133" s="1137"/>
      <c r="P133" s="1137"/>
      <c r="Q133" s="1137"/>
      <c r="R133" s="1137"/>
      <c r="S133" s="1137"/>
      <c r="T133" s="1137"/>
      <c r="U133" s="1137"/>
      <c r="V133" s="1137"/>
      <c r="W133" s="1137"/>
      <c r="X133" s="1137"/>
      <c r="Y133" s="1137"/>
      <c r="Z133" s="1137"/>
    </row>
    <row r="134" spans="1:26" ht="15.75" customHeight="1">
      <c r="A134" s="1137"/>
      <c r="B134" s="1137"/>
      <c r="C134" s="1137"/>
      <c r="D134" s="1137"/>
      <c r="E134" s="1137"/>
      <c r="F134" s="1137"/>
      <c r="G134" s="1137"/>
      <c r="H134" s="1137"/>
      <c r="I134" s="1137"/>
      <c r="J134" s="1137"/>
      <c r="K134" s="1137"/>
      <c r="L134" s="1137"/>
      <c r="M134" s="1137"/>
      <c r="N134" s="1137"/>
      <c r="O134" s="1137"/>
      <c r="P134" s="1137"/>
      <c r="Q134" s="1137"/>
      <c r="R134" s="1137"/>
      <c r="S134" s="1137"/>
      <c r="T134" s="1137"/>
      <c r="U134" s="1137"/>
      <c r="V134" s="1137"/>
      <c r="W134" s="1137"/>
      <c r="X134" s="1137"/>
      <c r="Y134" s="1137"/>
      <c r="Z134" s="1137"/>
    </row>
    <row r="135" spans="1:26" ht="15.75" customHeight="1">
      <c r="A135" s="1137"/>
      <c r="B135" s="1137"/>
      <c r="C135" s="1137"/>
      <c r="D135" s="1137"/>
      <c r="E135" s="1137"/>
      <c r="F135" s="1137"/>
      <c r="G135" s="1137"/>
      <c r="H135" s="1137"/>
      <c r="I135" s="1137"/>
      <c r="J135" s="1137"/>
      <c r="K135" s="1137"/>
      <c r="L135" s="1137"/>
      <c r="M135" s="1137"/>
      <c r="N135" s="1137"/>
      <c r="O135" s="1137"/>
      <c r="P135" s="1137"/>
      <c r="Q135" s="1137"/>
      <c r="R135" s="1137"/>
      <c r="S135" s="1137"/>
      <c r="T135" s="1137"/>
      <c r="U135" s="1137"/>
      <c r="V135" s="1137"/>
      <c r="W135" s="1137"/>
      <c r="X135" s="1137"/>
      <c r="Y135" s="1137"/>
      <c r="Z135" s="1137"/>
    </row>
    <row r="136" spans="1:26" ht="15.75" customHeight="1">
      <c r="A136" s="1137"/>
      <c r="B136" s="1137"/>
      <c r="C136" s="1137"/>
      <c r="D136" s="1137"/>
      <c r="E136" s="1137"/>
      <c r="F136" s="1137"/>
      <c r="G136" s="1137"/>
      <c r="H136" s="1137"/>
      <c r="I136" s="1137"/>
      <c r="J136" s="1137"/>
      <c r="K136" s="1137"/>
      <c r="L136" s="1137"/>
      <c r="M136" s="1137"/>
      <c r="N136" s="1137"/>
      <c r="O136" s="1137"/>
      <c r="P136" s="1137"/>
      <c r="Q136" s="1137"/>
      <c r="R136" s="1137"/>
      <c r="S136" s="1137"/>
      <c r="T136" s="1137"/>
      <c r="U136" s="1137"/>
      <c r="V136" s="1137"/>
      <c r="W136" s="1137"/>
      <c r="X136" s="1137"/>
      <c r="Y136" s="1137"/>
      <c r="Z136" s="1137"/>
    </row>
    <row r="137" spans="1:26" ht="15.75" customHeight="1">
      <c r="A137" s="1137"/>
      <c r="B137" s="1137"/>
      <c r="C137" s="1137"/>
      <c r="D137" s="1137"/>
      <c r="E137" s="1137"/>
      <c r="F137" s="1137"/>
      <c r="G137" s="1137"/>
      <c r="H137" s="1137"/>
      <c r="I137" s="1137"/>
      <c r="J137" s="1137"/>
      <c r="K137" s="1137"/>
      <c r="L137" s="1137"/>
      <c r="M137" s="1137"/>
      <c r="N137" s="1137"/>
      <c r="O137" s="1137"/>
      <c r="P137" s="1137"/>
      <c r="Q137" s="1137"/>
      <c r="R137" s="1137"/>
      <c r="S137" s="1137"/>
      <c r="T137" s="1137"/>
      <c r="U137" s="1137"/>
      <c r="V137" s="1137"/>
      <c r="W137" s="1137"/>
      <c r="X137" s="1137"/>
      <c r="Y137" s="1137"/>
      <c r="Z137" s="1137"/>
    </row>
    <row r="138" spans="1:26" ht="15.75" customHeight="1">
      <c r="A138" s="1137"/>
      <c r="B138" s="1137"/>
      <c r="C138" s="1137"/>
      <c r="D138" s="1137"/>
      <c r="E138" s="1137"/>
      <c r="F138" s="1137"/>
      <c r="G138" s="1137"/>
      <c r="H138" s="1137"/>
      <c r="I138" s="1137"/>
      <c r="J138" s="1137"/>
      <c r="K138" s="1137"/>
      <c r="L138" s="1137"/>
      <c r="M138" s="1137"/>
      <c r="N138" s="1137"/>
      <c r="O138" s="1137"/>
      <c r="P138" s="1137"/>
      <c r="Q138" s="1137"/>
      <c r="R138" s="1137"/>
      <c r="S138" s="1137"/>
      <c r="T138" s="1137"/>
      <c r="U138" s="1137"/>
      <c r="V138" s="1137"/>
      <c r="W138" s="1137"/>
      <c r="X138" s="1137"/>
      <c r="Y138" s="1137"/>
      <c r="Z138" s="1137"/>
    </row>
    <row r="139" spans="1:26" ht="15.75" customHeight="1">
      <c r="A139" s="1137"/>
      <c r="B139" s="1137"/>
      <c r="C139" s="1137"/>
      <c r="D139" s="1137"/>
      <c r="E139" s="1137"/>
      <c r="F139" s="1137"/>
      <c r="G139" s="1137"/>
      <c r="H139" s="1137"/>
      <c r="I139" s="1137"/>
      <c r="J139" s="1137"/>
      <c r="K139" s="1137"/>
      <c r="L139" s="1137"/>
      <c r="M139" s="1137"/>
      <c r="N139" s="1137"/>
      <c r="O139" s="1137"/>
      <c r="P139" s="1137"/>
      <c r="Q139" s="1137"/>
      <c r="R139" s="1137"/>
      <c r="S139" s="1137"/>
      <c r="T139" s="1137"/>
      <c r="U139" s="1137"/>
      <c r="V139" s="1137"/>
      <c r="W139" s="1137"/>
      <c r="X139" s="1137"/>
      <c r="Y139" s="1137"/>
      <c r="Z139" s="1137"/>
    </row>
    <row r="140" spans="1:26" ht="15.75" customHeight="1">
      <c r="A140" s="1137"/>
      <c r="B140" s="1137"/>
      <c r="C140" s="1137"/>
      <c r="D140" s="1137"/>
      <c r="E140" s="1137"/>
      <c r="F140" s="1137"/>
      <c r="G140" s="1137"/>
      <c r="H140" s="1137"/>
      <c r="I140" s="1137"/>
      <c r="J140" s="1137"/>
      <c r="K140" s="1137"/>
      <c r="L140" s="1137"/>
      <c r="M140" s="1137"/>
      <c r="N140" s="1137"/>
      <c r="O140" s="1137"/>
      <c r="P140" s="1137"/>
      <c r="Q140" s="1137"/>
      <c r="R140" s="1137"/>
      <c r="S140" s="1137"/>
      <c r="T140" s="1137"/>
      <c r="U140" s="1137"/>
      <c r="V140" s="1137"/>
      <c r="W140" s="1137"/>
      <c r="X140" s="1137"/>
      <c r="Y140" s="1137"/>
      <c r="Z140" s="1137"/>
    </row>
    <row r="141" spans="1:26" ht="15.75" customHeight="1">
      <c r="A141" s="1137"/>
      <c r="B141" s="1137"/>
      <c r="C141" s="1137"/>
      <c r="D141" s="1137"/>
      <c r="E141" s="1137"/>
      <c r="F141" s="1137"/>
      <c r="G141" s="1137"/>
      <c r="H141" s="1137"/>
      <c r="I141" s="1137"/>
      <c r="J141" s="1137"/>
      <c r="K141" s="1137"/>
      <c r="L141" s="1137"/>
      <c r="M141" s="1137"/>
      <c r="N141" s="1137"/>
      <c r="O141" s="1137"/>
      <c r="P141" s="1137"/>
      <c r="Q141" s="1137"/>
      <c r="R141" s="1137"/>
      <c r="S141" s="1137"/>
      <c r="T141" s="1137"/>
      <c r="U141" s="1137"/>
      <c r="V141" s="1137"/>
      <c r="W141" s="1137"/>
      <c r="X141" s="1137"/>
      <c r="Y141" s="1137"/>
      <c r="Z141" s="1137"/>
    </row>
    <row r="142" spans="1:26" ht="15.75" customHeight="1">
      <c r="A142" s="1137"/>
      <c r="B142" s="1137"/>
      <c r="C142" s="1137"/>
      <c r="D142" s="1137"/>
      <c r="E142" s="1137"/>
      <c r="F142" s="1137"/>
      <c r="G142" s="1137"/>
      <c r="H142" s="1137"/>
      <c r="I142" s="1137"/>
      <c r="J142" s="1137"/>
      <c r="K142" s="1137"/>
      <c r="L142" s="1137"/>
      <c r="M142" s="1137"/>
      <c r="N142" s="1137"/>
      <c r="O142" s="1137"/>
      <c r="P142" s="1137"/>
      <c r="Q142" s="1137"/>
      <c r="R142" s="1137"/>
      <c r="S142" s="1137"/>
      <c r="T142" s="1137"/>
      <c r="U142" s="1137"/>
      <c r="V142" s="1137"/>
      <c r="W142" s="1137"/>
      <c r="X142" s="1137"/>
      <c r="Y142" s="1137"/>
      <c r="Z142" s="1137"/>
    </row>
    <row r="143" spans="1:26" ht="15.75" customHeight="1">
      <c r="A143" s="1137"/>
      <c r="B143" s="1137"/>
      <c r="C143" s="1137"/>
      <c r="D143" s="1137"/>
      <c r="E143" s="1137"/>
      <c r="F143" s="1137"/>
      <c r="G143" s="1137"/>
      <c r="H143" s="1137"/>
      <c r="I143" s="1137"/>
      <c r="J143" s="1137"/>
      <c r="K143" s="1137"/>
      <c r="L143" s="1137"/>
      <c r="M143" s="1137"/>
      <c r="N143" s="1137"/>
      <c r="O143" s="1137"/>
      <c r="P143" s="1137"/>
      <c r="Q143" s="1137"/>
      <c r="R143" s="1137"/>
      <c r="S143" s="1137"/>
      <c r="T143" s="1137"/>
      <c r="U143" s="1137"/>
      <c r="V143" s="1137"/>
      <c r="W143" s="1137"/>
      <c r="X143" s="1137"/>
      <c r="Y143" s="1137"/>
      <c r="Z143" s="1137"/>
    </row>
    <row r="144" spans="1:26" ht="15.75" customHeight="1">
      <c r="A144" s="1137"/>
      <c r="B144" s="1137"/>
      <c r="C144" s="1137"/>
      <c r="D144" s="1137"/>
      <c r="E144" s="1137"/>
      <c r="F144" s="1137"/>
      <c r="G144" s="1137"/>
      <c r="H144" s="1137"/>
      <c r="I144" s="1137"/>
      <c r="J144" s="1137"/>
      <c r="K144" s="1137"/>
      <c r="L144" s="1137"/>
      <c r="M144" s="1137"/>
      <c r="N144" s="1137"/>
      <c r="O144" s="1137"/>
      <c r="P144" s="1137"/>
      <c r="Q144" s="1137"/>
      <c r="R144" s="1137"/>
      <c r="S144" s="1137"/>
      <c r="T144" s="1137"/>
      <c r="U144" s="1137"/>
      <c r="V144" s="1137"/>
      <c r="W144" s="1137"/>
      <c r="X144" s="1137"/>
      <c r="Y144" s="1137"/>
      <c r="Z144" s="1137"/>
    </row>
    <row r="145" spans="1:26" ht="15.75" customHeight="1">
      <c r="A145" s="1137"/>
      <c r="B145" s="1137"/>
      <c r="C145" s="1137"/>
      <c r="D145" s="1137"/>
      <c r="E145" s="1137"/>
      <c r="F145" s="1137"/>
      <c r="G145" s="1137"/>
      <c r="H145" s="1137"/>
      <c r="I145" s="1137"/>
      <c r="J145" s="1137"/>
      <c r="K145" s="1137"/>
      <c r="L145" s="1137"/>
      <c r="M145" s="1137"/>
      <c r="N145" s="1137"/>
      <c r="O145" s="1137"/>
      <c r="P145" s="1137"/>
      <c r="Q145" s="1137"/>
      <c r="R145" s="1137"/>
      <c r="S145" s="1137"/>
      <c r="T145" s="1137"/>
      <c r="U145" s="1137"/>
      <c r="V145" s="1137"/>
      <c r="W145" s="1137"/>
      <c r="X145" s="1137"/>
      <c r="Y145" s="1137"/>
      <c r="Z145" s="1137"/>
    </row>
    <row r="146" spans="1:26" ht="15.75" customHeight="1">
      <c r="A146" s="1137"/>
      <c r="B146" s="1137"/>
      <c r="C146" s="1137"/>
      <c r="D146" s="1137"/>
      <c r="E146" s="1137"/>
      <c r="F146" s="1137"/>
      <c r="G146" s="1137"/>
      <c r="H146" s="1137"/>
      <c r="I146" s="1137"/>
      <c r="J146" s="1137"/>
      <c r="K146" s="1137"/>
      <c r="L146" s="1137"/>
      <c r="M146" s="1137"/>
      <c r="N146" s="1137"/>
      <c r="O146" s="1137"/>
      <c r="P146" s="1137"/>
      <c r="Q146" s="1137"/>
      <c r="R146" s="1137"/>
      <c r="S146" s="1137"/>
      <c r="T146" s="1137"/>
      <c r="U146" s="1137"/>
      <c r="V146" s="1137"/>
      <c r="W146" s="1137"/>
      <c r="X146" s="1137"/>
      <c r="Y146" s="1137"/>
      <c r="Z146" s="1137"/>
    </row>
    <row r="147" spans="1:26" ht="15.75" customHeight="1">
      <c r="A147" s="1137"/>
      <c r="B147" s="1137"/>
      <c r="C147" s="1137"/>
      <c r="D147" s="1137"/>
      <c r="E147" s="1137"/>
      <c r="F147" s="1137"/>
      <c r="G147" s="1137"/>
      <c r="H147" s="1137"/>
      <c r="I147" s="1137"/>
      <c r="J147" s="1137"/>
      <c r="K147" s="1137"/>
      <c r="L147" s="1137"/>
      <c r="M147" s="1137"/>
      <c r="N147" s="1137"/>
      <c r="O147" s="1137"/>
      <c r="P147" s="1137"/>
      <c r="Q147" s="1137"/>
      <c r="R147" s="1137"/>
      <c r="S147" s="1137"/>
      <c r="T147" s="1137"/>
      <c r="U147" s="1137"/>
      <c r="V147" s="1137"/>
      <c r="W147" s="1137"/>
      <c r="X147" s="1137"/>
      <c r="Y147" s="1137"/>
      <c r="Z147" s="1137"/>
    </row>
    <row r="148" spans="1:26" ht="15.75" customHeight="1">
      <c r="A148" s="1137"/>
      <c r="B148" s="1137"/>
      <c r="C148" s="1137"/>
      <c r="D148" s="1137"/>
      <c r="E148" s="1137"/>
      <c r="F148" s="1137"/>
      <c r="G148" s="1137"/>
      <c r="H148" s="1137"/>
      <c r="I148" s="1137"/>
      <c r="J148" s="1137"/>
      <c r="K148" s="1137"/>
      <c r="L148" s="1137"/>
      <c r="M148" s="1137"/>
      <c r="N148" s="1137"/>
      <c r="O148" s="1137"/>
      <c r="P148" s="1137"/>
      <c r="Q148" s="1137"/>
      <c r="R148" s="1137"/>
      <c r="S148" s="1137"/>
      <c r="T148" s="1137"/>
      <c r="U148" s="1137"/>
      <c r="V148" s="1137"/>
      <c r="W148" s="1137"/>
      <c r="X148" s="1137"/>
      <c r="Y148" s="1137"/>
      <c r="Z148" s="1137"/>
    </row>
    <row r="149" spans="1:26" ht="15.75" customHeight="1">
      <c r="A149" s="1137"/>
      <c r="B149" s="1137"/>
      <c r="C149" s="1137"/>
      <c r="D149" s="1137"/>
      <c r="E149" s="1137"/>
      <c r="F149" s="1137"/>
      <c r="G149" s="1137"/>
      <c r="H149" s="1137"/>
      <c r="I149" s="1137"/>
      <c r="J149" s="1137"/>
      <c r="K149" s="1137"/>
      <c r="L149" s="1137"/>
      <c r="M149" s="1137"/>
      <c r="N149" s="1137"/>
      <c r="O149" s="1137"/>
      <c r="P149" s="1137"/>
      <c r="Q149" s="1137"/>
      <c r="R149" s="1137"/>
      <c r="S149" s="1137"/>
      <c r="T149" s="1137"/>
      <c r="U149" s="1137"/>
      <c r="V149" s="1137"/>
      <c r="W149" s="1137"/>
      <c r="X149" s="1137"/>
      <c r="Y149" s="1137"/>
      <c r="Z149" s="1137"/>
    </row>
    <row r="150" spans="1:26" ht="15.75" customHeight="1">
      <c r="A150" s="1137"/>
      <c r="B150" s="1137"/>
      <c r="C150" s="1137"/>
      <c r="D150" s="1137"/>
      <c r="E150" s="1137"/>
      <c r="F150" s="1137"/>
      <c r="G150" s="1137"/>
      <c r="H150" s="1137"/>
      <c r="I150" s="1137"/>
      <c r="J150" s="1137"/>
      <c r="K150" s="1137"/>
      <c r="L150" s="1137"/>
      <c r="M150" s="1137"/>
      <c r="N150" s="1137"/>
      <c r="O150" s="1137"/>
      <c r="P150" s="1137"/>
      <c r="Q150" s="1137"/>
      <c r="R150" s="1137"/>
      <c r="S150" s="1137"/>
      <c r="T150" s="1137"/>
      <c r="U150" s="1137"/>
      <c r="V150" s="1137"/>
      <c r="W150" s="1137"/>
      <c r="X150" s="1137"/>
      <c r="Y150" s="1137"/>
      <c r="Z150" s="1137"/>
    </row>
    <row r="151" spans="1:26" ht="15.75" customHeight="1">
      <c r="A151" s="1137"/>
      <c r="B151" s="1137"/>
      <c r="C151" s="1137"/>
      <c r="D151" s="1137"/>
      <c r="E151" s="1137"/>
      <c r="F151" s="1137"/>
      <c r="G151" s="1137"/>
      <c r="H151" s="1137"/>
      <c r="I151" s="1137"/>
      <c r="J151" s="1137"/>
      <c r="K151" s="1137"/>
      <c r="L151" s="1137"/>
      <c r="M151" s="1137"/>
      <c r="N151" s="1137"/>
      <c r="O151" s="1137"/>
      <c r="P151" s="1137"/>
      <c r="Q151" s="1137"/>
      <c r="R151" s="1137"/>
      <c r="S151" s="1137"/>
      <c r="T151" s="1137"/>
      <c r="U151" s="1137"/>
      <c r="V151" s="1137"/>
      <c r="W151" s="1137"/>
      <c r="X151" s="1137"/>
      <c r="Y151" s="1137"/>
      <c r="Z151" s="1137"/>
    </row>
    <row r="152" spans="1:26" ht="15.75" customHeight="1">
      <c r="A152" s="1137"/>
      <c r="B152" s="1137"/>
      <c r="C152" s="1137"/>
      <c r="D152" s="1137"/>
      <c r="E152" s="1137"/>
      <c r="F152" s="1137"/>
      <c r="G152" s="1137"/>
      <c r="H152" s="1137"/>
      <c r="I152" s="1137"/>
      <c r="J152" s="1137"/>
      <c r="K152" s="1137"/>
      <c r="L152" s="1137"/>
      <c r="M152" s="1137"/>
      <c r="N152" s="1137"/>
      <c r="O152" s="1137"/>
      <c r="P152" s="1137"/>
      <c r="Q152" s="1137"/>
      <c r="R152" s="1137"/>
      <c r="S152" s="1137"/>
      <c r="T152" s="1137"/>
      <c r="U152" s="1137"/>
      <c r="V152" s="1137"/>
      <c r="W152" s="1137"/>
      <c r="X152" s="1137"/>
      <c r="Y152" s="1137"/>
      <c r="Z152" s="1137"/>
    </row>
    <row r="153" spans="1:26" ht="15.75" customHeight="1">
      <c r="A153" s="1137"/>
      <c r="B153" s="1137"/>
      <c r="C153" s="1137"/>
      <c r="D153" s="1137"/>
      <c r="E153" s="1137"/>
      <c r="F153" s="1137"/>
      <c r="G153" s="1137"/>
      <c r="H153" s="1137"/>
      <c r="I153" s="1137"/>
      <c r="J153" s="1137"/>
      <c r="K153" s="1137"/>
      <c r="L153" s="1137"/>
      <c r="M153" s="1137"/>
      <c r="N153" s="1137"/>
      <c r="O153" s="1137"/>
      <c r="P153" s="1137"/>
      <c r="Q153" s="1137"/>
      <c r="R153" s="1137"/>
      <c r="S153" s="1137"/>
      <c r="T153" s="1137"/>
      <c r="U153" s="1137"/>
      <c r="V153" s="1137"/>
      <c r="W153" s="1137"/>
      <c r="X153" s="1137"/>
      <c r="Y153" s="1137"/>
      <c r="Z153" s="1137"/>
    </row>
    <row r="154" spans="1:26" ht="15.75" customHeight="1">
      <c r="A154" s="1137"/>
      <c r="B154" s="1137"/>
      <c r="C154" s="1137"/>
      <c r="D154" s="1137"/>
      <c r="E154" s="1137"/>
      <c r="F154" s="1137"/>
      <c r="G154" s="1137"/>
      <c r="H154" s="1137"/>
      <c r="I154" s="1137"/>
      <c r="J154" s="1137"/>
      <c r="K154" s="1137"/>
      <c r="L154" s="1137"/>
      <c r="M154" s="1137"/>
      <c r="N154" s="1137"/>
      <c r="O154" s="1137"/>
      <c r="P154" s="1137"/>
      <c r="Q154" s="1137"/>
      <c r="R154" s="1137"/>
      <c r="S154" s="1137"/>
      <c r="T154" s="1137"/>
      <c r="U154" s="1137"/>
      <c r="V154" s="1137"/>
      <c r="W154" s="1137"/>
      <c r="X154" s="1137"/>
      <c r="Y154" s="1137"/>
      <c r="Z154" s="1137"/>
    </row>
    <row r="155" spans="1:26" ht="15.75" customHeight="1">
      <c r="A155" s="1137"/>
      <c r="B155" s="1137"/>
      <c r="C155" s="1137"/>
      <c r="D155" s="1137"/>
      <c r="E155" s="1137"/>
      <c r="F155" s="1137"/>
      <c r="G155" s="1137"/>
      <c r="H155" s="1137"/>
      <c r="I155" s="1137"/>
      <c r="J155" s="1137"/>
      <c r="K155" s="1137"/>
      <c r="L155" s="1137"/>
      <c r="M155" s="1137"/>
      <c r="N155" s="1137"/>
      <c r="O155" s="1137"/>
      <c r="P155" s="1137"/>
      <c r="Q155" s="1137"/>
      <c r="R155" s="1137"/>
      <c r="S155" s="1137"/>
      <c r="T155" s="1137"/>
      <c r="U155" s="1137"/>
      <c r="V155" s="1137"/>
      <c r="W155" s="1137"/>
      <c r="X155" s="1137"/>
      <c r="Y155" s="1137"/>
      <c r="Z155" s="1137"/>
    </row>
    <row r="156" spans="1:26" ht="15.75" customHeight="1">
      <c r="A156" s="1137"/>
      <c r="B156" s="1137"/>
      <c r="C156" s="1137"/>
      <c r="D156" s="1137"/>
      <c r="E156" s="1137"/>
      <c r="F156" s="1137"/>
      <c r="G156" s="1137"/>
      <c r="H156" s="1137"/>
      <c r="I156" s="1137"/>
      <c r="J156" s="1137"/>
      <c r="K156" s="1137"/>
      <c r="L156" s="1137"/>
      <c r="M156" s="1137"/>
      <c r="N156" s="1137"/>
      <c r="O156" s="1137"/>
      <c r="P156" s="1137"/>
      <c r="Q156" s="1137"/>
      <c r="R156" s="1137"/>
      <c r="S156" s="1137"/>
      <c r="T156" s="1137"/>
      <c r="U156" s="1137"/>
      <c r="V156" s="1137"/>
      <c r="W156" s="1137"/>
      <c r="X156" s="1137"/>
      <c r="Y156" s="1137"/>
      <c r="Z156" s="1137"/>
    </row>
    <row r="157" spans="1:26" ht="15.75" customHeight="1">
      <c r="A157" s="1137"/>
      <c r="B157" s="1137"/>
      <c r="C157" s="1137"/>
      <c r="D157" s="1137"/>
      <c r="E157" s="1137"/>
      <c r="F157" s="1137"/>
      <c r="G157" s="1137"/>
      <c r="H157" s="1137"/>
      <c r="I157" s="1137"/>
      <c r="J157" s="1137"/>
      <c r="K157" s="1137"/>
      <c r="L157" s="1137"/>
      <c r="M157" s="1137"/>
      <c r="N157" s="1137"/>
      <c r="O157" s="1137"/>
      <c r="P157" s="1137"/>
      <c r="Q157" s="1137"/>
      <c r="R157" s="1137"/>
      <c r="S157" s="1137"/>
      <c r="T157" s="1137"/>
      <c r="U157" s="1137"/>
      <c r="V157" s="1137"/>
      <c r="W157" s="1137"/>
      <c r="X157" s="1137"/>
      <c r="Y157" s="1137"/>
      <c r="Z157" s="1137"/>
    </row>
    <row r="158" spans="1:26" ht="15.75" customHeight="1">
      <c r="A158" s="1137"/>
      <c r="B158" s="1137"/>
      <c r="C158" s="1137"/>
      <c r="D158" s="1137"/>
      <c r="E158" s="1137"/>
      <c r="F158" s="1137"/>
      <c r="G158" s="1137"/>
      <c r="H158" s="1137"/>
      <c r="I158" s="1137"/>
      <c r="J158" s="1137"/>
      <c r="K158" s="1137"/>
      <c r="L158" s="1137"/>
      <c r="M158" s="1137"/>
      <c r="N158" s="1137"/>
      <c r="O158" s="1137"/>
      <c r="P158" s="1137"/>
      <c r="Q158" s="1137"/>
      <c r="R158" s="1137"/>
      <c r="S158" s="1137"/>
      <c r="T158" s="1137"/>
      <c r="U158" s="1137"/>
      <c r="V158" s="1137"/>
      <c r="W158" s="1137"/>
      <c r="X158" s="1137"/>
      <c r="Y158" s="1137"/>
      <c r="Z158" s="1137"/>
    </row>
    <row r="159" spans="1:26" ht="15.75" customHeight="1">
      <c r="A159" s="1137"/>
      <c r="B159" s="1137"/>
      <c r="C159" s="1137"/>
      <c r="D159" s="1137"/>
      <c r="E159" s="1137"/>
      <c r="F159" s="1137"/>
      <c r="G159" s="1137"/>
      <c r="H159" s="1137"/>
      <c r="I159" s="1137"/>
      <c r="J159" s="1137"/>
      <c r="K159" s="1137"/>
      <c r="L159" s="1137"/>
      <c r="M159" s="1137"/>
      <c r="N159" s="1137"/>
      <c r="O159" s="1137"/>
      <c r="P159" s="1137"/>
      <c r="Q159" s="1137"/>
      <c r="R159" s="1137"/>
      <c r="S159" s="1137"/>
      <c r="T159" s="1137"/>
      <c r="U159" s="1137"/>
      <c r="V159" s="1137"/>
      <c r="W159" s="1137"/>
      <c r="X159" s="1137"/>
      <c r="Y159" s="1137"/>
      <c r="Z159" s="1137"/>
    </row>
    <row r="160" spans="1:26" ht="15.75" customHeight="1">
      <c r="A160" s="1137"/>
      <c r="B160" s="1137"/>
      <c r="C160" s="1137"/>
      <c r="D160" s="1137"/>
      <c r="E160" s="1137"/>
      <c r="F160" s="1137"/>
      <c r="G160" s="1137"/>
      <c r="H160" s="1137"/>
      <c r="I160" s="1137"/>
      <c r="J160" s="1137"/>
      <c r="K160" s="1137"/>
      <c r="L160" s="1137"/>
      <c r="M160" s="1137"/>
      <c r="N160" s="1137"/>
      <c r="O160" s="1137"/>
      <c r="P160" s="1137"/>
      <c r="Q160" s="1137"/>
      <c r="R160" s="1137"/>
      <c r="S160" s="1137"/>
      <c r="T160" s="1137"/>
      <c r="U160" s="1137"/>
      <c r="V160" s="1137"/>
      <c r="W160" s="1137"/>
      <c r="X160" s="1137"/>
      <c r="Y160" s="1137"/>
      <c r="Z160" s="1137"/>
    </row>
    <row r="161" spans="1:26" ht="15.75" customHeight="1">
      <c r="A161" s="1137"/>
      <c r="B161" s="1137"/>
      <c r="C161" s="1137"/>
      <c r="D161" s="1137"/>
      <c r="E161" s="1137"/>
      <c r="F161" s="1137"/>
      <c r="G161" s="1137"/>
      <c r="H161" s="1137"/>
      <c r="I161" s="1137"/>
      <c r="J161" s="1137"/>
      <c r="K161" s="1137"/>
      <c r="L161" s="1137"/>
      <c r="M161" s="1137"/>
      <c r="N161" s="1137"/>
      <c r="O161" s="1137"/>
      <c r="P161" s="1137"/>
      <c r="Q161" s="1137"/>
      <c r="R161" s="1137"/>
      <c r="S161" s="1137"/>
      <c r="T161" s="1137"/>
      <c r="U161" s="1137"/>
      <c r="V161" s="1137"/>
      <c r="W161" s="1137"/>
      <c r="X161" s="1137"/>
      <c r="Y161" s="1137"/>
      <c r="Z161" s="1137"/>
    </row>
    <row r="162" spans="1:26" ht="15.75" customHeight="1">
      <c r="A162" s="1137"/>
      <c r="B162" s="1137"/>
      <c r="C162" s="1137"/>
      <c r="D162" s="1137"/>
      <c r="E162" s="1137"/>
      <c r="F162" s="1137"/>
      <c r="G162" s="1137"/>
      <c r="H162" s="1137"/>
      <c r="I162" s="1137"/>
      <c r="J162" s="1137"/>
      <c r="K162" s="1137"/>
      <c r="L162" s="1137"/>
      <c r="M162" s="1137"/>
      <c r="N162" s="1137"/>
      <c r="O162" s="1137"/>
      <c r="P162" s="1137"/>
      <c r="Q162" s="1137"/>
      <c r="R162" s="1137"/>
      <c r="S162" s="1137"/>
      <c r="T162" s="1137"/>
      <c r="U162" s="1137"/>
      <c r="V162" s="1137"/>
      <c r="W162" s="1137"/>
      <c r="X162" s="1137"/>
      <c r="Y162" s="1137"/>
      <c r="Z162" s="1137"/>
    </row>
    <row r="163" spans="1:26" ht="15.75" customHeight="1">
      <c r="A163" s="1137"/>
      <c r="B163" s="1137"/>
      <c r="C163" s="1137"/>
      <c r="D163" s="1137"/>
      <c r="E163" s="1137"/>
      <c r="F163" s="1137"/>
      <c r="G163" s="1137"/>
      <c r="H163" s="1137"/>
      <c r="I163" s="1137"/>
      <c r="J163" s="1137"/>
      <c r="K163" s="1137"/>
      <c r="L163" s="1137"/>
      <c r="M163" s="1137"/>
      <c r="N163" s="1137"/>
      <c r="O163" s="1137"/>
      <c r="P163" s="1137"/>
      <c r="Q163" s="1137"/>
      <c r="R163" s="1137"/>
      <c r="S163" s="1137"/>
      <c r="T163" s="1137"/>
      <c r="U163" s="1137"/>
      <c r="V163" s="1137"/>
      <c r="W163" s="1137"/>
      <c r="X163" s="1137"/>
      <c r="Y163" s="1137"/>
      <c r="Z163" s="1137"/>
    </row>
    <row r="164" spans="1:26" ht="15.75" customHeight="1">
      <c r="A164" s="1137"/>
      <c r="B164" s="1137"/>
      <c r="C164" s="1137"/>
      <c r="D164" s="1137"/>
      <c r="E164" s="1137"/>
      <c r="F164" s="1137"/>
      <c r="G164" s="1137"/>
      <c r="H164" s="1137"/>
      <c r="I164" s="1137"/>
      <c r="J164" s="1137"/>
      <c r="K164" s="1137"/>
      <c r="L164" s="1137"/>
      <c r="M164" s="1137"/>
      <c r="N164" s="1137"/>
      <c r="O164" s="1137"/>
      <c r="P164" s="1137"/>
      <c r="Q164" s="1137"/>
      <c r="R164" s="1137"/>
      <c r="S164" s="1137"/>
      <c r="T164" s="1137"/>
      <c r="U164" s="1137"/>
      <c r="V164" s="1137"/>
      <c r="W164" s="1137"/>
      <c r="X164" s="1137"/>
      <c r="Y164" s="1137"/>
      <c r="Z164" s="1137"/>
    </row>
    <row r="165" spans="1:26" ht="15.75" customHeight="1">
      <c r="A165" s="1137"/>
      <c r="B165" s="1137"/>
      <c r="C165" s="1137"/>
      <c r="D165" s="1137"/>
      <c r="E165" s="1137"/>
      <c r="F165" s="1137"/>
      <c r="G165" s="1137"/>
      <c r="H165" s="1137"/>
      <c r="I165" s="1137"/>
      <c r="J165" s="1137"/>
      <c r="K165" s="1137"/>
      <c r="L165" s="1137"/>
      <c r="M165" s="1137"/>
      <c r="N165" s="1137"/>
      <c r="O165" s="1137"/>
      <c r="P165" s="1137"/>
      <c r="Q165" s="1137"/>
      <c r="R165" s="1137"/>
      <c r="S165" s="1137"/>
      <c r="T165" s="1137"/>
      <c r="U165" s="1137"/>
      <c r="V165" s="1137"/>
      <c r="W165" s="1137"/>
      <c r="X165" s="1137"/>
      <c r="Y165" s="1137"/>
      <c r="Z165" s="1137"/>
    </row>
    <row r="166" spans="1:26" ht="15.75" customHeight="1">
      <c r="A166" s="1137"/>
      <c r="B166" s="1137"/>
      <c r="C166" s="1137"/>
      <c r="D166" s="1137"/>
      <c r="E166" s="1137"/>
      <c r="F166" s="1137"/>
      <c r="G166" s="1137"/>
      <c r="H166" s="1137"/>
      <c r="I166" s="1137"/>
      <c r="J166" s="1137"/>
      <c r="K166" s="1137"/>
      <c r="L166" s="1137"/>
      <c r="M166" s="1137"/>
      <c r="N166" s="1137"/>
      <c r="O166" s="1137"/>
      <c r="P166" s="1137"/>
      <c r="Q166" s="1137"/>
      <c r="R166" s="1137"/>
      <c r="S166" s="1137"/>
      <c r="T166" s="1137"/>
      <c r="U166" s="1137"/>
      <c r="V166" s="1137"/>
      <c r="W166" s="1137"/>
      <c r="X166" s="1137"/>
      <c r="Y166" s="1137"/>
      <c r="Z166" s="1137"/>
    </row>
    <row r="167" spans="1:26" ht="15.75" customHeight="1">
      <c r="A167" s="1137"/>
      <c r="B167" s="1137"/>
      <c r="C167" s="1137"/>
      <c r="D167" s="1137"/>
      <c r="E167" s="1137"/>
      <c r="F167" s="1137"/>
      <c r="G167" s="1137"/>
      <c r="H167" s="1137"/>
      <c r="I167" s="1137"/>
      <c r="J167" s="1137"/>
      <c r="K167" s="1137"/>
      <c r="L167" s="1137"/>
      <c r="M167" s="1137"/>
      <c r="N167" s="1137"/>
      <c r="O167" s="1137"/>
      <c r="P167" s="1137"/>
      <c r="Q167" s="1137"/>
      <c r="R167" s="1137"/>
      <c r="S167" s="1137"/>
      <c r="T167" s="1137"/>
      <c r="U167" s="1137"/>
      <c r="V167" s="1137"/>
      <c r="W167" s="1137"/>
      <c r="X167" s="1137"/>
      <c r="Y167" s="1137"/>
      <c r="Z167" s="1137"/>
    </row>
    <row r="168" spans="1:26" ht="15.75" customHeight="1">
      <c r="A168" s="1137"/>
      <c r="B168" s="1137"/>
      <c r="C168" s="1137"/>
      <c r="D168" s="1137"/>
      <c r="E168" s="1137"/>
      <c r="F168" s="1137"/>
      <c r="G168" s="1137"/>
      <c r="H168" s="1137"/>
      <c r="I168" s="1137"/>
      <c r="J168" s="1137"/>
      <c r="K168" s="1137"/>
      <c r="L168" s="1137"/>
      <c r="M168" s="1137"/>
      <c r="N168" s="1137"/>
      <c r="O168" s="1137"/>
      <c r="P168" s="1137"/>
      <c r="Q168" s="1137"/>
      <c r="R168" s="1137"/>
      <c r="S168" s="1137"/>
      <c r="T168" s="1137"/>
      <c r="U168" s="1137"/>
      <c r="V168" s="1137"/>
      <c r="W168" s="1137"/>
      <c r="X168" s="1137"/>
      <c r="Y168" s="1137"/>
      <c r="Z168" s="1137"/>
    </row>
    <row r="169" spans="1:26" ht="15.75" customHeight="1">
      <c r="A169" s="1137"/>
      <c r="B169" s="1137"/>
      <c r="C169" s="1137"/>
      <c r="D169" s="1137"/>
      <c r="E169" s="1137"/>
      <c r="F169" s="1137"/>
      <c r="G169" s="1137"/>
      <c r="H169" s="1137"/>
      <c r="I169" s="1137"/>
      <c r="J169" s="1137"/>
      <c r="K169" s="1137"/>
      <c r="L169" s="1137"/>
      <c r="M169" s="1137"/>
      <c r="N169" s="1137"/>
      <c r="O169" s="1137"/>
      <c r="P169" s="1137"/>
      <c r="Q169" s="1137"/>
      <c r="R169" s="1137"/>
      <c r="S169" s="1137"/>
      <c r="T169" s="1137"/>
      <c r="U169" s="1137"/>
      <c r="V169" s="1137"/>
      <c r="W169" s="1137"/>
      <c r="X169" s="1137"/>
      <c r="Y169" s="1137"/>
      <c r="Z169" s="1137"/>
    </row>
    <row r="170" spans="1:26" ht="15.75" customHeight="1">
      <c r="A170" s="1137"/>
      <c r="B170" s="1137"/>
      <c r="C170" s="1137"/>
      <c r="D170" s="1137"/>
      <c r="E170" s="1137"/>
      <c r="F170" s="1137"/>
      <c r="G170" s="1137"/>
      <c r="H170" s="1137"/>
      <c r="I170" s="1137"/>
      <c r="J170" s="1137"/>
      <c r="K170" s="1137"/>
      <c r="L170" s="1137"/>
      <c r="M170" s="1137"/>
      <c r="N170" s="1137"/>
      <c r="O170" s="1137"/>
      <c r="P170" s="1137"/>
      <c r="Q170" s="1137"/>
      <c r="R170" s="1137"/>
      <c r="S170" s="1137"/>
      <c r="T170" s="1137"/>
      <c r="U170" s="1137"/>
      <c r="V170" s="1137"/>
      <c r="W170" s="1137"/>
      <c r="X170" s="1137"/>
      <c r="Y170" s="1137"/>
      <c r="Z170" s="1137"/>
    </row>
    <row r="171" spans="1:26" ht="15.75" customHeight="1">
      <c r="A171" s="1137"/>
      <c r="B171" s="1137"/>
      <c r="C171" s="1137"/>
      <c r="D171" s="1137"/>
      <c r="E171" s="1137"/>
      <c r="F171" s="1137"/>
      <c r="G171" s="1137"/>
      <c r="H171" s="1137"/>
      <c r="I171" s="1137"/>
      <c r="J171" s="1137"/>
      <c r="K171" s="1137"/>
      <c r="L171" s="1137"/>
      <c r="M171" s="1137"/>
      <c r="N171" s="1137"/>
      <c r="O171" s="1137"/>
      <c r="P171" s="1137"/>
      <c r="Q171" s="1137"/>
      <c r="R171" s="1137"/>
      <c r="S171" s="1137"/>
      <c r="T171" s="1137"/>
      <c r="U171" s="1137"/>
      <c r="V171" s="1137"/>
      <c r="W171" s="1137"/>
      <c r="X171" s="1137"/>
      <c r="Y171" s="1137"/>
      <c r="Z171" s="1137"/>
    </row>
    <row r="172" spans="1:26" ht="15.75" customHeight="1">
      <c r="A172" s="1137"/>
      <c r="B172" s="1137"/>
      <c r="C172" s="1137"/>
      <c r="D172" s="1137"/>
      <c r="E172" s="1137"/>
      <c r="F172" s="1137"/>
      <c r="G172" s="1137"/>
      <c r="H172" s="1137"/>
      <c r="I172" s="1137"/>
      <c r="J172" s="1137"/>
      <c r="K172" s="1137"/>
      <c r="L172" s="1137"/>
      <c r="M172" s="1137"/>
      <c r="N172" s="1137"/>
      <c r="O172" s="1137"/>
      <c r="P172" s="1137"/>
      <c r="Q172" s="1137"/>
      <c r="R172" s="1137"/>
      <c r="S172" s="1137"/>
      <c r="T172" s="1137"/>
      <c r="U172" s="1137"/>
      <c r="V172" s="1137"/>
      <c r="W172" s="1137"/>
      <c r="X172" s="1137"/>
      <c r="Y172" s="1137"/>
      <c r="Z172" s="1137"/>
    </row>
    <row r="173" spans="1:26" ht="15.75" customHeight="1">
      <c r="A173" s="1137"/>
      <c r="B173" s="1137"/>
      <c r="C173" s="1137"/>
      <c r="D173" s="1137"/>
      <c r="E173" s="1137"/>
      <c r="F173" s="1137"/>
      <c r="G173" s="1137"/>
      <c r="H173" s="1137"/>
      <c r="I173" s="1137"/>
      <c r="J173" s="1137"/>
      <c r="K173" s="1137"/>
      <c r="L173" s="1137"/>
      <c r="M173" s="1137"/>
      <c r="N173" s="1137"/>
      <c r="O173" s="1137"/>
      <c r="P173" s="1137"/>
      <c r="Q173" s="1137"/>
      <c r="R173" s="1137"/>
      <c r="S173" s="1137"/>
      <c r="T173" s="1137"/>
      <c r="U173" s="1137"/>
      <c r="V173" s="1137"/>
      <c r="W173" s="1137"/>
      <c r="X173" s="1137"/>
      <c r="Y173" s="1137"/>
      <c r="Z173" s="1137"/>
    </row>
    <row r="174" spans="1:26" ht="15.75" customHeight="1">
      <c r="A174" s="1137"/>
      <c r="B174" s="1137"/>
      <c r="C174" s="1137"/>
      <c r="D174" s="1137"/>
      <c r="E174" s="1137"/>
      <c r="F174" s="1137"/>
      <c r="G174" s="1137"/>
      <c r="H174" s="1137"/>
      <c r="I174" s="1137"/>
      <c r="J174" s="1137"/>
      <c r="K174" s="1137"/>
      <c r="L174" s="1137"/>
      <c r="M174" s="1137"/>
      <c r="N174" s="1137"/>
      <c r="O174" s="1137"/>
      <c r="P174" s="1137"/>
      <c r="Q174" s="1137"/>
      <c r="R174" s="1137"/>
      <c r="S174" s="1137"/>
      <c r="T174" s="1137"/>
      <c r="U174" s="1137"/>
      <c r="V174" s="1137"/>
      <c r="W174" s="1137"/>
      <c r="X174" s="1137"/>
      <c r="Y174" s="1137"/>
      <c r="Z174" s="1137"/>
    </row>
    <row r="175" spans="1:26" ht="15.75" customHeight="1">
      <c r="A175" s="1137"/>
      <c r="B175" s="1137"/>
      <c r="C175" s="1137"/>
      <c r="D175" s="1137"/>
      <c r="E175" s="1137"/>
      <c r="F175" s="1137"/>
      <c r="G175" s="1137"/>
      <c r="H175" s="1137"/>
      <c r="I175" s="1137"/>
      <c r="J175" s="1137"/>
      <c r="K175" s="1137"/>
      <c r="L175" s="1137"/>
      <c r="M175" s="1137"/>
      <c r="N175" s="1137"/>
      <c r="O175" s="1137"/>
      <c r="P175" s="1137"/>
      <c r="Q175" s="1137"/>
      <c r="R175" s="1137"/>
      <c r="S175" s="1137"/>
      <c r="T175" s="1137"/>
      <c r="U175" s="1137"/>
      <c r="V175" s="1137"/>
      <c r="W175" s="1137"/>
      <c r="X175" s="1137"/>
      <c r="Y175" s="1137"/>
      <c r="Z175" s="1137"/>
    </row>
    <row r="176" spans="1:26" ht="15.75" customHeight="1">
      <c r="A176" s="1137"/>
      <c r="B176" s="1137"/>
      <c r="C176" s="1137"/>
      <c r="D176" s="1137"/>
      <c r="E176" s="1137"/>
      <c r="F176" s="1137"/>
      <c r="G176" s="1137"/>
      <c r="H176" s="1137"/>
      <c r="I176" s="1137"/>
      <c r="J176" s="1137"/>
      <c r="K176" s="1137"/>
      <c r="L176" s="1137"/>
      <c r="M176" s="1137"/>
      <c r="N176" s="1137"/>
      <c r="O176" s="1137"/>
      <c r="P176" s="1137"/>
      <c r="Q176" s="1137"/>
      <c r="R176" s="1137"/>
      <c r="S176" s="1137"/>
      <c r="T176" s="1137"/>
      <c r="U176" s="1137"/>
      <c r="V176" s="1137"/>
      <c r="W176" s="1137"/>
      <c r="X176" s="1137"/>
      <c r="Y176" s="1137"/>
      <c r="Z176" s="1137"/>
    </row>
    <row r="177" spans="1:26" ht="15.75" customHeight="1">
      <c r="A177" s="1137"/>
      <c r="B177" s="1137"/>
      <c r="C177" s="1137"/>
      <c r="D177" s="1137"/>
      <c r="E177" s="1137"/>
      <c r="F177" s="1137"/>
      <c r="G177" s="1137"/>
      <c r="H177" s="1137"/>
      <c r="I177" s="1137"/>
      <c r="J177" s="1137"/>
      <c r="K177" s="1137"/>
      <c r="L177" s="1137"/>
      <c r="M177" s="1137"/>
      <c r="N177" s="1137"/>
      <c r="O177" s="1137"/>
      <c r="P177" s="1137"/>
      <c r="Q177" s="1137"/>
      <c r="R177" s="1137"/>
      <c r="S177" s="1137"/>
      <c r="T177" s="1137"/>
      <c r="U177" s="1137"/>
      <c r="V177" s="1137"/>
      <c r="W177" s="1137"/>
      <c r="X177" s="1137"/>
      <c r="Y177" s="1137"/>
      <c r="Z177" s="1137"/>
    </row>
    <row r="178" spans="1:26" ht="15.75" customHeight="1">
      <c r="A178" s="1137"/>
      <c r="B178" s="1137"/>
      <c r="C178" s="1137"/>
      <c r="D178" s="1137"/>
      <c r="E178" s="1137"/>
      <c r="F178" s="1137"/>
      <c r="G178" s="1137"/>
      <c r="H178" s="1137"/>
      <c r="I178" s="1137"/>
      <c r="J178" s="1137"/>
      <c r="K178" s="1137"/>
      <c r="L178" s="1137"/>
      <c r="M178" s="1137"/>
      <c r="N178" s="1137"/>
      <c r="O178" s="1137"/>
      <c r="P178" s="1137"/>
      <c r="Q178" s="1137"/>
      <c r="R178" s="1137"/>
      <c r="S178" s="1137"/>
      <c r="T178" s="1137"/>
      <c r="U178" s="1137"/>
      <c r="V178" s="1137"/>
      <c r="W178" s="1137"/>
      <c r="X178" s="1137"/>
      <c r="Y178" s="1137"/>
      <c r="Z178" s="1137"/>
    </row>
    <row r="179" spans="1:26" ht="15.75" customHeight="1">
      <c r="A179" s="1137"/>
      <c r="B179" s="1137"/>
      <c r="C179" s="1137"/>
      <c r="D179" s="1137"/>
      <c r="E179" s="1137"/>
      <c r="F179" s="1137"/>
      <c r="G179" s="1137"/>
      <c r="H179" s="1137"/>
      <c r="I179" s="1137"/>
      <c r="J179" s="1137"/>
      <c r="K179" s="1137"/>
      <c r="L179" s="1137"/>
      <c r="M179" s="1137"/>
      <c r="N179" s="1137"/>
      <c r="O179" s="1137"/>
      <c r="P179" s="1137"/>
      <c r="Q179" s="1137"/>
      <c r="R179" s="1137"/>
      <c r="S179" s="1137"/>
      <c r="T179" s="1137"/>
      <c r="U179" s="1137"/>
      <c r="V179" s="1137"/>
      <c r="W179" s="1137"/>
      <c r="X179" s="1137"/>
      <c r="Y179" s="1137"/>
      <c r="Z179" s="1137"/>
    </row>
    <row r="180" spans="1:26" ht="15.75" customHeight="1">
      <c r="A180" s="1137"/>
      <c r="B180" s="1137"/>
      <c r="C180" s="1137"/>
      <c r="D180" s="1137"/>
      <c r="E180" s="1137"/>
      <c r="F180" s="1137"/>
      <c r="G180" s="1137"/>
      <c r="H180" s="1137"/>
      <c r="I180" s="1137"/>
      <c r="J180" s="1137"/>
      <c r="K180" s="1137"/>
      <c r="L180" s="1137"/>
      <c r="M180" s="1137"/>
      <c r="N180" s="1137"/>
      <c r="O180" s="1137"/>
      <c r="P180" s="1137"/>
      <c r="Q180" s="1137"/>
      <c r="R180" s="1137"/>
      <c r="S180" s="1137"/>
      <c r="T180" s="1137"/>
      <c r="U180" s="1137"/>
      <c r="V180" s="1137"/>
      <c r="W180" s="1137"/>
      <c r="X180" s="1137"/>
      <c r="Y180" s="1137"/>
      <c r="Z180" s="1137"/>
    </row>
    <row r="181" spans="1:26" ht="15.75" customHeight="1">
      <c r="A181" s="1137"/>
      <c r="B181" s="1137"/>
      <c r="C181" s="1137"/>
      <c r="D181" s="1137"/>
      <c r="E181" s="1137"/>
      <c r="F181" s="1137"/>
      <c r="G181" s="1137"/>
      <c r="H181" s="1137"/>
      <c r="I181" s="1137"/>
      <c r="J181" s="1137"/>
      <c r="K181" s="1137"/>
      <c r="L181" s="1137"/>
      <c r="M181" s="1137"/>
      <c r="N181" s="1137"/>
      <c r="O181" s="1137"/>
      <c r="P181" s="1137"/>
      <c r="Q181" s="1137"/>
      <c r="R181" s="1137"/>
      <c r="S181" s="1137"/>
      <c r="T181" s="1137"/>
      <c r="U181" s="1137"/>
      <c r="V181" s="1137"/>
      <c r="W181" s="1137"/>
      <c r="X181" s="1137"/>
      <c r="Y181" s="1137"/>
      <c r="Z181" s="1137"/>
    </row>
    <row r="182" spans="1:26" ht="15.75" customHeight="1">
      <c r="A182" s="1137"/>
      <c r="B182" s="1137"/>
      <c r="C182" s="1137"/>
      <c r="D182" s="1137"/>
      <c r="E182" s="1137"/>
      <c r="F182" s="1137"/>
      <c r="G182" s="1137"/>
      <c r="H182" s="1137"/>
      <c r="I182" s="1137"/>
      <c r="J182" s="1137"/>
      <c r="K182" s="1137"/>
      <c r="L182" s="1137"/>
      <c r="M182" s="1137"/>
      <c r="N182" s="1137"/>
      <c r="O182" s="1137"/>
      <c r="P182" s="1137"/>
      <c r="Q182" s="1137"/>
      <c r="R182" s="1137"/>
      <c r="S182" s="1137"/>
      <c r="T182" s="1137"/>
      <c r="U182" s="1137"/>
      <c r="V182" s="1137"/>
      <c r="W182" s="1137"/>
      <c r="X182" s="1137"/>
      <c r="Y182" s="1137"/>
      <c r="Z182" s="1137"/>
    </row>
    <row r="183" spans="1:26" ht="15.75" customHeight="1">
      <c r="A183" s="1137"/>
      <c r="B183" s="1137"/>
      <c r="C183" s="1137"/>
      <c r="D183" s="1137"/>
      <c r="E183" s="1137"/>
      <c r="F183" s="1137"/>
      <c r="G183" s="1137"/>
      <c r="H183" s="1137"/>
      <c r="I183" s="1137"/>
      <c r="J183" s="1137"/>
      <c r="K183" s="1137"/>
      <c r="L183" s="1137"/>
      <c r="M183" s="1137"/>
      <c r="N183" s="1137"/>
      <c r="O183" s="1137"/>
      <c r="P183" s="1137"/>
      <c r="Q183" s="1137"/>
      <c r="R183" s="1137"/>
      <c r="S183" s="1137"/>
      <c r="T183" s="1137"/>
      <c r="U183" s="1137"/>
      <c r="V183" s="1137"/>
      <c r="W183" s="1137"/>
      <c r="X183" s="1137"/>
      <c r="Y183" s="1137"/>
      <c r="Z183" s="1137"/>
    </row>
    <row r="184" spans="1:26" ht="15.75" customHeight="1">
      <c r="A184" s="1137"/>
      <c r="B184" s="1137"/>
      <c r="C184" s="1137"/>
      <c r="D184" s="1137"/>
      <c r="E184" s="1137"/>
      <c r="F184" s="1137"/>
      <c r="G184" s="1137"/>
      <c r="H184" s="1137"/>
      <c r="I184" s="1137"/>
      <c r="J184" s="1137"/>
      <c r="K184" s="1137"/>
      <c r="L184" s="1137"/>
      <c r="M184" s="1137"/>
      <c r="N184" s="1137"/>
      <c r="O184" s="1137"/>
      <c r="P184" s="1137"/>
      <c r="Q184" s="1137"/>
      <c r="R184" s="1137"/>
      <c r="S184" s="1137"/>
      <c r="T184" s="1137"/>
      <c r="U184" s="1137"/>
      <c r="V184" s="1137"/>
      <c r="W184" s="1137"/>
      <c r="X184" s="1137"/>
      <c r="Y184" s="1137"/>
      <c r="Z184" s="1137"/>
    </row>
    <row r="185" spans="1:26" ht="15.75" customHeight="1">
      <c r="A185" s="1137"/>
      <c r="B185" s="1137"/>
      <c r="C185" s="1137"/>
      <c r="D185" s="1137"/>
      <c r="E185" s="1137"/>
      <c r="F185" s="1137"/>
      <c r="G185" s="1137"/>
      <c r="H185" s="1137"/>
      <c r="I185" s="1137"/>
      <c r="J185" s="1137"/>
      <c r="K185" s="1137"/>
      <c r="L185" s="1137"/>
      <c r="M185" s="1137"/>
      <c r="N185" s="1137"/>
      <c r="O185" s="1137"/>
      <c r="P185" s="1137"/>
      <c r="Q185" s="1137"/>
      <c r="R185" s="1137"/>
      <c r="S185" s="1137"/>
      <c r="T185" s="1137"/>
      <c r="U185" s="1137"/>
      <c r="V185" s="1137"/>
      <c r="W185" s="1137"/>
      <c r="X185" s="1137"/>
      <c r="Y185" s="1137"/>
      <c r="Z185" s="1137"/>
    </row>
    <row r="186" spans="1:26" ht="15.75" customHeight="1">
      <c r="A186" s="1137"/>
      <c r="B186" s="1137"/>
      <c r="C186" s="1137"/>
      <c r="D186" s="1137"/>
      <c r="E186" s="1137"/>
      <c r="F186" s="1137"/>
      <c r="G186" s="1137"/>
      <c r="H186" s="1137"/>
      <c r="I186" s="1137"/>
      <c r="J186" s="1137"/>
      <c r="K186" s="1137"/>
      <c r="L186" s="1137"/>
      <c r="M186" s="1137"/>
      <c r="N186" s="1137"/>
      <c r="O186" s="1137"/>
      <c r="P186" s="1137"/>
      <c r="Q186" s="1137"/>
      <c r="R186" s="1137"/>
      <c r="S186" s="1137"/>
      <c r="T186" s="1137"/>
      <c r="U186" s="1137"/>
      <c r="V186" s="1137"/>
      <c r="W186" s="1137"/>
      <c r="X186" s="1137"/>
      <c r="Y186" s="1137"/>
      <c r="Z186" s="1137"/>
    </row>
    <row r="187" spans="1:26" ht="15.75" customHeight="1">
      <c r="A187" s="1137"/>
      <c r="B187" s="1137"/>
      <c r="C187" s="1137"/>
      <c r="D187" s="1137"/>
      <c r="E187" s="1137"/>
      <c r="F187" s="1137"/>
      <c r="G187" s="1137"/>
      <c r="H187" s="1137"/>
      <c r="I187" s="1137"/>
      <c r="J187" s="1137"/>
      <c r="K187" s="1137"/>
      <c r="L187" s="1137"/>
      <c r="M187" s="1137"/>
      <c r="N187" s="1137"/>
      <c r="O187" s="1137"/>
      <c r="P187" s="1137"/>
      <c r="Q187" s="1137"/>
      <c r="R187" s="1137"/>
      <c r="S187" s="1137"/>
      <c r="T187" s="1137"/>
      <c r="U187" s="1137"/>
      <c r="V187" s="1137"/>
      <c r="W187" s="1137"/>
      <c r="X187" s="1137"/>
      <c r="Y187" s="1137"/>
      <c r="Z187" s="1137"/>
    </row>
    <row r="188" spans="1:26" ht="15.75" customHeight="1">
      <c r="A188" s="1137"/>
      <c r="B188" s="1137"/>
      <c r="C188" s="1137"/>
      <c r="D188" s="1137"/>
      <c r="E188" s="1137"/>
      <c r="F188" s="1137"/>
      <c r="G188" s="1137"/>
      <c r="H188" s="1137"/>
      <c r="I188" s="1137"/>
      <c r="J188" s="1137"/>
      <c r="K188" s="1137"/>
      <c r="L188" s="1137"/>
      <c r="M188" s="1137"/>
      <c r="N188" s="1137"/>
      <c r="O188" s="1137"/>
      <c r="P188" s="1137"/>
      <c r="Q188" s="1137"/>
      <c r="R188" s="1137"/>
      <c r="S188" s="1137"/>
      <c r="T188" s="1137"/>
      <c r="U188" s="1137"/>
      <c r="V188" s="1137"/>
      <c r="W188" s="1137"/>
      <c r="X188" s="1137"/>
      <c r="Y188" s="1137"/>
      <c r="Z188" s="1137"/>
    </row>
    <row r="189" spans="1:26" ht="15.75" customHeight="1">
      <c r="A189" s="1137"/>
      <c r="B189" s="1137"/>
      <c r="C189" s="1137"/>
      <c r="D189" s="1137"/>
      <c r="E189" s="1137"/>
      <c r="F189" s="1137"/>
      <c r="G189" s="1137"/>
      <c r="H189" s="1137"/>
      <c r="I189" s="1137"/>
      <c r="J189" s="1137"/>
      <c r="K189" s="1137"/>
      <c r="L189" s="1137"/>
      <c r="M189" s="1137"/>
      <c r="N189" s="1137"/>
      <c r="O189" s="1137"/>
      <c r="P189" s="1137"/>
      <c r="Q189" s="1137"/>
      <c r="R189" s="1137"/>
      <c r="S189" s="1137"/>
      <c r="T189" s="1137"/>
      <c r="U189" s="1137"/>
      <c r="V189" s="1137"/>
      <c r="W189" s="1137"/>
      <c r="X189" s="1137"/>
      <c r="Y189" s="1137"/>
      <c r="Z189" s="1137"/>
    </row>
    <row r="190" spans="1:26" ht="15.75" customHeight="1">
      <c r="A190" s="1137"/>
      <c r="B190" s="1137"/>
      <c r="C190" s="1137"/>
      <c r="D190" s="1137"/>
      <c r="E190" s="1137"/>
      <c r="F190" s="1137"/>
      <c r="G190" s="1137"/>
      <c r="H190" s="1137"/>
      <c r="I190" s="1137"/>
      <c r="J190" s="1137"/>
      <c r="K190" s="1137"/>
      <c r="L190" s="1137"/>
      <c r="M190" s="1137"/>
      <c r="N190" s="1137"/>
      <c r="O190" s="1137"/>
      <c r="P190" s="1137"/>
      <c r="Q190" s="1137"/>
      <c r="R190" s="1137"/>
      <c r="S190" s="1137"/>
      <c r="T190" s="1137"/>
      <c r="U190" s="1137"/>
      <c r="V190" s="1137"/>
      <c r="W190" s="1137"/>
      <c r="X190" s="1137"/>
      <c r="Y190" s="1137"/>
      <c r="Z190" s="1137"/>
    </row>
    <row r="191" spans="1:26" ht="15.75" customHeight="1">
      <c r="A191" s="1137"/>
      <c r="B191" s="1137"/>
      <c r="C191" s="1137"/>
      <c r="D191" s="1137"/>
      <c r="E191" s="1137"/>
      <c r="F191" s="1137"/>
      <c r="G191" s="1137"/>
      <c r="H191" s="1137"/>
      <c r="I191" s="1137"/>
      <c r="J191" s="1137"/>
      <c r="K191" s="1137"/>
      <c r="L191" s="1137"/>
      <c r="M191" s="1137"/>
      <c r="N191" s="1137"/>
      <c r="O191" s="1137"/>
      <c r="P191" s="1137"/>
      <c r="Q191" s="1137"/>
      <c r="R191" s="1137"/>
      <c r="S191" s="1137"/>
      <c r="T191" s="1137"/>
      <c r="U191" s="1137"/>
      <c r="V191" s="1137"/>
      <c r="W191" s="1137"/>
      <c r="X191" s="1137"/>
      <c r="Y191" s="1137"/>
      <c r="Z191" s="1137"/>
    </row>
    <row r="192" spans="1:26" ht="15.75" customHeight="1">
      <c r="A192" s="1137"/>
      <c r="B192" s="1137"/>
      <c r="C192" s="1137"/>
      <c r="D192" s="1137"/>
      <c r="E192" s="1137"/>
      <c r="F192" s="1137"/>
      <c r="G192" s="1137"/>
      <c r="H192" s="1137"/>
      <c r="I192" s="1137"/>
      <c r="J192" s="1137"/>
      <c r="K192" s="1137"/>
      <c r="L192" s="1137"/>
      <c r="M192" s="1137"/>
      <c r="N192" s="1137"/>
      <c r="O192" s="1137"/>
      <c r="P192" s="1137"/>
      <c r="Q192" s="1137"/>
      <c r="R192" s="1137"/>
      <c r="S192" s="1137"/>
      <c r="T192" s="1137"/>
      <c r="U192" s="1137"/>
      <c r="V192" s="1137"/>
      <c r="W192" s="1137"/>
      <c r="X192" s="1137"/>
      <c r="Y192" s="1137"/>
      <c r="Z192" s="1137"/>
    </row>
    <row r="193" spans="1:26" ht="15.75" customHeight="1">
      <c r="A193" s="1137"/>
      <c r="B193" s="1137"/>
      <c r="C193" s="1137"/>
      <c r="D193" s="1137"/>
      <c r="E193" s="1137"/>
      <c r="F193" s="1137"/>
      <c r="G193" s="1137"/>
      <c r="H193" s="1137"/>
      <c r="I193" s="1137"/>
      <c r="J193" s="1137"/>
      <c r="K193" s="1137"/>
      <c r="L193" s="1137"/>
      <c r="M193" s="1137"/>
      <c r="N193" s="1137"/>
      <c r="O193" s="1137"/>
      <c r="P193" s="1137"/>
      <c r="Q193" s="1137"/>
      <c r="R193" s="1137"/>
      <c r="S193" s="1137"/>
      <c r="T193" s="1137"/>
      <c r="U193" s="1137"/>
      <c r="V193" s="1137"/>
      <c r="W193" s="1137"/>
      <c r="X193" s="1137"/>
      <c r="Y193" s="1137"/>
      <c r="Z193" s="1137"/>
    </row>
    <row r="194" spans="1:26" ht="15.75" customHeight="1">
      <c r="A194" s="1137"/>
      <c r="B194" s="1137"/>
      <c r="C194" s="1137"/>
      <c r="D194" s="1137"/>
      <c r="E194" s="1137"/>
      <c r="F194" s="1137"/>
      <c r="G194" s="1137"/>
      <c r="H194" s="1137"/>
      <c r="I194" s="1137"/>
      <c r="J194" s="1137"/>
      <c r="K194" s="1137"/>
      <c r="L194" s="1137"/>
      <c r="M194" s="1137"/>
      <c r="N194" s="1137"/>
      <c r="O194" s="1137"/>
      <c r="P194" s="1137"/>
      <c r="Q194" s="1137"/>
      <c r="R194" s="1137"/>
      <c r="S194" s="1137"/>
      <c r="T194" s="1137"/>
      <c r="U194" s="1137"/>
      <c r="V194" s="1137"/>
      <c r="W194" s="1137"/>
      <c r="X194" s="1137"/>
      <c r="Y194" s="1137"/>
      <c r="Z194" s="1137"/>
    </row>
    <row r="195" spans="1:26" ht="15.75" customHeight="1">
      <c r="A195" s="1137"/>
      <c r="B195" s="1137"/>
      <c r="C195" s="1137"/>
      <c r="D195" s="1137"/>
      <c r="E195" s="1137"/>
      <c r="F195" s="1137"/>
      <c r="G195" s="1137"/>
      <c r="H195" s="1137"/>
      <c r="I195" s="1137"/>
      <c r="J195" s="1137"/>
      <c r="K195" s="1137"/>
      <c r="L195" s="1137"/>
      <c r="M195" s="1137"/>
      <c r="N195" s="1137"/>
      <c r="O195" s="1137"/>
      <c r="P195" s="1137"/>
      <c r="Q195" s="1137"/>
      <c r="R195" s="1137"/>
      <c r="S195" s="1137"/>
      <c r="T195" s="1137"/>
      <c r="U195" s="1137"/>
      <c r="V195" s="1137"/>
      <c r="W195" s="1137"/>
      <c r="X195" s="1137"/>
      <c r="Y195" s="1137"/>
      <c r="Z195" s="1137"/>
    </row>
    <row r="196" spans="1:26" ht="15.75" customHeight="1">
      <c r="A196" s="1137"/>
      <c r="B196" s="1137"/>
      <c r="C196" s="1137"/>
      <c r="D196" s="1137"/>
      <c r="E196" s="1137"/>
      <c r="F196" s="1137"/>
      <c r="G196" s="1137"/>
      <c r="H196" s="1137"/>
      <c r="I196" s="1137"/>
      <c r="J196" s="1137"/>
      <c r="K196" s="1137"/>
      <c r="L196" s="1137"/>
      <c r="M196" s="1137"/>
      <c r="N196" s="1137"/>
      <c r="O196" s="1137"/>
      <c r="P196" s="1137"/>
      <c r="Q196" s="1137"/>
      <c r="R196" s="1137"/>
      <c r="S196" s="1137"/>
      <c r="T196" s="1137"/>
      <c r="U196" s="1137"/>
      <c r="V196" s="1137"/>
      <c r="W196" s="1137"/>
      <c r="X196" s="1137"/>
      <c r="Y196" s="1137"/>
      <c r="Z196" s="1137"/>
    </row>
    <row r="197" spans="1:26" ht="15.75" customHeight="1">
      <c r="A197" s="1137"/>
      <c r="B197" s="1137"/>
      <c r="C197" s="1137"/>
      <c r="D197" s="1137"/>
      <c r="E197" s="1137"/>
      <c r="F197" s="1137"/>
      <c r="G197" s="1137"/>
      <c r="H197" s="1137"/>
      <c r="I197" s="1137"/>
      <c r="J197" s="1137"/>
      <c r="K197" s="1137"/>
      <c r="L197" s="1137"/>
      <c r="M197" s="1137"/>
      <c r="N197" s="1137"/>
      <c r="O197" s="1137"/>
      <c r="P197" s="1137"/>
      <c r="Q197" s="1137"/>
      <c r="R197" s="1137"/>
      <c r="S197" s="1137"/>
      <c r="T197" s="1137"/>
      <c r="U197" s="1137"/>
      <c r="V197" s="1137"/>
      <c r="W197" s="1137"/>
      <c r="X197" s="1137"/>
      <c r="Y197" s="1137"/>
      <c r="Z197" s="1137"/>
    </row>
    <row r="198" spans="1:26" ht="15.75" customHeight="1">
      <c r="A198" s="1137"/>
      <c r="B198" s="1137"/>
      <c r="C198" s="1137"/>
      <c r="D198" s="1137"/>
      <c r="E198" s="1137"/>
      <c r="F198" s="1137"/>
      <c r="G198" s="1137"/>
      <c r="H198" s="1137"/>
      <c r="I198" s="1137"/>
      <c r="J198" s="1137"/>
      <c r="K198" s="1137"/>
      <c r="L198" s="1137"/>
      <c r="M198" s="1137"/>
      <c r="N198" s="1137"/>
      <c r="O198" s="1137"/>
      <c r="P198" s="1137"/>
      <c r="Q198" s="1137"/>
      <c r="R198" s="1137"/>
      <c r="S198" s="1137"/>
      <c r="T198" s="1137"/>
      <c r="U198" s="1137"/>
      <c r="V198" s="1137"/>
      <c r="W198" s="1137"/>
      <c r="X198" s="1137"/>
      <c r="Y198" s="1137"/>
      <c r="Z198" s="1137"/>
    </row>
    <row r="199" spans="1:26" ht="15.75" customHeight="1">
      <c r="A199" s="1137"/>
      <c r="B199" s="1137"/>
      <c r="C199" s="1137"/>
      <c r="D199" s="1137"/>
      <c r="E199" s="1137"/>
      <c r="F199" s="1137"/>
      <c r="G199" s="1137"/>
      <c r="H199" s="1137"/>
      <c r="I199" s="1137"/>
      <c r="J199" s="1137"/>
      <c r="K199" s="1137"/>
      <c r="L199" s="1137"/>
      <c r="M199" s="1137"/>
      <c r="N199" s="1137"/>
      <c r="O199" s="1137"/>
      <c r="P199" s="1137"/>
      <c r="Q199" s="1137"/>
      <c r="R199" s="1137"/>
      <c r="S199" s="1137"/>
      <c r="T199" s="1137"/>
      <c r="U199" s="1137"/>
      <c r="V199" s="1137"/>
      <c r="W199" s="1137"/>
      <c r="X199" s="1137"/>
      <c r="Y199" s="1137"/>
      <c r="Z199" s="1137"/>
    </row>
    <row r="200" spans="1:26" ht="15.75" customHeight="1">
      <c r="A200" s="1137"/>
      <c r="B200" s="1137"/>
      <c r="C200" s="1137"/>
      <c r="D200" s="1137"/>
      <c r="E200" s="1137"/>
      <c r="F200" s="1137"/>
      <c r="G200" s="1137"/>
      <c r="H200" s="1137"/>
      <c r="I200" s="1137"/>
      <c r="J200" s="1137"/>
      <c r="K200" s="1137"/>
      <c r="L200" s="1137"/>
      <c r="M200" s="1137"/>
      <c r="N200" s="1137"/>
      <c r="O200" s="1137"/>
      <c r="P200" s="1137"/>
      <c r="Q200" s="1137"/>
      <c r="R200" s="1137"/>
      <c r="S200" s="1137"/>
      <c r="T200" s="1137"/>
      <c r="U200" s="1137"/>
      <c r="V200" s="1137"/>
      <c r="W200" s="1137"/>
      <c r="X200" s="1137"/>
      <c r="Y200" s="1137"/>
      <c r="Z200" s="1137"/>
    </row>
    <row r="201" spans="1:26" ht="15.75" customHeight="1">
      <c r="A201" s="1137"/>
      <c r="B201" s="1137"/>
      <c r="C201" s="1137"/>
      <c r="D201" s="1137"/>
      <c r="E201" s="1137"/>
      <c r="F201" s="1137"/>
      <c r="G201" s="1137"/>
      <c r="H201" s="1137"/>
      <c r="I201" s="1137"/>
      <c r="J201" s="1137"/>
      <c r="K201" s="1137"/>
      <c r="L201" s="1137"/>
      <c r="M201" s="1137"/>
      <c r="N201" s="1137"/>
      <c r="O201" s="1137"/>
      <c r="P201" s="1137"/>
      <c r="Q201" s="1137"/>
      <c r="R201" s="1137"/>
      <c r="S201" s="1137"/>
      <c r="T201" s="1137"/>
      <c r="U201" s="1137"/>
      <c r="V201" s="1137"/>
      <c r="W201" s="1137"/>
      <c r="X201" s="1137"/>
      <c r="Y201" s="1137"/>
      <c r="Z201" s="1137"/>
    </row>
    <row r="202" spans="1:26" ht="15.75" customHeight="1">
      <c r="A202" s="1137"/>
      <c r="B202" s="1137"/>
      <c r="C202" s="1137"/>
      <c r="D202" s="1137"/>
      <c r="E202" s="1137"/>
      <c r="F202" s="1137"/>
      <c r="G202" s="1137"/>
      <c r="H202" s="1137"/>
      <c r="I202" s="1137"/>
      <c r="J202" s="1137"/>
      <c r="K202" s="1137"/>
      <c r="L202" s="1137"/>
      <c r="M202" s="1137"/>
      <c r="N202" s="1137"/>
      <c r="O202" s="1137"/>
      <c r="P202" s="1137"/>
      <c r="Q202" s="1137"/>
      <c r="R202" s="1137"/>
      <c r="S202" s="1137"/>
      <c r="T202" s="1137"/>
      <c r="U202" s="1137"/>
      <c r="V202" s="1137"/>
      <c r="W202" s="1137"/>
      <c r="X202" s="1137"/>
      <c r="Y202" s="1137"/>
      <c r="Z202" s="1137"/>
    </row>
    <row r="203" spans="1:26" ht="15.75" customHeight="1">
      <c r="A203" s="1137"/>
      <c r="B203" s="1137"/>
      <c r="C203" s="1137"/>
      <c r="D203" s="1137"/>
      <c r="E203" s="1137"/>
      <c r="F203" s="1137"/>
      <c r="G203" s="1137"/>
      <c r="H203" s="1137"/>
      <c r="I203" s="1137"/>
      <c r="J203" s="1137"/>
      <c r="K203" s="1137"/>
      <c r="L203" s="1137"/>
      <c r="M203" s="1137"/>
      <c r="N203" s="1137"/>
      <c r="O203" s="1137"/>
      <c r="P203" s="1137"/>
      <c r="Q203" s="1137"/>
      <c r="R203" s="1137"/>
      <c r="S203" s="1137"/>
      <c r="T203" s="1137"/>
      <c r="U203" s="1137"/>
      <c r="V203" s="1137"/>
      <c r="W203" s="1137"/>
      <c r="X203" s="1137"/>
      <c r="Y203" s="1137"/>
      <c r="Z203" s="1137"/>
    </row>
    <row r="204" spans="1:26" ht="15.75" customHeight="1">
      <c r="A204" s="1137"/>
      <c r="B204" s="1137"/>
      <c r="C204" s="1137"/>
      <c r="D204" s="1137"/>
      <c r="E204" s="1137"/>
      <c r="F204" s="1137"/>
      <c r="G204" s="1137"/>
      <c r="H204" s="1137"/>
      <c r="I204" s="1137"/>
      <c r="J204" s="1137"/>
      <c r="K204" s="1137"/>
      <c r="L204" s="1137"/>
      <c r="M204" s="1137"/>
      <c r="N204" s="1137"/>
      <c r="O204" s="1137"/>
      <c r="P204" s="1137"/>
      <c r="Q204" s="1137"/>
      <c r="R204" s="1137"/>
      <c r="S204" s="1137"/>
      <c r="T204" s="1137"/>
      <c r="U204" s="1137"/>
      <c r="V204" s="1137"/>
      <c r="W204" s="1137"/>
      <c r="X204" s="1137"/>
      <c r="Y204" s="1137"/>
      <c r="Z204" s="1137"/>
    </row>
    <row r="205" spans="1:26" ht="15.75" customHeight="1">
      <c r="A205" s="1137"/>
      <c r="B205" s="1137"/>
      <c r="C205" s="1137"/>
      <c r="D205" s="1137"/>
      <c r="E205" s="1137"/>
      <c r="F205" s="1137"/>
      <c r="G205" s="1137"/>
      <c r="H205" s="1137"/>
      <c r="I205" s="1137"/>
      <c r="J205" s="1137"/>
      <c r="K205" s="1137"/>
      <c r="L205" s="1137"/>
      <c r="M205" s="1137"/>
      <c r="N205" s="1137"/>
      <c r="O205" s="1137"/>
      <c r="P205" s="1137"/>
      <c r="Q205" s="1137"/>
      <c r="R205" s="1137"/>
      <c r="S205" s="1137"/>
      <c r="T205" s="1137"/>
      <c r="U205" s="1137"/>
      <c r="V205" s="1137"/>
      <c r="W205" s="1137"/>
      <c r="X205" s="1137"/>
      <c r="Y205" s="1137"/>
      <c r="Z205" s="1137"/>
    </row>
    <row r="206" spans="1:26" ht="15.75" customHeight="1">
      <c r="A206" s="1137"/>
      <c r="B206" s="1137"/>
      <c r="C206" s="1137"/>
      <c r="D206" s="1137"/>
      <c r="E206" s="1137"/>
      <c r="F206" s="1137"/>
      <c r="G206" s="1137"/>
      <c r="H206" s="1137"/>
      <c r="I206" s="1137"/>
      <c r="J206" s="1137"/>
      <c r="K206" s="1137"/>
      <c r="L206" s="1137"/>
      <c r="M206" s="1137"/>
      <c r="N206" s="1137"/>
      <c r="O206" s="1137"/>
      <c r="P206" s="1137"/>
      <c r="Q206" s="1137"/>
      <c r="R206" s="1137"/>
      <c r="S206" s="1137"/>
      <c r="T206" s="1137"/>
      <c r="U206" s="1137"/>
      <c r="V206" s="1137"/>
      <c r="W206" s="1137"/>
      <c r="X206" s="1137"/>
      <c r="Y206" s="1137"/>
      <c r="Z206" s="1137"/>
    </row>
    <row r="207" spans="1:26" ht="15.75" customHeight="1">
      <c r="A207" s="1137"/>
      <c r="B207" s="1137"/>
      <c r="C207" s="1137"/>
      <c r="D207" s="1137"/>
      <c r="E207" s="1137"/>
      <c r="F207" s="1137"/>
      <c r="G207" s="1137"/>
      <c r="H207" s="1137"/>
      <c r="I207" s="1137"/>
      <c r="J207" s="1137"/>
      <c r="K207" s="1137"/>
      <c r="L207" s="1137"/>
      <c r="M207" s="1137"/>
      <c r="N207" s="1137"/>
      <c r="O207" s="1137"/>
      <c r="P207" s="1137"/>
      <c r="Q207" s="1137"/>
      <c r="R207" s="1137"/>
      <c r="S207" s="1137"/>
      <c r="T207" s="1137"/>
      <c r="U207" s="1137"/>
      <c r="V207" s="1137"/>
      <c r="W207" s="1137"/>
      <c r="X207" s="1137"/>
      <c r="Y207" s="1137"/>
      <c r="Z207" s="1137"/>
    </row>
    <row r="208" spans="1:26" ht="15.75" customHeight="1">
      <c r="A208" s="1137"/>
      <c r="B208" s="1137"/>
      <c r="C208" s="1137"/>
      <c r="D208" s="1137"/>
      <c r="E208" s="1137"/>
      <c r="F208" s="1137"/>
      <c r="G208" s="1137"/>
      <c r="H208" s="1137"/>
      <c r="I208" s="1137"/>
      <c r="J208" s="1137"/>
      <c r="K208" s="1137"/>
      <c r="L208" s="1137"/>
      <c r="M208" s="1137"/>
      <c r="N208" s="1137"/>
      <c r="O208" s="1137"/>
      <c r="P208" s="1137"/>
      <c r="Q208" s="1137"/>
      <c r="R208" s="1137"/>
      <c r="S208" s="1137"/>
      <c r="T208" s="1137"/>
      <c r="U208" s="1137"/>
      <c r="V208" s="1137"/>
      <c r="W208" s="1137"/>
      <c r="X208" s="1137"/>
      <c r="Y208" s="1137"/>
      <c r="Z208" s="1137"/>
    </row>
    <row r="209" spans="1:26" ht="15.75" customHeight="1">
      <c r="A209" s="1137"/>
      <c r="B209" s="1137"/>
      <c r="C209" s="1137"/>
      <c r="D209" s="1137"/>
      <c r="E209" s="1137"/>
      <c r="F209" s="1137"/>
      <c r="G209" s="1137"/>
      <c r="H209" s="1137"/>
      <c r="I209" s="1137"/>
      <c r="J209" s="1137"/>
      <c r="K209" s="1137"/>
      <c r="L209" s="1137"/>
      <c r="M209" s="1137"/>
      <c r="N209" s="1137"/>
      <c r="O209" s="1137"/>
      <c r="P209" s="1137"/>
      <c r="Q209" s="1137"/>
      <c r="R209" s="1137"/>
      <c r="S209" s="1137"/>
      <c r="T209" s="1137"/>
      <c r="U209" s="1137"/>
      <c r="V209" s="1137"/>
      <c r="W209" s="1137"/>
      <c r="X209" s="1137"/>
      <c r="Y209" s="1137"/>
      <c r="Z209" s="1137"/>
    </row>
    <row r="210" spans="1:26" ht="15.75" customHeight="1">
      <c r="A210" s="1137"/>
      <c r="B210" s="1137"/>
      <c r="C210" s="1137"/>
      <c r="D210" s="1137"/>
      <c r="E210" s="1137"/>
      <c r="F210" s="1137"/>
      <c r="G210" s="1137"/>
      <c r="H210" s="1137"/>
      <c r="I210" s="1137"/>
      <c r="J210" s="1137"/>
      <c r="K210" s="1137"/>
      <c r="L210" s="1137"/>
      <c r="M210" s="1137"/>
      <c r="N210" s="1137"/>
      <c r="O210" s="1137"/>
      <c r="P210" s="1137"/>
      <c r="Q210" s="1137"/>
      <c r="R210" s="1137"/>
      <c r="S210" s="1137"/>
      <c r="T210" s="1137"/>
      <c r="U210" s="1137"/>
      <c r="V210" s="1137"/>
      <c r="W210" s="1137"/>
      <c r="X210" s="1137"/>
      <c r="Y210" s="1137"/>
      <c r="Z210" s="1137"/>
    </row>
    <row r="211" spans="1:26" ht="15.75" customHeight="1">
      <c r="A211" s="1137"/>
      <c r="B211" s="1137"/>
      <c r="C211" s="1137"/>
      <c r="D211" s="1137"/>
      <c r="E211" s="1137"/>
      <c r="F211" s="1137"/>
      <c r="G211" s="1137"/>
      <c r="H211" s="1137"/>
      <c r="I211" s="1137"/>
      <c r="J211" s="1137"/>
      <c r="K211" s="1137"/>
      <c r="L211" s="1137"/>
      <c r="M211" s="1137"/>
      <c r="N211" s="1137"/>
      <c r="O211" s="1137"/>
      <c r="P211" s="1137"/>
      <c r="Q211" s="1137"/>
      <c r="R211" s="1137"/>
      <c r="S211" s="1137"/>
      <c r="T211" s="1137"/>
      <c r="U211" s="1137"/>
      <c r="V211" s="1137"/>
      <c r="W211" s="1137"/>
      <c r="X211" s="1137"/>
      <c r="Y211" s="1137"/>
      <c r="Z211" s="1137"/>
    </row>
    <row r="212" spans="1:26" ht="15.75" customHeight="1">
      <c r="A212" s="1137"/>
      <c r="B212" s="1137"/>
      <c r="C212" s="1137"/>
      <c r="D212" s="1137"/>
      <c r="E212" s="1137"/>
      <c r="F212" s="1137"/>
      <c r="G212" s="1137"/>
      <c r="H212" s="1137"/>
      <c r="I212" s="1137"/>
      <c r="J212" s="1137"/>
      <c r="K212" s="1137"/>
      <c r="L212" s="1137"/>
      <c r="M212" s="1137"/>
      <c r="N212" s="1137"/>
      <c r="O212" s="1137"/>
      <c r="P212" s="1137"/>
      <c r="Q212" s="1137"/>
      <c r="R212" s="1137"/>
      <c r="S212" s="1137"/>
      <c r="T212" s="1137"/>
      <c r="U212" s="1137"/>
      <c r="V212" s="1137"/>
      <c r="W212" s="1137"/>
      <c r="X212" s="1137"/>
      <c r="Y212" s="1137"/>
      <c r="Z212" s="1137"/>
    </row>
    <row r="213" spans="1:26" ht="15.75" customHeight="1">
      <c r="A213" s="1137"/>
      <c r="B213" s="1137"/>
      <c r="C213" s="1137"/>
      <c r="D213" s="1137"/>
      <c r="E213" s="1137"/>
      <c r="F213" s="1137"/>
      <c r="G213" s="1137"/>
      <c r="H213" s="1137"/>
      <c r="I213" s="1137"/>
      <c r="J213" s="1137"/>
      <c r="K213" s="1137"/>
      <c r="L213" s="1137"/>
      <c r="M213" s="1137"/>
      <c r="N213" s="1137"/>
      <c r="O213" s="1137"/>
      <c r="P213" s="1137"/>
      <c r="Q213" s="1137"/>
      <c r="R213" s="1137"/>
      <c r="S213" s="1137"/>
      <c r="T213" s="1137"/>
      <c r="U213" s="1137"/>
      <c r="V213" s="1137"/>
      <c r="W213" s="1137"/>
      <c r="X213" s="1137"/>
      <c r="Y213" s="1137"/>
      <c r="Z213" s="1137"/>
    </row>
    <row r="214" spans="1:26" ht="15.75" customHeight="1">
      <c r="A214" s="1137"/>
      <c r="B214" s="1137"/>
      <c r="C214" s="1137"/>
      <c r="D214" s="1137"/>
      <c r="E214" s="1137"/>
      <c r="F214" s="1137"/>
      <c r="G214" s="1137"/>
      <c r="H214" s="1137"/>
      <c r="I214" s="1137"/>
      <c r="J214" s="1137"/>
      <c r="K214" s="1137"/>
      <c r="L214" s="1137"/>
      <c r="M214" s="1137"/>
      <c r="N214" s="1137"/>
      <c r="O214" s="1137"/>
      <c r="P214" s="1137"/>
      <c r="Q214" s="1137"/>
      <c r="R214" s="1137"/>
      <c r="S214" s="1137"/>
      <c r="T214" s="1137"/>
      <c r="U214" s="1137"/>
      <c r="V214" s="1137"/>
      <c r="W214" s="1137"/>
      <c r="X214" s="1137"/>
      <c r="Y214" s="1137"/>
      <c r="Z214" s="1137"/>
    </row>
    <row r="215" spans="1:26" ht="15.75" customHeight="1">
      <c r="A215" s="1137"/>
      <c r="B215" s="1137"/>
      <c r="C215" s="1137"/>
      <c r="D215" s="1137"/>
      <c r="E215" s="1137"/>
      <c r="F215" s="1137"/>
      <c r="G215" s="1137"/>
      <c r="H215" s="1137"/>
      <c r="I215" s="1137"/>
      <c r="J215" s="1137"/>
      <c r="K215" s="1137"/>
      <c r="L215" s="1137"/>
      <c r="M215" s="1137"/>
      <c r="N215" s="1137"/>
      <c r="O215" s="1137"/>
      <c r="P215" s="1137"/>
      <c r="Q215" s="1137"/>
      <c r="R215" s="1137"/>
      <c r="S215" s="1137"/>
      <c r="T215" s="1137"/>
      <c r="U215" s="1137"/>
      <c r="V215" s="1137"/>
      <c r="W215" s="1137"/>
      <c r="X215" s="1137"/>
      <c r="Y215" s="1137"/>
      <c r="Z215" s="1137"/>
    </row>
    <row r="216" spans="1:26" ht="15.75" customHeight="1">
      <c r="A216" s="1137"/>
      <c r="B216" s="1137"/>
      <c r="C216" s="1137"/>
      <c r="D216" s="1137"/>
      <c r="E216" s="1137"/>
      <c r="F216" s="1137"/>
      <c r="G216" s="1137"/>
      <c r="H216" s="1137"/>
      <c r="I216" s="1137"/>
      <c r="J216" s="1137"/>
      <c r="K216" s="1137"/>
      <c r="L216" s="1137"/>
      <c r="M216" s="1137"/>
      <c r="N216" s="1137"/>
      <c r="O216" s="1137"/>
      <c r="P216" s="1137"/>
      <c r="Q216" s="1137"/>
      <c r="R216" s="1137"/>
      <c r="S216" s="1137"/>
      <c r="T216" s="1137"/>
      <c r="U216" s="1137"/>
      <c r="V216" s="1137"/>
      <c r="W216" s="1137"/>
      <c r="X216" s="1137"/>
      <c r="Y216" s="1137"/>
      <c r="Z216" s="1137"/>
    </row>
    <row r="217" spans="1:26" ht="15.75" customHeight="1">
      <c r="A217" s="1137"/>
      <c r="B217" s="1137"/>
      <c r="C217" s="1137"/>
      <c r="D217" s="1137"/>
      <c r="E217" s="1137"/>
      <c r="F217" s="1137"/>
      <c r="G217" s="1137"/>
      <c r="H217" s="1137"/>
      <c r="I217" s="1137"/>
      <c r="J217" s="1137"/>
      <c r="K217" s="1137"/>
      <c r="L217" s="1137"/>
      <c r="M217" s="1137"/>
      <c r="N217" s="1137"/>
      <c r="O217" s="1137"/>
      <c r="P217" s="1137"/>
      <c r="Q217" s="1137"/>
      <c r="R217" s="1137"/>
      <c r="S217" s="1137"/>
      <c r="T217" s="1137"/>
      <c r="U217" s="1137"/>
      <c r="V217" s="1137"/>
      <c r="W217" s="1137"/>
      <c r="X217" s="1137"/>
      <c r="Y217" s="1137"/>
      <c r="Z217" s="1137"/>
    </row>
    <row r="218" spans="1:26" ht="15.75" customHeight="1">
      <c r="A218" s="1137"/>
      <c r="B218" s="1137"/>
      <c r="C218" s="1137"/>
      <c r="D218" s="1137"/>
      <c r="E218" s="1137"/>
      <c r="F218" s="1137"/>
      <c r="G218" s="1137"/>
      <c r="H218" s="1137"/>
      <c r="I218" s="1137"/>
      <c r="J218" s="1137"/>
      <c r="K218" s="1137"/>
      <c r="L218" s="1137"/>
      <c r="M218" s="1137"/>
      <c r="N218" s="1137"/>
      <c r="O218" s="1137"/>
      <c r="P218" s="1137"/>
      <c r="Q218" s="1137"/>
      <c r="R218" s="1137"/>
      <c r="S218" s="1137"/>
      <c r="T218" s="1137"/>
      <c r="U218" s="1137"/>
      <c r="V218" s="1137"/>
      <c r="W218" s="1137"/>
      <c r="X218" s="1137"/>
      <c r="Y218" s="1137"/>
      <c r="Z218" s="1137"/>
    </row>
    <row r="219" spans="1:26" ht="15.75" customHeight="1">
      <c r="A219" s="1137"/>
      <c r="B219" s="1137"/>
      <c r="C219" s="1137"/>
      <c r="D219" s="1137"/>
      <c r="E219" s="1137"/>
      <c r="F219" s="1137"/>
      <c r="G219" s="1137"/>
      <c r="H219" s="1137"/>
      <c r="I219" s="1137"/>
      <c r="J219" s="1137"/>
      <c r="K219" s="1137"/>
      <c r="L219" s="1137"/>
      <c r="M219" s="1137"/>
      <c r="N219" s="1137"/>
      <c r="O219" s="1137"/>
      <c r="P219" s="1137"/>
      <c r="Q219" s="1137"/>
      <c r="R219" s="1137"/>
      <c r="S219" s="1137"/>
      <c r="T219" s="1137"/>
      <c r="U219" s="1137"/>
      <c r="V219" s="1137"/>
      <c r="W219" s="1137"/>
      <c r="X219" s="1137"/>
      <c r="Y219" s="1137"/>
      <c r="Z219" s="1137"/>
    </row>
    <row r="220" spans="1:26" ht="15.75" customHeight="1">
      <c r="A220" s="1137"/>
      <c r="B220" s="1137"/>
      <c r="C220" s="1137"/>
      <c r="D220" s="1137"/>
      <c r="E220" s="1137"/>
      <c r="F220" s="1137"/>
      <c r="G220" s="1137"/>
      <c r="H220" s="1137"/>
      <c r="I220" s="1137"/>
      <c r="J220" s="1137"/>
      <c r="K220" s="1137"/>
      <c r="L220" s="1137"/>
      <c r="M220" s="1137"/>
      <c r="N220" s="1137"/>
      <c r="O220" s="1137"/>
      <c r="P220" s="1137"/>
      <c r="Q220" s="1137"/>
      <c r="R220" s="1137"/>
      <c r="S220" s="1137"/>
      <c r="T220" s="1137"/>
      <c r="U220" s="1137"/>
      <c r="V220" s="1137"/>
      <c r="W220" s="1137"/>
      <c r="X220" s="1137"/>
      <c r="Y220" s="1137"/>
      <c r="Z220" s="1137"/>
    </row>
    <row r="221" spans="1:26" ht="15.75" customHeight="1">
      <c r="A221" s="1137"/>
      <c r="B221" s="1137"/>
      <c r="C221" s="1137"/>
      <c r="D221" s="1137"/>
      <c r="E221" s="1137"/>
      <c r="F221" s="1137"/>
      <c r="G221" s="1137"/>
      <c r="H221" s="1137"/>
      <c r="I221" s="1137"/>
      <c r="J221" s="1137"/>
      <c r="K221" s="1137"/>
      <c r="L221" s="1137"/>
      <c r="M221" s="1137"/>
      <c r="N221" s="1137"/>
      <c r="O221" s="1137"/>
      <c r="P221" s="1137"/>
      <c r="Q221" s="1137"/>
      <c r="R221" s="1137"/>
      <c r="S221" s="1137"/>
      <c r="T221" s="1137"/>
      <c r="U221" s="1137"/>
      <c r="V221" s="1137"/>
      <c r="W221" s="1137"/>
      <c r="X221" s="1137"/>
      <c r="Y221" s="1137"/>
      <c r="Z221" s="1137"/>
    </row>
    <row r="222" spans="1:26" ht="15.75" customHeight="1">
      <c r="A222" s="1137"/>
      <c r="B222" s="1137"/>
      <c r="C222" s="1137"/>
      <c r="D222" s="1137"/>
      <c r="E222" s="1137"/>
      <c r="F222" s="1137"/>
      <c r="G222" s="1137"/>
      <c r="H222" s="1137"/>
      <c r="I222" s="1137"/>
      <c r="J222" s="1137"/>
      <c r="K222" s="1137"/>
      <c r="L222" s="1137"/>
      <c r="M222" s="1137"/>
      <c r="N222" s="1137"/>
      <c r="O222" s="1137"/>
      <c r="P222" s="1137"/>
      <c r="Q222" s="1137"/>
      <c r="R222" s="1137"/>
      <c r="S222" s="1137"/>
      <c r="T222" s="1137"/>
      <c r="U222" s="1137"/>
      <c r="V222" s="1137"/>
      <c r="W222" s="1137"/>
      <c r="X222" s="1137"/>
      <c r="Y222" s="1137"/>
      <c r="Z222" s="1137"/>
    </row>
    <row r="223" spans="1:26" ht="15.75" customHeight="1">
      <c r="A223" s="1137"/>
      <c r="B223" s="1137"/>
      <c r="C223" s="1137"/>
      <c r="D223" s="1137"/>
      <c r="E223" s="1137"/>
      <c r="F223" s="1137"/>
      <c r="G223" s="1137"/>
      <c r="H223" s="1137"/>
      <c r="I223" s="1137"/>
      <c r="J223" s="1137"/>
      <c r="K223" s="1137"/>
      <c r="L223" s="1137"/>
      <c r="M223" s="1137"/>
      <c r="N223" s="1137"/>
      <c r="O223" s="1137"/>
      <c r="P223" s="1137"/>
      <c r="Q223" s="1137"/>
      <c r="R223" s="1137"/>
      <c r="S223" s="1137"/>
      <c r="T223" s="1137"/>
      <c r="U223" s="1137"/>
      <c r="V223" s="1137"/>
      <c r="W223" s="1137"/>
      <c r="X223" s="1137"/>
      <c r="Y223" s="1137"/>
      <c r="Z223" s="1137"/>
    </row>
    <row r="224" spans="1:26" ht="15.75" customHeight="1">
      <c r="A224" s="1137"/>
      <c r="B224" s="1137"/>
      <c r="C224" s="1137"/>
      <c r="D224" s="1137"/>
      <c r="E224" s="1137"/>
      <c r="F224" s="1137"/>
      <c r="G224" s="1137"/>
      <c r="H224" s="1137"/>
      <c r="I224" s="1137"/>
      <c r="J224" s="1137"/>
      <c r="K224" s="1137"/>
      <c r="L224" s="1137"/>
      <c r="M224" s="1137"/>
      <c r="N224" s="1137"/>
      <c r="O224" s="1137"/>
      <c r="P224" s="1137"/>
      <c r="Q224" s="1137"/>
      <c r="R224" s="1137"/>
      <c r="S224" s="1137"/>
      <c r="T224" s="1137"/>
      <c r="U224" s="1137"/>
      <c r="V224" s="1137"/>
      <c r="W224" s="1137"/>
      <c r="X224" s="1137"/>
      <c r="Y224" s="1137"/>
      <c r="Z224" s="1137"/>
    </row>
    <row r="225" spans="1:26" ht="15.75" customHeight="1">
      <c r="A225" s="1137"/>
      <c r="B225" s="1137"/>
      <c r="C225" s="1137"/>
      <c r="D225" s="1137"/>
      <c r="E225" s="1137"/>
      <c r="F225" s="1137"/>
      <c r="G225" s="1137"/>
      <c r="H225" s="1137"/>
      <c r="I225" s="1137"/>
      <c r="J225" s="1137"/>
      <c r="K225" s="1137"/>
      <c r="L225" s="1137"/>
      <c r="M225" s="1137"/>
      <c r="N225" s="1137"/>
      <c r="O225" s="1137"/>
      <c r="P225" s="1137"/>
      <c r="Q225" s="1137"/>
      <c r="R225" s="1137"/>
      <c r="S225" s="1137"/>
      <c r="T225" s="1137"/>
      <c r="U225" s="1137"/>
      <c r="V225" s="1137"/>
      <c r="W225" s="1137"/>
      <c r="X225" s="1137"/>
      <c r="Y225" s="1137"/>
      <c r="Z225" s="1137"/>
    </row>
    <row r="226" spans="1:26" ht="15.75" customHeight="1">
      <c r="A226" s="1137"/>
      <c r="B226" s="1137"/>
      <c r="C226" s="1137"/>
      <c r="D226" s="1137"/>
      <c r="E226" s="1137"/>
      <c r="F226" s="1137"/>
      <c r="G226" s="1137"/>
      <c r="H226" s="1137"/>
      <c r="I226" s="1137"/>
      <c r="J226" s="1137"/>
      <c r="K226" s="1137"/>
      <c r="L226" s="1137"/>
      <c r="M226" s="1137"/>
      <c r="N226" s="1137"/>
      <c r="O226" s="1137"/>
      <c r="P226" s="1137"/>
      <c r="Q226" s="1137"/>
      <c r="R226" s="1137"/>
      <c r="S226" s="1137"/>
      <c r="T226" s="1137"/>
      <c r="U226" s="1137"/>
      <c r="V226" s="1137"/>
      <c r="W226" s="1137"/>
      <c r="X226" s="1137"/>
      <c r="Y226" s="1137"/>
      <c r="Z226" s="1137"/>
    </row>
    <row r="227" spans="1:26" ht="15.75" customHeight="1">
      <c r="A227" s="1137"/>
      <c r="B227" s="1137"/>
      <c r="C227" s="1137"/>
      <c r="D227" s="1137"/>
      <c r="E227" s="1137"/>
      <c r="F227" s="1137"/>
      <c r="G227" s="1137"/>
      <c r="H227" s="1137"/>
      <c r="I227" s="1137"/>
      <c r="J227" s="1137"/>
      <c r="K227" s="1137"/>
      <c r="L227" s="1137"/>
      <c r="M227" s="1137"/>
      <c r="N227" s="1137"/>
      <c r="O227" s="1137"/>
      <c r="P227" s="1137"/>
      <c r="Q227" s="1137"/>
      <c r="R227" s="1137"/>
      <c r="S227" s="1137"/>
      <c r="T227" s="1137"/>
      <c r="U227" s="1137"/>
      <c r="V227" s="1137"/>
      <c r="W227" s="1137"/>
      <c r="X227" s="1137"/>
      <c r="Y227" s="1137"/>
      <c r="Z227" s="1137"/>
    </row>
    <row r="228" spans="1:26" ht="15.75" customHeight="1">
      <c r="A228" s="1137"/>
      <c r="B228" s="1137"/>
      <c r="C228" s="1137"/>
      <c r="D228" s="1137"/>
      <c r="E228" s="1137"/>
      <c r="F228" s="1137"/>
      <c r="G228" s="1137"/>
      <c r="H228" s="1137"/>
      <c r="I228" s="1137"/>
      <c r="J228" s="1137"/>
      <c r="K228" s="1137"/>
      <c r="L228" s="1137"/>
      <c r="M228" s="1137"/>
      <c r="N228" s="1137"/>
      <c r="O228" s="1137"/>
      <c r="P228" s="1137"/>
      <c r="Q228" s="1137"/>
      <c r="R228" s="1137"/>
      <c r="S228" s="1137"/>
      <c r="T228" s="1137"/>
      <c r="U228" s="1137"/>
      <c r="V228" s="1137"/>
      <c r="W228" s="1137"/>
      <c r="X228" s="1137"/>
      <c r="Y228" s="1137"/>
      <c r="Z228" s="1137"/>
    </row>
    <row r="229" spans="1:26" ht="15.75" customHeight="1">
      <c r="A229" s="1137"/>
      <c r="B229" s="1137"/>
      <c r="C229" s="1137"/>
      <c r="D229" s="1137"/>
      <c r="E229" s="1137"/>
      <c r="F229" s="1137"/>
      <c r="G229" s="1137"/>
      <c r="H229" s="1137"/>
      <c r="I229" s="1137"/>
      <c r="J229" s="1137"/>
      <c r="K229" s="1137"/>
      <c r="L229" s="1137"/>
      <c r="M229" s="1137"/>
      <c r="N229" s="1137"/>
      <c r="O229" s="1137"/>
      <c r="P229" s="1137"/>
      <c r="Q229" s="1137"/>
      <c r="R229" s="1137"/>
      <c r="S229" s="1137"/>
      <c r="T229" s="1137"/>
      <c r="U229" s="1137"/>
      <c r="V229" s="1137"/>
      <c r="W229" s="1137"/>
      <c r="X229" s="1137"/>
      <c r="Y229" s="1137"/>
      <c r="Z229" s="1137"/>
    </row>
    <row r="230" spans="1:26" ht="15.75" customHeight="1">
      <c r="A230" s="1137"/>
      <c r="B230" s="1137"/>
      <c r="C230" s="1137"/>
      <c r="D230" s="1137"/>
      <c r="E230" s="1137"/>
      <c r="F230" s="1137"/>
      <c r="G230" s="1137"/>
      <c r="H230" s="1137"/>
      <c r="I230" s="1137"/>
      <c r="J230" s="1137"/>
      <c r="K230" s="1137"/>
      <c r="L230" s="1137"/>
      <c r="M230" s="1137"/>
      <c r="N230" s="1137"/>
      <c r="O230" s="1137"/>
      <c r="P230" s="1137"/>
      <c r="Q230" s="1137"/>
      <c r="R230" s="1137"/>
      <c r="S230" s="1137"/>
      <c r="T230" s="1137"/>
      <c r="U230" s="1137"/>
      <c r="V230" s="1137"/>
      <c r="W230" s="1137"/>
      <c r="X230" s="1137"/>
      <c r="Y230" s="1137"/>
      <c r="Z230" s="1137"/>
    </row>
    <row r="231" spans="1:26" ht="15.75" customHeight="1">
      <c r="A231" s="1137"/>
      <c r="B231" s="1137"/>
      <c r="C231" s="1137"/>
      <c r="D231" s="1137"/>
      <c r="E231" s="1137"/>
      <c r="F231" s="1137"/>
      <c r="G231" s="1137"/>
      <c r="H231" s="1137"/>
      <c r="I231" s="1137"/>
      <c r="J231" s="1137"/>
      <c r="K231" s="1137"/>
      <c r="L231" s="1137"/>
      <c r="M231" s="1137"/>
      <c r="N231" s="1137"/>
      <c r="O231" s="1137"/>
      <c r="P231" s="1137"/>
      <c r="Q231" s="1137"/>
      <c r="R231" s="1137"/>
      <c r="S231" s="1137"/>
      <c r="T231" s="1137"/>
      <c r="U231" s="1137"/>
      <c r="V231" s="1137"/>
      <c r="W231" s="1137"/>
      <c r="X231" s="1137"/>
      <c r="Y231" s="1137"/>
      <c r="Z231" s="1137"/>
    </row>
    <row r="232" spans="1:26" ht="15.75" customHeight="1">
      <c r="A232" s="1137"/>
      <c r="B232" s="1137"/>
      <c r="C232" s="1137"/>
      <c r="D232" s="1137"/>
      <c r="E232" s="1137"/>
      <c r="F232" s="1137"/>
      <c r="G232" s="1137"/>
      <c r="H232" s="1137"/>
      <c r="I232" s="1137"/>
      <c r="J232" s="1137"/>
      <c r="K232" s="1137"/>
      <c r="L232" s="1137"/>
      <c r="M232" s="1137"/>
      <c r="N232" s="1137"/>
      <c r="O232" s="1137"/>
      <c r="P232" s="1137"/>
      <c r="Q232" s="1137"/>
      <c r="R232" s="1137"/>
      <c r="S232" s="1137"/>
      <c r="T232" s="1137"/>
      <c r="U232" s="1137"/>
      <c r="V232" s="1137"/>
      <c r="W232" s="1137"/>
      <c r="X232" s="1137"/>
      <c r="Y232" s="1137"/>
      <c r="Z232" s="1137"/>
    </row>
    <row r="233" spans="1:26" ht="15.75" customHeight="1">
      <c r="A233" s="1137"/>
      <c r="B233" s="1137"/>
      <c r="C233" s="1137"/>
      <c r="D233" s="1137"/>
      <c r="E233" s="1137"/>
      <c r="F233" s="1137"/>
      <c r="G233" s="1137"/>
      <c r="H233" s="1137"/>
      <c r="I233" s="1137"/>
      <c r="J233" s="1137"/>
      <c r="K233" s="1137"/>
      <c r="L233" s="1137"/>
      <c r="M233" s="1137"/>
      <c r="N233" s="1137"/>
      <c r="O233" s="1137"/>
      <c r="P233" s="1137"/>
      <c r="Q233" s="1137"/>
      <c r="R233" s="1137"/>
      <c r="S233" s="1137"/>
      <c r="T233" s="1137"/>
      <c r="U233" s="1137"/>
      <c r="V233" s="1137"/>
      <c r="W233" s="1137"/>
      <c r="X233" s="1137"/>
      <c r="Y233" s="1137"/>
      <c r="Z233" s="1137"/>
    </row>
    <row r="234" spans="1:26" ht="15.75" customHeight="1">
      <c r="A234" s="1137"/>
      <c r="B234" s="1137"/>
      <c r="C234" s="1137"/>
      <c r="D234" s="1137"/>
      <c r="E234" s="1137"/>
      <c r="F234" s="1137"/>
      <c r="G234" s="1137"/>
      <c r="H234" s="1137"/>
      <c r="I234" s="1137"/>
      <c r="J234" s="1137"/>
      <c r="K234" s="1137"/>
      <c r="L234" s="1137"/>
      <c r="M234" s="1137"/>
      <c r="N234" s="1137"/>
      <c r="O234" s="1137"/>
      <c r="P234" s="1137"/>
      <c r="Q234" s="1137"/>
      <c r="R234" s="1137"/>
      <c r="S234" s="1137"/>
      <c r="T234" s="1137"/>
      <c r="U234" s="1137"/>
      <c r="V234" s="1137"/>
      <c r="W234" s="1137"/>
      <c r="X234" s="1137"/>
      <c r="Y234" s="1137"/>
      <c r="Z234" s="1137"/>
    </row>
    <row r="235" spans="1:26" ht="15.75" customHeight="1">
      <c r="A235" s="1137"/>
      <c r="B235" s="1137"/>
      <c r="C235" s="1137"/>
      <c r="D235" s="1137"/>
      <c r="E235" s="1137"/>
      <c r="F235" s="1137"/>
      <c r="G235" s="1137"/>
      <c r="H235" s="1137"/>
      <c r="I235" s="1137"/>
      <c r="J235" s="1137"/>
      <c r="K235" s="1137"/>
      <c r="L235" s="1137"/>
      <c r="M235" s="1137"/>
      <c r="N235" s="1137"/>
      <c r="O235" s="1137"/>
      <c r="P235" s="1137"/>
      <c r="Q235" s="1137"/>
      <c r="R235" s="1137"/>
      <c r="S235" s="1137"/>
      <c r="T235" s="1137"/>
      <c r="U235" s="1137"/>
      <c r="V235" s="1137"/>
      <c r="W235" s="1137"/>
      <c r="X235" s="1137"/>
      <c r="Y235" s="1137"/>
      <c r="Z235" s="1137"/>
    </row>
    <row r="236" spans="1:26" ht="15.75" customHeight="1">
      <c r="A236" s="1137"/>
      <c r="B236" s="1137"/>
      <c r="C236" s="1137"/>
      <c r="D236" s="1137"/>
      <c r="E236" s="1137"/>
      <c r="F236" s="1137"/>
      <c r="G236" s="1137"/>
      <c r="H236" s="1137"/>
      <c r="I236" s="1137"/>
      <c r="J236" s="1137"/>
      <c r="K236" s="1137"/>
      <c r="L236" s="1137"/>
      <c r="M236" s="1137"/>
      <c r="N236" s="1137"/>
      <c r="O236" s="1137"/>
      <c r="P236" s="1137"/>
      <c r="Q236" s="1137"/>
      <c r="R236" s="1137"/>
      <c r="S236" s="1137"/>
      <c r="T236" s="1137"/>
      <c r="U236" s="1137"/>
      <c r="V236" s="1137"/>
      <c r="W236" s="1137"/>
      <c r="X236" s="1137"/>
      <c r="Y236" s="1137"/>
      <c r="Z236" s="1137"/>
    </row>
    <row r="237" spans="1:26" ht="15.75" customHeight="1">
      <c r="A237" s="1137"/>
      <c r="B237" s="1137"/>
      <c r="C237" s="1137"/>
      <c r="D237" s="1137"/>
      <c r="E237" s="1137"/>
      <c r="F237" s="1137"/>
      <c r="G237" s="1137"/>
      <c r="H237" s="1137"/>
      <c r="I237" s="1137"/>
      <c r="J237" s="1137"/>
      <c r="K237" s="1137"/>
      <c r="L237" s="1137"/>
      <c r="M237" s="1137"/>
      <c r="N237" s="1137"/>
      <c r="O237" s="1137"/>
      <c r="P237" s="1137"/>
      <c r="Q237" s="1137"/>
      <c r="R237" s="1137"/>
      <c r="S237" s="1137"/>
      <c r="T237" s="1137"/>
      <c r="U237" s="1137"/>
      <c r="V237" s="1137"/>
      <c r="W237" s="1137"/>
      <c r="X237" s="1137"/>
      <c r="Y237" s="1137"/>
      <c r="Z237" s="1137"/>
    </row>
    <row r="238" spans="1:26" ht="15.75" customHeight="1">
      <c r="A238" s="1137"/>
      <c r="B238" s="1137"/>
      <c r="C238" s="1137"/>
      <c r="D238" s="1137"/>
      <c r="E238" s="1137"/>
      <c r="F238" s="1137"/>
      <c r="G238" s="1137"/>
      <c r="H238" s="1137"/>
      <c r="I238" s="1137"/>
      <c r="J238" s="1137"/>
      <c r="K238" s="1137"/>
      <c r="L238" s="1137"/>
      <c r="M238" s="1137"/>
      <c r="N238" s="1137"/>
      <c r="O238" s="1137"/>
      <c r="P238" s="1137"/>
      <c r="Q238" s="1137"/>
      <c r="R238" s="1137"/>
      <c r="S238" s="1137"/>
      <c r="T238" s="1137"/>
      <c r="U238" s="1137"/>
      <c r="V238" s="1137"/>
      <c r="W238" s="1137"/>
      <c r="X238" s="1137"/>
      <c r="Y238" s="1137"/>
      <c r="Z238" s="1137"/>
    </row>
    <row r="239" spans="1:26" ht="15.75" customHeight="1">
      <c r="A239" s="1137"/>
      <c r="B239" s="1137"/>
      <c r="C239" s="1137"/>
      <c r="D239" s="1137"/>
      <c r="E239" s="1137"/>
      <c r="F239" s="1137"/>
      <c r="G239" s="1137"/>
      <c r="H239" s="1137"/>
      <c r="I239" s="1137"/>
      <c r="J239" s="1137"/>
      <c r="K239" s="1137"/>
      <c r="L239" s="1137"/>
      <c r="M239" s="1137"/>
      <c r="N239" s="1137"/>
      <c r="O239" s="1137"/>
      <c r="P239" s="1137"/>
      <c r="Q239" s="1137"/>
      <c r="R239" s="1137"/>
      <c r="S239" s="1137"/>
      <c r="T239" s="1137"/>
      <c r="U239" s="1137"/>
      <c r="V239" s="1137"/>
      <c r="W239" s="1137"/>
      <c r="X239" s="1137"/>
      <c r="Y239" s="1137"/>
      <c r="Z239" s="1137"/>
    </row>
    <row r="240" spans="1:26" ht="15.75" customHeight="1">
      <c r="A240" s="1137"/>
      <c r="B240" s="1137"/>
      <c r="C240" s="1137"/>
      <c r="D240" s="1137"/>
      <c r="E240" s="1137"/>
      <c r="F240" s="1137"/>
      <c r="G240" s="1137"/>
      <c r="H240" s="1137"/>
      <c r="I240" s="1137"/>
      <c r="J240" s="1137"/>
      <c r="K240" s="1137"/>
      <c r="L240" s="1137"/>
      <c r="M240" s="1137"/>
      <c r="N240" s="1137"/>
      <c r="O240" s="1137"/>
      <c r="P240" s="1137"/>
      <c r="Q240" s="1137"/>
      <c r="R240" s="1137"/>
      <c r="S240" s="1137"/>
      <c r="T240" s="1137"/>
      <c r="U240" s="1137"/>
      <c r="V240" s="1137"/>
      <c r="W240" s="1137"/>
      <c r="X240" s="1137"/>
      <c r="Y240" s="1137"/>
      <c r="Z240" s="1137"/>
    </row>
    <row r="241" spans="1:26" ht="15.75" customHeight="1">
      <c r="A241" s="1137"/>
      <c r="B241" s="1137"/>
      <c r="C241" s="1137"/>
      <c r="D241" s="1137"/>
      <c r="E241" s="1137"/>
      <c r="F241" s="1137"/>
      <c r="G241" s="1137"/>
      <c r="H241" s="1137"/>
      <c r="I241" s="1137"/>
      <c r="J241" s="1137"/>
      <c r="K241" s="1137"/>
      <c r="L241" s="1137"/>
      <c r="M241" s="1137"/>
      <c r="N241" s="1137"/>
      <c r="O241" s="1137"/>
      <c r="P241" s="1137"/>
      <c r="Q241" s="1137"/>
      <c r="R241" s="1137"/>
      <c r="S241" s="1137"/>
      <c r="T241" s="1137"/>
      <c r="U241" s="1137"/>
      <c r="V241" s="1137"/>
      <c r="W241" s="1137"/>
      <c r="X241" s="1137"/>
      <c r="Y241" s="1137"/>
      <c r="Z241" s="1137"/>
    </row>
    <row r="242" spans="1:26" ht="15.75" customHeight="1">
      <c r="A242" s="1137"/>
      <c r="B242" s="1137"/>
      <c r="C242" s="1137"/>
      <c r="D242" s="1137"/>
      <c r="E242" s="1137"/>
      <c r="F242" s="1137"/>
      <c r="G242" s="1137"/>
      <c r="H242" s="1137"/>
      <c r="I242" s="1137"/>
      <c r="J242" s="1137"/>
      <c r="K242" s="1137"/>
      <c r="L242" s="1137"/>
      <c r="M242" s="1137"/>
      <c r="N242" s="1137"/>
      <c r="O242" s="1137"/>
      <c r="P242" s="1137"/>
      <c r="Q242" s="1137"/>
      <c r="R242" s="1137"/>
      <c r="S242" s="1137"/>
      <c r="T242" s="1137"/>
      <c r="U242" s="1137"/>
      <c r="V242" s="1137"/>
      <c r="W242" s="1137"/>
      <c r="X242" s="1137"/>
      <c r="Y242" s="1137"/>
      <c r="Z242" s="1137"/>
    </row>
    <row r="243" spans="1:26" ht="15.75" customHeight="1">
      <c r="A243" s="1137"/>
      <c r="B243" s="1137"/>
      <c r="C243" s="1137"/>
      <c r="D243" s="1137"/>
      <c r="E243" s="1137"/>
      <c r="F243" s="1137"/>
      <c r="G243" s="1137"/>
      <c r="H243" s="1137"/>
      <c r="I243" s="1137"/>
      <c r="J243" s="1137"/>
      <c r="K243" s="1137"/>
      <c r="L243" s="1137"/>
      <c r="M243" s="1137"/>
      <c r="N243" s="1137"/>
      <c r="O243" s="1137"/>
      <c r="P243" s="1137"/>
      <c r="Q243" s="1137"/>
      <c r="R243" s="1137"/>
      <c r="S243" s="1137"/>
      <c r="T243" s="1137"/>
      <c r="U243" s="1137"/>
      <c r="V243" s="1137"/>
      <c r="W243" s="1137"/>
      <c r="X243" s="1137"/>
      <c r="Y243" s="1137"/>
      <c r="Z243" s="1137"/>
    </row>
    <row r="244" spans="1:26" ht="15.75" customHeight="1">
      <c r="A244" s="1137"/>
      <c r="B244" s="1137"/>
      <c r="C244" s="1137"/>
      <c r="D244" s="1137"/>
      <c r="E244" s="1137"/>
      <c r="F244" s="1137"/>
      <c r="G244" s="1137"/>
      <c r="H244" s="1137"/>
      <c r="I244" s="1137"/>
      <c r="J244" s="1137"/>
      <c r="K244" s="1137"/>
      <c r="L244" s="1137"/>
      <c r="M244" s="1137"/>
      <c r="N244" s="1137"/>
      <c r="O244" s="1137"/>
      <c r="P244" s="1137"/>
      <c r="Q244" s="1137"/>
      <c r="R244" s="1137"/>
      <c r="S244" s="1137"/>
      <c r="T244" s="1137"/>
      <c r="U244" s="1137"/>
      <c r="V244" s="1137"/>
      <c r="W244" s="1137"/>
      <c r="X244" s="1137"/>
      <c r="Y244" s="1137"/>
      <c r="Z244" s="1137"/>
    </row>
    <row r="245" spans="1:26" ht="15.75" customHeight="1">
      <c r="A245" s="1137"/>
      <c r="B245" s="1137"/>
      <c r="C245" s="1137"/>
      <c r="D245" s="1137"/>
      <c r="E245" s="1137"/>
      <c r="F245" s="1137"/>
      <c r="G245" s="1137"/>
      <c r="H245" s="1137"/>
      <c r="I245" s="1137"/>
      <c r="J245" s="1137"/>
      <c r="K245" s="1137"/>
      <c r="L245" s="1137"/>
      <c r="M245" s="1137"/>
      <c r="N245" s="1137"/>
      <c r="O245" s="1137"/>
      <c r="P245" s="1137"/>
      <c r="Q245" s="1137"/>
      <c r="R245" s="1137"/>
      <c r="S245" s="1137"/>
      <c r="T245" s="1137"/>
      <c r="U245" s="1137"/>
      <c r="V245" s="1137"/>
      <c r="W245" s="1137"/>
      <c r="X245" s="1137"/>
      <c r="Y245" s="1137"/>
      <c r="Z245" s="1137"/>
    </row>
    <row r="246" spans="1:26" ht="15.75" customHeight="1">
      <c r="A246" s="1137"/>
      <c r="B246" s="1137"/>
      <c r="C246" s="1137"/>
      <c r="D246" s="1137"/>
      <c r="E246" s="1137"/>
      <c r="F246" s="1137"/>
      <c r="G246" s="1137"/>
      <c r="H246" s="1137"/>
      <c r="I246" s="1137"/>
      <c r="J246" s="1137"/>
      <c r="K246" s="1137"/>
      <c r="L246" s="1137"/>
      <c r="M246" s="1137"/>
      <c r="N246" s="1137"/>
      <c r="O246" s="1137"/>
      <c r="P246" s="1137"/>
      <c r="Q246" s="1137"/>
      <c r="R246" s="1137"/>
      <c r="S246" s="1137"/>
      <c r="T246" s="1137"/>
      <c r="U246" s="1137"/>
      <c r="V246" s="1137"/>
      <c r="W246" s="1137"/>
      <c r="X246" s="1137"/>
      <c r="Y246" s="1137"/>
      <c r="Z246" s="1137"/>
    </row>
    <row r="247" spans="1:26" ht="15.75" customHeight="1">
      <c r="A247" s="1137"/>
      <c r="B247" s="1137"/>
      <c r="C247" s="1137"/>
      <c r="D247" s="1137"/>
      <c r="E247" s="1137"/>
      <c r="F247" s="1137"/>
      <c r="G247" s="1137"/>
      <c r="H247" s="1137"/>
      <c r="I247" s="1137"/>
      <c r="J247" s="1137"/>
      <c r="K247" s="1137"/>
      <c r="L247" s="1137"/>
      <c r="M247" s="1137"/>
      <c r="N247" s="1137"/>
      <c r="O247" s="1137"/>
      <c r="P247" s="1137"/>
      <c r="Q247" s="1137"/>
      <c r="R247" s="1137"/>
      <c r="S247" s="1137"/>
      <c r="T247" s="1137"/>
      <c r="U247" s="1137"/>
      <c r="V247" s="1137"/>
      <c r="W247" s="1137"/>
      <c r="X247" s="1137"/>
      <c r="Y247" s="1137"/>
      <c r="Z247" s="1137"/>
    </row>
    <row r="248" spans="1:26" ht="15.75" customHeight="1">
      <c r="A248" s="1137"/>
      <c r="B248" s="1137"/>
      <c r="C248" s="1137"/>
      <c r="D248" s="1137"/>
      <c r="E248" s="1137"/>
      <c r="F248" s="1137"/>
      <c r="G248" s="1137"/>
      <c r="H248" s="1137"/>
      <c r="I248" s="1137"/>
      <c r="J248" s="1137"/>
      <c r="K248" s="1137"/>
      <c r="L248" s="1137"/>
      <c r="M248" s="1137"/>
      <c r="N248" s="1137"/>
      <c r="O248" s="1137"/>
      <c r="P248" s="1137"/>
      <c r="Q248" s="1137"/>
      <c r="R248" s="1137"/>
      <c r="S248" s="1137"/>
      <c r="T248" s="1137"/>
      <c r="U248" s="1137"/>
      <c r="V248" s="1137"/>
      <c r="W248" s="1137"/>
      <c r="X248" s="1137"/>
      <c r="Y248" s="1137"/>
      <c r="Z248" s="1137"/>
    </row>
    <row r="249" spans="1:26" ht="15.75" customHeight="1">
      <c r="A249" s="1137"/>
      <c r="B249" s="1137"/>
      <c r="C249" s="1137"/>
      <c r="D249" s="1137"/>
      <c r="E249" s="1137"/>
      <c r="F249" s="1137"/>
      <c r="G249" s="1137"/>
      <c r="H249" s="1137"/>
      <c r="I249" s="1137"/>
      <c r="J249" s="1137"/>
      <c r="K249" s="1137"/>
      <c r="L249" s="1137"/>
      <c r="M249" s="1137"/>
      <c r="N249" s="1137"/>
      <c r="O249" s="1137"/>
      <c r="P249" s="1137"/>
      <c r="Q249" s="1137"/>
      <c r="R249" s="1137"/>
      <c r="S249" s="1137"/>
      <c r="T249" s="1137"/>
      <c r="U249" s="1137"/>
      <c r="V249" s="1137"/>
      <c r="W249" s="1137"/>
      <c r="X249" s="1137"/>
      <c r="Y249" s="1137"/>
      <c r="Z249" s="1137"/>
    </row>
    <row r="250" spans="1:26" ht="15.75" customHeight="1">
      <c r="A250" s="1137"/>
      <c r="B250" s="1137"/>
      <c r="C250" s="1137"/>
      <c r="D250" s="1137"/>
      <c r="E250" s="1137"/>
      <c r="F250" s="1137"/>
      <c r="G250" s="1137"/>
      <c r="H250" s="1137"/>
      <c r="I250" s="1137"/>
      <c r="J250" s="1137"/>
      <c r="K250" s="1137"/>
      <c r="L250" s="1137"/>
      <c r="M250" s="1137"/>
      <c r="N250" s="1137"/>
      <c r="O250" s="1137"/>
      <c r="P250" s="1137"/>
      <c r="Q250" s="1137"/>
      <c r="R250" s="1137"/>
      <c r="S250" s="1137"/>
      <c r="T250" s="1137"/>
      <c r="U250" s="1137"/>
      <c r="V250" s="1137"/>
      <c r="W250" s="1137"/>
      <c r="X250" s="1137"/>
      <c r="Y250" s="1137"/>
      <c r="Z250" s="1137"/>
    </row>
    <row r="251" spans="1:26" ht="15.75" customHeight="1">
      <c r="A251" s="1137"/>
      <c r="B251" s="1137"/>
      <c r="C251" s="1137"/>
      <c r="D251" s="1137"/>
      <c r="E251" s="1137"/>
      <c r="F251" s="1137"/>
      <c r="G251" s="1137"/>
      <c r="H251" s="1137"/>
      <c r="I251" s="1137"/>
      <c r="J251" s="1137"/>
      <c r="K251" s="1137"/>
      <c r="L251" s="1137"/>
      <c r="M251" s="1137"/>
      <c r="N251" s="1137"/>
      <c r="O251" s="1137"/>
      <c r="P251" s="1137"/>
      <c r="Q251" s="1137"/>
      <c r="R251" s="1137"/>
      <c r="S251" s="1137"/>
      <c r="T251" s="1137"/>
      <c r="U251" s="1137"/>
      <c r="V251" s="1137"/>
      <c r="W251" s="1137"/>
      <c r="X251" s="1137"/>
      <c r="Y251" s="1137"/>
      <c r="Z251" s="1137"/>
    </row>
    <row r="252" spans="1:26" ht="15.75" customHeight="1">
      <c r="A252" s="1137"/>
      <c r="B252" s="1137"/>
      <c r="C252" s="1137"/>
      <c r="D252" s="1137"/>
      <c r="E252" s="1137"/>
      <c r="F252" s="1137"/>
      <c r="G252" s="1137"/>
      <c r="H252" s="1137"/>
      <c r="I252" s="1137"/>
      <c r="J252" s="1137"/>
      <c r="K252" s="1137"/>
      <c r="L252" s="1137"/>
      <c r="M252" s="1137"/>
      <c r="N252" s="1137"/>
      <c r="O252" s="1137"/>
      <c r="P252" s="1137"/>
      <c r="Q252" s="1137"/>
      <c r="R252" s="1137"/>
      <c r="S252" s="1137"/>
      <c r="T252" s="1137"/>
      <c r="U252" s="1137"/>
      <c r="V252" s="1137"/>
      <c r="W252" s="1137"/>
      <c r="X252" s="1137"/>
      <c r="Y252" s="1137"/>
      <c r="Z252" s="1137"/>
    </row>
    <row r="253" spans="1:26" ht="15.75" customHeight="1">
      <c r="A253" s="1137"/>
      <c r="B253" s="1137"/>
      <c r="C253" s="1137"/>
      <c r="D253" s="1137"/>
      <c r="E253" s="1137"/>
      <c r="F253" s="1137"/>
      <c r="G253" s="1137"/>
      <c r="H253" s="1137"/>
      <c r="I253" s="1137"/>
      <c r="J253" s="1137"/>
      <c r="K253" s="1137"/>
      <c r="L253" s="1137"/>
      <c r="M253" s="1137"/>
      <c r="N253" s="1137"/>
      <c r="O253" s="1137"/>
      <c r="P253" s="1137"/>
      <c r="Q253" s="1137"/>
      <c r="R253" s="1137"/>
      <c r="S253" s="1137"/>
      <c r="T253" s="1137"/>
      <c r="U253" s="1137"/>
      <c r="V253" s="1137"/>
      <c r="W253" s="1137"/>
      <c r="X253" s="1137"/>
      <c r="Y253" s="1137"/>
      <c r="Z253" s="1137"/>
    </row>
    <row r="254" spans="1:26" ht="15.75" customHeight="1">
      <c r="A254" s="1137"/>
      <c r="B254" s="1137"/>
      <c r="C254" s="1137"/>
      <c r="D254" s="1137"/>
      <c r="E254" s="1137"/>
      <c r="F254" s="1137"/>
      <c r="G254" s="1137"/>
      <c r="H254" s="1137"/>
      <c r="I254" s="1137"/>
      <c r="J254" s="1137"/>
      <c r="K254" s="1137"/>
      <c r="L254" s="1137"/>
      <c r="M254" s="1137"/>
      <c r="N254" s="1137"/>
      <c r="O254" s="1137"/>
      <c r="P254" s="1137"/>
      <c r="Q254" s="1137"/>
      <c r="R254" s="1137"/>
      <c r="S254" s="1137"/>
      <c r="T254" s="1137"/>
      <c r="U254" s="1137"/>
      <c r="V254" s="1137"/>
      <c r="W254" s="1137"/>
      <c r="X254" s="1137"/>
      <c r="Y254" s="1137"/>
      <c r="Z254" s="1137"/>
    </row>
    <row r="255" spans="1:26" ht="15.75" customHeight="1">
      <c r="A255" s="1137"/>
      <c r="B255" s="1137"/>
      <c r="C255" s="1137"/>
      <c r="D255" s="1137"/>
      <c r="E255" s="1137"/>
      <c r="F255" s="1137"/>
      <c r="G255" s="1137"/>
      <c r="H255" s="1137"/>
      <c r="I255" s="1137"/>
      <c r="J255" s="1137"/>
      <c r="K255" s="1137"/>
      <c r="L255" s="1137"/>
      <c r="M255" s="1137"/>
      <c r="N255" s="1137"/>
      <c r="O255" s="1137"/>
      <c r="P255" s="1137"/>
      <c r="Q255" s="1137"/>
      <c r="R255" s="1137"/>
      <c r="S255" s="1137"/>
      <c r="T255" s="1137"/>
      <c r="U255" s="1137"/>
      <c r="V255" s="1137"/>
      <c r="W255" s="1137"/>
      <c r="X255" s="1137"/>
      <c r="Y255" s="1137"/>
      <c r="Z255" s="1137"/>
    </row>
    <row r="256" spans="1:26" ht="15.75" customHeight="1">
      <c r="A256" s="1137"/>
      <c r="B256" s="1137"/>
      <c r="C256" s="1137"/>
      <c r="D256" s="1137"/>
      <c r="E256" s="1137"/>
      <c r="F256" s="1137"/>
      <c r="G256" s="1137"/>
      <c r="H256" s="1137"/>
      <c r="I256" s="1137"/>
      <c r="J256" s="1137"/>
      <c r="K256" s="1137"/>
      <c r="L256" s="1137"/>
      <c r="M256" s="1137"/>
      <c r="N256" s="1137"/>
      <c r="O256" s="1137"/>
      <c r="P256" s="1137"/>
      <c r="Q256" s="1137"/>
      <c r="R256" s="1137"/>
      <c r="S256" s="1137"/>
      <c r="T256" s="1137"/>
      <c r="U256" s="1137"/>
      <c r="V256" s="1137"/>
      <c r="W256" s="1137"/>
      <c r="X256" s="1137"/>
      <c r="Y256" s="1137"/>
      <c r="Z256" s="1137"/>
    </row>
    <row r="257" spans="1:26" ht="15.75" customHeight="1">
      <c r="A257" s="1137"/>
      <c r="B257" s="1137"/>
      <c r="C257" s="1137"/>
      <c r="D257" s="1137"/>
      <c r="E257" s="1137"/>
      <c r="F257" s="1137"/>
      <c r="G257" s="1137"/>
      <c r="H257" s="1137"/>
      <c r="I257" s="1137"/>
      <c r="J257" s="1137"/>
      <c r="K257" s="1137"/>
      <c r="L257" s="1137"/>
      <c r="M257" s="1137"/>
      <c r="N257" s="1137"/>
      <c r="O257" s="1137"/>
      <c r="P257" s="1137"/>
      <c r="Q257" s="1137"/>
      <c r="R257" s="1137"/>
      <c r="S257" s="1137"/>
      <c r="T257" s="1137"/>
      <c r="U257" s="1137"/>
      <c r="V257" s="1137"/>
      <c r="W257" s="1137"/>
      <c r="X257" s="1137"/>
      <c r="Y257" s="1137"/>
      <c r="Z257" s="1137"/>
    </row>
    <row r="258" spans="1:26" ht="15.75" customHeight="1">
      <c r="A258" s="1137"/>
      <c r="B258" s="1137"/>
      <c r="C258" s="1137"/>
      <c r="D258" s="1137"/>
      <c r="E258" s="1137"/>
      <c r="F258" s="1137"/>
      <c r="G258" s="1137"/>
      <c r="H258" s="1137"/>
      <c r="I258" s="1137"/>
      <c r="J258" s="1137"/>
      <c r="K258" s="1137"/>
      <c r="L258" s="1137"/>
      <c r="M258" s="1137"/>
      <c r="N258" s="1137"/>
      <c r="O258" s="1137"/>
      <c r="P258" s="1137"/>
      <c r="Q258" s="1137"/>
      <c r="R258" s="1137"/>
      <c r="S258" s="1137"/>
      <c r="T258" s="1137"/>
      <c r="U258" s="1137"/>
      <c r="V258" s="1137"/>
      <c r="W258" s="1137"/>
      <c r="X258" s="1137"/>
      <c r="Y258" s="1137"/>
      <c r="Z258" s="1137"/>
    </row>
    <row r="259" spans="1:26" ht="15.75" customHeight="1">
      <c r="A259" s="1137"/>
      <c r="B259" s="1137"/>
      <c r="C259" s="1137"/>
      <c r="D259" s="1137"/>
      <c r="E259" s="1137"/>
      <c r="F259" s="1137"/>
      <c r="G259" s="1137"/>
      <c r="H259" s="1137"/>
      <c r="I259" s="1137"/>
      <c r="J259" s="1137"/>
      <c r="K259" s="1137"/>
      <c r="L259" s="1137"/>
      <c r="M259" s="1137"/>
      <c r="N259" s="1137"/>
      <c r="O259" s="1137"/>
      <c r="P259" s="1137"/>
      <c r="Q259" s="1137"/>
      <c r="R259" s="1137"/>
      <c r="S259" s="1137"/>
      <c r="T259" s="1137"/>
      <c r="U259" s="1137"/>
      <c r="V259" s="1137"/>
      <c r="W259" s="1137"/>
      <c r="X259" s="1137"/>
      <c r="Y259" s="1137"/>
      <c r="Z259" s="1137"/>
    </row>
    <row r="260" spans="1:26" ht="15.75" customHeight="1">
      <c r="A260" s="1137"/>
      <c r="B260" s="1137"/>
      <c r="C260" s="1137"/>
      <c r="D260" s="1137"/>
      <c r="E260" s="1137"/>
      <c r="F260" s="1137"/>
      <c r="G260" s="1137"/>
      <c r="H260" s="1137"/>
      <c r="I260" s="1137"/>
      <c r="J260" s="1137"/>
      <c r="K260" s="1137"/>
      <c r="L260" s="1137"/>
      <c r="M260" s="1137"/>
      <c r="N260" s="1137"/>
      <c r="O260" s="1137"/>
      <c r="P260" s="1137"/>
      <c r="Q260" s="1137"/>
      <c r="R260" s="1137"/>
      <c r="S260" s="1137"/>
      <c r="T260" s="1137"/>
      <c r="U260" s="1137"/>
      <c r="V260" s="1137"/>
      <c r="W260" s="1137"/>
      <c r="X260" s="1137"/>
      <c r="Y260" s="1137"/>
      <c r="Z260" s="1137"/>
    </row>
    <row r="261" spans="1:26" ht="15.75" customHeight="1">
      <c r="A261" s="1137"/>
      <c r="B261" s="1137"/>
      <c r="C261" s="1137"/>
      <c r="D261" s="1137"/>
      <c r="E261" s="1137"/>
      <c r="F261" s="1137"/>
      <c r="G261" s="1137"/>
      <c r="H261" s="1137"/>
      <c r="I261" s="1137"/>
      <c r="J261" s="1137"/>
      <c r="K261" s="1137"/>
      <c r="L261" s="1137"/>
      <c r="M261" s="1137"/>
      <c r="N261" s="1137"/>
      <c r="O261" s="1137"/>
      <c r="P261" s="1137"/>
      <c r="Q261" s="1137"/>
      <c r="R261" s="1137"/>
      <c r="S261" s="1137"/>
      <c r="T261" s="1137"/>
      <c r="U261" s="1137"/>
      <c r="V261" s="1137"/>
      <c r="W261" s="1137"/>
      <c r="X261" s="1137"/>
      <c r="Y261" s="1137"/>
      <c r="Z261" s="1137"/>
    </row>
    <row r="262" spans="1:26" ht="15.75" customHeight="1">
      <c r="A262" s="1137"/>
      <c r="B262" s="1137"/>
      <c r="C262" s="1137"/>
      <c r="D262" s="1137"/>
      <c r="E262" s="1137"/>
      <c r="F262" s="1137"/>
      <c r="G262" s="1137"/>
      <c r="H262" s="1137"/>
      <c r="I262" s="1137"/>
      <c r="J262" s="1137"/>
      <c r="K262" s="1137"/>
      <c r="L262" s="1137"/>
      <c r="M262" s="1137"/>
      <c r="N262" s="1137"/>
      <c r="O262" s="1137"/>
      <c r="P262" s="1137"/>
      <c r="Q262" s="1137"/>
      <c r="R262" s="1137"/>
      <c r="S262" s="1137"/>
      <c r="T262" s="1137"/>
      <c r="U262" s="1137"/>
      <c r="V262" s="1137"/>
      <c r="W262" s="1137"/>
      <c r="X262" s="1137"/>
      <c r="Y262" s="1137"/>
      <c r="Z262" s="1137"/>
    </row>
    <row r="263" spans="1:26" ht="15.75" customHeight="1">
      <c r="A263" s="1137"/>
      <c r="B263" s="1137"/>
      <c r="C263" s="1137"/>
      <c r="D263" s="1137"/>
      <c r="E263" s="1137"/>
      <c r="F263" s="1137"/>
      <c r="G263" s="1137"/>
      <c r="H263" s="1137"/>
      <c r="I263" s="1137"/>
      <c r="J263" s="1137"/>
      <c r="K263" s="1137"/>
      <c r="L263" s="1137"/>
      <c r="M263" s="1137"/>
      <c r="N263" s="1137"/>
      <c r="O263" s="1137"/>
      <c r="P263" s="1137"/>
      <c r="Q263" s="1137"/>
      <c r="R263" s="1137"/>
      <c r="S263" s="1137"/>
      <c r="T263" s="1137"/>
      <c r="U263" s="1137"/>
      <c r="V263" s="1137"/>
      <c r="W263" s="1137"/>
      <c r="X263" s="1137"/>
      <c r="Y263" s="1137"/>
      <c r="Z263" s="1137"/>
    </row>
    <row r="264" spans="1:26" ht="15.75" customHeight="1">
      <c r="A264" s="1137"/>
      <c r="B264" s="1137"/>
      <c r="C264" s="1137"/>
      <c r="D264" s="1137"/>
      <c r="E264" s="1137"/>
      <c r="F264" s="1137"/>
      <c r="G264" s="1137"/>
      <c r="H264" s="1137"/>
      <c r="I264" s="1137"/>
      <c r="J264" s="1137"/>
      <c r="K264" s="1137"/>
      <c r="L264" s="1137"/>
      <c r="M264" s="1137"/>
      <c r="N264" s="1137"/>
      <c r="O264" s="1137"/>
      <c r="P264" s="1137"/>
      <c r="Q264" s="1137"/>
      <c r="R264" s="1137"/>
      <c r="S264" s="1137"/>
      <c r="T264" s="1137"/>
      <c r="U264" s="1137"/>
      <c r="V264" s="1137"/>
      <c r="W264" s="1137"/>
      <c r="X264" s="1137"/>
      <c r="Y264" s="1137"/>
      <c r="Z264" s="1137"/>
    </row>
    <row r="265" spans="1:26" ht="15.75" customHeight="1">
      <c r="A265" s="1137"/>
      <c r="B265" s="1137"/>
      <c r="C265" s="1137"/>
      <c r="D265" s="1137"/>
      <c r="E265" s="1137"/>
      <c r="F265" s="1137"/>
      <c r="G265" s="1137"/>
      <c r="H265" s="1137"/>
      <c r="I265" s="1137"/>
      <c r="J265" s="1137"/>
      <c r="K265" s="1137"/>
      <c r="L265" s="1137"/>
      <c r="M265" s="1137"/>
      <c r="N265" s="1137"/>
      <c r="O265" s="1137"/>
      <c r="P265" s="1137"/>
      <c r="Q265" s="1137"/>
      <c r="R265" s="1137"/>
      <c r="S265" s="1137"/>
      <c r="T265" s="1137"/>
      <c r="U265" s="1137"/>
      <c r="V265" s="1137"/>
      <c r="W265" s="1137"/>
      <c r="X265" s="1137"/>
      <c r="Y265" s="1137"/>
      <c r="Z265" s="1137"/>
    </row>
    <row r="266" spans="1:26" ht="15.75" customHeight="1">
      <c r="A266" s="1137"/>
      <c r="B266" s="1137"/>
      <c r="C266" s="1137"/>
      <c r="D266" s="1137"/>
      <c r="E266" s="1137"/>
      <c r="F266" s="1137"/>
      <c r="G266" s="1137"/>
      <c r="H266" s="1137"/>
      <c r="I266" s="1137"/>
      <c r="J266" s="1137"/>
      <c r="K266" s="1137"/>
      <c r="L266" s="1137"/>
      <c r="M266" s="1137"/>
      <c r="N266" s="1137"/>
      <c r="O266" s="1137"/>
      <c r="P266" s="1137"/>
      <c r="Q266" s="1137"/>
      <c r="R266" s="1137"/>
      <c r="S266" s="1137"/>
      <c r="T266" s="1137"/>
      <c r="U266" s="1137"/>
      <c r="V266" s="1137"/>
      <c r="W266" s="1137"/>
      <c r="X266" s="1137"/>
      <c r="Y266" s="1137"/>
      <c r="Z266" s="1137"/>
    </row>
    <row r="267" spans="1:26" ht="15.75" customHeight="1">
      <c r="A267" s="1137"/>
      <c r="B267" s="1137"/>
      <c r="C267" s="1137"/>
      <c r="D267" s="1137"/>
      <c r="E267" s="1137"/>
      <c r="F267" s="1137"/>
      <c r="G267" s="1137"/>
      <c r="H267" s="1137"/>
      <c r="I267" s="1137"/>
      <c r="J267" s="1137"/>
      <c r="K267" s="1137"/>
      <c r="L267" s="1137"/>
      <c r="M267" s="1137"/>
      <c r="N267" s="1137"/>
      <c r="O267" s="1137"/>
      <c r="P267" s="1137"/>
      <c r="Q267" s="1137"/>
      <c r="R267" s="1137"/>
      <c r="S267" s="1137"/>
      <c r="T267" s="1137"/>
      <c r="U267" s="1137"/>
      <c r="V267" s="1137"/>
      <c r="W267" s="1137"/>
      <c r="X267" s="1137"/>
      <c r="Y267" s="1137"/>
      <c r="Z267" s="1137"/>
    </row>
    <row r="268" spans="1:26" ht="15.75" customHeight="1">
      <c r="A268" s="1137"/>
      <c r="B268" s="1137"/>
      <c r="C268" s="1137"/>
      <c r="D268" s="1137"/>
      <c r="E268" s="1137"/>
      <c r="F268" s="1137"/>
      <c r="G268" s="1137"/>
      <c r="H268" s="1137"/>
      <c r="I268" s="1137"/>
      <c r="J268" s="1137"/>
      <c r="K268" s="1137"/>
      <c r="L268" s="1137"/>
      <c r="M268" s="1137"/>
      <c r="N268" s="1137"/>
      <c r="O268" s="1137"/>
      <c r="P268" s="1137"/>
      <c r="Q268" s="1137"/>
      <c r="R268" s="1137"/>
      <c r="S268" s="1137"/>
      <c r="T268" s="1137"/>
      <c r="U268" s="1137"/>
      <c r="V268" s="1137"/>
      <c r="W268" s="1137"/>
      <c r="X268" s="1137"/>
      <c r="Y268" s="1137"/>
      <c r="Z268" s="1137"/>
    </row>
    <row r="269" spans="1:26" ht="15.75" customHeight="1">
      <c r="A269" s="1137"/>
      <c r="B269" s="1137"/>
      <c r="C269" s="1137"/>
      <c r="D269" s="1137"/>
      <c r="E269" s="1137"/>
      <c r="F269" s="1137"/>
      <c r="G269" s="1137"/>
      <c r="H269" s="1137"/>
      <c r="I269" s="1137"/>
      <c r="J269" s="1137"/>
      <c r="K269" s="1137"/>
      <c r="L269" s="1137"/>
      <c r="M269" s="1137"/>
      <c r="N269" s="1137"/>
      <c r="O269" s="1137"/>
      <c r="P269" s="1137"/>
      <c r="Q269" s="1137"/>
      <c r="R269" s="1137"/>
      <c r="S269" s="1137"/>
      <c r="T269" s="1137"/>
      <c r="U269" s="1137"/>
      <c r="V269" s="1137"/>
      <c r="W269" s="1137"/>
      <c r="X269" s="1137"/>
      <c r="Y269" s="1137"/>
      <c r="Z269" s="1137"/>
    </row>
    <row r="270" spans="1:26" ht="15.75" customHeight="1">
      <c r="A270" s="1137"/>
      <c r="B270" s="1137"/>
      <c r="C270" s="1137"/>
      <c r="D270" s="1137"/>
      <c r="E270" s="1137"/>
      <c r="F270" s="1137"/>
      <c r="G270" s="1137"/>
      <c r="H270" s="1137"/>
      <c r="I270" s="1137"/>
      <c r="J270" s="1137"/>
      <c r="K270" s="1137"/>
      <c r="L270" s="1137"/>
      <c r="M270" s="1137"/>
      <c r="N270" s="1137"/>
      <c r="O270" s="1137"/>
      <c r="P270" s="1137"/>
      <c r="Q270" s="1137"/>
      <c r="R270" s="1137"/>
      <c r="S270" s="1137"/>
      <c r="T270" s="1137"/>
      <c r="U270" s="1137"/>
      <c r="V270" s="1137"/>
      <c r="W270" s="1137"/>
      <c r="X270" s="1137"/>
      <c r="Y270" s="1137"/>
      <c r="Z270" s="1137"/>
    </row>
    <row r="271" spans="1:26" ht="15.75" customHeight="1">
      <c r="A271" s="1137"/>
      <c r="B271" s="1137"/>
      <c r="C271" s="1137"/>
      <c r="D271" s="1137"/>
      <c r="E271" s="1137"/>
      <c r="F271" s="1137"/>
      <c r="G271" s="1137"/>
      <c r="H271" s="1137"/>
      <c r="I271" s="1137"/>
      <c r="J271" s="1137"/>
      <c r="K271" s="1137"/>
      <c r="L271" s="1137"/>
      <c r="M271" s="1137"/>
      <c r="N271" s="1137"/>
      <c r="O271" s="1137"/>
      <c r="P271" s="1137"/>
      <c r="Q271" s="1137"/>
      <c r="R271" s="1137"/>
      <c r="S271" s="1137"/>
      <c r="T271" s="1137"/>
      <c r="U271" s="1137"/>
      <c r="V271" s="1137"/>
      <c r="W271" s="1137"/>
      <c r="X271" s="1137"/>
      <c r="Y271" s="1137"/>
      <c r="Z271" s="1137"/>
    </row>
    <row r="272" spans="1:26" ht="15.75" customHeight="1">
      <c r="A272" s="1137"/>
      <c r="B272" s="1137"/>
      <c r="C272" s="1137"/>
      <c r="D272" s="1137"/>
      <c r="E272" s="1137"/>
      <c r="F272" s="1137"/>
      <c r="G272" s="1137"/>
      <c r="H272" s="1137"/>
      <c r="I272" s="1137"/>
      <c r="J272" s="1137"/>
      <c r="K272" s="1137"/>
      <c r="L272" s="1137"/>
      <c r="M272" s="1137"/>
      <c r="N272" s="1137"/>
      <c r="O272" s="1137"/>
      <c r="P272" s="1137"/>
      <c r="Q272" s="1137"/>
      <c r="R272" s="1137"/>
      <c r="S272" s="1137"/>
      <c r="T272" s="1137"/>
      <c r="U272" s="1137"/>
      <c r="V272" s="1137"/>
      <c r="W272" s="1137"/>
      <c r="X272" s="1137"/>
      <c r="Y272" s="1137"/>
      <c r="Z272" s="1137"/>
    </row>
    <row r="273" spans="1:26" ht="15.75" customHeight="1">
      <c r="A273" s="1137"/>
      <c r="B273" s="1137"/>
      <c r="C273" s="1137"/>
      <c r="D273" s="1137"/>
      <c r="E273" s="1137"/>
      <c r="F273" s="1137"/>
      <c r="G273" s="1137"/>
      <c r="H273" s="1137"/>
      <c r="I273" s="1137"/>
      <c r="J273" s="1137"/>
      <c r="K273" s="1137"/>
      <c r="L273" s="1137"/>
      <c r="M273" s="1137"/>
      <c r="N273" s="1137"/>
      <c r="O273" s="1137"/>
      <c r="P273" s="1137"/>
      <c r="Q273" s="1137"/>
      <c r="R273" s="1137"/>
      <c r="S273" s="1137"/>
      <c r="T273" s="1137"/>
      <c r="U273" s="1137"/>
      <c r="V273" s="1137"/>
      <c r="W273" s="1137"/>
      <c r="X273" s="1137"/>
      <c r="Y273" s="1137"/>
      <c r="Z273" s="1137"/>
    </row>
    <row r="274" spans="1:26" ht="15.75" customHeight="1">
      <c r="A274" s="1137"/>
      <c r="B274" s="1137"/>
      <c r="C274" s="1137"/>
      <c r="D274" s="1137"/>
      <c r="E274" s="1137"/>
      <c r="F274" s="1137"/>
      <c r="G274" s="1137"/>
      <c r="H274" s="1137"/>
      <c r="I274" s="1137"/>
      <c r="J274" s="1137"/>
      <c r="K274" s="1137"/>
      <c r="L274" s="1137"/>
      <c r="M274" s="1137"/>
      <c r="N274" s="1137"/>
      <c r="O274" s="1137"/>
      <c r="P274" s="1137"/>
      <c r="Q274" s="1137"/>
      <c r="R274" s="1137"/>
      <c r="S274" s="1137"/>
      <c r="T274" s="1137"/>
      <c r="U274" s="1137"/>
      <c r="V274" s="1137"/>
      <c r="W274" s="1137"/>
      <c r="X274" s="1137"/>
      <c r="Y274" s="1137"/>
      <c r="Z274" s="1137"/>
    </row>
    <row r="275" spans="1:26" ht="15.75" customHeight="1">
      <c r="A275" s="1137"/>
      <c r="B275" s="1137"/>
      <c r="C275" s="1137"/>
      <c r="D275" s="1137"/>
      <c r="E275" s="1137"/>
      <c r="F275" s="1137"/>
      <c r="G275" s="1137"/>
      <c r="H275" s="1137"/>
      <c r="I275" s="1137"/>
      <c r="J275" s="1137"/>
      <c r="K275" s="1137"/>
      <c r="L275" s="1137"/>
      <c r="M275" s="1137"/>
      <c r="N275" s="1137"/>
      <c r="O275" s="1137"/>
      <c r="P275" s="1137"/>
      <c r="Q275" s="1137"/>
      <c r="R275" s="1137"/>
      <c r="S275" s="1137"/>
      <c r="T275" s="1137"/>
      <c r="U275" s="1137"/>
      <c r="V275" s="1137"/>
      <c r="W275" s="1137"/>
      <c r="X275" s="1137"/>
      <c r="Y275" s="1137"/>
      <c r="Z275" s="1137"/>
    </row>
    <row r="276" spans="1:26" ht="15.75" customHeight="1">
      <c r="A276" s="1137"/>
      <c r="B276" s="1137"/>
      <c r="C276" s="1137"/>
      <c r="D276" s="1137"/>
      <c r="E276" s="1137"/>
      <c r="F276" s="1137"/>
      <c r="G276" s="1137"/>
      <c r="H276" s="1137"/>
      <c r="I276" s="1137"/>
      <c r="J276" s="1137"/>
      <c r="K276" s="1137"/>
      <c r="L276" s="1137"/>
      <c r="M276" s="1137"/>
      <c r="N276" s="1137"/>
      <c r="O276" s="1137"/>
      <c r="P276" s="1137"/>
      <c r="Q276" s="1137"/>
      <c r="R276" s="1137"/>
      <c r="S276" s="1137"/>
      <c r="T276" s="1137"/>
      <c r="U276" s="1137"/>
      <c r="V276" s="1137"/>
      <c r="W276" s="1137"/>
      <c r="X276" s="1137"/>
      <c r="Y276" s="1137"/>
      <c r="Z276" s="1137"/>
    </row>
    <row r="277" spans="1:26" ht="15.75" customHeight="1">
      <c r="A277" s="1137"/>
      <c r="B277" s="1137"/>
      <c r="C277" s="1137"/>
      <c r="D277" s="1137"/>
      <c r="E277" s="1137"/>
      <c r="F277" s="1137"/>
      <c r="G277" s="1137"/>
      <c r="H277" s="1137"/>
      <c r="I277" s="1137"/>
      <c r="J277" s="1137"/>
      <c r="K277" s="1137"/>
      <c r="L277" s="1137"/>
      <c r="M277" s="1137"/>
      <c r="N277" s="1137"/>
      <c r="O277" s="1137"/>
      <c r="P277" s="1137"/>
      <c r="Q277" s="1137"/>
      <c r="R277" s="1137"/>
      <c r="S277" s="1137"/>
      <c r="T277" s="1137"/>
      <c r="U277" s="1137"/>
      <c r="V277" s="1137"/>
      <c r="W277" s="1137"/>
      <c r="X277" s="1137"/>
      <c r="Y277" s="1137"/>
      <c r="Z277" s="1137"/>
    </row>
    <row r="278" spans="1:26" ht="15.75" customHeight="1">
      <c r="A278" s="1137"/>
      <c r="B278" s="1137"/>
      <c r="C278" s="1137"/>
      <c r="D278" s="1137"/>
      <c r="E278" s="1137"/>
      <c r="F278" s="1137"/>
      <c r="G278" s="1137"/>
      <c r="H278" s="1137"/>
      <c r="I278" s="1137"/>
      <c r="J278" s="1137"/>
      <c r="K278" s="1137"/>
      <c r="L278" s="1137"/>
      <c r="M278" s="1137"/>
      <c r="N278" s="1137"/>
      <c r="O278" s="1137"/>
      <c r="P278" s="1137"/>
      <c r="Q278" s="1137"/>
      <c r="R278" s="1137"/>
      <c r="S278" s="1137"/>
      <c r="T278" s="1137"/>
      <c r="U278" s="1137"/>
      <c r="V278" s="1137"/>
      <c r="W278" s="1137"/>
      <c r="X278" s="1137"/>
      <c r="Y278" s="1137"/>
      <c r="Z278" s="1137"/>
    </row>
    <row r="279" spans="1:26" ht="15.75" customHeight="1">
      <c r="A279" s="1137"/>
      <c r="B279" s="1137"/>
      <c r="C279" s="1137"/>
      <c r="D279" s="1137"/>
      <c r="E279" s="1137"/>
      <c r="F279" s="1137"/>
      <c r="G279" s="1137"/>
      <c r="H279" s="1137"/>
      <c r="I279" s="1137"/>
      <c r="J279" s="1137"/>
      <c r="K279" s="1137"/>
      <c r="L279" s="1137"/>
      <c r="M279" s="1137"/>
      <c r="N279" s="1137"/>
      <c r="O279" s="1137"/>
      <c r="P279" s="1137"/>
      <c r="Q279" s="1137"/>
      <c r="R279" s="1137"/>
      <c r="S279" s="1137"/>
      <c r="T279" s="1137"/>
      <c r="U279" s="1137"/>
      <c r="V279" s="1137"/>
      <c r="W279" s="1137"/>
      <c r="X279" s="1137"/>
      <c r="Y279" s="1137"/>
      <c r="Z279" s="1137"/>
    </row>
    <row r="280" spans="1:26" ht="15.75" customHeight="1">
      <c r="A280" s="1137"/>
      <c r="B280" s="1137"/>
      <c r="C280" s="1137"/>
      <c r="D280" s="1137"/>
      <c r="E280" s="1137"/>
      <c r="F280" s="1137"/>
      <c r="G280" s="1137"/>
      <c r="H280" s="1137"/>
      <c r="I280" s="1137"/>
      <c r="J280" s="1137"/>
      <c r="K280" s="1137"/>
      <c r="L280" s="1137"/>
      <c r="M280" s="1137"/>
      <c r="N280" s="1137"/>
      <c r="O280" s="1137"/>
      <c r="P280" s="1137"/>
      <c r="Q280" s="1137"/>
      <c r="R280" s="1137"/>
      <c r="S280" s="1137"/>
      <c r="T280" s="1137"/>
      <c r="U280" s="1137"/>
      <c r="V280" s="1137"/>
      <c r="W280" s="1137"/>
      <c r="X280" s="1137"/>
      <c r="Y280" s="1137"/>
      <c r="Z280" s="1137"/>
    </row>
    <row r="281" spans="1:26" ht="15.75" customHeight="1">
      <c r="A281" s="1137"/>
      <c r="B281" s="1137"/>
      <c r="C281" s="1137"/>
      <c r="D281" s="1137"/>
      <c r="E281" s="1137"/>
      <c r="F281" s="1137"/>
      <c r="G281" s="1137"/>
      <c r="H281" s="1137"/>
      <c r="I281" s="1137"/>
      <c r="J281" s="1137"/>
      <c r="K281" s="1137"/>
      <c r="L281" s="1137"/>
      <c r="M281" s="1137"/>
      <c r="N281" s="1137"/>
      <c r="O281" s="1137"/>
      <c r="P281" s="1137"/>
      <c r="Q281" s="1137"/>
      <c r="R281" s="1137"/>
      <c r="S281" s="1137"/>
      <c r="T281" s="1137"/>
      <c r="U281" s="1137"/>
      <c r="V281" s="1137"/>
      <c r="W281" s="1137"/>
      <c r="X281" s="1137"/>
      <c r="Y281" s="1137"/>
      <c r="Z281" s="1137"/>
    </row>
    <row r="282" spans="1:26" ht="15.75" customHeight="1">
      <c r="A282" s="1137"/>
      <c r="B282" s="1137"/>
      <c r="C282" s="1137"/>
      <c r="D282" s="1137"/>
      <c r="E282" s="1137"/>
      <c r="F282" s="1137"/>
      <c r="G282" s="1137"/>
      <c r="H282" s="1137"/>
      <c r="I282" s="1137"/>
      <c r="J282" s="1137"/>
      <c r="K282" s="1137"/>
      <c r="L282" s="1137"/>
      <c r="M282" s="1137"/>
      <c r="N282" s="1137"/>
      <c r="O282" s="1137"/>
      <c r="P282" s="1137"/>
      <c r="Q282" s="1137"/>
      <c r="R282" s="1137"/>
      <c r="S282" s="1137"/>
      <c r="T282" s="1137"/>
      <c r="U282" s="1137"/>
      <c r="V282" s="1137"/>
      <c r="W282" s="1137"/>
      <c r="X282" s="1137"/>
      <c r="Y282" s="1137"/>
      <c r="Z282" s="1137"/>
    </row>
    <row r="283" spans="1:26" ht="15.75" customHeight="1">
      <c r="A283" s="1137"/>
      <c r="B283" s="1137"/>
      <c r="C283" s="1137"/>
      <c r="D283" s="1137"/>
      <c r="E283" s="1137"/>
      <c r="F283" s="1137"/>
      <c r="G283" s="1137"/>
      <c r="H283" s="1137"/>
      <c r="I283" s="1137"/>
      <c r="J283" s="1137"/>
      <c r="K283" s="1137"/>
      <c r="L283" s="1137"/>
      <c r="M283" s="1137"/>
      <c r="N283" s="1137"/>
      <c r="O283" s="1137"/>
      <c r="P283" s="1137"/>
      <c r="Q283" s="1137"/>
      <c r="R283" s="1137"/>
      <c r="S283" s="1137"/>
      <c r="T283" s="1137"/>
      <c r="U283" s="1137"/>
      <c r="V283" s="1137"/>
      <c r="W283" s="1137"/>
      <c r="X283" s="1137"/>
      <c r="Y283" s="1137"/>
      <c r="Z283" s="1137"/>
    </row>
    <row r="284" spans="1:26" ht="15.75" customHeight="1">
      <c r="A284" s="1137"/>
      <c r="B284" s="1137"/>
      <c r="C284" s="1137"/>
      <c r="D284" s="1137"/>
      <c r="E284" s="1137"/>
      <c r="F284" s="1137"/>
      <c r="G284" s="1137"/>
      <c r="H284" s="1137"/>
      <c r="I284" s="1137"/>
      <c r="J284" s="1137"/>
      <c r="K284" s="1137"/>
      <c r="L284" s="1137"/>
      <c r="M284" s="1137"/>
      <c r="N284" s="1137"/>
      <c r="O284" s="1137"/>
      <c r="P284" s="1137"/>
      <c r="Q284" s="1137"/>
      <c r="R284" s="1137"/>
      <c r="S284" s="1137"/>
      <c r="T284" s="1137"/>
      <c r="U284" s="1137"/>
      <c r="V284" s="1137"/>
      <c r="W284" s="1137"/>
      <c r="X284" s="1137"/>
      <c r="Y284" s="1137"/>
      <c r="Z284" s="1137"/>
    </row>
    <row r="285" spans="1:26" ht="15.75" customHeight="1">
      <c r="A285" s="1137"/>
      <c r="B285" s="1137"/>
      <c r="C285" s="1137"/>
      <c r="D285" s="1137"/>
      <c r="E285" s="1137"/>
      <c r="F285" s="1137"/>
      <c r="G285" s="1137"/>
      <c r="H285" s="1137"/>
      <c r="I285" s="1137"/>
      <c r="J285" s="1137"/>
      <c r="K285" s="1137"/>
      <c r="L285" s="1137"/>
      <c r="M285" s="1137"/>
      <c r="N285" s="1137"/>
      <c r="O285" s="1137"/>
      <c r="P285" s="1137"/>
      <c r="Q285" s="1137"/>
      <c r="R285" s="1137"/>
      <c r="S285" s="1137"/>
      <c r="T285" s="1137"/>
      <c r="U285" s="1137"/>
      <c r="V285" s="1137"/>
      <c r="W285" s="1137"/>
      <c r="X285" s="1137"/>
      <c r="Y285" s="1137"/>
      <c r="Z285" s="1137"/>
    </row>
    <row r="286" spans="1:26" ht="15.75" customHeight="1">
      <c r="A286" s="1137"/>
      <c r="B286" s="1137"/>
      <c r="C286" s="1137"/>
      <c r="D286" s="1137"/>
      <c r="E286" s="1137"/>
      <c r="F286" s="1137"/>
      <c r="G286" s="1137"/>
      <c r="H286" s="1137"/>
      <c r="I286" s="1137"/>
      <c r="J286" s="1137"/>
      <c r="K286" s="1137"/>
      <c r="L286" s="1137"/>
      <c r="M286" s="1137"/>
      <c r="N286" s="1137"/>
      <c r="O286" s="1137"/>
      <c r="P286" s="1137"/>
      <c r="Q286" s="1137"/>
      <c r="R286" s="1137"/>
      <c r="S286" s="1137"/>
      <c r="T286" s="1137"/>
      <c r="U286" s="1137"/>
      <c r="V286" s="1137"/>
      <c r="W286" s="1137"/>
      <c r="X286" s="1137"/>
      <c r="Y286" s="1137"/>
      <c r="Z286" s="1137"/>
    </row>
    <row r="287" spans="1:26" ht="15.75" customHeight="1">
      <c r="A287" s="1137"/>
      <c r="B287" s="1137"/>
      <c r="C287" s="1137"/>
      <c r="D287" s="1137"/>
      <c r="E287" s="1137"/>
      <c r="F287" s="1137"/>
      <c r="G287" s="1137"/>
      <c r="H287" s="1137"/>
      <c r="I287" s="1137"/>
      <c r="J287" s="1137"/>
      <c r="K287" s="1137"/>
      <c r="L287" s="1137"/>
      <c r="M287" s="1137"/>
      <c r="N287" s="1137"/>
      <c r="O287" s="1137"/>
      <c r="P287" s="1137"/>
      <c r="Q287" s="1137"/>
      <c r="R287" s="1137"/>
      <c r="S287" s="1137"/>
      <c r="T287" s="1137"/>
      <c r="U287" s="1137"/>
      <c r="V287" s="1137"/>
      <c r="W287" s="1137"/>
      <c r="X287" s="1137"/>
      <c r="Y287" s="1137"/>
      <c r="Z287" s="1137"/>
    </row>
    <row r="288" spans="1:26" ht="15.75" customHeight="1">
      <c r="A288" s="1137"/>
      <c r="B288" s="1137"/>
      <c r="C288" s="1137"/>
      <c r="D288" s="1137"/>
      <c r="E288" s="1137"/>
      <c r="F288" s="1137"/>
      <c r="G288" s="1137"/>
      <c r="H288" s="1137"/>
      <c r="I288" s="1137"/>
      <c r="J288" s="1137"/>
      <c r="K288" s="1137"/>
      <c r="L288" s="1137"/>
      <c r="M288" s="1137"/>
      <c r="N288" s="1137"/>
      <c r="O288" s="1137"/>
      <c r="P288" s="1137"/>
      <c r="Q288" s="1137"/>
      <c r="R288" s="1137"/>
      <c r="S288" s="1137"/>
      <c r="T288" s="1137"/>
      <c r="U288" s="1137"/>
      <c r="V288" s="1137"/>
      <c r="W288" s="1137"/>
      <c r="X288" s="1137"/>
      <c r="Y288" s="1137"/>
      <c r="Z288" s="1137"/>
    </row>
    <row r="289" spans="1:26" ht="15.75" customHeight="1">
      <c r="A289" s="1137"/>
      <c r="B289" s="1137"/>
      <c r="C289" s="1137"/>
      <c r="D289" s="1137"/>
      <c r="E289" s="1137"/>
      <c r="F289" s="1137"/>
      <c r="G289" s="1137"/>
      <c r="H289" s="1137"/>
      <c r="I289" s="1137"/>
      <c r="J289" s="1137"/>
      <c r="K289" s="1137"/>
      <c r="L289" s="1137"/>
      <c r="M289" s="1137"/>
      <c r="N289" s="1137"/>
      <c r="O289" s="1137"/>
      <c r="P289" s="1137"/>
      <c r="Q289" s="1137"/>
      <c r="R289" s="1137"/>
      <c r="S289" s="1137"/>
      <c r="T289" s="1137"/>
      <c r="U289" s="1137"/>
      <c r="V289" s="1137"/>
      <c r="W289" s="1137"/>
      <c r="X289" s="1137"/>
      <c r="Y289" s="1137"/>
      <c r="Z289" s="1137"/>
    </row>
    <row r="290" spans="1:26" ht="15.75" customHeight="1">
      <c r="A290" s="1137"/>
      <c r="B290" s="1137"/>
      <c r="C290" s="1137"/>
      <c r="D290" s="1137"/>
      <c r="E290" s="1137"/>
      <c r="F290" s="1137"/>
      <c r="G290" s="1137"/>
      <c r="H290" s="1137"/>
      <c r="I290" s="1137"/>
      <c r="J290" s="1137"/>
      <c r="K290" s="1137"/>
      <c r="L290" s="1137"/>
      <c r="M290" s="1137"/>
      <c r="N290" s="1137"/>
      <c r="O290" s="1137"/>
      <c r="P290" s="1137"/>
      <c r="Q290" s="1137"/>
      <c r="R290" s="1137"/>
      <c r="S290" s="1137"/>
      <c r="T290" s="1137"/>
      <c r="U290" s="1137"/>
      <c r="V290" s="1137"/>
      <c r="W290" s="1137"/>
      <c r="X290" s="1137"/>
      <c r="Y290" s="1137"/>
      <c r="Z290" s="1137"/>
    </row>
    <row r="291" spans="1:26" ht="15.75" customHeight="1">
      <c r="A291" s="1137"/>
      <c r="B291" s="1137"/>
      <c r="C291" s="1137"/>
      <c r="D291" s="1137"/>
      <c r="E291" s="1137"/>
      <c r="F291" s="1137"/>
      <c r="G291" s="1137"/>
      <c r="H291" s="1137"/>
      <c r="I291" s="1137"/>
      <c r="J291" s="1137"/>
      <c r="K291" s="1137"/>
      <c r="L291" s="1137"/>
      <c r="M291" s="1137"/>
      <c r="N291" s="1137"/>
      <c r="O291" s="1137"/>
      <c r="P291" s="1137"/>
      <c r="Q291" s="1137"/>
      <c r="R291" s="1137"/>
      <c r="S291" s="1137"/>
      <c r="T291" s="1137"/>
      <c r="U291" s="1137"/>
      <c r="V291" s="1137"/>
      <c r="W291" s="1137"/>
      <c r="X291" s="1137"/>
      <c r="Y291" s="1137"/>
      <c r="Z291" s="1137"/>
    </row>
    <row r="292" spans="1:26" ht="15.75" customHeight="1">
      <c r="A292" s="1137"/>
      <c r="B292" s="1137"/>
      <c r="C292" s="1137"/>
      <c r="D292" s="1137"/>
      <c r="E292" s="1137"/>
      <c r="F292" s="1137"/>
      <c r="G292" s="1137"/>
      <c r="H292" s="1137"/>
      <c r="I292" s="1137"/>
      <c r="J292" s="1137"/>
      <c r="K292" s="1137"/>
      <c r="L292" s="1137"/>
      <c r="M292" s="1137"/>
      <c r="N292" s="1137"/>
      <c r="O292" s="1137"/>
      <c r="P292" s="1137"/>
      <c r="Q292" s="1137"/>
      <c r="R292" s="1137"/>
      <c r="S292" s="1137"/>
      <c r="T292" s="1137"/>
      <c r="U292" s="1137"/>
      <c r="V292" s="1137"/>
      <c r="W292" s="1137"/>
      <c r="X292" s="1137"/>
      <c r="Y292" s="1137"/>
      <c r="Z292" s="1137"/>
    </row>
    <row r="293" spans="1:26" ht="15.75" customHeight="1">
      <c r="A293" s="1137"/>
      <c r="B293" s="1137"/>
      <c r="C293" s="1137"/>
      <c r="D293" s="1137"/>
      <c r="E293" s="1137"/>
      <c r="F293" s="1137"/>
      <c r="G293" s="1137"/>
      <c r="H293" s="1137"/>
      <c r="I293" s="1137"/>
      <c r="J293" s="1137"/>
      <c r="K293" s="1137"/>
      <c r="L293" s="1137"/>
      <c r="M293" s="1137"/>
      <c r="N293" s="1137"/>
      <c r="O293" s="1137"/>
      <c r="P293" s="1137"/>
      <c r="Q293" s="1137"/>
      <c r="R293" s="1137"/>
      <c r="S293" s="1137"/>
      <c r="T293" s="1137"/>
      <c r="U293" s="1137"/>
      <c r="V293" s="1137"/>
      <c r="W293" s="1137"/>
      <c r="X293" s="1137"/>
      <c r="Y293" s="1137"/>
      <c r="Z293" s="1137"/>
    </row>
    <row r="294" spans="1:26" ht="15.75" customHeight="1">
      <c r="A294" s="1137"/>
      <c r="B294" s="1137"/>
      <c r="C294" s="1137"/>
      <c r="D294" s="1137"/>
      <c r="E294" s="1137"/>
      <c r="F294" s="1137"/>
      <c r="G294" s="1137"/>
      <c r="H294" s="1137"/>
      <c r="I294" s="1137"/>
      <c r="J294" s="1137"/>
      <c r="K294" s="1137"/>
      <c r="L294" s="1137"/>
      <c r="M294" s="1137"/>
      <c r="N294" s="1137"/>
      <c r="O294" s="1137"/>
      <c r="P294" s="1137"/>
      <c r="Q294" s="1137"/>
      <c r="R294" s="1137"/>
      <c r="S294" s="1137"/>
      <c r="T294" s="1137"/>
      <c r="U294" s="1137"/>
      <c r="V294" s="1137"/>
      <c r="W294" s="1137"/>
      <c r="X294" s="1137"/>
      <c r="Y294" s="1137"/>
      <c r="Z294" s="1137"/>
    </row>
    <row r="295" spans="1:26" ht="15.75" customHeight="1">
      <c r="A295" s="1137"/>
      <c r="B295" s="1137"/>
      <c r="C295" s="1137"/>
      <c r="D295" s="1137"/>
      <c r="E295" s="1137"/>
      <c r="F295" s="1137"/>
      <c r="G295" s="1137"/>
      <c r="H295" s="1137"/>
      <c r="I295" s="1137"/>
      <c r="J295" s="1137"/>
      <c r="K295" s="1137"/>
      <c r="L295" s="1137"/>
      <c r="M295" s="1137"/>
      <c r="N295" s="1137"/>
      <c r="O295" s="1137"/>
      <c r="P295" s="1137"/>
      <c r="Q295" s="1137"/>
      <c r="R295" s="1137"/>
      <c r="S295" s="1137"/>
      <c r="T295" s="1137"/>
      <c r="U295" s="1137"/>
      <c r="V295" s="1137"/>
      <c r="W295" s="1137"/>
      <c r="X295" s="1137"/>
      <c r="Y295" s="1137"/>
      <c r="Z295" s="1137"/>
    </row>
    <row r="296" spans="1:26" ht="15.75" customHeight="1">
      <c r="A296" s="1137"/>
      <c r="B296" s="1137"/>
      <c r="C296" s="1137"/>
      <c r="D296" s="1137"/>
      <c r="E296" s="1137"/>
      <c r="F296" s="1137"/>
      <c r="G296" s="1137"/>
      <c r="H296" s="1137"/>
      <c r="I296" s="1137"/>
      <c r="J296" s="1137"/>
      <c r="K296" s="1137"/>
      <c r="L296" s="1137"/>
      <c r="M296" s="1137"/>
      <c r="N296" s="1137"/>
      <c r="O296" s="1137"/>
      <c r="P296" s="1137"/>
      <c r="Q296" s="1137"/>
      <c r="R296" s="1137"/>
      <c r="S296" s="1137"/>
      <c r="T296" s="1137"/>
      <c r="U296" s="1137"/>
      <c r="V296" s="1137"/>
      <c r="W296" s="1137"/>
      <c r="X296" s="1137"/>
      <c r="Y296" s="1137"/>
      <c r="Z296" s="1137"/>
    </row>
    <row r="297" spans="1:26" ht="15.75" customHeight="1">
      <c r="A297" s="1137"/>
      <c r="B297" s="1137"/>
      <c r="C297" s="1137"/>
      <c r="D297" s="1137"/>
      <c r="E297" s="1137"/>
      <c r="F297" s="1137"/>
      <c r="G297" s="1137"/>
      <c r="H297" s="1137"/>
      <c r="I297" s="1137"/>
      <c r="J297" s="1137"/>
      <c r="K297" s="1137"/>
      <c r="L297" s="1137"/>
      <c r="M297" s="1137"/>
      <c r="N297" s="1137"/>
      <c r="O297" s="1137"/>
      <c r="P297" s="1137"/>
      <c r="Q297" s="1137"/>
      <c r="R297" s="1137"/>
      <c r="S297" s="1137"/>
      <c r="T297" s="1137"/>
      <c r="U297" s="1137"/>
      <c r="V297" s="1137"/>
      <c r="W297" s="1137"/>
      <c r="X297" s="1137"/>
      <c r="Y297" s="1137"/>
      <c r="Z297" s="1137"/>
    </row>
    <row r="298" spans="1:26" ht="15.75" customHeight="1">
      <c r="A298" s="1137"/>
      <c r="B298" s="1137"/>
      <c r="C298" s="1137"/>
      <c r="D298" s="1137"/>
      <c r="E298" s="1137"/>
      <c r="F298" s="1137"/>
      <c r="G298" s="1137"/>
      <c r="H298" s="1137"/>
      <c r="I298" s="1137"/>
      <c r="J298" s="1137"/>
      <c r="K298" s="1137"/>
      <c r="L298" s="1137"/>
      <c r="M298" s="1137"/>
      <c r="N298" s="1137"/>
      <c r="O298" s="1137"/>
      <c r="P298" s="1137"/>
      <c r="Q298" s="1137"/>
      <c r="R298" s="1137"/>
      <c r="S298" s="1137"/>
      <c r="T298" s="1137"/>
      <c r="U298" s="1137"/>
      <c r="V298" s="1137"/>
      <c r="W298" s="1137"/>
      <c r="X298" s="1137"/>
      <c r="Y298" s="1137"/>
      <c r="Z298" s="1137"/>
    </row>
    <row r="299" spans="1:26" ht="15.75" customHeight="1">
      <c r="A299" s="1137"/>
      <c r="B299" s="1137"/>
      <c r="C299" s="1137"/>
      <c r="D299" s="1137"/>
      <c r="E299" s="1137"/>
      <c r="F299" s="1137"/>
      <c r="G299" s="1137"/>
      <c r="H299" s="1137"/>
      <c r="I299" s="1137"/>
      <c r="J299" s="1137"/>
      <c r="K299" s="1137"/>
      <c r="L299" s="1137"/>
      <c r="M299" s="1137"/>
      <c r="N299" s="1137"/>
      <c r="O299" s="1137"/>
      <c r="P299" s="1137"/>
      <c r="Q299" s="1137"/>
      <c r="R299" s="1137"/>
      <c r="S299" s="1137"/>
      <c r="T299" s="1137"/>
      <c r="U299" s="1137"/>
      <c r="V299" s="1137"/>
      <c r="W299" s="1137"/>
      <c r="X299" s="1137"/>
      <c r="Y299" s="1137"/>
      <c r="Z299" s="1137"/>
    </row>
    <row r="300" spans="1:26" ht="15.75" customHeight="1">
      <c r="A300" s="1137"/>
      <c r="B300" s="1137"/>
      <c r="C300" s="1137"/>
      <c r="D300" s="1137"/>
      <c r="E300" s="1137"/>
      <c r="F300" s="1137"/>
      <c r="G300" s="1137"/>
      <c r="H300" s="1137"/>
      <c r="I300" s="1137"/>
      <c r="J300" s="1137"/>
      <c r="K300" s="1137"/>
      <c r="L300" s="1137"/>
      <c r="M300" s="1137"/>
      <c r="N300" s="1137"/>
      <c r="O300" s="1137"/>
      <c r="P300" s="1137"/>
      <c r="Q300" s="1137"/>
      <c r="R300" s="1137"/>
      <c r="S300" s="1137"/>
      <c r="T300" s="1137"/>
      <c r="U300" s="1137"/>
      <c r="V300" s="1137"/>
      <c r="W300" s="1137"/>
      <c r="X300" s="1137"/>
      <c r="Y300" s="1137"/>
      <c r="Z300" s="1137"/>
    </row>
    <row r="301" spans="1:26" ht="15.75" customHeight="1">
      <c r="A301" s="1137"/>
      <c r="B301" s="1137"/>
      <c r="C301" s="1137"/>
      <c r="D301" s="1137"/>
      <c r="E301" s="1137"/>
      <c r="F301" s="1137"/>
      <c r="G301" s="1137"/>
      <c r="H301" s="1137"/>
      <c r="I301" s="1137"/>
      <c r="J301" s="1137"/>
      <c r="K301" s="1137"/>
      <c r="L301" s="1137"/>
      <c r="M301" s="1137"/>
      <c r="N301" s="1137"/>
      <c r="O301" s="1137"/>
      <c r="P301" s="1137"/>
      <c r="Q301" s="1137"/>
      <c r="R301" s="1137"/>
      <c r="S301" s="1137"/>
      <c r="T301" s="1137"/>
      <c r="U301" s="1137"/>
      <c r="V301" s="1137"/>
      <c r="W301" s="1137"/>
      <c r="X301" s="1137"/>
      <c r="Y301" s="1137"/>
      <c r="Z301" s="1137"/>
    </row>
    <row r="302" spans="1:26" ht="15.75" customHeight="1">
      <c r="A302" s="1137"/>
      <c r="B302" s="1137"/>
      <c r="C302" s="1137"/>
      <c r="D302" s="1137"/>
      <c r="E302" s="1137"/>
      <c r="F302" s="1137"/>
      <c r="G302" s="1137"/>
      <c r="H302" s="1137"/>
      <c r="I302" s="1137"/>
      <c r="J302" s="1137"/>
      <c r="K302" s="1137"/>
      <c r="L302" s="1137"/>
      <c r="M302" s="1137"/>
      <c r="N302" s="1137"/>
      <c r="O302" s="1137"/>
      <c r="P302" s="1137"/>
      <c r="Q302" s="1137"/>
      <c r="R302" s="1137"/>
      <c r="S302" s="1137"/>
      <c r="T302" s="1137"/>
      <c r="U302" s="1137"/>
      <c r="V302" s="1137"/>
      <c r="W302" s="1137"/>
      <c r="X302" s="1137"/>
      <c r="Y302" s="1137"/>
      <c r="Z302" s="1137"/>
    </row>
    <row r="303" spans="1:26" ht="15.75" customHeight="1">
      <c r="A303" s="1137"/>
      <c r="B303" s="1137"/>
      <c r="C303" s="1137"/>
      <c r="D303" s="1137"/>
      <c r="E303" s="1137"/>
      <c r="F303" s="1137"/>
      <c r="G303" s="1137"/>
      <c r="H303" s="1137"/>
      <c r="I303" s="1137"/>
      <c r="J303" s="1137"/>
      <c r="K303" s="1137"/>
      <c r="L303" s="1137"/>
      <c r="M303" s="1137"/>
      <c r="N303" s="1137"/>
      <c r="O303" s="1137"/>
      <c r="P303" s="1137"/>
      <c r="Q303" s="1137"/>
      <c r="R303" s="1137"/>
      <c r="S303" s="1137"/>
      <c r="T303" s="1137"/>
      <c r="U303" s="1137"/>
      <c r="V303" s="1137"/>
      <c r="W303" s="1137"/>
      <c r="X303" s="1137"/>
      <c r="Y303" s="1137"/>
      <c r="Z303" s="1137"/>
    </row>
    <row r="304" spans="1:26" ht="15.75" customHeight="1">
      <c r="A304" s="1137"/>
      <c r="B304" s="1137"/>
      <c r="C304" s="1137"/>
      <c r="D304" s="1137"/>
      <c r="E304" s="1137"/>
      <c r="F304" s="1137"/>
      <c r="G304" s="1137"/>
      <c r="H304" s="1137"/>
      <c r="I304" s="1137"/>
      <c r="J304" s="1137"/>
      <c r="K304" s="1137"/>
      <c r="L304" s="1137"/>
      <c r="M304" s="1137"/>
      <c r="N304" s="1137"/>
      <c r="O304" s="1137"/>
      <c r="P304" s="1137"/>
      <c r="Q304" s="1137"/>
      <c r="R304" s="1137"/>
      <c r="S304" s="1137"/>
      <c r="T304" s="1137"/>
      <c r="U304" s="1137"/>
      <c r="V304" s="1137"/>
      <c r="W304" s="1137"/>
      <c r="X304" s="1137"/>
      <c r="Y304" s="1137"/>
      <c r="Z304" s="1137"/>
    </row>
    <row r="305" spans="1:26" ht="15.75" customHeight="1">
      <c r="A305" s="1137"/>
      <c r="B305" s="1137"/>
      <c r="C305" s="1137"/>
      <c r="D305" s="1137"/>
      <c r="E305" s="1137"/>
      <c r="F305" s="1137"/>
      <c r="G305" s="1137"/>
      <c r="H305" s="1137"/>
      <c r="I305" s="1137"/>
      <c r="J305" s="1137"/>
      <c r="K305" s="1137"/>
      <c r="L305" s="1137"/>
      <c r="M305" s="1137"/>
      <c r="N305" s="1137"/>
      <c r="O305" s="1137"/>
      <c r="P305" s="1137"/>
      <c r="Q305" s="1137"/>
      <c r="R305" s="1137"/>
      <c r="S305" s="1137"/>
      <c r="T305" s="1137"/>
      <c r="U305" s="1137"/>
      <c r="V305" s="1137"/>
      <c r="W305" s="1137"/>
      <c r="X305" s="1137"/>
      <c r="Y305" s="1137"/>
      <c r="Z305" s="1137"/>
    </row>
    <row r="306" spans="1:26" ht="15.75" customHeight="1">
      <c r="A306" s="1137"/>
      <c r="B306" s="1137"/>
      <c r="C306" s="1137"/>
      <c r="D306" s="1137"/>
      <c r="E306" s="1137"/>
      <c r="F306" s="1137"/>
      <c r="G306" s="1137"/>
      <c r="H306" s="1137"/>
      <c r="I306" s="1137"/>
      <c r="J306" s="1137"/>
      <c r="K306" s="1137"/>
      <c r="L306" s="1137"/>
      <c r="M306" s="1137"/>
      <c r="N306" s="1137"/>
      <c r="O306" s="1137"/>
      <c r="P306" s="1137"/>
      <c r="Q306" s="1137"/>
      <c r="R306" s="1137"/>
      <c r="S306" s="1137"/>
      <c r="T306" s="1137"/>
      <c r="U306" s="1137"/>
      <c r="V306" s="1137"/>
      <c r="W306" s="1137"/>
      <c r="X306" s="1137"/>
      <c r="Y306" s="1137"/>
      <c r="Z306" s="1137"/>
    </row>
    <row r="307" spans="1:26" ht="15.75" customHeight="1">
      <c r="A307" s="1137"/>
      <c r="B307" s="1137"/>
      <c r="C307" s="1137"/>
      <c r="D307" s="1137"/>
      <c r="E307" s="1137"/>
      <c r="F307" s="1137"/>
      <c r="G307" s="1137"/>
      <c r="H307" s="1137"/>
      <c r="I307" s="1137"/>
      <c r="J307" s="1137"/>
      <c r="K307" s="1137"/>
      <c r="L307" s="1137"/>
      <c r="M307" s="1137"/>
      <c r="N307" s="1137"/>
      <c r="O307" s="1137"/>
      <c r="P307" s="1137"/>
      <c r="Q307" s="1137"/>
      <c r="R307" s="1137"/>
      <c r="S307" s="1137"/>
      <c r="T307" s="1137"/>
      <c r="U307" s="1137"/>
      <c r="V307" s="1137"/>
      <c r="W307" s="1137"/>
      <c r="X307" s="1137"/>
      <c r="Y307" s="1137"/>
      <c r="Z307" s="1137"/>
    </row>
    <row r="308" spans="1:26" ht="15.75" customHeight="1">
      <c r="A308" s="1137"/>
      <c r="B308" s="1137"/>
      <c r="C308" s="1137"/>
      <c r="D308" s="1137"/>
      <c r="E308" s="1137"/>
      <c r="F308" s="1137"/>
      <c r="G308" s="1137"/>
      <c r="H308" s="1137"/>
      <c r="I308" s="1137"/>
      <c r="J308" s="1137"/>
      <c r="K308" s="1137"/>
      <c r="L308" s="1137"/>
      <c r="M308" s="1137"/>
      <c r="N308" s="1137"/>
      <c r="O308" s="1137"/>
      <c r="P308" s="1137"/>
      <c r="Q308" s="1137"/>
      <c r="R308" s="1137"/>
      <c r="S308" s="1137"/>
      <c r="T308" s="1137"/>
      <c r="U308" s="1137"/>
      <c r="V308" s="1137"/>
      <c r="W308" s="1137"/>
      <c r="X308" s="1137"/>
      <c r="Y308" s="1137"/>
      <c r="Z308" s="1137"/>
    </row>
    <row r="309" spans="1:26" ht="15.75" customHeight="1">
      <c r="A309" s="1137"/>
      <c r="B309" s="1137"/>
      <c r="C309" s="1137"/>
      <c r="D309" s="1137"/>
      <c r="E309" s="1137"/>
      <c r="F309" s="1137"/>
      <c r="G309" s="1137"/>
      <c r="H309" s="1137"/>
      <c r="I309" s="1137"/>
      <c r="J309" s="1137"/>
      <c r="K309" s="1137"/>
      <c r="L309" s="1137"/>
      <c r="M309" s="1137"/>
      <c r="N309" s="1137"/>
      <c r="O309" s="1137"/>
      <c r="P309" s="1137"/>
      <c r="Q309" s="1137"/>
      <c r="R309" s="1137"/>
      <c r="S309" s="1137"/>
      <c r="T309" s="1137"/>
      <c r="U309" s="1137"/>
      <c r="V309" s="1137"/>
      <c r="W309" s="1137"/>
      <c r="X309" s="1137"/>
      <c r="Y309" s="1137"/>
      <c r="Z309" s="1137"/>
    </row>
    <row r="310" spans="1:26" ht="15.75" customHeight="1">
      <c r="A310" s="1137"/>
      <c r="B310" s="1137"/>
      <c r="C310" s="1137"/>
      <c r="D310" s="1137"/>
      <c r="E310" s="1137"/>
      <c r="F310" s="1137"/>
      <c r="G310" s="1137"/>
      <c r="H310" s="1137"/>
      <c r="I310" s="1137"/>
      <c r="J310" s="1137"/>
      <c r="K310" s="1137"/>
      <c r="L310" s="1137"/>
      <c r="M310" s="1137"/>
      <c r="N310" s="1137"/>
      <c r="O310" s="1137"/>
      <c r="P310" s="1137"/>
      <c r="Q310" s="1137"/>
      <c r="R310" s="1137"/>
      <c r="S310" s="1137"/>
      <c r="T310" s="1137"/>
      <c r="U310" s="1137"/>
      <c r="V310" s="1137"/>
      <c r="W310" s="1137"/>
      <c r="X310" s="1137"/>
      <c r="Y310" s="1137"/>
      <c r="Z310" s="1137"/>
    </row>
    <row r="311" spans="1:26" ht="15.75" customHeight="1">
      <c r="A311" s="1137"/>
      <c r="B311" s="1137"/>
      <c r="C311" s="1137"/>
      <c r="D311" s="1137"/>
      <c r="E311" s="1137"/>
      <c r="F311" s="1137"/>
      <c r="G311" s="1137"/>
      <c r="H311" s="1137"/>
      <c r="I311" s="1137"/>
      <c r="J311" s="1137"/>
      <c r="K311" s="1137"/>
      <c r="L311" s="1137"/>
      <c r="M311" s="1137"/>
      <c r="N311" s="1137"/>
      <c r="O311" s="1137"/>
      <c r="P311" s="1137"/>
      <c r="Q311" s="1137"/>
      <c r="R311" s="1137"/>
      <c r="S311" s="1137"/>
      <c r="T311" s="1137"/>
      <c r="U311" s="1137"/>
      <c r="V311" s="1137"/>
      <c r="W311" s="1137"/>
      <c r="X311" s="1137"/>
      <c r="Y311" s="1137"/>
      <c r="Z311" s="1137"/>
    </row>
    <row r="312" spans="1:26" ht="15.75" customHeight="1">
      <c r="A312" s="1137"/>
      <c r="B312" s="1137"/>
      <c r="C312" s="1137"/>
      <c r="D312" s="1137"/>
      <c r="E312" s="1137"/>
      <c r="F312" s="1137"/>
      <c r="G312" s="1137"/>
      <c r="H312" s="1137"/>
      <c r="I312" s="1137"/>
      <c r="J312" s="1137"/>
      <c r="K312" s="1137"/>
      <c r="L312" s="1137"/>
      <c r="M312" s="1137"/>
      <c r="N312" s="1137"/>
      <c r="O312" s="1137"/>
      <c r="P312" s="1137"/>
      <c r="Q312" s="1137"/>
      <c r="R312" s="1137"/>
      <c r="S312" s="1137"/>
      <c r="T312" s="1137"/>
      <c r="U312" s="1137"/>
      <c r="V312" s="1137"/>
      <c r="W312" s="1137"/>
      <c r="X312" s="1137"/>
      <c r="Y312" s="1137"/>
      <c r="Z312" s="1137"/>
    </row>
    <row r="313" spans="1:26" ht="15.75" customHeight="1">
      <c r="A313" s="1137"/>
      <c r="B313" s="1137"/>
      <c r="C313" s="1137"/>
      <c r="D313" s="1137"/>
      <c r="E313" s="1137"/>
      <c r="F313" s="1137"/>
      <c r="G313" s="1137"/>
      <c r="H313" s="1137"/>
      <c r="I313" s="1137"/>
      <c r="J313" s="1137"/>
      <c r="K313" s="1137"/>
      <c r="L313" s="1137"/>
      <c r="M313" s="1137"/>
      <c r="N313" s="1137"/>
      <c r="O313" s="1137"/>
      <c r="P313" s="1137"/>
      <c r="Q313" s="1137"/>
      <c r="R313" s="1137"/>
      <c r="S313" s="1137"/>
      <c r="T313" s="1137"/>
      <c r="U313" s="1137"/>
      <c r="V313" s="1137"/>
      <c r="W313" s="1137"/>
      <c r="X313" s="1137"/>
      <c r="Y313" s="1137"/>
      <c r="Z313" s="1137"/>
    </row>
    <row r="314" spans="1:26" ht="15.75" customHeight="1">
      <c r="A314" s="1137"/>
      <c r="B314" s="1137"/>
      <c r="C314" s="1137"/>
      <c r="D314" s="1137"/>
      <c r="E314" s="1137"/>
      <c r="F314" s="1137"/>
      <c r="G314" s="1137"/>
      <c r="H314" s="1137"/>
      <c r="I314" s="1137"/>
      <c r="J314" s="1137"/>
      <c r="K314" s="1137"/>
      <c r="L314" s="1137"/>
      <c r="M314" s="1137"/>
      <c r="N314" s="1137"/>
      <c r="O314" s="1137"/>
      <c r="P314" s="1137"/>
      <c r="Q314" s="1137"/>
      <c r="R314" s="1137"/>
      <c r="S314" s="1137"/>
      <c r="T314" s="1137"/>
      <c r="U314" s="1137"/>
      <c r="V314" s="1137"/>
      <c r="W314" s="1137"/>
      <c r="X314" s="1137"/>
      <c r="Y314" s="1137"/>
      <c r="Z314" s="1137"/>
    </row>
    <row r="315" spans="1:26" ht="15.75" customHeight="1">
      <c r="A315" s="1137"/>
      <c r="B315" s="1137"/>
      <c r="C315" s="1137"/>
      <c r="D315" s="1137"/>
      <c r="E315" s="1137"/>
      <c r="F315" s="1137"/>
      <c r="G315" s="1137"/>
      <c r="H315" s="1137"/>
      <c r="I315" s="1137"/>
      <c r="J315" s="1137"/>
      <c r="K315" s="1137"/>
      <c r="L315" s="1137"/>
      <c r="M315" s="1137"/>
      <c r="N315" s="1137"/>
      <c r="O315" s="1137"/>
      <c r="P315" s="1137"/>
      <c r="Q315" s="1137"/>
      <c r="R315" s="1137"/>
      <c r="S315" s="1137"/>
      <c r="T315" s="1137"/>
      <c r="U315" s="1137"/>
      <c r="V315" s="1137"/>
      <c r="W315" s="1137"/>
      <c r="X315" s="1137"/>
      <c r="Y315" s="1137"/>
      <c r="Z315" s="1137"/>
    </row>
    <row r="316" spans="1:26" ht="15.75" customHeight="1">
      <c r="A316" s="1137"/>
      <c r="B316" s="1137"/>
      <c r="C316" s="1137"/>
      <c r="D316" s="1137"/>
      <c r="E316" s="1137"/>
      <c r="F316" s="1137"/>
      <c r="G316" s="1137"/>
      <c r="H316" s="1137"/>
      <c r="I316" s="1137"/>
      <c r="J316" s="1137"/>
      <c r="K316" s="1137"/>
      <c r="L316" s="1137"/>
      <c r="M316" s="1137"/>
      <c r="N316" s="1137"/>
      <c r="O316" s="1137"/>
      <c r="P316" s="1137"/>
      <c r="Q316" s="1137"/>
      <c r="R316" s="1137"/>
      <c r="S316" s="1137"/>
      <c r="T316" s="1137"/>
      <c r="U316" s="1137"/>
      <c r="V316" s="1137"/>
      <c r="W316" s="1137"/>
      <c r="X316" s="1137"/>
      <c r="Y316" s="1137"/>
      <c r="Z316" s="1137"/>
    </row>
    <row r="317" spans="1:26" ht="15.75" customHeight="1">
      <c r="A317" s="1137"/>
      <c r="B317" s="1137"/>
      <c r="C317" s="1137"/>
      <c r="D317" s="1137"/>
      <c r="E317" s="1137"/>
      <c r="F317" s="1137"/>
      <c r="G317" s="1137"/>
      <c r="H317" s="1137"/>
      <c r="I317" s="1137"/>
      <c r="J317" s="1137"/>
      <c r="K317" s="1137"/>
      <c r="L317" s="1137"/>
      <c r="M317" s="1137"/>
      <c r="N317" s="1137"/>
      <c r="O317" s="1137"/>
      <c r="P317" s="1137"/>
      <c r="Q317" s="1137"/>
      <c r="R317" s="1137"/>
      <c r="S317" s="1137"/>
      <c r="T317" s="1137"/>
      <c r="U317" s="1137"/>
      <c r="V317" s="1137"/>
      <c r="W317" s="1137"/>
      <c r="X317" s="1137"/>
      <c r="Y317" s="1137"/>
      <c r="Z317" s="1137"/>
    </row>
    <row r="318" spans="1:26" ht="15.75" customHeight="1">
      <c r="A318" s="1137"/>
      <c r="B318" s="1137"/>
      <c r="C318" s="1137"/>
      <c r="D318" s="1137"/>
      <c r="E318" s="1137"/>
      <c r="F318" s="1137"/>
      <c r="G318" s="1137"/>
      <c r="H318" s="1137"/>
      <c r="I318" s="1137"/>
      <c r="J318" s="1137"/>
      <c r="K318" s="1137"/>
      <c r="L318" s="1137"/>
      <c r="M318" s="1137"/>
      <c r="N318" s="1137"/>
      <c r="O318" s="1137"/>
      <c r="P318" s="1137"/>
      <c r="Q318" s="1137"/>
      <c r="R318" s="1137"/>
      <c r="S318" s="1137"/>
      <c r="T318" s="1137"/>
      <c r="U318" s="1137"/>
      <c r="V318" s="1137"/>
      <c r="W318" s="1137"/>
      <c r="X318" s="1137"/>
      <c r="Y318" s="1137"/>
      <c r="Z318" s="1137"/>
    </row>
    <row r="319" spans="1:26" ht="15.75" customHeight="1">
      <c r="A319" s="1137"/>
      <c r="B319" s="1137"/>
      <c r="C319" s="1137"/>
      <c r="D319" s="1137"/>
      <c r="E319" s="1137"/>
      <c r="F319" s="1137"/>
      <c r="G319" s="1137"/>
      <c r="H319" s="1137"/>
      <c r="I319" s="1137"/>
      <c r="J319" s="1137"/>
      <c r="K319" s="1137"/>
      <c r="L319" s="1137"/>
      <c r="M319" s="1137"/>
      <c r="N319" s="1137"/>
      <c r="O319" s="1137"/>
      <c r="P319" s="1137"/>
      <c r="Q319" s="1137"/>
      <c r="R319" s="1137"/>
      <c r="S319" s="1137"/>
      <c r="T319" s="1137"/>
      <c r="U319" s="1137"/>
      <c r="V319" s="1137"/>
      <c r="W319" s="1137"/>
      <c r="X319" s="1137"/>
      <c r="Y319" s="1137"/>
      <c r="Z319" s="1137"/>
    </row>
    <row r="320" spans="1:26" ht="15.75" customHeight="1">
      <c r="A320" s="1137"/>
      <c r="B320" s="1137"/>
      <c r="C320" s="1137"/>
      <c r="D320" s="1137"/>
      <c r="E320" s="1137"/>
      <c r="F320" s="1137"/>
      <c r="G320" s="1137"/>
      <c r="H320" s="1137"/>
      <c r="I320" s="1137"/>
      <c r="J320" s="1137"/>
      <c r="K320" s="1137"/>
      <c r="L320" s="1137"/>
      <c r="M320" s="1137"/>
      <c r="N320" s="1137"/>
      <c r="O320" s="1137"/>
      <c r="P320" s="1137"/>
      <c r="Q320" s="1137"/>
      <c r="R320" s="1137"/>
      <c r="S320" s="1137"/>
      <c r="T320" s="1137"/>
      <c r="U320" s="1137"/>
      <c r="V320" s="1137"/>
      <c r="W320" s="1137"/>
      <c r="X320" s="1137"/>
      <c r="Y320" s="1137"/>
      <c r="Z320" s="1137"/>
    </row>
    <row r="321" spans="1:26" ht="15.75" customHeight="1">
      <c r="A321" s="1137"/>
      <c r="B321" s="1137"/>
      <c r="C321" s="1137"/>
      <c r="D321" s="1137"/>
      <c r="E321" s="1137"/>
      <c r="F321" s="1137"/>
      <c r="G321" s="1137"/>
      <c r="H321" s="1137"/>
      <c r="I321" s="1137"/>
      <c r="J321" s="1137"/>
      <c r="K321" s="1137"/>
      <c r="L321" s="1137"/>
      <c r="M321" s="1137"/>
      <c r="N321" s="1137"/>
      <c r="O321" s="1137"/>
      <c r="P321" s="1137"/>
      <c r="Q321" s="1137"/>
      <c r="R321" s="1137"/>
      <c r="S321" s="1137"/>
      <c r="T321" s="1137"/>
      <c r="U321" s="1137"/>
      <c r="V321" s="1137"/>
      <c r="W321" s="1137"/>
      <c r="X321" s="1137"/>
      <c r="Y321" s="1137"/>
      <c r="Z321" s="1137"/>
    </row>
    <row r="322" spans="1:26" ht="15.75" customHeight="1">
      <c r="A322" s="1137"/>
      <c r="B322" s="1137"/>
      <c r="C322" s="1137"/>
      <c r="D322" s="1137"/>
      <c r="E322" s="1137"/>
      <c r="F322" s="1137"/>
      <c r="G322" s="1137"/>
      <c r="H322" s="1137"/>
      <c r="I322" s="1137"/>
      <c r="J322" s="1137"/>
      <c r="K322" s="1137"/>
      <c r="L322" s="1137"/>
      <c r="M322" s="1137"/>
      <c r="N322" s="1137"/>
      <c r="O322" s="1137"/>
      <c r="P322" s="1137"/>
      <c r="Q322" s="1137"/>
      <c r="R322" s="1137"/>
      <c r="S322" s="1137"/>
      <c r="T322" s="1137"/>
      <c r="U322" s="1137"/>
      <c r="V322" s="1137"/>
      <c r="W322" s="1137"/>
      <c r="X322" s="1137"/>
      <c r="Y322" s="1137"/>
      <c r="Z322" s="1137"/>
    </row>
    <row r="323" spans="1:26" ht="15.75" customHeight="1">
      <c r="A323" s="1137"/>
      <c r="B323" s="1137"/>
      <c r="C323" s="1137"/>
      <c r="D323" s="1137"/>
      <c r="E323" s="1137"/>
      <c r="F323" s="1137"/>
      <c r="G323" s="1137"/>
      <c r="H323" s="1137"/>
      <c r="I323" s="1137"/>
      <c r="J323" s="1137"/>
      <c r="K323" s="1137"/>
      <c r="L323" s="1137"/>
      <c r="M323" s="1137"/>
      <c r="N323" s="1137"/>
      <c r="O323" s="1137"/>
      <c r="P323" s="1137"/>
      <c r="Q323" s="1137"/>
      <c r="R323" s="1137"/>
      <c r="S323" s="1137"/>
      <c r="T323" s="1137"/>
      <c r="U323" s="1137"/>
      <c r="V323" s="1137"/>
      <c r="W323" s="1137"/>
      <c r="X323" s="1137"/>
      <c r="Y323" s="1137"/>
      <c r="Z323" s="1137"/>
    </row>
    <row r="324" spans="1:26" ht="15.75" customHeight="1">
      <c r="A324" s="1137"/>
      <c r="B324" s="1137"/>
      <c r="C324" s="1137"/>
      <c r="D324" s="1137"/>
      <c r="E324" s="1137"/>
      <c r="F324" s="1137"/>
      <c r="G324" s="1137"/>
      <c r="H324" s="1137"/>
      <c r="I324" s="1137"/>
      <c r="J324" s="1137"/>
      <c r="K324" s="1137"/>
      <c r="L324" s="1137"/>
      <c r="M324" s="1137"/>
      <c r="N324" s="1137"/>
      <c r="O324" s="1137"/>
      <c r="P324" s="1137"/>
      <c r="Q324" s="1137"/>
      <c r="R324" s="1137"/>
      <c r="S324" s="1137"/>
      <c r="T324" s="1137"/>
      <c r="U324" s="1137"/>
      <c r="V324" s="1137"/>
      <c r="W324" s="1137"/>
      <c r="X324" s="1137"/>
      <c r="Y324" s="1137"/>
      <c r="Z324" s="1137"/>
    </row>
    <row r="325" spans="1:26" ht="15.75" customHeight="1">
      <c r="A325" s="1137"/>
      <c r="B325" s="1137"/>
      <c r="C325" s="1137"/>
      <c r="D325" s="1137"/>
      <c r="E325" s="1137"/>
      <c r="F325" s="1137"/>
      <c r="G325" s="1137"/>
      <c r="H325" s="1137"/>
      <c r="I325" s="1137"/>
      <c r="J325" s="1137"/>
      <c r="K325" s="1137"/>
      <c r="L325" s="1137"/>
      <c r="M325" s="1137"/>
      <c r="N325" s="1137"/>
      <c r="O325" s="1137"/>
      <c r="P325" s="1137"/>
      <c r="Q325" s="1137"/>
      <c r="R325" s="1137"/>
      <c r="S325" s="1137"/>
      <c r="T325" s="1137"/>
      <c r="U325" s="1137"/>
      <c r="V325" s="1137"/>
      <c r="W325" s="1137"/>
      <c r="X325" s="1137"/>
      <c r="Y325" s="1137"/>
      <c r="Z325" s="1137"/>
    </row>
    <row r="326" spans="1:26" ht="15.75" customHeight="1">
      <c r="A326" s="1137"/>
      <c r="B326" s="1137"/>
      <c r="C326" s="1137"/>
      <c r="D326" s="1137"/>
      <c r="E326" s="1137"/>
      <c r="F326" s="1137"/>
      <c r="G326" s="1137"/>
      <c r="H326" s="1137"/>
      <c r="I326" s="1137"/>
      <c r="J326" s="1137"/>
      <c r="K326" s="1137"/>
      <c r="L326" s="1137"/>
      <c r="M326" s="1137"/>
      <c r="N326" s="1137"/>
      <c r="O326" s="1137"/>
      <c r="P326" s="1137"/>
      <c r="Q326" s="1137"/>
      <c r="R326" s="1137"/>
      <c r="S326" s="1137"/>
      <c r="T326" s="1137"/>
      <c r="U326" s="1137"/>
      <c r="V326" s="1137"/>
      <c r="W326" s="1137"/>
      <c r="X326" s="1137"/>
      <c r="Y326" s="1137"/>
      <c r="Z326" s="1137"/>
    </row>
    <row r="327" spans="1:26" ht="15.75" customHeight="1">
      <c r="A327" s="1137"/>
      <c r="B327" s="1137"/>
      <c r="C327" s="1137"/>
      <c r="D327" s="1137"/>
      <c r="E327" s="1137"/>
      <c r="F327" s="1137"/>
      <c r="G327" s="1137"/>
      <c r="H327" s="1137"/>
      <c r="I327" s="1137"/>
      <c r="J327" s="1137"/>
      <c r="K327" s="1137"/>
      <c r="L327" s="1137"/>
      <c r="M327" s="1137"/>
      <c r="N327" s="1137"/>
      <c r="O327" s="1137"/>
      <c r="P327" s="1137"/>
      <c r="Q327" s="1137"/>
      <c r="R327" s="1137"/>
      <c r="S327" s="1137"/>
      <c r="T327" s="1137"/>
      <c r="U327" s="1137"/>
      <c r="V327" s="1137"/>
      <c r="W327" s="1137"/>
      <c r="X327" s="1137"/>
      <c r="Y327" s="1137"/>
      <c r="Z327" s="1137"/>
    </row>
    <row r="328" spans="1:26" ht="15.75" customHeight="1">
      <c r="A328" s="1137"/>
      <c r="B328" s="1137"/>
      <c r="C328" s="1137"/>
      <c r="D328" s="1137"/>
      <c r="E328" s="1137"/>
      <c r="F328" s="1137"/>
      <c r="G328" s="1137"/>
      <c r="H328" s="1137"/>
      <c r="I328" s="1137"/>
      <c r="J328" s="1137"/>
      <c r="K328" s="1137"/>
      <c r="L328" s="1137"/>
      <c r="M328" s="1137"/>
      <c r="N328" s="1137"/>
      <c r="O328" s="1137"/>
      <c r="P328" s="1137"/>
      <c r="Q328" s="1137"/>
      <c r="R328" s="1137"/>
      <c r="S328" s="1137"/>
      <c r="T328" s="1137"/>
      <c r="U328" s="1137"/>
      <c r="V328" s="1137"/>
      <c r="W328" s="1137"/>
      <c r="X328" s="1137"/>
      <c r="Y328" s="1137"/>
      <c r="Z328" s="1137"/>
    </row>
    <row r="329" spans="1:26" ht="15.75" customHeight="1">
      <c r="A329" s="1137"/>
      <c r="B329" s="1137"/>
      <c r="C329" s="1137"/>
      <c r="D329" s="1137"/>
      <c r="E329" s="1137"/>
      <c r="F329" s="1137"/>
      <c r="G329" s="1137"/>
      <c r="H329" s="1137"/>
      <c r="I329" s="1137"/>
      <c r="J329" s="1137"/>
      <c r="K329" s="1137"/>
      <c r="L329" s="1137"/>
      <c r="M329" s="1137"/>
      <c r="N329" s="1137"/>
      <c r="O329" s="1137"/>
      <c r="P329" s="1137"/>
      <c r="Q329" s="1137"/>
      <c r="R329" s="1137"/>
      <c r="S329" s="1137"/>
      <c r="T329" s="1137"/>
      <c r="U329" s="1137"/>
      <c r="V329" s="1137"/>
      <c r="W329" s="1137"/>
      <c r="X329" s="1137"/>
      <c r="Y329" s="1137"/>
      <c r="Z329" s="1137"/>
    </row>
    <row r="330" spans="1:26" ht="15.75" customHeight="1">
      <c r="A330" s="1137"/>
      <c r="B330" s="1137"/>
      <c r="C330" s="1137"/>
      <c r="D330" s="1137"/>
      <c r="E330" s="1137"/>
      <c r="F330" s="1137"/>
      <c r="G330" s="1137"/>
      <c r="H330" s="1137"/>
      <c r="I330" s="1137"/>
      <c r="J330" s="1137"/>
      <c r="K330" s="1137"/>
      <c r="L330" s="1137"/>
      <c r="M330" s="1137"/>
      <c r="N330" s="1137"/>
      <c r="O330" s="1137"/>
      <c r="P330" s="1137"/>
      <c r="Q330" s="1137"/>
      <c r="R330" s="1137"/>
      <c r="S330" s="1137"/>
      <c r="T330" s="1137"/>
      <c r="U330" s="1137"/>
      <c r="V330" s="1137"/>
      <c r="W330" s="1137"/>
      <c r="X330" s="1137"/>
      <c r="Y330" s="1137"/>
      <c r="Z330" s="1137"/>
    </row>
    <row r="331" spans="1:26" ht="15.75" customHeight="1">
      <c r="A331" s="1137"/>
      <c r="B331" s="1137"/>
      <c r="C331" s="1137"/>
      <c r="D331" s="1137"/>
      <c r="E331" s="1137"/>
      <c r="F331" s="1137"/>
      <c r="G331" s="1137"/>
      <c r="H331" s="1137"/>
      <c r="I331" s="1137"/>
      <c r="J331" s="1137"/>
      <c r="K331" s="1137"/>
      <c r="L331" s="1137"/>
      <c r="M331" s="1137"/>
      <c r="N331" s="1137"/>
      <c r="O331" s="1137"/>
      <c r="P331" s="1137"/>
      <c r="Q331" s="1137"/>
      <c r="R331" s="1137"/>
      <c r="S331" s="1137"/>
      <c r="T331" s="1137"/>
      <c r="U331" s="1137"/>
      <c r="V331" s="1137"/>
      <c r="W331" s="1137"/>
      <c r="X331" s="1137"/>
      <c r="Y331" s="1137"/>
      <c r="Z331" s="1137"/>
    </row>
    <row r="332" spans="1:26" ht="15.75" customHeight="1">
      <c r="A332" s="1137"/>
      <c r="B332" s="1137"/>
      <c r="C332" s="1137"/>
      <c r="D332" s="1137"/>
      <c r="E332" s="1137"/>
      <c r="F332" s="1137"/>
      <c r="G332" s="1137"/>
      <c r="H332" s="1137"/>
      <c r="I332" s="1137"/>
      <c r="J332" s="1137"/>
      <c r="K332" s="1137"/>
      <c r="L332" s="1137"/>
      <c r="M332" s="1137"/>
      <c r="N332" s="1137"/>
      <c r="O332" s="1137"/>
      <c r="P332" s="1137"/>
      <c r="Q332" s="1137"/>
      <c r="R332" s="1137"/>
      <c r="S332" s="1137"/>
      <c r="T332" s="1137"/>
      <c r="U332" s="1137"/>
      <c r="V332" s="1137"/>
      <c r="W332" s="1137"/>
      <c r="X332" s="1137"/>
      <c r="Y332" s="1137"/>
      <c r="Z332" s="1137"/>
    </row>
    <row r="333" spans="1:26" ht="15.75" customHeight="1">
      <c r="A333" s="1137"/>
      <c r="B333" s="1137"/>
      <c r="C333" s="1137"/>
      <c r="D333" s="1137"/>
      <c r="E333" s="1137"/>
      <c r="F333" s="1137"/>
      <c r="G333" s="1137"/>
      <c r="H333" s="1137"/>
      <c r="I333" s="1137"/>
      <c r="J333" s="1137"/>
      <c r="K333" s="1137"/>
      <c r="L333" s="1137"/>
      <c r="M333" s="1137"/>
      <c r="N333" s="1137"/>
      <c r="O333" s="1137"/>
      <c r="P333" s="1137"/>
      <c r="Q333" s="1137"/>
      <c r="R333" s="1137"/>
      <c r="S333" s="1137"/>
      <c r="T333" s="1137"/>
      <c r="U333" s="1137"/>
      <c r="V333" s="1137"/>
      <c r="W333" s="1137"/>
      <c r="X333" s="1137"/>
      <c r="Y333" s="1137"/>
      <c r="Z333" s="1137"/>
    </row>
    <row r="334" spans="1:26" ht="15.75" customHeight="1">
      <c r="A334" s="1137"/>
      <c r="B334" s="1137"/>
      <c r="C334" s="1137"/>
      <c r="D334" s="1137"/>
      <c r="E334" s="1137"/>
      <c r="F334" s="1137"/>
      <c r="G334" s="1137"/>
      <c r="H334" s="1137"/>
      <c r="I334" s="1137"/>
      <c r="J334" s="1137"/>
      <c r="K334" s="1137"/>
      <c r="L334" s="1137"/>
      <c r="M334" s="1137"/>
      <c r="N334" s="1137"/>
      <c r="O334" s="1137"/>
      <c r="P334" s="1137"/>
      <c r="Q334" s="1137"/>
      <c r="R334" s="1137"/>
      <c r="S334" s="1137"/>
      <c r="T334" s="1137"/>
      <c r="U334" s="1137"/>
      <c r="V334" s="1137"/>
      <c r="W334" s="1137"/>
      <c r="X334" s="1137"/>
      <c r="Y334" s="1137"/>
      <c r="Z334" s="1137"/>
    </row>
    <row r="335" spans="1:26" ht="15.75" customHeight="1">
      <c r="A335" s="1137"/>
      <c r="B335" s="1137"/>
      <c r="C335" s="1137"/>
      <c r="D335" s="1137"/>
      <c r="E335" s="1137"/>
      <c r="F335" s="1137"/>
      <c r="G335" s="1137"/>
      <c r="H335" s="1137"/>
      <c r="I335" s="1137"/>
      <c r="J335" s="1137"/>
      <c r="K335" s="1137"/>
      <c r="L335" s="1137"/>
      <c r="M335" s="1137"/>
      <c r="N335" s="1137"/>
      <c r="O335" s="1137"/>
      <c r="P335" s="1137"/>
      <c r="Q335" s="1137"/>
      <c r="R335" s="1137"/>
      <c r="S335" s="1137"/>
      <c r="T335" s="1137"/>
      <c r="U335" s="1137"/>
      <c r="V335" s="1137"/>
      <c r="W335" s="1137"/>
      <c r="X335" s="1137"/>
      <c r="Y335" s="1137"/>
      <c r="Z335" s="1137"/>
    </row>
    <row r="336" spans="1:26" ht="15.75" customHeight="1">
      <c r="A336" s="1137"/>
      <c r="B336" s="1137"/>
      <c r="C336" s="1137"/>
      <c r="D336" s="1137"/>
      <c r="E336" s="1137"/>
      <c r="F336" s="1137"/>
      <c r="G336" s="1137"/>
      <c r="H336" s="1137"/>
      <c r="I336" s="1137"/>
      <c r="J336" s="1137"/>
      <c r="K336" s="1137"/>
      <c r="L336" s="1137"/>
      <c r="M336" s="1137"/>
      <c r="N336" s="1137"/>
      <c r="O336" s="1137"/>
      <c r="P336" s="1137"/>
      <c r="Q336" s="1137"/>
      <c r="R336" s="1137"/>
      <c r="S336" s="1137"/>
      <c r="T336" s="1137"/>
      <c r="U336" s="1137"/>
      <c r="V336" s="1137"/>
      <c r="W336" s="1137"/>
      <c r="X336" s="1137"/>
      <c r="Y336" s="1137"/>
      <c r="Z336" s="1137"/>
    </row>
    <row r="337" spans="1:26" ht="15.75" customHeight="1">
      <c r="A337" s="1137"/>
      <c r="B337" s="1137"/>
      <c r="C337" s="1137"/>
      <c r="D337" s="1137"/>
      <c r="E337" s="1137"/>
      <c r="F337" s="1137"/>
      <c r="G337" s="1137"/>
      <c r="H337" s="1137"/>
      <c r="I337" s="1137"/>
      <c r="J337" s="1137"/>
      <c r="K337" s="1137"/>
      <c r="L337" s="1137"/>
      <c r="M337" s="1137"/>
      <c r="N337" s="1137"/>
      <c r="O337" s="1137"/>
      <c r="P337" s="1137"/>
      <c r="Q337" s="1137"/>
      <c r="R337" s="1137"/>
      <c r="S337" s="1137"/>
      <c r="T337" s="1137"/>
      <c r="U337" s="1137"/>
      <c r="V337" s="1137"/>
      <c r="W337" s="1137"/>
      <c r="X337" s="1137"/>
      <c r="Y337" s="1137"/>
      <c r="Z337" s="1137"/>
    </row>
    <row r="338" spans="1:26" ht="15.75" customHeight="1">
      <c r="A338" s="1137"/>
      <c r="B338" s="1137"/>
      <c r="C338" s="1137"/>
      <c r="D338" s="1137"/>
      <c r="E338" s="1137"/>
      <c r="F338" s="1137"/>
      <c r="G338" s="1137"/>
      <c r="H338" s="1137"/>
      <c r="I338" s="1137"/>
      <c r="J338" s="1137"/>
      <c r="K338" s="1137"/>
      <c r="L338" s="1137"/>
      <c r="M338" s="1137"/>
      <c r="N338" s="1137"/>
      <c r="O338" s="1137"/>
      <c r="P338" s="1137"/>
      <c r="Q338" s="1137"/>
      <c r="R338" s="1137"/>
      <c r="S338" s="1137"/>
      <c r="T338" s="1137"/>
      <c r="U338" s="1137"/>
      <c r="V338" s="1137"/>
      <c r="W338" s="1137"/>
      <c r="X338" s="1137"/>
      <c r="Y338" s="1137"/>
      <c r="Z338" s="1137"/>
    </row>
    <row r="339" spans="1:26" ht="15.75" customHeight="1">
      <c r="A339" s="1137"/>
      <c r="B339" s="1137"/>
      <c r="C339" s="1137"/>
      <c r="D339" s="1137"/>
      <c r="E339" s="1137"/>
      <c r="F339" s="1137"/>
      <c r="G339" s="1137"/>
      <c r="H339" s="1137"/>
      <c r="I339" s="1137"/>
      <c r="J339" s="1137"/>
      <c r="K339" s="1137"/>
      <c r="L339" s="1137"/>
      <c r="M339" s="1137"/>
      <c r="N339" s="1137"/>
      <c r="O339" s="1137"/>
      <c r="P339" s="1137"/>
      <c r="Q339" s="1137"/>
      <c r="R339" s="1137"/>
      <c r="S339" s="1137"/>
      <c r="T339" s="1137"/>
      <c r="U339" s="1137"/>
      <c r="V339" s="1137"/>
      <c r="W339" s="1137"/>
      <c r="X339" s="1137"/>
      <c r="Y339" s="1137"/>
      <c r="Z339" s="1137"/>
    </row>
    <row r="340" spans="1:26" ht="15.75" customHeight="1">
      <c r="A340" s="1137"/>
      <c r="B340" s="1137"/>
      <c r="C340" s="1137"/>
      <c r="D340" s="1137"/>
      <c r="E340" s="1137"/>
      <c r="F340" s="1137"/>
      <c r="G340" s="1137"/>
      <c r="H340" s="1137"/>
      <c r="I340" s="1137"/>
      <c r="J340" s="1137"/>
      <c r="K340" s="1137"/>
      <c r="L340" s="1137"/>
      <c r="M340" s="1137"/>
      <c r="N340" s="1137"/>
      <c r="O340" s="1137"/>
      <c r="P340" s="1137"/>
      <c r="Q340" s="1137"/>
      <c r="R340" s="1137"/>
      <c r="S340" s="1137"/>
      <c r="T340" s="1137"/>
      <c r="U340" s="1137"/>
      <c r="V340" s="1137"/>
      <c r="W340" s="1137"/>
      <c r="X340" s="1137"/>
      <c r="Y340" s="1137"/>
      <c r="Z340" s="1137"/>
    </row>
    <row r="341" spans="1:26" ht="15.75" customHeight="1">
      <c r="A341" s="1137"/>
      <c r="B341" s="1137"/>
      <c r="C341" s="1137"/>
      <c r="D341" s="1137"/>
      <c r="E341" s="1137"/>
      <c r="F341" s="1137"/>
      <c r="G341" s="1137"/>
      <c r="H341" s="1137"/>
      <c r="I341" s="1137"/>
      <c r="J341" s="1137"/>
      <c r="K341" s="1137"/>
      <c r="L341" s="1137"/>
      <c r="M341" s="1137"/>
      <c r="N341" s="1137"/>
      <c r="O341" s="1137"/>
      <c r="P341" s="1137"/>
      <c r="Q341" s="1137"/>
      <c r="R341" s="1137"/>
      <c r="S341" s="1137"/>
      <c r="T341" s="1137"/>
      <c r="U341" s="1137"/>
      <c r="V341" s="1137"/>
      <c r="W341" s="1137"/>
      <c r="X341" s="1137"/>
      <c r="Y341" s="1137"/>
      <c r="Z341" s="1137"/>
    </row>
    <row r="342" spans="1:26" ht="15.75" customHeight="1">
      <c r="A342" s="1137"/>
      <c r="B342" s="1137"/>
      <c r="C342" s="1137"/>
      <c r="D342" s="1137"/>
      <c r="E342" s="1137"/>
      <c r="F342" s="1137"/>
      <c r="G342" s="1137"/>
      <c r="H342" s="1137"/>
      <c r="I342" s="1137"/>
      <c r="J342" s="1137"/>
      <c r="K342" s="1137"/>
      <c r="L342" s="1137"/>
      <c r="M342" s="1137"/>
      <c r="N342" s="1137"/>
      <c r="O342" s="1137"/>
      <c r="P342" s="1137"/>
      <c r="Q342" s="1137"/>
      <c r="R342" s="1137"/>
      <c r="S342" s="1137"/>
      <c r="T342" s="1137"/>
      <c r="U342" s="1137"/>
      <c r="V342" s="1137"/>
      <c r="W342" s="1137"/>
      <c r="X342" s="1137"/>
      <c r="Y342" s="1137"/>
      <c r="Z342" s="1137"/>
    </row>
    <row r="343" spans="1:26" ht="15.75" customHeight="1">
      <c r="A343" s="1137"/>
      <c r="B343" s="1137"/>
      <c r="C343" s="1137"/>
      <c r="D343" s="1137"/>
      <c r="E343" s="1137"/>
      <c r="F343" s="1137"/>
      <c r="G343" s="1137"/>
      <c r="H343" s="1137"/>
      <c r="I343" s="1137"/>
      <c r="J343" s="1137"/>
      <c r="K343" s="1137"/>
      <c r="L343" s="1137"/>
      <c r="M343" s="1137"/>
      <c r="N343" s="1137"/>
      <c r="O343" s="1137"/>
      <c r="P343" s="1137"/>
      <c r="Q343" s="1137"/>
      <c r="R343" s="1137"/>
      <c r="S343" s="1137"/>
      <c r="T343" s="1137"/>
      <c r="U343" s="1137"/>
      <c r="V343" s="1137"/>
      <c r="W343" s="1137"/>
      <c r="X343" s="1137"/>
      <c r="Y343" s="1137"/>
      <c r="Z343" s="1137"/>
    </row>
    <row r="344" spans="1:26" ht="15.75" customHeight="1">
      <c r="A344" s="1137"/>
      <c r="B344" s="1137"/>
      <c r="C344" s="1137"/>
      <c r="D344" s="1137"/>
      <c r="E344" s="1137"/>
      <c r="F344" s="1137"/>
      <c r="G344" s="1137"/>
      <c r="H344" s="1137"/>
      <c r="I344" s="1137"/>
      <c r="J344" s="1137"/>
      <c r="K344" s="1137"/>
      <c r="L344" s="1137"/>
      <c r="M344" s="1137"/>
      <c r="N344" s="1137"/>
      <c r="O344" s="1137"/>
      <c r="P344" s="1137"/>
      <c r="Q344" s="1137"/>
      <c r="R344" s="1137"/>
      <c r="S344" s="1137"/>
      <c r="T344" s="1137"/>
      <c r="U344" s="1137"/>
      <c r="V344" s="1137"/>
      <c r="W344" s="1137"/>
      <c r="X344" s="1137"/>
      <c r="Y344" s="1137"/>
      <c r="Z344" s="1137"/>
    </row>
    <row r="345" spans="1:26" ht="15.75" customHeight="1">
      <c r="A345" s="1137"/>
      <c r="B345" s="1137"/>
      <c r="C345" s="1137"/>
      <c r="D345" s="1137"/>
      <c r="E345" s="1137"/>
      <c r="F345" s="1137"/>
      <c r="G345" s="1137"/>
      <c r="H345" s="1137"/>
      <c r="I345" s="1137"/>
      <c r="J345" s="1137"/>
      <c r="K345" s="1137"/>
      <c r="L345" s="1137"/>
      <c r="M345" s="1137"/>
      <c r="N345" s="1137"/>
      <c r="O345" s="1137"/>
      <c r="P345" s="1137"/>
      <c r="Q345" s="1137"/>
      <c r="R345" s="1137"/>
      <c r="S345" s="1137"/>
      <c r="T345" s="1137"/>
      <c r="U345" s="1137"/>
      <c r="V345" s="1137"/>
      <c r="W345" s="1137"/>
      <c r="X345" s="1137"/>
      <c r="Y345" s="1137"/>
      <c r="Z345" s="1137"/>
    </row>
    <row r="346" spans="1:26" ht="15.75" customHeight="1">
      <c r="A346" s="1137"/>
      <c r="B346" s="1137"/>
      <c r="C346" s="1137"/>
      <c r="D346" s="1137"/>
      <c r="E346" s="1137"/>
      <c r="F346" s="1137"/>
      <c r="G346" s="1137"/>
      <c r="H346" s="1137"/>
      <c r="I346" s="1137"/>
      <c r="J346" s="1137"/>
      <c r="K346" s="1137"/>
      <c r="L346" s="1137"/>
      <c r="M346" s="1137"/>
      <c r="N346" s="1137"/>
      <c r="O346" s="1137"/>
      <c r="P346" s="1137"/>
      <c r="Q346" s="1137"/>
      <c r="R346" s="1137"/>
      <c r="S346" s="1137"/>
      <c r="T346" s="1137"/>
      <c r="U346" s="1137"/>
      <c r="V346" s="1137"/>
      <c r="W346" s="1137"/>
      <c r="X346" s="1137"/>
      <c r="Y346" s="1137"/>
      <c r="Z346" s="1137"/>
    </row>
    <row r="347" spans="1:26" ht="15.75" customHeight="1">
      <c r="A347" s="1137"/>
      <c r="B347" s="1137"/>
      <c r="C347" s="1137"/>
      <c r="D347" s="1137"/>
      <c r="E347" s="1137"/>
      <c r="F347" s="1137"/>
      <c r="G347" s="1137"/>
      <c r="H347" s="1137"/>
      <c r="I347" s="1137"/>
      <c r="J347" s="1137"/>
      <c r="K347" s="1137"/>
      <c r="L347" s="1137"/>
      <c r="M347" s="1137"/>
      <c r="N347" s="1137"/>
      <c r="O347" s="1137"/>
      <c r="P347" s="1137"/>
      <c r="Q347" s="1137"/>
      <c r="R347" s="1137"/>
      <c r="S347" s="1137"/>
      <c r="T347" s="1137"/>
      <c r="U347" s="1137"/>
      <c r="V347" s="1137"/>
      <c r="W347" s="1137"/>
      <c r="X347" s="1137"/>
      <c r="Y347" s="1137"/>
      <c r="Z347" s="1137"/>
    </row>
    <row r="348" spans="1:26" ht="15.75" customHeight="1">
      <c r="A348" s="1137"/>
      <c r="B348" s="1137"/>
      <c r="C348" s="1137"/>
      <c r="D348" s="1137"/>
      <c r="E348" s="1137"/>
      <c r="F348" s="1137"/>
      <c r="G348" s="1137"/>
      <c r="H348" s="1137"/>
      <c r="I348" s="1137"/>
      <c r="J348" s="1137"/>
      <c r="K348" s="1137"/>
      <c r="L348" s="1137"/>
      <c r="M348" s="1137"/>
      <c r="N348" s="1137"/>
      <c r="O348" s="1137"/>
      <c r="P348" s="1137"/>
      <c r="Q348" s="1137"/>
      <c r="R348" s="1137"/>
      <c r="S348" s="1137"/>
      <c r="T348" s="1137"/>
      <c r="U348" s="1137"/>
      <c r="V348" s="1137"/>
      <c r="W348" s="1137"/>
      <c r="X348" s="1137"/>
      <c r="Y348" s="1137"/>
      <c r="Z348" s="1137"/>
    </row>
    <row r="349" spans="1:26" ht="15.75" customHeight="1">
      <c r="A349" s="1137"/>
      <c r="B349" s="1137"/>
      <c r="C349" s="1137"/>
      <c r="D349" s="1137"/>
      <c r="E349" s="1137"/>
      <c r="F349" s="1137"/>
      <c r="G349" s="1137"/>
      <c r="H349" s="1137"/>
      <c r="I349" s="1137"/>
      <c r="J349" s="1137"/>
      <c r="K349" s="1137"/>
      <c r="L349" s="1137"/>
      <c r="M349" s="1137"/>
      <c r="N349" s="1137"/>
      <c r="O349" s="1137"/>
      <c r="P349" s="1137"/>
      <c r="Q349" s="1137"/>
      <c r="R349" s="1137"/>
      <c r="S349" s="1137"/>
      <c r="T349" s="1137"/>
      <c r="U349" s="1137"/>
      <c r="V349" s="1137"/>
      <c r="W349" s="1137"/>
      <c r="X349" s="1137"/>
      <c r="Y349" s="1137"/>
      <c r="Z349" s="1137"/>
    </row>
    <row r="350" spans="1:26" ht="15.75" customHeight="1">
      <c r="A350" s="1137"/>
      <c r="B350" s="1137"/>
      <c r="C350" s="1137"/>
      <c r="D350" s="1137"/>
      <c r="E350" s="1137"/>
      <c r="F350" s="1137"/>
      <c r="G350" s="1137"/>
      <c r="H350" s="1137"/>
      <c r="I350" s="1137"/>
      <c r="J350" s="1137"/>
      <c r="K350" s="1137"/>
      <c r="L350" s="1137"/>
      <c r="M350" s="1137"/>
      <c r="N350" s="1137"/>
      <c r="O350" s="1137"/>
      <c r="P350" s="1137"/>
      <c r="Q350" s="1137"/>
      <c r="R350" s="1137"/>
      <c r="S350" s="1137"/>
      <c r="T350" s="1137"/>
      <c r="U350" s="1137"/>
      <c r="V350" s="1137"/>
      <c r="W350" s="1137"/>
      <c r="X350" s="1137"/>
      <c r="Y350" s="1137"/>
      <c r="Z350" s="1137"/>
    </row>
    <row r="351" spans="1:26" ht="15.75" customHeight="1">
      <c r="A351" s="1137"/>
      <c r="B351" s="1137"/>
      <c r="C351" s="1137"/>
      <c r="D351" s="1137"/>
      <c r="E351" s="1137"/>
      <c r="F351" s="1137"/>
      <c r="G351" s="1137"/>
      <c r="H351" s="1137"/>
      <c r="I351" s="1137"/>
      <c r="J351" s="1137"/>
      <c r="K351" s="1137"/>
      <c r="L351" s="1137"/>
      <c r="M351" s="1137"/>
      <c r="N351" s="1137"/>
      <c r="O351" s="1137"/>
      <c r="P351" s="1137"/>
      <c r="Q351" s="1137"/>
      <c r="R351" s="1137"/>
      <c r="S351" s="1137"/>
      <c r="T351" s="1137"/>
      <c r="U351" s="1137"/>
      <c r="V351" s="1137"/>
      <c r="W351" s="1137"/>
      <c r="X351" s="1137"/>
      <c r="Y351" s="1137"/>
      <c r="Z351" s="1137"/>
    </row>
    <row r="352" spans="1:26" ht="15.75" customHeight="1">
      <c r="A352" s="1137"/>
      <c r="B352" s="1137"/>
      <c r="C352" s="1137"/>
      <c r="D352" s="1137"/>
      <c r="E352" s="1137"/>
      <c r="F352" s="1137"/>
      <c r="G352" s="1137"/>
      <c r="H352" s="1137"/>
      <c r="I352" s="1137"/>
      <c r="J352" s="1137"/>
      <c r="K352" s="1137"/>
      <c r="L352" s="1137"/>
      <c r="M352" s="1137"/>
      <c r="N352" s="1137"/>
      <c r="O352" s="1137"/>
      <c r="P352" s="1137"/>
      <c r="Q352" s="1137"/>
      <c r="R352" s="1137"/>
      <c r="S352" s="1137"/>
      <c r="T352" s="1137"/>
      <c r="U352" s="1137"/>
      <c r="V352" s="1137"/>
      <c r="W352" s="1137"/>
      <c r="X352" s="1137"/>
      <c r="Y352" s="1137"/>
      <c r="Z352" s="1137"/>
    </row>
    <row r="353" spans="1:26" ht="15.75" customHeight="1">
      <c r="A353" s="1137"/>
      <c r="B353" s="1137"/>
      <c r="C353" s="1137"/>
      <c r="D353" s="1137"/>
      <c r="E353" s="1137"/>
      <c r="F353" s="1137"/>
      <c r="G353" s="1137"/>
      <c r="H353" s="1137"/>
      <c r="I353" s="1137"/>
      <c r="J353" s="1137"/>
      <c r="K353" s="1137"/>
      <c r="L353" s="1137"/>
      <c r="M353" s="1137"/>
      <c r="N353" s="1137"/>
      <c r="O353" s="1137"/>
      <c r="P353" s="1137"/>
      <c r="Q353" s="1137"/>
      <c r="R353" s="1137"/>
      <c r="S353" s="1137"/>
      <c r="T353" s="1137"/>
      <c r="U353" s="1137"/>
      <c r="V353" s="1137"/>
      <c r="W353" s="1137"/>
      <c r="X353" s="1137"/>
      <c r="Y353" s="1137"/>
      <c r="Z353" s="1137"/>
    </row>
    <row r="354" spans="1:26" ht="15.75" customHeight="1">
      <c r="A354" s="1137"/>
      <c r="B354" s="1137"/>
      <c r="C354" s="1137"/>
      <c r="D354" s="1137"/>
      <c r="E354" s="1137"/>
      <c r="F354" s="1137"/>
      <c r="G354" s="1137"/>
      <c r="H354" s="1137"/>
      <c r="I354" s="1137"/>
      <c r="J354" s="1137"/>
      <c r="K354" s="1137"/>
      <c r="L354" s="1137"/>
      <c r="M354" s="1137"/>
      <c r="N354" s="1137"/>
      <c r="O354" s="1137"/>
      <c r="P354" s="1137"/>
      <c r="Q354" s="1137"/>
      <c r="R354" s="1137"/>
      <c r="S354" s="1137"/>
      <c r="T354" s="1137"/>
      <c r="U354" s="1137"/>
      <c r="V354" s="1137"/>
      <c r="W354" s="1137"/>
      <c r="X354" s="1137"/>
      <c r="Y354" s="1137"/>
      <c r="Z354" s="1137"/>
    </row>
    <row r="355" spans="1:26" ht="15.75" customHeight="1">
      <c r="A355" s="1137"/>
      <c r="B355" s="1137"/>
      <c r="C355" s="1137"/>
      <c r="D355" s="1137"/>
      <c r="E355" s="1137"/>
      <c r="F355" s="1137"/>
      <c r="G355" s="1137"/>
      <c r="H355" s="1137"/>
      <c r="I355" s="1137"/>
      <c r="J355" s="1137"/>
      <c r="K355" s="1137"/>
      <c r="L355" s="1137"/>
      <c r="M355" s="1137"/>
      <c r="N355" s="1137"/>
      <c r="O355" s="1137"/>
      <c r="P355" s="1137"/>
      <c r="Q355" s="1137"/>
      <c r="R355" s="1137"/>
      <c r="S355" s="1137"/>
      <c r="T355" s="1137"/>
      <c r="U355" s="1137"/>
      <c r="V355" s="1137"/>
      <c r="W355" s="1137"/>
      <c r="X355" s="1137"/>
      <c r="Y355" s="1137"/>
      <c r="Z355" s="1137"/>
    </row>
    <row r="356" spans="1:26" ht="15.75" customHeight="1">
      <c r="A356" s="1137"/>
      <c r="B356" s="1137"/>
      <c r="C356" s="1137"/>
      <c r="D356" s="1137"/>
      <c r="E356" s="1137"/>
      <c r="F356" s="1137"/>
      <c r="G356" s="1137"/>
      <c r="H356" s="1137"/>
      <c r="I356" s="1137"/>
      <c r="J356" s="1137"/>
      <c r="K356" s="1137"/>
      <c r="L356" s="1137"/>
      <c r="M356" s="1137"/>
      <c r="N356" s="1137"/>
      <c r="O356" s="1137"/>
      <c r="P356" s="1137"/>
      <c r="Q356" s="1137"/>
      <c r="R356" s="1137"/>
      <c r="S356" s="1137"/>
      <c r="T356" s="1137"/>
      <c r="U356" s="1137"/>
      <c r="V356" s="1137"/>
      <c r="W356" s="1137"/>
      <c r="X356" s="1137"/>
      <c r="Y356" s="1137"/>
      <c r="Z356" s="1137"/>
    </row>
    <row r="357" spans="1:26" ht="15.75" customHeight="1">
      <c r="A357" s="1137"/>
      <c r="B357" s="1137"/>
      <c r="C357" s="1137"/>
      <c r="D357" s="1137"/>
      <c r="E357" s="1137"/>
      <c r="F357" s="1137"/>
      <c r="G357" s="1137"/>
      <c r="H357" s="1137"/>
      <c r="I357" s="1137"/>
      <c r="J357" s="1137"/>
      <c r="K357" s="1137"/>
      <c r="L357" s="1137"/>
      <c r="M357" s="1137"/>
      <c r="N357" s="1137"/>
      <c r="O357" s="1137"/>
      <c r="P357" s="1137"/>
      <c r="Q357" s="1137"/>
      <c r="R357" s="1137"/>
      <c r="S357" s="1137"/>
      <c r="T357" s="1137"/>
      <c r="U357" s="1137"/>
      <c r="V357" s="1137"/>
      <c r="W357" s="1137"/>
      <c r="X357" s="1137"/>
      <c r="Y357" s="1137"/>
      <c r="Z357" s="1137"/>
    </row>
    <row r="358" spans="1:26" ht="15.75" customHeight="1">
      <c r="A358" s="1137"/>
      <c r="B358" s="1137"/>
      <c r="C358" s="1137"/>
      <c r="D358" s="1137"/>
      <c r="E358" s="1137"/>
      <c r="F358" s="1137"/>
      <c r="G358" s="1137"/>
      <c r="H358" s="1137"/>
      <c r="I358" s="1137"/>
      <c r="J358" s="1137"/>
      <c r="K358" s="1137"/>
      <c r="L358" s="1137"/>
      <c r="M358" s="1137"/>
      <c r="N358" s="1137"/>
      <c r="O358" s="1137"/>
      <c r="P358" s="1137"/>
      <c r="Q358" s="1137"/>
      <c r="R358" s="1137"/>
      <c r="S358" s="1137"/>
      <c r="T358" s="1137"/>
      <c r="U358" s="1137"/>
      <c r="V358" s="1137"/>
      <c r="W358" s="1137"/>
      <c r="X358" s="1137"/>
      <c r="Y358" s="1137"/>
      <c r="Z358" s="1137"/>
    </row>
    <row r="359" spans="1:26" ht="15.75" customHeight="1">
      <c r="A359" s="1137"/>
      <c r="B359" s="1137"/>
      <c r="C359" s="1137"/>
      <c r="D359" s="1137"/>
      <c r="E359" s="1137"/>
      <c r="F359" s="1137"/>
      <c r="G359" s="1137"/>
      <c r="H359" s="1137"/>
      <c r="I359" s="1137"/>
      <c r="J359" s="1137"/>
      <c r="K359" s="1137"/>
      <c r="L359" s="1137"/>
      <c r="M359" s="1137"/>
      <c r="N359" s="1137"/>
      <c r="O359" s="1137"/>
      <c r="P359" s="1137"/>
      <c r="Q359" s="1137"/>
      <c r="R359" s="1137"/>
      <c r="S359" s="1137"/>
      <c r="T359" s="1137"/>
      <c r="U359" s="1137"/>
      <c r="V359" s="1137"/>
      <c r="W359" s="1137"/>
      <c r="X359" s="1137"/>
      <c r="Y359" s="1137"/>
      <c r="Z359" s="1137"/>
    </row>
    <row r="360" spans="1:26" ht="15.75" customHeight="1">
      <c r="A360" s="1137"/>
      <c r="B360" s="1137"/>
      <c r="C360" s="1137"/>
      <c r="D360" s="1137"/>
      <c r="E360" s="1137"/>
      <c r="F360" s="1137"/>
      <c r="G360" s="1137"/>
      <c r="H360" s="1137"/>
      <c r="I360" s="1137"/>
      <c r="J360" s="1137"/>
      <c r="K360" s="1137"/>
      <c r="L360" s="1137"/>
      <c r="M360" s="1137"/>
      <c r="N360" s="1137"/>
      <c r="O360" s="1137"/>
      <c r="P360" s="1137"/>
      <c r="Q360" s="1137"/>
      <c r="R360" s="1137"/>
      <c r="S360" s="1137"/>
      <c r="T360" s="1137"/>
      <c r="U360" s="1137"/>
      <c r="V360" s="1137"/>
      <c r="W360" s="1137"/>
      <c r="X360" s="1137"/>
      <c r="Y360" s="1137"/>
      <c r="Z360" s="1137"/>
    </row>
    <row r="361" spans="1:26" ht="15.75" customHeight="1">
      <c r="A361" s="1137"/>
      <c r="B361" s="1137"/>
      <c r="C361" s="1137"/>
      <c r="D361" s="1137"/>
      <c r="E361" s="1137"/>
      <c r="F361" s="1137"/>
      <c r="G361" s="1137"/>
      <c r="H361" s="1137"/>
      <c r="I361" s="1137"/>
      <c r="J361" s="1137"/>
      <c r="K361" s="1137"/>
      <c r="L361" s="1137"/>
      <c r="M361" s="1137"/>
      <c r="N361" s="1137"/>
      <c r="O361" s="1137"/>
      <c r="P361" s="1137"/>
      <c r="Q361" s="1137"/>
      <c r="R361" s="1137"/>
      <c r="S361" s="1137"/>
      <c r="T361" s="1137"/>
      <c r="U361" s="1137"/>
      <c r="V361" s="1137"/>
      <c r="W361" s="1137"/>
      <c r="X361" s="1137"/>
      <c r="Y361" s="1137"/>
      <c r="Z361" s="1137"/>
    </row>
    <row r="362" spans="1:26" ht="15.75" customHeight="1">
      <c r="A362" s="1137"/>
      <c r="B362" s="1137"/>
      <c r="C362" s="1137"/>
      <c r="D362" s="1137"/>
      <c r="E362" s="1137"/>
      <c r="F362" s="1137"/>
      <c r="G362" s="1137"/>
      <c r="H362" s="1137"/>
      <c r="I362" s="1137"/>
      <c r="J362" s="1137"/>
      <c r="K362" s="1137"/>
      <c r="L362" s="1137"/>
      <c r="M362" s="1137"/>
      <c r="N362" s="1137"/>
      <c r="O362" s="1137"/>
      <c r="P362" s="1137"/>
      <c r="Q362" s="1137"/>
      <c r="R362" s="1137"/>
      <c r="S362" s="1137"/>
      <c r="T362" s="1137"/>
      <c r="U362" s="1137"/>
      <c r="V362" s="1137"/>
      <c r="W362" s="1137"/>
      <c r="X362" s="1137"/>
      <c r="Y362" s="1137"/>
      <c r="Z362" s="1137"/>
    </row>
    <row r="363" spans="1:26" ht="15.75" customHeight="1">
      <c r="A363" s="1137"/>
      <c r="B363" s="1137"/>
      <c r="C363" s="1137"/>
      <c r="D363" s="1137"/>
      <c r="E363" s="1137"/>
      <c r="F363" s="1137"/>
      <c r="G363" s="1137"/>
      <c r="H363" s="1137"/>
      <c r="I363" s="1137"/>
      <c r="J363" s="1137"/>
      <c r="K363" s="1137"/>
      <c r="L363" s="1137"/>
      <c r="M363" s="1137"/>
      <c r="N363" s="1137"/>
      <c r="O363" s="1137"/>
      <c r="P363" s="1137"/>
      <c r="Q363" s="1137"/>
      <c r="R363" s="1137"/>
      <c r="S363" s="1137"/>
      <c r="T363" s="1137"/>
      <c r="U363" s="1137"/>
      <c r="V363" s="1137"/>
      <c r="W363" s="1137"/>
      <c r="X363" s="1137"/>
      <c r="Y363" s="1137"/>
      <c r="Z363" s="1137"/>
    </row>
    <row r="364" spans="1:26" ht="15.75" customHeight="1">
      <c r="A364" s="1137"/>
      <c r="B364" s="1137"/>
      <c r="C364" s="1137"/>
      <c r="D364" s="1137"/>
      <c r="E364" s="1137"/>
      <c r="F364" s="1137"/>
      <c r="G364" s="1137"/>
      <c r="H364" s="1137"/>
      <c r="I364" s="1137"/>
      <c r="J364" s="1137"/>
      <c r="K364" s="1137"/>
      <c r="L364" s="1137"/>
      <c r="M364" s="1137"/>
      <c r="N364" s="1137"/>
      <c r="O364" s="1137"/>
      <c r="P364" s="1137"/>
      <c r="Q364" s="1137"/>
      <c r="R364" s="1137"/>
      <c r="S364" s="1137"/>
      <c r="T364" s="1137"/>
      <c r="U364" s="1137"/>
      <c r="V364" s="1137"/>
      <c r="W364" s="1137"/>
      <c r="X364" s="1137"/>
      <c r="Y364" s="1137"/>
      <c r="Z364" s="1137"/>
    </row>
    <row r="365" spans="1:26" ht="15.75" customHeight="1">
      <c r="A365" s="1137"/>
      <c r="B365" s="1137"/>
      <c r="C365" s="1137"/>
      <c r="D365" s="1137"/>
      <c r="E365" s="1137"/>
      <c r="F365" s="1137"/>
      <c r="G365" s="1137"/>
      <c r="H365" s="1137"/>
      <c r="I365" s="1137"/>
      <c r="J365" s="1137"/>
      <c r="K365" s="1137"/>
      <c r="L365" s="1137"/>
      <c r="M365" s="1137"/>
      <c r="N365" s="1137"/>
      <c r="O365" s="1137"/>
      <c r="P365" s="1137"/>
      <c r="Q365" s="1137"/>
      <c r="R365" s="1137"/>
      <c r="S365" s="1137"/>
      <c r="T365" s="1137"/>
      <c r="U365" s="1137"/>
      <c r="V365" s="1137"/>
      <c r="W365" s="1137"/>
      <c r="X365" s="1137"/>
      <c r="Y365" s="1137"/>
      <c r="Z365" s="1137"/>
    </row>
    <row r="366" spans="1:26" ht="15.75" customHeight="1">
      <c r="A366" s="1137"/>
      <c r="B366" s="1137"/>
      <c r="C366" s="1137"/>
      <c r="D366" s="1137"/>
      <c r="E366" s="1137"/>
      <c r="F366" s="1137"/>
      <c r="G366" s="1137"/>
      <c r="H366" s="1137"/>
      <c r="I366" s="1137"/>
      <c r="J366" s="1137"/>
      <c r="K366" s="1137"/>
      <c r="L366" s="1137"/>
      <c r="M366" s="1137"/>
      <c r="N366" s="1137"/>
      <c r="O366" s="1137"/>
      <c r="P366" s="1137"/>
      <c r="Q366" s="1137"/>
      <c r="R366" s="1137"/>
      <c r="S366" s="1137"/>
      <c r="T366" s="1137"/>
      <c r="U366" s="1137"/>
      <c r="V366" s="1137"/>
      <c r="W366" s="1137"/>
      <c r="X366" s="1137"/>
      <c r="Y366" s="1137"/>
      <c r="Z366" s="1137"/>
    </row>
    <row r="367" spans="1:26" ht="15.75" customHeight="1">
      <c r="A367" s="1137"/>
      <c r="B367" s="1137"/>
      <c r="C367" s="1137"/>
      <c r="D367" s="1137"/>
      <c r="E367" s="1137"/>
      <c r="F367" s="1137"/>
      <c r="G367" s="1137"/>
      <c r="H367" s="1137"/>
      <c r="I367" s="1137"/>
      <c r="J367" s="1137"/>
      <c r="K367" s="1137"/>
      <c r="L367" s="1137"/>
      <c r="M367" s="1137"/>
      <c r="N367" s="1137"/>
      <c r="O367" s="1137"/>
      <c r="P367" s="1137"/>
      <c r="Q367" s="1137"/>
      <c r="R367" s="1137"/>
      <c r="S367" s="1137"/>
      <c r="T367" s="1137"/>
      <c r="U367" s="1137"/>
      <c r="V367" s="1137"/>
      <c r="W367" s="1137"/>
      <c r="X367" s="1137"/>
      <c r="Y367" s="1137"/>
      <c r="Z367" s="1137"/>
    </row>
    <row r="368" spans="1:26" ht="15.75" customHeight="1">
      <c r="A368" s="1137"/>
      <c r="B368" s="1137"/>
      <c r="C368" s="1137"/>
      <c r="D368" s="1137"/>
      <c r="E368" s="1137"/>
      <c r="F368" s="1137"/>
      <c r="G368" s="1137"/>
      <c r="H368" s="1137"/>
      <c r="I368" s="1137"/>
      <c r="J368" s="1137"/>
      <c r="K368" s="1137"/>
      <c r="L368" s="1137"/>
      <c r="M368" s="1137"/>
      <c r="N368" s="1137"/>
      <c r="O368" s="1137"/>
      <c r="P368" s="1137"/>
      <c r="Q368" s="1137"/>
      <c r="R368" s="1137"/>
      <c r="S368" s="1137"/>
      <c r="T368" s="1137"/>
      <c r="U368" s="1137"/>
      <c r="V368" s="1137"/>
      <c r="W368" s="1137"/>
      <c r="X368" s="1137"/>
      <c r="Y368" s="1137"/>
      <c r="Z368" s="1137"/>
    </row>
    <row r="369" spans="1:26" ht="15.75" customHeight="1">
      <c r="A369" s="1137"/>
      <c r="B369" s="1137"/>
      <c r="C369" s="1137"/>
      <c r="D369" s="1137"/>
      <c r="E369" s="1137"/>
      <c r="F369" s="1137"/>
      <c r="G369" s="1137"/>
      <c r="H369" s="1137"/>
      <c r="I369" s="1137"/>
      <c r="J369" s="1137"/>
      <c r="K369" s="1137"/>
      <c r="L369" s="1137"/>
      <c r="M369" s="1137"/>
      <c r="N369" s="1137"/>
      <c r="O369" s="1137"/>
      <c r="P369" s="1137"/>
      <c r="Q369" s="1137"/>
      <c r="R369" s="1137"/>
      <c r="S369" s="1137"/>
      <c r="T369" s="1137"/>
      <c r="U369" s="1137"/>
      <c r="V369" s="1137"/>
      <c r="W369" s="1137"/>
      <c r="X369" s="1137"/>
      <c r="Y369" s="1137"/>
      <c r="Z369" s="1137"/>
    </row>
    <row r="370" spans="1:26" ht="15.75" customHeight="1">
      <c r="A370" s="1137"/>
      <c r="B370" s="1137"/>
      <c r="C370" s="1137"/>
      <c r="D370" s="1137"/>
      <c r="E370" s="1137"/>
      <c r="F370" s="1137"/>
      <c r="G370" s="1137"/>
      <c r="H370" s="1137"/>
      <c r="I370" s="1137"/>
      <c r="J370" s="1137"/>
      <c r="K370" s="1137"/>
      <c r="L370" s="1137"/>
      <c r="M370" s="1137"/>
      <c r="N370" s="1137"/>
      <c r="O370" s="1137"/>
      <c r="P370" s="1137"/>
      <c r="Q370" s="1137"/>
      <c r="R370" s="1137"/>
      <c r="S370" s="1137"/>
      <c r="T370" s="1137"/>
      <c r="U370" s="1137"/>
      <c r="V370" s="1137"/>
      <c r="W370" s="1137"/>
      <c r="X370" s="1137"/>
      <c r="Y370" s="1137"/>
      <c r="Z370" s="1137"/>
    </row>
    <row r="371" spans="1:26" ht="15.75" customHeight="1">
      <c r="A371" s="1137"/>
      <c r="B371" s="1137"/>
      <c r="C371" s="1137"/>
      <c r="D371" s="1137"/>
      <c r="E371" s="1137"/>
      <c r="F371" s="1137"/>
      <c r="G371" s="1137"/>
      <c r="H371" s="1137"/>
      <c r="I371" s="1137"/>
      <c r="J371" s="1137"/>
      <c r="K371" s="1137"/>
      <c r="L371" s="1137"/>
      <c r="M371" s="1137"/>
      <c r="N371" s="1137"/>
      <c r="O371" s="1137"/>
      <c r="P371" s="1137"/>
      <c r="Q371" s="1137"/>
      <c r="R371" s="1137"/>
      <c r="S371" s="1137"/>
      <c r="T371" s="1137"/>
      <c r="U371" s="1137"/>
      <c r="V371" s="1137"/>
      <c r="W371" s="1137"/>
      <c r="X371" s="1137"/>
      <c r="Y371" s="1137"/>
      <c r="Z371" s="1137"/>
    </row>
    <row r="372" spans="1:26" ht="15.75" customHeight="1">
      <c r="A372" s="1137"/>
      <c r="B372" s="1137"/>
      <c r="C372" s="1137"/>
      <c r="D372" s="1137"/>
      <c r="E372" s="1137"/>
      <c r="F372" s="1137"/>
      <c r="G372" s="1137"/>
      <c r="H372" s="1137"/>
      <c r="I372" s="1137"/>
      <c r="J372" s="1137"/>
      <c r="K372" s="1137"/>
      <c r="L372" s="1137"/>
      <c r="M372" s="1137"/>
      <c r="N372" s="1137"/>
      <c r="O372" s="1137"/>
      <c r="P372" s="1137"/>
      <c r="Q372" s="1137"/>
      <c r="R372" s="1137"/>
      <c r="S372" s="1137"/>
      <c r="T372" s="1137"/>
      <c r="U372" s="1137"/>
      <c r="V372" s="1137"/>
      <c r="W372" s="1137"/>
      <c r="X372" s="1137"/>
      <c r="Y372" s="1137"/>
      <c r="Z372" s="1137"/>
    </row>
    <row r="373" spans="1:26" ht="15.75" customHeight="1">
      <c r="A373" s="1137"/>
      <c r="B373" s="1137"/>
      <c r="C373" s="1137"/>
      <c r="D373" s="1137"/>
      <c r="E373" s="1137"/>
      <c r="F373" s="1137"/>
      <c r="G373" s="1137"/>
      <c r="H373" s="1137"/>
      <c r="I373" s="1137"/>
      <c r="J373" s="1137"/>
      <c r="K373" s="1137"/>
      <c r="L373" s="1137"/>
      <c r="M373" s="1137"/>
      <c r="N373" s="1137"/>
      <c r="O373" s="1137"/>
      <c r="P373" s="1137"/>
      <c r="Q373" s="1137"/>
      <c r="R373" s="1137"/>
      <c r="S373" s="1137"/>
      <c r="T373" s="1137"/>
      <c r="U373" s="1137"/>
      <c r="V373" s="1137"/>
      <c r="W373" s="1137"/>
      <c r="X373" s="1137"/>
      <c r="Y373" s="1137"/>
      <c r="Z373" s="1137"/>
    </row>
    <row r="374" spans="1:26" ht="15.75" customHeight="1">
      <c r="A374" s="1137"/>
      <c r="B374" s="1137"/>
      <c r="C374" s="1137"/>
      <c r="D374" s="1137"/>
      <c r="E374" s="1137"/>
      <c r="F374" s="1137"/>
      <c r="G374" s="1137"/>
      <c r="H374" s="1137"/>
      <c r="I374" s="1137"/>
      <c r="J374" s="1137"/>
      <c r="K374" s="1137"/>
      <c r="L374" s="1137"/>
      <c r="M374" s="1137"/>
      <c r="N374" s="1137"/>
      <c r="O374" s="1137"/>
      <c r="P374" s="1137"/>
      <c r="Q374" s="1137"/>
      <c r="R374" s="1137"/>
      <c r="S374" s="1137"/>
      <c r="T374" s="1137"/>
      <c r="U374" s="1137"/>
      <c r="V374" s="1137"/>
      <c r="W374" s="1137"/>
      <c r="X374" s="1137"/>
      <c r="Y374" s="1137"/>
      <c r="Z374" s="1137"/>
    </row>
    <row r="375" spans="1:26" ht="15.75" customHeight="1">
      <c r="A375" s="1137"/>
      <c r="B375" s="1137"/>
      <c r="C375" s="1137"/>
      <c r="D375" s="1137"/>
      <c r="E375" s="1137"/>
      <c r="F375" s="1137"/>
      <c r="G375" s="1137"/>
      <c r="H375" s="1137"/>
      <c r="I375" s="1137"/>
      <c r="J375" s="1137"/>
      <c r="K375" s="1137"/>
      <c r="L375" s="1137"/>
      <c r="M375" s="1137"/>
      <c r="N375" s="1137"/>
      <c r="O375" s="1137"/>
      <c r="P375" s="1137"/>
      <c r="Q375" s="1137"/>
      <c r="R375" s="1137"/>
      <c r="S375" s="1137"/>
      <c r="T375" s="1137"/>
      <c r="U375" s="1137"/>
      <c r="V375" s="1137"/>
      <c r="W375" s="1137"/>
      <c r="X375" s="1137"/>
      <c r="Y375" s="1137"/>
      <c r="Z375" s="1137"/>
    </row>
    <row r="376" spans="1:26" ht="15.75" customHeight="1">
      <c r="A376" s="1137"/>
      <c r="B376" s="1137"/>
      <c r="C376" s="1137"/>
      <c r="D376" s="1137"/>
      <c r="E376" s="1137"/>
      <c r="F376" s="1137"/>
      <c r="G376" s="1137"/>
      <c r="H376" s="1137"/>
      <c r="I376" s="1137"/>
      <c r="J376" s="1137"/>
      <c r="K376" s="1137"/>
      <c r="L376" s="1137"/>
      <c r="M376" s="1137"/>
      <c r="N376" s="1137"/>
      <c r="O376" s="1137"/>
      <c r="P376" s="1137"/>
      <c r="Q376" s="1137"/>
      <c r="R376" s="1137"/>
      <c r="S376" s="1137"/>
      <c r="T376" s="1137"/>
      <c r="U376" s="1137"/>
      <c r="V376" s="1137"/>
      <c r="W376" s="1137"/>
      <c r="X376" s="1137"/>
      <c r="Y376" s="1137"/>
      <c r="Z376" s="1137"/>
    </row>
    <row r="377" spans="1:26" ht="15.75" customHeight="1">
      <c r="A377" s="1137"/>
      <c r="B377" s="1137"/>
      <c r="C377" s="1137"/>
      <c r="D377" s="1137"/>
      <c r="E377" s="1137"/>
      <c r="F377" s="1137"/>
      <c r="G377" s="1137"/>
      <c r="H377" s="1137"/>
      <c r="I377" s="1137"/>
      <c r="J377" s="1137"/>
      <c r="K377" s="1137"/>
      <c r="L377" s="1137"/>
      <c r="M377" s="1137"/>
      <c r="N377" s="1137"/>
      <c r="O377" s="1137"/>
      <c r="P377" s="1137"/>
      <c r="Q377" s="1137"/>
      <c r="R377" s="1137"/>
      <c r="S377" s="1137"/>
      <c r="T377" s="1137"/>
      <c r="U377" s="1137"/>
      <c r="V377" s="1137"/>
      <c r="W377" s="1137"/>
      <c r="X377" s="1137"/>
      <c r="Y377" s="1137"/>
      <c r="Z377" s="1137"/>
    </row>
    <row r="378" spans="1:26" ht="15.75" customHeight="1">
      <c r="A378" s="1137"/>
      <c r="B378" s="1137"/>
      <c r="C378" s="1137"/>
      <c r="D378" s="1137"/>
      <c r="E378" s="1137"/>
      <c r="F378" s="1137"/>
      <c r="G378" s="1137"/>
      <c r="H378" s="1137"/>
      <c r="I378" s="1137"/>
      <c r="J378" s="1137"/>
      <c r="K378" s="1137"/>
      <c r="L378" s="1137"/>
      <c r="M378" s="1137"/>
      <c r="N378" s="1137"/>
      <c r="O378" s="1137"/>
      <c r="P378" s="1137"/>
      <c r="Q378" s="1137"/>
      <c r="R378" s="1137"/>
      <c r="S378" s="1137"/>
      <c r="T378" s="1137"/>
      <c r="U378" s="1137"/>
      <c r="V378" s="1137"/>
      <c r="W378" s="1137"/>
      <c r="X378" s="1137"/>
      <c r="Y378" s="1137"/>
      <c r="Z378" s="1137"/>
    </row>
    <row r="379" spans="1:26" ht="15.75" customHeight="1">
      <c r="A379" s="1137"/>
      <c r="B379" s="1137"/>
      <c r="C379" s="1137"/>
      <c r="D379" s="1137"/>
      <c r="E379" s="1137"/>
      <c r="F379" s="1137"/>
      <c r="G379" s="1137"/>
      <c r="H379" s="1137"/>
      <c r="I379" s="1137"/>
      <c r="J379" s="1137"/>
      <c r="K379" s="1137"/>
      <c r="L379" s="1137"/>
      <c r="M379" s="1137"/>
      <c r="N379" s="1137"/>
      <c r="O379" s="1137"/>
      <c r="P379" s="1137"/>
      <c r="Q379" s="1137"/>
      <c r="R379" s="1137"/>
      <c r="S379" s="1137"/>
      <c r="T379" s="1137"/>
      <c r="U379" s="1137"/>
      <c r="V379" s="1137"/>
      <c r="W379" s="1137"/>
      <c r="X379" s="1137"/>
      <c r="Y379" s="1137"/>
      <c r="Z379" s="1137"/>
    </row>
    <row r="380" spans="1:26" ht="15.75" customHeight="1">
      <c r="A380" s="1137"/>
      <c r="B380" s="1137"/>
      <c r="C380" s="1137"/>
      <c r="D380" s="1137"/>
      <c r="E380" s="1137"/>
      <c r="F380" s="1137"/>
      <c r="G380" s="1137"/>
      <c r="H380" s="1137"/>
      <c r="I380" s="1137"/>
      <c r="J380" s="1137"/>
      <c r="K380" s="1137"/>
      <c r="L380" s="1137"/>
      <c r="M380" s="1137"/>
      <c r="N380" s="1137"/>
      <c r="O380" s="1137"/>
      <c r="P380" s="1137"/>
      <c r="Q380" s="1137"/>
      <c r="R380" s="1137"/>
      <c r="S380" s="1137"/>
      <c r="T380" s="1137"/>
      <c r="U380" s="1137"/>
      <c r="V380" s="1137"/>
      <c r="W380" s="1137"/>
      <c r="X380" s="1137"/>
      <c r="Y380" s="1137"/>
      <c r="Z380" s="1137"/>
    </row>
    <row r="381" spans="1:26" ht="15.75" customHeight="1">
      <c r="A381" s="1137"/>
      <c r="B381" s="1137"/>
      <c r="C381" s="1137"/>
      <c r="D381" s="1137"/>
      <c r="E381" s="1137"/>
      <c r="F381" s="1137"/>
      <c r="G381" s="1137"/>
      <c r="H381" s="1137"/>
      <c r="I381" s="1137"/>
      <c r="J381" s="1137"/>
      <c r="K381" s="1137"/>
      <c r="L381" s="1137"/>
      <c r="M381" s="1137"/>
      <c r="N381" s="1137"/>
      <c r="O381" s="1137"/>
      <c r="P381" s="1137"/>
      <c r="Q381" s="1137"/>
      <c r="R381" s="1137"/>
      <c r="S381" s="1137"/>
      <c r="T381" s="1137"/>
      <c r="U381" s="1137"/>
      <c r="V381" s="1137"/>
      <c r="W381" s="1137"/>
      <c r="X381" s="1137"/>
      <c r="Y381" s="1137"/>
      <c r="Z381" s="1137"/>
    </row>
    <row r="382" spans="1:26" ht="15.75" customHeight="1">
      <c r="A382" s="1137"/>
      <c r="B382" s="1137"/>
      <c r="C382" s="1137"/>
      <c r="D382" s="1137"/>
      <c r="E382" s="1137"/>
      <c r="F382" s="1137"/>
      <c r="G382" s="1137"/>
      <c r="H382" s="1137"/>
      <c r="I382" s="1137"/>
      <c r="J382" s="1137"/>
      <c r="K382" s="1137"/>
      <c r="L382" s="1137"/>
      <c r="M382" s="1137"/>
      <c r="N382" s="1137"/>
      <c r="O382" s="1137"/>
      <c r="P382" s="1137"/>
      <c r="Q382" s="1137"/>
      <c r="R382" s="1137"/>
      <c r="S382" s="1137"/>
      <c r="T382" s="1137"/>
      <c r="U382" s="1137"/>
      <c r="V382" s="1137"/>
      <c r="W382" s="1137"/>
      <c r="X382" s="1137"/>
      <c r="Y382" s="1137"/>
      <c r="Z382" s="1137"/>
    </row>
    <row r="383" spans="1:26" ht="15.75" customHeight="1">
      <c r="A383" s="1137"/>
      <c r="B383" s="1137"/>
      <c r="C383" s="1137"/>
      <c r="D383" s="1137"/>
      <c r="E383" s="1137"/>
      <c r="F383" s="1137"/>
      <c r="G383" s="1137"/>
      <c r="H383" s="1137"/>
      <c r="I383" s="1137"/>
      <c r="J383" s="1137"/>
      <c r="K383" s="1137"/>
      <c r="L383" s="1137"/>
      <c r="M383" s="1137"/>
      <c r="N383" s="1137"/>
      <c r="O383" s="1137"/>
      <c r="P383" s="1137"/>
      <c r="Q383" s="1137"/>
      <c r="R383" s="1137"/>
      <c r="S383" s="1137"/>
      <c r="T383" s="1137"/>
      <c r="U383" s="1137"/>
      <c r="V383" s="1137"/>
      <c r="W383" s="1137"/>
      <c r="X383" s="1137"/>
      <c r="Y383" s="1137"/>
      <c r="Z383" s="1137"/>
    </row>
    <row r="384" spans="1:26" ht="15.75" customHeight="1">
      <c r="A384" s="1137"/>
      <c r="B384" s="1137"/>
      <c r="C384" s="1137"/>
      <c r="D384" s="1137"/>
      <c r="E384" s="1137"/>
      <c r="F384" s="1137"/>
      <c r="G384" s="1137"/>
      <c r="H384" s="1137"/>
      <c r="I384" s="1137"/>
      <c r="J384" s="1137"/>
      <c r="K384" s="1137"/>
      <c r="L384" s="1137"/>
      <c r="M384" s="1137"/>
      <c r="N384" s="1137"/>
      <c r="O384" s="1137"/>
      <c r="P384" s="1137"/>
      <c r="Q384" s="1137"/>
      <c r="R384" s="1137"/>
      <c r="S384" s="1137"/>
      <c r="T384" s="1137"/>
      <c r="U384" s="1137"/>
      <c r="V384" s="1137"/>
      <c r="W384" s="1137"/>
      <c r="X384" s="1137"/>
      <c r="Y384" s="1137"/>
      <c r="Z384" s="1137"/>
    </row>
    <row r="385" spans="1:26" ht="15.75" customHeight="1">
      <c r="A385" s="1137"/>
      <c r="B385" s="1137"/>
      <c r="C385" s="1137"/>
      <c r="D385" s="1137"/>
      <c r="E385" s="1137"/>
      <c r="F385" s="1137"/>
      <c r="G385" s="1137"/>
      <c r="H385" s="1137"/>
      <c r="I385" s="1137"/>
      <c r="J385" s="1137"/>
      <c r="K385" s="1137"/>
      <c r="L385" s="1137"/>
      <c r="M385" s="1137"/>
      <c r="N385" s="1137"/>
      <c r="O385" s="1137"/>
      <c r="P385" s="1137"/>
      <c r="Q385" s="1137"/>
      <c r="R385" s="1137"/>
      <c r="S385" s="1137"/>
      <c r="T385" s="1137"/>
      <c r="U385" s="1137"/>
      <c r="V385" s="1137"/>
      <c r="W385" s="1137"/>
      <c r="X385" s="1137"/>
      <c r="Y385" s="1137"/>
      <c r="Z385" s="1137"/>
    </row>
    <row r="386" spans="1:26" ht="15.75" customHeight="1">
      <c r="A386" s="1137"/>
      <c r="B386" s="1137"/>
      <c r="C386" s="1137"/>
      <c r="D386" s="1137"/>
      <c r="E386" s="1137"/>
      <c r="F386" s="1137"/>
      <c r="G386" s="1137"/>
      <c r="H386" s="1137"/>
      <c r="I386" s="1137"/>
      <c r="J386" s="1137"/>
      <c r="K386" s="1137"/>
      <c r="L386" s="1137"/>
      <c r="M386" s="1137"/>
      <c r="N386" s="1137"/>
      <c r="O386" s="1137"/>
      <c r="P386" s="1137"/>
      <c r="Q386" s="1137"/>
      <c r="R386" s="1137"/>
      <c r="S386" s="1137"/>
      <c r="T386" s="1137"/>
      <c r="U386" s="1137"/>
      <c r="V386" s="1137"/>
      <c r="W386" s="1137"/>
      <c r="X386" s="1137"/>
      <c r="Y386" s="1137"/>
      <c r="Z386" s="1137"/>
    </row>
    <row r="387" spans="1:26" ht="15.75" customHeight="1">
      <c r="A387" s="1137"/>
      <c r="B387" s="1137"/>
      <c r="C387" s="1137"/>
      <c r="D387" s="1137"/>
      <c r="E387" s="1137"/>
      <c r="F387" s="1137"/>
      <c r="G387" s="1137"/>
      <c r="H387" s="1137"/>
      <c r="I387" s="1137"/>
      <c r="J387" s="1137"/>
      <c r="K387" s="1137"/>
      <c r="L387" s="1137"/>
      <c r="M387" s="1137"/>
      <c r="N387" s="1137"/>
      <c r="O387" s="1137"/>
      <c r="P387" s="1137"/>
      <c r="Q387" s="1137"/>
      <c r="R387" s="1137"/>
      <c r="S387" s="1137"/>
      <c r="T387" s="1137"/>
      <c r="U387" s="1137"/>
      <c r="V387" s="1137"/>
      <c r="W387" s="1137"/>
      <c r="X387" s="1137"/>
      <c r="Y387" s="1137"/>
      <c r="Z387" s="1137"/>
    </row>
    <row r="388" spans="1:26" ht="15.75" customHeight="1">
      <c r="A388" s="1137"/>
      <c r="B388" s="1137"/>
      <c r="C388" s="1137"/>
      <c r="D388" s="1137"/>
      <c r="E388" s="1137"/>
      <c r="F388" s="1137"/>
      <c r="G388" s="1137"/>
      <c r="H388" s="1137"/>
      <c r="I388" s="1137"/>
      <c r="J388" s="1137"/>
      <c r="K388" s="1137"/>
      <c r="L388" s="1137"/>
      <c r="M388" s="1137"/>
      <c r="N388" s="1137"/>
      <c r="O388" s="1137"/>
      <c r="P388" s="1137"/>
      <c r="Q388" s="1137"/>
      <c r="R388" s="1137"/>
      <c r="S388" s="1137"/>
      <c r="T388" s="1137"/>
      <c r="U388" s="1137"/>
      <c r="V388" s="1137"/>
      <c r="W388" s="1137"/>
      <c r="X388" s="1137"/>
      <c r="Y388" s="1137"/>
      <c r="Z388" s="1137"/>
    </row>
    <row r="389" spans="1:26" ht="15.75" customHeight="1">
      <c r="A389" s="1137"/>
      <c r="B389" s="1137"/>
      <c r="C389" s="1137"/>
      <c r="D389" s="1137"/>
      <c r="E389" s="1137"/>
      <c r="F389" s="1137"/>
      <c r="G389" s="1137"/>
      <c r="H389" s="1137"/>
      <c r="I389" s="1137"/>
      <c r="J389" s="1137"/>
      <c r="K389" s="1137"/>
      <c r="L389" s="1137"/>
      <c r="M389" s="1137"/>
      <c r="N389" s="1137"/>
      <c r="O389" s="1137"/>
      <c r="P389" s="1137"/>
      <c r="Q389" s="1137"/>
      <c r="R389" s="1137"/>
      <c r="S389" s="1137"/>
      <c r="T389" s="1137"/>
      <c r="U389" s="1137"/>
      <c r="V389" s="1137"/>
      <c r="W389" s="1137"/>
      <c r="X389" s="1137"/>
      <c r="Y389" s="1137"/>
      <c r="Z389" s="1137"/>
    </row>
    <row r="390" spans="1:26" ht="15.75" customHeight="1">
      <c r="A390" s="1137"/>
      <c r="B390" s="1137"/>
      <c r="C390" s="1137"/>
      <c r="D390" s="1137"/>
      <c r="E390" s="1137"/>
      <c r="F390" s="1137"/>
      <c r="G390" s="1137"/>
      <c r="H390" s="1137"/>
      <c r="I390" s="1137"/>
      <c r="J390" s="1137"/>
      <c r="K390" s="1137"/>
      <c r="L390" s="1137"/>
      <c r="M390" s="1137"/>
      <c r="N390" s="1137"/>
      <c r="O390" s="1137"/>
      <c r="P390" s="1137"/>
      <c r="Q390" s="1137"/>
      <c r="R390" s="1137"/>
      <c r="S390" s="1137"/>
      <c r="T390" s="1137"/>
      <c r="U390" s="1137"/>
      <c r="V390" s="1137"/>
      <c r="W390" s="1137"/>
      <c r="X390" s="1137"/>
      <c r="Y390" s="1137"/>
      <c r="Z390" s="1137"/>
    </row>
    <row r="391" spans="1:26" ht="15.75" customHeight="1">
      <c r="A391" s="1137"/>
      <c r="B391" s="1137"/>
      <c r="C391" s="1137"/>
      <c r="D391" s="1137"/>
      <c r="E391" s="1137"/>
      <c r="F391" s="1137"/>
      <c r="G391" s="1137"/>
      <c r="H391" s="1137"/>
      <c r="I391" s="1137"/>
      <c r="J391" s="1137"/>
      <c r="K391" s="1137"/>
      <c r="L391" s="1137"/>
      <c r="M391" s="1137"/>
      <c r="N391" s="1137"/>
      <c r="O391" s="1137"/>
      <c r="P391" s="1137"/>
      <c r="Q391" s="1137"/>
      <c r="R391" s="1137"/>
      <c r="S391" s="1137"/>
      <c r="T391" s="1137"/>
      <c r="U391" s="1137"/>
      <c r="V391" s="1137"/>
      <c r="W391" s="1137"/>
      <c r="X391" s="1137"/>
      <c r="Y391" s="1137"/>
      <c r="Z391" s="1137"/>
    </row>
    <row r="392" spans="1:26" ht="15.75" customHeight="1">
      <c r="A392" s="1137"/>
      <c r="B392" s="1137"/>
      <c r="C392" s="1137"/>
      <c r="D392" s="1137"/>
      <c r="E392" s="1137"/>
      <c r="F392" s="1137"/>
      <c r="G392" s="1137"/>
      <c r="H392" s="1137"/>
      <c r="I392" s="1137"/>
      <c r="J392" s="1137"/>
      <c r="K392" s="1137"/>
      <c r="L392" s="1137"/>
      <c r="M392" s="1137"/>
      <c r="N392" s="1137"/>
      <c r="O392" s="1137"/>
      <c r="P392" s="1137"/>
      <c r="Q392" s="1137"/>
      <c r="R392" s="1137"/>
      <c r="S392" s="1137"/>
      <c r="T392" s="1137"/>
      <c r="U392" s="1137"/>
      <c r="V392" s="1137"/>
      <c r="W392" s="1137"/>
      <c r="X392" s="1137"/>
      <c r="Y392" s="1137"/>
      <c r="Z392" s="1137"/>
    </row>
    <row r="393" spans="1:26" ht="15.75" customHeight="1">
      <c r="A393" s="1137"/>
      <c r="B393" s="1137"/>
      <c r="C393" s="1137"/>
      <c r="D393" s="1137"/>
      <c r="E393" s="1137"/>
      <c r="F393" s="1137"/>
      <c r="G393" s="1137"/>
      <c r="H393" s="1137"/>
      <c r="I393" s="1137"/>
      <c r="J393" s="1137"/>
      <c r="K393" s="1137"/>
      <c r="L393" s="1137"/>
      <c r="M393" s="1137"/>
      <c r="N393" s="1137"/>
      <c r="O393" s="1137"/>
      <c r="P393" s="1137"/>
      <c r="Q393" s="1137"/>
      <c r="R393" s="1137"/>
      <c r="S393" s="1137"/>
      <c r="T393" s="1137"/>
      <c r="U393" s="1137"/>
      <c r="V393" s="1137"/>
      <c r="W393" s="1137"/>
      <c r="X393" s="1137"/>
      <c r="Y393" s="1137"/>
      <c r="Z393" s="1137"/>
    </row>
    <row r="394" spans="1:26" ht="15.75" customHeight="1">
      <c r="A394" s="1137"/>
      <c r="B394" s="1137"/>
      <c r="C394" s="1137"/>
      <c r="D394" s="1137"/>
      <c r="E394" s="1137"/>
      <c r="F394" s="1137"/>
      <c r="G394" s="1137"/>
      <c r="H394" s="1137"/>
      <c r="I394" s="1137"/>
      <c r="J394" s="1137"/>
      <c r="K394" s="1137"/>
      <c r="L394" s="1137"/>
      <c r="M394" s="1137"/>
      <c r="N394" s="1137"/>
      <c r="O394" s="1137"/>
      <c r="P394" s="1137"/>
      <c r="Q394" s="1137"/>
      <c r="R394" s="1137"/>
      <c r="S394" s="1137"/>
      <c r="T394" s="1137"/>
      <c r="U394" s="1137"/>
      <c r="V394" s="1137"/>
      <c r="W394" s="1137"/>
      <c r="X394" s="1137"/>
      <c r="Y394" s="1137"/>
      <c r="Z394" s="1137"/>
    </row>
    <row r="395" spans="1:26" ht="15.75" customHeight="1">
      <c r="A395" s="1137"/>
      <c r="B395" s="1137"/>
      <c r="C395" s="1137"/>
      <c r="D395" s="1137"/>
      <c r="E395" s="1137"/>
      <c r="F395" s="1137"/>
      <c r="G395" s="1137"/>
      <c r="H395" s="1137"/>
      <c r="I395" s="1137"/>
      <c r="J395" s="1137"/>
      <c r="K395" s="1137"/>
      <c r="L395" s="1137"/>
      <c r="M395" s="1137"/>
      <c r="N395" s="1137"/>
      <c r="O395" s="1137"/>
      <c r="P395" s="1137"/>
      <c r="Q395" s="1137"/>
      <c r="R395" s="1137"/>
      <c r="S395" s="1137"/>
      <c r="T395" s="1137"/>
      <c r="U395" s="1137"/>
      <c r="V395" s="1137"/>
      <c r="W395" s="1137"/>
      <c r="X395" s="1137"/>
      <c r="Y395" s="1137"/>
      <c r="Z395" s="1137"/>
    </row>
    <row r="396" spans="1:26" ht="15.75" customHeight="1">
      <c r="A396" s="1137"/>
      <c r="B396" s="1137"/>
      <c r="C396" s="1137"/>
      <c r="D396" s="1137"/>
      <c r="E396" s="1137"/>
      <c r="F396" s="1137"/>
      <c r="G396" s="1137"/>
      <c r="H396" s="1137"/>
      <c r="I396" s="1137"/>
      <c r="J396" s="1137"/>
      <c r="K396" s="1137"/>
      <c r="L396" s="1137"/>
      <c r="M396" s="1137"/>
      <c r="N396" s="1137"/>
      <c r="O396" s="1137"/>
      <c r="P396" s="1137"/>
      <c r="Q396" s="1137"/>
      <c r="R396" s="1137"/>
      <c r="S396" s="1137"/>
      <c r="T396" s="1137"/>
      <c r="U396" s="1137"/>
      <c r="V396" s="1137"/>
      <c r="W396" s="1137"/>
      <c r="X396" s="1137"/>
      <c r="Y396" s="1137"/>
      <c r="Z396" s="1137"/>
    </row>
    <row r="397" spans="1:26" ht="15.75" customHeight="1">
      <c r="A397" s="1137"/>
      <c r="B397" s="1137"/>
      <c r="C397" s="1137"/>
      <c r="D397" s="1137"/>
      <c r="E397" s="1137"/>
      <c r="F397" s="1137"/>
      <c r="G397" s="1137"/>
      <c r="H397" s="1137"/>
      <c r="I397" s="1137"/>
      <c r="J397" s="1137"/>
      <c r="K397" s="1137"/>
      <c r="L397" s="1137"/>
      <c r="M397" s="1137"/>
      <c r="N397" s="1137"/>
      <c r="O397" s="1137"/>
      <c r="P397" s="1137"/>
      <c r="Q397" s="1137"/>
      <c r="R397" s="1137"/>
      <c r="S397" s="1137"/>
      <c r="T397" s="1137"/>
      <c r="U397" s="1137"/>
      <c r="V397" s="1137"/>
      <c r="W397" s="1137"/>
      <c r="X397" s="1137"/>
      <c r="Y397" s="1137"/>
      <c r="Z397" s="1137"/>
    </row>
    <row r="398" spans="1:26" ht="15.75" customHeight="1">
      <c r="A398" s="1137"/>
      <c r="B398" s="1137"/>
      <c r="C398" s="1137"/>
      <c r="D398" s="1137"/>
      <c r="E398" s="1137"/>
      <c r="F398" s="1137"/>
      <c r="G398" s="1137"/>
      <c r="H398" s="1137"/>
      <c r="I398" s="1137"/>
      <c r="J398" s="1137"/>
      <c r="K398" s="1137"/>
      <c r="L398" s="1137"/>
      <c r="M398" s="1137"/>
      <c r="N398" s="1137"/>
      <c r="O398" s="1137"/>
      <c r="P398" s="1137"/>
      <c r="Q398" s="1137"/>
      <c r="R398" s="1137"/>
      <c r="S398" s="1137"/>
      <c r="T398" s="1137"/>
      <c r="U398" s="1137"/>
      <c r="V398" s="1137"/>
      <c r="W398" s="1137"/>
      <c r="X398" s="1137"/>
      <c r="Y398" s="1137"/>
      <c r="Z398" s="1137"/>
    </row>
    <row r="399" spans="1:26" ht="15.75" customHeight="1">
      <c r="A399" s="1137"/>
      <c r="B399" s="1137"/>
      <c r="C399" s="1137"/>
      <c r="D399" s="1137"/>
      <c r="E399" s="1137"/>
      <c r="F399" s="1137"/>
      <c r="G399" s="1137"/>
      <c r="H399" s="1137"/>
      <c r="I399" s="1137"/>
      <c r="J399" s="1137"/>
      <c r="K399" s="1137"/>
      <c r="L399" s="1137"/>
      <c r="M399" s="1137"/>
      <c r="N399" s="1137"/>
      <c r="O399" s="1137"/>
      <c r="P399" s="1137"/>
      <c r="Q399" s="1137"/>
      <c r="R399" s="1137"/>
      <c r="S399" s="1137"/>
      <c r="T399" s="1137"/>
      <c r="U399" s="1137"/>
      <c r="V399" s="1137"/>
      <c r="W399" s="1137"/>
      <c r="X399" s="1137"/>
      <c r="Y399" s="1137"/>
      <c r="Z399" s="1137"/>
    </row>
    <row r="400" spans="1:26" ht="15.75" customHeight="1">
      <c r="A400" s="1137"/>
      <c r="B400" s="1137"/>
      <c r="C400" s="1137"/>
      <c r="D400" s="1137"/>
      <c r="E400" s="1137"/>
      <c r="F400" s="1137"/>
      <c r="G400" s="1137"/>
      <c r="H400" s="1137"/>
      <c r="I400" s="1137"/>
      <c r="J400" s="1137"/>
      <c r="K400" s="1137"/>
      <c r="L400" s="1137"/>
      <c r="M400" s="1137"/>
      <c r="N400" s="1137"/>
      <c r="O400" s="1137"/>
      <c r="P400" s="1137"/>
      <c r="Q400" s="1137"/>
      <c r="R400" s="1137"/>
      <c r="S400" s="1137"/>
      <c r="T400" s="1137"/>
      <c r="U400" s="1137"/>
      <c r="V400" s="1137"/>
      <c r="W400" s="1137"/>
      <c r="X400" s="1137"/>
      <c r="Y400" s="1137"/>
      <c r="Z400" s="1137"/>
    </row>
    <row r="401" spans="1:26" ht="15.75" customHeight="1">
      <c r="A401" s="1137"/>
      <c r="B401" s="1137"/>
      <c r="C401" s="1137"/>
      <c r="D401" s="1137"/>
      <c r="E401" s="1137"/>
      <c r="F401" s="1137"/>
      <c r="G401" s="1137"/>
      <c r="H401" s="1137"/>
      <c r="I401" s="1137"/>
      <c r="J401" s="1137"/>
      <c r="K401" s="1137"/>
      <c r="L401" s="1137"/>
      <c r="M401" s="1137"/>
      <c r="N401" s="1137"/>
      <c r="O401" s="1137"/>
      <c r="P401" s="1137"/>
      <c r="Q401" s="1137"/>
      <c r="R401" s="1137"/>
      <c r="S401" s="1137"/>
      <c r="T401" s="1137"/>
      <c r="U401" s="1137"/>
      <c r="V401" s="1137"/>
      <c r="W401" s="1137"/>
      <c r="X401" s="1137"/>
      <c r="Y401" s="1137"/>
      <c r="Z401" s="1137"/>
    </row>
    <row r="402" spans="1:26" ht="15.75" customHeight="1">
      <c r="A402" s="1137"/>
      <c r="B402" s="1137"/>
      <c r="C402" s="1137"/>
      <c r="D402" s="1137"/>
      <c r="E402" s="1137"/>
      <c r="F402" s="1137"/>
      <c r="G402" s="1137"/>
      <c r="H402" s="1137"/>
      <c r="I402" s="1137"/>
      <c r="J402" s="1137"/>
      <c r="K402" s="1137"/>
      <c r="L402" s="1137"/>
      <c r="M402" s="1137"/>
      <c r="N402" s="1137"/>
      <c r="O402" s="1137"/>
      <c r="P402" s="1137"/>
      <c r="Q402" s="1137"/>
      <c r="R402" s="1137"/>
      <c r="S402" s="1137"/>
      <c r="T402" s="1137"/>
      <c r="U402" s="1137"/>
      <c r="V402" s="1137"/>
      <c r="W402" s="1137"/>
      <c r="X402" s="1137"/>
      <c r="Y402" s="1137"/>
      <c r="Z402" s="1137"/>
    </row>
    <row r="403" spans="1:26" ht="15.75" customHeight="1">
      <c r="A403" s="1137"/>
      <c r="B403" s="1137"/>
      <c r="C403" s="1137"/>
      <c r="D403" s="1137"/>
      <c r="E403" s="1137"/>
      <c r="F403" s="1137"/>
      <c r="G403" s="1137"/>
      <c r="H403" s="1137"/>
      <c r="I403" s="1137"/>
      <c r="J403" s="1137"/>
      <c r="K403" s="1137"/>
      <c r="L403" s="1137"/>
      <c r="M403" s="1137"/>
      <c r="N403" s="1137"/>
      <c r="O403" s="1137"/>
      <c r="P403" s="1137"/>
      <c r="Q403" s="1137"/>
      <c r="R403" s="1137"/>
      <c r="S403" s="1137"/>
      <c r="T403" s="1137"/>
      <c r="U403" s="1137"/>
      <c r="V403" s="1137"/>
      <c r="W403" s="1137"/>
      <c r="X403" s="1137"/>
      <c r="Y403" s="1137"/>
      <c r="Z403" s="1137"/>
    </row>
    <row r="404" spans="1:26" ht="15.75" customHeight="1">
      <c r="A404" s="1137"/>
      <c r="B404" s="1137"/>
      <c r="C404" s="1137"/>
      <c r="D404" s="1137"/>
      <c r="E404" s="1137"/>
      <c r="F404" s="1137"/>
      <c r="G404" s="1137"/>
      <c r="H404" s="1137"/>
      <c r="I404" s="1137"/>
      <c r="J404" s="1137"/>
      <c r="K404" s="1137"/>
      <c r="L404" s="1137"/>
      <c r="M404" s="1137"/>
      <c r="N404" s="1137"/>
      <c r="O404" s="1137"/>
      <c r="P404" s="1137"/>
      <c r="Q404" s="1137"/>
      <c r="R404" s="1137"/>
      <c r="S404" s="1137"/>
      <c r="T404" s="1137"/>
      <c r="U404" s="1137"/>
      <c r="V404" s="1137"/>
      <c r="W404" s="1137"/>
      <c r="X404" s="1137"/>
      <c r="Y404" s="1137"/>
      <c r="Z404" s="1137"/>
    </row>
    <row r="405" spans="1:26" ht="15.75" customHeight="1">
      <c r="A405" s="1137"/>
      <c r="B405" s="1137"/>
      <c r="C405" s="1137"/>
      <c r="D405" s="1137"/>
      <c r="E405" s="1137"/>
      <c r="F405" s="1137"/>
      <c r="G405" s="1137"/>
      <c r="H405" s="1137"/>
      <c r="I405" s="1137"/>
      <c r="J405" s="1137"/>
      <c r="K405" s="1137"/>
      <c r="L405" s="1137"/>
      <c r="M405" s="1137"/>
      <c r="N405" s="1137"/>
      <c r="O405" s="1137"/>
      <c r="P405" s="1137"/>
      <c r="Q405" s="1137"/>
      <c r="R405" s="1137"/>
      <c r="S405" s="1137"/>
      <c r="T405" s="1137"/>
      <c r="U405" s="1137"/>
      <c r="V405" s="1137"/>
      <c r="W405" s="1137"/>
      <c r="X405" s="1137"/>
      <c r="Y405" s="1137"/>
      <c r="Z405" s="1137"/>
    </row>
    <row r="406" spans="1:26" ht="15.75" customHeight="1">
      <c r="A406" s="1137"/>
      <c r="B406" s="1137"/>
      <c r="C406" s="1137"/>
      <c r="D406" s="1137"/>
      <c r="E406" s="1137"/>
      <c r="F406" s="1137"/>
      <c r="G406" s="1137"/>
      <c r="H406" s="1137"/>
      <c r="I406" s="1137"/>
      <c r="J406" s="1137"/>
      <c r="K406" s="1137"/>
      <c r="L406" s="1137"/>
      <c r="M406" s="1137"/>
      <c r="N406" s="1137"/>
      <c r="O406" s="1137"/>
      <c r="P406" s="1137"/>
      <c r="Q406" s="1137"/>
      <c r="R406" s="1137"/>
      <c r="S406" s="1137"/>
      <c r="T406" s="1137"/>
      <c r="U406" s="1137"/>
      <c r="V406" s="1137"/>
      <c r="W406" s="1137"/>
      <c r="X406" s="1137"/>
      <c r="Y406" s="1137"/>
      <c r="Z406" s="1137"/>
    </row>
    <row r="407" spans="1:26" ht="15.75" customHeight="1">
      <c r="A407" s="1137"/>
      <c r="B407" s="1137"/>
      <c r="C407" s="1137"/>
      <c r="D407" s="1137"/>
      <c r="E407" s="1137"/>
      <c r="F407" s="1137"/>
      <c r="G407" s="1137"/>
      <c r="H407" s="1137"/>
      <c r="I407" s="1137"/>
      <c r="J407" s="1137"/>
      <c r="K407" s="1137"/>
      <c r="L407" s="1137"/>
      <c r="M407" s="1137"/>
      <c r="N407" s="1137"/>
      <c r="O407" s="1137"/>
      <c r="P407" s="1137"/>
      <c r="Q407" s="1137"/>
      <c r="R407" s="1137"/>
      <c r="S407" s="1137"/>
      <c r="T407" s="1137"/>
      <c r="U407" s="1137"/>
      <c r="V407" s="1137"/>
      <c r="W407" s="1137"/>
      <c r="X407" s="1137"/>
      <c r="Y407" s="1137"/>
      <c r="Z407" s="1137"/>
    </row>
    <row r="408" spans="1:26" ht="15.75" customHeight="1">
      <c r="A408" s="1137"/>
      <c r="B408" s="1137"/>
      <c r="C408" s="1137"/>
      <c r="D408" s="1137"/>
      <c r="E408" s="1137"/>
      <c r="F408" s="1137"/>
      <c r="G408" s="1137"/>
      <c r="H408" s="1137"/>
      <c r="I408" s="1137"/>
      <c r="J408" s="1137"/>
      <c r="K408" s="1137"/>
      <c r="L408" s="1137"/>
      <c r="M408" s="1137"/>
      <c r="N408" s="1137"/>
      <c r="O408" s="1137"/>
      <c r="P408" s="1137"/>
      <c r="Q408" s="1137"/>
      <c r="R408" s="1137"/>
      <c r="S408" s="1137"/>
      <c r="T408" s="1137"/>
      <c r="U408" s="1137"/>
      <c r="V408" s="1137"/>
      <c r="W408" s="1137"/>
      <c r="X408" s="1137"/>
      <c r="Y408" s="1137"/>
      <c r="Z408" s="1137"/>
    </row>
    <row r="409" spans="1:26" ht="15.75" customHeight="1">
      <c r="A409" s="1137"/>
      <c r="B409" s="1137"/>
      <c r="C409" s="1137"/>
      <c r="D409" s="1137"/>
      <c r="E409" s="1137"/>
      <c r="F409" s="1137"/>
      <c r="G409" s="1137"/>
      <c r="H409" s="1137"/>
      <c r="I409" s="1137"/>
      <c r="J409" s="1137"/>
      <c r="K409" s="1137"/>
      <c r="L409" s="1137"/>
      <c r="M409" s="1137"/>
      <c r="N409" s="1137"/>
      <c r="O409" s="1137"/>
      <c r="P409" s="1137"/>
      <c r="Q409" s="1137"/>
      <c r="R409" s="1137"/>
      <c r="S409" s="1137"/>
      <c r="T409" s="1137"/>
      <c r="U409" s="1137"/>
      <c r="V409" s="1137"/>
      <c r="W409" s="1137"/>
      <c r="X409" s="1137"/>
      <c r="Y409" s="1137"/>
      <c r="Z409" s="1137"/>
    </row>
    <row r="410" spans="1:26" ht="15.75" customHeight="1">
      <c r="A410" s="1137"/>
      <c r="B410" s="1137"/>
      <c r="C410" s="1137"/>
      <c r="D410" s="1137"/>
      <c r="E410" s="1137"/>
      <c r="F410" s="1137"/>
      <c r="G410" s="1137"/>
      <c r="H410" s="1137"/>
      <c r="I410" s="1137"/>
      <c r="J410" s="1137"/>
      <c r="K410" s="1137"/>
      <c r="L410" s="1137"/>
      <c r="M410" s="1137"/>
      <c r="N410" s="1137"/>
      <c r="O410" s="1137"/>
      <c r="P410" s="1137"/>
      <c r="Q410" s="1137"/>
      <c r="R410" s="1137"/>
      <c r="S410" s="1137"/>
      <c r="T410" s="1137"/>
      <c r="U410" s="1137"/>
      <c r="V410" s="1137"/>
      <c r="W410" s="1137"/>
      <c r="X410" s="1137"/>
      <c r="Y410" s="1137"/>
      <c r="Z410" s="1137"/>
    </row>
    <row r="411" spans="1:26" ht="15.75" customHeight="1">
      <c r="A411" s="1137"/>
      <c r="B411" s="1137"/>
      <c r="C411" s="1137"/>
      <c r="D411" s="1137"/>
      <c r="E411" s="1137"/>
      <c r="F411" s="1137"/>
      <c r="G411" s="1137"/>
      <c r="H411" s="1137"/>
      <c r="I411" s="1137"/>
      <c r="J411" s="1137"/>
      <c r="K411" s="1137"/>
      <c r="L411" s="1137"/>
      <c r="M411" s="1137"/>
      <c r="N411" s="1137"/>
      <c r="O411" s="1137"/>
      <c r="P411" s="1137"/>
      <c r="Q411" s="1137"/>
      <c r="R411" s="1137"/>
      <c r="S411" s="1137"/>
      <c r="T411" s="1137"/>
      <c r="U411" s="1137"/>
      <c r="V411" s="1137"/>
      <c r="W411" s="1137"/>
      <c r="X411" s="1137"/>
      <c r="Y411" s="1137"/>
      <c r="Z411" s="1137"/>
    </row>
    <row r="412" spans="1:26" ht="15.75" customHeight="1">
      <c r="A412" s="1137"/>
      <c r="B412" s="1137"/>
      <c r="C412" s="1137"/>
      <c r="D412" s="1137"/>
      <c r="E412" s="1137"/>
      <c r="F412" s="1137"/>
      <c r="G412" s="1137"/>
      <c r="H412" s="1137"/>
      <c r="I412" s="1137"/>
      <c r="J412" s="1137"/>
      <c r="K412" s="1137"/>
      <c r="L412" s="1137"/>
      <c r="M412" s="1137"/>
      <c r="N412" s="1137"/>
      <c r="O412" s="1137"/>
      <c r="P412" s="1137"/>
      <c r="Q412" s="1137"/>
      <c r="R412" s="1137"/>
      <c r="S412" s="1137"/>
      <c r="T412" s="1137"/>
      <c r="U412" s="1137"/>
      <c r="V412" s="1137"/>
      <c r="W412" s="1137"/>
      <c r="X412" s="1137"/>
      <c r="Y412" s="1137"/>
      <c r="Z412" s="1137"/>
    </row>
    <row r="413" spans="1:26" ht="15.75" customHeight="1">
      <c r="A413" s="1137"/>
      <c r="B413" s="1137"/>
      <c r="C413" s="1137"/>
      <c r="D413" s="1137"/>
      <c r="E413" s="1137"/>
      <c r="F413" s="1137"/>
      <c r="G413" s="1137"/>
      <c r="H413" s="1137"/>
      <c r="I413" s="1137"/>
      <c r="J413" s="1137"/>
      <c r="K413" s="1137"/>
      <c r="L413" s="1137"/>
      <c r="M413" s="1137"/>
      <c r="N413" s="1137"/>
      <c r="O413" s="1137"/>
      <c r="P413" s="1137"/>
      <c r="Q413" s="1137"/>
      <c r="R413" s="1137"/>
      <c r="S413" s="1137"/>
      <c r="T413" s="1137"/>
      <c r="U413" s="1137"/>
      <c r="V413" s="1137"/>
      <c r="W413" s="1137"/>
      <c r="X413" s="1137"/>
      <c r="Y413" s="1137"/>
      <c r="Z413" s="1137"/>
    </row>
    <row r="414" spans="1:26" ht="15.75" customHeight="1">
      <c r="A414" s="1137"/>
      <c r="B414" s="1137"/>
      <c r="C414" s="1137"/>
      <c r="D414" s="1137"/>
      <c r="E414" s="1137"/>
      <c r="F414" s="1137"/>
      <c r="G414" s="1137"/>
      <c r="H414" s="1137"/>
      <c r="I414" s="1137"/>
      <c r="J414" s="1137"/>
      <c r="K414" s="1137"/>
      <c r="L414" s="1137"/>
      <c r="M414" s="1137"/>
      <c r="N414" s="1137"/>
      <c r="O414" s="1137"/>
      <c r="P414" s="1137"/>
      <c r="Q414" s="1137"/>
      <c r="R414" s="1137"/>
      <c r="S414" s="1137"/>
      <c r="T414" s="1137"/>
      <c r="U414" s="1137"/>
      <c r="V414" s="1137"/>
      <c r="W414" s="1137"/>
      <c r="X414" s="1137"/>
      <c r="Y414" s="1137"/>
      <c r="Z414" s="1137"/>
    </row>
    <row r="415" spans="1:26" ht="15.75" customHeight="1">
      <c r="A415" s="1137"/>
      <c r="B415" s="1137"/>
      <c r="C415" s="1137"/>
      <c r="D415" s="1137"/>
      <c r="E415" s="1137"/>
      <c r="F415" s="1137"/>
      <c r="G415" s="1137"/>
      <c r="H415" s="1137"/>
      <c r="I415" s="1137"/>
      <c r="J415" s="1137"/>
      <c r="K415" s="1137"/>
      <c r="L415" s="1137"/>
      <c r="M415" s="1137"/>
      <c r="N415" s="1137"/>
      <c r="O415" s="1137"/>
      <c r="P415" s="1137"/>
      <c r="Q415" s="1137"/>
      <c r="R415" s="1137"/>
      <c r="S415" s="1137"/>
      <c r="T415" s="1137"/>
      <c r="U415" s="1137"/>
      <c r="V415" s="1137"/>
      <c r="W415" s="1137"/>
      <c r="X415" s="1137"/>
      <c r="Y415" s="1137"/>
      <c r="Z415" s="1137"/>
    </row>
    <row r="416" spans="1:26" ht="15.75" customHeight="1">
      <c r="A416" s="1137"/>
      <c r="B416" s="1137"/>
      <c r="C416" s="1137"/>
      <c r="D416" s="1137"/>
      <c r="E416" s="1137"/>
      <c r="F416" s="1137"/>
      <c r="G416" s="1137"/>
      <c r="H416" s="1137"/>
      <c r="I416" s="1137"/>
      <c r="J416" s="1137"/>
      <c r="K416" s="1137"/>
      <c r="L416" s="1137"/>
      <c r="M416" s="1137"/>
      <c r="N416" s="1137"/>
      <c r="O416" s="1137"/>
      <c r="P416" s="1137"/>
      <c r="Q416" s="1137"/>
      <c r="R416" s="1137"/>
      <c r="S416" s="1137"/>
      <c r="T416" s="1137"/>
      <c r="U416" s="1137"/>
      <c r="V416" s="1137"/>
      <c r="W416" s="1137"/>
      <c r="X416" s="1137"/>
      <c r="Y416" s="1137"/>
      <c r="Z416" s="1137"/>
    </row>
    <row r="417" spans="1:26" ht="15.75" customHeight="1">
      <c r="A417" s="1137"/>
      <c r="B417" s="1137"/>
      <c r="C417" s="1137"/>
      <c r="D417" s="1137"/>
      <c r="E417" s="1137"/>
      <c r="F417" s="1137"/>
      <c r="G417" s="1137"/>
      <c r="H417" s="1137"/>
      <c r="I417" s="1137"/>
      <c r="J417" s="1137"/>
      <c r="K417" s="1137"/>
      <c r="L417" s="1137"/>
      <c r="M417" s="1137"/>
      <c r="N417" s="1137"/>
      <c r="O417" s="1137"/>
      <c r="P417" s="1137"/>
      <c r="Q417" s="1137"/>
      <c r="R417" s="1137"/>
      <c r="S417" s="1137"/>
      <c r="T417" s="1137"/>
      <c r="U417" s="1137"/>
      <c r="V417" s="1137"/>
      <c r="W417" s="1137"/>
      <c r="X417" s="1137"/>
      <c r="Y417" s="1137"/>
      <c r="Z417" s="1137"/>
    </row>
    <row r="418" spans="1:26" ht="15.75" customHeight="1">
      <c r="A418" s="1137"/>
      <c r="B418" s="1137"/>
      <c r="C418" s="1137"/>
      <c r="D418" s="1137"/>
      <c r="E418" s="1137"/>
      <c r="F418" s="1137"/>
      <c r="G418" s="1137"/>
      <c r="H418" s="1137"/>
      <c r="I418" s="1137"/>
      <c r="J418" s="1137"/>
      <c r="K418" s="1137"/>
      <c r="L418" s="1137"/>
      <c r="M418" s="1137"/>
      <c r="N418" s="1137"/>
      <c r="O418" s="1137"/>
      <c r="P418" s="1137"/>
      <c r="Q418" s="1137"/>
      <c r="R418" s="1137"/>
      <c r="S418" s="1137"/>
      <c r="T418" s="1137"/>
      <c r="U418" s="1137"/>
      <c r="V418" s="1137"/>
      <c r="W418" s="1137"/>
      <c r="X418" s="1137"/>
      <c r="Y418" s="1137"/>
      <c r="Z418" s="1137"/>
    </row>
    <row r="419" spans="1:26" ht="15.75" customHeight="1">
      <c r="A419" s="1137"/>
      <c r="B419" s="1137"/>
      <c r="C419" s="1137"/>
      <c r="D419" s="1137"/>
      <c r="E419" s="1137"/>
      <c r="F419" s="1137"/>
      <c r="G419" s="1137"/>
      <c r="H419" s="1137"/>
      <c r="I419" s="1137"/>
      <c r="J419" s="1137"/>
      <c r="K419" s="1137"/>
      <c r="L419" s="1137"/>
      <c r="M419" s="1137"/>
      <c r="N419" s="1137"/>
      <c r="O419" s="1137"/>
      <c r="P419" s="1137"/>
      <c r="Q419" s="1137"/>
      <c r="R419" s="1137"/>
      <c r="S419" s="1137"/>
      <c r="T419" s="1137"/>
      <c r="U419" s="1137"/>
      <c r="V419" s="1137"/>
      <c r="W419" s="1137"/>
      <c r="X419" s="1137"/>
      <c r="Y419" s="1137"/>
      <c r="Z419" s="1137"/>
    </row>
    <row r="420" spans="1:26" ht="15.75" customHeight="1">
      <c r="A420" s="1137"/>
      <c r="B420" s="1137"/>
      <c r="C420" s="1137"/>
      <c r="D420" s="1137"/>
      <c r="E420" s="1137"/>
      <c r="F420" s="1137"/>
      <c r="G420" s="1137"/>
      <c r="H420" s="1137"/>
      <c r="I420" s="1137"/>
      <c r="J420" s="1137"/>
      <c r="K420" s="1137"/>
      <c r="L420" s="1137"/>
      <c r="M420" s="1137"/>
      <c r="N420" s="1137"/>
      <c r="O420" s="1137"/>
      <c r="P420" s="1137"/>
      <c r="Q420" s="1137"/>
      <c r="R420" s="1137"/>
      <c r="S420" s="1137"/>
      <c r="T420" s="1137"/>
      <c r="U420" s="1137"/>
      <c r="V420" s="1137"/>
      <c r="W420" s="1137"/>
      <c r="X420" s="1137"/>
      <c r="Y420" s="1137"/>
      <c r="Z420" s="1137"/>
    </row>
    <row r="421" spans="1:26" ht="15.75" customHeight="1">
      <c r="A421" s="1137"/>
      <c r="B421" s="1137"/>
      <c r="C421" s="1137"/>
      <c r="D421" s="1137"/>
      <c r="E421" s="1137"/>
      <c r="F421" s="1137"/>
      <c r="G421" s="1137"/>
      <c r="H421" s="1137"/>
      <c r="I421" s="1137"/>
      <c r="J421" s="1137"/>
      <c r="K421" s="1137"/>
      <c r="L421" s="1137"/>
      <c r="M421" s="1137"/>
      <c r="N421" s="1137"/>
      <c r="O421" s="1137"/>
      <c r="P421" s="1137"/>
      <c r="Q421" s="1137"/>
      <c r="R421" s="1137"/>
      <c r="S421" s="1137"/>
      <c r="T421" s="1137"/>
      <c r="U421" s="1137"/>
      <c r="V421" s="1137"/>
      <c r="W421" s="1137"/>
      <c r="X421" s="1137"/>
      <c r="Y421" s="1137"/>
      <c r="Z421" s="1137"/>
    </row>
    <row r="422" spans="1:26" ht="15.75" customHeight="1">
      <c r="A422" s="1137"/>
      <c r="B422" s="1137"/>
      <c r="C422" s="1137"/>
      <c r="D422" s="1137"/>
      <c r="E422" s="1137"/>
      <c r="F422" s="1137"/>
      <c r="G422" s="1137"/>
      <c r="H422" s="1137"/>
      <c r="I422" s="1137"/>
      <c r="J422" s="1137"/>
      <c r="K422" s="1137"/>
      <c r="L422" s="1137"/>
      <c r="M422" s="1137"/>
      <c r="N422" s="1137"/>
      <c r="O422" s="1137"/>
      <c r="P422" s="1137"/>
      <c r="Q422" s="1137"/>
      <c r="R422" s="1137"/>
      <c r="S422" s="1137"/>
      <c r="T422" s="1137"/>
      <c r="U422" s="1137"/>
      <c r="V422" s="1137"/>
      <c r="W422" s="1137"/>
      <c r="X422" s="1137"/>
      <c r="Y422" s="1137"/>
      <c r="Z422" s="1137"/>
    </row>
    <row r="423" spans="1:26" ht="15.75" customHeight="1">
      <c r="A423" s="1137"/>
      <c r="B423" s="1137"/>
      <c r="C423" s="1137"/>
      <c r="D423" s="1137"/>
      <c r="E423" s="1137"/>
      <c r="F423" s="1137"/>
      <c r="G423" s="1137"/>
      <c r="H423" s="1137"/>
      <c r="I423" s="1137"/>
      <c r="J423" s="1137"/>
      <c r="K423" s="1137"/>
      <c r="L423" s="1137"/>
      <c r="M423" s="1137"/>
      <c r="N423" s="1137"/>
      <c r="O423" s="1137"/>
      <c r="P423" s="1137"/>
      <c r="Q423" s="1137"/>
      <c r="R423" s="1137"/>
      <c r="S423" s="1137"/>
      <c r="T423" s="1137"/>
      <c r="U423" s="1137"/>
      <c r="V423" s="1137"/>
      <c r="W423" s="1137"/>
      <c r="X423" s="1137"/>
      <c r="Y423" s="1137"/>
      <c r="Z423" s="1137"/>
    </row>
    <row r="424" spans="1:26" ht="15.75" customHeight="1">
      <c r="A424" s="1137"/>
      <c r="B424" s="1137"/>
      <c r="C424" s="1137"/>
      <c r="D424" s="1137"/>
      <c r="E424" s="1137"/>
      <c r="F424" s="1137"/>
      <c r="G424" s="1137"/>
      <c r="H424" s="1137"/>
      <c r="I424" s="1137"/>
      <c r="J424" s="1137"/>
      <c r="K424" s="1137"/>
      <c r="L424" s="1137"/>
      <c r="M424" s="1137"/>
      <c r="N424" s="1137"/>
      <c r="O424" s="1137"/>
      <c r="P424" s="1137"/>
      <c r="Q424" s="1137"/>
      <c r="R424" s="1137"/>
      <c r="S424" s="1137"/>
      <c r="T424" s="1137"/>
      <c r="U424" s="1137"/>
      <c r="V424" s="1137"/>
      <c r="W424" s="1137"/>
      <c r="X424" s="1137"/>
      <c r="Y424" s="1137"/>
      <c r="Z424" s="1137"/>
    </row>
    <row r="425" spans="1:26" ht="15.75" customHeight="1">
      <c r="A425" s="1137"/>
      <c r="B425" s="1137"/>
      <c r="C425" s="1137"/>
      <c r="D425" s="1137"/>
      <c r="E425" s="1137"/>
      <c r="F425" s="1137"/>
      <c r="G425" s="1137"/>
      <c r="H425" s="1137"/>
      <c r="I425" s="1137"/>
      <c r="J425" s="1137"/>
      <c r="K425" s="1137"/>
      <c r="L425" s="1137"/>
      <c r="M425" s="1137"/>
      <c r="N425" s="1137"/>
      <c r="O425" s="1137"/>
      <c r="P425" s="1137"/>
      <c r="Q425" s="1137"/>
      <c r="R425" s="1137"/>
      <c r="S425" s="1137"/>
      <c r="T425" s="1137"/>
      <c r="U425" s="1137"/>
      <c r="V425" s="1137"/>
      <c r="W425" s="1137"/>
      <c r="X425" s="1137"/>
      <c r="Y425" s="1137"/>
      <c r="Z425" s="1137"/>
    </row>
    <row r="426" spans="1:26" ht="15.75" customHeight="1">
      <c r="A426" s="1137"/>
      <c r="B426" s="1137"/>
      <c r="C426" s="1137"/>
      <c r="D426" s="1137"/>
      <c r="E426" s="1137"/>
      <c r="F426" s="1137"/>
      <c r="G426" s="1137"/>
      <c r="H426" s="1137"/>
      <c r="I426" s="1137"/>
      <c r="J426" s="1137"/>
      <c r="K426" s="1137"/>
      <c r="L426" s="1137"/>
      <c r="M426" s="1137"/>
      <c r="N426" s="1137"/>
      <c r="O426" s="1137"/>
      <c r="P426" s="1137"/>
      <c r="Q426" s="1137"/>
      <c r="R426" s="1137"/>
      <c r="S426" s="1137"/>
      <c r="T426" s="1137"/>
      <c r="U426" s="1137"/>
      <c r="V426" s="1137"/>
      <c r="W426" s="1137"/>
      <c r="X426" s="1137"/>
      <c r="Y426" s="1137"/>
      <c r="Z426" s="1137"/>
    </row>
    <row r="427" spans="1:26" ht="15.75" customHeight="1">
      <c r="A427" s="1137"/>
      <c r="B427" s="1137"/>
      <c r="C427" s="1137"/>
      <c r="D427" s="1137"/>
      <c r="E427" s="1137"/>
      <c r="F427" s="1137"/>
      <c r="G427" s="1137"/>
      <c r="H427" s="1137"/>
      <c r="I427" s="1137"/>
      <c r="J427" s="1137"/>
      <c r="K427" s="1137"/>
      <c r="L427" s="1137"/>
      <c r="M427" s="1137"/>
      <c r="N427" s="1137"/>
      <c r="O427" s="1137"/>
      <c r="P427" s="1137"/>
      <c r="Q427" s="1137"/>
      <c r="R427" s="1137"/>
      <c r="S427" s="1137"/>
      <c r="T427" s="1137"/>
      <c r="U427" s="1137"/>
      <c r="V427" s="1137"/>
      <c r="W427" s="1137"/>
      <c r="X427" s="1137"/>
      <c r="Y427" s="1137"/>
      <c r="Z427" s="1137"/>
    </row>
    <row r="428" spans="1:26" ht="15.75" customHeight="1">
      <c r="A428" s="1137"/>
      <c r="B428" s="1137"/>
      <c r="C428" s="1137"/>
      <c r="D428" s="1137"/>
      <c r="E428" s="1137"/>
      <c r="F428" s="1137"/>
      <c r="G428" s="1137"/>
      <c r="H428" s="1137"/>
      <c r="I428" s="1137"/>
      <c r="J428" s="1137"/>
      <c r="K428" s="1137"/>
      <c r="L428" s="1137"/>
      <c r="M428" s="1137"/>
      <c r="N428" s="1137"/>
      <c r="O428" s="1137"/>
      <c r="P428" s="1137"/>
      <c r="Q428" s="1137"/>
      <c r="R428" s="1137"/>
      <c r="S428" s="1137"/>
      <c r="T428" s="1137"/>
      <c r="U428" s="1137"/>
      <c r="V428" s="1137"/>
      <c r="W428" s="1137"/>
      <c r="X428" s="1137"/>
      <c r="Y428" s="1137"/>
      <c r="Z428" s="1137"/>
    </row>
    <row r="429" spans="1:26" ht="15.75" customHeight="1">
      <c r="A429" s="1137"/>
      <c r="B429" s="1137"/>
      <c r="C429" s="1137"/>
      <c r="D429" s="1137"/>
      <c r="E429" s="1137"/>
      <c r="F429" s="1137"/>
      <c r="G429" s="1137"/>
      <c r="H429" s="1137"/>
      <c r="I429" s="1137"/>
      <c r="J429" s="1137"/>
      <c r="K429" s="1137"/>
      <c r="L429" s="1137"/>
      <c r="M429" s="1137"/>
      <c r="N429" s="1137"/>
      <c r="O429" s="1137"/>
      <c r="P429" s="1137"/>
      <c r="Q429" s="1137"/>
      <c r="R429" s="1137"/>
      <c r="S429" s="1137"/>
      <c r="T429" s="1137"/>
      <c r="U429" s="1137"/>
      <c r="V429" s="1137"/>
      <c r="W429" s="1137"/>
      <c r="X429" s="1137"/>
      <c r="Y429" s="1137"/>
      <c r="Z429" s="1137"/>
    </row>
    <row r="430" spans="1:26" ht="15.75" customHeight="1">
      <c r="A430" s="1137"/>
      <c r="B430" s="1137"/>
      <c r="C430" s="1137"/>
      <c r="D430" s="1137"/>
      <c r="E430" s="1137"/>
      <c r="F430" s="1137"/>
      <c r="G430" s="1137"/>
      <c r="H430" s="1137"/>
      <c r="I430" s="1137"/>
      <c r="J430" s="1137"/>
      <c r="K430" s="1137"/>
      <c r="L430" s="1137"/>
      <c r="M430" s="1137"/>
      <c r="N430" s="1137"/>
      <c r="O430" s="1137"/>
      <c r="P430" s="1137"/>
      <c r="Q430" s="1137"/>
      <c r="R430" s="1137"/>
      <c r="S430" s="1137"/>
      <c r="T430" s="1137"/>
      <c r="U430" s="1137"/>
      <c r="V430" s="1137"/>
      <c r="W430" s="1137"/>
      <c r="X430" s="1137"/>
      <c r="Y430" s="1137"/>
      <c r="Z430" s="1137"/>
    </row>
    <row r="431" spans="1:26" ht="15.75" customHeight="1">
      <c r="A431" s="1137"/>
      <c r="B431" s="1137"/>
      <c r="C431" s="1137"/>
      <c r="D431" s="1137"/>
      <c r="E431" s="1137"/>
      <c r="F431" s="1137"/>
      <c r="G431" s="1137"/>
      <c r="H431" s="1137"/>
      <c r="I431" s="1137"/>
      <c r="J431" s="1137"/>
      <c r="K431" s="1137"/>
      <c r="L431" s="1137"/>
      <c r="M431" s="1137"/>
      <c r="N431" s="1137"/>
      <c r="O431" s="1137"/>
      <c r="P431" s="1137"/>
      <c r="Q431" s="1137"/>
      <c r="R431" s="1137"/>
      <c r="S431" s="1137"/>
      <c r="T431" s="1137"/>
      <c r="U431" s="1137"/>
      <c r="V431" s="1137"/>
      <c r="W431" s="1137"/>
      <c r="X431" s="1137"/>
      <c r="Y431" s="1137"/>
      <c r="Z431" s="1137"/>
    </row>
    <row r="432" spans="1:26" ht="15.75" customHeight="1">
      <c r="A432" s="1137"/>
      <c r="B432" s="1137"/>
      <c r="C432" s="1137"/>
      <c r="D432" s="1137"/>
      <c r="E432" s="1137"/>
      <c r="F432" s="1137"/>
      <c r="G432" s="1137"/>
      <c r="H432" s="1137"/>
      <c r="I432" s="1137"/>
      <c r="J432" s="1137"/>
      <c r="K432" s="1137"/>
      <c r="L432" s="1137"/>
      <c r="M432" s="1137"/>
      <c r="N432" s="1137"/>
      <c r="O432" s="1137"/>
      <c r="P432" s="1137"/>
      <c r="Q432" s="1137"/>
      <c r="R432" s="1137"/>
      <c r="S432" s="1137"/>
      <c r="T432" s="1137"/>
      <c r="U432" s="1137"/>
      <c r="V432" s="1137"/>
      <c r="W432" s="1137"/>
      <c r="X432" s="1137"/>
      <c r="Y432" s="1137"/>
      <c r="Z432" s="1137"/>
    </row>
    <row r="433" spans="1:26" ht="15.75" customHeight="1">
      <c r="A433" s="1137"/>
      <c r="B433" s="1137"/>
      <c r="C433" s="1137"/>
      <c r="D433" s="1137"/>
      <c r="E433" s="1137"/>
      <c r="F433" s="1137"/>
      <c r="G433" s="1137"/>
      <c r="H433" s="1137"/>
      <c r="I433" s="1137"/>
      <c r="J433" s="1137"/>
      <c r="K433" s="1137"/>
      <c r="L433" s="1137"/>
      <c r="M433" s="1137"/>
      <c r="N433" s="1137"/>
      <c r="O433" s="1137"/>
      <c r="P433" s="1137"/>
      <c r="Q433" s="1137"/>
      <c r="R433" s="1137"/>
      <c r="S433" s="1137"/>
      <c r="T433" s="1137"/>
      <c r="U433" s="1137"/>
      <c r="V433" s="1137"/>
      <c r="W433" s="1137"/>
      <c r="X433" s="1137"/>
      <c r="Y433" s="1137"/>
      <c r="Z433" s="1137"/>
    </row>
    <row r="434" spans="1:26" ht="15.75" customHeight="1">
      <c r="A434" s="1137"/>
      <c r="B434" s="1137"/>
      <c r="C434" s="1137"/>
      <c r="D434" s="1137"/>
      <c r="E434" s="1137"/>
      <c r="F434" s="1137"/>
      <c r="G434" s="1137"/>
      <c r="H434" s="1137"/>
      <c r="I434" s="1137"/>
      <c r="J434" s="1137"/>
      <c r="K434" s="1137"/>
      <c r="L434" s="1137"/>
      <c r="M434" s="1137"/>
      <c r="N434" s="1137"/>
      <c r="O434" s="1137"/>
      <c r="P434" s="1137"/>
      <c r="Q434" s="1137"/>
      <c r="R434" s="1137"/>
      <c r="S434" s="1137"/>
      <c r="T434" s="1137"/>
      <c r="U434" s="1137"/>
      <c r="V434" s="1137"/>
      <c r="W434" s="1137"/>
      <c r="X434" s="1137"/>
      <c r="Y434" s="1137"/>
      <c r="Z434" s="1137"/>
    </row>
    <row r="435" spans="1:26" ht="15.75" customHeight="1">
      <c r="A435" s="1137"/>
      <c r="B435" s="1137"/>
      <c r="C435" s="1137"/>
      <c r="D435" s="1137"/>
      <c r="E435" s="1137"/>
      <c r="F435" s="1137"/>
      <c r="G435" s="1137"/>
      <c r="H435" s="1137"/>
      <c r="I435" s="1137"/>
      <c r="J435" s="1137"/>
      <c r="K435" s="1137"/>
      <c r="L435" s="1137"/>
      <c r="M435" s="1137"/>
      <c r="N435" s="1137"/>
      <c r="O435" s="1137"/>
      <c r="P435" s="1137"/>
      <c r="Q435" s="1137"/>
      <c r="R435" s="1137"/>
      <c r="S435" s="1137"/>
      <c r="T435" s="1137"/>
      <c r="U435" s="1137"/>
      <c r="V435" s="1137"/>
      <c r="W435" s="1137"/>
      <c r="X435" s="1137"/>
      <c r="Y435" s="1137"/>
      <c r="Z435" s="1137"/>
    </row>
    <row r="436" spans="1:26" ht="15.75" customHeight="1">
      <c r="A436" s="1137"/>
      <c r="B436" s="1137"/>
      <c r="C436" s="1137"/>
      <c r="D436" s="1137"/>
      <c r="E436" s="1137"/>
      <c r="F436" s="1137"/>
      <c r="G436" s="1137"/>
      <c r="H436" s="1137"/>
      <c r="I436" s="1137"/>
      <c r="J436" s="1137"/>
      <c r="K436" s="1137"/>
      <c r="L436" s="1137"/>
      <c r="M436" s="1137"/>
      <c r="N436" s="1137"/>
      <c r="O436" s="1137"/>
      <c r="P436" s="1137"/>
      <c r="Q436" s="1137"/>
      <c r="R436" s="1137"/>
      <c r="S436" s="1137"/>
      <c r="T436" s="1137"/>
      <c r="U436" s="1137"/>
      <c r="V436" s="1137"/>
      <c r="W436" s="1137"/>
      <c r="X436" s="1137"/>
      <c r="Y436" s="1137"/>
      <c r="Z436" s="1137"/>
    </row>
    <row r="437" spans="1:26" ht="15.75" customHeight="1">
      <c r="A437" s="1137"/>
      <c r="B437" s="1137"/>
      <c r="C437" s="1137"/>
      <c r="D437" s="1137"/>
      <c r="E437" s="1137"/>
      <c r="F437" s="1137"/>
      <c r="G437" s="1137"/>
      <c r="H437" s="1137"/>
      <c r="I437" s="1137"/>
      <c r="J437" s="1137"/>
      <c r="K437" s="1137"/>
      <c r="L437" s="1137"/>
      <c r="M437" s="1137"/>
      <c r="N437" s="1137"/>
      <c r="O437" s="1137"/>
      <c r="P437" s="1137"/>
      <c r="Q437" s="1137"/>
      <c r="R437" s="1137"/>
      <c r="S437" s="1137"/>
      <c r="T437" s="1137"/>
      <c r="U437" s="1137"/>
      <c r="V437" s="1137"/>
      <c r="W437" s="1137"/>
      <c r="X437" s="1137"/>
      <c r="Y437" s="1137"/>
      <c r="Z437" s="1137"/>
    </row>
    <row r="438" spans="1:26" ht="15.75" customHeight="1">
      <c r="A438" s="1137"/>
      <c r="B438" s="1137"/>
      <c r="C438" s="1137"/>
      <c r="D438" s="1137"/>
      <c r="E438" s="1137"/>
      <c r="F438" s="1137"/>
      <c r="G438" s="1137"/>
      <c r="H438" s="1137"/>
      <c r="I438" s="1137"/>
      <c r="J438" s="1137"/>
      <c r="K438" s="1137"/>
      <c r="L438" s="1137"/>
      <c r="M438" s="1137"/>
      <c r="N438" s="1137"/>
      <c r="O438" s="1137"/>
      <c r="P438" s="1137"/>
      <c r="Q438" s="1137"/>
      <c r="R438" s="1137"/>
      <c r="S438" s="1137"/>
      <c r="T438" s="1137"/>
      <c r="U438" s="1137"/>
      <c r="V438" s="1137"/>
      <c r="W438" s="1137"/>
      <c r="X438" s="1137"/>
      <c r="Y438" s="1137"/>
      <c r="Z438" s="1137"/>
    </row>
    <row r="439" spans="1:26" ht="15.75" customHeight="1">
      <c r="A439" s="1137"/>
      <c r="B439" s="1137"/>
      <c r="C439" s="1137"/>
      <c r="D439" s="1137"/>
      <c r="E439" s="1137"/>
      <c r="F439" s="1137"/>
      <c r="G439" s="1137"/>
      <c r="H439" s="1137"/>
      <c r="I439" s="1137"/>
      <c r="J439" s="1137"/>
      <c r="K439" s="1137"/>
      <c r="L439" s="1137"/>
      <c r="M439" s="1137"/>
      <c r="N439" s="1137"/>
      <c r="O439" s="1137"/>
      <c r="P439" s="1137"/>
      <c r="Q439" s="1137"/>
      <c r="R439" s="1137"/>
      <c r="S439" s="1137"/>
      <c r="T439" s="1137"/>
      <c r="U439" s="1137"/>
      <c r="V439" s="1137"/>
      <c r="W439" s="1137"/>
      <c r="X439" s="1137"/>
      <c r="Y439" s="1137"/>
      <c r="Z439" s="1137"/>
    </row>
    <row r="440" spans="1:26" ht="15.75" customHeight="1">
      <c r="A440" s="1137"/>
      <c r="B440" s="1137"/>
      <c r="C440" s="1137"/>
      <c r="D440" s="1137"/>
      <c r="E440" s="1137"/>
      <c r="F440" s="1137"/>
      <c r="G440" s="1137"/>
      <c r="H440" s="1137"/>
      <c r="I440" s="1137"/>
      <c r="J440" s="1137"/>
      <c r="K440" s="1137"/>
      <c r="L440" s="1137"/>
      <c r="M440" s="1137"/>
      <c r="N440" s="1137"/>
      <c r="O440" s="1137"/>
      <c r="P440" s="1137"/>
      <c r="Q440" s="1137"/>
      <c r="R440" s="1137"/>
      <c r="S440" s="1137"/>
      <c r="T440" s="1137"/>
      <c r="U440" s="1137"/>
      <c r="V440" s="1137"/>
      <c r="W440" s="1137"/>
      <c r="X440" s="1137"/>
      <c r="Y440" s="1137"/>
      <c r="Z440" s="1137"/>
    </row>
    <row r="441" spans="1:26" ht="15.75" customHeight="1">
      <c r="A441" s="1137"/>
      <c r="B441" s="1137"/>
      <c r="C441" s="1137"/>
      <c r="D441" s="1137"/>
      <c r="E441" s="1137"/>
      <c r="F441" s="1137"/>
      <c r="G441" s="1137"/>
      <c r="H441" s="1137"/>
      <c r="I441" s="1137"/>
      <c r="J441" s="1137"/>
      <c r="K441" s="1137"/>
      <c r="L441" s="1137"/>
      <c r="M441" s="1137"/>
      <c r="N441" s="1137"/>
      <c r="O441" s="1137"/>
      <c r="P441" s="1137"/>
      <c r="Q441" s="1137"/>
      <c r="R441" s="1137"/>
      <c r="S441" s="1137"/>
      <c r="T441" s="1137"/>
      <c r="U441" s="1137"/>
      <c r="V441" s="1137"/>
      <c r="W441" s="1137"/>
      <c r="X441" s="1137"/>
      <c r="Y441" s="1137"/>
      <c r="Z441" s="1137"/>
    </row>
    <row r="442" spans="1:26" ht="15.75" customHeight="1">
      <c r="A442" s="1137"/>
      <c r="B442" s="1137"/>
      <c r="C442" s="1137"/>
      <c r="D442" s="1137"/>
      <c r="E442" s="1137"/>
      <c r="F442" s="1137"/>
      <c r="G442" s="1137"/>
      <c r="H442" s="1137"/>
      <c r="I442" s="1137"/>
      <c r="J442" s="1137"/>
      <c r="K442" s="1137"/>
      <c r="L442" s="1137"/>
      <c r="M442" s="1137"/>
      <c r="N442" s="1137"/>
      <c r="O442" s="1137"/>
      <c r="P442" s="1137"/>
      <c r="Q442" s="1137"/>
      <c r="R442" s="1137"/>
      <c r="S442" s="1137"/>
      <c r="T442" s="1137"/>
      <c r="U442" s="1137"/>
      <c r="V442" s="1137"/>
      <c r="W442" s="1137"/>
      <c r="X442" s="1137"/>
      <c r="Y442" s="1137"/>
      <c r="Z442" s="1137"/>
    </row>
    <row r="443" spans="1:26" ht="15.75" customHeight="1">
      <c r="A443" s="1137"/>
      <c r="B443" s="1137"/>
      <c r="C443" s="1137"/>
      <c r="D443" s="1137"/>
      <c r="E443" s="1137"/>
      <c r="F443" s="1137"/>
      <c r="G443" s="1137"/>
      <c r="H443" s="1137"/>
      <c r="I443" s="1137"/>
      <c r="J443" s="1137"/>
      <c r="K443" s="1137"/>
      <c r="L443" s="1137"/>
      <c r="M443" s="1137"/>
      <c r="N443" s="1137"/>
      <c r="O443" s="1137"/>
      <c r="P443" s="1137"/>
      <c r="Q443" s="1137"/>
      <c r="R443" s="1137"/>
      <c r="S443" s="1137"/>
      <c r="T443" s="1137"/>
      <c r="U443" s="1137"/>
      <c r="V443" s="1137"/>
      <c r="W443" s="1137"/>
      <c r="X443" s="1137"/>
      <c r="Y443" s="1137"/>
      <c r="Z443" s="1137"/>
    </row>
    <row r="444" spans="1:26" ht="15.75" customHeight="1">
      <c r="A444" s="1137"/>
      <c r="B444" s="1137"/>
      <c r="C444" s="1137"/>
      <c r="D444" s="1137"/>
      <c r="E444" s="1137"/>
      <c r="F444" s="1137"/>
      <c r="G444" s="1137"/>
      <c r="H444" s="1137"/>
      <c r="I444" s="1137"/>
      <c r="J444" s="1137"/>
      <c r="K444" s="1137"/>
      <c r="L444" s="1137"/>
      <c r="M444" s="1137"/>
      <c r="N444" s="1137"/>
      <c r="O444" s="1137"/>
      <c r="P444" s="1137"/>
      <c r="Q444" s="1137"/>
      <c r="R444" s="1137"/>
      <c r="S444" s="1137"/>
      <c r="T444" s="1137"/>
      <c r="U444" s="1137"/>
      <c r="V444" s="1137"/>
      <c r="W444" s="1137"/>
      <c r="X444" s="1137"/>
      <c r="Y444" s="1137"/>
      <c r="Z444" s="1137"/>
    </row>
    <row r="445" spans="1:26" ht="15.75" customHeight="1">
      <c r="A445" s="1137"/>
      <c r="B445" s="1137"/>
      <c r="C445" s="1137"/>
      <c r="D445" s="1137"/>
      <c r="E445" s="1137"/>
      <c r="F445" s="1137"/>
      <c r="G445" s="1137"/>
      <c r="H445" s="1137"/>
      <c r="I445" s="1137"/>
      <c r="J445" s="1137"/>
      <c r="K445" s="1137"/>
      <c r="L445" s="1137"/>
      <c r="M445" s="1137"/>
      <c r="N445" s="1137"/>
      <c r="O445" s="1137"/>
      <c r="P445" s="1137"/>
      <c r="Q445" s="1137"/>
      <c r="R445" s="1137"/>
      <c r="S445" s="1137"/>
      <c r="T445" s="1137"/>
      <c r="U445" s="1137"/>
      <c r="V445" s="1137"/>
      <c r="W445" s="1137"/>
      <c r="X445" s="1137"/>
      <c r="Y445" s="1137"/>
      <c r="Z445" s="1137"/>
    </row>
    <row r="446" spans="1:26" ht="15.75" customHeight="1">
      <c r="A446" s="1137"/>
      <c r="B446" s="1137"/>
      <c r="C446" s="1137"/>
      <c r="D446" s="1137"/>
      <c r="E446" s="1137"/>
      <c r="F446" s="1137"/>
      <c r="G446" s="1137"/>
      <c r="H446" s="1137"/>
      <c r="I446" s="1137"/>
      <c r="J446" s="1137"/>
      <c r="K446" s="1137"/>
      <c r="L446" s="1137"/>
      <c r="M446" s="1137"/>
      <c r="N446" s="1137"/>
      <c r="O446" s="1137"/>
      <c r="P446" s="1137"/>
      <c r="Q446" s="1137"/>
      <c r="R446" s="1137"/>
      <c r="S446" s="1137"/>
      <c r="T446" s="1137"/>
      <c r="U446" s="1137"/>
      <c r="V446" s="1137"/>
      <c r="W446" s="1137"/>
      <c r="X446" s="1137"/>
      <c r="Y446" s="1137"/>
      <c r="Z446" s="1137"/>
    </row>
    <row r="447" spans="1:26" ht="15.75" customHeight="1">
      <c r="A447" s="1137"/>
      <c r="B447" s="1137"/>
      <c r="C447" s="1137"/>
      <c r="D447" s="1137"/>
      <c r="E447" s="1137"/>
      <c r="F447" s="1137"/>
      <c r="G447" s="1137"/>
      <c r="H447" s="1137"/>
      <c r="I447" s="1137"/>
      <c r="J447" s="1137"/>
      <c r="K447" s="1137"/>
      <c r="L447" s="1137"/>
      <c r="M447" s="1137"/>
      <c r="N447" s="1137"/>
      <c r="O447" s="1137"/>
      <c r="P447" s="1137"/>
      <c r="Q447" s="1137"/>
      <c r="R447" s="1137"/>
      <c r="S447" s="1137"/>
      <c r="T447" s="1137"/>
      <c r="U447" s="1137"/>
      <c r="V447" s="1137"/>
      <c r="W447" s="1137"/>
      <c r="X447" s="1137"/>
      <c r="Y447" s="1137"/>
      <c r="Z447" s="1137"/>
    </row>
    <row r="448" spans="1:26" ht="15.75" customHeight="1">
      <c r="A448" s="1137"/>
      <c r="B448" s="1137"/>
      <c r="C448" s="1137"/>
      <c r="D448" s="1137"/>
      <c r="E448" s="1137"/>
      <c r="F448" s="1137"/>
      <c r="G448" s="1137"/>
      <c r="H448" s="1137"/>
      <c r="I448" s="1137"/>
      <c r="J448" s="1137"/>
      <c r="K448" s="1137"/>
      <c r="L448" s="1137"/>
      <c r="M448" s="1137"/>
      <c r="N448" s="1137"/>
      <c r="O448" s="1137"/>
      <c r="P448" s="1137"/>
      <c r="Q448" s="1137"/>
      <c r="R448" s="1137"/>
      <c r="S448" s="1137"/>
      <c r="T448" s="1137"/>
      <c r="U448" s="1137"/>
      <c r="V448" s="1137"/>
      <c r="W448" s="1137"/>
      <c r="X448" s="1137"/>
      <c r="Y448" s="1137"/>
      <c r="Z448" s="1137"/>
    </row>
    <row r="449" spans="1:26" ht="15.75" customHeight="1">
      <c r="A449" s="1137"/>
      <c r="B449" s="1137"/>
      <c r="C449" s="1137"/>
      <c r="D449" s="1137"/>
      <c r="E449" s="1137"/>
      <c r="F449" s="1137"/>
      <c r="G449" s="1137"/>
      <c r="H449" s="1137"/>
      <c r="I449" s="1137"/>
      <c r="J449" s="1137"/>
      <c r="K449" s="1137"/>
      <c r="L449" s="1137"/>
      <c r="M449" s="1137"/>
      <c r="N449" s="1137"/>
      <c r="O449" s="1137"/>
      <c r="P449" s="1137"/>
      <c r="Q449" s="1137"/>
      <c r="R449" s="1137"/>
      <c r="S449" s="1137"/>
      <c r="T449" s="1137"/>
      <c r="U449" s="1137"/>
      <c r="V449" s="1137"/>
      <c r="W449" s="1137"/>
      <c r="X449" s="1137"/>
      <c r="Y449" s="1137"/>
      <c r="Z449" s="1137"/>
    </row>
    <row r="450" spans="1:26" ht="15.75" customHeight="1">
      <c r="A450" s="1137"/>
      <c r="B450" s="1137"/>
      <c r="C450" s="1137"/>
      <c r="D450" s="1137"/>
      <c r="E450" s="1137"/>
      <c r="F450" s="1137"/>
      <c r="G450" s="1137"/>
      <c r="H450" s="1137"/>
      <c r="I450" s="1137"/>
      <c r="J450" s="1137"/>
      <c r="K450" s="1137"/>
      <c r="L450" s="1137"/>
      <c r="M450" s="1137"/>
      <c r="N450" s="1137"/>
      <c r="O450" s="1137"/>
      <c r="P450" s="1137"/>
      <c r="Q450" s="1137"/>
      <c r="R450" s="1137"/>
      <c r="S450" s="1137"/>
      <c r="T450" s="1137"/>
      <c r="U450" s="1137"/>
      <c r="V450" s="1137"/>
      <c r="W450" s="1137"/>
      <c r="X450" s="1137"/>
      <c r="Y450" s="1137"/>
      <c r="Z450" s="1137"/>
    </row>
    <row r="451" spans="1:26" ht="15.75" customHeight="1">
      <c r="A451" s="1137"/>
      <c r="B451" s="1137"/>
      <c r="C451" s="1137"/>
      <c r="D451" s="1137"/>
      <c r="E451" s="1137"/>
      <c r="F451" s="1137"/>
      <c r="G451" s="1137"/>
      <c r="H451" s="1137"/>
      <c r="I451" s="1137"/>
      <c r="J451" s="1137"/>
      <c r="K451" s="1137"/>
      <c r="L451" s="1137"/>
      <c r="M451" s="1137"/>
      <c r="N451" s="1137"/>
      <c r="O451" s="1137"/>
      <c r="P451" s="1137"/>
      <c r="Q451" s="1137"/>
      <c r="R451" s="1137"/>
      <c r="S451" s="1137"/>
      <c r="T451" s="1137"/>
      <c r="U451" s="1137"/>
      <c r="V451" s="1137"/>
      <c r="W451" s="1137"/>
      <c r="X451" s="1137"/>
      <c r="Y451" s="1137"/>
      <c r="Z451" s="1137"/>
    </row>
    <row r="452" spans="1:26" ht="15.75" customHeight="1">
      <c r="A452" s="1137"/>
      <c r="B452" s="1137"/>
      <c r="C452" s="1137"/>
      <c r="D452" s="1137"/>
      <c r="E452" s="1137"/>
      <c r="F452" s="1137"/>
      <c r="G452" s="1137"/>
      <c r="H452" s="1137"/>
      <c r="I452" s="1137"/>
      <c r="J452" s="1137"/>
      <c r="K452" s="1137"/>
      <c r="L452" s="1137"/>
      <c r="M452" s="1137"/>
      <c r="N452" s="1137"/>
      <c r="O452" s="1137"/>
      <c r="P452" s="1137"/>
      <c r="Q452" s="1137"/>
      <c r="R452" s="1137"/>
      <c r="S452" s="1137"/>
      <c r="T452" s="1137"/>
      <c r="U452" s="1137"/>
      <c r="V452" s="1137"/>
      <c r="W452" s="1137"/>
      <c r="X452" s="1137"/>
      <c r="Y452" s="1137"/>
      <c r="Z452" s="1137"/>
    </row>
    <row r="453" spans="1:26" ht="15.75" customHeight="1">
      <c r="A453" s="1137"/>
      <c r="B453" s="1137"/>
      <c r="C453" s="1137"/>
      <c r="D453" s="1137"/>
      <c r="E453" s="1137"/>
      <c r="F453" s="1137"/>
      <c r="G453" s="1137"/>
      <c r="H453" s="1137"/>
      <c r="I453" s="1137"/>
      <c r="J453" s="1137"/>
      <c r="K453" s="1137"/>
      <c r="L453" s="1137"/>
      <c r="M453" s="1137"/>
      <c r="N453" s="1137"/>
      <c r="O453" s="1137"/>
      <c r="P453" s="1137"/>
      <c r="Q453" s="1137"/>
      <c r="R453" s="1137"/>
      <c r="S453" s="1137"/>
      <c r="T453" s="1137"/>
      <c r="U453" s="1137"/>
      <c r="V453" s="1137"/>
      <c r="W453" s="1137"/>
      <c r="X453" s="1137"/>
      <c r="Y453" s="1137"/>
      <c r="Z453" s="1137"/>
    </row>
    <row r="454" spans="1:26" ht="15.75" customHeight="1">
      <c r="A454" s="1137"/>
      <c r="B454" s="1137"/>
      <c r="C454" s="1137"/>
      <c r="D454" s="1137"/>
      <c r="E454" s="1137"/>
      <c r="F454" s="1137"/>
      <c r="G454" s="1137"/>
      <c r="H454" s="1137"/>
      <c r="I454" s="1137"/>
      <c r="J454" s="1137"/>
      <c r="K454" s="1137"/>
      <c r="L454" s="1137"/>
      <c r="M454" s="1137"/>
      <c r="N454" s="1137"/>
      <c r="O454" s="1137"/>
      <c r="P454" s="1137"/>
      <c r="Q454" s="1137"/>
      <c r="R454" s="1137"/>
      <c r="S454" s="1137"/>
      <c r="T454" s="1137"/>
      <c r="U454" s="1137"/>
      <c r="V454" s="1137"/>
      <c r="W454" s="1137"/>
      <c r="X454" s="1137"/>
      <c r="Y454" s="1137"/>
      <c r="Z454" s="1137"/>
    </row>
    <row r="455" spans="1:26" ht="15.75" customHeight="1">
      <c r="A455" s="1137"/>
      <c r="B455" s="1137"/>
      <c r="C455" s="1137"/>
      <c r="D455" s="1137"/>
      <c r="E455" s="1137"/>
      <c r="F455" s="1137"/>
      <c r="G455" s="1137"/>
      <c r="H455" s="1137"/>
      <c r="I455" s="1137"/>
      <c r="J455" s="1137"/>
      <c r="K455" s="1137"/>
      <c r="L455" s="1137"/>
      <c r="M455" s="1137"/>
      <c r="N455" s="1137"/>
      <c r="O455" s="1137"/>
      <c r="P455" s="1137"/>
      <c r="Q455" s="1137"/>
      <c r="R455" s="1137"/>
      <c r="S455" s="1137"/>
      <c r="T455" s="1137"/>
      <c r="U455" s="1137"/>
      <c r="V455" s="1137"/>
      <c r="W455" s="1137"/>
      <c r="X455" s="1137"/>
      <c r="Y455" s="1137"/>
      <c r="Z455" s="1137"/>
    </row>
    <row r="456" spans="1:26" ht="15.75" customHeight="1">
      <c r="A456" s="1137"/>
      <c r="B456" s="1137"/>
      <c r="C456" s="1137"/>
      <c r="D456" s="1137"/>
      <c r="E456" s="1137"/>
      <c r="F456" s="1137"/>
      <c r="G456" s="1137"/>
      <c r="H456" s="1137"/>
      <c r="I456" s="1137"/>
      <c r="J456" s="1137"/>
      <c r="K456" s="1137"/>
      <c r="L456" s="1137"/>
      <c r="M456" s="1137"/>
      <c r="N456" s="1137"/>
      <c r="O456" s="1137"/>
      <c r="P456" s="1137"/>
      <c r="Q456" s="1137"/>
      <c r="R456" s="1137"/>
      <c r="S456" s="1137"/>
      <c r="T456" s="1137"/>
      <c r="U456" s="1137"/>
      <c r="V456" s="1137"/>
      <c r="W456" s="1137"/>
      <c r="X456" s="1137"/>
      <c r="Y456" s="1137"/>
      <c r="Z456" s="1137"/>
    </row>
    <row r="457" spans="1:26" ht="15.75" customHeight="1">
      <c r="A457" s="1137"/>
      <c r="B457" s="1137"/>
      <c r="C457" s="1137"/>
      <c r="D457" s="1137"/>
      <c r="E457" s="1137"/>
      <c r="F457" s="1137"/>
      <c r="G457" s="1137"/>
      <c r="H457" s="1137"/>
      <c r="I457" s="1137"/>
      <c r="J457" s="1137"/>
      <c r="K457" s="1137"/>
      <c r="L457" s="1137"/>
      <c r="M457" s="1137"/>
      <c r="N457" s="1137"/>
      <c r="O457" s="1137"/>
      <c r="P457" s="1137"/>
      <c r="Q457" s="1137"/>
      <c r="R457" s="1137"/>
      <c r="S457" s="1137"/>
      <c r="T457" s="1137"/>
      <c r="U457" s="1137"/>
      <c r="V457" s="1137"/>
      <c r="W457" s="1137"/>
      <c r="X457" s="1137"/>
      <c r="Y457" s="1137"/>
      <c r="Z457" s="1137"/>
    </row>
    <row r="458" spans="1:26" ht="15.75" customHeight="1">
      <c r="A458" s="1137"/>
      <c r="B458" s="1137"/>
      <c r="C458" s="1137"/>
      <c r="D458" s="1137"/>
      <c r="E458" s="1137"/>
      <c r="F458" s="1137"/>
      <c r="G458" s="1137"/>
      <c r="H458" s="1137"/>
      <c r="I458" s="1137"/>
      <c r="J458" s="1137"/>
      <c r="K458" s="1137"/>
      <c r="L458" s="1137"/>
      <c r="M458" s="1137"/>
      <c r="N458" s="1137"/>
      <c r="O458" s="1137"/>
      <c r="P458" s="1137"/>
      <c r="Q458" s="1137"/>
      <c r="R458" s="1137"/>
      <c r="S458" s="1137"/>
      <c r="T458" s="1137"/>
      <c r="U458" s="1137"/>
      <c r="V458" s="1137"/>
      <c r="W458" s="1137"/>
      <c r="X458" s="1137"/>
      <c r="Y458" s="1137"/>
      <c r="Z458" s="1137"/>
    </row>
    <row r="459" spans="1:26" ht="15.75" customHeight="1">
      <c r="A459" s="1137"/>
      <c r="B459" s="1137"/>
      <c r="C459" s="1137"/>
      <c r="D459" s="1137"/>
      <c r="E459" s="1137"/>
      <c r="F459" s="1137"/>
      <c r="G459" s="1137"/>
      <c r="H459" s="1137"/>
      <c r="I459" s="1137"/>
      <c r="J459" s="1137"/>
      <c r="K459" s="1137"/>
      <c r="L459" s="1137"/>
      <c r="M459" s="1137"/>
      <c r="N459" s="1137"/>
      <c r="O459" s="1137"/>
      <c r="P459" s="1137"/>
      <c r="Q459" s="1137"/>
      <c r="R459" s="1137"/>
      <c r="S459" s="1137"/>
      <c r="T459" s="1137"/>
      <c r="U459" s="1137"/>
      <c r="V459" s="1137"/>
      <c r="W459" s="1137"/>
      <c r="X459" s="1137"/>
      <c r="Y459" s="1137"/>
      <c r="Z459" s="1137"/>
    </row>
    <row r="460" spans="1:26" ht="15.75" customHeight="1">
      <c r="A460" s="1137"/>
      <c r="B460" s="1137"/>
      <c r="C460" s="1137"/>
      <c r="D460" s="1137"/>
      <c r="E460" s="1137"/>
      <c r="F460" s="1137"/>
      <c r="G460" s="1137"/>
      <c r="H460" s="1137"/>
      <c r="I460" s="1137"/>
      <c r="J460" s="1137"/>
      <c r="K460" s="1137"/>
      <c r="L460" s="1137"/>
      <c r="M460" s="1137"/>
      <c r="N460" s="1137"/>
      <c r="O460" s="1137"/>
      <c r="P460" s="1137"/>
      <c r="Q460" s="1137"/>
      <c r="R460" s="1137"/>
      <c r="S460" s="1137"/>
      <c r="T460" s="1137"/>
      <c r="U460" s="1137"/>
      <c r="V460" s="1137"/>
      <c r="W460" s="1137"/>
      <c r="X460" s="1137"/>
      <c r="Y460" s="1137"/>
      <c r="Z460" s="1137"/>
    </row>
    <row r="461" spans="1:26" ht="15.75" customHeight="1">
      <c r="A461" s="1137"/>
      <c r="B461" s="1137"/>
      <c r="C461" s="1137"/>
      <c r="D461" s="1137"/>
      <c r="E461" s="1137"/>
      <c r="F461" s="1137"/>
      <c r="G461" s="1137"/>
      <c r="H461" s="1137"/>
      <c r="I461" s="1137"/>
      <c r="J461" s="1137"/>
      <c r="K461" s="1137"/>
      <c r="L461" s="1137"/>
      <c r="M461" s="1137"/>
      <c r="N461" s="1137"/>
      <c r="O461" s="1137"/>
      <c r="P461" s="1137"/>
      <c r="Q461" s="1137"/>
      <c r="R461" s="1137"/>
      <c r="S461" s="1137"/>
      <c r="T461" s="1137"/>
      <c r="U461" s="1137"/>
      <c r="V461" s="1137"/>
      <c r="W461" s="1137"/>
      <c r="X461" s="1137"/>
      <c r="Y461" s="1137"/>
      <c r="Z461" s="1137"/>
    </row>
    <row r="462" spans="1:26" ht="15.75" customHeight="1">
      <c r="A462" s="1137"/>
      <c r="B462" s="1137"/>
      <c r="C462" s="1137"/>
      <c r="D462" s="1137"/>
      <c r="E462" s="1137"/>
      <c r="F462" s="1137"/>
      <c r="G462" s="1137"/>
      <c r="H462" s="1137"/>
      <c r="I462" s="1137"/>
      <c r="J462" s="1137"/>
      <c r="K462" s="1137"/>
      <c r="L462" s="1137"/>
      <c r="M462" s="1137"/>
      <c r="N462" s="1137"/>
      <c r="O462" s="1137"/>
      <c r="P462" s="1137"/>
      <c r="Q462" s="1137"/>
      <c r="R462" s="1137"/>
      <c r="S462" s="1137"/>
      <c r="T462" s="1137"/>
      <c r="U462" s="1137"/>
      <c r="V462" s="1137"/>
      <c r="W462" s="1137"/>
      <c r="X462" s="1137"/>
      <c r="Y462" s="1137"/>
      <c r="Z462" s="1137"/>
    </row>
    <row r="463" spans="1:26" ht="15.75" customHeight="1">
      <c r="A463" s="1137"/>
      <c r="B463" s="1137"/>
      <c r="C463" s="1137"/>
      <c r="D463" s="1137"/>
      <c r="E463" s="1137"/>
      <c r="F463" s="1137"/>
      <c r="G463" s="1137"/>
      <c r="H463" s="1137"/>
      <c r="I463" s="1137"/>
      <c r="J463" s="1137"/>
      <c r="K463" s="1137"/>
      <c r="L463" s="1137"/>
      <c r="M463" s="1137"/>
      <c r="N463" s="1137"/>
      <c r="O463" s="1137"/>
      <c r="P463" s="1137"/>
      <c r="Q463" s="1137"/>
      <c r="R463" s="1137"/>
      <c r="S463" s="1137"/>
      <c r="T463" s="1137"/>
      <c r="U463" s="1137"/>
      <c r="V463" s="1137"/>
      <c r="W463" s="1137"/>
      <c r="X463" s="1137"/>
      <c r="Y463" s="1137"/>
      <c r="Z463" s="1137"/>
    </row>
    <row r="464" spans="1:26" ht="15.75" customHeight="1">
      <c r="A464" s="1137"/>
      <c r="B464" s="1137"/>
      <c r="C464" s="1137"/>
      <c r="D464" s="1137"/>
      <c r="E464" s="1137"/>
      <c r="F464" s="1137"/>
      <c r="G464" s="1137"/>
      <c r="H464" s="1137"/>
      <c r="I464" s="1137"/>
      <c r="J464" s="1137"/>
      <c r="K464" s="1137"/>
      <c r="L464" s="1137"/>
      <c r="M464" s="1137"/>
      <c r="N464" s="1137"/>
      <c r="O464" s="1137"/>
      <c r="P464" s="1137"/>
      <c r="Q464" s="1137"/>
      <c r="R464" s="1137"/>
      <c r="S464" s="1137"/>
      <c r="T464" s="1137"/>
      <c r="U464" s="1137"/>
      <c r="V464" s="1137"/>
      <c r="W464" s="1137"/>
      <c r="X464" s="1137"/>
      <c r="Y464" s="1137"/>
      <c r="Z464" s="1137"/>
    </row>
    <row r="465" spans="1:26" ht="15.75" customHeight="1">
      <c r="A465" s="1137"/>
      <c r="B465" s="1137"/>
      <c r="C465" s="1137"/>
      <c r="D465" s="1137"/>
      <c r="E465" s="1137"/>
      <c r="F465" s="1137"/>
      <c r="G465" s="1137"/>
      <c r="H465" s="1137"/>
      <c r="I465" s="1137"/>
      <c r="J465" s="1137"/>
      <c r="K465" s="1137"/>
      <c r="L465" s="1137"/>
      <c r="M465" s="1137"/>
      <c r="N465" s="1137"/>
      <c r="O465" s="1137"/>
      <c r="P465" s="1137"/>
      <c r="Q465" s="1137"/>
      <c r="R465" s="1137"/>
      <c r="S465" s="1137"/>
      <c r="T465" s="1137"/>
      <c r="U465" s="1137"/>
      <c r="V465" s="1137"/>
      <c r="W465" s="1137"/>
      <c r="X465" s="1137"/>
      <c r="Y465" s="1137"/>
      <c r="Z465" s="1137"/>
    </row>
    <row r="466" spans="1:26" ht="15.75" customHeight="1">
      <c r="A466" s="1137"/>
      <c r="B466" s="1137"/>
      <c r="C466" s="1137"/>
      <c r="D466" s="1137"/>
      <c r="E466" s="1137"/>
      <c r="F466" s="1137"/>
      <c r="G466" s="1137"/>
      <c r="H466" s="1137"/>
      <c r="I466" s="1137"/>
      <c r="J466" s="1137"/>
      <c r="K466" s="1137"/>
      <c r="L466" s="1137"/>
      <c r="M466" s="1137"/>
      <c r="N466" s="1137"/>
      <c r="O466" s="1137"/>
      <c r="P466" s="1137"/>
      <c r="Q466" s="1137"/>
      <c r="R466" s="1137"/>
      <c r="S466" s="1137"/>
      <c r="T466" s="1137"/>
      <c r="U466" s="1137"/>
      <c r="V466" s="1137"/>
      <c r="W466" s="1137"/>
      <c r="X466" s="1137"/>
      <c r="Y466" s="1137"/>
      <c r="Z466" s="1137"/>
    </row>
    <row r="467" spans="1:26" ht="15.75" customHeight="1">
      <c r="A467" s="1137"/>
      <c r="B467" s="1137"/>
      <c r="C467" s="1137"/>
      <c r="D467" s="1137"/>
      <c r="E467" s="1137"/>
      <c r="F467" s="1137"/>
      <c r="G467" s="1137"/>
      <c r="H467" s="1137"/>
      <c r="I467" s="1137"/>
      <c r="J467" s="1137"/>
      <c r="K467" s="1137"/>
      <c r="L467" s="1137"/>
      <c r="M467" s="1137"/>
      <c r="N467" s="1137"/>
      <c r="O467" s="1137"/>
      <c r="P467" s="1137"/>
      <c r="Q467" s="1137"/>
      <c r="R467" s="1137"/>
      <c r="S467" s="1137"/>
      <c r="T467" s="1137"/>
      <c r="U467" s="1137"/>
      <c r="V467" s="1137"/>
      <c r="W467" s="1137"/>
      <c r="X467" s="1137"/>
      <c r="Y467" s="1137"/>
      <c r="Z467" s="1137"/>
    </row>
    <row r="468" spans="1:26" ht="15.75" customHeight="1">
      <c r="A468" s="1137"/>
      <c r="B468" s="1137"/>
      <c r="C468" s="1137"/>
      <c r="D468" s="1137"/>
      <c r="E468" s="1137"/>
      <c r="F468" s="1137"/>
      <c r="G468" s="1137"/>
      <c r="H468" s="1137"/>
      <c r="I468" s="1137"/>
      <c r="J468" s="1137"/>
      <c r="K468" s="1137"/>
      <c r="L468" s="1137"/>
      <c r="M468" s="1137"/>
      <c r="N468" s="1137"/>
      <c r="O468" s="1137"/>
      <c r="P468" s="1137"/>
      <c r="Q468" s="1137"/>
      <c r="R468" s="1137"/>
      <c r="S468" s="1137"/>
      <c r="T468" s="1137"/>
      <c r="U468" s="1137"/>
      <c r="V468" s="1137"/>
      <c r="W468" s="1137"/>
      <c r="X468" s="1137"/>
      <c r="Y468" s="1137"/>
      <c r="Z468" s="1137"/>
    </row>
    <row r="469" spans="1:26" ht="15.75" customHeight="1">
      <c r="A469" s="1137"/>
      <c r="B469" s="1137"/>
      <c r="C469" s="1137"/>
      <c r="D469" s="1137"/>
      <c r="E469" s="1137"/>
      <c r="F469" s="1137"/>
      <c r="G469" s="1137"/>
      <c r="H469" s="1137"/>
      <c r="I469" s="1137"/>
      <c r="J469" s="1137"/>
      <c r="K469" s="1137"/>
      <c r="L469" s="1137"/>
      <c r="M469" s="1137"/>
      <c r="N469" s="1137"/>
      <c r="O469" s="1137"/>
      <c r="P469" s="1137"/>
      <c r="Q469" s="1137"/>
      <c r="R469" s="1137"/>
      <c r="S469" s="1137"/>
      <c r="T469" s="1137"/>
      <c r="U469" s="1137"/>
      <c r="V469" s="1137"/>
      <c r="W469" s="1137"/>
      <c r="X469" s="1137"/>
      <c r="Y469" s="1137"/>
      <c r="Z469" s="1137"/>
    </row>
    <row r="470" spans="1:26" ht="15.75" customHeight="1">
      <c r="A470" s="1137"/>
      <c r="B470" s="1137"/>
      <c r="C470" s="1137"/>
      <c r="D470" s="1137"/>
      <c r="E470" s="1137"/>
      <c r="F470" s="1137"/>
      <c r="G470" s="1137"/>
      <c r="H470" s="1137"/>
      <c r="I470" s="1137"/>
      <c r="J470" s="1137"/>
      <c r="K470" s="1137"/>
      <c r="L470" s="1137"/>
      <c r="M470" s="1137"/>
      <c r="N470" s="1137"/>
      <c r="O470" s="1137"/>
      <c r="P470" s="1137"/>
      <c r="Q470" s="1137"/>
      <c r="R470" s="1137"/>
      <c r="S470" s="1137"/>
      <c r="T470" s="1137"/>
      <c r="U470" s="1137"/>
      <c r="V470" s="1137"/>
      <c r="W470" s="1137"/>
      <c r="X470" s="1137"/>
      <c r="Y470" s="1137"/>
      <c r="Z470" s="1137"/>
    </row>
    <row r="471" spans="1:26" ht="15.75" customHeight="1">
      <c r="A471" s="1137"/>
      <c r="B471" s="1137"/>
      <c r="C471" s="1137"/>
      <c r="D471" s="1137"/>
      <c r="E471" s="1137"/>
      <c r="F471" s="1137"/>
      <c r="G471" s="1137"/>
      <c r="H471" s="1137"/>
      <c r="I471" s="1137"/>
      <c r="J471" s="1137"/>
      <c r="K471" s="1137"/>
      <c r="L471" s="1137"/>
      <c r="M471" s="1137"/>
      <c r="N471" s="1137"/>
      <c r="O471" s="1137"/>
      <c r="P471" s="1137"/>
      <c r="Q471" s="1137"/>
      <c r="R471" s="1137"/>
      <c r="S471" s="1137"/>
      <c r="T471" s="1137"/>
      <c r="U471" s="1137"/>
      <c r="V471" s="1137"/>
      <c r="W471" s="1137"/>
      <c r="X471" s="1137"/>
      <c r="Y471" s="1137"/>
      <c r="Z471" s="1137"/>
    </row>
    <row r="472" spans="1:26" ht="15.75" customHeight="1">
      <c r="A472" s="1137"/>
      <c r="B472" s="1137"/>
      <c r="C472" s="1137"/>
      <c r="D472" s="1137"/>
      <c r="E472" s="1137"/>
      <c r="F472" s="1137"/>
      <c r="G472" s="1137"/>
      <c r="H472" s="1137"/>
      <c r="I472" s="1137"/>
      <c r="J472" s="1137"/>
      <c r="K472" s="1137"/>
      <c r="L472" s="1137"/>
      <c r="M472" s="1137"/>
      <c r="N472" s="1137"/>
      <c r="O472" s="1137"/>
      <c r="P472" s="1137"/>
      <c r="Q472" s="1137"/>
      <c r="R472" s="1137"/>
      <c r="S472" s="1137"/>
      <c r="T472" s="1137"/>
      <c r="U472" s="1137"/>
      <c r="V472" s="1137"/>
      <c r="W472" s="1137"/>
      <c r="X472" s="1137"/>
      <c r="Y472" s="1137"/>
      <c r="Z472" s="1137"/>
    </row>
    <row r="473" spans="1:26" ht="15.75" customHeight="1">
      <c r="A473" s="1137"/>
      <c r="B473" s="1137"/>
      <c r="C473" s="1137"/>
      <c r="D473" s="1137"/>
      <c r="E473" s="1137"/>
      <c r="F473" s="1137"/>
      <c r="G473" s="1137"/>
      <c r="H473" s="1137"/>
      <c r="I473" s="1137"/>
      <c r="J473" s="1137"/>
      <c r="K473" s="1137"/>
      <c r="L473" s="1137"/>
      <c r="M473" s="1137"/>
      <c r="N473" s="1137"/>
      <c r="O473" s="1137"/>
      <c r="P473" s="1137"/>
      <c r="Q473" s="1137"/>
      <c r="R473" s="1137"/>
      <c r="S473" s="1137"/>
      <c r="T473" s="1137"/>
      <c r="U473" s="1137"/>
      <c r="V473" s="1137"/>
      <c r="W473" s="1137"/>
      <c r="X473" s="1137"/>
      <c r="Y473" s="1137"/>
      <c r="Z473" s="1137"/>
    </row>
    <row r="474" spans="1:26" ht="15.75" customHeight="1">
      <c r="A474" s="1137"/>
      <c r="B474" s="1137"/>
      <c r="C474" s="1137"/>
      <c r="D474" s="1137"/>
      <c r="E474" s="1137"/>
      <c r="F474" s="1137"/>
      <c r="G474" s="1137"/>
      <c r="H474" s="1137"/>
      <c r="I474" s="1137"/>
      <c r="J474" s="1137"/>
      <c r="K474" s="1137"/>
      <c r="L474" s="1137"/>
      <c r="M474" s="1137"/>
      <c r="N474" s="1137"/>
      <c r="O474" s="1137"/>
      <c r="P474" s="1137"/>
      <c r="Q474" s="1137"/>
      <c r="R474" s="1137"/>
      <c r="S474" s="1137"/>
      <c r="T474" s="1137"/>
      <c r="U474" s="1137"/>
      <c r="V474" s="1137"/>
      <c r="W474" s="1137"/>
      <c r="X474" s="1137"/>
      <c r="Y474" s="1137"/>
      <c r="Z474" s="1137"/>
    </row>
    <row r="475" spans="1:26" ht="15.75" customHeight="1">
      <c r="A475" s="1137"/>
      <c r="B475" s="1137"/>
      <c r="C475" s="1137"/>
      <c r="D475" s="1137"/>
      <c r="E475" s="1137"/>
      <c r="F475" s="1137"/>
      <c r="G475" s="1137"/>
      <c r="H475" s="1137"/>
      <c r="I475" s="1137"/>
      <c r="J475" s="1137"/>
      <c r="K475" s="1137"/>
      <c r="L475" s="1137"/>
      <c r="M475" s="1137"/>
      <c r="N475" s="1137"/>
      <c r="O475" s="1137"/>
      <c r="P475" s="1137"/>
      <c r="Q475" s="1137"/>
      <c r="R475" s="1137"/>
      <c r="S475" s="1137"/>
      <c r="T475" s="1137"/>
      <c r="U475" s="1137"/>
      <c r="V475" s="1137"/>
      <c r="W475" s="1137"/>
      <c r="X475" s="1137"/>
      <c r="Y475" s="1137"/>
      <c r="Z475" s="1137"/>
    </row>
    <row r="476" spans="1:26" ht="15.75" customHeight="1">
      <c r="A476" s="1137"/>
      <c r="B476" s="1137"/>
      <c r="C476" s="1137"/>
      <c r="D476" s="1137"/>
      <c r="E476" s="1137"/>
      <c r="F476" s="1137"/>
      <c r="G476" s="1137"/>
      <c r="H476" s="1137"/>
      <c r="I476" s="1137"/>
      <c r="J476" s="1137"/>
      <c r="K476" s="1137"/>
      <c r="L476" s="1137"/>
      <c r="M476" s="1137"/>
      <c r="N476" s="1137"/>
      <c r="O476" s="1137"/>
      <c r="P476" s="1137"/>
      <c r="Q476" s="1137"/>
      <c r="R476" s="1137"/>
      <c r="S476" s="1137"/>
      <c r="T476" s="1137"/>
      <c r="U476" s="1137"/>
      <c r="V476" s="1137"/>
      <c r="W476" s="1137"/>
      <c r="X476" s="1137"/>
      <c r="Y476" s="1137"/>
      <c r="Z476" s="1137"/>
    </row>
    <row r="477" spans="1:26" ht="15.75" customHeight="1">
      <c r="A477" s="1137"/>
      <c r="B477" s="1137"/>
      <c r="C477" s="1137"/>
      <c r="D477" s="1137"/>
      <c r="E477" s="1137"/>
      <c r="F477" s="1137"/>
      <c r="G477" s="1137"/>
      <c r="H477" s="1137"/>
      <c r="I477" s="1137"/>
      <c r="J477" s="1137"/>
      <c r="K477" s="1137"/>
      <c r="L477" s="1137"/>
      <c r="M477" s="1137"/>
      <c r="N477" s="1137"/>
      <c r="O477" s="1137"/>
      <c r="P477" s="1137"/>
      <c r="Q477" s="1137"/>
      <c r="R477" s="1137"/>
      <c r="S477" s="1137"/>
      <c r="T477" s="1137"/>
      <c r="U477" s="1137"/>
      <c r="V477" s="1137"/>
      <c r="W477" s="1137"/>
      <c r="X477" s="1137"/>
      <c r="Y477" s="1137"/>
      <c r="Z477" s="1137"/>
    </row>
    <row r="478" spans="1:26" ht="15.75" customHeight="1">
      <c r="A478" s="1137"/>
      <c r="B478" s="1137"/>
      <c r="C478" s="1137"/>
      <c r="D478" s="1137"/>
      <c r="E478" s="1137"/>
      <c r="F478" s="1137"/>
      <c r="G478" s="1137"/>
      <c r="H478" s="1137"/>
      <c r="I478" s="1137"/>
      <c r="J478" s="1137"/>
      <c r="K478" s="1137"/>
      <c r="L478" s="1137"/>
      <c r="M478" s="1137"/>
      <c r="N478" s="1137"/>
      <c r="O478" s="1137"/>
      <c r="P478" s="1137"/>
      <c r="Q478" s="1137"/>
      <c r="R478" s="1137"/>
      <c r="S478" s="1137"/>
      <c r="T478" s="1137"/>
      <c r="U478" s="1137"/>
      <c r="V478" s="1137"/>
      <c r="W478" s="1137"/>
      <c r="X478" s="1137"/>
      <c r="Y478" s="1137"/>
      <c r="Z478" s="1137"/>
    </row>
    <row r="479" spans="1:26" ht="15.75" customHeight="1">
      <c r="A479" s="1137"/>
      <c r="B479" s="1137"/>
      <c r="C479" s="1137"/>
      <c r="D479" s="1137"/>
      <c r="E479" s="1137"/>
      <c r="F479" s="1137"/>
      <c r="G479" s="1137"/>
      <c r="H479" s="1137"/>
      <c r="I479" s="1137"/>
      <c r="J479" s="1137"/>
      <c r="K479" s="1137"/>
      <c r="L479" s="1137"/>
      <c r="M479" s="1137"/>
      <c r="N479" s="1137"/>
      <c r="O479" s="1137"/>
      <c r="P479" s="1137"/>
      <c r="Q479" s="1137"/>
      <c r="R479" s="1137"/>
      <c r="S479" s="1137"/>
      <c r="T479" s="1137"/>
      <c r="U479" s="1137"/>
      <c r="V479" s="1137"/>
      <c r="W479" s="1137"/>
      <c r="X479" s="1137"/>
      <c r="Y479" s="1137"/>
      <c r="Z479" s="1137"/>
    </row>
    <row r="480" spans="1:26" ht="15.75" customHeight="1">
      <c r="A480" s="1137"/>
      <c r="B480" s="1137"/>
      <c r="C480" s="1137"/>
      <c r="D480" s="1137"/>
      <c r="E480" s="1137"/>
      <c r="F480" s="1137"/>
      <c r="G480" s="1137"/>
      <c r="H480" s="1137"/>
      <c r="I480" s="1137"/>
      <c r="J480" s="1137"/>
      <c r="K480" s="1137"/>
      <c r="L480" s="1137"/>
      <c r="M480" s="1137"/>
      <c r="N480" s="1137"/>
      <c r="O480" s="1137"/>
      <c r="P480" s="1137"/>
      <c r="Q480" s="1137"/>
      <c r="R480" s="1137"/>
      <c r="S480" s="1137"/>
      <c r="T480" s="1137"/>
      <c r="U480" s="1137"/>
      <c r="V480" s="1137"/>
      <c r="W480" s="1137"/>
      <c r="X480" s="1137"/>
      <c r="Y480" s="1137"/>
      <c r="Z480" s="1137"/>
    </row>
    <row r="481" spans="1:26" ht="15.75" customHeight="1">
      <c r="A481" s="1137"/>
      <c r="B481" s="1137"/>
      <c r="C481" s="1137"/>
      <c r="D481" s="1137"/>
      <c r="E481" s="1137"/>
      <c r="F481" s="1137"/>
      <c r="G481" s="1137"/>
      <c r="H481" s="1137"/>
      <c r="I481" s="1137"/>
      <c r="J481" s="1137"/>
      <c r="K481" s="1137"/>
      <c r="L481" s="1137"/>
      <c r="M481" s="1137"/>
      <c r="N481" s="1137"/>
      <c r="O481" s="1137"/>
      <c r="P481" s="1137"/>
      <c r="Q481" s="1137"/>
      <c r="R481" s="1137"/>
      <c r="S481" s="1137"/>
      <c r="T481" s="1137"/>
      <c r="U481" s="1137"/>
      <c r="V481" s="1137"/>
      <c r="W481" s="1137"/>
      <c r="X481" s="1137"/>
      <c r="Y481" s="1137"/>
      <c r="Z481" s="1137"/>
    </row>
    <row r="482" spans="1:26" ht="15.75" customHeight="1">
      <c r="A482" s="1137"/>
      <c r="B482" s="1137"/>
      <c r="C482" s="1137"/>
      <c r="D482" s="1137"/>
      <c r="E482" s="1137"/>
      <c r="F482" s="1137"/>
      <c r="G482" s="1137"/>
      <c r="H482" s="1137"/>
      <c r="I482" s="1137"/>
      <c r="J482" s="1137"/>
      <c r="K482" s="1137"/>
      <c r="L482" s="1137"/>
      <c r="M482" s="1137"/>
      <c r="N482" s="1137"/>
      <c r="O482" s="1137"/>
      <c r="P482" s="1137"/>
      <c r="Q482" s="1137"/>
      <c r="R482" s="1137"/>
      <c r="S482" s="1137"/>
      <c r="T482" s="1137"/>
      <c r="U482" s="1137"/>
      <c r="V482" s="1137"/>
      <c r="W482" s="1137"/>
      <c r="X482" s="1137"/>
      <c r="Y482" s="1137"/>
      <c r="Z482" s="1137"/>
    </row>
    <row r="483" spans="1:26" ht="15.75" customHeight="1">
      <c r="A483" s="1137"/>
      <c r="B483" s="1137"/>
      <c r="C483" s="1137"/>
      <c r="D483" s="1137"/>
      <c r="E483" s="1137"/>
      <c r="F483" s="1137"/>
      <c r="G483" s="1137"/>
      <c r="H483" s="1137"/>
      <c r="I483" s="1137"/>
      <c r="J483" s="1137"/>
      <c r="K483" s="1137"/>
      <c r="L483" s="1137"/>
      <c r="M483" s="1137"/>
      <c r="N483" s="1137"/>
      <c r="O483" s="1137"/>
      <c r="P483" s="1137"/>
      <c r="Q483" s="1137"/>
      <c r="R483" s="1137"/>
      <c r="S483" s="1137"/>
      <c r="T483" s="1137"/>
      <c r="U483" s="1137"/>
      <c r="V483" s="1137"/>
      <c r="W483" s="1137"/>
      <c r="X483" s="1137"/>
      <c r="Y483" s="1137"/>
      <c r="Z483" s="1137"/>
    </row>
    <row r="484" spans="1:26" ht="15.75" customHeight="1">
      <c r="A484" s="1137"/>
      <c r="B484" s="1137"/>
      <c r="C484" s="1137"/>
      <c r="D484" s="1137"/>
      <c r="E484" s="1137"/>
      <c r="F484" s="1137"/>
      <c r="G484" s="1137"/>
      <c r="H484" s="1137"/>
      <c r="I484" s="1137"/>
      <c r="J484" s="1137"/>
      <c r="K484" s="1137"/>
      <c r="L484" s="1137"/>
      <c r="M484" s="1137"/>
      <c r="N484" s="1137"/>
      <c r="O484" s="1137"/>
      <c r="P484" s="1137"/>
      <c r="Q484" s="1137"/>
      <c r="R484" s="1137"/>
      <c r="S484" s="1137"/>
      <c r="T484" s="1137"/>
      <c r="U484" s="1137"/>
      <c r="V484" s="1137"/>
      <c r="W484" s="1137"/>
      <c r="X484" s="1137"/>
      <c r="Y484" s="1137"/>
      <c r="Z484" s="1137"/>
    </row>
    <row r="485" spans="1:26" ht="15.75" customHeight="1">
      <c r="A485" s="1137"/>
      <c r="B485" s="1137"/>
      <c r="C485" s="1137"/>
      <c r="D485" s="1137"/>
      <c r="E485" s="1137"/>
      <c r="F485" s="1137"/>
      <c r="G485" s="1137"/>
      <c r="H485" s="1137"/>
      <c r="I485" s="1137"/>
      <c r="J485" s="1137"/>
      <c r="K485" s="1137"/>
      <c r="L485" s="1137"/>
      <c r="M485" s="1137"/>
      <c r="N485" s="1137"/>
      <c r="O485" s="1137"/>
      <c r="P485" s="1137"/>
      <c r="Q485" s="1137"/>
      <c r="R485" s="1137"/>
      <c r="S485" s="1137"/>
      <c r="T485" s="1137"/>
      <c r="U485" s="1137"/>
      <c r="V485" s="1137"/>
      <c r="W485" s="1137"/>
      <c r="X485" s="1137"/>
      <c r="Y485" s="1137"/>
      <c r="Z485" s="1137"/>
    </row>
    <row r="486" spans="1:26" ht="15.75" customHeight="1">
      <c r="A486" s="1137"/>
      <c r="B486" s="1137"/>
      <c r="C486" s="1137"/>
      <c r="D486" s="1137"/>
      <c r="E486" s="1137"/>
      <c r="F486" s="1137"/>
      <c r="G486" s="1137"/>
      <c r="H486" s="1137"/>
      <c r="I486" s="1137"/>
      <c r="J486" s="1137"/>
      <c r="K486" s="1137"/>
      <c r="L486" s="1137"/>
      <c r="M486" s="1137"/>
      <c r="N486" s="1137"/>
      <c r="O486" s="1137"/>
      <c r="P486" s="1137"/>
      <c r="Q486" s="1137"/>
      <c r="R486" s="1137"/>
      <c r="S486" s="1137"/>
      <c r="T486" s="1137"/>
      <c r="U486" s="1137"/>
      <c r="V486" s="1137"/>
      <c r="W486" s="1137"/>
      <c r="X486" s="1137"/>
      <c r="Y486" s="1137"/>
      <c r="Z486" s="1137"/>
    </row>
    <row r="487" spans="1:26" ht="15.75" customHeight="1">
      <c r="A487" s="1137"/>
      <c r="B487" s="1137"/>
      <c r="C487" s="1137"/>
      <c r="D487" s="1137"/>
      <c r="E487" s="1137"/>
      <c r="F487" s="1137"/>
      <c r="G487" s="1137"/>
      <c r="H487" s="1137"/>
      <c r="I487" s="1137"/>
      <c r="J487" s="1137"/>
      <c r="K487" s="1137"/>
      <c r="L487" s="1137"/>
      <c r="M487" s="1137"/>
      <c r="N487" s="1137"/>
      <c r="O487" s="1137"/>
      <c r="P487" s="1137"/>
      <c r="Q487" s="1137"/>
      <c r="R487" s="1137"/>
      <c r="S487" s="1137"/>
      <c r="T487" s="1137"/>
      <c r="U487" s="1137"/>
      <c r="V487" s="1137"/>
      <c r="W487" s="1137"/>
      <c r="X487" s="1137"/>
      <c r="Y487" s="1137"/>
      <c r="Z487" s="1137"/>
    </row>
    <row r="488" spans="1:26" ht="15.75" customHeight="1">
      <c r="A488" s="1137"/>
      <c r="B488" s="1137"/>
      <c r="C488" s="1137"/>
      <c r="D488" s="1137"/>
      <c r="E488" s="1137"/>
      <c r="F488" s="1137"/>
      <c r="G488" s="1137"/>
      <c r="H488" s="1137"/>
      <c r="I488" s="1137"/>
      <c r="J488" s="1137"/>
      <c r="K488" s="1137"/>
      <c r="L488" s="1137"/>
      <c r="M488" s="1137"/>
      <c r="N488" s="1137"/>
      <c r="O488" s="1137"/>
      <c r="P488" s="1137"/>
      <c r="Q488" s="1137"/>
      <c r="R488" s="1137"/>
      <c r="S488" s="1137"/>
      <c r="T488" s="1137"/>
      <c r="U488" s="1137"/>
      <c r="V488" s="1137"/>
      <c r="W488" s="1137"/>
      <c r="X488" s="1137"/>
      <c r="Y488" s="1137"/>
      <c r="Z488" s="1137"/>
    </row>
    <row r="489" spans="1:26" ht="15.75" customHeight="1">
      <c r="A489" s="1137"/>
      <c r="B489" s="1137"/>
      <c r="C489" s="1137"/>
      <c r="D489" s="1137"/>
      <c r="E489" s="1137"/>
      <c r="F489" s="1137"/>
      <c r="G489" s="1137"/>
      <c r="H489" s="1137"/>
      <c r="I489" s="1137"/>
      <c r="J489" s="1137"/>
      <c r="K489" s="1137"/>
      <c r="L489" s="1137"/>
      <c r="M489" s="1137"/>
      <c r="N489" s="1137"/>
      <c r="O489" s="1137"/>
      <c r="P489" s="1137"/>
      <c r="Q489" s="1137"/>
      <c r="R489" s="1137"/>
      <c r="S489" s="1137"/>
      <c r="T489" s="1137"/>
      <c r="U489" s="1137"/>
      <c r="V489" s="1137"/>
      <c r="W489" s="1137"/>
      <c r="X489" s="1137"/>
      <c r="Y489" s="1137"/>
      <c r="Z489" s="1137"/>
    </row>
    <row r="490" spans="1:26" ht="15.75" customHeight="1">
      <c r="A490" s="1137"/>
      <c r="B490" s="1137"/>
      <c r="C490" s="1137"/>
      <c r="D490" s="1137"/>
      <c r="E490" s="1137"/>
      <c r="F490" s="1137"/>
      <c r="G490" s="1137"/>
      <c r="H490" s="1137"/>
      <c r="I490" s="1137"/>
      <c r="J490" s="1137"/>
      <c r="K490" s="1137"/>
      <c r="L490" s="1137"/>
      <c r="M490" s="1137"/>
      <c r="N490" s="1137"/>
      <c r="O490" s="1137"/>
      <c r="P490" s="1137"/>
      <c r="Q490" s="1137"/>
      <c r="R490" s="1137"/>
      <c r="S490" s="1137"/>
      <c r="T490" s="1137"/>
      <c r="U490" s="1137"/>
      <c r="V490" s="1137"/>
      <c r="W490" s="1137"/>
      <c r="X490" s="1137"/>
      <c r="Y490" s="1137"/>
      <c r="Z490" s="1137"/>
    </row>
    <row r="491" spans="1:26" ht="15.75" customHeight="1">
      <c r="A491" s="1137"/>
      <c r="B491" s="1137"/>
      <c r="C491" s="1137"/>
      <c r="D491" s="1137"/>
      <c r="E491" s="1137"/>
      <c r="F491" s="1137"/>
      <c r="G491" s="1137"/>
      <c r="H491" s="1137"/>
      <c r="I491" s="1137"/>
      <c r="J491" s="1137"/>
      <c r="K491" s="1137"/>
      <c r="L491" s="1137"/>
      <c r="M491" s="1137"/>
      <c r="N491" s="1137"/>
      <c r="O491" s="1137"/>
      <c r="P491" s="1137"/>
      <c r="Q491" s="1137"/>
      <c r="R491" s="1137"/>
      <c r="S491" s="1137"/>
      <c r="T491" s="1137"/>
      <c r="U491" s="1137"/>
      <c r="V491" s="1137"/>
      <c r="W491" s="1137"/>
      <c r="X491" s="1137"/>
      <c r="Y491" s="1137"/>
      <c r="Z491" s="1137"/>
    </row>
    <row r="492" spans="1:26" ht="15.75" customHeight="1">
      <c r="A492" s="1137"/>
      <c r="B492" s="1137"/>
      <c r="C492" s="1137"/>
      <c r="D492" s="1137"/>
      <c r="E492" s="1137"/>
      <c r="F492" s="1137"/>
      <c r="G492" s="1137"/>
      <c r="H492" s="1137"/>
      <c r="I492" s="1137"/>
      <c r="J492" s="1137"/>
      <c r="K492" s="1137"/>
      <c r="L492" s="1137"/>
      <c r="M492" s="1137"/>
      <c r="N492" s="1137"/>
      <c r="O492" s="1137"/>
      <c r="P492" s="1137"/>
      <c r="Q492" s="1137"/>
      <c r="R492" s="1137"/>
      <c r="S492" s="1137"/>
      <c r="T492" s="1137"/>
      <c r="U492" s="1137"/>
      <c r="V492" s="1137"/>
      <c r="W492" s="1137"/>
      <c r="X492" s="1137"/>
      <c r="Y492" s="1137"/>
      <c r="Z492" s="1137"/>
    </row>
    <row r="493" spans="1:26" ht="15.75" customHeight="1">
      <c r="A493" s="1137"/>
      <c r="B493" s="1137"/>
      <c r="C493" s="1137"/>
      <c r="D493" s="1137"/>
      <c r="E493" s="1137"/>
      <c r="F493" s="1137"/>
      <c r="G493" s="1137"/>
      <c r="H493" s="1137"/>
      <c r="I493" s="1137"/>
      <c r="J493" s="1137"/>
      <c r="K493" s="1137"/>
      <c r="L493" s="1137"/>
      <c r="M493" s="1137"/>
      <c r="N493" s="1137"/>
      <c r="O493" s="1137"/>
      <c r="P493" s="1137"/>
      <c r="Q493" s="1137"/>
      <c r="R493" s="1137"/>
      <c r="S493" s="1137"/>
      <c r="T493" s="1137"/>
      <c r="U493" s="1137"/>
      <c r="V493" s="1137"/>
      <c r="W493" s="1137"/>
      <c r="X493" s="1137"/>
      <c r="Y493" s="1137"/>
      <c r="Z493" s="1137"/>
    </row>
    <row r="494" spans="1:26" ht="15.75" customHeight="1">
      <c r="A494" s="1137"/>
      <c r="B494" s="1137"/>
      <c r="C494" s="1137"/>
      <c r="D494" s="1137"/>
      <c r="E494" s="1137"/>
      <c r="F494" s="1137"/>
      <c r="G494" s="1137"/>
      <c r="H494" s="1137"/>
      <c r="I494" s="1137"/>
      <c r="J494" s="1137"/>
      <c r="K494" s="1137"/>
      <c r="L494" s="1137"/>
      <c r="M494" s="1137"/>
      <c r="N494" s="1137"/>
      <c r="O494" s="1137"/>
      <c r="P494" s="1137"/>
      <c r="Q494" s="1137"/>
      <c r="R494" s="1137"/>
      <c r="S494" s="1137"/>
      <c r="T494" s="1137"/>
      <c r="U494" s="1137"/>
      <c r="V494" s="1137"/>
      <c r="W494" s="1137"/>
      <c r="X494" s="1137"/>
      <c r="Y494" s="1137"/>
      <c r="Z494" s="1137"/>
    </row>
    <row r="495" spans="1:26" ht="15.75" customHeight="1">
      <c r="A495" s="1137"/>
      <c r="B495" s="1137"/>
      <c r="C495" s="1137"/>
      <c r="D495" s="1137"/>
      <c r="E495" s="1137"/>
      <c r="F495" s="1137"/>
      <c r="G495" s="1137"/>
      <c r="H495" s="1137"/>
      <c r="I495" s="1137"/>
      <c r="J495" s="1137"/>
      <c r="K495" s="1137"/>
      <c r="L495" s="1137"/>
      <c r="M495" s="1137"/>
      <c r="N495" s="1137"/>
      <c r="O495" s="1137"/>
      <c r="P495" s="1137"/>
      <c r="Q495" s="1137"/>
      <c r="R495" s="1137"/>
      <c r="S495" s="1137"/>
      <c r="T495" s="1137"/>
      <c r="U495" s="1137"/>
      <c r="V495" s="1137"/>
      <c r="W495" s="1137"/>
      <c r="X495" s="1137"/>
      <c r="Y495" s="1137"/>
      <c r="Z495" s="1137"/>
    </row>
    <row r="496" spans="1:26" ht="15.75" customHeight="1">
      <c r="A496" s="1137"/>
      <c r="B496" s="1137"/>
      <c r="C496" s="1137"/>
      <c r="D496" s="1137"/>
      <c r="E496" s="1137"/>
      <c r="F496" s="1137"/>
      <c r="G496" s="1137"/>
      <c r="H496" s="1137"/>
      <c r="I496" s="1137"/>
      <c r="J496" s="1137"/>
      <c r="K496" s="1137"/>
      <c r="L496" s="1137"/>
      <c r="M496" s="1137"/>
      <c r="N496" s="1137"/>
      <c r="O496" s="1137"/>
      <c r="P496" s="1137"/>
      <c r="Q496" s="1137"/>
      <c r="R496" s="1137"/>
      <c r="S496" s="1137"/>
      <c r="T496" s="1137"/>
      <c r="U496" s="1137"/>
      <c r="V496" s="1137"/>
      <c r="W496" s="1137"/>
      <c r="X496" s="1137"/>
      <c r="Y496" s="1137"/>
      <c r="Z496" s="1137"/>
    </row>
    <row r="497" spans="1:26" ht="15.75" customHeight="1">
      <c r="A497" s="1137"/>
      <c r="B497" s="1137"/>
      <c r="C497" s="1137"/>
      <c r="D497" s="1137"/>
      <c r="E497" s="1137"/>
      <c r="F497" s="1137"/>
      <c r="G497" s="1137"/>
      <c r="H497" s="1137"/>
      <c r="I497" s="1137"/>
      <c r="J497" s="1137"/>
      <c r="K497" s="1137"/>
      <c r="L497" s="1137"/>
      <c r="M497" s="1137"/>
      <c r="N497" s="1137"/>
      <c r="O497" s="1137"/>
      <c r="P497" s="1137"/>
      <c r="Q497" s="1137"/>
      <c r="R497" s="1137"/>
      <c r="S497" s="1137"/>
      <c r="T497" s="1137"/>
      <c r="U497" s="1137"/>
      <c r="V497" s="1137"/>
      <c r="W497" s="1137"/>
      <c r="X497" s="1137"/>
      <c r="Y497" s="1137"/>
      <c r="Z497" s="1137"/>
    </row>
    <row r="498" spans="1:26" ht="15.75" customHeight="1">
      <c r="A498" s="1137"/>
      <c r="B498" s="1137"/>
      <c r="C498" s="1137"/>
      <c r="D498" s="1137"/>
      <c r="E498" s="1137"/>
      <c r="F498" s="1137"/>
      <c r="G498" s="1137"/>
      <c r="H498" s="1137"/>
      <c r="I498" s="1137"/>
      <c r="J498" s="1137"/>
      <c r="K498" s="1137"/>
      <c r="L498" s="1137"/>
      <c r="M498" s="1137"/>
      <c r="N498" s="1137"/>
      <c r="O498" s="1137"/>
      <c r="P498" s="1137"/>
      <c r="Q498" s="1137"/>
      <c r="R498" s="1137"/>
      <c r="S498" s="1137"/>
      <c r="T498" s="1137"/>
      <c r="U498" s="1137"/>
      <c r="V498" s="1137"/>
      <c r="W498" s="1137"/>
      <c r="X498" s="1137"/>
      <c r="Y498" s="1137"/>
      <c r="Z498" s="1137"/>
    </row>
    <row r="499" spans="1:26" ht="15.75" customHeight="1">
      <c r="A499" s="1137"/>
      <c r="B499" s="1137"/>
      <c r="C499" s="1137"/>
      <c r="D499" s="1137"/>
      <c r="E499" s="1137"/>
      <c r="F499" s="1137"/>
      <c r="G499" s="1137"/>
      <c r="H499" s="1137"/>
      <c r="I499" s="1137"/>
      <c r="J499" s="1137"/>
      <c r="K499" s="1137"/>
      <c r="L499" s="1137"/>
      <c r="M499" s="1137"/>
      <c r="N499" s="1137"/>
      <c r="O499" s="1137"/>
      <c r="P499" s="1137"/>
      <c r="Q499" s="1137"/>
      <c r="R499" s="1137"/>
      <c r="S499" s="1137"/>
      <c r="T499" s="1137"/>
      <c r="U499" s="1137"/>
      <c r="V499" s="1137"/>
      <c r="W499" s="1137"/>
      <c r="X499" s="1137"/>
      <c r="Y499" s="1137"/>
      <c r="Z499" s="1137"/>
    </row>
    <row r="500" spans="1:26" ht="15.75" customHeight="1">
      <c r="A500" s="1137"/>
      <c r="B500" s="1137"/>
      <c r="C500" s="1137"/>
      <c r="D500" s="1137"/>
      <c r="E500" s="1137"/>
      <c r="F500" s="1137"/>
      <c r="G500" s="1137"/>
      <c r="H500" s="1137"/>
      <c r="I500" s="1137"/>
      <c r="J500" s="1137"/>
      <c r="K500" s="1137"/>
      <c r="L500" s="1137"/>
      <c r="M500" s="1137"/>
      <c r="N500" s="1137"/>
      <c r="O500" s="1137"/>
      <c r="P500" s="1137"/>
      <c r="Q500" s="1137"/>
      <c r="R500" s="1137"/>
      <c r="S500" s="1137"/>
      <c r="T500" s="1137"/>
      <c r="U500" s="1137"/>
      <c r="V500" s="1137"/>
      <c r="W500" s="1137"/>
      <c r="X500" s="1137"/>
      <c r="Y500" s="1137"/>
      <c r="Z500" s="1137"/>
    </row>
    <row r="501" spans="1:26" ht="15.75" customHeight="1">
      <c r="A501" s="1137"/>
      <c r="B501" s="1137"/>
      <c r="C501" s="1137"/>
      <c r="D501" s="1137"/>
      <c r="E501" s="1137"/>
      <c r="F501" s="1137"/>
      <c r="G501" s="1137"/>
      <c r="H501" s="1137"/>
      <c r="I501" s="1137"/>
      <c r="J501" s="1137"/>
      <c r="K501" s="1137"/>
      <c r="L501" s="1137"/>
      <c r="M501" s="1137"/>
      <c r="N501" s="1137"/>
      <c r="O501" s="1137"/>
      <c r="P501" s="1137"/>
      <c r="Q501" s="1137"/>
      <c r="R501" s="1137"/>
      <c r="S501" s="1137"/>
      <c r="T501" s="1137"/>
      <c r="U501" s="1137"/>
      <c r="V501" s="1137"/>
      <c r="W501" s="1137"/>
      <c r="X501" s="1137"/>
      <c r="Y501" s="1137"/>
      <c r="Z501" s="1137"/>
    </row>
    <row r="502" spans="1:26" ht="15.75" customHeight="1">
      <c r="A502" s="1137"/>
      <c r="B502" s="1137"/>
      <c r="C502" s="1137"/>
      <c r="D502" s="1137"/>
      <c r="E502" s="1137"/>
      <c r="F502" s="1137"/>
      <c r="G502" s="1137"/>
      <c r="H502" s="1137"/>
      <c r="I502" s="1137"/>
      <c r="J502" s="1137"/>
      <c r="K502" s="1137"/>
      <c r="L502" s="1137"/>
      <c r="M502" s="1137"/>
      <c r="N502" s="1137"/>
      <c r="O502" s="1137"/>
      <c r="P502" s="1137"/>
      <c r="Q502" s="1137"/>
      <c r="R502" s="1137"/>
      <c r="S502" s="1137"/>
      <c r="T502" s="1137"/>
      <c r="U502" s="1137"/>
      <c r="V502" s="1137"/>
      <c r="W502" s="1137"/>
      <c r="X502" s="1137"/>
      <c r="Y502" s="1137"/>
      <c r="Z502" s="1137"/>
    </row>
    <row r="503" spans="1:26" ht="15.75" customHeight="1">
      <c r="A503" s="1137"/>
      <c r="B503" s="1137"/>
      <c r="C503" s="1137"/>
      <c r="D503" s="1137"/>
      <c r="E503" s="1137"/>
      <c r="F503" s="1137"/>
      <c r="G503" s="1137"/>
      <c r="H503" s="1137"/>
      <c r="I503" s="1137"/>
      <c r="J503" s="1137"/>
      <c r="K503" s="1137"/>
      <c r="L503" s="1137"/>
      <c r="M503" s="1137"/>
      <c r="N503" s="1137"/>
      <c r="O503" s="1137"/>
      <c r="P503" s="1137"/>
      <c r="Q503" s="1137"/>
      <c r="R503" s="1137"/>
      <c r="S503" s="1137"/>
      <c r="T503" s="1137"/>
      <c r="U503" s="1137"/>
      <c r="V503" s="1137"/>
      <c r="W503" s="1137"/>
      <c r="X503" s="1137"/>
      <c r="Y503" s="1137"/>
      <c r="Z503" s="1137"/>
    </row>
    <row r="504" spans="1:26" ht="15.75" customHeight="1">
      <c r="A504" s="1137"/>
      <c r="B504" s="1137"/>
      <c r="C504" s="1137"/>
      <c r="D504" s="1137"/>
      <c r="E504" s="1137"/>
      <c r="F504" s="1137"/>
      <c r="G504" s="1137"/>
      <c r="H504" s="1137"/>
      <c r="I504" s="1137"/>
      <c r="J504" s="1137"/>
      <c r="K504" s="1137"/>
      <c r="L504" s="1137"/>
      <c r="M504" s="1137"/>
      <c r="N504" s="1137"/>
      <c r="O504" s="1137"/>
      <c r="P504" s="1137"/>
      <c r="Q504" s="1137"/>
      <c r="R504" s="1137"/>
      <c r="S504" s="1137"/>
      <c r="T504" s="1137"/>
      <c r="U504" s="1137"/>
      <c r="V504" s="1137"/>
      <c r="W504" s="1137"/>
      <c r="X504" s="1137"/>
      <c r="Y504" s="1137"/>
      <c r="Z504" s="1137"/>
    </row>
    <row r="505" spans="1:26" ht="15.75" customHeight="1">
      <c r="A505" s="1137"/>
      <c r="B505" s="1137"/>
      <c r="C505" s="1137"/>
      <c r="D505" s="1137"/>
      <c r="E505" s="1137"/>
      <c r="F505" s="1137"/>
      <c r="G505" s="1137"/>
      <c r="H505" s="1137"/>
      <c r="I505" s="1137"/>
      <c r="J505" s="1137"/>
      <c r="K505" s="1137"/>
      <c r="L505" s="1137"/>
      <c r="M505" s="1137"/>
      <c r="N505" s="1137"/>
      <c r="O505" s="1137"/>
      <c r="P505" s="1137"/>
      <c r="Q505" s="1137"/>
      <c r="R505" s="1137"/>
      <c r="S505" s="1137"/>
      <c r="T505" s="1137"/>
      <c r="U505" s="1137"/>
      <c r="V505" s="1137"/>
      <c r="W505" s="1137"/>
      <c r="X505" s="1137"/>
      <c r="Y505" s="1137"/>
      <c r="Z505" s="1137"/>
    </row>
    <row r="506" spans="1:26" ht="15.75" customHeight="1">
      <c r="A506" s="1137"/>
      <c r="B506" s="1137"/>
      <c r="C506" s="1137"/>
      <c r="D506" s="1137"/>
      <c r="E506" s="1137"/>
      <c r="F506" s="1137"/>
      <c r="G506" s="1137"/>
      <c r="H506" s="1137"/>
      <c r="I506" s="1137"/>
      <c r="J506" s="1137"/>
      <c r="K506" s="1137"/>
      <c r="L506" s="1137"/>
      <c r="M506" s="1137"/>
      <c r="N506" s="1137"/>
      <c r="O506" s="1137"/>
      <c r="P506" s="1137"/>
      <c r="Q506" s="1137"/>
      <c r="R506" s="1137"/>
      <c r="S506" s="1137"/>
      <c r="T506" s="1137"/>
      <c r="U506" s="1137"/>
      <c r="V506" s="1137"/>
      <c r="W506" s="1137"/>
      <c r="X506" s="1137"/>
      <c r="Y506" s="1137"/>
      <c r="Z506" s="1137"/>
    </row>
    <row r="507" spans="1:26" ht="15.75" customHeight="1">
      <c r="A507" s="1137"/>
      <c r="B507" s="1137"/>
      <c r="C507" s="1137"/>
      <c r="D507" s="1137"/>
      <c r="E507" s="1137"/>
      <c r="F507" s="1137"/>
      <c r="G507" s="1137"/>
      <c r="H507" s="1137"/>
      <c r="I507" s="1137"/>
      <c r="J507" s="1137"/>
      <c r="K507" s="1137"/>
      <c r="L507" s="1137"/>
      <c r="M507" s="1137"/>
      <c r="N507" s="1137"/>
      <c r="O507" s="1137"/>
      <c r="P507" s="1137"/>
      <c r="Q507" s="1137"/>
      <c r="R507" s="1137"/>
      <c r="S507" s="1137"/>
      <c r="T507" s="1137"/>
      <c r="U507" s="1137"/>
      <c r="V507" s="1137"/>
      <c r="W507" s="1137"/>
      <c r="X507" s="1137"/>
      <c r="Y507" s="1137"/>
      <c r="Z507" s="1137"/>
    </row>
    <row r="508" spans="1:26" ht="15.75" customHeight="1">
      <c r="A508" s="1137"/>
      <c r="B508" s="1137"/>
      <c r="C508" s="1137"/>
      <c r="D508" s="1137"/>
      <c r="E508" s="1137"/>
      <c r="F508" s="1137"/>
      <c r="G508" s="1137"/>
      <c r="H508" s="1137"/>
      <c r="I508" s="1137"/>
      <c r="J508" s="1137"/>
      <c r="K508" s="1137"/>
      <c r="L508" s="1137"/>
      <c r="M508" s="1137"/>
      <c r="N508" s="1137"/>
      <c r="O508" s="1137"/>
      <c r="P508" s="1137"/>
      <c r="Q508" s="1137"/>
      <c r="R508" s="1137"/>
      <c r="S508" s="1137"/>
      <c r="T508" s="1137"/>
      <c r="U508" s="1137"/>
      <c r="V508" s="1137"/>
      <c r="W508" s="1137"/>
      <c r="X508" s="1137"/>
      <c r="Y508" s="1137"/>
      <c r="Z508" s="1137"/>
    </row>
    <row r="509" spans="1:26" ht="15.75" customHeight="1">
      <c r="A509" s="1137"/>
      <c r="B509" s="1137"/>
      <c r="C509" s="1137"/>
      <c r="D509" s="1137"/>
      <c r="E509" s="1137"/>
      <c r="F509" s="1137"/>
      <c r="G509" s="1137"/>
      <c r="H509" s="1137"/>
      <c r="I509" s="1137"/>
      <c r="J509" s="1137"/>
      <c r="K509" s="1137"/>
      <c r="L509" s="1137"/>
      <c r="M509" s="1137"/>
      <c r="N509" s="1137"/>
      <c r="O509" s="1137"/>
      <c r="P509" s="1137"/>
      <c r="Q509" s="1137"/>
      <c r="R509" s="1137"/>
      <c r="S509" s="1137"/>
      <c r="T509" s="1137"/>
      <c r="U509" s="1137"/>
      <c r="V509" s="1137"/>
      <c r="W509" s="1137"/>
      <c r="X509" s="1137"/>
      <c r="Y509" s="1137"/>
      <c r="Z509" s="1137"/>
    </row>
    <row r="510" spans="1:26" ht="15.75" customHeight="1">
      <c r="A510" s="1137"/>
      <c r="B510" s="1137"/>
      <c r="C510" s="1137"/>
      <c r="D510" s="1137"/>
      <c r="E510" s="1137"/>
      <c r="F510" s="1137"/>
      <c r="G510" s="1137"/>
      <c r="H510" s="1137"/>
      <c r="I510" s="1137"/>
      <c r="J510" s="1137"/>
      <c r="K510" s="1137"/>
      <c r="L510" s="1137"/>
      <c r="M510" s="1137"/>
      <c r="N510" s="1137"/>
      <c r="O510" s="1137"/>
      <c r="P510" s="1137"/>
      <c r="Q510" s="1137"/>
      <c r="R510" s="1137"/>
      <c r="S510" s="1137"/>
      <c r="T510" s="1137"/>
      <c r="U510" s="1137"/>
      <c r="V510" s="1137"/>
      <c r="W510" s="1137"/>
      <c r="X510" s="1137"/>
      <c r="Y510" s="1137"/>
      <c r="Z510" s="1137"/>
    </row>
    <row r="511" spans="1:26" ht="15.75" customHeight="1">
      <c r="A511" s="1137"/>
      <c r="B511" s="1137"/>
      <c r="C511" s="1137"/>
      <c r="D511" s="1137"/>
      <c r="E511" s="1137"/>
      <c r="F511" s="1137"/>
      <c r="G511" s="1137"/>
      <c r="H511" s="1137"/>
      <c r="I511" s="1137"/>
      <c r="J511" s="1137"/>
      <c r="K511" s="1137"/>
      <c r="L511" s="1137"/>
      <c r="M511" s="1137"/>
      <c r="N511" s="1137"/>
      <c r="O511" s="1137"/>
      <c r="P511" s="1137"/>
      <c r="Q511" s="1137"/>
      <c r="R511" s="1137"/>
      <c r="S511" s="1137"/>
      <c r="T511" s="1137"/>
      <c r="U511" s="1137"/>
      <c r="V511" s="1137"/>
      <c r="W511" s="1137"/>
      <c r="X511" s="1137"/>
      <c r="Y511" s="1137"/>
      <c r="Z511" s="1137"/>
    </row>
    <row r="512" spans="1:26" ht="15.75" customHeight="1">
      <c r="A512" s="1137"/>
      <c r="B512" s="1137"/>
      <c r="C512" s="1137"/>
      <c r="D512" s="1137"/>
      <c r="E512" s="1137"/>
      <c r="F512" s="1137"/>
      <c r="G512" s="1137"/>
      <c r="H512" s="1137"/>
      <c r="I512" s="1137"/>
      <c r="J512" s="1137"/>
      <c r="K512" s="1137"/>
      <c r="L512" s="1137"/>
      <c r="M512" s="1137"/>
      <c r="N512" s="1137"/>
      <c r="O512" s="1137"/>
      <c r="P512" s="1137"/>
      <c r="Q512" s="1137"/>
      <c r="R512" s="1137"/>
      <c r="S512" s="1137"/>
      <c r="T512" s="1137"/>
      <c r="U512" s="1137"/>
      <c r="V512" s="1137"/>
      <c r="W512" s="1137"/>
      <c r="X512" s="1137"/>
      <c r="Y512" s="1137"/>
      <c r="Z512" s="1137"/>
    </row>
    <row r="513" spans="1:26" ht="15.75" customHeight="1">
      <c r="A513" s="1137"/>
      <c r="B513" s="1137"/>
      <c r="C513" s="1137"/>
      <c r="D513" s="1137"/>
      <c r="E513" s="1137"/>
      <c r="F513" s="1137"/>
      <c r="G513" s="1137"/>
      <c r="H513" s="1137"/>
      <c r="I513" s="1137"/>
      <c r="J513" s="1137"/>
      <c r="K513" s="1137"/>
      <c r="L513" s="1137"/>
      <c r="M513" s="1137"/>
      <c r="N513" s="1137"/>
      <c r="O513" s="1137"/>
      <c r="P513" s="1137"/>
      <c r="Q513" s="1137"/>
      <c r="R513" s="1137"/>
      <c r="S513" s="1137"/>
      <c r="T513" s="1137"/>
      <c r="U513" s="1137"/>
      <c r="V513" s="1137"/>
      <c r="W513" s="1137"/>
      <c r="X513" s="1137"/>
      <c r="Y513" s="1137"/>
      <c r="Z513" s="1137"/>
    </row>
    <row r="514" spans="1:26" ht="15.75" customHeight="1">
      <c r="A514" s="1137"/>
      <c r="B514" s="1137"/>
      <c r="C514" s="1137"/>
      <c r="D514" s="1137"/>
      <c r="E514" s="1137"/>
      <c r="F514" s="1137"/>
      <c r="G514" s="1137"/>
      <c r="H514" s="1137"/>
      <c r="I514" s="1137"/>
      <c r="J514" s="1137"/>
      <c r="K514" s="1137"/>
      <c r="L514" s="1137"/>
      <c r="M514" s="1137"/>
      <c r="N514" s="1137"/>
      <c r="O514" s="1137"/>
      <c r="P514" s="1137"/>
      <c r="Q514" s="1137"/>
      <c r="R514" s="1137"/>
      <c r="S514" s="1137"/>
      <c r="T514" s="1137"/>
      <c r="U514" s="1137"/>
      <c r="V514" s="1137"/>
      <c r="W514" s="1137"/>
      <c r="X514" s="1137"/>
      <c r="Y514" s="1137"/>
      <c r="Z514" s="1137"/>
    </row>
    <row r="515" spans="1:26" ht="15.75" customHeight="1">
      <c r="A515" s="1137"/>
      <c r="B515" s="1137"/>
      <c r="C515" s="1137"/>
      <c r="D515" s="1137"/>
      <c r="E515" s="1137"/>
      <c r="F515" s="1137"/>
      <c r="G515" s="1137"/>
      <c r="H515" s="1137"/>
      <c r="I515" s="1137"/>
      <c r="J515" s="1137"/>
      <c r="K515" s="1137"/>
      <c r="L515" s="1137"/>
      <c r="M515" s="1137"/>
      <c r="N515" s="1137"/>
      <c r="O515" s="1137"/>
      <c r="P515" s="1137"/>
      <c r="Q515" s="1137"/>
      <c r="R515" s="1137"/>
      <c r="S515" s="1137"/>
      <c r="T515" s="1137"/>
      <c r="U515" s="1137"/>
      <c r="V515" s="1137"/>
      <c r="W515" s="1137"/>
      <c r="X515" s="1137"/>
      <c r="Y515" s="1137"/>
      <c r="Z515" s="1137"/>
    </row>
    <row r="516" spans="1:26" ht="15.75" customHeight="1">
      <c r="A516" s="1137"/>
      <c r="B516" s="1137"/>
      <c r="C516" s="1137"/>
      <c r="D516" s="1137"/>
      <c r="E516" s="1137"/>
      <c r="F516" s="1137"/>
      <c r="G516" s="1137"/>
      <c r="H516" s="1137"/>
      <c r="I516" s="1137"/>
      <c r="J516" s="1137"/>
      <c r="K516" s="1137"/>
      <c r="L516" s="1137"/>
      <c r="M516" s="1137"/>
      <c r="N516" s="1137"/>
      <c r="O516" s="1137"/>
      <c r="P516" s="1137"/>
      <c r="Q516" s="1137"/>
      <c r="R516" s="1137"/>
      <c r="S516" s="1137"/>
      <c r="T516" s="1137"/>
      <c r="U516" s="1137"/>
      <c r="V516" s="1137"/>
      <c r="W516" s="1137"/>
      <c r="X516" s="1137"/>
      <c r="Y516" s="1137"/>
      <c r="Z516" s="1137"/>
    </row>
    <row r="517" spans="1:26" ht="15.75" customHeight="1">
      <c r="A517" s="1137"/>
      <c r="B517" s="1137"/>
      <c r="C517" s="1137"/>
      <c r="D517" s="1137"/>
      <c r="E517" s="1137"/>
      <c r="F517" s="1137"/>
      <c r="G517" s="1137"/>
      <c r="H517" s="1137"/>
      <c r="I517" s="1137"/>
      <c r="J517" s="1137"/>
      <c r="K517" s="1137"/>
      <c r="L517" s="1137"/>
      <c r="M517" s="1137"/>
      <c r="N517" s="1137"/>
      <c r="O517" s="1137"/>
      <c r="P517" s="1137"/>
      <c r="Q517" s="1137"/>
      <c r="R517" s="1137"/>
      <c r="S517" s="1137"/>
      <c r="T517" s="1137"/>
      <c r="U517" s="1137"/>
      <c r="V517" s="1137"/>
      <c r="W517" s="1137"/>
      <c r="X517" s="1137"/>
      <c r="Y517" s="1137"/>
      <c r="Z517" s="1137"/>
    </row>
    <row r="518" spans="1:26" ht="15.75" customHeight="1">
      <c r="A518" s="1137"/>
      <c r="B518" s="1137"/>
      <c r="C518" s="1137"/>
      <c r="D518" s="1137"/>
      <c r="E518" s="1137"/>
      <c r="F518" s="1137"/>
      <c r="G518" s="1137"/>
      <c r="H518" s="1137"/>
      <c r="I518" s="1137"/>
      <c r="J518" s="1137"/>
      <c r="K518" s="1137"/>
      <c r="L518" s="1137"/>
      <c r="M518" s="1137"/>
      <c r="N518" s="1137"/>
      <c r="O518" s="1137"/>
      <c r="P518" s="1137"/>
      <c r="Q518" s="1137"/>
      <c r="R518" s="1137"/>
      <c r="S518" s="1137"/>
      <c r="T518" s="1137"/>
      <c r="U518" s="1137"/>
      <c r="V518" s="1137"/>
      <c r="W518" s="1137"/>
      <c r="X518" s="1137"/>
      <c r="Y518" s="1137"/>
      <c r="Z518" s="1137"/>
    </row>
    <row r="519" spans="1:26" ht="15.75" customHeight="1">
      <c r="A519" s="1137"/>
      <c r="B519" s="1137"/>
      <c r="C519" s="1137"/>
      <c r="D519" s="1137"/>
      <c r="E519" s="1137"/>
      <c r="F519" s="1137"/>
      <c r="G519" s="1137"/>
      <c r="H519" s="1137"/>
      <c r="I519" s="1137"/>
      <c r="J519" s="1137"/>
      <c r="K519" s="1137"/>
      <c r="L519" s="1137"/>
      <c r="M519" s="1137"/>
      <c r="N519" s="1137"/>
      <c r="O519" s="1137"/>
      <c r="P519" s="1137"/>
      <c r="Q519" s="1137"/>
      <c r="R519" s="1137"/>
      <c r="S519" s="1137"/>
      <c r="T519" s="1137"/>
      <c r="U519" s="1137"/>
      <c r="V519" s="1137"/>
      <c r="W519" s="1137"/>
      <c r="X519" s="1137"/>
      <c r="Y519" s="1137"/>
      <c r="Z519" s="1137"/>
    </row>
    <row r="520" spans="1:26" ht="15.75" customHeight="1">
      <c r="A520" s="1137"/>
      <c r="B520" s="1137"/>
      <c r="C520" s="1137"/>
      <c r="D520" s="1137"/>
      <c r="E520" s="1137"/>
      <c r="F520" s="1137"/>
      <c r="G520" s="1137"/>
      <c r="H520" s="1137"/>
      <c r="I520" s="1137"/>
      <c r="J520" s="1137"/>
      <c r="K520" s="1137"/>
      <c r="L520" s="1137"/>
      <c r="M520" s="1137"/>
      <c r="N520" s="1137"/>
      <c r="O520" s="1137"/>
      <c r="P520" s="1137"/>
      <c r="Q520" s="1137"/>
      <c r="R520" s="1137"/>
      <c r="S520" s="1137"/>
      <c r="T520" s="1137"/>
      <c r="U520" s="1137"/>
      <c r="V520" s="1137"/>
      <c r="W520" s="1137"/>
      <c r="X520" s="1137"/>
      <c r="Y520" s="1137"/>
      <c r="Z520" s="1137"/>
    </row>
    <row r="521" spans="1:26" ht="15.75" customHeight="1">
      <c r="A521" s="1137"/>
      <c r="B521" s="1137"/>
      <c r="C521" s="1137"/>
      <c r="D521" s="1137"/>
      <c r="E521" s="1137"/>
      <c r="F521" s="1137"/>
      <c r="G521" s="1137"/>
      <c r="H521" s="1137"/>
      <c r="I521" s="1137"/>
      <c r="J521" s="1137"/>
      <c r="K521" s="1137"/>
      <c r="L521" s="1137"/>
      <c r="M521" s="1137"/>
      <c r="N521" s="1137"/>
      <c r="O521" s="1137"/>
      <c r="P521" s="1137"/>
      <c r="Q521" s="1137"/>
      <c r="R521" s="1137"/>
      <c r="S521" s="1137"/>
      <c r="T521" s="1137"/>
      <c r="U521" s="1137"/>
      <c r="V521" s="1137"/>
      <c r="W521" s="1137"/>
      <c r="X521" s="1137"/>
      <c r="Y521" s="1137"/>
      <c r="Z521" s="1137"/>
    </row>
    <row r="522" spans="1:26" ht="15.75" customHeight="1">
      <c r="A522" s="1137"/>
      <c r="B522" s="1137"/>
      <c r="C522" s="1137"/>
      <c r="D522" s="1137"/>
      <c r="E522" s="1137"/>
      <c r="F522" s="1137"/>
      <c r="G522" s="1137"/>
      <c r="H522" s="1137"/>
      <c r="I522" s="1137"/>
      <c r="J522" s="1137"/>
      <c r="K522" s="1137"/>
      <c r="L522" s="1137"/>
      <c r="M522" s="1137"/>
      <c r="N522" s="1137"/>
      <c r="O522" s="1137"/>
      <c r="P522" s="1137"/>
      <c r="Q522" s="1137"/>
      <c r="R522" s="1137"/>
      <c r="S522" s="1137"/>
      <c r="T522" s="1137"/>
      <c r="U522" s="1137"/>
      <c r="V522" s="1137"/>
      <c r="W522" s="1137"/>
      <c r="X522" s="1137"/>
      <c r="Y522" s="1137"/>
      <c r="Z522" s="1137"/>
    </row>
    <row r="523" spans="1:26" ht="15.75" customHeight="1">
      <c r="A523" s="1137"/>
      <c r="B523" s="1137"/>
      <c r="C523" s="1137"/>
      <c r="D523" s="1137"/>
      <c r="E523" s="1137"/>
      <c r="F523" s="1137"/>
      <c r="G523" s="1137"/>
      <c r="H523" s="1137"/>
      <c r="I523" s="1137"/>
      <c r="J523" s="1137"/>
      <c r="K523" s="1137"/>
      <c r="L523" s="1137"/>
      <c r="M523" s="1137"/>
      <c r="N523" s="1137"/>
      <c r="O523" s="1137"/>
      <c r="P523" s="1137"/>
      <c r="Q523" s="1137"/>
      <c r="R523" s="1137"/>
      <c r="S523" s="1137"/>
      <c r="T523" s="1137"/>
      <c r="U523" s="1137"/>
      <c r="V523" s="1137"/>
      <c r="W523" s="1137"/>
      <c r="X523" s="1137"/>
      <c r="Y523" s="1137"/>
      <c r="Z523" s="1137"/>
    </row>
    <row r="524" spans="1:26" ht="15.75" customHeight="1">
      <c r="A524" s="1137"/>
      <c r="B524" s="1137"/>
      <c r="C524" s="1137"/>
      <c r="D524" s="1137"/>
      <c r="E524" s="1137"/>
      <c r="F524" s="1137"/>
      <c r="G524" s="1137"/>
      <c r="H524" s="1137"/>
      <c r="I524" s="1137"/>
      <c r="J524" s="1137"/>
      <c r="K524" s="1137"/>
      <c r="L524" s="1137"/>
      <c r="M524" s="1137"/>
      <c r="N524" s="1137"/>
      <c r="O524" s="1137"/>
      <c r="P524" s="1137"/>
      <c r="Q524" s="1137"/>
      <c r="R524" s="1137"/>
      <c r="S524" s="1137"/>
      <c r="T524" s="1137"/>
      <c r="U524" s="1137"/>
      <c r="V524" s="1137"/>
      <c r="W524" s="1137"/>
      <c r="X524" s="1137"/>
      <c r="Y524" s="1137"/>
      <c r="Z524" s="1137"/>
    </row>
    <row r="525" spans="1:26" ht="15.75" customHeight="1">
      <c r="A525" s="1137"/>
      <c r="B525" s="1137"/>
      <c r="C525" s="1137"/>
      <c r="D525" s="1137"/>
      <c r="E525" s="1137"/>
      <c r="F525" s="1137"/>
      <c r="G525" s="1137"/>
      <c r="H525" s="1137"/>
      <c r="I525" s="1137"/>
      <c r="J525" s="1137"/>
      <c r="K525" s="1137"/>
      <c r="L525" s="1137"/>
      <c r="M525" s="1137"/>
      <c r="N525" s="1137"/>
      <c r="O525" s="1137"/>
      <c r="P525" s="1137"/>
      <c r="Q525" s="1137"/>
      <c r="R525" s="1137"/>
      <c r="S525" s="1137"/>
      <c r="T525" s="1137"/>
      <c r="U525" s="1137"/>
      <c r="V525" s="1137"/>
      <c r="W525" s="1137"/>
      <c r="X525" s="1137"/>
      <c r="Y525" s="1137"/>
      <c r="Z525" s="1137"/>
    </row>
    <row r="526" spans="1:26" ht="15.75" customHeight="1">
      <c r="A526" s="1137"/>
      <c r="B526" s="1137"/>
      <c r="C526" s="1137"/>
      <c r="D526" s="1137"/>
      <c r="E526" s="1137"/>
      <c r="F526" s="1137"/>
      <c r="G526" s="1137"/>
      <c r="H526" s="1137"/>
      <c r="I526" s="1137"/>
      <c r="J526" s="1137"/>
      <c r="K526" s="1137"/>
      <c r="L526" s="1137"/>
      <c r="M526" s="1137"/>
      <c r="N526" s="1137"/>
      <c r="O526" s="1137"/>
      <c r="P526" s="1137"/>
      <c r="Q526" s="1137"/>
      <c r="R526" s="1137"/>
      <c r="S526" s="1137"/>
      <c r="T526" s="1137"/>
      <c r="U526" s="1137"/>
      <c r="V526" s="1137"/>
      <c r="W526" s="1137"/>
      <c r="X526" s="1137"/>
      <c r="Y526" s="1137"/>
      <c r="Z526" s="1137"/>
    </row>
    <row r="527" spans="1:26" ht="15.75" customHeight="1">
      <c r="A527" s="1137"/>
      <c r="B527" s="1137"/>
      <c r="C527" s="1137"/>
      <c r="D527" s="1137"/>
      <c r="E527" s="1137"/>
      <c r="F527" s="1137"/>
      <c r="G527" s="1137"/>
      <c r="H527" s="1137"/>
      <c r="I527" s="1137"/>
      <c r="J527" s="1137"/>
      <c r="K527" s="1137"/>
      <c r="L527" s="1137"/>
      <c r="M527" s="1137"/>
      <c r="N527" s="1137"/>
      <c r="O527" s="1137"/>
      <c r="P527" s="1137"/>
      <c r="Q527" s="1137"/>
      <c r="R527" s="1137"/>
      <c r="S527" s="1137"/>
      <c r="T527" s="1137"/>
      <c r="U527" s="1137"/>
      <c r="V527" s="1137"/>
      <c r="W527" s="1137"/>
      <c r="X527" s="1137"/>
      <c r="Y527" s="1137"/>
      <c r="Z527" s="1137"/>
    </row>
    <row r="528" spans="1:26" ht="15.75" customHeight="1">
      <c r="A528" s="1137"/>
      <c r="B528" s="1137"/>
      <c r="C528" s="1137"/>
      <c r="D528" s="1137"/>
      <c r="E528" s="1137"/>
      <c r="F528" s="1137"/>
      <c r="G528" s="1137"/>
      <c r="H528" s="1137"/>
      <c r="I528" s="1137"/>
      <c r="J528" s="1137"/>
      <c r="K528" s="1137"/>
      <c r="L528" s="1137"/>
      <c r="M528" s="1137"/>
      <c r="N528" s="1137"/>
      <c r="O528" s="1137"/>
      <c r="P528" s="1137"/>
      <c r="Q528" s="1137"/>
      <c r="R528" s="1137"/>
      <c r="S528" s="1137"/>
      <c r="T528" s="1137"/>
      <c r="U528" s="1137"/>
      <c r="V528" s="1137"/>
      <c r="W528" s="1137"/>
      <c r="X528" s="1137"/>
      <c r="Y528" s="1137"/>
      <c r="Z528" s="1137"/>
    </row>
    <row r="529" spans="1:26" ht="15.75" customHeight="1">
      <c r="A529" s="1137"/>
      <c r="B529" s="1137"/>
      <c r="C529" s="1137"/>
      <c r="D529" s="1137"/>
      <c r="E529" s="1137"/>
      <c r="F529" s="1137"/>
      <c r="G529" s="1137"/>
      <c r="H529" s="1137"/>
      <c r="I529" s="1137"/>
      <c r="J529" s="1137"/>
      <c r="K529" s="1137"/>
      <c r="L529" s="1137"/>
      <c r="M529" s="1137"/>
      <c r="N529" s="1137"/>
      <c r="O529" s="1137"/>
      <c r="P529" s="1137"/>
      <c r="Q529" s="1137"/>
      <c r="R529" s="1137"/>
      <c r="S529" s="1137"/>
      <c r="T529" s="1137"/>
      <c r="U529" s="1137"/>
      <c r="V529" s="1137"/>
      <c r="W529" s="1137"/>
      <c r="X529" s="1137"/>
      <c r="Y529" s="1137"/>
      <c r="Z529" s="1137"/>
    </row>
    <row r="530" spans="1:26" ht="15.75" customHeight="1">
      <c r="A530" s="1137"/>
      <c r="B530" s="1137"/>
      <c r="C530" s="1137"/>
      <c r="D530" s="1137"/>
      <c r="E530" s="1137"/>
      <c r="F530" s="1137"/>
      <c r="G530" s="1137"/>
      <c r="H530" s="1137"/>
      <c r="I530" s="1137"/>
      <c r="J530" s="1137"/>
      <c r="K530" s="1137"/>
      <c r="L530" s="1137"/>
      <c r="M530" s="1137"/>
      <c r="N530" s="1137"/>
      <c r="O530" s="1137"/>
      <c r="P530" s="1137"/>
      <c r="Q530" s="1137"/>
      <c r="R530" s="1137"/>
      <c r="S530" s="1137"/>
      <c r="T530" s="1137"/>
      <c r="U530" s="1137"/>
      <c r="V530" s="1137"/>
      <c r="W530" s="1137"/>
      <c r="X530" s="1137"/>
      <c r="Y530" s="1137"/>
      <c r="Z530" s="1137"/>
    </row>
    <row r="531" spans="1:26" ht="15.75" customHeight="1">
      <c r="A531" s="1137"/>
      <c r="B531" s="1137"/>
      <c r="C531" s="1137"/>
      <c r="D531" s="1137"/>
      <c r="E531" s="1137"/>
      <c r="F531" s="1137"/>
      <c r="G531" s="1137"/>
      <c r="H531" s="1137"/>
      <c r="I531" s="1137"/>
      <c r="J531" s="1137"/>
      <c r="K531" s="1137"/>
      <c r="L531" s="1137"/>
      <c r="M531" s="1137"/>
      <c r="N531" s="1137"/>
      <c r="O531" s="1137"/>
      <c r="P531" s="1137"/>
      <c r="Q531" s="1137"/>
      <c r="R531" s="1137"/>
      <c r="S531" s="1137"/>
      <c r="T531" s="1137"/>
      <c r="U531" s="1137"/>
      <c r="V531" s="1137"/>
      <c r="W531" s="1137"/>
      <c r="X531" s="1137"/>
      <c r="Y531" s="1137"/>
      <c r="Z531" s="1137"/>
    </row>
    <row r="532" spans="1:26" ht="15.75" customHeight="1">
      <c r="A532" s="1137"/>
      <c r="B532" s="1137"/>
      <c r="C532" s="1137"/>
      <c r="D532" s="1137"/>
      <c r="E532" s="1137"/>
      <c r="F532" s="1137"/>
      <c r="G532" s="1137"/>
      <c r="H532" s="1137"/>
      <c r="I532" s="1137"/>
      <c r="J532" s="1137"/>
      <c r="K532" s="1137"/>
      <c r="L532" s="1137"/>
      <c r="M532" s="1137"/>
      <c r="N532" s="1137"/>
      <c r="O532" s="1137"/>
      <c r="P532" s="1137"/>
      <c r="Q532" s="1137"/>
      <c r="R532" s="1137"/>
      <c r="S532" s="1137"/>
      <c r="T532" s="1137"/>
      <c r="U532" s="1137"/>
      <c r="V532" s="1137"/>
      <c r="W532" s="1137"/>
      <c r="X532" s="1137"/>
      <c r="Y532" s="1137"/>
      <c r="Z532" s="1137"/>
    </row>
    <row r="533" spans="1:26" ht="15.75" customHeight="1">
      <c r="A533" s="1137"/>
      <c r="B533" s="1137"/>
      <c r="C533" s="1137"/>
      <c r="D533" s="1137"/>
      <c r="E533" s="1137"/>
      <c r="F533" s="1137"/>
      <c r="G533" s="1137"/>
      <c r="H533" s="1137"/>
      <c r="I533" s="1137"/>
      <c r="J533" s="1137"/>
      <c r="K533" s="1137"/>
      <c r="L533" s="1137"/>
      <c r="M533" s="1137"/>
      <c r="N533" s="1137"/>
      <c r="O533" s="1137"/>
      <c r="P533" s="1137"/>
      <c r="Q533" s="1137"/>
      <c r="R533" s="1137"/>
      <c r="S533" s="1137"/>
      <c r="T533" s="1137"/>
      <c r="U533" s="1137"/>
      <c r="V533" s="1137"/>
      <c r="W533" s="1137"/>
      <c r="X533" s="1137"/>
      <c r="Y533" s="1137"/>
      <c r="Z533" s="1137"/>
    </row>
    <row r="534" spans="1:26" ht="15.75" customHeight="1">
      <c r="A534" s="1137"/>
      <c r="B534" s="1137"/>
      <c r="C534" s="1137"/>
      <c r="D534" s="1137"/>
      <c r="E534" s="1137"/>
      <c r="F534" s="1137"/>
      <c r="G534" s="1137"/>
      <c r="H534" s="1137"/>
      <c r="I534" s="1137"/>
      <c r="J534" s="1137"/>
      <c r="K534" s="1137"/>
      <c r="L534" s="1137"/>
      <c r="M534" s="1137"/>
      <c r="N534" s="1137"/>
      <c r="O534" s="1137"/>
      <c r="P534" s="1137"/>
      <c r="Q534" s="1137"/>
      <c r="R534" s="1137"/>
      <c r="S534" s="1137"/>
      <c r="T534" s="1137"/>
      <c r="U534" s="1137"/>
      <c r="V534" s="1137"/>
      <c r="W534" s="1137"/>
      <c r="X534" s="1137"/>
      <c r="Y534" s="1137"/>
      <c r="Z534" s="1137"/>
    </row>
    <row r="535" spans="1:26" ht="15.75" customHeight="1">
      <c r="A535" s="1137"/>
      <c r="B535" s="1137"/>
      <c r="C535" s="1137"/>
      <c r="D535" s="1137"/>
      <c r="E535" s="1137"/>
      <c r="F535" s="1137"/>
      <c r="G535" s="1137"/>
      <c r="H535" s="1137"/>
      <c r="I535" s="1137"/>
      <c r="J535" s="1137"/>
      <c r="K535" s="1137"/>
      <c r="L535" s="1137"/>
      <c r="M535" s="1137"/>
      <c r="N535" s="1137"/>
      <c r="O535" s="1137"/>
      <c r="P535" s="1137"/>
      <c r="Q535" s="1137"/>
      <c r="R535" s="1137"/>
      <c r="S535" s="1137"/>
      <c r="T535" s="1137"/>
      <c r="U535" s="1137"/>
      <c r="V535" s="1137"/>
      <c r="W535" s="1137"/>
      <c r="X535" s="1137"/>
      <c r="Y535" s="1137"/>
      <c r="Z535" s="1137"/>
    </row>
    <row r="536" spans="1:26" ht="15.75" customHeight="1">
      <c r="A536" s="1137"/>
      <c r="B536" s="1137"/>
      <c r="C536" s="1137"/>
      <c r="D536" s="1137"/>
      <c r="E536" s="1137"/>
      <c r="F536" s="1137"/>
      <c r="G536" s="1137"/>
      <c r="H536" s="1137"/>
      <c r="I536" s="1137"/>
      <c r="J536" s="1137"/>
      <c r="K536" s="1137"/>
      <c r="L536" s="1137"/>
      <c r="M536" s="1137"/>
      <c r="N536" s="1137"/>
      <c r="O536" s="1137"/>
      <c r="P536" s="1137"/>
      <c r="Q536" s="1137"/>
      <c r="R536" s="1137"/>
      <c r="S536" s="1137"/>
      <c r="T536" s="1137"/>
      <c r="U536" s="1137"/>
      <c r="V536" s="1137"/>
      <c r="W536" s="1137"/>
      <c r="X536" s="1137"/>
      <c r="Y536" s="1137"/>
      <c r="Z536" s="1137"/>
    </row>
    <row r="537" spans="1:26" ht="15.75" customHeight="1">
      <c r="A537" s="1137"/>
      <c r="B537" s="1137"/>
      <c r="C537" s="1137"/>
      <c r="D537" s="1137"/>
      <c r="E537" s="1137"/>
      <c r="F537" s="1137"/>
      <c r="G537" s="1137"/>
      <c r="H537" s="1137"/>
      <c r="I537" s="1137"/>
      <c r="J537" s="1137"/>
      <c r="K537" s="1137"/>
      <c r="L537" s="1137"/>
      <c r="M537" s="1137"/>
      <c r="N537" s="1137"/>
      <c r="O537" s="1137"/>
      <c r="P537" s="1137"/>
      <c r="Q537" s="1137"/>
      <c r="R537" s="1137"/>
      <c r="S537" s="1137"/>
      <c r="T537" s="1137"/>
      <c r="U537" s="1137"/>
      <c r="V537" s="1137"/>
      <c r="W537" s="1137"/>
      <c r="X537" s="1137"/>
      <c r="Y537" s="1137"/>
      <c r="Z537" s="1137"/>
    </row>
    <row r="538" spans="1:26" ht="15.75" customHeight="1">
      <c r="A538" s="1137"/>
      <c r="B538" s="1137"/>
      <c r="C538" s="1137"/>
      <c r="D538" s="1137"/>
      <c r="E538" s="1137"/>
      <c r="F538" s="1137"/>
      <c r="G538" s="1137"/>
      <c r="H538" s="1137"/>
      <c r="I538" s="1137"/>
      <c r="J538" s="1137"/>
      <c r="K538" s="1137"/>
      <c r="L538" s="1137"/>
      <c r="M538" s="1137"/>
      <c r="N538" s="1137"/>
      <c r="O538" s="1137"/>
      <c r="P538" s="1137"/>
      <c r="Q538" s="1137"/>
      <c r="R538" s="1137"/>
      <c r="S538" s="1137"/>
      <c r="T538" s="1137"/>
      <c r="U538" s="1137"/>
      <c r="V538" s="1137"/>
      <c r="W538" s="1137"/>
      <c r="X538" s="1137"/>
      <c r="Y538" s="1137"/>
      <c r="Z538" s="1137"/>
    </row>
    <row r="539" spans="1:26" ht="15.75" customHeight="1">
      <c r="A539" s="1137"/>
      <c r="B539" s="1137"/>
      <c r="C539" s="1137"/>
      <c r="D539" s="1137"/>
      <c r="E539" s="1137"/>
      <c r="F539" s="1137"/>
      <c r="G539" s="1137"/>
      <c r="H539" s="1137"/>
      <c r="I539" s="1137"/>
      <c r="J539" s="1137"/>
      <c r="K539" s="1137"/>
      <c r="L539" s="1137"/>
      <c r="M539" s="1137"/>
      <c r="N539" s="1137"/>
      <c r="O539" s="1137"/>
      <c r="P539" s="1137"/>
      <c r="Q539" s="1137"/>
      <c r="R539" s="1137"/>
      <c r="S539" s="1137"/>
      <c r="T539" s="1137"/>
      <c r="U539" s="1137"/>
      <c r="V539" s="1137"/>
      <c r="W539" s="1137"/>
      <c r="X539" s="1137"/>
      <c r="Y539" s="1137"/>
      <c r="Z539" s="1137"/>
    </row>
    <row r="540" spans="1:26" ht="15.75" customHeight="1">
      <c r="A540" s="1137"/>
      <c r="B540" s="1137"/>
      <c r="C540" s="1137"/>
      <c r="D540" s="1137"/>
      <c r="E540" s="1137"/>
      <c r="F540" s="1137"/>
      <c r="G540" s="1137"/>
      <c r="H540" s="1137"/>
      <c r="I540" s="1137"/>
      <c r="J540" s="1137"/>
      <c r="K540" s="1137"/>
      <c r="L540" s="1137"/>
      <c r="M540" s="1137"/>
      <c r="N540" s="1137"/>
      <c r="O540" s="1137"/>
      <c r="P540" s="1137"/>
      <c r="Q540" s="1137"/>
      <c r="R540" s="1137"/>
      <c r="S540" s="1137"/>
      <c r="T540" s="1137"/>
      <c r="U540" s="1137"/>
      <c r="V540" s="1137"/>
      <c r="W540" s="1137"/>
      <c r="X540" s="1137"/>
      <c r="Y540" s="1137"/>
      <c r="Z540" s="1137"/>
    </row>
    <row r="541" spans="1:26" ht="15.75" customHeight="1">
      <c r="A541" s="1137"/>
      <c r="B541" s="1137"/>
      <c r="C541" s="1137"/>
      <c r="D541" s="1137"/>
      <c r="E541" s="1137"/>
      <c r="F541" s="1137"/>
      <c r="G541" s="1137"/>
      <c r="H541" s="1137"/>
      <c r="I541" s="1137"/>
      <c r="J541" s="1137"/>
      <c r="K541" s="1137"/>
      <c r="L541" s="1137"/>
      <c r="M541" s="1137"/>
      <c r="N541" s="1137"/>
      <c r="O541" s="1137"/>
      <c r="P541" s="1137"/>
      <c r="Q541" s="1137"/>
      <c r="R541" s="1137"/>
      <c r="S541" s="1137"/>
      <c r="T541" s="1137"/>
      <c r="U541" s="1137"/>
      <c r="V541" s="1137"/>
      <c r="W541" s="1137"/>
      <c r="X541" s="1137"/>
      <c r="Y541" s="1137"/>
      <c r="Z541" s="1137"/>
    </row>
    <row r="542" spans="1:26" ht="15.75" customHeight="1">
      <c r="A542" s="1137"/>
      <c r="B542" s="1137"/>
      <c r="C542" s="1137"/>
      <c r="D542" s="1137"/>
      <c r="E542" s="1137"/>
      <c r="F542" s="1137"/>
      <c r="G542" s="1137"/>
      <c r="H542" s="1137"/>
      <c r="I542" s="1137"/>
      <c r="J542" s="1137"/>
      <c r="K542" s="1137"/>
      <c r="L542" s="1137"/>
      <c r="M542" s="1137"/>
      <c r="N542" s="1137"/>
      <c r="O542" s="1137"/>
      <c r="P542" s="1137"/>
      <c r="Q542" s="1137"/>
      <c r="R542" s="1137"/>
      <c r="S542" s="1137"/>
      <c r="T542" s="1137"/>
      <c r="U542" s="1137"/>
      <c r="V542" s="1137"/>
      <c r="W542" s="1137"/>
      <c r="X542" s="1137"/>
      <c r="Y542" s="1137"/>
      <c r="Z542" s="1137"/>
    </row>
    <row r="543" spans="1:26" ht="15.75" customHeight="1">
      <c r="A543" s="1137"/>
      <c r="B543" s="1137"/>
      <c r="C543" s="1137"/>
      <c r="D543" s="1137"/>
      <c r="E543" s="1137"/>
      <c r="F543" s="1137"/>
      <c r="G543" s="1137"/>
      <c r="H543" s="1137"/>
      <c r="I543" s="1137"/>
      <c r="J543" s="1137"/>
      <c r="K543" s="1137"/>
      <c r="L543" s="1137"/>
      <c r="M543" s="1137"/>
      <c r="N543" s="1137"/>
      <c r="O543" s="1137"/>
      <c r="P543" s="1137"/>
      <c r="Q543" s="1137"/>
      <c r="R543" s="1137"/>
      <c r="S543" s="1137"/>
      <c r="T543" s="1137"/>
      <c r="U543" s="1137"/>
      <c r="V543" s="1137"/>
      <c r="W543" s="1137"/>
      <c r="X543" s="1137"/>
      <c r="Y543" s="1137"/>
      <c r="Z543" s="1137"/>
    </row>
    <row r="544" spans="1:26" ht="15.75" customHeight="1">
      <c r="A544" s="1137"/>
      <c r="B544" s="1137"/>
      <c r="C544" s="1137"/>
      <c r="D544" s="1137"/>
      <c r="E544" s="1137"/>
      <c r="F544" s="1137"/>
      <c r="G544" s="1137"/>
      <c r="H544" s="1137"/>
      <c r="I544" s="1137"/>
      <c r="J544" s="1137"/>
      <c r="K544" s="1137"/>
      <c r="L544" s="1137"/>
      <c r="M544" s="1137"/>
      <c r="N544" s="1137"/>
      <c r="O544" s="1137"/>
      <c r="P544" s="1137"/>
      <c r="Q544" s="1137"/>
      <c r="R544" s="1137"/>
      <c r="S544" s="1137"/>
      <c r="T544" s="1137"/>
      <c r="U544" s="1137"/>
      <c r="V544" s="1137"/>
      <c r="W544" s="1137"/>
      <c r="X544" s="1137"/>
      <c r="Y544" s="1137"/>
      <c r="Z544" s="1137"/>
    </row>
    <row r="545" spans="1:26" ht="15.75" customHeight="1">
      <c r="A545" s="1137"/>
      <c r="B545" s="1137"/>
      <c r="C545" s="1137"/>
      <c r="D545" s="1137"/>
      <c r="E545" s="1137"/>
      <c r="F545" s="1137"/>
      <c r="G545" s="1137"/>
      <c r="H545" s="1137"/>
      <c r="I545" s="1137"/>
      <c r="J545" s="1137"/>
      <c r="K545" s="1137"/>
      <c r="L545" s="1137"/>
      <c r="M545" s="1137"/>
      <c r="N545" s="1137"/>
      <c r="O545" s="1137"/>
      <c r="P545" s="1137"/>
      <c r="Q545" s="1137"/>
      <c r="R545" s="1137"/>
      <c r="S545" s="1137"/>
      <c r="T545" s="1137"/>
      <c r="U545" s="1137"/>
      <c r="V545" s="1137"/>
      <c r="W545" s="1137"/>
      <c r="X545" s="1137"/>
      <c r="Y545" s="1137"/>
      <c r="Z545" s="1137"/>
    </row>
    <row r="546" spans="1:26" ht="15.75" customHeight="1">
      <c r="A546" s="1137"/>
      <c r="B546" s="1137"/>
      <c r="C546" s="1137"/>
      <c r="D546" s="1137"/>
      <c r="E546" s="1137"/>
      <c r="F546" s="1137"/>
      <c r="G546" s="1137"/>
      <c r="H546" s="1137"/>
      <c r="I546" s="1137"/>
      <c r="J546" s="1137"/>
      <c r="K546" s="1137"/>
      <c r="L546" s="1137"/>
      <c r="M546" s="1137"/>
      <c r="N546" s="1137"/>
      <c r="O546" s="1137"/>
      <c r="P546" s="1137"/>
      <c r="Q546" s="1137"/>
      <c r="R546" s="1137"/>
      <c r="S546" s="1137"/>
      <c r="T546" s="1137"/>
      <c r="U546" s="1137"/>
      <c r="V546" s="1137"/>
      <c r="W546" s="1137"/>
      <c r="X546" s="1137"/>
      <c r="Y546" s="1137"/>
      <c r="Z546" s="1137"/>
    </row>
    <row r="547" spans="1:26" ht="15.75" customHeight="1">
      <c r="A547" s="1137"/>
      <c r="B547" s="1137"/>
      <c r="C547" s="1137"/>
      <c r="D547" s="1137"/>
      <c r="E547" s="1137"/>
      <c r="F547" s="1137"/>
      <c r="G547" s="1137"/>
      <c r="H547" s="1137"/>
      <c r="I547" s="1137"/>
      <c r="J547" s="1137"/>
      <c r="K547" s="1137"/>
      <c r="L547" s="1137"/>
      <c r="M547" s="1137"/>
      <c r="N547" s="1137"/>
      <c r="O547" s="1137"/>
      <c r="P547" s="1137"/>
      <c r="Q547" s="1137"/>
      <c r="R547" s="1137"/>
      <c r="S547" s="1137"/>
      <c r="T547" s="1137"/>
      <c r="U547" s="1137"/>
      <c r="V547" s="1137"/>
      <c r="W547" s="1137"/>
      <c r="X547" s="1137"/>
      <c r="Y547" s="1137"/>
      <c r="Z547" s="1137"/>
    </row>
    <row r="548" spans="1:26" ht="15.75" customHeight="1">
      <c r="A548" s="1137"/>
      <c r="B548" s="1137"/>
      <c r="C548" s="1137"/>
      <c r="D548" s="1137"/>
      <c r="E548" s="1137"/>
      <c r="F548" s="1137"/>
      <c r="G548" s="1137"/>
      <c r="H548" s="1137"/>
      <c r="I548" s="1137"/>
      <c r="J548" s="1137"/>
      <c r="K548" s="1137"/>
      <c r="L548" s="1137"/>
      <c r="M548" s="1137"/>
      <c r="N548" s="1137"/>
      <c r="O548" s="1137"/>
      <c r="P548" s="1137"/>
      <c r="Q548" s="1137"/>
      <c r="R548" s="1137"/>
      <c r="S548" s="1137"/>
      <c r="T548" s="1137"/>
      <c r="U548" s="1137"/>
      <c r="V548" s="1137"/>
      <c r="W548" s="1137"/>
      <c r="X548" s="1137"/>
      <c r="Y548" s="1137"/>
      <c r="Z548" s="1137"/>
    </row>
    <row r="549" spans="1:26" ht="15.75" customHeight="1">
      <c r="A549" s="1137"/>
      <c r="B549" s="1137"/>
      <c r="C549" s="1137"/>
      <c r="D549" s="1137"/>
      <c r="E549" s="1137"/>
      <c r="F549" s="1137"/>
      <c r="G549" s="1137"/>
      <c r="H549" s="1137"/>
      <c r="I549" s="1137"/>
      <c r="J549" s="1137"/>
      <c r="K549" s="1137"/>
      <c r="L549" s="1137"/>
      <c r="M549" s="1137"/>
      <c r="N549" s="1137"/>
      <c r="O549" s="1137"/>
      <c r="P549" s="1137"/>
      <c r="Q549" s="1137"/>
      <c r="R549" s="1137"/>
      <c r="S549" s="1137"/>
      <c r="T549" s="1137"/>
      <c r="U549" s="1137"/>
      <c r="V549" s="1137"/>
      <c r="W549" s="1137"/>
      <c r="X549" s="1137"/>
      <c r="Y549" s="1137"/>
      <c r="Z549" s="1137"/>
    </row>
    <row r="550" spans="1:26" ht="15.75" customHeight="1">
      <c r="A550" s="1137"/>
      <c r="B550" s="1137"/>
      <c r="C550" s="1137"/>
      <c r="D550" s="1137"/>
      <c r="E550" s="1137"/>
      <c r="F550" s="1137"/>
      <c r="G550" s="1137"/>
      <c r="H550" s="1137"/>
      <c r="I550" s="1137"/>
      <c r="J550" s="1137"/>
      <c r="K550" s="1137"/>
      <c r="L550" s="1137"/>
      <c r="M550" s="1137"/>
      <c r="N550" s="1137"/>
      <c r="O550" s="1137"/>
      <c r="P550" s="1137"/>
      <c r="Q550" s="1137"/>
      <c r="R550" s="1137"/>
      <c r="S550" s="1137"/>
      <c r="T550" s="1137"/>
      <c r="U550" s="1137"/>
      <c r="V550" s="1137"/>
      <c r="W550" s="1137"/>
      <c r="X550" s="1137"/>
      <c r="Y550" s="1137"/>
      <c r="Z550" s="1137"/>
    </row>
    <row r="551" spans="1:26" ht="15.75" customHeight="1">
      <c r="A551" s="1137"/>
      <c r="B551" s="1137"/>
      <c r="C551" s="1137"/>
      <c r="D551" s="1137"/>
      <c r="E551" s="1137"/>
      <c r="F551" s="1137"/>
      <c r="G551" s="1137"/>
      <c r="H551" s="1137"/>
      <c r="I551" s="1137"/>
      <c r="J551" s="1137"/>
      <c r="K551" s="1137"/>
      <c r="L551" s="1137"/>
      <c r="M551" s="1137"/>
      <c r="N551" s="1137"/>
      <c r="O551" s="1137"/>
      <c r="P551" s="1137"/>
      <c r="Q551" s="1137"/>
      <c r="R551" s="1137"/>
      <c r="S551" s="1137"/>
      <c r="T551" s="1137"/>
      <c r="U551" s="1137"/>
      <c r="V551" s="1137"/>
      <c r="W551" s="1137"/>
      <c r="X551" s="1137"/>
      <c r="Y551" s="1137"/>
      <c r="Z551" s="1137"/>
    </row>
    <row r="552" spans="1:26" ht="15.75" customHeight="1">
      <c r="A552" s="1137"/>
      <c r="B552" s="1137"/>
      <c r="C552" s="1137"/>
      <c r="D552" s="1137"/>
      <c r="E552" s="1137"/>
      <c r="F552" s="1137"/>
      <c r="G552" s="1137"/>
      <c r="H552" s="1137"/>
      <c r="I552" s="1137"/>
      <c r="J552" s="1137"/>
      <c r="K552" s="1137"/>
      <c r="L552" s="1137"/>
      <c r="M552" s="1137"/>
      <c r="N552" s="1137"/>
      <c r="O552" s="1137"/>
      <c r="P552" s="1137"/>
      <c r="Q552" s="1137"/>
      <c r="R552" s="1137"/>
      <c r="S552" s="1137"/>
      <c r="T552" s="1137"/>
      <c r="U552" s="1137"/>
      <c r="V552" s="1137"/>
      <c r="W552" s="1137"/>
      <c r="X552" s="1137"/>
      <c r="Y552" s="1137"/>
      <c r="Z552" s="1137"/>
    </row>
    <row r="553" spans="1:26" ht="15.75" customHeight="1">
      <c r="A553" s="1137"/>
      <c r="B553" s="1137"/>
      <c r="C553" s="1137"/>
      <c r="D553" s="1137"/>
      <c r="E553" s="1137"/>
      <c r="F553" s="1137"/>
      <c r="G553" s="1137"/>
      <c r="H553" s="1137"/>
      <c r="I553" s="1137"/>
      <c r="J553" s="1137"/>
      <c r="K553" s="1137"/>
      <c r="L553" s="1137"/>
      <c r="M553" s="1137"/>
      <c r="N553" s="1137"/>
      <c r="O553" s="1137"/>
      <c r="P553" s="1137"/>
      <c r="Q553" s="1137"/>
      <c r="R553" s="1137"/>
      <c r="S553" s="1137"/>
      <c r="T553" s="1137"/>
      <c r="U553" s="1137"/>
      <c r="V553" s="1137"/>
      <c r="W553" s="1137"/>
      <c r="X553" s="1137"/>
      <c r="Y553" s="1137"/>
      <c r="Z553" s="1137"/>
    </row>
    <row r="554" spans="1:26" ht="15.75" customHeight="1">
      <c r="A554" s="1137"/>
      <c r="B554" s="1137"/>
      <c r="C554" s="1137"/>
      <c r="D554" s="1137"/>
      <c r="E554" s="1137"/>
      <c r="F554" s="1137"/>
      <c r="G554" s="1137"/>
      <c r="H554" s="1137"/>
      <c r="I554" s="1137"/>
      <c r="J554" s="1137"/>
      <c r="K554" s="1137"/>
      <c r="L554" s="1137"/>
      <c r="M554" s="1137"/>
      <c r="N554" s="1137"/>
      <c r="O554" s="1137"/>
      <c r="P554" s="1137"/>
      <c r="Q554" s="1137"/>
      <c r="R554" s="1137"/>
      <c r="S554" s="1137"/>
      <c r="T554" s="1137"/>
      <c r="U554" s="1137"/>
      <c r="V554" s="1137"/>
      <c r="W554" s="1137"/>
      <c r="X554" s="1137"/>
      <c r="Y554" s="1137"/>
      <c r="Z554" s="1137"/>
    </row>
    <row r="555" spans="1:26" ht="15.75" customHeight="1">
      <c r="A555" s="1137"/>
      <c r="B555" s="1137"/>
      <c r="C555" s="1137"/>
      <c r="D555" s="1137"/>
      <c r="E555" s="1137"/>
      <c r="F555" s="1137"/>
      <c r="G555" s="1137"/>
      <c r="H555" s="1137"/>
      <c r="I555" s="1137"/>
      <c r="J555" s="1137"/>
      <c r="K555" s="1137"/>
      <c r="L555" s="1137"/>
      <c r="M555" s="1137"/>
      <c r="N555" s="1137"/>
      <c r="O555" s="1137"/>
      <c r="P555" s="1137"/>
      <c r="Q555" s="1137"/>
      <c r="R555" s="1137"/>
      <c r="S555" s="1137"/>
      <c r="T555" s="1137"/>
      <c r="U555" s="1137"/>
      <c r="V555" s="1137"/>
      <c r="W555" s="1137"/>
      <c r="X555" s="1137"/>
      <c r="Y555" s="1137"/>
      <c r="Z555" s="1137"/>
    </row>
    <row r="556" spans="1:26" ht="15.75" customHeight="1">
      <c r="A556" s="1137"/>
      <c r="B556" s="1137"/>
      <c r="C556" s="1137"/>
      <c r="D556" s="1137"/>
      <c r="E556" s="1137"/>
      <c r="F556" s="1137"/>
      <c r="G556" s="1137"/>
      <c r="H556" s="1137"/>
      <c r="I556" s="1137"/>
      <c r="J556" s="1137"/>
      <c r="K556" s="1137"/>
      <c r="L556" s="1137"/>
      <c r="M556" s="1137"/>
      <c r="N556" s="1137"/>
      <c r="O556" s="1137"/>
      <c r="P556" s="1137"/>
      <c r="Q556" s="1137"/>
      <c r="R556" s="1137"/>
      <c r="S556" s="1137"/>
      <c r="T556" s="1137"/>
      <c r="U556" s="1137"/>
      <c r="V556" s="1137"/>
      <c r="W556" s="1137"/>
      <c r="X556" s="1137"/>
      <c r="Y556" s="1137"/>
      <c r="Z556" s="1137"/>
    </row>
    <row r="557" spans="1:26" ht="15.75" customHeight="1">
      <c r="A557" s="1137"/>
      <c r="B557" s="1137"/>
      <c r="C557" s="1137"/>
      <c r="D557" s="1137"/>
      <c r="E557" s="1137"/>
      <c r="F557" s="1137"/>
      <c r="G557" s="1137"/>
      <c r="H557" s="1137"/>
      <c r="I557" s="1137"/>
      <c r="J557" s="1137"/>
      <c r="K557" s="1137"/>
      <c r="L557" s="1137"/>
      <c r="M557" s="1137"/>
      <c r="N557" s="1137"/>
      <c r="O557" s="1137"/>
      <c r="P557" s="1137"/>
      <c r="Q557" s="1137"/>
      <c r="R557" s="1137"/>
      <c r="S557" s="1137"/>
      <c r="T557" s="1137"/>
      <c r="U557" s="1137"/>
      <c r="V557" s="1137"/>
      <c r="W557" s="1137"/>
      <c r="X557" s="1137"/>
      <c r="Y557" s="1137"/>
      <c r="Z557" s="1137"/>
    </row>
    <row r="558" spans="1:26" ht="15.75" customHeight="1">
      <c r="A558" s="1137"/>
      <c r="B558" s="1137"/>
      <c r="C558" s="1137"/>
      <c r="D558" s="1137"/>
      <c r="E558" s="1137"/>
      <c r="F558" s="1137"/>
      <c r="G558" s="1137"/>
      <c r="H558" s="1137"/>
      <c r="I558" s="1137"/>
      <c r="J558" s="1137"/>
      <c r="K558" s="1137"/>
      <c r="L558" s="1137"/>
      <c r="M558" s="1137"/>
      <c r="N558" s="1137"/>
      <c r="O558" s="1137"/>
      <c r="P558" s="1137"/>
      <c r="Q558" s="1137"/>
      <c r="R558" s="1137"/>
      <c r="S558" s="1137"/>
      <c r="T558" s="1137"/>
      <c r="U558" s="1137"/>
      <c r="V558" s="1137"/>
      <c r="W558" s="1137"/>
      <c r="X558" s="1137"/>
      <c r="Y558" s="1137"/>
      <c r="Z558" s="1137"/>
    </row>
    <row r="559" spans="1:26" ht="15.75" customHeight="1">
      <c r="A559" s="1137"/>
      <c r="B559" s="1137"/>
      <c r="C559" s="1137"/>
      <c r="D559" s="1137"/>
      <c r="E559" s="1137"/>
      <c r="F559" s="1137"/>
      <c r="G559" s="1137"/>
      <c r="H559" s="1137"/>
      <c r="I559" s="1137"/>
      <c r="J559" s="1137"/>
      <c r="K559" s="1137"/>
      <c r="L559" s="1137"/>
      <c r="M559" s="1137"/>
      <c r="N559" s="1137"/>
      <c r="O559" s="1137"/>
      <c r="P559" s="1137"/>
      <c r="Q559" s="1137"/>
      <c r="R559" s="1137"/>
      <c r="S559" s="1137"/>
      <c r="T559" s="1137"/>
      <c r="U559" s="1137"/>
      <c r="V559" s="1137"/>
      <c r="W559" s="1137"/>
      <c r="X559" s="1137"/>
      <c r="Y559" s="1137"/>
      <c r="Z559" s="1137"/>
    </row>
    <row r="560" spans="1:26" ht="15.75" customHeight="1">
      <c r="A560" s="1137"/>
      <c r="B560" s="1137"/>
      <c r="C560" s="1137"/>
      <c r="D560" s="1137"/>
      <c r="E560" s="1137"/>
      <c r="F560" s="1137"/>
      <c r="G560" s="1137"/>
      <c r="H560" s="1137"/>
      <c r="I560" s="1137"/>
      <c r="J560" s="1137"/>
      <c r="K560" s="1137"/>
      <c r="L560" s="1137"/>
      <c r="M560" s="1137"/>
      <c r="N560" s="1137"/>
      <c r="O560" s="1137"/>
      <c r="P560" s="1137"/>
      <c r="Q560" s="1137"/>
      <c r="R560" s="1137"/>
      <c r="S560" s="1137"/>
      <c r="T560" s="1137"/>
      <c r="U560" s="1137"/>
      <c r="V560" s="1137"/>
      <c r="W560" s="1137"/>
      <c r="X560" s="1137"/>
      <c r="Y560" s="1137"/>
      <c r="Z560" s="1137"/>
    </row>
    <row r="561" spans="1:26" ht="15.75" customHeight="1">
      <c r="A561" s="1137"/>
      <c r="B561" s="1137"/>
      <c r="C561" s="1137"/>
      <c r="D561" s="1137"/>
      <c r="E561" s="1137"/>
      <c r="F561" s="1137"/>
      <c r="G561" s="1137"/>
      <c r="H561" s="1137"/>
      <c r="I561" s="1137"/>
      <c r="J561" s="1137"/>
      <c r="K561" s="1137"/>
      <c r="L561" s="1137"/>
      <c r="M561" s="1137"/>
      <c r="N561" s="1137"/>
      <c r="O561" s="1137"/>
      <c r="P561" s="1137"/>
      <c r="Q561" s="1137"/>
      <c r="R561" s="1137"/>
      <c r="S561" s="1137"/>
      <c r="T561" s="1137"/>
      <c r="U561" s="1137"/>
      <c r="V561" s="1137"/>
      <c r="W561" s="1137"/>
      <c r="X561" s="1137"/>
      <c r="Y561" s="1137"/>
      <c r="Z561" s="1137"/>
    </row>
    <row r="562" spans="1:26" ht="15.75" customHeight="1">
      <c r="A562" s="1137"/>
      <c r="B562" s="1137"/>
      <c r="C562" s="1137"/>
      <c r="D562" s="1137"/>
      <c r="E562" s="1137"/>
      <c r="F562" s="1137"/>
      <c r="G562" s="1137"/>
      <c r="H562" s="1137"/>
      <c r="I562" s="1137"/>
      <c r="J562" s="1137"/>
      <c r="K562" s="1137"/>
      <c r="L562" s="1137"/>
      <c r="M562" s="1137"/>
      <c r="N562" s="1137"/>
      <c r="O562" s="1137"/>
      <c r="P562" s="1137"/>
      <c r="Q562" s="1137"/>
      <c r="R562" s="1137"/>
      <c r="S562" s="1137"/>
      <c r="T562" s="1137"/>
      <c r="U562" s="1137"/>
      <c r="V562" s="1137"/>
      <c r="W562" s="1137"/>
      <c r="X562" s="1137"/>
      <c r="Y562" s="1137"/>
      <c r="Z562" s="1137"/>
    </row>
    <row r="563" spans="1:26" ht="15.75" customHeight="1">
      <c r="A563" s="1137"/>
      <c r="B563" s="1137"/>
      <c r="C563" s="1137"/>
      <c r="D563" s="1137"/>
      <c r="E563" s="1137"/>
      <c r="F563" s="1137"/>
      <c r="G563" s="1137"/>
      <c r="H563" s="1137"/>
      <c r="I563" s="1137"/>
      <c r="J563" s="1137"/>
      <c r="K563" s="1137"/>
      <c r="L563" s="1137"/>
      <c r="M563" s="1137"/>
      <c r="N563" s="1137"/>
      <c r="O563" s="1137"/>
      <c r="P563" s="1137"/>
      <c r="Q563" s="1137"/>
      <c r="R563" s="1137"/>
      <c r="S563" s="1137"/>
      <c r="T563" s="1137"/>
      <c r="U563" s="1137"/>
      <c r="V563" s="1137"/>
      <c r="W563" s="1137"/>
      <c r="X563" s="1137"/>
      <c r="Y563" s="1137"/>
      <c r="Z563" s="1137"/>
    </row>
    <row r="564" spans="1:26" ht="15.75" customHeight="1">
      <c r="A564" s="1137"/>
      <c r="B564" s="1137"/>
      <c r="C564" s="1137"/>
      <c r="D564" s="1137"/>
      <c r="E564" s="1137"/>
      <c r="F564" s="1137"/>
      <c r="G564" s="1137"/>
      <c r="H564" s="1137"/>
      <c r="I564" s="1137"/>
      <c r="J564" s="1137"/>
      <c r="K564" s="1137"/>
      <c r="L564" s="1137"/>
      <c r="M564" s="1137"/>
      <c r="N564" s="1137"/>
      <c r="O564" s="1137"/>
      <c r="P564" s="1137"/>
      <c r="Q564" s="1137"/>
      <c r="R564" s="1137"/>
      <c r="S564" s="1137"/>
      <c r="T564" s="1137"/>
      <c r="U564" s="1137"/>
      <c r="V564" s="1137"/>
      <c r="W564" s="1137"/>
      <c r="X564" s="1137"/>
      <c r="Y564" s="1137"/>
      <c r="Z564" s="1137"/>
    </row>
    <row r="565" spans="1:26" ht="15.75" customHeight="1">
      <c r="A565" s="1137"/>
      <c r="B565" s="1137"/>
      <c r="C565" s="1137"/>
      <c r="D565" s="1137"/>
      <c r="E565" s="1137"/>
      <c r="F565" s="1137"/>
      <c r="G565" s="1137"/>
      <c r="H565" s="1137"/>
      <c r="I565" s="1137"/>
      <c r="J565" s="1137"/>
      <c r="K565" s="1137"/>
      <c r="L565" s="1137"/>
      <c r="M565" s="1137"/>
      <c r="N565" s="1137"/>
      <c r="O565" s="1137"/>
      <c r="P565" s="1137"/>
      <c r="Q565" s="1137"/>
      <c r="R565" s="1137"/>
      <c r="S565" s="1137"/>
      <c r="T565" s="1137"/>
      <c r="U565" s="1137"/>
      <c r="V565" s="1137"/>
      <c r="W565" s="1137"/>
      <c r="X565" s="1137"/>
      <c r="Y565" s="1137"/>
      <c r="Z565" s="1137"/>
    </row>
    <row r="566" spans="1:26" ht="15.75" customHeight="1">
      <c r="A566" s="1137"/>
      <c r="B566" s="1137"/>
      <c r="C566" s="1137"/>
      <c r="D566" s="1137"/>
      <c r="E566" s="1137"/>
      <c r="F566" s="1137"/>
      <c r="G566" s="1137"/>
      <c r="H566" s="1137"/>
      <c r="I566" s="1137"/>
      <c r="J566" s="1137"/>
      <c r="K566" s="1137"/>
      <c r="L566" s="1137"/>
      <c r="M566" s="1137"/>
      <c r="N566" s="1137"/>
      <c r="O566" s="1137"/>
      <c r="P566" s="1137"/>
      <c r="Q566" s="1137"/>
      <c r="R566" s="1137"/>
      <c r="S566" s="1137"/>
      <c r="T566" s="1137"/>
      <c r="U566" s="1137"/>
      <c r="V566" s="1137"/>
      <c r="W566" s="1137"/>
      <c r="X566" s="1137"/>
      <c r="Y566" s="1137"/>
      <c r="Z566" s="1137"/>
    </row>
    <row r="567" spans="1:26" ht="15.75" customHeight="1">
      <c r="A567" s="1137"/>
      <c r="B567" s="1137"/>
      <c r="C567" s="1137"/>
      <c r="D567" s="1137"/>
      <c r="E567" s="1137"/>
      <c r="F567" s="1137"/>
      <c r="G567" s="1137"/>
      <c r="H567" s="1137"/>
      <c r="I567" s="1137"/>
      <c r="J567" s="1137"/>
      <c r="K567" s="1137"/>
      <c r="L567" s="1137"/>
      <c r="M567" s="1137"/>
      <c r="N567" s="1137"/>
      <c r="O567" s="1137"/>
      <c r="P567" s="1137"/>
      <c r="Q567" s="1137"/>
      <c r="R567" s="1137"/>
      <c r="S567" s="1137"/>
      <c r="T567" s="1137"/>
      <c r="U567" s="1137"/>
      <c r="V567" s="1137"/>
      <c r="W567" s="1137"/>
      <c r="X567" s="1137"/>
      <c r="Y567" s="1137"/>
      <c r="Z567" s="1137"/>
    </row>
    <row r="568" spans="1:26" ht="15.75" customHeight="1">
      <c r="A568" s="1137"/>
      <c r="B568" s="1137"/>
      <c r="C568" s="1137"/>
      <c r="D568" s="1137"/>
      <c r="E568" s="1137"/>
      <c r="F568" s="1137"/>
      <c r="G568" s="1137"/>
      <c r="H568" s="1137"/>
      <c r="I568" s="1137"/>
      <c r="J568" s="1137"/>
      <c r="K568" s="1137"/>
      <c r="L568" s="1137"/>
      <c r="M568" s="1137"/>
      <c r="N568" s="1137"/>
      <c r="O568" s="1137"/>
      <c r="P568" s="1137"/>
      <c r="Q568" s="1137"/>
      <c r="R568" s="1137"/>
      <c r="S568" s="1137"/>
      <c r="T568" s="1137"/>
      <c r="U568" s="1137"/>
      <c r="V568" s="1137"/>
      <c r="W568" s="1137"/>
      <c r="X568" s="1137"/>
      <c r="Y568" s="1137"/>
      <c r="Z568" s="1137"/>
    </row>
    <row r="569" spans="1:26" ht="15.75" customHeight="1">
      <c r="A569" s="1137"/>
      <c r="B569" s="1137"/>
      <c r="C569" s="1137"/>
      <c r="D569" s="1137"/>
      <c r="E569" s="1137"/>
      <c r="F569" s="1137"/>
      <c r="G569" s="1137"/>
      <c r="H569" s="1137"/>
      <c r="I569" s="1137"/>
      <c r="J569" s="1137"/>
      <c r="K569" s="1137"/>
      <c r="L569" s="1137"/>
      <c r="M569" s="1137"/>
      <c r="N569" s="1137"/>
      <c r="O569" s="1137"/>
      <c r="P569" s="1137"/>
      <c r="Q569" s="1137"/>
      <c r="R569" s="1137"/>
      <c r="S569" s="1137"/>
      <c r="T569" s="1137"/>
      <c r="U569" s="1137"/>
      <c r="V569" s="1137"/>
      <c r="W569" s="1137"/>
      <c r="X569" s="1137"/>
      <c r="Y569" s="1137"/>
      <c r="Z569" s="1137"/>
    </row>
    <row r="570" spans="1:26" ht="15.75" customHeight="1">
      <c r="A570" s="1137"/>
      <c r="B570" s="1137"/>
      <c r="C570" s="1137"/>
      <c r="D570" s="1137"/>
      <c r="E570" s="1137"/>
      <c r="F570" s="1137"/>
      <c r="G570" s="1137"/>
      <c r="H570" s="1137"/>
      <c r="I570" s="1137"/>
      <c r="J570" s="1137"/>
      <c r="K570" s="1137"/>
      <c r="L570" s="1137"/>
      <c r="M570" s="1137"/>
      <c r="N570" s="1137"/>
      <c r="O570" s="1137"/>
      <c r="P570" s="1137"/>
      <c r="Q570" s="1137"/>
      <c r="R570" s="1137"/>
      <c r="S570" s="1137"/>
      <c r="T570" s="1137"/>
      <c r="U570" s="1137"/>
      <c r="V570" s="1137"/>
      <c r="W570" s="1137"/>
      <c r="X570" s="1137"/>
      <c r="Y570" s="1137"/>
      <c r="Z570" s="1137"/>
    </row>
    <row r="571" spans="1:26" ht="15.75" customHeight="1">
      <c r="A571" s="1137"/>
      <c r="B571" s="1137"/>
      <c r="C571" s="1137"/>
      <c r="D571" s="1137"/>
      <c r="E571" s="1137"/>
      <c r="F571" s="1137"/>
      <c r="G571" s="1137"/>
      <c r="H571" s="1137"/>
      <c r="I571" s="1137"/>
      <c r="J571" s="1137"/>
      <c r="K571" s="1137"/>
      <c r="L571" s="1137"/>
      <c r="M571" s="1137"/>
      <c r="N571" s="1137"/>
      <c r="O571" s="1137"/>
      <c r="P571" s="1137"/>
      <c r="Q571" s="1137"/>
      <c r="R571" s="1137"/>
      <c r="S571" s="1137"/>
      <c r="T571" s="1137"/>
      <c r="U571" s="1137"/>
      <c r="V571" s="1137"/>
      <c r="W571" s="1137"/>
      <c r="X571" s="1137"/>
      <c r="Y571" s="1137"/>
      <c r="Z571" s="1137"/>
    </row>
    <row r="572" spans="1:26" ht="15.75" customHeight="1">
      <c r="A572" s="1137"/>
      <c r="B572" s="1137"/>
      <c r="C572" s="1137"/>
      <c r="D572" s="1137"/>
      <c r="E572" s="1137"/>
      <c r="F572" s="1137"/>
      <c r="G572" s="1137"/>
      <c r="H572" s="1137"/>
      <c r="I572" s="1137"/>
      <c r="J572" s="1137"/>
      <c r="K572" s="1137"/>
      <c r="L572" s="1137"/>
      <c r="M572" s="1137"/>
      <c r="N572" s="1137"/>
      <c r="O572" s="1137"/>
      <c r="P572" s="1137"/>
      <c r="Q572" s="1137"/>
      <c r="R572" s="1137"/>
      <c r="S572" s="1137"/>
      <c r="T572" s="1137"/>
      <c r="U572" s="1137"/>
      <c r="V572" s="1137"/>
      <c r="W572" s="1137"/>
      <c r="X572" s="1137"/>
      <c r="Y572" s="1137"/>
      <c r="Z572" s="1137"/>
    </row>
    <row r="573" spans="1:26" ht="15.75" customHeight="1">
      <c r="A573" s="1137"/>
      <c r="B573" s="1137"/>
      <c r="C573" s="1137"/>
      <c r="D573" s="1137"/>
      <c r="E573" s="1137"/>
      <c r="F573" s="1137"/>
      <c r="G573" s="1137"/>
      <c r="H573" s="1137"/>
      <c r="I573" s="1137"/>
      <c r="J573" s="1137"/>
      <c r="K573" s="1137"/>
      <c r="L573" s="1137"/>
      <c r="M573" s="1137"/>
      <c r="N573" s="1137"/>
      <c r="O573" s="1137"/>
      <c r="P573" s="1137"/>
      <c r="Q573" s="1137"/>
      <c r="R573" s="1137"/>
      <c r="S573" s="1137"/>
      <c r="T573" s="1137"/>
      <c r="U573" s="1137"/>
      <c r="V573" s="1137"/>
      <c r="W573" s="1137"/>
      <c r="X573" s="1137"/>
      <c r="Y573" s="1137"/>
      <c r="Z573" s="1137"/>
    </row>
    <row r="574" spans="1:26" ht="15.75" customHeight="1">
      <c r="A574" s="1137"/>
      <c r="B574" s="1137"/>
      <c r="C574" s="1137"/>
      <c r="D574" s="1137"/>
      <c r="E574" s="1137"/>
      <c r="F574" s="1137"/>
      <c r="G574" s="1137"/>
      <c r="H574" s="1137"/>
      <c r="I574" s="1137"/>
      <c r="J574" s="1137"/>
      <c r="K574" s="1137"/>
      <c r="L574" s="1137"/>
      <c r="M574" s="1137"/>
      <c r="N574" s="1137"/>
      <c r="O574" s="1137"/>
      <c r="P574" s="1137"/>
      <c r="Q574" s="1137"/>
      <c r="R574" s="1137"/>
      <c r="S574" s="1137"/>
      <c r="T574" s="1137"/>
      <c r="U574" s="1137"/>
      <c r="V574" s="1137"/>
      <c r="W574" s="1137"/>
      <c r="X574" s="1137"/>
      <c r="Y574" s="1137"/>
      <c r="Z574" s="1137"/>
    </row>
    <row r="575" spans="1:26" ht="15.75" customHeight="1">
      <c r="A575" s="1137"/>
      <c r="B575" s="1137"/>
      <c r="C575" s="1137"/>
      <c r="D575" s="1137"/>
      <c r="E575" s="1137"/>
      <c r="F575" s="1137"/>
      <c r="G575" s="1137"/>
      <c r="H575" s="1137"/>
      <c r="I575" s="1137"/>
      <c r="J575" s="1137"/>
      <c r="K575" s="1137"/>
      <c r="L575" s="1137"/>
      <c r="M575" s="1137"/>
      <c r="N575" s="1137"/>
      <c r="O575" s="1137"/>
      <c r="P575" s="1137"/>
      <c r="Q575" s="1137"/>
      <c r="R575" s="1137"/>
      <c r="S575" s="1137"/>
      <c r="T575" s="1137"/>
      <c r="U575" s="1137"/>
      <c r="V575" s="1137"/>
      <c r="W575" s="1137"/>
      <c r="X575" s="1137"/>
      <c r="Y575" s="1137"/>
      <c r="Z575" s="1137"/>
    </row>
    <row r="576" spans="1:26" ht="15.75" customHeight="1">
      <c r="A576" s="1137"/>
      <c r="B576" s="1137"/>
      <c r="C576" s="1137"/>
      <c r="D576" s="1137"/>
      <c r="E576" s="1137"/>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row>
    <row r="577" spans="1:26" ht="15.75" customHeight="1">
      <c r="A577" s="1137"/>
      <c r="B577" s="1137"/>
      <c r="C577" s="1137"/>
      <c r="D577" s="1137"/>
      <c r="E577" s="1137"/>
      <c r="F577" s="1137"/>
      <c r="G577" s="1137"/>
      <c r="H577" s="1137"/>
      <c r="I577" s="1137"/>
      <c r="J577" s="1137"/>
      <c r="K577" s="1137"/>
      <c r="L577" s="1137"/>
      <c r="M577" s="1137"/>
      <c r="N577" s="1137"/>
      <c r="O577" s="1137"/>
      <c r="P577" s="1137"/>
      <c r="Q577" s="1137"/>
      <c r="R577" s="1137"/>
      <c r="S577" s="1137"/>
      <c r="T577" s="1137"/>
      <c r="U577" s="1137"/>
      <c r="V577" s="1137"/>
      <c r="W577" s="1137"/>
      <c r="X577" s="1137"/>
      <c r="Y577" s="1137"/>
      <c r="Z577" s="1137"/>
    </row>
    <row r="578" spans="1:26" ht="15.75" customHeight="1">
      <c r="A578" s="1137"/>
      <c r="B578" s="1137"/>
      <c r="C578" s="1137"/>
      <c r="D578" s="1137"/>
      <c r="E578" s="1137"/>
      <c r="F578" s="1137"/>
      <c r="G578" s="1137"/>
      <c r="H578" s="1137"/>
      <c r="I578" s="1137"/>
      <c r="J578" s="1137"/>
      <c r="K578" s="1137"/>
      <c r="L578" s="1137"/>
      <c r="M578" s="1137"/>
      <c r="N578" s="1137"/>
      <c r="O578" s="1137"/>
      <c r="P578" s="1137"/>
      <c r="Q578" s="1137"/>
      <c r="R578" s="1137"/>
      <c r="S578" s="1137"/>
      <c r="T578" s="1137"/>
      <c r="U578" s="1137"/>
      <c r="V578" s="1137"/>
      <c r="W578" s="1137"/>
      <c r="X578" s="1137"/>
      <c r="Y578" s="1137"/>
      <c r="Z578" s="1137"/>
    </row>
    <row r="579" spans="1:26" ht="15.75" customHeight="1">
      <c r="A579" s="1137"/>
      <c r="B579" s="1137"/>
      <c r="C579" s="1137"/>
      <c r="D579" s="1137"/>
      <c r="E579" s="1137"/>
      <c r="F579" s="1137"/>
      <c r="G579" s="1137"/>
      <c r="H579" s="1137"/>
      <c r="I579" s="1137"/>
      <c r="J579" s="1137"/>
      <c r="K579" s="1137"/>
      <c r="L579" s="1137"/>
      <c r="M579" s="1137"/>
      <c r="N579" s="1137"/>
      <c r="O579" s="1137"/>
      <c r="P579" s="1137"/>
      <c r="Q579" s="1137"/>
      <c r="R579" s="1137"/>
      <c r="S579" s="1137"/>
      <c r="T579" s="1137"/>
      <c r="U579" s="1137"/>
      <c r="V579" s="1137"/>
      <c r="W579" s="1137"/>
      <c r="X579" s="1137"/>
      <c r="Y579" s="1137"/>
      <c r="Z579" s="1137"/>
    </row>
    <row r="580" spans="1:26" ht="15.75" customHeight="1">
      <c r="A580" s="1137"/>
      <c r="B580" s="1137"/>
      <c r="C580" s="1137"/>
      <c r="D580" s="1137"/>
      <c r="E580" s="1137"/>
      <c r="F580" s="1137"/>
      <c r="G580" s="1137"/>
      <c r="H580" s="1137"/>
      <c r="I580" s="1137"/>
      <c r="J580" s="1137"/>
      <c r="K580" s="1137"/>
      <c r="L580" s="1137"/>
      <c r="M580" s="1137"/>
      <c r="N580" s="1137"/>
      <c r="O580" s="1137"/>
      <c r="P580" s="1137"/>
      <c r="Q580" s="1137"/>
      <c r="R580" s="1137"/>
      <c r="S580" s="1137"/>
      <c r="T580" s="1137"/>
      <c r="U580" s="1137"/>
      <c r="V580" s="1137"/>
      <c r="W580" s="1137"/>
      <c r="X580" s="1137"/>
      <c r="Y580" s="1137"/>
      <c r="Z580" s="1137"/>
    </row>
    <row r="581" spans="1:26" ht="15.75" customHeight="1">
      <c r="A581" s="1137"/>
      <c r="B581" s="1137"/>
      <c r="C581" s="1137"/>
      <c r="D581" s="1137"/>
      <c r="E581" s="1137"/>
      <c r="F581" s="1137"/>
      <c r="G581" s="1137"/>
      <c r="H581" s="1137"/>
      <c r="I581" s="1137"/>
      <c r="J581" s="1137"/>
      <c r="K581" s="1137"/>
      <c r="L581" s="1137"/>
      <c r="M581" s="1137"/>
      <c r="N581" s="1137"/>
      <c r="O581" s="1137"/>
      <c r="P581" s="1137"/>
      <c r="Q581" s="1137"/>
      <c r="R581" s="1137"/>
      <c r="S581" s="1137"/>
      <c r="T581" s="1137"/>
      <c r="U581" s="1137"/>
      <c r="V581" s="1137"/>
      <c r="W581" s="1137"/>
      <c r="X581" s="1137"/>
      <c r="Y581" s="1137"/>
      <c r="Z581" s="1137"/>
    </row>
    <row r="582" spans="1:26" ht="15.75" customHeight="1">
      <c r="A582" s="1137"/>
      <c r="B582" s="1137"/>
      <c r="C582" s="1137"/>
      <c r="D582" s="1137"/>
      <c r="E582" s="1137"/>
      <c r="F582" s="1137"/>
      <c r="G582" s="1137"/>
      <c r="H582" s="1137"/>
      <c r="I582" s="1137"/>
      <c r="J582" s="1137"/>
      <c r="K582" s="1137"/>
      <c r="L582" s="1137"/>
      <c r="M582" s="1137"/>
      <c r="N582" s="1137"/>
      <c r="O582" s="1137"/>
      <c r="P582" s="1137"/>
      <c r="Q582" s="1137"/>
      <c r="R582" s="1137"/>
      <c r="S582" s="1137"/>
      <c r="T582" s="1137"/>
      <c r="U582" s="1137"/>
      <c r="V582" s="1137"/>
      <c r="W582" s="1137"/>
      <c r="X582" s="1137"/>
      <c r="Y582" s="1137"/>
      <c r="Z582" s="1137"/>
    </row>
    <row r="583" spans="1:26" ht="15.75" customHeight="1">
      <c r="A583" s="1137"/>
      <c r="B583" s="1137"/>
      <c r="C583" s="1137"/>
      <c r="D583" s="1137"/>
      <c r="E583" s="1137"/>
      <c r="F583" s="1137"/>
      <c r="G583" s="1137"/>
      <c r="H583" s="1137"/>
      <c r="I583" s="1137"/>
      <c r="J583" s="1137"/>
      <c r="K583" s="1137"/>
      <c r="L583" s="1137"/>
      <c r="M583" s="1137"/>
      <c r="N583" s="1137"/>
      <c r="O583" s="1137"/>
      <c r="P583" s="1137"/>
      <c r="Q583" s="1137"/>
      <c r="R583" s="1137"/>
      <c r="S583" s="1137"/>
      <c r="T583" s="1137"/>
      <c r="U583" s="1137"/>
      <c r="V583" s="1137"/>
      <c r="W583" s="1137"/>
      <c r="X583" s="1137"/>
      <c r="Y583" s="1137"/>
      <c r="Z583" s="1137"/>
    </row>
    <row r="584" spans="1:26" ht="15.75" customHeight="1">
      <c r="A584" s="1137"/>
      <c r="B584" s="1137"/>
      <c r="C584" s="1137"/>
      <c r="D584" s="1137"/>
      <c r="E584" s="1137"/>
      <c r="F584" s="1137"/>
      <c r="G584" s="1137"/>
      <c r="H584" s="1137"/>
      <c r="I584" s="1137"/>
      <c r="J584" s="1137"/>
      <c r="K584" s="1137"/>
      <c r="L584" s="1137"/>
      <c r="M584" s="1137"/>
      <c r="N584" s="1137"/>
      <c r="O584" s="1137"/>
      <c r="P584" s="1137"/>
      <c r="Q584" s="1137"/>
      <c r="R584" s="1137"/>
      <c r="S584" s="1137"/>
      <c r="T584" s="1137"/>
      <c r="U584" s="1137"/>
      <c r="V584" s="1137"/>
      <c r="W584" s="1137"/>
      <c r="X584" s="1137"/>
      <c r="Y584" s="1137"/>
      <c r="Z584" s="1137"/>
    </row>
    <row r="585" spans="1:26" ht="15.75" customHeight="1">
      <c r="A585" s="1137"/>
      <c r="B585" s="1137"/>
      <c r="C585" s="1137"/>
      <c r="D585" s="1137"/>
      <c r="E585" s="1137"/>
      <c r="F585" s="1137"/>
      <c r="G585" s="1137"/>
      <c r="H585" s="1137"/>
      <c r="I585" s="1137"/>
      <c r="J585" s="1137"/>
      <c r="K585" s="1137"/>
      <c r="L585" s="1137"/>
      <c r="M585" s="1137"/>
      <c r="N585" s="1137"/>
      <c r="O585" s="1137"/>
      <c r="P585" s="1137"/>
      <c r="Q585" s="1137"/>
      <c r="R585" s="1137"/>
      <c r="S585" s="1137"/>
      <c r="T585" s="1137"/>
      <c r="U585" s="1137"/>
      <c r="V585" s="1137"/>
      <c r="W585" s="1137"/>
      <c r="X585" s="1137"/>
      <c r="Y585" s="1137"/>
      <c r="Z585" s="1137"/>
    </row>
    <row r="586" spans="1:26" ht="15.75" customHeight="1">
      <c r="A586" s="1137"/>
      <c r="B586" s="1137"/>
      <c r="C586" s="1137"/>
      <c r="D586" s="1137"/>
      <c r="E586" s="1137"/>
      <c r="F586" s="1137"/>
      <c r="G586" s="1137"/>
      <c r="H586" s="1137"/>
      <c r="I586" s="1137"/>
      <c r="J586" s="1137"/>
      <c r="K586" s="1137"/>
      <c r="L586" s="1137"/>
      <c r="M586" s="1137"/>
      <c r="N586" s="1137"/>
      <c r="O586" s="1137"/>
      <c r="P586" s="1137"/>
      <c r="Q586" s="1137"/>
      <c r="R586" s="1137"/>
      <c r="S586" s="1137"/>
      <c r="T586" s="1137"/>
      <c r="U586" s="1137"/>
      <c r="V586" s="1137"/>
      <c r="W586" s="1137"/>
      <c r="X586" s="1137"/>
      <c r="Y586" s="1137"/>
      <c r="Z586" s="1137"/>
    </row>
    <row r="587" spans="1:26" ht="15.75" customHeight="1">
      <c r="A587" s="1137"/>
      <c r="B587" s="1137"/>
      <c r="C587" s="1137"/>
      <c r="D587" s="1137"/>
      <c r="E587" s="1137"/>
      <c r="F587" s="1137"/>
      <c r="G587" s="1137"/>
      <c r="H587" s="1137"/>
      <c r="I587" s="1137"/>
      <c r="J587" s="1137"/>
      <c r="K587" s="1137"/>
      <c r="L587" s="1137"/>
      <c r="M587" s="1137"/>
      <c r="N587" s="1137"/>
      <c r="O587" s="1137"/>
      <c r="P587" s="1137"/>
      <c r="Q587" s="1137"/>
      <c r="R587" s="1137"/>
      <c r="S587" s="1137"/>
      <c r="T587" s="1137"/>
      <c r="U587" s="1137"/>
      <c r="V587" s="1137"/>
      <c r="W587" s="1137"/>
      <c r="X587" s="1137"/>
      <c r="Y587" s="1137"/>
      <c r="Z587" s="1137"/>
    </row>
    <row r="588" spans="1:26" ht="15.75" customHeight="1">
      <c r="A588" s="1137"/>
      <c r="B588" s="1137"/>
      <c r="C588" s="1137"/>
      <c r="D588" s="1137"/>
      <c r="E588" s="1137"/>
      <c r="F588" s="1137"/>
      <c r="G588" s="1137"/>
      <c r="H588" s="1137"/>
      <c r="I588" s="1137"/>
      <c r="J588" s="1137"/>
      <c r="K588" s="1137"/>
      <c r="L588" s="1137"/>
      <c r="M588" s="1137"/>
      <c r="N588" s="1137"/>
      <c r="O588" s="1137"/>
      <c r="P588" s="1137"/>
      <c r="Q588" s="1137"/>
      <c r="R588" s="1137"/>
      <c r="S588" s="1137"/>
      <c r="T588" s="1137"/>
      <c r="U588" s="1137"/>
      <c r="V588" s="1137"/>
      <c r="W588" s="1137"/>
      <c r="X588" s="1137"/>
      <c r="Y588" s="1137"/>
      <c r="Z588" s="1137"/>
    </row>
    <row r="589" spans="1:26" ht="15.75" customHeight="1">
      <c r="A589" s="1137"/>
      <c r="B589" s="1137"/>
      <c r="C589" s="1137"/>
      <c r="D589" s="1137"/>
      <c r="E589" s="1137"/>
      <c r="F589" s="1137"/>
      <c r="G589" s="1137"/>
      <c r="H589" s="1137"/>
      <c r="I589" s="1137"/>
      <c r="J589" s="1137"/>
      <c r="K589" s="1137"/>
      <c r="L589" s="1137"/>
      <c r="M589" s="1137"/>
      <c r="N589" s="1137"/>
      <c r="O589" s="1137"/>
      <c r="P589" s="1137"/>
      <c r="Q589" s="1137"/>
      <c r="R589" s="1137"/>
      <c r="S589" s="1137"/>
      <c r="T589" s="1137"/>
      <c r="U589" s="1137"/>
      <c r="V589" s="1137"/>
      <c r="W589" s="1137"/>
      <c r="X589" s="1137"/>
      <c r="Y589" s="1137"/>
      <c r="Z589" s="1137"/>
    </row>
    <row r="590" spans="1:26" ht="15.75" customHeight="1">
      <c r="A590" s="1137"/>
      <c r="B590" s="1137"/>
      <c r="C590" s="1137"/>
      <c r="D590" s="1137"/>
      <c r="E590" s="1137"/>
      <c r="F590" s="1137"/>
      <c r="G590" s="1137"/>
      <c r="H590" s="1137"/>
      <c r="I590" s="1137"/>
      <c r="J590" s="1137"/>
      <c r="K590" s="1137"/>
      <c r="L590" s="1137"/>
      <c r="M590" s="1137"/>
      <c r="N590" s="1137"/>
      <c r="O590" s="1137"/>
      <c r="P590" s="1137"/>
      <c r="Q590" s="1137"/>
      <c r="R590" s="1137"/>
      <c r="S590" s="1137"/>
      <c r="T590" s="1137"/>
      <c r="U590" s="1137"/>
      <c r="V590" s="1137"/>
      <c r="W590" s="1137"/>
      <c r="X590" s="1137"/>
      <c r="Y590" s="1137"/>
      <c r="Z590" s="1137"/>
    </row>
    <row r="591" spans="1:26" ht="15.75" customHeight="1">
      <c r="A591" s="1137"/>
      <c r="B591" s="1137"/>
      <c r="C591" s="1137"/>
      <c r="D591" s="1137"/>
      <c r="E591" s="1137"/>
      <c r="F591" s="1137"/>
      <c r="G591" s="1137"/>
      <c r="H591" s="1137"/>
      <c r="I591" s="1137"/>
      <c r="J591" s="1137"/>
      <c r="K591" s="1137"/>
      <c r="L591" s="1137"/>
      <c r="M591" s="1137"/>
      <c r="N591" s="1137"/>
      <c r="O591" s="1137"/>
      <c r="P591" s="1137"/>
      <c r="Q591" s="1137"/>
      <c r="R591" s="1137"/>
      <c r="S591" s="1137"/>
      <c r="T591" s="1137"/>
      <c r="U591" s="1137"/>
      <c r="V591" s="1137"/>
      <c r="W591" s="1137"/>
      <c r="X591" s="1137"/>
      <c r="Y591" s="1137"/>
      <c r="Z591" s="1137"/>
    </row>
    <row r="592" spans="1:26" ht="15.75" customHeight="1">
      <c r="A592" s="1137"/>
      <c r="B592" s="1137"/>
      <c r="C592" s="1137"/>
      <c r="D592" s="1137"/>
      <c r="E592" s="1137"/>
      <c r="F592" s="1137"/>
      <c r="G592" s="1137"/>
      <c r="H592" s="1137"/>
      <c r="I592" s="1137"/>
      <c r="J592" s="1137"/>
      <c r="K592" s="1137"/>
      <c r="L592" s="1137"/>
      <c r="M592" s="1137"/>
      <c r="N592" s="1137"/>
      <c r="O592" s="1137"/>
      <c r="P592" s="1137"/>
      <c r="Q592" s="1137"/>
      <c r="R592" s="1137"/>
      <c r="S592" s="1137"/>
      <c r="T592" s="1137"/>
      <c r="U592" s="1137"/>
      <c r="V592" s="1137"/>
      <c r="W592" s="1137"/>
      <c r="X592" s="1137"/>
      <c r="Y592" s="1137"/>
      <c r="Z592" s="1137"/>
    </row>
    <row r="593" spans="1:26" ht="15.75" customHeight="1">
      <c r="A593" s="1137"/>
      <c r="B593" s="1137"/>
      <c r="C593" s="1137"/>
      <c r="D593" s="1137"/>
      <c r="E593" s="1137"/>
      <c r="F593" s="1137"/>
      <c r="G593" s="1137"/>
      <c r="H593" s="1137"/>
      <c r="I593" s="1137"/>
      <c r="J593" s="1137"/>
      <c r="K593" s="1137"/>
      <c r="L593" s="1137"/>
      <c r="M593" s="1137"/>
      <c r="N593" s="1137"/>
      <c r="O593" s="1137"/>
      <c r="P593" s="1137"/>
      <c r="Q593" s="1137"/>
      <c r="R593" s="1137"/>
      <c r="S593" s="1137"/>
      <c r="T593" s="1137"/>
      <c r="U593" s="1137"/>
      <c r="V593" s="1137"/>
      <c r="W593" s="1137"/>
      <c r="X593" s="1137"/>
      <c r="Y593" s="1137"/>
      <c r="Z593" s="1137"/>
    </row>
    <row r="594" spans="1:26" ht="15.75" customHeight="1">
      <c r="A594" s="1137"/>
      <c r="B594" s="1137"/>
      <c r="C594" s="1137"/>
      <c r="D594" s="1137"/>
      <c r="E594" s="1137"/>
      <c r="F594" s="1137"/>
      <c r="G594" s="1137"/>
      <c r="H594" s="1137"/>
      <c r="I594" s="1137"/>
      <c r="J594" s="1137"/>
      <c r="K594" s="1137"/>
      <c r="L594" s="1137"/>
      <c r="M594" s="1137"/>
      <c r="N594" s="1137"/>
      <c r="O594" s="1137"/>
      <c r="P594" s="1137"/>
      <c r="Q594" s="1137"/>
      <c r="R594" s="1137"/>
      <c r="S594" s="1137"/>
      <c r="T594" s="1137"/>
      <c r="U594" s="1137"/>
      <c r="V594" s="1137"/>
      <c r="W594" s="1137"/>
      <c r="X594" s="1137"/>
      <c r="Y594" s="1137"/>
      <c r="Z594" s="1137"/>
    </row>
    <row r="595" spans="1:26" ht="15.75" customHeight="1">
      <c r="A595" s="1137"/>
      <c r="B595" s="1137"/>
      <c r="C595" s="1137"/>
      <c r="D595" s="1137"/>
      <c r="E595" s="1137"/>
      <c r="F595" s="1137"/>
      <c r="G595" s="1137"/>
      <c r="H595" s="1137"/>
      <c r="I595" s="1137"/>
      <c r="J595" s="1137"/>
      <c r="K595" s="1137"/>
      <c r="L595" s="1137"/>
      <c r="M595" s="1137"/>
      <c r="N595" s="1137"/>
      <c r="O595" s="1137"/>
      <c r="P595" s="1137"/>
      <c r="Q595" s="1137"/>
      <c r="R595" s="1137"/>
      <c r="S595" s="1137"/>
      <c r="T595" s="1137"/>
      <c r="U595" s="1137"/>
      <c r="V595" s="1137"/>
      <c r="W595" s="1137"/>
      <c r="X595" s="1137"/>
      <c r="Y595" s="1137"/>
      <c r="Z595" s="1137"/>
    </row>
    <row r="596" spans="1:26" ht="15.75" customHeight="1">
      <c r="A596" s="1137"/>
      <c r="B596" s="1137"/>
      <c r="C596" s="1137"/>
      <c r="D596" s="1137"/>
      <c r="E596" s="1137"/>
      <c r="F596" s="1137"/>
      <c r="G596" s="1137"/>
      <c r="H596" s="1137"/>
      <c r="I596" s="1137"/>
      <c r="J596" s="1137"/>
      <c r="K596" s="1137"/>
      <c r="L596" s="1137"/>
      <c r="M596" s="1137"/>
      <c r="N596" s="1137"/>
      <c r="O596" s="1137"/>
      <c r="P596" s="1137"/>
      <c r="Q596" s="1137"/>
      <c r="R596" s="1137"/>
      <c r="S596" s="1137"/>
      <c r="T596" s="1137"/>
      <c r="U596" s="1137"/>
      <c r="V596" s="1137"/>
      <c r="W596" s="1137"/>
      <c r="X596" s="1137"/>
      <c r="Y596" s="1137"/>
      <c r="Z596" s="1137"/>
    </row>
    <row r="597" spans="1:26" ht="15.75" customHeight="1">
      <c r="A597" s="1137"/>
      <c r="B597" s="1137"/>
      <c r="C597" s="1137"/>
      <c r="D597" s="1137"/>
      <c r="E597" s="1137"/>
      <c r="F597" s="1137"/>
      <c r="G597" s="1137"/>
      <c r="H597" s="1137"/>
      <c r="I597" s="1137"/>
      <c r="J597" s="1137"/>
      <c r="K597" s="1137"/>
      <c r="L597" s="1137"/>
      <c r="M597" s="1137"/>
      <c r="N597" s="1137"/>
      <c r="O597" s="1137"/>
      <c r="P597" s="1137"/>
      <c r="Q597" s="1137"/>
      <c r="R597" s="1137"/>
      <c r="S597" s="1137"/>
      <c r="T597" s="1137"/>
      <c r="U597" s="1137"/>
      <c r="V597" s="1137"/>
      <c r="W597" s="1137"/>
      <c r="X597" s="1137"/>
      <c r="Y597" s="1137"/>
      <c r="Z597" s="1137"/>
    </row>
    <row r="598" spans="1:26" ht="15.75" customHeight="1">
      <c r="A598" s="1137"/>
      <c r="B598" s="1137"/>
      <c r="C598" s="1137"/>
      <c r="D598" s="1137"/>
      <c r="E598" s="1137"/>
      <c r="F598" s="1137"/>
      <c r="G598" s="1137"/>
      <c r="H598" s="1137"/>
      <c r="I598" s="1137"/>
      <c r="J598" s="1137"/>
      <c r="K598" s="1137"/>
      <c r="L598" s="1137"/>
      <c r="M598" s="1137"/>
      <c r="N598" s="1137"/>
      <c r="O598" s="1137"/>
      <c r="P598" s="1137"/>
      <c r="Q598" s="1137"/>
      <c r="R598" s="1137"/>
      <c r="S598" s="1137"/>
      <c r="T598" s="1137"/>
      <c r="U598" s="1137"/>
      <c r="V598" s="1137"/>
      <c r="W598" s="1137"/>
      <c r="X598" s="1137"/>
      <c r="Y598" s="1137"/>
      <c r="Z598" s="1137"/>
    </row>
    <row r="599" spans="1:26" ht="15.75" customHeight="1">
      <c r="A599" s="1137"/>
      <c r="B599" s="1137"/>
      <c r="C599" s="1137"/>
      <c r="D599" s="1137"/>
      <c r="E599" s="1137"/>
      <c r="F599" s="1137"/>
      <c r="G599" s="1137"/>
      <c r="H599" s="1137"/>
      <c r="I599" s="1137"/>
      <c r="J599" s="1137"/>
      <c r="K599" s="1137"/>
      <c r="L599" s="1137"/>
      <c r="M599" s="1137"/>
      <c r="N599" s="1137"/>
      <c r="O599" s="1137"/>
      <c r="P599" s="1137"/>
      <c r="Q599" s="1137"/>
      <c r="R599" s="1137"/>
      <c r="S599" s="1137"/>
      <c r="T599" s="1137"/>
      <c r="U599" s="1137"/>
      <c r="V599" s="1137"/>
      <c r="W599" s="1137"/>
      <c r="X599" s="1137"/>
      <c r="Y599" s="1137"/>
      <c r="Z599" s="1137"/>
    </row>
    <row r="600" spans="1:26" ht="15.75" customHeight="1">
      <c r="A600" s="1137"/>
      <c r="B600" s="1137"/>
      <c r="C600" s="1137"/>
      <c r="D600" s="1137"/>
      <c r="E600" s="1137"/>
      <c r="F600" s="1137"/>
      <c r="G600" s="1137"/>
      <c r="H600" s="1137"/>
      <c r="I600" s="1137"/>
      <c r="J600" s="1137"/>
      <c r="K600" s="1137"/>
      <c r="L600" s="1137"/>
      <c r="M600" s="1137"/>
      <c r="N600" s="1137"/>
      <c r="O600" s="1137"/>
      <c r="P600" s="1137"/>
      <c r="Q600" s="1137"/>
      <c r="R600" s="1137"/>
      <c r="S600" s="1137"/>
      <c r="T600" s="1137"/>
      <c r="U600" s="1137"/>
      <c r="V600" s="1137"/>
      <c r="W600" s="1137"/>
      <c r="X600" s="1137"/>
      <c r="Y600" s="1137"/>
      <c r="Z600" s="1137"/>
    </row>
    <row r="601" spans="1:26" ht="15.75" customHeight="1">
      <c r="A601" s="1137"/>
      <c r="B601" s="1137"/>
      <c r="C601" s="1137"/>
      <c r="D601" s="1137"/>
      <c r="E601" s="1137"/>
      <c r="F601" s="1137"/>
      <c r="G601" s="1137"/>
      <c r="H601" s="1137"/>
      <c r="I601" s="1137"/>
      <c r="J601" s="1137"/>
      <c r="K601" s="1137"/>
      <c r="L601" s="1137"/>
      <c r="M601" s="1137"/>
      <c r="N601" s="1137"/>
      <c r="O601" s="1137"/>
      <c r="P601" s="1137"/>
      <c r="Q601" s="1137"/>
      <c r="R601" s="1137"/>
      <c r="S601" s="1137"/>
      <c r="T601" s="1137"/>
      <c r="U601" s="1137"/>
      <c r="V601" s="1137"/>
      <c r="W601" s="1137"/>
      <c r="X601" s="1137"/>
      <c r="Y601" s="1137"/>
      <c r="Z601" s="1137"/>
    </row>
    <row r="602" spans="1:26" ht="15.75" customHeight="1">
      <c r="A602" s="1137"/>
      <c r="B602" s="1137"/>
      <c r="C602" s="1137"/>
      <c r="D602" s="1137"/>
      <c r="E602" s="1137"/>
      <c r="F602" s="1137"/>
      <c r="G602" s="1137"/>
      <c r="H602" s="1137"/>
      <c r="I602" s="1137"/>
      <c r="J602" s="1137"/>
      <c r="K602" s="1137"/>
      <c r="L602" s="1137"/>
      <c r="M602" s="1137"/>
      <c r="N602" s="1137"/>
      <c r="O602" s="1137"/>
      <c r="P602" s="1137"/>
      <c r="Q602" s="1137"/>
      <c r="R602" s="1137"/>
      <c r="S602" s="1137"/>
      <c r="T602" s="1137"/>
      <c r="U602" s="1137"/>
      <c r="V602" s="1137"/>
      <c r="W602" s="1137"/>
      <c r="X602" s="1137"/>
      <c r="Y602" s="1137"/>
      <c r="Z602" s="1137"/>
    </row>
    <row r="603" spans="1:26" ht="15.75" customHeight="1">
      <c r="A603" s="1137"/>
      <c r="B603" s="1137"/>
      <c r="C603" s="1137"/>
      <c r="D603" s="1137"/>
      <c r="E603" s="1137"/>
      <c r="F603" s="1137"/>
      <c r="G603" s="1137"/>
      <c r="H603" s="1137"/>
      <c r="I603" s="1137"/>
      <c r="J603" s="1137"/>
      <c r="K603" s="1137"/>
      <c r="L603" s="1137"/>
      <c r="M603" s="1137"/>
      <c r="N603" s="1137"/>
      <c r="O603" s="1137"/>
      <c r="P603" s="1137"/>
      <c r="Q603" s="1137"/>
      <c r="R603" s="1137"/>
      <c r="S603" s="1137"/>
      <c r="T603" s="1137"/>
      <c r="U603" s="1137"/>
      <c r="V603" s="1137"/>
      <c r="W603" s="1137"/>
      <c r="X603" s="1137"/>
      <c r="Y603" s="1137"/>
      <c r="Z603" s="1137"/>
    </row>
    <row r="604" spans="1:26" ht="15.75" customHeight="1">
      <c r="A604" s="1137"/>
      <c r="B604" s="1137"/>
      <c r="C604" s="1137"/>
      <c r="D604" s="1137"/>
      <c r="E604" s="1137"/>
      <c r="F604" s="1137"/>
      <c r="G604" s="1137"/>
      <c r="H604" s="1137"/>
      <c r="I604" s="1137"/>
      <c r="J604" s="1137"/>
      <c r="K604" s="1137"/>
      <c r="L604" s="1137"/>
      <c r="M604" s="1137"/>
      <c r="N604" s="1137"/>
      <c r="O604" s="1137"/>
      <c r="P604" s="1137"/>
      <c r="Q604" s="1137"/>
      <c r="R604" s="1137"/>
      <c r="S604" s="1137"/>
      <c r="T604" s="1137"/>
      <c r="U604" s="1137"/>
      <c r="V604" s="1137"/>
      <c r="W604" s="1137"/>
      <c r="X604" s="1137"/>
      <c r="Y604" s="1137"/>
      <c r="Z604" s="1137"/>
    </row>
    <row r="605" spans="1:26" ht="15.75" customHeight="1">
      <c r="A605" s="1137"/>
      <c r="B605" s="1137"/>
      <c r="C605" s="1137"/>
      <c r="D605" s="1137"/>
      <c r="E605" s="1137"/>
      <c r="F605" s="1137"/>
      <c r="G605" s="1137"/>
      <c r="H605" s="1137"/>
      <c r="I605" s="1137"/>
      <c r="J605" s="1137"/>
      <c r="K605" s="1137"/>
      <c r="L605" s="1137"/>
      <c r="M605" s="1137"/>
      <c r="N605" s="1137"/>
      <c r="O605" s="1137"/>
      <c r="P605" s="1137"/>
      <c r="Q605" s="1137"/>
      <c r="R605" s="1137"/>
      <c r="S605" s="1137"/>
      <c r="T605" s="1137"/>
      <c r="U605" s="1137"/>
      <c r="V605" s="1137"/>
      <c r="W605" s="1137"/>
      <c r="X605" s="1137"/>
      <c r="Y605" s="1137"/>
      <c r="Z605" s="1137"/>
    </row>
    <row r="606" spans="1:26" ht="15.75" customHeight="1">
      <c r="A606" s="1137"/>
      <c r="B606" s="1137"/>
      <c r="C606" s="1137"/>
      <c r="D606" s="1137"/>
      <c r="E606" s="1137"/>
      <c r="F606" s="1137"/>
      <c r="G606" s="1137"/>
      <c r="H606" s="1137"/>
      <c r="I606" s="1137"/>
      <c r="J606" s="1137"/>
      <c r="K606" s="1137"/>
      <c r="L606" s="1137"/>
      <c r="M606" s="1137"/>
      <c r="N606" s="1137"/>
      <c r="O606" s="1137"/>
      <c r="P606" s="1137"/>
      <c r="Q606" s="1137"/>
      <c r="R606" s="1137"/>
      <c r="S606" s="1137"/>
      <c r="T606" s="1137"/>
      <c r="U606" s="1137"/>
      <c r="V606" s="1137"/>
      <c r="W606" s="1137"/>
      <c r="X606" s="1137"/>
      <c r="Y606" s="1137"/>
      <c r="Z606" s="1137"/>
    </row>
    <row r="607" spans="1:26" ht="15.75" customHeight="1">
      <c r="A607" s="1137"/>
      <c r="B607" s="1137"/>
      <c r="C607" s="1137"/>
      <c r="D607" s="1137"/>
      <c r="E607" s="1137"/>
      <c r="F607" s="1137"/>
      <c r="G607" s="1137"/>
      <c r="H607" s="1137"/>
      <c r="I607" s="1137"/>
      <c r="J607" s="1137"/>
      <c r="K607" s="1137"/>
      <c r="L607" s="1137"/>
      <c r="M607" s="1137"/>
      <c r="N607" s="1137"/>
      <c r="O607" s="1137"/>
      <c r="P607" s="1137"/>
      <c r="Q607" s="1137"/>
      <c r="R607" s="1137"/>
      <c r="S607" s="1137"/>
      <c r="T607" s="1137"/>
      <c r="U607" s="1137"/>
      <c r="V607" s="1137"/>
      <c r="W607" s="1137"/>
      <c r="X607" s="1137"/>
      <c r="Y607" s="1137"/>
      <c r="Z607" s="1137"/>
    </row>
    <row r="608" spans="1:26" ht="15.75" customHeight="1">
      <c r="A608" s="1137"/>
      <c r="B608" s="1137"/>
      <c r="C608" s="1137"/>
      <c r="D608" s="1137"/>
      <c r="E608" s="1137"/>
      <c r="F608" s="1137"/>
      <c r="G608" s="1137"/>
      <c r="H608" s="1137"/>
      <c r="I608" s="1137"/>
      <c r="J608" s="1137"/>
      <c r="K608" s="1137"/>
      <c r="L608" s="1137"/>
      <c r="M608" s="1137"/>
      <c r="N608" s="1137"/>
      <c r="O608" s="1137"/>
      <c r="P608" s="1137"/>
      <c r="Q608" s="1137"/>
      <c r="R608" s="1137"/>
      <c r="S608" s="1137"/>
      <c r="T608" s="1137"/>
      <c r="U608" s="1137"/>
      <c r="V608" s="1137"/>
      <c r="W608" s="1137"/>
      <c r="X608" s="1137"/>
      <c r="Y608" s="1137"/>
      <c r="Z608" s="1137"/>
    </row>
    <row r="609" spans="1:26" ht="15.75" customHeight="1">
      <c r="A609" s="1137"/>
      <c r="B609" s="1137"/>
      <c r="C609" s="1137"/>
      <c r="D609" s="1137"/>
      <c r="E609" s="1137"/>
      <c r="F609" s="1137"/>
      <c r="G609" s="1137"/>
      <c r="H609" s="1137"/>
      <c r="I609" s="1137"/>
      <c r="J609" s="1137"/>
      <c r="K609" s="1137"/>
      <c r="L609" s="1137"/>
      <c r="M609" s="1137"/>
      <c r="N609" s="1137"/>
      <c r="O609" s="1137"/>
      <c r="P609" s="1137"/>
      <c r="Q609" s="1137"/>
      <c r="R609" s="1137"/>
      <c r="S609" s="1137"/>
      <c r="T609" s="1137"/>
      <c r="U609" s="1137"/>
      <c r="V609" s="1137"/>
      <c r="W609" s="1137"/>
      <c r="X609" s="1137"/>
      <c r="Y609" s="1137"/>
      <c r="Z609" s="1137"/>
    </row>
    <row r="610" spans="1:26" ht="15.75" customHeight="1">
      <c r="A610" s="1137"/>
      <c r="B610" s="1137"/>
      <c r="C610" s="1137"/>
      <c r="D610" s="1137"/>
      <c r="E610" s="1137"/>
      <c r="F610" s="1137"/>
      <c r="G610" s="1137"/>
      <c r="H610" s="1137"/>
      <c r="I610" s="1137"/>
      <c r="J610" s="1137"/>
      <c r="K610" s="1137"/>
      <c r="L610" s="1137"/>
      <c r="M610" s="1137"/>
      <c r="N610" s="1137"/>
      <c r="O610" s="1137"/>
      <c r="P610" s="1137"/>
      <c r="Q610" s="1137"/>
      <c r="R610" s="1137"/>
      <c r="S610" s="1137"/>
      <c r="T610" s="1137"/>
      <c r="U610" s="1137"/>
      <c r="V610" s="1137"/>
      <c r="W610" s="1137"/>
      <c r="X610" s="1137"/>
      <c r="Y610" s="1137"/>
      <c r="Z610" s="1137"/>
    </row>
    <row r="611" spans="1:26" ht="15.75" customHeight="1">
      <c r="A611" s="1137"/>
      <c r="B611" s="1137"/>
      <c r="C611" s="1137"/>
      <c r="D611" s="1137"/>
      <c r="E611" s="1137"/>
      <c r="F611" s="1137"/>
      <c r="G611" s="1137"/>
      <c r="H611" s="1137"/>
      <c r="I611" s="1137"/>
      <c r="J611" s="1137"/>
      <c r="K611" s="1137"/>
      <c r="L611" s="1137"/>
      <c r="M611" s="1137"/>
      <c r="N611" s="1137"/>
      <c r="O611" s="1137"/>
      <c r="P611" s="1137"/>
      <c r="Q611" s="1137"/>
      <c r="R611" s="1137"/>
      <c r="S611" s="1137"/>
      <c r="T611" s="1137"/>
      <c r="U611" s="1137"/>
      <c r="V611" s="1137"/>
      <c r="W611" s="1137"/>
      <c r="X611" s="1137"/>
      <c r="Y611" s="1137"/>
      <c r="Z611" s="1137"/>
    </row>
    <row r="612" spans="1:26" ht="15.75" customHeight="1">
      <c r="A612" s="1137"/>
      <c r="B612" s="1137"/>
      <c r="C612" s="1137"/>
      <c r="D612" s="1137"/>
      <c r="E612" s="1137"/>
      <c r="F612" s="1137"/>
      <c r="G612" s="1137"/>
      <c r="H612" s="1137"/>
      <c r="I612" s="1137"/>
      <c r="J612" s="1137"/>
      <c r="K612" s="1137"/>
      <c r="L612" s="1137"/>
      <c r="M612" s="1137"/>
      <c r="N612" s="1137"/>
      <c r="O612" s="1137"/>
      <c r="P612" s="1137"/>
      <c r="Q612" s="1137"/>
      <c r="R612" s="1137"/>
      <c r="S612" s="1137"/>
      <c r="T612" s="1137"/>
      <c r="U612" s="1137"/>
      <c r="V612" s="1137"/>
      <c r="W612" s="1137"/>
      <c r="X612" s="1137"/>
      <c r="Y612" s="1137"/>
      <c r="Z612" s="1137"/>
    </row>
    <row r="613" spans="1:26" ht="15.75" customHeight="1">
      <c r="A613" s="1137"/>
      <c r="B613" s="1137"/>
      <c r="C613" s="1137"/>
      <c r="D613" s="1137"/>
      <c r="E613" s="1137"/>
      <c r="F613" s="1137"/>
      <c r="G613" s="1137"/>
      <c r="H613" s="1137"/>
      <c r="I613" s="1137"/>
      <c r="J613" s="1137"/>
      <c r="K613" s="1137"/>
      <c r="L613" s="1137"/>
      <c r="M613" s="1137"/>
      <c r="N613" s="1137"/>
      <c r="O613" s="1137"/>
      <c r="P613" s="1137"/>
      <c r="Q613" s="1137"/>
      <c r="R613" s="1137"/>
      <c r="S613" s="1137"/>
      <c r="T613" s="1137"/>
      <c r="U613" s="1137"/>
      <c r="V613" s="1137"/>
      <c r="W613" s="1137"/>
      <c r="X613" s="1137"/>
      <c r="Y613" s="1137"/>
      <c r="Z613" s="1137"/>
    </row>
    <row r="614" spans="1:26" ht="15.75" customHeight="1">
      <c r="A614" s="1137"/>
      <c r="B614" s="1137"/>
      <c r="C614" s="1137"/>
      <c r="D614" s="1137"/>
      <c r="E614" s="1137"/>
      <c r="F614" s="1137"/>
      <c r="G614" s="1137"/>
      <c r="H614" s="1137"/>
      <c r="I614" s="1137"/>
      <c r="J614" s="1137"/>
      <c r="K614" s="1137"/>
      <c r="L614" s="1137"/>
      <c r="M614" s="1137"/>
      <c r="N614" s="1137"/>
      <c r="O614" s="1137"/>
      <c r="P614" s="1137"/>
      <c r="Q614" s="1137"/>
      <c r="R614" s="1137"/>
      <c r="S614" s="1137"/>
      <c r="T614" s="1137"/>
      <c r="U614" s="1137"/>
      <c r="V614" s="1137"/>
      <c r="W614" s="1137"/>
      <c r="X614" s="1137"/>
      <c r="Y614" s="1137"/>
      <c r="Z614" s="1137"/>
    </row>
    <row r="615" spans="1:26" ht="15.75" customHeight="1">
      <c r="A615" s="1137"/>
      <c r="B615" s="1137"/>
      <c r="C615" s="1137"/>
      <c r="D615" s="1137"/>
      <c r="E615" s="1137"/>
      <c r="F615" s="1137"/>
      <c r="G615" s="1137"/>
      <c r="H615" s="1137"/>
      <c r="I615" s="1137"/>
      <c r="J615" s="1137"/>
      <c r="K615" s="1137"/>
      <c r="L615" s="1137"/>
      <c r="M615" s="1137"/>
      <c r="N615" s="1137"/>
      <c r="O615" s="1137"/>
      <c r="P615" s="1137"/>
      <c r="Q615" s="1137"/>
      <c r="R615" s="1137"/>
      <c r="S615" s="1137"/>
      <c r="T615" s="1137"/>
      <c r="U615" s="1137"/>
      <c r="V615" s="1137"/>
      <c r="W615" s="1137"/>
      <c r="X615" s="1137"/>
      <c r="Y615" s="1137"/>
      <c r="Z615" s="1137"/>
    </row>
    <row r="616" spans="1:26" ht="15.75" customHeight="1">
      <c r="A616" s="1137"/>
      <c r="B616" s="1137"/>
      <c r="C616" s="1137"/>
      <c r="D616" s="1137"/>
      <c r="E616" s="1137"/>
      <c r="F616" s="1137"/>
      <c r="G616" s="1137"/>
      <c r="H616" s="1137"/>
      <c r="I616" s="1137"/>
      <c r="J616" s="1137"/>
      <c r="K616" s="1137"/>
      <c r="L616" s="1137"/>
      <c r="M616" s="1137"/>
      <c r="N616" s="1137"/>
      <c r="O616" s="1137"/>
      <c r="P616" s="1137"/>
      <c r="Q616" s="1137"/>
      <c r="R616" s="1137"/>
      <c r="S616" s="1137"/>
      <c r="T616" s="1137"/>
      <c r="U616" s="1137"/>
      <c r="V616" s="1137"/>
      <c r="W616" s="1137"/>
      <c r="X616" s="1137"/>
      <c r="Y616" s="1137"/>
      <c r="Z616" s="1137"/>
    </row>
    <row r="617" spans="1:26" ht="15.75" customHeight="1">
      <c r="A617" s="1137"/>
      <c r="B617" s="1137"/>
      <c r="C617" s="1137"/>
      <c r="D617" s="1137"/>
      <c r="E617" s="1137"/>
      <c r="F617" s="1137"/>
      <c r="G617" s="1137"/>
      <c r="H617" s="1137"/>
      <c r="I617" s="1137"/>
      <c r="J617" s="1137"/>
      <c r="K617" s="1137"/>
      <c r="L617" s="1137"/>
      <c r="M617" s="1137"/>
      <c r="N617" s="1137"/>
      <c r="O617" s="1137"/>
      <c r="P617" s="1137"/>
      <c r="Q617" s="1137"/>
      <c r="R617" s="1137"/>
      <c r="S617" s="1137"/>
      <c r="T617" s="1137"/>
      <c r="U617" s="1137"/>
      <c r="V617" s="1137"/>
      <c r="W617" s="1137"/>
      <c r="X617" s="1137"/>
      <c r="Y617" s="1137"/>
      <c r="Z617" s="1137"/>
    </row>
    <row r="618" spans="1:26" ht="15.75" customHeight="1">
      <c r="A618" s="1137"/>
      <c r="B618" s="1137"/>
      <c r="C618" s="1137"/>
      <c r="D618" s="1137"/>
      <c r="E618" s="1137"/>
      <c r="F618" s="1137"/>
      <c r="G618" s="1137"/>
      <c r="H618" s="1137"/>
      <c r="I618" s="1137"/>
      <c r="J618" s="1137"/>
      <c r="K618" s="1137"/>
      <c r="L618" s="1137"/>
      <c r="M618" s="1137"/>
      <c r="N618" s="1137"/>
      <c r="O618" s="1137"/>
      <c r="P618" s="1137"/>
      <c r="Q618" s="1137"/>
      <c r="R618" s="1137"/>
      <c r="S618" s="1137"/>
      <c r="T618" s="1137"/>
      <c r="U618" s="1137"/>
      <c r="V618" s="1137"/>
      <c r="W618" s="1137"/>
      <c r="X618" s="1137"/>
      <c r="Y618" s="1137"/>
      <c r="Z618" s="1137"/>
    </row>
    <row r="619" spans="1:26" ht="15.75" customHeight="1">
      <c r="A619" s="1137"/>
      <c r="B619" s="1137"/>
      <c r="C619" s="1137"/>
      <c r="D619" s="1137"/>
      <c r="E619" s="1137"/>
      <c r="F619" s="1137"/>
      <c r="G619" s="1137"/>
      <c r="H619" s="1137"/>
      <c r="I619" s="1137"/>
      <c r="J619" s="1137"/>
      <c r="K619" s="1137"/>
      <c r="L619" s="1137"/>
      <c r="M619" s="1137"/>
      <c r="N619" s="1137"/>
      <c r="O619" s="1137"/>
      <c r="P619" s="1137"/>
      <c r="Q619" s="1137"/>
      <c r="R619" s="1137"/>
      <c r="S619" s="1137"/>
      <c r="T619" s="1137"/>
      <c r="U619" s="1137"/>
      <c r="V619" s="1137"/>
      <c r="W619" s="1137"/>
      <c r="X619" s="1137"/>
      <c r="Y619" s="1137"/>
      <c r="Z619" s="1137"/>
    </row>
    <row r="620" spans="1:26" ht="15.75" customHeight="1">
      <c r="A620" s="1137"/>
      <c r="B620" s="1137"/>
      <c r="C620" s="1137"/>
      <c r="D620" s="1137"/>
      <c r="E620" s="1137"/>
      <c r="F620" s="1137"/>
      <c r="G620" s="1137"/>
      <c r="H620" s="1137"/>
      <c r="I620" s="1137"/>
      <c r="J620" s="1137"/>
      <c r="K620" s="1137"/>
      <c r="L620" s="1137"/>
      <c r="M620" s="1137"/>
      <c r="N620" s="1137"/>
      <c r="O620" s="1137"/>
      <c r="P620" s="1137"/>
      <c r="Q620" s="1137"/>
      <c r="R620" s="1137"/>
      <c r="S620" s="1137"/>
      <c r="T620" s="1137"/>
      <c r="U620" s="1137"/>
      <c r="V620" s="1137"/>
      <c r="W620" s="1137"/>
      <c r="X620" s="1137"/>
      <c r="Y620" s="1137"/>
      <c r="Z620" s="1137"/>
    </row>
    <row r="621" spans="1:26" ht="15.75" customHeight="1">
      <c r="A621" s="1137"/>
      <c r="B621" s="1137"/>
      <c r="C621" s="1137"/>
      <c r="D621" s="1137"/>
      <c r="E621" s="1137"/>
      <c r="F621" s="1137"/>
      <c r="G621" s="1137"/>
      <c r="H621" s="1137"/>
      <c r="I621" s="1137"/>
      <c r="J621" s="1137"/>
      <c r="K621" s="1137"/>
      <c r="L621" s="1137"/>
      <c r="M621" s="1137"/>
      <c r="N621" s="1137"/>
      <c r="O621" s="1137"/>
      <c r="P621" s="1137"/>
      <c r="Q621" s="1137"/>
      <c r="R621" s="1137"/>
      <c r="S621" s="1137"/>
      <c r="T621" s="1137"/>
      <c r="U621" s="1137"/>
      <c r="V621" s="1137"/>
      <c r="W621" s="1137"/>
      <c r="X621" s="1137"/>
      <c r="Y621" s="1137"/>
      <c r="Z621" s="1137"/>
    </row>
    <row r="622" spans="1:26" ht="15.75" customHeight="1">
      <c r="A622" s="1137"/>
      <c r="B622" s="1137"/>
      <c r="C622" s="1137"/>
      <c r="D622" s="1137"/>
      <c r="E622" s="1137"/>
      <c r="F622" s="1137"/>
      <c r="G622" s="1137"/>
      <c r="H622" s="1137"/>
      <c r="I622" s="1137"/>
      <c r="J622" s="1137"/>
      <c r="K622" s="1137"/>
      <c r="L622" s="1137"/>
      <c r="M622" s="1137"/>
      <c r="N622" s="1137"/>
      <c r="O622" s="1137"/>
      <c r="P622" s="1137"/>
      <c r="Q622" s="1137"/>
      <c r="R622" s="1137"/>
      <c r="S622" s="1137"/>
      <c r="T622" s="1137"/>
      <c r="U622" s="1137"/>
      <c r="V622" s="1137"/>
      <c r="W622" s="1137"/>
      <c r="X622" s="1137"/>
      <c r="Y622" s="1137"/>
      <c r="Z622" s="1137"/>
    </row>
    <row r="623" spans="1:26" ht="15.75" customHeight="1">
      <c r="A623" s="1137"/>
      <c r="B623" s="1137"/>
      <c r="C623" s="1137"/>
      <c r="D623" s="1137"/>
      <c r="E623" s="1137"/>
      <c r="F623" s="1137"/>
      <c r="G623" s="1137"/>
      <c r="H623" s="1137"/>
      <c r="I623" s="1137"/>
      <c r="J623" s="1137"/>
      <c r="K623" s="1137"/>
      <c r="L623" s="1137"/>
      <c r="M623" s="1137"/>
      <c r="N623" s="1137"/>
      <c r="O623" s="1137"/>
      <c r="P623" s="1137"/>
      <c r="Q623" s="1137"/>
      <c r="R623" s="1137"/>
      <c r="S623" s="1137"/>
      <c r="T623" s="1137"/>
      <c r="U623" s="1137"/>
      <c r="V623" s="1137"/>
      <c r="W623" s="1137"/>
      <c r="X623" s="1137"/>
      <c r="Y623" s="1137"/>
      <c r="Z623" s="1137"/>
    </row>
    <row r="624" spans="1:26" ht="15.75" customHeight="1">
      <c r="A624" s="1137"/>
      <c r="B624" s="1137"/>
      <c r="C624" s="1137"/>
      <c r="D624" s="1137"/>
      <c r="E624" s="1137"/>
      <c r="F624" s="1137"/>
      <c r="G624" s="1137"/>
      <c r="H624" s="1137"/>
      <c r="I624" s="1137"/>
      <c r="J624" s="1137"/>
      <c r="K624" s="1137"/>
      <c r="L624" s="1137"/>
      <c r="M624" s="1137"/>
      <c r="N624" s="1137"/>
      <c r="O624" s="1137"/>
      <c r="P624" s="1137"/>
      <c r="Q624" s="1137"/>
      <c r="R624" s="1137"/>
      <c r="S624" s="1137"/>
      <c r="T624" s="1137"/>
      <c r="U624" s="1137"/>
      <c r="V624" s="1137"/>
      <c r="W624" s="1137"/>
      <c r="X624" s="1137"/>
      <c r="Y624" s="1137"/>
      <c r="Z624" s="1137"/>
    </row>
    <row r="625" spans="1:26" ht="15.75" customHeight="1">
      <c r="A625" s="1137"/>
      <c r="B625" s="1137"/>
      <c r="C625" s="1137"/>
      <c r="D625" s="1137"/>
      <c r="E625" s="1137"/>
      <c r="F625" s="1137"/>
      <c r="G625" s="1137"/>
      <c r="H625" s="1137"/>
      <c r="I625" s="1137"/>
      <c r="J625" s="1137"/>
      <c r="K625" s="1137"/>
      <c r="L625" s="1137"/>
      <c r="M625" s="1137"/>
      <c r="N625" s="1137"/>
      <c r="O625" s="1137"/>
      <c r="P625" s="1137"/>
      <c r="Q625" s="1137"/>
      <c r="R625" s="1137"/>
      <c r="S625" s="1137"/>
      <c r="T625" s="1137"/>
      <c r="U625" s="1137"/>
      <c r="V625" s="1137"/>
      <c r="W625" s="1137"/>
      <c r="X625" s="1137"/>
      <c r="Y625" s="1137"/>
      <c r="Z625" s="1137"/>
    </row>
    <row r="626" spans="1:26" ht="15.75" customHeight="1">
      <c r="A626" s="1137"/>
      <c r="B626" s="1137"/>
      <c r="C626" s="1137"/>
      <c r="D626" s="1137"/>
      <c r="E626" s="1137"/>
      <c r="F626" s="1137"/>
      <c r="G626" s="1137"/>
      <c r="H626" s="1137"/>
      <c r="I626" s="1137"/>
      <c r="J626" s="1137"/>
      <c r="K626" s="1137"/>
      <c r="L626" s="1137"/>
      <c r="M626" s="1137"/>
      <c r="N626" s="1137"/>
      <c r="O626" s="1137"/>
      <c r="P626" s="1137"/>
      <c r="Q626" s="1137"/>
      <c r="R626" s="1137"/>
      <c r="S626" s="1137"/>
      <c r="T626" s="1137"/>
      <c r="U626" s="1137"/>
      <c r="V626" s="1137"/>
      <c r="W626" s="1137"/>
      <c r="X626" s="1137"/>
      <c r="Y626" s="1137"/>
      <c r="Z626" s="1137"/>
    </row>
    <row r="627" spans="1:26" ht="15.75" customHeight="1">
      <c r="A627" s="1137"/>
      <c r="B627" s="1137"/>
      <c r="C627" s="1137"/>
      <c r="D627" s="1137"/>
      <c r="E627" s="1137"/>
      <c r="F627" s="1137"/>
      <c r="G627" s="1137"/>
      <c r="H627" s="1137"/>
      <c r="I627" s="1137"/>
      <c r="J627" s="1137"/>
      <c r="K627" s="1137"/>
      <c r="L627" s="1137"/>
      <c r="M627" s="1137"/>
      <c r="N627" s="1137"/>
      <c r="O627" s="1137"/>
      <c r="P627" s="1137"/>
      <c r="Q627" s="1137"/>
      <c r="R627" s="1137"/>
      <c r="S627" s="1137"/>
      <c r="T627" s="1137"/>
      <c r="U627" s="1137"/>
      <c r="V627" s="1137"/>
      <c r="W627" s="1137"/>
      <c r="X627" s="1137"/>
      <c r="Y627" s="1137"/>
      <c r="Z627" s="1137"/>
    </row>
    <row r="628" spans="1:26" ht="15.75" customHeight="1">
      <c r="A628" s="1137"/>
      <c r="B628" s="1137"/>
      <c r="C628" s="1137"/>
      <c r="D628" s="1137"/>
      <c r="E628" s="1137"/>
      <c r="F628" s="1137"/>
      <c r="G628" s="1137"/>
      <c r="H628" s="1137"/>
      <c r="I628" s="1137"/>
      <c r="J628" s="1137"/>
      <c r="K628" s="1137"/>
      <c r="L628" s="1137"/>
      <c r="M628" s="1137"/>
      <c r="N628" s="1137"/>
      <c r="O628" s="1137"/>
      <c r="P628" s="1137"/>
      <c r="Q628" s="1137"/>
      <c r="R628" s="1137"/>
      <c r="S628" s="1137"/>
      <c r="T628" s="1137"/>
      <c r="U628" s="1137"/>
      <c r="V628" s="1137"/>
      <c r="W628" s="1137"/>
      <c r="X628" s="1137"/>
      <c r="Y628" s="1137"/>
      <c r="Z628" s="1137"/>
    </row>
    <row r="629" spans="1:26" ht="15.75" customHeight="1">
      <c r="A629" s="1137"/>
      <c r="B629" s="1137"/>
      <c r="C629" s="1137"/>
      <c r="D629" s="1137"/>
      <c r="E629" s="1137"/>
      <c r="F629" s="1137"/>
      <c r="G629" s="1137"/>
      <c r="H629" s="1137"/>
      <c r="I629" s="1137"/>
      <c r="J629" s="1137"/>
      <c r="K629" s="1137"/>
      <c r="L629" s="1137"/>
      <c r="M629" s="1137"/>
      <c r="N629" s="1137"/>
      <c r="O629" s="1137"/>
      <c r="P629" s="1137"/>
      <c r="Q629" s="1137"/>
      <c r="R629" s="1137"/>
      <c r="S629" s="1137"/>
      <c r="T629" s="1137"/>
      <c r="U629" s="1137"/>
      <c r="V629" s="1137"/>
      <c r="W629" s="1137"/>
      <c r="X629" s="1137"/>
      <c r="Y629" s="1137"/>
      <c r="Z629" s="1137"/>
    </row>
    <row r="630" spans="1:26" ht="15.75" customHeight="1">
      <c r="A630" s="1137"/>
      <c r="B630" s="1137"/>
      <c r="C630" s="1137"/>
      <c r="D630" s="1137"/>
      <c r="E630" s="1137"/>
      <c r="F630" s="1137"/>
      <c r="G630" s="1137"/>
      <c r="H630" s="1137"/>
      <c r="I630" s="1137"/>
      <c r="J630" s="1137"/>
      <c r="K630" s="1137"/>
      <c r="L630" s="1137"/>
      <c r="M630" s="1137"/>
      <c r="N630" s="1137"/>
      <c r="O630" s="1137"/>
      <c r="P630" s="1137"/>
      <c r="Q630" s="1137"/>
      <c r="R630" s="1137"/>
      <c r="S630" s="1137"/>
      <c r="T630" s="1137"/>
      <c r="U630" s="1137"/>
      <c r="V630" s="1137"/>
      <c r="W630" s="1137"/>
      <c r="X630" s="1137"/>
      <c r="Y630" s="1137"/>
      <c r="Z630" s="1137"/>
    </row>
    <row r="631" spans="1:26" ht="15.75" customHeight="1">
      <c r="A631" s="1137"/>
      <c r="B631" s="1137"/>
      <c r="C631" s="1137"/>
      <c r="D631" s="1137"/>
      <c r="E631" s="1137"/>
      <c r="F631" s="1137"/>
      <c r="G631" s="1137"/>
      <c r="H631" s="1137"/>
      <c r="I631" s="1137"/>
      <c r="J631" s="1137"/>
      <c r="K631" s="1137"/>
      <c r="L631" s="1137"/>
      <c r="M631" s="1137"/>
      <c r="N631" s="1137"/>
      <c r="O631" s="1137"/>
      <c r="P631" s="1137"/>
      <c r="Q631" s="1137"/>
      <c r="R631" s="1137"/>
      <c r="S631" s="1137"/>
      <c r="T631" s="1137"/>
      <c r="U631" s="1137"/>
      <c r="V631" s="1137"/>
      <c r="W631" s="1137"/>
      <c r="X631" s="1137"/>
      <c r="Y631" s="1137"/>
      <c r="Z631" s="1137"/>
    </row>
    <row r="632" spans="1:26" ht="15.75" customHeight="1">
      <c r="A632" s="1137"/>
      <c r="B632" s="1137"/>
      <c r="C632" s="1137"/>
      <c r="D632" s="1137"/>
      <c r="E632" s="1137"/>
      <c r="F632" s="1137"/>
      <c r="G632" s="1137"/>
      <c r="H632" s="1137"/>
      <c r="I632" s="1137"/>
      <c r="J632" s="1137"/>
      <c r="K632" s="1137"/>
      <c r="L632" s="1137"/>
      <c r="M632" s="1137"/>
      <c r="N632" s="1137"/>
      <c r="O632" s="1137"/>
      <c r="P632" s="1137"/>
      <c r="Q632" s="1137"/>
      <c r="R632" s="1137"/>
      <c r="S632" s="1137"/>
      <c r="T632" s="1137"/>
      <c r="U632" s="1137"/>
      <c r="V632" s="1137"/>
      <c r="W632" s="1137"/>
      <c r="X632" s="1137"/>
      <c r="Y632" s="1137"/>
      <c r="Z632" s="1137"/>
    </row>
    <row r="633" spans="1:26" ht="15.75" customHeight="1">
      <c r="A633" s="1137"/>
      <c r="B633" s="1137"/>
      <c r="C633" s="1137"/>
      <c r="D633" s="1137"/>
      <c r="E633" s="1137"/>
      <c r="F633" s="1137"/>
      <c r="G633" s="1137"/>
      <c r="H633" s="1137"/>
      <c r="I633" s="1137"/>
      <c r="J633" s="1137"/>
      <c r="K633" s="1137"/>
      <c r="L633" s="1137"/>
      <c r="M633" s="1137"/>
      <c r="N633" s="1137"/>
      <c r="O633" s="1137"/>
      <c r="P633" s="1137"/>
      <c r="Q633" s="1137"/>
      <c r="R633" s="1137"/>
      <c r="S633" s="1137"/>
      <c r="T633" s="1137"/>
      <c r="U633" s="1137"/>
      <c r="V633" s="1137"/>
      <c r="W633" s="1137"/>
      <c r="X633" s="1137"/>
      <c r="Y633" s="1137"/>
      <c r="Z633" s="1137"/>
    </row>
    <row r="634" spans="1:26" ht="15.75" customHeight="1">
      <c r="A634" s="1137"/>
      <c r="B634" s="1137"/>
      <c r="C634" s="1137"/>
      <c r="D634" s="1137"/>
      <c r="E634" s="1137"/>
      <c r="F634" s="1137"/>
      <c r="G634" s="1137"/>
      <c r="H634" s="1137"/>
      <c r="I634" s="1137"/>
      <c r="J634" s="1137"/>
      <c r="K634" s="1137"/>
      <c r="L634" s="1137"/>
      <c r="M634" s="1137"/>
      <c r="N634" s="1137"/>
      <c r="O634" s="1137"/>
      <c r="P634" s="1137"/>
      <c r="Q634" s="1137"/>
      <c r="R634" s="1137"/>
      <c r="S634" s="1137"/>
      <c r="T634" s="1137"/>
      <c r="U634" s="1137"/>
      <c r="V634" s="1137"/>
      <c r="W634" s="1137"/>
      <c r="X634" s="1137"/>
      <c r="Y634" s="1137"/>
      <c r="Z634" s="1137"/>
    </row>
    <row r="635" spans="1:26" ht="15.75" customHeight="1">
      <c r="A635" s="1137"/>
      <c r="B635" s="1137"/>
      <c r="C635" s="1137"/>
      <c r="D635" s="1137"/>
      <c r="E635" s="1137"/>
      <c r="F635" s="1137"/>
      <c r="G635" s="1137"/>
      <c r="H635" s="1137"/>
      <c r="I635" s="1137"/>
      <c r="J635" s="1137"/>
      <c r="K635" s="1137"/>
      <c r="L635" s="1137"/>
      <c r="M635" s="1137"/>
      <c r="N635" s="1137"/>
      <c r="O635" s="1137"/>
      <c r="P635" s="1137"/>
      <c r="Q635" s="1137"/>
      <c r="R635" s="1137"/>
      <c r="S635" s="1137"/>
      <c r="T635" s="1137"/>
      <c r="U635" s="1137"/>
      <c r="V635" s="1137"/>
      <c r="W635" s="1137"/>
      <c r="X635" s="1137"/>
      <c r="Y635" s="1137"/>
      <c r="Z635" s="1137"/>
    </row>
    <row r="636" spans="1:26" ht="15.75" customHeight="1">
      <c r="A636" s="1137"/>
      <c r="B636" s="1137"/>
      <c r="C636" s="1137"/>
      <c r="D636" s="1137"/>
      <c r="E636" s="1137"/>
      <c r="F636" s="1137"/>
      <c r="G636" s="1137"/>
      <c r="H636" s="1137"/>
      <c r="I636" s="1137"/>
      <c r="J636" s="1137"/>
      <c r="K636" s="1137"/>
      <c r="L636" s="1137"/>
      <c r="M636" s="1137"/>
      <c r="N636" s="1137"/>
      <c r="O636" s="1137"/>
      <c r="P636" s="1137"/>
      <c r="Q636" s="1137"/>
      <c r="R636" s="1137"/>
      <c r="S636" s="1137"/>
      <c r="T636" s="1137"/>
      <c r="U636" s="1137"/>
      <c r="V636" s="1137"/>
      <c r="W636" s="1137"/>
      <c r="X636" s="1137"/>
      <c r="Y636" s="1137"/>
      <c r="Z636" s="1137"/>
    </row>
    <row r="637" spans="1:26" ht="15.75" customHeight="1">
      <c r="A637" s="1137"/>
      <c r="B637" s="1137"/>
      <c r="C637" s="1137"/>
      <c r="D637" s="1137"/>
      <c r="E637" s="1137"/>
      <c r="F637" s="1137"/>
      <c r="G637" s="1137"/>
      <c r="H637" s="1137"/>
      <c r="I637" s="1137"/>
      <c r="J637" s="1137"/>
      <c r="K637" s="1137"/>
      <c r="L637" s="1137"/>
      <c r="M637" s="1137"/>
      <c r="N637" s="1137"/>
      <c r="O637" s="1137"/>
      <c r="P637" s="1137"/>
      <c r="Q637" s="1137"/>
      <c r="R637" s="1137"/>
      <c r="S637" s="1137"/>
      <c r="T637" s="1137"/>
      <c r="U637" s="1137"/>
      <c r="V637" s="1137"/>
      <c r="W637" s="1137"/>
      <c r="X637" s="1137"/>
      <c r="Y637" s="1137"/>
      <c r="Z637" s="1137"/>
    </row>
    <row r="638" spans="1:26" ht="15.75" customHeight="1">
      <c r="A638" s="1137"/>
      <c r="B638" s="1137"/>
      <c r="C638" s="1137"/>
      <c r="D638" s="1137"/>
      <c r="E638" s="1137"/>
      <c r="F638" s="1137"/>
      <c r="G638" s="1137"/>
      <c r="H638" s="1137"/>
      <c r="I638" s="1137"/>
      <c r="J638" s="1137"/>
      <c r="K638" s="1137"/>
      <c r="L638" s="1137"/>
      <c r="M638" s="1137"/>
      <c r="N638" s="1137"/>
      <c r="O638" s="1137"/>
      <c r="P638" s="1137"/>
      <c r="Q638" s="1137"/>
      <c r="R638" s="1137"/>
      <c r="S638" s="1137"/>
      <c r="T638" s="1137"/>
      <c r="U638" s="1137"/>
      <c r="V638" s="1137"/>
      <c r="W638" s="1137"/>
      <c r="X638" s="1137"/>
      <c r="Y638" s="1137"/>
      <c r="Z638" s="1137"/>
    </row>
    <row r="639" spans="1:26" ht="15.75" customHeight="1">
      <c r="A639" s="1137"/>
      <c r="B639" s="1137"/>
      <c r="C639" s="1137"/>
      <c r="D639" s="1137"/>
      <c r="E639" s="1137"/>
      <c r="F639" s="1137"/>
      <c r="G639" s="1137"/>
      <c r="H639" s="1137"/>
      <c r="I639" s="1137"/>
      <c r="J639" s="1137"/>
      <c r="K639" s="1137"/>
      <c r="L639" s="1137"/>
      <c r="M639" s="1137"/>
      <c r="N639" s="1137"/>
      <c r="O639" s="1137"/>
      <c r="P639" s="1137"/>
      <c r="Q639" s="1137"/>
      <c r="R639" s="1137"/>
      <c r="S639" s="1137"/>
      <c r="T639" s="1137"/>
      <c r="U639" s="1137"/>
      <c r="V639" s="1137"/>
      <c r="W639" s="1137"/>
      <c r="X639" s="1137"/>
      <c r="Y639" s="1137"/>
      <c r="Z639" s="1137"/>
    </row>
    <row r="640" spans="1:26" ht="15.75" customHeight="1">
      <c r="A640" s="1137"/>
      <c r="B640" s="1137"/>
      <c r="C640" s="1137"/>
      <c r="D640" s="1137"/>
      <c r="E640" s="1137"/>
      <c r="F640" s="1137"/>
      <c r="G640" s="1137"/>
      <c r="H640" s="1137"/>
      <c r="I640" s="1137"/>
      <c r="J640" s="1137"/>
      <c r="K640" s="1137"/>
      <c r="L640" s="1137"/>
      <c r="M640" s="1137"/>
      <c r="N640" s="1137"/>
      <c r="O640" s="1137"/>
      <c r="P640" s="1137"/>
      <c r="Q640" s="1137"/>
      <c r="R640" s="1137"/>
      <c r="S640" s="1137"/>
      <c r="T640" s="1137"/>
      <c r="U640" s="1137"/>
      <c r="V640" s="1137"/>
      <c r="W640" s="1137"/>
      <c r="X640" s="1137"/>
      <c r="Y640" s="1137"/>
      <c r="Z640" s="1137"/>
    </row>
    <row r="641" spans="1:26" ht="15.75" customHeight="1">
      <c r="A641" s="1137"/>
      <c r="B641" s="1137"/>
      <c r="C641" s="1137"/>
      <c r="D641" s="1137"/>
      <c r="E641" s="1137"/>
      <c r="F641" s="1137"/>
      <c r="G641" s="1137"/>
      <c r="H641" s="1137"/>
      <c r="I641" s="1137"/>
      <c r="J641" s="1137"/>
      <c r="K641" s="1137"/>
      <c r="L641" s="1137"/>
      <c r="M641" s="1137"/>
      <c r="N641" s="1137"/>
      <c r="O641" s="1137"/>
      <c r="P641" s="1137"/>
      <c r="Q641" s="1137"/>
      <c r="R641" s="1137"/>
      <c r="S641" s="1137"/>
      <c r="T641" s="1137"/>
      <c r="U641" s="1137"/>
      <c r="V641" s="1137"/>
      <c r="W641" s="1137"/>
      <c r="X641" s="1137"/>
      <c r="Y641" s="1137"/>
      <c r="Z641" s="1137"/>
    </row>
    <row r="642" spans="1:26" ht="15.75" customHeight="1">
      <c r="A642" s="1137"/>
      <c r="B642" s="1137"/>
      <c r="C642" s="1137"/>
      <c r="D642" s="1137"/>
      <c r="E642" s="1137"/>
      <c r="F642" s="1137"/>
      <c r="G642" s="1137"/>
      <c r="H642" s="1137"/>
      <c r="I642" s="1137"/>
      <c r="J642" s="1137"/>
      <c r="K642" s="1137"/>
      <c r="L642" s="1137"/>
      <c r="M642" s="1137"/>
      <c r="N642" s="1137"/>
      <c r="O642" s="1137"/>
      <c r="P642" s="1137"/>
      <c r="Q642" s="1137"/>
      <c r="R642" s="1137"/>
      <c r="S642" s="1137"/>
      <c r="T642" s="1137"/>
      <c r="U642" s="1137"/>
      <c r="V642" s="1137"/>
      <c r="W642" s="1137"/>
      <c r="X642" s="1137"/>
      <c r="Y642" s="1137"/>
      <c r="Z642" s="1137"/>
    </row>
    <row r="643" spans="1:26" ht="15.75" customHeight="1">
      <c r="A643" s="1137"/>
      <c r="B643" s="1137"/>
      <c r="C643" s="1137"/>
      <c r="D643" s="1137"/>
      <c r="E643" s="1137"/>
      <c r="F643" s="1137"/>
      <c r="G643" s="1137"/>
      <c r="H643" s="1137"/>
      <c r="I643" s="1137"/>
      <c r="J643" s="1137"/>
      <c r="K643" s="1137"/>
      <c r="L643" s="1137"/>
      <c r="M643" s="1137"/>
      <c r="N643" s="1137"/>
      <c r="O643" s="1137"/>
      <c r="P643" s="1137"/>
      <c r="Q643" s="1137"/>
      <c r="R643" s="1137"/>
      <c r="S643" s="1137"/>
      <c r="T643" s="1137"/>
      <c r="U643" s="1137"/>
      <c r="V643" s="1137"/>
      <c r="W643" s="1137"/>
      <c r="X643" s="1137"/>
      <c r="Y643" s="1137"/>
      <c r="Z643" s="1137"/>
    </row>
    <row r="644" spans="1:26" ht="15.75" customHeight="1">
      <c r="A644" s="1137"/>
      <c r="B644" s="1137"/>
      <c r="C644" s="1137"/>
      <c r="D644" s="1137"/>
      <c r="E644" s="1137"/>
      <c r="F644" s="1137"/>
      <c r="G644" s="1137"/>
      <c r="H644" s="1137"/>
      <c r="I644" s="1137"/>
      <c r="J644" s="1137"/>
      <c r="K644" s="1137"/>
      <c r="L644" s="1137"/>
      <c r="M644" s="1137"/>
      <c r="N644" s="1137"/>
      <c r="O644" s="1137"/>
      <c r="P644" s="1137"/>
      <c r="Q644" s="1137"/>
      <c r="R644" s="1137"/>
      <c r="S644" s="1137"/>
      <c r="T644" s="1137"/>
      <c r="U644" s="1137"/>
      <c r="V644" s="1137"/>
      <c r="W644" s="1137"/>
      <c r="X644" s="1137"/>
      <c r="Y644" s="1137"/>
      <c r="Z644" s="1137"/>
    </row>
    <row r="645" spans="1:26" ht="15.75" customHeight="1">
      <c r="A645" s="1137"/>
      <c r="B645" s="1137"/>
      <c r="C645" s="1137"/>
      <c r="D645" s="1137"/>
      <c r="E645" s="1137"/>
      <c r="F645" s="1137"/>
      <c r="G645" s="1137"/>
      <c r="H645" s="1137"/>
      <c r="I645" s="1137"/>
      <c r="J645" s="1137"/>
      <c r="K645" s="1137"/>
      <c r="L645" s="1137"/>
      <c r="M645" s="1137"/>
      <c r="N645" s="1137"/>
      <c r="O645" s="1137"/>
      <c r="P645" s="1137"/>
      <c r="Q645" s="1137"/>
      <c r="R645" s="1137"/>
      <c r="S645" s="1137"/>
      <c r="T645" s="1137"/>
      <c r="U645" s="1137"/>
      <c r="V645" s="1137"/>
      <c r="W645" s="1137"/>
      <c r="X645" s="1137"/>
      <c r="Y645" s="1137"/>
      <c r="Z645" s="1137"/>
    </row>
    <row r="646" spans="1:26" ht="15.75" customHeight="1">
      <c r="A646" s="1137"/>
      <c r="B646" s="1137"/>
      <c r="C646" s="1137"/>
      <c r="D646" s="1137"/>
      <c r="E646" s="1137"/>
      <c r="F646" s="1137"/>
      <c r="G646" s="1137"/>
      <c r="H646" s="1137"/>
      <c r="I646" s="1137"/>
      <c r="J646" s="1137"/>
      <c r="K646" s="1137"/>
      <c r="L646" s="1137"/>
      <c r="M646" s="1137"/>
      <c r="N646" s="1137"/>
      <c r="O646" s="1137"/>
      <c r="P646" s="1137"/>
      <c r="Q646" s="1137"/>
      <c r="R646" s="1137"/>
      <c r="S646" s="1137"/>
      <c r="T646" s="1137"/>
      <c r="U646" s="1137"/>
      <c r="V646" s="1137"/>
      <c r="W646" s="1137"/>
      <c r="X646" s="1137"/>
      <c r="Y646" s="1137"/>
      <c r="Z646" s="1137"/>
    </row>
    <row r="647" spans="1:26" ht="15.75" customHeight="1">
      <c r="A647" s="1137"/>
      <c r="B647" s="1137"/>
      <c r="C647" s="1137"/>
      <c r="D647" s="1137"/>
      <c r="E647" s="1137"/>
      <c r="F647" s="1137"/>
      <c r="G647" s="1137"/>
      <c r="H647" s="1137"/>
      <c r="I647" s="1137"/>
      <c r="J647" s="1137"/>
      <c r="K647" s="1137"/>
      <c r="L647" s="1137"/>
      <c r="M647" s="1137"/>
      <c r="N647" s="1137"/>
      <c r="O647" s="1137"/>
      <c r="P647" s="1137"/>
      <c r="Q647" s="1137"/>
      <c r="R647" s="1137"/>
      <c r="S647" s="1137"/>
      <c r="T647" s="1137"/>
      <c r="U647" s="1137"/>
      <c r="V647" s="1137"/>
      <c r="W647" s="1137"/>
      <c r="X647" s="1137"/>
      <c r="Y647" s="1137"/>
      <c r="Z647" s="1137"/>
    </row>
    <row r="648" spans="1:26" ht="15.75" customHeight="1">
      <c r="A648" s="1137"/>
      <c r="B648" s="1137"/>
      <c r="C648" s="1137"/>
      <c r="D648" s="1137"/>
      <c r="E648" s="1137"/>
      <c r="F648" s="1137"/>
      <c r="G648" s="1137"/>
      <c r="H648" s="1137"/>
      <c r="I648" s="1137"/>
      <c r="J648" s="1137"/>
      <c r="K648" s="1137"/>
      <c r="L648" s="1137"/>
      <c r="M648" s="1137"/>
      <c r="N648" s="1137"/>
      <c r="O648" s="1137"/>
      <c r="P648" s="1137"/>
      <c r="Q648" s="1137"/>
      <c r="R648" s="1137"/>
      <c r="S648" s="1137"/>
      <c r="T648" s="1137"/>
      <c r="U648" s="1137"/>
      <c r="V648" s="1137"/>
      <c r="W648" s="1137"/>
      <c r="X648" s="1137"/>
      <c r="Y648" s="1137"/>
      <c r="Z648" s="1137"/>
    </row>
    <row r="649" spans="1:26" ht="15.75" customHeight="1">
      <c r="A649" s="1137"/>
      <c r="B649" s="1137"/>
      <c r="C649" s="1137"/>
      <c r="D649" s="1137"/>
      <c r="E649" s="1137"/>
      <c r="F649" s="1137"/>
      <c r="G649" s="1137"/>
      <c r="H649" s="1137"/>
      <c r="I649" s="1137"/>
      <c r="J649" s="1137"/>
      <c r="K649" s="1137"/>
      <c r="L649" s="1137"/>
      <c r="M649" s="1137"/>
      <c r="N649" s="1137"/>
      <c r="O649" s="1137"/>
      <c r="P649" s="1137"/>
      <c r="Q649" s="1137"/>
      <c r="R649" s="1137"/>
      <c r="S649" s="1137"/>
      <c r="T649" s="1137"/>
      <c r="U649" s="1137"/>
      <c r="V649" s="1137"/>
      <c r="W649" s="1137"/>
      <c r="X649" s="1137"/>
      <c r="Y649" s="1137"/>
      <c r="Z649" s="1137"/>
    </row>
    <row r="650" spans="1:26" ht="15.75" customHeight="1">
      <c r="A650" s="1137"/>
      <c r="B650" s="1137"/>
      <c r="C650" s="1137"/>
      <c r="D650" s="1137"/>
      <c r="E650" s="1137"/>
      <c r="F650" s="1137"/>
      <c r="G650" s="1137"/>
      <c r="H650" s="1137"/>
      <c r="I650" s="1137"/>
      <c r="J650" s="1137"/>
      <c r="K650" s="1137"/>
      <c r="L650" s="1137"/>
      <c r="M650" s="1137"/>
      <c r="N650" s="1137"/>
      <c r="O650" s="1137"/>
      <c r="P650" s="1137"/>
      <c r="Q650" s="1137"/>
      <c r="R650" s="1137"/>
      <c r="S650" s="1137"/>
      <c r="T650" s="1137"/>
      <c r="U650" s="1137"/>
      <c r="V650" s="1137"/>
      <c r="W650" s="1137"/>
      <c r="X650" s="1137"/>
      <c r="Y650" s="1137"/>
      <c r="Z650" s="1137"/>
    </row>
    <row r="651" spans="1:26" ht="15.75" customHeight="1">
      <c r="A651" s="1137"/>
      <c r="B651" s="1137"/>
      <c r="C651" s="1137"/>
      <c r="D651" s="1137"/>
      <c r="E651" s="1137"/>
      <c r="F651" s="1137"/>
      <c r="G651" s="1137"/>
      <c r="H651" s="1137"/>
      <c r="I651" s="1137"/>
      <c r="J651" s="1137"/>
      <c r="K651" s="1137"/>
      <c r="L651" s="1137"/>
      <c r="M651" s="1137"/>
      <c r="N651" s="1137"/>
      <c r="O651" s="1137"/>
      <c r="P651" s="1137"/>
      <c r="Q651" s="1137"/>
      <c r="R651" s="1137"/>
      <c r="S651" s="1137"/>
      <c r="T651" s="1137"/>
      <c r="U651" s="1137"/>
      <c r="V651" s="1137"/>
      <c r="W651" s="1137"/>
      <c r="X651" s="1137"/>
      <c r="Y651" s="1137"/>
      <c r="Z651" s="1137"/>
    </row>
    <row r="652" spans="1:26" ht="15.75" customHeight="1">
      <c r="A652" s="1137"/>
      <c r="B652" s="1137"/>
      <c r="C652" s="1137"/>
      <c r="D652" s="1137"/>
      <c r="E652" s="1137"/>
      <c r="F652" s="1137"/>
      <c r="G652" s="1137"/>
      <c r="H652" s="1137"/>
      <c r="I652" s="1137"/>
      <c r="J652" s="1137"/>
      <c r="K652" s="1137"/>
      <c r="L652" s="1137"/>
      <c r="M652" s="1137"/>
      <c r="N652" s="1137"/>
      <c r="O652" s="1137"/>
      <c r="P652" s="1137"/>
      <c r="Q652" s="1137"/>
      <c r="R652" s="1137"/>
      <c r="S652" s="1137"/>
      <c r="T652" s="1137"/>
      <c r="U652" s="1137"/>
      <c r="V652" s="1137"/>
      <c r="W652" s="1137"/>
      <c r="X652" s="1137"/>
      <c r="Y652" s="1137"/>
      <c r="Z652" s="1137"/>
    </row>
    <row r="653" spans="1:26" ht="15.75" customHeight="1">
      <c r="A653" s="1137"/>
      <c r="B653" s="1137"/>
      <c r="C653" s="1137"/>
      <c r="D653" s="1137"/>
      <c r="E653" s="1137"/>
      <c r="F653" s="1137"/>
      <c r="G653" s="1137"/>
      <c r="H653" s="1137"/>
      <c r="I653" s="1137"/>
      <c r="J653" s="1137"/>
      <c r="K653" s="1137"/>
      <c r="L653" s="1137"/>
      <c r="M653" s="1137"/>
      <c r="N653" s="1137"/>
      <c r="O653" s="1137"/>
      <c r="P653" s="1137"/>
      <c r="Q653" s="1137"/>
      <c r="R653" s="1137"/>
      <c r="S653" s="1137"/>
      <c r="T653" s="1137"/>
      <c r="U653" s="1137"/>
      <c r="V653" s="1137"/>
      <c r="W653" s="1137"/>
      <c r="X653" s="1137"/>
      <c r="Y653" s="1137"/>
      <c r="Z653" s="1137"/>
    </row>
    <row r="654" spans="1:26" ht="15.75" customHeight="1">
      <c r="A654" s="1137"/>
      <c r="B654" s="1137"/>
      <c r="C654" s="1137"/>
      <c r="D654" s="1137"/>
      <c r="E654" s="1137"/>
      <c r="F654" s="1137"/>
      <c r="G654" s="1137"/>
      <c r="H654" s="1137"/>
      <c r="I654" s="1137"/>
      <c r="J654" s="1137"/>
      <c r="K654" s="1137"/>
      <c r="L654" s="1137"/>
      <c r="M654" s="1137"/>
      <c r="N654" s="1137"/>
      <c r="O654" s="1137"/>
      <c r="P654" s="1137"/>
      <c r="Q654" s="1137"/>
      <c r="R654" s="1137"/>
      <c r="S654" s="1137"/>
      <c r="T654" s="1137"/>
      <c r="U654" s="1137"/>
      <c r="V654" s="1137"/>
      <c r="W654" s="1137"/>
      <c r="X654" s="1137"/>
      <c r="Y654" s="1137"/>
      <c r="Z654" s="1137"/>
    </row>
    <row r="655" spans="1:26" ht="15.75" customHeight="1">
      <c r="A655" s="1137"/>
      <c r="B655" s="1137"/>
      <c r="C655" s="1137"/>
      <c r="D655" s="1137"/>
      <c r="E655" s="1137"/>
      <c r="F655" s="1137"/>
      <c r="G655" s="1137"/>
      <c r="H655" s="1137"/>
      <c r="I655" s="1137"/>
      <c r="J655" s="1137"/>
      <c r="K655" s="1137"/>
      <c r="L655" s="1137"/>
      <c r="M655" s="1137"/>
      <c r="N655" s="1137"/>
      <c r="O655" s="1137"/>
      <c r="P655" s="1137"/>
      <c r="Q655" s="1137"/>
      <c r="R655" s="1137"/>
      <c r="S655" s="1137"/>
      <c r="T655" s="1137"/>
      <c r="U655" s="1137"/>
      <c r="V655" s="1137"/>
      <c r="W655" s="1137"/>
      <c r="X655" s="1137"/>
      <c r="Y655" s="1137"/>
      <c r="Z655" s="1137"/>
    </row>
    <row r="656" spans="1:26" ht="15.75" customHeight="1">
      <c r="A656" s="1137"/>
      <c r="B656" s="1137"/>
      <c r="C656" s="1137"/>
      <c r="D656" s="1137"/>
      <c r="E656" s="1137"/>
      <c r="F656" s="1137"/>
      <c r="G656" s="1137"/>
      <c r="H656" s="1137"/>
      <c r="I656" s="1137"/>
      <c r="J656" s="1137"/>
      <c r="K656" s="1137"/>
      <c r="L656" s="1137"/>
      <c r="M656" s="1137"/>
      <c r="N656" s="1137"/>
      <c r="O656" s="1137"/>
      <c r="P656" s="1137"/>
      <c r="Q656" s="1137"/>
      <c r="R656" s="1137"/>
      <c r="S656" s="1137"/>
      <c r="T656" s="1137"/>
      <c r="U656" s="1137"/>
      <c r="V656" s="1137"/>
      <c r="W656" s="1137"/>
      <c r="X656" s="1137"/>
      <c r="Y656" s="1137"/>
      <c r="Z656" s="1137"/>
    </row>
    <row r="657" spans="1:26" ht="15.75" customHeight="1">
      <c r="A657" s="1137"/>
      <c r="B657" s="1137"/>
      <c r="C657" s="1137"/>
      <c r="D657" s="1137"/>
      <c r="E657" s="1137"/>
      <c r="F657" s="1137"/>
      <c r="G657" s="1137"/>
      <c r="H657" s="1137"/>
      <c r="I657" s="1137"/>
      <c r="J657" s="1137"/>
      <c r="K657" s="1137"/>
      <c r="L657" s="1137"/>
      <c r="M657" s="1137"/>
      <c r="N657" s="1137"/>
      <c r="O657" s="1137"/>
      <c r="P657" s="1137"/>
      <c r="Q657" s="1137"/>
      <c r="R657" s="1137"/>
      <c r="S657" s="1137"/>
      <c r="T657" s="1137"/>
      <c r="U657" s="1137"/>
      <c r="V657" s="1137"/>
      <c r="W657" s="1137"/>
      <c r="X657" s="1137"/>
      <c r="Y657" s="1137"/>
      <c r="Z657" s="1137"/>
    </row>
    <row r="658" spans="1:26" ht="15.75" customHeight="1">
      <c r="A658" s="1137"/>
      <c r="B658" s="1137"/>
      <c r="C658" s="1137"/>
      <c r="D658" s="1137"/>
      <c r="E658" s="1137"/>
      <c r="F658" s="1137"/>
      <c r="G658" s="1137"/>
      <c r="H658" s="1137"/>
      <c r="I658" s="1137"/>
      <c r="J658" s="1137"/>
      <c r="K658" s="1137"/>
      <c r="L658" s="1137"/>
      <c r="M658" s="1137"/>
      <c r="N658" s="1137"/>
      <c r="O658" s="1137"/>
      <c r="P658" s="1137"/>
      <c r="Q658" s="1137"/>
      <c r="R658" s="1137"/>
      <c r="S658" s="1137"/>
      <c r="T658" s="1137"/>
      <c r="U658" s="1137"/>
      <c r="V658" s="1137"/>
      <c r="W658" s="1137"/>
      <c r="X658" s="1137"/>
      <c r="Y658" s="1137"/>
      <c r="Z658" s="1137"/>
    </row>
    <row r="659" spans="1:26" ht="15.75" customHeight="1">
      <c r="A659" s="1137"/>
      <c r="B659" s="1137"/>
      <c r="C659" s="1137"/>
      <c r="D659" s="1137"/>
      <c r="E659" s="1137"/>
      <c r="F659" s="1137"/>
      <c r="G659" s="1137"/>
      <c r="H659" s="1137"/>
      <c r="I659" s="1137"/>
      <c r="J659" s="1137"/>
      <c r="K659" s="1137"/>
      <c r="L659" s="1137"/>
      <c r="M659" s="1137"/>
      <c r="N659" s="1137"/>
      <c r="O659" s="1137"/>
      <c r="P659" s="1137"/>
      <c r="Q659" s="1137"/>
      <c r="R659" s="1137"/>
      <c r="S659" s="1137"/>
      <c r="T659" s="1137"/>
      <c r="U659" s="1137"/>
      <c r="V659" s="1137"/>
      <c r="W659" s="1137"/>
      <c r="X659" s="1137"/>
      <c r="Y659" s="1137"/>
      <c r="Z659" s="1137"/>
    </row>
    <row r="660" spans="1:26" ht="15.75" customHeight="1">
      <c r="A660" s="1137"/>
      <c r="B660" s="1137"/>
      <c r="C660" s="1137"/>
      <c r="D660" s="1137"/>
      <c r="E660" s="1137"/>
      <c r="F660" s="1137"/>
      <c r="G660" s="1137"/>
      <c r="H660" s="1137"/>
      <c r="I660" s="1137"/>
      <c r="J660" s="1137"/>
      <c r="K660" s="1137"/>
      <c r="L660" s="1137"/>
      <c r="M660" s="1137"/>
      <c r="N660" s="1137"/>
      <c r="O660" s="1137"/>
      <c r="P660" s="1137"/>
      <c r="Q660" s="1137"/>
      <c r="R660" s="1137"/>
      <c r="S660" s="1137"/>
      <c r="T660" s="1137"/>
      <c r="U660" s="1137"/>
      <c r="V660" s="1137"/>
      <c r="W660" s="1137"/>
      <c r="X660" s="1137"/>
      <c r="Y660" s="1137"/>
      <c r="Z660" s="1137"/>
    </row>
    <row r="661" spans="1:26" ht="15.75" customHeight="1">
      <c r="A661" s="1137"/>
      <c r="B661" s="1137"/>
      <c r="C661" s="1137"/>
      <c r="D661" s="1137"/>
      <c r="E661" s="1137"/>
      <c r="F661" s="1137"/>
      <c r="G661" s="1137"/>
      <c r="H661" s="1137"/>
      <c r="I661" s="1137"/>
      <c r="J661" s="1137"/>
      <c r="K661" s="1137"/>
      <c r="L661" s="1137"/>
      <c r="M661" s="1137"/>
      <c r="N661" s="1137"/>
      <c r="O661" s="1137"/>
      <c r="P661" s="1137"/>
      <c r="Q661" s="1137"/>
      <c r="R661" s="1137"/>
      <c r="S661" s="1137"/>
      <c r="T661" s="1137"/>
      <c r="U661" s="1137"/>
      <c r="V661" s="1137"/>
      <c r="W661" s="1137"/>
      <c r="X661" s="1137"/>
      <c r="Y661" s="1137"/>
      <c r="Z661" s="1137"/>
    </row>
    <row r="662" spans="1:26" ht="15.75" customHeight="1">
      <c r="A662" s="1137"/>
      <c r="B662" s="1137"/>
      <c r="C662" s="1137"/>
      <c r="D662" s="1137"/>
      <c r="E662" s="1137"/>
      <c r="F662" s="1137"/>
      <c r="G662" s="1137"/>
      <c r="H662" s="1137"/>
      <c r="I662" s="1137"/>
      <c r="J662" s="1137"/>
      <c r="K662" s="1137"/>
      <c r="L662" s="1137"/>
      <c r="M662" s="1137"/>
      <c r="N662" s="1137"/>
      <c r="O662" s="1137"/>
      <c r="P662" s="1137"/>
      <c r="Q662" s="1137"/>
      <c r="R662" s="1137"/>
      <c r="S662" s="1137"/>
      <c r="T662" s="1137"/>
      <c r="U662" s="1137"/>
      <c r="V662" s="1137"/>
      <c r="W662" s="1137"/>
      <c r="X662" s="1137"/>
      <c r="Y662" s="1137"/>
      <c r="Z662" s="1137"/>
    </row>
    <row r="663" spans="1:26" ht="15.75" customHeight="1">
      <c r="A663" s="1137"/>
      <c r="B663" s="1137"/>
      <c r="C663" s="1137"/>
      <c r="D663" s="1137"/>
      <c r="E663" s="1137"/>
      <c r="F663" s="1137"/>
      <c r="G663" s="1137"/>
      <c r="H663" s="1137"/>
      <c r="I663" s="1137"/>
      <c r="J663" s="1137"/>
      <c r="K663" s="1137"/>
      <c r="L663" s="1137"/>
      <c r="M663" s="1137"/>
      <c r="N663" s="1137"/>
      <c r="O663" s="1137"/>
      <c r="P663" s="1137"/>
      <c r="Q663" s="1137"/>
      <c r="R663" s="1137"/>
      <c r="S663" s="1137"/>
      <c r="T663" s="1137"/>
      <c r="U663" s="1137"/>
      <c r="V663" s="1137"/>
      <c r="W663" s="1137"/>
      <c r="X663" s="1137"/>
      <c r="Y663" s="1137"/>
      <c r="Z663" s="1137"/>
    </row>
    <row r="664" spans="1:26" ht="15.75" customHeight="1">
      <c r="A664" s="1137"/>
      <c r="B664" s="1137"/>
      <c r="C664" s="1137"/>
      <c r="D664" s="1137"/>
      <c r="E664" s="1137"/>
      <c r="F664" s="1137"/>
      <c r="G664" s="1137"/>
      <c r="H664" s="1137"/>
      <c r="I664" s="1137"/>
      <c r="J664" s="1137"/>
      <c r="K664" s="1137"/>
      <c r="L664" s="1137"/>
      <c r="M664" s="1137"/>
      <c r="N664" s="1137"/>
      <c r="O664" s="1137"/>
      <c r="P664" s="1137"/>
      <c r="Q664" s="1137"/>
      <c r="R664" s="1137"/>
      <c r="S664" s="1137"/>
      <c r="T664" s="1137"/>
      <c r="U664" s="1137"/>
      <c r="V664" s="1137"/>
      <c r="W664" s="1137"/>
      <c r="X664" s="1137"/>
      <c r="Y664" s="1137"/>
      <c r="Z664" s="1137"/>
    </row>
    <row r="665" spans="1:26" ht="15.75" customHeight="1">
      <c r="A665" s="1137"/>
      <c r="B665" s="1137"/>
      <c r="C665" s="1137"/>
      <c r="D665" s="1137"/>
      <c r="E665" s="1137"/>
      <c r="F665" s="1137"/>
      <c r="G665" s="1137"/>
      <c r="H665" s="1137"/>
      <c r="I665" s="1137"/>
      <c r="J665" s="1137"/>
      <c r="K665" s="1137"/>
      <c r="L665" s="1137"/>
      <c r="M665" s="1137"/>
      <c r="N665" s="1137"/>
      <c r="O665" s="1137"/>
      <c r="P665" s="1137"/>
      <c r="Q665" s="1137"/>
      <c r="R665" s="1137"/>
      <c r="S665" s="1137"/>
      <c r="T665" s="1137"/>
      <c r="U665" s="1137"/>
      <c r="V665" s="1137"/>
      <c r="W665" s="1137"/>
      <c r="X665" s="1137"/>
      <c r="Y665" s="1137"/>
      <c r="Z665" s="1137"/>
    </row>
    <row r="666" spans="1:26" ht="15.75" customHeight="1">
      <c r="A666" s="1137"/>
      <c r="B666" s="1137"/>
      <c r="C666" s="1137"/>
      <c r="D666" s="1137"/>
      <c r="E666" s="1137"/>
      <c r="F666" s="1137"/>
      <c r="G666" s="1137"/>
      <c r="H666" s="1137"/>
      <c r="I666" s="1137"/>
      <c r="J666" s="1137"/>
      <c r="K666" s="1137"/>
      <c r="L666" s="1137"/>
      <c r="M666" s="1137"/>
      <c r="N666" s="1137"/>
      <c r="O666" s="1137"/>
      <c r="P666" s="1137"/>
      <c r="Q666" s="1137"/>
      <c r="R666" s="1137"/>
      <c r="S666" s="1137"/>
      <c r="T666" s="1137"/>
      <c r="U666" s="1137"/>
      <c r="V666" s="1137"/>
      <c r="W666" s="1137"/>
      <c r="X666" s="1137"/>
      <c r="Y666" s="1137"/>
      <c r="Z666" s="1137"/>
    </row>
    <row r="667" spans="1:26" ht="15.75" customHeight="1">
      <c r="A667" s="1137"/>
      <c r="B667" s="1137"/>
      <c r="C667" s="1137"/>
      <c r="D667" s="1137"/>
      <c r="E667" s="1137"/>
      <c r="F667" s="1137"/>
      <c r="G667" s="1137"/>
      <c r="H667" s="1137"/>
      <c r="I667" s="1137"/>
      <c r="J667" s="1137"/>
      <c r="K667" s="1137"/>
      <c r="L667" s="1137"/>
      <c r="M667" s="1137"/>
      <c r="N667" s="1137"/>
      <c r="O667" s="1137"/>
      <c r="P667" s="1137"/>
      <c r="Q667" s="1137"/>
      <c r="R667" s="1137"/>
      <c r="S667" s="1137"/>
      <c r="T667" s="1137"/>
      <c r="U667" s="1137"/>
      <c r="V667" s="1137"/>
      <c r="W667" s="1137"/>
      <c r="X667" s="1137"/>
      <c r="Y667" s="1137"/>
      <c r="Z667" s="1137"/>
    </row>
    <row r="668" spans="1:26" ht="15.75" customHeight="1">
      <c r="A668" s="1137"/>
      <c r="B668" s="1137"/>
      <c r="C668" s="1137"/>
      <c r="D668" s="1137"/>
      <c r="E668" s="1137"/>
      <c r="F668" s="1137"/>
      <c r="G668" s="1137"/>
      <c r="H668" s="1137"/>
      <c r="I668" s="1137"/>
      <c r="J668" s="1137"/>
      <c r="K668" s="1137"/>
      <c r="L668" s="1137"/>
      <c r="M668" s="1137"/>
      <c r="N668" s="1137"/>
      <c r="O668" s="1137"/>
      <c r="P668" s="1137"/>
      <c r="Q668" s="1137"/>
      <c r="R668" s="1137"/>
      <c r="S668" s="1137"/>
      <c r="T668" s="1137"/>
      <c r="U668" s="1137"/>
      <c r="V668" s="1137"/>
      <c r="W668" s="1137"/>
      <c r="X668" s="1137"/>
      <c r="Y668" s="1137"/>
      <c r="Z668" s="1137"/>
    </row>
    <row r="669" spans="1:26" ht="15.75" customHeight="1">
      <c r="A669" s="1137"/>
      <c r="B669" s="1137"/>
      <c r="C669" s="1137"/>
      <c r="D669" s="1137"/>
      <c r="E669" s="1137"/>
      <c r="F669" s="1137"/>
      <c r="G669" s="1137"/>
      <c r="H669" s="1137"/>
      <c r="I669" s="1137"/>
      <c r="J669" s="1137"/>
      <c r="K669" s="1137"/>
      <c r="L669" s="1137"/>
      <c r="M669" s="1137"/>
      <c r="N669" s="1137"/>
      <c r="O669" s="1137"/>
      <c r="P669" s="1137"/>
      <c r="Q669" s="1137"/>
      <c r="R669" s="1137"/>
      <c r="S669" s="1137"/>
      <c r="T669" s="1137"/>
      <c r="U669" s="1137"/>
      <c r="V669" s="1137"/>
      <c r="W669" s="1137"/>
      <c r="X669" s="1137"/>
      <c r="Y669" s="1137"/>
      <c r="Z669" s="1137"/>
    </row>
    <row r="670" spans="1:26" ht="15.75" customHeight="1">
      <c r="A670" s="1137"/>
      <c r="B670" s="1137"/>
      <c r="C670" s="1137"/>
      <c r="D670" s="1137"/>
      <c r="E670" s="1137"/>
      <c r="F670" s="1137"/>
      <c r="G670" s="1137"/>
      <c r="H670" s="1137"/>
      <c r="I670" s="1137"/>
      <c r="J670" s="1137"/>
      <c r="K670" s="1137"/>
      <c r="L670" s="1137"/>
      <c r="M670" s="1137"/>
      <c r="N670" s="1137"/>
      <c r="O670" s="1137"/>
      <c r="P670" s="1137"/>
      <c r="Q670" s="1137"/>
      <c r="R670" s="1137"/>
      <c r="S670" s="1137"/>
      <c r="T670" s="1137"/>
      <c r="U670" s="1137"/>
      <c r="V670" s="1137"/>
      <c r="W670" s="1137"/>
      <c r="X670" s="1137"/>
      <c r="Y670" s="1137"/>
      <c r="Z670" s="1137"/>
    </row>
    <row r="671" spans="1:26" ht="15.75" customHeight="1">
      <c r="A671" s="1137"/>
      <c r="B671" s="1137"/>
      <c r="C671" s="1137"/>
      <c r="D671" s="1137"/>
      <c r="E671" s="1137"/>
      <c r="F671" s="1137"/>
      <c r="G671" s="1137"/>
      <c r="H671" s="1137"/>
      <c r="I671" s="1137"/>
      <c r="J671" s="1137"/>
      <c r="K671" s="1137"/>
      <c r="L671" s="1137"/>
      <c r="M671" s="1137"/>
      <c r="N671" s="1137"/>
      <c r="O671" s="1137"/>
      <c r="P671" s="1137"/>
      <c r="Q671" s="1137"/>
      <c r="R671" s="1137"/>
      <c r="S671" s="1137"/>
      <c r="T671" s="1137"/>
      <c r="U671" s="1137"/>
      <c r="V671" s="1137"/>
      <c r="W671" s="1137"/>
      <c r="X671" s="1137"/>
      <c r="Y671" s="1137"/>
      <c r="Z671" s="1137"/>
    </row>
    <row r="672" spans="1:26" ht="15.75" customHeight="1">
      <c r="A672" s="1137"/>
      <c r="B672" s="1137"/>
      <c r="C672" s="1137"/>
      <c r="D672" s="1137"/>
      <c r="E672" s="1137"/>
      <c r="F672" s="1137"/>
      <c r="G672" s="1137"/>
      <c r="H672" s="1137"/>
      <c r="I672" s="1137"/>
      <c r="J672" s="1137"/>
      <c r="K672" s="1137"/>
      <c r="L672" s="1137"/>
      <c r="M672" s="1137"/>
      <c r="N672" s="1137"/>
      <c r="O672" s="1137"/>
      <c r="P672" s="1137"/>
      <c r="Q672" s="1137"/>
      <c r="R672" s="1137"/>
      <c r="S672" s="1137"/>
      <c r="T672" s="1137"/>
      <c r="U672" s="1137"/>
      <c r="V672" s="1137"/>
      <c r="W672" s="1137"/>
      <c r="X672" s="1137"/>
      <c r="Y672" s="1137"/>
      <c r="Z672" s="1137"/>
    </row>
    <row r="673" spans="1:26" ht="15.75" customHeight="1">
      <c r="A673" s="1137"/>
      <c r="B673" s="1137"/>
      <c r="C673" s="1137"/>
      <c r="D673" s="1137"/>
      <c r="E673" s="1137"/>
      <c r="F673" s="1137"/>
      <c r="G673" s="1137"/>
      <c r="H673" s="1137"/>
      <c r="I673" s="1137"/>
      <c r="J673" s="1137"/>
      <c r="K673" s="1137"/>
      <c r="L673" s="1137"/>
      <c r="M673" s="1137"/>
      <c r="N673" s="1137"/>
      <c r="O673" s="1137"/>
      <c r="P673" s="1137"/>
      <c r="Q673" s="1137"/>
      <c r="R673" s="1137"/>
      <c r="S673" s="1137"/>
      <c r="T673" s="1137"/>
      <c r="U673" s="1137"/>
      <c r="V673" s="1137"/>
      <c r="W673" s="1137"/>
      <c r="X673" s="1137"/>
      <c r="Y673" s="1137"/>
      <c r="Z673" s="1137"/>
    </row>
    <row r="674" spans="1:26" ht="15.75" customHeight="1">
      <c r="A674" s="1137"/>
      <c r="B674" s="1137"/>
      <c r="C674" s="1137"/>
      <c r="D674" s="1137"/>
      <c r="E674" s="1137"/>
      <c r="F674" s="1137"/>
      <c r="G674" s="1137"/>
      <c r="H674" s="1137"/>
      <c r="I674" s="1137"/>
      <c r="J674" s="1137"/>
      <c r="K674" s="1137"/>
      <c r="L674" s="1137"/>
      <c r="M674" s="1137"/>
      <c r="N674" s="1137"/>
      <c r="O674" s="1137"/>
      <c r="P674" s="1137"/>
      <c r="Q674" s="1137"/>
      <c r="R674" s="1137"/>
      <c r="S674" s="1137"/>
      <c r="T674" s="1137"/>
      <c r="U674" s="1137"/>
      <c r="V674" s="1137"/>
      <c r="W674" s="1137"/>
      <c r="X674" s="1137"/>
      <c r="Y674" s="1137"/>
      <c r="Z674" s="1137"/>
    </row>
    <row r="675" spans="1:26" ht="15.75" customHeight="1">
      <c r="A675" s="1137"/>
      <c r="B675" s="1137"/>
      <c r="C675" s="1137"/>
      <c r="D675" s="1137"/>
      <c r="E675" s="1137"/>
      <c r="F675" s="1137"/>
      <c r="G675" s="1137"/>
      <c r="H675" s="1137"/>
      <c r="I675" s="1137"/>
      <c r="J675" s="1137"/>
      <c r="K675" s="1137"/>
      <c r="L675" s="1137"/>
      <c r="M675" s="1137"/>
      <c r="N675" s="1137"/>
      <c r="O675" s="1137"/>
      <c r="P675" s="1137"/>
      <c r="Q675" s="1137"/>
      <c r="R675" s="1137"/>
      <c r="S675" s="1137"/>
      <c r="T675" s="1137"/>
      <c r="U675" s="1137"/>
      <c r="V675" s="1137"/>
      <c r="W675" s="1137"/>
      <c r="X675" s="1137"/>
      <c r="Y675" s="1137"/>
      <c r="Z675" s="1137"/>
    </row>
    <row r="676" spans="1:26" ht="15.75" customHeight="1">
      <c r="A676" s="1137"/>
      <c r="B676" s="1137"/>
      <c r="C676" s="1137"/>
      <c r="D676" s="1137"/>
      <c r="E676" s="1137"/>
      <c r="F676" s="1137"/>
      <c r="G676" s="1137"/>
      <c r="H676" s="1137"/>
      <c r="I676" s="1137"/>
      <c r="J676" s="1137"/>
      <c r="K676" s="1137"/>
      <c r="L676" s="1137"/>
      <c r="M676" s="1137"/>
      <c r="N676" s="1137"/>
      <c r="O676" s="1137"/>
      <c r="P676" s="1137"/>
      <c r="Q676" s="1137"/>
      <c r="R676" s="1137"/>
      <c r="S676" s="1137"/>
      <c r="T676" s="1137"/>
      <c r="U676" s="1137"/>
      <c r="V676" s="1137"/>
      <c r="W676" s="1137"/>
      <c r="X676" s="1137"/>
      <c r="Y676" s="1137"/>
      <c r="Z676" s="1137"/>
    </row>
    <row r="677" spans="1:26" ht="15.75" customHeight="1">
      <c r="A677" s="1137"/>
      <c r="B677" s="1137"/>
      <c r="C677" s="1137"/>
      <c r="D677" s="1137"/>
      <c r="E677" s="1137"/>
      <c r="F677" s="1137"/>
      <c r="G677" s="1137"/>
      <c r="H677" s="1137"/>
      <c r="I677" s="1137"/>
      <c r="J677" s="1137"/>
      <c r="K677" s="1137"/>
      <c r="L677" s="1137"/>
      <c r="M677" s="1137"/>
      <c r="N677" s="1137"/>
      <c r="O677" s="1137"/>
      <c r="P677" s="1137"/>
      <c r="Q677" s="1137"/>
      <c r="R677" s="1137"/>
      <c r="S677" s="1137"/>
      <c r="T677" s="1137"/>
      <c r="U677" s="1137"/>
      <c r="V677" s="1137"/>
      <c r="W677" s="1137"/>
      <c r="X677" s="1137"/>
      <c r="Y677" s="1137"/>
      <c r="Z677" s="1137"/>
    </row>
    <row r="678" spans="1:26" ht="15.75" customHeight="1">
      <c r="A678" s="1137"/>
      <c r="B678" s="1137"/>
      <c r="C678" s="1137"/>
      <c r="D678" s="1137"/>
      <c r="E678" s="1137"/>
      <c r="F678" s="1137"/>
      <c r="G678" s="1137"/>
      <c r="H678" s="1137"/>
      <c r="I678" s="1137"/>
      <c r="J678" s="1137"/>
      <c r="K678" s="1137"/>
      <c r="L678" s="1137"/>
      <c r="M678" s="1137"/>
      <c r="N678" s="1137"/>
      <c r="O678" s="1137"/>
      <c r="P678" s="1137"/>
      <c r="Q678" s="1137"/>
      <c r="R678" s="1137"/>
      <c r="S678" s="1137"/>
      <c r="T678" s="1137"/>
      <c r="U678" s="1137"/>
      <c r="V678" s="1137"/>
      <c r="W678" s="1137"/>
      <c r="X678" s="1137"/>
      <c r="Y678" s="1137"/>
      <c r="Z678" s="1137"/>
    </row>
    <row r="679" spans="1:26" ht="15.75" customHeight="1">
      <c r="A679" s="1137"/>
      <c r="B679" s="1137"/>
      <c r="C679" s="1137"/>
      <c r="D679" s="1137"/>
      <c r="E679" s="1137"/>
      <c r="F679" s="1137"/>
      <c r="G679" s="1137"/>
      <c r="H679" s="1137"/>
      <c r="I679" s="1137"/>
      <c r="J679" s="1137"/>
      <c r="K679" s="1137"/>
      <c r="L679" s="1137"/>
      <c r="M679" s="1137"/>
      <c r="N679" s="1137"/>
      <c r="O679" s="1137"/>
      <c r="P679" s="1137"/>
      <c r="Q679" s="1137"/>
      <c r="R679" s="1137"/>
      <c r="S679" s="1137"/>
      <c r="T679" s="1137"/>
      <c r="U679" s="1137"/>
      <c r="V679" s="1137"/>
      <c r="W679" s="1137"/>
      <c r="X679" s="1137"/>
      <c r="Y679" s="1137"/>
      <c r="Z679" s="1137"/>
    </row>
    <row r="680" spans="1:26" ht="15.75" customHeight="1">
      <c r="A680" s="1137"/>
      <c r="B680" s="1137"/>
      <c r="C680" s="1137"/>
      <c r="D680" s="1137"/>
      <c r="E680" s="1137"/>
      <c r="F680" s="1137"/>
      <c r="G680" s="1137"/>
      <c r="H680" s="1137"/>
      <c r="I680" s="1137"/>
      <c r="J680" s="1137"/>
      <c r="K680" s="1137"/>
      <c r="L680" s="1137"/>
      <c r="M680" s="1137"/>
      <c r="N680" s="1137"/>
      <c r="O680" s="1137"/>
      <c r="P680" s="1137"/>
      <c r="Q680" s="1137"/>
      <c r="R680" s="1137"/>
      <c r="S680" s="1137"/>
      <c r="T680" s="1137"/>
      <c r="U680" s="1137"/>
      <c r="V680" s="1137"/>
      <c r="W680" s="1137"/>
      <c r="X680" s="1137"/>
      <c r="Y680" s="1137"/>
      <c r="Z680" s="1137"/>
    </row>
    <row r="681" spans="1:26" ht="15.75" customHeight="1">
      <c r="A681" s="1137"/>
      <c r="B681" s="1137"/>
      <c r="C681" s="1137"/>
      <c r="D681" s="1137"/>
      <c r="E681" s="1137"/>
      <c r="F681" s="1137"/>
      <c r="G681" s="1137"/>
      <c r="H681" s="1137"/>
      <c r="I681" s="1137"/>
      <c r="J681" s="1137"/>
      <c r="K681" s="1137"/>
      <c r="L681" s="1137"/>
      <c r="M681" s="1137"/>
      <c r="N681" s="1137"/>
      <c r="O681" s="1137"/>
      <c r="P681" s="1137"/>
      <c r="Q681" s="1137"/>
      <c r="R681" s="1137"/>
      <c r="S681" s="1137"/>
      <c r="T681" s="1137"/>
      <c r="U681" s="1137"/>
      <c r="V681" s="1137"/>
      <c r="W681" s="1137"/>
      <c r="X681" s="1137"/>
      <c r="Y681" s="1137"/>
      <c r="Z681" s="1137"/>
    </row>
    <row r="682" spans="1:26" ht="15.75" customHeight="1">
      <c r="A682" s="1137"/>
      <c r="B682" s="1137"/>
      <c r="C682" s="1137"/>
      <c r="D682" s="1137"/>
      <c r="E682" s="1137"/>
      <c r="F682" s="1137"/>
      <c r="G682" s="1137"/>
      <c r="H682" s="1137"/>
      <c r="I682" s="1137"/>
      <c r="J682" s="1137"/>
      <c r="K682" s="1137"/>
      <c r="L682" s="1137"/>
      <c r="M682" s="1137"/>
      <c r="N682" s="1137"/>
      <c r="O682" s="1137"/>
      <c r="P682" s="1137"/>
      <c r="Q682" s="1137"/>
      <c r="R682" s="1137"/>
      <c r="S682" s="1137"/>
      <c r="T682" s="1137"/>
      <c r="U682" s="1137"/>
      <c r="V682" s="1137"/>
      <c r="W682" s="1137"/>
      <c r="X682" s="1137"/>
      <c r="Y682" s="1137"/>
      <c r="Z682" s="1137"/>
    </row>
    <row r="683" spans="1:26" ht="15.75" customHeight="1">
      <c r="A683" s="1137"/>
      <c r="B683" s="1137"/>
      <c r="C683" s="1137"/>
      <c r="D683" s="1137"/>
      <c r="E683" s="1137"/>
      <c r="F683" s="1137"/>
      <c r="G683" s="1137"/>
      <c r="H683" s="1137"/>
      <c r="I683" s="1137"/>
      <c r="J683" s="1137"/>
      <c r="K683" s="1137"/>
      <c r="L683" s="1137"/>
      <c r="M683" s="1137"/>
      <c r="N683" s="1137"/>
      <c r="O683" s="1137"/>
      <c r="P683" s="1137"/>
      <c r="Q683" s="1137"/>
      <c r="R683" s="1137"/>
      <c r="S683" s="1137"/>
      <c r="T683" s="1137"/>
      <c r="U683" s="1137"/>
      <c r="V683" s="1137"/>
      <c r="W683" s="1137"/>
      <c r="X683" s="1137"/>
      <c r="Y683" s="1137"/>
      <c r="Z683" s="1137"/>
    </row>
    <row r="684" spans="1:26" ht="15.75" customHeight="1">
      <c r="A684" s="1137"/>
      <c r="B684" s="1137"/>
      <c r="C684" s="1137"/>
      <c r="D684" s="1137"/>
      <c r="E684" s="1137"/>
      <c r="F684" s="1137"/>
      <c r="G684" s="1137"/>
      <c r="H684" s="1137"/>
      <c r="I684" s="1137"/>
      <c r="J684" s="1137"/>
      <c r="K684" s="1137"/>
      <c r="L684" s="1137"/>
      <c r="M684" s="1137"/>
      <c r="N684" s="1137"/>
      <c r="O684" s="1137"/>
      <c r="P684" s="1137"/>
      <c r="Q684" s="1137"/>
      <c r="R684" s="1137"/>
      <c r="S684" s="1137"/>
      <c r="T684" s="1137"/>
      <c r="U684" s="1137"/>
      <c r="V684" s="1137"/>
      <c r="W684" s="1137"/>
      <c r="X684" s="1137"/>
      <c r="Y684" s="1137"/>
      <c r="Z684" s="1137"/>
    </row>
    <row r="685" spans="1:26" ht="15.75" customHeight="1">
      <c r="A685" s="1137"/>
      <c r="B685" s="1137"/>
      <c r="C685" s="1137"/>
      <c r="D685" s="1137"/>
      <c r="E685" s="1137"/>
      <c r="F685" s="1137"/>
      <c r="G685" s="1137"/>
      <c r="H685" s="1137"/>
      <c r="I685" s="1137"/>
      <c r="J685" s="1137"/>
      <c r="K685" s="1137"/>
      <c r="L685" s="1137"/>
      <c r="M685" s="1137"/>
      <c r="N685" s="1137"/>
      <c r="O685" s="1137"/>
      <c r="P685" s="1137"/>
      <c r="Q685" s="1137"/>
      <c r="R685" s="1137"/>
      <c r="S685" s="1137"/>
      <c r="T685" s="1137"/>
      <c r="U685" s="1137"/>
      <c r="V685" s="1137"/>
      <c r="W685" s="1137"/>
      <c r="X685" s="1137"/>
      <c r="Y685" s="1137"/>
      <c r="Z685" s="1137"/>
    </row>
    <row r="686" spans="1:26" ht="15.75" customHeight="1">
      <c r="A686" s="1137"/>
      <c r="B686" s="1137"/>
      <c r="C686" s="1137"/>
      <c r="D686" s="1137"/>
      <c r="E686" s="1137"/>
      <c r="F686" s="1137"/>
      <c r="G686" s="1137"/>
      <c r="H686" s="1137"/>
      <c r="I686" s="1137"/>
      <c r="J686" s="1137"/>
      <c r="K686" s="1137"/>
      <c r="L686" s="1137"/>
      <c r="M686" s="1137"/>
      <c r="N686" s="1137"/>
      <c r="O686" s="1137"/>
      <c r="P686" s="1137"/>
      <c r="Q686" s="1137"/>
      <c r="R686" s="1137"/>
      <c r="S686" s="1137"/>
      <c r="T686" s="1137"/>
      <c r="U686" s="1137"/>
      <c r="V686" s="1137"/>
      <c r="W686" s="1137"/>
      <c r="X686" s="1137"/>
      <c r="Y686" s="1137"/>
      <c r="Z686" s="1137"/>
    </row>
    <row r="687" spans="1:26" ht="15.75" customHeight="1">
      <c r="A687" s="1137"/>
      <c r="B687" s="1137"/>
      <c r="C687" s="1137"/>
      <c r="D687" s="1137"/>
      <c r="E687" s="1137"/>
      <c r="F687" s="1137"/>
      <c r="G687" s="1137"/>
      <c r="H687" s="1137"/>
      <c r="I687" s="1137"/>
      <c r="J687" s="1137"/>
      <c r="K687" s="1137"/>
      <c r="L687" s="1137"/>
      <c r="M687" s="1137"/>
      <c r="N687" s="1137"/>
      <c r="O687" s="1137"/>
      <c r="P687" s="1137"/>
      <c r="Q687" s="1137"/>
      <c r="R687" s="1137"/>
      <c r="S687" s="1137"/>
      <c r="T687" s="1137"/>
      <c r="U687" s="1137"/>
      <c r="V687" s="1137"/>
      <c r="W687" s="1137"/>
      <c r="X687" s="1137"/>
      <c r="Y687" s="1137"/>
      <c r="Z687" s="1137"/>
    </row>
    <row r="688" spans="1:26" ht="15.75" customHeight="1">
      <c r="A688" s="1137"/>
      <c r="B688" s="1137"/>
      <c r="C688" s="1137"/>
      <c r="D688" s="1137"/>
      <c r="E688" s="1137"/>
      <c r="F688" s="1137"/>
      <c r="G688" s="1137"/>
      <c r="H688" s="1137"/>
      <c r="I688" s="1137"/>
      <c r="J688" s="1137"/>
      <c r="K688" s="1137"/>
      <c r="L688" s="1137"/>
      <c r="M688" s="1137"/>
      <c r="N688" s="1137"/>
      <c r="O688" s="1137"/>
      <c r="P688" s="1137"/>
      <c r="Q688" s="1137"/>
      <c r="R688" s="1137"/>
      <c r="S688" s="1137"/>
      <c r="T688" s="1137"/>
      <c r="U688" s="1137"/>
      <c r="V688" s="1137"/>
      <c r="W688" s="1137"/>
      <c r="X688" s="1137"/>
      <c r="Y688" s="1137"/>
      <c r="Z688" s="1137"/>
    </row>
    <row r="689" spans="1:26" ht="15.75" customHeight="1">
      <c r="A689" s="1137"/>
      <c r="B689" s="1137"/>
      <c r="C689" s="1137"/>
      <c r="D689" s="1137"/>
      <c r="E689" s="1137"/>
      <c r="F689" s="1137"/>
      <c r="G689" s="1137"/>
      <c r="H689" s="1137"/>
      <c r="I689" s="1137"/>
      <c r="J689" s="1137"/>
      <c r="K689" s="1137"/>
      <c r="L689" s="1137"/>
      <c r="M689" s="1137"/>
      <c r="N689" s="1137"/>
      <c r="O689" s="1137"/>
      <c r="P689" s="1137"/>
      <c r="Q689" s="1137"/>
      <c r="R689" s="1137"/>
      <c r="S689" s="1137"/>
      <c r="T689" s="1137"/>
      <c r="U689" s="1137"/>
      <c r="V689" s="1137"/>
      <c r="W689" s="1137"/>
      <c r="X689" s="1137"/>
      <c r="Y689" s="1137"/>
      <c r="Z689" s="1137"/>
    </row>
    <row r="690" spans="1:26" ht="15.75" customHeight="1">
      <c r="A690" s="1137"/>
      <c r="B690" s="1137"/>
      <c r="C690" s="1137"/>
      <c r="D690" s="1137"/>
      <c r="E690" s="1137"/>
      <c r="F690" s="1137"/>
      <c r="G690" s="1137"/>
      <c r="H690" s="1137"/>
      <c r="I690" s="1137"/>
      <c r="J690" s="1137"/>
      <c r="K690" s="1137"/>
      <c r="L690" s="1137"/>
      <c r="M690" s="1137"/>
      <c r="N690" s="1137"/>
      <c r="O690" s="1137"/>
      <c r="P690" s="1137"/>
      <c r="Q690" s="1137"/>
      <c r="R690" s="1137"/>
      <c r="S690" s="1137"/>
      <c r="T690" s="1137"/>
      <c r="U690" s="1137"/>
      <c r="V690" s="1137"/>
      <c r="W690" s="1137"/>
      <c r="X690" s="1137"/>
      <c r="Y690" s="1137"/>
      <c r="Z690" s="1137"/>
    </row>
    <row r="691" spans="1:26" ht="15.75" customHeight="1">
      <c r="A691" s="1137"/>
      <c r="B691" s="1137"/>
      <c r="C691" s="1137"/>
      <c r="D691" s="1137"/>
      <c r="E691" s="1137"/>
      <c r="F691" s="1137"/>
      <c r="G691" s="1137"/>
      <c r="H691" s="1137"/>
      <c r="I691" s="1137"/>
      <c r="J691" s="1137"/>
      <c r="K691" s="1137"/>
      <c r="L691" s="1137"/>
      <c r="M691" s="1137"/>
      <c r="N691" s="1137"/>
      <c r="O691" s="1137"/>
      <c r="P691" s="1137"/>
      <c r="Q691" s="1137"/>
      <c r="R691" s="1137"/>
      <c r="S691" s="1137"/>
      <c r="T691" s="1137"/>
      <c r="U691" s="1137"/>
      <c r="V691" s="1137"/>
      <c r="W691" s="1137"/>
      <c r="X691" s="1137"/>
      <c r="Y691" s="1137"/>
      <c r="Z691" s="1137"/>
    </row>
    <row r="692" spans="1:26" ht="15.75" customHeight="1">
      <c r="A692" s="1137"/>
      <c r="B692" s="1137"/>
      <c r="C692" s="1137"/>
      <c r="D692" s="1137"/>
      <c r="E692" s="1137"/>
      <c r="F692" s="1137"/>
      <c r="G692" s="1137"/>
      <c r="H692" s="1137"/>
      <c r="I692" s="1137"/>
      <c r="J692" s="1137"/>
      <c r="K692" s="1137"/>
      <c r="L692" s="1137"/>
      <c r="M692" s="1137"/>
      <c r="N692" s="1137"/>
      <c r="O692" s="1137"/>
      <c r="P692" s="1137"/>
      <c r="Q692" s="1137"/>
      <c r="R692" s="1137"/>
      <c r="S692" s="1137"/>
      <c r="T692" s="1137"/>
      <c r="U692" s="1137"/>
      <c r="V692" s="1137"/>
      <c r="W692" s="1137"/>
      <c r="X692" s="1137"/>
      <c r="Y692" s="1137"/>
      <c r="Z692" s="1137"/>
    </row>
    <row r="693" spans="1:26" ht="15.75" customHeight="1">
      <c r="A693" s="1137"/>
      <c r="B693" s="1137"/>
      <c r="C693" s="1137"/>
      <c r="D693" s="1137"/>
      <c r="E693" s="1137"/>
      <c r="F693" s="1137"/>
      <c r="G693" s="1137"/>
      <c r="H693" s="1137"/>
      <c r="I693" s="1137"/>
      <c r="J693" s="1137"/>
      <c r="K693" s="1137"/>
      <c r="L693" s="1137"/>
      <c r="M693" s="1137"/>
      <c r="N693" s="1137"/>
      <c r="O693" s="1137"/>
      <c r="P693" s="1137"/>
      <c r="Q693" s="1137"/>
      <c r="R693" s="1137"/>
      <c r="S693" s="1137"/>
      <c r="T693" s="1137"/>
      <c r="U693" s="1137"/>
      <c r="V693" s="1137"/>
      <c r="W693" s="1137"/>
      <c r="X693" s="1137"/>
      <c r="Y693" s="1137"/>
      <c r="Z693" s="1137"/>
    </row>
    <row r="694" spans="1:26" ht="15.75" customHeight="1">
      <c r="A694" s="1137"/>
      <c r="B694" s="1137"/>
      <c r="C694" s="1137"/>
      <c r="D694" s="1137"/>
      <c r="E694" s="1137"/>
      <c r="F694" s="1137"/>
      <c r="G694" s="1137"/>
      <c r="H694" s="1137"/>
      <c r="I694" s="1137"/>
      <c r="J694" s="1137"/>
      <c r="K694" s="1137"/>
      <c r="L694" s="1137"/>
      <c r="M694" s="1137"/>
      <c r="N694" s="1137"/>
      <c r="O694" s="1137"/>
      <c r="P694" s="1137"/>
      <c r="Q694" s="1137"/>
      <c r="R694" s="1137"/>
      <c r="S694" s="1137"/>
      <c r="T694" s="1137"/>
      <c r="U694" s="1137"/>
      <c r="V694" s="1137"/>
      <c r="W694" s="1137"/>
      <c r="X694" s="1137"/>
      <c r="Y694" s="1137"/>
      <c r="Z694" s="1137"/>
    </row>
    <row r="695" spans="1:26" ht="15.75" customHeight="1">
      <c r="A695" s="1137"/>
      <c r="B695" s="1137"/>
      <c r="C695" s="1137"/>
      <c r="D695" s="1137"/>
      <c r="E695" s="1137"/>
      <c r="F695" s="1137"/>
      <c r="G695" s="1137"/>
      <c r="H695" s="1137"/>
      <c r="I695" s="1137"/>
      <c r="J695" s="1137"/>
      <c r="K695" s="1137"/>
      <c r="L695" s="1137"/>
      <c r="M695" s="1137"/>
      <c r="N695" s="1137"/>
      <c r="O695" s="1137"/>
      <c r="P695" s="1137"/>
      <c r="Q695" s="1137"/>
      <c r="R695" s="1137"/>
      <c r="S695" s="1137"/>
      <c r="T695" s="1137"/>
      <c r="U695" s="1137"/>
      <c r="V695" s="1137"/>
      <c r="W695" s="1137"/>
      <c r="X695" s="1137"/>
      <c r="Y695" s="1137"/>
      <c r="Z695" s="1137"/>
    </row>
    <row r="696" spans="1:26" ht="15.75" customHeight="1">
      <c r="A696" s="1137"/>
      <c r="B696" s="1137"/>
      <c r="C696" s="1137"/>
      <c r="D696" s="1137"/>
      <c r="E696" s="1137"/>
      <c r="F696" s="1137"/>
      <c r="G696" s="1137"/>
      <c r="H696" s="1137"/>
      <c r="I696" s="1137"/>
      <c r="J696" s="1137"/>
      <c r="K696" s="1137"/>
      <c r="L696" s="1137"/>
      <c r="M696" s="1137"/>
      <c r="N696" s="1137"/>
      <c r="O696" s="1137"/>
      <c r="P696" s="1137"/>
      <c r="Q696" s="1137"/>
      <c r="R696" s="1137"/>
      <c r="S696" s="1137"/>
      <c r="T696" s="1137"/>
      <c r="U696" s="1137"/>
      <c r="V696" s="1137"/>
      <c r="W696" s="1137"/>
      <c r="X696" s="1137"/>
      <c r="Y696" s="1137"/>
      <c r="Z696" s="1137"/>
    </row>
    <row r="697" spans="1:26" ht="15.75" customHeight="1">
      <c r="A697" s="1137"/>
      <c r="B697" s="1137"/>
      <c r="C697" s="1137"/>
      <c r="D697" s="1137"/>
      <c r="E697" s="1137"/>
      <c r="F697" s="1137"/>
      <c r="G697" s="1137"/>
      <c r="H697" s="1137"/>
      <c r="I697" s="1137"/>
      <c r="J697" s="1137"/>
      <c r="K697" s="1137"/>
      <c r="L697" s="1137"/>
      <c r="M697" s="1137"/>
      <c r="N697" s="1137"/>
      <c r="O697" s="1137"/>
      <c r="P697" s="1137"/>
      <c r="Q697" s="1137"/>
      <c r="R697" s="1137"/>
      <c r="S697" s="1137"/>
      <c r="T697" s="1137"/>
      <c r="U697" s="1137"/>
      <c r="V697" s="1137"/>
      <c r="W697" s="1137"/>
      <c r="X697" s="1137"/>
      <c r="Y697" s="1137"/>
      <c r="Z697" s="1137"/>
    </row>
    <row r="698" spans="1:26" ht="15.75" customHeight="1">
      <c r="A698" s="1137"/>
      <c r="B698" s="1137"/>
      <c r="C698" s="1137"/>
      <c r="D698" s="1137"/>
      <c r="E698" s="1137"/>
      <c r="F698" s="1137"/>
      <c r="G698" s="1137"/>
      <c r="H698" s="1137"/>
      <c r="I698" s="1137"/>
      <c r="J698" s="1137"/>
      <c r="K698" s="1137"/>
      <c r="L698" s="1137"/>
      <c r="M698" s="1137"/>
      <c r="N698" s="1137"/>
      <c r="O698" s="1137"/>
      <c r="P698" s="1137"/>
      <c r="Q698" s="1137"/>
      <c r="R698" s="1137"/>
      <c r="S698" s="1137"/>
      <c r="T698" s="1137"/>
      <c r="U698" s="1137"/>
      <c r="V698" s="1137"/>
      <c r="W698" s="1137"/>
      <c r="X698" s="1137"/>
      <c r="Y698" s="1137"/>
      <c r="Z698" s="1137"/>
    </row>
    <row r="699" spans="1:26" ht="15.75" customHeight="1">
      <c r="A699" s="1137"/>
      <c r="B699" s="1137"/>
      <c r="C699" s="1137"/>
      <c r="D699" s="1137"/>
      <c r="E699" s="1137"/>
      <c r="F699" s="1137"/>
      <c r="G699" s="1137"/>
      <c r="H699" s="1137"/>
      <c r="I699" s="1137"/>
      <c r="J699" s="1137"/>
      <c r="K699" s="1137"/>
      <c r="L699" s="1137"/>
      <c r="M699" s="1137"/>
      <c r="N699" s="1137"/>
      <c r="O699" s="1137"/>
      <c r="P699" s="1137"/>
      <c r="Q699" s="1137"/>
      <c r="R699" s="1137"/>
      <c r="S699" s="1137"/>
      <c r="T699" s="1137"/>
      <c r="U699" s="1137"/>
      <c r="V699" s="1137"/>
      <c r="W699" s="1137"/>
      <c r="X699" s="1137"/>
      <c r="Y699" s="1137"/>
      <c r="Z699" s="1137"/>
    </row>
    <row r="700" spans="1:26" ht="15.75" customHeight="1">
      <c r="A700" s="1137"/>
      <c r="B700" s="1137"/>
      <c r="C700" s="1137"/>
      <c r="D700" s="1137"/>
      <c r="E700" s="1137"/>
      <c r="F700" s="1137"/>
      <c r="G700" s="1137"/>
      <c r="H700" s="1137"/>
      <c r="I700" s="1137"/>
      <c r="J700" s="1137"/>
      <c r="K700" s="1137"/>
      <c r="L700" s="1137"/>
      <c r="M700" s="1137"/>
      <c r="N700" s="1137"/>
      <c r="O700" s="1137"/>
      <c r="P700" s="1137"/>
      <c r="Q700" s="1137"/>
      <c r="R700" s="1137"/>
      <c r="S700" s="1137"/>
      <c r="T700" s="1137"/>
      <c r="U700" s="1137"/>
      <c r="V700" s="1137"/>
      <c r="W700" s="1137"/>
      <c r="X700" s="1137"/>
      <c r="Y700" s="1137"/>
      <c r="Z700" s="1137"/>
    </row>
    <row r="701" spans="1:26" ht="15.75" customHeight="1">
      <c r="A701" s="1137"/>
      <c r="B701" s="1137"/>
      <c r="C701" s="1137"/>
      <c r="D701" s="1137"/>
      <c r="E701" s="1137"/>
      <c r="F701" s="1137"/>
      <c r="G701" s="1137"/>
      <c r="H701" s="1137"/>
      <c r="I701" s="1137"/>
      <c r="J701" s="1137"/>
      <c r="K701" s="1137"/>
      <c r="L701" s="1137"/>
      <c r="M701" s="1137"/>
      <c r="N701" s="1137"/>
      <c r="O701" s="1137"/>
      <c r="P701" s="1137"/>
      <c r="Q701" s="1137"/>
      <c r="R701" s="1137"/>
      <c r="S701" s="1137"/>
      <c r="T701" s="1137"/>
      <c r="U701" s="1137"/>
      <c r="V701" s="1137"/>
      <c r="W701" s="1137"/>
      <c r="X701" s="1137"/>
      <c r="Y701" s="1137"/>
      <c r="Z701" s="1137"/>
    </row>
    <row r="702" spans="1:26" ht="15.75" customHeight="1">
      <c r="A702" s="1137"/>
      <c r="B702" s="1137"/>
      <c r="C702" s="1137"/>
      <c r="D702" s="1137"/>
      <c r="E702" s="1137"/>
      <c r="F702" s="1137"/>
      <c r="G702" s="1137"/>
      <c r="H702" s="1137"/>
      <c r="I702" s="1137"/>
      <c r="J702" s="1137"/>
      <c r="K702" s="1137"/>
      <c r="L702" s="1137"/>
      <c r="M702" s="1137"/>
      <c r="N702" s="1137"/>
      <c r="O702" s="1137"/>
      <c r="P702" s="1137"/>
      <c r="Q702" s="1137"/>
      <c r="R702" s="1137"/>
      <c r="S702" s="1137"/>
      <c r="T702" s="1137"/>
      <c r="U702" s="1137"/>
      <c r="V702" s="1137"/>
      <c r="W702" s="1137"/>
      <c r="X702" s="1137"/>
      <c r="Y702" s="1137"/>
      <c r="Z702" s="1137"/>
    </row>
    <row r="703" spans="1:26" ht="15.75" customHeight="1">
      <c r="A703" s="1137"/>
      <c r="B703" s="1137"/>
      <c r="C703" s="1137"/>
      <c r="D703" s="1137"/>
      <c r="E703" s="1137"/>
      <c r="F703" s="1137"/>
      <c r="G703" s="1137"/>
      <c r="H703" s="1137"/>
      <c r="I703" s="1137"/>
      <c r="J703" s="1137"/>
      <c r="K703" s="1137"/>
      <c r="L703" s="1137"/>
      <c r="M703" s="1137"/>
      <c r="N703" s="1137"/>
      <c r="O703" s="1137"/>
      <c r="P703" s="1137"/>
      <c r="Q703" s="1137"/>
      <c r="R703" s="1137"/>
      <c r="S703" s="1137"/>
      <c r="T703" s="1137"/>
      <c r="U703" s="1137"/>
      <c r="V703" s="1137"/>
      <c r="W703" s="1137"/>
      <c r="X703" s="1137"/>
      <c r="Y703" s="1137"/>
      <c r="Z703" s="1137"/>
    </row>
    <row r="704" spans="1:26" ht="15.75" customHeight="1">
      <c r="A704" s="1137"/>
      <c r="B704" s="1137"/>
      <c r="C704" s="1137"/>
      <c r="D704" s="1137"/>
      <c r="E704" s="1137"/>
      <c r="F704" s="1137"/>
      <c r="G704" s="1137"/>
      <c r="H704" s="1137"/>
      <c r="I704" s="1137"/>
      <c r="J704" s="1137"/>
      <c r="K704" s="1137"/>
      <c r="L704" s="1137"/>
      <c r="M704" s="1137"/>
      <c r="N704" s="1137"/>
      <c r="O704" s="1137"/>
      <c r="P704" s="1137"/>
      <c r="Q704" s="1137"/>
      <c r="R704" s="1137"/>
      <c r="S704" s="1137"/>
      <c r="T704" s="1137"/>
      <c r="U704" s="1137"/>
      <c r="V704" s="1137"/>
      <c r="W704" s="1137"/>
      <c r="X704" s="1137"/>
      <c r="Y704" s="1137"/>
      <c r="Z704" s="1137"/>
    </row>
    <row r="705" spans="1:26" ht="15.75" customHeight="1">
      <c r="A705" s="1137"/>
      <c r="B705" s="1137"/>
      <c r="C705" s="1137"/>
      <c r="D705" s="1137"/>
      <c r="E705" s="1137"/>
      <c r="F705" s="1137"/>
      <c r="G705" s="1137"/>
      <c r="H705" s="1137"/>
      <c r="I705" s="1137"/>
      <c r="J705" s="1137"/>
      <c r="K705" s="1137"/>
      <c r="L705" s="1137"/>
      <c r="M705" s="1137"/>
      <c r="N705" s="1137"/>
      <c r="O705" s="1137"/>
      <c r="P705" s="1137"/>
      <c r="Q705" s="1137"/>
      <c r="R705" s="1137"/>
      <c r="S705" s="1137"/>
      <c r="T705" s="1137"/>
      <c r="U705" s="1137"/>
      <c r="V705" s="1137"/>
      <c r="W705" s="1137"/>
      <c r="X705" s="1137"/>
      <c r="Y705" s="1137"/>
      <c r="Z705" s="1137"/>
    </row>
    <row r="706" spans="1:26" ht="15.75" customHeight="1">
      <c r="A706" s="1137"/>
      <c r="B706" s="1137"/>
      <c r="C706" s="1137"/>
      <c r="D706" s="1137"/>
      <c r="E706" s="1137"/>
      <c r="F706" s="1137"/>
      <c r="G706" s="1137"/>
      <c r="H706" s="1137"/>
      <c r="I706" s="1137"/>
      <c r="J706" s="1137"/>
      <c r="K706" s="1137"/>
      <c r="L706" s="1137"/>
      <c r="M706" s="1137"/>
      <c r="N706" s="1137"/>
      <c r="O706" s="1137"/>
      <c r="P706" s="1137"/>
      <c r="Q706" s="1137"/>
      <c r="R706" s="1137"/>
      <c r="S706" s="1137"/>
      <c r="T706" s="1137"/>
      <c r="U706" s="1137"/>
      <c r="V706" s="1137"/>
      <c r="W706" s="1137"/>
      <c r="X706" s="1137"/>
      <c r="Y706" s="1137"/>
      <c r="Z706" s="1137"/>
    </row>
    <row r="707" spans="1:26" ht="15.75" customHeight="1">
      <c r="A707" s="1137"/>
      <c r="B707" s="1137"/>
      <c r="C707" s="1137"/>
      <c r="D707" s="1137"/>
      <c r="E707" s="1137"/>
      <c r="F707" s="1137"/>
      <c r="G707" s="1137"/>
      <c r="H707" s="1137"/>
      <c r="I707" s="1137"/>
      <c r="J707" s="1137"/>
      <c r="K707" s="1137"/>
      <c r="L707" s="1137"/>
      <c r="M707" s="1137"/>
      <c r="N707" s="1137"/>
      <c r="O707" s="1137"/>
      <c r="P707" s="1137"/>
      <c r="Q707" s="1137"/>
      <c r="R707" s="1137"/>
      <c r="S707" s="1137"/>
      <c r="T707" s="1137"/>
      <c r="U707" s="1137"/>
      <c r="V707" s="1137"/>
      <c r="W707" s="1137"/>
      <c r="X707" s="1137"/>
      <c r="Y707" s="1137"/>
      <c r="Z707" s="1137"/>
    </row>
    <row r="708" spans="1:26" ht="15.75" customHeight="1">
      <c r="A708" s="1137"/>
      <c r="B708" s="1137"/>
      <c r="C708" s="1137"/>
      <c r="D708" s="1137"/>
      <c r="E708" s="1137"/>
      <c r="F708" s="1137"/>
      <c r="G708" s="1137"/>
      <c r="H708" s="1137"/>
      <c r="I708" s="1137"/>
      <c r="J708" s="1137"/>
      <c r="K708" s="1137"/>
      <c r="L708" s="1137"/>
      <c r="M708" s="1137"/>
      <c r="N708" s="1137"/>
      <c r="O708" s="1137"/>
      <c r="P708" s="1137"/>
      <c r="Q708" s="1137"/>
      <c r="R708" s="1137"/>
      <c r="S708" s="1137"/>
      <c r="T708" s="1137"/>
      <c r="U708" s="1137"/>
      <c r="V708" s="1137"/>
      <c r="W708" s="1137"/>
      <c r="X708" s="1137"/>
      <c r="Y708" s="1137"/>
      <c r="Z708" s="1137"/>
    </row>
    <row r="709" spans="1:26" ht="15.75" customHeight="1">
      <c r="A709" s="1137"/>
      <c r="B709" s="1137"/>
      <c r="C709" s="1137"/>
      <c r="D709" s="1137"/>
      <c r="E709" s="1137"/>
      <c r="F709" s="1137"/>
      <c r="G709" s="1137"/>
      <c r="H709" s="1137"/>
      <c r="I709" s="1137"/>
      <c r="J709" s="1137"/>
      <c r="K709" s="1137"/>
      <c r="L709" s="1137"/>
      <c r="M709" s="1137"/>
      <c r="N709" s="1137"/>
      <c r="O709" s="1137"/>
      <c r="P709" s="1137"/>
      <c r="Q709" s="1137"/>
      <c r="R709" s="1137"/>
      <c r="S709" s="1137"/>
      <c r="T709" s="1137"/>
      <c r="U709" s="1137"/>
      <c r="V709" s="1137"/>
      <c r="W709" s="1137"/>
      <c r="X709" s="1137"/>
      <c r="Y709" s="1137"/>
      <c r="Z709" s="1137"/>
    </row>
    <row r="710" spans="1:26" ht="15.75" customHeight="1">
      <c r="A710" s="1137"/>
      <c r="B710" s="1137"/>
      <c r="C710" s="1137"/>
      <c r="D710" s="1137"/>
      <c r="E710" s="1137"/>
      <c r="F710" s="1137"/>
      <c r="G710" s="1137"/>
      <c r="H710" s="1137"/>
      <c r="I710" s="1137"/>
      <c r="J710" s="1137"/>
      <c r="K710" s="1137"/>
      <c r="L710" s="1137"/>
      <c r="M710" s="1137"/>
      <c r="N710" s="1137"/>
      <c r="O710" s="1137"/>
      <c r="P710" s="1137"/>
      <c r="Q710" s="1137"/>
      <c r="R710" s="1137"/>
      <c r="S710" s="1137"/>
      <c r="T710" s="1137"/>
      <c r="U710" s="1137"/>
      <c r="V710" s="1137"/>
      <c r="W710" s="1137"/>
      <c r="X710" s="1137"/>
      <c r="Y710" s="1137"/>
      <c r="Z710" s="1137"/>
    </row>
    <row r="711" spans="1:26" ht="15.75" customHeight="1">
      <c r="A711" s="1137"/>
      <c r="B711" s="1137"/>
      <c r="C711" s="1137"/>
      <c r="D711" s="1137"/>
      <c r="E711" s="1137"/>
      <c r="F711" s="1137"/>
      <c r="G711" s="1137"/>
      <c r="H711" s="1137"/>
      <c r="I711" s="1137"/>
      <c r="J711" s="1137"/>
      <c r="K711" s="1137"/>
      <c r="L711" s="1137"/>
      <c r="M711" s="1137"/>
      <c r="N711" s="1137"/>
      <c r="O711" s="1137"/>
      <c r="P711" s="1137"/>
      <c r="Q711" s="1137"/>
      <c r="R711" s="1137"/>
      <c r="S711" s="1137"/>
      <c r="T711" s="1137"/>
      <c r="U711" s="1137"/>
      <c r="V711" s="1137"/>
      <c r="W711" s="1137"/>
      <c r="X711" s="1137"/>
      <c r="Y711" s="1137"/>
      <c r="Z711" s="1137"/>
    </row>
    <row r="712" spans="1:26" ht="15.75" customHeight="1">
      <c r="A712" s="1137"/>
      <c r="B712" s="1137"/>
      <c r="C712" s="1137"/>
      <c r="D712" s="1137"/>
      <c r="E712" s="1137"/>
      <c r="F712" s="1137"/>
      <c r="G712" s="1137"/>
      <c r="H712" s="1137"/>
      <c r="I712" s="1137"/>
      <c r="J712" s="1137"/>
      <c r="K712" s="1137"/>
      <c r="L712" s="1137"/>
      <c r="M712" s="1137"/>
      <c r="N712" s="1137"/>
      <c r="O712" s="1137"/>
      <c r="P712" s="1137"/>
      <c r="Q712" s="1137"/>
      <c r="R712" s="1137"/>
      <c r="S712" s="1137"/>
      <c r="T712" s="1137"/>
      <c r="U712" s="1137"/>
      <c r="V712" s="1137"/>
      <c r="W712" s="1137"/>
      <c r="X712" s="1137"/>
      <c r="Y712" s="1137"/>
      <c r="Z712" s="1137"/>
    </row>
    <row r="713" spans="1:26" ht="15.75" customHeight="1">
      <c r="A713" s="1137"/>
      <c r="B713" s="1137"/>
      <c r="C713" s="1137"/>
      <c r="D713" s="1137"/>
      <c r="E713" s="1137"/>
      <c r="F713" s="1137"/>
      <c r="G713" s="1137"/>
      <c r="H713" s="1137"/>
      <c r="I713" s="1137"/>
      <c r="J713" s="1137"/>
      <c r="K713" s="1137"/>
      <c r="L713" s="1137"/>
      <c r="M713" s="1137"/>
      <c r="N713" s="1137"/>
      <c r="O713" s="1137"/>
      <c r="P713" s="1137"/>
      <c r="Q713" s="1137"/>
      <c r="R713" s="1137"/>
      <c r="S713" s="1137"/>
      <c r="T713" s="1137"/>
      <c r="U713" s="1137"/>
      <c r="V713" s="1137"/>
      <c r="W713" s="1137"/>
      <c r="X713" s="1137"/>
      <c r="Y713" s="1137"/>
      <c r="Z713" s="1137"/>
    </row>
    <row r="714" spans="1:26" ht="15.75" customHeight="1">
      <c r="A714" s="1137"/>
      <c r="B714" s="1137"/>
      <c r="C714" s="1137"/>
      <c r="D714" s="1137"/>
      <c r="E714" s="1137"/>
      <c r="F714" s="1137"/>
      <c r="G714" s="1137"/>
      <c r="H714" s="1137"/>
      <c r="I714" s="1137"/>
      <c r="J714" s="1137"/>
      <c r="K714" s="1137"/>
      <c r="L714" s="1137"/>
      <c r="M714" s="1137"/>
      <c r="N714" s="1137"/>
      <c r="O714" s="1137"/>
      <c r="P714" s="1137"/>
      <c r="Q714" s="1137"/>
      <c r="R714" s="1137"/>
      <c r="S714" s="1137"/>
      <c r="T714" s="1137"/>
      <c r="U714" s="1137"/>
      <c r="V714" s="1137"/>
      <c r="W714" s="1137"/>
      <c r="X714" s="1137"/>
      <c r="Y714" s="1137"/>
      <c r="Z714" s="1137"/>
    </row>
    <row r="715" spans="1:26" ht="15.75" customHeight="1">
      <c r="A715" s="1137"/>
      <c r="B715" s="1137"/>
      <c r="C715" s="1137"/>
      <c r="D715" s="1137"/>
      <c r="E715" s="1137"/>
      <c r="F715" s="1137"/>
      <c r="G715" s="1137"/>
      <c r="H715" s="1137"/>
      <c r="I715" s="1137"/>
      <c r="J715" s="1137"/>
      <c r="K715" s="1137"/>
      <c r="L715" s="1137"/>
      <c r="M715" s="1137"/>
      <c r="N715" s="1137"/>
      <c r="O715" s="1137"/>
      <c r="P715" s="1137"/>
      <c r="Q715" s="1137"/>
      <c r="R715" s="1137"/>
      <c r="S715" s="1137"/>
      <c r="T715" s="1137"/>
      <c r="U715" s="1137"/>
      <c r="V715" s="1137"/>
      <c r="W715" s="1137"/>
      <c r="X715" s="1137"/>
      <c r="Y715" s="1137"/>
      <c r="Z715" s="1137"/>
    </row>
    <row r="716" spans="1:26" ht="15.75" customHeight="1">
      <c r="A716" s="1137"/>
      <c r="B716" s="1137"/>
      <c r="C716" s="1137"/>
      <c r="D716" s="1137"/>
      <c r="E716" s="1137"/>
      <c r="F716" s="1137"/>
      <c r="G716" s="1137"/>
      <c r="H716" s="1137"/>
      <c r="I716" s="1137"/>
      <c r="J716" s="1137"/>
      <c r="K716" s="1137"/>
      <c r="L716" s="1137"/>
      <c r="M716" s="1137"/>
      <c r="N716" s="1137"/>
      <c r="O716" s="1137"/>
      <c r="P716" s="1137"/>
      <c r="Q716" s="1137"/>
      <c r="R716" s="1137"/>
      <c r="S716" s="1137"/>
      <c r="T716" s="1137"/>
      <c r="U716" s="1137"/>
      <c r="V716" s="1137"/>
      <c r="W716" s="1137"/>
      <c r="X716" s="1137"/>
      <c r="Y716" s="1137"/>
      <c r="Z716" s="1137"/>
    </row>
    <row r="717" spans="1:26" ht="15.75" customHeight="1">
      <c r="A717" s="1137"/>
      <c r="B717" s="1137"/>
      <c r="C717" s="1137"/>
      <c r="D717" s="1137"/>
      <c r="E717" s="1137"/>
      <c r="F717" s="1137"/>
      <c r="G717" s="1137"/>
      <c r="H717" s="1137"/>
      <c r="I717" s="1137"/>
      <c r="J717" s="1137"/>
      <c r="K717" s="1137"/>
      <c r="L717" s="1137"/>
      <c r="M717" s="1137"/>
      <c r="N717" s="1137"/>
      <c r="O717" s="1137"/>
      <c r="P717" s="1137"/>
      <c r="Q717" s="1137"/>
      <c r="R717" s="1137"/>
      <c r="S717" s="1137"/>
      <c r="T717" s="1137"/>
      <c r="U717" s="1137"/>
      <c r="V717" s="1137"/>
      <c r="W717" s="1137"/>
      <c r="X717" s="1137"/>
      <c r="Y717" s="1137"/>
      <c r="Z717" s="1137"/>
    </row>
    <row r="718" spans="1:26" ht="15.75" customHeight="1">
      <c r="A718" s="1137"/>
      <c r="B718" s="1137"/>
      <c r="C718" s="1137"/>
      <c r="D718" s="1137"/>
      <c r="E718" s="1137"/>
      <c r="F718" s="1137"/>
      <c r="G718" s="1137"/>
      <c r="H718" s="1137"/>
      <c r="I718" s="1137"/>
      <c r="J718" s="1137"/>
      <c r="K718" s="1137"/>
      <c r="L718" s="1137"/>
      <c r="M718" s="1137"/>
      <c r="N718" s="1137"/>
      <c r="O718" s="1137"/>
      <c r="P718" s="1137"/>
      <c r="Q718" s="1137"/>
      <c r="R718" s="1137"/>
      <c r="S718" s="1137"/>
      <c r="T718" s="1137"/>
      <c r="U718" s="1137"/>
      <c r="V718" s="1137"/>
      <c r="W718" s="1137"/>
      <c r="X718" s="1137"/>
      <c r="Y718" s="1137"/>
      <c r="Z718" s="1137"/>
    </row>
    <row r="719" spans="1:26" ht="15.75" customHeight="1">
      <c r="A719" s="1137"/>
      <c r="B719" s="1137"/>
      <c r="C719" s="1137"/>
      <c r="D719" s="1137"/>
      <c r="E719" s="1137"/>
      <c r="F719" s="1137"/>
      <c r="G719" s="1137"/>
      <c r="H719" s="1137"/>
      <c r="I719" s="1137"/>
      <c r="J719" s="1137"/>
      <c r="K719" s="1137"/>
      <c r="L719" s="1137"/>
      <c r="M719" s="1137"/>
      <c r="N719" s="1137"/>
      <c r="O719" s="1137"/>
      <c r="P719" s="1137"/>
      <c r="Q719" s="1137"/>
      <c r="R719" s="1137"/>
      <c r="S719" s="1137"/>
      <c r="T719" s="1137"/>
      <c r="U719" s="1137"/>
      <c r="V719" s="1137"/>
      <c r="W719" s="1137"/>
      <c r="X719" s="1137"/>
      <c r="Y719" s="1137"/>
      <c r="Z719" s="1137"/>
    </row>
    <row r="720" spans="1:26" ht="15.75" customHeight="1">
      <c r="A720" s="1137"/>
      <c r="B720" s="1137"/>
      <c r="C720" s="1137"/>
      <c r="D720" s="1137"/>
      <c r="E720" s="1137"/>
      <c r="F720" s="1137"/>
      <c r="G720" s="1137"/>
      <c r="H720" s="1137"/>
      <c r="I720" s="1137"/>
      <c r="J720" s="1137"/>
      <c r="K720" s="1137"/>
      <c r="L720" s="1137"/>
      <c r="M720" s="1137"/>
      <c r="N720" s="1137"/>
      <c r="O720" s="1137"/>
      <c r="P720" s="1137"/>
      <c r="Q720" s="1137"/>
      <c r="R720" s="1137"/>
      <c r="S720" s="1137"/>
      <c r="T720" s="1137"/>
      <c r="U720" s="1137"/>
      <c r="V720" s="1137"/>
      <c r="W720" s="1137"/>
      <c r="X720" s="1137"/>
      <c r="Y720" s="1137"/>
      <c r="Z720" s="1137"/>
    </row>
    <row r="721" spans="1:26" ht="15.75" customHeight="1">
      <c r="A721" s="1137"/>
      <c r="B721" s="1137"/>
      <c r="C721" s="1137"/>
      <c r="D721" s="1137"/>
      <c r="E721" s="1137"/>
      <c r="F721" s="1137"/>
      <c r="G721" s="1137"/>
      <c r="H721" s="1137"/>
      <c r="I721" s="1137"/>
      <c r="J721" s="1137"/>
      <c r="K721" s="1137"/>
      <c r="L721" s="1137"/>
      <c r="M721" s="1137"/>
      <c r="N721" s="1137"/>
      <c r="O721" s="1137"/>
      <c r="P721" s="1137"/>
      <c r="Q721" s="1137"/>
      <c r="R721" s="1137"/>
      <c r="S721" s="1137"/>
      <c r="T721" s="1137"/>
      <c r="U721" s="1137"/>
      <c r="V721" s="1137"/>
      <c r="W721" s="1137"/>
      <c r="X721" s="1137"/>
      <c r="Y721" s="1137"/>
      <c r="Z721" s="1137"/>
    </row>
    <row r="722" spans="1:26" ht="15.75" customHeight="1">
      <c r="A722" s="1137"/>
      <c r="B722" s="1137"/>
      <c r="C722" s="1137"/>
      <c r="D722" s="1137"/>
      <c r="E722" s="1137"/>
      <c r="F722" s="1137"/>
      <c r="G722" s="1137"/>
      <c r="H722" s="1137"/>
      <c r="I722" s="1137"/>
      <c r="J722" s="1137"/>
      <c r="K722" s="1137"/>
      <c r="L722" s="1137"/>
      <c r="M722" s="1137"/>
      <c r="N722" s="1137"/>
      <c r="O722" s="1137"/>
      <c r="P722" s="1137"/>
      <c r="Q722" s="1137"/>
      <c r="R722" s="1137"/>
      <c r="S722" s="1137"/>
      <c r="T722" s="1137"/>
      <c r="U722" s="1137"/>
      <c r="V722" s="1137"/>
      <c r="W722" s="1137"/>
      <c r="X722" s="1137"/>
      <c r="Y722" s="1137"/>
      <c r="Z722" s="1137"/>
    </row>
    <row r="723" spans="1:26" ht="15.75" customHeight="1">
      <c r="A723" s="1137"/>
      <c r="B723" s="1137"/>
      <c r="C723" s="1137"/>
      <c r="D723" s="1137"/>
      <c r="E723" s="1137"/>
      <c r="F723" s="1137"/>
      <c r="G723" s="1137"/>
      <c r="H723" s="1137"/>
      <c r="I723" s="1137"/>
      <c r="J723" s="1137"/>
      <c r="K723" s="1137"/>
      <c r="L723" s="1137"/>
      <c r="M723" s="1137"/>
      <c r="N723" s="1137"/>
      <c r="O723" s="1137"/>
      <c r="P723" s="1137"/>
      <c r="Q723" s="1137"/>
      <c r="R723" s="1137"/>
      <c r="S723" s="1137"/>
      <c r="T723" s="1137"/>
      <c r="U723" s="1137"/>
      <c r="V723" s="1137"/>
      <c r="W723" s="1137"/>
      <c r="X723" s="1137"/>
      <c r="Y723" s="1137"/>
      <c r="Z723" s="1137"/>
    </row>
    <row r="724" spans="1:26" ht="15.75" customHeight="1">
      <c r="A724" s="1137"/>
      <c r="B724" s="1137"/>
      <c r="C724" s="1137"/>
      <c r="D724" s="1137"/>
      <c r="E724" s="1137"/>
      <c r="F724" s="1137"/>
      <c r="G724" s="1137"/>
      <c r="H724" s="1137"/>
      <c r="I724" s="1137"/>
      <c r="J724" s="1137"/>
      <c r="K724" s="1137"/>
      <c r="L724" s="1137"/>
      <c r="M724" s="1137"/>
      <c r="N724" s="1137"/>
      <c r="O724" s="1137"/>
      <c r="P724" s="1137"/>
      <c r="Q724" s="1137"/>
      <c r="R724" s="1137"/>
      <c r="S724" s="1137"/>
      <c r="T724" s="1137"/>
      <c r="U724" s="1137"/>
      <c r="V724" s="1137"/>
      <c r="W724" s="1137"/>
      <c r="X724" s="1137"/>
      <c r="Y724" s="1137"/>
      <c r="Z724" s="1137"/>
    </row>
    <row r="725" spans="1:26" ht="15.75" customHeight="1">
      <c r="A725" s="1137"/>
      <c r="B725" s="1137"/>
      <c r="C725" s="1137"/>
      <c r="D725" s="1137"/>
      <c r="E725" s="1137"/>
      <c r="F725" s="1137"/>
      <c r="G725" s="1137"/>
      <c r="H725" s="1137"/>
      <c r="I725" s="1137"/>
      <c r="J725" s="1137"/>
      <c r="K725" s="1137"/>
      <c r="L725" s="1137"/>
      <c r="M725" s="1137"/>
      <c r="N725" s="1137"/>
      <c r="O725" s="1137"/>
      <c r="P725" s="1137"/>
      <c r="Q725" s="1137"/>
      <c r="R725" s="1137"/>
      <c r="S725" s="1137"/>
      <c r="T725" s="1137"/>
      <c r="U725" s="1137"/>
      <c r="V725" s="1137"/>
      <c r="W725" s="1137"/>
      <c r="X725" s="1137"/>
      <c r="Y725" s="1137"/>
      <c r="Z725" s="1137"/>
    </row>
    <row r="726" spans="1:26" ht="15.75" customHeight="1">
      <c r="A726" s="1137"/>
      <c r="B726" s="1137"/>
      <c r="C726" s="1137"/>
      <c r="D726" s="1137"/>
      <c r="E726" s="1137"/>
      <c r="F726" s="1137"/>
      <c r="G726" s="1137"/>
      <c r="H726" s="1137"/>
      <c r="I726" s="1137"/>
      <c r="J726" s="1137"/>
      <c r="K726" s="1137"/>
      <c r="L726" s="1137"/>
      <c r="M726" s="1137"/>
      <c r="N726" s="1137"/>
      <c r="O726" s="1137"/>
      <c r="P726" s="1137"/>
      <c r="Q726" s="1137"/>
      <c r="R726" s="1137"/>
      <c r="S726" s="1137"/>
      <c r="T726" s="1137"/>
      <c r="U726" s="1137"/>
      <c r="V726" s="1137"/>
      <c r="W726" s="1137"/>
      <c r="X726" s="1137"/>
      <c r="Y726" s="1137"/>
      <c r="Z726" s="1137"/>
    </row>
    <row r="727" spans="1:26" ht="15.75" customHeight="1">
      <c r="A727" s="1137"/>
      <c r="B727" s="1137"/>
      <c r="C727" s="1137"/>
      <c r="D727" s="1137"/>
      <c r="E727" s="1137"/>
      <c r="F727" s="1137"/>
      <c r="G727" s="1137"/>
      <c r="H727" s="1137"/>
      <c r="I727" s="1137"/>
      <c r="J727" s="1137"/>
      <c r="K727" s="1137"/>
      <c r="L727" s="1137"/>
      <c r="M727" s="1137"/>
      <c r="N727" s="1137"/>
      <c r="O727" s="1137"/>
      <c r="P727" s="1137"/>
      <c r="Q727" s="1137"/>
      <c r="R727" s="1137"/>
      <c r="S727" s="1137"/>
      <c r="T727" s="1137"/>
      <c r="U727" s="1137"/>
      <c r="V727" s="1137"/>
      <c r="W727" s="1137"/>
      <c r="X727" s="1137"/>
      <c r="Y727" s="1137"/>
      <c r="Z727" s="1137"/>
    </row>
    <row r="728" spans="1:26" ht="15.75" customHeight="1">
      <c r="A728" s="1137"/>
      <c r="B728" s="1137"/>
      <c r="C728" s="1137"/>
      <c r="D728" s="1137"/>
      <c r="E728" s="1137"/>
      <c r="F728" s="1137"/>
      <c r="G728" s="1137"/>
      <c r="H728" s="1137"/>
      <c r="I728" s="1137"/>
      <c r="J728" s="1137"/>
      <c r="K728" s="1137"/>
      <c r="L728" s="1137"/>
      <c r="M728" s="1137"/>
      <c r="N728" s="1137"/>
      <c r="O728" s="1137"/>
      <c r="P728" s="1137"/>
      <c r="Q728" s="1137"/>
      <c r="R728" s="1137"/>
      <c r="S728" s="1137"/>
      <c r="T728" s="1137"/>
      <c r="U728" s="1137"/>
      <c r="V728" s="1137"/>
      <c r="W728" s="1137"/>
      <c r="X728" s="1137"/>
      <c r="Y728" s="1137"/>
      <c r="Z728" s="1137"/>
    </row>
    <row r="729" spans="1:26" ht="15.75" customHeight="1">
      <c r="A729" s="1137"/>
      <c r="B729" s="1137"/>
      <c r="C729" s="1137"/>
      <c r="D729" s="1137"/>
      <c r="E729" s="1137"/>
      <c r="F729" s="1137"/>
      <c r="G729" s="1137"/>
      <c r="H729" s="1137"/>
      <c r="I729" s="1137"/>
      <c r="J729" s="1137"/>
      <c r="K729" s="1137"/>
      <c r="L729" s="1137"/>
      <c r="M729" s="1137"/>
      <c r="N729" s="1137"/>
      <c r="O729" s="1137"/>
      <c r="P729" s="1137"/>
      <c r="Q729" s="1137"/>
      <c r="R729" s="1137"/>
      <c r="S729" s="1137"/>
      <c r="T729" s="1137"/>
      <c r="U729" s="1137"/>
      <c r="V729" s="1137"/>
      <c r="W729" s="1137"/>
      <c r="X729" s="1137"/>
      <c r="Y729" s="1137"/>
      <c r="Z729" s="1137"/>
    </row>
    <row r="730" spans="1:26" ht="15.75" customHeight="1">
      <c r="A730" s="1137"/>
      <c r="B730" s="1137"/>
      <c r="C730" s="1137"/>
      <c r="D730" s="1137"/>
      <c r="E730" s="1137"/>
      <c r="F730" s="1137"/>
      <c r="G730" s="1137"/>
      <c r="H730" s="1137"/>
      <c r="I730" s="1137"/>
      <c r="J730" s="1137"/>
      <c r="K730" s="1137"/>
      <c r="L730" s="1137"/>
      <c r="M730" s="1137"/>
      <c r="N730" s="1137"/>
      <c r="O730" s="1137"/>
      <c r="P730" s="1137"/>
      <c r="Q730" s="1137"/>
      <c r="R730" s="1137"/>
      <c r="S730" s="1137"/>
      <c r="T730" s="1137"/>
      <c r="U730" s="1137"/>
      <c r="V730" s="1137"/>
      <c r="W730" s="1137"/>
      <c r="X730" s="1137"/>
      <c r="Y730" s="1137"/>
      <c r="Z730" s="1137"/>
    </row>
    <row r="731" spans="1:26" ht="15.75" customHeight="1">
      <c r="A731" s="1137"/>
      <c r="B731" s="1137"/>
      <c r="C731" s="1137"/>
      <c r="D731" s="1137"/>
      <c r="E731" s="1137"/>
      <c r="F731" s="1137"/>
      <c r="G731" s="1137"/>
      <c r="H731" s="1137"/>
      <c r="I731" s="1137"/>
      <c r="J731" s="1137"/>
      <c r="K731" s="1137"/>
      <c r="L731" s="1137"/>
      <c r="M731" s="1137"/>
      <c r="N731" s="1137"/>
      <c r="O731" s="1137"/>
      <c r="P731" s="1137"/>
      <c r="Q731" s="1137"/>
      <c r="R731" s="1137"/>
      <c r="S731" s="1137"/>
      <c r="T731" s="1137"/>
      <c r="U731" s="1137"/>
      <c r="V731" s="1137"/>
      <c r="W731" s="1137"/>
      <c r="X731" s="1137"/>
      <c r="Y731" s="1137"/>
      <c r="Z731" s="1137"/>
    </row>
    <row r="732" spans="1:26" ht="15.75" customHeight="1">
      <c r="A732" s="1137"/>
      <c r="B732" s="1137"/>
      <c r="C732" s="1137"/>
      <c r="D732" s="1137"/>
      <c r="E732" s="1137"/>
      <c r="F732" s="1137"/>
      <c r="G732" s="1137"/>
      <c r="H732" s="1137"/>
      <c r="I732" s="1137"/>
      <c r="J732" s="1137"/>
      <c r="K732" s="1137"/>
      <c r="L732" s="1137"/>
      <c r="M732" s="1137"/>
      <c r="N732" s="1137"/>
      <c r="O732" s="1137"/>
      <c r="P732" s="1137"/>
      <c r="Q732" s="1137"/>
      <c r="R732" s="1137"/>
      <c r="S732" s="1137"/>
      <c r="T732" s="1137"/>
      <c r="U732" s="1137"/>
      <c r="V732" s="1137"/>
      <c r="W732" s="1137"/>
      <c r="X732" s="1137"/>
      <c r="Y732" s="1137"/>
      <c r="Z732" s="1137"/>
    </row>
    <row r="733" spans="1:26" ht="15.75" customHeight="1">
      <c r="A733" s="1137"/>
      <c r="B733" s="1137"/>
      <c r="C733" s="1137"/>
      <c r="D733" s="1137"/>
      <c r="E733" s="1137"/>
      <c r="F733" s="1137"/>
      <c r="G733" s="1137"/>
      <c r="H733" s="1137"/>
      <c r="I733" s="1137"/>
      <c r="J733" s="1137"/>
      <c r="K733" s="1137"/>
      <c r="L733" s="1137"/>
      <c r="M733" s="1137"/>
      <c r="N733" s="1137"/>
      <c r="O733" s="1137"/>
      <c r="P733" s="1137"/>
      <c r="Q733" s="1137"/>
      <c r="R733" s="1137"/>
      <c r="S733" s="1137"/>
      <c r="T733" s="1137"/>
      <c r="U733" s="1137"/>
      <c r="V733" s="1137"/>
      <c r="W733" s="1137"/>
      <c r="X733" s="1137"/>
      <c r="Y733" s="1137"/>
      <c r="Z733" s="1137"/>
    </row>
    <row r="734" spans="1:26" ht="15.75" customHeight="1">
      <c r="A734" s="1137"/>
      <c r="B734" s="1137"/>
      <c r="C734" s="1137"/>
      <c r="D734" s="1137"/>
      <c r="E734" s="1137"/>
      <c r="F734" s="1137"/>
      <c r="G734" s="1137"/>
      <c r="H734" s="1137"/>
      <c r="I734" s="1137"/>
      <c r="J734" s="1137"/>
      <c r="K734" s="1137"/>
      <c r="L734" s="1137"/>
      <c r="M734" s="1137"/>
      <c r="N734" s="1137"/>
      <c r="O734" s="1137"/>
      <c r="P734" s="1137"/>
      <c r="Q734" s="1137"/>
      <c r="R734" s="1137"/>
      <c r="S734" s="1137"/>
      <c r="T734" s="1137"/>
      <c r="U734" s="1137"/>
      <c r="V734" s="1137"/>
      <c r="W734" s="1137"/>
      <c r="X734" s="1137"/>
      <c r="Y734" s="1137"/>
      <c r="Z734" s="1137"/>
    </row>
    <row r="735" spans="1:26" ht="15.75" customHeight="1">
      <c r="A735" s="1137"/>
      <c r="B735" s="1137"/>
      <c r="C735" s="1137"/>
      <c r="D735" s="1137"/>
      <c r="E735" s="1137"/>
      <c r="F735" s="1137"/>
      <c r="G735" s="1137"/>
      <c r="H735" s="1137"/>
      <c r="I735" s="1137"/>
      <c r="J735" s="1137"/>
      <c r="K735" s="1137"/>
      <c r="L735" s="1137"/>
      <c r="M735" s="1137"/>
      <c r="N735" s="1137"/>
      <c r="O735" s="1137"/>
      <c r="P735" s="1137"/>
      <c r="Q735" s="1137"/>
      <c r="R735" s="1137"/>
      <c r="S735" s="1137"/>
      <c r="T735" s="1137"/>
      <c r="U735" s="1137"/>
      <c r="V735" s="1137"/>
      <c r="W735" s="1137"/>
      <c r="X735" s="1137"/>
      <c r="Y735" s="1137"/>
      <c r="Z735" s="1137"/>
    </row>
    <row r="736" spans="1:26" ht="15.75" customHeight="1">
      <c r="A736" s="1137"/>
      <c r="B736" s="1137"/>
      <c r="C736" s="1137"/>
      <c r="D736" s="1137"/>
      <c r="E736" s="1137"/>
      <c r="F736" s="1137"/>
      <c r="G736" s="1137"/>
      <c r="H736" s="1137"/>
      <c r="I736" s="1137"/>
      <c r="J736" s="1137"/>
      <c r="K736" s="1137"/>
      <c r="L736" s="1137"/>
      <c r="M736" s="1137"/>
      <c r="N736" s="1137"/>
      <c r="O736" s="1137"/>
      <c r="P736" s="1137"/>
      <c r="Q736" s="1137"/>
      <c r="R736" s="1137"/>
      <c r="S736" s="1137"/>
      <c r="T736" s="1137"/>
      <c r="U736" s="1137"/>
      <c r="V736" s="1137"/>
      <c r="W736" s="1137"/>
      <c r="X736" s="1137"/>
      <c r="Y736" s="1137"/>
      <c r="Z736" s="1137"/>
    </row>
    <row r="737" spans="1:26" ht="15.75" customHeight="1">
      <c r="A737" s="1137"/>
      <c r="B737" s="1137"/>
      <c r="C737" s="1137"/>
      <c r="D737" s="1137"/>
      <c r="E737" s="1137"/>
      <c r="F737" s="1137"/>
      <c r="G737" s="1137"/>
      <c r="H737" s="1137"/>
      <c r="I737" s="1137"/>
      <c r="J737" s="1137"/>
      <c r="K737" s="1137"/>
      <c r="L737" s="1137"/>
      <c r="M737" s="1137"/>
      <c r="N737" s="1137"/>
      <c r="O737" s="1137"/>
      <c r="P737" s="1137"/>
      <c r="Q737" s="1137"/>
      <c r="R737" s="1137"/>
      <c r="S737" s="1137"/>
      <c r="T737" s="1137"/>
      <c r="U737" s="1137"/>
      <c r="V737" s="1137"/>
      <c r="W737" s="1137"/>
      <c r="X737" s="1137"/>
      <c r="Y737" s="1137"/>
      <c r="Z737" s="1137"/>
    </row>
    <row r="738" spans="1:26" ht="15.75" customHeight="1">
      <c r="A738" s="1137"/>
      <c r="B738" s="1137"/>
      <c r="C738" s="1137"/>
      <c r="D738" s="1137"/>
      <c r="E738" s="1137"/>
      <c r="F738" s="1137"/>
      <c r="G738" s="1137"/>
      <c r="H738" s="1137"/>
      <c r="I738" s="1137"/>
      <c r="J738" s="1137"/>
      <c r="K738" s="1137"/>
      <c r="L738" s="1137"/>
      <c r="M738" s="1137"/>
      <c r="N738" s="1137"/>
      <c r="O738" s="1137"/>
      <c r="P738" s="1137"/>
      <c r="Q738" s="1137"/>
      <c r="R738" s="1137"/>
      <c r="S738" s="1137"/>
      <c r="T738" s="1137"/>
      <c r="U738" s="1137"/>
      <c r="V738" s="1137"/>
      <c r="W738" s="1137"/>
      <c r="X738" s="1137"/>
      <c r="Y738" s="1137"/>
      <c r="Z738" s="1137"/>
    </row>
    <row r="739" spans="1:26" ht="15.75" customHeight="1">
      <c r="A739" s="1137"/>
      <c r="B739" s="1137"/>
      <c r="C739" s="1137"/>
      <c r="D739" s="1137"/>
      <c r="E739" s="1137"/>
      <c r="F739" s="1137"/>
      <c r="G739" s="1137"/>
      <c r="H739" s="1137"/>
      <c r="I739" s="1137"/>
      <c r="J739" s="1137"/>
      <c r="K739" s="1137"/>
      <c r="L739" s="1137"/>
      <c r="M739" s="1137"/>
      <c r="N739" s="1137"/>
      <c r="O739" s="1137"/>
      <c r="P739" s="1137"/>
      <c r="Q739" s="1137"/>
      <c r="R739" s="1137"/>
      <c r="S739" s="1137"/>
      <c r="T739" s="1137"/>
      <c r="U739" s="1137"/>
      <c r="V739" s="1137"/>
      <c r="W739" s="1137"/>
      <c r="X739" s="1137"/>
      <c r="Y739" s="1137"/>
      <c r="Z739" s="1137"/>
    </row>
    <row r="740" spans="1:26" ht="15.75" customHeight="1">
      <c r="A740" s="1137"/>
      <c r="B740" s="1137"/>
      <c r="C740" s="1137"/>
      <c r="D740" s="1137"/>
      <c r="E740" s="1137"/>
      <c r="F740" s="1137"/>
      <c r="G740" s="1137"/>
      <c r="H740" s="1137"/>
      <c r="I740" s="1137"/>
      <c r="J740" s="1137"/>
      <c r="K740" s="1137"/>
      <c r="L740" s="1137"/>
      <c r="M740" s="1137"/>
      <c r="N740" s="1137"/>
      <c r="O740" s="1137"/>
      <c r="P740" s="1137"/>
      <c r="Q740" s="1137"/>
      <c r="R740" s="1137"/>
      <c r="S740" s="1137"/>
      <c r="T740" s="1137"/>
      <c r="U740" s="1137"/>
      <c r="V740" s="1137"/>
      <c r="W740" s="1137"/>
      <c r="X740" s="1137"/>
      <c r="Y740" s="1137"/>
      <c r="Z740" s="1137"/>
    </row>
    <row r="741" spans="1:26" ht="15.75" customHeight="1">
      <c r="A741" s="1137"/>
      <c r="B741" s="1137"/>
      <c r="C741" s="1137"/>
      <c r="D741" s="1137"/>
      <c r="E741" s="1137"/>
      <c r="F741" s="1137"/>
      <c r="G741" s="1137"/>
      <c r="H741" s="1137"/>
      <c r="I741" s="1137"/>
      <c r="J741" s="1137"/>
      <c r="K741" s="1137"/>
      <c r="L741" s="1137"/>
      <c r="M741" s="1137"/>
      <c r="N741" s="1137"/>
      <c r="O741" s="1137"/>
      <c r="P741" s="1137"/>
      <c r="Q741" s="1137"/>
      <c r="R741" s="1137"/>
      <c r="S741" s="1137"/>
      <c r="T741" s="1137"/>
      <c r="U741" s="1137"/>
      <c r="V741" s="1137"/>
      <c r="W741" s="1137"/>
      <c r="X741" s="1137"/>
      <c r="Y741" s="1137"/>
      <c r="Z741" s="1137"/>
    </row>
    <row r="742" spans="1:26" ht="15.75" customHeight="1">
      <c r="A742" s="1137"/>
      <c r="B742" s="1137"/>
      <c r="C742" s="1137"/>
      <c r="D742" s="1137"/>
      <c r="E742" s="1137"/>
      <c r="F742" s="1137"/>
      <c r="G742" s="1137"/>
      <c r="H742" s="1137"/>
      <c r="I742" s="1137"/>
      <c r="J742" s="1137"/>
      <c r="K742" s="1137"/>
      <c r="L742" s="1137"/>
      <c r="M742" s="1137"/>
      <c r="N742" s="1137"/>
      <c r="O742" s="1137"/>
      <c r="P742" s="1137"/>
      <c r="Q742" s="1137"/>
      <c r="R742" s="1137"/>
      <c r="S742" s="1137"/>
      <c r="T742" s="1137"/>
      <c r="U742" s="1137"/>
      <c r="V742" s="1137"/>
      <c r="W742" s="1137"/>
      <c r="X742" s="1137"/>
      <c r="Y742" s="1137"/>
      <c r="Z742" s="1137"/>
    </row>
    <row r="743" spans="1:26" ht="15.75" customHeight="1">
      <c r="A743" s="1137"/>
      <c r="B743" s="1137"/>
      <c r="C743" s="1137"/>
      <c r="D743" s="1137"/>
      <c r="E743" s="1137"/>
      <c r="F743" s="1137"/>
      <c r="G743" s="1137"/>
      <c r="H743" s="1137"/>
      <c r="I743" s="1137"/>
      <c r="J743" s="1137"/>
      <c r="K743" s="1137"/>
      <c r="L743" s="1137"/>
      <c r="M743" s="1137"/>
      <c r="N743" s="1137"/>
      <c r="O743" s="1137"/>
      <c r="P743" s="1137"/>
      <c r="Q743" s="1137"/>
      <c r="R743" s="1137"/>
      <c r="S743" s="1137"/>
      <c r="T743" s="1137"/>
      <c r="U743" s="1137"/>
      <c r="V743" s="1137"/>
      <c r="W743" s="1137"/>
      <c r="X743" s="1137"/>
      <c r="Y743" s="1137"/>
      <c r="Z743" s="1137"/>
    </row>
    <row r="744" spans="1:26" ht="15.75" customHeight="1">
      <c r="A744" s="1137"/>
      <c r="B744" s="1137"/>
      <c r="C744" s="1137"/>
      <c r="D744" s="1137"/>
      <c r="E744" s="1137"/>
      <c r="F744" s="1137"/>
      <c r="G744" s="1137"/>
      <c r="H744" s="1137"/>
      <c r="I744" s="1137"/>
      <c r="J744" s="1137"/>
      <c r="K744" s="1137"/>
      <c r="L744" s="1137"/>
      <c r="M744" s="1137"/>
      <c r="N744" s="1137"/>
      <c r="O744" s="1137"/>
      <c r="P744" s="1137"/>
      <c r="Q744" s="1137"/>
      <c r="R744" s="1137"/>
      <c r="S744" s="1137"/>
      <c r="T744" s="1137"/>
      <c r="U744" s="1137"/>
      <c r="V744" s="1137"/>
      <c r="W744" s="1137"/>
      <c r="X744" s="1137"/>
      <c r="Y744" s="1137"/>
      <c r="Z744" s="1137"/>
    </row>
    <row r="745" spans="1:26" ht="15.75" customHeight="1">
      <c r="A745" s="1137"/>
      <c r="B745" s="1137"/>
      <c r="C745" s="1137"/>
      <c r="D745" s="1137"/>
      <c r="E745" s="1137"/>
      <c r="F745" s="1137"/>
      <c r="G745" s="1137"/>
      <c r="H745" s="1137"/>
      <c r="I745" s="1137"/>
      <c r="J745" s="1137"/>
      <c r="K745" s="1137"/>
      <c r="L745" s="1137"/>
      <c r="M745" s="1137"/>
      <c r="N745" s="1137"/>
      <c r="O745" s="1137"/>
      <c r="P745" s="1137"/>
      <c r="Q745" s="1137"/>
      <c r="R745" s="1137"/>
      <c r="S745" s="1137"/>
      <c r="T745" s="1137"/>
      <c r="U745" s="1137"/>
      <c r="V745" s="1137"/>
      <c r="W745" s="1137"/>
      <c r="X745" s="1137"/>
      <c r="Y745" s="1137"/>
      <c r="Z745" s="1137"/>
    </row>
    <row r="746" spans="1:26" ht="15.75" customHeight="1">
      <c r="A746" s="1137"/>
      <c r="B746" s="1137"/>
      <c r="C746" s="1137"/>
      <c r="D746" s="1137"/>
      <c r="E746" s="1137"/>
      <c r="F746" s="1137"/>
      <c r="G746" s="1137"/>
      <c r="H746" s="1137"/>
      <c r="I746" s="1137"/>
      <c r="J746" s="1137"/>
      <c r="K746" s="1137"/>
      <c r="L746" s="1137"/>
      <c r="M746" s="1137"/>
      <c r="N746" s="1137"/>
      <c r="O746" s="1137"/>
      <c r="P746" s="1137"/>
      <c r="Q746" s="1137"/>
      <c r="R746" s="1137"/>
      <c r="S746" s="1137"/>
      <c r="T746" s="1137"/>
      <c r="U746" s="1137"/>
      <c r="V746" s="1137"/>
      <c r="W746" s="1137"/>
      <c r="X746" s="1137"/>
      <c r="Y746" s="1137"/>
      <c r="Z746" s="1137"/>
    </row>
    <row r="747" spans="1:26" ht="15.75" customHeight="1">
      <c r="A747" s="1137"/>
      <c r="B747" s="1137"/>
      <c r="C747" s="1137"/>
      <c r="D747" s="1137"/>
      <c r="E747" s="1137"/>
      <c r="F747" s="1137"/>
      <c r="G747" s="1137"/>
      <c r="H747" s="1137"/>
      <c r="I747" s="1137"/>
      <c r="J747" s="1137"/>
      <c r="K747" s="1137"/>
      <c r="L747" s="1137"/>
      <c r="M747" s="1137"/>
      <c r="N747" s="1137"/>
      <c r="O747" s="1137"/>
      <c r="P747" s="1137"/>
      <c r="Q747" s="1137"/>
      <c r="R747" s="1137"/>
      <c r="S747" s="1137"/>
      <c r="T747" s="1137"/>
      <c r="U747" s="1137"/>
      <c r="V747" s="1137"/>
      <c r="W747" s="1137"/>
      <c r="X747" s="1137"/>
      <c r="Y747" s="1137"/>
      <c r="Z747" s="1137"/>
    </row>
    <row r="748" spans="1:26" ht="15.75" customHeight="1">
      <c r="A748" s="1137"/>
      <c r="B748" s="1137"/>
      <c r="C748" s="1137"/>
      <c r="D748" s="1137"/>
      <c r="E748" s="1137"/>
      <c r="F748" s="1137"/>
      <c r="G748" s="1137"/>
      <c r="H748" s="1137"/>
      <c r="I748" s="1137"/>
      <c r="J748" s="1137"/>
      <c r="K748" s="1137"/>
      <c r="L748" s="1137"/>
      <c r="M748" s="1137"/>
      <c r="N748" s="1137"/>
      <c r="O748" s="1137"/>
      <c r="P748" s="1137"/>
      <c r="Q748" s="1137"/>
      <c r="R748" s="1137"/>
      <c r="S748" s="1137"/>
      <c r="T748" s="1137"/>
      <c r="U748" s="1137"/>
      <c r="V748" s="1137"/>
      <c r="W748" s="1137"/>
      <c r="X748" s="1137"/>
      <c r="Y748" s="1137"/>
      <c r="Z748" s="1137"/>
    </row>
    <row r="749" spans="1:26" ht="15.75" customHeight="1">
      <c r="A749" s="1137"/>
      <c r="B749" s="1137"/>
      <c r="C749" s="1137"/>
      <c r="D749" s="1137"/>
      <c r="E749" s="1137"/>
      <c r="F749" s="1137"/>
      <c r="G749" s="1137"/>
      <c r="H749" s="1137"/>
      <c r="I749" s="1137"/>
      <c r="J749" s="1137"/>
      <c r="K749" s="1137"/>
      <c r="L749" s="1137"/>
      <c r="M749" s="1137"/>
      <c r="N749" s="1137"/>
      <c r="O749" s="1137"/>
      <c r="P749" s="1137"/>
      <c r="Q749" s="1137"/>
      <c r="R749" s="1137"/>
      <c r="S749" s="1137"/>
      <c r="T749" s="1137"/>
      <c r="U749" s="1137"/>
      <c r="V749" s="1137"/>
      <c r="W749" s="1137"/>
      <c r="X749" s="1137"/>
      <c r="Y749" s="1137"/>
      <c r="Z749" s="1137"/>
    </row>
    <row r="750" spans="1:26" ht="15.75" customHeight="1">
      <c r="A750" s="1137"/>
      <c r="B750" s="1137"/>
      <c r="C750" s="1137"/>
      <c r="D750" s="1137"/>
      <c r="E750" s="1137"/>
      <c r="F750" s="1137"/>
      <c r="G750" s="1137"/>
      <c r="H750" s="1137"/>
      <c r="I750" s="1137"/>
      <c r="J750" s="1137"/>
      <c r="K750" s="1137"/>
      <c r="L750" s="1137"/>
      <c r="M750" s="1137"/>
      <c r="N750" s="1137"/>
      <c r="O750" s="1137"/>
      <c r="P750" s="1137"/>
      <c r="Q750" s="1137"/>
      <c r="R750" s="1137"/>
      <c r="S750" s="1137"/>
      <c r="T750" s="1137"/>
      <c r="U750" s="1137"/>
      <c r="V750" s="1137"/>
      <c r="W750" s="1137"/>
      <c r="X750" s="1137"/>
      <c r="Y750" s="1137"/>
      <c r="Z750" s="1137"/>
    </row>
    <row r="751" spans="1:26" ht="15.75" customHeight="1">
      <c r="A751" s="1137"/>
      <c r="B751" s="1137"/>
      <c r="C751" s="1137"/>
      <c r="D751" s="1137"/>
      <c r="E751" s="1137"/>
      <c r="F751" s="1137"/>
      <c r="G751" s="1137"/>
      <c r="H751" s="1137"/>
      <c r="I751" s="1137"/>
      <c r="J751" s="1137"/>
      <c r="K751" s="1137"/>
      <c r="L751" s="1137"/>
      <c r="M751" s="1137"/>
      <c r="N751" s="1137"/>
      <c r="O751" s="1137"/>
      <c r="P751" s="1137"/>
      <c r="Q751" s="1137"/>
      <c r="R751" s="1137"/>
      <c r="S751" s="1137"/>
      <c r="T751" s="1137"/>
      <c r="U751" s="1137"/>
      <c r="V751" s="1137"/>
      <c r="W751" s="1137"/>
      <c r="X751" s="1137"/>
      <c r="Y751" s="1137"/>
      <c r="Z751" s="1137"/>
    </row>
    <row r="752" spans="1:26" ht="15.75" customHeight="1">
      <c r="A752" s="1137"/>
      <c r="B752" s="1137"/>
      <c r="C752" s="1137"/>
      <c r="D752" s="1137"/>
      <c r="E752" s="1137"/>
      <c r="F752" s="1137"/>
      <c r="G752" s="1137"/>
      <c r="H752" s="1137"/>
      <c r="I752" s="1137"/>
      <c r="J752" s="1137"/>
      <c r="K752" s="1137"/>
      <c r="L752" s="1137"/>
      <c r="M752" s="1137"/>
      <c r="N752" s="1137"/>
      <c r="O752" s="1137"/>
      <c r="P752" s="1137"/>
      <c r="Q752" s="1137"/>
      <c r="R752" s="1137"/>
      <c r="S752" s="1137"/>
      <c r="T752" s="1137"/>
      <c r="U752" s="1137"/>
      <c r="V752" s="1137"/>
      <c r="W752" s="1137"/>
      <c r="X752" s="1137"/>
      <c r="Y752" s="1137"/>
      <c r="Z752" s="1137"/>
    </row>
    <row r="753" spans="1:26" ht="15.75" customHeight="1">
      <c r="A753" s="1137"/>
      <c r="B753" s="1137"/>
      <c r="C753" s="1137"/>
      <c r="D753" s="1137"/>
      <c r="E753" s="1137"/>
      <c r="F753" s="1137"/>
      <c r="G753" s="1137"/>
      <c r="H753" s="1137"/>
      <c r="I753" s="1137"/>
      <c r="J753" s="1137"/>
      <c r="K753" s="1137"/>
      <c r="L753" s="1137"/>
      <c r="M753" s="1137"/>
      <c r="N753" s="1137"/>
      <c r="O753" s="1137"/>
      <c r="P753" s="1137"/>
      <c r="Q753" s="1137"/>
      <c r="R753" s="1137"/>
      <c r="S753" s="1137"/>
      <c r="T753" s="1137"/>
      <c r="U753" s="1137"/>
      <c r="V753" s="1137"/>
      <c r="W753" s="1137"/>
      <c r="X753" s="1137"/>
      <c r="Y753" s="1137"/>
      <c r="Z753" s="1137"/>
    </row>
    <row r="754" spans="1:26" ht="15.75" customHeight="1">
      <c r="A754" s="1137"/>
      <c r="B754" s="1137"/>
      <c r="C754" s="1137"/>
      <c r="D754" s="1137"/>
      <c r="E754" s="1137"/>
      <c r="F754" s="1137"/>
      <c r="G754" s="1137"/>
      <c r="H754" s="1137"/>
      <c r="I754" s="1137"/>
      <c r="J754" s="1137"/>
      <c r="K754" s="1137"/>
      <c r="L754" s="1137"/>
      <c r="M754" s="1137"/>
      <c r="N754" s="1137"/>
      <c r="O754" s="1137"/>
      <c r="P754" s="1137"/>
      <c r="Q754" s="1137"/>
      <c r="R754" s="1137"/>
      <c r="S754" s="1137"/>
      <c r="T754" s="1137"/>
      <c r="U754" s="1137"/>
      <c r="V754" s="1137"/>
      <c r="W754" s="1137"/>
      <c r="X754" s="1137"/>
      <c r="Y754" s="1137"/>
      <c r="Z754" s="1137"/>
    </row>
    <row r="755" spans="1:26" ht="15.75" customHeight="1">
      <c r="A755" s="1137"/>
      <c r="B755" s="1137"/>
      <c r="C755" s="1137"/>
      <c r="D755" s="1137"/>
      <c r="E755" s="1137"/>
      <c r="F755" s="1137"/>
      <c r="G755" s="1137"/>
      <c r="H755" s="1137"/>
      <c r="I755" s="1137"/>
      <c r="J755" s="1137"/>
      <c r="K755" s="1137"/>
      <c r="L755" s="1137"/>
      <c r="M755" s="1137"/>
      <c r="N755" s="1137"/>
      <c r="O755" s="1137"/>
      <c r="P755" s="1137"/>
      <c r="Q755" s="1137"/>
      <c r="R755" s="1137"/>
      <c r="S755" s="1137"/>
      <c r="T755" s="1137"/>
      <c r="U755" s="1137"/>
      <c r="V755" s="1137"/>
      <c r="W755" s="1137"/>
      <c r="X755" s="1137"/>
      <c r="Y755" s="1137"/>
      <c r="Z755" s="1137"/>
    </row>
    <row r="756" spans="1:26" ht="15.75" customHeight="1">
      <c r="A756" s="1137"/>
      <c r="B756" s="1137"/>
      <c r="C756" s="1137"/>
      <c r="D756" s="1137"/>
      <c r="E756" s="1137"/>
      <c r="F756" s="1137"/>
      <c r="G756" s="1137"/>
      <c r="H756" s="1137"/>
      <c r="I756" s="1137"/>
      <c r="J756" s="1137"/>
      <c r="K756" s="1137"/>
      <c r="L756" s="1137"/>
      <c r="M756" s="1137"/>
      <c r="N756" s="1137"/>
      <c r="O756" s="1137"/>
      <c r="P756" s="1137"/>
      <c r="Q756" s="1137"/>
      <c r="R756" s="1137"/>
      <c r="S756" s="1137"/>
      <c r="T756" s="1137"/>
      <c r="U756" s="1137"/>
      <c r="V756" s="1137"/>
      <c r="W756" s="1137"/>
      <c r="X756" s="1137"/>
      <c r="Y756" s="1137"/>
      <c r="Z756" s="1137"/>
    </row>
    <row r="757" spans="1:26" ht="15.75" customHeight="1">
      <c r="A757" s="1137"/>
      <c r="B757" s="1137"/>
      <c r="C757" s="1137"/>
      <c r="D757" s="1137"/>
      <c r="E757" s="1137"/>
      <c r="F757" s="1137"/>
      <c r="G757" s="1137"/>
      <c r="H757" s="1137"/>
      <c r="I757" s="1137"/>
      <c r="J757" s="1137"/>
      <c r="K757" s="1137"/>
      <c r="L757" s="1137"/>
      <c r="M757" s="1137"/>
      <c r="N757" s="1137"/>
      <c r="O757" s="1137"/>
      <c r="P757" s="1137"/>
      <c r="Q757" s="1137"/>
      <c r="R757" s="1137"/>
      <c r="S757" s="1137"/>
      <c r="T757" s="1137"/>
      <c r="U757" s="1137"/>
      <c r="V757" s="1137"/>
      <c r="W757" s="1137"/>
      <c r="X757" s="1137"/>
      <c r="Y757" s="1137"/>
      <c r="Z757" s="1137"/>
    </row>
    <row r="758" spans="1:26" ht="15.75" customHeight="1">
      <c r="A758" s="1137"/>
      <c r="B758" s="1137"/>
      <c r="C758" s="1137"/>
      <c r="D758" s="1137"/>
      <c r="E758" s="1137"/>
      <c r="F758" s="1137"/>
      <c r="G758" s="1137"/>
      <c r="H758" s="1137"/>
      <c r="I758" s="1137"/>
      <c r="J758" s="1137"/>
      <c r="K758" s="1137"/>
      <c r="L758" s="1137"/>
      <c r="M758" s="1137"/>
      <c r="N758" s="1137"/>
      <c r="O758" s="1137"/>
      <c r="P758" s="1137"/>
      <c r="Q758" s="1137"/>
      <c r="R758" s="1137"/>
      <c r="S758" s="1137"/>
      <c r="T758" s="1137"/>
      <c r="U758" s="1137"/>
      <c r="V758" s="1137"/>
      <c r="W758" s="1137"/>
      <c r="X758" s="1137"/>
      <c r="Y758" s="1137"/>
      <c r="Z758" s="1137"/>
    </row>
    <row r="759" spans="1:26" ht="15.75" customHeight="1">
      <c r="A759" s="1137"/>
      <c r="B759" s="1137"/>
      <c r="C759" s="1137"/>
      <c r="D759" s="1137"/>
      <c r="E759" s="1137"/>
      <c r="F759" s="1137"/>
      <c r="G759" s="1137"/>
      <c r="H759" s="1137"/>
      <c r="I759" s="1137"/>
      <c r="J759" s="1137"/>
      <c r="K759" s="1137"/>
      <c r="L759" s="1137"/>
      <c r="M759" s="1137"/>
      <c r="N759" s="1137"/>
      <c r="O759" s="1137"/>
      <c r="P759" s="1137"/>
      <c r="Q759" s="1137"/>
      <c r="R759" s="1137"/>
      <c r="S759" s="1137"/>
      <c r="T759" s="1137"/>
      <c r="U759" s="1137"/>
      <c r="V759" s="1137"/>
      <c r="W759" s="1137"/>
      <c r="X759" s="1137"/>
      <c r="Y759" s="1137"/>
      <c r="Z759" s="1137"/>
    </row>
    <row r="760" spans="1:26" ht="15.75" customHeight="1">
      <c r="A760" s="1137"/>
      <c r="B760" s="1137"/>
      <c r="C760" s="1137"/>
      <c r="D760" s="1137"/>
      <c r="E760" s="1137"/>
      <c r="F760" s="1137"/>
      <c r="G760" s="1137"/>
      <c r="H760" s="1137"/>
      <c r="I760" s="1137"/>
      <c r="J760" s="1137"/>
      <c r="K760" s="1137"/>
      <c r="L760" s="1137"/>
      <c r="M760" s="1137"/>
      <c r="N760" s="1137"/>
      <c r="O760" s="1137"/>
      <c r="P760" s="1137"/>
      <c r="Q760" s="1137"/>
      <c r="R760" s="1137"/>
      <c r="S760" s="1137"/>
      <c r="T760" s="1137"/>
      <c r="U760" s="1137"/>
      <c r="V760" s="1137"/>
      <c r="W760" s="1137"/>
      <c r="X760" s="1137"/>
      <c r="Y760" s="1137"/>
      <c r="Z760" s="1137"/>
    </row>
    <row r="761" spans="1:26" ht="15.75" customHeight="1">
      <c r="A761" s="1137"/>
      <c r="B761" s="1137"/>
      <c r="C761" s="1137"/>
      <c r="D761" s="1137"/>
      <c r="E761" s="1137"/>
      <c r="F761" s="1137"/>
      <c r="G761" s="1137"/>
      <c r="H761" s="1137"/>
      <c r="I761" s="1137"/>
      <c r="J761" s="1137"/>
      <c r="K761" s="1137"/>
      <c r="L761" s="1137"/>
      <c r="M761" s="1137"/>
      <c r="N761" s="1137"/>
      <c r="O761" s="1137"/>
      <c r="P761" s="1137"/>
      <c r="Q761" s="1137"/>
      <c r="R761" s="1137"/>
      <c r="S761" s="1137"/>
      <c r="T761" s="1137"/>
      <c r="U761" s="1137"/>
      <c r="V761" s="1137"/>
      <c r="W761" s="1137"/>
      <c r="X761" s="1137"/>
      <c r="Y761" s="1137"/>
      <c r="Z761" s="1137"/>
    </row>
    <row r="762" spans="1:26" ht="15.75" customHeight="1">
      <c r="A762" s="1137"/>
      <c r="B762" s="1137"/>
      <c r="C762" s="1137"/>
      <c r="D762" s="1137"/>
      <c r="E762" s="1137"/>
      <c r="F762" s="1137"/>
      <c r="G762" s="1137"/>
      <c r="H762" s="1137"/>
      <c r="I762" s="1137"/>
      <c r="J762" s="1137"/>
      <c r="K762" s="1137"/>
      <c r="L762" s="1137"/>
      <c r="M762" s="1137"/>
      <c r="N762" s="1137"/>
      <c r="O762" s="1137"/>
      <c r="P762" s="1137"/>
      <c r="Q762" s="1137"/>
      <c r="R762" s="1137"/>
      <c r="S762" s="1137"/>
      <c r="T762" s="1137"/>
      <c r="U762" s="1137"/>
      <c r="V762" s="1137"/>
      <c r="W762" s="1137"/>
      <c r="X762" s="1137"/>
      <c r="Y762" s="1137"/>
      <c r="Z762" s="1137"/>
    </row>
    <row r="763" spans="1:26" ht="15.75" customHeight="1">
      <c r="A763" s="1137"/>
      <c r="B763" s="1137"/>
      <c r="C763" s="1137"/>
      <c r="D763" s="1137"/>
      <c r="E763" s="1137"/>
      <c r="F763" s="1137"/>
      <c r="G763" s="1137"/>
      <c r="H763" s="1137"/>
      <c r="I763" s="1137"/>
      <c r="J763" s="1137"/>
      <c r="K763" s="1137"/>
      <c r="L763" s="1137"/>
      <c r="M763" s="1137"/>
      <c r="N763" s="1137"/>
      <c r="O763" s="1137"/>
      <c r="P763" s="1137"/>
      <c r="Q763" s="1137"/>
      <c r="R763" s="1137"/>
      <c r="S763" s="1137"/>
      <c r="T763" s="1137"/>
      <c r="U763" s="1137"/>
      <c r="V763" s="1137"/>
      <c r="W763" s="1137"/>
      <c r="X763" s="1137"/>
      <c r="Y763" s="1137"/>
      <c r="Z763" s="1137"/>
    </row>
    <row r="764" spans="1:26" ht="15.75" customHeight="1">
      <c r="A764" s="1137"/>
      <c r="B764" s="1137"/>
      <c r="C764" s="1137"/>
      <c r="D764" s="1137"/>
      <c r="E764" s="1137"/>
      <c r="F764" s="1137"/>
      <c r="G764" s="1137"/>
      <c r="H764" s="1137"/>
      <c r="I764" s="1137"/>
      <c r="J764" s="1137"/>
      <c r="K764" s="1137"/>
      <c r="L764" s="1137"/>
      <c r="M764" s="1137"/>
      <c r="N764" s="1137"/>
      <c r="O764" s="1137"/>
      <c r="P764" s="1137"/>
      <c r="Q764" s="1137"/>
      <c r="R764" s="1137"/>
      <c r="S764" s="1137"/>
      <c r="T764" s="1137"/>
      <c r="U764" s="1137"/>
      <c r="V764" s="1137"/>
      <c r="W764" s="1137"/>
      <c r="X764" s="1137"/>
      <c r="Y764" s="1137"/>
      <c r="Z764" s="1137"/>
    </row>
    <row r="765" spans="1:26" ht="15.75" customHeight="1">
      <c r="A765" s="1137"/>
      <c r="B765" s="1137"/>
      <c r="C765" s="1137"/>
      <c r="D765" s="1137"/>
      <c r="E765" s="1137"/>
      <c r="F765" s="1137"/>
      <c r="G765" s="1137"/>
      <c r="H765" s="1137"/>
      <c r="I765" s="1137"/>
      <c r="J765" s="1137"/>
      <c r="K765" s="1137"/>
      <c r="L765" s="1137"/>
      <c r="M765" s="1137"/>
      <c r="N765" s="1137"/>
      <c r="O765" s="1137"/>
      <c r="P765" s="1137"/>
      <c r="Q765" s="1137"/>
      <c r="R765" s="1137"/>
      <c r="S765" s="1137"/>
      <c r="T765" s="1137"/>
      <c r="U765" s="1137"/>
      <c r="V765" s="1137"/>
      <c r="W765" s="1137"/>
      <c r="X765" s="1137"/>
      <c r="Y765" s="1137"/>
      <c r="Z765" s="1137"/>
    </row>
    <row r="766" spans="1:26" ht="15.75" customHeight="1">
      <c r="A766" s="1137"/>
      <c r="B766" s="1137"/>
      <c r="C766" s="1137"/>
      <c r="D766" s="1137"/>
      <c r="E766" s="1137"/>
      <c r="F766" s="1137"/>
      <c r="G766" s="1137"/>
      <c r="H766" s="1137"/>
      <c r="I766" s="1137"/>
      <c r="J766" s="1137"/>
      <c r="K766" s="1137"/>
      <c r="L766" s="1137"/>
      <c r="M766" s="1137"/>
      <c r="N766" s="1137"/>
      <c r="O766" s="1137"/>
      <c r="P766" s="1137"/>
      <c r="Q766" s="1137"/>
      <c r="R766" s="1137"/>
      <c r="S766" s="1137"/>
      <c r="T766" s="1137"/>
      <c r="U766" s="1137"/>
      <c r="V766" s="1137"/>
      <c r="W766" s="1137"/>
      <c r="X766" s="1137"/>
      <c r="Y766" s="1137"/>
      <c r="Z766" s="1137"/>
    </row>
    <row r="767" spans="1:26" ht="15.75" customHeight="1">
      <c r="A767" s="1137"/>
      <c r="B767" s="1137"/>
      <c r="C767" s="1137"/>
      <c r="D767" s="1137"/>
      <c r="E767" s="1137"/>
      <c r="F767" s="1137"/>
      <c r="G767" s="1137"/>
      <c r="H767" s="1137"/>
      <c r="I767" s="1137"/>
      <c r="J767" s="1137"/>
      <c r="K767" s="1137"/>
      <c r="L767" s="1137"/>
      <c r="M767" s="1137"/>
      <c r="N767" s="1137"/>
      <c r="O767" s="1137"/>
      <c r="P767" s="1137"/>
      <c r="Q767" s="1137"/>
      <c r="R767" s="1137"/>
      <c r="S767" s="1137"/>
      <c r="T767" s="1137"/>
      <c r="U767" s="1137"/>
      <c r="V767" s="1137"/>
      <c r="W767" s="1137"/>
      <c r="X767" s="1137"/>
      <c r="Y767" s="1137"/>
      <c r="Z767" s="1137"/>
    </row>
    <row r="768" spans="1:26" ht="15.75" customHeight="1">
      <c r="A768" s="1137"/>
      <c r="B768" s="1137"/>
      <c r="C768" s="1137"/>
      <c r="D768" s="1137"/>
      <c r="E768" s="1137"/>
      <c r="F768" s="1137"/>
      <c r="G768" s="1137"/>
      <c r="H768" s="1137"/>
      <c r="I768" s="1137"/>
      <c r="J768" s="1137"/>
      <c r="K768" s="1137"/>
      <c r="L768" s="1137"/>
      <c r="M768" s="1137"/>
      <c r="N768" s="1137"/>
      <c r="O768" s="1137"/>
      <c r="P768" s="1137"/>
      <c r="Q768" s="1137"/>
      <c r="R768" s="1137"/>
      <c r="S768" s="1137"/>
      <c r="T768" s="1137"/>
      <c r="U768" s="1137"/>
      <c r="V768" s="1137"/>
      <c r="W768" s="1137"/>
      <c r="X768" s="1137"/>
      <c r="Y768" s="1137"/>
      <c r="Z768" s="1137"/>
    </row>
    <row r="769" spans="1:26" ht="15.75" customHeight="1">
      <c r="A769" s="1137"/>
      <c r="B769" s="1137"/>
      <c r="C769" s="1137"/>
      <c r="D769" s="1137"/>
      <c r="E769" s="1137"/>
      <c r="F769" s="1137"/>
      <c r="G769" s="1137"/>
      <c r="H769" s="1137"/>
      <c r="I769" s="1137"/>
      <c r="J769" s="1137"/>
      <c r="K769" s="1137"/>
      <c r="L769" s="1137"/>
      <c r="M769" s="1137"/>
      <c r="N769" s="1137"/>
      <c r="O769" s="1137"/>
      <c r="P769" s="1137"/>
      <c r="Q769" s="1137"/>
      <c r="R769" s="1137"/>
      <c r="S769" s="1137"/>
      <c r="T769" s="1137"/>
      <c r="U769" s="1137"/>
      <c r="V769" s="1137"/>
      <c r="W769" s="1137"/>
      <c r="X769" s="1137"/>
      <c r="Y769" s="1137"/>
      <c r="Z769" s="1137"/>
    </row>
    <row r="770" spans="1:26" ht="15.75" customHeight="1">
      <c r="A770" s="1137"/>
      <c r="B770" s="1137"/>
      <c r="C770" s="1137"/>
      <c r="D770" s="1137"/>
      <c r="E770" s="1137"/>
      <c r="F770" s="1137"/>
      <c r="G770" s="1137"/>
      <c r="H770" s="1137"/>
      <c r="I770" s="1137"/>
      <c r="J770" s="1137"/>
      <c r="K770" s="1137"/>
      <c r="L770" s="1137"/>
      <c r="M770" s="1137"/>
      <c r="N770" s="1137"/>
      <c r="O770" s="1137"/>
      <c r="P770" s="1137"/>
      <c r="Q770" s="1137"/>
      <c r="R770" s="1137"/>
      <c r="S770" s="1137"/>
      <c r="T770" s="1137"/>
      <c r="U770" s="1137"/>
      <c r="V770" s="1137"/>
      <c r="W770" s="1137"/>
      <c r="X770" s="1137"/>
      <c r="Y770" s="1137"/>
      <c r="Z770" s="1137"/>
    </row>
    <row r="771" spans="1:26" ht="15.75" customHeight="1">
      <c r="A771" s="1137"/>
      <c r="B771" s="1137"/>
      <c r="C771" s="1137"/>
      <c r="D771" s="1137"/>
      <c r="E771" s="1137"/>
      <c r="F771" s="1137"/>
      <c r="G771" s="1137"/>
      <c r="H771" s="1137"/>
      <c r="I771" s="1137"/>
      <c r="J771" s="1137"/>
      <c r="K771" s="1137"/>
      <c r="L771" s="1137"/>
      <c r="M771" s="1137"/>
      <c r="N771" s="1137"/>
      <c r="O771" s="1137"/>
      <c r="P771" s="1137"/>
      <c r="Q771" s="1137"/>
      <c r="R771" s="1137"/>
      <c r="S771" s="1137"/>
      <c r="T771" s="1137"/>
      <c r="U771" s="1137"/>
      <c r="V771" s="1137"/>
      <c r="W771" s="1137"/>
      <c r="X771" s="1137"/>
      <c r="Y771" s="1137"/>
      <c r="Z771" s="1137"/>
    </row>
    <row r="772" spans="1:26" ht="15.75" customHeight="1">
      <c r="A772" s="1137"/>
      <c r="B772" s="1137"/>
      <c r="C772" s="1137"/>
      <c r="D772" s="1137"/>
      <c r="E772" s="1137"/>
      <c r="F772" s="1137"/>
      <c r="G772" s="1137"/>
      <c r="H772" s="1137"/>
      <c r="I772" s="1137"/>
      <c r="J772" s="1137"/>
      <c r="K772" s="1137"/>
      <c r="L772" s="1137"/>
      <c r="M772" s="1137"/>
      <c r="N772" s="1137"/>
      <c r="O772" s="1137"/>
      <c r="P772" s="1137"/>
      <c r="Q772" s="1137"/>
      <c r="R772" s="1137"/>
      <c r="S772" s="1137"/>
      <c r="T772" s="1137"/>
      <c r="U772" s="1137"/>
      <c r="V772" s="1137"/>
      <c r="W772" s="1137"/>
      <c r="X772" s="1137"/>
      <c r="Y772" s="1137"/>
      <c r="Z772" s="1137"/>
    </row>
    <row r="773" spans="1:26" ht="15.75" customHeight="1">
      <c r="A773" s="1137"/>
      <c r="B773" s="1137"/>
      <c r="C773" s="1137"/>
      <c r="D773" s="1137"/>
      <c r="E773" s="1137"/>
      <c r="F773" s="1137"/>
      <c r="G773" s="1137"/>
      <c r="H773" s="1137"/>
      <c r="I773" s="1137"/>
      <c r="J773" s="1137"/>
      <c r="K773" s="1137"/>
      <c r="L773" s="1137"/>
      <c r="M773" s="1137"/>
      <c r="N773" s="1137"/>
      <c r="O773" s="1137"/>
      <c r="P773" s="1137"/>
      <c r="Q773" s="1137"/>
      <c r="R773" s="1137"/>
      <c r="S773" s="1137"/>
      <c r="T773" s="1137"/>
      <c r="U773" s="1137"/>
      <c r="V773" s="1137"/>
      <c r="W773" s="1137"/>
      <c r="X773" s="1137"/>
      <c r="Y773" s="1137"/>
      <c r="Z773" s="1137"/>
    </row>
    <row r="774" spans="1:26" ht="15.75" customHeight="1">
      <c r="A774" s="1137"/>
      <c r="B774" s="1137"/>
      <c r="C774" s="1137"/>
      <c r="D774" s="1137"/>
      <c r="E774" s="1137"/>
      <c r="F774" s="1137"/>
      <c r="G774" s="1137"/>
      <c r="H774" s="1137"/>
      <c r="I774" s="1137"/>
      <c r="J774" s="1137"/>
      <c r="K774" s="1137"/>
      <c r="L774" s="1137"/>
      <c r="M774" s="1137"/>
      <c r="N774" s="1137"/>
      <c r="O774" s="1137"/>
      <c r="P774" s="1137"/>
      <c r="Q774" s="1137"/>
      <c r="R774" s="1137"/>
      <c r="S774" s="1137"/>
      <c r="T774" s="1137"/>
      <c r="U774" s="1137"/>
      <c r="V774" s="1137"/>
      <c r="W774" s="1137"/>
      <c r="X774" s="1137"/>
      <c r="Y774" s="1137"/>
      <c r="Z774" s="1137"/>
    </row>
    <row r="775" spans="1:26" ht="15.75" customHeight="1">
      <c r="A775" s="1137"/>
      <c r="B775" s="1137"/>
      <c r="C775" s="1137"/>
      <c r="D775" s="1137"/>
      <c r="E775" s="1137"/>
      <c r="F775" s="1137"/>
      <c r="G775" s="1137"/>
      <c r="H775" s="1137"/>
      <c r="I775" s="1137"/>
      <c r="J775" s="1137"/>
      <c r="K775" s="1137"/>
      <c r="L775" s="1137"/>
      <c r="M775" s="1137"/>
      <c r="N775" s="1137"/>
      <c r="O775" s="1137"/>
      <c r="P775" s="1137"/>
      <c r="Q775" s="1137"/>
      <c r="R775" s="1137"/>
      <c r="S775" s="1137"/>
      <c r="T775" s="1137"/>
      <c r="U775" s="1137"/>
      <c r="V775" s="1137"/>
      <c r="W775" s="1137"/>
      <c r="X775" s="1137"/>
      <c r="Y775" s="1137"/>
      <c r="Z775" s="1137"/>
    </row>
    <row r="776" spans="1:26" ht="15.75" customHeight="1">
      <c r="A776" s="1137"/>
      <c r="B776" s="1137"/>
      <c r="C776" s="1137"/>
      <c r="D776" s="1137"/>
      <c r="E776" s="1137"/>
      <c r="F776" s="1137"/>
      <c r="G776" s="1137"/>
      <c r="H776" s="1137"/>
      <c r="I776" s="1137"/>
      <c r="J776" s="1137"/>
      <c r="K776" s="1137"/>
      <c r="L776" s="1137"/>
      <c r="M776" s="1137"/>
      <c r="N776" s="1137"/>
      <c r="O776" s="1137"/>
      <c r="P776" s="1137"/>
      <c r="Q776" s="1137"/>
      <c r="R776" s="1137"/>
      <c r="S776" s="1137"/>
      <c r="T776" s="1137"/>
      <c r="U776" s="1137"/>
      <c r="V776" s="1137"/>
      <c r="W776" s="1137"/>
      <c r="X776" s="1137"/>
      <c r="Y776" s="1137"/>
      <c r="Z776" s="1137"/>
    </row>
    <row r="777" spans="1:26" ht="15.75" customHeight="1">
      <c r="A777" s="1137"/>
      <c r="B777" s="1137"/>
      <c r="C777" s="1137"/>
      <c r="D777" s="1137"/>
      <c r="E777" s="1137"/>
      <c r="F777" s="1137"/>
      <c r="G777" s="1137"/>
      <c r="H777" s="1137"/>
      <c r="I777" s="1137"/>
      <c r="J777" s="1137"/>
      <c r="K777" s="1137"/>
      <c r="L777" s="1137"/>
      <c r="M777" s="1137"/>
      <c r="N777" s="1137"/>
      <c r="O777" s="1137"/>
      <c r="P777" s="1137"/>
      <c r="Q777" s="1137"/>
      <c r="R777" s="1137"/>
      <c r="S777" s="1137"/>
      <c r="T777" s="1137"/>
      <c r="U777" s="1137"/>
      <c r="V777" s="1137"/>
      <c r="W777" s="1137"/>
      <c r="X777" s="1137"/>
      <c r="Y777" s="1137"/>
      <c r="Z777" s="1137"/>
    </row>
    <row r="778" spans="1:26" ht="15.75" customHeight="1">
      <c r="A778" s="1137"/>
      <c r="B778" s="1137"/>
      <c r="C778" s="1137"/>
      <c r="D778" s="1137"/>
      <c r="E778" s="1137"/>
      <c r="F778" s="1137"/>
      <c r="G778" s="1137"/>
      <c r="H778" s="1137"/>
      <c r="I778" s="1137"/>
      <c r="J778" s="1137"/>
      <c r="K778" s="1137"/>
      <c r="L778" s="1137"/>
      <c r="M778" s="1137"/>
      <c r="N778" s="1137"/>
      <c r="O778" s="1137"/>
      <c r="P778" s="1137"/>
      <c r="Q778" s="1137"/>
      <c r="R778" s="1137"/>
      <c r="S778" s="1137"/>
      <c r="T778" s="1137"/>
      <c r="U778" s="1137"/>
      <c r="V778" s="1137"/>
      <c r="W778" s="1137"/>
      <c r="X778" s="1137"/>
      <c r="Y778" s="1137"/>
      <c r="Z778" s="1137"/>
    </row>
    <row r="779" spans="1:26" ht="15.75" customHeight="1">
      <c r="A779" s="1137"/>
      <c r="B779" s="1137"/>
      <c r="C779" s="1137"/>
      <c r="D779" s="1137"/>
      <c r="E779" s="1137"/>
      <c r="F779" s="1137"/>
      <c r="G779" s="1137"/>
      <c r="H779" s="1137"/>
      <c r="I779" s="1137"/>
      <c r="J779" s="1137"/>
      <c r="K779" s="1137"/>
      <c r="L779" s="1137"/>
      <c r="M779" s="1137"/>
      <c r="N779" s="1137"/>
      <c r="O779" s="1137"/>
      <c r="P779" s="1137"/>
      <c r="Q779" s="1137"/>
      <c r="R779" s="1137"/>
      <c r="S779" s="1137"/>
      <c r="T779" s="1137"/>
      <c r="U779" s="1137"/>
      <c r="V779" s="1137"/>
      <c r="W779" s="1137"/>
      <c r="X779" s="1137"/>
      <c r="Y779" s="1137"/>
      <c r="Z779" s="1137"/>
    </row>
    <row r="780" spans="1:26" ht="15.75" customHeight="1">
      <c r="A780" s="1137"/>
      <c r="B780" s="1137"/>
      <c r="C780" s="1137"/>
      <c r="D780" s="1137"/>
      <c r="E780" s="1137"/>
      <c r="F780" s="1137"/>
      <c r="G780" s="1137"/>
      <c r="H780" s="1137"/>
      <c r="I780" s="1137"/>
      <c r="J780" s="1137"/>
      <c r="K780" s="1137"/>
      <c r="L780" s="1137"/>
      <c r="M780" s="1137"/>
      <c r="N780" s="1137"/>
      <c r="O780" s="1137"/>
      <c r="P780" s="1137"/>
      <c r="Q780" s="1137"/>
      <c r="R780" s="1137"/>
      <c r="S780" s="1137"/>
      <c r="T780" s="1137"/>
      <c r="U780" s="1137"/>
      <c r="V780" s="1137"/>
      <c r="W780" s="1137"/>
      <c r="X780" s="1137"/>
      <c r="Y780" s="1137"/>
      <c r="Z780" s="1137"/>
    </row>
    <row r="781" spans="1:26" ht="15.75" customHeight="1">
      <c r="A781" s="1137"/>
      <c r="B781" s="1137"/>
      <c r="C781" s="1137"/>
      <c r="D781" s="1137"/>
      <c r="E781" s="1137"/>
      <c r="F781" s="1137"/>
      <c r="G781" s="1137"/>
      <c r="H781" s="1137"/>
      <c r="I781" s="1137"/>
      <c r="J781" s="1137"/>
      <c r="K781" s="1137"/>
      <c r="L781" s="1137"/>
      <c r="M781" s="1137"/>
      <c r="N781" s="1137"/>
      <c r="O781" s="1137"/>
      <c r="P781" s="1137"/>
      <c r="Q781" s="1137"/>
      <c r="R781" s="1137"/>
      <c r="S781" s="1137"/>
      <c r="T781" s="1137"/>
      <c r="U781" s="1137"/>
      <c r="V781" s="1137"/>
      <c r="W781" s="1137"/>
      <c r="X781" s="1137"/>
      <c r="Y781" s="1137"/>
      <c r="Z781" s="1137"/>
    </row>
    <row r="782" spans="1:26" ht="15.75" customHeight="1">
      <c r="A782" s="1137"/>
      <c r="B782" s="1137"/>
      <c r="C782" s="1137"/>
      <c r="D782" s="1137"/>
      <c r="E782" s="1137"/>
      <c r="F782" s="1137"/>
      <c r="G782" s="1137"/>
      <c r="H782" s="1137"/>
      <c r="I782" s="1137"/>
      <c r="J782" s="1137"/>
      <c r="K782" s="1137"/>
      <c r="L782" s="1137"/>
      <c r="M782" s="1137"/>
      <c r="N782" s="1137"/>
      <c r="O782" s="1137"/>
      <c r="P782" s="1137"/>
      <c r="Q782" s="1137"/>
      <c r="R782" s="1137"/>
      <c r="S782" s="1137"/>
      <c r="T782" s="1137"/>
      <c r="U782" s="1137"/>
      <c r="V782" s="1137"/>
      <c r="W782" s="1137"/>
      <c r="X782" s="1137"/>
      <c r="Y782" s="1137"/>
      <c r="Z782" s="1137"/>
    </row>
    <row r="783" spans="1:26" ht="15.75" customHeight="1">
      <c r="A783" s="1137"/>
      <c r="B783" s="1137"/>
      <c r="C783" s="1137"/>
      <c r="D783" s="1137"/>
      <c r="E783" s="1137"/>
      <c r="F783" s="1137"/>
      <c r="G783" s="1137"/>
      <c r="H783" s="1137"/>
      <c r="I783" s="1137"/>
      <c r="J783" s="1137"/>
      <c r="K783" s="1137"/>
      <c r="L783" s="1137"/>
      <c r="M783" s="1137"/>
      <c r="N783" s="1137"/>
      <c r="O783" s="1137"/>
      <c r="P783" s="1137"/>
      <c r="Q783" s="1137"/>
      <c r="R783" s="1137"/>
      <c r="S783" s="1137"/>
      <c r="T783" s="1137"/>
      <c r="U783" s="1137"/>
      <c r="V783" s="1137"/>
      <c r="W783" s="1137"/>
      <c r="X783" s="1137"/>
      <c r="Y783" s="1137"/>
      <c r="Z783" s="1137"/>
    </row>
    <row r="784" spans="1:26" ht="15.75" customHeight="1">
      <c r="A784" s="1137"/>
      <c r="B784" s="1137"/>
      <c r="C784" s="1137"/>
      <c r="D784" s="1137"/>
      <c r="E784" s="1137"/>
      <c r="F784" s="1137"/>
      <c r="G784" s="1137"/>
      <c r="H784" s="1137"/>
      <c r="I784" s="1137"/>
      <c r="J784" s="1137"/>
      <c r="K784" s="1137"/>
      <c r="L784" s="1137"/>
      <c r="M784" s="1137"/>
      <c r="N784" s="1137"/>
      <c r="O784" s="1137"/>
      <c r="P784" s="1137"/>
      <c r="Q784" s="1137"/>
      <c r="R784" s="1137"/>
      <c r="S784" s="1137"/>
      <c r="T784" s="1137"/>
      <c r="U784" s="1137"/>
      <c r="V784" s="1137"/>
      <c r="W784" s="1137"/>
      <c r="X784" s="1137"/>
      <c r="Y784" s="1137"/>
      <c r="Z784" s="1137"/>
    </row>
    <row r="785" spans="1:26" ht="15.75" customHeight="1">
      <c r="A785" s="1137"/>
      <c r="B785" s="1137"/>
      <c r="C785" s="1137"/>
      <c r="D785" s="1137"/>
      <c r="E785" s="1137"/>
      <c r="F785" s="1137"/>
      <c r="G785" s="1137"/>
      <c r="H785" s="1137"/>
      <c r="I785" s="1137"/>
      <c r="J785" s="1137"/>
      <c r="K785" s="1137"/>
      <c r="L785" s="1137"/>
      <c r="M785" s="1137"/>
      <c r="N785" s="1137"/>
      <c r="O785" s="1137"/>
      <c r="P785" s="1137"/>
      <c r="Q785" s="1137"/>
      <c r="R785" s="1137"/>
      <c r="S785" s="1137"/>
      <c r="T785" s="1137"/>
      <c r="U785" s="1137"/>
      <c r="V785" s="1137"/>
      <c r="W785" s="1137"/>
      <c r="X785" s="1137"/>
      <c r="Y785" s="1137"/>
      <c r="Z785" s="1137"/>
    </row>
    <row r="786" spans="1:26" ht="15.75" customHeight="1">
      <c r="A786" s="1137"/>
      <c r="B786" s="1137"/>
      <c r="C786" s="1137"/>
      <c r="D786" s="1137"/>
      <c r="E786" s="1137"/>
      <c r="F786" s="1137"/>
      <c r="G786" s="1137"/>
      <c r="H786" s="1137"/>
      <c r="I786" s="1137"/>
      <c r="J786" s="1137"/>
      <c r="K786" s="1137"/>
      <c r="L786" s="1137"/>
      <c r="M786" s="1137"/>
      <c r="N786" s="1137"/>
      <c r="O786" s="1137"/>
      <c r="P786" s="1137"/>
      <c r="Q786" s="1137"/>
      <c r="R786" s="1137"/>
      <c r="S786" s="1137"/>
      <c r="T786" s="1137"/>
      <c r="U786" s="1137"/>
      <c r="V786" s="1137"/>
      <c r="W786" s="1137"/>
      <c r="X786" s="1137"/>
      <c r="Y786" s="1137"/>
      <c r="Z786" s="1137"/>
    </row>
    <row r="787" spans="1:26" ht="15.75" customHeight="1">
      <c r="A787" s="1137"/>
      <c r="B787" s="1137"/>
      <c r="C787" s="1137"/>
      <c r="D787" s="1137"/>
      <c r="E787" s="1137"/>
      <c r="F787" s="1137"/>
      <c r="G787" s="1137"/>
      <c r="H787" s="1137"/>
      <c r="I787" s="1137"/>
      <c r="J787" s="1137"/>
      <c r="K787" s="1137"/>
      <c r="L787" s="1137"/>
      <c r="M787" s="1137"/>
      <c r="N787" s="1137"/>
      <c r="O787" s="1137"/>
      <c r="P787" s="1137"/>
      <c r="Q787" s="1137"/>
      <c r="R787" s="1137"/>
      <c r="S787" s="1137"/>
      <c r="T787" s="1137"/>
      <c r="U787" s="1137"/>
      <c r="V787" s="1137"/>
      <c r="W787" s="1137"/>
      <c r="X787" s="1137"/>
      <c r="Y787" s="1137"/>
      <c r="Z787" s="1137"/>
    </row>
    <row r="788" spans="1:26" ht="15.75" customHeight="1">
      <c r="A788" s="1137"/>
      <c r="B788" s="1137"/>
      <c r="C788" s="1137"/>
      <c r="D788" s="1137"/>
      <c r="E788" s="1137"/>
      <c r="F788" s="1137"/>
      <c r="G788" s="1137"/>
      <c r="H788" s="1137"/>
      <c r="I788" s="1137"/>
      <c r="J788" s="1137"/>
      <c r="K788" s="1137"/>
      <c r="L788" s="1137"/>
      <c r="M788" s="1137"/>
      <c r="N788" s="1137"/>
      <c r="O788" s="1137"/>
      <c r="P788" s="1137"/>
      <c r="Q788" s="1137"/>
      <c r="R788" s="1137"/>
      <c r="S788" s="1137"/>
      <c r="T788" s="1137"/>
      <c r="U788" s="1137"/>
      <c r="V788" s="1137"/>
      <c r="W788" s="1137"/>
      <c r="X788" s="1137"/>
      <c r="Y788" s="1137"/>
      <c r="Z788" s="1137"/>
    </row>
    <row r="789" spans="1:26" ht="15.75" customHeight="1">
      <c r="A789" s="1137"/>
      <c r="B789" s="1137"/>
      <c r="C789" s="1137"/>
      <c r="D789" s="1137"/>
      <c r="E789" s="1137"/>
      <c r="F789" s="1137"/>
      <c r="G789" s="1137"/>
      <c r="H789" s="1137"/>
      <c r="I789" s="1137"/>
      <c r="J789" s="1137"/>
      <c r="K789" s="1137"/>
      <c r="L789" s="1137"/>
      <c r="M789" s="1137"/>
      <c r="N789" s="1137"/>
      <c r="O789" s="1137"/>
      <c r="P789" s="1137"/>
      <c r="Q789" s="1137"/>
      <c r="R789" s="1137"/>
      <c r="S789" s="1137"/>
      <c r="T789" s="1137"/>
      <c r="U789" s="1137"/>
      <c r="V789" s="1137"/>
      <c r="W789" s="1137"/>
      <c r="X789" s="1137"/>
      <c r="Y789" s="1137"/>
      <c r="Z789" s="1137"/>
    </row>
    <row r="790" spans="1:26" ht="15.75" customHeight="1">
      <c r="A790" s="1137"/>
      <c r="B790" s="1137"/>
      <c r="C790" s="1137"/>
      <c r="D790" s="1137"/>
      <c r="E790" s="1137"/>
      <c r="F790" s="1137"/>
      <c r="G790" s="1137"/>
      <c r="H790" s="1137"/>
      <c r="I790" s="1137"/>
      <c r="J790" s="1137"/>
      <c r="K790" s="1137"/>
      <c r="L790" s="1137"/>
      <c r="M790" s="1137"/>
      <c r="N790" s="1137"/>
      <c r="O790" s="1137"/>
      <c r="P790" s="1137"/>
      <c r="Q790" s="1137"/>
      <c r="R790" s="1137"/>
      <c r="S790" s="1137"/>
      <c r="T790" s="1137"/>
      <c r="U790" s="1137"/>
      <c r="V790" s="1137"/>
      <c r="W790" s="1137"/>
      <c r="X790" s="1137"/>
      <c r="Y790" s="1137"/>
      <c r="Z790" s="1137"/>
    </row>
    <row r="791" spans="1:26" ht="15.75" customHeight="1">
      <c r="A791" s="1137"/>
      <c r="B791" s="1137"/>
      <c r="C791" s="1137"/>
      <c r="D791" s="1137"/>
      <c r="E791" s="1137"/>
      <c r="F791" s="1137"/>
      <c r="G791" s="1137"/>
      <c r="H791" s="1137"/>
      <c r="I791" s="1137"/>
      <c r="J791" s="1137"/>
      <c r="K791" s="1137"/>
      <c r="L791" s="1137"/>
      <c r="M791" s="1137"/>
      <c r="N791" s="1137"/>
      <c r="O791" s="1137"/>
      <c r="P791" s="1137"/>
      <c r="Q791" s="1137"/>
      <c r="R791" s="1137"/>
      <c r="S791" s="1137"/>
      <c r="T791" s="1137"/>
      <c r="U791" s="1137"/>
      <c r="V791" s="1137"/>
      <c r="W791" s="1137"/>
      <c r="X791" s="1137"/>
      <c r="Y791" s="1137"/>
      <c r="Z791" s="1137"/>
    </row>
    <row r="792" spans="1:26" ht="15.75" customHeight="1">
      <c r="A792" s="1137"/>
      <c r="B792" s="1137"/>
      <c r="C792" s="1137"/>
      <c r="D792" s="1137"/>
      <c r="E792" s="1137"/>
      <c r="F792" s="1137"/>
      <c r="G792" s="1137"/>
      <c r="H792" s="1137"/>
      <c r="I792" s="1137"/>
      <c r="J792" s="1137"/>
      <c r="K792" s="1137"/>
      <c r="L792" s="1137"/>
      <c r="M792" s="1137"/>
      <c r="N792" s="1137"/>
      <c r="O792" s="1137"/>
      <c r="P792" s="1137"/>
      <c r="Q792" s="1137"/>
      <c r="R792" s="1137"/>
      <c r="S792" s="1137"/>
      <c r="T792" s="1137"/>
      <c r="U792" s="1137"/>
      <c r="V792" s="1137"/>
      <c r="W792" s="1137"/>
      <c r="X792" s="1137"/>
      <c r="Y792" s="1137"/>
      <c r="Z792" s="1137"/>
    </row>
    <row r="793" spans="1:26" ht="15.75" customHeight="1">
      <c r="A793" s="1137"/>
      <c r="B793" s="1137"/>
      <c r="C793" s="1137"/>
      <c r="D793" s="1137"/>
      <c r="E793" s="1137"/>
      <c r="F793" s="1137"/>
      <c r="G793" s="1137"/>
      <c r="H793" s="1137"/>
      <c r="I793" s="1137"/>
      <c r="J793" s="1137"/>
      <c r="K793" s="1137"/>
      <c r="L793" s="1137"/>
      <c r="M793" s="1137"/>
      <c r="N793" s="1137"/>
      <c r="O793" s="1137"/>
      <c r="P793" s="1137"/>
      <c r="Q793" s="1137"/>
      <c r="R793" s="1137"/>
      <c r="S793" s="1137"/>
      <c r="T793" s="1137"/>
      <c r="U793" s="1137"/>
      <c r="V793" s="1137"/>
      <c r="W793" s="1137"/>
      <c r="X793" s="1137"/>
      <c r="Y793" s="1137"/>
      <c r="Z793" s="1137"/>
    </row>
    <row r="794" spans="1:26" ht="15.75" customHeight="1">
      <c r="A794" s="1137"/>
      <c r="B794" s="1137"/>
      <c r="C794" s="1137"/>
      <c r="D794" s="1137"/>
      <c r="E794" s="1137"/>
      <c r="F794" s="1137"/>
      <c r="G794" s="1137"/>
      <c r="H794" s="1137"/>
      <c r="I794" s="1137"/>
      <c r="J794" s="1137"/>
      <c r="K794" s="1137"/>
      <c r="L794" s="1137"/>
      <c r="M794" s="1137"/>
      <c r="N794" s="1137"/>
      <c r="O794" s="1137"/>
      <c r="P794" s="1137"/>
      <c r="Q794" s="1137"/>
      <c r="R794" s="1137"/>
      <c r="S794" s="1137"/>
      <c r="T794" s="1137"/>
      <c r="U794" s="1137"/>
      <c r="V794" s="1137"/>
      <c r="W794" s="1137"/>
      <c r="X794" s="1137"/>
      <c r="Y794" s="1137"/>
      <c r="Z794" s="1137"/>
    </row>
    <row r="795" spans="1:26" ht="15.75" customHeight="1">
      <c r="A795" s="1137"/>
      <c r="B795" s="1137"/>
      <c r="C795" s="1137"/>
      <c r="D795" s="1137"/>
      <c r="E795" s="1137"/>
      <c r="F795" s="1137"/>
      <c r="G795" s="1137"/>
      <c r="H795" s="1137"/>
      <c r="I795" s="1137"/>
      <c r="J795" s="1137"/>
      <c r="K795" s="1137"/>
      <c r="L795" s="1137"/>
      <c r="M795" s="1137"/>
      <c r="N795" s="1137"/>
      <c r="O795" s="1137"/>
      <c r="P795" s="1137"/>
      <c r="Q795" s="1137"/>
      <c r="R795" s="1137"/>
      <c r="S795" s="1137"/>
      <c r="T795" s="1137"/>
      <c r="U795" s="1137"/>
      <c r="V795" s="1137"/>
      <c r="W795" s="1137"/>
      <c r="X795" s="1137"/>
      <c r="Y795" s="1137"/>
      <c r="Z795" s="1137"/>
    </row>
    <row r="796" spans="1:26" ht="15.75" customHeight="1">
      <c r="A796" s="1137"/>
      <c r="B796" s="1137"/>
      <c r="C796" s="1137"/>
      <c r="D796" s="1137"/>
      <c r="E796" s="1137"/>
      <c r="F796" s="1137"/>
      <c r="G796" s="1137"/>
      <c r="H796" s="1137"/>
      <c r="I796" s="1137"/>
      <c r="J796" s="1137"/>
      <c r="K796" s="1137"/>
      <c r="L796" s="1137"/>
      <c r="M796" s="1137"/>
      <c r="N796" s="1137"/>
      <c r="O796" s="1137"/>
      <c r="P796" s="1137"/>
      <c r="Q796" s="1137"/>
      <c r="R796" s="1137"/>
      <c r="S796" s="1137"/>
      <c r="T796" s="1137"/>
      <c r="U796" s="1137"/>
      <c r="V796" s="1137"/>
      <c r="W796" s="1137"/>
      <c r="X796" s="1137"/>
      <c r="Y796" s="1137"/>
      <c r="Z796" s="1137"/>
    </row>
    <row r="797" spans="1:26" ht="15.75" customHeight="1">
      <c r="A797" s="1137"/>
      <c r="B797" s="1137"/>
      <c r="C797" s="1137"/>
      <c r="D797" s="1137"/>
      <c r="E797" s="1137"/>
      <c r="F797" s="1137"/>
      <c r="G797" s="1137"/>
      <c r="H797" s="1137"/>
      <c r="I797" s="1137"/>
      <c r="J797" s="1137"/>
      <c r="K797" s="1137"/>
      <c r="L797" s="1137"/>
      <c r="M797" s="1137"/>
      <c r="N797" s="1137"/>
      <c r="O797" s="1137"/>
      <c r="P797" s="1137"/>
      <c r="Q797" s="1137"/>
      <c r="R797" s="1137"/>
      <c r="S797" s="1137"/>
      <c r="T797" s="1137"/>
      <c r="U797" s="1137"/>
      <c r="V797" s="1137"/>
      <c r="W797" s="1137"/>
      <c r="X797" s="1137"/>
      <c r="Y797" s="1137"/>
      <c r="Z797" s="1137"/>
    </row>
    <row r="798" spans="1:26" ht="15.75" customHeight="1">
      <c r="A798" s="1137"/>
      <c r="B798" s="1137"/>
      <c r="C798" s="1137"/>
      <c r="D798" s="1137"/>
      <c r="E798" s="1137"/>
      <c r="F798" s="1137"/>
      <c r="G798" s="1137"/>
      <c r="H798" s="1137"/>
      <c r="I798" s="1137"/>
      <c r="J798" s="1137"/>
      <c r="K798" s="1137"/>
      <c r="L798" s="1137"/>
      <c r="M798" s="1137"/>
      <c r="N798" s="1137"/>
      <c r="O798" s="1137"/>
      <c r="P798" s="1137"/>
      <c r="Q798" s="1137"/>
      <c r="R798" s="1137"/>
      <c r="S798" s="1137"/>
      <c r="T798" s="1137"/>
      <c r="U798" s="1137"/>
      <c r="V798" s="1137"/>
      <c r="W798" s="1137"/>
      <c r="X798" s="1137"/>
      <c r="Y798" s="1137"/>
      <c r="Z798" s="1137"/>
    </row>
    <row r="799" spans="1:26" ht="15.75" customHeight="1">
      <c r="A799" s="1137"/>
      <c r="B799" s="1137"/>
      <c r="C799" s="1137"/>
      <c r="D799" s="1137"/>
      <c r="E799" s="1137"/>
      <c r="F799" s="1137"/>
      <c r="G799" s="1137"/>
      <c r="H799" s="1137"/>
      <c r="I799" s="1137"/>
      <c r="J799" s="1137"/>
      <c r="K799" s="1137"/>
      <c r="L799" s="1137"/>
      <c r="M799" s="1137"/>
      <c r="N799" s="1137"/>
      <c r="O799" s="1137"/>
      <c r="P799" s="1137"/>
      <c r="Q799" s="1137"/>
      <c r="R799" s="1137"/>
      <c r="S799" s="1137"/>
      <c r="T799" s="1137"/>
      <c r="U799" s="1137"/>
      <c r="V799" s="1137"/>
      <c r="W799" s="1137"/>
      <c r="X799" s="1137"/>
      <c r="Y799" s="1137"/>
      <c r="Z799" s="1137"/>
    </row>
    <row r="800" spans="1:26" ht="15.75" customHeight="1">
      <c r="A800" s="1137"/>
      <c r="B800" s="1137"/>
      <c r="C800" s="1137"/>
      <c r="D800" s="1137"/>
      <c r="E800" s="1137"/>
      <c r="F800" s="1137"/>
      <c r="G800" s="1137"/>
      <c r="H800" s="1137"/>
      <c r="I800" s="1137"/>
      <c r="J800" s="1137"/>
      <c r="K800" s="1137"/>
      <c r="L800" s="1137"/>
      <c r="M800" s="1137"/>
      <c r="N800" s="1137"/>
      <c r="O800" s="1137"/>
      <c r="P800" s="1137"/>
      <c r="Q800" s="1137"/>
      <c r="R800" s="1137"/>
      <c r="S800" s="1137"/>
      <c r="T800" s="1137"/>
      <c r="U800" s="1137"/>
      <c r="V800" s="1137"/>
      <c r="W800" s="1137"/>
      <c r="X800" s="1137"/>
      <c r="Y800" s="1137"/>
      <c r="Z800" s="1137"/>
    </row>
    <row r="801" spans="1:26" ht="15.75" customHeight="1">
      <c r="A801" s="1137"/>
      <c r="B801" s="1137"/>
      <c r="C801" s="1137"/>
      <c r="D801" s="1137"/>
      <c r="E801" s="1137"/>
      <c r="F801" s="1137"/>
      <c r="G801" s="1137"/>
      <c r="H801" s="1137"/>
      <c r="I801" s="1137"/>
      <c r="J801" s="1137"/>
      <c r="K801" s="1137"/>
      <c r="L801" s="1137"/>
      <c r="M801" s="1137"/>
      <c r="N801" s="1137"/>
      <c r="O801" s="1137"/>
      <c r="P801" s="1137"/>
      <c r="Q801" s="1137"/>
      <c r="R801" s="1137"/>
      <c r="S801" s="1137"/>
      <c r="T801" s="1137"/>
      <c r="U801" s="1137"/>
      <c r="V801" s="1137"/>
      <c r="W801" s="1137"/>
      <c r="X801" s="1137"/>
      <c r="Y801" s="1137"/>
      <c r="Z801" s="1137"/>
    </row>
    <row r="802" spans="1:26" ht="15.75" customHeight="1">
      <c r="A802" s="1137"/>
      <c r="B802" s="1137"/>
      <c r="C802" s="1137"/>
      <c r="D802" s="1137"/>
      <c r="E802" s="1137"/>
      <c r="F802" s="1137"/>
      <c r="G802" s="1137"/>
      <c r="H802" s="1137"/>
      <c r="I802" s="1137"/>
      <c r="J802" s="1137"/>
      <c r="K802" s="1137"/>
      <c r="L802" s="1137"/>
      <c r="M802" s="1137"/>
      <c r="N802" s="1137"/>
      <c r="O802" s="1137"/>
      <c r="P802" s="1137"/>
      <c r="Q802" s="1137"/>
      <c r="R802" s="1137"/>
      <c r="S802" s="1137"/>
      <c r="T802" s="1137"/>
      <c r="U802" s="1137"/>
      <c r="V802" s="1137"/>
      <c r="W802" s="1137"/>
      <c r="X802" s="1137"/>
      <c r="Y802" s="1137"/>
      <c r="Z802" s="1137"/>
    </row>
    <row r="803" spans="1:26" ht="15.75" customHeight="1">
      <c r="A803" s="1137"/>
      <c r="B803" s="1137"/>
      <c r="C803" s="1137"/>
      <c r="D803" s="1137"/>
      <c r="E803" s="1137"/>
      <c r="F803" s="1137"/>
      <c r="G803" s="1137"/>
      <c r="H803" s="1137"/>
      <c r="I803" s="1137"/>
      <c r="J803" s="1137"/>
      <c r="K803" s="1137"/>
      <c r="L803" s="1137"/>
      <c r="M803" s="1137"/>
      <c r="N803" s="1137"/>
      <c r="O803" s="1137"/>
      <c r="P803" s="1137"/>
      <c r="Q803" s="1137"/>
      <c r="R803" s="1137"/>
      <c r="S803" s="1137"/>
      <c r="T803" s="1137"/>
      <c r="U803" s="1137"/>
      <c r="V803" s="1137"/>
      <c r="W803" s="1137"/>
      <c r="X803" s="1137"/>
      <c r="Y803" s="1137"/>
      <c r="Z803" s="1137"/>
    </row>
    <row r="804" spans="1:26" ht="15.75" customHeight="1">
      <c r="A804" s="1137"/>
      <c r="B804" s="1137"/>
      <c r="C804" s="1137"/>
      <c r="D804" s="1137"/>
      <c r="E804" s="1137"/>
      <c r="F804" s="1137"/>
      <c r="G804" s="1137"/>
      <c r="H804" s="1137"/>
      <c r="I804" s="1137"/>
      <c r="J804" s="1137"/>
      <c r="K804" s="1137"/>
      <c r="L804" s="1137"/>
      <c r="M804" s="1137"/>
      <c r="N804" s="1137"/>
      <c r="O804" s="1137"/>
      <c r="P804" s="1137"/>
      <c r="Q804" s="1137"/>
      <c r="R804" s="1137"/>
      <c r="S804" s="1137"/>
      <c r="T804" s="1137"/>
      <c r="U804" s="1137"/>
      <c r="V804" s="1137"/>
      <c r="W804" s="1137"/>
      <c r="X804" s="1137"/>
      <c r="Y804" s="1137"/>
      <c r="Z804" s="1137"/>
    </row>
    <row r="805" spans="1:26" ht="15.75" customHeight="1">
      <c r="A805" s="1137"/>
      <c r="B805" s="1137"/>
      <c r="C805" s="1137"/>
      <c r="D805" s="1137"/>
      <c r="E805" s="1137"/>
      <c r="F805" s="1137"/>
      <c r="G805" s="1137"/>
      <c r="H805" s="1137"/>
      <c r="I805" s="1137"/>
      <c r="J805" s="1137"/>
      <c r="K805" s="1137"/>
      <c r="L805" s="1137"/>
      <c r="M805" s="1137"/>
      <c r="N805" s="1137"/>
      <c r="O805" s="1137"/>
      <c r="P805" s="1137"/>
      <c r="Q805" s="1137"/>
      <c r="R805" s="1137"/>
      <c r="S805" s="1137"/>
      <c r="T805" s="1137"/>
      <c r="U805" s="1137"/>
      <c r="V805" s="1137"/>
      <c r="W805" s="1137"/>
      <c r="X805" s="1137"/>
      <c r="Y805" s="1137"/>
      <c r="Z805" s="1137"/>
    </row>
    <row r="806" spans="1:26" ht="15.75" customHeight="1">
      <c r="A806" s="1137"/>
      <c r="B806" s="1137"/>
      <c r="C806" s="1137"/>
      <c r="D806" s="1137"/>
      <c r="E806" s="1137"/>
      <c r="F806" s="1137"/>
      <c r="G806" s="1137"/>
      <c r="H806" s="1137"/>
      <c r="I806" s="1137"/>
      <c r="J806" s="1137"/>
      <c r="K806" s="1137"/>
      <c r="L806" s="1137"/>
      <c r="M806" s="1137"/>
      <c r="N806" s="1137"/>
      <c r="O806" s="1137"/>
      <c r="P806" s="1137"/>
      <c r="Q806" s="1137"/>
      <c r="R806" s="1137"/>
      <c r="S806" s="1137"/>
      <c r="T806" s="1137"/>
      <c r="U806" s="1137"/>
      <c r="V806" s="1137"/>
      <c r="W806" s="1137"/>
      <c r="X806" s="1137"/>
      <c r="Y806" s="1137"/>
      <c r="Z806" s="1137"/>
    </row>
    <row r="807" spans="1:26" ht="15.75" customHeight="1">
      <c r="A807" s="1137"/>
      <c r="B807" s="1137"/>
      <c r="C807" s="1137"/>
      <c r="D807" s="1137"/>
      <c r="E807" s="1137"/>
      <c r="F807" s="1137"/>
      <c r="G807" s="1137"/>
      <c r="H807" s="1137"/>
      <c r="I807" s="1137"/>
      <c r="J807" s="1137"/>
      <c r="K807" s="1137"/>
      <c r="L807" s="1137"/>
      <c r="M807" s="1137"/>
      <c r="N807" s="1137"/>
      <c r="O807" s="1137"/>
      <c r="P807" s="1137"/>
      <c r="Q807" s="1137"/>
      <c r="R807" s="1137"/>
      <c r="S807" s="1137"/>
      <c r="T807" s="1137"/>
      <c r="U807" s="1137"/>
      <c r="V807" s="1137"/>
      <c r="W807" s="1137"/>
      <c r="X807" s="1137"/>
      <c r="Y807" s="1137"/>
      <c r="Z807" s="1137"/>
    </row>
    <row r="808" spans="1:26" ht="15.75" customHeight="1">
      <c r="A808" s="1137"/>
      <c r="B808" s="1137"/>
      <c r="C808" s="1137"/>
      <c r="D808" s="1137"/>
      <c r="E808" s="1137"/>
      <c r="F808" s="1137"/>
      <c r="G808" s="1137"/>
      <c r="H808" s="1137"/>
      <c r="I808" s="1137"/>
      <c r="J808" s="1137"/>
      <c r="K808" s="1137"/>
      <c r="L808" s="1137"/>
      <c r="M808" s="1137"/>
      <c r="N808" s="1137"/>
      <c r="O808" s="1137"/>
      <c r="P808" s="1137"/>
      <c r="Q808" s="1137"/>
      <c r="R808" s="1137"/>
      <c r="S808" s="1137"/>
      <c r="T808" s="1137"/>
      <c r="U808" s="1137"/>
      <c r="V808" s="1137"/>
      <c r="W808" s="1137"/>
      <c r="X808" s="1137"/>
      <c r="Y808" s="1137"/>
      <c r="Z808" s="1137"/>
    </row>
    <row r="809" spans="1:26" ht="15.75" customHeight="1">
      <c r="A809" s="1137"/>
      <c r="B809" s="1137"/>
      <c r="C809" s="1137"/>
      <c r="D809" s="1137"/>
      <c r="E809" s="1137"/>
      <c r="F809" s="1137"/>
      <c r="G809" s="1137"/>
      <c r="H809" s="1137"/>
      <c r="I809" s="1137"/>
      <c r="J809" s="1137"/>
      <c r="K809" s="1137"/>
      <c r="L809" s="1137"/>
      <c r="M809" s="1137"/>
      <c r="N809" s="1137"/>
      <c r="O809" s="1137"/>
      <c r="P809" s="1137"/>
      <c r="Q809" s="1137"/>
      <c r="R809" s="1137"/>
      <c r="S809" s="1137"/>
      <c r="T809" s="1137"/>
      <c r="U809" s="1137"/>
      <c r="V809" s="1137"/>
      <c r="W809" s="1137"/>
      <c r="X809" s="1137"/>
      <c r="Y809" s="1137"/>
      <c r="Z809" s="1137"/>
    </row>
    <row r="810" spans="1:26" ht="15.75" customHeight="1">
      <c r="A810" s="1137"/>
      <c r="B810" s="1137"/>
      <c r="C810" s="1137"/>
      <c r="D810" s="1137"/>
      <c r="E810" s="1137"/>
      <c r="F810" s="1137"/>
      <c r="G810" s="1137"/>
      <c r="H810" s="1137"/>
      <c r="I810" s="1137"/>
      <c r="J810" s="1137"/>
      <c r="K810" s="1137"/>
      <c r="L810" s="1137"/>
      <c r="M810" s="1137"/>
      <c r="N810" s="1137"/>
      <c r="O810" s="1137"/>
      <c r="P810" s="1137"/>
      <c r="Q810" s="1137"/>
      <c r="R810" s="1137"/>
      <c r="S810" s="1137"/>
      <c r="T810" s="1137"/>
      <c r="U810" s="1137"/>
      <c r="V810" s="1137"/>
      <c r="W810" s="1137"/>
      <c r="X810" s="1137"/>
      <c r="Y810" s="1137"/>
      <c r="Z810" s="1137"/>
    </row>
    <row r="811" spans="1:26" ht="15.75" customHeight="1">
      <c r="A811" s="1137"/>
      <c r="B811" s="1137"/>
      <c r="C811" s="1137"/>
      <c r="D811" s="1137"/>
      <c r="E811" s="1137"/>
      <c r="F811" s="1137"/>
      <c r="G811" s="1137"/>
      <c r="H811" s="1137"/>
      <c r="I811" s="1137"/>
      <c r="J811" s="1137"/>
      <c r="K811" s="1137"/>
      <c r="L811" s="1137"/>
      <c r="M811" s="1137"/>
      <c r="N811" s="1137"/>
      <c r="O811" s="1137"/>
      <c r="P811" s="1137"/>
      <c r="Q811" s="1137"/>
      <c r="R811" s="1137"/>
      <c r="S811" s="1137"/>
      <c r="T811" s="1137"/>
      <c r="U811" s="1137"/>
      <c r="V811" s="1137"/>
      <c r="W811" s="1137"/>
      <c r="X811" s="1137"/>
      <c r="Y811" s="1137"/>
      <c r="Z811" s="1137"/>
    </row>
    <row r="812" spans="1:26" ht="15.75" customHeight="1">
      <c r="A812" s="1137"/>
      <c r="B812" s="1137"/>
      <c r="C812" s="1137"/>
      <c r="D812" s="1137"/>
      <c r="E812" s="1137"/>
      <c r="F812" s="1137"/>
      <c r="G812" s="1137"/>
      <c r="H812" s="1137"/>
      <c r="I812" s="1137"/>
      <c r="J812" s="1137"/>
      <c r="K812" s="1137"/>
      <c r="L812" s="1137"/>
      <c r="M812" s="1137"/>
      <c r="N812" s="1137"/>
      <c r="O812" s="1137"/>
      <c r="P812" s="1137"/>
      <c r="Q812" s="1137"/>
      <c r="R812" s="1137"/>
      <c r="S812" s="1137"/>
      <c r="T812" s="1137"/>
      <c r="U812" s="1137"/>
      <c r="V812" s="1137"/>
      <c r="W812" s="1137"/>
      <c r="X812" s="1137"/>
      <c r="Y812" s="1137"/>
      <c r="Z812" s="1137"/>
    </row>
    <row r="813" spans="1:26" ht="15.75" customHeight="1">
      <c r="A813" s="1137"/>
      <c r="B813" s="1137"/>
      <c r="C813" s="1137"/>
      <c r="D813" s="1137"/>
      <c r="E813" s="1137"/>
      <c r="F813" s="1137"/>
      <c r="G813" s="1137"/>
      <c r="H813" s="1137"/>
      <c r="I813" s="1137"/>
      <c r="J813" s="1137"/>
      <c r="K813" s="1137"/>
      <c r="L813" s="1137"/>
      <c r="M813" s="1137"/>
      <c r="N813" s="1137"/>
      <c r="O813" s="1137"/>
      <c r="P813" s="1137"/>
      <c r="Q813" s="1137"/>
      <c r="R813" s="1137"/>
      <c r="S813" s="1137"/>
      <c r="T813" s="1137"/>
      <c r="U813" s="1137"/>
      <c r="V813" s="1137"/>
      <c r="W813" s="1137"/>
      <c r="X813" s="1137"/>
      <c r="Y813" s="1137"/>
      <c r="Z813" s="1137"/>
    </row>
    <row r="814" spans="1:26" ht="15.75" customHeight="1">
      <c r="A814" s="1137"/>
      <c r="B814" s="1137"/>
      <c r="C814" s="1137"/>
      <c r="D814" s="1137"/>
      <c r="E814" s="1137"/>
      <c r="F814" s="1137"/>
      <c r="G814" s="1137"/>
      <c r="H814" s="1137"/>
      <c r="I814" s="1137"/>
      <c r="J814" s="1137"/>
      <c r="K814" s="1137"/>
      <c r="L814" s="1137"/>
      <c r="M814" s="1137"/>
      <c r="N814" s="1137"/>
      <c r="O814" s="1137"/>
      <c r="P814" s="1137"/>
      <c r="Q814" s="1137"/>
      <c r="R814" s="1137"/>
      <c r="S814" s="1137"/>
      <c r="T814" s="1137"/>
      <c r="U814" s="1137"/>
      <c r="V814" s="1137"/>
      <c r="W814" s="1137"/>
      <c r="X814" s="1137"/>
      <c r="Y814" s="1137"/>
      <c r="Z814" s="1137"/>
    </row>
    <row r="815" spans="1:26" ht="15.75" customHeight="1">
      <c r="A815" s="1137"/>
      <c r="B815" s="1137"/>
      <c r="C815" s="1137"/>
      <c r="D815" s="1137"/>
      <c r="E815" s="1137"/>
      <c r="F815" s="1137"/>
      <c r="G815" s="1137"/>
      <c r="H815" s="1137"/>
      <c r="I815" s="1137"/>
      <c r="J815" s="1137"/>
      <c r="K815" s="1137"/>
      <c r="L815" s="1137"/>
      <c r="M815" s="1137"/>
      <c r="N815" s="1137"/>
      <c r="O815" s="1137"/>
      <c r="P815" s="1137"/>
      <c r="Q815" s="1137"/>
      <c r="R815" s="1137"/>
      <c r="S815" s="1137"/>
      <c r="T815" s="1137"/>
      <c r="U815" s="1137"/>
      <c r="V815" s="1137"/>
      <c r="W815" s="1137"/>
      <c r="X815" s="1137"/>
      <c r="Y815" s="1137"/>
      <c r="Z815" s="1137"/>
    </row>
    <row r="816" spans="1:26" ht="15.75" customHeight="1">
      <c r="A816" s="1137"/>
      <c r="B816" s="1137"/>
      <c r="C816" s="1137"/>
      <c r="D816" s="1137"/>
      <c r="E816" s="1137"/>
      <c r="F816" s="1137"/>
      <c r="G816" s="1137"/>
      <c r="H816" s="1137"/>
      <c r="I816" s="1137"/>
      <c r="J816" s="1137"/>
      <c r="K816" s="1137"/>
      <c r="L816" s="1137"/>
      <c r="M816" s="1137"/>
      <c r="N816" s="1137"/>
      <c r="O816" s="1137"/>
      <c r="P816" s="1137"/>
      <c r="Q816" s="1137"/>
      <c r="R816" s="1137"/>
      <c r="S816" s="1137"/>
      <c r="T816" s="1137"/>
      <c r="U816" s="1137"/>
      <c r="V816" s="1137"/>
      <c r="W816" s="1137"/>
      <c r="X816" s="1137"/>
      <c r="Y816" s="1137"/>
      <c r="Z816" s="1137"/>
    </row>
    <row r="817" spans="1:26" ht="15.75" customHeight="1">
      <c r="A817" s="1137"/>
      <c r="B817" s="1137"/>
      <c r="C817" s="1137"/>
      <c r="D817" s="1137"/>
      <c r="E817" s="1137"/>
      <c r="F817" s="1137"/>
      <c r="G817" s="1137"/>
      <c r="H817" s="1137"/>
      <c r="I817" s="1137"/>
      <c r="J817" s="1137"/>
      <c r="K817" s="1137"/>
      <c r="L817" s="1137"/>
      <c r="M817" s="1137"/>
      <c r="N817" s="1137"/>
      <c r="O817" s="1137"/>
      <c r="P817" s="1137"/>
      <c r="Q817" s="1137"/>
      <c r="R817" s="1137"/>
      <c r="S817" s="1137"/>
      <c r="T817" s="1137"/>
      <c r="U817" s="1137"/>
      <c r="V817" s="1137"/>
      <c r="W817" s="1137"/>
      <c r="X817" s="1137"/>
      <c r="Y817" s="1137"/>
      <c r="Z817" s="1137"/>
    </row>
    <row r="818" spans="1:26" ht="15.75" customHeight="1">
      <c r="A818" s="1137"/>
      <c r="B818" s="1137"/>
      <c r="C818" s="1137"/>
      <c r="D818" s="1137"/>
      <c r="E818" s="1137"/>
      <c r="F818" s="1137"/>
      <c r="G818" s="1137"/>
      <c r="H818" s="1137"/>
      <c r="I818" s="1137"/>
      <c r="J818" s="1137"/>
      <c r="K818" s="1137"/>
      <c r="L818" s="1137"/>
      <c r="M818" s="1137"/>
      <c r="N818" s="1137"/>
      <c r="O818" s="1137"/>
      <c r="P818" s="1137"/>
      <c r="Q818" s="1137"/>
      <c r="R818" s="1137"/>
      <c r="S818" s="1137"/>
      <c r="T818" s="1137"/>
      <c r="U818" s="1137"/>
      <c r="V818" s="1137"/>
      <c r="W818" s="1137"/>
      <c r="X818" s="1137"/>
      <c r="Y818" s="1137"/>
      <c r="Z818" s="1137"/>
    </row>
    <row r="819" spans="1:26" ht="15.75" customHeight="1">
      <c r="A819" s="1137"/>
      <c r="B819" s="1137"/>
      <c r="C819" s="1137"/>
      <c r="D819" s="1137"/>
      <c r="E819" s="1137"/>
      <c r="F819" s="1137"/>
      <c r="G819" s="1137"/>
      <c r="H819" s="1137"/>
      <c r="I819" s="1137"/>
      <c r="J819" s="1137"/>
      <c r="K819" s="1137"/>
      <c r="L819" s="1137"/>
      <c r="M819" s="1137"/>
      <c r="N819" s="1137"/>
      <c r="O819" s="1137"/>
      <c r="P819" s="1137"/>
      <c r="Q819" s="1137"/>
      <c r="R819" s="1137"/>
      <c r="S819" s="1137"/>
      <c r="T819" s="1137"/>
      <c r="U819" s="1137"/>
      <c r="V819" s="1137"/>
      <c r="W819" s="1137"/>
      <c r="X819" s="1137"/>
      <c r="Y819" s="1137"/>
      <c r="Z819" s="1137"/>
    </row>
    <row r="820" spans="1:26" ht="15.75" customHeight="1">
      <c r="A820" s="1137"/>
      <c r="B820" s="1137"/>
      <c r="C820" s="1137"/>
      <c r="D820" s="1137"/>
      <c r="E820" s="1137"/>
      <c r="F820" s="1137"/>
      <c r="G820" s="1137"/>
      <c r="H820" s="1137"/>
      <c r="I820" s="1137"/>
      <c r="J820" s="1137"/>
      <c r="K820" s="1137"/>
      <c r="L820" s="1137"/>
      <c r="M820" s="1137"/>
      <c r="N820" s="1137"/>
      <c r="O820" s="1137"/>
      <c r="P820" s="1137"/>
      <c r="Q820" s="1137"/>
      <c r="R820" s="1137"/>
      <c r="S820" s="1137"/>
      <c r="T820" s="1137"/>
      <c r="U820" s="1137"/>
      <c r="V820" s="1137"/>
      <c r="W820" s="1137"/>
      <c r="X820" s="1137"/>
      <c r="Y820" s="1137"/>
      <c r="Z820" s="1137"/>
    </row>
    <row r="821" spans="1:26" ht="15.75" customHeight="1">
      <c r="A821" s="1137"/>
      <c r="B821" s="1137"/>
      <c r="C821" s="1137"/>
      <c r="D821" s="1137"/>
      <c r="E821" s="1137"/>
      <c r="F821" s="1137"/>
      <c r="G821" s="1137"/>
      <c r="H821" s="1137"/>
      <c r="I821" s="1137"/>
      <c r="J821" s="1137"/>
      <c r="K821" s="1137"/>
      <c r="L821" s="1137"/>
      <c r="M821" s="1137"/>
      <c r="N821" s="1137"/>
      <c r="O821" s="1137"/>
      <c r="P821" s="1137"/>
      <c r="Q821" s="1137"/>
      <c r="R821" s="1137"/>
      <c r="S821" s="1137"/>
      <c r="T821" s="1137"/>
      <c r="U821" s="1137"/>
      <c r="V821" s="1137"/>
      <c r="W821" s="1137"/>
      <c r="X821" s="1137"/>
      <c r="Y821" s="1137"/>
      <c r="Z821" s="1137"/>
    </row>
    <row r="822" spans="1:26" ht="15.75" customHeight="1">
      <c r="A822" s="1137"/>
      <c r="B822" s="1137"/>
      <c r="C822" s="1137"/>
      <c r="D822" s="1137"/>
      <c r="E822" s="1137"/>
      <c r="F822" s="1137"/>
      <c r="G822" s="1137"/>
      <c r="H822" s="1137"/>
      <c r="I822" s="1137"/>
      <c r="J822" s="1137"/>
      <c r="K822" s="1137"/>
      <c r="L822" s="1137"/>
      <c r="M822" s="1137"/>
      <c r="N822" s="1137"/>
      <c r="O822" s="1137"/>
      <c r="P822" s="1137"/>
      <c r="Q822" s="1137"/>
      <c r="R822" s="1137"/>
      <c r="S822" s="1137"/>
      <c r="T822" s="1137"/>
      <c r="U822" s="1137"/>
      <c r="V822" s="1137"/>
      <c r="W822" s="1137"/>
      <c r="X822" s="1137"/>
      <c r="Y822" s="1137"/>
      <c r="Z822" s="1137"/>
    </row>
    <row r="823" spans="1:26" ht="15.75" customHeight="1">
      <c r="A823" s="1137"/>
      <c r="B823" s="1137"/>
      <c r="C823" s="1137"/>
      <c r="D823" s="1137"/>
      <c r="E823" s="1137"/>
      <c r="F823" s="1137"/>
      <c r="G823" s="1137"/>
      <c r="H823" s="1137"/>
      <c r="I823" s="1137"/>
      <c r="J823" s="1137"/>
      <c r="K823" s="1137"/>
      <c r="L823" s="1137"/>
      <c r="M823" s="1137"/>
      <c r="N823" s="1137"/>
      <c r="O823" s="1137"/>
      <c r="P823" s="1137"/>
      <c r="Q823" s="1137"/>
      <c r="R823" s="1137"/>
      <c r="S823" s="1137"/>
      <c r="T823" s="1137"/>
      <c r="U823" s="1137"/>
      <c r="V823" s="1137"/>
      <c r="W823" s="1137"/>
      <c r="X823" s="1137"/>
      <c r="Y823" s="1137"/>
      <c r="Z823" s="1137"/>
    </row>
    <row r="824" spans="1:26" ht="15.75" customHeight="1">
      <c r="A824" s="1137"/>
      <c r="B824" s="1137"/>
      <c r="C824" s="1137"/>
      <c r="D824" s="1137"/>
      <c r="E824" s="1137"/>
      <c r="F824" s="1137"/>
      <c r="G824" s="1137"/>
      <c r="H824" s="1137"/>
      <c r="I824" s="1137"/>
      <c r="J824" s="1137"/>
      <c r="K824" s="1137"/>
      <c r="L824" s="1137"/>
      <c r="M824" s="1137"/>
      <c r="N824" s="1137"/>
      <c r="O824" s="1137"/>
      <c r="P824" s="1137"/>
      <c r="Q824" s="1137"/>
      <c r="R824" s="1137"/>
      <c r="S824" s="1137"/>
      <c r="T824" s="1137"/>
      <c r="U824" s="1137"/>
      <c r="V824" s="1137"/>
      <c r="W824" s="1137"/>
      <c r="X824" s="1137"/>
      <c r="Y824" s="1137"/>
      <c r="Z824" s="1137"/>
    </row>
    <row r="825" spans="1:26" ht="15.75" customHeight="1">
      <c r="A825" s="1137"/>
      <c r="B825" s="1137"/>
      <c r="C825" s="1137"/>
      <c r="D825" s="1137"/>
      <c r="E825" s="1137"/>
      <c r="F825" s="1137"/>
      <c r="G825" s="1137"/>
      <c r="H825" s="1137"/>
      <c r="I825" s="1137"/>
      <c r="J825" s="1137"/>
      <c r="K825" s="1137"/>
      <c r="L825" s="1137"/>
      <c r="M825" s="1137"/>
      <c r="N825" s="1137"/>
      <c r="O825" s="1137"/>
      <c r="P825" s="1137"/>
      <c r="Q825" s="1137"/>
      <c r="R825" s="1137"/>
      <c r="S825" s="1137"/>
      <c r="T825" s="1137"/>
      <c r="U825" s="1137"/>
      <c r="V825" s="1137"/>
      <c r="W825" s="1137"/>
      <c r="X825" s="1137"/>
      <c r="Y825" s="1137"/>
      <c r="Z825" s="1137"/>
    </row>
    <row r="826" spans="1:26" ht="15.75" customHeight="1">
      <c r="A826" s="1137"/>
      <c r="B826" s="1137"/>
      <c r="C826" s="1137"/>
      <c r="D826" s="1137"/>
      <c r="E826" s="1137"/>
      <c r="F826" s="1137"/>
      <c r="G826" s="1137"/>
      <c r="H826" s="1137"/>
      <c r="I826" s="1137"/>
      <c r="J826" s="1137"/>
      <c r="K826" s="1137"/>
      <c r="L826" s="1137"/>
      <c r="M826" s="1137"/>
      <c r="N826" s="1137"/>
      <c r="O826" s="1137"/>
      <c r="P826" s="1137"/>
      <c r="Q826" s="1137"/>
      <c r="R826" s="1137"/>
      <c r="S826" s="1137"/>
      <c r="T826" s="1137"/>
      <c r="U826" s="1137"/>
      <c r="V826" s="1137"/>
      <c r="W826" s="1137"/>
      <c r="X826" s="1137"/>
      <c r="Y826" s="1137"/>
      <c r="Z826" s="1137"/>
    </row>
    <row r="827" spans="1:26" ht="15.75" customHeight="1">
      <c r="A827" s="1137"/>
      <c r="B827" s="1137"/>
      <c r="C827" s="1137"/>
      <c r="D827" s="1137"/>
      <c r="E827" s="1137"/>
      <c r="F827" s="1137"/>
      <c r="G827" s="1137"/>
      <c r="H827" s="1137"/>
      <c r="I827" s="1137"/>
      <c r="J827" s="1137"/>
      <c r="K827" s="1137"/>
      <c r="L827" s="1137"/>
      <c r="M827" s="1137"/>
      <c r="N827" s="1137"/>
      <c r="O827" s="1137"/>
      <c r="P827" s="1137"/>
      <c r="Q827" s="1137"/>
      <c r="R827" s="1137"/>
      <c r="S827" s="1137"/>
      <c r="T827" s="1137"/>
      <c r="U827" s="1137"/>
      <c r="V827" s="1137"/>
      <c r="W827" s="1137"/>
      <c r="X827" s="1137"/>
      <c r="Y827" s="1137"/>
      <c r="Z827" s="1137"/>
    </row>
    <row r="828" spans="1:26" ht="15.75" customHeight="1">
      <c r="A828" s="1137"/>
      <c r="B828" s="1137"/>
      <c r="C828" s="1137"/>
      <c r="D828" s="1137"/>
      <c r="E828" s="1137"/>
      <c r="F828" s="1137"/>
      <c r="G828" s="1137"/>
      <c r="H828" s="1137"/>
      <c r="I828" s="1137"/>
      <c r="J828" s="1137"/>
      <c r="K828" s="1137"/>
      <c r="L828" s="1137"/>
      <c r="M828" s="1137"/>
      <c r="N828" s="1137"/>
      <c r="O828" s="1137"/>
      <c r="P828" s="1137"/>
      <c r="Q828" s="1137"/>
      <c r="R828" s="1137"/>
      <c r="S828" s="1137"/>
      <c r="T828" s="1137"/>
      <c r="U828" s="1137"/>
      <c r="V828" s="1137"/>
      <c r="W828" s="1137"/>
      <c r="X828" s="1137"/>
      <c r="Y828" s="1137"/>
      <c r="Z828" s="1137"/>
    </row>
    <row r="829" spans="1:26" ht="15.75" customHeight="1">
      <c r="A829" s="1137"/>
      <c r="B829" s="1137"/>
      <c r="C829" s="1137"/>
      <c r="D829" s="1137"/>
      <c r="E829" s="1137"/>
      <c r="F829" s="1137"/>
      <c r="G829" s="1137"/>
      <c r="H829" s="1137"/>
      <c r="I829" s="1137"/>
      <c r="J829" s="1137"/>
      <c r="K829" s="1137"/>
      <c r="L829" s="1137"/>
      <c r="M829" s="1137"/>
      <c r="N829" s="1137"/>
      <c r="O829" s="1137"/>
      <c r="P829" s="1137"/>
      <c r="Q829" s="1137"/>
      <c r="R829" s="1137"/>
      <c r="S829" s="1137"/>
      <c r="T829" s="1137"/>
      <c r="U829" s="1137"/>
      <c r="V829" s="1137"/>
      <c r="W829" s="1137"/>
      <c r="X829" s="1137"/>
      <c r="Y829" s="1137"/>
      <c r="Z829" s="1137"/>
    </row>
    <row r="830" spans="1:26" ht="15.75" customHeight="1">
      <c r="A830" s="1137"/>
      <c r="B830" s="1137"/>
      <c r="C830" s="1137"/>
      <c r="D830" s="1137"/>
      <c r="E830" s="1137"/>
      <c r="F830" s="1137"/>
      <c r="G830" s="1137"/>
      <c r="H830" s="1137"/>
      <c r="I830" s="1137"/>
      <c r="J830" s="1137"/>
      <c r="K830" s="1137"/>
      <c r="L830" s="1137"/>
      <c r="M830" s="1137"/>
      <c r="N830" s="1137"/>
      <c r="O830" s="1137"/>
      <c r="P830" s="1137"/>
      <c r="Q830" s="1137"/>
      <c r="R830" s="1137"/>
      <c r="S830" s="1137"/>
      <c r="T830" s="1137"/>
      <c r="U830" s="1137"/>
      <c r="V830" s="1137"/>
      <c r="W830" s="1137"/>
      <c r="X830" s="1137"/>
      <c r="Y830" s="1137"/>
      <c r="Z830" s="1137"/>
    </row>
    <row r="831" spans="1:26" ht="15.75" customHeight="1">
      <c r="A831" s="1137"/>
      <c r="B831" s="1137"/>
      <c r="C831" s="1137"/>
      <c r="D831" s="1137"/>
      <c r="E831" s="1137"/>
      <c r="F831" s="1137"/>
      <c r="G831" s="1137"/>
      <c r="H831" s="1137"/>
      <c r="I831" s="1137"/>
      <c r="J831" s="1137"/>
      <c r="K831" s="1137"/>
      <c r="L831" s="1137"/>
      <c r="M831" s="1137"/>
      <c r="N831" s="1137"/>
      <c r="O831" s="1137"/>
      <c r="P831" s="1137"/>
      <c r="Q831" s="1137"/>
      <c r="R831" s="1137"/>
      <c r="S831" s="1137"/>
      <c r="T831" s="1137"/>
      <c r="U831" s="1137"/>
      <c r="V831" s="1137"/>
      <c r="W831" s="1137"/>
      <c r="X831" s="1137"/>
      <c r="Y831" s="1137"/>
      <c r="Z831" s="1137"/>
    </row>
    <row r="832" spans="1:26" ht="15.75" customHeight="1">
      <c r="A832" s="1137"/>
      <c r="B832" s="1137"/>
      <c r="C832" s="1137"/>
      <c r="D832" s="1137"/>
      <c r="E832" s="1137"/>
      <c r="F832" s="1137"/>
      <c r="G832" s="1137"/>
      <c r="H832" s="1137"/>
      <c r="I832" s="1137"/>
      <c r="J832" s="1137"/>
      <c r="K832" s="1137"/>
      <c r="L832" s="1137"/>
      <c r="M832" s="1137"/>
      <c r="N832" s="1137"/>
      <c r="O832" s="1137"/>
      <c r="P832" s="1137"/>
      <c r="Q832" s="1137"/>
      <c r="R832" s="1137"/>
      <c r="S832" s="1137"/>
      <c r="T832" s="1137"/>
      <c r="U832" s="1137"/>
      <c r="V832" s="1137"/>
      <c r="W832" s="1137"/>
      <c r="X832" s="1137"/>
      <c r="Y832" s="1137"/>
      <c r="Z832" s="1137"/>
    </row>
    <row r="833" spans="1:26" ht="15.75" customHeight="1">
      <c r="A833" s="1137"/>
      <c r="B833" s="1137"/>
      <c r="C833" s="1137"/>
      <c r="D833" s="1137"/>
      <c r="E833" s="1137"/>
      <c r="F833" s="1137"/>
      <c r="G833" s="1137"/>
      <c r="H833" s="1137"/>
      <c r="I833" s="1137"/>
      <c r="J833" s="1137"/>
      <c r="K833" s="1137"/>
      <c r="L833" s="1137"/>
      <c r="M833" s="1137"/>
      <c r="N833" s="1137"/>
      <c r="O833" s="1137"/>
      <c r="P833" s="1137"/>
      <c r="Q833" s="1137"/>
      <c r="R833" s="1137"/>
      <c r="S833" s="1137"/>
      <c r="T833" s="1137"/>
      <c r="U833" s="1137"/>
      <c r="V833" s="1137"/>
      <c r="W833" s="1137"/>
      <c r="X833" s="1137"/>
      <c r="Y833" s="1137"/>
      <c r="Z833" s="1137"/>
    </row>
    <row r="834" spans="1:26" ht="15.75" customHeight="1">
      <c r="A834" s="1137"/>
      <c r="B834" s="1137"/>
      <c r="C834" s="1137"/>
      <c r="D834" s="1137"/>
      <c r="E834" s="1137"/>
      <c r="F834" s="1137"/>
      <c r="G834" s="1137"/>
      <c r="H834" s="1137"/>
      <c r="I834" s="1137"/>
      <c r="J834" s="1137"/>
      <c r="K834" s="1137"/>
      <c r="L834" s="1137"/>
      <c r="M834" s="1137"/>
      <c r="N834" s="1137"/>
      <c r="O834" s="1137"/>
      <c r="P834" s="1137"/>
      <c r="Q834" s="1137"/>
      <c r="R834" s="1137"/>
      <c r="S834" s="1137"/>
      <c r="T834" s="1137"/>
      <c r="U834" s="1137"/>
      <c r="V834" s="1137"/>
      <c r="W834" s="1137"/>
      <c r="X834" s="1137"/>
      <c r="Y834" s="1137"/>
      <c r="Z834" s="1137"/>
    </row>
    <row r="835" spans="1:26" ht="15.75" customHeight="1">
      <c r="A835" s="1137"/>
      <c r="B835" s="1137"/>
      <c r="C835" s="1137"/>
      <c r="D835" s="1137"/>
      <c r="E835" s="1137"/>
      <c r="F835" s="1137"/>
      <c r="G835" s="1137"/>
      <c r="H835" s="1137"/>
      <c r="I835" s="1137"/>
      <c r="J835" s="1137"/>
      <c r="K835" s="1137"/>
      <c r="L835" s="1137"/>
      <c r="M835" s="1137"/>
      <c r="N835" s="1137"/>
      <c r="O835" s="1137"/>
      <c r="P835" s="1137"/>
      <c r="Q835" s="1137"/>
      <c r="R835" s="1137"/>
      <c r="S835" s="1137"/>
      <c r="T835" s="1137"/>
      <c r="U835" s="1137"/>
      <c r="V835" s="1137"/>
      <c r="W835" s="1137"/>
      <c r="X835" s="1137"/>
      <c r="Y835" s="1137"/>
      <c r="Z835" s="1137"/>
    </row>
    <row r="836" spans="1:26" ht="15.75" customHeight="1">
      <c r="A836" s="1137"/>
      <c r="B836" s="1137"/>
      <c r="C836" s="1137"/>
      <c r="D836" s="1137"/>
      <c r="E836" s="1137"/>
      <c r="F836" s="1137"/>
      <c r="G836" s="1137"/>
      <c r="H836" s="1137"/>
      <c r="I836" s="1137"/>
      <c r="J836" s="1137"/>
      <c r="K836" s="1137"/>
      <c r="L836" s="1137"/>
      <c r="M836" s="1137"/>
      <c r="N836" s="1137"/>
      <c r="O836" s="1137"/>
      <c r="P836" s="1137"/>
      <c r="Q836" s="1137"/>
      <c r="R836" s="1137"/>
      <c r="S836" s="1137"/>
      <c r="T836" s="1137"/>
      <c r="U836" s="1137"/>
      <c r="V836" s="1137"/>
      <c r="W836" s="1137"/>
      <c r="X836" s="1137"/>
      <c r="Y836" s="1137"/>
      <c r="Z836" s="1137"/>
    </row>
    <row r="837" spans="1:26" ht="15.75" customHeight="1">
      <c r="A837" s="1137"/>
      <c r="B837" s="1137"/>
      <c r="C837" s="1137"/>
      <c r="D837" s="1137"/>
      <c r="E837" s="1137"/>
      <c r="F837" s="1137"/>
      <c r="G837" s="1137"/>
      <c r="H837" s="1137"/>
      <c r="I837" s="1137"/>
      <c r="J837" s="1137"/>
      <c r="K837" s="1137"/>
      <c r="L837" s="1137"/>
      <c r="M837" s="1137"/>
      <c r="N837" s="1137"/>
      <c r="O837" s="1137"/>
      <c r="P837" s="1137"/>
      <c r="Q837" s="1137"/>
      <c r="R837" s="1137"/>
      <c r="S837" s="1137"/>
      <c r="T837" s="1137"/>
      <c r="U837" s="1137"/>
      <c r="V837" s="1137"/>
      <c r="W837" s="1137"/>
      <c r="X837" s="1137"/>
      <c r="Y837" s="1137"/>
      <c r="Z837" s="1137"/>
    </row>
    <row r="838" spans="1:26" ht="15.75" customHeight="1">
      <c r="A838" s="1137"/>
      <c r="B838" s="1137"/>
      <c r="C838" s="1137"/>
      <c r="D838" s="1137"/>
      <c r="E838" s="1137"/>
      <c r="F838" s="1137"/>
      <c r="G838" s="1137"/>
      <c r="H838" s="1137"/>
      <c r="I838" s="1137"/>
      <c r="J838" s="1137"/>
      <c r="K838" s="1137"/>
      <c r="L838" s="1137"/>
      <c r="M838" s="1137"/>
      <c r="N838" s="1137"/>
      <c r="O838" s="1137"/>
      <c r="P838" s="1137"/>
      <c r="Q838" s="1137"/>
      <c r="R838" s="1137"/>
      <c r="S838" s="1137"/>
      <c r="T838" s="1137"/>
      <c r="U838" s="1137"/>
      <c r="V838" s="1137"/>
      <c r="W838" s="1137"/>
      <c r="X838" s="1137"/>
      <c r="Y838" s="1137"/>
      <c r="Z838" s="1137"/>
    </row>
    <row r="839" spans="1:26" ht="15.75" customHeight="1">
      <c r="A839" s="1137"/>
      <c r="B839" s="1137"/>
      <c r="C839" s="1137"/>
      <c r="D839" s="1137"/>
      <c r="E839" s="1137"/>
      <c r="F839" s="1137"/>
      <c r="G839" s="1137"/>
      <c r="H839" s="1137"/>
      <c r="I839" s="1137"/>
      <c r="J839" s="1137"/>
      <c r="K839" s="1137"/>
      <c r="L839" s="1137"/>
      <c r="M839" s="1137"/>
      <c r="N839" s="1137"/>
      <c r="O839" s="1137"/>
      <c r="P839" s="1137"/>
      <c r="Q839" s="1137"/>
      <c r="R839" s="1137"/>
      <c r="S839" s="1137"/>
      <c r="T839" s="1137"/>
      <c r="U839" s="1137"/>
      <c r="V839" s="1137"/>
      <c r="W839" s="1137"/>
      <c r="X839" s="1137"/>
      <c r="Y839" s="1137"/>
      <c r="Z839" s="1137"/>
    </row>
    <row r="840" spans="1:26" ht="15.75" customHeight="1">
      <c r="A840" s="1137"/>
      <c r="B840" s="1137"/>
      <c r="C840" s="1137"/>
      <c r="D840" s="1137"/>
      <c r="E840" s="1137"/>
      <c r="F840" s="1137"/>
      <c r="G840" s="1137"/>
      <c r="H840" s="1137"/>
      <c r="I840" s="1137"/>
      <c r="J840" s="1137"/>
      <c r="K840" s="1137"/>
      <c r="L840" s="1137"/>
      <c r="M840" s="1137"/>
      <c r="N840" s="1137"/>
      <c r="O840" s="1137"/>
      <c r="P840" s="1137"/>
      <c r="Q840" s="1137"/>
      <c r="R840" s="1137"/>
      <c r="S840" s="1137"/>
      <c r="T840" s="1137"/>
      <c r="U840" s="1137"/>
      <c r="V840" s="1137"/>
      <c r="W840" s="1137"/>
      <c r="X840" s="1137"/>
      <c r="Y840" s="1137"/>
      <c r="Z840" s="1137"/>
    </row>
    <row r="841" spans="1:26" ht="15.75" customHeight="1">
      <c r="A841" s="1137"/>
      <c r="B841" s="1137"/>
      <c r="C841" s="1137"/>
      <c r="D841" s="1137"/>
      <c r="E841" s="1137"/>
      <c r="F841" s="1137"/>
      <c r="G841" s="1137"/>
      <c r="H841" s="1137"/>
      <c r="I841" s="1137"/>
      <c r="J841" s="1137"/>
      <c r="K841" s="1137"/>
      <c r="L841" s="1137"/>
      <c r="M841" s="1137"/>
      <c r="N841" s="1137"/>
      <c r="O841" s="1137"/>
      <c r="P841" s="1137"/>
      <c r="Q841" s="1137"/>
      <c r="R841" s="1137"/>
      <c r="S841" s="1137"/>
      <c r="T841" s="1137"/>
      <c r="U841" s="1137"/>
      <c r="V841" s="1137"/>
      <c r="W841" s="1137"/>
      <c r="X841" s="1137"/>
      <c r="Y841" s="1137"/>
      <c r="Z841" s="1137"/>
    </row>
    <row r="842" spans="1:26" ht="15.75" customHeight="1">
      <c r="A842" s="1137"/>
      <c r="B842" s="1137"/>
      <c r="C842" s="1137"/>
      <c r="D842" s="1137"/>
      <c r="E842" s="1137"/>
      <c r="F842" s="1137"/>
      <c r="G842" s="1137"/>
      <c r="H842" s="1137"/>
      <c r="I842" s="1137"/>
      <c r="J842" s="1137"/>
      <c r="K842" s="1137"/>
      <c r="L842" s="1137"/>
      <c r="M842" s="1137"/>
      <c r="N842" s="1137"/>
      <c r="O842" s="1137"/>
      <c r="P842" s="1137"/>
      <c r="Q842" s="1137"/>
      <c r="R842" s="1137"/>
      <c r="S842" s="1137"/>
      <c r="T842" s="1137"/>
      <c r="U842" s="1137"/>
      <c r="V842" s="1137"/>
      <c r="W842" s="1137"/>
      <c r="X842" s="1137"/>
      <c r="Y842" s="1137"/>
      <c r="Z842" s="1137"/>
    </row>
    <row r="843" spans="1:26" ht="15.75" customHeight="1">
      <c r="A843" s="1137"/>
      <c r="B843" s="1137"/>
      <c r="C843" s="1137"/>
      <c r="D843" s="1137"/>
      <c r="E843" s="1137"/>
      <c r="F843" s="1137"/>
      <c r="G843" s="1137"/>
      <c r="H843" s="1137"/>
      <c r="I843" s="1137"/>
      <c r="J843" s="1137"/>
      <c r="K843" s="1137"/>
      <c r="L843" s="1137"/>
      <c r="M843" s="1137"/>
      <c r="N843" s="1137"/>
      <c r="O843" s="1137"/>
      <c r="P843" s="1137"/>
      <c r="Q843" s="1137"/>
      <c r="R843" s="1137"/>
      <c r="S843" s="1137"/>
      <c r="T843" s="1137"/>
      <c r="U843" s="1137"/>
      <c r="V843" s="1137"/>
      <c r="W843" s="1137"/>
      <c r="X843" s="1137"/>
      <c r="Y843" s="1137"/>
      <c r="Z843" s="1137"/>
    </row>
    <row r="844" spans="1:26" ht="15.75" customHeight="1">
      <c r="A844" s="1137"/>
      <c r="B844" s="1137"/>
      <c r="C844" s="1137"/>
      <c r="D844" s="1137"/>
      <c r="E844" s="1137"/>
      <c r="F844" s="1137"/>
      <c r="G844" s="1137"/>
      <c r="H844" s="1137"/>
      <c r="I844" s="1137"/>
      <c r="J844" s="1137"/>
      <c r="K844" s="1137"/>
      <c r="L844" s="1137"/>
      <c r="M844" s="1137"/>
      <c r="N844" s="1137"/>
      <c r="O844" s="1137"/>
      <c r="P844" s="1137"/>
      <c r="Q844" s="1137"/>
      <c r="R844" s="1137"/>
      <c r="S844" s="1137"/>
      <c r="T844" s="1137"/>
      <c r="U844" s="1137"/>
      <c r="V844" s="1137"/>
      <c r="W844" s="1137"/>
      <c r="X844" s="1137"/>
      <c r="Y844" s="1137"/>
      <c r="Z844" s="1137"/>
    </row>
    <row r="845" spans="1:26" ht="15.75" customHeight="1">
      <c r="A845" s="1137"/>
      <c r="B845" s="1137"/>
      <c r="C845" s="1137"/>
      <c r="D845" s="1137"/>
      <c r="E845" s="1137"/>
      <c r="F845" s="1137"/>
      <c r="G845" s="1137"/>
      <c r="H845" s="1137"/>
      <c r="I845" s="1137"/>
      <c r="J845" s="1137"/>
      <c r="K845" s="1137"/>
      <c r="L845" s="1137"/>
      <c r="M845" s="1137"/>
      <c r="N845" s="1137"/>
      <c r="O845" s="1137"/>
      <c r="P845" s="1137"/>
      <c r="Q845" s="1137"/>
      <c r="R845" s="1137"/>
      <c r="S845" s="1137"/>
      <c r="T845" s="1137"/>
      <c r="U845" s="1137"/>
      <c r="V845" s="1137"/>
      <c r="W845" s="1137"/>
      <c r="X845" s="1137"/>
      <c r="Y845" s="1137"/>
      <c r="Z845" s="1137"/>
    </row>
    <row r="846" spans="1:26" ht="15.75" customHeight="1">
      <c r="A846" s="1137"/>
      <c r="B846" s="1137"/>
      <c r="C846" s="1137"/>
      <c r="D846" s="1137"/>
      <c r="E846" s="1137"/>
      <c r="F846" s="1137"/>
      <c r="G846" s="1137"/>
      <c r="H846" s="1137"/>
      <c r="I846" s="1137"/>
      <c r="J846" s="1137"/>
      <c r="K846" s="1137"/>
      <c r="L846" s="1137"/>
      <c r="M846" s="1137"/>
      <c r="N846" s="1137"/>
      <c r="O846" s="1137"/>
      <c r="P846" s="1137"/>
      <c r="Q846" s="1137"/>
      <c r="R846" s="1137"/>
      <c r="S846" s="1137"/>
      <c r="T846" s="1137"/>
      <c r="U846" s="1137"/>
      <c r="V846" s="1137"/>
      <c r="W846" s="1137"/>
      <c r="X846" s="1137"/>
      <c r="Y846" s="1137"/>
      <c r="Z846" s="1137"/>
    </row>
    <row r="847" spans="1:26" ht="15.75" customHeight="1">
      <c r="A847" s="1137"/>
      <c r="B847" s="1137"/>
      <c r="C847" s="1137"/>
      <c r="D847" s="1137"/>
      <c r="E847" s="1137"/>
      <c r="F847" s="1137"/>
      <c r="G847" s="1137"/>
      <c r="H847" s="1137"/>
      <c r="I847" s="1137"/>
      <c r="J847" s="1137"/>
      <c r="K847" s="1137"/>
      <c r="L847" s="1137"/>
      <c r="M847" s="1137"/>
      <c r="N847" s="1137"/>
      <c r="O847" s="1137"/>
      <c r="P847" s="1137"/>
      <c r="Q847" s="1137"/>
      <c r="R847" s="1137"/>
      <c r="S847" s="1137"/>
      <c r="T847" s="1137"/>
      <c r="U847" s="1137"/>
      <c r="V847" s="1137"/>
      <c r="W847" s="1137"/>
      <c r="X847" s="1137"/>
      <c r="Y847" s="1137"/>
      <c r="Z847" s="1137"/>
    </row>
    <row r="848" spans="1:26" ht="15.75" customHeight="1">
      <c r="A848" s="1137"/>
      <c r="B848" s="1137"/>
      <c r="C848" s="1137"/>
      <c r="D848" s="1137"/>
      <c r="E848" s="1137"/>
      <c r="F848" s="1137"/>
      <c r="G848" s="1137"/>
      <c r="H848" s="1137"/>
      <c r="I848" s="1137"/>
      <c r="J848" s="1137"/>
      <c r="K848" s="1137"/>
      <c r="L848" s="1137"/>
      <c r="M848" s="1137"/>
      <c r="N848" s="1137"/>
      <c r="O848" s="1137"/>
      <c r="P848" s="1137"/>
      <c r="Q848" s="1137"/>
      <c r="R848" s="1137"/>
      <c r="S848" s="1137"/>
      <c r="T848" s="1137"/>
      <c r="U848" s="1137"/>
      <c r="V848" s="1137"/>
      <c r="W848" s="1137"/>
      <c r="X848" s="1137"/>
      <c r="Y848" s="1137"/>
      <c r="Z848" s="1137"/>
    </row>
    <row r="849" spans="1:26" ht="15.75" customHeight="1">
      <c r="A849" s="1137"/>
      <c r="B849" s="1137"/>
      <c r="C849" s="1137"/>
      <c r="D849" s="1137"/>
      <c r="E849" s="1137"/>
      <c r="F849" s="1137"/>
      <c r="G849" s="1137"/>
      <c r="H849" s="1137"/>
      <c r="I849" s="1137"/>
      <c r="J849" s="1137"/>
      <c r="K849" s="1137"/>
      <c r="L849" s="1137"/>
      <c r="M849" s="1137"/>
      <c r="N849" s="1137"/>
      <c r="O849" s="1137"/>
      <c r="P849" s="1137"/>
      <c r="Q849" s="1137"/>
      <c r="R849" s="1137"/>
      <c r="S849" s="1137"/>
      <c r="T849" s="1137"/>
      <c r="U849" s="1137"/>
      <c r="V849" s="1137"/>
      <c r="W849" s="1137"/>
      <c r="X849" s="1137"/>
      <c r="Y849" s="1137"/>
      <c r="Z849" s="1137"/>
    </row>
    <row r="850" spans="1:26" ht="15.75" customHeight="1">
      <c r="A850" s="1137"/>
      <c r="B850" s="1137"/>
      <c r="C850" s="1137"/>
      <c r="D850" s="1137"/>
      <c r="E850" s="1137"/>
      <c r="F850" s="1137"/>
      <c r="G850" s="1137"/>
      <c r="H850" s="1137"/>
      <c r="I850" s="1137"/>
      <c r="J850" s="1137"/>
      <c r="K850" s="1137"/>
      <c r="L850" s="1137"/>
      <c r="M850" s="1137"/>
      <c r="N850" s="1137"/>
      <c r="O850" s="1137"/>
      <c r="P850" s="1137"/>
      <c r="Q850" s="1137"/>
      <c r="R850" s="1137"/>
      <c r="S850" s="1137"/>
      <c r="T850" s="1137"/>
      <c r="U850" s="1137"/>
      <c r="V850" s="1137"/>
      <c r="W850" s="1137"/>
      <c r="X850" s="1137"/>
      <c r="Y850" s="1137"/>
      <c r="Z850" s="1137"/>
    </row>
    <row r="851" spans="1:26" ht="15.75" customHeight="1">
      <c r="A851" s="1137"/>
      <c r="B851" s="1137"/>
      <c r="C851" s="1137"/>
      <c r="D851" s="1137"/>
      <c r="E851" s="1137"/>
      <c r="F851" s="1137"/>
      <c r="G851" s="1137"/>
      <c r="H851" s="1137"/>
      <c r="I851" s="1137"/>
      <c r="J851" s="1137"/>
      <c r="K851" s="1137"/>
      <c r="L851" s="1137"/>
      <c r="M851" s="1137"/>
      <c r="N851" s="1137"/>
      <c r="O851" s="1137"/>
      <c r="P851" s="1137"/>
      <c r="Q851" s="1137"/>
      <c r="R851" s="1137"/>
      <c r="S851" s="1137"/>
      <c r="T851" s="1137"/>
      <c r="U851" s="1137"/>
      <c r="V851" s="1137"/>
      <c r="W851" s="1137"/>
      <c r="X851" s="1137"/>
      <c r="Y851" s="1137"/>
      <c r="Z851" s="1137"/>
    </row>
    <row r="852" spans="1:26" ht="15.75" customHeight="1">
      <c r="A852" s="1137"/>
      <c r="B852" s="1137"/>
      <c r="C852" s="1137"/>
      <c r="D852" s="1137"/>
      <c r="E852" s="1137"/>
      <c r="F852" s="1137"/>
      <c r="G852" s="1137"/>
      <c r="H852" s="1137"/>
      <c r="I852" s="1137"/>
      <c r="J852" s="1137"/>
      <c r="K852" s="1137"/>
      <c r="L852" s="1137"/>
      <c r="M852" s="1137"/>
      <c r="N852" s="1137"/>
      <c r="O852" s="1137"/>
      <c r="P852" s="1137"/>
      <c r="Q852" s="1137"/>
      <c r="R852" s="1137"/>
      <c r="S852" s="1137"/>
      <c r="T852" s="1137"/>
      <c r="U852" s="1137"/>
      <c r="V852" s="1137"/>
      <c r="W852" s="1137"/>
      <c r="X852" s="1137"/>
      <c r="Y852" s="1137"/>
      <c r="Z852" s="1137"/>
    </row>
    <row r="853" spans="1:26" ht="15.75" customHeight="1">
      <c r="A853" s="1137"/>
      <c r="B853" s="1137"/>
      <c r="C853" s="1137"/>
      <c r="D853" s="1137"/>
      <c r="E853" s="1137"/>
      <c r="F853" s="1137"/>
      <c r="G853" s="1137"/>
      <c r="H853" s="1137"/>
      <c r="I853" s="1137"/>
      <c r="J853" s="1137"/>
      <c r="K853" s="1137"/>
      <c r="L853" s="1137"/>
      <c r="M853" s="1137"/>
      <c r="N853" s="1137"/>
      <c r="O853" s="1137"/>
      <c r="P853" s="1137"/>
      <c r="Q853" s="1137"/>
      <c r="R853" s="1137"/>
      <c r="S853" s="1137"/>
      <c r="T853" s="1137"/>
      <c r="U853" s="1137"/>
      <c r="V853" s="1137"/>
      <c r="W853" s="1137"/>
      <c r="X853" s="1137"/>
      <c r="Y853" s="1137"/>
      <c r="Z853" s="1137"/>
    </row>
    <row r="854" spans="1:26" ht="15.75" customHeight="1">
      <c r="A854" s="1137"/>
      <c r="B854" s="1137"/>
      <c r="C854" s="1137"/>
      <c r="D854" s="1137"/>
      <c r="E854" s="1137"/>
      <c r="F854" s="1137"/>
      <c r="G854" s="1137"/>
      <c r="H854" s="1137"/>
      <c r="I854" s="1137"/>
      <c r="J854" s="1137"/>
      <c r="K854" s="1137"/>
      <c r="L854" s="1137"/>
      <c r="M854" s="1137"/>
      <c r="N854" s="1137"/>
      <c r="O854" s="1137"/>
      <c r="P854" s="1137"/>
      <c r="Q854" s="1137"/>
      <c r="R854" s="1137"/>
      <c r="S854" s="1137"/>
      <c r="T854" s="1137"/>
      <c r="U854" s="1137"/>
      <c r="V854" s="1137"/>
      <c r="W854" s="1137"/>
      <c r="X854" s="1137"/>
      <c r="Y854" s="1137"/>
      <c r="Z854" s="1137"/>
    </row>
    <row r="855" spans="1:26" ht="15.75" customHeight="1">
      <c r="A855" s="1137"/>
      <c r="B855" s="1137"/>
      <c r="C855" s="1137"/>
      <c r="D855" s="1137"/>
      <c r="E855" s="1137"/>
      <c r="F855" s="1137"/>
      <c r="G855" s="1137"/>
      <c r="H855" s="1137"/>
      <c r="I855" s="1137"/>
      <c r="J855" s="1137"/>
      <c r="K855" s="1137"/>
      <c r="L855" s="1137"/>
      <c r="M855" s="1137"/>
      <c r="N855" s="1137"/>
      <c r="O855" s="1137"/>
      <c r="P855" s="1137"/>
      <c r="Q855" s="1137"/>
      <c r="R855" s="1137"/>
      <c r="S855" s="1137"/>
      <c r="T855" s="1137"/>
      <c r="U855" s="1137"/>
      <c r="V855" s="1137"/>
      <c r="W855" s="1137"/>
      <c r="X855" s="1137"/>
      <c r="Y855" s="1137"/>
      <c r="Z855" s="1137"/>
    </row>
    <row r="856" spans="1:26" ht="15.75" customHeight="1">
      <c r="A856" s="1137"/>
      <c r="B856" s="1137"/>
      <c r="C856" s="1137"/>
      <c r="D856" s="1137"/>
      <c r="E856" s="1137"/>
      <c r="F856" s="1137"/>
      <c r="G856" s="1137"/>
      <c r="H856" s="1137"/>
      <c r="I856" s="1137"/>
      <c r="J856" s="1137"/>
      <c r="K856" s="1137"/>
      <c r="L856" s="1137"/>
      <c r="M856" s="1137"/>
      <c r="N856" s="1137"/>
      <c r="O856" s="1137"/>
      <c r="P856" s="1137"/>
      <c r="Q856" s="1137"/>
      <c r="R856" s="1137"/>
      <c r="S856" s="1137"/>
      <c r="T856" s="1137"/>
      <c r="U856" s="1137"/>
      <c r="V856" s="1137"/>
      <c r="W856" s="1137"/>
      <c r="X856" s="1137"/>
      <c r="Y856" s="1137"/>
      <c r="Z856" s="1137"/>
    </row>
    <row r="857" spans="1:26" ht="15.75" customHeight="1">
      <c r="A857" s="1137"/>
      <c r="B857" s="1137"/>
      <c r="C857" s="1137"/>
      <c r="D857" s="1137"/>
      <c r="E857" s="1137"/>
      <c r="F857" s="1137"/>
      <c r="G857" s="1137"/>
      <c r="H857" s="1137"/>
      <c r="I857" s="1137"/>
      <c r="J857" s="1137"/>
      <c r="K857" s="1137"/>
      <c r="L857" s="1137"/>
      <c r="M857" s="1137"/>
      <c r="N857" s="1137"/>
      <c r="O857" s="1137"/>
      <c r="P857" s="1137"/>
      <c r="Q857" s="1137"/>
      <c r="R857" s="1137"/>
      <c r="S857" s="1137"/>
      <c r="T857" s="1137"/>
      <c r="U857" s="1137"/>
      <c r="V857" s="1137"/>
      <c r="W857" s="1137"/>
      <c r="X857" s="1137"/>
      <c r="Y857" s="1137"/>
      <c r="Z857" s="1137"/>
    </row>
    <row r="858" spans="1:26" ht="15.75" customHeight="1">
      <c r="A858" s="1137"/>
      <c r="B858" s="1137"/>
      <c r="C858" s="1137"/>
      <c r="D858" s="1137"/>
      <c r="E858" s="1137"/>
      <c r="F858" s="1137"/>
      <c r="G858" s="1137"/>
      <c r="H858" s="1137"/>
      <c r="I858" s="1137"/>
      <c r="J858" s="1137"/>
      <c r="K858" s="1137"/>
      <c r="L858" s="1137"/>
      <c r="M858" s="1137"/>
      <c r="N858" s="1137"/>
      <c r="O858" s="1137"/>
      <c r="P858" s="1137"/>
      <c r="Q858" s="1137"/>
      <c r="R858" s="1137"/>
      <c r="S858" s="1137"/>
      <c r="T858" s="1137"/>
      <c r="U858" s="1137"/>
      <c r="V858" s="1137"/>
      <c r="W858" s="1137"/>
      <c r="X858" s="1137"/>
      <c r="Y858" s="1137"/>
      <c r="Z858" s="1137"/>
    </row>
    <row r="859" spans="1:26" ht="15.75" customHeight="1">
      <c r="A859" s="1137"/>
      <c r="B859" s="1137"/>
      <c r="C859" s="1137"/>
      <c r="D859" s="1137"/>
      <c r="E859" s="1137"/>
      <c r="F859" s="1137"/>
      <c r="G859" s="1137"/>
      <c r="H859" s="1137"/>
      <c r="I859" s="1137"/>
      <c r="J859" s="1137"/>
      <c r="K859" s="1137"/>
      <c r="L859" s="1137"/>
      <c r="M859" s="1137"/>
      <c r="N859" s="1137"/>
      <c r="O859" s="1137"/>
      <c r="P859" s="1137"/>
      <c r="Q859" s="1137"/>
      <c r="R859" s="1137"/>
      <c r="S859" s="1137"/>
      <c r="T859" s="1137"/>
      <c r="U859" s="1137"/>
      <c r="V859" s="1137"/>
      <c r="W859" s="1137"/>
      <c r="X859" s="1137"/>
      <c r="Y859" s="1137"/>
      <c r="Z859" s="1137"/>
    </row>
    <row r="860" spans="1:26" ht="15.75" customHeight="1">
      <c r="A860" s="1137"/>
      <c r="B860" s="1137"/>
      <c r="C860" s="1137"/>
      <c r="D860" s="1137"/>
      <c r="E860" s="1137"/>
      <c r="F860" s="1137"/>
      <c r="G860" s="1137"/>
      <c r="H860" s="1137"/>
      <c r="I860" s="1137"/>
      <c r="J860" s="1137"/>
      <c r="K860" s="1137"/>
      <c r="L860" s="1137"/>
      <c r="M860" s="1137"/>
      <c r="N860" s="1137"/>
      <c r="O860" s="1137"/>
      <c r="P860" s="1137"/>
      <c r="Q860" s="1137"/>
      <c r="R860" s="1137"/>
      <c r="S860" s="1137"/>
      <c r="T860" s="1137"/>
      <c r="U860" s="1137"/>
      <c r="V860" s="1137"/>
      <c r="W860" s="1137"/>
      <c r="X860" s="1137"/>
      <c r="Y860" s="1137"/>
      <c r="Z860" s="1137"/>
    </row>
    <row r="861" spans="1:26" ht="15.75" customHeight="1">
      <c r="A861" s="1137"/>
      <c r="B861" s="1137"/>
      <c r="C861" s="1137"/>
      <c r="D861" s="1137"/>
      <c r="E861" s="1137"/>
      <c r="F861" s="1137"/>
      <c r="G861" s="1137"/>
      <c r="H861" s="1137"/>
      <c r="I861" s="1137"/>
      <c r="J861" s="1137"/>
      <c r="K861" s="1137"/>
      <c r="L861" s="1137"/>
      <c r="M861" s="1137"/>
      <c r="N861" s="1137"/>
      <c r="O861" s="1137"/>
      <c r="P861" s="1137"/>
      <c r="Q861" s="1137"/>
      <c r="R861" s="1137"/>
      <c r="S861" s="1137"/>
      <c r="T861" s="1137"/>
      <c r="U861" s="1137"/>
      <c r="V861" s="1137"/>
      <c r="W861" s="1137"/>
      <c r="X861" s="1137"/>
      <c r="Y861" s="1137"/>
      <c r="Z861" s="1137"/>
    </row>
    <row r="862" spans="1:26" ht="15.75" customHeight="1">
      <c r="A862" s="1137"/>
      <c r="B862" s="1137"/>
      <c r="C862" s="1137"/>
      <c r="D862" s="1137"/>
      <c r="E862" s="1137"/>
      <c r="F862" s="1137"/>
      <c r="G862" s="1137"/>
      <c r="H862" s="1137"/>
      <c r="I862" s="1137"/>
      <c r="J862" s="1137"/>
      <c r="K862" s="1137"/>
      <c r="L862" s="1137"/>
      <c r="M862" s="1137"/>
      <c r="N862" s="1137"/>
      <c r="O862" s="1137"/>
      <c r="P862" s="1137"/>
      <c r="Q862" s="1137"/>
      <c r="R862" s="1137"/>
      <c r="S862" s="1137"/>
      <c r="T862" s="1137"/>
      <c r="U862" s="1137"/>
      <c r="V862" s="1137"/>
      <c r="W862" s="1137"/>
      <c r="X862" s="1137"/>
      <c r="Y862" s="1137"/>
      <c r="Z862" s="1137"/>
    </row>
    <row r="863" spans="1:26" ht="15.75" customHeight="1">
      <c r="A863" s="1137"/>
      <c r="B863" s="1137"/>
      <c r="C863" s="1137"/>
      <c r="D863" s="1137"/>
      <c r="E863" s="1137"/>
      <c r="F863" s="1137"/>
      <c r="G863" s="1137"/>
      <c r="H863" s="1137"/>
      <c r="I863" s="1137"/>
      <c r="J863" s="1137"/>
      <c r="K863" s="1137"/>
      <c r="L863" s="1137"/>
      <c r="M863" s="1137"/>
      <c r="N863" s="1137"/>
      <c r="O863" s="1137"/>
      <c r="P863" s="1137"/>
      <c r="Q863" s="1137"/>
      <c r="R863" s="1137"/>
      <c r="S863" s="1137"/>
      <c r="T863" s="1137"/>
      <c r="U863" s="1137"/>
      <c r="V863" s="1137"/>
      <c r="W863" s="1137"/>
      <c r="X863" s="1137"/>
      <c r="Y863" s="1137"/>
      <c r="Z863" s="1137"/>
    </row>
    <row r="864" spans="1:26" ht="15.75" customHeight="1">
      <c r="A864" s="1137"/>
      <c r="B864" s="1137"/>
      <c r="C864" s="1137"/>
      <c r="D864" s="1137"/>
      <c r="E864" s="1137"/>
      <c r="F864" s="1137"/>
      <c r="G864" s="1137"/>
      <c r="H864" s="1137"/>
      <c r="I864" s="1137"/>
      <c r="J864" s="1137"/>
      <c r="K864" s="1137"/>
      <c r="L864" s="1137"/>
      <c r="M864" s="1137"/>
      <c r="N864" s="1137"/>
      <c r="O864" s="1137"/>
      <c r="P864" s="1137"/>
      <c r="Q864" s="1137"/>
      <c r="R864" s="1137"/>
      <c r="S864" s="1137"/>
      <c r="T864" s="1137"/>
      <c r="U864" s="1137"/>
      <c r="V864" s="1137"/>
      <c r="W864" s="1137"/>
      <c r="X864" s="1137"/>
      <c r="Y864" s="1137"/>
      <c r="Z864" s="1137"/>
    </row>
    <row r="865" spans="1:26" ht="15.75" customHeight="1">
      <c r="A865" s="1137"/>
      <c r="B865" s="1137"/>
      <c r="C865" s="1137"/>
      <c r="D865" s="1137"/>
      <c r="E865" s="1137"/>
      <c r="F865" s="1137"/>
      <c r="G865" s="1137"/>
      <c r="H865" s="1137"/>
      <c r="I865" s="1137"/>
      <c r="J865" s="1137"/>
      <c r="K865" s="1137"/>
      <c r="L865" s="1137"/>
      <c r="M865" s="1137"/>
      <c r="N865" s="1137"/>
      <c r="O865" s="1137"/>
      <c r="P865" s="1137"/>
      <c r="Q865" s="1137"/>
      <c r="R865" s="1137"/>
      <c r="S865" s="1137"/>
      <c r="T865" s="1137"/>
      <c r="U865" s="1137"/>
      <c r="V865" s="1137"/>
      <c r="W865" s="1137"/>
      <c r="X865" s="1137"/>
      <c r="Y865" s="1137"/>
      <c r="Z865" s="1137"/>
    </row>
    <row r="866" spans="1:26" ht="15.75" customHeight="1">
      <c r="A866" s="1137"/>
      <c r="B866" s="1137"/>
      <c r="C866" s="1137"/>
      <c r="D866" s="1137"/>
      <c r="E866" s="1137"/>
      <c r="F866" s="1137"/>
      <c r="G866" s="1137"/>
      <c r="H866" s="1137"/>
      <c r="I866" s="1137"/>
      <c r="J866" s="1137"/>
      <c r="K866" s="1137"/>
      <c r="L866" s="1137"/>
      <c r="M866" s="1137"/>
      <c r="N866" s="1137"/>
      <c r="O866" s="1137"/>
      <c r="P866" s="1137"/>
      <c r="Q866" s="1137"/>
      <c r="R866" s="1137"/>
      <c r="S866" s="1137"/>
      <c r="T866" s="1137"/>
      <c r="U866" s="1137"/>
      <c r="V866" s="1137"/>
      <c r="W866" s="1137"/>
      <c r="X866" s="1137"/>
      <c r="Y866" s="1137"/>
      <c r="Z866" s="1137"/>
    </row>
    <row r="867" spans="1:26" ht="15.75" customHeight="1">
      <c r="A867" s="1137"/>
      <c r="B867" s="1137"/>
      <c r="C867" s="1137"/>
      <c r="D867" s="1137"/>
      <c r="E867" s="1137"/>
      <c r="F867" s="1137"/>
      <c r="G867" s="1137"/>
      <c r="H867" s="1137"/>
      <c r="I867" s="1137"/>
      <c r="J867" s="1137"/>
      <c r="K867" s="1137"/>
      <c r="L867" s="1137"/>
      <c r="M867" s="1137"/>
      <c r="N867" s="1137"/>
      <c r="O867" s="1137"/>
      <c r="P867" s="1137"/>
      <c r="Q867" s="1137"/>
      <c r="R867" s="1137"/>
      <c r="S867" s="1137"/>
      <c r="T867" s="1137"/>
      <c r="U867" s="1137"/>
      <c r="V867" s="1137"/>
      <c r="W867" s="1137"/>
      <c r="X867" s="1137"/>
      <c r="Y867" s="1137"/>
      <c r="Z867" s="1137"/>
    </row>
    <row r="868" spans="1:26" ht="15.75" customHeight="1">
      <c r="A868" s="1137"/>
      <c r="B868" s="1137"/>
      <c r="C868" s="1137"/>
      <c r="D868" s="1137"/>
      <c r="E868" s="1137"/>
      <c r="F868" s="1137"/>
      <c r="G868" s="1137"/>
      <c r="H868" s="1137"/>
      <c r="I868" s="1137"/>
      <c r="J868" s="1137"/>
      <c r="K868" s="1137"/>
      <c r="L868" s="1137"/>
      <c r="M868" s="1137"/>
      <c r="N868" s="1137"/>
      <c r="O868" s="1137"/>
      <c r="P868" s="1137"/>
      <c r="Q868" s="1137"/>
      <c r="R868" s="1137"/>
      <c r="S868" s="1137"/>
      <c r="T868" s="1137"/>
      <c r="U868" s="1137"/>
      <c r="V868" s="1137"/>
      <c r="W868" s="1137"/>
      <c r="X868" s="1137"/>
      <c r="Y868" s="1137"/>
      <c r="Z868" s="1137"/>
    </row>
    <row r="869" spans="1:26" ht="15.75" customHeight="1">
      <c r="A869" s="1137"/>
      <c r="B869" s="1137"/>
      <c r="C869" s="1137"/>
      <c r="D869" s="1137"/>
      <c r="E869" s="1137"/>
      <c r="F869" s="1137"/>
      <c r="G869" s="1137"/>
      <c r="H869" s="1137"/>
      <c r="I869" s="1137"/>
      <c r="J869" s="1137"/>
      <c r="K869" s="1137"/>
      <c r="L869" s="1137"/>
      <c r="M869" s="1137"/>
      <c r="N869" s="1137"/>
      <c r="O869" s="1137"/>
      <c r="P869" s="1137"/>
      <c r="Q869" s="1137"/>
      <c r="R869" s="1137"/>
      <c r="S869" s="1137"/>
      <c r="T869" s="1137"/>
      <c r="U869" s="1137"/>
      <c r="V869" s="1137"/>
      <c r="W869" s="1137"/>
      <c r="X869" s="1137"/>
      <c r="Y869" s="1137"/>
      <c r="Z869" s="1137"/>
    </row>
    <row r="870" spans="1:26" ht="15.75" customHeight="1">
      <c r="A870" s="1137"/>
      <c r="B870" s="1137"/>
      <c r="C870" s="1137"/>
      <c r="D870" s="1137"/>
      <c r="E870" s="1137"/>
      <c r="F870" s="1137"/>
      <c r="G870" s="1137"/>
      <c r="H870" s="1137"/>
      <c r="I870" s="1137"/>
      <c r="J870" s="1137"/>
      <c r="K870" s="1137"/>
      <c r="L870" s="1137"/>
      <c r="M870" s="1137"/>
      <c r="N870" s="1137"/>
      <c r="O870" s="1137"/>
      <c r="P870" s="1137"/>
      <c r="Q870" s="1137"/>
      <c r="R870" s="1137"/>
      <c r="S870" s="1137"/>
      <c r="T870" s="1137"/>
      <c r="U870" s="1137"/>
      <c r="V870" s="1137"/>
      <c r="W870" s="1137"/>
      <c r="X870" s="1137"/>
      <c r="Y870" s="1137"/>
      <c r="Z870" s="1137"/>
    </row>
    <row r="871" spans="1:26" ht="15.75" customHeight="1">
      <c r="A871" s="1137"/>
      <c r="B871" s="1137"/>
      <c r="C871" s="1137"/>
      <c r="D871" s="1137"/>
      <c r="E871" s="1137"/>
      <c r="F871" s="1137"/>
      <c r="G871" s="1137"/>
      <c r="H871" s="1137"/>
      <c r="I871" s="1137"/>
      <c r="J871" s="1137"/>
      <c r="K871" s="1137"/>
      <c r="L871" s="1137"/>
      <c r="M871" s="1137"/>
      <c r="N871" s="1137"/>
      <c r="O871" s="1137"/>
      <c r="P871" s="1137"/>
      <c r="Q871" s="1137"/>
      <c r="R871" s="1137"/>
      <c r="S871" s="1137"/>
      <c r="T871" s="1137"/>
      <c r="U871" s="1137"/>
      <c r="V871" s="1137"/>
      <c r="W871" s="1137"/>
      <c r="X871" s="1137"/>
      <c r="Y871" s="1137"/>
      <c r="Z871" s="1137"/>
    </row>
    <row r="872" spans="1:26" ht="15.75" customHeight="1">
      <c r="A872" s="1137"/>
      <c r="B872" s="1137"/>
      <c r="C872" s="1137"/>
      <c r="D872" s="1137"/>
      <c r="E872" s="1137"/>
      <c r="F872" s="1137"/>
      <c r="G872" s="1137"/>
      <c r="H872" s="1137"/>
      <c r="I872" s="1137"/>
      <c r="J872" s="1137"/>
      <c r="K872" s="1137"/>
      <c r="L872" s="1137"/>
      <c r="M872" s="1137"/>
      <c r="N872" s="1137"/>
      <c r="O872" s="1137"/>
      <c r="P872" s="1137"/>
      <c r="Q872" s="1137"/>
      <c r="R872" s="1137"/>
      <c r="S872" s="1137"/>
      <c r="T872" s="1137"/>
      <c r="U872" s="1137"/>
      <c r="V872" s="1137"/>
      <c r="W872" s="1137"/>
      <c r="X872" s="1137"/>
      <c r="Y872" s="1137"/>
      <c r="Z872" s="1137"/>
    </row>
    <row r="873" spans="1:26" ht="15.75" customHeight="1">
      <c r="A873" s="1137"/>
      <c r="B873" s="1137"/>
      <c r="C873" s="1137"/>
      <c r="D873" s="1137"/>
      <c r="E873" s="1137"/>
      <c r="F873" s="1137"/>
      <c r="G873" s="1137"/>
      <c r="H873" s="1137"/>
      <c r="I873" s="1137"/>
      <c r="J873" s="1137"/>
      <c r="K873" s="1137"/>
      <c r="L873" s="1137"/>
      <c r="M873" s="1137"/>
      <c r="N873" s="1137"/>
      <c r="O873" s="1137"/>
      <c r="P873" s="1137"/>
      <c r="Q873" s="1137"/>
      <c r="R873" s="1137"/>
      <c r="S873" s="1137"/>
      <c r="T873" s="1137"/>
      <c r="U873" s="1137"/>
      <c r="V873" s="1137"/>
      <c r="W873" s="1137"/>
      <c r="X873" s="1137"/>
      <c r="Y873" s="1137"/>
      <c r="Z873" s="1137"/>
    </row>
    <row r="874" spans="1:26" ht="15.75" customHeight="1">
      <c r="A874" s="1137"/>
      <c r="B874" s="1137"/>
      <c r="C874" s="1137"/>
      <c r="D874" s="1137"/>
      <c r="E874" s="1137"/>
      <c r="F874" s="1137"/>
      <c r="G874" s="1137"/>
      <c r="H874" s="1137"/>
      <c r="I874" s="1137"/>
      <c r="J874" s="1137"/>
      <c r="K874" s="1137"/>
      <c r="L874" s="1137"/>
      <c r="M874" s="1137"/>
      <c r="N874" s="1137"/>
      <c r="O874" s="1137"/>
      <c r="P874" s="1137"/>
      <c r="Q874" s="1137"/>
      <c r="R874" s="1137"/>
      <c r="S874" s="1137"/>
      <c r="T874" s="1137"/>
      <c r="U874" s="1137"/>
      <c r="V874" s="1137"/>
      <c r="W874" s="1137"/>
      <c r="X874" s="1137"/>
      <c r="Y874" s="1137"/>
      <c r="Z874" s="1137"/>
    </row>
    <row r="875" spans="1:26" ht="15.75" customHeight="1">
      <c r="A875" s="1137"/>
      <c r="B875" s="1137"/>
      <c r="C875" s="1137"/>
      <c r="D875" s="1137"/>
      <c r="E875" s="1137"/>
      <c r="F875" s="1137"/>
      <c r="G875" s="1137"/>
      <c r="H875" s="1137"/>
      <c r="I875" s="1137"/>
      <c r="J875" s="1137"/>
      <c r="K875" s="1137"/>
      <c r="L875" s="1137"/>
      <c r="M875" s="1137"/>
      <c r="N875" s="1137"/>
      <c r="O875" s="1137"/>
      <c r="P875" s="1137"/>
      <c r="Q875" s="1137"/>
      <c r="R875" s="1137"/>
      <c r="S875" s="1137"/>
      <c r="T875" s="1137"/>
      <c r="U875" s="1137"/>
      <c r="V875" s="1137"/>
      <c r="W875" s="1137"/>
      <c r="X875" s="1137"/>
      <c r="Y875" s="1137"/>
      <c r="Z875" s="1137"/>
    </row>
    <row r="876" spans="1:26" ht="15.75" customHeight="1">
      <c r="A876" s="1137"/>
      <c r="B876" s="1137"/>
      <c r="C876" s="1137"/>
      <c r="D876" s="1137"/>
      <c r="E876" s="1137"/>
      <c r="F876" s="1137"/>
      <c r="G876" s="1137"/>
      <c r="H876" s="1137"/>
      <c r="I876" s="1137"/>
      <c r="J876" s="1137"/>
      <c r="K876" s="1137"/>
      <c r="L876" s="1137"/>
      <c r="M876" s="1137"/>
      <c r="N876" s="1137"/>
      <c r="O876" s="1137"/>
      <c r="P876" s="1137"/>
      <c r="Q876" s="1137"/>
      <c r="R876" s="1137"/>
      <c r="S876" s="1137"/>
      <c r="T876" s="1137"/>
      <c r="U876" s="1137"/>
      <c r="V876" s="1137"/>
      <c r="W876" s="1137"/>
      <c r="X876" s="1137"/>
      <c r="Y876" s="1137"/>
      <c r="Z876" s="1137"/>
    </row>
    <row r="877" spans="1:26" ht="15.75" customHeight="1">
      <c r="A877" s="1137"/>
      <c r="B877" s="1137"/>
      <c r="C877" s="1137"/>
      <c r="D877" s="1137"/>
      <c r="E877" s="1137"/>
      <c r="F877" s="1137"/>
      <c r="G877" s="1137"/>
      <c r="H877" s="1137"/>
      <c r="I877" s="1137"/>
      <c r="J877" s="1137"/>
      <c r="K877" s="1137"/>
      <c r="L877" s="1137"/>
      <c r="M877" s="1137"/>
      <c r="N877" s="1137"/>
      <c r="O877" s="1137"/>
      <c r="P877" s="1137"/>
      <c r="Q877" s="1137"/>
      <c r="R877" s="1137"/>
      <c r="S877" s="1137"/>
      <c r="T877" s="1137"/>
      <c r="U877" s="1137"/>
      <c r="V877" s="1137"/>
      <c r="W877" s="1137"/>
      <c r="X877" s="1137"/>
      <c r="Y877" s="1137"/>
      <c r="Z877" s="1137"/>
    </row>
    <row r="878" spans="1:26" ht="15.75" customHeight="1">
      <c r="A878" s="1137"/>
      <c r="B878" s="1137"/>
      <c r="C878" s="1137"/>
      <c r="D878" s="1137"/>
      <c r="E878" s="1137"/>
      <c r="F878" s="1137"/>
      <c r="G878" s="1137"/>
      <c r="H878" s="1137"/>
      <c r="I878" s="1137"/>
      <c r="J878" s="1137"/>
      <c r="K878" s="1137"/>
      <c r="L878" s="1137"/>
      <c r="M878" s="1137"/>
      <c r="N878" s="1137"/>
      <c r="O878" s="1137"/>
      <c r="P878" s="1137"/>
      <c r="Q878" s="1137"/>
      <c r="R878" s="1137"/>
      <c r="S878" s="1137"/>
      <c r="T878" s="1137"/>
      <c r="U878" s="1137"/>
      <c r="V878" s="1137"/>
      <c r="W878" s="1137"/>
      <c r="X878" s="1137"/>
      <c r="Y878" s="1137"/>
      <c r="Z878" s="1137"/>
    </row>
    <row r="879" spans="1:26" ht="15.75" customHeight="1">
      <c r="A879" s="1137"/>
      <c r="B879" s="1137"/>
      <c r="C879" s="1137"/>
      <c r="D879" s="1137"/>
      <c r="E879" s="1137"/>
      <c r="F879" s="1137"/>
      <c r="G879" s="1137"/>
      <c r="H879" s="1137"/>
      <c r="I879" s="1137"/>
      <c r="J879" s="1137"/>
      <c r="K879" s="1137"/>
      <c r="L879" s="1137"/>
      <c r="M879" s="1137"/>
      <c r="N879" s="1137"/>
      <c r="O879" s="1137"/>
      <c r="P879" s="1137"/>
      <c r="Q879" s="1137"/>
      <c r="R879" s="1137"/>
      <c r="S879" s="1137"/>
      <c r="T879" s="1137"/>
      <c r="U879" s="1137"/>
      <c r="V879" s="1137"/>
      <c r="W879" s="1137"/>
      <c r="X879" s="1137"/>
      <c r="Y879" s="1137"/>
      <c r="Z879" s="1137"/>
    </row>
    <row r="880" spans="1:26" ht="15.75" customHeight="1">
      <c r="A880" s="1137"/>
      <c r="B880" s="1137"/>
      <c r="C880" s="1137"/>
      <c r="D880" s="1137"/>
      <c r="E880" s="1137"/>
      <c r="F880" s="1137"/>
      <c r="G880" s="1137"/>
      <c r="H880" s="1137"/>
      <c r="I880" s="1137"/>
      <c r="J880" s="1137"/>
      <c r="K880" s="1137"/>
      <c r="L880" s="1137"/>
      <c r="M880" s="1137"/>
      <c r="N880" s="1137"/>
      <c r="O880" s="1137"/>
      <c r="P880" s="1137"/>
      <c r="Q880" s="1137"/>
      <c r="R880" s="1137"/>
      <c r="S880" s="1137"/>
      <c r="T880" s="1137"/>
      <c r="U880" s="1137"/>
      <c r="V880" s="1137"/>
      <c r="W880" s="1137"/>
      <c r="X880" s="1137"/>
      <c r="Y880" s="1137"/>
      <c r="Z880" s="1137"/>
    </row>
    <row r="881" spans="1:26" ht="15.75" customHeight="1">
      <c r="A881" s="1137"/>
      <c r="B881" s="1137"/>
      <c r="C881" s="1137"/>
      <c r="D881" s="1137"/>
      <c r="E881" s="1137"/>
      <c r="F881" s="1137"/>
      <c r="G881" s="1137"/>
      <c r="H881" s="1137"/>
      <c r="I881" s="1137"/>
      <c r="J881" s="1137"/>
      <c r="K881" s="1137"/>
      <c r="L881" s="1137"/>
      <c r="M881" s="1137"/>
      <c r="N881" s="1137"/>
      <c r="O881" s="1137"/>
      <c r="P881" s="1137"/>
      <c r="Q881" s="1137"/>
      <c r="R881" s="1137"/>
      <c r="S881" s="1137"/>
      <c r="T881" s="1137"/>
      <c r="U881" s="1137"/>
      <c r="V881" s="1137"/>
      <c r="W881" s="1137"/>
      <c r="X881" s="1137"/>
      <c r="Y881" s="1137"/>
      <c r="Z881" s="1137"/>
    </row>
    <row r="882" spans="1:26" ht="15.75" customHeight="1">
      <c r="A882" s="1137"/>
      <c r="B882" s="1137"/>
      <c r="C882" s="1137"/>
      <c r="D882" s="1137"/>
      <c r="E882" s="1137"/>
      <c r="F882" s="1137"/>
      <c r="G882" s="1137"/>
      <c r="H882" s="1137"/>
      <c r="I882" s="1137"/>
      <c r="J882" s="1137"/>
      <c r="K882" s="1137"/>
      <c r="L882" s="1137"/>
      <c r="M882" s="1137"/>
      <c r="N882" s="1137"/>
      <c r="O882" s="1137"/>
      <c r="P882" s="1137"/>
      <c r="Q882" s="1137"/>
      <c r="R882" s="1137"/>
      <c r="S882" s="1137"/>
      <c r="T882" s="1137"/>
      <c r="U882" s="1137"/>
      <c r="V882" s="1137"/>
      <c r="W882" s="1137"/>
      <c r="X882" s="1137"/>
      <c r="Y882" s="1137"/>
      <c r="Z882" s="1137"/>
    </row>
    <row r="883" spans="1:26" ht="15.75" customHeight="1">
      <c r="A883" s="1137"/>
      <c r="B883" s="1137"/>
      <c r="C883" s="1137"/>
      <c r="D883" s="1137"/>
      <c r="E883" s="1137"/>
      <c r="F883" s="1137"/>
      <c r="G883" s="1137"/>
      <c r="H883" s="1137"/>
      <c r="I883" s="1137"/>
      <c r="J883" s="1137"/>
      <c r="K883" s="1137"/>
      <c r="L883" s="1137"/>
      <c r="M883" s="1137"/>
      <c r="N883" s="1137"/>
      <c r="O883" s="1137"/>
      <c r="P883" s="1137"/>
      <c r="Q883" s="1137"/>
      <c r="R883" s="1137"/>
      <c r="S883" s="1137"/>
      <c r="T883" s="1137"/>
      <c r="U883" s="1137"/>
      <c r="V883" s="1137"/>
      <c r="W883" s="1137"/>
      <c r="X883" s="1137"/>
      <c r="Y883" s="1137"/>
      <c r="Z883" s="1137"/>
    </row>
    <row r="884" spans="1:26" ht="15.75" customHeight="1">
      <c r="A884" s="1137"/>
      <c r="B884" s="1137"/>
      <c r="C884" s="1137"/>
      <c r="D884" s="1137"/>
      <c r="E884" s="1137"/>
      <c r="F884" s="1137"/>
      <c r="G884" s="1137"/>
      <c r="H884" s="1137"/>
      <c r="I884" s="1137"/>
      <c r="J884" s="1137"/>
      <c r="K884" s="1137"/>
      <c r="L884" s="1137"/>
      <c r="M884" s="1137"/>
      <c r="N884" s="1137"/>
      <c r="O884" s="1137"/>
      <c r="P884" s="1137"/>
      <c r="Q884" s="1137"/>
      <c r="R884" s="1137"/>
      <c r="S884" s="1137"/>
      <c r="T884" s="1137"/>
      <c r="U884" s="1137"/>
      <c r="V884" s="1137"/>
      <c r="W884" s="1137"/>
      <c r="X884" s="1137"/>
      <c r="Y884" s="1137"/>
      <c r="Z884" s="1137"/>
    </row>
    <row r="885" spans="1:26" ht="15.75" customHeight="1">
      <c r="A885" s="1137"/>
      <c r="B885" s="1137"/>
      <c r="C885" s="1137"/>
      <c r="D885" s="1137"/>
      <c r="E885" s="1137"/>
      <c r="F885" s="1137"/>
      <c r="G885" s="1137"/>
      <c r="H885" s="1137"/>
      <c r="I885" s="1137"/>
      <c r="J885" s="1137"/>
      <c r="K885" s="1137"/>
      <c r="L885" s="1137"/>
      <c r="M885" s="1137"/>
      <c r="N885" s="1137"/>
      <c r="O885" s="1137"/>
      <c r="P885" s="1137"/>
      <c r="Q885" s="1137"/>
      <c r="R885" s="1137"/>
      <c r="S885" s="1137"/>
      <c r="T885" s="1137"/>
      <c r="U885" s="1137"/>
      <c r="V885" s="1137"/>
      <c r="W885" s="1137"/>
      <c r="X885" s="1137"/>
      <c r="Y885" s="1137"/>
      <c r="Z885" s="1137"/>
    </row>
    <row r="886" spans="1:26" ht="15.75" customHeight="1">
      <c r="A886" s="1137"/>
      <c r="B886" s="1137"/>
      <c r="C886" s="1137"/>
      <c r="D886" s="1137"/>
      <c r="E886" s="1137"/>
      <c r="F886" s="1137"/>
      <c r="G886" s="1137"/>
      <c r="H886" s="1137"/>
      <c r="I886" s="1137"/>
      <c r="J886" s="1137"/>
      <c r="K886" s="1137"/>
      <c r="L886" s="1137"/>
      <c r="M886" s="1137"/>
      <c r="N886" s="1137"/>
      <c r="O886" s="1137"/>
      <c r="P886" s="1137"/>
      <c r="Q886" s="1137"/>
      <c r="R886" s="1137"/>
      <c r="S886" s="1137"/>
      <c r="T886" s="1137"/>
      <c r="U886" s="1137"/>
      <c r="V886" s="1137"/>
      <c r="W886" s="1137"/>
      <c r="X886" s="1137"/>
      <c r="Y886" s="1137"/>
      <c r="Z886" s="1137"/>
    </row>
    <row r="887" spans="1:26" ht="15.75" customHeight="1">
      <c r="A887" s="1137"/>
      <c r="B887" s="1137"/>
      <c r="C887" s="1137"/>
      <c r="D887" s="1137"/>
      <c r="E887" s="1137"/>
      <c r="F887" s="1137"/>
      <c r="G887" s="1137"/>
      <c r="H887" s="1137"/>
      <c r="I887" s="1137"/>
      <c r="J887" s="1137"/>
      <c r="K887" s="1137"/>
      <c r="L887" s="1137"/>
      <c r="M887" s="1137"/>
      <c r="N887" s="1137"/>
      <c r="O887" s="1137"/>
      <c r="P887" s="1137"/>
      <c r="Q887" s="1137"/>
      <c r="R887" s="1137"/>
      <c r="S887" s="1137"/>
      <c r="T887" s="1137"/>
      <c r="U887" s="1137"/>
      <c r="V887" s="1137"/>
      <c r="W887" s="1137"/>
      <c r="X887" s="1137"/>
      <c r="Y887" s="1137"/>
      <c r="Z887" s="1137"/>
    </row>
    <row r="888" spans="1:26" ht="15.75" customHeight="1">
      <c r="A888" s="1137"/>
      <c r="B888" s="1137"/>
      <c r="C888" s="1137"/>
      <c r="D888" s="1137"/>
      <c r="E888" s="1137"/>
      <c r="F888" s="1137"/>
      <c r="G888" s="1137"/>
      <c r="H888" s="1137"/>
      <c r="I888" s="1137"/>
      <c r="J888" s="1137"/>
      <c r="K888" s="1137"/>
      <c r="L888" s="1137"/>
      <c r="M888" s="1137"/>
      <c r="N888" s="1137"/>
      <c r="O888" s="1137"/>
      <c r="P888" s="1137"/>
      <c r="Q888" s="1137"/>
      <c r="R888" s="1137"/>
      <c r="S888" s="1137"/>
      <c r="T888" s="1137"/>
      <c r="U888" s="1137"/>
      <c r="V888" s="1137"/>
      <c r="W888" s="1137"/>
      <c r="X888" s="1137"/>
      <c r="Y888" s="1137"/>
      <c r="Z888" s="1137"/>
    </row>
    <row r="889" spans="1:26" ht="15.75" customHeight="1">
      <c r="A889" s="1137"/>
      <c r="B889" s="1137"/>
      <c r="C889" s="1137"/>
      <c r="D889" s="1137"/>
      <c r="E889" s="1137"/>
      <c r="F889" s="1137"/>
      <c r="G889" s="1137"/>
      <c r="H889" s="1137"/>
      <c r="I889" s="1137"/>
      <c r="J889" s="1137"/>
      <c r="K889" s="1137"/>
      <c r="L889" s="1137"/>
      <c r="M889" s="1137"/>
      <c r="N889" s="1137"/>
      <c r="O889" s="1137"/>
      <c r="P889" s="1137"/>
      <c r="Q889" s="1137"/>
      <c r="R889" s="1137"/>
      <c r="S889" s="1137"/>
      <c r="T889" s="1137"/>
      <c r="U889" s="1137"/>
      <c r="V889" s="1137"/>
      <c r="W889" s="1137"/>
      <c r="X889" s="1137"/>
      <c r="Y889" s="1137"/>
      <c r="Z889" s="1137"/>
    </row>
    <row r="890" spans="1:26" ht="15.75" customHeight="1">
      <c r="A890" s="1137"/>
      <c r="B890" s="1137"/>
      <c r="C890" s="1137"/>
      <c r="D890" s="1137"/>
      <c r="E890" s="1137"/>
      <c r="F890" s="1137"/>
      <c r="G890" s="1137"/>
      <c r="H890" s="1137"/>
      <c r="I890" s="1137"/>
      <c r="J890" s="1137"/>
      <c r="K890" s="1137"/>
      <c r="L890" s="1137"/>
      <c r="M890" s="1137"/>
      <c r="N890" s="1137"/>
      <c r="O890" s="1137"/>
      <c r="P890" s="1137"/>
      <c r="Q890" s="1137"/>
      <c r="R890" s="1137"/>
      <c r="S890" s="1137"/>
      <c r="T890" s="1137"/>
      <c r="U890" s="1137"/>
      <c r="V890" s="1137"/>
      <c r="W890" s="1137"/>
      <c r="X890" s="1137"/>
      <c r="Y890" s="1137"/>
      <c r="Z890" s="1137"/>
    </row>
    <row r="891" spans="1:26" ht="15.75" customHeight="1">
      <c r="A891" s="1137"/>
      <c r="B891" s="1137"/>
      <c r="C891" s="1137"/>
      <c r="D891" s="1137"/>
      <c r="E891" s="1137"/>
      <c r="F891" s="1137"/>
      <c r="G891" s="1137"/>
      <c r="H891" s="1137"/>
      <c r="I891" s="1137"/>
      <c r="J891" s="1137"/>
      <c r="K891" s="1137"/>
      <c r="L891" s="1137"/>
      <c r="M891" s="1137"/>
      <c r="N891" s="1137"/>
      <c r="O891" s="1137"/>
      <c r="P891" s="1137"/>
      <c r="Q891" s="1137"/>
      <c r="R891" s="1137"/>
      <c r="S891" s="1137"/>
      <c r="T891" s="1137"/>
      <c r="U891" s="1137"/>
      <c r="V891" s="1137"/>
      <c r="W891" s="1137"/>
      <c r="X891" s="1137"/>
      <c r="Y891" s="1137"/>
      <c r="Z891" s="1137"/>
    </row>
    <row r="892" spans="1:26" ht="15.75" customHeight="1">
      <c r="A892" s="1137"/>
      <c r="B892" s="1137"/>
      <c r="C892" s="1137"/>
      <c r="D892" s="1137"/>
      <c r="E892" s="1137"/>
      <c r="F892" s="1137"/>
      <c r="G892" s="1137"/>
      <c r="H892" s="1137"/>
      <c r="I892" s="1137"/>
      <c r="J892" s="1137"/>
      <c r="K892" s="1137"/>
      <c r="L892" s="1137"/>
      <c r="M892" s="1137"/>
      <c r="N892" s="1137"/>
      <c r="O892" s="1137"/>
      <c r="P892" s="1137"/>
      <c r="Q892" s="1137"/>
      <c r="R892" s="1137"/>
      <c r="S892" s="1137"/>
      <c r="T892" s="1137"/>
      <c r="U892" s="1137"/>
      <c r="V892" s="1137"/>
      <c r="W892" s="1137"/>
      <c r="X892" s="1137"/>
      <c r="Y892" s="1137"/>
      <c r="Z892" s="1137"/>
    </row>
    <row r="893" spans="1:26" ht="15.75" customHeight="1">
      <c r="A893" s="1137"/>
      <c r="B893" s="1137"/>
      <c r="C893" s="1137"/>
      <c r="D893" s="1137"/>
      <c r="E893" s="1137"/>
      <c r="F893" s="1137"/>
      <c r="G893" s="1137"/>
      <c r="H893" s="1137"/>
      <c r="I893" s="1137"/>
      <c r="J893" s="1137"/>
      <c r="K893" s="1137"/>
      <c r="L893" s="1137"/>
      <c r="M893" s="1137"/>
      <c r="N893" s="1137"/>
      <c r="O893" s="1137"/>
      <c r="P893" s="1137"/>
      <c r="Q893" s="1137"/>
      <c r="R893" s="1137"/>
      <c r="S893" s="1137"/>
      <c r="T893" s="1137"/>
      <c r="U893" s="1137"/>
      <c r="V893" s="1137"/>
      <c r="W893" s="1137"/>
      <c r="X893" s="1137"/>
      <c r="Y893" s="1137"/>
      <c r="Z893" s="1137"/>
    </row>
    <row r="894" spans="1:26" ht="15.75" customHeight="1">
      <c r="A894" s="1137"/>
      <c r="B894" s="1137"/>
      <c r="C894" s="1137"/>
      <c r="D894" s="1137"/>
      <c r="E894" s="1137"/>
      <c r="F894" s="1137"/>
      <c r="G894" s="1137"/>
      <c r="H894" s="1137"/>
      <c r="I894" s="1137"/>
      <c r="J894" s="1137"/>
      <c r="K894" s="1137"/>
      <c r="L894" s="1137"/>
      <c r="M894" s="1137"/>
      <c r="N894" s="1137"/>
      <c r="O894" s="1137"/>
      <c r="P894" s="1137"/>
      <c r="Q894" s="1137"/>
      <c r="R894" s="1137"/>
      <c r="S894" s="1137"/>
      <c r="T894" s="1137"/>
      <c r="U894" s="1137"/>
      <c r="V894" s="1137"/>
      <c r="W894" s="1137"/>
      <c r="X894" s="1137"/>
      <c r="Y894" s="1137"/>
      <c r="Z894" s="1137"/>
    </row>
    <row r="895" spans="1:26" ht="15.75" customHeight="1">
      <c r="A895" s="1137"/>
      <c r="B895" s="1137"/>
      <c r="C895" s="1137"/>
      <c r="D895" s="1137"/>
      <c r="E895" s="1137"/>
      <c r="F895" s="1137"/>
      <c r="G895" s="1137"/>
      <c r="H895" s="1137"/>
      <c r="I895" s="1137"/>
      <c r="J895" s="1137"/>
      <c r="K895" s="1137"/>
      <c r="L895" s="1137"/>
      <c r="M895" s="1137"/>
      <c r="N895" s="1137"/>
      <c r="O895" s="1137"/>
      <c r="P895" s="1137"/>
      <c r="Q895" s="1137"/>
      <c r="R895" s="1137"/>
      <c r="S895" s="1137"/>
      <c r="T895" s="1137"/>
      <c r="U895" s="1137"/>
      <c r="V895" s="1137"/>
      <c r="W895" s="1137"/>
      <c r="X895" s="1137"/>
      <c r="Y895" s="1137"/>
      <c r="Z895" s="1137"/>
    </row>
    <row r="896" spans="1:26" ht="15.75" customHeight="1">
      <c r="A896" s="1137"/>
      <c r="B896" s="1137"/>
      <c r="C896" s="1137"/>
      <c r="D896" s="1137"/>
      <c r="E896" s="1137"/>
      <c r="F896" s="1137"/>
      <c r="G896" s="1137"/>
      <c r="H896" s="1137"/>
      <c r="I896" s="1137"/>
      <c r="J896" s="1137"/>
      <c r="K896" s="1137"/>
      <c r="L896" s="1137"/>
      <c r="M896" s="1137"/>
      <c r="N896" s="1137"/>
      <c r="O896" s="1137"/>
      <c r="P896" s="1137"/>
      <c r="Q896" s="1137"/>
      <c r="R896" s="1137"/>
      <c r="S896" s="1137"/>
      <c r="T896" s="1137"/>
      <c r="U896" s="1137"/>
      <c r="V896" s="1137"/>
      <c r="W896" s="1137"/>
      <c r="X896" s="1137"/>
      <c r="Y896" s="1137"/>
      <c r="Z896" s="1137"/>
    </row>
    <row r="897" spans="1:26" ht="15.75" customHeight="1">
      <c r="A897" s="1137"/>
      <c r="B897" s="1137"/>
      <c r="C897" s="1137"/>
      <c r="D897" s="1137"/>
      <c r="E897" s="1137"/>
      <c r="F897" s="1137"/>
      <c r="G897" s="1137"/>
      <c r="H897" s="1137"/>
      <c r="I897" s="1137"/>
      <c r="J897" s="1137"/>
      <c r="K897" s="1137"/>
      <c r="L897" s="1137"/>
      <c r="M897" s="1137"/>
      <c r="N897" s="1137"/>
      <c r="O897" s="1137"/>
      <c r="P897" s="1137"/>
      <c r="Q897" s="1137"/>
      <c r="R897" s="1137"/>
      <c r="S897" s="1137"/>
      <c r="T897" s="1137"/>
      <c r="U897" s="1137"/>
      <c r="V897" s="1137"/>
      <c r="W897" s="1137"/>
      <c r="X897" s="1137"/>
      <c r="Y897" s="1137"/>
      <c r="Z897" s="1137"/>
    </row>
    <row r="898" spans="1:26" ht="15.75" customHeight="1">
      <c r="A898" s="1137"/>
      <c r="B898" s="1137"/>
      <c r="C898" s="1137"/>
      <c r="D898" s="1137"/>
      <c r="E898" s="1137"/>
      <c r="F898" s="1137"/>
      <c r="G898" s="1137"/>
      <c r="H898" s="1137"/>
      <c r="I898" s="1137"/>
      <c r="J898" s="1137"/>
      <c r="K898" s="1137"/>
      <c r="L898" s="1137"/>
      <c r="M898" s="1137"/>
      <c r="N898" s="1137"/>
      <c r="O898" s="1137"/>
      <c r="P898" s="1137"/>
      <c r="Q898" s="1137"/>
      <c r="R898" s="1137"/>
      <c r="S898" s="1137"/>
      <c r="T898" s="1137"/>
      <c r="U898" s="1137"/>
      <c r="V898" s="1137"/>
      <c r="W898" s="1137"/>
      <c r="X898" s="1137"/>
      <c r="Y898" s="1137"/>
      <c r="Z898" s="1137"/>
    </row>
    <row r="899" spans="1:26" ht="15.75" customHeight="1">
      <c r="A899" s="1137"/>
      <c r="B899" s="1137"/>
      <c r="C899" s="1137"/>
      <c r="D899" s="1137"/>
      <c r="E899" s="1137"/>
      <c r="F899" s="1137"/>
      <c r="G899" s="1137"/>
      <c r="H899" s="1137"/>
      <c r="I899" s="1137"/>
      <c r="J899" s="1137"/>
      <c r="K899" s="1137"/>
      <c r="L899" s="1137"/>
      <c r="M899" s="1137"/>
      <c r="N899" s="1137"/>
      <c r="O899" s="1137"/>
      <c r="P899" s="1137"/>
      <c r="Q899" s="1137"/>
      <c r="R899" s="1137"/>
      <c r="S899" s="1137"/>
      <c r="T899" s="1137"/>
      <c r="U899" s="1137"/>
      <c r="V899" s="1137"/>
      <c r="W899" s="1137"/>
      <c r="X899" s="1137"/>
      <c r="Y899" s="1137"/>
      <c r="Z899" s="1137"/>
    </row>
    <row r="900" spans="1:26" ht="15.75" customHeight="1">
      <c r="A900" s="1137"/>
      <c r="B900" s="1137"/>
      <c r="C900" s="1137"/>
      <c r="D900" s="1137"/>
      <c r="E900" s="1137"/>
      <c r="F900" s="1137"/>
      <c r="G900" s="1137"/>
      <c r="H900" s="1137"/>
      <c r="I900" s="1137"/>
      <c r="J900" s="1137"/>
      <c r="K900" s="1137"/>
      <c r="L900" s="1137"/>
      <c r="M900" s="1137"/>
      <c r="N900" s="1137"/>
      <c r="O900" s="1137"/>
      <c r="P900" s="1137"/>
      <c r="Q900" s="1137"/>
      <c r="R900" s="1137"/>
      <c r="S900" s="1137"/>
      <c r="T900" s="1137"/>
      <c r="U900" s="1137"/>
      <c r="V900" s="1137"/>
      <c r="W900" s="1137"/>
      <c r="X900" s="1137"/>
      <c r="Y900" s="1137"/>
      <c r="Z900" s="1137"/>
    </row>
    <row r="901" spans="1:26" ht="15.75" customHeight="1">
      <c r="A901" s="1137"/>
      <c r="B901" s="1137"/>
      <c r="C901" s="1137"/>
      <c r="D901" s="1137"/>
      <c r="E901" s="1137"/>
      <c r="F901" s="1137"/>
      <c r="G901" s="1137"/>
      <c r="H901" s="1137"/>
      <c r="I901" s="1137"/>
      <c r="J901" s="1137"/>
      <c r="K901" s="1137"/>
      <c r="L901" s="1137"/>
      <c r="M901" s="1137"/>
      <c r="N901" s="1137"/>
      <c r="O901" s="1137"/>
      <c r="P901" s="1137"/>
      <c r="Q901" s="1137"/>
      <c r="R901" s="1137"/>
      <c r="S901" s="1137"/>
      <c r="T901" s="1137"/>
      <c r="U901" s="1137"/>
      <c r="V901" s="1137"/>
      <c r="W901" s="1137"/>
      <c r="X901" s="1137"/>
      <c r="Y901" s="1137"/>
      <c r="Z901" s="1137"/>
    </row>
    <row r="902" spans="1:26" ht="15.75" customHeight="1">
      <c r="A902" s="1137"/>
      <c r="B902" s="1137"/>
      <c r="C902" s="1137"/>
      <c r="D902" s="1137"/>
      <c r="E902" s="1137"/>
      <c r="F902" s="1137"/>
      <c r="G902" s="1137"/>
      <c r="H902" s="1137"/>
      <c r="I902" s="1137"/>
      <c r="J902" s="1137"/>
      <c r="K902" s="1137"/>
      <c r="L902" s="1137"/>
      <c r="M902" s="1137"/>
      <c r="N902" s="1137"/>
      <c r="O902" s="1137"/>
      <c r="P902" s="1137"/>
      <c r="Q902" s="1137"/>
      <c r="R902" s="1137"/>
      <c r="S902" s="1137"/>
      <c r="T902" s="1137"/>
      <c r="U902" s="1137"/>
      <c r="V902" s="1137"/>
      <c r="W902" s="1137"/>
      <c r="X902" s="1137"/>
      <c r="Y902" s="1137"/>
      <c r="Z902" s="1137"/>
    </row>
    <row r="903" spans="1:26" ht="15.75" customHeight="1">
      <c r="A903" s="1137"/>
      <c r="B903" s="1137"/>
      <c r="C903" s="1137"/>
      <c r="D903" s="1137"/>
      <c r="E903" s="1137"/>
      <c r="F903" s="1137"/>
      <c r="G903" s="1137"/>
      <c r="H903" s="1137"/>
      <c r="I903" s="1137"/>
      <c r="J903" s="1137"/>
      <c r="K903" s="1137"/>
      <c r="L903" s="1137"/>
      <c r="M903" s="1137"/>
      <c r="N903" s="1137"/>
      <c r="O903" s="1137"/>
      <c r="P903" s="1137"/>
      <c r="Q903" s="1137"/>
      <c r="R903" s="1137"/>
      <c r="S903" s="1137"/>
      <c r="T903" s="1137"/>
      <c r="U903" s="1137"/>
      <c r="V903" s="1137"/>
      <c r="W903" s="1137"/>
      <c r="X903" s="1137"/>
      <c r="Y903" s="1137"/>
      <c r="Z903" s="1137"/>
    </row>
    <row r="904" spans="1:26" ht="15.75" customHeight="1">
      <c r="A904" s="1137"/>
      <c r="B904" s="1137"/>
      <c r="C904" s="1137"/>
      <c r="D904" s="1137"/>
      <c r="E904" s="1137"/>
      <c r="F904" s="1137"/>
      <c r="G904" s="1137"/>
      <c r="H904" s="1137"/>
      <c r="I904" s="1137"/>
      <c r="J904" s="1137"/>
      <c r="K904" s="1137"/>
      <c r="L904" s="1137"/>
      <c r="M904" s="1137"/>
      <c r="N904" s="1137"/>
      <c r="O904" s="1137"/>
      <c r="P904" s="1137"/>
      <c r="Q904" s="1137"/>
      <c r="R904" s="1137"/>
      <c r="S904" s="1137"/>
      <c r="T904" s="1137"/>
      <c r="U904" s="1137"/>
      <c r="V904" s="1137"/>
      <c r="W904" s="1137"/>
      <c r="X904" s="1137"/>
      <c r="Y904" s="1137"/>
      <c r="Z904" s="1137"/>
    </row>
    <row r="905" spans="1:26" ht="15.75" customHeight="1">
      <c r="A905" s="1137"/>
      <c r="B905" s="1137"/>
      <c r="C905" s="1137"/>
      <c r="D905" s="1137"/>
      <c r="E905" s="1137"/>
      <c r="F905" s="1137"/>
      <c r="G905" s="1137"/>
      <c r="H905" s="1137"/>
      <c r="I905" s="1137"/>
      <c r="J905" s="1137"/>
      <c r="K905" s="1137"/>
      <c r="L905" s="1137"/>
      <c r="M905" s="1137"/>
      <c r="N905" s="1137"/>
      <c r="O905" s="1137"/>
      <c r="P905" s="1137"/>
      <c r="Q905" s="1137"/>
      <c r="R905" s="1137"/>
      <c r="S905" s="1137"/>
      <c r="T905" s="1137"/>
      <c r="U905" s="1137"/>
      <c r="V905" s="1137"/>
      <c r="W905" s="1137"/>
      <c r="X905" s="1137"/>
      <c r="Y905" s="1137"/>
      <c r="Z905" s="1137"/>
    </row>
    <row r="906" spans="1:26" ht="15.75" customHeight="1">
      <c r="A906" s="1137"/>
      <c r="B906" s="1137"/>
      <c r="C906" s="1137"/>
      <c r="D906" s="1137"/>
      <c r="E906" s="1137"/>
      <c r="F906" s="1137"/>
      <c r="G906" s="1137"/>
      <c r="H906" s="1137"/>
      <c r="I906" s="1137"/>
      <c r="J906" s="1137"/>
      <c r="K906" s="1137"/>
      <c r="L906" s="1137"/>
      <c r="M906" s="1137"/>
      <c r="N906" s="1137"/>
      <c r="O906" s="1137"/>
      <c r="P906" s="1137"/>
      <c r="Q906" s="1137"/>
      <c r="R906" s="1137"/>
      <c r="S906" s="1137"/>
      <c r="T906" s="1137"/>
      <c r="U906" s="1137"/>
      <c r="V906" s="1137"/>
      <c r="W906" s="1137"/>
      <c r="X906" s="1137"/>
      <c r="Y906" s="1137"/>
      <c r="Z906" s="1137"/>
    </row>
    <row r="907" spans="1:26" ht="15.75" customHeight="1">
      <c r="A907" s="1137"/>
      <c r="B907" s="1137"/>
      <c r="C907" s="1137"/>
      <c r="D907" s="1137"/>
      <c r="E907" s="1137"/>
      <c r="F907" s="1137"/>
      <c r="G907" s="1137"/>
      <c r="H907" s="1137"/>
      <c r="I907" s="1137"/>
      <c r="J907" s="1137"/>
      <c r="K907" s="1137"/>
      <c r="L907" s="1137"/>
      <c r="M907" s="1137"/>
      <c r="N907" s="1137"/>
      <c r="O907" s="1137"/>
      <c r="P907" s="1137"/>
      <c r="Q907" s="1137"/>
      <c r="R907" s="1137"/>
      <c r="S907" s="1137"/>
      <c r="T907" s="1137"/>
      <c r="U907" s="1137"/>
      <c r="V907" s="1137"/>
      <c r="W907" s="1137"/>
      <c r="X907" s="1137"/>
      <c r="Y907" s="1137"/>
      <c r="Z907" s="1137"/>
    </row>
    <row r="908" spans="1:26" ht="15.75" customHeight="1">
      <c r="A908" s="1137"/>
      <c r="B908" s="1137"/>
      <c r="C908" s="1137"/>
      <c r="D908" s="1137"/>
      <c r="E908" s="1137"/>
      <c r="F908" s="1137"/>
      <c r="G908" s="1137"/>
      <c r="H908" s="1137"/>
      <c r="I908" s="1137"/>
      <c r="J908" s="1137"/>
      <c r="K908" s="1137"/>
      <c r="L908" s="1137"/>
      <c r="M908" s="1137"/>
      <c r="N908" s="1137"/>
      <c r="O908" s="1137"/>
      <c r="P908" s="1137"/>
      <c r="Q908" s="1137"/>
      <c r="R908" s="1137"/>
      <c r="S908" s="1137"/>
      <c r="T908" s="1137"/>
      <c r="U908" s="1137"/>
      <c r="V908" s="1137"/>
      <c r="W908" s="1137"/>
      <c r="X908" s="1137"/>
      <c r="Y908" s="1137"/>
      <c r="Z908" s="1137"/>
    </row>
    <row r="909" spans="1:26" ht="15.75" customHeight="1">
      <c r="A909" s="1137"/>
      <c r="B909" s="1137"/>
      <c r="C909" s="1137"/>
      <c r="D909" s="1137"/>
      <c r="E909" s="1137"/>
      <c r="F909" s="1137"/>
      <c r="G909" s="1137"/>
      <c r="H909" s="1137"/>
      <c r="I909" s="1137"/>
      <c r="J909" s="1137"/>
      <c r="K909" s="1137"/>
      <c r="L909" s="1137"/>
      <c r="M909" s="1137"/>
      <c r="N909" s="1137"/>
      <c r="O909" s="1137"/>
      <c r="P909" s="1137"/>
      <c r="Q909" s="1137"/>
      <c r="R909" s="1137"/>
      <c r="S909" s="1137"/>
      <c r="T909" s="1137"/>
      <c r="U909" s="1137"/>
      <c r="V909" s="1137"/>
      <c r="W909" s="1137"/>
      <c r="X909" s="1137"/>
      <c r="Y909" s="1137"/>
      <c r="Z909" s="1137"/>
    </row>
    <row r="910" spans="1:26" ht="15.75" customHeight="1">
      <c r="A910" s="1137"/>
      <c r="B910" s="1137"/>
      <c r="C910" s="1137"/>
      <c r="D910" s="1137"/>
      <c r="E910" s="1137"/>
      <c r="F910" s="1137"/>
      <c r="G910" s="1137"/>
      <c r="H910" s="1137"/>
      <c r="I910" s="1137"/>
      <c r="J910" s="1137"/>
      <c r="K910" s="1137"/>
      <c r="L910" s="1137"/>
      <c r="M910" s="1137"/>
      <c r="N910" s="1137"/>
      <c r="O910" s="1137"/>
      <c r="P910" s="1137"/>
      <c r="Q910" s="1137"/>
      <c r="R910" s="1137"/>
      <c r="S910" s="1137"/>
      <c r="T910" s="1137"/>
      <c r="U910" s="1137"/>
      <c r="V910" s="1137"/>
      <c r="W910" s="1137"/>
      <c r="X910" s="1137"/>
      <c r="Y910" s="1137"/>
      <c r="Z910" s="1137"/>
    </row>
    <row r="911" spans="1:26" ht="15.75" customHeight="1">
      <c r="A911" s="1137"/>
      <c r="B911" s="1137"/>
      <c r="C911" s="1137"/>
      <c r="D911" s="1137"/>
      <c r="E911" s="1137"/>
      <c r="F911" s="1137"/>
      <c r="G911" s="1137"/>
      <c r="H911" s="1137"/>
      <c r="I911" s="1137"/>
      <c r="J911" s="1137"/>
      <c r="K911" s="1137"/>
      <c r="L911" s="1137"/>
      <c r="M911" s="1137"/>
      <c r="N911" s="1137"/>
      <c r="O911" s="1137"/>
      <c r="P911" s="1137"/>
      <c r="Q911" s="1137"/>
      <c r="R911" s="1137"/>
      <c r="S911" s="1137"/>
      <c r="T911" s="1137"/>
      <c r="U911" s="1137"/>
      <c r="V911" s="1137"/>
      <c r="W911" s="1137"/>
      <c r="X911" s="1137"/>
      <c r="Y911" s="1137"/>
      <c r="Z911" s="1137"/>
    </row>
    <row r="912" spans="1:26" ht="15.75" customHeight="1">
      <c r="A912" s="1137"/>
      <c r="B912" s="1137"/>
      <c r="C912" s="1137"/>
      <c r="D912" s="1137"/>
      <c r="E912" s="1137"/>
      <c r="F912" s="1137"/>
      <c r="G912" s="1137"/>
      <c r="H912" s="1137"/>
      <c r="I912" s="1137"/>
      <c r="J912" s="1137"/>
      <c r="K912" s="1137"/>
      <c r="L912" s="1137"/>
      <c r="M912" s="1137"/>
      <c r="N912" s="1137"/>
      <c r="O912" s="1137"/>
      <c r="P912" s="1137"/>
      <c r="Q912" s="1137"/>
      <c r="R912" s="1137"/>
      <c r="S912" s="1137"/>
      <c r="T912" s="1137"/>
      <c r="U912" s="1137"/>
      <c r="V912" s="1137"/>
      <c r="W912" s="1137"/>
      <c r="X912" s="1137"/>
      <c r="Y912" s="1137"/>
      <c r="Z912" s="1137"/>
    </row>
    <row r="913" spans="1:26" ht="15.75" customHeight="1">
      <c r="A913" s="1137"/>
      <c r="B913" s="1137"/>
      <c r="C913" s="1137"/>
      <c r="D913" s="1137"/>
      <c r="E913" s="1137"/>
      <c r="F913" s="1137"/>
      <c r="G913" s="1137"/>
      <c r="H913" s="1137"/>
      <c r="I913" s="1137"/>
      <c r="J913" s="1137"/>
      <c r="K913" s="1137"/>
      <c r="L913" s="1137"/>
      <c r="M913" s="1137"/>
      <c r="N913" s="1137"/>
      <c r="O913" s="1137"/>
      <c r="P913" s="1137"/>
      <c r="Q913" s="1137"/>
      <c r="R913" s="1137"/>
      <c r="S913" s="1137"/>
      <c r="T913" s="1137"/>
      <c r="U913" s="1137"/>
      <c r="V913" s="1137"/>
      <c r="W913" s="1137"/>
      <c r="X913" s="1137"/>
      <c r="Y913" s="1137"/>
      <c r="Z913" s="1137"/>
    </row>
    <row r="914" spans="1:26" ht="15.75" customHeight="1">
      <c r="A914" s="1137"/>
      <c r="B914" s="1137"/>
      <c r="C914" s="1137"/>
      <c r="D914" s="1137"/>
      <c r="E914" s="1137"/>
      <c r="F914" s="1137"/>
      <c r="G914" s="1137"/>
      <c r="H914" s="1137"/>
      <c r="I914" s="1137"/>
      <c r="J914" s="1137"/>
      <c r="K914" s="1137"/>
      <c r="L914" s="1137"/>
      <c r="M914" s="1137"/>
      <c r="N914" s="1137"/>
      <c r="O914" s="1137"/>
      <c r="P914" s="1137"/>
      <c r="Q914" s="1137"/>
      <c r="R914" s="1137"/>
      <c r="S914" s="1137"/>
      <c r="T914" s="1137"/>
      <c r="U914" s="1137"/>
      <c r="V914" s="1137"/>
      <c r="W914" s="1137"/>
      <c r="X914" s="1137"/>
      <c r="Y914" s="1137"/>
      <c r="Z914" s="1137"/>
    </row>
    <row r="915" spans="1:26" ht="15.75" customHeight="1">
      <c r="A915" s="1137"/>
      <c r="B915" s="1137"/>
      <c r="C915" s="1137"/>
      <c r="D915" s="1137"/>
      <c r="E915" s="1137"/>
      <c r="F915" s="1137"/>
      <c r="G915" s="1137"/>
      <c r="H915" s="1137"/>
      <c r="I915" s="1137"/>
      <c r="J915" s="1137"/>
      <c r="K915" s="1137"/>
      <c r="L915" s="1137"/>
      <c r="M915" s="1137"/>
      <c r="N915" s="1137"/>
      <c r="O915" s="1137"/>
      <c r="P915" s="1137"/>
      <c r="Q915" s="1137"/>
      <c r="R915" s="1137"/>
      <c r="S915" s="1137"/>
      <c r="T915" s="1137"/>
      <c r="U915" s="1137"/>
      <c r="V915" s="1137"/>
      <c r="W915" s="1137"/>
      <c r="X915" s="1137"/>
      <c r="Y915" s="1137"/>
      <c r="Z915" s="1137"/>
    </row>
    <row r="916" spans="1:26" ht="15.75" customHeight="1">
      <c r="A916" s="1137"/>
      <c r="B916" s="1137"/>
      <c r="C916" s="1137"/>
      <c r="D916" s="1137"/>
      <c r="E916" s="1137"/>
      <c r="F916" s="1137"/>
      <c r="G916" s="1137"/>
      <c r="H916" s="1137"/>
      <c r="I916" s="1137"/>
      <c r="J916" s="1137"/>
      <c r="K916" s="1137"/>
      <c r="L916" s="1137"/>
      <c r="M916" s="1137"/>
      <c r="N916" s="1137"/>
      <c r="O916" s="1137"/>
      <c r="P916" s="1137"/>
      <c r="Q916" s="1137"/>
      <c r="R916" s="1137"/>
      <c r="S916" s="1137"/>
      <c r="T916" s="1137"/>
      <c r="U916" s="1137"/>
      <c r="V916" s="1137"/>
      <c r="W916" s="1137"/>
      <c r="X916" s="1137"/>
      <c r="Y916" s="1137"/>
      <c r="Z916" s="1137"/>
    </row>
    <row r="917" spans="1:26" ht="15.75" customHeight="1">
      <c r="A917" s="1137"/>
      <c r="B917" s="1137"/>
      <c r="C917" s="1137"/>
      <c r="D917" s="1137"/>
      <c r="E917" s="1137"/>
      <c r="F917" s="1137"/>
      <c r="G917" s="1137"/>
      <c r="H917" s="1137"/>
      <c r="I917" s="1137"/>
      <c r="J917" s="1137"/>
      <c r="K917" s="1137"/>
      <c r="L917" s="1137"/>
      <c r="M917" s="1137"/>
      <c r="N917" s="1137"/>
      <c r="O917" s="1137"/>
      <c r="P917" s="1137"/>
      <c r="Q917" s="1137"/>
      <c r="R917" s="1137"/>
      <c r="S917" s="1137"/>
      <c r="T917" s="1137"/>
      <c r="U917" s="1137"/>
      <c r="V917" s="1137"/>
      <c r="W917" s="1137"/>
      <c r="X917" s="1137"/>
      <c r="Y917" s="1137"/>
      <c r="Z917" s="1137"/>
    </row>
    <row r="918" spans="1:26" ht="15.75" customHeight="1">
      <c r="A918" s="1137"/>
      <c r="B918" s="1137"/>
      <c r="C918" s="1137"/>
      <c r="D918" s="1137"/>
      <c r="E918" s="1137"/>
      <c r="F918" s="1137"/>
      <c r="G918" s="1137"/>
      <c r="H918" s="1137"/>
      <c r="I918" s="1137"/>
      <c r="J918" s="1137"/>
      <c r="K918" s="1137"/>
      <c r="L918" s="1137"/>
      <c r="M918" s="1137"/>
      <c r="N918" s="1137"/>
      <c r="O918" s="1137"/>
      <c r="P918" s="1137"/>
      <c r="Q918" s="1137"/>
      <c r="R918" s="1137"/>
      <c r="S918" s="1137"/>
      <c r="T918" s="1137"/>
      <c r="U918" s="1137"/>
      <c r="V918" s="1137"/>
      <c r="W918" s="1137"/>
      <c r="X918" s="1137"/>
      <c r="Y918" s="1137"/>
      <c r="Z918" s="1137"/>
    </row>
    <row r="919" spans="1:26" ht="15.75" customHeight="1">
      <c r="A919" s="1137"/>
      <c r="B919" s="1137"/>
      <c r="C919" s="1137"/>
      <c r="D919" s="1137"/>
      <c r="E919" s="1137"/>
      <c r="F919" s="1137"/>
      <c r="G919" s="1137"/>
      <c r="H919" s="1137"/>
      <c r="I919" s="1137"/>
      <c r="J919" s="1137"/>
      <c r="K919" s="1137"/>
      <c r="L919" s="1137"/>
      <c r="M919" s="1137"/>
      <c r="N919" s="1137"/>
      <c r="O919" s="1137"/>
      <c r="P919" s="1137"/>
      <c r="Q919" s="1137"/>
      <c r="R919" s="1137"/>
      <c r="S919" s="1137"/>
      <c r="T919" s="1137"/>
      <c r="U919" s="1137"/>
      <c r="V919" s="1137"/>
      <c r="W919" s="1137"/>
      <c r="X919" s="1137"/>
      <c r="Y919" s="1137"/>
      <c r="Z919" s="1137"/>
    </row>
    <row r="920" spans="1:26" ht="15.75" customHeight="1">
      <c r="A920" s="1137"/>
      <c r="B920" s="1137"/>
      <c r="C920" s="1137"/>
      <c r="D920" s="1137"/>
      <c r="E920" s="1137"/>
      <c r="F920" s="1137"/>
      <c r="G920" s="1137"/>
      <c r="H920" s="1137"/>
      <c r="I920" s="1137"/>
      <c r="J920" s="1137"/>
      <c r="K920" s="1137"/>
      <c r="L920" s="1137"/>
      <c r="M920" s="1137"/>
      <c r="N920" s="1137"/>
      <c r="O920" s="1137"/>
      <c r="P920" s="1137"/>
      <c r="Q920" s="1137"/>
      <c r="R920" s="1137"/>
      <c r="S920" s="1137"/>
      <c r="T920" s="1137"/>
      <c r="U920" s="1137"/>
      <c r="V920" s="1137"/>
      <c r="W920" s="1137"/>
      <c r="X920" s="1137"/>
      <c r="Y920" s="1137"/>
      <c r="Z920" s="1137"/>
    </row>
    <row r="921" spans="1:26" ht="15.75" customHeight="1">
      <c r="A921" s="1137"/>
      <c r="B921" s="1137"/>
      <c r="C921" s="1137"/>
      <c r="D921" s="1137"/>
      <c r="E921" s="1137"/>
      <c r="F921" s="1137"/>
      <c r="G921" s="1137"/>
      <c r="H921" s="1137"/>
      <c r="I921" s="1137"/>
      <c r="J921" s="1137"/>
      <c r="K921" s="1137"/>
      <c r="L921" s="1137"/>
      <c r="M921" s="1137"/>
      <c r="N921" s="1137"/>
      <c r="O921" s="1137"/>
      <c r="P921" s="1137"/>
      <c r="Q921" s="1137"/>
      <c r="R921" s="1137"/>
      <c r="S921" s="1137"/>
      <c r="T921" s="1137"/>
      <c r="U921" s="1137"/>
      <c r="V921" s="1137"/>
      <c r="W921" s="1137"/>
      <c r="X921" s="1137"/>
      <c r="Y921" s="1137"/>
      <c r="Z921" s="1137"/>
    </row>
    <row r="922" spans="1:26" ht="15.75" customHeight="1">
      <c r="A922" s="1137"/>
      <c r="B922" s="1137"/>
      <c r="C922" s="1137"/>
      <c r="D922" s="1137"/>
      <c r="E922" s="1137"/>
      <c r="F922" s="1137"/>
      <c r="G922" s="1137"/>
      <c r="H922" s="1137"/>
      <c r="I922" s="1137"/>
      <c r="J922" s="1137"/>
      <c r="K922" s="1137"/>
      <c r="L922" s="1137"/>
      <c r="M922" s="1137"/>
      <c r="N922" s="1137"/>
      <c r="O922" s="1137"/>
      <c r="P922" s="1137"/>
      <c r="Q922" s="1137"/>
      <c r="R922" s="1137"/>
      <c r="S922" s="1137"/>
      <c r="T922" s="1137"/>
      <c r="U922" s="1137"/>
      <c r="V922" s="1137"/>
      <c r="W922" s="1137"/>
      <c r="X922" s="1137"/>
      <c r="Y922" s="1137"/>
      <c r="Z922" s="1137"/>
    </row>
    <row r="923" spans="1:26" ht="15.75" customHeight="1">
      <c r="A923" s="1137"/>
      <c r="B923" s="1137"/>
      <c r="C923" s="1137"/>
      <c r="D923" s="1137"/>
      <c r="E923" s="1137"/>
      <c r="F923" s="1137"/>
      <c r="G923" s="1137"/>
      <c r="H923" s="1137"/>
      <c r="I923" s="1137"/>
      <c r="J923" s="1137"/>
      <c r="K923" s="1137"/>
      <c r="L923" s="1137"/>
      <c r="M923" s="1137"/>
      <c r="N923" s="1137"/>
      <c r="O923" s="1137"/>
      <c r="P923" s="1137"/>
      <c r="Q923" s="1137"/>
      <c r="R923" s="1137"/>
      <c r="S923" s="1137"/>
      <c r="T923" s="1137"/>
      <c r="U923" s="1137"/>
      <c r="V923" s="1137"/>
      <c r="W923" s="1137"/>
      <c r="X923" s="1137"/>
      <c r="Y923" s="1137"/>
      <c r="Z923" s="1137"/>
    </row>
    <row r="924" spans="1:26" ht="15.75" customHeight="1">
      <c r="A924" s="1137"/>
      <c r="B924" s="1137"/>
      <c r="C924" s="1137"/>
      <c r="D924" s="1137"/>
      <c r="E924" s="1137"/>
      <c r="F924" s="1137"/>
      <c r="G924" s="1137"/>
      <c r="H924" s="1137"/>
      <c r="I924" s="1137"/>
      <c r="J924" s="1137"/>
      <c r="K924" s="1137"/>
      <c r="L924" s="1137"/>
      <c r="M924" s="1137"/>
      <c r="N924" s="1137"/>
      <c r="O924" s="1137"/>
      <c r="P924" s="1137"/>
      <c r="Q924" s="1137"/>
      <c r="R924" s="1137"/>
      <c r="S924" s="1137"/>
      <c r="T924" s="1137"/>
      <c r="U924" s="1137"/>
      <c r="V924" s="1137"/>
      <c r="W924" s="1137"/>
      <c r="X924" s="1137"/>
      <c r="Y924" s="1137"/>
      <c r="Z924" s="1137"/>
    </row>
    <row r="925" spans="1:26" ht="15.75" customHeight="1">
      <c r="A925" s="1137"/>
      <c r="B925" s="1137"/>
      <c r="C925" s="1137"/>
      <c r="D925" s="1137"/>
      <c r="E925" s="1137"/>
      <c r="F925" s="1137"/>
      <c r="G925" s="1137"/>
      <c r="H925" s="1137"/>
      <c r="I925" s="1137"/>
      <c r="J925" s="1137"/>
      <c r="K925" s="1137"/>
      <c r="L925" s="1137"/>
      <c r="M925" s="1137"/>
      <c r="N925" s="1137"/>
      <c r="O925" s="1137"/>
      <c r="P925" s="1137"/>
      <c r="Q925" s="1137"/>
      <c r="R925" s="1137"/>
      <c r="S925" s="1137"/>
      <c r="T925" s="1137"/>
      <c r="U925" s="1137"/>
      <c r="V925" s="1137"/>
      <c r="W925" s="1137"/>
      <c r="X925" s="1137"/>
      <c r="Y925" s="1137"/>
      <c r="Z925" s="1137"/>
    </row>
    <row r="926" spans="1:26" ht="15.75" customHeight="1">
      <c r="A926" s="1137"/>
      <c r="B926" s="1137"/>
      <c r="C926" s="1137"/>
      <c r="D926" s="1137"/>
      <c r="E926" s="1137"/>
      <c r="F926" s="1137"/>
      <c r="G926" s="1137"/>
      <c r="H926" s="1137"/>
      <c r="I926" s="1137"/>
      <c r="J926" s="1137"/>
      <c r="K926" s="1137"/>
      <c r="L926" s="1137"/>
      <c r="M926" s="1137"/>
      <c r="N926" s="1137"/>
      <c r="O926" s="1137"/>
      <c r="P926" s="1137"/>
      <c r="Q926" s="1137"/>
      <c r="R926" s="1137"/>
      <c r="S926" s="1137"/>
      <c r="T926" s="1137"/>
      <c r="U926" s="1137"/>
      <c r="V926" s="1137"/>
      <c r="W926" s="1137"/>
      <c r="X926" s="1137"/>
      <c r="Y926" s="1137"/>
      <c r="Z926" s="1137"/>
    </row>
    <row r="927" spans="1:26" ht="15.75" customHeight="1">
      <c r="A927" s="1137"/>
      <c r="B927" s="1137"/>
      <c r="C927" s="1137"/>
      <c r="D927" s="1137"/>
      <c r="E927" s="1137"/>
      <c r="F927" s="1137"/>
      <c r="G927" s="1137"/>
      <c r="H927" s="1137"/>
      <c r="I927" s="1137"/>
      <c r="J927" s="1137"/>
      <c r="K927" s="1137"/>
      <c r="L927" s="1137"/>
      <c r="M927" s="1137"/>
      <c r="N927" s="1137"/>
      <c r="O927" s="1137"/>
      <c r="P927" s="1137"/>
      <c r="Q927" s="1137"/>
      <c r="R927" s="1137"/>
      <c r="S927" s="1137"/>
      <c r="T927" s="1137"/>
      <c r="U927" s="1137"/>
      <c r="V927" s="1137"/>
      <c r="W927" s="1137"/>
      <c r="X927" s="1137"/>
      <c r="Y927" s="1137"/>
      <c r="Z927" s="1137"/>
    </row>
    <row r="928" spans="1:26" ht="15.75" customHeight="1">
      <c r="A928" s="1137"/>
      <c r="B928" s="1137"/>
      <c r="C928" s="1137"/>
      <c r="D928" s="1137"/>
      <c r="E928" s="1137"/>
      <c r="F928" s="1137"/>
      <c r="G928" s="1137"/>
      <c r="H928" s="1137"/>
      <c r="I928" s="1137"/>
      <c r="J928" s="1137"/>
      <c r="K928" s="1137"/>
      <c r="L928" s="1137"/>
      <c r="M928" s="1137"/>
      <c r="N928" s="1137"/>
      <c r="O928" s="1137"/>
      <c r="P928" s="1137"/>
      <c r="Q928" s="1137"/>
      <c r="R928" s="1137"/>
      <c r="S928" s="1137"/>
      <c r="T928" s="1137"/>
      <c r="U928" s="1137"/>
      <c r="V928" s="1137"/>
      <c r="W928" s="1137"/>
      <c r="X928" s="1137"/>
      <c r="Y928" s="1137"/>
      <c r="Z928" s="1137"/>
    </row>
    <row r="929" spans="1:26" ht="15.75" customHeight="1">
      <c r="A929" s="1137"/>
      <c r="B929" s="1137"/>
      <c r="C929" s="1137"/>
      <c r="D929" s="1137"/>
      <c r="E929" s="1137"/>
      <c r="F929" s="1137"/>
      <c r="G929" s="1137"/>
      <c r="H929" s="1137"/>
      <c r="I929" s="1137"/>
      <c r="J929" s="1137"/>
      <c r="K929" s="1137"/>
      <c r="L929" s="1137"/>
      <c r="M929" s="1137"/>
      <c r="N929" s="1137"/>
      <c r="O929" s="1137"/>
      <c r="P929" s="1137"/>
      <c r="Q929" s="1137"/>
      <c r="R929" s="1137"/>
      <c r="S929" s="1137"/>
      <c r="T929" s="1137"/>
      <c r="U929" s="1137"/>
      <c r="V929" s="1137"/>
      <c r="W929" s="1137"/>
      <c r="X929" s="1137"/>
      <c r="Y929" s="1137"/>
      <c r="Z929" s="1137"/>
    </row>
    <row r="930" spans="1:26" ht="15.75" customHeight="1">
      <c r="A930" s="1137"/>
      <c r="B930" s="1137"/>
      <c r="C930" s="1137"/>
      <c r="D930" s="1137"/>
      <c r="E930" s="1137"/>
      <c r="F930" s="1137"/>
      <c r="G930" s="1137"/>
      <c r="H930" s="1137"/>
      <c r="I930" s="1137"/>
      <c r="J930" s="1137"/>
      <c r="K930" s="1137"/>
      <c r="L930" s="1137"/>
      <c r="M930" s="1137"/>
      <c r="N930" s="1137"/>
      <c r="O930" s="1137"/>
      <c r="P930" s="1137"/>
      <c r="Q930" s="1137"/>
      <c r="R930" s="1137"/>
      <c r="S930" s="1137"/>
      <c r="T930" s="1137"/>
      <c r="U930" s="1137"/>
      <c r="V930" s="1137"/>
      <c r="W930" s="1137"/>
      <c r="X930" s="1137"/>
      <c r="Y930" s="1137"/>
      <c r="Z930" s="1137"/>
    </row>
    <row r="931" spans="1:26" ht="15.75" customHeight="1">
      <c r="A931" s="1137"/>
      <c r="B931" s="1137"/>
      <c r="C931" s="1137"/>
      <c r="D931" s="1137"/>
      <c r="E931" s="1137"/>
      <c r="F931" s="1137"/>
      <c r="G931" s="1137"/>
      <c r="H931" s="1137"/>
      <c r="I931" s="1137"/>
      <c r="J931" s="1137"/>
      <c r="K931" s="1137"/>
      <c r="L931" s="1137"/>
      <c r="M931" s="1137"/>
      <c r="N931" s="1137"/>
      <c r="O931" s="1137"/>
      <c r="P931" s="1137"/>
      <c r="Q931" s="1137"/>
      <c r="R931" s="1137"/>
      <c r="S931" s="1137"/>
      <c r="T931" s="1137"/>
      <c r="U931" s="1137"/>
      <c r="V931" s="1137"/>
      <c r="W931" s="1137"/>
      <c r="X931" s="1137"/>
      <c r="Y931" s="1137"/>
      <c r="Z931" s="1137"/>
    </row>
    <row r="932" spans="1:26" ht="15.75" customHeight="1">
      <c r="A932" s="1137"/>
      <c r="B932" s="1137"/>
      <c r="C932" s="1137"/>
      <c r="D932" s="1137"/>
      <c r="E932" s="1137"/>
      <c r="F932" s="1137"/>
      <c r="G932" s="1137"/>
      <c r="H932" s="1137"/>
      <c r="I932" s="1137"/>
      <c r="J932" s="1137"/>
      <c r="K932" s="1137"/>
      <c r="L932" s="1137"/>
      <c r="M932" s="1137"/>
      <c r="N932" s="1137"/>
      <c r="O932" s="1137"/>
      <c r="P932" s="1137"/>
      <c r="Q932" s="1137"/>
      <c r="R932" s="1137"/>
      <c r="S932" s="1137"/>
      <c r="T932" s="1137"/>
      <c r="U932" s="1137"/>
      <c r="V932" s="1137"/>
      <c r="W932" s="1137"/>
      <c r="X932" s="1137"/>
      <c r="Y932" s="1137"/>
      <c r="Z932" s="1137"/>
    </row>
    <row r="933" spans="1:26" ht="15.75" customHeight="1">
      <c r="A933" s="1137"/>
      <c r="B933" s="1137"/>
      <c r="C933" s="1137"/>
      <c r="D933" s="1137"/>
      <c r="E933" s="1137"/>
      <c r="F933" s="1137"/>
      <c r="G933" s="1137"/>
      <c r="H933" s="1137"/>
      <c r="I933" s="1137"/>
      <c r="J933" s="1137"/>
      <c r="K933" s="1137"/>
      <c r="L933" s="1137"/>
      <c r="M933" s="1137"/>
      <c r="N933" s="1137"/>
      <c r="O933" s="1137"/>
      <c r="P933" s="1137"/>
      <c r="Q933" s="1137"/>
      <c r="R933" s="1137"/>
      <c r="S933" s="1137"/>
      <c r="T933" s="1137"/>
      <c r="U933" s="1137"/>
      <c r="V933" s="1137"/>
      <c r="W933" s="1137"/>
      <c r="X933" s="1137"/>
      <c r="Y933" s="1137"/>
      <c r="Z933" s="1137"/>
    </row>
    <row r="934" spans="1:26" ht="15.75" customHeight="1">
      <c r="A934" s="1137"/>
      <c r="B934" s="1137"/>
      <c r="C934" s="1137"/>
      <c r="D934" s="1137"/>
      <c r="E934" s="1137"/>
      <c r="F934" s="1137"/>
      <c r="G934" s="1137"/>
      <c r="H934" s="1137"/>
      <c r="I934" s="1137"/>
      <c r="J934" s="1137"/>
      <c r="K934" s="1137"/>
      <c r="L934" s="1137"/>
      <c r="M934" s="1137"/>
      <c r="N934" s="1137"/>
      <c r="O934" s="1137"/>
      <c r="P934" s="1137"/>
      <c r="Q934" s="1137"/>
      <c r="R934" s="1137"/>
      <c r="S934" s="1137"/>
      <c r="T934" s="1137"/>
      <c r="U934" s="1137"/>
      <c r="V934" s="1137"/>
      <c r="W934" s="1137"/>
      <c r="X934" s="1137"/>
      <c r="Y934" s="1137"/>
      <c r="Z934" s="1137"/>
    </row>
    <row r="935" spans="1:26" ht="15.75" customHeight="1">
      <c r="A935" s="1137"/>
      <c r="B935" s="1137"/>
      <c r="C935" s="1137"/>
      <c r="D935" s="1137"/>
      <c r="E935" s="1137"/>
      <c r="F935" s="1137"/>
      <c r="G935" s="1137"/>
      <c r="H935" s="1137"/>
      <c r="I935" s="1137"/>
      <c r="J935" s="1137"/>
      <c r="K935" s="1137"/>
      <c r="L935" s="1137"/>
      <c r="M935" s="1137"/>
      <c r="N935" s="1137"/>
      <c r="O935" s="1137"/>
      <c r="P935" s="1137"/>
      <c r="Q935" s="1137"/>
      <c r="R935" s="1137"/>
      <c r="S935" s="1137"/>
      <c r="T935" s="1137"/>
      <c r="U935" s="1137"/>
      <c r="V935" s="1137"/>
      <c r="W935" s="1137"/>
      <c r="X935" s="1137"/>
      <c r="Y935" s="1137"/>
      <c r="Z935" s="1137"/>
    </row>
    <row r="936" spans="1:26" ht="15.75" customHeight="1">
      <c r="A936" s="1137"/>
      <c r="B936" s="1137"/>
      <c r="C936" s="1137"/>
      <c r="D936" s="1137"/>
      <c r="E936" s="1137"/>
      <c r="F936" s="1137"/>
      <c r="G936" s="1137"/>
      <c r="H936" s="1137"/>
      <c r="I936" s="1137"/>
      <c r="J936" s="1137"/>
      <c r="K936" s="1137"/>
      <c r="L936" s="1137"/>
      <c r="M936" s="1137"/>
      <c r="N936" s="1137"/>
      <c r="O936" s="1137"/>
      <c r="P936" s="1137"/>
      <c r="Q936" s="1137"/>
      <c r="R936" s="1137"/>
      <c r="S936" s="1137"/>
      <c r="T936" s="1137"/>
      <c r="U936" s="1137"/>
      <c r="V936" s="1137"/>
      <c r="W936" s="1137"/>
      <c r="X936" s="1137"/>
      <c r="Y936" s="1137"/>
      <c r="Z936" s="1137"/>
    </row>
    <row r="937" spans="1:26" ht="15.75" customHeight="1">
      <c r="A937" s="1137"/>
      <c r="B937" s="1137"/>
      <c r="C937" s="1137"/>
      <c r="D937" s="1137"/>
      <c r="E937" s="1137"/>
      <c r="F937" s="1137"/>
      <c r="G937" s="1137"/>
      <c r="H937" s="1137"/>
      <c r="I937" s="1137"/>
      <c r="J937" s="1137"/>
      <c r="K937" s="1137"/>
      <c r="L937" s="1137"/>
      <c r="M937" s="1137"/>
      <c r="N937" s="1137"/>
      <c r="O937" s="1137"/>
      <c r="P937" s="1137"/>
      <c r="Q937" s="1137"/>
      <c r="R937" s="1137"/>
      <c r="S937" s="1137"/>
      <c r="T937" s="1137"/>
      <c r="U937" s="1137"/>
      <c r="V937" s="1137"/>
      <c r="W937" s="1137"/>
      <c r="X937" s="1137"/>
      <c r="Y937" s="1137"/>
      <c r="Z937" s="1137"/>
    </row>
    <row r="938" spans="1:26" ht="15.75" customHeight="1">
      <c r="A938" s="1137"/>
      <c r="B938" s="1137"/>
      <c r="C938" s="1137"/>
      <c r="D938" s="1137"/>
      <c r="E938" s="1137"/>
      <c r="F938" s="1137"/>
      <c r="G938" s="1137"/>
      <c r="H938" s="1137"/>
      <c r="I938" s="1137"/>
      <c r="J938" s="1137"/>
      <c r="K938" s="1137"/>
      <c r="L938" s="1137"/>
      <c r="M938" s="1137"/>
      <c r="N938" s="1137"/>
      <c r="O938" s="1137"/>
      <c r="P938" s="1137"/>
      <c r="Q938" s="1137"/>
      <c r="R938" s="1137"/>
      <c r="S938" s="1137"/>
      <c r="T938" s="1137"/>
      <c r="U938" s="1137"/>
      <c r="V938" s="1137"/>
      <c r="W938" s="1137"/>
      <c r="X938" s="1137"/>
      <c r="Y938" s="1137"/>
      <c r="Z938" s="1137"/>
    </row>
    <row r="939" spans="1:26" ht="15.75" customHeight="1">
      <c r="A939" s="1137"/>
      <c r="B939" s="1137"/>
      <c r="C939" s="1137"/>
      <c r="D939" s="1137"/>
      <c r="E939" s="1137"/>
      <c r="F939" s="1137"/>
      <c r="G939" s="1137"/>
      <c r="H939" s="1137"/>
      <c r="I939" s="1137"/>
      <c r="J939" s="1137"/>
      <c r="K939" s="1137"/>
      <c r="L939" s="1137"/>
      <c r="M939" s="1137"/>
      <c r="N939" s="1137"/>
      <c r="O939" s="1137"/>
      <c r="P939" s="1137"/>
      <c r="Q939" s="1137"/>
      <c r="R939" s="1137"/>
      <c r="S939" s="1137"/>
      <c r="T939" s="1137"/>
      <c r="U939" s="1137"/>
      <c r="V939" s="1137"/>
      <c r="W939" s="1137"/>
      <c r="X939" s="1137"/>
      <c r="Y939" s="1137"/>
      <c r="Z939" s="1137"/>
    </row>
    <row r="940" spans="1:26" ht="15.75" customHeight="1">
      <c r="A940" s="1137"/>
      <c r="B940" s="1137"/>
      <c r="C940" s="1137"/>
      <c r="D940" s="1137"/>
      <c r="E940" s="1137"/>
      <c r="F940" s="1137"/>
      <c r="G940" s="1137"/>
      <c r="H940" s="1137"/>
      <c r="I940" s="1137"/>
      <c r="J940" s="1137"/>
      <c r="K940" s="1137"/>
      <c r="L940" s="1137"/>
      <c r="M940" s="1137"/>
      <c r="N940" s="1137"/>
      <c r="O940" s="1137"/>
      <c r="P940" s="1137"/>
      <c r="Q940" s="1137"/>
      <c r="R940" s="1137"/>
      <c r="S940" s="1137"/>
      <c r="T940" s="1137"/>
      <c r="U940" s="1137"/>
      <c r="V940" s="1137"/>
      <c r="W940" s="1137"/>
      <c r="X940" s="1137"/>
      <c r="Y940" s="1137"/>
      <c r="Z940" s="1137"/>
    </row>
    <row r="941" spans="1:26" ht="15.75" customHeight="1">
      <c r="A941" s="1137"/>
      <c r="B941" s="1137"/>
      <c r="C941" s="1137"/>
      <c r="D941" s="1137"/>
      <c r="E941" s="1137"/>
      <c r="F941" s="1137"/>
      <c r="G941" s="1137"/>
      <c r="H941" s="1137"/>
      <c r="I941" s="1137"/>
      <c r="J941" s="1137"/>
      <c r="K941" s="1137"/>
      <c r="L941" s="1137"/>
      <c r="M941" s="1137"/>
      <c r="N941" s="1137"/>
      <c r="O941" s="1137"/>
      <c r="P941" s="1137"/>
      <c r="Q941" s="1137"/>
      <c r="R941" s="1137"/>
      <c r="S941" s="1137"/>
      <c r="T941" s="1137"/>
      <c r="U941" s="1137"/>
      <c r="V941" s="1137"/>
      <c r="W941" s="1137"/>
      <c r="X941" s="1137"/>
      <c r="Y941" s="1137"/>
      <c r="Z941" s="1137"/>
    </row>
    <row r="942" spans="1:26" ht="15.75" customHeight="1">
      <c r="A942" s="1137"/>
      <c r="B942" s="1137"/>
      <c r="C942" s="1137"/>
      <c r="D942" s="1137"/>
      <c r="E942" s="1137"/>
      <c r="F942" s="1137"/>
      <c r="G942" s="1137"/>
      <c r="H942" s="1137"/>
      <c r="I942" s="1137"/>
      <c r="J942" s="1137"/>
      <c r="K942" s="1137"/>
      <c r="L942" s="1137"/>
      <c r="M942" s="1137"/>
      <c r="N942" s="1137"/>
      <c r="O942" s="1137"/>
      <c r="P942" s="1137"/>
      <c r="Q942" s="1137"/>
      <c r="R942" s="1137"/>
      <c r="S942" s="1137"/>
      <c r="T942" s="1137"/>
      <c r="U942" s="1137"/>
      <c r="V942" s="1137"/>
      <c r="W942" s="1137"/>
      <c r="X942" s="1137"/>
      <c r="Y942" s="1137"/>
      <c r="Z942" s="1137"/>
    </row>
    <row r="943" spans="1:26" ht="15.75" customHeight="1">
      <c r="A943" s="1137"/>
      <c r="B943" s="1137"/>
      <c r="C943" s="1137"/>
      <c r="D943" s="1137"/>
      <c r="E943" s="1137"/>
      <c r="F943" s="1137"/>
      <c r="G943" s="1137"/>
      <c r="H943" s="1137"/>
      <c r="I943" s="1137"/>
      <c r="J943" s="1137"/>
      <c r="K943" s="1137"/>
      <c r="L943" s="1137"/>
      <c r="M943" s="1137"/>
      <c r="N943" s="1137"/>
      <c r="O943" s="1137"/>
      <c r="P943" s="1137"/>
      <c r="Q943" s="1137"/>
      <c r="R943" s="1137"/>
      <c r="S943" s="1137"/>
      <c r="T943" s="1137"/>
      <c r="U943" s="1137"/>
      <c r="V943" s="1137"/>
      <c r="W943" s="1137"/>
      <c r="X943" s="1137"/>
      <c r="Y943" s="1137"/>
      <c r="Z943" s="1137"/>
    </row>
    <row r="944" spans="1:26" ht="15.75" customHeight="1">
      <c r="A944" s="1137"/>
      <c r="B944" s="1137"/>
      <c r="C944" s="1137"/>
      <c r="D944" s="1137"/>
      <c r="E944" s="1137"/>
      <c r="F944" s="1137"/>
      <c r="G944" s="1137"/>
      <c r="H944" s="1137"/>
      <c r="I944" s="1137"/>
      <c r="J944" s="1137"/>
      <c r="K944" s="1137"/>
      <c r="L944" s="1137"/>
      <c r="M944" s="1137"/>
      <c r="N944" s="1137"/>
      <c r="O944" s="1137"/>
      <c r="P944" s="1137"/>
      <c r="Q944" s="1137"/>
      <c r="R944" s="1137"/>
      <c r="S944" s="1137"/>
      <c r="T944" s="1137"/>
      <c r="U944" s="1137"/>
      <c r="V944" s="1137"/>
      <c r="W944" s="1137"/>
      <c r="X944" s="1137"/>
      <c r="Y944" s="1137"/>
      <c r="Z944" s="1137"/>
    </row>
    <row r="945" spans="1:26" ht="15.75" customHeight="1">
      <c r="A945" s="1137"/>
      <c r="B945" s="1137"/>
      <c r="C945" s="1137"/>
      <c r="D945" s="1137"/>
      <c r="E945" s="1137"/>
      <c r="F945" s="1137"/>
      <c r="G945" s="1137"/>
      <c r="H945" s="1137"/>
      <c r="I945" s="1137"/>
      <c r="J945" s="1137"/>
      <c r="K945" s="1137"/>
      <c r="L945" s="1137"/>
      <c r="M945" s="1137"/>
      <c r="N945" s="1137"/>
      <c r="O945" s="1137"/>
      <c r="P945" s="1137"/>
      <c r="Q945" s="1137"/>
      <c r="R945" s="1137"/>
      <c r="S945" s="1137"/>
      <c r="T945" s="1137"/>
      <c r="U945" s="1137"/>
      <c r="V945" s="1137"/>
      <c r="W945" s="1137"/>
      <c r="X945" s="1137"/>
      <c r="Y945" s="1137"/>
      <c r="Z945" s="1137"/>
    </row>
    <row r="946" spans="1:26" ht="15.75" customHeight="1">
      <c r="A946" s="1137"/>
      <c r="B946" s="1137"/>
      <c r="C946" s="1137"/>
      <c r="D946" s="1137"/>
      <c r="E946" s="1137"/>
      <c r="F946" s="1137"/>
      <c r="G946" s="1137"/>
      <c r="H946" s="1137"/>
      <c r="I946" s="1137"/>
      <c r="J946" s="1137"/>
      <c r="K946" s="1137"/>
      <c r="L946" s="1137"/>
      <c r="M946" s="1137"/>
      <c r="N946" s="1137"/>
      <c r="O946" s="1137"/>
      <c r="P946" s="1137"/>
      <c r="Q946" s="1137"/>
      <c r="R946" s="1137"/>
      <c r="S946" s="1137"/>
      <c r="T946" s="1137"/>
      <c r="U946" s="1137"/>
      <c r="V946" s="1137"/>
      <c r="W946" s="1137"/>
      <c r="X946" s="1137"/>
      <c r="Y946" s="1137"/>
      <c r="Z946" s="1137"/>
    </row>
    <row r="947" spans="1:26" ht="15.75" customHeight="1">
      <c r="A947" s="1137"/>
      <c r="B947" s="1137"/>
      <c r="C947" s="1137"/>
      <c r="D947" s="1137"/>
      <c r="E947" s="1137"/>
      <c r="F947" s="1137"/>
      <c r="G947" s="1137"/>
      <c r="H947" s="1137"/>
      <c r="I947" s="1137"/>
      <c r="J947" s="1137"/>
      <c r="K947" s="1137"/>
      <c r="L947" s="1137"/>
      <c r="M947" s="1137"/>
      <c r="N947" s="1137"/>
      <c r="O947" s="1137"/>
      <c r="P947" s="1137"/>
      <c r="Q947" s="1137"/>
      <c r="R947" s="1137"/>
      <c r="S947" s="1137"/>
      <c r="T947" s="1137"/>
      <c r="U947" s="1137"/>
      <c r="V947" s="1137"/>
      <c r="W947" s="1137"/>
      <c r="X947" s="1137"/>
      <c r="Y947" s="1137"/>
      <c r="Z947" s="1137"/>
    </row>
    <row r="948" spans="1:26" ht="15.75" customHeight="1">
      <c r="A948" s="1137"/>
      <c r="B948" s="1137"/>
      <c r="C948" s="1137"/>
      <c r="D948" s="1137"/>
      <c r="E948" s="1137"/>
      <c r="F948" s="1137"/>
      <c r="G948" s="1137"/>
      <c r="H948" s="1137"/>
      <c r="I948" s="1137"/>
      <c r="J948" s="1137"/>
      <c r="K948" s="1137"/>
      <c r="L948" s="1137"/>
      <c r="M948" s="1137"/>
      <c r="N948" s="1137"/>
      <c r="O948" s="1137"/>
      <c r="P948" s="1137"/>
      <c r="Q948" s="1137"/>
      <c r="R948" s="1137"/>
      <c r="S948" s="1137"/>
      <c r="T948" s="1137"/>
      <c r="U948" s="1137"/>
      <c r="V948" s="1137"/>
      <c r="W948" s="1137"/>
      <c r="X948" s="1137"/>
      <c r="Y948" s="1137"/>
      <c r="Z948" s="1137"/>
    </row>
    <row r="949" spans="1:26" ht="15.75" customHeight="1">
      <c r="A949" s="1137"/>
      <c r="B949" s="1137"/>
      <c r="C949" s="1137"/>
      <c r="D949" s="1137"/>
      <c r="E949" s="1137"/>
      <c r="F949" s="1137"/>
      <c r="G949" s="1137"/>
      <c r="H949" s="1137"/>
      <c r="I949" s="1137"/>
      <c r="J949" s="1137"/>
      <c r="K949" s="1137"/>
      <c r="L949" s="1137"/>
      <c r="M949" s="1137"/>
      <c r="N949" s="1137"/>
      <c r="O949" s="1137"/>
      <c r="P949" s="1137"/>
      <c r="Q949" s="1137"/>
      <c r="R949" s="1137"/>
      <c r="S949" s="1137"/>
      <c r="T949" s="1137"/>
      <c r="U949" s="1137"/>
      <c r="V949" s="1137"/>
      <c r="W949" s="1137"/>
      <c r="X949" s="1137"/>
      <c r="Y949" s="1137"/>
      <c r="Z949" s="1137"/>
    </row>
    <row r="950" spans="1:26" ht="15.75" customHeight="1">
      <c r="A950" s="1137"/>
      <c r="B950" s="1137"/>
      <c r="C950" s="1137"/>
      <c r="D950" s="1137"/>
      <c r="E950" s="1137"/>
      <c r="F950" s="1137"/>
      <c r="G950" s="1137"/>
      <c r="H950" s="1137"/>
      <c r="I950" s="1137"/>
      <c r="J950" s="1137"/>
      <c r="K950" s="1137"/>
      <c r="L950" s="1137"/>
      <c r="M950" s="1137"/>
      <c r="N950" s="1137"/>
      <c r="O950" s="1137"/>
      <c r="P950" s="1137"/>
      <c r="Q950" s="1137"/>
      <c r="R950" s="1137"/>
      <c r="S950" s="1137"/>
      <c r="T950" s="1137"/>
      <c r="U950" s="1137"/>
      <c r="V950" s="1137"/>
      <c r="W950" s="1137"/>
      <c r="X950" s="1137"/>
      <c r="Y950" s="1137"/>
      <c r="Z950" s="1137"/>
    </row>
    <row r="951" spans="1:26" ht="15.75" customHeight="1">
      <c r="A951" s="1137"/>
      <c r="B951" s="1137"/>
      <c r="C951" s="1137"/>
      <c r="D951" s="1137"/>
      <c r="E951" s="1137"/>
      <c r="F951" s="1137"/>
      <c r="G951" s="1137"/>
      <c r="H951" s="1137"/>
      <c r="I951" s="1137"/>
      <c r="J951" s="1137"/>
      <c r="K951" s="1137"/>
      <c r="L951" s="1137"/>
      <c r="M951" s="1137"/>
      <c r="N951" s="1137"/>
      <c r="O951" s="1137"/>
      <c r="P951" s="1137"/>
      <c r="Q951" s="1137"/>
      <c r="R951" s="1137"/>
      <c r="S951" s="1137"/>
      <c r="T951" s="1137"/>
      <c r="U951" s="1137"/>
      <c r="V951" s="1137"/>
      <c r="W951" s="1137"/>
      <c r="X951" s="1137"/>
      <c r="Y951" s="1137"/>
      <c r="Z951" s="1137"/>
    </row>
    <row r="952" spans="1:26" ht="15.75" customHeight="1">
      <c r="A952" s="1137"/>
      <c r="B952" s="1137"/>
      <c r="C952" s="1137"/>
      <c r="D952" s="1137"/>
      <c r="E952" s="1137"/>
      <c r="F952" s="1137"/>
      <c r="G952" s="1137"/>
      <c r="H952" s="1137"/>
      <c r="I952" s="1137"/>
      <c r="J952" s="1137"/>
      <c r="K952" s="1137"/>
      <c r="L952" s="1137"/>
      <c r="M952" s="1137"/>
      <c r="N952" s="1137"/>
      <c r="O952" s="1137"/>
      <c r="P952" s="1137"/>
      <c r="Q952" s="1137"/>
      <c r="R952" s="1137"/>
      <c r="S952" s="1137"/>
      <c r="T952" s="1137"/>
      <c r="U952" s="1137"/>
      <c r="V952" s="1137"/>
      <c r="W952" s="1137"/>
      <c r="X952" s="1137"/>
      <c r="Y952" s="1137"/>
      <c r="Z952" s="1137"/>
    </row>
    <row r="953" spans="1:26" ht="15.75" customHeight="1">
      <c r="A953" s="1137"/>
      <c r="B953" s="1137"/>
      <c r="C953" s="1137"/>
      <c r="D953" s="1137"/>
      <c r="E953" s="1137"/>
      <c r="F953" s="1137"/>
      <c r="G953" s="1137"/>
      <c r="H953" s="1137"/>
      <c r="I953" s="1137"/>
      <c r="J953" s="1137"/>
      <c r="K953" s="1137"/>
      <c r="L953" s="1137"/>
      <c r="M953" s="1137"/>
      <c r="N953" s="1137"/>
      <c r="O953" s="1137"/>
      <c r="P953" s="1137"/>
      <c r="Q953" s="1137"/>
      <c r="R953" s="1137"/>
      <c r="S953" s="1137"/>
      <c r="T953" s="1137"/>
      <c r="U953" s="1137"/>
      <c r="V953" s="1137"/>
      <c r="W953" s="1137"/>
      <c r="X953" s="1137"/>
      <c r="Y953" s="1137"/>
      <c r="Z953" s="1137"/>
    </row>
    <row r="954" spans="1:26" ht="15.75" customHeight="1">
      <c r="A954" s="1137"/>
      <c r="B954" s="1137"/>
      <c r="C954" s="1137"/>
      <c r="D954" s="1137"/>
      <c r="E954" s="1137"/>
      <c r="F954" s="1137"/>
      <c r="G954" s="1137"/>
      <c r="H954" s="1137"/>
      <c r="I954" s="1137"/>
      <c r="J954" s="1137"/>
      <c r="K954" s="1137"/>
      <c r="L954" s="1137"/>
      <c r="M954" s="1137"/>
      <c r="N954" s="1137"/>
      <c r="O954" s="1137"/>
      <c r="P954" s="1137"/>
      <c r="Q954" s="1137"/>
      <c r="R954" s="1137"/>
      <c r="S954" s="1137"/>
      <c r="T954" s="1137"/>
      <c r="U954" s="1137"/>
      <c r="V954" s="1137"/>
      <c r="W954" s="1137"/>
      <c r="X954" s="1137"/>
      <c r="Y954" s="1137"/>
      <c r="Z954" s="1137"/>
    </row>
    <row r="955" spans="1:26" ht="15.75" customHeight="1">
      <c r="A955" s="1137"/>
      <c r="B955" s="1137"/>
      <c r="C955" s="1137"/>
      <c r="D955" s="1137"/>
      <c r="E955" s="1137"/>
      <c r="F955" s="1137"/>
      <c r="G955" s="1137"/>
      <c r="H955" s="1137"/>
      <c r="I955" s="1137"/>
      <c r="J955" s="1137"/>
      <c r="K955" s="1137"/>
      <c r="L955" s="1137"/>
      <c r="M955" s="1137"/>
      <c r="N955" s="1137"/>
      <c r="O955" s="1137"/>
      <c r="P955" s="1137"/>
      <c r="Q955" s="1137"/>
      <c r="R955" s="1137"/>
      <c r="S955" s="1137"/>
      <c r="T955" s="1137"/>
      <c r="U955" s="1137"/>
      <c r="V955" s="1137"/>
      <c r="W955" s="1137"/>
      <c r="X955" s="1137"/>
      <c r="Y955" s="1137"/>
      <c r="Z955" s="1137"/>
    </row>
    <row r="956" spans="1:26" ht="15.75" customHeight="1">
      <c r="A956" s="1137"/>
      <c r="B956" s="1137"/>
      <c r="C956" s="1137"/>
      <c r="D956" s="1137"/>
      <c r="E956" s="1137"/>
      <c r="F956" s="1137"/>
      <c r="G956" s="1137"/>
      <c r="H956" s="1137"/>
      <c r="I956" s="1137"/>
      <c r="J956" s="1137"/>
      <c r="K956" s="1137"/>
      <c r="L956" s="1137"/>
      <c r="M956" s="1137"/>
      <c r="N956" s="1137"/>
      <c r="O956" s="1137"/>
      <c r="P956" s="1137"/>
      <c r="Q956" s="1137"/>
      <c r="R956" s="1137"/>
      <c r="S956" s="1137"/>
      <c r="T956" s="1137"/>
      <c r="U956" s="1137"/>
      <c r="V956" s="1137"/>
      <c r="W956" s="1137"/>
      <c r="X956" s="1137"/>
      <c r="Y956" s="1137"/>
      <c r="Z956" s="1137"/>
    </row>
    <row r="957" spans="1:26" ht="15.75" customHeight="1">
      <c r="A957" s="1137"/>
      <c r="B957" s="1137"/>
      <c r="C957" s="1137"/>
      <c r="D957" s="1137"/>
      <c r="E957" s="1137"/>
      <c r="F957" s="1137"/>
      <c r="G957" s="1137"/>
      <c r="H957" s="1137"/>
      <c r="I957" s="1137"/>
      <c r="J957" s="1137"/>
      <c r="K957" s="1137"/>
      <c r="L957" s="1137"/>
      <c r="M957" s="1137"/>
      <c r="N957" s="1137"/>
      <c r="O957" s="1137"/>
      <c r="P957" s="1137"/>
      <c r="Q957" s="1137"/>
      <c r="R957" s="1137"/>
      <c r="S957" s="1137"/>
      <c r="T957" s="1137"/>
      <c r="U957" s="1137"/>
      <c r="V957" s="1137"/>
      <c r="W957" s="1137"/>
      <c r="X957" s="1137"/>
      <c r="Y957" s="1137"/>
      <c r="Z957" s="1137"/>
    </row>
    <row r="958" spans="1:26" ht="15.75" customHeight="1">
      <c r="A958" s="1137"/>
      <c r="B958" s="1137"/>
      <c r="C958" s="1137"/>
      <c r="D958" s="1137"/>
      <c r="E958" s="1137"/>
      <c r="F958" s="1137"/>
      <c r="G958" s="1137"/>
      <c r="H958" s="1137"/>
      <c r="I958" s="1137"/>
      <c r="J958" s="1137"/>
      <c r="K958" s="1137"/>
      <c r="L958" s="1137"/>
      <c r="M958" s="1137"/>
      <c r="N958" s="1137"/>
      <c r="O958" s="1137"/>
      <c r="P958" s="1137"/>
      <c r="Q958" s="1137"/>
      <c r="R958" s="1137"/>
      <c r="S958" s="1137"/>
      <c r="T958" s="1137"/>
      <c r="U958" s="1137"/>
      <c r="V958" s="1137"/>
      <c r="W958" s="1137"/>
      <c r="X958" s="1137"/>
      <c r="Y958" s="1137"/>
      <c r="Z958" s="1137"/>
    </row>
    <row r="959" spans="1:26" ht="15.75" customHeight="1">
      <c r="A959" s="1137"/>
      <c r="B959" s="1137"/>
      <c r="C959" s="1137"/>
      <c r="D959" s="1137"/>
      <c r="E959" s="1137"/>
      <c r="F959" s="1137"/>
      <c r="G959" s="1137"/>
      <c r="H959" s="1137"/>
      <c r="I959" s="1137"/>
      <c r="J959" s="1137"/>
      <c r="K959" s="1137"/>
      <c r="L959" s="1137"/>
      <c r="M959" s="1137"/>
      <c r="N959" s="1137"/>
      <c r="O959" s="1137"/>
      <c r="P959" s="1137"/>
      <c r="Q959" s="1137"/>
      <c r="R959" s="1137"/>
      <c r="S959" s="1137"/>
      <c r="T959" s="1137"/>
      <c r="U959" s="1137"/>
      <c r="V959" s="1137"/>
      <c r="W959" s="1137"/>
      <c r="X959" s="1137"/>
      <c r="Y959" s="1137"/>
      <c r="Z959" s="1137"/>
    </row>
    <row r="960" spans="1:26" ht="15.75" customHeight="1">
      <c r="A960" s="1137"/>
      <c r="B960" s="1137"/>
      <c r="C960" s="1137"/>
      <c r="D960" s="1137"/>
      <c r="E960" s="1137"/>
      <c r="F960" s="1137"/>
      <c r="G960" s="1137"/>
      <c r="H960" s="1137"/>
      <c r="I960" s="1137"/>
      <c r="J960" s="1137"/>
      <c r="K960" s="1137"/>
      <c r="L960" s="1137"/>
      <c r="M960" s="1137"/>
      <c r="N960" s="1137"/>
      <c r="O960" s="1137"/>
      <c r="P960" s="1137"/>
      <c r="Q960" s="1137"/>
      <c r="R960" s="1137"/>
      <c r="S960" s="1137"/>
      <c r="T960" s="1137"/>
      <c r="U960" s="1137"/>
      <c r="V960" s="1137"/>
      <c r="W960" s="1137"/>
      <c r="X960" s="1137"/>
      <c r="Y960" s="1137"/>
      <c r="Z960" s="1137"/>
    </row>
    <row r="961" spans="1:26" ht="15.75" customHeight="1">
      <c r="A961" s="1137"/>
      <c r="B961" s="1137"/>
      <c r="C961" s="1137"/>
      <c r="D961" s="1137"/>
      <c r="E961" s="1137"/>
      <c r="F961" s="1137"/>
      <c r="G961" s="1137"/>
      <c r="H961" s="1137"/>
      <c r="I961" s="1137"/>
      <c r="J961" s="1137"/>
      <c r="K961" s="1137"/>
      <c r="L961" s="1137"/>
      <c r="M961" s="1137"/>
      <c r="N961" s="1137"/>
      <c r="O961" s="1137"/>
      <c r="P961" s="1137"/>
      <c r="Q961" s="1137"/>
      <c r="R961" s="1137"/>
      <c r="S961" s="1137"/>
      <c r="T961" s="1137"/>
      <c r="U961" s="1137"/>
      <c r="V961" s="1137"/>
      <c r="W961" s="1137"/>
      <c r="X961" s="1137"/>
      <c r="Y961" s="1137"/>
      <c r="Z961" s="1137"/>
    </row>
    <row r="962" spans="1:26" ht="15.75" customHeight="1">
      <c r="A962" s="1137"/>
      <c r="B962" s="1137"/>
      <c r="C962" s="1137"/>
      <c r="D962" s="1137"/>
      <c r="E962" s="1137"/>
      <c r="F962" s="1137"/>
      <c r="G962" s="1137"/>
      <c r="H962" s="1137"/>
      <c r="I962" s="1137"/>
      <c r="J962" s="1137"/>
      <c r="K962" s="1137"/>
      <c r="L962" s="1137"/>
      <c r="M962" s="1137"/>
      <c r="N962" s="1137"/>
      <c r="O962" s="1137"/>
      <c r="P962" s="1137"/>
      <c r="Q962" s="1137"/>
      <c r="R962" s="1137"/>
      <c r="S962" s="1137"/>
      <c r="T962" s="1137"/>
      <c r="U962" s="1137"/>
      <c r="V962" s="1137"/>
      <c r="W962" s="1137"/>
      <c r="X962" s="1137"/>
      <c r="Y962" s="1137"/>
      <c r="Z962" s="1137"/>
    </row>
    <row r="963" spans="1:26" ht="15.75" customHeight="1">
      <c r="A963" s="1137"/>
      <c r="B963" s="1137"/>
      <c r="C963" s="1137"/>
      <c r="D963" s="1137"/>
      <c r="E963" s="1137"/>
      <c r="F963" s="1137"/>
      <c r="G963" s="1137"/>
      <c r="H963" s="1137"/>
      <c r="I963" s="1137"/>
      <c r="J963" s="1137"/>
      <c r="K963" s="1137"/>
      <c r="L963" s="1137"/>
      <c r="M963" s="1137"/>
      <c r="N963" s="1137"/>
      <c r="O963" s="1137"/>
      <c r="P963" s="1137"/>
      <c r="Q963" s="1137"/>
      <c r="R963" s="1137"/>
      <c r="S963" s="1137"/>
      <c r="T963" s="1137"/>
      <c r="U963" s="1137"/>
      <c r="V963" s="1137"/>
      <c r="W963" s="1137"/>
      <c r="X963" s="1137"/>
      <c r="Y963" s="1137"/>
      <c r="Z963" s="1137"/>
    </row>
    <row r="964" spans="1:26" ht="15.75" customHeight="1">
      <c r="A964" s="1137"/>
      <c r="B964" s="1137"/>
      <c r="C964" s="1137"/>
      <c r="D964" s="1137"/>
      <c r="E964" s="1137"/>
      <c r="F964" s="1137"/>
      <c r="G964" s="1137"/>
      <c r="H964" s="1137"/>
      <c r="I964" s="1137"/>
      <c r="J964" s="1137"/>
      <c r="K964" s="1137"/>
      <c r="L964" s="1137"/>
      <c r="M964" s="1137"/>
      <c r="N964" s="1137"/>
      <c r="O964" s="1137"/>
      <c r="P964" s="1137"/>
      <c r="Q964" s="1137"/>
      <c r="R964" s="1137"/>
      <c r="S964" s="1137"/>
      <c r="T964" s="1137"/>
      <c r="U964" s="1137"/>
      <c r="V964" s="1137"/>
      <c r="W964" s="1137"/>
      <c r="X964" s="1137"/>
      <c r="Y964" s="1137"/>
      <c r="Z964" s="1137"/>
    </row>
    <row r="965" spans="1:26" ht="15.75" customHeight="1">
      <c r="A965" s="1137"/>
      <c r="B965" s="1137"/>
      <c r="C965" s="1137"/>
      <c r="D965" s="1137"/>
      <c r="E965" s="1137"/>
      <c r="F965" s="1137"/>
      <c r="G965" s="1137"/>
      <c r="H965" s="1137"/>
      <c r="I965" s="1137"/>
      <c r="J965" s="1137"/>
      <c r="K965" s="1137"/>
      <c r="L965" s="1137"/>
      <c r="M965" s="1137"/>
      <c r="N965" s="1137"/>
      <c r="O965" s="1137"/>
      <c r="P965" s="1137"/>
      <c r="Q965" s="1137"/>
      <c r="R965" s="1137"/>
      <c r="S965" s="1137"/>
      <c r="T965" s="1137"/>
      <c r="U965" s="1137"/>
      <c r="V965" s="1137"/>
      <c r="W965" s="1137"/>
      <c r="X965" s="1137"/>
      <c r="Y965" s="1137"/>
      <c r="Z965" s="1137"/>
    </row>
    <row r="966" spans="1:26" ht="15.75" customHeight="1">
      <c r="A966" s="1137"/>
      <c r="B966" s="1137"/>
      <c r="C966" s="1137"/>
      <c r="D966" s="1137"/>
      <c r="E966" s="1137"/>
      <c r="F966" s="1137"/>
      <c r="G966" s="1137"/>
      <c r="H966" s="1137"/>
      <c r="I966" s="1137"/>
      <c r="J966" s="1137"/>
      <c r="K966" s="1137"/>
      <c r="L966" s="1137"/>
      <c r="M966" s="1137"/>
      <c r="N966" s="1137"/>
      <c r="O966" s="1137"/>
      <c r="P966" s="1137"/>
      <c r="Q966" s="1137"/>
      <c r="R966" s="1137"/>
      <c r="S966" s="1137"/>
      <c r="T966" s="1137"/>
      <c r="U966" s="1137"/>
      <c r="V966" s="1137"/>
      <c r="W966" s="1137"/>
      <c r="X966" s="1137"/>
      <c r="Y966" s="1137"/>
      <c r="Z966" s="1137"/>
    </row>
    <row r="967" spans="1:26" ht="15.75" customHeight="1">
      <c r="A967" s="1137"/>
      <c r="B967" s="1137"/>
      <c r="C967" s="1137"/>
      <c r="D967" s="1137"/>
      <c r="E967" s="1137"/>
      <c r="F967" s="1137"/>
      <c r="G967" s="1137"/>
      <c r="H967" s="1137"/>
      <c r="I967" s="1137"/>
      <c r="J967" s="1137"/>
      <c r="K967" s="1137"/>
      <c r="L967" s="1137"/>
      <c r="M967" s="1137"/>
      <c r="N967" s="1137"/>
      <c r="O967" s="1137"/>
      <c r="P967" s="1137"/>
      <c r="Q967" s="1137"/>
      <c r="R967" s="1137"/>
      <c r="S967" s="1137"/>
      <c r="T967" s="1137"/>
      <c r="U967" s="1137"/>
      <c r="V967" s="1137"/>
      <c r="W967" s="1137"/>
      <c r="X967" s="1137"/>
      <c r="Y967" s="1137"/>
      <c r="Z967" s="1137"/>
    </row>
    <row r="968" spans="1:26" ht="15.75" customHeight="1">
      <c r="A968" s="1137"/>
      <c r="B968" s="1137"/>
      <c r="C968" s="1137"/>
      <c r="D968" s="1137"/>
      <c r="E968" s="1137"/>
      <c r="F968" s="1137"/>
      <c r="G968" s="1137"/>
      <c r="H968" s="1137"/>
      <c r="I968" s="1137"/>
      <c r="J968" s="1137"/>
      <c r="K968" s="1137"/>
      <c r="L968" s="1137"/>
      <c r="M968" s="1137"/>
      <c r="N968" s="1137"/>
      <c r="O968" s="1137"/>
      <c r="P968" s="1137"/>
      <c r="Q968" s="1137"/>
      <c r="R968" s="1137"/>
      <c r="S968" s="1137"/>
      <c r="T968" s="1137"/>
      <c r="U968" s="1137"/>
      <c r="V968" s="1137"/>
      <c r="W968" s="1137"/>
      <c r="X968" s="1137"/>
      <c r="Y968" s="1137"/>
      <c r="Z968" s="1137"/>
    </row>
    <row r="969" spans="1:26" ht="15.75" customHeight="1">
      <c r="A969" s="1137"/>
      <c r="B969" s="1137"/>
      <c r="C969" s="1137"/>
      <c r="D969" s="1137"/>
      <c r="E969" s="1137"/>
      <c r="F969" s="1137"/>
      <c r="G969" s="1137"/>
      <c r="H969" s="1137"/>
      <c r="I969" s="1137"/>
      <c r="J969" s="1137"/>
      <c r="K969" s="1137"/>
      <c r="L969" s="1137"/>
      <c r="M969" s="1137"/>
      <c r="N969" s="1137"/>
      <c r="O969" s="1137"/>
      <c r="P969" s="1137"/>
      <c r="Q969" s="1137"/>
      <c r="R969" s="1137"/>
      <c r="S969" s="1137"/>
      <c r="T969" s="1137"/>
      <c r="U969" s="1137"/>
      <c r="V969" s="1137"/>
      <c r="W969" s="1137"/>
      <c r="X969" s="1137"/>
      <c r="Y969" s="1137"/>
      <c r="Z969" s="1137"/>
    </row>
    <row r="970" spans="1:26" ht="15.75" customHeight="1">
      <c r="A970" s="1137"/>
      <c r="B970" s="1137"/>
      <c r="C970" s="1137"/>
      <c r="D970" s="1137"/>
      <c r="E970" s="1137"/>
      <c r="F970" s="1137"/>
      <c r="G970" s="1137"/>
      <c r="H970" s="1137"/>
      <c r="I970" s="1137"/>
      <c r="J970" s="1137"/>
      <c r="K970" s="1137"/>
      <c r="L970" s="1137"/>
      <c r="M970" s="1137"/>
      <c r="N970" s="1137"/>
      <c r="O970" s="1137"/>
      <c r="P970" s="1137"/>
      <c r="Q970" s="1137"/>
      <c r="R970" s="1137"/>
      <c r="S970" s="1137"/>
      <c r="T970" s="1137"/>
      <c r="U970" s="1137"/>
      <c r="V970" s="1137"/>
      <c r="W970" s="1137"/>
      <c r="X970" s="1137"/>
      <c r="Y970" s="1137"/>
      <c r="Z970" s="1137"/>
    </row>
    <row r="971" spans="1:26" ht="15.75" customHeight="1">
      <c r="A971" s="1137"/>
      <c r="B971" s="1137"/>
      <c r="C971" s="1137"/>
      <c r="D971" s="1137"/>
      <c r="E971" s="1137"/>
      <c r="F971" s="1137"/>
      <c r="G971" s="1137"/>
      <c r="H971" s="1137"/>
      <c r="I971" s="1137"/>
      <c r="J971" s="1137"/>
      <c r="K971" s="1137"/>
      <c r="L971" s="1137"/>
      <c r="M971" s="1137"/>
      <c r="N971" s="1137"/>
      <c r="O971" s="1137"/>
      <c r="P971" s="1137"/>
      <c r="Q971" s="1137"/>
      <c r="R971" s="1137"/>
      <c r="S971" s="1137"/>
      <c r="T971" s="1137"/>
      <c r="U971" s="1137"/>
      <c r="V971" s="1137"/>
      <c r="W971" s="1137"/>
      <c r="X971" s="1137"/>
      <c r="Y971" s="1137"/>
      <c r="Z971" s="1137"/>
    </row>
    <row r="972" spans="1:26" ht="15.75" customHeight="1">
      <c r="A972" s="1137"/>
      <c r="B972" s="1137"/>
      <c r="C972" s="1137"/>
      <c r="D972" s="1137"/>
      <c r="E972" s="1137"/>
      <c r="F972" s="1137"/>
      <c r="G972" s="1137"/>
      <c r="H972" s="1137"/>
      <c r="I972" s="1137"/>
      <c r="J972" s="1137"/>
      <c r="K972" s="1137"/>
      <c r="L972" s="1137"/>
      <c r="M972" s="1137"/>
      <c r="N972" s="1137"/>
      <c r="O972" s="1137"/>
      <c r="P972" s="1137"/>
      <c r="Q972" s="1137"/>
      <c r="R972" s="1137"/>
      <c r="S972" s="1137"/>
      <c r="T972" s="1137"/>
      <c r="U972" s="1137"/>
      <c r="V972" s="1137"/>
      <c r="W972" s="1137"/>
      <c r="X972" s="1137"/>
      <c r="Y972" s="1137"/>
      <c r="Z972" s="1137"/>
    </row>
    <row r="973" spans="1:26" ht="15.75" customHeight="1">
      <c r="A973" s="1137"/>
      <c r="B973" s="1137"/>
      <c r="C973" s="1137"/>
      <c r="D973" s="1137"/>
      <c r="E973" s="1137"/>
      <c r="F973" s="1137"/>
      <c r="G973" s="1137"/>
      <c r="H973" s="1137"/>
      <c r="I973" s="1137"/>
      <c r="J973" s="1137"/>
      <c r="K973" s="1137"/>
      <c r="L973" s="1137"/>
      <c r="M973" s="1137"/>
      <c r="N973" s="1137"/>
      <c r="O973" s="1137"/>
      <c r="P973" s="1137"/>
      <c r="Q973" s="1137"/>
      <c r="R973" s="1137"/>
      <c r="S973" s="1137"/>
      <c r="T973" s="1137"/>
      <c r="U973" s="1137"/>
      <c r="V973" s="1137"/>
      <c r="W973" s="1137"/>
      <c r="X973" s="1137"/>
      <c r="Y973" s="1137"/>
      <c r="Z973" s="1137"/>
    </row>
    <row r="974" spans="1:26" ht="15.75" customHeight="1">
      <c r="A974" s="1137"/>
      <c r="B974" s="1137"/>
      <c r="C974" s="1137"/>
      <c r="D974" s="1137"/>
      <c r="E974" s="1137"/>
      <c r="F974" s="1137"/>
      <c r="G974" s="1137"/>
      <c r="H974" s="1137"/>
      <c r="I974" s="1137"/>
      <c r="J974" s="1137"/>
      <c r="K974" s="1137"/>
      <c r="L974" s="1137"/>
      <c r="M974" s="1137"/>
      <c r="N974" s="1137"/>
      <c r="O974" s="1137"/>
      <c r="P974" s="1137"/>
      <c r="Q974" s="1137"/>
      <c r="R974" s="1137"/>
      <c r="S974" s="1137"/>
      <c r="T974" s="1137"/>
      <c r="U974" s="1137"/>
      <c r="V974" s="1137"/>
      <c r="W974" s="1137"/>
      <c r="X974" s="1137"/>
      <c r="Y974" s="1137"/>
      <c r="Z974" s="1137"/>
    </row>
    <row r="975" spans="1:26" ht="15.75" customHeight="1">
      <c r="A975" s="1137"/>
      <c r="B975" s="1137"/>
      <c r="C975" s="1137"/>
      <c r="D975" s="1137"/>
      <c r="E975" s="1137"/>
      <c r="F975" s="1137"/>
      <c r="G975" s="1137"/>
      <c r="H975" s="1137"/>
      <c r="I975" s="1137"/>
      <c r="J975" s="1137"/>
      <c r="K975" s="1137"/>
      <c r="L975" s="1137"/>
      <c r="M975" s="1137"/>
      <c r="N975" s="1137"/>
      <c r="O975" s="1137"/>
      <c r="P975" s="1137"/>
      <c r="Q975" s="1137"/>
      <c r="R975" s="1137"/>
      <c r="S975" s="1137"/>
      <c r="T975" s="1137"/>
      <c r="U975" s="1137"/>
      <c r="V975" s="1137"/>
      <c r="W975" s="1137"/>
      <c r="X975" s="1137"/>
      <c r="Y975" s="1137"/>
      <c r="Z975" s="1137"/>
    </row>
    <row r="976" spans="1:26" ht="15.75" customHeight="1">
      <c r="A976" s="1137"/>
      <c r="B976" s="1137"/>
      <c r="C976" s="1137"/>
      <c r="D976" s="1137"/>
      <c r="E976" s="1137"/>
      <c r="F976" s="1137"/>
      <c r="G976" s="1137"/>
      <c r="H976" s="1137"/>
      <c r="I976" s="1137"/>
      <c r="J976" s="1137"/>
      <c r="K976" s="1137"/>
      <c r="L976" s="1137"/>
      <c r="M976" s="1137"/>
      <c r="N976" s="1137"/>
      <c r="O976" s="1137"/>
      <c r="P976" s="1137"/>
      <c r="Q976" s="1137"/>
      <c r="R976" s="1137"/>
      <c r="S976" s="1137"/>
      <c r="T976" s="1137"/>
      <c r="U976" s="1137"/>
      <c r="V976" s="1137"/>
      <c r="W976" s="1137"/>
      <c r="X976" s="1137"/>
      <c r="Y976" s="1137"/>
      <c r="Z976" s="1137"/>
    </row>
    <row r="977" spans="1:26" ht="15.75" customHeight="1">
      <c r="A977" s="1137"/>
      <c r="B977" s="1137"/>
      <c r="C977" s="1137"/>
      <c r="D977" s="1137"/>
      <c r="E977" s="1137"/>
      <c r="F977" s="1137"/>
      <c r="G977" s="1137"/>
      <c r="H977" s="1137"/>
      <c r="I977" s="1137"/>
      <c r="J977" s="1137"/>
      <c r="K977" s="1137"/>
      <c r="L977" s="1137"/>
      <c r="M977" s="1137"/>
      <c r="N977" s="1137"/>
      <c r="O977" s="1137"/>
      <c r="P977" s="1137"/>
      <c r="Q977" s="1137"/>
      <c r="R977" s="1137"/>
      <c r="S977" s="1137"/>
      <c r="T977" s="1137"/>
      <c r="U977" s="1137"/>
      <c r="V977" s="1137"/>
      <c r="W977" s="1137"/>
      <c r="X977" s="1137"/>
      <c r="Y977" s="1137"/>
      <c r="Z977" s="1137"/>
    </row>
    <row r="978" spans="1:26" ht="15.75" customHeight="1">
      <c r="A978" s="1137"/>
      <c r="B978" s="1137"/>
      <c r="C978" s="1137"/>
      <c r="D978" s="1137"/>
      <c r="E978" s="1137"/>
      <c r="F978" s="1137"/>
      <c r="G978" s="1137"/>
      <c r="H978" s="1137"/>
      <c r="I978" s="1137"/>
      <c r="J978" s="1137"/>
      <c r="K978" s="1137"/>
      <c r="L978" s="1137"/>
      <c r="M978" s="1137"/>
      <c r="N978" s="1137"/>
      <c r="O978" s="1137"/>
      <c r="P978" s="1137"/>
      <c r="Q978" s="1137"/>
      <c r="R978" s="1137"/>
      <c r="S978" s="1137"/>
      <c r="T978" s="1137"/>
      <c r="U978" s="1137"/>
      <c r="V978" s="1137"/>
      <c r="W978" s="1137"/>
      <c r="X978" s="1137"/>
      <c r="Y978" s="1137"/>
      <c r="Z978" s="1137"/>
    </row>
    <row r="979" spans="1:26" ht="15.75" customHeight="1">
      <c r="A979" s="1137"/>
      <c r="B979" s="1137"/>
      <c r="C979" s="1137"/>
      <c r="D979" s="1137"/>
      <c r="E979" s="1137"/>
      <c r="F979" s="1137"/>
      <c r="G979" s="1137"/>
      <c r="H979" s="1137"/>
      <c r="I979" s="1137"/>
      <c r="J979" s="1137"/>
      <c r="K979" s="1137"/>
      <c r="L979" s="1137"/>
      <c r="M979" s="1137"/>
      <c r="N979" s="1137"/>
      <c r="O979" s="1137"/>
      <c r="P979" s="1137"/>
      <c r="Q979" s="1137"/>
      <c r="R979" s="1137"/>
      <c r="S979" s="1137"/>
      <c r="T979" s="1137"/>
      <c r="U979" s="1137"/>
      <c r="V979" s="1137"/>
      <c r="W979" s="1137"/>
      <c r="X979" s="1137"/>
      <c r="Y979" s="1137"/>
      <c r="Z979" s="1137"/>
    </row>
    <row r="980" spans="1:26" ht="15.75" customHeight="1">
      <c r="A980" s="1137"/>
      <c r="B980" s="1137"/>
      <c r="C980" s="1137"/>
      <c r="D980" s="1137"/>
      <c r="E980" s="1137"/>
      <c r="F980" s="1137"/>
      <c r="G980" s="1137"/>
      <c r="H980" s="1137"/>
      <c r="I980" s="1137"/>
      <c r="J980" s="1137"/>
      <c r="K980" s="1137"/>
      <c r="L980" s="1137"/>
      <c r="M980" s="1137"/>
      <c r="N980" s="1137"/>
      <c r="O980" s="1137"/>
      <c r="P980" s="1137"/>
      <c r="Q980" s="1137"/>
      <c r="R980" s="1137"/>
      <c r="S980" s="1137"/>
      <c r="T980" s="1137"/>
      <c r="U980" s="1137"/>
      <c r="V980" s="1137"/>
      <c r="W980" s="1137"/>
      <c r="X980" s="1137"/>
      <c r="Y980" s="1137"/>
      <c r="Z980" s="1137"/>
    </row>
    <row r="981" spans="1:26" ht="15.75" customHeight="1">
      <c r="A981" s="1137"/>
      <c r="B981" s="1137"/>
      <c r="C981" s="1137"/>
      <c r="D981" s="1137"/>
      <c r="E981" s="1137"/>
      <c r="F981" s="1137"/>
      <c r="G981" s="1137"/>
      <c r="H981" s="1137"/>
      <c r="I981" s="1137"/>
      <c r="J981" s="1137"/>
      <c r="K981" s="1137"/>
      <c r="L981" s="1137"/>
      <c r="M981" s="1137"/>
      <c r="N981" s="1137"/>
      <c r="O981" s="1137"/>
      <c r="P981" s="1137"/>
      <c r="Q981" s="1137"/>
      <c r="R981" s="1137"/>
      <c r="S981" s="1137"/>
      <c r="T981" s="1137"/>
      <c r="U981" s="1137"/>
      <c r="V981" s="1137"/>
      <c r="W981" s="1137"/>
      <c r="X981" s="1137"/>
      <c r="Y981" s="1137"/>
      <c r="Z981" s="1137"/>
    </row>
    <row r="982" spans="1:26" ht="15.75" customHeight="1">
      <c r="A982" s="1137"/>
      <c r="B982" s="1137"/>
      <c r="C982" s="1137"/>
      <c r="D982" s="1137"/>
      <c r="E982" s="1137"/>
      <c r="F982" s="1137"/>
      <c r="G982" s="1137"/>
      <c r="H982" s="1137"/>
      <c r="I982" s="1137"/>
      <c r="J982" s="1137"/>
      <c r="K982" s="1137"/>
      <c r="L982" s="1137"/>
      <c r="M982" s="1137"/>
      <c r="N982" s="1137"/>
      <c r="O982" s="1137"/>
      <c r="P982" s="1137"/>
      <c r="Q982" s="1137"/>
      <c r="R982" s="1137"/>
      <c r="S982" s="1137"/>
      <c r="T982" s="1137"/>
      <c r="U982" s="1137"/>
      <c r="V982" s="1137"/>
      <c r="W982" s="1137"/>
      <c r="X982" s="1137"/>
      <c r="Y982" s="1137"/>
      <c r="Z982" s="1137"/>
    </row>
    <row r="983" spans="1:26" ht="15.75" customHeight="1">
      <c r="A983" s="1137"/>
      <c r="B983" s="1137"/>
      <c r="C983" s="1137"/>
      <c r="D983" s="1137"/>
      <c r="E983" s="1137"/>
      <c r="F983" s="1137"/>
      <c r="G983" s="1137"/>
      <c r="H983" s="1137"/>
      <c r="I983" s="1137"/>
      <c r="J983" s="1137"/>
      <c r="K983" s="1137"/>
      <c r="L983" s="1137"/>
      <c r="M983" s="1137"/>
      <c r="N983" s="1137"/>
      <c r="O983" s="1137"/>
      <c r="P983" s="1137"/>
      <c r="Q983" s="1137"/>
      <c r="R983" s="1137"/>
      <c r="S983" s="1137"/>
      <c r="T983" s="1137"/>
      <c r="U983" s="1137"/>
      <c r="V983" s="1137"/>
      <c r="W983" s="1137"/>
      <c r="X983" s="1137"/>
      <c r="Y983" s="1137"/>
      <c r="Z983" s="1137"/>
    </row>
    <row r="984" spans="1:26" ht="15.75" customHeight="1">
      <c r="A984" s="1137"/>
      <c r="B984" s="1137"/>
      <c r="C984" s="1137"/>
      <c r="D984" s="1137"/>
      <c r="E984" s="1137"/>
      <c r="F984" s="1137"/>
      <c r="G984" s="1137"/>
      <c r="H984" s="1137"/>
      <c r="I984" s="1137"/>
      <c r="J984" s="1137"/>
      <c r="K984" s="1137"/>
      <c r="L984" s="1137"/>
      <c r="M984" s="1137"/>
      <c r="N984" s="1137"/>
      <c r="O984" s="1137"/>
      <c r="P984" s="1137"/>
      <c r="Q984" s="1137"/>
      <c r="R984" s="1137"/>
      <c r="S984" s="1137"/>
      <c r="T984" s="1137"/>
      <c r="U984" s="1137"/>
      <c r="V984" s="1137"/>
      <c r="W984" s="1137"/>
      <c r="X984" s="1137"/>
      <c r="Y984" s="1137"/>
      <c r="Z984" s="1137"/>
    </row>
    <row r="985" spans="1:26" ht="15.75" customHeight="1">
      <c r="A985" s="1137"/>
      <c r="B985" s="1137"/>
      <c r="C985" s="1137"/>
      <c r="D985" s="1137"/>
      <c r="E985" s="1137"/>
      <c r="F985" s="1137"/>
      <c r="G985" s="1137"/>
      <c r="H985" s="1137"/>
      <c r="I985" s="1137"/>
      <c r="J985" s="1137"/>
      <c r="K985" s="1137"/>
      <c r="L985" s="1137"/>
      <c r="M985" s="1137"/>
      <c r="N985" s="1137"/>
      <c r="O985" s="1137"/>
      <c r="P985" s="1137"/>
      <c r="Q985" s="1137"/>
      <c r="R985" s="1137"/>
      <c r="S985" s="1137"/>
      <c r="T985" s="1137"/>
      <c r="U985" s="1137"/>
      <c r="V985" s="1137"/>
      <c r="W985" s="1137"/>
      <c r="X985" s="1137"/>
      <c r="Y985" s="1137"/>
      <c r="Z985" s="1137"/>
    </row>
    <row r="986" spans="1:26" ht="15.75" customHeight="1">
      <c r="A986" s="1137"/>
      <c r="B986" s="1137"/>
      <c r="C986" s="1137"/>
      <c r="D986" s="1137"/>
      <c r="E986" s="1137"/>
      <c r="F986" s="1137"/>
      <c r="G986" s="1137"/>
      <c r="H986" s="1137"/>
      <c r="I986" s="1137"/>
      <c r="J986" s="1137"/>
      <c r="K986" s="1137"/>
      <c r="L986" s="1137"/>
      <c r="M986" s="1137"/>
      <c r="N986" s="1137"/>
      <c r="O986" s="1137"/>
      <c r="P986" s="1137"/>
      <c r="Q986" s="1137"/>
      <c r="R986" s="1137"/>
      <c r="S986" s="1137"/>
      <c r="T986" s="1137"/>
      <c r="U986" s="1137"/>
      <c r="V986" s="1137"/>
      <c r="W986" s="1137"/>
      <c r="X986" s="1137"/>
      <c r="Y986" s="1137"/>
      <c r="Z986" s="1137"/>
    </row>
    <row r="987" spans="1:26" ht="15.75" customHeight="1">
      <c r="A987" s="1137"/>
      <c r="B987" s="1137"/>
      <c r="C987" s="1137"/>
      <c r="D987" s="1137"/>
      <c r="E987" s="1137"/>
      <c r="F987" s="1137"/>
      <c r="G987" s="1137"/>
      <c r="H987" s="1137"/>
      <c r="I987" s="1137"/>
      <c r="J987" s="1137"/>
      <c r="K987" s="1137"/>
      <c r="L987" s="1137"/>
      <c r="M987" s="1137"/>
      <c r="N987" s="1137"/>
      <c r="O987" s="1137"/>
      <c r="P987" s="1137"/>
      <c r="Q987" s="1137"/>
      <c r="R987" s="1137"/>
      <c r="S987" s="1137"/>
      <c r="T987" s="1137"/>
      <c r="U987" s="1137"/>
      <c r="V987" s="1137"/>
      <c r="W987" s="1137"/>
      <c r="X987" s="1137"/>
      <c r="Y987" s="1137"/>
      <c r="Z987" s="1137"/>
    </row>
    <row r="988" spans="1:26" ht="15.75" customHeight="1">
      <c r="A988" s="1137"/>
      <c r="B988" s="1137"/>
      <c r="C988" s="1137"/>
      <c r="D988" s="1137"/>
      <c r="E988" s="1137"/>
      <c r="F988" s="1137"/>
      <c r="G988" s="1137"/>
      <c r="H988" s="1137"/>
      <c r="I988" s="1137"/>
      <c r="J988" s="1137"/>
      <c r="K988" s="1137"/>
      <c r="L988" s="1137"/>
      <c r="M988" s="1137"/>
      <c r="N988" s="1137"/>
      <c r="O988" s="1137"/>
      <c r="P988" s="1137"/>
      <c r="Q988" s="1137"/>
      <c r="R988" s="1137"/>
      <c r="S988" s="1137"/>
      <c r="T988" s="1137"/>
      <c r="U988" s="1137"/>
      <c r="V988" s="1137"/>
      <c r="W988" s="1137"/>
      <c r="X988" s="1137"/>
      <c r="Y988" s="1137"/>
      <c r="Z988" s="1137"/>
    </row>
    <row r="989" spans="1:26" ht="15.75" customHeight="1">
      <c r="A989" s="1137"/>
      <c r="B989" s="1137"/>
      <c r="C989" s="1137"/>
      <c r="D989" s="1137"/>
      <c r="E989" s="1137"/>
      <c r="F989" s="1137"/>
      <c r="G989" s="1137"/>
      <c r="H989" s="1137"/>
      <c r="I989" s="1137"/>
      <c r="J989" s="1137"/>
      <c r="K989" s="1137"/>
      <c r="L989" s="1137"/>
      <c r="M989" s="1137"/>
      <c r="N989" s="1137"/>
      <c r="O989" s="1137"/>
      <c r="P989" s="1137"/>
      <c r="Q989" s="1137"/>
      <c r="R989" s="1137"/>
      <c r="S989" s="1137"/>
      <c r="T989" s="1137"/>
      <c r="U989" s="1137"/>
      <c r="V989" s="1137"/>
      <c r="W989" s="1137"/>
      <c r="X989" s="1137"/>
      <c r="Y989" s="1137"/>
      <c r="Z989" s="1137"/>
    </row>
    <row r="990" spans="1:26" ht="15.75" customHeight="1">
      <c r="A990" s="1137"/>
      <c r="B990" s="1137"/>
      <c r="C990" s="1137"/>
      <c r="D990" s="1137"/>
      <c r="E990" s="1137"/>
      <c r="F990" s="1137"/>
      <c r="G990" s="1137"/>
      <c r="H990" s="1137"/>
      <c r="I990" s="1137"/>
      <c r="J990" s="1137"/>
      <c r="K990" s="1137"/>
      <c r="L990" s="1137"/>
      <c r="M990" s="1137"/>
      <c r="N990" s="1137"/>
      <c r="O990" s="1137"/>
      <c r="P990" s="1137"/>
      <c r="Q990" s="1137"/>
      <c r="R990" s="1137"/>
      <c r="S990" s="1137"/>
      <c r="T990" s="1137"/>
      <c r="U990" s="1137"/>
      <c r="V990" s="1137"/>
      <c r="W990" s="1137"/>
      <c r="X990" s="1137"/>
      <c r="Y990" s="1137"/>
      <c r="Z990" s="1137"/>
    </row>
    <row r="991" spans="1:26" ht="15.75" customHeight="1">
      <c r="A991" s="1137"/>
      <c r="B991" s="1137"/>
      <c r="C991" s="1137"/>
      <c r="D991" s="1137"/>
      <c r="E991" s="1137"/>
      <c r="F991" s="1137"/>
      <c r="G991" s="1137"/>
      <c r="H991" s="1137"/>
      <c r="I991" s="1137"/>
      <c r="J991" s="1137"/>
      <c r="K991" s="1137"/>
      <c r="L991" s="1137"/>
      <c r="M991" s="1137"/>
      <c r="N991" s="1137"/>
      <c r="O991" s="1137"/>
      <c r="P991" s="1137"/>
      <c r="Q991" s="1137"/>
      <c r="R991" s="1137"/>
      <c r="S991" s="1137"/>
      <c r="T991" s="1137"/>
      <c r="U991" s="1137"/>
      <c r="V991" s="1137"/>
      <c r="W991" s="1137"/>
      <c r="X991" s="1137"/>
      <c r="Y991" s="1137"/>
      <c r="Z991" s="1137"/>
    </row>
    <row r="992" spans="1:26" ht="15.75" customHeight="1">
      <c r="A992" s="1137"/>
      <c r="B992" s="1137"/>
      <c r="C992" s="1137"/>
      <c r="D992" s="1137"/>
      <c r="E992" s="1137"/>
      <c r="F992" s="1137"/>
      <c r="G992" s="1137"/>
      <c r="H992" s="1137"/>
      <c r="I992" s="1137"/>
      <c r="J992" s="1137"/>
      <c r="K992" s="1137"/>
      <c r="L992" s="1137"/>
      <c r="M992" s="1137"/>
      <c r="N992" s="1137"/>
      <c r="O992" s="1137"/>
      <c r="P992" s="1137"/>
      <c r="Q992" s="1137"/>
      <c r="R992" s="1137"/>
      <c r="S992" s="1137"/>
      <c r="T992" s="1137"/>
      <c r="U992" s="1137"/>
      <c r="V992" s="1137"/>
      <c r="W992" s="1137"/>
      <c r="X992" s="1137"/>
      <c r="Y992" s="1137"/>
      <c r="Z992" s="1137"/>
    </row>
    <row r="993" spans="1:26" ht="15.75" customHeight="1">
      <c r="A993" s="1137"/>
      <c r="B993" s="1137"/>
      <c r="C993" s="1137"/>
      <c r="D993" s="1137"/>
      <c r="E993" s="1137"/>
      <c r="F993" s="1137"/>
      <c r="G993" s="1137"/>
      <c r="H993" s="1137"/>
      <c r="I993" s="1137"/>
      <c r="J993" s="1137"/>
      <c r="K993" s="1137"/>
      <c r="L993" s="1137"/>
      <c r="M993" s="1137"/>
      <c r="N993" s="1137"/>
      <c r="O993" s="1137"/>
      <c r="P993" s="1137"/>
      <c r="Q993" s="1137"/>
      <c r="R993" s="1137"/>
      <c r="S993" s="1137"/>
      <c r="T993" s="1137"/>
      <c r="U993" s="1137"/>
      <c r="V993" s="1137"/>
      <c r="W993" s="1137"/>
      <c r="X993" s="1137"/>
      <c r="Y993" s="1137"/>
      <c r="Z993" s="1137"/>
    </row>
    <row r="994" spans="1:26" ht="15.75" customHeight="1">
      <c r="A994" s="1137"/>
      <c r="B994" s="1137"/>
      <c r="C994" s="1137"/>
      <c r="D994" s="1137"/>
      <c r="E994" s="1137"/>
      <c r="F994" s="1137"/>
      <c r="G994" s="1137"/>
      <c r="H994" s="1137"/>
      <c r="I994" s="1137"/>
      <c r="J994" s="1137"/>
      <c r="K994" s="1137"/>
      <c r="L994" s="1137"/>
      <c r="M994" s="1137"/>
      <c r="N994" s="1137"/>
      <c r="O994" s="1137"/>
      <c r="P994" s="1137"/>
      <c r="Q994" s="1137"/>
      <c r="R994" s="1137"/>
      <c r="S994" s="1137"/>
      <c r="T994" s="1137"/>
      <c r="U994" s="1137"/>
      <c r="V994" s="1137"/>
      <c r="W994" s="1137"/>
      <c r="X994" s="1137"/>
      <c r="Y994" s="1137"/>
      <c r="Z994" s="1137"/>
    </row>
    <row r="995" spans="1:26" ht="15.75" customHeight="1">
      <c r="A995" s="1137"/>
      <c r="B995" s="1137"/>
      <c r="C995" s="1137"/>
      <c r="D995" s="1137"/>
      <c r="E995" s="1137"/>
      <c r="F995" s="1137"/>
      <c r="G995" s="1137"/>
      <c r="H995" s="1137"/>
      <c r="I995" s="1137"/>
      <c r="J995" s="1137"/>
      <c r="K995" s="1137"/>
      <c r="L995" s="1137"/>
      <c r="M995" s="1137"/>
      <c r="N995" s="1137"/>
      <c r="O995" s="1137"/>
      <c r="P995" s="1137"/>
      <c r="Q995" s="1137"/>
      <c r="R995" s="1137"/>
      <c r="S995" s="1137"/>
      <c r="T995" s="1137"/>
      <c r="U995" s="1137"/>
      <c r="V995" s="1137"/>
      <c r="W995" s="1137"/>
      <c r="X995" s="1137"/>
      <c r="Y995" s="1137"/>
      <c r="Z995" s="1137"/>
    </row>
    <row r="996" spans="1:26" ht="15.75" customHeight="1">
      <c r="A996" s="1137"/>
      <c r="B996" s="1137"/>
      <c r="C996" s="1137"/>
      <c r="D996" s="1137"/>
      <c r="E996" s="1137"/>
      <c r="F996" s="1137"/>
      <c r="G996" s="1137"/>
      <c r="H996" s="1137"/>
      <c r="I996" s="1137"/>
      <c r="J996" s="1137"/>
      <c r="K996" s="1137"/>
      <c r="L996" s="1137"/>
      <c r="M996" s="1137"/>
      <c r="N996" s="1137"/>
      <c r="O996" s="1137"/>
      <c r="P996" s="1137"/>
      <c r="Q996" s="1137"/>
      <c r="R996" s="1137"/>
      <c r="S996" s="1137"/>
      <c r="T996" s="1137"/>
      <c r="U996" s="1137"/>
      <c r="V996" s="1137"/>
      <c r="W996" s="1137"/>
      <c r="X996" s="1137"/>
      <c r="Y996" s="1137"/>
      <c r="Z996" s="1137"/>
    </row>
    <row r="997" spans="1:26" ht="15.75" customHeight="1">
      <c r="A997" s="1137"/>
      <c r="B997" s="1137"/>
      <c r="C997" s="1137"/>
      <c r="D997" s="1137"/>
      <c r="E997" s="1137"/>
      <c r="F997" s="1137"/>
      <c r="G997" s="1137"/>
      <c r="H997" s="1137"/>
      <c r="I997" s="1137"/>
      <c r="J997" s="1137"/>
      <c r="K997" s="1137"/>
      <c r="L997" s="1137"/>
      <c r="M997" s="1137"/>
      <c r="N997" s="1137"/>
      <c r="O997" s="1137"/>
      <c r="P997" s="1137"/>
      <c r="Q997" s="1137"/>
      <c r="R997" s="1137"/>
      <c r="S997" s="1137"/>
      <c r="T997" s="1137"/>
      <c r="U997" s="1137"/>
      <c r="V997" s="1137"/>
      <c r="W997" s="1137"/>
      <c r="X997" s="1137"/>
      <c r="Y997" s="1137"/>
      <c r="Z997" s="1137"/>
    </row>
    <row r="998" spans="1:26" ht="15.75" customHeight="1">
      <c r="A998" s="1137"/>
      <c r="B998" s="1137"/>
      <c r="C998" s="1137"/>
      <c r="D998" s="1137"/>
      <c r="E998" s="1137"/>
      <c r="F998" s="1137"/>
      <c r="G998" s="1137"/>
      <c r="H998" s="1137"/>
      <c r="I998" s="1137"/>
      <c r="J998" s="1137"/>
      <c r="K998" s="1137"/>
      <c r="L998" s="1137"/>
      <c r="M998" s="1137"/>
      <c r="N998" s="1137"/>
      <c r="O998" s="1137"/>
      <c r="P998" s="1137"/>
      <c r="Q998" s="1137"/>
      <c r="R998" s="1137"/>
      <c r="S998" s="1137"/>
      <c r="T998" s="1137"/>
      <c r="U998" s="1137"/>
      <c r="V998" s="1137"/>
      <c r="W998" s="1137"/>
      <c r="X998" s="1137"/>
      <c r="Y998" s="1137"/>
      <c r="Z998" s="1137"/>
    </row>
    <row r="999" spans="1:26" ht="15.75" customHeight="1">
      <c r="A999" s="1137"/>
      <c r="B999" s="1137"/>
      <c r="C999" s="1137"/>
      <c r="D999" s="1137"/>
      <c r="E999" s="1137"/>
      <c r="F999" s="1137"/>
      <c r="G999" s="1137"/>
      <c r="H999" s="1137"/>
      <c r="I999" s="1137"/>
      <c r="J999" s="1137"/>
      <c r="K999" s="1137"/>
      <c r="L999" s="1137"/>
      <c r="M999" s="1137"/>
      <c r="N999" s="1137"/>
      <c r="O999" s="1137"/>
      <c r="P999" s="1137"/>
      <c r="Q999" s="1137"/>
      <c r="R999" s="1137"/>
      <c r="S999" s="1137"/>
      <c r="T999" s="1137"/>
      <c r="U999" s="1137"/>
      <c r="V999" s="1137"/>
      <c r="W999" s="1137"/>
      <c r="X999" s="1137"/>
      <c r="Y999" s="1137"/>
      <c r="Z999" s="1137"/>
    </row>
    <row r="1000" spans="1:26" ht="15.75" customHeight="1">
      <c r="A1000" s="1137"/>
      <c r="B1000" s="1137"/>
      <c r="C1000" s="1137"/>
      <c r="D1000" s="1137"/>
      <c r="E1000" s="1137"/>
      <c r="F1000" s="1137"/>
      <c r="G1000" s="1137"/>
      <c r="H1000" s="1137"/>
      <c r="I1000" s="1137"/>
      <c r="J1000" s="1137"/>
      <c r="K1000" s="1137"/>
      <c r="L1000" s="1137"/>
      <c r="M1000" s="1137"/>
      <c r="N1000" s="1137"/>
      <c r="O1000" s="1137"/>
      <c r="P1000" s="1137"/>
      <c r="Q1000" s="1137"/>
      <c r="R1000" s="1137"/>
      <c r="S1000" s="1137"/>
      <c r="T1000" s="1137"/>
      <c r="U1000" s="1137"/>
      <c r="V1000" s="1137"/>
      <c r="W1000" s="1137"/>
      <c r="X1000" s="1137"/>
      <c r="Y1000" s="1137"/>
      <c r="Z1000" s="1137"/>
    </row>
  </sheetData>
  <mergeCells count="19">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9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9"/>
  <sheetViews>
    <sheetView showGridLines="0" workbookViewId="0">
      <selection activeCell="F15" sqref="F15"/>
    </sheetView>
  </sheetViews>
  <sheetFormatPr defaultColWidth="14.42578125" defaultRowHeight="15" customHeight="1"/>
  <cols>
    <col min="1" max="1" width="2.42578125" style="1162" customWidth="1"/>
    <col min="2" max="2" width="11" style="1162" customWidth="1"/>
    <col min="3" max="3" width="3" style="1162" customWidth="1"/>
    <col min="4" max="4" width="2.42578125" style="1162" customWidth="1"/>
    <col min="5" max="5" width="3.42578125" style="1162" customWidth="1"/>
    <col min="6" max="6" width="4" style="1162" customWidth="1"/>
    <col min="7" max="7" width="28.42578125" style="1162" customWidth="1"/>
    <col min="8" max="8" width="15.85546875" style="1163" customWidth="1"/>
    <col min="9" max="9" width="16.28515625" style="1162" bestFit="1" customWidth="1"/>
    <col min="10" max="10" width="17.28515625" style="1163" customWidth="1"/>
    <col min="11" max="11" width="15.42578125" style="1162" customWidth="1"/>
    <col min="12" max="12" width="16.28515625" style="1163" customWidth="1"/>
    <col min="13" max="13" width="12.7109375" style="1162" customWidth="1"/>
    <col min="14" max="14" width="15.28515625" style="1162" customWidth="1"/>
    <col min="15" max="15" width="10.42578125" style="1162" customWidth="1"/>
    <col min="16" max="16384" width="14.42578125" style="1162"/>
  </cols>
  <sheetData>
    <row r="1" spans="1:20" ht="15.75" customHeight="1">
      <c r="A1" s="1164"/>
      <c r="B1" s="1164"/>
      <c r="C1" s="2674" t="s">
        <v>1095</v>
      </c>
      <c r="D1" s="2673"/>
      <c r="E1" s="2673"/>
      <c r="F1" s="2673"/>
      <c r="G1" s="2673"/>
      <c r="H1" s="2673"/>
      <c r="I1" s="2673"/>
      <c r="J1" s="2673"/>
      <c r="K1" s="2673"/>
      <c r="L1" s="2673"/>
      <c r="M1" s="2673"/>
      <c r="N1" s="2673"/>
      <c r="O1" s="1164"/>
    </row>
    <row r="2" spans="1:20" ht="15.75" customHeight="1">
      <c r="A2" s="1164"/>
      <c r="B2" s="1164"/>
      <c r="C2" s="2674" t="s">
        <v>1094</v>
      </c>
      <c r="D2" s="2673"/>
      <c r="E2" s="2673"/>
      <c r="F2" s="2673"/>
      <c r="G2" s="2673"/>
      <c r="H2" s="2673"/>
      <c r="I2" s="2673"/>
      <c r="J2" s="2673"/>
      <c r="K2" s="2673"/>
      <c r="L2" s="2673"/>
      <c r="M2" s="2673"/>
      <c r="N2" s="2673"/>
      <c r="O2" s="1164"/>
    </row>
    <row r="3" spans="1:20" ht="15.75" customHeight="1" thickBot="1">
      <c r="A3" s="1164"/>
      <c r="B3" s="1164"/>
      <c r="C3" s="2675" t="s">
        <v>1093</v>
      </c>
      <c r="D3" s="2676"/>
      <c r="E3" s="2676"/>
      <c r="F3" s="2676"/>
      <c r="G3" s="2676"/>
      <c r="H3" s="2676"/>
      <c r="I3" s="2676"/>
      <c r="J3" s="2676"/>
      <c r="K3" s="2676"/>
      <c r="L3" s="2676"/>
      <c r="M3" s="2676"/>
      <c r="N3" s="2676"/>
      <c r="O3" s="1164"/>
    </row>
    <row r="4" spans="1:20" ht="15.75" customHeight="1" thickTop="1">
      <c r="A4" s="1164"/>
      <c r="B4" s="1164"/>
      <c r="C4" s="2677" t="s">
        <v>1092</v>
      </c>
      <c r="D4" s="2671"/>
      <c r="E4" s="2671"/>
      <c r="F4" s="2671"/>
      <c r="G4" s="2678"/>
      <c r="H4" s="2684" t="s">
        <v>1091</v>
      </c>
      <c r="I4" s="2678"/>
      <c r="J4" s="2684" t="s">
        <v>723</v>
      </c>
      <c r="K4" s="2678"/>
      <c r="L4" s="2685" t="s">
        <v>722</v>
      </c>
      <c r="M4" s="2687" t="s">
        <v>1090</v>
      </c>
      <c r="N4" s="2688"/>
      <c r="O4" s="1164"/>
    </row>
    <row r="5" spans="1:20" ht="18.75" customHeight="1">
      <c r="A5" s="1164"/>
      <c r="B5" s="1164"/>
      <c r="C5" s="2679"/>
      <c r="D5" s="2673"/>
      <c r="E5" s="2673"/>
      <c r="F5" s="2673"/>
      <c r="G5" s="2680"/>
      <c r="H5" s="2682"/>
      <c r="I5" s="2683"/>
      <c r="J5" s="2682"/>
      <c r="K5" s="2683"/>
      <c r="L5" s="2686"/>
      <c r="M5" s="2668" t="s">
        <v>1018</v>
      </c>
      <c r="N5" s="2669"/>
      <c r="O5" s="1164"/>
    </row>
    <row r="6" spans="1:20" ht="15.75">
      <c r="A6" s="1164"/>
      <c r="B6" s="1164"/>
      <c r="C6" s="2681"/>
      <c r="D6" s="2682"/>
      <c r="E6" s="2682"/>
      <c r="F6" s="2682"/>
      <c r="G6" s="2683"/>
      <c r="H6" s="1214" t="s">
        <v>562</v>
      </c>
      <c r="I6" s="1214" t="s">
        <v>62</v>
      </c>
      <c r="J6" s="1214" t="s">
        <v>562</v>
      </c>
      <c r="K6" s="1214" t="s">
        <v>62</v>
      </c>
      <c r="L6" s="1214" t="s">
        <v>562</v>
      </c>
      <c r="M6" s="1213" t="s">
        <v>67</v>
      </c>
      <c r="N6" s="1212" t="s">
        <v>280</v>
      </c>
      <c r="O6" s="1164"/>
    </row>
    <row r="7" spans="1:20" ht="15.75" customHeight="1">
      <c r="A7" s="1164"/>
      <c r="B7" s="1164"/>
      <c r="C7" s="1192" t="s">
        <v>1089</v>
      </c>
      <c r="D7" s="1191"/>
      <c r="E7" s="1191"/>
      <c r="F7" s="1191"/>
      <c r="G7" s="1191"/>
      <c r="H7" s="1190">
        <v>-82387.61765132891</v>
      </c>
      <c r="I7" s="1190">
        <v>-263629.61553114722</v>
      </c>
      <c r="J7" s="1190">
        <v>-22474.601028677775</v>
      </c>
      <c r="K7" s="1208">
        <v>-33615.766748631257</v>
      </c>
      <c r="L7" s="1208">
        <v>34363.662187336566</v>
      </c>
      <c r="M7" s="1207">
        <f t="shared" ref="M7:M42" si="0">(J7/H7-1)*100</f>
        <v>-72.7208994878428</v>
      </c>
      <c r="N7" s="1211" t="s">
        <v>71</v>
      </c>
      <c r="O7" s="1171"/>
      <c r="R7" s="1170"/>
      <c r="T7" s="1170"/>
    </row>
    <row r="8" spans="1:20" ht="15.75" customHeight="1">
      <c r="A8" s="1164"/>
      <c r="B8" s="1164"/>
      <c r="C8" s="1184"/>
      <c r="D8" s="1164" t="s">
        <v>1088</v>
      </c>
      <c r="E8" s="1164"/>
      <c r="F8" s="1164"/>
      <c r="G8" s="1164"/>
      <c r="H8" s="1183">
        <v>27592.468913126162</v>
      </c>
      <c r="I8" s="1183">
        <v>113664.42300612597</v>
      </c>
      <c r="J8" s="1183">
        <v>31119.461883404598</v>
      </c>
      <c r="K8" s="1205">
        <v>108288.0835693877</v>
      </c>
      <c r="L8" s="1205">
        <v>31657.515533325262</v>
      </c>
      <c r="M8" s="1181">
        <f t="shared" si="0"/>
        <v>12.782447925856278</v>
      </c>
      <c r="N8" s="1180">
        <f t="shared" ref="N8:N38" si="1">(L8/J8-1)*100</f>
        <v>1.728994067881362</v>
      </c>
      <c r="O8" s="1179"/>
      <c r="R8" s="1170"/>
      <c r="T8" s="1170"/>
    </row>
    <row r="9" spans="1:20" ht="15.75" customHeight="1">
      <c r="A9" s="1164"/>
      <c r="B9" s="1164"/>
      <c r="C9" s="1184"/>
      <c r="D9" s="1164"/>
      <c r="E9" s="1164" t="s">
        <v>1086</v>
      </c>
      <c r="F9" s="1164"/>
      <c r="G9" s="1164"/>
      <c r="H9" s="1183">
        <v>3844.8613187083001</v>
      </c>
      <c r="I9" s="1183">
        <v>15986.126076676604</v>
      </c>
      <c r="J9" s="1183">
        <v>3339.4052229892004</v>
      </c>
      <c r="K9" s="1205">
        <v>9590.2294740262005</v>
      </c>
      <c r="L9" s="1205">
        <v>247.14336198799998</v>
      </c>
      <c r="M9" s="1181">
        <f t="shared" si="0"/>
        <v>-13.146276388686761</v>
      </c>
      <c r="N9" s="1180">
        <f t="shared" si="1"/>
        <v>-92.599180228664352</v>
      </c>
      <c r="O9" s="1179"/>
      <c r="P9" s="1170"/>
      <c r="Q9" s="1170"/>
      <c r="R9" s="1170"/>
      <c r="T9" s="1170"/>
    </row>
    <row r="10" spans="1:20" ht="15.75" customHeight="1">
      <c r="A10" s="1164"/>
      <c r="B10" s="1164"/>
      <c r="C10" s="1184"/>
      <c r="D10" s="1164"/>
      <c r="E10" s="1164" t="s">
        <v>638</v>
      </c>
      <c r="F10" s="1164"/>
      <c r="G10" s="1164"/>
      <c r="H10" s="1183">
        <v>23747.607594417863</v>
      </c>
      <c r="I10" s="1183">
        <v>97678.296929449367</v>
      </c>
      <c r="J10" s="1183">
        <v>27780.056660415397</v>
      </c>
      <c r="K10" s="1205">
        <v>98697.854095361501</v>
      </c>
      <c r="L10" s="1205">
        <v>31410.372171337262</v>
      </c>
      <c r="M10" s="1181">
        <f t="shared" si="0"/>
        <v>16.980443398203214</v>
      </c>
      <c r="N10" s="1180">
        <f t="shared" si="1"/>
        <v>13.068063738310531</v>
      </c>
      <c r="O10" s="1179"/>
      <c r="R10" s="1170"/>
      <c r="T10" s="1170"/>
    </row>
    <row r="11" spans="1:20" ht="15.75" customHeight="1">
      <c r="A11" s="1164"/>
      <c r="B11" s="1164"/>
      <c r="C11" s="1184"/>
      <c r="D11" s="1164" t="s">
        <v>1087</v>
      </c>
      <c r="E11" s="1164"/>
      <c r="F11" s="1164"/>
      <c r="G11" s="1164"/>
      <c r="H11" s="1183">
        <v>-367761.97471640608</v>
      </c>
      <c r="I11" s="1183">
        <v>-1398685.06502843</v>
      </c>
      <c r="J11" s="1183">
        <v>-327508.73495917919</v>
      </c>
      <c r="K11" s="1205">
        <v>-1169261.4085394414</v>
      </c>
      <c r="L11" s="1205">
        <v>-283228.37916315685</v>
      </c>
      <c r="M11" s="1181">
        <f t="shared" si="0"/>
        <v>-10.945459978092497</v>
      </c>
      <c r="N11" s="1180">
        <f t="shared" si="1"/>
        <v>-13.520358717009929</v>
      </c>
      <c r="O11" s="1179"/>
      <c r="R11" s="1170"/>
      <c r="T11" s="1170"/>
    </row>
    <row r="12" spans="1:20" ht="15.75" customHeight="1">
      <c r="A12" s="1164"/>
      <c r="B12" s="1164"/>
      <c r="C12" s="1184"/>
      <c r="D12" s="1164"/>
      <c r="E12" s="1164" t="s">
        <v>1086</v>
      </c>
      <c r="F12" s="1164"/>
      <c r="G12" s="1164"/>
      <c r="H12" s="1183">
        <v>-50310</v>
      </c>
      <c r="I12" s="1183">
        <v>-215538.52080500001</v>
      </c>
      <c r="J12" s="1183">
        <v>-42787.542277430002</v>
      </c>
      <c r="K12" s="1205">
        <v>-166928.55910497997</v>
      </c>
      <c r="L12" s="1205">
        <v>-23337.416357690003</v>
      </c>
      <c r="M12" s="1181">
        <f t="shared" si="0"/>
        <v>-14.952211732399123</v>
      </c>
      <c r="N12" s="1180">
        <f t="shared" si="1"/>
        <v>-45.457450660819433</v>
      </c>
      <c r="O12" s="1179"/>
      <c r="R12" s="1170"/>
      <c r="T12" s="1170"/>
    </row>
    <row r="13" spans="1:20" ht="15.75" customHeight="1">
      <c r="A13" s="1164"/>
      <c r="B13" s="1164"/>
      <c r="C13" s="1184"/>
      <c r="D13" s="1164"/>
      <c r="E13" s="1164" t="s">
        <v>638</v>
      </c>
      <c r="F13" s="1164"/>
      <c r="G13" s="1164"/>
      <c r="H13" s="1183">
        <v>-317451.97471640608</v>
      </c>
      <c r="I13" s="1183">
        <v>-1183146.5442234299</v>
      </c>
      <c r="J13" s="1183">
        <v>-284721.19268174918</v>
      </c>
      <c r="K13" s="1205">
        <v>-1002332.8494344614</v>
      </c>
      <c r="L13" s="1205">
        <v>-259890.96280546684</v>
      </c>
      <c r="M13" s="1181">
        <f t="shared" si="0"/>
        <v>-10.310467296319947</v>
      </c>
      <c r="N13" s="1180">
        <f t="shared" si="1"/>
        <v>-8.7208927591268743</v>
      </c>
      <c r="O13" s="1179"/>
      <c r="R13" s="1170"/>
      <c r="T13" s="1170"/>
    </row>
    <row r="14" spans="1:20" ht="15.75" customHeight="1">
      <c r="A14" s="1164"/>
      <c r="B14" s="1164"/>
      <c r="C14" s="1198"/>
      <c r="D14" s="1197" t="s">
        <v>319</v>
      </c>
      <c r="E14" s="1197"/>
      <c r="F14" s="1197"/>
      <c r="G14" s="1197"/>
      <c r="H14" s="1196">
        <v>-340169.50580327993</v>
      </c>
      <c r="I14" s="1196">
        <v>-1285020.642022304</v>
      </c>
      <c r="J14" s="1196">
        <v>-296389.2730757746</v>
      </c>
      <c r="K14" s="1204">
        <v>-1060973.3249700537</v>
      </c>
      <c r="L14" s="1204">
        <v>-251570.86362983158</v>
      </c>
      <c r="M14" s="1203">
        <f t="shared" si="0"/>
        <v>-12.870122683137698</v>
      </c>
      <c r="N14" s="1202">
        <f t="shared" si="1"/>
        <v>-15.121468122257175</v>
      </c>
      <c r="O14" s="1179"/>
      <c r="R14" s="1170"/>
      <c r="T14" s="1170"/>
    </row>
    <row r="15" spans="1:20" ht="15.75" customHeight="1">
      <c r="A15" s="1164"/>
      <c r="B15" s="1164"/>
      <c r="C15" s="1198"/>
      <c r="D15" s="1197" t="s">
        <v>1085</v>
      </c>
      <c r="E15" s="1197"/>
      <c r="F15" s="1197"/>
      <c r="G15" s="1197"/>
      <c r="H15" s="1196">
        <v>-18520.483057606987</v>
      </c>
      <c r="I15" s="1196">
        <v>-15227.653693710337</v>
      </c>
      <c r="J15" s="1196">
        <v>-6049.3363430625541</v>
      </c>
      <c r="K15" s="1204">
        <v>-964.98753009759821</v>
      </c>
      <c r="L15" s="1204">
        <v>-10593.844688563433</v>
      </c>
      <c r="M15" s="1203">
        <f t="shared" si="0"/>
        <v>-67.337048800258543</v>
      </c>
      <c r="N15" s="1202">
        <f t="shared" si="1"/>
        <v>75.124081184749642</v>
      </c>
      <c r="O15" s="1179"/>
      <c r="R15" s="1170"/>
      <c r="T15" s="1170"/>
    </row>
    <row r="16" spans="1:20" ht="15.75" customHeight="1">
      <c r="A16" s="1164"/>
      <c r="B16" s="1164"/>
      <c r="C16" s="1184"/>
      <c r="D16" s="1164"/>
      <c r="E16" s="1164" t="s">
        <v>1084</v>
      </c>
      <c r="F16" s="1164"/>
      <c r="G16" s="1164"/>
      <c r="H16" s="1183">
        <v>40738.262979332198</v>
      </c>
      <c r="I16" s="1183">
        <v>186371.51089636676</v>
      </c>
      <c r="J16" s="1183">
        <v>42526.561850945087</v>
      </c>
      <c r="K16" s="1205">
        <v>156349.47033943908</v>
      </c>
      <c r="L16" s="1205">
        <v>19600.264881701223</v>
      </c>
      <c r="M16" s="1181">
        <f t="shared" si="0"/>
        <v>4.3897278401883399</v>
      </c>
      <c r="N16" s="1180">
        <f t="shared" si="1"/>
        <v>-53.910534901928273</v>
      </c>
      <c r="O16" s="1179"/>
      <c r="R16" s="1170"/>
      <c r="T16" s="1170"/>
    </row>
    <row r="17" spans="1:21" ht="15.75" customHeight="1">
      <c r="A17" s="1164"/>
      <c r="B17" s="1164"/>
      <c r="C17" s="1184"/>
      <c r="D17" s="1164"/>
      <c r="E17" s="1164"/>
      <c r="F17" s="1164" t="s">
        <v>1082</v>
      </c>
      <c r="G17" s="1164"/>
      <c r="H17" s="1183">
        <v>15513.823842821161</v>
      </c>
      <c r="I17" s="1183">
        <v>75374.109752830249</v>
      </c>
      <c r="J17" s="1183">
        <v>17326.613066830829</v>
      </c>
      <c r="K17" s="1205">
        <v>60885.028790567972</v>
      </c>
      <c r="L17" s="1205">
        <v>1473.7281997370917</v>
      </c>
      <c r="M17" s="1181">
        <f t="shared" si="0"/>
        <v>11.684992960961814</v>
      </c>
      <c r="N17" s="1180">
        <f t="shared" si="1"/>
        <v>-91.494424247527519</v>
      </c>
      <c r="O17" s="1179"/>
      <c r="R17" s="1170"/>
      <c r="S17" s="1170"/>
      <c r="T17" s="1170"/>
      <c r="U17" s="1170"/>
    </row>
    <row r="18" spans="1:21" ht="15.75" customHeight="1">
      <c r="A18" s="1164"/>
      <c r="B18" s="1164"/>
      <c r="C18" s="1184"/>
      <c r="D18" s="1164"/>
      <c r="E18" s="1164"/>
      <c r="F18" s="1164" t="s">
        <v>1080</v>
      </c>
      <c r="G18" s="1164"/>
      <c r="H18" s="1183">
        <v>5808.3670000000002</v>
      </c>
      <c r="I18" s="1183">
        <v>21842.024089999999</v>
      </c>
      <c r="J18" s="1183">
        <v>2986.1314299999999</v>
      </c>
      <c r="K18" s="1205">
        <v>12337.970069999999</v>
      </c>
      <c r="L18" s="1205">
        <v>1514.63971010301</v>
      </c>
      <c r="M18" s="1181">
        <f t="shared" si="0"/>
        <v>-48.589139942431324</v>
      </c>
      <c r="N18" s="1180">
        <f t="shared" si="1"/>
        <v>-49.277526940500074</v>
      </c>
      <c r="O18" s="1179"/>
      <c r="R18" s="1170"/>
      <c r="S18" s="1170"/>
      <c r="T18" s="1170"/>
      <c r="U18" s="1170"/>
    </row>
    <row r="19" spans="1:21" ht="15.75" customHeight="1">
      <c r="A19" s="1164"/>
      <c r="B19" s="1164"/>
      <c r="C19" s="1184"/>
      <c r="D19" s="1164"/>
      <c r="E19" s="1164"/>
      <c r="F19" s="1164" t="s">
        <v>638</v>
      </c>
      <c r="G19" s="1164"/>
      <c r="H19" s="1183">
        <v>19416.072136511037</v>
      </c>
      <c r="I19" s="1183">
        <v>89155.377053536504</v>
      </c>
      <c r="J19" s="1183">
        <v>22213.817354114257</v>
      </c>
      <c r="K19" s="1205">
        <v>83126.471478871114</v>
      </c>
      <c r="L19" s="1210">
        <v>16611.896971861122</v>
      </c>
      <c r="M19" s="1181">
        <f t="shared" si="0"/>
        <v>14.409429455827926</v>
      </c>
      <c r="N19" s="1180">
        <f t="shared" si="1"/>
        <v>-25.218179716488908</v>
      </c>
      <c r="O19" s="1179"/>
      <c r="R19" s="1170"/>
      <c r="S19" s="1170"/>
      <c r="T19" s="1170"/>
      <c r="U19" s="1170"/>
    </row>
    <row r="20" spans="1:21" ht="15.75" customHeight="1">
      <c r="A20" s="1164"/>
      <c r="B20" s="1164"/>
      <c r="C20" s="1184"/>
      <c r="D20" s="1164"/>
      <c r="E20" s="1164" t="s">
        <v>1083</v>
      </c>
      <c r="F20" s="1164"/>
      <c r="G20" s="1164"/>
      <c r="H20" s="1183">
        <v>-59258.746036939185</v>
      </c>
      <c r="I20" s="1183">
        <v>-201599.1645900771</v>
      </c>
      <c r="J20" s="1183">
        <v>-48575.898194007641</v>
      </c>
      <c r="K20" s="1205">
        <v>-157314.45786953668</v>
      </c>
      <c r="L20" s="1210">
        <v>-30194.109570264656</v>
      </c>
      <c r="M20" s="1181">
        <f t="shared" si="0"/>
        <v>-18.027461864063653</v>
      </c>
      <c r="N20" s="1180">
        <f t="shared" si="1"/>
        <v>-37.841376705640769</v>
      </c>
      <c r="O20" s="1179"/>
      <c r="R20" s="1170"/>
      <c r="S20" s="1170"/>
      <c r="T20" s="1170"/>
      <c r="U20" s="1170"/>
    </row>
    <row r="21" spans="1:21" ht="15.75" customHeight="1">
      <c r="A21" s="1164"/>
      <c r="B21" s="1164"/>
      <c r="C21" s="1184"/>
      <c r="D21" s="1164"/>
      <c r="E21" s="1164"/>
      <c r="F21" s="1164" t="s">
        <v>579</v>
      </c>
      <c r="G21" s="1164"/>
      <c r="H21" s="1183">
        <v>-17350.955627185449</v>
      </c>
      <c r="I21" s="1183">
        <v>-65825.586312676387</v>
      </c>
      <c r="J21" s="1183">
        <v>-18434.877119159752</v>
      </c>
      <c r="K21" s="1205">
        <v>-68340.413738784991</v>
      </c>
      <c r="L21" s="1210">
        <v>-15702.06696633532</v>
      </c>
      <c r="M21" s="1181">
        <f t="shared" si="0"/>
        <v>6.2470420377078062</v>
      </c>
      <c r="N21" s="1180">
        <f t="shared" si="1"/>
        <v>-14.824130018117476</v>
      </c>
      <c r="O21" s="1179"/>
      <c r="R21" s="1170"/>
      <c r="S21" s="1170"/>
      <c r="T21" s="1170"/>
      <c r="U21" s="1170"/>
    </row>
    <row r="22" spans="1:21" ht="15.75" customHeight="1">
      <c r="A22" s="1164"/>
      <c r="B22" s="1164"/>
      <c r="C22" s="1184"/>
      <c r="D22" s="1164"/>
      <c r="E22" s="1164"/>
      <c r="F22" s="1164" t="s">
        <v>1082</v>
      </c>
      <c r="G22" s="1164"/>
      <c r="H22" s="1183">
        <v>-29826.151589482197</v>
      </c>
      <c r="I22" s="1183">
        <v>-89907.260290857012</v>
      </c>
      <c r="J22" s="1183">
        <v>-21004.198721810688</v>
      </c>
      <c r="K22" s="1205">
        <v>-53137.353699117542</v>
      </c>
      <c r="L22" s="1205">
        <v>-5290.4214673489078</v>
      </c>
      <c r="M22" s="1181">
        <f t="shared" si="0"/>
        <v>-29.577911991778571</v>
      </c>
      <c r="N22" s="1180">
        <f t="shared" si="1"/>
        <v>-74.812552778529223</v>
      </c>
      <c r="O22" s="1179"/>
      <c r="R22" s="1170"/>
      <c r="S22" s="1170"/>
      <c r="T22" s="1170"/>
      <c r="U22" s="1170"/>
    </row>
    <row r="23" spans="1:21" ht="15.75" customHeight="1">
      <c r="A23" s="1164"/>
      <c r="B23" s="1164"/>
      <c r="C23" s="1184"/>
      <c r="D23" s="1164"/>
      <c r="E23" s="1164"/>
      <c r="F23" s="1164"/>
      <c r="G23" s="1209" t="s">
        <v>1081</v>
      </c>
      <c r="H23" s="1183">
        <v>-17071.908819026081</v>
      </c>
      <c r="I23" s="1183">
        <v>-46321.154427025322</v>
      </c>
      <c r="J23" s="1183">
        <v>-10179.3568072708</v>
      </c>
      <c r="K23" s="1205">
        <v>-25813.151724861043</v>
      </c>
      <c r="L23" s="1205">
        <v>-4397.0454283061054</v>
      </c>
      <c r="M23" s="1181">
        <f t="shared" si="0"/>
        <v>-40.373645881201981</v>
      </c>
      <c r="N23" s="1180">
        <f t="shared" si="1"/>
        <v>-56.804290177102047</v>
      </c>
      <c r="O23" s="1179"/>
      <c r="R23" s="1170"/>
      <c r="S23" s="1170"/>
      <c r="T23" s="1170"/>
      <c r="U23" s="1170"/>
    </row>
    <row r="24" spans="1:21" ht="15.75" customHeight="1">
      <c r="A24" s="1164"/>
      <c r="B24" s="1164"/>
      <c r="C24" s="1184"/>
      <c r="D24" s="1164"/>
      <c r="E24" s="1164"/>
      <c r="F24" s="1164" t="s">
        <v>1080</v>
      </c>
      <c r="G24" s="1164"/>
      <c r="H24" s="1183">
        <v>-2062.2780000000002</v>
      </c>
      <c r="I24" s="1183">
        <v>-4703.598</v>
      </c>
      <c r="J24" s="1183">
        <v>-590.19100000000003</v>
      </c>
      <c r="K24" s="1205">
        <v>-2408.2959999999998</v>
      </c>
      <c r="L24" s="1205">
        <v>-768.63499999999999</v>
      </c>
      <c r="M24" s="1181">
        <f t="shared" si="0"/>
        <v>-71.381598407198254</v>
      </c>
      <c r="N24" s="1180">
        <f t="shared" si="1"/>
        <v>30.234957835683684</v>
      </c>
      <c r="O24" s="1179"/>
      <c r="R24" s="1170"/>
      <c r="S24" s="1170"/>
      <c r="T24" s="1170"/>
      <c r="U24" s="1170"/>
    </row>
    <row r="25" spans="1:21" ht="15.75" customHeight="1">
      <c r="A25" s="1164"/>
      <c r="B25" s="1164"/>
      <c r="C25" s="1184"/>
      <c r="D25" s="1164"/>
      <c r="E25" s="1164"/>
      <c r="F25" s="1164" t="s">
        <v>638</v>
      </c>
      <c r="G25" s="1164"/>
      <c r="H25" s="1183">
        <v>-10019.360820271542</v>
      </c>
      <c r="I25" s="1183">
        <v>-41162.719986543685</v>
      </c>
      <c r="J25" s="1183">
        <v>-8546.6313530372008</v>
      </c>
      <c r="K25" s="1205">
        <v>-33428.394431634144</v>
      </c>
      <c r="L25" s="1205">
        <v>-8432.9861365804281</v>
      </c>
      <c r="M25" s="1181">
        <f t="shared" si="0"/>
        <v>-14.698836519138636</v>
      </c>
      <c r="N25" s="1180">
        <f t="shared" si="1"/>
        <v>-1.3297077147990777</v>
      </c>
      <c r="O25" s="1179"/>
      <c r="R25" s="1170"/>
      <c r="S25" s="1170"/>
      <c r="T25" s="1170"/>
      <c r="U25" s="1170"/>
    </row>
    <row r="26" spans="1:21" ht="15.75" customHeight="1">
      <c r="A26" s="1164"/>
      <c r="B26" s="1164"/>
      <c r="C26" s="1198"/>
      <c r="D26" s="1197" t="s">
        <v>1079</v>
      </c>
      <c r="E26" s="1197"/>
      <c r="F26" s="1197"/>
      <c r="G26" s="1197"/>
      <c r="H26" s="1196">
        <v>-358689.98886088689</v>
      </c>
      <c r="I26" s="1196">
        <v>-1300248.2957160142</v>
      </c>
      <c r="J26" s="1196">
        <v>-302438.60941883718</v>
      </c>
      <c r="K26" s="1204">
        <v>-1061938.3125001513</v>
      </c>
      <c r="L26" s="1204">
        <v>-262164.70831839502</v>
      </c>
      <c r="M26" s="1203">
        <f t="shared" si="0"/>
        <v>-15.682450357951328</v>
      </c>
      <c r="N26" s="1202">
        <f t="shared" si="1"/>
        <v>-13.316388796335254</v>
      </c>
      <c r="O26" s="1179"/>
      <c r="R26" s="1170"/>
      <c r="S26" s="1170"/>
      <c r="T26" s="1170"/>
      <c r="U26" s="1170"/>
    </row>
    <row r="27" spans="1:21" ht="15.75" customHeight="1">
      <c r="A27" s="1164"/>
      <c r="B27" s="1164"/>
      <c r="C27" s="1198"/>
      <c r="D27" s="1197" t="s">
        <v>1078</v>
      </c>
      <c r="E27" s="1197"/>
      <c r="F27" s="1197"/>
      <c r="G27" s="1197"/>
      <c r="H27" s="1196">
        <v>5572.3201764414734</v>
      </c>
      <c r="I27" s="1196">
        <v>39971.741801712808</v>
      </c>
      <c r="J27" s="1196">
        <v>19597.477256871538</v>
      </c>
      <c r="K27" s="1204">
        <v>46101.286334563018</v>
      </c>
      <c r="L27" s="1204">
        <v>9613.7919339706204</v>
      </c>
      <c r="M27" s="1203">
        <f t="shared" si="0"/>
        <v>251.6933097226771</v>
      </c>
      <c r="N27" s="1202">
        <f t="shared" si="1"/>
        <v>-50.943727052420996</v>
      </c>
      <c r="O27" s="1179"/>
      <c r="R27" s="1170"/>
      <c r="S27" s="1170"/>
      <c r="T27" s="1170"/>
      <c r="U27" s="1170"/>
    </row>
    <row r="28" spans="1:21" ht="15.75" customHeight="1">
      <c r="A28" s="1164"/>
      <c r="B28" s="1164"/>
      <c r="C28" s="1184"/>
      <c r="D28" s="1164"/>
      <c r="E28" s="1164" t="s">
        <v>1077</v>
      </c>
      <c r="F28" s="1164"/>
      <c r="G28" s="1164"/>
      <c r="H28" s="1183">
        <v>22202.920176441472</v>
      </c>
      <c r="I28" s="1183">
        <v>79916.698801712802</v>
      </c>
      <c r="J28" s="1183">
        <v>23090.981566871538</v>
      </c>
      <c r="K28" s="1205">
        <v>68041.391098843014</v>
      </c>
      <c r="L28" s="1205">
        <v>15911.29830809062</v>
      </c>
      <c r="M28" s="1181">
        <f t="shared" si="0"/>
        <v>3.9997504083825408</v>
      </c>
      <c r="N28" s="1180">
        <f t="shared" si="1"/>
        <v>-31.093018882668709</v>
      </c>
      <c r="O28" s="1179"/>
      <c r="R28" s="1170"/>
      <c r="S28" s="1170"/>
      <c r="T28" s="1170"/>
      <c r="U28" s="1170"/>
    </row>
    <row r="29" spans="1:21" ht="15.75" customHeight="1">
      <c r="A29" s="1164"/>
      <c r="B29" s="1164"/>
      <c r="C29" s="1184"/>
      <c r="D29" s="1164"/>
      <c r="E29" s="1164" t="s">
        <v>1076</v>
      </c>
      <c r="F29" s="1164"/>
      <c r="G29" s="1164"/>
      <c r="H29" s="1183">
        <v>-16630.599999999999</v>
      </c>
      <c r="I29" s="1183">
        <v>-39944.956999999995</v>
      </c>
      <c r="J29" s="1183">
        <v>-3493.5043099999998</v>
      </c>
      <c r="K29" s="1205">
        <v>-21940.104764279997</v>
      </c>
      <c r="L29" s="1205">
        <v>-6297.5063741200001</v>
      </c>
      <c r="M29" s="1181">
        <f t="shared" si="0"/>
        <v>-78.993516108859581</v>
      </c>
      <c r="N29" s="1180">
        <f t="shared" si="1"/>
        <v>80.263306276556463</v>
      </c>
      <c r="O29" s="1179"/>
      <c r="R29" s="1170"/>
      <c r="S29" s="1170"/>
      <c r="T29" s="1170"/>
      <c r="U29" s="1170"/>
    </row>
    <row r="30" spans="1:21" ht="15.75" customHeight="1">
      <c r="A30" s="1164"/>
      <c r="B30" s="1164"/>
      <c r="C30" s="1198"/>
      <c r="D30" s="1197" t="s">
        <v>1075</v>
      </c>
      <c r="E30" s="1197"/>
      <c r="F30" s="1197"/>
      <c r="G30" s="1197"/>
      <c r="H30" s="1196">
        <v>-353117.66868444544</v>
      </c>
      <c r="I30" s="1196">
        <v>-1260276.5539143013</v>
      </c>
      <c r="J30" s="1196">
        <v>-282841.13216196565</v>
      </c>
      <c r="K30" s="1204">
        <v>-1015837.0261655883</v>
      </c>
      <c r="L30" s="1204">
        <v>-252550.9163844244</v>
      </c>
      <c r="M30" s="1203">
        <f t="shared" si="0"/>
        <v>-19.901733261974098</v>
      </c>
      <c r="N30" s="1202">
        <f t="shared" si="1"/>
        <v>-10.709268325299981</v>
      </c>
      <c r="O30" s="1179"/>
      <c r="R30" s="1170"/>
      <c r="S30" s="1170"/>
      <c r="T30" s="1170"/>
      <c r="U30" s="1170"/>
    </row>
    <row r="31" spans="1:21" ht="15.75" customHeight="1">
      <c r="A31" s="1164"/>
      <c r="B31" s="1164"/>
      <c r="C31" s="1198"/>
      <c r="D31" s="1197" t="s">
        <v>1074</v>
      </c>
      <c r="E31" s="1197"/>
      <c r="F31" s="1197"/>
      <c r="G31" s="1197"/>
      <c r="H31" s="1196">
        <v>270730.05103311659</v>
      </c>
      <c r="I31" s="1196">
        <v>996646.93838315411</v>
      </c>
      <c r="J31" s="1196">
        <v>260366.53113328782</v>
      </c>
      <c r="K31" s="1204">
        <v>982221.2594169568</v>
      </c>
      <c r="L31" s="1204">
        <v>286914.57857176097</v>
      </c>
      <c r="M31" s="1203">
        <f t="shared" si="0"/>
        <v>-3.827990228746736</v>
      </c>
      <c r="N31" s="1202">
        <f t="shared" si="1"/>
        <v>10.196413234419355</v>
      </c>
      <c r="O31" s="1179"/>
      <c r="R31" s="1170"/>
      <c r="S31" s="1170"/>
      <c r="T31" s="1170"/>
      <c r="U31" s="1170"/>
    </row>
    <row r="32" spans="1:21" ht="15.75" customHeight="1">
      <c r="A32" s="1164"/>
      <c r="B32" s="1164"/>
      <c r="C32" s="1184"/>
      <c r="D32" s="1164"/>
      <c r="E32" s="1164" t="s">
        <v>1073</v>
      </c>
      <c r="F32" s="1164"/>
      <c r="G32" s="1164"/>
      <c r="H32" s="1183">
        <v>272054.28444479487</v>
      </c>
      <c r="I32" s="1183">
        <v>1005588.0952605744</v>
      </c>
      <c r="J32" s="1183">
        <v>261670.31723279136</v>
      </c>
      <c r="K32" s="1205">
        <v>987673.52274271101</v>
      </c>
      <c r="L32" s="1205">
        <v>288389.30992776563</v>
      </c>
      <c r="M32" s="1181">
        <f t="shared" si="0"/>
        <v>-3.8168732513053416</v>
      </c>
      <c r="N32" s="1180">
        <f t="shared" si="1"/>
        <v>10.210937555903254</v>
      </c>
      <c r="O32" s="1179"/>
      <c r="R32" s="1170"/>
      <c r="S32" s="1170"/>
      <c r="T32" s="1170"/>
      <c r="U32" s="1170"/>
    </row>
    <row r="33" spans="1:21" ht="15.75" customHeight="1">
      <c r="A33" s="1164"/>
      <c r="B33" s="1164"/>
      <c r="C33" s="1184"/>
      <c r="D33" s="1164"/>
      <c r="E33" s="1164"/>
      <c r="F33" s="1164" t="s">
        <v>547</v>
      </c>
      <c r="G33" s="1164"/>
      <c r="H33" s="1183">
        <v>13906.799000000001</v>
      </c>
      <c r="I33" s="1183">
        <v>64621.114000000001</v>
      </c>
      <c r="J33" s="1183">
        <v>14743.61</v>
      </c>
      <c r="K33" s="1205">
        <v>51925.672685218742</v>
      </c>
      <c r="L33" s="1205">
        <v>13193.420139936019</v>
      </c>
      <c r="M33" s="1181">
        <f t="shared" si="0"/>
        <v>6.0172797492794583</v>
      </c>
      <c r="N33" s="1180">
        <f t="shared" si="1"/>
        <v>-10.514316779024824</v>
      </c>
      <c r="O33" s="1179"/>
      <c r="R33" s="1170"/>
      <c r="S33" s="1170"/>
      <c r="T33" s="1170"/>
      <c r="U33" s="1170"/>
    </row>
    <row r="34" spans="1:21" ht="15.75" customHeight="1">
      <c r="A34" s="1164"/>
      <c r="B34" s="1164"/>
      <c r="C34" s="1184"/>
      <c r="D34" s="1164"/>
      <c r="E34" s="1164"/>
      <c r="F34" s="1164" t="s">
        <v>318</v>
      </c>
      <c r="G34" s="1164"/>
      <c r="H34" s="1183">
        <v>242171.67088878807</v>
      </c>
      <c r="I34" s="1183">
        <v>879271.4</v>
      </c>
      <c r="J34" s="1183">
        <v>229861.9564933771</v>
      </c>
      <c r="K34" s="1205">
        <v>875026.9567769951</v>
      </c>
      <c r="L34" s="1205">
        <v>258858.88334192513</v>
      </c>
      <c r="M34" s="1181">
        <f t="shared" si="0"/>
        <v>-5.0830530054293277</v>
      </c>
      <c r="N34" s="1180">
        <f t="shared" si="1"/>
        <v>12.614930844105764</v>
      </c>
      <c r="O34" s="1179"/>
      <c r="Q34" s="1170"/>
      <c r="R34" s="1170"/>
      <c r="S34" s="1170"/>
      <c r="T34" s="1170"/>
      <c r="U34" s="1170"/>
    </row>
    <row r="35" spans="1:21" ht="15.75" customHeight="1">
      <c r="A35" s="1164"/>
      <c r="B35" s="1164"/>
      <c r="C35" s="1184"/>
      <c r="D35" s="1164"/>
      <c r="E35" s="1164"/>
      <c r="F35" s="1164" t="s">
        <v>1072</v>
      </c>
      <c r="G35" s="1164"/>
      <c r="H35" s="1183">
        <v>15935.154556006833</v>
      </c>
      <c r="I35" s="1183">
        <v>61528.118260574418</v>
      </c>
      <c r="J35" s="1183">
        <v>17025.991739414294</v>
      </c>
      <c r="K35" s="1205">
        <v>57818.004280497218</v>
      </c>
      <c r="L35" s="1205">
        <v>16298.168445904481</v>
      </c>
      <c r="M35" s="1181">
        <f t="shared" si="0"/>
        <v>6.8454760170259199</v>
      </c>
      <c r="N35" s="1180">
        <f t="shared" si="1"/>
        <v>-4.2747776731556826</v>
      </c>
      <c r="O35" s="1179"/>
      <c r="R35" s="1170"/>
      <c r="T35" s="1170"/>
    </row>
    <row r="36" spans="1:21" ht="15.75" customHeight="1">
      <c r="A36" s="1164"/>
      <c r="B36" s="1164"/>
      <c r="C36" s="1184"/>
      <c r="D36" s="1164"/>
      <c r="E36" s="1164"/>
      <c r="F36" s="1164" t="s">
        <v>1071</v>
      </c>
      <c r="G36" s="1164"/>
      <c r="H36" s="1183">
        <v>40.660000000000004</v>
      </c>
      <c r="I36" s="1183">
        <v>167.46300000000002</v>
      </c>
      <c r="J36" s="1183">
        <v>38.759</v>
      </c>
      <c r="K36" s="1205">
        <v>2902.8890000000001</v>
      </c>
      <c r="L36" s="1205">
        <v>38.838000000000001</v>
      </c>
      <c r="M36" s="1181">
        <f t="shared" si="0"/>
        <v>-4.6753566158386661</v>
      </c>
      <c r="N36" s="1180">
        <f t="shared" si="1"/>
        <v>0.20382362806057319</v>
      </c>
      <c r="O36" s="1179"/>
      <c r="R36" s="1170"/>
      <c r="T36" s="1170"/>
    </row>
    <row r="37" spans="1:21" ht="15.75" customHeight="1">
      <c r="A37" s="1164"/>
      <c r="B37" s="1164"/>
      <c r="C37" s="1184"/>
      <c r="D37" s="1164"/>
      <c r="E37" s="1164" t="s">
        <v>1070</v>
      </c>
      <c r="F37" s="1164"/>
      <c r="G37" s="1164"/>
      <c r="H37" s="1183">
        <v>-1324.2334116783013</v>
      </c>
      <c r="I37" s="1183">
        <v>-8941.1568774202115</v>
      </c>
      <c r="J37" s="1183">
        <v>-1303.786099503536</v>
      </c>
      <c r="K37" s="1205">
        <v>-5452.2633257542366</v>
      </c>
      <c r="L37" s="1205">
        <v>-1474.7313560046523</v>
      </c>
      <c r="M37" s="1181">
        <f t="shared" si="0"/>
        <v>-1.5440867142032744</v>
      </c>
      <c r="N37" s="1180">
        <f t="shared" si="1"/>
        <v>13.111449536562002</v>
      </c>
      <c r="O37" s="1179"/>
      <c r="R37" s="1170"/>
      <c r="T37" s="1170"/>
    </row>
    <row r="38" spans="1:21" ht="15.75" customHeight="1">
      <c r="A38" s="1164"/>
      <c r="B38" s="1164"/>
      <c r="C38" s="1192" t="s">
        <v>80</v>
      </c>
      <c r="D38" s="1191" t="s">
        <v>1069</v>
      </c>
      <c r="E38" s="1191"/>
      <c r="F38" s="1191"/>
      <c r="G38" s="1191"/>
      <c r="H38" s="1190">
        <v>3547.0860000000002</v>
      </c>
      <c r="I38" s="1190">
        <v>15458.671799999996</v>
      </c>
      <c r="J38" s="1190">
        <v>3679.5094999999997</v>
      </c>
      <c r="K38" s="1208">
        <v>14213.181769599998</v>
      </c>
      <c r="L38" s="1208">
        <v>3557.4006573700003</v>
      </c>
      <c r="M38" s="1207">
        <f t="shared" si="0"/>
        <v>3.7333039007229951</v>
      </c>
      <c r="N38" s="1206">
        <f t="shared" si="1"/>
        <v>-3.3186174034881333</v>
      </c>
      <c r="O38" s="1171"/>
      <c r="R38" s="1170"/>
      <c r="T38" s="1170"/>
    </row>
    <row r="39" spans="1:21" ht="15.75" customHeight="1">
      <c r="A39" s="1164"/>
      <c r="B39" s="1164"/>
      <c r="C39" s="1198" t="s">
        <v>1068</v>
      </c>
      <c r="D39" s="1198"/>
      <c r="E39" s="1197"/>
      <c r="F39" s="1197"/>
      <c r="G39" s="1197"/>
      <c r="H39" s="1196">
        <v>-78840.531651328856</v>
      </c>
      <c r="I39" s="1196">
        <v>-248170.94373114721</v>
      </c>
      <c r="J39" s="1196">
        <v>-18795.091528677833</v>
      </c>
      <c r="K39" s="1204">
        <v>-19402.58497903149</v>
      </c>
      <c r="L39" s="1204">
        <v>37921.062844706568</v>
      </c>
      <c r="M39" s="1203">
        <f t="shared" si="0"/>
        <v>-76.160623051352744</v>
      </c>
      <c r="N39" s="1202" t="s">
        <v>71</v>
      </c>
      <c r="O39" s="1179"/>
      <c r="R39" s="1170"/>
      <c r="T39" s="1170"/>
    </row>
    <row r="40" spans="1:21" ht="15.75" customHeight="1">
      <c r="A40" s="1164"/>
      <c r="B40" s="1164"/>
      <c r="C40" s="1192" t="s">
        <v>84</v>
      </c>
      <c r="D40" s="1191" t="s">
        <v>1067</v>
      </c>
      <c r="E40" s="1191"/>
      <c r="F40" s="1191"/>
      <c r="G40" s="1191"/>
      <c r="H40" s="1190">
        <v>3939.5484183820445</v>
      </c>
      <c r="I40" s="1190">
        <v>96448.755792603508</v>
      </c>
      <c r="J40" s="1190">
        <v>18612.783194367919</v>
      </c>
      <c r="K40" s="1208">
        <v>271279.8779481799</v>
      </c>
      <c r="L40" s="1208">
        <v>27395.157847941984</v>
      </c>
      <c r="M40" s="1207">
        <f t="shared" si="0"/>
        <v>372.45981563572485</v>
      </c>
      <c r="N40" s="1206">
        <f>(L40/J40-1)*100</f>
        <v>47.184639512867378</v>
      </c>
      <c r="O40" s="1171"/>
      <c r="R40" s="1170"/>
      <c r="T40" s="1170"/>
    </row>
    <row r="41" spans="1:21" ht="15.75" customHeight="1">
      <c r="A41" s="1164"/>
      <c r="B41" s="1164"/>
      <c r="C41" s="1184"/>
      <c r="D41" s="1164" t="s">
        <v>1066</v>
      </c>
      <c r="E41" s="1164"/>
      <c r="F41" s="1164"/>
      <c r="G41" s="1164"/>
      <c r="H41" s="1183">
        <v>1541.6210000000001</v>
      </c>
      <c r="I41" s="1183">
        <v>13064.776</v>
      </c>
      <c r="J41" s="1183">
        <v>3992.3130000000001</v>
      </c>
      <c r="K41" s="1205">
        <v>19478.724662740002</v>
      </c>
      <c r="L41" s="1205">
        <v>2922.0059999999999</v>
      </c>
      <c r="M41" s="1181">
        <f t="shared" si="0"/>
        <v>158.96851431058607</v>
      </c>
      <c r="N41" s="1180">
        <f>(L41/J41-1)*100</f>
        <v>-26.809195571589704</v>
      </c>
      <c r="O41" s="1179"/>
      <c r="R41" s="1170"/>
      <c r="T41" s="1170"/>
    </row>
    <row r="42" spans="1:21" ht="15.75" customHeight="1">
      <c r="A42" s="1164"/>
      <c r="B42" s="1164"/>
      <c r="C42" s="1184"/>
      <c r="D42" s="1164"/>
      <c r="E42" s="1164" t="s">
        <v>1065</v>
      </c>
      <c r="F42" s="1164"/>
      <c r="G42" s="1164"/>
      <c r="H42" s="1183">
        <v>1541.6210000000001</v>
      </c>
      <c r="I42" s="1183">
        <v>16646.893</v>
      </c>
      <c r="J42" s="1183">
        <v>3993.5829999999996</v>
      </c>
      <c r="K42" s="1205">
        <v>19678.48166274</v>
      </c>
      <c r="L42" s="1205">
        <v>2927.375</v>
      </c>
      <c r="M42" s="1181">
        <f t="shared" si="0"/>
        <v>159.05089512921785</v>
      </c>
      <c r="N42" s="1180">
        <f>(L42/J42-1)*100</f>
        <v>-26.698030315133046</v>
      </c>
      <c r="R42" s="1170"/>
      <c r="T42" s="1170"/>
    </row>
    <row r="43" spans="1:21" ht="15.75" customHeight="1">
      <c r="A43" s="1164"/>
      <c r="B43" s="1164"/>
      <c r="C43" s="1184"/>
      <c r="D43" s="1164"/>
      <c r="E43" s="1164" t="s">
        <v>1064</v>
      </c>
      <c r="F43" s="1164"/>
      <c r="G43" s="1164"/>
      <c r="H43" s="1183">
        <v>0</v>
      </c>
      <c r="I43" s="1183">
        <v>-3582.1169999999997</v>
      </c>
      <c r="J43" s="1183">
        <v>-1.27</v>
      </c>
      <c r="K43" s="1205">
        <v>-199.75700000000001</v>
      </c>
      <c r="L43" s="1205">
        <v>-5.3689999999999998</v>
      </c>
      <c r="M43" s="1181" t="s">
        <v>71</v>
      </c>
      <c r="N43" s="1180">
        <f>(L43/J43-1)*100</f>
        <v>322.75590551181102</v>
      </c>
      <c r="R43" s="1170"/>
      <c r="T43" s="1170"/>
    </row>
    <row r="44" spans="1:21" ht="15.75" customHeight="1">
      <c r="A44" s="1164"/>
      <c r="B44" s="1164"/>
      <c r="C44" s="1184"/>
      <c r="D44" s="1164" t="s">
        <v>1063</v>
      </c>
      <c r="E44" s="1164"/>
      <c r="F44" s="1164"/>
      <c r="G44" s="1164"/>
      <c r="H44" s="1183">
        <v>0</v>
      </c>
      <c r="I44" s="1183">
        <v>0</v>
      </c>
      <c r="J44" s="1183">
        <v>0</v>
      </c>
      <c r="K44" s="1205">
        <v>0</v>
      </c>
      <c r="L44" s="1205">
        <v>0</v>
      </c>
      <c r="M44" s="1181" t="s">
        <v>71</v>
      </c>
      <c r="N44" s="1180" t="s">
        <v>71</v>
      </c>
      <c r="O44" s="1179"/>
      <c r="R44" s="1170"/>
      <c r="T44" s="1170"/>
    </row>
    <row r="45" spans="1:21" ht="15.75" customHeight="1">
      <c r="A45" s="1164"/>
      <c r="B45" s="1164"/>
      <c r="C45" s="1184"/>
      <c r="D45" s="1164" t="s">
        <v>1062</v>
      </c>
      <c r="E45" s="1164"/>
      <c r="F45" s="1164"/>
      <c r="G45" s="1164"/>
      <c r="H45" s="1183">
        <v>-13004.739389210321</v>
      </c>
      <c r="I45" s="1183">
        <v>-27539.714245107396</v>
      </c>
      <c r="J45" s="1183">
        <v>-7673.5500138049965</v>
      </c>
      <c r="K45" s="1205">
        <v>-6304.3754938730153</v>
      </c>
      <c r="L45" s="1205">
        <v>-4090.9708001937256</v>
      </c>
      <c r="M45" s="1181">
        <f>(J45/H45-1)*100</f>
        <v>-40.99420385023992</v>
      </c>
      <c r="N45" s="1180">
        <f>(L45/J45-1)*100</f>
        <v>-46.687376861636146</v>
      </c>
      <c r="O45" s="1179"/>
      <c r="R45" s="1170"/>
      <c r="T45" s="1170"/>
    </row>
    <row r="46" spans="1:21" ht="15.75" customHeight="1">
      <c r="A46" s="1164"/>
      <c r="B46" s="1164"/>
      <c r="C46" s="1184"/>
      <c r="D46" s="1164"/>
      <c r="E46" s="1164" t="s">
        <v>1060</v>
      </c>
      <c r="F46" s="1164"/>
      <c r="G46" s="1164"/>
      <c r="H46" s="1183">
        <v>1208.0291558161534</v>
      </c>
      <c r="I46" s="1183">
        <v>10570.365498942156</v>
      </c>
      <c r="J46" s="1183">
        <v>-7574.3200000000015</v>
      </c>
      <c r="K46" s="1205">
        <v>-6083.3910675825746</v>
      </c>
      <c r="L46" s="1205">
        <v>-4091.8753918611801</v>
      </c>
      <c r="M46" s="1181" t="s">
        <v>71</v>
      </c>
      <c r="N46" s="1180">
        <f>(L46/J46-1)*100</f>
        <v>-45.976993421704137</v>
      </c>
      <c r="O46" s="1179"/>
      <c r="R46" s="1170"/>
      <c r="T46" s="1170"/>
    </row>
    <row r="47" spans="1:21" ht="15.75" customHeight="1">
      <c r="A47" s="1164"/>
      <c r="B47" s="1164"/>
      <c r="C47" s="1184"/>
      <c r="D47" s="1164"/>
      <c r="E47" s="1164" t="s">
        <v>638</v>
      </c>
      <c r="F47" s="1164"/>
      <c r="G47" s="1164"/>
      <c r="H47" s="1183">
        <v>-14212.768545026474</v>
      </c>
      <c r="I47" s="1183">
        <v>-38110.079744049552</v>
      </c>
      <c r="J47" s="1183">
        <v>-99.230013804995266</v>
      </c>
      <c r="K47" s="1205">
        <v>-220.98442629044089</v>
      </c>
      <c r="L47" s="1205">
        <v>0.90459166745439168</v>
      </c>
      <c r="M47" s="1181" t="s">
        <v>71</v>
      </c>
      <c r="N47" s="1180" t="s">
        <v>71</v>
      </c>
      <c r="O47" s="1179"/>
      <c r="R47" s="1170"/>
      <c r="T47" s="1170"/>
    </row>
    <row r="48" spans="1:21" ht="15.75" customHeight="1">
      <c r="A48" s="1164"/>
      <c r="B48" s="1164"/>
      <c r="C48" s="1184"/>
      <c r="D48" s="1164" t="s">
        <v>1061</v>
      </c>
      <c r="E48" s="1164"/>
      <c r="F48" s="1164"/>
      <c r="G48" s="1164"/>
      <c r="H48" s="1183">
        <v>15402.666807592366</v>
      </c>
      <c r="I48" s="1183">
        <v>110923.6940377109</v>
      </c>
      <c r="J48" s="1183">
        <v>22294.020208172915</v>
      </c>
      <c r="K48" s="1205">
        <v>258105.52877931291</v>
      </c>
      <c r="L48" s="1205">
        <v>28564.122648135712</v>
      </c>
      <c r="M48" s="1181">
        <f>(J48/H48-1)*100</f>
        <v>44.741300234993233</v>
      </c>
      <c r="N48" s="1180">
        <f>(L48/J48-1)*100</f>
        <v>28.124592968944185</v>
      </c>
      <c r="O48" s="1179"/>
      <c r="R48" s="1170"/>
      <c r="T48" s="1170"/>
    </row>
    <row r="49" spans="1:20" ht="15.75" customHeight="1">
      <c r="A49" s="1164"/>
      <c r="B49" s="1164"/>
      <c r="C49" s="1184"/>
      <c r="D49" s="1164"/>
      <c r="E49" s="1164" t="s">
        <v>1060</v>
      </c>
      <c r="F49" s="1164"/>
      <c r="G49" s="1164"/>
      <c r="H49" s="1183">
        <v>8255.8369799814409</v>
      </c>
      <c r="I49" s="1183">
        <v>37107.363317538809</v>
      </c>
      <c r="J49" s="1183">
        <v>-16876.303557246705</v>
      </c>
      <c r="K49" s="1205">
        <v>82238.349818380375</v>
      </c>
      <c r="L49" s="1205">
        <v>27773.378779042894</v>
      </c>
      <c r="M49" s="1181" t="s">
        <v>71</v>
      </c>
      <c r="N49" s="1180" t="s">
        <v>71</v>
      </c>
      <c r="O49" s="1179"/>
      <c r="R49" s="1170"/>
      <c r="T49" s="1170"/>
    </row>
    <row r="50" spans="1:20" ht="15.75" customHeight="1">
      <c r="A50" s="1164"/>
      <c r="B50" s="1164"/>
      <c r="C50" s="1184"/>
      <c r="D50" s="1164"/>
      <c r="E50" s="1164" t="s">
        <v>1059</v>
      </c>
      <c r="F50" s="1164"/>
      <c r="G50" s="1164"/>
      <c r="H50" s="1183">
        <v>6678.2778988589371</v>
      </c>
      <c r="I50" s="1183">
        <v>62987.347314176724</v>
      </c>
      <c r="J50" s="1183">
        <v>23083.213770441569</v>
      </c>
      <c r="K50" s="1205">
        <v>142130.70517220002</v>
      </c>
      <c r="L50" s="1205">
        <v>11122.127548065948</v>
      </c>
      <c r="M50" s="1181">
        <f>(J50/H50-1)*100</f>
        <v>245.64619981426063</v>
      </c>
      <c r="N50" s="1180">
        <f>(L50/J50-1)*100</f>
        <v>-51.81724841838092</v>
      </c>
      <c r="O50" s="1179"/>
      <c r="R50" s="1170"/>
      <c r="T50" s="1170"/>
    </row>
    <row r="51" spans="1:20" ht="15.75" customHeight="1">
      <c r="A51" s="1164"/>
      <c r="B51" s="1164"/>
      <c r="C51" s="1184"/>
      <c r="D51" s="1164"/>
      <c r="E51" s="1164"/>
      <c r="F51" s="1164" t="s">
        <v>1058</v>
      </c>
      <c r="G51" s="1164"/>
      <c r="H51" s="1183">
        <v>7433.1999999999989</v>
      </c>
      <c r="I51" s="1183">
        <v>61438.108999999997</v>
      </c>
      <c r="J51" s="1183">
        <v>20950.380680000002</v>
      </c>
      <c r="K51" s="1205">
        <v>139015.85236912</v>
      </c>
      <c r="L51" s="1205">
        <v>11749.91851462</v>
      </c>
      <c r="M51" s="1181">
        <f>(J51/H51-1)*100</f>
        <v>181.84874186084065</v>
      </c>
      <c r="N51" s="1180">
        <f>(L51/J51-1)*100</f>
        <v>-43.915489202366146</v>
      </c>
      <c r="O51" s="1179"/>
      <c r="R51" s="1170"/>
      <c r="T51" s="1170"/>
    </row>
    <row r="52" spans="1:20" ht="15.75" customHeight="1">
      <c r="A52" s="1164"/>
      <c r="B52" s="1164"/>
      <c r="C52" s="1184"/>
      <c r="D52" s="1164"/>
      <c r="E52" s="1164"/>
      <c r="F52" s="1164"/>
      <c r="G52" s="1164" t="s">
        <v>1056</v>
      </c>
      <c r="H52" s="1183">
        <v>10845.3</v>
      </c>
      <c r="I52" s="1183">
        <v>81477.025999999998</v>
      </c>
      <c r="J52" s="1183">
        <v>23133.598450000001</v>
      </c>
      <c r="K52" s="1205">
        <v>162576.29999999999</v>
      </c>
      <c r="L52" s="1205">
        <v>16545</v>
      </c>
      <c r="M52" s="1181">
        <f>(J52/H52-1)*100</f>
        <v>113.30528846597146</v>
      </c>
      <c r="N52" s="1180">
        <f>(L52/J52-1)*100</f>
        <v>-28.480646727919666</v>
      </c>
      <c r="O52" s="1179"/>
      <c r="R52" s="1170"/>
      <c r="T52" s="1170"/>
    </row>
    <row r="53" spans="1:20" ht="15.75" customHeight="1">
      <c r="A53" s="1164"/>
      <c r="B53" s="1164"/>
      <c r="C53" s="1184"/>
      <c r="D53" s="1164"/>
      <c r="E53" s="1164"/>
      <c r="F53" s="1164"/>
      <c r="G53" s="1164" t="s">
        <v>1055</v>
      </c>
      <c r="H53" s="1183">
        <v>-3412.1000000000004</v>
      </c>
      <c r="I53" s="1183">
        <v>-20038.917000000001</v>
      </c>
      <c r="J53" s="1183">
        <v>-2183.2177700000002</v>
      </c>
      <c r="K53" s="1205">
        <v>-23560.44763088</v>
      </c>
      <c r="L53" s="1205">
        <v>-4795.0814853800002</v>
      </c>
      <c r="M53" s="1181">
        <f>(J53/H53-1)*100</f>
        <v>-36.015422467102375</v>
      </c>
      <c r="N53" s="1180">
        <f>(L53/J53-1)*100</f>
        <v>119.633677925771</v>
      </c>
      <c r="O53" s="1179"/>
      <c r="R53" s="1170"/>
      <c r="T53" s="1170"/>
    </row>
    <row r="54" spans="1:20" ht="15.75" customHeight="1">
      <c r="A54" s="1164"/>
      <c r="B54" s="1164"/>
      <c r="C54" s="1184"/>
      <c r="D54" s="1164"/>
      <c r="E54" s="1164"/>
      <c r="F54" s="1164" t="s">
        <v>1057</v>
      </c>
      <c r="G54" s="1164"/>
      <c r="H54" s="1183">
        <v>-754.92210114106149</v>
      </c>
      <c r="I54" s="1183">
        <v>1549.2383141767309</v>
      </c>
      <c r="J54" s="1183">
        <v>2132.8330904415657</v>
      </c>
      <c r="K54" s="1205">
        <v>3114.8528030800212</v>
      </c>
      <c r="L54" s="1205">
        <v>-627.79096655405124</v>
      </c>
      <c r="M54" s="1181" t="s">
        <v>71</v>
      </c>
      <c r="N54" s="1180" t="s">
        <v>71</v>
      </c>
      <c r="O54" s="1179"/>
      <c r="R54" s="1170"/>
      <c r="T54" s="1170"/>
    </row>
    <row r="55" spans="1:20" ht="15.75" customHeight="1">
      <c r="A55" s="1164"/>
      <c r="B55" s="1164"/>
      <c r="C55" s="1184"/>
      <c r="D55" s="1164"/>
      <c r="E55" s="1164"/>
      <c r="F55" s="1164"/>
      <c r="G55" s="1164" t="s">
        <v>1056</v>
      </c>
      <c r="H55" s="1183">
        <v>18.735304126647115</v>
      </c>
      <c r="I55" s="1183">
        <v>4891.3246418136478</v>
      </c>
      <c r="J55" s="1183">
        <v>3009.1654776461737</v>
      </c>
      <c r="K55" s="1205">
        <v>5194.3125848905902</v>
      </c>
      <c r="L55" s="1205">
        <v>2050.763911113364</v>
      </c>
      <c r="M55" s="1181" t="s">
        <v>71</v>
      </c>
      <c r="N55" s="1180">
        <f>(L55/J55-1)*100</f>
        <v>-31.84941385418557</v>
      </c>
      <c r="O55" s="1179"/>
      <c r="R55" s="1170"/>
      <c r="T55" s="1170"/>
    </row>
    <row r="56" spans="1:20" ht="15.75" customHeight="1">
      <c r="A56" s="1164"/>
      <c r="B56" s="1164"/>
      <c r="C56" s="1184"/>
      <c r="D56" s="1164"/>
      <c r="E56" s="1164"/>
      <c r="F56" s="1164"/>
      <c r="G56" s="1164" t="s">
        <v>1055</v>
      </c>
      <c r="H56" s="1183">
        <v>-773.65740526770855</v>
      </c>
      <c r="I56" s="1183">
        <v>-3342.0863276369173</v>
      </c>
      <c r="J56" s="1183">
        <v>-876.33238720460804</v>
      </c>
      <c r="K56" s="1205">
        <v>-2079.459781810569</v>
      </c>
      <c r="L56" s="1205">
        <v>-2678.554877667415</v>
      </c>
      <c r="M56" s="1181">
        <f t="shared" ref="M56:M62" si="2">(J56/H56-1)*100</f>
        <v>13.27137583610034</v>
      </c>
      <c r="N56" s="1180">
        <f>(L56/J56-1)*100</f>
        <v>205.65512775485496</v>
      </c>
      <c r="O56" s="1179"/>
      <c r="R56" s="1170"/>
      <c r="T56" s="1170"/>
    </row>
    <row r="57" spans="1:20" ht="15.75" customHeight="1">
      <c r="A57" s="1164"/>
      <c r="B57" s="1164"/>
      <c r="C57" s="1184"/>
      <c r="D57" s="1164"/>
      <c r="E57" s="1164" t="s">
        <v>1054</v>
      </c>
      <c r="F57" s="1164"/>
      <c r="G57" s="1164"/>
      <c r="H57" s="1183">
        <v>488.6135387519904</v>
      </c>
      <c r="I57" s="1183">
        <v>10637.602281263353</v>
      </c>
      <c r="J57" s="1183">
        <v>16108.313429990052</v>
      </c>
      <c r="K57" s="1205">
        <v>33706.176485292533</v>
      </c>
      <c r="L57" s="1205">
        <v>-10329.710078973136</v>
      </c>
      <c r="M57" s="1181">
        <f t="shared" si="2"/>
        <v>3196.7390693130751</v>
      </c>
      <c r="N57" s="1180" t="s">
        <v>71</v>
      </c>
      <c r="O57" s="1179"/>
      <c r="R57" s="1170"/>
      <c r="T57" s="1170"/>
    </row>
    <row r="58" spans="1:20" ht="15.75" customHeight="1">
      <c r="A58" s="1164"/>
      <c r="B58" s="1164"/>
      <c r="C58" s="1184"/>
      <c r="D58" s="1164"/>
      <c r="E58" s="1164"/>
      <c r="F58" s="1164" t="s">
        <v>1047</v>
      </c>
      <c r="G58" s="1164"/>
      <c r="H58" s="1183">
        <v>49.249727729999549</v>
      </c>
      <c r="I58" s="1183">
        <v>27.134633059999473</v>
      </c>
      <c r="J58" s="1183">
        <v>32.961846520000449</v>
      </c>
      <c r="K58" s="1205">
        <v>25.994724239999769</v>
      </c>
      <c r="L58" s="1205">
        <v>-0.41884379999923738</v>
      </c>
      <c r="M58" s="1181">
        <f t="shared" si="2"/>
        <v>-33.072022853189587</v>
      </c>
      <c r="N58" s="1180" t="s">
        <v>71</v>
      </c>
      <c r="O58" s="1179"/>
      <c r="R58" s="1170"/>
      <c r="T58" s="1170"/>
    </row>
    <row r="59" spans="1:20" ht="15.75" customHeight="1">
      <c r="A59" s="1164"/>
      <c r="B59" s="1164"/>
      <c r="C59" s="1184"/>
      <c r="D59" s="1164"/>
      <c r="E59" s="1164"/>
      <c r="F59" s="1164" t="s">
        <v>1046</v>
      </c>
      <c r="G59" s="1164"/>
      <c r="H59" s="1183">
        <v>439.36381102199084</v>
      </c>
      <c r="I59" s="1183">
        <v>10610.467648203354</v>
      </c>
      <c r="J59" s="1183">
        <v>16075.351583470052</v>
      </c>
      <c r="K59" s="1205">
        <v>33680.181761052532</v>
      </c>
      <c r="L59" s="1205">
        <v>-10329.291235173136</v>
      </c>
      <c r="M59" s="1181">
        <f t="shared" si="2"/>
        <v>3558.7791666495391</v>
      </c>
      <c r="N59" s="1180" t="s">
        <v>71</v>
      </c>
      <c r="O59" s="1179"/>
      <c r="R59" s="1170"/>
      <c r="T59" s="1170"/>
    </row>
    <row r="60" spans="1:20" ht="15.75" customHeight="1">
      <c r="A60" s="1164"/>
      <c r="B60" s="1164"/>
      <c r="C60" s="1184"/>
      <c r="D60" s="1164"/>
      <c r="E60" s="1164" t="s">
        <v>1053</v>
      </c>
      <c r="F60" s="1164"/>
      <c r="G60" s="1164"/>
      <c r="H60" s="1183">
        <v>-20.061610000000002</v>
      </c>
      <c r="I60" s="1183">
        <v>191.38112473200005</v>
      </c>
      <c r="J60" s="1183">
        <v>-21.203435012000082</v>
      </c>
      <c r="K60" s="1205">
        <v>30.297303439999951</v>
      </c>
      <c r="L60" s="1205">
        <v>-1.6735999999999649</v>
      </c>
      <c r="M60" s="1181">
        <f t="shared" si="2"/>
        <v>5.6915921105039846</v>
      </c>
      <c r="N60" s="1180">
        <f>(L60/J60-1)*100</f>
        <v>-92.106939281051439</v>
      </c>
      <c r="O60" s="1179"/>
      <c r="R60" s="1170"/>
      <c r="T60" s="1170"/>
    </row>
    <row r="61" spans="1:20" ht="15.75" customHeight="1">
      <c r="A61" s="1164"/>
      <c r="B61" s="1164"/>
      <c r="C61" s="1198" t="s">
        <v>1052</v>
      </c>
      <c r="D61" s="1197"/>
      <c r="E61" s="1197"/>
      <c r="F61" s="1197"/>
      <c r="G61" s="1197"/>
      <c r="H61" s="1196">
        <v>-74900.983232946804</v>
      </c>
      <c r="I61" s="1196">
        <v>-151722.18793854371</v>
      </c>
      <c r="J61" s="1196">
        <v>-182.30833430991333</v>
      </c>
      <c r="K61" s="1204">
        <v>251877.2929691484</v>
      </c>
      <c r="L61" s="1204">
        <v>65316.220692648552</v>
      </c>
      <c r="M61" s="1203">
        <f t="shared" si="2"/>
        <v>-99.756600879666792</v>
      </c>
      <c r="N61" s="1202" t="s">
        <v>71</v>
      </c>
      <c r="O61" s="1179"/>
      <c r="R61" s="1170"/>
      <c r="T61" s="1170"/>
    </row>
    <row r="62" spans="1:20" ht="15.75" customHeight="1">
      <c r="A62" s="1164"/>
      <c r="B62" s="1164"/>
      <c r="C62" s="1192" t="s">
        <v>733</v>
      </c>
      <c r="D62" s="1191" t="s">
        <v>1051</v>
      </c>
      <c r="E62" s="1191"/>
      <c r="F62" s="1191"/>
      <c r="G62" s="1191"/>
      <c r="H62" s="1190">
        <v>39968.550246770297</v>
      </c>
      <c r="I62" s="1190">
        <v>94959.203786155093</v>
      </c>
      <c r="J62" s="1190">
        <v>30718.902031994417</v>
      </c>
      <c r="K62" s="1201">
        <v>64238.42258423267</v>
      </c>
      <c r="L62" s="1201">
        <v>25440.518835987146</v>
      </c>
      <c r="M62" s="1200">
        <f t="shared" si="2"/>
        <v>-23.142316040155364</v>
      </c>
      <c r="N62" s="1199">
        <f t="shared" ref="N62:N67" si="3">(L62/J62-1)*100</f>
        <v>-17.182851100959663</v>
      </c>
      <c r="O62" s="1171"/>
      <c r="R62" s="1170"/>
      <c r="T62" s="1170"/>
    </row>
    <row r="63" spans="1:20" ht="15.75" customHeight="1">
      <c r="A63" s="1164"/>
      <c r="B63" s="1164"/>
      <c r="C63" s="1198" t="s">
        <v>1050</v>
      </c>
      <c r="D63" s="1197"/>
      <c r="E63" s="1197"/>
      <c r="F63" s="1197"/>
      <c r="G63" s="1197"/>
      <c r="H63" s="1196">
        <v>-34932.432986176507</v>
      </c>
      <c r="I63" s="1196">
        <v>-56762.984152388613</v>
      </c>
      <c r="J63" s="1196">
        <v>30536.593697684504</v>
      </c>
      <c r="K63" s="1195">
        <v>316115.71555338107</v>
      </c>
      <c r="L63" s="1195">
        <v>90756.739528635691</v>
      </c>
      <c r="M63" s="1194" t="s">
        <v>71</v>
      </c>
      <c r="N63" s="1193">
        <f t="shared" si="3"/>
        <v>197.20649404166352</v>
      </c>
      <c r="O63" s="1179"/>
      <c r="R63" s="1170"/>
      <c r="T63" s="1170"/>
    </row>
    <row r="64" spans="1:20" ht="15.75" customHeight="1">
      <c r="A64" s="1164"/>
      <c r="B64" s="1164"/>
      <c r="C64" s="1192" t="s">
        <v>1049</v>
      </c>
      <c r="D64" s="1191"/>
      <c r="E64" s="1191"/>
      <c r="F64" s="1191"/>
      <c r="G64" s="1191"/>
      <c r="H64" s="1190">
        <v>34932.432986176551</v>
      </c>
      <c r="I64" s="1190">
        <v>56762.984152388723</v>
      </c>
      <c r="J64" s="1190">
        <v>-30536.593697684453</v>
      </c>
      <c r="K64" s="1189">
        <v>-316115.71555338125</v>
      </c>
      <c r="L64" s="1189">
        <v>-90756.739528635691</v>
      </c>
      <c r="M64" s="1188" t="s">
        <v>71</v>
      </c>
      <c r="N64" s="1187">
        <f t="shared" si="3"/>
        <v>197.20649404166403</v>
      </c>
      <c r="O64" s="1171"/>
      <c r="R64" s="1170"/>
      <c r="T64" s="1170"/>
    </row>
    <row r="65" spans="1:20" ht="15.75" customHeight="1">
      <c r="A65" s="1164"/>
      <c r="B65" s="1164"/>
      <c r="C65" s="1184"/>
      <c r="D65" s="1164" t="s">
        <v>1048</v>
      </c>
      <c r="E65" s="1164"/>
      <c r="F65" s="1164"/>
      <c r="G65" s="1164"/>
      <c r="H65" s="1183">
        <v>34932.433846176551</v>
      </c>
      <c r="I65" s="1183">
        <v>57644.261618488723</v>
      </c>
      <c r="J65" s="1183">
        <v>-30536.596690784452</v>
      </c>
      <c r="K65" s="1182">
        <v>-315244.66807948123</v>
      </c>
      <c r="L65" s="1182">
        <v>-90756.739528635691</v>
      </c>
      <c r="M65" s="1186" t="s">
        <v>71</v>
      </c>
      <c r="N65" s="1185">
        <f t="shared" si="3"/>
        <v>197.20646491042956</v>
      </c>
      <c r="O65" s="1179"/>
      <c r="R65" s="1170"/>
      <c r="T65" s="1170"/>
    </row>
    <row r="66" spans="1:20" ht="15.75" customHeight="1">
      <c r="A66" s="1164"/>
      <c r="B66" s="1164"/>
      <c r="C66" s="1184"/>
      <c r="D66" s="1164"/>
      <c r="E66" s="1164" t="s">
        <v>1047</v>
      </c>
      <c r="F66" s="1164"/>
      <c r="G66" s="1164"/>
      <c r="H66" s="1183">
        <v>52995.810098840062</v>
      </c>
      <c r="I66" s="1183">
        <v>80857.692015872046</v>
      </c>
      <c r="J66" s="1183">
        <v>-23157.149690821836</v>
      </c>
      <c r="K66" s="1182">
        <v>-276220.86631496984</v>
      </c>
      <c r="L66" s="1182">
        <v>-84796.587332891562</v>
      </c>
      <c r="M66" s="1186" t="s">
        <v>71</v>
      </c>
      <c r="N66" s="1185">
        <f t="shared" si="3"/>
        <v>266.17886253289652</v>
      </c>
      <c r="O66" s="1179"/>
      <c r="R66" s="1170"/>
      <c r="T66" s="1170"/>
    </row>
    <row r="67" spans="1:20" ht="15.75" customHeight="1">
      <c r="A67" s="1164"/>
      <c r="B67" s="1164"/>
      <c r="C67" s="1184"/>
      <c r="D67" s="1164"/>
      <c r="E67" s="1164" t="s">
        <v>1046</v>
      </c>
      <c r="F67" s="1164"/>
      <c r="G67" s="1164"/>
      <c r="H67" s="1183">
        <v>-18063.376252663511</v>
      </c>
      <c r="I67" s="1183">
        <v>-23213.430397383316</v>
      </c>
      <c r="J67" s="1183">
        <v>-7379.4469999626162</v>
      </c>
      <c r="K67" s="1182">
        <v>-39023.801764511387</v>
      </c>
      <c r="L67" s="1182">
        <v>-5960.1521957441255</v>
      </c>
      <c r="M67" s="1186">
        <f>(J67/H67-1)*100</f>
        <v>-59.146911979567008</v>
      </c>
      <c r="N67" s="1185">
        <f t="shared" si="3"/>
        <v>-19.233078091429899</v>
      </c>
      <c r="O67" s="1179"/>
      <c r="R67" s="1170"/>
      <c r="T67" s="1170"/>
    </row>
    <row r="68" spans="1:20" ht="15.75" customHeight="1">
      <c r="A68" s="1164"/>
      <c r="B68" s="1164"/>
      <c r="C68" s="1184"/>
      <c r="D68" s="1164" t="s">
        <v>1045</v>
      </c>
      <c r="E68" s="1164"/>
      <c r="F68" s="1164"/>
      <c r="G68" s="1164"/>
      <c r="H68" s="1183">
        <v>-8.5999999976138497E-4</v>
      </c>
      <c r="I68" s="1183">
        <v>-881.27746610000008</v>
      </c>
      <c r="J68" s="1183">
        <v>2.9931000000331665E-3</v>
      </c>
      <c r="K68" s="1182">
        <v>-871.0474739</v>
      </c>
      <c r="L68" s="1182">
        <v>0</v>
      </c>
      <c r="M68" s="1181" t="s">
        <v>71</v>
      </c>
      <c r="N68" s="1180" t="s">
        <v>71</v>
      </c>
      <c r="O68" s="1179"/>
      <c r="R68" s="1170"/>
      <c r="T68" s="1170"/>
    </row>
    <row r="69" spans="1:20" ht="15.75" customHeight="1" thickBot="1">
      <c r="A69" s="1164"/>
      <c r="B69" s="1164"/>
      <c r="C69" s="1178" t="s">
        <v>1044</v>
      </c>
      <c r="D69" s="1177"/>
      <c r="E69" s="1176"/>
      <c r="F69" s="1176"/>
      <c r="G69" s="1176"/>
      <c r="H69" s="1175">
        <v>35421.046524928541</v>
      </c>
      <c r="I69" s="1175">
        <v>67400.546433652096</v>
      </c>
      <c r="J69" s="1175">
        <v>-14428.280267694401</v>
      </c>
      <c r="K69" s="1174">
        <v>-282409.53906808869</v>
      </c>
      <c r="L69" s="1174">
        <v>-101086.44960760883</v>
      </c>
      <c r="M69" s="1173" t="s">
        <v>71</v>
      </c>
      <c r="N69" s="1172" t="s">
        <v>71</v>
      </c>
      <c r="O69" s="1171"/>
      <c r="R69" s="1170"/>
      <c r="T69" s="1170"/>
    </row>
    <row r="70" spans="1:20" ht="20.25" customHeight="1" thickTop="1">
      <c r="A70" s="1164"/>
      <c r="B70" s="1164"/>
      <c r="C70" s="2670" t="s">
        <v>1043</v>
      </c>
      <c r="D70" s="2671"/>
      <c r="E70" s="2671"/>
      <c r="F70" s="2671"/>
      <c r="G70" s="2671"/>
      <c r="H70" s="2671"/>
      <c r="I70" s="2671"/>
      <c r="J70" s="2671"/>
      <c r="K70" s="2671"/>
      <c r="L70" s="2671"/>
      <c r="M70" s="2671"/>
      <c r="N70" s="2671"/>
      <c r="O70" s="1164"/>
    </row>
    <row r="71" spans="1:20" ht="15.75" customHeight="1">
      <c r="A71" s="1164"/>
      <c r="B71" s="1164"/>
      <c r="C71" s="2672" t="s">
        <v>1042</v>
      </c>
      <c r="D71" s="2673"/>
      <c r="E71" s="2673"/>
      <c r="F71" s="2673"/>
      <c r="G71" s="2673"/>
      <c r="H71" s="2673"/>
      <c r="I71" s="2673"/>
      <c r="J71" s="2673"/>
      <c r="K71" s="2673"/>
      <c r="L71" s="2673"/>
      <c r="M71" s="2673"/>
      <c r="N71" s="2673"/>
      <c r="O71" s="1164"/>
    </row>
    <row r="72" spans="1:20" ht="15.75" customHeight="1">
      <c r="A72" s="1164"/>
      <c r="B72" s="1164"/>
      <c r="C72" s="1164"/>
      <c r="D72" s="1164"/>
      <c r="E72" s="1164"/>
      <c r="F72" s="1164"/>
      <c r="G72" s="1164"/>
      <c r="H72" s="1168"/>
      <c r="I72" s="1169"/>
      <c r="J72" s="1168"/>
      <c r="K72" s="1169"/>
      <c r="L72" s="1168"/>
      <c r="M72" s="1167"/>
      <c r="N72" s="1167"/>
      <c r="O72" s="1164"/>
    </row>
    <row r="73" spans="1:20" ht="15.75" customHeight="1">
      <c r="A73" s="1164"/>
      <c r="B73" s="1164"/>
      <c r="C73" s="1164"/>
      <c r="D73" s="1164"/>
      <c r="E73" s="1164"/>
      <c r="F73" s="1164"/>
      <c r="G73" s="1164"/>
      <c r="H73" s="1165"/>
      <c r="I73" s="1166"/>
      <c r="J73" s="1165"/>
      <c r="K73" s="1166"/>
      <c r="L73" s="1165"/>
      <c r="M73" s="1164"/>
      <c r="N73" s="1164"/>
      <c r="O73" s="1164"/>
    </row>
    <row r="74" spans="1:20" ht="15.75" customHeight="1">
      <c r="A74" s="1164"/>
      <c r="B74" s="1164"/>
      <c r="C74" s="1164"/>
      <c r="D74" s="1164"/>
      <c r="E74" s="1164"/>
      <c r="F74" s="1164"/>
      <c r="G74" s="1164"/>
      <c r="H74" s="1165"/>
      <c r="I74" s="1166"/>
      <c r="J74" s="1165"/>
      <c r="K74" s="1166"/>
      <c r="L74" s="1165"/>
      <c r="M74" s="1164"/>
      <c r="N74" s="1164"/>
      <c r="O74" s="1164"/>
    </row>
    <row r="75" spans="1:20" ht="15.75" customHeight="1">
      <c r="A75" s="1164"/>
      <c r="B75" s="1164"/>
      <c r="C75" s="1164"/>
      <c r="D75" s="1164"/>
      <c r="E75" s="1164"/>
      <c r="F75" s="1164"/>
      <c r="G75" s="1164"/>
      <c r="H75" s="1165"/>
      <c r="I75" s="1166"/>
      <c r="J75" s="1165"/>
      <c r="K75" s="1166"/>
      <c r="L75" s="1165"/>
      <c r="M75" s="1164"/>
      <c r="N75" s="1164"/>
      <c r="O75" s="1164"/>
    </row>
    <row r="76" spans="1:20" ht="15.75" customHeight="1">
      <c r="A76" s="1164"/>
      <c r="B76" s="1164"/>
      <c r="C76" s="1164"/>
      <c r="D76" s="1164"/>
      <c r="E76" s="1164"/>
      <c r="F76" s="1164"/>
      <c r="G76" s="1164"/>
      <c r="H76" s="1165"/>
      <c r="I76" s="1166"/>
      <c r="J76" s="1165" t="s">
        <v>45</v>
      </c>
      <c r="K76" s="1166"/>
      <c r="L76" s="1165"/>
      <c r="M76" s="1164"/>
      <c r="N76" s="1164"/>
      <c r="O76" s="1164"/>
    </row>
    <row r="77" spans="1:20" ht="15.75" customHeight="1">
      <c r="A77" s="1164"/>
      <c r="B77" s="1164"/>
      <c r="C77" s="1164"/>
      <c r="D77" s="1164"/>
      <c r="E77" s="1164"/>
      <c r="F77" s="1164"/>
      <c r="G77" s="1164"/>
      <c r="H77" s="1165"/>
      <c r="I77" s="1166"/>
      <c r="J77" s="1165"/>
      <c r="K77" s="1166"/>
      <c r="L77" s="1165"/>
      <c r="M77" s="1164" t="s">
        <v>45</v>
      </c>
      <c r="N77" s="1164"/>
      <c r="O77" s="1164"/>
    </row>
    <row r="78" spans="1:20" ht="15.75" customHeight="1">
      <c r="A78" s="1164"/>
      <c r="B78" s="1164"/>
      <c r="C78" s="1164"/>
      <c r="D78" s="1164"/>
      <c r="E78" s="1164"/>
      <c r="F78" s="1164"/>
      <c r="G78" s="1164"/>
      <c r="H78" s="1165"/>
      <c r="I78" s="1166"/>
      <c r="J78" s="1165"/>
      <c r="K78" s="1166"/>
      <c r="L78" s="1165"/>
      <c r="M78" s="1164"/>
      <c r="N78" s="1164"/>
      <c r="O78" s="1164"/>
    </row>
    <row r="79" spans="1:20" ht="15.75" customHeight="1">
      <c r="A79" s="1164"/>
      <c r="B79" s="1164"/>
      <c r="C79" s="1164"/>
      <c r="D79" s="1164"/>
      <c r="E79" s="1164"/>
      <c r="F79" s="1164"/>
      <c r="G79" s="1164"/>
      <c r="H79" s="1165"/>
      <c r="I79" s="1166"/>
      <c r="J79" s="1165"/>
      <c r="K79" s="1166"/>
      <c r="L79" s="1165"/>
      <c r="M79" s="1164"/>
      <c r="N79" s="1164"/>
      <c r="O79" s="1164"/>
    </row>
    <row r="80" spans="1:20" ht="15.75" customHeight="1">
      <c r="A80" s="1164"/>
      <c r="B80" s="1164"/>
      <c r="C80" s="1164"/>
      <c r="D80" s="1164"/>
      <c r="E80" s="1164"/>
      <c r="F80" s="1164"/>
      <c r="G80" s="1164"/>
      <c r="H80" s="1165"/>
      <c r="I80" s="1166"/>
      <c r="J80" s="1165"/>
      <c r="K80" s="1166"/>
      <c r="L80" s="1165"/>
      <c r="M80" s="1164"/>
      <c r="N80" s="1164"/>
      <c r="O80" s="1164"/>
    </row>
    <row r="81" spans="1:15" ht="15.75" customHeight="1">
      <c r="A81" s="1164"/>
      <c r="B81" s="1164"/>
      <c r="C81" s="1164"/>
      <c r="D81" s="1164"/>
      <c r="E81" s="1164"/>
      <c r="F81" s="1164"/>
      <c r="G81" s="1164"/>
      <c r="H81" s="1165"/>
      <c r="I81" s="1166"/>
      <c r="J81" s="1165"/>
      <c r="K81" s="1166"/>
      <c r="L81" s="1165"/>
      <c r="M81" s="1164"/>
      <c r="N81" s="1164"/>
      <c r="O81" s="1164"/>
    </row>
    <row r="82" spans="1:15" ht="15.75" customHeight="1">
      <c r="A82" s="1164"/>
      <c r="B82" s="1164"/>
      <c r="C82" s="1164"/>
      <c r="D82" s="1164"/>
      <c r="E82" s="1164"/>
      <c r="F82" s="1164"/>
      <c r="G82" s="1164"/>
      <c r="H82" s="1165"/>
      <c r="I82" s="1166"/>
      <c r="J82" s="1165"/>
      <c r="K82" s="1166"/>
      <c r="L82" s="1165"/>
      <c r="M82" s="1164"/>
      <c r="N82" s="1164"/>
      <c r="O82" s="1164"/>
    </row>
    <row r="83" spans="1:15" ht="15.75" customHeight="1">
      <c r="A83" s="1164"/>
      <c r="B83" s="1164"/>
      <c r="C83" s="1164"/>
      <c r="D83" s="1164"/>
      <c r="E83" s="1164"/>
      <c r="F83" s="1164"/>
      <c r="G83" s="1164"/>
      <c r="H83" s="1165"/>
      <c r="I83" s="1166"/>
      <c r="J83" s="1165"/>
      <c r="K83" s="1166"/>
      <c r="L83" s="1165"/>
      <c r="M83" s="1164"/>
      <c r="N83" s="1164"/>
      <c r="O83" s="1164"/>
    </row>
    <row r="84" spans="1:15" ht="15.75" customHeight="1">
      <c r="A84" s="1164"/>
      <c r="B84" s="1164"/>
      <c r="C84" s="1164"/>
      <c r="D84" s="1164"/>
      <c r="E84" s="1164"/>
      <c r="F84" s="1164"/>
      <c r="G84" s="1164"/>
      <c r="H84" s="1165"/>
      <c r="I84" s="1166"/>
      <c r="J84" s="1165"/>
      <c r="K84" s="1166"/>
      <c r="L84" s="1165"/>
      <c r="M84" s="1164"/>
      <c r="N84" s="1164"/>
      <c r="O84" s="1164"/>
    </row>
    <row r="85" spans="1:15" ht="15.75" customHeight="1">
      <c r="A85" s="1164"/>
      <c r="B85" s="1164"/>
      <c r="C85" s="1164"/>
      <c r="D85" s="1164"/>
      <c r="E85" s="1164"/>
      <c r="F85" s="1164"/>
      <c r="G85" s="1164"/>
      <c r="H85" s="1165"/>
      <c r="I85" s="1166"/>
      <c r="J85" s="1165"/>
      <c r="K85" s="1166"/>
      <c r="L85" s="1165"/>
      <c r="M85" s="1164"/>
      <c r="N85" s="1164"/>
      <c r="O85" s="1164"/>
    </row>
    <row r="86" spans="1:15" ht="15.75" customHeight="1">
      <c r="A86" s="1164"/>
      <c r="B86" s="1164"/>
      <c r="C86" s="1164"/>
      <c r="D86" s="1164"/>
      <c r="E86" s="1164"/>
      <c r="F86" s="1164"/>
      <c r="G86" s="1164"/>
      <c r="H86" s="1165"/>
      <c r="I86" s="1166"/>
      <c r="J86" s="1165"/>
      <c r="K86" s="1166"/>
      <c r="L86" s="1165"/>
      <c r="M86" s="1164"/>
      <c r="N86" s="1164"/>
      <c r="O86" s="1164"/>
    </row>
    <row r="87" spans="1:15" ht="15.75" customHeight="1">
      <c r="A87" s="1164"/>
      <c r="B87" s="1164"/>
      <c r="C87" s="1164"/>
      <c r="D87" s="1164"/>
      <c r="E87" s="1164"/>
      <c r="F87" s="1164"/>
      <c r="G87" s="1164"/>
      <c r="H87" s="1165"/>
      <c r="I87" s="1166"/>
      <c r="J87" s="1165"/>
      <c r="K87" s="1166"/>
      <c r="L87" s="1165"/>
      <c r="M87" s="1164"/>
      <c r="N87" s="1164"/>
      <c r="O87" s="1164"/>
    </row>
    <row r="88" spans="1:15" ht="15.75" customHeight="1">
      <c r="A88" s="1164"/>
      <c r="B88" s="1164"/>
      <c r="C88" s="1164"/>
      <c r="D88" s="1164"/>
      <c r="E88" s="1164"/>
      <c r="F88" s="1164"/>
      <c r="G88" s="1164"/>
      <c r="H88" s="1165"/>
      <c r="I88" s="1166"/>
      <c r="J88" s="1165"/>
      <c r="K88" s="1166"/>
      <c r="L88" s="1165"/>
      <c r="M88" s="1164"/>
      <c r="N88" s="1164"/>
      <c r="O88" s="1164"/>
    </row>
    <row r="89" spans="1:15" ht="15.75" customHeight="1">
      <c r="A89" s="1164"/>
      <c r="B89" s="1164"/>
      <c r="C89" s="1164"/>
      <c r="D89" s="1164"/>
      <c r="E89" s="1164"/>
      <c r="F89" s="1164"/>
      <c r="G89" s="1164"/>
      <c r="H89" s="1165"/>
      <c r="I89" s="1166"/>
      <c r="J89" s="1165"/>
      <c r="K89" s="1166"/>
      <c r="L89" s="1165"/>
      <c r="M89" s="1164"/>
      <c r="N89" s="1164"/>
      <c r="O89" s="1164"/>
    </row>
    <row r="90" spans="1:15" ht="15.75" customHeight="1">
      <c r="A90" s="1164"/>
      <c r="B90" s="1164"/>
      <c r="C90" s="1164"/>
      <c r="D90" s="1164"/>
      <c r="E90" s="1164"/>
      <c r="F90" s="1164"/>
      <c r="G90" s="1164"/>
      <c r="H90" s="1165"/>
      <c r="I90" s="1166"/>
      <c r="J90" s="1165"/>
      <c r="K90" s="1166"/>
      <c r="L90" s="1165"/>
      <c r="M90" s="1164"/>
      <c r="N90" s="1164"/>
      <c r="O90" s="1164"/>
    </row>
    <row r="91" spans="1:15" ht="15.75" customHeight="1">
      <c r="A91" s="1164"/>
      <c r="B91" s="1164"/>
      <c r="C91" s="1164"/>
      <c r="D91" s="1164"/>
      <c r="E91" s="1164"/>
      <c r="F91" s="1164"/>
      <c r="G91" s="1164"/>
      <c r="H91" s="1165"/>
      <c r="I91" s="1166"/>
      <c r="J91" s="1165"/>
      <c r="K91" s="1166"/>
      <c r="L91" s="1165"/>
      <c r="M91" s="1164"/>
      <c r="N91" s="1164"/>
      <c r="O91" s="1164"/>
    </row>
    <row r="92" spans="1:15" ht="15.75" customHeight="1">
      <c r="A92" s="1164"/>
      <c r="B92" s="1164"/>
      <c r="C92" s="1164"/>
      <c r="D92" s="1164"/>
      <c r="E92" s="1164"/>
      <c r="F92" s="1164"/>
      <c r="G92" s="1164"/>
      <c r="H92" s="1165"/>
      <c r="I92" s="1166"/>
      <c r="J92" s="1165"/>
      <c r="K92" s="1166"/>
      <c r="L92" s="1165"/>
      <c r="M92" s="1164"/>
      <c r="N92" s="1164"/>
      <c r="O92" s="1164"/>
    </row>
    <row r="93" spans="1:15" ht="15.75" customHeight="1">
      <c r="A93" s="1164"/>
      <c r="B93" s="1164"/>
      <c r="C93" s="1164"/>
      <c r="D93" s="1164"/>
      <c r="E93" s="1164"/>
      <c r="F93" s="1164"/>
      <c r="G93" s="1164"/>
      <c r="H93" s="1165"/>
      <c r="I93" s="1166"/>
      <c r="J93" s="1165"/>
      <c r="K93" s="1166"/>
      <c r="L93" s="1165"/>
      <c r="M93" s="1164"/>
      <c r="N93" s="1164"/>
      <c r="O93" s="1164"/>
    </row>
    <row r="94" spans="1:15" ht="15.75" customHeight="1">
      <c r="A94" s="1164"/>
      <c r="B94" s="1164"/>
      <c r="C94" s="1164"/>
      <c r="D94" s="1164"/>
      <c r="E94" s="1164"/>
      <c r="F94" s="1164"/>
      <c r="G94" s="1164"/>
      <c r="H94" s="1165"/>
      <c r="I94" s="1166"/>
      <c r="J94" s="1165"/>
      <c r="K94" s="1166"/>
      <c r="L94" s="1165"/>
      <c r="M94" s="1164"/>
      <c r="N94" s="1164"/>
      <c r="O94" s="1164"/>
    </row>
    <row r="95" spans="1:15" ht="15.75" customHeight="1">
      <c r="A95" s="1164"/>
      <c r="B95" s="1164"/>
      <c r="C95" s="1164"/>
      <c r="D95" s="1164"/>
      <c r="E95" s="1164"/>
      <c r="F95" s="1164"/>
      <c r="G95" s="1164"/>
      <c r="H95" s="1165"/>
      <c r="I95" s="1166"/>
      <c r="J95" s="1165"/>
      <c r="K95" s="1166"/>
      <c r="L95" s="1165"/>
      <c r="M95" s="1164"/>
      <c r="N95" s="1164"/>
      <c r="O95" s="1164"/>
    </row>
    <row r="96" spans="1:15" ht="15.75" customHeight="1">
      <c r="A96" s="1164"/>
      <c r="B96" s="1164"/>
      <c r="C96" s="1164"/>
      <c r="D96" s="1164"/>
      <c r="E96" s="1164"/>
      <c r="F96" s="1164"/>
      <c r="G96" s="1164"/>
      <c r="H96" s="1165"/>
      <c r="I96" s="1166"/>
      <c r="J96" s="1165"/>
      <c r="K96" s="1166"/>
      <c r="L96" s="1165"/>
      <c r="M96" s="1164"/>
      <c r="N96" s="1164"/>
      <c r="O96" s="1164"/>
    </row>
    <row r="97" spans="1:15" ht="15.75" customHeight="1">
      <c r="A97" s="1164"/>
      <c r="B97" s="1164"/>
      <c r="C97" s="1164"/>
      <c r="D97" s="1164"/>
      <c r="E97" s="1164"/>
      <c r="F97" s="1164"/>
      <c r="G97" s="1164"/>
      <c r="H97" s="1165"/>
      <c r="I97" s="1166"/>
      <c r="J97" s="1165"/>
      <c r="K97" s="1166"/>
      <c r="L97" s="1165"/>
      <c r="M97" s="1164"/>
      <c r="N97" s="1164"/>
      <c r="O97" s="1164"/>
    </row>
    <row r="98" spans="1:15" ht="15.75" customHeight="1">
      <c r="A98" s="1164"/>
      <c r="B98" s="1164"/>
      <c r="C98" s="1164"/>
      <c r="D98" s="1164"/>
      <c r="E98" s="1164"/>
      <c r="F98" s="1164"/>
      <c r="G98" s="1164"/>
      <c r="H98" s="1165"/>
      <c r="I98" s="1166"/>
      <c r="J98" s="1165"/>
      <c r="K98" s="1166"/>
      <c r="L98" s="1165"/>
      <c r="M98" s="1164"/>
      <c r="N98" s="1164"/>
      <c r="O98" s="1164"/>
    </row>
    <row r="99" spans="1:15" ht="15.75" customHeight="1">
      <c r="A99" s="1164"/>
      <c r="B99" s="1164"/>
      <c r="C99" s="1164"/>
      <c r="D99" s="1164"/>
      <c r="E99" s="1164"/>
      <c r="F99" s="1164"/>
      <c r="G99" s="1164"/>
      <c r="H99" s="1165"/>
      <c r="I99" s="1166"/>
      <c r="J99" s="1165"/>
      <c r="K99" s="1166"/>
      <c r="L99" s="1165"/>
      <c r="M99" s="1164"/>
      <c r="N99" s="1164"/>
      <c r="O99" s="1164"/>
    </row>
    <row r="100" spans="1:15" ht="15.75" customHeight="1">
      <c r="A100" s="1164"/>
      <c r="B100" s="1164"/>
      <c r="C100" s="1164"/>
      <c r="D100" s="1164"/>
      <c r="E100" s="1164"/>
      <c r="F100" s="1164"/>
      <c r="G100" s="1164"/>
      <c r="H100" s="1165"/>
      <c r="I100" s="1166"/>
      <c r="J100" s="1165"/>
      <c r="K100" s="1166"/>
      <c r="L100" s="1165"/>
      <c r="M100" s="1164"/>
      <c r="N100" s="1164"/>
      <c r="O100" s="1164"/>
    </row>
    <row r="101" spans="1:15" ht="15.75" customHeight="1">
      <c r="A101" s="1164"/>
      <c r="B101" s="1164"/>
      <c r="C101" s="1164"/>
      <c r="D101" s="1164"/>
      <c r="E101" s="1164"/>
      <c r="F101" s="1164"/>
      <c r="G101" s="1164"/>
      <c r="H101" s="1165"/>
      <c r="I101" s="1166"/>
      <c r="J101" s="1165"/>
      <c r="K101" s="1166"/>
      <c r="L101" s="1165"/>
      <c r="M101" s="1164"/>
      <c r="N101" s="1164"/>
      <c r="O101" s="1164"/>
    </row>
    <row r="102" spans="1:15" ht="15.75" customHeight="1">
      <c r="A102" s="1164"/>
      <c r="B102" s="1164"/>
      <c r="C102" s="1164"/>
      <c r="D102" s="1164"/>
      <c r="E102" s="1164"/>
      <c r="F102" s="1164"/>
      <c r="G102" s="1164"/>
      <c r="H102" s="1165"/>
      <c r="I102" s="1166"/>
      <c r="J102" s="1165"/>
      <c r="K102" s="1166"/>
      <c r="L102" s="1165"/>
      <c r="M102" s="1164"/>
      <c r="N102" s="1164"/>
      <c r="O102" s="1164"/>
    </row>
    <row r="103" spans="1:15" ht="15.75" customHeight="1">
      <c r="A103" s="1164"/>
      <c r="B103" s="1164"/>
      <c r="C103" s="1164"/>
      <c r="D103" s="1164"/>
      <c r="E103" s="1164"/>
      <c r="F103" s="1164"/>
      <c r="G103" s="1164"/>
      <c r="H103" s="1165"/>
      <c r="I103" s="1166"/>
      <c r="J103" s="1165"/>
      <c r="K103" s="1166"/>
      <c r="L103" s="1165"/>
      <c r="M103" s="1164"/>
      <c r="N103" s="1164"/>
      <c r="O103" s="1164"/>
    </row>
    <row r="104" spans="1:15" ht="15.75" customHeight="1">
      <c r="A104" s="1164"/>
      <c r="B104" s="1164"/>
      <c r="C104" s="1164"/>
      <c r="D104" s="1164"/>
      <c r="E104" s="1164"/>
      <c r="F104" s="1164"/>
      <c r="G104" s="1164"/>
      <c r="H104" s="1165"/>
      <c r="I104" s="1166"/>
      <c r="J104" s="1165"/>
      <c r="K104" s="1166"/>
      <c r="L104" s="1165"/>
      <c r="M104" s="1164"/>
      <c r="N104" s="1164"/>
      <c r="O104" s="1164"/>
    </row>
    <row r="105" spans="1:15" ht="15.75" customHeight="1">
      <c r="A105" s="1164"/>
      <c r="B105" s="1164"/>
      <c r="C105" s="1164"/>
      <c r="D105" s="1164"/>
      <c r="E105" s="1164"/>
      <c r="F105" s="1164"/>
      <c r="G105" s="1164"/>
      <c r="H105" s="1165"/>
      <c r="I105" s="1166"/>
      <c r="J105" s="1165"/>
      <c r="K105" s="1166"/>
      <c r="L105" s="1165"/>
      <c r="M105" s="1164"/>
      <c r="N105" s="1164"/>
      <c r="O105" s="1164"/>
    </row>
    <row r="106" spans="1:15" ht="15.75" customHeight="1">
      <c r="A106" s="1164"/>
      <c r="B106" s="1164"/>
      <c r="C106" s="1164"/>
      <c r="D106" s="1164"/>
      <c r="E106" s="1164"/>
      <c r="F106" s="1164"/>
      <c r="G106" s="1164"/>
      <c r="H106" s="1165"/>
      <c r="I106" s="1166"/>
      <c r="J106" s="1165"/>
      <c r="K106" s="1166"/>
      <c r="L106" s="1165"/>
      <c r="M106" s="1164"/>
      <c r="N106" s="1164"/>
      <c r="O106" s="1164"/>
    </row>
    <row r="107" spans="1:15" ht="15.75" customHeight="1">
      <c r="A107" s="1164"/>
      <c r="B107" s="1164"/>
      <c r="C107" s="1164"/>
      <c r="D107" s="1164"/>
      <c r="E107" s="1164"/>
      <c r="F107" s="1164"/>
      <c r="G107" s="1164"/>
      <c r="H107" s="1165"/>
      <c r="I107" s="1166"/>
      <c r="J107" s="1165"/>
      <c r="K107" s="1166"/>
      <c r="L107" s="1165"/>
      <c r="M107" s="1164"/>
      <c r="N107" s="1164"/>
      <c r="O107" s="1164"/>
    </row>
    <row r="108" spans="1:15" ht="15.75" customHeight="1">
      <c r="A108" s="1164"/>
      <c r="B108" s="1164"/>
      <c r="C108" s="1164"/>
      <c r="D108" s="1164"/>
      <c r="E108" s="1164"/>
      <c r="F108" s="1164"/>
      <c r="G108" s="1164"/>
      <c r="H108" s="1165"/>
      <c r="I108" s="1166"/>
      <c r="J108" s="1165"/>
      <c r="K108" s="1166"/>
      <c r="L108" s="1165"/>
      <c r="M108" s="1164"/>
      <c r="N108" s="1164"/>
      <c r="O108" s="1164"/>
    </row>
    <row r="109" spans="1:15" ht="15.75" customHeight="1">
      <c r="A109" s="1164"/>
      <c r="B109" s="1164"/>
      <c r="C109" s="1164"/>
      <c r="D109" s="1164"/>
      <c r="E109" s="1164"/>
      <c r="F109" s="1164"/>
      <c r="G109" s="1164"/>
      <c r="H109" s="1165"/>
      <c r="I109" s="1166"/>
      <c r="J109" s="1165"/>
      <c r="K109" s="1166"/>
      <c r="L109" s="1165"/>
      <c r="M109" s="1164"/>
      <c r="N109" s="1164"/>
      <c r="O109" s="1164"/>
    </row>
    <row r="110" spans="1:15" ht="15.75" customHeight="1">
      <c r="A110" s="1164"/>
      <c r="B110" s="1164"/>
      <c r="C110" s="1164"/>
      <c r="D110" s="1164"/>
      <c r="E110" s="1164"/>
      <c r="F110" s="1164"/>
      <c r="G110" s="1164"/>
      <c r="H110" s="1165"/>
      <c r="I110" s="1166"/>
      <c r="J110" s="1165"/>
      <c r="K110" s="1166"/>
      <c r="L110" s="1165"/>
      <c r="M110" s="1164"/>
      <c r="N110" s="1164"/>
      <c r="O110" s="1164"/>
    </row>
    <row r="111" spans="1:15" ht="15.75" customHeight="1">
      <c r="A111" s="1164"/>
      <c r="B111" s="1164"/>
      <c r="C111" s="1164"/>
      <c r="D111" s="1164"/>
      <c r="E111" s="1164"/>
      <c r="F111" s="1164"/>
      <c r="G111" s="1164"/>
      <c r="H111" s="1165"/>
      <c r="I111" s="1166"/>
      <c r="J111" s="1165"/>
      <c r="K111" s="1166"/>
      <c r="L111" s="1165"/>
      <c r="M111" s="1164"/>
      <c r="N111" s="1164"/>
      <c r="O111" s="1164"/>
    </row>
    <row r="112" spans="1:15" ht="15.75" customHeight="1">
      <c r="A112" s="1164"/>
      <c r="B112" s="1164"/>
      <c r="C112" s="1164"/>
      <c r="D112" s="1164"/>
      <c r="E112" s="1164"/>
      <c r="F112" s="1164"/>
      <c r="G112" s="1164"/>
      <c r="H112" s="1165"/>
      <c r="I112" s="1166"/>
      <c r="J112" s="1165"/>
      <c r="K112" s="1166"/>
      <c r="L112" s="1165"/>
      <c r="M112" s="1164"/>
      <c r="N112" s="1164"/>
      <c r="O112" s="1164"/>
    </row>
    <row r="113" spans="1:15" ht="15.75" customHeight="1">
      <c r="A113" s="1164"/>
      <c r="B113" s="1164"/>
      <c r="C113" s="1164"/>
      <c r="D113" s="1164"/>
      <c r="E113" s="1164"/>
      <c r="F113" s="1164"/>
      <c r="G113" s="1164"/>
      <c r="H113" s="1165"/>
      <c r="I113" s="1166"/>
      <c r="J113" s="1165"/>
      <c r="K113" s="1166"/>
      <c r="L113" s="1165"/>
      <c r="M113" s="1164"/>
      <c r="N113" s="1164"/>
      <c r="O113" s="1164"/>
    </row>
    <row r="114" spans="1:15" ht="15.75" customHeight="1">
      <c r="A114" s="1164"/>
      <c r="B114" s="1164"/>
      <c r="C114" s="1164"/>
      <c r="D114" s="1164"/>
      <c r="E114" s="1164"/>
      <c r="F114" s="1164"/>
      <c r="G114" s="1164"/>
      <c r="H114" s="1165"/>
      <c r="I114" s="1166"/>
      <c r="J114" s="1165"/>
      <c r="K114" s="1166"/>
      <c r="L114" s="1165"/>
      <c r="M114" s="1164"/>
      <c r="N114" s="1164"/>
      <c r="O114" s="1164"/>
    </row>
    <row r="115" spans="1:15" ht="15.75" customHeight="1">
      <c r="A115" s="1164"/>
      <c r="B115" s="1164"/>
      <c r="C115" s="1164"/>
      <c r="D115" s="1164"/>
      <c r="E115" s="1164"/>
      <c r="F115" s="1164"/>
      <c r="G115" s="1164"/>
      <c r="H115" s="1165"/>
      <c r="I115" s="1166"/>
      <c r="J115" s="1165"/>
      <c r="K115" s="1166"/>
      <c r="L115" s="1165"/>
      <c r="M115" s="1164"/>
      <c r="N115" s="1164"/>
      <c r="O115" s="1164"/>
    </row>
    <row r="116" spans="1:15" ht="15.75" customHeight="1">
      <c r="A116" s="1164"/>
      <c r="B116" s="1164"/>
      <c r="C116" s="1164"/>
      <c r="D116" s="1164"/>
      <c r="E116" s="1164"/>
      <c r="F116" s="1164"/>
      <c r="G116" s="1164"/>
      <c r="H116" s="1165"/>
      <c r="I116" s="1166"/>
      <c r="J116" s="1165"/>
      <c r="K116" s="1166"/>
      <c r="L116" s="1165"/>
      <c r="M116" s="1164"/>
      <c r="N116" s="1164"/>
      <c r="O116" s="1164"/>
    </row>
    <row r="117" spans="1:15" ht="15.75" customHeight="1">
      <c r="A117" s="1164"/>
      <c r="B117" s="1164"/>
      <c r="C117" s="1164"/>
      <c r="D117" s="1164"/>
      <c r="E117" s="1164"/>
      <c r="F117" s="1164"/>
      <c r="G117" s="1164"/>
      <c r="H117" s="1165"/>
      <c r="I117" s="1166"/>
      <c r="J117" s="1165"/>
      <c r="K117" s="1166"/>
      <c r="L117" s="1165"/>
      <c r="M117" s="1164"/>
      <c r="N117" s="1164"/>
      <c r="O117" s="1164"/>
    </row>
    <row r="118" spans="1:15" ht="15.75" customHeight="1">
      <c r="A118" s="1164"/>
      <c r="B118" s="1164"/>
      <c r="C118" s="1164"/>
      <c r="D118" s="1164"/>
      <c r="E118" s="1164"/>
      <c r="F118" s="1164"/>
      <c r="G118" s="1164"/>
      <c r="H118" s="1165"/>
      <c r="I118" s="1166"/>
      <c r="J118" s="1165"/>
      <c r="K118" s="1166"/>
      <c r="L118" s="1165"/>
      <c r="M118" s="1164"/>
      <c r="N118" s="1164"/>
      <c r="O118" s="1164"/>
    </row>
    <row r="119" spans="1:15" ht="15.75" customHeight="1">
      <c r="A119" s="1164"/>
      <c r="B119" s="1164"/>
      <c r="C119" s="1164"/>
      <c r="D119" s="1164"/>
      <c r="E119" s="1164"/>
      <c r="F119" s="1164"/>
      <c r="G119" s="1164"/>
      <c r="H119" s="1165"/>
      <c r="I119" s="1166"/>
      <c r="J119" s="1165"/>
      <c r="K119" s="1166"/>
      <c r="L119" s="1165"/>
      <c r="M119" s="1164"/>
      <c r="N119" s="1164"/>
      <c r="O119" s="1164"/>
    </row>
    <row r="120" spans="1:15" ht="15.75" customHeight="1">
      <c r="A120" s="1164"/>
      <c r="B120" s="1164"/>
      <c r="C120" s="1164"/>
      <c r="D120" s="1164"/>
      <c r="E120" s="1164"/>
      <c r="F120" s="1164"/>
      <c r="G120" s="1164"/>
      <c r="H120" s="1165"/>
      <c r="I120" s="1166"/>
      <c r="J120" s="1165"/>
      <c r="K120" s="1166"/>
      <c r="L120" s="1165"/>
      <c r="M120" s="1164"/>
      <c r="N120" s="1164"/>
      <c r="O120" s="1164"/>
    </row>
    <row r="121" spans="1:15" ht="15.75" customHeight="1">
      <c r="A121" s="1164"/>
      <c r="B121" s="1164"/>
      <c r="C121" s="1164"/>
      <c r="D121" s="1164"/>
      <c r="E121" s="1164"/>
      <c r="F121" s="1164"/>
      <c r="G121" s="1164"/>
      <c r="H121" s="1165"/>
      <c r="I121" s="1166"/>
      <c r="J121" s="1165"/>
      <c r="K121" s="1166"/>
      <c r="L121" s="1165"/>
      <c r="M121" s="1164"/>
      <c r="N121" s="1164"/>
      <c r="O121" s="1164"/>
    </row>
    <row r="122" spans="1:15" ht="15.75" customHeight="1">
      <c r="A122" s="1164"/>
      <c r="B122" s="1164"/>
      <c r="C122" s="1164"/>
      <c r="D122" s="1164"/>
      <c r="E122" s="1164"/>
      <c r="F122" s="1164"/>
      <c r="G122" s="1164"/>
      <c r="H122" s="1165"/>
      <c r="I122" s="1166"/>
      <c r="J122" s="1165"/>
      <c r="K122" s="1166"/>
      <c r="L122" s="1165"/>
      <c r="M122" s="1164"/>
      <c r="N122" s="1164"/>
      <c r="O122" s="1164"/>
    </row>
    <row r="123" spans="1:15" ht="15.75" customHeight="1">
      <c r="A123" s="1164"/>
      <c r="B123" s="1164"/>
      <c r="C123" s="1164"/>
      <c r="D123" s="1164"/>
      <c r="E123" s="1164"/>
      <c r="F123" s="1164"/>
      <c r="G123" s="1164"/>
      <c r="H123" s="1165"/>
      <c r="I123" s="1166"/>
      <c r="J123" s="1165"/>
      <c r="K123" s="1166"/>
      <c r="L123" s="1165"/>
      <c r="M123" s="1164"/>
      <c r="N123" s="1164"/>
      <c r="O123" s="1164"/>
    </row>
    <row r="124" spans="1:15" ht="15.75" customHeight="1">
      <c r="A124" s="1164"/>
      <c r="B124" s="1164"/>
      <c r="C124" s="1164"/>
      <c r="D124" s="1164"/>
      <c r="E124" s="1164"/>
      <c r="F124" s="1164"/>
      <c r="G124" s="1164"/>
      <c r="H124" s="1165"/>
      <c r="I124" s="1166"/>
      <c r="J124" s="1165"/>
      <c r="K124" s="1166"/>
      <c r="L124" s="1165"/>
      <c r="M124" s="1164"/>
      <c r="N124" s="1164"/>
      <c r="O124" s="1164"/>
    </row>
    <row r="125" spans="1:15" ht="15.75" customHeight="1">
      <c r="A125" s="1164"/>
      <c r="B125" s="1164"/>
      <c r="C125" s="1164"/>
      <c r="D125" s="1164"/>
      <c r="E125" s="1164"/>
      <c r="F125" s="1164"/>
      <c r="G125" s="1164"/>
      <c r="H125" s="1165"/>
      <c r="I125" s="1166"/>
      <c r="J125" s="1165"/>
      <c r="K125" s="1166"/>
      <c r="L125" s="1165"/>
      <c r="M125" s="1164"/>
      <c r="N125" s="1164"/>
      <c r="O125" s="1164"/>
    </row>
    <row r="126" spans="1:15" ht="15.75" customHeight="1">
      <c r="A126" s="1164"/>
      <c r="B126" s="1164"/>
      <c r="C126" s="1164"/>
      <c r="D126" s="1164"/>
      <c r="E126" s="1164"/>
      <c r="F126" s="1164"/>
      <c r="G126" s="1164"/>
      <c r="H126" s="1165"/>
      <c r="I126" s="1166"/>
      <c r="J126" s="1165"/>
      <c r="K126" s="1166"/>
      <c r="L126" s="1165"/>
      <c r="M126" s="1164"/>
      <c r="N126" s="1164"/>
      <c r="O126" s="1164"/>
    </row>
    <row r="127" spans="1:15" ht="15.75" customHeight="1">
      <c r="A127" s="1164"/>
      <c r="B127" s="1164"/>
      <c r="C127" s="1164"/>
      <c r="D127" s="1164"/>
      <c r="E127" s="1164"/>
      <c r="F127" s="1164"/>
      <c r="G127" s="1164"/>
      <c r="H127" s="1165"/>
      <c r="I127" s="1166"/>
      <c r="J127" s="1165"/>
      <c r="K127" s="1166"/>
      <c r="L127" s="1165"/>
      <c r="M127" s="1164"/>
      <c r="N127" s="1164"/>
      <c r="O127" s="1164"/>
    </row>
    <row r="128" spans="1:15" ht="15.75" customHeight="1">
      <c r="A128" s="1164"/>
      <c r="B128" s="1164"/>
      <c r="C128" s="1164"/>
      <c r="D128" s="1164"/>
      <c r="E128" s="1164"/>
      <c r="F128" s="1164"/>
      <c r="G128" s="1164"/>
      <c r="H128" s="1165"/>
      <c r="I128" s="1166"/>
      <c r="J128" s="1165"/>
      <c r="K128" s="1166"/>
      <c r="L128" s="1165"/>
      <c r="M128" s="1164"/>
      <c r="N128" s="1164"/>
      <c r="O128" s="1164"/>
    </row>
    <row r="129" spans="1:15" ht="15.75" customHeight="1">
      <c r="A129" s="1164"/>
      <c r="B129" s="1164"/>
      <c r="C129" s="1164"/>
      <c r="D129" s="1164"/>
      <c r="E129" s="1164"/>
      <c r="F129" s="1164"/>
      <c r="G129" s="1164"/>
      <c r="H129" s="1165"/>
      <c r="I129" s="1166"/>
      <c r="J129" s="1165"/>
      <c r="K129" s="1166"/>
      <c r="L129" s="1165"/>
      <c r="M129" s="1164"/>
      <c r="N129" s="1164"/>
      <c r="O129" s="1164"/>
    </row>
    <row r="130" spans="1:15" ht="15.75" customHeight="1">
      <c r="A130" s="1164"/>
      <c r="B130" s="1164"/>
      <c r="C130" s="1164"/>
      <c r="D130" s="1164"/>
      <c r="E130" s="1164"/>
      <c r="F130" s="1164"/>
      <c r="G130" s="1164"/>
      <c r="H130" s="1165"/>
      <c r="I130" s="1166"/>
      <c r="J130" s="1165"/>
      <c r="K130" s="1166"/>
      <c r="L130" s="1165"/>
      <c r="M130" s="1164"/>
      <c r="N130" s="1164"/>
      <c r="O130" s="1164"/>
    </row>
    <row r="131" spans="1:15" ht="15.75" customHeight="1">
      <c r="A131" s="1164"/>
      <c r="B131" s="1164"/>
      <c r="C131" s="1164"/>
      <c r="D131" s="1164"/>
      <c r="E131" s="1164"/>
      <c r="F131" s="1164"/>
      <c r="G131" s="1164"/>
      <c r="H131" s="1165"/>
      <c r="I131" s="1166"/>
      <c r="J131" s="1165"/>
      <c r="K131" s="1166"/>
      <c r="L131" s="1165"/>
      <c r="M131" s="1164"/>
      <c r="N131" s="1164"/>
      <c r="O131" s="1164"/>
    </row>
    <row r="132" spans="1:15" ht="15.75" customHeight="1">
      <c r="A132" s="1164"/>
      <c r="B132" s="1164"/>
      <c r="C132" s="1164"/>
      <c r="D132" s="1164"/>
      <c r="E132" s="1164"/>
      <c r="F132" s="1164"/>
      <c r="G132" s="1164"/>
      <c r="H132" s="1165"/>
      <c r="I132" s="1166"/>
      <c r="J132" s="1165"/>
      <c r="K132" s="1166"/>
      <c r="L132" s="1165"/>
      <c r="M132" s="1164"/>
      <c r="N132" s="1164"/>
      <c r="O132" s="1164"/>
    </row>
    <row r="133" spans="1:15" ht="15.75" customHeight="1">
      <c r="A133" s="1164"/>
      <c r="B133" s="1164"/>
      <c r="C133" s="1164"/>
      <c r="D133" s="1164"/>
      <c r="E133" s="1164"/>
      <c r="F133" s="1164"/>
      <c r="G133" s="1164"/>
      <c r="H133" s="1165"/>
      <c r="I133" s="1166"/>
      <c r="J133" s="1165"/>
      <c r="K133" s="1166"/>
      <c r="L133" s="1165"/>
      <c r="M133" s="1164"/>
      <c r="N133" s="1164"/>
      <c r="O133" s="1164"/>
    </row>
    <row r="134" spans="1:15" ht="15.75" customHeight="1">
      <c r="A134" s="1164"/>
      <c r="B134" s="1164"/>
      <c r="C134" s="1164"/>
      <c r="D134" s="1164"/>
      <c r="E134" s="1164"/>
      <c r="F134" s="1164"/>
      <c r="G134" s="1164"/>
      <c r="H134" s="1165"/>
      <c r="I134" s="1166"/>
      <c r="J134" s="1165"/>
      <c r="K134" s="1166"/>
      <c r="L134" s="1165"/>
      <c r="M134" s="1164"/>
      <c r="N134" s="1164"/>
      <c r="O134" s="1164"/>
    </row>
    <row r="135" spans="1:15" ht="15.75" customHeight="1">
      <c r="A135" s="1164"/>
      <c r="B135" s="1164"/>
      <c r="C135" s="1164"/>
      <c r="D135" s="1164"/>
      <c r="E135" s="1164"/>
      <c r="F135" s="1164"/>
      <c r="G135" s="1164"/>
      <c r="H135" s="1165"/>
      <c r="I135" s="1166"/>
      <c r="J135" s="1165"/>
      <c r="K135" s="1166"/>
      <c r="L135" s="1165"/>
      <c r="M135" s="1164"/>
      <c r="N135" s="1164"/>
      <c r="O135" s="1164"/>
    </row>
    <row r="136" spans="1:15" ht="15.75" customHeight="1">
      <c r="A136" s="1164"/>
      <c r="B136" s="1164"/>
      <c r="C136" s="1164"/>
      <c r="D136" s="1164"/>
      <c r="E136" s="1164"/>
      <c r="F136" s="1164"/>
      <c r="G136" s="1164"/>
      <c r="H136" s="1165"/>
      <c r="I136" s="1166"/>
      <c r="J136" s="1165"/>
      <c r="K136" s="1166"/>
      <c r="L136" s="1165"/>
      <c r="M136" s="1164"/>
      <c r="N136" s="1164"/>
      <c r="O136" s="1164"/>
    </row>
    <row r="137" spans="1:15" ht="15.75" customHeight="1">
      <c r="A137" s="1164"/>
      <c r="B137" s="1164"/>
      <c r="C137" s="1164"/>
      <c r="D137" s="1164"/>
      <c r="E137" s="1164"/>
      <c r="F137" s="1164"/>
      <c r="G137" s="1164"/>
      <c r="H137" s="1165"/>
      <c r="I137" s="1166"/>
      <c r="J137" s="1165"/>
      <c r="K137" s="1166"/>
      <c r="L137" s="1165"/>
      <c r="M137" s="1164"/>
      <c r="N137" s="1164"/>
      <c r="O137" s="1164"/>
    </row>
    <row r="138" spans="1:15" ht="15.75" customHeight="1">
      <c r="A138" s="1164"/>
      <c r="B138" s="1164"/>
      <c r="C138" s="1164"/>
      <c r="D138" s="1164"/>
      <c r="E138" s="1164"/>
      <c r="F138" s="1164"/>
      <c r="G138" s="1164"/>
      <c r="H138" s="1165"/>
      <c r="I138" s="1166"/>
      <c r="J138" s="1165"/>
      <c r="K138" s="1166"/>
      <c r="L138" s="1165"/>
      <c r="M138" s="1164"/>
      <c r="N138" s="1164"/>
      <c r="O138" s="1164"/>
    </row>
    <row r="139" spans="1:15" ht="15.75" customHeight="1">
      <c r="A139" s="1164"/>
      <c r="B139" s="1164"/>
      <c r="C139" s="1164"/>
      <c r="D139" s="1164"/>
      <c r="E139" s="1164"/>
      <c r="F139" s="1164"/>
      <c r="G139" s="1164"/>
      <c r="H139" s="1165"/>
      <c r="I139" s="1166"/>
      <c r="J139" s="1165"/>
      <c r="K139" s="1166"/>
      <c r="L139" s="1165"/>
      <c r="M139" s="1164"/>
      <c r="N139" s="1164"/>
      <c r="O139" s="1164"/>
    </row>
    <row r="140" spans="1:15" ht="15.75" customHeight="1">
      <c r="A140" s="1164"/>
      <c r="B140" s="1164"/>
      <c r="C140" s="1164"/>
      <c r="D140" s="1164"/>
      <c r="E140" s="1164"/>
      <c r="F140" s="1164"/>
      <c r="G140" s="1164"/>
      <c r="H140" s="1165"/>
      <c r="I140" s="1166"/>
      <c r="J140" s="1165"/>
      <c r="K140" s="1166"/>
      <c r="L140" s="1165"/>
      <c r="M140" s="1164"/>
      <c r="N140" s="1164"/>
      <c r="O140" s="1164"/>
    </row>
    <row r="141" spans="1:15" ht="15.75" customHeight="1">
      <c r="A141" s="1164"/>
      <c r="B141" s="1164"/>
      <c r="C141" s="1164"/>
      <c r="D141" s="1164"/>
      <c r="E141" s="1164"/>
      <c r="F141" s="1164"/>
      <c r="G141" s="1164"/>
      <c r="H141" s="1165"/>
      <c r="I141" s="1166"/>
      <c r="J141" s="1165"/>
      <c r="K141" s="1166"/>
      <c r="L141" s="1165"/>
      <c r="M141" s="1164"/>
      <c r="N141" s="1164"/>
      <c r="O141" s="1164"/>
    </row>
    <row r="142" spans="1:15" ht="15.75" customHeight="1">
      <c r="A142" s="1164"/>
      <c r="B142" s="1164"/>
      <c r="C142" s="1164"/>
      <c r="D142" s="1164"/>
      <c r="E142" s="1164"/>
      <c r="F142" s="1164"/>
      <c r="G142" s="1164"/>
      <c r="H142" s="1165"/>
      <c r="I142" s="1166"/>
      <c r="J142" s="1165"/>
      <c r="K142" s="1166"/>
      <c r="L142" s="1165"/>
      <c r="M142" s="1164"/>
      <c r="N142" s="1164"/>
      <c r="O142" s="1164"/>
    </row>
    <row r="143" spans="1:15" ht="15.75" customHeight="1">
      <c r="A143" s="1164"/>
      <c r="B143" s="1164"/>
      <c r="C143" s="1164"/>
      <c r="D143" s="1164"/>
      <c r="E143" s="1164"/>
      <c r="F143" s="1164"/>
      <c r="G143" s="1164"/>
      <c r="H143" s="1165"/>
      <c r="I143" s="1166"/>
      <c r="J143" s="1165"/>
      <c r="K143" s="1166"/>
      <c r="L143" s="1165"/>
      <c r="M143" s="1164"/>
      <c r="N143" s="1164"/>
      <c r="O143" s="1164"/>
    </row>
    <row r="144" spans="1:15" ht="15.75" customHeight="1">
      <c r="A144" s="1164"/>
      <c r="B144" s="1164"/>
      <c r="C144" s="1164"/>
      <c r="D144" s="1164"/>
      <c r="E144" s="1164"/>
      <c r="F144" s="1164"/>
      <c r="G144" s="1164"/>
      <c r="H144" s="1165"/>
      <c r="I144" s="1166"/>
      <c r="J144" s="1165"/>
      <c r="K144" s="1166"/>
      <c r="L144" s="1165"/>
      <c r="M144" s="1164"/>
      <c r="N144" s="1164"/>
      <c r="O144" s="1164"/>
    </row>
    <row r="145" spans="1:15" ht="15.75" customHeight="1">
      <c r="A145" s="1164"/>
      <c r="B145" s="1164"/>
      <c r="C145" s="1164"/>
      <c r="D145" s="1164"/>
      <c r="E145" s="1164"/>
      <c r="F145" s="1164"/>
      <c r="G145" s="1164"/>
      <c r="H145" s="1165"/>
      <c r="I145" s="1166"/>
      <c r="J145" s="1165"/>
      <c r="K145" s="1166"/>
      <c r="L145" s="1165"/>
      <c r="M145" s="1164"/>
      <c r="N145" s="1164"/>
      <c r="O145" s="1164"/>
    </row>
    <row r="146" spans="1:15" ht="15.75" customHeight="1">
      <c r="A146" s="1164"/>
      <c r="B146" s="1164"/>
      <c r="C146" s="1164"/>
      <c r="D146" s="1164"/>
      <c r="E146" s="1164"/>
      <c r="F146" s="1164"/>
      <c r="G146" s="1164"/>
      <c r="H146" s="1165"/>
      <c r="I146" s="1166"/>
      <c r="J146" s="1165"/>
      <c r="K146" s="1166"/>
      <c r="L146" s="1165"/>
      <c r="M146" s="1164"/>
      <c r="N146" s="1164"/>
      <c r="O146" s="1164"/>
    </row>
    <row r="147" spans="1:15" ht="15.75" customHeight="1">
      <c r="A147" s="1164"/>
      <c r="B147" s="1164"/>
      <c r="C147" s="1164"/>
      <c r="D147" s="1164"/>
      <c r="E147" s="1164"/>
      <c r="F147" s="1164"/>
      <c r="G147" s="1164"/>
      <c r="H147" s="1165"/>
      <c r="I147" s="1166"/>
      <c r="J147" s="1165"/>
      <c r="K147" s="1166"/>
      <c r="L147" s="1165"/>
      <c r="M147" s="1164"/>
      <c r="N147" s="1164"/>
      <c r="O147" s="1164"/>
    </row>
    <row r="148" spans="1:15" ht="15.75" customHeight="1">
      <c r="A148" s="1164"/>
      <c r="B148" s="1164"/>
      <c r="C148" s="1164"/>
      <c r="D148" s="1164"/>
      <c r="E148" s="1164"/>
      <c r="F148" s="1164"/>
      <c r="G148" s="1164"/>
      <c r="H148" s="1165"/>
      <c r="I148" s="1166"/>
      <c r="J148" s="1165"/>
      <c r="K148" s="1166"/>
      <c r="L148" s="1165"/>
      <c r="M148" s="1164"/>
      <c r="N148" s="1164"/>
      <c r="O148" s="1164"/>
    </row>
    <row r="149" spans="1:15" ht="15.75" customHeight="1">
      <c r="A149" s="1164"/>
      <c r="B149" s="1164"/>
      <c r="C149" s="1164"/>
      <c r="D149" s="1164"/>
      <c r="E149" s="1164"/>
      <c r="F149" s="1164"/>
      <c r="G149" s="1164"/>
      <c r="H149" s="1165"/>
      <c r="I149" s="1166"/>
      <c r="J149" s="1165"/>
      <c r="K149" s="1166"/>
      <c r="L149" s="1165"/>
      <c r="M149" s="1164"/>
      <c r="N149" s="1164"/>
      <c r="O149" s="1164"/>
    </row>
    <row r="150" spans="1:15" ht="15.75" customHeight="1">
      <c r="A150" s="1164"/>
      <c r="B150" s="1164"/>
      <c r="C150" s="1164"/>
      <c r="D150" s="1164"/>
      <c r="E150" s="1164"/>
      <c r="F150" s="1164"/>
      <c r="G150" s="1164"/>
      <c r="H150" s="1165"/>
      <c r="I150" s="1166"/>
      <c r="J150" s="1165"/>
      <c r="K150" s="1166"/>
      <c r="L150" s="1165"/>
      <c r="M150" s="1164"/>
      <c r="N150" s="1164"/>
      <c r="O150" s="1164"/>
    </row>
    <row r="151" spans="1:15" ht="15.75" customHeight="1">
      <c r="A151" s="1164"/>
      <c r="B151" s="1164"/>
      <c r="C151" s="1164"/>
      <c r="D151" s="1164"/>
      <c r="E151" s="1164"/>
      <c r="F151" s="1164"/>
      <c r="G151" s="1164"/>
      <c r="H151" s="1165"/>
      <c r="I151" s="1166"/>
      <c r="J151" s="1165"/>
      <c r="K151" s="1166"/>
      <c r="L151" s="1165"/>
      <c r="M151" s="1164"/>
      <c r="N151" s="1164"/>
      <c r="O151" s="1164"/>
    </row>
    <row r="152" spans="1:15" ht="15.75" customHeight="1">
      <c r="A152" s="1164"/>
      <c r="B152" s="1164"/>
      <c r="C152" s="1164"/>
      <c r="D152" s="1164"/>
      <c r="E152" s="1164"/>
      <c r="F152" s="1164"/>
      <c r="G152" s="1164"/>
      <c r="H152" s="1165"/>
      <c r="I152" s="1166"/>
      <c r="J152" s="1165"/>
      <c r="K152" s="1166"/>
      <c r="L152" s="1165"/>
      <c r="M152" s="1164"/>
      <c r="N152" s="1164"/>
      <c r="O152" s="1164"/>
    </row>
    <row r="153" spans="1:15" ht="15.75" customHeight="1">
      <c r="A153" s="1164"/>
      <c r="B153" s="1164"/>
      <c r="C153" s="1164"/>
      <c r="D153" s="1164"/>
      <c r="E153" s="1164"/>
      <c r="F153" s="1164"/>
      <c r="G153" s="1164"/>
      <c r="H153" s="1165"/>
      <c r="I153" s="1166"/>
      <c r="J153" s="1165"/>
      <c r="K153" s="1166"/>
      <c r="L153" s="1165"/>
      <c r="M153" s="1164"/>
      <c r="N153" s="1164"/>
      <c r="O153" s="1164"/>
    </row>
    <row r="154" spans="1:15" ht="15.75" customHeight="1">
      <c r="A154" s="1164"/>
      <c r="B154" s="1164"/>
      <c r="C154" s="1164"/>
      <c r="D154" s="1164"/>
      <c r="E154" s="1164"/>
      <c r="F154" s="1164"/>
      <c r="G154" s="1164"/>
      <c r="H154" s="1165"/>
      <c r="I154" s="1166"/>
      <c r="J154" s="1165"/>
      <c r="K154" s="1166"/>
      <c r="L154" s="1165"/>
      <c r="M154" s="1164"/>
      <c r="N154" s="1164"/>
      <c r="O154" s="1164"/>
    </row>
    <row r="155" spans="1:15" ht="15.75" customHeight="1">
      <c r="A155" s="1164"/>
      <c r="B155" s="1164"/>
      <c r="C155" s="1164"/>
      <c r="D155" s="1164"/>
      <c r="E155" s="1164"/>
      <c r="F155" s="1164"/>
      <c r="G155" s="1164"/>
      <c r="H155" s="1165"/>
      <c r="I155" s="1166"/>
      <c r="J155" s="1165"/>
      <c r="K155" s="1166"/>
      <c r="L155" s="1165"/>
      <c r="M155" s="1164"/>
      <c r="N155" s="1164"/>
      <c r="O155" s="1164"/>
    </row>
    <row r="156" spans="1:15" ht="15.75" customHeight="1">
      <c r="A156" s="1164"/>
      <c r="B156" s="1164"/>
      <c r="C156" s="1164"/>
      <c r="D156" s="1164"/>
      <c r="E156" s="1164"/>
      <c r="F156" s="1164"/>
      <c r="G156" s="1164"/>
      <c r="H156" s="1165"/>
      <c r="I156" s="1164"/>
      <c r="J156" s="1165"/>
      <c r="K156" s="1164"/>
      <c r="L156" s="1165"/>
      <c r="M156" s="1164"/>
      <c r="N156" s="1164"/>
      <c r="O156" s="1164"/>
    </row>
    <row r="157" spans="1:15" ht="15.75" customHeight="1">
      <c r="A157" s="1164"/>
      <c r="B157" s="1164"/>
      <c r="C157" s="1164"/>
      <c r="D157" s="1164"/>
      <c r="E157" s="1164"/>
      <c r="F157" s="1164"/>
      <c r="G157" s="1164"/>
      <c r="H157" s="1165"/>
      <c r="I157" s="1164"/>
      <c r="J157" s="1165"/>
      <c r="K157" s="1164"/>
      <c r="L157" s="1165"/>
      <c r="M157" s="1164"/>
      <c r="N157" s="1164"/>
      <c r="O157" s="1164"/>
    </row>
    <row r="158" spans="1:15" ht="15.75" customHeight="1">
      <c r="A158" s="1164"/>
      <c r="B158" s="1164"/>
      <c r="C158" s="1164"/>
      <c r="D158" s="1164"/>
      <c r="E158" s="1164"/>
      <c r="F158" s="1164"/>
      <c r="G158" s="1164"/>
      <c r="H158" s="1165"/>
      <c r="I158" s="1164"/>
      <c r="J158" s="1165"/>
      <c r="K158" s="1164"/>
      <c r="L158" s="1165"/>
      <c r="M158" s="1164"/>
      <c r="N158" s="1164"/>
      <c r="O158" s="1164"/>
    </row>
    <row r="159" spans="1:15" ht="15.75" customHeight="1">
      <c r="A159" s="1164"/>
      <c r="B159" s="1164"/>
      <c r="C159" s="1164"/>
      <c r="D159" s="1164"/>
      <c r="E159" s="1164"/>
      <c r="F159" s="1164"/>
      <c r="G159" s="1164"/>
      <c r="H159" s="1165"/>
      <c r="I159" s="1164"/>
      <c r="J159" s="1165"/>
      <c r="K159" s="1164"/>
      <c r="L159" s="1165"/>
      <c r="M159" s="1164"/>
      <c r="N159" s="1164"/>
      <c r="O159" s="1164"/>
    </row>
    <row r="160" spans="1:15" ht="15.75" customHeight="1">
      <c r="A160" s="1164"/>
      <c r="B160" s="1164"/>
      <c r="C160" s="1164"/>
      <c r="D160" s="1164"/>
      <c r="E160" s="1164"/>
      <c r="F160" s="1164"/>
      <c r="G160" s="1164"/>
      <c r="H160" s="1165"/>
      <c r="I160" s="1164"/>
      <c r="J160" s="1165"/>
      <c r="K160" s="1164"/>
      <c r="L160" s="1165"/>
      <c r="M160" s="1164"/>
      <c r="N160" s="1164"/>
      <c r="O160" s="1164"/>
    </row>
    <row r="161" spans="1:15" ht="15.75" customHeight="1">
      <c r="A161" s="1164"/>
      <c r="B161" s="1164"/>
      <c r="C161" s="1164"/>
      <c r="D161" s="1164"/>
      <c r="E161" s="1164"/>
      <c r="F161" s="1164"/>
      <c r="G161" s="1164"/>
      <c r="H161" s="1165"/>
      <c r="I161" s="1164"/>
      <c r="J161" s="1165"/>
      <c r="K161" s="1164"/>
      <c r="L161" s="1165"/>
      <c r="M161" s="1164"/>
      <c r="N161" s="1164"/>
      <c r="O161" s="1164"/>
    </row>
    <row r="162" spans="1:15" ht="15.75" customHeight="1">
      <c r="A162" s="1164"/>
      <c r="B162" s="1164"/>
      <c r="C162" s="1164"/>
      <c r="D162" s="1164"/>
      <c r="E162" s="1164"/>
      <c r="F162" s="1164"/>
      <c r="G162" s="1164"/>
      <c r="H162" s="1165"/>
      <c r="I162" s="1164"/>
      <c r="J162" s="1165"/>
      <c r="K162" s="1164"/>
      <c r="L162" s="1165"/>
      <c r="M162" s="1164"/>
      <c r="N162" s="1164"/>
      <c r="O162" s="1164"/>
    </row>
    <row r="163" spans="1:15" ht="15.75" customHeight="1">
      <c r="A163" s="1164"/>
      <c r="B163" s="1164"/>
      <c r="C163" s="1164"/>
      <c r="D163" s="1164"/>
      <c r="E163" s="1164"/>
      <c r="F163" s="1164"/>
      <c r="G163" s="1164"/>
      <c r="H163" s="1165"/>
      <c r="I163" s="1164"/>
      <c r="J163" s="1165"/>
      <c r="K163" s="1164"/>
      <c r="L163" s="1165"/>
      <c r="M163" s="1164"/>
      <c r="N163" s="1164"/>
      <c r="O163" s="1164"/>
    </row>
    <row r="164" spans="1:15" ht="15.75" customHeight="1">
      <c r="A164" s="1164"/>
      <c r="B164" s="1164"/>
      <c r="C164" s="1164"/>
      <c r="D164" s="1164"/>
      <c r="E164" s="1164"/>
      <c r="F164" s="1164"/>
      <c r="G164" s="1164"/>
      <c r="H164" s="1165"/>
      <c r="I164" s="1164"/>
      <c r="J164" s="1165"/>
      <c r="K164" s="1164"/>
      <c r="L164" s="1165"/>
      <c r="M164" s="1164"/>
      <c r="N164" s="1164"/>
      <c r="O164" s="1164"/>
    </row>
    <row r="165" spans="1:15" ht="15.75" customHeight="1">
      <c r="A165" s="1164"/>
      <c r="B165" s="1164"/>
      <c r="C165" s="1164"/>
      <c r="D165" s="1164"/>
      <c r="E165" s="1164"/>
      <c r="F165" s="1164"/>
      <c r="G165" s="1164"/>
      <c r="H165" s="1165"/>
      <c r="I165" s="1164"/>
      <c r="J165" s="1165"/>
      <c r="K165" s="1164"/>
      <c r="L165" s="1165"/>
      <c r="M165" s="1164"/>
      <c r="N165" s="1164"/>
      <c r="O165" s="1164"/>
    </row>
    <row r="166" spans="1:15" ht="15.75" customHeight="1">
      <c r="A166" s="1164"/>
      <c r="B166" s="1164"/>
      <c r="C166" s="1164"/>
      <c r="D166" s="1164"/>
      <c r="E166" s="1164"/>
      <c r="F166" s="1164"/>
      <c r="G166" s="1164"/>
      <c r="H166" s="1165"/>
      <c r="I166" s="1164"/>
      <c r="J166" s="1165"/>
      <c r="K166" s="1164"/>
      <c r="L166" s="1165"/>
      <c r="M166" s="1164"/>
      <c r="N166" s="1164"/>
      <c r="O166" s="1164"/>
    </row>
    <row r="167" spans="1:15" ht="15.75" customHeight="1">
      <c r="A167" s="1164"/>
      <c r="B167" s="1164"/>
      <c r="C167" s="1164"/>
      <c r="D167" s="1164"/>
      <c r="E167" s="1164"/>
      <c r="F167" s="1164"/>
      <c r="G167" s="1164"/>
      <c r="H167" s="1165"/>
      <c r="I167" s="1164"/>
      <c r="J167" s="1165"/>
      <c r="K167" s="1164"/>
      <c r="L167" s="1165"/>
      <c r="M167" s="1164"/>
      <c r="N167" s="1164"/>
      <c r="O167" s="1164"/>
    </row>
    <row r="168" spans="1:15" ht="15.75" customHeight="1">
      <c r="A168" s="1164"/>
      <c r="B168" s="1164"/>
      <c r="C168" s="1164"/>
      <c r="D168" s="1164"/>
      <c r="E168" s="1164"/>
      <c r="F168" s="1164"/>
      <c r="G168" s="1164"/>
      <c r="H168" s="1165"/>
      <c r="I168" s="1164"/>
      <c r="J168" s="1165"/>
      <c r="K168" s="1164"/>
      <c r="L168" s="1165"/>
      <c r="M168" s="1164"/>
      <c r="N168" s="1164"/>
      <c r="O168" s="1164"/>
    </row>
    <row r="169" spans="1:15" ht="15.75" customHeight="1">
      <c r="A169" s="1164"/>
      <c r="B169" s="1164"/>
      <c r="C169" s="1164"/>
      <c r="D169" s="1164"/>
      <c r="E169" s="1164"/>
      <c r="F169" s="1164"/>
      <c r="G169" s="1164"/>
      <c r="H169" s="1165"/>
      <c r="I169" s="1164"/>
      <c r="J169" s="1165"/>
      <c r="K169" s="1164"/>
      <c r="L169" s="1165"/>
      <c r="M169" s="1164"/>
      <c r="N169" s="1164"/>
      <c r="O169" s="1164"/>
    </row>
    <row r="170" spans="1:15" ht="15.75" customHeight="1">
      <c r="A170" s="1164"/>
      <c r="B170" s="1164"/>
      <c r="C170" s="1164"/>
      <c r="D170" s="1164"/>
      <c r="E170" s="1164"/>
      <c r="F170" s="1164"/>
      <c r="G170" s="1164"/>
      <c r="H170" s="1165"/>
      <c r="I170" s="1164"/>
      <c r="J170" s="1165"/>
      <c r="K170" s="1164"/>
      <c r="L170" s="1165"/>
      <c r="M170" s="1164"/>
      <c r="N170" s="1164"/>
      <c r="O170" s="1164"/>
    </row>
    <row r="171" spans="1:15" ht="15.75" customHeight="1">
      <c r="A171" s="1164"/>
      <c r="B171" s="1164"/>
      <c r="C171" s="1164"/>
      <c r="D171" s="1164"/>
      <c r="E171" s="1164"/>
      <c r="F171" s="1164"/>
      <c r="G171" s="1164"/>
      <c r="H171" s="1165"/>
      <c r="I171" s="1164"/>
      <c r="J171" s="1165"/>
      <c r="K171" s="1164"/>
      <c r="L171" s="1165"/>
      <c r="M171" s="1164"/>
      <c r="N171" s="1164"/>
      <c r="O171" s="1164"/>
    </row>
    <row r="172" spans="1:15" ht="15.75" customHeight="1">
      <c r="A172" s="1164"/>
      <c r="B172" s="1164"/>
      <c r="C172" s="1164"/>
      <c r="D172" s="1164"/>
      <c r="E172" s="1164"/>
      <c r="F172" s="1164"/>
      <c r="G172" s="1164"/>
      <c r="H172" s="1165"/>
      <c r="I172" s="1164"/>
      <c r="J172" s="1165"/>
      <c r="K172" s="1164"/>
      <c r="L172" s="1165"/>
      <c r="M172" s="1164"/>
      <c r="N172" s="1164"/>
      <c r="O172" s="1164"/>
    </row>
    <row r="173" spans="1:15" ht="15.75" customHeight="1">
      <c r="A173" s="1164"/>
      <c r="B173" s="1164"/>
      <c r="C173" s="1164"/>
      <c r="D173" s="1164"/>
      <c r="E173" s="1164"/>
      <c r="F173" s="1164"/>
      <c r="G173" s="1164"/>
      <c r="H173" s="1165"/>
      <c r="I173" s="1164"/>
      <c r="J173" s="1165"/>
      <c r="K173" s="1164"/>
      <c r="L173" s="1165"/>
      <c r="M173" s="1164"/>
      <c r="N173" s="1164"/>
      <c r="O173" s="1164"/>
    </row>
    <row r="174" spans="1:15" ht="15.75" customHeight="1">
      <c r="A174" s="1164"/>
      <c r="B174" s="1164"/>
      <c r="C174" s="1164"/>
      <c r="D174" s="1164"/>
      <c r="E174" s="1164"/>
      <c r="F174" s="1164"/>
      <c r="G174" s="1164"/>
      <c r="H174" s="1165"/>
      <c r="I174" s="1164"/>
      <c r="J174" s="1165"/>
      <c r="K174" s="1164"/>
      <c r="L174" s="1165"/>
      <c r="M174" s="1164"/>
      <c r="N174" s="1164"/>
      <c r="O174" s="1164"/>
    </row>
    <row r="175" spans="1:15" ht="15.75" customHeight="1">
      <c r="A175" s="1164"/>
      <c r="B175" s="1164"/>
      <c r="C175" s="1164"/>
      <c r="D175" s="1164"/>
      <c r="E175" s="1164"/>
      <c r="F175" s="1164"/>
      <c r="G175" s="1164"/>
      <c r="H175" s="1165"/>
      <c r="I175" s="1164"/>
      <c r="J175" s="1165"/>
      <c r="K175" s="1164"/>
      <c r="L175" s="1165"/>
      <c r="M175" s="1164"/>
      <c r="N175" s="1164"/>
      <c r="O175" s="1164"/>
    </row>
    <row r="176" spans="1:15" ht="15.75" customHeight="1">
      <c r="A176" s="1164"/>
      <c r="B176" s="1164"/>
      <c r="C176" s="1164"/>
      <c r="D176" s="1164"/>
      <c r="E176" s="1164"/>
      <c r="F176" s="1164"/>
      <c r="G176" s="1164"/>
      <c r="H176" s="1165"/>
      <c r="I176" s="1164"/>
      <c r="J176" s="1165"/>
      <c r="K176" s="1164"/>
      <c r="L176" s="1165"/>
      <c r="M176" s="1164"/>
      <c r="N176" s="1164"/>
      <c r="O176" s="1164"/>
    </row>
    <row r="177" spans="1:15" ht="15.75" customHeight="1">
      <c r="A177" s="1164"/>
      <c r="B177" s="1164"/>
      <c r="C177" s="1164"/>
      <c r="D177" s="1164"/>
      <c r="E177" s="1164"/>
      <c r="F177" s="1164"/>
      <c r="G177" s="1164"/>
      <c r="H177" s="1165"/>
      <c r="I177" s="1164"/>
      <c r="J177" s="1165"/>
      <c r="K177" s="1164"/>
      <c r="L177" s="1165"/>
      <c r="M177" s="1164"/>
      <c r="N177" s="1164"/>
      <c r="O177" s="1164"/>
    </row>
    <row r="178" spans="1:15" ht="15.75" customHeight="1">
      <c r="A178" s="1164"/>
      <c r="B178" s="1164"/>
      <c r="C178" s="1164"/>
      <c r="D178" s="1164"/>
      <c r="E178" s="1164"/>
      <c r="F178" s="1164"/>
      <c r="G178" s="1164"/>
      <c r="H178" s="1165"/>
      <c r="I178" s="1164"/>
      <c r="J178" s="1165"/>
      <c r="K178" s="1164"/>
      <c r="L178" s="1165"/>
      <c r="M178" s="1164"/>
      <c r="N178" s="1164"/>
      <c r="O178" s="1164"/>
    </row>
    <row r="179" spans="1:15" ht="15.75" customHeight="1">
      <c r="A179" s="1164"/>
      <c r="B179" s="1164"/>
      <c r="C179" s="1164"/>
      <c r="D179" s="1164"/>
      <c r="E179" s="1164"/>
      <c r="F179" s="1164"/>
      <c r="G179" s="1164"/>
      <c r="H179" s="1165"/>
      <c r="I179" s="1164"/>
      <c r="J179" s="1165"/>
      <c r="K179" s="1164"/>
      <c r="L179" s="1165"/>
      <c r="M179" s="1164"/>
      <c r="N179" s="1164"/>
      <c r="O179" s="1164"/>
    </row>
    <row r="180" spans="1:15" ht="15.75" customHeight="1">
      <c r="A180" s="1164"/>
      <c r="B180" s="1164"/>
      <c r="C180" s="1164"/>
      <c r="D180" s="1164"/>
      <c r="E180" s="1164"/>
      <c r="F180" s="1164"/>
      <c r="G180" s="1164"/>
      <c r="H180" s="1165"/>
      <c r="I180" s="1164"/>
      <c r="J180" s="1165"/>
      <c r="K180" s="1164"/>
      <c r="L180" s="1165"/>
      <c r="M180" s="1164"/>
      <c r="N180" s="1164"/>
      <c r="O180" s="1164"/>
    </row>
    <row r="181" spans="1:15" ht="15.75" customHeight="1">
      <c r="A181" s="1164"/>
      <c r="B181" s="1164"/>
      <c r="C181" s="1164"/>
      <c r="D181" s="1164"/>
      <c r="E181" s="1164"/>
      <c r="F181" s="1164"/>
      <c r="G181" s="1164"/>
      <c r="H181" s="1165"/>
      <c r="I181" s="1164"/>
      <c r="J181" s="1165"/>
      <c r="K181" s="1164"/>
      <c r="L181" s="1165"/>
      <c r="M181" s="1164"/>
      <c r="N181" s="1164"/>
      <c r="O181" s="1164"/>
    </row>
    <row r="182" spans="1:15" ht="15.75" customHeight="1">
      <c r="A182" s="1164"/>
      <c r="B182" s="1164"/>
      <c r="C182" s="1164"/>
      <c r="D182" s="1164"/>
      <c r="E182" s="1164"/>
      <c r="F182" s="1164"/>
      <c r="G182" s="1164"/>
      <c r="H182" s="1165"/>
      <c r="I182" s="1164"/>
      <c r="J182" s="1165"/>
      <c r="K182" s="1164"/>
      <c r="L182" s="1165"/>
      <c r="M182" s="1164"/>
      <c r="N182" s="1164"/>
      <c r="O182" s="1164"/>
    </row>
    <row r="183" spans="1:15" ht="15.75" customHeight="1">
      <c r="A183" s="1164"/>
      <c r="B183" s="1164"/>
      <c r="C183" s="1164"/>
      <c r="D183" s="1164"/>
      <c r="E183" s="1164"/>
      <c r="F183" s="1164"/>
      <c r="G183" s="1164"/>
      <c r="H183" s="1165"/>
      <c r="I183" s="1164"/>
      <c r="J183" s="1165"/>
      <c r="K183" s="1164"/>
      <c r="L183" s="1165"/>
      <c r="M183" s="1164"/>
      <c r="N183" s="1164"/>
      <c r="O183" s="1164"/>
    </row>
    <row r="184" spans="1:15" ht="15.75" customHeight="1">
      <c r="A184" s="1164"/>
      <c r="B184" s="1164"/>
      <c r="C184" s="1164"/>
      <c r="D184" s="1164"/>
      <c r="E184" s="1164"/>
      <c r="F184" s="1164"/>
      <c r="G184" s="1164"/>
      <c r="H184" s="1165"/>
      <c r="I184" s="1164"/>
      <c r="J184" s="1165"/>
      <c r="K184" s="1164"/>
      <c r="L184" s="1165"/>
      <c r="M184" s="1164"/>
      <c r="N184" s="1164"/>
      <c r="O184" s="1164"/>
    </row>
    <row r="185" spans="1:15" ht="15.75" customHeight="1">
      <c r="A185" s="1164"/>
      <c r="B185" s="1164"/>
      <c r="C185" s="1164"/>
      <c r="D185" s="1164"/>
      <c r="E185" s="1164"/>
      <c r="F185" s="1164"/>
      <c r="G185" s="1164"/>
      <c r="H185" s="1165"/>
      <c r="I185" s="1164"/>
      <c r="J185" s="1165"/>
      <c r="K185" s="1164"/>
      <c r="L185" s="1165"/>
      <c r="M185" s="1164"/>
      <c r="N185" s="1164"/>
      <c r="O185" s="1164"/>
    </row>
    <row r="186" spans="1:15" ht="15.75" customHeight="1">
      <c r="A186" s="1164"/>
      <c r="B186" s="1164"/>
      <c r="C186" s="1164"/>
      <c r="D186" s="1164"/>
      <c r="E186" s="1164"/>
      <c r="F186" s="1164"/>
      <c r="G186" s="1164"/>
      <c r="H186" s="1165"/>
      <c r="I186" s="1164"/>
      <c r="J186" s="1165"/>
      <c r="K186" s="1164"/>
      <c r="L186" s="1165"/>
      <c r="M186" s="1164"/>
      <c r="N186" s="1164"/>
      <c r="O186" s="1164"/>
    </row>
    <row r="187" spans="1:15" ht="15.75" customHeight="1">
      <c r="A187" s="1164"/>
      <c r="B187" s="1164"/>
      <c r="C187" s="1164"/>
      <c r="D187" s="1164"/>
      <c r="E187" s="1164"/>
      <c r="F187" s="1164"/>
      <c r="G187" s="1164"/>
      <c r="H187" s="1165"/>
      <c r="I187" s="1164"/>
      <c r="J187" s="1165"/>
      <c r="K187" s="1164"/>
      <c r="L187" s="1165"/>
      <c r="M187" s="1164"/>
      <c r="N187" s="1164"/>
      <c r="O187" s="1164"/>
    </row>
    <row r="188" spans="1:15" ht="15.75" customHeight="1">
      <c r="A188" s="1164"/>
      <c r="B188" s="1164"/>
      <c r="C188" s="1164"/>
      <c r="D188" s="1164"/>
      <c r="E188" s="1164"/>
      <c r="F188" s="1164"/>
      <c r="G188" s="1164"/>
      <c r="H188" s="1165"/>
      <c r="I188" s="1164"/>
      <c r="J188" s="1165"/>
      <c r="K188" s="1164"/>
      <c r="L188" s="1165"/>
      <c r="M188" s="1164"/>
      <c r="N188" s="1164"/>
      <c r="O188" s="1164"/>
    </row>
    <row r="189" spans="1:15" ht="15.75" customHeight="1">
      <c r="A189" s="1164"/>
      <c r="B189" s="1164"/>
      <c r="C189" s="1164"/>
      <c r="D189" s="1164"/>
      <c r="E189" s="1164"/>
      <c r="F189" s="1164"/>
      <c r="G189" s="1164"/>
      <c r="H189" s="1165"/>
      <c r="I189" s="1164"/>
      <c r="J189" s="1165"/>
      <c r="K189" s="1164"/>
      <c r="L189" s="1165"/>
      <c r="M189" s="1164"/>
      <c r="N189" s="1164"/>
      <c r="O189" s="1164"/>
    </row>
    <row r="190" spans="1:15" ht="15.75" customHeight="1">
      <c r="A190" s="1164"/>
      <c r="B190" s="1164"/>
      <c r="C190" s="1164"/>
      <c r="D190" s="1164"/>
      <c r="E190" s="1164"/>
      <c r="F190" s="1164"/>
      <c r="G190" s="1164"/>
      <c r="H190" s="1165"/>
      <c r="I190" s="1164"/>
      <c r="J190" s="1165"/>
      <c r="K190" s="1164"/>
      <c r="L190" s="1165"/>
      <c r="M190" s="1164"/>
      <c r="N190" s="1164"/>
      <c r="O190" s="1164"/>
    </row>
    <row r="191" spans="1:15" ht="15.75" customHeight="1">
      <c r="A191" s="1164"/>
      <c r="B191" s="1164"/>
      <c r="C191" s="1164"/>
      <c r="D191" s="1164"/>
      <c r="E191" s="1164"/>
      <c r="F191" s="1164"/>
      <c r="G191" s="1164"/>
      <c r="H191" s="1165"/>
      <c r="I191" s="1164"/>
      <c r="J191" s="1165"/>
      <c r="K191" s="1164"/>
      <c r="L191" s="1165"/>
      <c r="M191" s="1164"/>
      <c r="N191" s="1164"/>
      <c r="O191" s="1164"/>
    </row>
    <row r="192" spans="1:15" ht="15.75" customHeight="1">
      <c r="A192" s="1164"/>
      <c r="B192" s="1164"/>
      <c r="C192" s="1164"/>
      <c r="D192" s="1164"/>
      <c r="E192" s="1164"/>
      <c r="F192" s="1164"/>
      <c r="G192" s="1164"/>
      <c r="H192" s="1165"/>
      <c r="I192" s="1164"/>
      <c r="J192" s="1165"/>
      <c r="K192" s="1164"/>
      <c r="L192" s="1165"/>
      <c r="M192" s="1164"/>
      <c r="N192" s="1164"/>
      <c r="O192" s="1164"/>
    </row>
    <row r="193" spans="1:15" ht="15.75" customHeight="1">
      <c r="A193" s="1164"/>
      <c r="B193" s="1164"/>
      <c r="C193" s="1164"/>
      <c r="D193" s="1164"/>
      <c r="E193" s="1164"/>
      <c r="F193" s="1164"/>
      <c r="G193" s="1164"/>
      <c r="H193" s="1165"/>
      <c r="I193" s="1164"/>
      <c r="J193" s="1165"/>
      <c r="K193" s="1164"/>
      <c r="L193" s="1165"/>
      <c r="M193" s="1164"/>
      <c r="N193" s="1164"/>
      <c r="O193" s="1164"/>
    </row>
    <row r="194" spans="1:15" ht="15.75" customHeight="1">
      <c r="A194" s="1164"/>
      <c r="B194" s="1164"/>
      <c r="C194" s="1164"/>
      <c r="D194" s="1164"/>
      <c r="E194" s="1164"/>
      <c r="F194" s="1164"/>
      <c r="G194" s="1164"/>
      <c r="H194" s="1165"/>
      <c r="I194" s="1164"/>
      <c r="J194" s="1165"/>
      <c r="K194" s="1164"/>
      <c r="L194" s="1165"/>
      <c r="M194" s="1164"/>
      <c r="N194" s="1164"/>
      <c r="O194" s="1164"/>
    </row>
    <row r="195" spans="1:15" ht="15.75" customHeight="1">
      <c r="A195" s="1164"/>
      <c r="B195" s="1164"/>
      <c r="C195" s="1164"/>
      <c r="D195" s="1164"/>
      <c r="E195" s="1164"/>
      <c r="F195" s="1164"/>
      <c r="G195" s="1164"/>
      <c r="H195" s="1165"/>
      <c r="I195" s="1164"/>
      <c r="J195" s="1165"/>
      <c r="K195" s="1164"/>
      <c r="L195" s="1165"/>
      <c r="M195" s="1164"/>
      <c r="N195" s="1164"/>
      <c r="O195" s="1164"/>
    </row>
    <row r="196" spans="1:15" ht="15.75" customHeight="1">
      <c r="A196" s="1164"/>
      <c r="B196" s="1164"/>
      <c r="C196" s="1164"/>
      <c r="D196" s="1164"/>
      <c r="E196" s="1164"/>
      <c r="F196" s="1164"/>
      <c r="G196" s="1164"/>
      <c r="H196" s="1165"/>
      <c r="I196" s="1164"/>
      <c r="J196" s="1165"/>
      <c r="K196" s="1164"/>
      <c r="L196" s="1165"/>
      <c r="M196" s="1164"/>
      <c r="N196" s="1164"/>
      <c r="O196" s="1164"/>
    </row>
    <row r="197" spans="1:15" ht="15.75" customHeight="1">
      <c r="A197" s="1164"/>
      <c r="B197" s="1164"/>
      <c r="C197" s="1164"/>
      <c r="D197" s="1164"/>
      <c r="E197" s="1164"/>
      <c r="F197" s="1164"/>
      <c r="G197" s="1164"/>
      <c r="H197" s="1165"/>
      <c r="I197" s="1164"/>
      <c r="J197" s="1165"/>
      <c r="K197" s="1164"/>
      <c r="L197" s="1165"/>
      <c r="M197" s="1164"/>
      <c r="N197" s="1164"/>
      <c r="O197" s="1164"/>
    </row>
    <row r="198" spans="1:15" ht="15.75" customHeight="1">
      <c r="A198" s="1164"/>
      <c r="B198" s="1164"/>
      <c r="C198" s="1164"/>
      <c r="D198" s="1164"/>
      <c r="E198" s="1164"/>
      <c r="F198" s="1164"/>
      <c r="G198" s="1164"/>
      <c r="H198" s="1165"/>
      <c r="I198" s="1164"/>
      <c r="J198" s="1165"/>
      <c r="K198" s="1164"/>
      <c r="L198" s="1165"/>
      <c r="M198" s="1164"/>
      <c r="N198" s="1164"/>
      <c r="O198" s="1164"/>
    </row>
    <row r="199" spans="1:15" ht="15.75" customHeight="1">
      <c r="A199" s="1164"/>
      <c r="B199" s="1164"/>
      <c r="C199" s="1164"/>
      <c r="D199" s="1164"/>
      <c r="E199" s="1164"/>
      <c r="F199" s="1164"/>
      <c r="G199" s="1164"/>
      <c r="H199" s="1165"/>
      <c r="I199" s="1164"/>
      <c r="J199" s="1165"/>
      <c r="K199" s="1164"/>
      <c r="L199" s="1165"/>
      <c r="M199" s="1164"/>
      <c r="N199" s="1164"/>
      <c r="O199" s="1164"/>
    </row>
    <row r="200" spans="1:15" ht="15.75" customHeight="1">
      <c r="A200" s="1164"/>
      <c r="B200" s="1164"/>
      <c r="C200" s="1164"/>
      <c r="D200" s="1164"/>
      <c r="E200" s="1164"/>
      <c r="F200" s="1164"/>
      <c r="G200" s="1164"/>
      <c r="H200" s="1165"/>
      <c r="I200" s="1164"/>
      <c r="J200" s="1165"/>
      <c r="K200" s="1164"/>
      <c r="L200" s="1165"/>
      <c r="M200" s="1164"/>
      <c r="N200" s="1164"/>
      <c r="O200" s="1164"/>
    </row>
    <row r="201" spans="1:15" ht="15.75" customHeight="1">
      <c r="A201" s="1164"/>
      <c r="B201" s="1164"/>
      <c r="C201" s="1164"/>
      <c r="D201" s="1164"/>
      <c r="E201" s="1164"/>
      <c r="F201" s="1164"/>
      <c r="G201" s="1164"/>
      <c r="H201" s="1165"/>
      <c r="I201" s="1164"/>
      <c r="J201" s="1165"/>
      <c r="K201" s="1164"/>
      <c r="L201" s="1165"/>
      <c r="M201" s="1164"/>
      <c r="N201" s="1164"/>
      <c r="O201" s="1164"/>
    </row>
    <row r="202" spans="1:15" ht="15.75" customHeight="1">
      <c r="A202" s="1164"/>
      <c r="B202" s="1164"/>
      <c r="C202" s="1164"/>
      <c r="D202" s="1164"/>
      <c r="E202" s="1164"/>
      <c r="F202" s="1164"/>
      <c r="G202" s="1164"/>
      <c r="H202" s="1165"/>
      <c r="I202" s="1164"/>
      <c r="J202" s="1165"/>
      <c r="K202" s="1164"/>
      <c r="L202" s="1165"/>
      <c r="M202" s="1164"/>
      <c r="N202" s="1164"/>
      <c r="O202" s="1164"/>
    </row>
    <row r="203" spans="1:15" ht="15.75" customHeight="1">
      <c r="A203" s="1164"/>
      <c r="B203" s="1164"/>
      <c r="C203" s="1164"/>
      <c r="D203" s="1164"/>
      <c r="E203" s="1164"/>
      <c r="F203" s="1164"/>
      <c r="G203" s="1164"/>
      <c r="H203" s="1165"/>
      <c r="I203" s="1164"/>
      <c r="J203" s="1165"/>
      <c r="K203" s="1164"/>
      <c r="L203" s="1165"/>
      <c r="M203" s="1164"/>
      <c r="N203" s="1164"/>
      <c r="O203" s="1164"/>
    </row>
    <row r="204" spans="1:15" ht="15.75" customHeight="1">
      <c r="A204" s="1164"/>
      <c r="B204" s="1164"/>
      <c r="C204" s="1164"/>
      <c r="D204" s="1164"/>
      <c r="E204" s="1164"/>
      <c r="F204" s="1164"/>
      <c r="G204" s="1164"/>
      <c r="H204" s="1165"/>
      <c r="I204" s="1164"/>
      <c r="J204" s="1165"/>
      <c r="K204" s="1164"/>
      <c r="L204" s="1165"/>
      <c r="M204" s="1164"/>
      <c r="N204" s="1164"/>
      <c r="O204" s="1164"/>
    </row>
    <row r="205" spans="1:15" ht="15.75" customHeight="1">
      <c r="A205" s="1164"/>
      <c r="B205" s="1164"/>
      <c r="C205" s="1164"/>
      <c r="D205" s="1164"/>
      <c r="E205" s="1164"/>
      <c r="F205" s="1164"/>
      <c r="G205" s="1164"/>
      <c r="H205" s="1165"/>
      <c r="I205" s="1164"/>
      <c r="J205" s="1165"/>
      <c r="K205" s="1164"/>
      <c r="L205" s="1165"/>
      <c r="M205" s="1164"/>
      <c r="N205" s="1164"/>
      <c r="O205" s="1164"/>
    </row>
    <row r="206" spans="1:15" ht="15.75" customHeight="1">
      <c r="A206" s="1164"/>
      <c r="B206" s="1164"/>
      <c r="C206" s="1164"/>
      <c r="D206" s="1164"/>
      <c r="E206" s="1164"/>
      <c r="F206" s="1164"/>
      <c r="G206" s="1164"/>
      <c r="H206" s="1165"/>
      <c r="I206" s="1164"/>
      <c r="J206" s="1165"/>
      <c r="K206" s="1164"/>
      <c r="L206" s="1165"/>
      <c r="M206" s="1164"/>
      <c r="N206" s="1164"/>
      <c r="O206" s="1164"/>
    </row>
    <row r="207" spans="1:15" ht="15.75" customHeight="1">
      <c r="A207" s="1164"/>
      <c r="B207" s="1164"/>
      <c r="C207" s="1164"/>
      <c r="D207" s="1164"/>
      <c r="E207" s="1164"/>
      <c r="F207" s="1164"/>
      <c r="G207" s="1164"/>
      <c r="H207" s="1165"/>
      <c r="I207" s="1164"/>
      <c r="J207" s="1165"/>
      <c r="K207" s="1164"/>
      <c r="L207" s="1165"/>
      <c r="M207" s="1164"/>
      <c r="N207" s="1164"/>
      <c r="O207" s="1164"/>
    </row>
    <row r="208" spans="1:15" ht="15.75" customHeight="1">
      <c r="A208" s="1164"/>
      <c r="B208" s="1164"/>
      <c r="C208" s="1164"/>
      <c r="D208" s="1164"/>
      <c r="E208" s="1164"/>
      <c r="F208" s="1164"/>
      <c r="G208" s="1164"/>
      <c r="H208" s="1165"/>
      <c r="I208" s="1164"/>
      <c r="J208" s="1165"/>
      <c r="K208" s="1164"/>
      <c r="L208" s="1165"/>
      <c r="M208" s="1164"/>
      <c r="N208" s="1164"/>
      <c r="O208" s="1164"/>
    </row>
    <row r="209" spans="1:15" ht="15.75" customHeight="1">
      <c r="A209" s="1164"/>
      <c r="B209" s="1164"/>
      <c r="C209" s="1164"/>
      <c r="D209" s="1164"/>
      <c r="E209" s="1164"/>
      <c r="F209" s="1164"/>
      <c r="G209" s="1164"/>
      <c r="H209" s="1165"/>
      <c r="I209" s="1164"/>
      <c r="J209" s="1165"/>
      <c r="K209" s="1164"/>
      <c r="L209" s="1165"/>
      <c r="M209" s="1164"/>
      <c r="N209" s="1164"/>
      <c r="O209" s="1164"/>
    </row>
    <row r="210" spans="1:15" ht="15.75" customHeight="1">
      <c r="A210" s="1164"/>
      <c r="B210" s="1164"/>
      <c r="C210" s="1164"/>
      <c r="D210" s="1164"/>
      <c r="E210" s="1164"/>
      <c r="F210" s="1164"/>
      <c r="G210" s="1164"/>
      <c r="H210" s="1165"/>
      <c r="I210" s="1164"/>
      <c r="J210" s="1165"/>
      <c r="K210" s="1164"/>
      <c r="L210" s="1165"/>
      <c r="M210" s="1164"/>
      <c r="N210" s="1164"/>
      <c r="O210" s="1164"/>
    </row>
    <row r="211" spans="1:15" ht="15.75" customHeight="1">
      <c r="A211" s="1164"/>
      <c r="B211" s="1164"/>
      <c r="C211" s="1164"/>
      <c r="D211" s="1164"/>
      <c r="E211" s="1164"/>
      <c r="F211" s="1164"/>
      <c r="G211" s="1164"/>
      <c r="H211" s="1165"/>
      <c r="I211" s="1164"/>
      <c r="J211" s="1165"/>
      <c r="K211" s="1164"/>
      <c r="L211" s="1165"/>
      <c r="M211" s="1164"/>
      <c r="N211" s="1164"/>
      <c r="O211" s="1164"/>
    </row>
    <row r="212" spans="1:15" ht="15.75" customHeight="1">
      <c r="A212" s="1164"/>
      <c r="B212" s="1164"/>
      <c r="C212" s="1164"/>
      <c r="D212" s="1164"/>
      <c r="E212" s="1164"/>
      <c r="F212" s="1164"/>
      <c r="G212" s="1164"/>
      <c r="H212" s="1165"/>
      <c r="I212" s="1164"/>
      <c r="J212" s="1165"/>
      <c r="K212" s="1164"/>
      <c r="L212" s="1165"/>
      <c r="M212" s="1164"/>
      <c r="N212" s="1164"/>
      <c r="O212" s="1164"/>
    </row>
    <row r="213" spans="1:15" ht="15.75" customHeight="1">
      <c r="A213" s="1164"/>
      <c r="B213" s="1164"/>
      <c r="C213" s="1164"/>
      <c r="D213" s="1164"/>
      <c r="E213" s="1164"/>
      <c r="F213" s="1164"/>
      <c r="G213" s="1164"/>
      <c r="H213" s="1165"/>
      <c r="I213" s="1164"/>
      <c r="J213" s="1165"/>
      <c r="K213" s="1164"/>
      <c r="L213" s="1165"/>
      <c r="M213" s="1164"/>
      <c r="N213" s="1164"/>
      <c r="O213" s="1164"/>
    </row>
    <row r="214" spans="1:15" ht="15.75" customHeight="1">
      <c r="A214" s="1164"/>
      <c r="B214" s="1164"/>
      <c r="C214" s="1164"/>
      <c r="D214" s="1164"/>
      <c r="E214" s="1164"/>
      <c r="F214" s="1164"/>
      <c r="G214" s="1164"/>
      <c r="H214" s="1165"/>
      <c r="I214" s="1164"/>
      <c r="J214" s="1165"/>
      <c r="K214" s="1164"/>
      <c r="L214" s="1165"/>
      <c r="M214" s="1164"/>
      <c r="N214" s="1164"/>
      <c r="O214" s="1164"/>
    </row>
    <row r="215" spans="1:15" ht="15.75" customHeight="1">
      <c r="A215" s="1164"/>
      <c r="B215" s="1164"/>
      <c r="C215" s="1164"/>
      <c r="D215" s="1164"/>
      <c r="E215" s="1164"/>
      <c r="F215" s="1164"/>
      <c r="G215" s="1164"/>
      <c r="H215" s="1165"/>
      <c r="I215" s="1164"/>
      <c r="J215" s="1165"/>
      <c r="K215" s="1164"/>
      <c r="L215" s="1165"/>
      <c r="M215" s="1164"/>
      <c r="N215" s="1164"/>
      <c r="O215" s="1164"/>
    </row>
    <row r="216" spans="1:15" ht="15.75" customHeight="1">
      <c r="A216" s="1164"/>
      <c r="B216" s="1164"/>
      <c r="C216" s="1164"/>
      <c r="D216" s="1164"/>
      <c r="E216" s="1164"/>
      <c r="F216" s="1164"/>
      <c r="G216" s="1164"/>
      <c r="H216" s="1165"/>
      <c r="I216" s="1164"/>
      <c r="J216" s="1165"/>
      <c r="K216" s="1164"/>
      <c r="L216" s="1165"/>
      <c r="M216" s="1164"/>
      <c r="N216" s="1164"/>
      <c r="O216" s="1164"/>
    </row>
    <row r="217" spans="1:15" ht="15.75" customHeight="1">
      <c r="A217" s="1164"/>
      <c r="B217" s="1164"/>
      <c r="C217" s="1164"/>
      <c r="D217" s="1164"/>
      <c r="E217" s="1164"/>
      <c r="F217" s="1164"/>
      <c r="G217" s="1164"/>
      <c r="H217" s="1165"/>
      <c r="I217" s="1164"/>
      <c r="J217" s="1165"/>
      <c r="K217" s="1164"/>
      <c r="L217" s="1165"/>
      <c r="M217" s="1164"/>
      <c r="N217" s="1164"/>
      <c r="O217" s="1164"/>
    </row>
    <row r="218" spans="1:15" ht="15.75" customHeight="1">
      <c r="A218" s="1164"/>
      <c r="B218" s="1164"/>
      <c r="C218" s="1164"/>
      <c r="D218" s="1164"/>
      <c r="E218" s="1164"/>
      <c r="F218" s="1164"/>
      <c r="G218" s="1164"/>
      <c r="H218" s="1165"/>
      <c r="I218" s="1164"/>
      <c r="J218" s="1165"/>
      <c r="K218" s="1164"/>
      <c r="L218" s="1165"/>
      <c r="M218" s="1164"/>
      <c r="N218" s="1164"/>
      <c r="O218" s="1164"/>
    </row>
    <row r="219" spans="1:15" ht="15.75" customHeight="1">
      <c r="A219" s="1164"/>
      <c r="B219" s="1164"/>
      <c r="C219" s="1164"/>
      <c r="D219" s="1164"/>
      <c r="E219" s="1164"/>
      <c r="F219" s="1164"/>
      <c r="G219" s="1164"/>
      <c r="H219" s="1165"/>
      <c r="I219" s="1164"/>
      <c r="J219" s="1165"/>
      <c r="K219" s="1164"/>
      <c r="L219" s="1165"/>
      <c r="M219" s="1164"/>
      <c r="N219" s="1164"/>
      <c r="O219" s="1164"/>
    </row>
    <row r="220" spans="1:15" ht="15.75" customHeight="1">
      <c r="A220" s="1164"/>
      <c r="B220" s="1164"/>
      <c r="C220" s="1164"/>
      <c r="D220" s="1164"/>
      <c r="E220" s="1164"/>
      <c r="F220" s="1164"/>
      <c r="G220" s="1164"/>
      <c r="H220" s="1165"/>
      <c r="I220" s="1164"/>
      <c r="J220" s="1165"/>
      <c r="K220" s="1164"/>
      <c r="L220" s="1165"/>
      <c r="M220" s="1164"/>
      <c r="N220" s="1164"/>
      <c r="O220" s="1164"/>
    </row>
    <row r="221" spans="1:15" ht="15.75" customHeight="1">
      <c r="A221" s="1164"/>
      <c r="B221" s="1164"/>
      <c r="C221" s="1164"/>
      <c r="D221" s="1164"/>
      <c r="E221" s="1164"/>
      <c r="F221" s="1164"/>
      <c r="G221" s="1164"/>
      <c r="H221" s="1165"/>
      <c r="I221" s="1164"/>
      <c r="J221" s="1165"/>
      <c r="K221" s="1164"/>
      <c r="L221" s="1165"/>
      <c r="M221" s="1164"/>
      <c r="N221" s="1164"/>
      <c r="O221" s="1164"/>
    </row>
    <row r="222" spans="1:15" ht="15.75" customHeight="1">
      <c r="A222" s="1164"/>
      <c r="B222" s="1164"/>
      <c r="C222" s="1164"/>
      <c r="D222" s="1164"/>
      <c r="E222" s="1164"/>
      <c r="F222" s="1164"/>
      <c r="G222" s="1164"/>
      <c r="H222" s="1165"/>
      <c r="I222" s="1164"/>
      <c r="J222" s="1165"/>
      <c r="K222" s="1164"/>
      <c r="L222" s="1165"/>
      <c r="M222" s="1164"/>
      <c r="N222" s="1164"/>
      <c r="O222" s="1164"/>
    </row>
    <row r="223" spans="1:15" ht="15.75" customHeight="1">
      <c r="A223" s="1164"/>
      <c r="B223" s="1164"/>
      <c r="C223" s="1164"/>
      <c r="D223" s="1164"/>
      <c r="E223" s="1164"/>
      <c r="F223" s="1164"/>
      <c r="G223" s="1164"/>
      <c r="H223" s="1165"/>
      <c r="I223" s="1164"/>
      <c r="J223" s="1165"/>
      <c r="K223" s="1164"/>
      <c r="L223" s="1165"/>
      <c r="M223" s="1164"/>
      <c r="N223" s="1164"/>
      <c r="O223" s="1164"/>
    </row>
    <row r="224" spans="1:15" ht="15.75" customHeight="1">
      <c r="A224" s="1164"/>
      <c r="B224" s="1164"/>
      <c r="C224" s="1164"/>
      <c r="D224" s="1164"/>
      <c r="E224" s="1164"/>
      <c r="F224" s="1164"/>
      <c r="G224" s="1164"/>
      <c r="H224" s="1165"/>
      <c r="I224" s="1164"/>
      <c r="J224" s="1165"/>
      <c r="K224" s="1164"/>
      <c r="L224" s="1165"/>
      <c r="M224" s="1164"/>
      <c r="N224" s="1164"/>
      <c r="O224" s="1164"/>
    </row>
    <row r="225" spans="1:15" ht="15.75" customHeight="1">
      <c r="A225" s="1164"/>
      <c r="B225" s="1164"/>
      <c r="C225" s="1164"/>
      <c r="D225" s="1164"/>
      <c r="E225" s="1164"/>
      <c r="F225" s="1164"/>
      <c r="G225" s="1164"/>
      <c r="H225" s="1165"/>
      <c r="I225" s="1164"/>
      <c r="J225" s="1165"/>
      <c r="K225" s="1164"/>
      <c r="L225" s="1165"/>
      <c r="M225" s="1164"/>
      <c r="N225" s="1164"/>
      <c r="O225" s="1164"/>
    </row>
    <row r="226" spans="1:15" ht="15.75" customHeight="1">
      <c r="A226" s="1164"/>
      <c r="B226" s="1164"/>
      <c r="C226" s="1164"/>
      <c r="D226" s="1164"/>
      <c r="E226" s="1164"/>
      <c r="F226" s="1164"/>
      <c r="G226" s="1164"/>
      <c r="H226" s="1165"/>
      <c r="I226" s="1164"/>
      <c r="J226" s="1165"/>
      <c r="K226" s="1164"/>
      <c r="L226" s="1165"/>
      <c r="M226" s="1164"/>
      <c r="N226" s="1164"/>
      <c r="O226" s="1164"/>
    </row>
    <row r="227" spans="1:15" ht="15.75" customHeight="1">
      <c r="A227" s="1164"/>
      <c r="B227" s="1164"/>
      <c r="C227" s="1164"/>
      <c r="D227" s="1164"/>
      <c r="E227" s="1164"/>
      <c r="F227" s="1164"/>
      <c r="G227" s="1164"/>
      <c r="H227" s="1165"/>
      <c r="I227" s="1164"/>
      <c r="J227" s="1165"/>
      <c r="K227" s="1164"/>
      <c r="L227" s="1165"/>
      <c r="M227" s="1164"/>
      <c r="N227" s="1164"/>
      <c r="O227" s="1164"/>
    </row>
    <row r="228" spans="1:15" ht="15.75" customHeight="1">
      <c r="A228" s="1164"/>
      <c r="B228" s="1164"/>
      <c r="C228" s="1164"/>
      <c r="D228" s="1164"/>
      <c r="E228" s="1164"/>
      <c r="F228" s="1164"/>
      <c r="G228" s="1164"/>
      <c r="H228" s="1165"/>
      <c r="I228" s="1164"/>
      <c r="J228" s="1165"/>
      <c r="K228" s="1164"/>
      <c r="L228" s="1165"/>
      <c r="M228" s="1164"/>
      <c r="N228" s="1164"/>
      <c r="O228" s="1164"/>
    </row>
    <row r="229" spans="1:15" ht="15.75" customHeight="1">
      <c r="A229" s="1164"/>
      <c r="B229" s="1164"/>
      <c r="C229" s="1164"/>
      <c r="D229" s="1164"/>
      <c r="E229" s="1164"/>
      <c r="F229" s="1164"/>
      <c r="G229" s="1164"/>
      <c r="H229" s="1165"/>
      <c r="I229" s="1164"/>
      <c r="J229" s="1165"/>
      <c r="K229" s="1164"/>
      <c r="L229" s="1165"/>
      <c r="M229" s="1164"/>
      <c r="N229" s="1164"/>
      <c r="O229" s="1164"/>
    </row>
    <row r="230" spans="1:15" ht="15.75" customHeight="1">
      <c r="A230" s="1164"/>
      <c r="B230" s="1164"/>
      <c r="C230" s="1164"/>
      <c r="D230" s="1164"/>
      <c r="E230" s="1164"/>
      <c r="F230" s="1164"/>
      <c r="G230" s="1164"/>
      <c r="H230" s="1165"/>
      <c r="I230" s="1164"/>
      <c r="J230" s="1165"/>
      <c r="K230" s="1164"/>
      <c r="L230" s="1165"/>
      <c r="M230" s="1164"/>
      <c r="N230" s="1164"/>
      <c r="O230" s="1164"/>
    </row>
    <row r="231" spans="1:15" ht="15.75" customHeight="1">
      <c r="A231" s="1164"/>
      <c r="B231" s="1164"/>
      <c r="C231" s="1164"/>
      <c r="D231" s="1164"/>
      <c r="E231" s="1164"/>
      <c r="F231" s="1164"/>
      <c r="G231" s="1164"/>
      <c r="H231" s="1165"/>
      <c r="I231" s="1164"/>
      <c r="J231" s="1165"/>
      <c r="K231" s="1164"/>
      <c r="L231" s="1165"/>
      <c r="M231" s="1164"/>
      <c r="N231" s="1164"/>
      <c r="O231" s="1164"/>
    </row>
    <row r="232" spans="1:15" ht="15.75" customHeight="1">
      <c r="A232" s="1164"/>
      <c r="B232" s="1164"/>
      <c r="C232" s="1164"/>
      <c r="D232" s="1164"/>
      <c r="E232" s="1164"/>
      <c r="F232" s="1164"/>
      <c r="G232" s="1164"/>
      <c r="H232" s="1165"/>
      <c r="I232" s="1164"/>
      <c r="J232" s="1165"/>
      <c r="K232" s="1164"/>
      <c r="L232" s="1165"/>
      <c r="M232" s="1164"/>
      <c r="N232" s="1164"/>
      <c r="O232" s="1164"/>
    </row>
    <row r="233" spans="1:15" ht="15.75" customHeight="1">
      <c r="A233" s="1164"/>
      <c r="B233" s="1164"/>
      <c r="C233" s="1164"/>
      <c r="D233" s="1164"/>
      <c r="E233" s="1164"/>
      <c r="F233" s="1164"/>
      <c r="G233" s="1164"/>
      <c r="H233" s="1165"/>
      <c r="I233" s="1164"/>
      <c r="J233" s="1165"/>
      <c r="K233" s="1164"/>
      <c r="L233" s="1165"/>
      <c r="M233" s="1164"/>
      <c r="N233" s="1164"/>
      <c r="O233" s="1164"/>
    </row>
    <row r="234" spans="1:15" ht="15.75" customHeight="1">
      <c r="A234" s="1164"/>
      <c r="B234" s="1164"/>
      <c r="C234" s="1164"/>
      <c r="D234" s="1164"/>
      <c r="E234" s="1164"/>
      <c r="F234" s="1164"/>
      <c r="G234" s="1164"/>
      <c r="H234" s="1165"/>
      <c r="I234" s="1164"/>
      <c r="J234" s="1165"/>
      <c r="K234" s="1164"/>
      <c r="L234" s="1165"/>
      <c r="M234" s="1164"/>
      <c r="N234" s="1164"/>
      <c r="O234" s="1164"/>
    </row>
    <row r="235" spans="1:15" ht="15.75" customHeight="1">
      <c r="A235" s="1164"/>
      <c r="B235" s="1164"/>
      <c r="C235" s="1164"/>
      <c r="D235" s="1164"/>
      <c r="E235" s="1164"/>
      <c r="F235" s="1164"/>
      <c r="G235" s="1164"/>
      <c r="H235" s="1165"/>
      <c r="I235" s="1164"/>
      <c r="J235" s="1165"/>
      <c r="K235" s="1164"/>
      <c r="L235" s="1165"/>
      <c r="M235" s="1164"/>
      <c r="N235" s="1164"/>
      <c r="O235" s="1164"/>
    </row>
    <row r="236" spans="1:15" ht="15.75" customHeight="1">
      <c r="A236" s="1164"/>
      <c r="B236" s="1164"/>
      <c r="C236" s="1164"/>
      <c r="D236" s="1164"/>
      <c r="E236" s="1164"/>
      <c r="F236" s="1164"/>
      <c r="G236" s="1164"/>
      <c r="H236" s="1165"/>
      <c r="I236" s="1164"/>
      <c r="J236" s="1165"/>
      <c r="K236" s="1164"/>
      <c r="L236" s="1165"/>
      <c r="M236" s="1164"/>
      <c r="N236" s="1164"/>
      <c r="O236" s="1164"/>
    </row>
    <row r="237" spans="1:15" ht="15.75" customHeight="1">
      <c r="A237" s="1164"/>
      <c r="B237" s="1164"/>
      <c r="C237" s="1164"/>
      <c r="D237" s="1164"/>
      <c r="E237" s="1164"/>
      <c r="F237" s="1164"/>
      <c r="G237" s="1164"/>
      <c r="H237" s="1165"/>
      <c r="I237" s="1164"/>
      <c r="J237" s="1165"/>
      <c r="K237" s="1164"/>
      <c r="L237" s="1165"/>
      <c r="M237" s="1164"/>
      <c r="N237" s="1164"/>
      <c r="O237" s="1164"/>
    </row>
    <row r="238" spans="1:15" ht="15.75" customHeight="1">
      <c r="A238" s="1164"/>
      <c r="B238" s="1164"/>
      <c r="C238" s="1164"/>
      <c r="D238" s="1164"/>
      <c r="E238" s="1164"/>
      <c r="F238" s="1164"/>
      <c r="G238" s="1164"/>
      <c r="H238" s="1165"/>
      <c r="I238" s="1164"/>
      <c r="J238" s="1165"/>
      <c r="K238" s="1164"/>
      <c r="L238" s="1165"/>
      <c r="M238" s="1164"/>
      <c r="N238" s="1164"/>
      <c r="O238" s="1164"/>
    </row>
    <row r="239" spans="1:15" ht="15.75" customHeight="1">
      <c r="A239" s="1164"/>
      <c r="B239" s="1164"/>
      <c r="C239" s="1164"/>
      <c r="D239" s="1164"/>
      <c r="E239" s="1164"/>
      <c r="F239" s="1164"/>
      <c r="G239" s="1164"/>
      <c r="H239" s="1165"/>
      <c r="I239" s="1164"/>
      <c r="J239" s="1165"/>
      <c r="K239" s="1164"/>
      <c r="L239" s="1165"/>
      <c r="M239" s="1164"/>
      <c r="N239" s="1164"/>
      <c r="O239" s="1164"/>
    </row>
    <row r="240" spans="1:15" ht="15.75" customHeight="1">
      <c r="A240" s="1164"/>
      <c r="B240" s="1164"/>
      <c r="C240" s="1164"/>
      <c r="D240" s="1164"/>
      <c r="E240" s="1164"/>
      <c r="F240" s="1164"/>
      <c r="G240" s="1164"/>
      <c r="H240" s="1165"/>
      <c r="I240" s="1164"/>
      <c r="J240" s="1165"/>
      <c r="K240" s="1164"/>
      <c r="L240" s="1165"/>
      <c r="M240" s="1164"/>
      <c r="N240" s="1164"/>
      <c r="O240" s="1164"/>
    </row>
    <row r="241" spans="1:15" ht="15.75" customHeight="1">
      <c r="A241" s="1164"/>
      <c r="B241" s="1164"/>
      <c r="C241" s="1164"/>
      <c r="D241" s="1164"/>
      <c r="E241" s="1164"/>
      <c r="F241" s="1164"/>
      <c r="G241" s="1164"/>
      <c r="H241" s="1165"/>
      <c r="I241" s="1164"/>
      <c r="J241" s="1165"/>
      <c r="K241" s="1164"/>
      <c r="L241" s="1165"/>
      <c r="M241" s="1164"/>
      <c r="N241" s="1164"/>
      <c r="O241" s="1164"/>
    </row>
    <row r="242" spans="1:15" ht="15.75" customHeight="1">
      <c r="A242" s="1164"/>
      <c r="B242" s="1164"/>
      <c r="C242" s="1164"/>
      <c r="D242" s="1164"/>
      <c r="E242" s="1164"/>
      <c r="F242" s="1164"/>
      <c r="G242" s="1164"/>
      <c r="H242" s="1165"/>
      <c r="I242" s="1164"/>
      <c r="J242" s="1165"/>
      <c r="K242" s="1164"/>
      <c r="L242" s="1165"/>
      <c r="M242" s="1164"/>
      <c r="N242" s="1164"/>
      <c r="O242" s="1164"/>
    </row>
    <row r="243" spans="1:15" ht="15.75" customHeight="1">
      <c r="A243" s="1164"/>
      <c r="B243" s="1164"/>
      <c r="C243" s="1164"/>
      <c r="D243" s="1164"/>
      <c r="E243" s="1164"/>
      <c r="F243" s="1164"/>
      <c r="G243" s="1164"/>
      <c r="H243" s="1165"/>
      <c r="I243" s="1164"/>
      <c r="J243" s="1165"/>
      <c r="K243" s="1164"/>
      <c r="L243" s="1165"/>
      <c r="M243" s="1164"/>
      <c r="N243" s="1164"/>
      <c r="O243" s="1164"/>
    </row>
    <row r="244" spans="1:15" ht="15.75" customHeight="1">
      <c r="A244" s="1164"/>
      <c r="B244" s="1164"/>
      <c r="C244" s="1164"/>
      <c r="D244" s="1164"/>
      <c r="E244" s="1164"/>
      <c r="F244" s="1164"/>
      <c r="G244" s="1164"/>
      <c r="H244" s="1165"/>
      <c r="I244" s="1164"/>
      <c r="J244" s="1165"/>
      <c r="K244" s="1164"/>
      <c r="L244" s="1165"/>
      <c r="M244" s="1164"/>
      <c r="N244" s="1164"/>
      <c r="O244" s="1164"/>
    </row>
    <row r="245" spans="1:15" ht="15.75" customHeight="1">
      <c r="A245" s="1164"/>
      <c r="B245" s="1164"/>
      <c r="C245" s="1164"/>
      <c r="D245" s="1164"/>
      <c r="E245" s="1164"/>
      <c r="F245" s="1164"/>
      <c r="G245" s="1164"/>
      <c r="H245" s="1165"/>
      <c r="I245" s="1164"/>
      <c r="J245" s="1165"/>
      <c r="K245" s="1164"/>
      <c r="L245" s="1165"/>
      <c r="M245" s="1164"/>
      <c r="N245" s="1164"/>
      <c r="O245" s="1164"/>
    </row>
    <row r="246" spans="1:15" ht="15.75" customHeight="1">
      <c r="A246" s="1164"/>
      <c r="B246" s="1164"/>
      <c r="C246" s="1164"/>
      <c r="D246" s="1164"/>
      <c r="E246" s="1164"/>
      <c r="F246" s="1164"/>
      <c r="G246" s="1164"/>
      <c r="H246" s="1165"/>
      <c r="I246" s="1164"/>
      <c r="J246" s="1165"/>
      <c r="K246" s="1164"/>
      <c r="L246" s="1165"/>
      <c r="M246" s="1164"/>
      <c r="N246" s="1164"/>
      <c r="O246" s="1164"/>
    </row>
    <row r="247" spans="1:15" ht="15.75" customHeight="1">
      <c r="A247" s="1164"/>
      <c r="B247" s="1164"/>
      <c r="C247" s="1164"/>
      <c r="D247" s="1164"/>
      <c r="E247" s="1164"/>
      <c r="F247" s="1164"/>
      <c r="G247" s="1164"/>
      <c r="H247" s="1165"/>
      <c r="I247" s="1164"/>
      <c r="J247" s="1165"/>
      <c r="K247" s="1164"/>
      <c r="L247" s="1165"/>
      <c r="M247" s="1164"/>
      <c r="N247" s="1164"/>
      <c r="O247" s="1164"/>
    </row>
    <row r="248" spans="1:15" ht="15.75" customHeight="1">
      <c r="A248" s="1164"/>
      <c r="B248" s="1164"/>
      <c r="C248" s="1164"/>
      <c r="D248" s="1164"/>
      <c r="E248" s="1164"/>
      <c r="F248" s="1164"/>
      <c r="G248" s="1164"/>
      <c r="H248" s="1165"/>
      <c r="I248" s="1164"/>
      <c r="J248" s="1165"/>
      <c r="K248" s="1164"/>
      <c r="L248" s="1165"/>
      <c r="M248" s="1164"/>
      <c r="N248" s="1164"/>
      <c r="O248" s="1164"/>
    </row>
    <row r="249" spans="1:15" ht="15.75" customHeight="1">
      <c r="A249" s="1164"/>
      <c r="B249" s="1164"/>
      <c r="C249" s="1164"/>
      <c r="D249" s="1164"/>
      <c r="E249" s="1164"/>
      <c r="F249" s="1164"/>
      <c r="G249" s="1164"/>
      <c r="H249" s="1165"/>
      <c r="I249" s="1164"/>
      <c r="J249" s="1165"/>
      <c r="K249" s="1164"/>
      <c r="L249" s="1165"/>
      <c r="M249" s="1164"/>
      <c r="N249" s="1164"/>
      <c r="O249" s="1164"/>
    </row>
    <row r="250" spans="1:15" ht="15.75" customHeight="1">
      <c r="A250" s="1164"/>
      <c r="B250" s="1164"/>
      <c r="C250" s="1164"/>
      <c r="D250" s="1164"/>
      <c r="E250" s="1164"/>
      <c r="F250" s="1164"/>
      <c r="G250" s="1164"/>
      <c r="H250" s="1165"/>
      <c r="I250" s="1164"/>
      <c r="J250" s="1165"/>
      <c r="K250" s="1164"/>
      <c r="L250" s="1165"/>
      <c r="M250" s="1164"/>
      <c r="N250" s="1164"/>
      <c r="O250" s="1164"/>
    </row>
    <row r="251" spans="1:15" ht="15.75" customHeight="1">
      <c r="A251" s="1164"/>
      <c r="B251" s="1164"/>
      <c r="C251" s="1164"/>
      <c r="D251" s="1164"/>
      <c r="E251" s="1164"/>
      <c r="F251" s="1164"/>
      <c r="G251" s="1164"/>
      <c r="H251" s="1165"/>
      <c r="I251" s="1164"/>
      <c r="J251" s="1165"/>
      <c r="K251" s="1164"/>
      <c r="L251" s="1165"/>
      <c r="M251" s="1164"/>
      <c r="N251" s="1164"/>
      <c r="O251" s="1164"/>
    </row>
    <row r="252" spans="1:15" ht="15.75" customHeight="1">
      <c r="A252" s="1164"/>
      <c r="B252" s="1164"/>
      <c r="C252" s="1164"/>
      <c r="D252" s="1164"/>
      <c r="E252" s="1164"/>
      <c r="F252" s="1164"/>
      <c r="G252" s="1164"/>
      <c r="H252" s="1165"/>
      <c r="I252" s="1164"/>
      <c r="J252" s="1165"/>
      <c r="K252" s="1164"/>
      <c r="L252" s="1165"/>
      <c r="M252" s="1164"/>
      <c r="N252" s="1164"/>
      <c r="O252" s="1164"/>
    </row>
    <row r="253" spans="1:15" ht="15.75" customHeight="1">
      <c r="A253" s="1164"/>
      <c r="B253" s="1164"/>
      <c r="C253" s="1164"/>
      <c r="D253" s="1164"/>
      <c r="E253" s="1164"/>
      <c r="F253" s="1164"/>
      <c r="G253" s="1164"/>
      <c r="H253" s="1165"/>
      <c r="I253" s="1164"/>
      <c r="J253" s="1165"/>
      <c r="K253" s="1164"/>
      <c r="L253" s="1165"/>
      <c r="M253" s="1164"/>
      <c r="N253" s="1164"/>
      <c r="O253" s="1164"/>
    </row>
    <row r="254" spans="1:15" ht="15.75" customHeight="1">
      <c r="A254" s="1164"/>
      <c r="B254" s="1164"/>
      <c r="C254" s="1164"/>
      <c r="D254" s="1164"/>
      <c r="E254" s="1164"/>
      <c r="F254" s="1164"/>
      <c r="G254" s="1164"/>
      <c r="H254" s="1165"/>
      <c r="I254" s="1164"/>
      <c r="J254" s="1165"/>
      <c r="K254" s="1164"/>
      <c r="L254" s="1165"/>
      <c r="M254" s="1164"/>
      <c r="N254" s="1164"/>
      <c r="O254" s="1164"/>
    </row>
    <row r="255" spans="1:15" ht="15.75" customHeight="1">
      <c r="A255" s="1164"/>
      <c r="B255" s="1164"/>
      <c r="C255" s="1164"/>
      <c r="D255" s="1164"/>
      <c r="E255" s="1164"/>
      <c r="F255" s="1164"/>
      <c r="G255" s="1164"/>
      <c r="H255" s="1165"/>
      <c r="I255" s="1164"/>
      <c r="J255" s="1165"/>
      <c r="K255" s="1164"/>
      <c r="L255" s="1165"/>
      <c r="M255" s="1164"/>
      <c r="N255" s="1164"/>
      <c r="O255" s="1164"/>
    </row>
    <row r="256" spans="1:15" ht="15.75" customHeight="1">
      <c r="A256" s="1164"/>
      <c r="B256" s="1164"/>
      <c r="C256" s="1164"/>
      <c r="D256" s="1164"/>
      <c r="E256" s="1164"/>
      <c r="F256" s="1164"/>
      <c r="G256" s="1164"/>
      <c r="H256" s="1165"/>
      <c r="I256" s="1164"/>
      <c r="J256" s="1165"/>
      <c r="K256" s="1164"/>
      <c r="L256" s="1165"/>
      <c r="M256" s="1164"/>
      <c r="N256" s="1164"/>
      <c r="O256" s="1164"/>
    </row>
    <row r="257" spans="1:15" ht="15.75" customHeight="1">
      <c r="A257" s="1164"/>
      <c r="B257" s="1164"/>
      <c r="C257" s="1164"/>
      <c r="D257" s="1164"/>
      <c r="E257" s="1164"/>
      <c r="F257" s="1164"/>
      <c r="G257" s="1164"/>
      <c r="H257" s="1165"/>
      <c r="I257" s="1164"/>
      <c r="J257" s="1165"/>
      <c r="K257" s="1164"/>
      <c r="L257" s="1165"/>
      <c r="M257" s="1164"/>
      <c r="N257" s="1164"/>
      <c r="O257" s="1164"/>
    </row>
    <row r="258" spans="1:15" ht="15.75" customHeight="1">
      <c r="A258" s="1164"/>
      <c r="B258" s="1164"/>
      <c r="C258" s="1164"/>
      <c r="D258" s="1164"/>
      <c r="E258" s="1164"/>
      <c r="F258" s="1164"/>
      <c r="G258" s="1164"/>
      <c r="H258" s="1165"/>
      <c r="I258" s="1164"/>
      <c r="J258" s="1165"/>
      <c r="K258" s="1164"/>
      <c r="L258" s="1165"/>
      <c r="M258" s="1164"/>
      <c r="N258" s="1164"/>
      <c r="O258" s="1164"/>
    </row>
    <row r="259" spans="1:15" ht="15.75" customHeight="1">
      <c r="A259" s="1164"/>
      <c r="B259" s="1164"/>
      <c r="C259" s="1164"/>
      <c r="D259" s="1164"/>
      <c r="E259" s="1164"/>
      <c r="F259" s="1164"/>
      <c r="G259" s="1164"/>
      <c r="H259" s="1165"/>
      <c r="I259" s="1164"/>
      <c r="J259" s="1165"/>
      <c r="K259" s="1164"/>
      <c r="L259" s="1165"/>
      <c r="M259" s="1164"/>
      <c r="N259" s="1164"/>
      <c r="O259" s="1164"/>
    </row>
    <row r="260" spans="1:15" ht="15.75" customHeight="1">
      <c r="A260" s="1164"/>
      <c r="B260" s="1164"/>
      <c r="C260" s="1164"/>
      <c r="D260" s="1164"/>
      <c r="E260" s="1164"/>
      <c r="F260" s="1164"/>
      <c r="G260" s="1164"/>
      <c r="H260" s="1165"/>
      <c r="I260" s="1164"/>
      <c r="J260" s="1165"/>
      <c r="K260" s="1164"/>
      <c r="L260" s="1165"/>
      <c r="M260" s="1164"/>
      <c r="N260" s="1164"/>
      <c r="O260" s="1164"/>
    </row>
    <row r="261" spans="1:15" ht="15.75" customHeight="1">
      <c r="A261" s="1164"/>
      <c r="B261" s="1164"/>
      <c r="C261" s="1164"/>
      <c r="D261" s="1164"/>
      <c r="E261" s="1164"/>
      <c r="F261" s="1164"/>
      <c r="G261" s="1164"/>
      <c r="H261" s="1165"/>
      <c r="I261" s="1164"/>
      <c r="J261" s="1165"/>
      <c r="K261" s="1164"/>
      <c r="L261" s="1165"/>
      <c r="M261" s="1164"/>
      <c r="N261" s="1164"/>
      <c r="O261" s="1164"/>
    </row>
    <row r="262" spans="1:15" ht="15.75" customHeight="1">
      <c r="A262" s="1164"/>
      <c r="B262" s="1164"/>
      <c r="C262" s="1164"/>
      <c r="D262" s="1164"/>
      <c r="E262" s="1164"/>
      <c r="F262" s="1164"/>
      <c r="G262" s="1164"/>
      <c r="H262" s="1165"/>
      <c r="I262" s="1164"/>
      <c r="J262" s="1165"/>
      <c r="K262" s="1164"/>
      <c r="L262" s="1165"/>
      <c r="M262" s="1164"/>
      <c r="N262" s="1164"/>
      <c r="O262" s="1164"/>
    </row>
    <row r="263" spans="1:15" ht="15.75" customHeight="1">
      <c r="A263" s="1164"/>
      <c r="B263" s="1164"/>
      <c r="C263" s="1164"/>
      <c r="D263" s="1164"/>
      <c r="E263" s="1164"/>
      <c r="F263" s="1164"/>
      <c r="G263" s="1164"/>
      <c r="H263" s="1165"/>
      <c r="I263" s="1164"/>
      <c r="J263" s="1165"/>
      <c r="K263" s="1164"/>
      <c r="L263" s="1165"/>
      <c r="M263" s="1164"/>
      <c r="N263" s="1164"/>
      <c r="O263" s="1164"/>
    </row>
    <row r="264" spans="1:15" ht="15.75" customHeight="1">
      <c r="A264" s="1164"/>
      <c r="B264" s="1164"/>
      <c r="C264" s="1164"/>
      <c r="D264" s="1164"/>
      <c r="E264" s="1164"/>
      <c r="F264" s="1164"/>
      <c r="G264" s="1164"/>
      <c r="H264" s="1165"/>
      <c r="I264" s="1164"/>
      <c r="J264" s="1165"/>
      <c r="K264" s="1164"/>
      <c r="L264" s="1165"/>
      <c r="M264" s="1164"/>
      <c r="N264" s="1164"/>
      <c r="O264" s="1164"/>
    </row>
    <row r="265" spans="1:15" ht="15.75" customHeight="1">
      <c r="A265" s="1164"/>
      <c r="B265" s="1164"/>
      <c r="C265" s="1164"/>
      <c r="D265" s="1164"/>
      <c r="E265" s="1164"/>
      <c r="F265" s="1164"/>
      <c r="G265" s="1164"/>
      <c r="H265" s="1165"/>
      <c r="I265" s="1164"/>
      <c r="J265" s="1165"/>
      <c r="K265" s="1164"/>
      <c r="L265" s="1165"/>
      <c r="M265" s="1164"/>
      <c r="N265" s="1164"/>
      <c r="O265" s="1164"/>
    </row>
    <row r="266" spans="1:15" ht="15.75" customHeight="1">
      <c r="A266" s="1164"/>
      <c r="B266" s="1164"/>
      <c r="C266" s="1164"/>
      <c r="D266" s="1164"/>
      <c r="E266" s="1164"/>
      <c r="F266" s="1164"/>
      <c r="G266" s="1164"/>
      <c r="H266" s="1165"/>
      <c r="I266" s="1164"/>
      <c r="J266" s="1165"/>
      <c r="K266" s="1164"/>
      <c r="L266" s="1165"/>
      <c r="M266" s="1164"/>
      <c r="N266" s="1164"/>
      <c r="O266" s="1164"/>
    </row>
    <row r="267" spans="1:15" ht="15.75" customHeight="1">
      <c r="A267" s="1164"/>
      <c r="B267" s="1164"/>
      <c r="C267" s="1164"/>
      <c r="D267" s="1164"/>
      <c r="E267" s="1164"/>
      <c r="F267" s="1164"/>
      <c r="G267" s="1164"/>
      <c r="H267" s="1165"/>
      <c r="I267" s="1164"/>
      <c r="J267" s="1165"/>
      <c r="K267" s="1164"/>
      <c r="L267" s="1165"/>
      <c r="M267" s="1164"/>
      <c r="N267" s="1164"/>
      <c r="O267" s="1164"/>
    </row>
    <row r="268" spans="1:15" ht="15.75" customHeight="1">
      <c r="A268" s="1164"/>
      <c r="B268" s="1164"/>
      <c r="C268" s="1164"/>
      <c r="D268" s="1164"/>
      <c r="E268" s="1164"/>
      <c r="F268" s="1164"/>
      <c r="G268" s="1164"/>
      <c r="H268" s="1165"/>
      <c r="I268" s="1164"/>
      <c r="J268" s="1165"/>
      <c r="K268" s="1164"/>
      <c r="L268" s="1165"/>
      <c r="M268" s="1164"/>
      <c r="N268" s="1164"/>
      <c r="O268" s="1164"/>
    </row>
    <row r="269" spans="1:15" ht="15.75" customHeight="1">
      <c r="A269" s="1164"/>
      <c r="B269" s="1164"/>
      <c r="C269" s="1164"/>
      <c r="D269" s="1164"/>
      <c r="E269" s="1164"/>
      <c r="F269" s="1164"/>
      <c r="G269" s="1164"/>
      <c r="H269" s="1165"/>
      <c r="I269" s="1164"/>
      <c r="J269" s="1165"/>
      <c r="K269" s="1164"/>
      <c r="L269" s="1165"/>
      <c r="M269" s="1164"/>
      <c r="N269" s="1164"/>
      <c r="O269" s="1164"/>
    </row>
    <row r="270" spans="1:15" ht="15.75" customHeight="1">
      <c r="A270" s="1164"/>
      <c r="B270" s="1164"/>
      <c r="C270" s="1164"/>
      <c r="D270" s="1164"/>
      <c r="E270" s="1164"/>
      <c r="F270" s="1164"/>
      <c r="G270" s="1164"/>
      <c r="H270" s="1165"/>
      <c r="I270" s="1164"/>
      <c r="J270" s="1165"/>
      <c r="K270" s="1164"/>
      <c r="L270" s="1165"/>
      <c r="M270" s="1164"/>
      <c r="N270" s="1164"/>
      <c r="O270" s="1164"/>
    </row>
    <row r="271" spans="1:15" ht="15.75" customHeight="1">
      <c r="A271" s="1164"/>
      <c r="B271" s="1164"/>
      <c r="C271" s="1164"/>
      <c r="D271" s="1164"/>
      <c r="E271" s="1164"/>
      <c r="F271" s="1164"/>
      <c r="G271" s="1164"/>
      <c r="H271" s="1165"/>
      <c r="I271" s="1164"/>
      <c r="J271" s="1165"/>
      <c r="K271" s="1164"/>
      <c r="L271" s="1165"/>
      <c r="M271" s="1164"/>
      <c r="N271" s="1164"/>
      <c r="O271" s="1164"/>
    </row>
    <row r="272" spans="1:15" ht="15.75" customHeight="1">
      <c r="A272" s="1164"/>
      <c r="B272" s="1164"/>
      <c r="C272" s="1164"/>
      <c r="D272" s="1164"/>
      <c r="E272" s="1164"/>
      <c r="F272" s="1164"/>
      <c r="G272" s="1164"/>
      <c r="H272" s="1165"/>
      <c r="I272" s="1164"/>
      <c r="J272" s="1165"/>
      <c r="K272" s="1164"/>
      <c r="L272" s="1165"/>
      <c r="M272" s="1164"/>
      <c r="N272" s="1164"/>
      <c r="O272" s="1164"/>
    </row>
    <row r="273" spans="1:15" ht="15.75" customHeight="1">
      <c r="A273" s="1164"/>
      <c r="B273" s="1164"/>
      <c r="C273" s="1164"/>
      <c r="D273" s="1164"/>
      <c r="E273" s="1164"/>
      <c r="F273" s="1164"/>
      <c r="G273" s="1164"/>
      <c r="H273" s="1165"/>
      <c r="I273" s="1164"/>
      <c r="J273" s="1165"/>
      <c r="K273" s="1164"/>
      <c r="L273" s="1165"/>
      <c r="M273" s="1164"/>
      <c r="N273" s="1164"/>
      <c r="O273" s="1164"/>
    </row>
    <row r="274" spans="1:15" ht="15.75" customHeight="1">
      <c r="A274" s="1164"/>
      <c r="B274" s="1164"/>
      <c r="C274" s="1164"/>
      <c r="D274" s="1164"/>
      <c r="E274" s="1164"/>
      <c r="F274" s="1164"/>
      <c r="G274" s="1164"/>
      <c r="H274" s="1165"/>
      <c r="I274" s="1164"/>
      <c r="J274" s="1165"/>
      <c r="K274" s="1164"/>
      <c r="L274" s="1165"/>
      <c r="M274" s="1164"/>
      <c r="N274" s="1164"/>
      <c r="O274" s="1164"/>
    </row>
    <row r="275" spans="1:15" ht="15.75" customHeight="1">
      <c r="A275" s="1164"/>
      <c r="B275" s="1164"/>
      <c r="C275" s="1164"/>
      <c r="D275" s="1164"/>
      <c r="E275" s="1164"/>
      <c r="F275" s="1164"/>
      <c r="G275" s="1164"/>
      <c r="H275" s="1165"/>
      <c r="I275" s="1164"/>
      <c r="J275" s="1165"/>
      <c r="K275" s="1164"/>
      <c r="L275" s="1165"/>
      <c r="M275" s="1164"/>
      <c r="N275" s="1164"/>
      <c r="O275" s="1164"/>
    </row>
    <row r="276" spans="1:15" ht="15.75" customHeight="1">
      <c r="A276" s="1164"/>
      <c r="B276" s="1164"/>
      <c r="C276" s="1164"/>
      <c r="D276" s="1164"/>
      <c r="E276" s="1164"/>
      <c r="F276" s="1164"/>
      <c r="G276" s="1164"/>
      <c r="H276" s="1165"/>
      <c r="I276" s="1164"/>
      <c r="J276" s="1165"/>
      <c r="K276" s="1164"/>
      <c r="L276" s="1165"/>
      <c r="M276" s="1164"/>
      <c r="N276" s="1164"/>
      <c r="O276" s="1164"/>
    </row>
    <row r="277" spans="1:15" ht="15.75" customHeight="1">
      <c r="A277" s="1164"/>
      <c r="B277" s="1164"/>
      <c r="C277" s="1164"/>
      <c r="D277" s="1164"/>
      <c r="E277" s="1164"/>
      <c r="F277" s="1164"/>
      <c r="G277" s="1164"/>
      <c r="H277" s="1165"/>
      <c r="I277" s="1164"/>
      <c r="J277" s="1165"/>
      <c r="K277" s="1164"/>
      <c r="L277" s="1165"/>
      <c r="M277" s="1164"/>
      <c r="N277" s="1164"/>
      <c r="O277" s="1164"/>
    </row>
    <row r="278" spans="1:15" ht="15.75" customHeight="1">
      <c r="A278" s="1164"/>
      <c r="B278" s="1164"/>
      <c r="C278" s="1164"/>
      <c r="D278" s="1164"/>
      <c r="E278" s="1164"/>
      <c r="F278" s="1164"/>
      <c r="G278" s="1164"/>
      <c r="H278" s="1165"/>
      <c r="I278" s="1164"/>
      <c r="J278" s="1165"/>
      <c r="K278" s="1164"/>
      <c r="L278" s="1165"/>
      <c r="M278" s="1164"/>
      <c r="N278" s="1164"/>
      <c r="O278" s="1164"/>
    </row>
    <row r="279" spans="1:15" ht="15.75" customHeight="1">
      <c r="A279" s="1164"/>
      <c r="B279" s="1164"/>
      <c r="C279" s="1164"/>
      <c r="D279" s="1164"/>
      <c r="E279" s="1164"/>
      <c r="F279" s="1164"/>
      <c r="G279" s="1164"/>
      <c r="H279" s="1165"/>
      <c r="I279" s="1164"/>
      <c r="J279" s="1165"/>
      <c r="K279" s="1164"/>
      <c r="L279" s="1165"/>
      <c r="M279" s="1164"/>
      <c r="N279" s="1164"/>
      <c r="O279" s="1164"/>
    </row>
    <row r="280" spans="1:15" ht="15.75" customHeight="1">
      <c r="A280" s="1164"/>
      <c r="B280" s="1164"/>
      <c r="C280" s="1164"/>
      <c r="D280" s="1164"/>
      <c r="E280" s="1164"/>
      <c r="F280" s="1164"/>
      <c r="G280" s="1164"/>
      <c r="H280" s="1165"/>
      <c r="I280" s="1164"/>
      <c r="J280" s="1165"/>
      <c r="K280" s="1164"/>
      <c r="L280" s="1165"/>
      <c r="M280" s="1164"/>
      <c r="N280" s="1164"/>
      <c r="O280" s="1164"/>
    </row>
    <row r="281" spans="1:15" ht="15.75" customHeight="1">
      <c r="A281" s="1164"/>
      <c r="B281" s="1164"/>
      <c r="C281" s="1164"/>
      <c r="D281" s="1164"/>
      <c r="E281" s="1164"/>
      <c r="F281" s="1164"/>
      <c r="G281" s="1164"/>
      <c r="H281" s="1165"/>
      <c r="I281" s="1164"/>
      <c r="J281" s="1165"/>
      <c r="K281" s="1164"/>
      <c r="L281" s="1165"/>
      <c r="M281" s="1164"/>
      <c r="N281" s="1164"/>
      <c r="O281" s="1164"/>
    </row>
    <row r="282" spans="1:15" ht="15.75" customHeight="1">
      <c r="A282" s="1164"/>
      <c r="B282" s="1164"/>
      <c r="C282" s="1164"/>
      <c r="D282" s="1164"/>
      <c r="E282" s="1164"/>
      <c r="F282" s="1164"/>
      <c r="G282" s="1164"/>
      <c r="H282" s="1165"/>
      <c r="I282" s="1164"/>
      <c r="J282" s="1165"/>
      <c r="K282" s="1164"/>
      <c r="L282" s="1165"/>
      <c r="M282" s="1164"/>
      <c r="N282" s="1164"/>
      <c r="O282" s="1164"/>
    </row>
    <row r="283" spans="1:15" ht="15.75" customHeight="1">
      <c r="A283" s="1164"/>
      <c r="B283" s="1164"/>
      <c r="C283" s="1164"/>
      <c r="D283" s="1164"/>
      <c r="E283" s="1164"/>
      <c r="F283" s="1164"/>
      <c r="G283" s="1164"/>
      <c r="H283" s="1165"/>
      <c r="I283" s="1164"/>
      <c r="J283" s="1165"/>
      <c r="K283" s="1164"/>
      <c r="L283" s="1165"/>
      <c r="M283" s="1164"/>
      <c r="N283" s="1164"/>
      <c r="O283" s="1164"/>
    </row>
    <row r="284" spans="1:15" ht="15.75" customHeight="1">
      <c r="A284" s="1164"/>
      <c r="B284" s="1164"/>
      <c r="C284" s="1164"/>
      <c r="D284" s="1164"/>
      <c r="E284" s="1164"/>
      <c r="F284" s="1164"/>
      <c r="G284" s="1164"/>
      <c r="H284" s="1165"/>
      <c r="I284" s="1164"/>
      <c r="J284" s="1165"/>
      <c r="K284" s="1164"/>
      <c r="L284" s="1165"/>
      <c r="M284" s="1164"/>
      <c r="N284" s="1164"/>
      <c r="O284" s="1164"/>
    </row>
    <row r="285" spans="1:15" ht="15.75" customHeight="1">
      <c r="A285" s="1164"/>
      <c r="B285" s="1164"/>
      <c r="C285" s="1164"/>
      <c r="D285" s="1164"/>
      <c r="E285" s="1164"/>
      <c r="F285" s="1164"/>
      <c r="G285" s="1164"/>
      <c r="H285" s="1165"/>
      <c r="I285" s="1164"/>
      <c r="J285" s="1165"/>
      <c r="K285" s="1164"/>
      <c r="L285" s="1165"/>
      <c r="M285" s="1164"/>
      <c r="N285" s="1164"/>
      <c r="O285" s="1164"/>
    </row>
    <row r="286" spans="1:15" ht="15.75" customHeight="1">
      <c r="A286" s="1164"/>
      <c r="B286" s="1164"/>
      <c r="C286" s="1164"/>
      <c r="D286" s="1164"/>
      <c r="E286" s="1164"/>
      <c r="F286" s="1164"/>
      <c r="G286" s="1164"/>
      <c r="H286" s="1165"/>
      <c r="I286" s="1164"/>
      <c r="J286" s="1165"/>
      <c r="K286" s="1164"/>
      <c r="L286" s="1165"/>
      <c r="M286" s="1164"/>
      <c r="N286" s="1164"/>
      <c r="O286" s="1164"/>
    </row>
    <row r="287" spans="1:15" ht="15.75" customHeight="1">
      <c r="A287" s="1164"/>
      <c r="B287" s="1164"/>
      <c r="C287" s="1164"/>
      <c r="D287" s="1164"/>
      <c r="E287" s="1164"/>
      <c r="F287" s="1164"/>
      <c r="G287" s="1164"/>
      <c r="H287" s="1165"/>
      <c r="I287" s="1164"/>
      <c r="J287" s="1165"/>
      <c r="K287" s="1164"/>
      <c r="L287" s="1165"/>
      <c r="M287" s="1164"/>
      <c r="N287" s="1164"/>
      <c r="O287" s="1164"/>
    </row>
    <row r="288" spans="1:15" ht="15.75" customHeight="1">
      <c r="A288" s="1164"/>
      <c r="B288" s="1164"/>
      <c r="C288" s="1164"/>
      <c r="D288" s="1164"/>
      <c r="E288" s="1164"/>
      <c r="F288" s="1164"/>
      <c r="G288" s="1164"/>
      <c r="H288" s="1165"/>
      <c r="I288" s="1164"/>
      <c r="J288" s="1165"/>
      <c r="K288" s="1164"/>
      <c r="L288" s="1165"/>
      <c r="M288" s="1164"/>
      <c r="N288" s="1164"/>
      <c r="O288" s="1164"/>
    </row>
    <row r="289" spans="1:15" ht="15.75" customHeight="1">
      <c r="A289" s="1164"/>
      <c r="B289" s="1164"/>
      <c r="C289" s="1164"/>
      <c r="D289" s="1164"/>
      <c r="E289" s="1164"/>
      <c r="F289" s="1164"/>
      <c r="G289" s="1164"/>
      <c r="H289" s="1165"/>
      <c r="I289" s="1164"/>
      <c r="J289" s="1165"/>
      <c r="K289" s="1164"/>
      <c r="L289" s="1165"/>
      <c r="M289" s="1164"/>
      <c r="N289" s="1164"/>
      <c r="O289" s="1164"/>
    </row>
    <row r="290" spans="1:15" ht="15.75" customHeight="1">
      <c r="A290" s="1164"/>
      <c r="B290" s="1164"/>
      <c r="C290" s="1164"/>
      <c r="D290" s="1164"/>
      <c r="E290" s="1164"/>
      <c r="F290" s="1164"/>
      <c r="G290" s="1164"/>
      <c r="H290" s="1165"/>
      <c r="I290" s="1164"/>
      <c r="J290" s="1165"/>
      <c r="K290" s="1164"/>
      <c r="L290" s="1165"/>
      <c r="M290" s="1164"/>
      <c r="N290" s="1164"/>
      <c r="O290" s="1164"/>
    </row>
    <row r="291" spans="1:15" ht="15.75" customHeight="1">
      <c r="A291" s="1164"/>
      <c r="B291" s="1164"/>
      <c r="C291" s="1164"/>
      <c r="D291" s="1164"/>
      <c r="E291" s="1164"/>
      <c r="F291" s="1164"/>
      <c r="G291" s="1164"/>
      <c r="H291" s="1165"/>
      <c r="I291" s="1164"/>
      <c r="J291" s="1165"/>
      <c r="K291" s="1164"/>
      <c r="L291" s="1165"/>
      <c r="M291" s="1164"/>
      <c r="N291" s="1164"/>
      <c r="O291" s="1164"/>
    </row>
    <row r="292" spans="1:15" ht="15.75" customHeight="1">
      <c r="A292" s="1164"/>
      <c r="B292" s="1164"/>
      <c r="C292" s="1164"/>
      <c r="D292" s="1164"/>
      <c r="E292" s="1164"/>
      <c r="F292" s="1164"/>
      <c r="G292" s="1164"/>
      <c r="H292" s="1165"/>
      <c r="I292" s="1164"/>
      <c r="J292" s="1165"/>
      <c r="K292" s="1164"/>
      <c r="L292" s="1165"/>
      <c r="M292" s="1164"/>
      <c r="N292" s="1164"/>
      <c r="O292" s="1164"/>
    </row>
    <row r="293" spans="1:15" ht="15.75" customHeight="1">
      <c r="A293" s="1164"/>
      <c r="B293" s="1164"/>
      <c r="C293" s="1164"/>
      <c r="D293" s="1164"/>
      <c r="E293" s="1164"/>
      <c r="F293" s="1164"/>
      <c r="G293" s="1164"/>
      <c r="H293" s="1165"/>
      <c r="I293" s="1164"/>
      <c r="J293" s="1165"/>
      <c r="K293" s="1164"/>
      <c r="L293" s="1165"/>
      <c r="M293" s="1164"/>
      <c r="N293" s="1164"/>
      <c r="O293" s="1164"/>
    </row>
    <row r="294" spans="1:15" ht="15.75" customHeight="1">
      <c r="A294" s="1164"/>
      <c r="B294" s="1164"/>
      <c r="C294" s="1164"/>
      <c r="D294" s="1164"/>
      <c r="E294" s="1164"/>
      <c r="F294" s="1164"/>
      <c r="G294" s="1164"/>
      <c r="H294" s="1165"/>
      <c r="I294" s="1164"/>
      <c r="J294" s="1165"/>
      <c r="K294" s="1164"/>
      <c r="L294" s="1165"/>
      <c r="M294" s="1164"/>
      <c r="N294" s="1164"/>
      <c r="O294" s="1164"/>
    </row>
    <row r="295" spans="1:15" ht="15.75" customHeight="1">
      <c r="A295" s="1164"/>
      <c r="B295" s="1164"/>
      <c r="C295" s="1164"/>
      <c r="D295" s="1164"/>
      <c r="E295" s="1164"/>
      <c r="F295" s="1164"/>
      <c r="G295" s="1164"/>
      <c r="H295" s="1165"/>
      <c r="I295" s="1164"/>
      <c r="J295" s="1165"/>
      <c r="K295" s="1164"/>
      <c r="L295" s="1165"/>
      <c r="M295" s="1164"/>
      <c r="N295" s="1164"/>
      <c r="O295" s="1164"/>
    </row>
    <row r="296" spans="1:15" ht="15.75" customHeight="1">
      <c r="A296" s="1164"/>
      <c r="B296" s="1164"/>
      <c r="C296" s="1164"/>
      <c r="D296" s="1164"/>
      <c r="E296" s="1164"/>
      <c r="F296" s="1164"/>
      <c r="G296" s="1164"/>
      <c r="H296" s="1165"/>
      <c r="I296" s="1164"/>
      <c r="J296" s="1165"/>
      <c r="K296" s="1164"/>
      <c r="L296" s="1165"/>
      <c r="M296" s="1164"/>
      <c r="N296" s="1164"/>
      <c r="O296" s="1164"/>
    </row>
    <row r="297" spans="1:15" ht="15.75" customHeight="1">
      <c r="A297" s="1164"/>
      <c r="B297" s="1164"/>
      <c r="C297" s="1164"/>
      <c r="D297" s="1164"/>
      <c r="E297" s="1164"/>
      <c r="F297" s="1164"/>
      <c r="G297" s="1164"/>
      <c r="H297" s="1165"/>
      <c r="I297" s="1164"/>
      <c r="J297" s="1165"/>
      <c r="K297" s="1164"/>
      <c r="L297" s="1165"/>
      <c r="M297" s="1164"/>
      <c r="N297" s="1164"/>
      <c r="O297" s="1164"/>
    </row>
    <row r="298" spans="1:15" ht="15.75" customHeight="1">
      <c r="A298" s="1164"/>
      <c r="B298" s="1164"/>
      <c r="C298" s="1164"/>
      <c r="D298" s="1164"/>
      <c r="E298" s="1164"/>
      <c r="F298" s="1164"/>
      <c r="G298" s="1164"/>
      <c r="H298" s="1165"/>
      <c r="I298" s="1164"/>
      <c r="J298" s="1165"/>
      <c r="K298" s="1164"/>
      <c r="L298" s="1165"/>
      <c r="M298" s="1164"/>
      <c r="N298" s="1164"/>
      <c r="O298" s="1164"/>
    </row>
    <row r="299" spans="1:15" ht="15.75" customHeight="1">
      <c r="A299" s="1164"/>
      <c r="B299" s="1164"/>
      <c r="C299" s="1164"/>
      <c r="D299" s="1164"/>
      <c r="E299" s="1164"/>
      <c r="F299" s="1164"/>
      <c r="G299" s="1164"/>
      <c r="H299" s="1165"/>
      <c r="I299" s="1164"/>
      <c r="J299" s="1165"/>
      <c r="K299" s="1164"/>
      <c r="L299" s="1165"/>
      <c r="M299" s="1164"/>
      <c r="N299" s="1164"/>
      <c r="O299" s="1164"/>
    </row>
    <row r="300" spans="1:15" ht="15.75" customHeight="1">
      <c r="A300" s="1164"/>
      <c r="B300" s="1164"/>
      <c r="C300" s="1164"/>
      <c r="D300" s="1164"/>
      <c r="E300" s="1164"/>
      <c r="F300" s="1164"/>
      <c r="G300" s="1164"/>
      <c r="H300" s="1165"/>
      <c r="I300" s="1164"/>
      <c r="J300" s="1165"/>
      <c r="K300" s="1164"/>
      <c r="L300" s="1165"/>
      <c r="M300" s="1164"/>
      <c r="N300" s="1164"/>
      <c r="O300" s="1164"/>
    </row>
    <row r="301" spans="1:15" ht="15.75" customHeight="1">
      <c r="A301" s="1164"/>
      <c r="B301" s="1164"/>
      <c r="C301" s="1164"/>
      <c r="D301" s="1164"/>
      <c r="E301" s="1164"/>
      <c r="F301" s="1164"/>
      <c r="G301" s="1164"/>
      <c r="H301" s="1165"/>
      <c r="I301" s="1164"/>
      <c r="J301" s="1165"/>
      <c r="K301" s="1164"/>
      <c r="L301" s="1165"/>
      <c r="M301" s="1164"/>
      <c r="N301" s="1164"/>
      <c r="O301" s="1164"/>
    </row>
    <row r="302" spans="1:15" ht="15.75" customHeight="1">
      <c r="A302" s="1164"/>
      <c r="B302" s="1164"/>
      <c r="C302" s="1164"/>
      <c r="D302" s="1164"/>
      <c r="E302" s="1164"/>
      <c r="F302" s="1164"/>
      <c r="G302" s="1164"/>
      <c r="H302" s="1165"/>
      <c r="I302" s="1164"/>
      <c r="J302" s="1165"/>
      <c r="K302" s="1164"/>
      <c r="L302" s="1165"/>
      <c r="M302" s="1164"/>
      <c r="N302" s="1164"/>
      <c r="O302" s="1164"/>
    </row>
    <row r="303" spans="1:15" ht="15.75" customHeight="1">
      <c r="A303" s="1164"/>
      <c r="B303" s="1164"/>
      <c r="C303" s="1164"/>
      <c r="D303" s="1164"/>
      <c r="E303" s="1164"/>
      <c r="F303" s="1164"/>
      <c r="G303" s="1164"/>
      <c r="H303" s="1165"/>
      <c r="I303" s="1164"/>
      <c r="J303" s="1165"/>
      <c r="K303" s="1164"/>
      <c r="L303" s="1165"/>
      <c r="M303" s="1164"/>
      <c r="N303" s="1164"/>
      <c r="O303" s="1164"/>
    </row>
    <row r="304" spans="1:15" ht="15.75" customHeight="1">
      <c r="A304" s="1164"/>
      <c r="B304" s="1164"/>
      <c r="C304" s="1164"/>
      <c r="D304" s="1164"/>
      <c r="E304" s="1164"/>
      <c r="F304" s="1164"/>
      <c r="G304" s="1164"/>
      <c r="H304" s="1165"/>
      <c r="I304" s="1164"/>
      <c r="J304" s="1165"/>
      <c r="K304" s="1164"/>
      <c r="L304" s="1165"/>
      <c r="M304" s="1164"/>
      <c r="N304" s="1164"/>
      <c r="O304" s="1164"/>
    </row>
    <row r="305" spans="1:15" ht="15.75" customHeight="1">
      <c r="A305" s="1164"/>
      <c r="B305" s="1164"/>
      <c r="C305" s="1164"/>
      <c r="D305" s="1164"/>
      <c r="E305" s="1164"/>
      <c r="F305" s="1164"/>
      <c r="G305" s="1164"/>
      <c r="H305" s="1165"/>
      <c r="I305" s="1164"/>
      <c r="J305" s="1165"/>
      <c r="K305" s="1164"/>
      <c r="L305" s="1165"/>
      <c r="M305" s="1164"/>
      <c r="N305" s="1164"/>
      <c r="O305" s="1164"/>
    </row>
    <row r="306" spans="1:15" ht="15.75" customHeight="1">
      <c r="A306" s="1164"/>
      <c r="B306" s="1164"/>
      <c r="C306" s="1164"/>
      <c r="D306" s="1164"/>
      <c r="E306" s="1164"/>
      <c r="F306" s="1164"/>
      <c r="G306" s="1164"/>
      <c r="H306" s="1165"/>
      <c r="I306" s="1164"/>
      <c r="J306" s="1165"/>
      <c r="K306" s="1164"/>
      <c r="L306" s="1165"/>
      <c r="M306" s="1164"/>
      <c r="N306" s="1164"/>
      <c r="O306" s="1164"/>
    </row>
    <row r="307" spans="1:15" ht="15.75" customHeight="1">
      <c r="A307" s="1164"/>
      <c r="B307" s="1164"/>
      <c r="C307" s="1164"/>
      <c r="D307" s="1164"/>
      <c r="E307" s="1164"/>
      <c r="F307" s="1164"/>
      <c r="G307" s="1164"/>
      <c r="H307" s="1165"/>
      <c r="I307" s="1164"/>
      <c r="J307" s="1165"/>
      <c r="K307" s="1164"/>
      <c r="L307" s="1165"/>
      <c r="M307" s="1164"/>
      <c r="N307" s="1164"/>
      <c r="O307" s="1164"/>
    </row>
    <row r="308" spans="1:15" ht="15.75" customHeight="1">
      <c r="A308" s="1164"/>
      <c r="B308" s="1164"/>
      <c r="C308" s="1164"/>
      <c r="D308" s="1164"/>
      <c r="E308" s="1164"/>
      <c r="F308" s="1164"/>
      <c r="G308" s="1164"/>
      <c r="H308" s="1165"/>
      <c r="I308" s="1164"/>
      <c r="J308" s="1165"/>
      <c r="K308" s="1164"/>
      <c r="L308" s="1165"/>
      <c r="M308" s="1164"/>
      <c r="N308" s="1164"/>
      <c r="O308" s="1164"/>
    </row>
    <row r="309" spans="1:15" ht="15.75" customHeight="1">
      <c r="A309" s="1164"/>
      <c r="B309" s="1164"/>
      <c r="C309" s="1164"/>
      <c r="D309" s="1164"/>
      <c r="E309" s="1164"/>
      <c r="F309" s="1164"/>
      <c r="G309" s="1164"/>
      <c r="H309" s="1165"/>
      <c r="I309" s="1164"/>
      <c r="J309" s="1165"/>
      <c r="K309" s="1164"/>
      <c r="L309" s="1165"/>
      <c r="M309" s="1164"/>
      <c r="N309" s="1164"/>
      <c r="O309" s="1164"/>
    </row>
    <row r="310" spans="1:15" ht="15.75" customHeight="1">
      <c r="A310" s="1164"/>
      <c r="B310" s="1164"/>
      <c r="C310" s="1164"/>
      <c r="D310" s="1164"/>
      <c r="E310" s="1164"/>
      <c r="F310" s="1164"/>
      <c r="G310" s="1164"/>
      <c r="H310" s="1165"/>
      <c r="I310" s="1164"/>
      <c r="J310" s="1165"/>
      <c r="K310" s="1164"/>
      <c r="L310" s="1165"/>
      <c r="M310" s="1164"/>
      <c r="N310" s="1164"/>
      <c r="O310" s="1164"/>
    </row>
    <row r="311" spans="1:15" ht="15.75" customHeight="1">
      <c r="A311" s="1164"/>
      <c r="B311" s="1164"/>
      <c r="C311" s="1164"/>
      <c r="D311" s="1164"/>
      <c r="E311" s="1164"/>
      <c r="F311" s="1164"/>
      <c r="G311" s="1164"/>
      <c r="H311" s="1165"/>
      <c r="I311" s="1164"/>
      <c r="J311" s="1165"/>
      <c r="K311" s="1164"/>
      <c r="L311" s="1165"/>
      <c r="M311" s="1164"/>
      <c r="N311" s="1164"/>
      <c r="O311" s="1164"/>
    </row>
    <row r="312" spans="1:15" ht="15.75" customHeight="1">
      <c r="A312" s="1164"/>
      <c r="B312" s="1164"/>
      <c r="C312" s="1164"/>
      <c r="D312" s="1164"/>
      <c r="E312" s="1164"/>
      <c r="F312" s="1164"/>
      <c r="G312" s="1164"/>
      <c r="H312" s="1165"/>
      <c r="I312" s="1164"/>
      <c r="J312" s="1165"/>
      <c r="K312" s="1164"/>
      <c r="L312" s="1165"/>
      <c r="M312" s="1164"/>
      <c r="N312" s="1164"/>
      <c r="O312" s="1164"/>
    </row>
    <row r="313" spans="1:15" ht="15.75" customHeight="1">
      <c r="A313" s="1164"/>
      <c r="B313" s="1164"/>
      <c r="C313" s="1164"/>
      <c r="D313" s="1164"/>
      <c r="E313" s="1164"/>
      <c r="F313" s="1164"/>
      <c r="G313" s="1164"/>
      <c r="H313" s="1165"/>
      <c r="I313" s="1164"/>
      <c r="J313" s="1165"/>
      <c r="K313" s="1164"/>
      <c r="L313" s="1165"/>
      <c r="M313" s="1164"/>
      <c r="N313" s="1164"/>
      <c r="O313" s="1164"/>
    </row>
    <row r="314" spans="1:15" ht="15.75" customHeight="1">
      <c r="A314" s="1164"/>
      <c r="B314" s="1164"/>
      <c r="C314" s="1164"/>
      <c r="D314" s="1164"/>
      <c r="E314" s="1164"/>
      <c r="F314" s="1164"/>
      <c r="G314" s="1164"/>
      <c r="H314" s="1165"/>
      <c r="I314" s="1164"/>
      <c r="J314" s="1165"/>
      <c r="K314" s="1164"/>
      <c r="L314" s="1165"/>
      <c r="M314" s="1164"/>
      <c r="N314" s="1164"/>
      <c r="O314" s="1164"/>
    </row>
    <row r="315" spans="1:15" ht="15.75" customHeight="1">
      <c r="A315" s="1164"/>
      <c r="B315" s="1164"/>
      <c r="C315" s="1164"/>
      <c r="D315" s="1164"/>
      <c r="E315" s="1164"/>
      <c r="F315" s="1164"/>
      <c r="G315" s="1164"/>
      <c r="H315" s="1165"/>
      <c r="I315" s="1164"/>
      <c r="J315" s="1165"/>
      <c r="K315" s="1164"/>
      <c r="L315" s="1165"/>
      <c r="M315" s="1164"/>
      <c r="N315" s="1164"/>
      <c r="O315" s="1164"/>
    </row>
    <row r="316" spans="1:15" ht="15.75" customHeight="1">
      <c r="A316" s="1164"/>
      <c r="B316" s="1164"/>
      <c r="C316" s="1164"/>
      <c r="D316" s="1164"/>
      <c r="E316" s="1164"/>
      <c r="F316" s="1164"/>
      <c r="G316" s="1164"/>
      <c r="H316" s="1165"/>
      <c r="I316" s="1164"/>
      <c r="J316" s="1165"/>
      <c r="K316" s="1164"/>
      <c r="L316" s="1165"/>
      <c r="M316" s="1164"/>
      <c r="N316" s="1164"/>
      <c r="O316" s="1164"/>
    </row>
    <row r="317" spans="1:15" ht="15.75" customHeight="1">
      <c r="A317" s="1164"/>
      <c r="B317" s="1164"/>
      <c r="C317" s="1164"/>
      <c r="D317" s="1164"/>
      <c r="E317" s="1164"/>
      <c r="F317" s="1164"/>
      <c r="G317" s="1164"/>
      <c r="H317" s="1165"/>
      <c r="I317" s="1164"/>
      <c r="J317" s="1165"/>
      <c r="K317" s="1164"/>
      <c r="L317" s="1165"/>
      <c r="M317" s="1164"/>
      <c r="N317" s="1164"/>
      <c r="O317" s="1164"/>
    </row>
    <row r="318" spans="1:15" ht="15.75" customHeight="1">
      <c r="A318" s="1164"/>
      <c r="B318" s="1164"/>
      <c r="C318" s="1164"/>
      <c r="D318" s="1164"/>
      <c r="E318" s="1164"/>
      <c r="F318" s="1164"/>
      <c r="G318" s="1164"/>
      <c r="H318" s="1165"/>
      <c r="I318" s="1164"/>
      <c r="J318" s="1165"/>
      <c r="K318" s="1164"/>
      <c r="L318" s="1165"/>
      <c r="M318" s="1164"/>
      <c r="N318" s="1164"/>
      <c r="O318" s="1164"/>
    </row>
    <row r="319" spans="1:15" ht="15.75" customHeight="1">
      <c r="A319" s="1164"/>
      <c r="B319" s="1164"/>
      <c r="C319" s="1164"/>
      <c r="D319" s="1164"/>
      <c r="E319" s="1164"/>
      <c r="F319" s="1164"/>
      <c r="G319" s="1164"/>
      <c r="H319" s="1165"/>
      <c r="I319" s="1164"/>
      <c r="J319" s="1165"/>
      <c r="K319" s="1164"/>
      <c r="L319" s="1165"/>
      <c r="M319" s="1164"/>
      <c r="N319" s="1164"/>
      <c r="O319" s="1164"/>
    </row>
    <row r="320" spans="1:15" ht="15.75" customHeight="1">
      <c r="A320" s="1164"/>
      <c r="B320" s="1164"/>
      <c r="C320" s="1164"/>
      <c r="D320" s="1164"/>
      <c r="E320" s="1164"/>
      <c r="F320" s="1164"/>
      <c r="G320" s="1164"/>
      <c r="H320" s="1165"/>
      <c r="I320" s="1164"/>
      <c r="J320" s="1165"/>
      <c r="K320" s="1164"/>
      <c r="L320" s="1165"/>
      <c r="M320" s="1164"/>
      <c r="N320" s="1164"/>
      <c r="O320" s="1164"/>
    </row>
    <row r="321" spans="1:15" ht="15.75" customHeight="1">
      <c r="A321" s="1164"/>
      <c r="B321" s="1164"/>
      <c r="C321" s="1164"/>
      <c r="D321" s="1164"/>
      <c r="E321" s="1164"/>
      <c r="F321" s="1164"/>
      <c r="G321" s="1164"/>
      <c r="H321" s="1165"/>
      <c r="I321" s="1164"/>
      <c r="J321" s="1165"/>
      <c r="K321" s="1164"/>
      <c r="L321" s="1165"/>
      <c r="M321" s="1164"/>
      <c r="N321" s="1164"/>
      <c r="O321" s="1164"/>
    </row>
    <row r="322" spans="1:15" ht="15.75" customHeight="1">
      <c r="A322" s="1164"/>
      <c r="B322" s="1164"/>
      <c r="C322" s="1164"/>
      <c r="D322" s="1164"/>
      <c r="E322" s="1164"/>
      <c r="F322" s="1164"/>
      <c r="G322" s="1164"/>
      <c r="H322" s="1165"/>
      <c r="I322" s="1164"/>
      <c r="J322" s="1165"/>
      <c r="K322" s="1164"/>
      <c r="L322" s="1165"/>
      <c r="M322" s="1164"/>
      <c r="N322" s="1164"/>
      <c r="O322" s="1164"/>
    </row>
    <row r="323" spans="1:15" ht="15.75" customHeight="1">
      <c r="A323" s="1164"/>
      <c r="B323" s="1164"/>
      <c r="C323" s="1164"/>
      <c r="D323" s="1164"/>
      <c r="E323" s="1164"/>
      <c r="F323" s="1164"/>
      <c r="G323" s="1164"/>
      <c r="H323" s="1165"/>
      <c r="I323" s="1164"/>
      <c r="J323" s="1165"/>
      <c r="K323" s="1164"/>
      <c r="L323" s="1165"/>
      <c r="M323" s="1164"/>
      <c r="N323" s="1164"/>
      <c r="O323" s="1164"/>
    </row>
    <row r="324" spans="1:15" ht="15.75" customHeight="1">
      <c r="A324" s="1164"/>
      <c r="B324" s="1164"/>
      <c r="C324" s="1164"/>
      <c r="D324" s="1164"/>
      <c r="E324" s="1164"/>
      <c r="F324" s="1164"/>
      <c r="G324" s="1164"/>
      <c r="H324" s="1165"/>
      <c r="I324" s="1164"/>
      <c r="J324" s="1165"/>
      <c r="K324" s="1164"/>
      <c r="L324" s="1165"/>
      <c r="M324" s="1164"/>
      <c r="N324" s="1164"/>
      <c r="O324" s="1164"/>
    </row>
    <row r="325" spans="1:15" ht="15.75" customHeight="1">
      <c r="A325" s="1164"/>
      <c r="B325" s="1164"/>
      <c r="C325" s="1164"/>
      <c r="D325" s="1164"/>
      <c r="E325" s="1164"/>
      <c r="F325" s="1164"/>
      <c r="G325" s="1164"/>
      <c r="H325" s="1165"/>
      <c r="I325" s="1164"/>
      <c r="J325" s="1165"/>
      <c r="K325" s="1164"/>
      <c r="L325" s="1165"/>
      <c r="M325" s="1164"/>
      <c r="N325" s="1164"/>
      <c r="O325" s="1164"/>
    </row>
    <row r="326" spans="1:15" ht="15.75" customHeight="1">
      <c r="A326" s="1164"/>
      <c r="B326" s="1164"/>
      <c r="C326" s="1164"/>
      <c r="D326" s="1164"/>
      <c r="E326" s="1164"/>
      <c r="F326" s="1164"/>
      <c r="G326" s="1164"/>
      <c r="H326" s="1165"/>
      <c r="I326" s="1164"/>
      <c r="J326" s="1165"/>
      <c r="K326" s="1164"/>
      <c r="L326" s="1165"/>
      <c r="M326" s="1164"/>
      <c r="N326" s="1164"/>
      <c r="O326" s="1164"/>
    </row>
    <row r="327" spans="1:15" ht="15.75" customHeight="1">
      <c r="A327" s="1164"/>
      <c r="B327" s="1164"/>
      <c r="C327" s="1164"/>
      <c r="D327" s="1164"/>
      <c r="E327" s="1164"/>
      <c r="F327" s="1164"/>
      <c r="G327" s="1164"/>
      <c r="H327" s="1165"/>
      <c r="I327" s="1164"/>
      <c r="J327" s="1165"/>
      <c r="K327" s="1164"/>
      <c r="L327" s="1165"/>
      <c r="M327" s="1164"/>
      <c r="N327" s="1164"/>
      <c r="O327" s="1164"/>
    </row>
    <row r="328" spans="1:15" ht="15.75" customHeight="1">
      <c r="A328" s="1164"/>
      <c r="B328" s="1164"/>
      <c r="C328" s="1164"/>
      <c r="D328" s="1164"/>
      <c r="E328" s="1164"/>
      <c r="F328" s="1164"/>
      <c r="G328" s="1164"/>
      <c r="H328" s="1165"/>
      <c r="I328" s="1164"/>
      <c r="J328" s="1165"/>
      <c r="K328" s="1164"/>
      <c r="L328" s="1165"/>
      <c r="M328" s="1164"/>
      <c r="N328" s="1164"/>
      <c r="O328" s="1164"/>
    </row>
    <row r="329" spans="1:15" ht="15.75" customHeight="1">
      <c r="A329" s="1164"/>
      <c r="B329" s="1164"/>
      <c r="C329" s="1164"/>
      <c r="D329" s="1164"/>
      <c r="E329" s="1164"/>
      <c r="F329" s="1164"/>
      <c r="G329" s="1164"/>
      <c r="H329" s="1165"/>
      <c r="I329" s="1164"/>
      <c r="J329" s="1165"/>
      <c r="K329" s="1164"/>
      <c r="L329" s="1165"/>
      <c r="M329" s="1164"/>
      <c r="N329" s="1164"/>
      <c r="O329" s="1164"/>
    </row>
    <row r="330" spans="1:15" ht="15.75" customHeight="1">
      <c r="A330" s="1164"/>
      <c r="B330" s="1164"/>
      <c r="C330" s="1164"/>
      <c r="D330" s="1164"/>
      <c r="E330" s="1164"/>
      <c r="F330" s="1164"/>
      <c r="G330" s="1164"/>
      <c r="H330" s="1165"/>
      <c r="I330" s="1164"/>
      <c r="J330" s="1165"/>
      <c r="K330" s="1164"/>
      <c r="L330" s="1165"/>
      <c r="M330" s="1164"/>
      <c r="N330" s="1164"/>
      <c r="O330" s="1164"/>
    </row>
    <row r="331" spans="1:15" ht="15.75" customHeight="1">
      <c r="A331" s="1164"/>
      <c r="B331" s="1164"/>
      <c r="C331" s="1164"/>
      <c r="D331" s="1164"/>
      <c r="E331" s="1164"/>
      <c r="F331" s="1164"/>
      <c r="G331" s="1164"/>
      <c r="H331" s="1165"/>
      <c r="I331" s="1164"/>
      <c r="J331" s="1165"/>
      <c r="K331" s="1164"/>
      <c r="L331" s="1165"/>
      <c r="M331" s="1164"/>
      <c r="N331" s="1164"/>
      <c r="O331" s="1164"/>
    </row>
    <row r="332" spans="1:15" ht="15.75" customHeight="1">
      <c r="A332" s="1164"/>
      <c r="B332" s="1164"/>
      <c r="C332" s="1164"/>
      <c r="D332" s="1164"/>
      <c r="E332" s="1164"/>
      <c r="F332" s="1164"/>
      <c r="G332" s="1164"/>
      <c r="H332" s="1165"/>
      <c r="I332" s="1164"/>
      <c r="J332" s="1165"/>
      <c r="K332" s="1164"/>
      <c r="L332" s="1165"/>
      <c r="M332" s="1164"/>
      <c r="N332" s="1164"/>
      <c r="O332" s="1164"/>
    </row>
    <row r="333" spans="1:15" ht="15.75" customHeight="1">
      <c r="A333" s="1164"/>
      <c r="B333" s="1164"/>
      <c r="C333" s="1164"/>
      <c r="D333" s="1164"/>
      <c r="E333" s="1164"/>
      <c r="F333" s="1164"/>
      <c r="G333" s="1164"/>
      <c r="H333" s="1165"/>
      <c r="I333" s="1164"/>
      <c r="J333" s="1165"/>
      <c r="K333" s="1164"/>
      <c r="L333" s="1165"/>
      <c r="M333" s="1164"/>
      <c r="N333" s="1164"/>
      <c r="O333" s="1164"/>
    </row>
    <row r="334" spans="1:15" ht="15.75" customHeight="1">
      <c r="A334" s="1164"/>
      <c r="B334" s="1164"/>
      <c r="C334" s="1164"/>
      <c r="D334" s="1164"/>
      <c r="E334" s="1164"/>
      <c r="F334" s="1164"/>
      <c r="G334" s="1164"/>
      <c r="H334" s="1165"/>
      <c r="I334" s="1164"/>
      <c r="J334" s="1165"/>
      <c r="K334" s="1164"/>
      <c r="L334" s="1165"/>
      <c r="M334" s="1164"/>
      <c r="N334" s="1164"/>
      <c r="O334" s="1164"/>
    </row>
    <row r="335" spans="1:15" ht="15.75" customHeight="1">
      <c r="A335" s="1164"/>
      <c r="B335" s="1164"/>
      <c r="C335" s="1164"/>
      <c r="D335" s="1164"/>
      <c r="E335" s="1164"/>
      <c r="F335" s="1164"/>
      <c r="G335" s="1164"/>
      <c r="H335" s="1165"/>
      <c r="I335" s="1164"/>
      <c r="J335" s="1165"/>
      <c r="K335" s="1164"/>
      <c r="L335" s="1165"/>
      <c r="M335" s="1164"/>
      <c r="N335" s="1164"/>
      <c r="O335" s="1164"/>
    </row>
    <row r="336" spans="1:15" ht="15.75" customHeight="1">
      <c r="A336" s="1164"/>
      <c r="B336" s="1164"/>
      <c r="C336" s="1164"/>
      <c r="D336" s="1164"/>
      <c r="E336" s="1164"/>
      <c r="F336" s="1164"/>
      <c r="G336" s="1164"/>
      <c r="H336" s="1165"/>
      <c r="I336" s="1164"/>
      <c r="J336" s="1165"/>
      <c r="K336" s="1164"/>
      <c r="L336" s="1165"/>
      <c r="M336" s="1164"/>
      <c r="N336" s="1164"/>
      <c r="O336" s="1164"/>
    </row>
    <row r="337" spans="1:15" ht="15.75" customHeight="1">
      <c r="A337" s="1164"/>
      <c r="B337" s="1164"/>
      <c r="C337" s="1164"/>
      <c r="D337" s="1164"/>
      <c r="E337" s="1164"/>
      <c r="F337" s="1164"/>
      <c r="G337" s="1164"/>
      <c r="H337" s="1165"/>
      <c r="I337" s="1164"/>
      <c r="J337" s="1165"/>
      <c r="K337" s="1164"/>
      <c r="L337" s="1165"/>
      <c r="M337" s="1164"/>
      <c r="N337" s="1164"/>
      <c r="O337" s="1164"/>
    </row>
    <row r="338" spans="1:15" ht="15.75" customHeight="1">
      <c r="A338" s="1164"/>
      <c r="B338" s="1164"/>
      <c r="C338" s="1164"/>
      <c r="D338" s="1164"/>
      <c r="E338" s="1164"/>
      <c r="F338" s="1164"/>
      <c r="G338" s="1164"/>
      <c r="H338" s="1165"/>
      <c r="I338" s="1164"/>
      <c r="J338" s="1165"/>
      <c r="K338" s="1164"/>
      <c r="L338" s="1165"/>
      <c r="M338" s="1164"/>
      <c r="N338" s="1164"/>
      <c r="O338" s="1164"/>
    </row>
    <row r="339" spans="1:15" ht="15.75" customHeight="1">
      <c r="A339" s="1164"/>
      <c r="B339" s="1164"/>
      <c r="C339" s="1164"/>
      <c r="D339" s="1164"/>
      <c r="E339" s="1164"/>
      <c r="F339" s="1164"/>
      <c r="G339" s="1164"/>
      <c r="H339" s="1165"/>
      <c r="I339" s="1164"/>
      <c r="J339" s="1165"/>
      <c r="K339" s="1164"/>
      <c r="L339" s="1165"/>
      <c r="M339" s="1164"/>
      <c r="N339" s="1164"/>
      <c r="O339" s="1164"/>
    </row>
    <row r="340" spans="1:15" ht="15.75" customHeight="1">
      <c r="A340" s="1164"/>
      <c r="B340" s="1164"/>
      <c r="C340" s="1164"/>
      <c r="D340" s="1164"/>
      <c r="E340" s="1164"/>
      <c r="F340" s="1164"/>
      <c r="G340" s="1164"/>
      <c r="H340" s="1165"/>
      <c r="I340" s="1164"/>
      <c r="J340" s="1165"/>
      <c r="K340" s="1164"/>
      <c r="L340" s="1165"/>
      <c r="M340" s="1164"/>
      <c r="N340" s="1164"/>
      <c r="O340" s="1164"/>
    </row>
    <row r="341" spans="1:15" ht="15.75" customHeight="1">
      <c r="A341" s="1164"/>
      <c r="B341" s="1164"/>
      <c r="C341" s="1164"/>
      <c r="D341" s="1164"/>
      <c r="E341" s="1164"/>
      <c r="F341" s="1164"/>
      <c r="G341" s="1164"/>
      <c r="H341" s="1165"/>
      <c r="I341" s="1164"/>
      <c r="J341" s="1165"/>
      <c r="K341" s="1164"/>
      <c r="L341" s="1165"/>
      <c r="M341" s="1164"/>
      <c r="N341" s="1164"/>
      <c r="O341" s="1164"/>
    </row>
    <row r="342" spans="1:15" ht="15.75" customHeight="1">
      <c r="A342" s="1164"/>
      <c r="B342" s="1164"/>
      <c r="C342" s="1164"/>
      <c r="D342" s="1164"/>
      <c r="E342" s="1164"/>
      <c r="F342" s="1164"/>
      <c r="G342" s="1164"/>
      <c r="H342" s="1165"/>
      <c r="I342" s="1164"/>
      <c r="J342" s="1165"/>
      <c r="K342" s="1164"/>
      <c r="L342" s="1165"/>
      <c r="M342" s="1164"/>
      <c r="N342" s="1164"/>
      <c r="O342" s="1164"/>
    </row>
    <row r="343" spans="1:15" ht="15.75" customHeight="1">
      <c r="A343" s="1164"/>
      <c r="B343" s="1164"/>
      <c r="C343" s="1164"/>
      <c r="D343" s="1164"/>
      <c r="E343" s="1164"/>
      <c r="F343" s="1164"/>
      <c r="G343" s="1164"/>
      <c r="H343" s="1165"/>
      <c r="I343" s="1164"/>
      <c r="J343" s="1165"/>
      <c r="K343" s="1164"/>
      <c r="L343" s="1165"/>
      <c r="M343" s="1164"/>
      <c r="N343" s="1164"/>
      <c r="O343" s="1164"/>
    </row>
    <row r="344" spans="1:15" ht="15.75" customHeight="1">
      <c r="A344" s="1164"/>
      <c r="B344" s="1164"/>
      <c r="C344" s="1164"/>
      <c r="D344" s="1164"/>
      <c r="E344" s="1164"/>
      <c r="F344" s="1164"/>
      <c r="G344" s="1164"/>
      <c r="H344" s="1165"/>
      <c r="I344" s="1164"/>
      <c r="J344" s="1165"/>
      <c r="K344" s="1164"/>
      <c r="L344" s="1165"/>
      <c r="M344" s="1164"/>
      <c r="N344" s="1164"/>
      <c r="O344" s="1164"/>
    </row>
    <row r="345" spans="1:15" ht="15.75" customHeight="1">
      <c r="A345" s="1164"/>
      <c r="B345" s="1164"/>
      <c r="C345" s="1164"/>
      <c r="D345" s="1164"/>
      <c r="E345" s="1164"/>
      <c r="F345" s="1164"/>
      <c r="G345" s="1164"/>
      <c r="H345" s="1165"/>
      <c r="I345" s="1164"/>
      <c r="J345" s="1165"/>
      <c r="K345" s="1164"/>
      <c r="L345" s="1165"/>
      <c r="M345" s="1164"/>
      <c r="N345" s="1164"/>
      <c r="O345" s="1164"/>
    </row>
    <row r="346" spans="1:15" ht="15.75" customHeight="1">
      <c r="A346" s="1164"/>
      <c r="B346" s="1164"/>
      <c r="C346" s="1164"/>
      <c r="D346" s="1164"/>
      <c r="E346" s="1164"/>
      <c r="F346" s="1164"/>
      <c r="G346" s="1164"/>
      <c r="H346" s="1165"/>
      <c r="I346" s="1164"/>
      <c r="J346" s="1165"/>
      <c r="K346" s="1164"/>
      <c r="L346" s="1165"/>
      <c r="M346" s="1164"/>
      <c r="N346" s="1164"/>
      <c r="O346" s="1164"/>
    </row>
    <row r="347" spans="1:15" ht="15.75" customHeight="1">
      <c r="A347" s="1164"/>
      <c r="B347" s="1164"/>
      <c r="C347" s="1164"/>
      <c r="D347" s="1164"/>
      <c r="E347" s="1164"/>
      <c r="F347" s="1164"/>
      <c r="G347" s="1164"/>
      <c r="H347" s="1165"/>
      <c r="I347" s="1164"/>
      <c r="J347" s="1165"/>
      <c r="K347" s="1164"/>
      <c r="L347" s="1165"/>
      <c r="M347" s="1164"/>
      <c r="N347" s="1164"/>
      <c r="O347" s="1164"/>
    </row>
    <row r="348" spans="1:15" ht="15.75" customHeight="1">
      <c r="A348" s="1164"/>
      <c r="B348" s="1164"/>
      <c r="C348" s="1164"/>
      <c r="D348" s="1164"/>
      <c r="E348" s="1164"/>
      <c r="F348" s="1164"/>
      <c r="G348" s="1164"/>
      <c r="H348" s="1165"/>
      <c r="I348" s="1164"/>
      <c r="J348" s="1165"/>
      <c r="K348" s="1164"/>
      <c r="L348" s="1165"/>
      <c r="M348" s="1164"/>
      <c r="N348" s="1164"/>
      <c r="O348" s="1164"/>
    </row>
    <row r="349" spans="1:15" ht="15.75" customHeight="1">
      <c r="A349" s="1164"/>
      <c r="B349" s="1164"/>
      <c r="C349" s="1164"/>
      <c r="D349" s="1164"/>
      <c r="E349" s="1164"/>
      <c r="F349" s="1164"/>
      <c r="G349" s="1164"/>
      <c r="H349" s="1165"/>
      <c r="I349" s="1164"/>
      <c r="J349" s="1165"/>
      <c r="K349" s="1164"/>
      <c r="L349" s="1165"/>
      <c r="M349" s="1164"/>
      <c r="N349" s="1164"/>
      <c r="O349" s="1164"/>
    </row>
    <row r="350" spans="1:15" ht="15.75" customHeight="1">
      <c r="A350" s="1164"/>
      <c r="B350" s="1164"/>
      <c r="C350" s="1164"/>
      <c r="D350" s="1164"/>
      <c r="E350" s="1164"/>
      <c r="F350" s="1164"/>
      <c r="G350" s="1164"/>
      <c r="H350" s="1165"/>
      <c r="I350" s="1164"/>
      <c r="J350" s="1165"/>
      <c r="K350" s="1164"/>
      <c r="L350" s="1165"/>
      <c r="M350" s="1164"/>
      <c r="N350" s="1164"/>
      <c r="O350" s="1164"/>
    </row>
    <row r="351" spans="1:15" ht="15.75" customHeight="1">
      <c r="A351" s="1164"/>
      <c r="B351" s="1164"/>
      <c r="C351" s="1164"/>
      <c r="D351" s="1164"/>
      <c r="E351" s="1164"/>
      <c r="F351" s="1164"/>
      <c r="G351" s="1164"/>
      <c r="H351" s="1165"/>
      <c r="I351" s="1164"/>
      <c r="J351" s="1165"/>
      <c r="K351" s="1164"/>
      <c r="L351" s="1165"/>
      <c r="M351" s="1164"/>
      <c r="N351" s="1164"/>
      <c r="O351" s="1164"/>
    </row>
    <row r="352" spans="1:15" ht="15.75" customHeight="1">
      <c r="A352" s="1164"/>
      <c r="B352" s="1164"/>
      <c r="C352" s="1164"/>
      <c r="D352" s="1164"/>
      <c r="E352" s="1164"/>
      <c r="F352" s="1164"/>
      <c r="G352" s="1164"/>
      <c r="H352" s="1165"/>
      <c r="I352" s="1164"/>
      <c r="J352" s="1165"/>
      <c r="K352" s="1164"/>
      <c r="L352" s="1165"/>
      <c r="M352" s="1164"/>
      <c r="N352" s="1164"/>
      <c r="O352" s="1164"/>
    </row>
    <row r="353" spans="1:15" ht="15.75" customHeight="1">
      <c r="A353" s="1164"/>
      <c r="B353" s="1164"/>
      <c r="C353" s="1164"/>
      <c r="D353" s="1164"/>
      <c r="E353" s="1164"/>
      <c r="F353" s="1164"/>
      <c r="G353" s="1164"/>
      <c r="H353" s="1165"/>
      <c r="I353" s="1164"/>
      <c r="J353" s="1165"/>
      <c r="K353" s="1164"/>
      <c r="L353" s="1165"/>
      <c r="M353" s="1164"/>
      <c r="N353" s="1164"/>
      <c r="O353" s="1164"/>
    </row>
    <row r="354" spans="1:15" ht="15.75" customHeight="1">
      <c r="A354" s="1164"/>
      <c r="B354" s="1164"/>
      <c r="C354" s="1164"/>
      <c r="D354" s="1164"/>
      <c r="E354" s="1164"/>
      <c r="F354" s="1164"/>
      <c r="G354" s="1164"/>
      <c r="H354" s="1165"/>
      <c r="I354" s="1164"/>
      <c r="J354" s="1165"/>
      <c r="K354" s="1164"/>
      <c r="L354" s="1165"/>
      <c r="M354" s="1164"/>
      <c r="N354" s="1164"/>
      <c r="O354" s="1164"/>
    </row>
    <row r="355" spans="1:15" ht="15.75" customHeight="1">
      <c r="A355" s="1164"/>
      <c r="B355" s="1164"/>
      <c r="C355" s="1164"/>
      <c r="D355" s="1164"/>
      <c r="E355" s="1164"/>
      <c r="F355" s="1164"/>
      <c r="G355" s="1164"/>
      <c r="H355" s="1165"/>
      <c r="I355" s="1164"/>
      <c r="J355" s="1165"/>
      <c r="K355" s="1164"/>
      <c r="L355" s="1165"/>
      <c r="M355" s="1164"/>
      <c r="N355" s="1164"/>
      <c r="O355" s="1164"/>
    </row>
    <row r="356" spans="1:15" ht="15.75" customHeight="1">
      <c r="A356" s="1164"/>
      <c r="B356" s="1164"/>
      <c r="C356" s="1164"/>
      <c r="D356" s="1164"/>
      <c r="E356" s="1164"/>
      <c r="F356" s="1164"/>
      <c r="G356" s="1164"/>
      <c r="H356" s="1165"/>
      <c r="I356" s="1164"/>
      <c r="J356" s="1165"/>
      <c r="K356" s="1164"/>
      <c r="L356" s="1165"/>
      <c r="M356" s="1164"/>
      <c r="N356" s="1164"/>
      <c r="O356" s="1164"/>
    </row>
    <row r="357" spans="1:15" ht="15.75" customHeight="1">
      <c r="A357" s="1164"/>
      <c r="B357" s="1164"/>
      <c r="C357" s="1164"/>
      <c r="D357" s="1164"/>
      <c r="E357" s="1164"/>
      <c r="F357" s="1164"/>
      <c r="G357" s="1164"/>
      <c r="H357" s="1165"/>
      <c r="I357" s="1164"/>
      <c r="J357" s="1165"/>
      <c r="K357" s="1164"/>
      <c r="L357" s="1165"/>
      <c r="M357" s="1164"/>
      <c r="N357" s="1164"/>
      <c r="O357" s="1164"/>
    </row>
    <row r="358" spans="1:15" ht="15.75" customHeight="1">
      <c r="A358" s="1164"/>
      <c r="B358" s="1164"/>
      <c r="C358" s="1164"/>
      <c r="D358" s="1164"/>
      <c r="E358" s="1164"/>
      <c r="F358" s="1164"/>
      <c r="G358" s="1164"/>
      <c r="H358" s="1165"/>
      <c r="I358" s="1164"/>
      <c r="J358" s="1165"/>
      <c r="K358" s="1164"/>
      <c r="L358" s="1165"/>
      <c r="M358" s="1164"/>
      <c r="N358" s="1164"/>
      <c r="O358" s="1164"/>
    </row>
    <row r="359" spans="1:15" ht="15.75" customHeight="1">
      <c r="A359" s="1164"/>
      <c r="B359" s="1164"/>
      <c r="C359" s="1164"/>
      <c r="D359" s="1164"/>
      <c r="E359" s="1164"/>
      <c r="F359" s="1164"/>
      <c r="G359" s="1164"/>
      <c r="H359" s="1165"/>
      <c r="I359" s="1164"/>
      <c r="J359" s="1165"/>
      <c r="K359" s="1164"/>
      <c r="L359" s="1165"/>
      <c r="M359" s="1164"/>
      <c r="N359" s="1164"/>
      <c r="O359" s="1164"/>
    </row>
    <row r="360" spans="1:15" ht="15.75" customHeight="1">
      <c r="A360" s="1164"/>
      <c r="B360" s="1164"/>
      <c r="C360" s="1164"/>
      <c r="D360" s="1164"/>
      <c r="E360" s="1164"/>
      <c r="F360" s="1164"/>
      <c r="G360" s="1164"/>
      <c r="H360" s="1165"/>
      <c r="I360" s="1164"/>
      <c r="J360" s="1165"/>
      <c r="K360" s="1164"/>
      <c r="L360" s="1165"/>
      <c r="M360" s="1164"/>
      <c r="N360" s="1164"/>
      <c r="O360" s="1164"/>
    </row>
    <row r="361" spans="1:15" ht="15.75" customHeight="1">
      <c r="A361" s="1164"/>
      <c r="B361" s="1164"/>
      <c r="C361" s="1164"/>
      <c r="D361" s="1164"/>
      <c r="E361" s="1164"/>
      <c r="F361" s="1164"/>
      <c r="G361" s="1164"/>
      <c r="H361" s="1165"/>
      <c r="I361" s="1164"/>
      <c r="J361" s="1165"/>
      <c r="K361" s="1164"/>
      <c r="L361" s="1165"/>
      <c r="M361" s="1164"/>
      <c r="N361" s="1164"/>
      <c r="O361" s="1164"/>
    </row>
    <row r="362" spans="1:15" ht="15.75" customHeight="1">
      <c r="A362" s="1164"/>
      <c r="B362" s="1164"/>
      <c r="C362" s="1164"/>
      <c r="D362" s="1164"/>
      <c r="E362" s="1164"/>
      <c r="F362" s="1164"/>
      <c r="G362" s="1164"/>
      <c r="H362" s="1165"/>
      <c r="I362" s="1164"/>
      <c r="J362" s="1165"/>
      <c r="K362" s="1164"/>
      <c r="L362" s="1165"/>
      <c r="M362" s="1164"/>
      <c r="N362" s="1164"/>
      <c r="O362" s="1164"/>
    </row>
    <row r="363" spans="1:15" ht="15.75" customHeight="1">
      <c r="A363" s="1164"/>
      <c r="B363" s="1164"/>
      <c r="C363" s="1164"/>
      <c r="D363" s="1164"/>
      <c r="E363" s="1164"/>
      <c r="F363" s="1164"/>
      <c r="G363" s="1164"/>
      <c r="H363" s="1165"/>
      <c r="I363" s="1164"/>
      <c r="J363" s="1165"/>
      <c r="K363" s="1164"/>
      <c r="L363" s="1165"/>
      <c r="M363" s="1164"/>
      <c r="N363" s="1164"/>
      <c r="O363" s="1164"/>
    </row>
    <row r="364" spans="1:15" ht="15.75" customHeight="1">
      <c r="A364" s="1164"/>
      <c r="B364" s="1164"/>
      <c r="C364" s="1164"/>
      <c r="D364" s="1164"/>
      <c r="E364" s="1164"/>
      <c r="F364" s="1164"/>
      <c r="G364" s="1164"/>
      <c r="H364" s="1165"/>
      <c r="I364" s="1164"/>
      <c r="J364" s="1165"/>
      <c r="K364" s="1164"/>
      <c r="L364" s="1165"/>
      <c r="M364" s="1164"/>
      <c r="N364" s="1164"/>
      <c r="O364" s="1164"/>
    </row>
    <row r="365" spans="1:15" ht="15.75" customHeight="1">
      <c r="A365" s="1164"/>
      <c r="B365" s="1164"/>
      <c r="C365" s="1164"/>
      <c r="D365" s="1164"/>
      <c r="E365" s="1164"/>
      <c r="F365" s="1164"/>
      <c r="G365" s="1164"/>
      <c r="H365" s="1165"/>
      <c r="I365" s="1164"/>
      <c r="J365" s="1165"/>
      <c r="K365" s="1164"/>
      <c r="L365" s="1165"/>
      <c r="M365" s="1164"/>
      <c r="N365" s="1164"/>
      <c r="O365" s="1164"/>
    </row>
    <row r="366" spans="1:15" ht="15.75" customHeight="1">
      <c r="A366" s="1164"/>
      <c r="B366" s="1164"/>
      <c r="C366" s="1164"/>
      <c r="D366" s="1164"/>
      <c r="E366" s="1164"/>
      <c r="F366" s="1164"/>
      <c r="G366" s="1164"/>
      <c r="H366" s="1165"/>
      <c r="I366" s="1164"/>
      <c r="J366" s="1165"/>
      <c r="K366" s="1164"/>
      <c r="L366" s="1165"/>
      <c r="M366" s="1164"/>
      <c r="N366" s="1164"/>
      <c r="O366" s="1164"/>
    </row>
    <row r="367" spans="1:15" ht="15.75" customHeight="1">
      <c r="A367" s="1164"/>
      <c r="B367" s="1164"/>
      <c r="C367" s="1164"/>
      <c r="D367" s="1164"/>
      <c r="E367" s="1164"/>
      <c r="F367" s="1164"/>
      <c r="G367" s="1164"/>
      <c r="H367" s="1165"/>
      <c r="I367" s="1164"/>
      <c r="J367" s="1165"/>
      <c r="K367" s="1164"/>
      <c r="L367" s="1165"/>
      <c r="M367" s="1164"/>
      <c r="N367" s="1164"/>
      <c r="O367" s="1164"/>
    </row>
    <row r="368" spans="1:15" ht="15.75" customHeight="1">
      <c r="A368" s="1164"/>
      <c r="B368" s="1164"/>
      <c r="C368" s="1164"/>
      <c r="D368" s="1164"/>
      <c r="E368" s="1164"/>
      <c r="F368" s="1164"/>
      <c r="G368" s="1164"/>
      <c r="H368" s="1165"/>
      <c r="I368" s="1164"/>
      <c r="J368" s="1165"/>
      <c r="K368" s="1164"/>
      <c r="L368" s="1165"/>
      <c r="M368" s="1164"/>
      <c r="N368" s="1164"/>
      <c r="O368" s="1164"/>
    </row>
    <row r="369" spans="1:15" ht="15.75" customHeight="1">
      <c r="A369" s="1164"/>
      <c r="B369" s="1164"/>
      <c r="C369" s="1164"/>
      <c r="D369" s="1164"/>
      <c r="E369" s="1164"/>
      <c r="F369" s="1164"/>
      <c r="G369" s="1164"/>
      <c r="H369" s="1165"/>
      <c r="I369" s="1164"/>
      <c r="J369" s="1165"/>
      <c r="K369" s="1164"/>
      <c r="L369" s="1165"/>
      <c r="M369" s="1164"/>
      <c r="N369" s="1164"/>
      <c r="O369" s="1164"/>
    </row>
    <row r="370" spans="1:15" ht="15.75" customHeight="1">
      <c r="A370" s="1164"/>
      <c r="B370" s="1164"/>
      <c r="C370" s="1164"/>
      <c r="D370" s="1164"/>
      <c r="E370" s="1164"/>
      <c r="F370" s="1164"/>
      <c r="G370" s="1164"/>
      <c r="H370" s="1165"/>
      <c r="I370" s="1164"/>
      <c r="J370" s="1165"/>
      <c r="K370" s="1164"/>
      <c r="L370" s="1165"/>
      <c r="M370" s="1164"/>
      <c r="N370" s="1164"/>
      <c r="O370" s="1164"/>
    </row>
    <row r="371" spans="1:15" ht="15.75" customHeight="1">
      <c r="A371" s="1164"/>
      <c r="B371" s="1164"/>
      <c r="C371" s="1164"/>
      <c r="D371" s="1164"/>
      <c r="E371" s="1164"/>
      <c r="F371" s="1164"/>
      <c r="G371" s="1164"/>
      <c r="H371" s="1165"/>
      <c r="I371" s="1164"/>
      <c r="J371" s="1165"/>
      <c r="K371" s="1164"/>
      <c r="L371" s="1165"/>
      <c r="M371" s="1164"/>
      <c r="N371" s="1164"/>
      <c r="O371" s="1164"/>
    </row>
    <row r="372" spans="1:15" ht="15.75" customHeight="1">
      <c r="A372" s="1164"/>
      <c r="B372" s="1164"/>
      <c r="C372" s="1164"/>
      <c r="D372" s="1164"/>
      <c r="E372" s="1164"/>
      <c r="F372" s="1164"/>
      <c r="G372" s="1164"/>
      <c r="H372" s="1165"/>
      <c r="I372" s="1164"/>
      <c r="J372" s="1165"/>
      <c r="K372" s="1164"/>
      <c r="L372" s="1165"/>
      <c r="M372" s="1164"/>
      <c r="N372" s="1164"/>
      <c r="O372" s="1164"/>
    </row>
    <row r="373" spans="1:15" ht="15.75" customHeight="1">
      <c r="A373" s="1164"/>
      <c r="B373" s="1164"/>
      <c r="C373" s="1164"/>
      <c r="D373" s="1164"/>
      <c r="E373" s="1164"/>
      <c r="F373" s="1164"/>
      <c r="G373" s="1164"/>
      <c r="H373" s="1165"/>
      <c r="I373" s="1164"/>
      <c r="J373" s="1165"/>
      <c r="K373" s="1164"/>
      <c r="L373" s="1165"/>
      <c r="M373" s="1164"/>
      <c r="N373" s="1164"/>
      <c r="O373" s="1164"/>
    </row>
    <row r="374" spans="1:15" ht="15.75" customHeight="1">
      <c r="A374" s="1164"/>
      <c r="B374" s="1164"/>
      <c r="C374" s="1164"/>
      <c r="D374" s="1164"/>
      <c r="E374" s="1164"/>
      <c r="F374" s="1164"/>
      <c r="G374" s="1164"/>
      <c r="H374" s="1165"/>
      <c r="I374" s="1164"/>
      <c r="J374" s="1165"/>
      <c r="K374" s="1164"/>
      <c r="L374" s="1165"/>
      <c r="M374" s="1164"/>
      <c r="N374" s="1164"/>
      <c r="O374" s="1164"/>
    </row>
    <row r="375" spans="1:15" ht="15.75" customHeight="1">
      <c r="A375" s="1164"/>
      <c r="B375" s="1164"/>
      <c r="C375" s="1164"/>
      <c r="D375" s="1164"/>
      <c r="E375" s="1164"/>
      <c r="F375" s="1164"/>
      <c r="G375" s="1164"/>
      <c r="H375" s="1165"/>
      <c r="I375" s="1164"/>
      <c r="J375" s="1165"/>
      <c r="K375" s="1164"/>
      <c r="L375" s="1165"/>
      <c r="M375" s="1164"/>
      <c r="N375" s="1164"/>
      <c r="O375" s="1164"/>
    </row>
    <row r="376" spans="1:15" ht="15.75" customHeight="1">
      <c r="A376" s="1164"/>
      <c r="B376" s="1164"/>
      <c r="C376" s="1164"/>
      <c r="D376" s="1164"/>
      <c r="E376" s="1164"/>
      <c r="F376" s="1164"/>
      <c r="G376" s="1164"/>
      <c r="H376" s="1165"/>
      <c r="I376" s="1164"/>
      <c r="J376" s="1165"/>
      <c r="K376" s="1164"/>
      <c r="L376" s="1165"/>
      <c r="M376" s="1164"/>
      <c r="N376" s="1164"/>
      <c r="O376" s="1164"/>
    </row>
    <row r="377" spans="1:15" ht="15.75" customHeight="1">
      <c r="A377" s="1164"/>
      <c r="B377" s="1164"/>
      <c r="C377" s="1164"/>
      <c r="D377" s="1164"/>
      <c r="E377" s="1164"/>
      <c r="F377" s="1164"/>
      <c r="G377" s="1164"/>
      <c r="H377" s="1165"/>
      <c r="I377" s="1164"/>
      <c r="J377" s="1165"/>
      <c r="K377" s="1164"/>
      <c r="L377" s="1165"/>
      <c r="M377" s="1164"/>
      <c r="N377" s="1164"/>
      <c r="O377" s="1164"/>
    </row>
    <row r="378" spans="1:15" ht="15.75" customHeight="1">
      <c r="A378" s="1164"/>
      <c r="B378" s="1164"/>
      <c r="C378" s="1164"/>
      <c r="D378" s="1164"/>
      <c r="E378" s="1164"/>
      <c r="F378" s="1164"/>
      <c r="G378" s="1164"/>
      <c r="H378" s="1165"/>
      <c r="I378" s="1164"/>
      <c r="J378" s="1165"/>
      <c r="K378" s="1164"/>
      <c r="L378" s="1165"/>
      <c r="M378" s="1164"/>
      <c r="N378" s="1164"/>
      <c r="O378" s="1164"/>
    </row>
    <row r="379" spans="1:15" ht="15.75" customHeight="1">
      <c r="A379" s="1164"/>
      <c r="B379" s="1164"/>
      <c r="C379" s="1164"/>
      <c r="D379" s="1164"/>
      <c r="E379" s="1164"/>
      <c r="F379" s="1164"/>
      <c r="G379" s="1164"/>
      <c r="H379" s="1165"/>
      <c r="I379" s="1164"/>
      <c r="J379" s="1165"/>
      <c r="K379" s="1164"/>
      <c r="L379" s="1165"/>
      <c r="M379" s="1164"/>
      <c r="N379" s="1164"/>
      <c r="O379" s="1164"/>
    </row>
    <row r="380" spans="1:15" ht="15.75" customHeight="1">
      <c r="A380" s="1164"/>
      <c r="B380" s="1164"/>
      <c r="C380" s="1164"/>
      <c r="D380" s="1164"/>
      <c r="E380" s="1164"/>
      <c r="F380" s="1164"/>
      <c r="G380" s="1164"/>
      <c r="H380" s="1165"/>
      <c r="I380" s="1164"/>
      <c r="J380" s="1165"/>
      <c r="K380" s="1164"/>
      <c r="L380" s="1165"/>
      <c r="M380" s="1164"/>
      <c r="N380" s="1164"/>
      <c r="O380" s="1164"/>
    </row>
    <row r="381" spans="1:15" ht="15.75" customHeight="1">
      <c r="A381" s="1164"/>
      <c r="B381" s="1164"/>
      <c r="C381" s="1164"/>
      <c r="D381" s="1164"/>
      <c r="E381" s="1164"/>
      <c r="F381" s="1164"/>
      <c r="G381" s="1164"/>
      <c r="H381" s="1165"/>
      <c r="I381" s="1164"/>
      <c r="J381" s="1165"/>
      <c r="K381" s="1164"/>
      <c r="L381" s="1165"/>
      <c r="M381" s="1164"/>
      <c r="N381" s="1164"/>
      <c r="O381" s="1164"/>
    </row>
    <row r="382" spans="1:15" ht="15.75" customHeight="1">
      <c r="A382" s="1164"/>
      <c r="B382" s="1164"/>
      <c r="C382" s="1164"/>
      <c r="D382" s="1164"/>
      <c r="E382" s="1164"/>
      <c r="F382" s="1164"/>
      <c r="G382" s="1164"/>
      <c r="H382" s="1165"/>
      <c r="I382" s="1164"/>
      <c r="J382" s="1165"/>
      <c r="K382" s="1164"/>
      <c r="L382" s="1165"/>
      <c r="M382" s="1164"/>
      <c r="N382" s="1164"/>
      <c r="O382" s="1164"/>
    </row>
    <row r="383" spans="1:15" ht="15.75" customHeight="1">
      <c r="A383" s="1164"/>
      <c r="B383" s="1164"/>
      <c r="C383" s="1164"/>
      <c r="D383" s="1164"/>
      <c r="E383" s="1164"/>
      <c r="F383" s="1164"/>
      <c r="G383" s="1164"/>
      <c r="H383" s="1165"/>
      <c r="I383" s="1164"/>
      <c r="J383" s="1165"/>
      <c r="K383" s="1164"/>
      <c r="L383" s="1165"/>
      <c r="M383" s="1164"/>
      <c r="N383" s="1164"/>
      <c r="O383" s="1164"/>
    </row>
    <row r="384" spans="1:15" ht="15.75" customHeight="1">
      <c r="A384" s="1164"/>
      <c r="B384" s="1164"/>
      <c r="C384" s="1164"/>
      <c r="D384" s="1164"/>
      <c r="E384" s="1164"/>
      <c r="F384" s="1164"/>
      <c r="G384" s="1164"/>
      <c r="H384" s="1165"/>
      <c r="I384" s="1164"/>
      <c r="J384" s="1165"/>
      <c r="K384" s="1164"/>
      <c r="L384" s="1165"/>
      <c r="M384" s="1164"/>
      <c r="N384" s="1164"/>
      <c r="O384" s="1164"/>
    </row>
    <row r="385" spans="1:15" ht="15.75" customHeight="1">
      <c r="A385" s="1164"/>
      <c r="B385" s="1164"/>
      <c r="C385" s="1164"/>
      <c r="D385" s="1164"/>
      <c r="E385" s="1164"/>
      <c r="F385" s="1164"/>
      <c r="G385" s="1164"/>
      <c r="H385" s="1165"/>
      <c r="I385" s="1164"/>
      <c r="J385" s="1165"/>
      <c r="K385" s="1164"/>
      <c r="L385" s="1165"/>
      <c r="M385" s="1164"/>
      <c r="N385" s="1164"/>
      <c r="O385" s="1164"/>
    </row>
    <row r="386" spans="1:15" ht="15.75" customHeight="1">
      <c r="A386" s="1164"/>
      <c r="B386" s="1164"/>
      <c r="C386" s="1164"/>
      <c r="D386" s="1164"/>
      <c r="E386" s="1164"/>
      <c r="F386" s="1164"/>
      <c r="G386" s="1164"/>
      <c r="H386" s="1165"/>
      <c r="I386" s="1164"/>
      <c r="J386" s="1165"/>
      <c r="K386" s="1164"/>
      <c r="L386" s="1165"/>
      <c r="M386" s="1164"/>
      <c r="N386" s="1164"/>
      <c r="O386" s="1164"/>
    </row>
    <row r="387" spans="1:15" ht="15.75" customHeight="1">
      <c r="A387" s="1164"/>
      <c r="B387" s="1164"/>
      <c r="C387" s="1164"/>
      <c r="D387" s="1164"/>
      <c r="E387" s="1164"/>
      <c r="F387" s="1164"/>
      <c r="G387" s="1164"/>
      <c r="H387" s="1165"/>
      <c r="I387" s="1164"/>
      <c r="J387" s="1165"/>
      <c r="K387" s="1164"/>
      <c r="L387" s="1165"/>
      <c r="M387" s="1164"/>
      <c r="N387" s="1164"/>
      <c r="O387" s="1164"/>
    </row>
    <row r="388" spans="1:15" ht="15.75" customHeight="1">
      <c r="A388" s="1164"/>
      <c r="B388" s="1164"/>
      <c r="C388" s="1164"/>
      <c r="D388" s="1164"/>
      <c r="E388" s="1164"/>
      <c r="F388" s="1164"/>
      <c r="G388" s="1164"/>
      <c r="H388" s="1165"/>
      <c r="I388" s="1164"/>
      <c r="J388" s="1165"/>
      <c r="K388" s="1164"/>
      <c r="L388" s="1165"/>
      <c r="M388" s="1164"/>
      <c r="N388" s="1164"/>
      <c r="O388" s="1164"/>
    </row>
    <row r="389" spans="1:15" ht="15.75" customHeight="1">
      <c r="A389" s="1164"/>
      <c r="B389" s="1164"/>
      <c r="C389" s="1164"/>
      <c r="D389" s="1164"/>
      <c r="E389" s="1164"/>
      <c r="F389" s="1164"/>
      <c r="G389" s="1164"/>
      <c r="H389" s="1165"/>
      <c r="I389" s="1164"/>
      <c r="J389" s="1165"/>
      <c r="K389" s="1164"/>
      <c r="L389" s="1165"/>
      <c r="M389" s="1164"/>
      <c r="N389" s="1164"/>
      <c r="O389" s="1164"/>
    </row>
    <row r="390" spans="1:15" ht="15.75" customHeight="1">
      <c r="A390" s="1164"/>
      <c r="B390" s="1164"/>
      <c r="C390" s="1164"/>
      <c r="D390" s="1164"/>
      <c r="E390" s="1164"/>
      <c r="F390" s="1164"/>
      <c r="G390" s="1164"/>
      <c r="H390" s="1165"/>
      <c r="I390" s="1164"/>
      <c r="J390" s="1165"/>
      <c r="K390" s="1164"/>
      <c r="L390" s="1165"/>
      <c r="M390" s="1164"/>
      <c r="N390" s="1164"/>
      <c r="O390" s="1164"/>
    </row>
    <row r="391" spans="1:15" ht="15.75" customHeight="1">
      <c r="A391" s="1164"/>
      <c r="B391" s="1164"/>
      <c r="C391" s="1164"/>
      <c r="D391" s="1164"/>
      <c r="E391" s="1164"/>
      <c r="F391" s="1164"/>
      <c r="G391" s="1164"/>
      <c r="H391" s="1165"/>
      <c r="I391" s="1164"/>
      <c r="J391" s="1165"/>
      <c r="K391" s="1164"/>
      <c r="L391" s="1165"/>
      <c r="M391" s="1164"/>
      <c r="N391" s="1164"/>
      <c r="O391" s="1164"/>
    </row>
    <row r="392" spans="1:15" ht="15.75" customHeight="1">
      <c r="A392" s="1164"/>
      <c r="B392" s="1164"/>
      <c r="C392" s="1164"/>
      <c r="D392" s="1164"/>
      <c r="E392" s="1164"/>
      <c r="F392" s="1164"/>
      <c r="G392" s="1164"/>
      <c r="H392" s="1165"/>
      <c r="I392" s="1164"/>
      <c r="J392" s="1165"/>
      <c r="K392" s="1164"/>
      <c r="L392" s="1165"/>
      <c r="M392" s="1164"/>
      <c r="N392" s="1164"/>
      <c r="O392" s="1164"/>
    </row>
    <row r="393" spans="1:15" ht="15.75" customHeight="1">
      <c r="A393" s="1164"/>
      <c r="B393" s="1164"/>
      <c r="C393" s="1164"/>
      <c r="D393" s="1164"/>
      <c r="E393" s="1164"/>
      <c r="F393" s="1164"/>
      <c r="G393" s="1164"/>
      <c r="H393" s="1165"/>
      <c r="I393" s="1164"/>
      <c r="J393" s="1165"/>
      <c r="K393" s="1164"/>
      <c r="L393" s="1165"/>
      <c r="M393" s="1164"/>
      <c r="N393" s="1164"/>
      <c r="O393" s="1164"/>
    </row>
    <row r="394" spans="1:15" ht="15.75" customHeight="1">
      <c r="A394" s="1164"/>
      <c r="B394" s="1164"/>
      <c r="C394" s="1164"/>
      <c r="D394" s="1164"/>
      <c r="E394" s="1164"/>
      <c r="F394" s="1164"/>
      <c r="G394" s="1164"/>
      <c r="H394" s="1165"/>
      <c r="I394" s="1164"/>
      <c r="J394" s="1165"/>
      <c r="K394" s="1164"/>
      <c r="L394" s="1165"/>
      <c r="M394" s="1164"/>
      <c r="N394" s="1164"/>
      <c r="O394" s="1164"/>
    </row>
    <row r="395" spans="1:15" ht="15.75" customHeight="1">
      <c r="A395" s="1164"/>
      <c r="B395" s="1164"/>
      <c r="C395" s="1164"/>
      <c r="D395" s="1164"/>
      <c r="E395" s="1164"/>
      <c r="F395" s="1164"/>
      <c r="G395" s="1164"/>
      <c r="H395" s="1165"/>
      <c r="I395" s="1164"/>
      <c r="J395" s="1165"/>
      <c r="K395" s="1164"/>
      <c r="L395" s="1165"/>
      <c r="M395" s="1164"/>
      <c r="N395" s="1164"/>
      <c r="O395" s="1164"/>
    </row>
    <row r="396" spans="1:15" ht="15.75" customHeight="1">
      <c r="A396" s="1164"/>
      <c r="B396" s="1164"/>
      <c r="C396" s="1164"/>
      <c r="D396" s="1164"/>
      <c r="E396" s="1164"/>
      <c r="F396" s="1164"/>
      <c r="G396" s="1164"/>
      <c r="H396" s="1165"/>
      <c r="I396" s="1164"/>
      <c r="J396" s="1165"/>
      <c r="K396" s="1164"/>
      <c r="L396" s="1165"/>
      <c r="M396" s="1164"/>
      <c r="N396" s="1164"/>
      <c r="O396" s="1164"/>
    </row>
    <row r="397" spans="1:15" ht="15.75" customHeight="1">
      <c r="A397" s="1164"/>
      <c r="B397" s="1164"/>
      <c r="C397" s="1164"/>
      <c r="D397" s="1164"/>
      <c r="E397" s="1164"/>
      <c r="F397" s="1164"/>
      <c r="G397" s="1164"/>
      <c r="H397" s="1165"/>
      <c r="I397" s="1164"/>
      <c r="J397" s="1165"/>
      <c r="K397" s="1164"/>
      <c r="L397" s="1165"/>
      <c r="M397" s="1164"/>
      <c r="N397" s="1164"/>
      <c r="O397" s="1164"/>
    </row>
    <row r="398" spans="1:15" ht="15.75" customHeight="1">
      <c r="A398" s="1164"/>
      <c r="B398" s="1164"/>
      <c r="C398" s="1164"/>
      <c r="D398" s="1164"/>
      <c r="E398" s="1164"/>
      <c r="F398" s="1164"/>
      <c r="G398" s="1164"/>
      <c r="H398" s="1165"/>
      <c r="I398" s="1164"/>
      <c r="J398" s="1165"/>
      <c r="K398" s="1164"/>
      <c r="L398" s="1165"/>
      <c r="M398" s="1164"/>
      <c r="N398" s="1164"/>
      <c r="O398" s="1164"/>
    </row>
    <row r="399" spans="1:15" ht="15.75" customHeight="1">
      <c r="A399" s="1164"/>
      <c r="B399" s="1164"/>
      <c r="C399" s="1164"/>
      <c r="D399" s="1164"/>
      <c r="E399" s="1164"/>
      <c r="F399" s="1164"/>
      <c r="G399" s="1164"/>
      <c r="H399" s="1165"/>
      <c r="I399" s="1164"/>
      <c r="J399" s="1165"/>
      <c r="K399" s="1164"/>
      <c r="L399" s="1165"/>
      <c r="M399" s="1164"/>
      <c r="N399" s="1164"/>
      <c r="O399" s="1164"/>
    </row>
    <row r="400" spans="1:15" ht="15.75" customHeight="1">
      <c r="A400" s="1164"/>
      <c r="B400" s="1164"/>
      <c r="C400" s="1164"/>
      <c r="D400" s="1164"/>
      <c r="E400" s="1164"/>
      <c r="F400" s="1164"/>
      <c r="G400" s="1164"/>
      <c r="H400" s="1165"/>
      <c r="I400" s="1164"/>
      <c r="J400" s="1165"/>
      <c r="K400" s="1164"/>
      <c r="L400" s="1165"/>
      <c r="M400" s="1164"/>
      <c r="N400" s="1164"/>
      <c r="O400" s="1164"/>
    </row>
    <row r="401" spans="1:15" ht="15.75" customHeight="1">
      <c r="A401" s="1164"/>
      <c r="B401" s="1164"/>
      <c r="C401" s="1164"/>
      <c r="D401" s="1164"/>
      <c r="E401" s="1164"/>
      <c r="F401" s="1164"/>
      <c r="G401" s="1164"/>
      <c r="H401" s="1165"/>
      <c r="I401" s="1164"/>
      <c r="J401" s="1165"/>
      <c r="K401" s="1164"/>
      <c r="L401" s="1165"/>
      <c r="M401" s="1164"/>
      <c r="N401" s="1164"/>
      <c r="O401" s="1164"/>
    </row>
    <row r="402" spans="1:15" ht="15.75" customHeight="1">
      <c r="A402" s="1164"/>
      <c r="B402" s="1164"/>
      <c r="C402" s="1164"/>
      <c r="D402" s="1164"/>
      <c r="E402" s="1164"/>
      <c r="F402" s="1164"/>
      <c r="G402" s="1164"/>
      <c r="H402" s="1165"/>
      <c r="I402" s="1164"/>
      <c r="J402" s="1165"/>
      <c r="K402" s="1164"/>
      <c r="L402" s="1165"/>
      <c r="M402" s="1164"/>
      <c r="N402" s="1164"/>
      <c r="O402" s="1164"/>
    </row>
    <row r="403" spans="1:15" ht="15.75" customHeight="1">
      <c r="A403" s="1164"/>
      <c r="B403" s="1164"/>
      <c r="C403" s="1164"/>
      <c r="D403" s="1164"/>
      <c r="E403" s="1164"/>
      <c r="F403" s="1164"/>
      <c r="G403" s="1164"/>
      <c r="H403" s="1165"/>
      <c r="I403" s="1164"/>
      <c r="J403" s="1165"/>
      <c r="K403" s="1164"/>
      <c r="L403" s="1165"/>
      <c r="M403" s="1164"/>
      <c r="N403" s="1164"/>
      <c r="O403" s="1164"/>
    </row>
    <row r="404" spans="1:15" ht="15.75" customHeight="1">
      <c r="A404" s="1164"/>
      <c r="B404" s="1164"/>
      <c r="C404" s="1164"/>
      <c r="D404" s="1164"/>
      <c r="E404" s="1164"/>
      <c r="F404" s="1164"/>
      <c r="G404" s="1164"/>
      <c r="H404" s="1165"/>
      <c r="I404" s="1164"/>
      <c r="J404" s="1165"/>
      <c r="K404" s="1164"/>
      <c r="L404" s="1165"/>
      <c r="M404" s="1164"/>
      <c r="N404" s="1164"/>
      <c r="O404" s="1164"/>
    </row>
    <row r="405" spans="1:15" ht="15.75" customHeight="1">
      <c r="A405" s="1164"/>
      <c r="B405" s="1164"/>
      <c r="C405" s="1164"/>
      <c r="D405" s="1164"/>
      <c r="E405" s="1164"/>
      <c r="F405" s="1164"/>
      <c r="G405" s="1164"/>
      <c r="H405" s="1165"/>
      <c r="I405" s="1164"/>
      <c r="J405" s="1165"/>
      <c r="K405" s="1164"/>
      <c r="L405" s="1165"/>
      <c r="M405" s="1164"/>
      <c r="N405" s="1164"/>
      <c r="O405" s="1164"/>
    </row>
    <row r="406" spans="1:15" ht="15.75" customHeight="1">
      <c r="A406" s="1164"/>
      <c r="B406" s="1164"/>
      <c r="C406" s="1164"/>
      <c r="D406" s="1164"/>
      <c r="E406" s="1164"/>
      <c r="F406" s="1164"/>
      <c r="G406" s="1164"/>
      <c r="H406" s="1165"/>
      <c r="I406" s="1164"/>
      <c r="J406" s="1165"/>
      <c r="K406" s="1164"/>
      <c r="L406" s="1165"/>
      <c r="M406" s="1164"/>
      <c r="N406" s="1164"/>
      <c r="O406" s="1164"/>
    </row>
    <row r="407" spans="1:15" ht="15.75" customHeight="1">
      <c r="A407" s="1164"/>
      <c r="B407" s="1164"/>
      <c r="C407" s="1164"/>
      <c r="D407" s="1164"/>
      <c r="E407" s="1164"/>
      <c r="F407" s="1164"/>
      <c r="G407" s="1164"/>
      <c r="H407" s="1165"/>
      <c r="I407" s="1164"/>
      <c r="J407" s="1165"/>
      <c r="K407" s="1164"/>
      <c r="L407" s="1165"/>
      <c r="M407" s="1164"/>
      <c r="N407" s="1164"/>
      <c r="O407" s="1164"/>
    </row>
    <row r="408" spans="1:15" ht="15.75" customHeight="1">
      <c r="A408" s="1164"/>
      <c r="B408" s="1164"/>
      <c r="C408" s="1164"/>
      <c r="D408" s="1164"/>
      <c r="E408" s="1164"/>
      <c r="F408" s="1164"/>
      <c r="G408" s="1164"/>
      <c r="H408" s="1165"/>
      <c r="I408" s="1164"/>
      <c r="J408" s="1165"/>
      <c r="K408" s="1164"/>
      <c r="L408" s="1165"/>
      <c r="M408" s="1164"/>
      <c r="N408" s="1164"/>
      <c r="O408" s="1164"/>
    </row>
    <row r="409" spans="1:15" ht="15.75" customHeight="1">
      <c r="A409" s="1164"/>
      <c r="B409" s="1164"/>
      <c r="C409" s="1164"/>
      <c r="D409" s="1164"/>
      <c r="E409" s="1164"/>
      <c r="F409" s="1164"/>
      <c r="G409" s="1164"/>
      <c r="H409" s="1165"/>
      <c r="I409" s="1164"/>
      <c r="J409" s="1165"/>
      <c r="K409" s="1164"/>
      <c r="L409" s="1165"/>
      <c r="M409" s="1164"/>
      <c r="N409" s="1164"/>
      <c r="O409" s="1164"/>
    </row>
    <row r="410" spans="1:15" ht="15.75" customHeight="1">
      <c r="A410" s="1164"/>
      <c r="B410" s="1164"/>
      <c r="C410" s="1164"/>
      <c r="D410" s="1164"/>
      <c r="E410" s="1164"/>
      <c r="F410" s="1164"/>
      <c r="G410" s="1164"/>
      <c r="H410" s="1165"/>
      <c r="I410" s="1164"/>
      <c r="J410" s="1165"/>
      <c r="K410" s="1164"/>
      <c r="L410" s="1165"/>
      <c r="M410" s="1164"/>
      <c r="N410" s="1164"/>
      <c r="O410" s="1164"/>
    </row>
    <row r="411" spans="1:15" ht="15.75" customHeight="1">
      <c r="A411" s="1164"/>
      <c r="B411" s="1164"/>
      <c r="C411" s="1164"/>
      <c r="D411" s="1164"/>
      <c r="E411" s="1164"/>
      <c r="F411" s="1164"/>
      <c r="G411" s="1164"/>
      <c r="H411" s="1165"/>
      <c r="I411" s="1164"/>
      <c r="J411" s="1165"/>
      <c r="K411" s="1164"/>
      <c r="L411" s="1165"/>
      <c r="M411" s="1164"/>
      <c r="N411" s="1164"/>
      <c r="O411" s="1164"/>
    </row>
    <row r="412" spans="1:15" ht="15.75" customHeight="1">
      <c r="A412" s="1164"/>
      <c r="B412" s="1164"/>
      <c r="C412" s="1164"/>
      <c r="D412" s="1164"/>
      <c r="E412" s="1164"/>
      <c r="F412" s="1164"/>
      <c r="G412" s="1164"/>
      <c r="H412" s="1165"/>
      <c r="I412" s="1164"/>
      <c r="J412" s="1165"/>
      <c r="K412" s="1164"/>
      <c r="L412" s="1165"/>
      <c r="M412" s="1164"/>
      <c r="N412" s="1164"/>
      <c r="O412" s="1164"/>
    </row>
    <row r="413" spans="1:15" ht="15.75" customHeight="1">
      <c r="A413" s="1164"/>
      <c r="B413" s="1164"/>
      <c r="C413" s="1164"/>
      <c r="D413" s="1164"/>
      <c r="E413" s="1164"/>
      <c r="F413" s="1164"/>
      <c r="G413" s="1164"/>
      <c r="H413" s="1165"/>
      <c r="I413" s="1164"/>
      <c r="J413" s="1165"/>
      <c r="K413" s="1164"/>
      <c r="L413" s="1165"/>
      <c r="M413" s="1164"/>
      <c r="N413" s="1164"/>
      <c r="O413" s="1164"/>
    </row>
    <row r="414" spans="1:15" ht="15.75" customHeight="1">
      <c r="A414" s="1164"/>
      <c r="B414" s="1164"/>
      <c r="C414" s="1164"/>
      <c r="D414" s="1164"/>
      <c r="E414" s="1164"/>
      <c r="F414" s="1164"/>
      <c r="G414" s="1164"/>
      <c r="H414" s="1165"/>
      <c r="I414" s="1164"/>
      <c r="J414" s="1165"/>
      <c r="K414" s="1164"/>
      <c r="L414" s="1165"/>
      <c r="M414" s="1164"/>
      <c r="N414" s="1164"/>
      <c r="O414" s="1164"/>
    </row>
    <row r="415" spans="1:15" ht="15.75" customHeight="1">
      <c r="A415" s="1164"/>
      <c r="B415" s="1164"/>
      <c r="C415" s="1164"/>
      <c r="D415" s="1164"/>
      <c r="E415" s="1164"/>
      <c r="F415" s="1164"/>
      <c r="G415" s="1164"/>
      <c r="H415" s="1165"/>
      <c r="I415" s="1164"/>
      <c r="J415" s="1165"/>
      <c r="K415" s="1164"/>
      <c r="L415" s="1165"/>
      <c r="M415" s="1164"/>
      <c r="N415" s="1164"/>
      <c r="O415" s="1164"/>
    </row>
    <row r="416" spans="1:15" ht="15.75" customHeight="1">
      <c r="A416" s="1164"/>
      <c r="B416" s="1164"/>
      <c r="C416" s="1164"/>
      <c r="D416" s="1164"/>
      <c r="E416" s="1164"/>
      <c r="F416" s="1164"/>
      <c r="G416" s="1164"/>
      <c r="H416" s="1165"/>
      <c r="I416" s="1164"/>
      <c r="J416" s="1165"/>
      <c r="K416" s="1164"/>
      <c r="L416" s="1165"/>
      <c r="M416" s="1164"/>
      <c r="N416" s="1164"/>
      <c r="O416" s="1164"/>
    </row>
    <row r="417" spans="1:15" ht="15.75" customHeight="1">
      <c r="A417" s="1164"/>
      <c r="B417" s="1164"/>
      <c r="C417" s="1164"/>
      <c r="D417" s="1164"/>
      <c r="E417" s="1164"/>
      <c r="F417" s="1164"/>
      <c r="G417" s="1164"/>
      <c r="H417" s="1165"/>
      <c r="I417" s="1164"/>
      <c r="J417" s="1165"/>
      <c r="K417" s="1164"/>
      <c r="L417" s="1165"/>
      <c r="M417" s="1164"/>
      <c r="N417" s="1164"/>
      <c r="O417" s="1164"/>
    </row>
    <row r="418" spans="1:15" ht="15.75" customHeight="1">
      <c r="A418" s="1164"/>
      <c r="B418" s="1164"/>
      <c r="C418" s="1164"/>
      <c r="D418" s="1164"/>
      <c r="E418" s="1164"/>
      <c r="F418" s="1164"/>
      <c r="G418" s="1164"/>
      <c r="H418" s="1165"/>
      <c r="I418" s="1164"/>
      <c r="J418" s="1165"/>
      <c r="K418" s="1164"/>
      <c r="L418" s="1165"/>
      <c r="M418" s="1164"/>
      <c r="N418" s="1164"/>
      <c r="O418" s="1164"/>
    </row>
    <row r="419" spans="1:15" ht="15.75" customHeight="1">
      <c r="A419" s="1164"/>
      <c r="B419" s="1164"/>
      <c r="C419" s="1164"/>
      <c r="D419" s="1164"/>
      <c r="E419" s="1164"/>
      <c r="F419" s="1164"/>
      <c r="G419" s="1164"/>
      <c r="H419" s="1165"/>
      <c r="I419" s="1164"/>
      <c r="J419" s="1165"/>
      <c r="K419" s="1164"/>
      <c r="L419" s="1165"/>
      <c r="M419" s="1164"/>
      <c r="N419" s="1164"/>
      <c r="O419" s="1164"/>
    </row>
    <row r="420" spans="1:15" ht="15.75" customHeight="1">
      <c r="A420" s="1164"/>
      <c r="B420" s="1164"/>
      <c r="C420" s="1164"/>
      <c r="D420" s="1164"/>
      <c r="E420" s="1164"/>
      <c r="F420" s="1164"/>
      <c r="G420" s="1164"/>
      <c r="H420" s="1165"/>
      <c r="I420" s="1164"/>
      <c r="J420" s="1165"/>
      <c r="K420" s="1164"/>
      <c r="L420" s="1165"/>
      <c r="M420" s="1164"/>
      <c r="N420" s="1164"/>
      <c r="O420" s="1164"/>
    </row>
    <row r="421" spans="1:15" ht="15.75" customHeight="1">
      <c r="A421" s="1164"/>
      <c r="B421" s="1164"/>
      <c r="C421" s="1164"/>
      <c r="D421" s="1164"/>
      <c r="E421" s="1164"/>
      <c r="F421" s="1164"/>
      <c r="G421" s="1164"/>
      <c r="H421" s="1165"/>
      <c r="I421" s="1164"/>
      <c r="J421" s="1165"/>
      <c r="K421" s="1164"/>
      <c r="L421" s="1165"/>
      <c r="M421" s="1164"/>
      <c r="N421" s="1164"/>
      <c r="O421" s="1164"/>
    </row>
    <row r="422" spans="1:15" ht="15.75" customHeight="1">
      <c r="A422" s="1164"/>
      <c r="B422" s="1164"/>
      <c r="C422" s="1164"/>
      <c r="D422" s="1164"/>
      <c r="E422" s="1164"/>
      <c r="F422" s="1164"/>
      <c r="G422" s="1164"/>
      <c r="H422" s="1165"/>
      <c r="I422" s="1164"/>
      <c r="J422" s="1165"/>
      <c r="K422" s="1164"/>
      <c r="L422" s="1165"/>
      <c r="M422" s="1164"/>
      <c r="N422" s="1164"/>
      <c r="O422" s="1164"/>
    </row>
    <row r="423" spans="1:15" ht="15.75" customHeight="1">
      <c r="A423" s="1164"/>
      <c r="B423" s="1164"/>
      <c r="C423" s="1164"/>
      <c r="D423" s="1164"/>
      <c r="E423" s="1164"/>
      <c r="F423" s="1164"/>
      <c r="G423" s="1164"/>
      <c r="H423" s="1165"/>
      <c r="I423" s="1164"/>
      <c r="J423" s="1165"/>
      <c r="K423" s="1164"/>
      <c r="L423" s="1165"/>
      <c r="M423" s="1164"/>
      <c r="N423" s="1164"/>
      <c r="O423" s="1164"/>
    </row>
    <row r="424" spans="1:15" ht="15.75" customHeight="1">
      <c r="A424" s="1164"/>
      <c r="B424" s="1164"/>
      <c r="C424" s="1164"/>
      <c r="D424" s="1164"/>
      <c r="E424" s="1164"/>
      <c r="F424" s="1164"/>
      <c r="G424" s="1164"/>
      <c r="H424" s="1165"/>
      <c r="I424" s="1164"/>
      <c r="J424" s="1165"/>
      <c r="K424" s="1164"/>
      <c r="L424" s="1165"/>
      <c r="M424" s="1164"/>
      <c r="N424" s="1164"/>
      <c r="O424" s="1164"/>
    </row>
    <row r="425" spans="1:15" ht="15.75" customHeight="1">
      <c r="A425" s="1164"/>
      <c r="B425" s="1164"/>
      <c r="C425" s="1164"/>
      <c r="D425" s="1164"/>
      <c r="E425" s="1164"/>
      <c r="F425" s="1164"/>
      <c r="G425" s="1164"/>
      <c r="H425" s="1165"/>
      <c r="I425" s="1164"/>
      <c r="J425" s="1165"/>
      <c r="K425" s="1164"/>
      <c r="L425" s="1165"/>
      <c r="M425" s="1164"/>
      <c r="N425" s="1164"/>
      <c r="O425" s="1164"/>
    </row>
    <row r="426" spans="1:15" ht="15.75" customHeight="1">
      <c r="A426" s="1164"/>
      <c r="B426" s="1164"/>
      <c r="C426" s="1164"/>
      <c r="D426" s="1164"/>
      <c r="E426" s="1164"/>
      <c r="F426" s="1164"/>
      <c r="G426" s="1164"/>
      <c r="H426" s="1165"/>
      <c r="I426" s="1164"/>
      <c r="J426" s="1165"/>
      <c r="K426" s="1164"/>
      <c r="L426" s="1165"/>
      <c r="M426" s="1164"/>
      <c r="N426" s="1164"/>
      <c r="O426" s="1164"/>
    </row>
    <row r="427" spans="1:15" ht="15.75" customHeight="1">
      <c r="A427" s="1164"/>
      <c r="B427" s="1164"/>
      <c r="C427" s="1164"/>
      <c r="D427" s="1164"/>
      <c r="E427" s="1164"/>
      <c r="F427" s="1164"/>
      <c r="G427" s="1164"/>
      <c r="H427" s="1165"/>
      <c r="I427" s="1164"/>
      <c r="J427" s="1165"/>
      <c r="K427" s="1164"/>
      <c r="L427" s="1165"/>
      <c r="M427" s="1164"/>
      <c r="N427" s="1164"/>
      <c r="O427" s="1164"/>
    </row>
    <row r="428" spans="1:15" ht="15.75" customHeight="1">
      <c r="A428" s="1164"/>
      <c r="B428" s="1164"/>
      <c r="C428" s="1164"/>
      <c r="D428" s="1164"/>
      <c r="E428" s="1164"/>
      <c r="F428" s="1164"/>
      <c r="G428" s="1164"/>
      <c r="H428" s="1165"/>
      <c r="I428" s="1164"/>
      <c r="J428" s="1165"/>
      <c r="K428" s="1164"/>
      <c r="L428" s="1165"/>
      <c r="M428" s="1164"/>
      <c r="N428" s="1164"/>
      <c r="O428" s="1164"/>
    </row>
    <row r="429" spans="1:15" ht="15.75" customHeight="1">
      <c r="A429" s="1164"/>
      <c r="B429" s="1164"/>
      <c r="C429" s="1164"/>
      <c r="D429" s="1164"/>
      <c r="E429" s="1164"/>
      <c r="F429" s="1164"/>
      <c r="G429" s="1164"/>
      <c r="H429" s="1165"/>
      <c r="I429" s="1164"/>
      <c r="J429" s="1165"/>
      <c r="K429" s="1164"/>
      <c r="L429" s="1165"/>
      <c r="M429" s="1164"/>
      <c r="N429" s="1164"/>
      <c r="O429" s="1164"/>
    </row>
    <row r="430" spans="1:15" ht="15.75" customHeight="1">
      <c r="A430" s="1164"/>
      <c r="B430" s="1164"/>
      <c r="C430" s="1164"/>
      <c r="D430" s="1164"/>
      <c r="E430" s="1164"/>
      <c r="F430" s="1164"/>
      <c r="G430" s="1164"/>
      <c r="H430" s="1165"/>
      <c r="I430" s="1164"/>
      <c r="J430" s="1165"/>
      <c r="K430" s="1164"/>
      <c r="L430" s="1165"/>
      <c r="M430" s="1164"/>
      <c r="N430" s="1164"/>
      <c r="O430" s="1164"/>
    </row>
    <row r="431" spans="1:15" ht="15.75" customHeight="1">
      <c r="A431" s="1164"/>
      <c r="B431" s="1164"/>
      <c r="C431" s="1164"/>
      <c r="D431" s="1164"/>
      <c r="E431" s="1164"/>
      <c r="F431" s="1164"/>
      <c r="G431" s="1164"/>
      <c r="H431" s="1165"/>
      <c r="I431" s="1164"/>
      <c r="J431" s="1165"/>
      <c r="K431" s="1164"/>
      <c r="L431" s="1165"/>
      <c r="M431" s="1164"/>
      <c r="N431" s="1164"/>
      <c r="O431" s="1164"/>
    </row>
    <row r="432" spans="1:15" ht="15.75" customHeight="1">
      <c r="A432" s="1164"/>
      <c r="B432" s="1164"/>
      <c r="C432" s="1164"/>
      <c r="D432" s="1164"/>
      <c r="E432" s="1164"/>
      <c r="F432" s="1164"/>
      <c r="G432" s="1164"/>
      <c r="H432" s="1165"/>
      <c r="I432" s="1164"/>
      <c r="J432" s="1165"/>
      <c r="K432" s="1164"/>
      <c r="L432" s="1165"/>
      <c r="M432" s="1164"/>
      <c r="N432" s="1164"/>
      <c r="O432" s="1164"/>
    </row>
    <row r="433" spans="1:15" ht="15.75" customHeight="1">
      <c r="A433" s="1164"/>
      <c r="B433" s="1164"/>
      <c r="C433" s="1164"/>
      <c r="D433" s="1164"/>
      <c r="E433" s="1164"/>
      <c r="F433" s="1164"/>
      <c r="G433" s="1164"/>
      <c r="H433" s="1165"/>
      <c r="I433" s="1164"/>
      <c r="J433" s="1165"/>
      <c r="K433" s="1164"/>
      <c r="L433" s="1165"/>
      <c r="M433" s="1164"/>
      <c r="N433" s="1164"/>
      <c r="O433" s="1164"/>
    </row>
    <row r="434" spans="1:15" ht="15.75" customHeight="1">
      <c r="A434" s="1164"/>
      <c r="B434" s="1164"/>
      <c r="C434" s="1164"/>
      <c r="D434" s="1164"/>
      <c r="E434" s="1164"/>
      <c r="F434" s="1164"/>
      <c r="G434" s="1164"/>
      <c r="H434" s="1165"/>
      <c r="I434" s="1164"/>
      <c r="J434" s="1165"/>
      <c r="K434" s="1164"/>
      <c r="L434" s="1165"/>
      <c r="M434" s="1164"/>
      <c r="N434" s="1164"/>
      <c r="O434" s="1164"/>
    </row>
    <row r="435" spans="1:15" ht="15.75" customHeight="1">
      <c r="A435" s="1164"/>
      <c r="B435" s="1164"/>
      <c r="C435" s="1164"/>
      <c r="D435" s="1164"/>
      <c r="E435" s="1164"/>
      <c r="F435" s="1164"/>
      <c r="G435" s="1164"/>
      <c r="H435" s="1165"/>
      <c r="I435" s="1164"/>
      <c r="J435" s="1165"/>
      <c r="K435" s="1164"/>
      <c r="L435" s="1165"/>
      <c r="M435" s="1164"/>
      <c r="N435" s="1164"/>
      <c r="O435" s="1164"/>
    </row>
    <row r="436" spans="1:15" ht="15.75" customHeight="1">
      <c r="A436" s="1164"/>
      <c r="B436" s="1164"/>
      <c r="C436" s="1164"/>
      <c r="D436" s="1164"/>
      <c r="E436" s="1164"/>
      <c r="F436" s="1164"/>
      <c r="G436" s="1164"/>
      <c r="H436" s="1165"/>
      <c r="I436" s="1164"/>
      <c r="J436" s="1165"/>
      <c r="K436" s="1164"/>
      <c r="L436" s="1165"/>
      <c r="M436" s="1164"/>
      <c r="N436" s="1164"/>
      <c r="O436" s="1164"/>
    </row>
    <row r="437" spans="1:15" ht="15.75" customHeight="1">
      <c r="A437" s="1164"/>
      <c r="B437" s="1164"/>
      <c r="C437" s="1164"/>
      <c r="D437" s="1164"/>
      <c r="E437" s="1164"/>
      <c r="F437" s="1164"/>
      <c r="G437" s="1164"/>
      <c r="H437" s="1165"/>
      <c r="I437" s="1164"/>
      <c r="J437" s="1165"/>
      <c r="K437" s="1164"/>
      <c r="L437" s="1165"/>
      <c r="M437" s="1164"/>
      <c r="N437" s="1164"/>
      <c r="O437" s="1164"/>
    </row>
    <row r="438" spans="1:15" ht="15.75" customHeight="1">
      <c r="A438" s="1164"/>
      <c r="B438" s="1164"/>
      <c r="C438" s="1164"/>
      <c r="D438" s="1164"/>
      <c r="E438" s="1164"/>
      <c r="F438" s="1164"/>
      <c r="G438" s="1164"/>
      <c r="H438" s="1165"/>
      <c r="I438" s="1164"/>
      <c r="J438" s="1165"/>
      <c r="K438" s="1164"/>
      <c r="L438" s="1165"/>
      <c r="M438" s="1164"/>
      <c r="N438" s="1164"/>
      <c r="O438" s="1164"/>
    </row>
    <row r="439" spans="1:15" ht="15.75" customHeight="1">
      <c r="A439" s="1164"/>
      <c r="B439" s="1164"/>
      <c r="C439" s="1164"/>
      <c r="D439" s="1164"/>
      <c r="E439" s="1164"/>
      <c r="F439" s="1164"/>
      <c r="G439" s="1164"/>
      <c r="H439" s="1165"/>
      <c r="I439" s="1164"/>
      <c r="J439" s="1165"/>
      <c r="K439" s="1164"/>
      <c r="L439" s="1165"/>
      <c r="M439" s="1164"/>
      <c r="N439" s="1164"/>
      <c r="O439" s="1164"/>
    </row>
    <row r="440" spans="1:15" ht="15.75" customHeight="1">
      <c r="A440" s="1164"/>
      <c r="B440" s="1164"/>
      <c r="C440" s="1164"/>
      <c r="D440" s="1164"/>
      <c r="E440" s="1164"/>
      <c r="F440" s="1164"/>
      <c r="G440" s="1164"/>
      <c r="H440" s="1165"/>
      <c r="I440" s="1164"/>
      <c r="J440" s="1165"/>
      <c r="K440" s="1164"/>
      <c r="L440" s="1165"/>
      <c r="M440" s="1164"/>
      <c r="N440" s="1164"/>
      <c r="O440" s="1164"/>
    </row>
    <row r="441" spans="1:15" ht="15.75" customHeight="1">
      <c r="A441" s="1164"/>
      <c r="B441" s="1164"/>
      <c r="C441" s="1164"/>
      <c r="D441" s="1164"/>
      <c r="E441" s="1164"/>
      <c r="F441" s="1164"/>
      <c r="G441" s="1164"/>
      <c r="H441" s="1165"/>
      <c r="I441" s="1164"/>
      <c r="J441" s="1165"/>
      <c r="K441" s="1164"/>
      <c r="L441" s="1165"/>
      <c r="M441" s="1164"/>
      <c r="N441" s="1164"/>
      <c r="O441" s="1164"/>
    </row>
    <row r="442" spans="1:15" ht="15.75" customHeight="1">
      <c r="A442" s="1164"/>
      <c r="B442" s="1164"/>
      <c r="C442" s="1164"/>
      <c r="D442" s="1164"/>
      <c r="E442" s="1164"/>
      <c r="F442" s="1164"/>
      <c r="G442" s="1164"/>
      <c r="H442" s="1165"/>
      <c r="I442" s="1164"/>
      <c r="J442" s="1165"/>
      <c r="K442" s="1164"/>
      <c r="L442" s="1165"/>
      <c r="M442" s="1164"/>
      <c r="N442" s="1164"/>
      <c r="O442" s="1164"/>
    </row>
    <row r="443" spans="1:15" ht="15.75" customHeight="1">
      <c r="A443" s="1164"/>
      <c r="B443" s="1164"/>
      <c r="C443" s="1164"/>
      <c r="D443" s="1164"/>
      <c r="E443" s="1164"/>
      <c r="F443" s="1164"/>
      <c r="G443" s="1164"/>
      <c r="H443" s="1165"/>
      <c r="I443" s="1164"/>
      <c r="J443" s="1165"/>
      <c r="K443" s="1164"/>
      <c r="L443" s="1165"/>
      <c r="M443" s="1164"/>
      <c r="N443" s="1164"/>
      <c r="O443" s="1164"/>
    </row>
    <row r="444" spans="1:15" ht="15.75" customHeight="1">
      <c r="A444" s="1164"/>
      <c r="B444" s="1164"/>
      <c r="C444" s="1164"/>
      <c r="D444" s="1164"/>
      <c r="E444" s="1164"/>
      <c r="F444" s="1164"/>
      <c r="G444" s="1164"/>
      <c r="H444" s="1165"/>
      <c r="I444" s="1164"/>
      <c r="J444" s="1165"/>
      <c r="K444" s="1164"/>
      <c r="L444" s="1165"/>
      <c r="M444" s="1164"/>
      <c r="N444" s="1164"/>
      <c r="O444" s="1164"/>
    </row>
    <row r="445" spans="1:15" ht="15.75" customHeight="1">
      <c r="A445" s="1164"/>
      <c r="B445" s="1164"/>
      <c r="C445" s="1164"/>
      <c r="D445" s="1164"/>
      <c r="E445" s="1164"/>
      <c r="F445" s="1164"/>
      <c r="G445" s="1164"/>
      <c r="H445" s="1165"/>
      <c r="I445" s="1164"/>
      <c r="J445" s="1165"/>
      <c r="K445" s="1164"/>
      <c r="L445" s="1165"/>
      <c r="M445" s="1164"/>
      <c r="N445" s="1164"/>
      <c r="O445" s="1164"/>
    </row>
    <row r="446" spans="1:15" ht="15.75" customHeight="1">
      <c r="A446" s="1164"/>
      <c r="B446" s="1164"/>
      <c r="C446" s="1164"/>
      <c r="D446" s="1164"/>
      <c r="E446" s="1164"/>
      <c r="F446" s="1164"/>
      <c r="G446" s="1164"/>
      <c r="H446" s="1165"/>
      <c r="I446" s="1164"/>
      <c r="J446" s="1165"/>
      <c r="K446" s="1164"/>
      <c r="L446" s="1165"/>
      <c r="M446" s="1164"/>
      <c r="N446" s="1164"/>
      <c r="O446" s="1164"/>
    </row>
    <row r="447" spans="1:15" ht="15.75" customHeight="1">
      <c r="A447" s="1164"/>
      <c r="B447" s="1164"/>
      <c r="C447" s="1164"/>
      <c r="D447" s="1164"/>
      <c r="E447" s="1164"/>
      <c r="F447" s="1164"/>
      <c r="G447" s="1164"/>
      <c r="H447" s="1165"/>
      <c r="I447" s="1164"/>
      <c r="J447" s="1165"/>
      <c r="K447" s="1164"/>
      <c r="L447" s="1165"/>
      <c r="M447" s="1164"/>
      <c r="N447" s="1164"/>
      <c r="O447" s="1164"/>
    </row>
    <row r="448" spans="1:15" ht="15.75" customHeight="1">
      <c r="A448" s="1164"/>
      <c r="B448" s="1164"/>
      <c r="C448" s="1164"/>
      <c r="D448" s="1164"/>
      <c r="E448" s="1164"/>
      <c r="F448" s="1164"/>
      <c r="G448" s="1164"/>
      <c r="H448" s="1165"/>
      <c r="I448" s="1164"/>
      <c r="J448" s="1165"/>
      <c r="K448" s="1164"/>
      <c r="L448" s="1165"/>
      <c r="M448" s="1164"/>
      <c r="N448" s="1164"/>
      <c r="O448" s="1164"/>
    </row>
    <row r="449" spans="1:15" ht="15.75" customHeight="1">
      <c r="A449" s="1164"/>
      <c r="B449" s="1164"/>
      <c r="C449" s="1164"/>
      <c r="D449" s="1164"/>
      <c r="E449" s="1164"/>
      <c r="F449" s="1164"/>
      <c r="G449" s="1164"/>
      <c r="H449" s="1165"/>
      <c r="I449" s="1164"/>
      <c r="J449" s="1165"/>
      <c r="K449" s="1164"/>
      <c r="L449" s="1165"/>
      <c r="M449" s="1164"/>
      <c r="N449" s="1164"/>
      <c r="O449" s="1164"/>
    </row>
    <row r="450" spans="1:15" ht="15.75" customHeight="1">
      <c r="A450" s="1164"/>
      <c r="B450" s="1164"/>
      <c r="C450" s="1164"/>
      <c r="D450" s="1164"/>
      <c r="E450" s="1164"/>
      <c r="F450" s="1164"/>
      <c r="G450" s="1164"/>
      <c r="H450" s="1165"/>
      <c r="I450" s="1164"/>
      <c r="J450" s="1165"/>
      <c r="K450" s="1164"/>
      <c r="L450" s="1165"/>
      <c r="M450" s="1164"/>
      <c r="N450" s="1164"/>
      <c r="O450" s="1164"/>
    </row>
    <row r="451" spans="1:15" ht="15.75" customHeight="1">
      <c r="A451" s="1164"/>
      <c r="B451" s="1164"/>
      <c r="C451" s="1164"/>
      <c r="D451" s="1164"/>
      <c r="E451" s="1164"/>
      <c r="F451" s="1164"/>
      <c r="G451" s="1164"/>
      <c r="H451" s="1165"/>
      <c r="I451" s="1164"/>
      <c r="J451" s="1165"/>
      <c r="K451" s="1164"/>
      <c r="L451" s="1165"/>
      <c r="M451" s="1164"/>
      <c r="N451" s="1164"/>
      <c r="O451" s="1164"/>
    </row>
    <row r="452" spans="1:15" ht="15.75" customHeight="1">
      <c r="A452" s="1164"/>
      <c r="B452" s="1164"/>
      <c r="C452" s="1164"/>
      <c r="D452" s="1164"/>
      <c r="E452" s="1164"/>
      <c r="F452" s="1164"/>
      <c r="G452" s="1164"/>
      <c r="H452" s="1165"/>
      <c r="I452" s="1164"/>
      <c r="J452" s="1165"/>
      <c r="K452" s="1164"/>
      <c r="L452" s="1165"/>
      <c r="M452" s="1164"/>
      <c r="N452" s="1164"/>
      <c r="O452" s="1164"/>
    </row>
    <row r="453" spans="1:15" ht="15.75" customHeight="1">
      <c r="A453" s="1164"/>
      <c r="B453" s="1164"/>
      <c r="C453" s="1164"/>
      <c r="D453" s="1164"/>
      <c r="E453" s="1164"/>
      <c r="F453" s="1164"/>
      <c r="G453" s="1164"/>
      <c r="H453" s="1165"/>
      <c r="I453" s="1164"/>
      <c r="J453" s="1165"/>
      <c r="K453" s="1164"/>
      <c r="L453" s="1165"/>
      <c r="M453" s="1164"/>
      <c r="N453" s="1164"/>
      <c r="O453" s="1164"/>
    </row>
    <row r="454" spans="1:15" ht="15.75" customHeight="1">
      <c r="A454" s="1164"/>
      <c r="B454" s="1164"/>
      <c r="C454" s="1164"/>
      <c r="D454" s="1164"/>
      <c r="E454" s="1164"/>
      <c r="F454" s="1164"/>
      <c r="G454" s="1164"/>
      <c r="H454" s="1165"/>
      <c r="I454" s="1164"/>
      <c r="J454" s="1165"/>
      <c r="K454" s="1164"/>
      <c r="L454" s="1165"/>
      <c r="M454" s="1164"/>
      <c r="N454" s="1164"/>
      <c r="O454" s="1164"/>
    </row>
    <row r="455" spans="1:15" ht="15.75" customHeight="1">
      <c r="A455" s="1164"/>
      <c r="B455" s="1164"/>
      <c r="C455" s="1164"/>
      <c r="D455" s="1164"/>
      <c r="E455" s="1164"/>
      <c r="F455" s="1164"/>
      <c r="G455" s="1164"/>
      <c r="H455" s="1165"/>
      <c r="I455" s="1164"/>
      <c r="J455" s="1165"/>
      <c r="K455" s="1164"/>
      <c r="L455" s="1165"/>
      <c r="M455" s="1164"/>
      <c r="N455" s="1164"/>
      <c r="O455" s="1164"/>
    </row>
    <row r="456" spans="1:15" ht="15.75" customHeight="1">
      <c r="A456" s="1164"/>
      <c r="B456" s="1164"/>
      <c r="C456" s="1164"/>
      <c r="D456" s="1164"/>
      <c r="E456" s="1164"/>
      <c r="F456" s="1164"/>
      <c r="G456" s="1164"/>
      <c r="H456" s="1165"/>
      <c r="I456" s="1164"/>
      <c r="J456" s="1165"/>
      <c r="K456" s="1164"/>
      <c r="L456" s="1165"/>
      <c r="M456" s="1164"/>
      <c r="N456" s="1164"/>
      <c r="O456" s="1164"/>
    </row>
    <row r="457" spans="1:15" ht="15.75" customHeight="1">
      <c r="A457" s="1164"/>
      <c r="B457" s="1164"/>
      <c r="C457" s="1164"/>
      <c r="D457" s="1164"/>
      <c r="E457" s="1164"/>
      <c r="F457" s="1164"/>
      <c r="G457" s="1164"/>
      <c r="H457" s="1165"/>
      <c r="I457" s="1164"/>
      <c r="J457" s="1165"/>
      <c r="K457" s="1164"/>
      <c r="L457" s="1165"/>
      <c r="M457" s="1164"/>
      <c r="N457" s="1164"/>
      <c r="O457" s="1164"/>
    </row>
    <row r="458" spans="1:15" ht="15.75" customHeight="1">
      <c r="A458" s="1164"/>
      <c r="B458" s="1164"/>
      <c r="C458" s="1164"/>
      <c r="D458" s="1164"/>
      <c r="E458" s="1164"/>
      <c r="F458" s="1164"/>
      <c r="G458" s="1164"/>
      <c r="H458" s="1165"/>
      <c r="I458" s="1164"/>
      <c r="J458" s="1165"/>
      <c r="K458" s="1164"/>
      <c r="L458" s="1165"/>
      <c r="M458" s="1164"/>
      <c r="N458" s="1164"/>
      <c r="O458" s="1164"/>
    </row>
    <row r="459" spans="1:15" ht="15.75" customHeight="1">
      <c r="A459" s="1164"/>
      <c r="B459" s="1164"/>
      <c r="C459" s="1164"/>
      <c r="D459" s="1164"/>
      <c r="E459" s="1164"/>
      <c r="F459" s="1164"/>
      <c r="G459" s="1164"/>
      <c r="H459" s="1165"/>
      <c r="I459" s="1164"/>
      <c r="J459" s="1165"/>
      <c r="K459" s="1164"/>
      <c r="L459" s="1165"/>
      <c r="M459" s="1164"/>
      <c r="N459" s="1164"/>
      <c r="O459" s="1164"/>
    </row>
    <row r="460" spans="1:15" ht="15.75" customHeight="1">
      <c r="A460" s="1164"/>
      <c r="B460" s="1164"/>
      <c r="C460" s="1164"/>
      <c r="D460" s="1164"/>
      <c r="E460" s="1164"/>
      <c r="F460" s="1164"/>
      <c r="G460" s="1164"/>
      <c r="H460" s="1165"/>
      <c r="I460" s="1164"/>
      <c r="J460" s="1165"/>
      <c r="K460" s="1164"/>
      <c r="L460" s="1165"/>
      <c r="M460" s="1164"/>
      <c r="N460" s="1164"/>
      <c r="O460" s="1164"/>
    </row>
    <row r="461" spans="1:15" ht="15.75" customHeight="1">
      <c r="A461" s="1164"/>
      <c r="B461" s="1164"/>
      <c r="C461" s="1164"/>
      <c r="D461" s="1164"/>
      <c r="E461" s="1164"/>
      <c r="F461" s="1164"/>
      <c r="G461" s="1164"/>
      <c r="H461" s="1165"/>
      <c r="I461" s="1164"/>
      <c r="J461" s="1165"/>
      <c r="K461" s="1164"/>
      <c r="L461" s="1165"/>
      <c r="M461" s="1164"/>
      <c r="N461" s="1164"/>
      <c r="O461" s="1164"/>
    </row>
    <row r="462" spans="1:15" ht="15.75" customHeight="1">
      <c r="A462" s="1164"/>
      <c r="B462" s="1164"/>
      <c r="C462" s="1164"/>
      <c r="D462" s="1164"/>
      <c r="E462" s="1164"/>
      <c r="F462" s="1164"/>
      <c r="G462" s="1164"/>
      <c r="H462" s="1165"/>
      <c r="I462" s="1164"/>
      <c r="J462" s="1165"/>
      <c r="K462" s="1164"/>
      <c r="L462" s="1165"/>
      <c r="M462" s="1164"/>
      <c r="N462" s="1164"/>
      <c r="O462" s="1164"/>
    </row>
    <row r="463" spans="1:15" ht="15.75" customHeight="1">
      <c r="A463" s="1164"/>
      <c r="B463" s="1164"/>
      <c r="C463" s="1164"/>
      <c r="D463" s="1164"/>
      <c r="E463" s="1164"/>
      <c r="F463" s="1164"/>
      <c r="G463" s="1164"/>
      <c r="H463" s="1165"/>
      <c r="I463" s="1164"/>
      <c r="J463" s="1165"/>
      <c r="K463" s="1164"/>
      <c r="L463" s="1165"/>
      <c r="M463" s="1164"/>
      <c r="N463" s="1164"/>
      <c r="O463" s="1164"/>
    </row>
    <row r="464" spans="1:15" ht="15.75" customHeight="1">
      <c r="A464" s="1164"/>
      <c r="B464" s="1164"/>
      <c r="C464" s="1164"/>
      <c r="D464" s="1164"/>
      <c r="E464" s="1164"/>
      <c r="F464" s="1164"/>
      <c r="G464" s="1164"/>
      <c r="H464" s="1165"/>
      <c r="I464" s="1164"/>
      <c r="J464" s="1165"/>
      <c r="K464" s="1164"/>
      <c r="L464" s="1165"/>
      <c r="M464" s="1164"/>
      <c r="N464" s="1164"/>
      <c r="O464" s="1164"/>
    </row>
    <row r="465" spans="1:15" ht="15.75" customHeight="1">
      <c r="A465" s="1164"/>
      <c r="B465" s="1164"/>
      <c r="C465" s="1164"/>
      <c r="D465" s="1164"/>
      <c r="E465" s="1164"/>
      <c r="F465" s="1164"/>
      <c r="G465" s="1164"/>
      <c r="H465" s="1165"/>
      <c r="I465" s="1164"/>
      <c r="J465" s="1165"/>
      <c r="K465" s="1164"/>
      <c r="L465" s="1165"/>
      <c r="M465" s="1164"/>
      <c r="N465" s="1164"/>
      <c r="O465" s="1164"/>
    </row>
    <row r="466" spans="1:15" ht="15.75" customHeight="1">
      <c r="A466" s="1164"/>
      <c r="B466" s="1164"/>
      <c r="C466" s="1164"/>
      <c r="D466" s="1164"/>
      <c r="E466" s="1164"/>
      <c r="F466" s="1164"/>
      <c r="G466" s="1164"/>
      <c r="H466" s="1165"/>
      <c r="I466" s="1164"/>
      <c r="J466" s="1165"/>
      <c r="K466" s="1164"/>
      <c r="L466" s="1165"/>
      <c r="M466" s="1164"/>
      <c r="N466" s="1164"/>
      <c r="O466" s="1164"/>
    </row>
    <row r="467" spans="1:15" ht="15.75" customHeight="1">
      <c r="A467" s="1164"/>
      <c r="B467" s="1164"/>
      <c r="C467" s="1164"/>
      <c r="D467" s="1164"/>
      <c r="E467" s="1164"/>
      <c r="F467" s="1164"/>
      <c r="G467" s="1164"/>
      <c r="H467" s="1165"/>
      <c r="I467" s="1164"/>
      <c r="J467" s="1165"/>
      <c r="K467" s="1164"/>
      <c r="L467" s="1165"/>
      <c r="M467" s="1164"/>
      <c r="N467" s="1164"/>
      <c r="O467" s="1164"/>
    </row>
    <row r="468" spans="1:15" ht="15.75" customHeight="1">
      <c r="A468" s="1164"/>
      <c r="B468" s="1164"/>
      <c r="C468" s="1164"/>
      <c r="D468" s="1164"/>
      <c r="E468" s="1164"/>
      <c r="F468" s="1164"/>
      <c r="G468" s="1164"/>
      <c r="H468" s="1165"/>
      <c r="I468" s="1164"/>
      <c r="J468" s="1165"/>
      <c r="K468" s="1164"/>
      <c r="L468" s="1165"/>
      <c r="M468" s="1164"/>
      <c r="N468" s="1164"/>
      <c r="O468" s="1164"/>
    </row>
    <row r="469" spans="1:15" ht="15.75" customHeight="1">
      <c r="A469" s="1164"/>
      <c r="B469" s="1164"/>
      <c r="C469" s="1164"/>
      <c r="D469" s="1164"/>
      <c r="E469" s="1164"/>
      <c r="F469" s="1164"/>
      <c r="G469" s="1164"/>
      <c r="H469" s="1165"/>
      <c r="I469" s="1164"/>
      <c r="J469" s="1165"/>
      <c r="K469" s="1164"/>
      <c r="L469" s="1165"/>
      <c r="M469" s="1164"/>
      <c r="N469" s="1164"/>
      <c r="O469" s="1164"/>
    </row>
    <row r="470" spans="1:15" ht="15.75" customHeight="1">
      <c r="A470" s="1164"/>
      <c r="B470" s="1164"/>
      <c r="C470" s="1164"/>
      <c r="D470" s="1164"/>
      <c r="E470" s="1164"/>
      <c r="F470" s="1164"/>
      <c r="G470" s="1164"/>
      <c r="H470" s="1165"/>
      <c r="I470" s="1164"/>
      <c r="J470" s="1165"/>
      <c r="K470" s="1164"/>
      <c r="L470" s="1165"/>
      <c r="M470" s="1164"/>
      <c r="N470" s="1164"/>
      <c r="O470" s="1164"/>
    </row>
    <row r="471" spans="1:15" ht="15.75" customHeight="1">
      <c r="A471" s="1164"/>
      <c r="B471" s="1164"/>
      <c r="C471" s="1164"/>
      <c r="D471" s="1164"/>
      <c r="E471" s="1164"/>
      <c r="F471" s="1164"/>
      <c r="G471" s="1164"/>
      <c r="H471" s="1165"/>
      <c r="I471" s="1164"/>
      <c r="J471" s="1165"/>
      <c r="K471" s="1164"/>
      <c r="L471" s="1165"/>
      <c r="M471" s="1164"/>
      <c r="N471" s="1164"/>
      <c r="O471" s="1164"/>
    </row>
    <row r="472" spans="1:15" ht="15.75" customHeight="1">
      <c r="A472" s="1164"/>
      <c r="B472" s="1164"/>
      <c r="C472" s="1164"/>
      <c r="D472" s="1164"/>
      <c r="E472" s="1164"/>
      <c r="F472" s="1164"/>
      <c r="G472" s="1164"/>
      <c r="H472" s="1165"/>
      <c r="I472" s="1164"/>
      <c r="J472" s="1165"/>
      <c r="K472" s="1164"/>
      <c r="L472" s="1165"/>
      <c r="M472" s="1164"/>
      <c r="N472" s="1164"/>
      <c r="O472" s="1164"/>
    </row>
    <row r="473" spans="1:15" ht="15.75" customHeight="1">
      <c r="A473" s="1164"/>
      <c r="B473" s="1164"/>
      <c r="C473" s="1164"/>
      <c r="D473" s="1164"/>
      <c r="E473" s="1164"/>
      <c r="F473" s="1164"/>
      <c r="G473" s="1164"/>
      <c r="H473" s="1165"/>
      <c r="I473" s="1164"/>
      <c r="J473" s="1165"/>
      <c r="K473" s="1164"/>
      <c r="L473" s="1165"/>
      <c r="M473" s="1164"/>
      <c r="N473" s="1164"/>
      <c r="O473" s="1164"/>
    </row>
    <row r="474" spans="1:15" ht="15.75" customHeight="1">
      <c r="A474" s="1164"/>
      <c r="B474" s="1164"/>
      <c r="C474" s="1164"/>
      <c r="D474" s="1164"/>
      <c r="E474" s="1164"/>
      <c r="F474" s="1164"/>
      <c r="G474" s="1164"/>
      <c r="H474" s="1165"/>
      <c r="I474" s="1164"/>
      <c r="J474" s="1165"/>
      <c r="K474" s="1164"/>
      <c r="L474" s="1165"/>
      <c r="M474" s="1164"/>
      <c r="N474" s="1164"/>
      <c r="O474" s="1164"/>
    </row>
    <row r="475" spans="1:15" ht="15.75" customHeight="1">
      <c r="A475" s="1164"/>
      <c r="B475" s="1164"/>
      <c r="C475" s="1164"/>
      <c r="D475" s="1164"/>
      <c r="E475" s="1164"/>
      <c r="F475" s="1164"/>
      <c r="G475" s="1164"/>
      <c r="H475" s="1165"/>
      <c r="I475" s="1164"/>
      <c r="J475" s="1165"/>
      <c r="K475" s="1164"/>
      <c r="L475" s="1165"/>
      <c r="M475" s="1164"/>
      <c r="N475" s="1164"/>
      <c r="O475" s="1164"/>
    </row>
    <row r="476" spans="1:15" ht="15.75" customHeight="1">
      <c r="A476" s="1164"/>
      <c r="B476" s="1164"/>
      <c r="C476" s="1164"/>
      <c r="D476" s="1164"/>
      <c r="E476" s="1164"/>
      <c r="F476" s="1164"/>
      <c r="G476" s="1164"/>
      <c r="H476" s="1165"/>
      <c r="I476" s="1164"/>
      <c r="J476" s="1165"/>
      <c r="K476" s="1164"/>
      <c r="L476" s="1165"/>
      <c r="M476" s="1164"/>
      <c r="N476" s="1164"/>
      <c r="O476" s="1164"/>
    </row>
    <row r="477" spans="1:15" ht="15.75" customHeight="1">
      <c r="A477" s="1164"/>
      <c r="B477" s="1164"/>
      <c r="C477" s="1164"/>
      <c r="D477" s="1164"/>
      <c r="E477" s="1164"/>
      <c r="F477" s="1164"/>
      <c r="G477" s="1164"/>
      <c r="H477" s="1165"/>
      <c r="I477" s="1164"/>
      <c r="J477" s="1165"/>
      <c r="K477" s="1164"/>
      <c r="L477" s="1165"/>
      <c r="M477" s="1164"/>
      <c r="N477" s="1164"/>
      <c r="O477" s="1164"/>
    </row>
    <row r="478" spans="1:15" ht="15.75" customHeight="1">
      <c r="A478" s="1164"/>
      <c r="B478" s="1164"/>
      <c r="C478" s="1164"/>
      <c r="D478" s="1164"/>
      <c r="E478" s="1164"/>
      <c r="F478" s="1164"/>
      <c r="G478" s="1164"/>
      <c r="H478" s="1165"/>
      <c r="I478" s="1164"/>
      <c r="J478" s="1165"/>
      <c r="K478" s="1164"/>
      <c r="L478" s="1165"/>
      <c r="M478" s="1164"/>
      <c r="N478" s="1164"/>
      <c r="O478" s="1164"/>
    </row>
    <row r="479" spans="1:15" ht="15.75" customHeight="1">
      <c r="A479" s="1164"/>
      <c r="B479" s="1164"/>
      <c r="C479" s="1164"/>
      <c r="D479" s="1164"/>
      <c r="E479" s="1164"/>
      <c r="F479" s="1164"/>
      <c r="G479" s="1164"/>
      <c r="H479" s="1165"/>
      <c r="I479" s="1164"/>
      <c r="J479" s="1165"/>
      <c r="K479" s="1164"/>
      <c r="L479" s="1165"/>
      <c r="M479" s="1164"/>
      <c r="N479" s="1164"/>
      <c r="O479" s="1164"/>
    </row>
    <row r="480" spans="1:15" ht="15.75" customHeight="1">
      <c r="A480" s="1164"/>
      <c r="B480" s="1164"/>
      <c r="C480" s="1164"/>
      <c r="D480" s="1164"/>
      <c r="E480" s="1164"/>
      <c r="F480" s="1164"/>
      <c r="G480" s="1164"/>
      <c r="H480" s="1165"/>
      <c r="I480" s="1164"/>
      <c r="J480" s="1165"/>
      <c r="K480" s="1164"/>
      <c r="L480" s="1165"/>
      <c r="M480" s="1164"/>
      <c r="N480" s="1164"/>
      <c r="O480" s="1164"/>
    </row>
    <row r="481" spans="1:15" ht="15.75" customHeight="1">
      <c r="A481" s="1164"/>
      <c r="B481" s="1164"/>
      <c r="C481" s="1164"/>
      <c r="D481" s="1164"/>
      <c r="E481" s="1164"/>
      <c r="F481" s="1164"/>
      <c r="G481" s="1164"/>
      <c r="H481" s="1165"/>
      <c r="I481" s="1164"/>
      <c r="J481" s="1165"/>
      <c r="K481" s="1164"/>
      <c r="L481" s="1165"/>
      <c r="M481" s="1164"/>
      <c r="N481" s="1164"/>
      <c r="O481" s="1164"/>
    </row>
    <row r="482" spans="1:15" ht="15.75" customHeight="1">
      <c r="A482" s="1164"/>
      <c r="B482" s="1164"/>
      <c r="C482" s="1164"/>
      <c r="D482" s="1164"/>
      <c r="E482" s="1164"/>
      <c r="F482" s="1164"/>
      <c r="G482" s="1164"/>
      <c r="H482" s="1165"/>
      <c r="I482" s="1164"/>
      <c r="J482" s="1165"/>
      <c r="K482" s="1164"/>
      <c r="L482" s="1165"/>
      <c r="M482" s="1164"/>
      <c r="N482" s="1164"/>
      <c r="O482" s="1164"/>
    </row>
    <row r="483" spans="1:15" ht="15.75" customHeight="1">
      <c r="A483" s="1164"/>
      <c r="B483" s="1164"/>
      <c r="C483" s="1164"/>
      <c r="D483" s="1164"/>
      <c r="E483" s="1164"/>
      <c r="F483" s="1164"/>
      <c r="G483" s="1164"/>
      <c r="H483" s="1165"/>
      <c r="I483" s="1164"/>
      <c r="J483" s="1165"/>
      <c r="K483" s="1164"/>
      <c r="L483" s="1165"/>
      <c r="M483" s="1164"/>
      <c r="N483" s="1164"/>
      <c r="O483" s="1164"/>
    </row>
    <row r="484" spans="1:15" ht="15.75" customHeight="1">
      <c r="A484" s="1164"/>
      <c r="B484" s="1164"/>
      <c r="C484" s="1164"/>
      <c r="D484" s="1164"/>
      <c r="E484" s="1164"/>
      <c r="F484" s="1164"/>
      <c r="G484" s="1164"/>
      <c r="H484" s="1165"/>
      <c r="I484" s="1164"/>
      <c r="J484" s="1165"/>
      <c r="K484" s="1164"/>
      <c r="L484" s="1165"/>
      <c r="M484" s="1164"/>
      <c r="N484" s="1164"/>
      <c r="O484" s="1164"/>
    </row>
    <row r="485" spans="1:15" ht="15.75" customHeight="1">
      <c r="A485" s="1164"/>
      <c r="B485" s="1164"/>
      <c r="C485" s="1164"/>
      <c r="D485" s="1164"/>
      <c r="E485" s="1164"/>
      <c r="F485" s="1164"/>
      <c r="G485" s="1164"/>
      <c r="H485" s="1165"/>
      <c r="I485" s="1164"/>
      <c r="J485" s="1165"/>
      <c r="K485" s="1164"/>
      <c r="L485" s="1165"/>
      <c r="M485" s="1164"/>
      <c r="N485" s="1164"/>
      <c r="O485" s="1164"/>
    </row>
    <row r="486" spans="1:15" ht="15.75" customHeight="1">
      <c r="A486" s="1164"/>
      <c r="B486" s="1164"/>
      <c r="C486" s="1164"/>
      <c r="D486" s="1164"/>
      <c r="E486" s="1164"/>
      <c r="F486" s="1164"/>
      <c r="G486" s="1164"/>
      <c r="H486" s="1165"/>
      <c r="I486" s="1164"/>
      <c r="J486" s="1165"/>
      <c r="K486" s="1164"/>
      <c r="L486" s="1165"/>
      <c r="M486" s="1164"/>
      <c r="N486" s="1164"/>
      <c r="O486" s="1164"/>
    </row>
    <row r="487" spans="1:15" ht="15.75" customHeight="1">
      <c r="A487" s="1164"/>
      <c r="B487" s="1164"/>
      <c r="C487" s="1164"/>
      <c r="D487" s="1164"/>
      <c r="E487" s="1164"/>
      <c r="F487" s="1164"/>
      <c r="G487" s="1164"/>
      <c r="H487" s="1165"/>
      <c r="I487" s="1164"/>
      <c r="J487" s="1165"/>
      <c r="K487" s="1164"/>
      <c r="L487" s="1165"/>
      <c r="M487" s="1164"/>
      <c r="N487" s="1164"/>
      <c r="O487" s="1164"/>
    </row>
    <row r="488" spans="1:15" ht="15.75" customHeight="1">
      <c r="A488" s="1164"/>
      <c r="B488" s="1164"/>
      <c r="C488" s="1164"/>
      <c r="D488" s="1164"/>
      <c r="E488" s="1164"/>
      <c r="F488" s="1164"/>
      <c r="G488" s="1164"/>
      <c r="H488" s="1165"/>
      <c r="I488" s="1164"/>
      <c r="J488" s="1165"/>
      <c r="K488" s="1164"/>
      <c r="L488" s="1165"/>
      <c r="M488" s="1164"/>
      <c r="N488" s="1164"/>
      <c r="O488" s="1164"/>
    </row>
    <row r="489" spans="1:15" ht="15.75" customHeight="1">
      <c r="A489" s="1164"/>
      <c r="B489" s="1164"/>
      <c r="C489" s="1164"/>
      <c r="D489" s="1164"/>
      <c r="E489" s="1164"/>
      <c r="F489" s="1164"/>
      <c r="G489" s="1164"/>
      <c r="H489" s="1165"/>
      <c r="I489" s="1164"/>
      <c r="J489" s="1165"/>
      <c r="K489" s="1164"/>
      <c r="L489" s="1165"/>
      <c r="M489" s="1164"/>
      <c r="N489" s="1164"/>
      <c r="O489" s="1164"/>
    </row>
    <row r="490" spans="1:15" ht="15.75" customHeight="1">
      <c r="A490" s="1164"/>
      <c r="B490" s="1164"/>
      <c r="C490" s="1164"/>
      <c r="D490" s="1164"/>
      <c r="E490" s="1164"/>
      <c r="F490" s="1164"/>
      <c r="G490" s="1164"/>
      <c r="H490" s="1165"/>
      <c r="I490" s="1164"/>
      <c r="J490" s="1165"/>
      <c r="K490" s="1164"/>
      <c r="L490" s="1165"/>
      <c r="M490" s="1164"/>
      <c r="N490" s="1164"/>
      <c r="O490" s="1164"/>
    </row>
    <row r="491" spans="1:15" ht="15.75" customHeight="1">
      <c r="A491" s="1164"/>
      <c r="B491" s="1164"/>
      <c r="C491" s="1164"/>
      <c r="D491" s="1164"/>
      <c r="E491" s="1164"/>
      <c r="F491" s="1164"/>
      <c r="G491" s="1164"/>
      <c r="H491" s="1165"/>
      <c r="I491" s="1164"/>
      <c r="J491" s="1165"/>
      <c r="K491" s="1164"/>
      <c r="L491" s="1165"/>
      <c r="M491" s="1164"/>
      <c r="N491" s="1164"/>
      <c r="O491" s="1164"/>
    </row>
    <row r="492" spans="1:15" ht="15.75" customHeight="1">
      <c r="A492" s="1164"/>
      <c r="B492" s="1164"/>
      <c r="C492" s="1164"/>
      <c r="D492" s="1164"/>
      <c r="E492" s="1164"/>
      <c r="F492" s="1164"/>
      <c r="G492" s="1164"/>
      <c r="H492" s="1165"/>
      <c r="I492" s="1164"/>
      <c r="J492" s="1165"/>
      <c r="K492" s="1164"/>
      <c r="L492" s="1165"/>
      <c r="M492" s="1164"/>
      <c r="N492" s="1164"/>
      <c r="O492" s="1164"/>
    </row>
    <row r="493" spans="1:15" ht="15.75" customHeight="1">
      <c r="A493" s="1164"/>
      <c r="B493" s="1164"/>
      <c r="C493" s="1164"/>
      <c r="D493" s="1164"/>
      <c r="E493" s="1164"/>
      <c r="F493" s="1164"/>
      <c r="G493" s="1164"/>
      <c r="H493" s="1165"/>
      <c r="I493" s="1164"/>
      <c r="J493" s="1165"/>
      <c r="K493" s="1164"/>
      <c r="L493" s="1165"/>
      <c r="M493" s="1164"/>
      <c r="N493" s="1164"/>
      <c r="O493" s="1164"/>
    </row>
    <row r="494" spans="1:15" ht="15.75" customHeight="1">
      <c r="A494" s="1164"/>
      <c r="B494" s="1164"/>
      <c r="C494" s="1164"/>
      <c r="D494" s="1164"/>
      <c r="E494" s="1164"/>
      <c r="F494" s="1164"/>
      <c r="G494" s="1164"/>
      <c r="H494" s="1165"/>
      <c r="I494" s="1164"/>
      <c r="J494" s="1165"/>
      <c r="K494" s="1164"/>
      <c r="L494" s="1165"/>
      <c r="M494" s="1164"/>
      <c r="N494" s="1164"/>
      <c r="O494" s="1164"/>
    </row>
    <row r="495" spans="1:15" ht="15.75" customHeight="1">
      <c r="A495" s="1164"/>
      <c r="B495" s="1164"/>
      <c r="C495" s="1164"/>
      <c r="D495" s="1164"/>
      <c r="E495" s="1164"/>
      <c r="F495" s="1164"/>
      <c r="G495" s="1164"/>
      <c r="H495" s="1165"/>
      <c r="I495" s="1164"/>
      <c r="J495" s="1165"/>
      <c r="K495" s="1164"/>
      <c r="L495" s="1165"/>
      <c r="M495" s="1164"/>
      <c r="N495" s="1164"/>
      <c r="O495" s="1164"/>
    </row>
    <row r="496" spans="1:15" ht="15.75" customHeight="1">
      <c r="A496" s="1164"/>
      <c r="B496" s="1164"/>
      <c r="C496" s="1164"/>
      <c r="D496" s="1164"/>
      <c r="E496" s="1164"/>
      <c r="F496" s="1164"/>
      <c r="G496" s="1164"/>
      <c r="H496" s="1165"/>
      <c r="I496" s="1164"/>
      <c r="J496" s="1165"/>
      <c r="K496" s="1164"/>
      <c r="L496" s="1165"/>
      <c r="M496" s="1164"/>
      <c r="N496" s="1164"/>
      <c r="O496" s="1164"/>
    </row>
    <row r="497" spans="1:15" ht="15.75" customHeight="1">
      <c r="A497" s="1164"/>
      <c r="B497" s="1164"/>
      <c r="C497" s="1164"/>
      <c r="D497" s="1164"/>
      <c r="E497" s="1164"/>
      <c r="F497" s="1164"/>
      <c r="G497" s="1164"/>
      <c r="H497" s="1165"/>
      <c r="I497" s="1164"/>
      <c r="J497" s="1165"/>
      <c r="K497" s="1164"/>
      <c r="L497" s="1165"/>
      <c r="M497" s="1164"/>
      <c r="N497" s="1164"/>
      <c r="O497" s="1164"/>
    </row>
    <row r="498" spans="1:15" ht="15.75" customHeight="1">
      <c r="A498" s="1164"/>
      <c r="B498" s="1164"/>
      <c r="C498" s="1164"/>
      <c r="D498" s="1164"/>
      <c r="E498" s="1164"/>
      <c r="F498" s="1164"/>
      <c r="G498" s="1164"/>
      <c r="H498" s="1165"/>
      <c r="I498" s="1164"/>
      <c r="J498" s="1165"/>
      <c r="K498" s="1164"/>
      <c r="L498" s="1165"/>
      <c r="M498" s="1164"/>
      <c r="N498" s="1164"/>
      <c r="O498" s="1164"/>
    </row>
    <row r="499" spans="1:15" ht="15.75" customHeight="1">
      <c r="A499" s="1164"/>
      <c r="B499" s="1164"/>
      <c r="C499" s="1164"/>
      <c r="D499" s="1164"/>
      <c r="E499" s="1164"/>
      <c r="F499" s="1164"/>
      <c r="G499" s="1164"/>
      <c r="H499" s="1165"/>
      <c r="I499" s="1164"/>
      <c r="J499" s="1165"/>
      <c r="K499" s="1164"/>
      <c r="L499" s="1165"/>
      <c r="M499" s="1164"/>
      <c r="N499" s="1164"/>
      <c r="O499" s="1164"/>
    </row>
    <row r="500" spans="1:15" ht="15.75" customHeight="1">
      <c r="A500" s="1164"/>
      <c r="B500" s="1164"/>
      <c r="C500" s="1164"/>
      <c r="D500" s="1164"/>
      <c r="E500" s="1164"/>
      <c r="F500" s="1164"/>
      <c r="G500" s="1164"/>
      <c r="H500" s="1165"/>
      <c r="I500" s="1164"/>
      <c r="J500" s="1165"/>
      <c r="K500" s="1164"/>
      <c r="L500" s="1165"/>
      <c r="M500" s="1164"/>
      <c r="N500" s="1164"/>
      <c r="O500" s="1164"/>
    </row>
    <row r="501" spans="1:15" ht="15.75" customHeight="1">
      <c r="A501" s="1164"/>
      <c r="B501" s="1164"/>
      <c r="C501" s="1164"/>
      <c r="D501" s="1164"/>
      <c r="E501" s="1164"/>
      <c r="F501" s="1164"/>
      <c r="G501" s="1164"/>
      <c r="H501" s="1165"/>
      <c r="I501" s="1164"/>
      <c r="J501" s="1165"/>
      <c r="K501" s="1164"/>
      <c r="L501" s="1165"/>
      <c r="M501" s="1164"/>
      <c r="N501" s="1164"/>
      <c r="O501" s="1164"/>
    </row>
    <row r="502" spans="1:15" ht="15.75" customHeight="1">
      <c r="A502" s="1164"/>
      <c r="B502" s="1164"/>
      <c r="C502" s="1164"/>
      <c r="D502" s="1164"/>
      <c r="E502" s="1164"/>
      <c r="F502" s="1164"/>
      <c r="G502" s="1164"/>
      <c r="H502" s="1165"/>
      <c r="I502" s="1164"/>
      <c r="J502" s="1165"/>
      <c r="K502" s="1164"/>
      <c r="L502" s="1165"/>
      <c r="M502" s="1164"/>
      <c r="N502" s="1164"/>
      <c r="O502" s="1164"/>
    </row>
    <row r="503" spans="1:15" ht="15.75" customHeight="1">
      <c r="A503" s="1164"/>
      <c r="B503" s="1164"/>
      <c r="C503" s="1164"/>
      <c r="D503" s="1164"/>
      <c r="E503" s="1164"/>
      <c r="F503" s="1164"/>
      <c r="G503" s="1164"/>
      <c r="H503" s="1165"/>
      <c r="I503" s="1164"/>
      <c r="J503" s="1165"/>
      <c r="K503" s="1164"/>
      <c r="L503" s="1165"/>
      <c r="M503" s="1164"/>
      <c r="N503" s="1164"/>
      <c r="O503" s="1164"/>
    </row>
    <row r="504" spans="1:15" ht="15.75" customHeight="1">
      <c r="A504" s="1164"/>
      <c r="B504" s="1164"/>
      <c r="C504" s="1164"/>
      <c r="D504" s="1164"/>
      <c r="E504" s="1164"/>
      <c r="F504" s="1164"/>
      <c r="G504" s="1164"/>
      <c r="H504" s="1165"/>
      <c r="I504" s="1164"/>
      <c r="J504" s="1165"/>
      <c r="K504" s="1164"/>
      <c r="L504" s="1165"/>
      <c r="M504" s="1164"/>
      <c r="N504" s="1164"/>
      <c r="O504" s="1164"/>
    </row>
    <row r="505" spans="1:15" ht="15.75" customHeight="1">
      <c r="A505" s="1164"/>
      <c r="B505" s="1164"/>
      <c r="C505" s="1164"/>
      <c r="D505" s="1164"/>
      <c r="E505" s="1164"/>
      <c r="F505" s="1164"/>
      <c r="G505" s="1164"/>
      <c r="H505" s="1165"/>
      <c r="I505" s="1164"/>
      <c r="J505" s="1165"/>
      <c r="K505" s="1164"/>
      <c r="L505" s="1165"/>
      <c r="M505" s="1164"/>
      <c r="N505" s="1164"/>
      <c r="O505" s="1164"/>
    </row>
    <row r="506" spans="1:15" ht="15.75" customHeight="1">
      <c r="A506" s="1164"/>
      <c r="B506" s="1164"/>
      <c r="C506" s="1164"/>
      <c r="D506" s="1164"/>
      <c r="E506" s="1164"/>
      <c r="F506" s="1164"/>
      <c r="G506" s="1164"/>
      <c r="H506" s="1165"/>
      <c r="I506" s="1164"/>
      <c r="J506" s="1165"/>
      <c r="K506" s="1164"/>
      <c r="L506" s="1165"/>
      <c r="M506" s="1164"/>
      <c r="N506" s="1164"/>
      <c r="O506" s="1164"/>
    </row>
    <row r="507" spans="1:15" ht="15.75" customHeight="1">
      <c r="A507" s="1164"/>
      <c r="B507" s="1164"/>
      <c r="C507" s="1164"/>
      <c r="D507" s="1164"/>
      <c r="E507" s="1164"/>
      <c r="F507" s="1164"/>
      <c r="G507" s="1164"/>
      <c r="H507" s="1165"/>
      <c r="I507" s="1164"/>
      <c r="J507" s="1165"/>
      <c r="K507" s="1164"/>
      <c r="L507" s="1165"/>
      <c r="M507" s="1164"/>
      <c r="N507" s="1164"/>
      <c r="O507" s="1164"/>
    </row>
    <row r="508" spans="1:15" ht="15.75" customHeight="1">
      <c r="A508" s="1164"/>
      <c r="B508" s="1164"/>
      <c r="C508" s="1164"/>
      <c r="D508" s="1164"/>
      <c r="E508" s="1164"/>
      <c r="F508" s="1164"/>
      <c r="G508" s="1164"/>
      <c r="H508" s="1165"/>
      <c r="I508" s="1164"/>
      <c r="J508" s="1165"/>
      <c r="K508" s="1164"/>
      <c r="L508" s="1165"/>
      <c r="M508" s="1164"/>
      <c r="N508" s="1164"/>
      <c r="O508" s="1164"/>
    </row>
    <row r="509" spans="1:15" ht="15.75" customHeight="1">
      <c r="A509" s="1164"/>
      <c r="B509" s="1164"/>
      <c r="C509" s="1164"/>
      <c r="D509" s="1164"/>
      <c r="E509" s="1164"/>
      <c r="F509" s="1164"/>
      <c r="G509" s="1164"/>
      <c r="H509" s="1165"/>
      <c r="I509" s="1164"/>
      <c r="J509" s="1165"/>
      <c r="K509" s="1164"/>
      <c r="L509" s="1165"/>
      <c r="M509" s="1164"/>
      <c r="N509" s="1164"/>
      <c r="O509" s="1164"/>
    </row>
    <row r="510" spans="1:15" ht="15.75" customHeight="1">
      <c r="A510" s="1164"/>
      <c r="B510" s="1164"/>
      <c r="C510" s="1164"/>
      <c r="D510" s="1164"/>
      <c r="E510" s="1164"/>
      <c r="F510" s="1164"/>
      <c r="G510" s="1164"/>
      <c r="H510" s="1165"/>
      <c r="I510" s="1164"/>
      <c r="J510" s="1165"/>
      <c r="K510" s="1164"/>
      <c r="L510" s="1165"/>
      <c r="M510" s="1164"/>
      <c r="N510" s="1164"/>
      <c r="O510" s="1164"/>
    </row>
    <row r="511" spans="1:15" ht="15.75" customHeight="1">
      <c r="A511" s="1164"/>
      <c r="B511" s="1164"/>
      <c r="C511" s="1164"/>
      <c r="D511" s="1164"/>
      <c r="E511" s="1164"/>
      <c r="F511" s="1164"/>
      <c r="G511" s="1164"/>
      <c r="H511" s="1165"/>
      <c r="I511" s="1164"/>
      <c r="J511" s="1165"/>
      <c r="K511" s="1164"/>
      <c r="L511" s="1165"/>
      <c r="M511" s="1164"/>
      <c r="N511" s="1164"/>
      <c r="O511" s="1164"/>
    </row>
    <row r="512" spans="1:15" ht="15.75" customHeight="1">
      <c r="A512" s="1164"/>
      <c r="B512" s="1164"/>
      <c r="C512" s="1164"/>
      <c r="D512" s="1164"/>
      <c r="E512" s="1164"/>
      <c r="F512" s="1164"/>
      <c r="G512" s="1164"/>
      <c r="H512" s="1165"/>
      <c r="I512" s="1164"/>
      <c r="J512" s="1165"/>
      <c r="K512" s="1164"/>
      <c r="L512" s="1165"/>
      <c r="M512" s="1164"/>
      <c r="N512" s="1164"/>
      <c r="O512" s="1164"/>
    </row>
    <row r="513" spans="1:15" ht="15.75" customHeight="1">
      <c r="A513" s="1164"/>
      <c r="B513" s="1164"/>
      <c r="C513" s="1164"/>
      <c r="D513" s="1164"/>
      <c r="E513" s="1164"/>
      <c r="F513" s="1164"/>
      <c r="G513" s="1164"/>
      <c r="H513" s="1165"/>
      <c r="I513" s="1164"/>
      <c r="J513" s="1165"/>
      <c r="K513" s="1164"/>
      <c r="L513" s="1165"/>
      <c r="M513" s="1164"/>
      <c r="N513" s="1164"/>
      <c r="O513" s="1164"/>
    </row>
    <row r="514" spans="1:15" ht="15.75" customHeight="1">
      <c r="A514" s="1164"/>
      <c r="B514" s="1164"/>
      <c r="C514" s="1164"/>
      <c r="D514" s="1164"/>
      <c r="E514" s="1164"/>
      <c r="F514" s="1164"/>
      <c r="G514" s="1164"/>
      <c r="H514" s="1165"/>
      <c r="I514" s="1164"/>
      <c r="J514" s="1165"/>
      <c r="K514" s="1164"/>
      <c r="L514" s="1165"/>
      <c r="M514" s="1164"/>
      <c r="N514" s="1164"/>
      <c r="O514" s="1164"/>
    </row>
    <row r="515" spans="1:15" ht="15.75" customHeight="1">
      <c r="A515" s="1164"/>
      <c r="B515" s="1164"/>
      <c r="C515" s="1164"/>
      <c r="D515" s="1164"/>
      <c r="E515" s="1164"/>
      <c r="F515" s="1164"/>
      <c r="G515" s="1164"/>
      <c r="H515" s="1165"/>
      <c r="I515" s="1164"/>
      <c r="J515" s="1165"/>
      <c r="K515" s="1164"/>
      <c r="L515" s="1165"/>
      <c r="M515" s="1164"/>
      <c r="N515" s="1164"/>
      <c r="O515" s="1164"/>
    </row>
    <row r="516" spans="1:15" ht="15.75" customHeight="1">
      <c r="A516" s="1164"/>
      <c r="B516" s="1164"/>
      <c r="C516" s="1164"/>
      <c r="D516" s="1164"/>
      <c r="E516" s="1164"/>
      <c r="F516" s="1164"/>
      <c r="G516" s="1164"/>
      <c r="H516" s="1165"/>
      <c r="I516" s="1164"/>
      <c r="J516" s="1165"/>
      <c r="K516" s="1164"/>
      <c r="L516" s="1165"/>
      <c r="M516" s="1164"/>
      <c r="N516" s="1164"/>
      <c r="O516" s="1164"/>
    </row>
    <row r="517" spans="1:15" ht="15.75" customHeight="1">
      <c r="A517" s="1164"/>
      <c r="B517" s="1164"/>
      <c r="C517" s="1164"/>
      <c r="D517" s="1164"/>
      <c r="E517" s="1164"/>
      <c r="F517" s="1164"/>
      <c r="G517" s="1164"/>
      <c r="H517" s="1165"/>
      <c r="I517" s="1164"/>
      <c r="J517" s="1165"/>
      <c r="K517" s="1164"/>
      <c r="L517" s="1165"/>
      <c r="M517" s="1164"/>
      <c r="N517" s="1164"/>
      <c r="O517" s="1164"/>
    </row>
    <row r="518" spans="1:15" ht="15.75" customHeight="1">
      <c r="A518" s="1164"/>
      <c r="B518" s="1164"/>
      <c r="C518" s="1164"/>
      <c r="D518" s="1164"/>
      <c r="E518" s="1164"/>
      <c r="F518" s="1164"/>
      <c r="G518" s="1164"/>
      <c r="H518" s="1165"/>
      <c r="I518" s="1164"/>
      <c r="J518" s="1165"/>
      <c r="K518" s="1164"/>
      <c r="L518" s="1165"/>
      <c r="M518" s="1164"/>
      <c r="N518" s="1164"/>
      <c r="O518" s="1164"/>
    </row>
    <row r="519" spans="1:15" ht="15.75" customHeight="1">
      <c r="A519" s="1164"/>
      <c r="B519" s="1164"/>
      <c r="C519" s="1164"/>
      <c r="D519" s="1164"/>
      <c r="E519" s="1164"/>
      <c r="F519" s="1164"/>
      <c r="G519" s="1164"/>
      <c r="H519" s="1165"/>
      <c r="I519" s="1164"/>
      <c r="J519" s="1165"/>
      <c r="K519" s="1164"/>
      <c r="L519" s="1165"/>
      <c r="M519" s="1164"/>
      <c r="N519" s="1164"/>
      <c r="O519" s="1164"/>
    </row>
    <row r="520" spans="1:15" ht="15.75" customHeight="1">
      <c r="A520" s="1164"/>
      <c r="B520" s="1164"/>
      <c r="C520" s="1164"/>
      <c r="D520" s="1164"/>
      <c r="E520" s="1164"/>
      <c r="F520" s="1164"/>
      <c r="G520" s="1164"/>
      <c r="H520" s="1165"/>
      <c r="I520" s="1164"/>
      <c r="J520" s="1165"/>
      <c r="K520" s="1164"/>
      <c r="L520" s="1165"/>
      <c r="M520" s="1164"/>
      <c r="N520" s="1164"/>
      <c r="O520" s="1164"/>
    </row>
    <row r="521" spans="1:15" ht="15.75" customHeight="1">
      <c r="A521" s="1164"/>
      <c r="B521" s="1164"/>
      <c r="C521" s="1164"/>
      <c r="D521" s="1164"/>
      <c r="E521" s="1164"/>
      <c r="F521" s="1164"/>
      <c r="G521" s="1164"/>
      <c r="H521" s="1165"/>
      <c r="I521" s="1164"/>
      <c r="J521" s="1165"/>
      <c r="K521" s="1164"/>
      <c r="L521" s="1165"/>
      <c r="M521" s="1164"/>
      <c r="N521" s="1164"/>
      <c r="O521" s="1164"/>
    </row>
    <row r="522" spans="1:15" ht="15.75" customHeight="1">
      <c r="A522" s="1164"/>
      <c r="B522" s="1164"/>
      <c r="C522" s="1164"/>
      <c r="D522" s="1164"/>
      <c r="E522" s="1164"/>
      <c r="F522" s="1164"/>
      <c r="G522" s="1164"/>
      <c r="H522" s="1165"/>
      <c r="I522" s="1164"/>
      <c r="J522" s="1165"/>
      <c r="K522" s="1164"/>
      <c r="L522" s="1165"/>
      <c r="M522" s="1164"/>
      <c r="N522" s="1164"/>
      <c r="O522" s="1164"/>
    </row>
    <row r="523" spans="1:15" ht="15.75" customHeight="1">
      <c r="A523" s="1164"/>
      <c r="B523" s="1164"/>
      <c r="C523" s="1164"/>
      <c r="D523" s="1164"/>
      <c r="E523" s="1164"/>
      <c r="F523" s="1164"/>
      <c r="G523" s="1164"/>
      <c r="H523" s="1165"/>
      <c r="I523" s="1164"/>
      <c r="J523" s="1165"/>
      <c r="K523" s="1164"/>
      <c r="L523" s="1165"/>
      <c r="M523" s="1164"/>
      <c r="N523" s="1164"/>
      <c r="O523" s="1164"/>
    </row>
    <row r="524" spans="1:15" ht="15.75" customHeight="1">
      <c r="A524" s="1164"/>
      <c r="B524" s="1164"/>
      <c r="C524" s="1164"/>
      <c r="D524" s="1164"/>
      <c r="E524" s="1164"/>
      <c r="F524" s="1164"/>
      <c r="G524" s="1164"/>
      <c r="H524" s="1165"/>
      <c r="I524" s="1164"/>
      <c r="J524" s="1165"/>
      <c r="K524" s="1164"/>
      <c r="L524" s="1165"/>
      <c r="M524" s="1164"/>
      <c r="N524" s="1164"/>
      <c r="O524" s="1164"/>
    </row>
    <row r="525" spans="1:15" ht="15.75" customHeight="1">
      <c r="A525" s="1164"/>
      <c r="B525" s="1164"/>
      <c r="C525" s="1164"/>
      <c r="D525" s="1164"/>
      <c r="E525" s="1164"/>
      <c r="F525" s="1164"/>
      <c r="G525" s="1164"/>
      <c r="H525" s="1165"/>
      <c r="I525" s="1164"/>
      <c r="J525" s="1165"/>
      <c r="K525" s="1164"/>
      <c r="L525" s="1165"/>
      <c r="M525" s="1164"/>
      <c r="N525" s="1164"/>
      <c r="O525" s="1164"/>
    </row>
    <row r="526" spans="1:15" ht="15.75" customHeight="1">
      <c r="A526" s="1164"/>
      <c r="B526" s="1164"/>
      <c r="C526" s="1164"/>
      <c r="D526" s="1164"/>
      <c r="E526" s="1164"/>
      <c r="F526" s="1164"/>
      <c r="G526" s="1164"/>
      <c r="H526" s="1165"/>
      <c r="I526" s="1164"/>
      <c r="J526" s="1165"/>
      <c r="K526" s="1164"/>
      <c r="L526" s="1165"/>
      <c r="M526" s="1164"/>
      <c r="N526" s="1164"/>
      <c r="O526" s="1164"/>
    </row>
    <row r="527" spans="1:15" ht="15.75" customHeight="1">
      <c r="A527" s="1164"/>
      <c r="B527" s="1164"/>
      <c r="C527" s="1164"/>
      <c r="D527" s="1164"/>
      <c r="E527" s="1164"/>
      <c r="F527" s="1164"/>
      <c r="G527" s="1164"/>
      <c r="H527" s="1165"/>
      <c r="I527" s="1164"/>
      <c r="J527" s="1165"/>
      <c r="K527" s="1164"/>
      <c r="L527" s="1165"/>
      <c r="M527" s="1164"/>
      <c r="N527" s="1164"/>
      <c r="O527" s="1164"/>
    </row>
    <row r="528" spans="1:15" ht="15.75" customHeight="1">
      <c r="A528" s="1164"/>
      <c r="B528" s="1164"/>
      <c r="C528" s="1164"/>
      <c r="D528" s="1164"/>
      <c r="E528" s="1164"/>
      <c r="F528" s="1164"/>
      <c r="G528" s="1164"/>
      <c r="H528" s="1165"/>
      <c r="I528" s="1164"/>
      <c r="J528" s="1165"/>
      <c r="K528" s="1164"/>
      <c r="L528" s="1165"/>
      <c r="M528" s="1164"/>
      <c r="N528" s="1164"/>
      <c r="O528" s="1164"/>
    </row>
    <row r="529" spans="1:15" ht="15.75" customHeight="1">
      <c r="A529" s="1164"/>
      <c r="B529" s="1164"/>
      <c r="C529" s="1164"/>
      <c r="D529" s="1164"/>
      <c r="E529" s="1164"/>
      <c r="F529" s="1164"/>
      <c r="G529" s="1164"/>
      <c r="H529" s="1165"/>
      <c r="I529" s="1164"/>
      <c r="J529" s="1165"/>
      <c r="K529" s="1164"/>
      <c r="L529" s="1165"/>
      <c r="M529" s="1164"/>
      <c r="N529" s="1164"/>
      <c r="O529" s="1164"/>
    </row>
    <row r="530" spans="1:15" ht="15.75" customHeight="1">
      <c r="A530" s="1164"/>
      <c r="B530" s="1164"/>
      <c r="C530" s="1164"/>
      <c r="D530" s="1164"/>
      <c r="E530" s="1164"/>
      <c r="F530" s="1164"/>
      <c r="G530" s="1164"/>
      <c r="H530" s="1165"/>
      <c r="I530" s="1164"/>
      <c r="J530" s="1165"/>
      <c r="K530" s="1164"/>
      <c r="L530" s="1165"/>
      <c r="M530" s="1164"/>
      <c r="N530" s="1164"/>
      <c r="O530" s="1164"/>
    </row>
    <row r="531" spans="1:15" ht="15.75" customHeight="1">
      <c r="A531" s="1164"/>
      <c r="B531" s="1164"/>
      <c r="C531" s="1164"/>
      <c r="D531" s="1164"/>
      <c r="E531" s="1164"/>
      <c r="F531" s="1164"/>
      <c r="G531" s="1164"/>
      <c r="H531" s="1165"/>
      <c r="I531" s="1164"/>
      <c r="J531" s="1165"/>
      <c r="K531" s="1164"/>
      <c r="L531" s="1165"/>
      <c r="M531" s="1164"/>
      <c r="N531" s="1164"/>
      <c r="O531" s="1164"/>
    </row>
    <row r="532" spans="1:15" ht="15.75" customHeight="1">
      <c r="A532" s="1164"/>
      <c r="B532" s="1164"/>
      <c r="C532" s="1164"/>
      <c r="D532" s="1164"/>
      <c r="E532" s="1164"/>
      <c r="F532" s="1164"/>
      <c r="G532" s="1164"/>
      <c r="H532" s="1165"/>
      <c r="I532" s="1164"/>
      <c r="J532" s="1165"/>
      <c r="K532" s="1164"/>
      <c r="L532" s="1165"/>
      <c r="M532" s="1164"/>
      <c r="N532" s="1164"/>
      <c r="O532" s="1164"/>
    </row>
    <row r="533" spans="1:15" ht="15.75" customHeight="1">
      <c r="A533" s="1164"/>
      <c r="B533" s="1164"/>
      <c r="C533" s="1164"/>
      <c r="D533" s="1164"/>
      <c r="E533" s="1164"/>
      <c r="F533" s="1164"/>
      <c r="G533" s="1164"/>
      <c r="H533" s="1165"/>
      <c r="I533" s="1164"/>
      <c r="J533" s="1165"/>
      <c r="K533" s="1164"/>
      <c r="L533" s="1165"/>
      <c r="M533" s="1164"/>
      <c r="N533" s="1164"/>
      <c r="O533" s="1164"/>
    </row>
    <row r="534" spans="1:15" ht="15.75" customHeight="1">
      <c r="A534" s="1164"/>
      <c r="B534" s="1164"/>
      <c r="C534" s="1164"/>
      <c r="D534" s="1164"/>
      <c r="E534" s="1164"/>
      <c r="F534" s="1164"/>
      <c r="G534" s="1164"/>
      <c r="H534" s="1165"/>
      <c r="I534" s="1164"/>
      <c r="J534" s="1165"/>
      <c r="K534" s="1164"/>
      <c r="L534" s="1165"/>
      <c r="M534" s="1164"/>
      <c r="N534" s="1164"/>
      <c r="O534" s="1164"/>
    </row>
    <row r="535" spans="1:15" ht="15.75" customHeight="1">
      <c r="A535" s="1164"/>
      <c r="B535" s="1164"/>
      <c r="C535" s="1164"/>
      <c r="D535" s="1164"/>
      <c r="E535" s="1164"/>
      <c r="F535" s="1164"/>
      <c r="G535" s="1164"/>
      <c r="H535" s="1165"/>
      <c r="I535" s="1164"/>
      <c r="J535" s="1165"/>
      <c r="K535" s="1164"/>
      <c r="L535" s="1165"/>
      <c r="M535" s="1164"/>
      <c r="N535" s="1164"/>
      <c r="O535" s="1164"/>
    </row>
    <row r="536" spans="1:15" ht="15.75" customHeight="1">
      <c r="A536" s="1164"/>
      <c r="B536" s="1164"/>
      <c r="C536" s="1164"/>
      <c r="D536" s="1164"/>
      <c r="E536" s="1164"/>
      <c r="F536" s="1164"/>
      <c r="G536" s="1164"/>
      <c r="H536" s="1165"/>
      <c r="I536" s="1164"/>
      <c r="J536" s="1165"/>
      <c r="K536" s="1164"/>
      <c r="L536" s="1165"/>
      <c r="M536" s="1164"/>
      <c r="N536" s="1164"/>
      <c r="O536" s="1164"/>
    </row>
    <row r="537" spans="1:15" ht="15.75" customHeight="1">
      <c r="A537" s="1164"/>
      <c r="B537" s="1164"/>
      <c r="C537" s="1164"/>
      <c r="D537" s="1164"/>
      <c r="E537" s="1164"/>
      <c r="F537" s="1164"/>
      <c r="G537" s="1164"/>
      <c r="H537" s="1165"/>
      <c r="I537" s="1164"/>
      <c r="J537" s="1165"/>
      <c r="K537" s="1164"/>
      <c r="L537" s="1165"/>
      <c r="M537" s="1164"/>
      <c r="N537" s="1164"/>
      <c r="O537" s="1164"/>
    </row>
    <row r="538" spans="1:15" ht="15.75" customHeight="1">
      <c r="A538" s="1164"/>
      <c r="B538" s="1164"/>
      <c r="C538" s="1164"/>
      <c r="D538" s="1164"/>
      <c r="E538" s="1164"/>
      <c r="F538" s="1164"/>
      <c r="G538" s="1164"/>
      <c r="H538" s="1165"/>
      <c r="I538" s="1164"/>
      <c r="J538" s="1165"/>
      <c r="K538" s="1164"/>
      <c r="L538" s="1165"/>
      <c r="M538" s="1164"/>
      <c r="N538" s="1164"/>
      <c r="O538" s="1164"/>
    </row>
    <row r="539" spans="1:15" ht="15.75" customHeight="1">
      <c r="A539" s="1164"/>
      <c r="B539" s="1164"/>
      <c r="C539" s="1164"/>
      <c r="D539" s="1164"/>
      <c r="E539" s="1164"/>
      <c r="F539" s="1164"/>
      <c r="G539" s="1164"/>
      <c r="H539" s="1165"/>
      <c r="I539" s="1164"/>
      <c r="J539" s="1165"/>
      <c r="K539" s="1164"/>
      <c r="L539" s="1165"/>
      <c r="M539" s="1164"/>
      <c r="N539" s="1164"/>
      <c r="O539" s="1164"/>
    </row>
    <row r="540" spans="1:15" ht="15.75" customHeight="1">
      <c r="A540" s="1164"/>
      <c r="B540" s="1164"/>
      <c r="C540" s="1164"/>
      <c r="D540" s="1164"/>
      <c r="E540" s="1164"/>
      <c r="F540" s="1164"/>
      <c r="G540" s="1164"/>
      <c r="H540" s="1165"/>
      <c r="I540" s="1164"/>
      <c r="J540" s="1165"/>
      <c r="K540" s="1164"/>
      <c r="L540" s="1165"/>
      <c r="M540" s="1164"/>
      <c r="N540" s="1164"/>
      <c r="O540" s="1164"/>
    </row>
    <row r="541" spans="1:15" ht="15.75" customHeight="1">
      <c r="A541" s="1164"/>
      <c r="B541" s="1164"/>
      <c r="C541" s="1164"/>
      <c r="D541" s="1164"/>
      <c r="E541" s="1164"/>
      <c r="F541" s="1164"/>
      <c r="G541" s="1164"/>
      <c r="H541" s="1165"/>
      <c r="I541" s="1164"/>
      <c r="J541" s="1165"/>
      <c r="K541" s="1164"/>
      <c r="L541" s="1165"/>
      <c r="M541" s="1164"/>
      <c r="N541" s="1164"/>
      <c r="O541" s="1164"/>
    </row>
    <row r="542" spans="1:15" ht="15.75" customHeight="1">
      <c r="A542" s="1164"/>
      <c r="B542" s="1164"/>
      <c r="C542" s="1164"/>
      <c r="D542" s="1164"/>
      <c r="E542" s="1164"/>
      <c r="F542" s="1164"/>
      <c r="G542" s="1164"/>
      <c r="H542" s="1165"/>
      <c r="I542" s="1164"/>
      <c r="J542" s="1165"/>
      <c r="K542" s="1164"/>
      <c r="L542" s="1165"/>
      <c r="M542" s="1164"/>
      <c r="N542" s="1164"/>
      <c r="O542" s="1164"/>
    </row>
    <row r="543" spans="1:15" ht="15.75" customHeight="1">
      <c r="A543" s="1164"/>
      <c r="B543" s="1164"/>
      <c r="C543" s="1164"/>
      <c r="D543" s="1164"/>
      <c r="E543" s="1164"/>
      <c r="F543" s="1164"/>
      <c r="G543" s="1164"/>
      <c r="H543" s="1165"/>
      <c r="I543" s="1164"/>
      <c r="J543" s="1165"/>
      <c r="K543" s="1164"/>
      <c r="L543" s="1165"/>
      <c r="M543" s="1164"/>
      <c r="N543" s="1164"/>
      <c r="O543" s="1164"/>
    </row>
    <row r="544" spans="1:15" ht="15.75" customHeight="1">
      <c r="A544" s="1164"/>
      <c r="B544" s="1164"/>
      <c r="C544" s="1164"/>
      <c r="D544" s="1164"/>
      <c r="E544" s="1164"/>
      <c r="F544" s="1164"/>
      <c r="G544" s="1164"/>
      <c r="H544" s="1165"/>
      <c r="I544" s="1164"/>
      <c r="J544" s="1165"/>
      <c r="K544" s="1164"/>
      <c r="L544" s="1165"/>
      <c r="M544" s="1164"/>
      <c r="N544" s="1164"/>
      <c r="O544" s="1164"/>
    </row>
    <row r="545" spans="1:15" ht="15.75" customHeight="1">
      <c r="A545" s="1164"/>
      <c r="B545" s="1164"/>
      <c r="C545" s="1164"/>
      <c r="D545" s="1164"/>
      <c r="E545" s="1164"/>
      <c r="F545" s="1164"/>
      <c r="G545" s="1164"/>
      <c r="H545" s="1165"/>
      <c r="I545" s="1164"/>
      <c r="J545" s="1165"/>
      <c r="K545" s="1164"/>
      <c r="L545" s="1165"/>
      <c r="M545" s="1164"/>
      <c r="N545" s="1164"/>
      <c r="O545" s="1164"/>
    </row>
    <row r="546" spans="1:15" ht="15.75" customHeight="1">
      <c r="A546" s="1164"/>
      <c r="B546" s="1164"/>
      <c r="C546" s="1164"/>
      <c r="D546" s="1164"/>
      <c r="E546" s="1164"/>
      <c r="F546" s="1164"/>
      <c r="G546" s="1164"/>
      <c r="H546" s="1165"/>
      <c r="I546" s="1164"/>
      <c r="J546" s="1165"/>
      <c r="K546" s="1164"/>
      <c r="L546" s="1165"/>
      <c r="M546" s="1164"/>
      <c r="N546" s="1164"/>
      <c r="O546" s="1164"/>
    </row>
    <row r="547" spans="1:15" ht="15.75" customHeight="1">
      <c r="A547" s="1164"/>
      <c r="B547" s="1164"/>
      <c r="C547" s="1164"/>
      <c r="D547" s="1164"/>
      <c r="E547" s="1164"/>
      <c r="F547" s="1164"/>
      <c r="G547" s="1164"/>
      <c r="H547" s="1165"/>
      <c r="I547" s="1164"/>
      <c r="J547" s="1165"/>
      <c r="K547" s="1164"/>
      <c r="L547" s="1165"/>
      <c r="M547" s="1164"/>
      <c r="N547" s="1164"/>
      <c r="O547" s="1164"/>
    </row>
    <row r="548" spans="1:15" ht="15.75" customHeight="1">
      <c r="A548" s="1164"/>
      <c r="B548" s="1164"/>
      <c r="C548" s="1164"/>
      <c r="D548" s="1164"/>
      <c r="E548" s="1164"/>
      <c r="F548" s="1164"/>
      <c r="G548" s="1164"/>
      <c r="H548" s="1165"/>
      <c r="I548" s="1164"/>
      <c r="J548" s="1165"/>
      <c r="K548" s="1164"/>
      <c r="L548" s="1165"/>
      <c r="M548" s="1164"/>
      <c r="N548" s="1164"/>
      <c r="O548" s="1164"/>
    </row>
    <row r="549" spans="1:15" ht="15.75" customHeight="1">
      <c r="A549" s="1164"/>
      <c r="B549" s="1164"/>
      <c r="C549" s="1164"/>
      <c r="D549" s="1164"/>
      <c r="E549" s="1164"/>
      <c r="F549" s="1164"/>
      <c r="G549" s="1164"/>
      <c r="H549" s="1165"/>
      <c r="I549" s="1164"/>
      <c r="J549" s="1165"/>
      <c r="K549" s="1164"/>
      <c r="L549" s="1165"/>
      <c r="M549" s="1164"/>
      <c r="N549" s="1164"/>
      <c r="O549" s="1164"/>
    </row>
    <row r="550" spans="1:15" ht="15.75" customHeight="1">
      <c r="A550" s="1164"/>
      <c r="B550" s="1164"/>
      <c r="C550" s="1164"/>
      <c r="D550" s="1164"/>
      <c r="E550" s="1164"/>
      <c r="F550" s="1164"/>
      <c r="G550" s="1164"/>
      <c r="H550" s="1165"/>
      <c r="I550" s="1164"/>
      <c r="J550" s="1165"/>
      <c r="K550" s="1164"/>
      <c r="L550" s="1165"/>
      <c r="M550" s="1164"/>
      <c r="N550" s="1164"/>
      <c r="O550" s="1164"/>
    </row>
    <row r="551" spans="1:15" ht="15.75" customHeight="1">
      <c r="A551" s="1164"/>
      <c r="B551" s="1164"/>
      <c r="C551" s="1164"/>
      <c r="D551" s="1164"/>
      <c r="E551" s="1164"/>
      <c r="F551" s="1164"/>
      <c r="G551" s="1164"/>
      <c r="H551" s="1165"/>
      <c r="I551" s="1164"/>
      <c r="J551" s="1165"/>
      <c r="K551" s="1164"/>
      <c r="L551" s="1165"/>
      <c r="M551" s="1164"/>
      <c r="N551" s="1164"/>
      <c r="O551" s="1164"/>
    </row>
    <row r="552" spans="1:15" ht="15.75" customHeight="1">
      <c r="A552" s="1164"/>
      <c r="B552" s="1164"/>
      <c r="C552" s="1164"/>
      <c r="D552" s="1164"/>
      <c r="E552" s="1164"/>
      <c r="F552" s="1164"/>
      <c r="G552" s="1164"/>
      <c r="H552" s="1165"/>
      <c r="I552" s="1164"/>
      <c r="J552" s="1165"/>
      <c r="K552" s="1164"/>
      <c r="L552" s="1165"/>
      <c r="M552" s="1164"/>
      <c r="N552" s="1164"/>
      <c r="O552" s="1164"/>
    </row>
    <row r="553" spans="1:15" ht="15.75" customHeight="1">
      <c r="A553" s="1164"/>
      <c r="B553" s="1164"/>
      <c r="C553" s="1164"/>
      <c r="D553" s="1164"/>
      <c r="E553" s="1164"/>
      <c r="F553" s="1164"/>
      <c r="G553" s="1164"/>
      <c r="H553" s="1165"/>
      <c r="I553" s="1164"/>
      <c r="J553" s="1165"/>
      <c r="K553" s="1164"/>
      <c r="L553" s="1165"/>
      <c r="M553" s="1164"/>
      <c r="N553" s="1164"/>
      <c r="O553" s="1164"/>
    </row>
    <row r="554" spans="1:15" ht="15.75" customHeight="1">
      <c r="A554" s="1164"/>
      <c r="B554" s="1164"/>
      <c r="C554" s="1164"/>
      <c r="D554" s="1164"/>
      <c r="E554" s="1164"/>
      <c r="F554" s="1164"/>
      <c r="G554" s="1164"/>
      <c r="H554" s="1165"/>
      <c r="I554" s="1164"/>
      <c r="J554" s="1165"/>
      <c r="K554" s="1164"/>
      <c r="L554" s="1165"/>
      <c r="M554" s="1164"/>
      <c r="N554" s="1164"/>
      <c r="O554" s="1164"/>
    </row>
    <row r="555" spans="1:15" ht="15.75" customHeight="1">
      <c r="A555" s="1164"/>
      <c r="B555" s="1164"/>
      <c r="C555" s="1164"/>
      <c r="D555" s="1164"/>
      <c r="E555" s="1164"/>
      <c r="F555" s="1164"/>
      <c r="G555" s="1164"/>
      <c r="H555" s="1165"/>
      <c r="I555" s="1164"/>
      <c r="J555" s="1165"/>
      <c r="K555" s="1164"/>
      <c r="L555" s="1165"/>
      <c r="M555" s="1164"/>
      <c r="N555" s="1164"/>
      <c r="O555" s="1164"/>
    </row>
    <row r="556" spans="1:15" ht="15.75" customHeight="1">
      <c r="A556" s="1164"/>
      <c r="B556" s="1164"/>
      <c r="C556" s="1164"/>
      <c r="D556" s="1164"/>
      <c r="E556" s="1164"/>
      <c r="F556" s="1164"/>
      <c r="G556" s="1164"/>
      <c r="H556" s="1165"/>
      <c r="I556" s="1164"/>
      <c r="J556" s="1165"/>
      <c r="K556" s="1164"/>
      <c r="L556" s="1165"/>
      <c r="M556" s="1164"/>
      <c r="N556" s="1164"/>
      <c r="O556" s="1164"/>
    </row>
    <row r="557" spans="1:15" ht="15.75" customHeight="1">
      <c r="A557" s="1164"/>
      <c r="B557" s="1164"/>
      <c r="C557" s="1164"/>
      <c r="D557" s="1164"/>
      <c r="E557" s="1164"/>
      <c r="F557" s="1164"/>
      <c r="G557" s="1164"/>
      <c r="H557" s="1165"/>
      <c r="I557" s="1164"/>
      <c r="J557" s="1165"/>
      <c r="K557" s="1164"/>
      <c r="L557" s="1165"/>
      <c r="M557" s="1164"/>
      <c r="N557" s="1164"/>
      <c r="O557" s="1164"/>
    </row>
    <row r="558" spans="1:15" ht="15.75" customHeight="1">
      <c r="A558" s="1164"/>
      <c r="B558" s="1164"/>
      <c r="C558" s="1164"/>
      <c r="D558" s="1164"/>
      <c r="E558" s="1164"/>
      <c r="F558" s="1164"/>
      <c r="G558" s="1164"/>
      <c r="H558" s="1165"/>
      <c r="I558" s="1164"/>
      <c r="J558" s="1165"/>
      <c r="K558" s="1164"/>
      <c r="L558" s="1165"/>
      <c r="M558" s="1164"/>
      <c r="N558" s="1164"/>
      <c r="O558" s="1164"/>
    </row>
    <row r="559" spans="1:15" ht="15.75" customHeight="1">
      <c r="A559" s="1164"/>
      <c r="B559" s="1164"/>
      <c r="C559" s="1164"/>
      <c r="D559" s="1164"/>
      <c r="E559" s="1164"/>
      <c r="F559" s="1164"/>
      <c r="G559" s="1164"/>
      <c r="H559" s="1165"/>
      <c r="I559" s="1164"/>
      <c r="J559" s="1165"/>
      <c r="K559" s="1164"/>
      <c r="L559" s="1165"/>
      <c r="M559" s="1164"/>
      <c r="N559" s="1164"/>
      <c r="O559" s="1164"/>
    </row>
    <row r="560" spans="1:15" ht="15.75" customHeight="1">
      <c r="A560" s="1164"/>
      <c r="B560" s="1164"/>
      <c r="C560" s="1164"/>
      <c r="D560" s="1164"/>
      <c r="E560" s="1164"/>
      <c r="F560" s="1164"/>
      <c r="G560" s="1164"/>
      <c r="H560" s="1165"/>
      <c r="I560" s="1164"/>
      <c r="J560" s="1165"/>
      <c r="K560" s="1164"/>
      <c r="L560" s="1165"/>
      <c r="M560" s="1164"/>
      <c r="N560" s="1164"/>
      <c r="O560" s="1164"/>
    </row>
    <row r="561" spans="1:15" ht="15.75" customHeight="1">
      <c r="A561" s="1164"/>
      <c r="B561" s="1164"/>
      <c r="C561" s="1164"/>
      <c r="D561" s="1164"/>
      <c r="E561" s="1164"/>
      <c r="F561" s="1164"/>
      <c r="G561" s="1164"/>
      <c r="H561" s="1165"/>
      <c r="I561" s="1164"/>
      <c r="J561" s="1165"/>
      <c r="K561" s="1164"/>
      <c r="L561" s="1165"/>
      <c r="M561" s="1164"/>
      <c r="N561" s="1164"/>
      <c r="O561" s="1164"/>
    </row>
    <row r="562" spans="1:15" ht="15.75" customHeight="1">
      <c r="A562" s="1164"/>
      <c r="B562" s="1164"/>
      <c r="C562" s="1164"/>
      <c r="D562" s="1164"/>
      <c r="E562" s="1164"/>
      <c r="F562" s="1164"/>
      <c r="G562" s="1164"/>
      <c r="H562" s="1165"/>
      <c r="I562" s="1164"/>
      <c r="J562" s="1165"/>
      <c r="K562" s="1164"/>
      <c r="L562" s="1165"/>
      <c r="M562" s="1164"/>
      <c r="N562" s="1164"/>
      <c r="O562" s="1164"/>
    </row>
    <row r="563" spans="1:15" ht="15.75" customHeight="1">
      <c r="A563" s="1164"/>
      <c r="B563" s="1164"/>
      <c r="C563" s="1164"/>
      <c r="D563" s="1164"/>
      <c r="E563" s="1164"/>
      <c r="F563" s="1164"/>
      <c r="G563" s="1164"/>
      <c r="H563" s="1165"/>
      <c r="I563" s="1164"/>
      <c r="J563" s="1165"/>
      <c r="K563" s="1164"/>
      <c r="L563" s="1165"/>
      <c r="M563" s="1164"/>
      <c r="N563" s="1164"/>
      <c r="O563" s="1164"/>
    </row>
    <row r="564" spans="1:15" ht="15.75" customHeight="1">
      <c r="A564" s="1164"/>
      <c r="B564" s="1164"/>
      <c r="C564" s="1164"/>
      <c r="D564" s="1164"/>
      <c r="E564" s="1164"/>
      <c r="F564" s="1164"/>
      <c r="G564" s="1164"/>
      <c r="H564" s="1165"/>
      <c r="I564" s="1164"/>
      <c r="J564" s="1165"/>
      <c r="K564" s="1164"/>
      <c r="L564" s="1165"/>
      <c r="M564" s="1164"/>
      <c r="N564" s="1164"/>
      <c r="O564" s="1164"/>
    </row>
    <row r="565" spans="1:15" ht="15.75" customHeight="1">
      <c r="A565" s="1164"/>
      <c r="B565" s="1164"/>
      <c r="C565" s="1164"/>
      <c r="D565" s="1164"/>
      <c r="E565" s="1164"/>
      <c r="F565" s="1164"/>
      <c r="G565" s="1164"/>
      <c r="H565" s="1165"/>
      <c r="I565" s="1164"/>
      <c r="J565" s="1165"/>
      <c r="K565" s="1164"/>
      <c r="L565" s="1165"/>
      <c r="M565" s="1164"/>
      <c r="N565" s="1164"/>
      <c r="O565" s="1164"/>
    </row>
    <row r="566" spans="1:15" ht="15.75" customHeight="1">
      <c r="A566" s="1164"/>
      <c r="B566" s="1164"/>
      <c r="C566" s="1164"/>
      <c r="D566" s="1164"/>
      <c r="E566" s="1164"/>
      <c r="F566" s="1164"/>
      <c r="G566" s="1164"/>
      <c r="H566" s="1165"/>
      <c r="I566" s="1164"/>
      <c r="J566" s="1165"/>
      <c r="K566" s="1164"/>
      <c r="L566" s="1165"/>
      <c r="M566" s="1164"/>
      <c r="N566" s="1164"/>
      <c r="O566" s="1164"/>
    </row>
    <row r="567" spans="1:15" ht="15.75" customHeight="1">
      <c r="A567" s="1164"/>
      <c r="B567" s="1164"/>
      <c r="C567" s="1164"/>
      <c r="D567" s="1164"/>
      <c r="E567" s="1164"/>
      <c r="F567" s="1164"/>
      <c r="G567" s="1164"/>
      <c r="H567" s="1165"/>
      <c r="I567" s="1164"/>
      <c r="J567" s="1165"/>
      <c r="K567" s="1164"/>
      <c r="L567" s="1165"/>
      <c r="M567" s="1164"/>
      <c r="N567" s="1164"/>
      <c r="O567" s="1164"/>
    </row>
    <row r="568" spans="1:15" ht="15.75" customHeight="1">
      <c r="A568" s="1164"/>
      <c r="B568" s="1164"/>
      <c r="C568" s="1164"/>
      <c r="D568" s="1164"/>
      <c r="E568" s="1164"/>
      <c r="F568" s="1164"/>
      <c r="G568" s="1164"/>
      <c r="H568" s="1165"/>
      <c r="I568" s="1164"/>
      <c r="J568" s="1165"/>
      <c r="K568" s="1164"/>
      <c r="L568" s="1165"/>
      <c r="M568" s="1164"/>
      <c r="N568" s="1164"/>
      <c r="O568" s="1164"/>
    </row>
    <row r="569" spans="1:15" ht="15.75" customHeight="1">
      <c r="A569" s="1164"/>
      <c r="B569" s="1164"/>
      <c r="C569" s="1164"/>
      <c r="D569" s="1164"/>
      <c r="E569" s="1164"/>
      <c r="F569" s="1164"/>
      <c r="G569" s="1164"/>
      <c r="H569" s="1165"/>
      <c r="I569" s="1164"/>
      <c r="J569" s="1165"/>
      <c r="K569" s="1164"/>
      <c r="L569" s="1165"/>
      <c r="M569" s="1164"/>
      <c r="N569" s="1164"/>
      <c r="O569" s="1164"/>
    </row>
    <row r="570" spans="1:15" ht="15.75" customHeight="1">
      <c r="A570" s="1164"/>
      <c r="B570" s="1164"/>
      <c r="C570" s="1164"/>
      <c r="D570" s="1164"/>
      <c r="E570" s="1164"/>
      <c r="F570" s="1164"/>
      <c r="G570" s="1164"/>
      <c r="H570" s="1165"/>
      <c r="I570" s="1164"/>
      <c r="J570" s="1165"/>
      <c r="K570" s="1164"/>
      <c r="L570" s="1165"/>
      <c r="M570" s="1164"/>
      <c r="N570" s="1164"/>
      <c r="O570" s="1164"/>
    </row>
    <row r="571" spans="1:15" ht="15.75" customHeight="1">
      <c r="A571" s="1164"/>
      <c r="B571" s="1164"/>
      <c r="C571" s="1164"/>
      <c r="D571" s="1164"/>
      <c r="E571" s="1164"/>
      <c r="F571" s="1164"/>
      <c r="G571" s="1164"/>
      <c r="H571" s="1165"/>
      <c r="I571" s="1164"/>
      <c r="J571" s="1165"/>
      <c r="K571" s="1164"/>
      <c r="L571" s="1165"/>
      <c r="M571" s="1164"/>
      <c r="N571" s="1164"/>
      <c r="O571" s="1164"/>
    </row>
    <row r="572" spans="1:15" ht="15.75" customHeight="1">
      <c r="A572" s="1164"/>
      <c r="B572" s="1164"/>
      <c r="C572" s="1164"/>
      <c r="D572" s="1164"/>
      <c r="E572" s="1164"/>
      <c r="F572" s="1164"/>
      <c r="G572" s="1164"/>
      <c r="H572" s="1165"/>
      <c r="I572" s="1164"/>
      <c r="J572" s="1165"/>
      <c r="K572" s="1164"/>
      <c r="L572" s="1165"/>
      <c r="M572" s="1164"/>
      <c r="N572" s="1164"/>
      <c r="O572" s="1164"/>
    </row>
    <row r="573" spans="1:15" ht="15.75" customHeight="1">
      <c r="A573" s="1164"/>
      <c r="B573" s="1164"/>
      <c r="C573" s="1164"/>
      <c r="D573" s="1164"/>
      <c r="E573" s="1164"/>
      <c r="F573" s="1164"/>
      <c r="G573" s="1164"/>
      <c r="H573" s="1165"/>
      <c r="I573" s="1164"/>
      <c r="J573" s="1165"/>
      <c r="K573" s="1164"/>
      <c r="L573" s="1165"/>
      <c r="M573" s="1164"/>
      <c r="N573" s="1164"/>
      <c r="O573" s="1164"/>
    </row>
    <row r="574" spans="1:15" ht="15.75" customHeight="1">
      <c r="A574" s="1164"/>
      <c r="B574" s="1164"/>
      <c r="C574" s="1164"/>
      <c r="D574" s="1164"/>
      <c r="E574" s="1164"/>
      <c r="F574" s="1164"/>
      <c r="G574" s="1164"/>
      <c r="H574" s="1165"/>
      <c r="I574" s="1164"/>
      <c r="J574" s="1165"/>
      <c r="K574" s="1164"/>
      <c r="L574" s="1165"/>
      <c r="M574" s="1164"/>
      <c r="N574" s="1164"/>
      <c r="O574" s="1164"/>
    </row>
    <row r="575" spans="1:15" ht="15.75" customHeight="1">
      <c r="A575" s="1164"/>
      <c r="B575" s="1164"/>
      <c r="C575" s="1164"/>
      <c r="D575" s="1164"/>
      <c r="E575" s="1164"/>
      <c r="F575" s="1164"/>
      <c r="G575" s="1164"/>
      <c r="H575" s="1165"/>
      <c r="I575" s="1164"/>
      <c r="J575" s="1165"/>
      <c r="K575" s="1164"/>
      <c r="L575" s="1165"/>
      <c r="M575" s="1164"/>
      <c r="N575" s="1164"/>
      <c r="O575" s="1164"/>
    </row>
    <row r="576" spans="1:15" ht="15.75" customHeight="1">
      <c r="A576" s="1164"/>
      <c r="B576" s="1164"/>
      <c r="C576" s="1164"/>
      <c r="D576" s="1164"/>
      <c r="E576" s="1164"/>
      <c r="F576" s="1164"/>
      <c r="G576" s="1164"/>
      <c r="H576" s="1165"/>
      <c r="I576" s="1164"/>
      <c r="J576" s="1165"/>
      <c r="K576" s="1164"/>
      <c r="L576" s="1165"/>
      <c r="M576" s="1164"/>
      <c r="N576" s="1164"/>
      <c r="O576" s="1164"/>
    </row>
    <row r="577" spans="1:15" ht="15.75" customHeight="1">
      <c r="A577" s="1164"/>
      <c r="B577" s="1164"/>
      <c r="C577" s="1164"/>
      <c r="D577" s="1164"/>
      <c r="E577" s="1164"/>
      <c r="F577" s="1164"/>
      <c r="G577" s="1164"/>
      <c r="H577" s="1165"/>
      <c r="I577" s="1164"/>
      <c r="J577" s="1165"/>
      <c r="K577" s="1164"/>
      <c r="L577" s="1165"/>
      <c r="M577" s="1164"/>
      <c r="N577" s="1164"/>
      <c r="O577" s="1164"/>
    </row>
    <row r="578" spans="1:15" ht="15.75" customHeight="1">
      <c r="A578" s="1164"/>
      <c r="B578" s="1164"/>
      <c r="C578" s="1164"/>
      <c r="D578" s="1164"/>
      <c r="E578" s="1164"/>
      <c r="F578" s="1164"/>
      <c r="G578" s="1164"/>
      <c r="H578" s="1165"/>
      <c r="I578" s="1164"/>
      <c r="J578" s="1165"/>
      <c r="K578" s="1164"/>
      <c r="L578" s="1165"/>
      <c r="M578" s="1164"/>
      <c r="N578" s="1164"/>
      <c r="O578" s="1164"/>
    </row>
    <row r="579" spans="1:15" ht="15.75" customHeight="1">
      <c r="A579" s="1164"/>
      <c r="B579" s="1164"/>
      <c r="C579" s="1164"/>
      <c r="D579" s="1164"/>
      <c r="E579" s="1164"/>
      <c r="F579" s="1164"/>
      <c r="G579" s="1164"/>
      <c r="H579" s="1165"/>
      <c r="I579" s="1164"/>
      <c r="J579" s="1165"/>
      <c r="K579" s="1164"/>
      <c r="L579" s="1165"/>
      <c r="M579" s="1164"/>
      <c r="N579" s="1164"/>
      <c r="O579" s="1164"/>
    </row>
    <row r="580" spans="1:15" ht="15.75" customHeight="1">
      <c r="A580" s="1164"/>
      <c r="B580" s="1164"/>
      <c r="C580" s="1164"/>
      <c r="D580" s="1164"/>
      <c r="E580" s="1164"/>
      <c r="F580" s="1164"/>
      <c r="G580" s="1164"/>
      <c r="H580" s="1165"/>
      <c r="I580" s="1164"/>
      <c r="J580" s="1165"/>
      <c r="K580" s="1164"/>
      <c r="L580" s="1165"/>
      <c r="M580" s="1164"/>
      <c r="N580" s="1164"/>
      <c r="O580" s="1164"/>
    </row>
    <row r="581" spans="1:15" ht="15.75" customHeight="1">
      <c r="A581" s="1164"/>
      <c r="B581" s="1164"/>
      <c r="C581" s="1164"/>
      <c r="D581" s="1164"/>
      <c r="E581" s="1164"/>
      <c r="F581" s="1164"/>
      <c r="G581" s="1164"/>
      <c r="H581" s="1165"/>
      <c r="I581" s="1164"/>
      <c r="J581" s="1165"/>
      <c r="K581" s="1164"/>
      <c r="L581" s="1165"/>
      <c r="M581" s="1164"/>
      <c r="N581" s="1164"/>
      <c r="O581" s="1164"/>
    </row>
    <row r="582" spans="1:15" ht="15.75" customHeight="1">
      <c r="A582" s="1164"/>
      <c r="B582" s="1164"/>
      <c r="C582" s="1164"/>
      <c r="D582" s="1164"/>
      <c r="E582" s="1164"/>
      <c r="F582" s="1164"/>
      <c r="G582" s="1164"/>
      <c r="H582" s="1165"/>
      <c r="I582" s="1164"/>
      <c r="J582" s="1165"/>
      <c r="K582" s="1164"/>
      <c r="L582" s="1165"/>
      <c r="M582" s="1164"/>
      <c r="N582" s="1164"/>
      <c r="O582" s="1164"/>
    </row>
    <row r="583" spans="1:15" ht="15.75" customHeight="1">
      <c r="A583" s="1164"/>
      <c r="B583" s="1164"/>
      <c r="C583" s="1164"/>
      <c r="D583" s="1164"/>
      <c r="E583" s="1164"/>
      <c r="F583" s="1164"/>
      <c r="G583" s="1164"/>
      <c r="H583" s="1165"/>
      <c r="I583" s="1164"/>
      <c r="J583" s="1165"/>
      <c r="K583" s="1164"/>
      <c r="L583" s="1165"/>
      <c r="M583" s="1164"/>
      <c r="N583" s="1164"/>
      <c r="O583" s="1164"/>
    </row>
    <row r="584" spans="1:15" ht="15.75" customHeight="1">
      <c r="A584" s="1164"/>
      <c r="B584" s="1164"/>
      <c r="C584" s="1164"/>
      <c r="D584" s="1164"/>
      <c r="E584" s="1164"/>
      <c r="F584" s="1164"/>
      <c r="G584" s="1164"/>
      <c r="H584" s="1165"/>
      <c r="I584" s="1164"/>
      <c r="J584" s="1165"/>
      <c r="K584" s="1164"/>
      <c r="L584" s="1165"/>
      <c r="M584" s="1164"/>
      <c r="N584" s="1164"/>
      <c r="O584" s="1164"/>
    </row>
    <row r="585" spans="1:15" ht="15.75" customHeight="1">
      <c r="A585" s="1164"/>
      <c r="B585" s="1164"/>
      <c r="C585" s="1164"/>
      <c r="D585" s="1164"/>
      <c r="E585" s="1164"/>
      <c r="F585" s="1164"/>
      <c r="G585" s="1164"/>
      <c r="H585" s="1165"/>
      <c r="I585" s="1164"/>
      <c r="J585" s="1165"/>
      <c r="K585" s="1164"/>
      <c r="L585" s="1165"/>
      <c r="M585" s="1164"/>
      <c r="N585" s="1164"/>
      <c r="O585" s="1164"/>
    </row>
    <row r="586" spans="1:15" ht="15.75" customHeight="1">
      <c r="A586" s="1164"/>
      <c r="B586" s="1164"/>
      <c r="C586" s="1164"/>
      <c r="D586" s="1164"/>
      <c r="E586" s="1164"/>
      <c r="F586" s="1164"/>
      <c r="G586" s="1164"/>
      <c r="H586" s="1165"/>
      <c r="I586" s="1164"/>
      <c r="J586" s="1165"/>
      <c r="K586" s="1164"/>
      <c r="L586" s="1165"/>
      <c r="M586" s="1164"/>
      <c r="N586" s="1164"/>
      <c r="O586" s="1164"/>
    </row>
    <row r="587" spans="1:15" ht="15.75" customHeight="1">
      <c r="A587" s="1164"/>
      <c r="B587" s="1164"/>
      <c r="C587" s="1164"/>
      <c r="D587" s="1164"/>
      <c r="E587" s="1164"/>
      <c r="F587" s="1164"/>
      <c r="G587" s="1164"/>
      <c r="H587" s="1165"/>
      <c r="I587" s="1164"/>
      <c r="J587" s="1165"/>
      <c r="K587" s="1164"/>
      <c r="L587" s="1165"/>
      <c r="M587" s="1164"/>
      <c r="N587" s="1164"/>
      <c r="O587" s="1164"/>
    </row>
    <row r="588" spans="1:15" ht="15.75" customHeight="1">
      <c r="A588" s="1164"/>
      <c r="B588" s="1164"/>
      <c r="C588" s="1164"/>
      <c r="D588" s="1164"/>
      <c r="E588" s="1164"/>
      <c r="F588" s="1164"/>
      <c r="G588" s="1164"/>
      <c r="H588" s="1165"/>
      <c r="I588" s="1164"/>
      <c r="J588" s="1165"/>
      <c r="K588" s="1164"/>
      <c r="L588" s="1165"/>
      <c r="M588" s="1164"/>
      <c r="N588" s="1164"/>
      <c r="O588" s="1164"/>
    </row>
    <row r="589" spans="1:15" ht="15.75" customHeight="1">
      <c r="A589" s="1164"/>
      <c r="B589" s="1164"/>
      <c r="C589" s="1164"/>
      <c r="D589" s="1164"/>
      <c r="E589" s="1164"/>
      <c r="F589" s="1164"/>
      <c r="G589" s="1164"/>
      <c r="H589" s="1165"/>
      <c r="I589" s="1164"/>
      <c r="J589" s="1165"/>
      <c r="K589" s="1164"/>
      <c r="L589" s="1165"/>
      <c r="M589" s="1164"/>
      <c r="N589" s="1164"/>
      <c r="O589" s="1164"/>
    </row>
    <row r="590" spans="1:15" ht="15.75" customHeight="1">
      <c r="A590" s="1164"/>
      <c r="B590" s="1164"/>
      <c r="C590" s="1164"/>
      <c r="D590" s="1164"/>
      <c r="E590" s="1164"/>
      <c r="F590" s="1164"/>
      <c r="G590" s="1164"/>
      <c r="H590" s="1165"/>
      <c r="I590" s="1164"/>
      <c r="J590" s="1165"/>
      <c r="K590" s="1164"/>
      <c r="L590" s="1165"/>
      <c r="M590" s="1164"/>
      <c r="N590" s="1164"/>
      <c r="O590" s="1164"/>
    </row>
    <row r="591" spans="1:15" ht="15.75" customHeight="1">
      <c r="A591" s="1164"/>
      <c r="B591" s="1164"/>
      <c r="C591" s="1164"/>
      <c r="D591" s="1164"/>
      <c r="E591" s="1164"/>
      <c r="F591" s="1164"/>
      <c r="G591" s="1164"/>
      <c r="H591" s="1165"/>
      <c r="I591" s="1164"/>
      <c r="J591" s="1165"/>
      <c r="K591" s="1164"/>
      <c r="L591" s="1165"/>
      <c r="M591" s="1164"/>
      <c r="N591" s="1164"/>
      <c r="O591" s="1164"/>
    </row>
    <row r="592" spans="1:15" ht="15.75" customHeight="1">
      <c r="A592" s="1164"/>
      <c r="B592" s="1164"/>
      <c r="C592" s="1164"/>
      <c r="D592" s="1164"/>
      <c r="E592" s="1164"/>
      <c r="F592" s="1164"/>
      <c r="G592" s="1164"/>
      <c r="H592" s="1165"/>
      <c r="I592" s="1164"/>
      <c r="J592" s="1165"/>
      <c r="K592" s="1164"/>
      <c r="L592" s="1165"/>
      <c r="M592" s="1164"/>
      <c r="N592" s="1164"/>
      <c r="O592" s="1164"/>
    </row>
    <row r="593" spans="1:15" ht="15.75" customHeight="1">
      <c r="A593" s="1164"/>
      <c r="B593" s="1164"/>
      <c r="C593" s="1164"/>
      <c r="D593" s="1164"/>
      <c r="E593" s="1164"/>
      <c r="F593" s="1164"/>
      <c r="G593" s="1164"/>
      <c r="H593" s="1165"/>
      <c r="I593" s="1164"/>
      <c r="J593" s="1165"/>
      <c r="K593" s="1164"/>
      <c r="L593" s="1165"/>
      <c r="M593" s="1164"/>
      <c r="N593" s="1164"/>
      <c r="O593" s="1164"/>
    </row>
    <row r="594" spans="1:15" ht="15.75" customHeight="1">
      <c r="A594" s="1164"/>
      <c r="B594" s="1164"/>
      <c r="C594" s="1164"/>
      <c r="D594" s="1164"/>
      <c r="E594" s="1164"/>
      <c r="F594" s="1164"/>
      <c r="G594" s="1164"/>
      <c r="H594" s="1165"/>
      <c r="I594" s="1164"/>
      <c r="J594" s="1165"/>
      <c r="K594" s="1164"/>
      <c r="L594" s="1165"/>
      <c r="M594" s="1164"/>
      <c r="N594" s="1164"/>
      <c r="O594" s="1164"/>
    </row>
    <row r="595" spans="1:15" ht="15.75" customHeight="1">
      <c r="A595" s="1164"/>
      <c r="B595" s="1164"/>
      <c r="C595" s="1164"/>
      <c r="D595" s="1164"/>
      <c r="E595" s="1164"/>
      <c r="F595" s="1164"/>
      <c r="G595" s="1164"/>
      <c r="H595" s="1165"/>
      <c r="I595" s="1164"/>
      <c r="J595" s="1165"/>
      <c r="K595" s="1164"/>
      <c r="L595" s="1165"/>
      <c r="M595" s="1164"/>
      <c r="N595" s="1164"/>
      <c r="O595" s="1164"/>
    </row>
    <row r="596" spans="1:15" ht="15.75" customHeight="1">
      <c r="A596" s="1164"/>
      <c r="B596" s="1164"/>
      <c r="C596" s="1164"/>
      <c r="D596" s="1164"/>
      <c r="E596" s="1164"/>
      <c r="F596" s="1164"/>
      <c r="G596" s="1164"/>
      <c r="H596" s="1165"/>
      <c r="I596" s="1164"/>
      <c r="J596" s="1165"/>
      <c r="K596" s="1164"/>
      <c r="L596" s="1165"/>
      <c r="M596" s="1164"/>
      <c r="N596" s="1164"/>
      <c r="O596" s="1164"/>
    </row>
    <row r="597" spans="1:15" ht="15.75" customHeight="1">
      <c r="A597" s="1164"/>
      <c r="B597" s="1164"/>
      <c r="C597" s="1164"/>
      <c r="D597" s="1164"/>
      <c r="E597" s="1164"/>
      <c r="F597" s="1164"/>
      <c r="G597" s="1164"/>
      <c r="H597" s="1165"/>
      <c r="I597" s="1164"/>
      <c r="J597" s="1165"/>
      <c r="K597" s="1164"/>
      <c r="L597" s="1165"/>
      <c r="M597" s="1164"/>
      <c r="N597" s="1164"/>
      <c r="O597" s="1164"/>
    </row>
    <row r="598" spans="1:15" ht="15.75" customHeight="1">
      <c r="A598" s="1164"/>
      <c r="B598" s="1164"/>
      <c r="C598" s="1164"/>
      <c r="D598" s="1164"/>
      <c r="E598" s="1164"/>
      <c r="F598" s="1164"/>
      <c r="G598" s="1164"/>
      <c r="H598" s="1165"/>
      <c r="I598" s="1164"/>
      <c r="J598" s="1165"/>
      <c r="K598" s="1164"/>
      <c r="L598" s="1165"/>
      <c r="M598" s="1164"/>
      <c r="N598" s="1164"/>
      <c r="O598" s="1164"/>
    </row>
    <row r="599" spans="1:15" ht="15.75" customHeight="1">
      <c r="A599" s="1164"/>
      <c r="B599" s="1164"/>
      <c r="C599" s="1164"/>
      <c r="D599" s="1164"/>
      <c r="E599" s="1164"/>
      <c r="F599" s="1164"/>
      <c r="G599" s="1164"/>
      <c r="H599" s="1165"/>
      <c r="I599" s="1164"/>
      <c r="J599" s="1165"/>
      <c r="K599" s="1164"/>
      <c r="L599" s="1165"/>
      <c r="M599" s="1164"/>
      <c r="N599" s="1164"/>
      <c r="O599" s="1164"/>
    </row>
    <row r="600" spans="1:15" ht="15.75" customHeight="1">
      <c r="A600" s="1164"/>
      <c r="B600" s="1164"/>
      <c r="C600" s="1164"/>
      <c r="D600" s="1164"/>
      <c r="E600" s="1164"/>
      <c r="F600" s="1164"/>
      <c r="G600" s="1164"/>
      <c r="H600" s="1165"/>
      <c r="I600" s="1164"/>
      <c r="J600" s="1165"/>
      <c r="K600" s="1164"/>
      <c r="L600" s="1165"/>
      <c r="M600" s="1164"/>
      <c r="N600" s="1164"/>
      <c r="O600" s="1164"/>
    </row>
    <row r="601" spans="1:15" ht="15.75" customHeight="1">
      <c r="A601" s="1164"/>
      <c r="B601" s="1164"/>
      <c r="C601" s="1164"/>
      <c r="D601" s="1164"/>
      <c r="E601" s="1164"/>
      <c r="F601" s="1164"/>
      <c r="G601" s="1164"/>
      <c r="H601" s="1165"/>
      <c r="I601" s="1164"/>
      <c r="J601" s="1165"/>
      <c r="K601" s="1164"/>
      <c r="L601" s="1165"/>
      <c r="M601" s="1164"/>
      <c r="N601" s="1164"/>
      <c r="O601" s="1164"/>
    </row>
    <row r="602" spans="1:15" ht="15.75" customHeight="1">
      <c r="A602" s="1164"/>
      <c r="B602" s="1164"/>
      <c r="C602" s="1164"/>
      <c r="D602" s="1164"/>
      <c r="E602" s="1164"/>
      <c r="F602" s="1164"/>
      <c r="G602" s="1164"/>
      <c r="H602" s="1165"/>
      <c r="I602" s="1164"/>
      <c r="J602" s="1165"/>
      <c r="K602" s="1164"/>
      <c r="L602" s="1165"/>
      <c r="M602" s="1164"/>
      <c r="N602" s="1164"/>
      <c r="O602" s="1164"/>
    </row>
    <row r="603" spans="1:15" ht="15.75" customHeight="1">
      <c r="A603" s="1164"/>
      <c r="B603" s="1164"/>
      <c r="C603" s="1164"/>
      <c r="D603" s="1164"/>
      <c r="E603" s="1164"/>
      <c r="F603" s="1164"/>
      <c r="G603" s="1164"/>
      <c r="H603" s="1165"/>
      <c r="I603" s="1164"/>
      <c r="J603" s="1165"/>
      <c r="K603" s="1164"/>
      <c r="L603" s="1165"/>
      <c r="M603" s="1164"/>
      <c r="N603" s="1164"/>
      <c r="O603" s="1164"/>
    </row>
    <row r="604" spans="1:15" ht="15.75" customHeight="1">
      <c r="A604" s="1164"/>
      <c r="B604" s="1164"/>
      <c r="C604" s="1164"/>
      <c r="D604" s="1164"/>
      <c r="E604" s="1164"/>
      <c r="F604" s="1164"/>
      <c r="G604" s="1164"/>
      <c r="H604" s="1165"/>
      <c r="I604" s="1164"/>
      <c r="J604" s="1165"/>
      <c r="K604" s="1164"/>
      <c r="L604" s="1165"/>
      <c r="M604" s="1164"/>
      <c r="N604" s="1164"/>
      <c r="O604" s="1164"/>
    </row>
    <row r="605" spans="1:15" ht="15.75" customHeight="1">
      <c r="A605" s="1164"/>
      <c r="B605" s="1164"/>
      <c r="C605" s="1164"/>
      <c r="D605" s="1164"/>
      <c r="E605" s="1164"/>
      <c r="F605" s="1164"/>
      <c r="G605" s="1164"/>
      <c r="H605" s="1165"/>
      <c r="I605" s="1164"/>
      <c r="J605" s="1165"/>
      <c r="K605" s="1164"/>
      <c r="L605" s="1165"/>
      <c r="M605" s="1164"/>
      <c r="N605" s="1164"/>
      <c r="O605" s="1164"/>
    </row>
    <row r="606" spans="1:15" ht="15.75" customHeight="1">
      <c r="A606" s="1164"/>
      <c r="B606" s="1164"/>
      <c r="C606" s="1164"/>
      <c r="D606" s="1164"/>
      <c r="E606" s="1164"/>
      <c r="F606" s="1164"/>
      <c r="G606" s="1164"/>
      <c r="H606" s="1165"/>
      <c r="I606" s="1164"/>
      <c r="J606" s="1165"/>
      <c r="K606" s="1164"/>
      <c r="L606" s="1165"/>
      <c r="M606" s="1164"/>
      <c r="N606" s="1164"/>
      <c r="O606" s="1164"/>
    </row>
    <row r="607" spans="1:15" ht="15.75" customHeight="1">
      <c r="A607" s="1164"/>
      <c r="B607" s="1164"/>
      <c r="C607" s="1164"/>
      <c r="D607" s="1164"/>
      <c r="E607" s="1164"/>
      <c r="F607" s="1164"/>
      <c r="G607" s="1164"/>
      <c r="H607" s="1165"/>
      <c r="I607" s="1164"/>
      <c r="J607" s="1165"/>
      <c r="K607" s="1164"/>
      <c r="L607" s="1165"/>
      <c r="M607" s="1164"/>
      <c r="N607" s="1164"/>
      <c r="O607" s="1164"/>
    </row>
    <row r="608" spans="1:15" ht="15.75" customHeight="1">
      <c r="A608" s="1164"/>
      <c r="B608" s="1164"/>
      <c r="C608" s="1164"/>
      <c r="D608" s="1164"/>
      <c r="E608" s="1164"/>
      <c r="F608" s="1164"/>
      <c r="G608" s="1164"/>
      <c r="H608" s="1165"/>
      <c r="I608" s="1164"/>
      <c r="J608" s="1165"/>
      <c r="K608" s="1164"/>
      <c r="L608" s="1165"/>
      <c r="M608" s="1164"/>
      <c r="N608" s="1164"/>
      <c r="O608" s="1164"/>
    </row>
    <row r="609" spans="1:15" ht="15.75" customHeight="1">
      <c r="A609" s="1164"/>
      <c r="B609" s="1164"/>
      <c r="C609" s="1164"/>
      <c r="D609" s="1164"/>
      <c r="E609" s="1164"/>
      <c r="F609" s="1164"/>
      <c r="G609" s="1164"/>
      <c r="H609" s="1165"/>
      <c r="I609" s="1164"/>
      <c r="J609" s="1165"/>
      <c r="K609" s="1164"/>
      <c r="L609" s="1165"/>
      <c r="M609" s="1164"/>
      <c r="N609" s="1164"/>
      <c r="O609" s="1164"/>
    </row>
    <row r="610" spans="1:15" ht="15.75" customHeight="1">
      <c r="A610" s="1164"/>
      <c r="B610" s="1164"/>
      <c r="C610" s="1164"/>
      <c r="D610" s="1164"/>
      <c r="E610" s="1164"/>
      <c r="F610" s="1164"/>
      <c r="G610" s="1164"/>
      <c r="H610" s="1165"/>
      <c r="I610" s="1164"/>
      <c r="J610" s="1165"/>
      <c r="K610" s="1164"/>
      <c r="L610" s="1165"/>
      <c r="M610" s="1164"/>
      <c r="N610" s="1164"/>
      <c r="O610" s="1164"/>
    </row>
    <row r="611" spans="1:15" ht="15.75" customHeight="1">
      <c r="A611" s="1164"/>
      <c r="B611" s="1164"/>
      <c r="C611" s="1164"/>
      <c r="D611" s="1164"/>
      <c r="E611" s="1164"/>
      <c r="F611" s="1164"/>
      <c r="G611" s="1164"/>
      <c r="H611" s="1165"/>
      <c r="I611" s="1164"/>
      <c r="J611" s="1165"/>
      <c r="K611" s="1164"/>
      <c r="L611" s="1165"/>
      <c r="M611" s="1164"/>
      <c r="N611" s="1164"/>
      <c r="O611" s="1164"/>
    </row>
    <row r="612" spans="1:15" ht="15.75" customHeight="1">
      <c r="A612" s="1164"/>
      <c r="B612" s="1164"/>
      <c r="C612" s="1164"/>
      <c r="D612" s="1164"/>
      <c r="E612" s="1164"/>
      <c r="F612" s="1164"/>
      <c r="G612" s="1164"/>
      <c r="H612" s="1165"/>
      <c r="I612" s="1164"/>
      <c r="J612" s="1165"/>
      <c r="K612" s="1164"/>
      <c r="L612" s="1165"/>
      <c r="M612" s="1164"/>
      <c r="N612" s="1164"/>
      <c r="O612" s="1164"/>
    </row>
    <row r="613" spans="1:15" ht="15.75" customHeight="1">
      <c r="A613" s="1164"/>
      <c r="B613" s="1164"/>
      <c r="C613" s="1164"/>
      <c r="D613" s="1164"/>
      <c r="E613" s="1164"/>
      <c r="F613" s="1164"/>
      <c r="G613" s="1164"/>
      <c r="H613" s="1165"/>
      <c r="I613" s="1164"/>
      <c r="J613" s="1165"/>
      <c r="K613" s="1164"/>
      <c r="L613" s="1165"/>
      <c r="M613" s="1164"/>
      <c r="N613" s="1164"/>
      <c r="O613" s="1164"/>
    </row>
    <row r="614" spans="1:15" ht="15.75" customHeight="1">
      <c r="A614" s="1164"/>
      <c r="B614" s="1164"/>
      <c r="C614" s="1164"/>
      <c r="D614" s="1164"/>
      <c r="E614" s="1164"/>
      <c r="F614" s="1164"/>
      <c r="G614" s="1164"/>
      <c r="H614" s="1165"/>
      <c r="I614" s="1164"/>
      <c r="J614" s="1165"/>
      <c r="K614" s="1164"/>
      <c r="L614" s="1165"/>
      <c r="M614" s="1164"/>
      <c r="N614" s="1164"/>
      <c r="O614" s="1164"/>
    </row>
    <row r="615" spans="1:15" ht="15.75" customHeight="1">
      <c r="A615" s="1164"/>
      <c r="B615" s="1164"/>
      <c r="C615" s="1164"/>
      <c r="D615" s="1164"/>
      <c r="E615" s="1164"/>
      <c r="F615" s="1164"/>
      <c r="G615" s="1164"/>
      <c r="H615" s="1165"/>
      <c r="I615" s="1164"/>
      <c r="J615" s="1165"/>
      <c r="K615" s="1164"/>
      <c r="L615" s="1165"/>
      <c r="M615" s="1164"/>
      <c r="N615" s="1164"/>
      <c r="O615" s="1164"/>
    </row>
    <row r="616" spans="1:15" ht="15.75" customHeight="1">
      <c r="A616" s="1164"/>
      <c r="B616" s="1164"/>
      <c r="C616" s="1164"/>
      <c r="D616" s="1164"/>
      <c r="E616" s="1164"/>
      <c r="F616" s="1164"/>
      <c r="G616" s="1164"/>
      <c r="H616" s="1165"/>
      <c r="I616" s="1164"/>
      <c r="J616" s="1165"/>
      <c r="K616" s="1164"/>
      <c r="L616" s="1165"/>
      <c r="M616" s="1164"/>
      <c r="N616" s="1164"/>
      <c r="O616" s="1164"/>
    </row>
    <row r="617" spans="1:15" ht="15.75" customHeight="1">
      <c r="A617" s="1164"/>
      <c r="B617" s="1164"/>
      <c r="C617" s="1164"/>
      <c r="D617" s="1164"/>
      <c r="E617" s="1164"/>
      <c r="F617" s="1164"/>
      <c r="G617" s="1164"/>
      <c r="H617" s="1165"/>
      <c r="I617" s="1164"/>
      <c r="J617" s="1165"/>
      <c r="K617" s="1164"/>
      <c r="L617" s="1165"/>
      <c r="M617" s="1164"/>
      <c r="N617" s="1164"/>
      <c r="O617" s="1164"/>
    </row>
    <row r="618" spans="1:15" ht="15.75" customHeight="1">
      <c r="A618" s="1164"/>
      <c r="B618" s="1164"/>
      <c r="C618" s="1164"/>
      <c r="D618" s="1164"/>
      <c r="E618" s="1164"/>
      <c r="F618" s="1164"/>
      <c r="G618" s="1164"/>
      <c r="H618" s="1165"/>
      <c r="I618" s="1164"/>
      <c r="J618" s="1165"/>
      <c r="K618" s="1164"/>
      <c r="L618" s="1165"/>
      <c r="M618" s="1164"/>
      <c r="N618" s="1164"/>
      <c r="O618" s="1164"/>
    </row>
    <row r="619" spans="1:15" ht="15.75" customHeight="1">
      <c r="A619" s="1164"/>
      <c r="B619" s="1164"/>
      <c r="C619" s="1164"/>
      <c r="D619" s="1164"/>
      <c r="E619" s="1164"/>
      <c r="F619" s="1164"/>
      <c r="G619" s="1164"/>
      <c r="H619" s="1165"/>
      <c r="I619" s="1164"/>
      <c r="J619" s="1165"/>
      <c r="K619" s="1164"/>
      <c r="L619" s="1165"/>
      <c r="M619" s="1164"/>
      <c r="N619" s="1164"/>
      <c r="O619" s="1164"/>
    </row>
    <row r="620" spans="1:15" ht="15.75" customHeight="1">
      <c r="A620" s="1164"/>
      <c r="B620" s="1164"/>
      <c r="C620" s="1164"/>
      <c r="D620" s="1164"/>
      <c r="E620" s="1164"/>
      <c r="F620" s="1164"/>
      <c r="G620" s="1164"/>
      <c r="H620" s="1165"/>
      <c r="I620" s="1164"/>
      <c r="J620" s="1165"/>
      <c r="K620" s="1164"/>
      <c r="L620" s="1165"/>
      <c r="M620" s="1164"/>
      <c r="N620" s="1164"/>
      <c r="O620" s="1164"/>
    </row>
    <row r="621" spans="1:15" ht="15.75" customHeight="1">
      <c r="A621" s="1164"/>
      <c r="B621" s="1164"/>
      <c r="C621" s="1164"/>
      <c r="D621" s="1164"/>
      <c r="E621" s="1164"/>
      <c r="F621" s="1164"/>
      <c r="G621" s="1164"/>
      <c r="H621" s="1165"/>
      <c r="I621" s="1164"/>
      <c r="J621" s="1165"/>
      <c r="K621" s="1164"/>
      <c r="L621" s="1165"/>
      <c r="M621" s="1164"/>
      <c r="N621" s="1164"/>
      <c r="O621" s="1164"/>
    </row>
    <row r="622" spans="1:15" ht="15.75" customHeight="1">
      <c r="A622" s="1164"/>
      <c r="B622" s="1164"/>
      <c r="C622" s="1164"/>
      <c r="D622" s="1164"/>
      <c r="E622" s="1164"/>
      <c r="F622" s="1164"/>
      <c r="G622" s="1164"/>
      <c r="H622" s="1165"/>
      <c r="I622" s="1164"/>
      <c r="J622" s="1165"/>
      <c r="K622" s="1164"/>
      <c r="L622" s="1165"/>
      <c r="M622" s="1164"/>
      <c r="N622" s="1164"/>
      <c r="O622" s="1164"/>
    </row>
    <row r="623" spans="1:15" ht="15.75" customHeight="1">
      <c r="A623" s="1164"/>
      <c r="B623" s="1164"/>
      <c r="C623" s="1164"/>
      <c r="D623" s="1164"/>
      <c r="E623" s="1164"/>
      <c r="F623" s="1164"/>
      <c r="G623" s="1164"/>
      <c r="H623" s="1165"/>
      <c r="I623" s="1164"/>
      <c r="J623" s="1165"/>
      <c r="K623" s="1164"/>
      <c r="L623" s="1165"/>
      <c r="M623" s="1164"/>
      <c r="N623" s="1164"/>
      <c r="O623" s="1164"/>
    </row>
    <row r="624" spans="1:15" ht="15.75" customHeight="1">
      <c r="A624" s="1164"/>
      <c r="B624" s="1164"/>
      <c r="C624" s="1164"/>
      <c r="D624" s="1164"/>
      <c r="E624" s="1164"/>
      <c r="F624" s="1164"/>
      <c r="G624" s="1164"/>
      <c r="H624" s="1165"/>
      <c r="I624" s="1164"/>
      <c r="J624" s="1165"/>
      <c r="K624" s="1164"/>
      <c r="L624" s="1165"/>
      <c r="M624" s="1164"/>
      <c r="N624" s="1164"/>
      <c r="O624" s="1164"/>
    </row>
    <row r="625" spans="1:15" ht="15.75" customHeight="1">
      <c r="A625" s="1164"/>
      <c r="B625" s="1164"/>
      <c r="C625" s="1164"/>
      <c r="D625" s="1164"/>
      <c r="E625" s="1164"/>
      <c r="F625" s="1164"/>
      <c r="G625" s="1164"/>
      <c r="H625" s="1165"/>
      <c r="I625" s="1164"/>
      <c r="J625" s="1165"/>
      <c r="K625" s="1164"/>
      <c r="L625" s="1165"/>
      <c r="M625" s="1164"/>
      <c r="N625" s="1164"/>
      <c r="O625" s="1164"/>
    </row>
    <row r="626" spans="1:15" ht="15.75" customHeight="1">
      <c r="A626" s="1164"/>
      <c r="B626" s="1164"/>
      <c r="C626" s="1164"/>
      <c r="D626" s="1164"/>
      <c r="E626" s="1164"/>
      <c r="F626" s="1164"/>
      <c r="G626" s="1164"/>
      <c r="H626" s="1165"/>
      <c r="I626" s="1164"/>
      <c r="J626" s="1165"/>
      <c r="K626" s="1164"/>
      <c r="L626" s="1165"/>
      <c r="M626" s="1164"/>
      <c r="N626" s="1164"/>
      <c r="O626" s="1164"/>
    </row>
    <row r="627" spans="1:15" ht="15.75" customHeight="1">
      <c r="A627" s="1164"/>
      <c r="B627" s="1164"/>
      <c r="C627" s="1164"/>
      <c r="D627" s="1164"/>
      <c r="E627" s="1164"/>
      <c r="F627" s="1164"/>
      <c r="G627" s="1164"/>
      <c r="H627" s="1165"/>
      <c r="I627" s="1164"/>
      <c r="J627" s="1165"/>
      <c r="K627" s="1164"/>
      <c r="L627" s="1165"/>
      <c r="M627" s="1164"/>
      <c r="N627" s="1164"/>
      <c r="O627" s="1164"/>
    </row>
    <row r="628" spans="1:15" ht="15.75" customHeight="1">
      <c r="A628" s="1164"/>
      <c r="B628" s="1164"/>
      <c r="C628" s="1164"/>
      <c r="D628" s="1164"/>
      <c r="E628" s="1164"/>
      <c r="F628" s="1164"/>
      <c r="G628" s="1164"/>
      <c r="H628" s="1165"/>
      <c r="I628" s="1164"/>
      <c r="J628" s="1165"/>
      <c r="K628" s="1164"/>
      <c r="L628" s="1165"/>
      <c r="M628" s="1164"/>
      <c r="N628" s="1164"/>
      <c r="O628" s="1164"/>
    </row>
    <row r="629" spans="1:15" ht="15.75" customHeight="1">
      <c r="A629" s="1164"/>
      <c r="B629" s="1164"/>
      <c r="C629" s="1164"/>
      <c r="D629" s="1164"/>
      <c r="E629" s="1164"/>
      <c r="F629" s="1164"/>
      <c r="G629" s="1164"/>
      <c r="H629" s="1165"/>
      <c r="I629" s="1164"/>
      <c r="J629" s="1165"/>
      <c r="K629" s="1164"/>
      <c r="L629" s="1165"/>
      <c r="M629" s="1164"/>
      <c r="N629" s="1164"/>
      <c r="O629" s="1164"/>
    </row>
    <row r="630" spans="1:15" ht="15.75" customHeight="1">
      <c r="A630" s="1164"/>
      <c r="B630" s="1164"/>
      <c r="C630" s="1164"/>
      <c r="D630" s="1164"/>
      <c r="E630" s="1164"/>
      <c r="F630" s="1164"/>
      <c r="G630" s="1164"/>
      <c r="H630" s="1165"/>
      <c r="I630" s="1164"/>
      <c r="J630" s="1165"/>
      <c r="K630" s="1164"/>
      <c r="L630" s="1165"/>
      <c r="M630" s="1164"/>
      <c r="N630" s="1164"/>
      <c r="O630" s="1164"/>
    </row>
    <row r="631" spans="1:15" ht="15.75" customHeight="1">
      <c r="A631" s="1164"/>
      <c r="B631" s="1164"/>
      <c r="C631" s="1164"/>
      <c r="D631" s="1164"/>
      <c r="E631" s="1164"/>
      <c r="F631" s="1164"/>
      <c r="G631" s="1164"/>
      <c r="H631" s="1165"/>
      <c r="I631" s="1164"/>
      <c r="J631" s="1165"/>
      <c r="K631" s="1164"/>
      <c r="L631" s="1165"/>
      <c r="M631" s="1164"/>
      <c r="N631" s="1164"/>
      <c r="O631" s="1164"/>
    </row>
    <row r="632" spans="1:15" ht="15.75" customHeight="1">
      <c r="A632" s="1164"/>
      <c r="B632" s="1164"/>
      <c r="C632" s="1164"/>
      <c r="D632" s="1164"/>
      <c r="E632" s="1164"/>
      <c r="F632" s="1164"/>
      <c r="G632" s="1164"/>
      <c r="H632" s="1165"/>
      <c r="I632" s="1164"/>
      <c r="J632" s="1165"/>
      <c r="K632" s="1164"/>
      <c r="L632" s="1165"/>
      <c r="M632" s="1164"/>
      <c r="N632" s="1164"/>
      <c r="O632" s="1164"/>
    </row>
    <row r="633" spans="1:15" ht="15.75" customHeight="1">
      <c r="A633" s="1164"/>
      <c r="B633" s="1164"/>
      <c r="C633" s="1164"/>
      <c r="D633" s="1164"/>
      <c r="E633" s="1164"/>
      <c r="F633" s="1164"/>
      <c r="G633" s="1164"/>
      <c r="H633" s="1165"/>
      <c r="I633" s="1164"/>
      <c r="J633" s="1165"/>
      <c r="K633" s="1164"/>
      <c r="L633" s="1165"/>
      <c r="M633" s="1164"/>
      <c r="N633" s="1164"/>
      <c r="O633" s="1164"/>
    </row>
    <row r="634" spans="1:15" ht="15.75" customHeight="1">
      <c r="A634" s="1164"/>
      <c r="B634" s="1164"/>
      <c r="C634" s="1164"/>
      <c r="D634" s="1164"/>
      <c r="E634" s="1164"/>
      <c r="F634" s="1164"/>
      <c r="G634" s="1164"/>
      <c r="H634" s="1165"/>
      <c r="I634" s="1164"/>
      <c r="J634" s="1165"/>
      <c r="K634" s="1164"/>
      <c r="L634" s="1165"/>
      <c r="M634" s="1164"/>
      <c r="N634" s="1164"/>
      <c r="O634" s="1164"/>
    </row>
    <row r="635" spans="1:15" ht="15.75" customHeight="1">
      <c r="A635" s="1164"/>
      <c r="B635" s="1164"/>
      <c r="C635" s="1164"/>
      <c r="D635" s="1164"/>
      <c r="E635" s="1164"/>
      <c r="F635" s="1164"/>
      <c r="G635" s="1164"/>
      <c r="H635" s="1165"/>
      <c r="I635" s="1164"/>
      <c r="J635" s="1165"/>
      <c r="K635" s="1164"/>
      <c r="L635" s="1165"/>
      <c r="M635" s="1164"/>
      <c r="N635" s="1164"/>
      <c r="O635" s="1164"/>
    </row>
    <row r="636" spans="1:15" ht="15.75" customHeight="1">
      <c r="A636" s="1164"/>
      <c r="B636" s="1164"/>
      <c r="C636" s="1164"/>
      <c r="D636" s="1164"/>
      <c r="E636" s="1164"/>
      <c r="F636" s="1164"/>
      <c r="G636" s="1164"/>
      <c r="H636" s="1165"/>
      <c r="I636" s="1164"/>
      <c r="J636" s="1165"/>
      <c r="K636" s="1164"/>
      <c r="L636" s="1165"/>
      <c r="M636" s="1164"/>
      <c r="N636" s="1164"/>
      <c r="O636" s="1164"/>
    </row>
    <row r="637" spans="1:15" ht="15.75" customHeight="1">
      <c r="A637" s="1164"/>
      <c r="B637" s="1164"/>
      <c r="C637" s="1164"/>
      <c r="D637" s="1164"/>
      <c r="E637" s="1164"/>
      <c r="F637" s="1164"/>
      <c r="G637" s="1164"/>
      <c r="H637" s="1165"/>
      <c r="I637" s="1164"/>
      <c r="J637" s="1165"/>
      <c r="K637" s="1164"/>
      <c r="L637" s="1165"/>
      <c r="M637" s="1164"/>
      <c r="N637" s="1164"/>
      <c r="O637" s="1164"/>
    </row>
    <row r="638" spans="1:15" ht="15.75" customHeight="1">
      <c r="A638" s="1164"/>
      <c r="B638" s="1164"/>
      <c r="C638" s="1164"/>
      <c r="D638" s="1164"/>
      <c r="E638" s="1164"/>
      <c r="F638" s="1164"/>
      <c r="G638" s="1164"/>
      <c r="H638" s="1165"/>
      <c r="I638" s="1164"/>
      <c r="J638" s="1165"/>
      <c r="K638" s="1164"/>
      <c r="L638" s="1165"/>
      <c r="M638" s="1164"/>
      <c r="N638" s="1164"/>
      <c r="O638" s="1164"/>
    </row>
    <row r="639" spans="1:15" ht="15.75" customHeight="1">
      <c r="A639" s="1164"/>
      <c r="B639" s="1164"/>
      <c r="C639" s="1164"/>
      <c r="D639" s="1164"/>
      <c r="E639" s="1164"/>
      <c r="F639" s="1164"/>
      <c r="G639" s="1164"/>
      <c r="H639" s="1165"/>
      <c r="I639" s="1164"/>
      <c r="J639" s="1165"/>
      <c r="K639" s="1164"/>
      <c r="L639" s="1165"/>
      <c r="M639" s="1164"/>
      <c r="N639" s="1164"/>
      <c r="O639" s="1164"/>
    </row>
    <row r="640" spans="1:15" ht="15.75" customHeight="1">
      <c r="A640" s="1164"/>
      <c r="B640" s="1164"/>
      <c r="C640" s="1164"/>
      <c r="D640" s="1164"/>
      <c r="E640" s="1164"/>
      <c r="F640" s="1164"/>
      <c r="G640" s="1164"/>
      <c r="H640" s="1165"/>
      <c r="I640" s="1164"/>
      <c r="J640" s="1165"/>
      <c r="K640" s="1164"/>
      <c r="L640" s="1165"/>
      <c r="M640" s="1164"/>
      <c r="N640" s="1164"/>
      <c r="O640" s="1164"/>
    </row>
    <row r="641" spans="1:15" ht="15.75" customHeight="1">
      <c r="A641" s="1164"/>
      <c r="B641" s="1164"/>
      <c r="C641" s="1164"/>
      <c r="D641" s="1164"/>
      <c r="E641" s="1164"/>
      <c r="F641" s="1164"/>
      <c r="G641" s="1164"/>
      <c r="H641" s="1165"/>
      <c r="I641" s="1164"/>
      <c r="J641" s="1165"/>
      <c r="K641" s="1164"/>
      <c r="L641" s="1165"/>
      <c r="M641" s="1164"/>
      <c r="N641" s="1164"/>
      <c r="O641" s="1164"/>
    </row>
    <row r="642" spans="1:15" ht="15.75" customHeight="1">
      <c r="A642" s="1164"/>
      <c r="B642" s="1164"/>
      <c r="C642" s="1164"/>
      <c r="D642" s="1164"/>
      <c r="E642" s="1164"/>
      <c r="F642" s="1164"/>
      <c r="G642" s="1164"/>
      <c r="H642" s="1165"/>
      <c r="I642" s="1164"/>
      <c r="J642" s="1165"/>
      <c r="K642" s="1164"/>
      <c r="L642" s="1165"/>
      <c r="M642" s="1164"/>
      <c r="N642" s="1164"/>
      <c r="O642" s="1164"/>
    </row>
    <row r="643" spans="1:15" ht="15.75" customHeight="1">
      <c r="A643" s="1164"/>
      <c r="B643" s="1164"/>
      <c r="C643" s="1164"/>
      <c r="D643" s="1164"/>
      <c r="E643" s="1164"/>
      <c r="F643" s="1164"/>
      <c r="G643" s="1164"/>
      <c r="H643" s="1165"/>
      <c r="I643" s="1164"/>
      <c r="J643" s="1165"/>
      <c r="K643" s="1164"/>
      <c r="L643" s="1165"/>
      <c r="M643" s="1164"/>
      <c r="N643" s="1164"/>
      <c r="O643" s="1164"/>
    </row>
    <row r="644" spans="1:15" ht="15.75" customHeight="1">
      <c r="A644" s="1164"/>
      <c r="B644" s="1164"/>
      <c r="C644" s="1164"/>
      <c r="D644" s="1164"/>
      <c r="E644" s="1164"/>
      <c r="F644" s="1164"/>
      <c r="G644" s="1164"/>
      <c r="H644" s="1165"/>
      <c r="I644" s="1164"/>
      <c r="J644" s="1165"/>
      <c r="K644" s="1164"/>
      <c r="L644" s="1165"/>
      <c r="M644" s="1164"/>
      <c r="N644" s="1164"/>
      <c r="O644" s="1164"/>
    </row>
    <row r="645" spans="1:15" ht="15.75" customHeight="1">
      <c r="A645" s="1164"/>
      <c r="B645" s="1164"/>
      <c r="C645" s="1164"/>
      <c r="D645" s="1164"/>
      <c r="E645" s="1164"/>
      <c r="F645" s="1164"/>
      <c r="G645" s="1164"/>
      <c r="H645" s="1165"/>
      <c r="I645" s="1164"/>
      <c r="J645" s="1165"/>
      <c r="K645" s="1164"/>
      <c r="L645" s="1165"/>
      <c r="M645" s="1164"/>
      <c r="N645" s="1164"/>
      <c r="O645" s="1164"/>
    </row>
    <row r="646" spans="1:15" ht="15.75" customHeight="1">
      <c r="A646" s="1164"/>
      <c r="B646" s="1164"/>
      <c r="C646" s="1164"/>
      <c r="D646" s="1164"/>
      <c r="E646" s="1164"/>
      <c r="F646" s="1164"/>
      <c r="G646" s="1164"/>
      <c r="H646" s="1165"/>
      <c r="I646" s="1164"/>
      <c r="J646" s="1165"/>
      <c r="K646" s="1164"/>
      <c r="L646" s="1165"/>
      <c r="M646" s="1164"/>
      <c r="N646" s="1164"/>
      <c r="O646" s="1164"/>
    </row>
    <row r="647" spans="1:15" ht="15.75" customHeight="1">
      <c r="A647" s="1164"/>
      <c r="B647" s="1164"/>
      <c r="C647" s="1164"/>
      <c r="D647" s="1164"/>
      <c r="E647" s="1164"/>
      <c r="F647" s="1164"/>
      <c r="G647" s="1164"/>
      <c r="H647" s="1165"/>
      <c r="I647" s="1164"/>
      <c r="J647" s="1165"/>
      <c r="K647" s="1164"/>
      <c r="L647" s="1165"/>
      <c r="M647" s="1164"/>
      <c r="N647" s="1164"/>
      <c r="O647" s="1164"/>
    </row>
    <row r="648" spans="1:15" ht="15.75" customHeight="1">
      <c r="A648" s="1164"/>
      <c r="B648" s="1164"/>
      <c r="C648" s="1164"/>
      <c r="D648" s="1164"/>
      <c r="E648" s="1164"/>
      <c r="F648" s="1164"/>
      <c r="G648" s="1164"/>
      <c r="H648" s="1165"/>
      <c r="I648" s="1164"/>
      <c r="J648" s="1165"/>
      <c r="K648" s="1164"/>
      <c r="L648" s="1165"/>
      <c r="M648" s="1164"/>
      <c r="N648" s="1164"/>
      <c r="O648" s="1164"/>
    </row>
    <row r="649" spans="1:15" ht="15.75" customHeight="1">
      <c r="A649" s="1164"/>
      <c r="B649" s="1164"/>
      <c r="C649" s="1164"/>
      <c r="D649" s="1164"/>
      <c r="E649" s="1164"/>
      <c r="F649" s="1164"/>
      <c r="G649" s="1164"/>
      <c r="H649" s="1165"/>
      <c r="I649" s="1164"/>
      <c r="J649" s="1165"/>
      <c r="K649" s="1164"/>
      <c r="L649" s="1165"/>
      <c r="M649" s="1164"/>
      <c r="N649" s="1164"/>
      <c r="O649" s="1164"/>
    </row>
    <row r="650" spans="1:15" ht="15.75" customHeight="1">
      <c r="A650" s="1164"/>
      <c r="B650" s="1164"/>
      <c r="C650" s="1164"/>
      <c r="D650" s="1164"/>
      <c r="E650" s="1164"/>
      <c r="F650" s="1164"/>
      <c r="G650" s="1164"/>
      <c r="H650" s="1165"/>
      <c r="I650" s="1164"/>
      <c r="J650" s="1165"/>
      <c r="K650" s="1164"/>
      <c r="L650" s="1165"/>
      <c r="M650" s="1164"/>
      <c r="N650" s="1164"/>
      <c r="O650" s="1164"/>
    </row>
    <row r="651" spans="1:15" ht="15.75" customHeight="1">
      <c r="A651" s="1164"/>
      <c r="B651" s="1164"/>
      <c r="C651" s="1164"/>
      <c r="D651" s="1164"/>
      <c r="E651" s="1164"/>
      <c r="F651" s="1164"/>
      <c r="G651" s="1164"/>
      <c r="H651" s="1165"/>
      <c r="I651" s="1164"/>
      <c r="J651" s="1165"/>
      <c r="K651" s="1164"/>
      <c r="L651" s="1165"/>
      <c r="M651" s="1164"/>
      <c r="N651" s="1164"/>
      <c r="O651" s="1164"/>
    </row>
    <row r="652" spans="1:15" ht="15.75" customHeight="1">
      <c r="A652" s="1164"/>
      <c r="B652" s="1164"/>
      <c r="C652" s="1164"/>
      <c r="D652" s="1164"/>
      <c r="E652" s="1164"/>
      <c r="F652" s="1164"/>
      <c r="G652" s="1164"/>
      <c r="H652" s="1165"/>
      <c r="I652" s="1164"/>
      <c r="J652" s="1165"/>
      <c r="K652" s="1164"/>
      <c r="L652" s="1165"/>
      <c r="M652" s="1164"/>
      <c r="N652" s="1164"/>
      <c r="O652" s="1164"/>
    </row>
    <row r="653" spans="1:15" ht="15.75" customHeight="1">
      <c r="A653" s="1164"/>
      <c r="B653" s="1164"/>
      <c r="C653" s="1164"/>
      <c r="D653" s="1164"/>
      <c r="E653" s="1164"/>
      <c r="F653" s="1164"/>
      <c r="G653" s="1164"/>
      <c r="H653" s="1165"/>
      <c r="I653" s="1164"/>
      <c r="J653" s="1165"/>
      <c r="K653" s="1164"/>
      <c r="L653" s="1165"/>
      <c r="M653" s="1164"/>
      <c r="N653" s="1164"/>
      <c r="O653" s="1164"/>
    </row>
    <row r="654" spans="1:15" ht="15.75" customHeight="1">
      <c r="A654" s="1164"/>
      <c r="B654" s="1164"/>
      <c r="C654" s="1164"/>
      <c r="D654" s="1164"/>
      <c r="E654" s="1164"/>
      <c r="F654" s="1164"/>
      <c r="G654" s="1164"/>
      <c r="H654" s="1165"/>
      <c r="I654" s="1164"/>
      <c r="J654" s="1165"/>
      <c r="K654" s="1164"/>
      <c r="L654" s="1165"/>
      <c r="M654" s="1164"/>
      <c r="N654" s="1164"/>
      <c r="O654" s="1164"/>
    </row>
    <row r="655" spans="1:15" ht="15.75" customHeight="1">
      <c r="A655" s="1164"/>
      <c r="B655" s="1164"/>
      <c r="C655" s="1164"/>
      <c r="D655" s="1164"/>
      <c r="E655" s="1164"/>
      <c r="F655" s="1164"/>
      <c r="G655" s="1164"/>
      <c r="H655" s="1165"/>
      <c r="I655" s="1164"/>
      <c r="J655" s="1165"/>
      <c r="K655" s="1164"/>
      <c r="L655" s="1165"/>
      <c r="M655" s="1164"/>
      <c r="N655" s="1164"/>
      <c r="O655" s="1164"/>
    </row>
    <row r="656" spans="1:15" ht="15.75" customHeight="1">
      <c r="A656" s="1164"/>
      <c r="B656" s="1164"/>
      <c r="C656" s="1164"/>
      <c r="D656" s="1164"/>
      <c r="E656" s="1164"/>
      <c r="F656" s="1164"/>
      <c r="G656" s="1164"/>
      <c r="H656" s="1165"/>
      <c r="I656" s="1164"/>
      <c r="J656" s="1165"/>
      <c r="K656" s="1164"/>
      <c r="L656" s="1165"/>
      <c r="M656" s="1164"/>
      <c r="N656" s="1164"/>
      <c r="O656" s="1164"/>
    </row>
    <row r="657" spans="1:15" ht="15.75" customHeight="1">
      <c r="A657" s="1164"/>
      <c r="B657" s="1164"/>
      <c r="C657" s="1164"/>
      <c r="D657" s="1164"/>
      <c r="E657" s="1164"/>
      <c r="F657" s="1164"/>
      <c r="G657" s="1164"/>
      <c r="H657" s="1165"/>
      <c r="I657" s="1164"/>
      <c r="J657" s="1165"/>
      <c r="K657" s="1164"/>
      <c r="L657" s="1165"/>
      <c r="M657" s="1164"/>
      <c r="N657" s="1164"/>
      <c r="O657" s="1164"/>
    </row>
    <row r="658" spans="1:15" ht="15.75" customHeight="1">
      <c r="A658" s="1164"/>
      <c r="B658" s="1164"/>
      <c r="C658" s="1164"/>
      <c r="D658" s="1164"/>
      <c r="E658" s="1164"/>
      <c r="F658" s="1164"/>
      <c r="G658" s="1164"/>
      <c r="H658" s="1165"/>
      <c r="I658" s="1164"/>
      <c r="J658" s="1165"/>
      <c r="K658" s="1164"/>
      <c r="L658" s="1165"/>
      <c r="M658" s="1164"/>
      <c r="N658" s="1164"/>
      <c r="O658" s="1164"/>
    </row>
    <row r="659" spans="1:15" ht="15.75" customHeight="1">
      <c r="A659" s="1164"/>
      <c r="B659" s="1164"/>
      <c r="C659" s="1164"/>
      <c r="D659" s="1164"/>
      <c r="E659" s="1164"/>
      <c r="F659" s="1164"/>
      <c r="G659" s="1164"/>
      <c r="H659" s="1165"/>
      <c r="I659" s="1164"/>
      <c r="J659" s="1165"/>
      <c r="K659" s="1164"/>
      <c r="L659" s="1165"/>
      <c r="M659" s="1164"/>
      <c r="N659" s="1164"/>
      <c r="O659" s="1164"/>
    </row>
    <row r="660" spans="1:15" ht="15.75" customHeight="1">
      <c r="A660" s="1164"/>
      <c r="B660" s="1164"/>
      <c r="C660" s="1164"/>
      <c r="D660" s="1164"/>
      <c r="E660" s="1164"/>
      <c r="F660" s="1164"/>
      <c r="G660" s="1164"/>
      <c r="H660" s="1165"/>
      <c r="I660" s="1164"/>
      <c r="J660" s="1165"/>
      <c r="K660" s="1164"/>
      <c r="L660" s="1165"/>
      <c r="M660" s="1164"/>
      <c r="N660" s="1164"/>
      <c r="O660" s="1164"/>
    </row>
    <row r="661" spans="1:15" ht="15.75" customHeight="1">
      <c r="A661" s="1164"/>
      <c r="B661" s="1164"/>
      <c r="C661" s="1164"/>
      <c r="D661" s="1164"/>
      <c r="E661" s="1164"/>
      <c r="F661" s="1164"/>
      <c r="G661" s="1164"/>
      <c r="H661" s="1165"/>
      <c r="I661" s="1164"/>
      <c r="J661" s="1165"/>
      <c r="K661" s="1164"/>
      <c r="L661" s="1165"/>
      <c r="M661" s="1164"/>
      <c r="N661" s="1164"/>
      <c r="O661" s="1164"/>
    </row>
    <row r="662" spans="1:15" ht="15.75" customHeight="1">
      <c r="A662" s="1164"/>
      <c r="B662" s="1164"/>
      <c r="C662" s="1164"/>
      <c r="D662" s="1164"/>
      <c r="E662" s="1164"/>
      <c r="F662" s="1164"/>
      <c r="G662" s="1164"/>
      <c r="H662" s="1165"/>
      <c r="I662" s="1164"/>
      <c r="J662" s="1165"/>
      <c r="K662" s="1164"/>
      <c r="L662" s="1165"/>
      <c r="M662" s="1164"/>
      <c r="N662" s="1164"/>
      <c r="O662" s="1164"/>
    </row>
    <row r="663" spans="1:15" ht="15.75" customHeight="1">
      <c r="A663" s="1164"/>
      <c r="B663" s="1164"/>
      <c r="C663" s="1164"/>
      <c r="D663" s="1164"/>
      <c r="E663" s="1164"/>
      <c r="F663" s="1164"/>
      <c r="G663" s="1164"/>
      <c r="H663" s="1165"/>
      <c r="I663" s="1164"/>
      <c r="J663" s="1165"/>
      <c r="K663" s="1164"/>
      <c r="L663" s="1165"/>
      <c r="M663" s="1164"/>
      <c r="N663" s="1164"/>
      <c r="O663" s="1164"/>
    </row>
    <row r="664" spans="1:15" ht="15.75" customHeight="1">
      <c r="A664" s="1164"/>
      <c r="B664" s="1164"/>
      <c r="C664" s="1164"/>
      <c r="D664" s="1164"/>
      <c r="E664" s="1164"/>
      <c r="F664" s="1164"/>
      <c r="G664" s="1164"/>
      <c r="H664" s="1165"/>
      <c r="I664" s="1164"/>
      <c r="J664" s="1165"/>
      <c r="K664" s="1164"/>
      <c r="L664" s="1165"/>
      <c r="M664" s="1164"/>
      <c r="N664" s="1164"/>
      <c r="O664" s="1164"/>
    </row>
    <row r="665" spans="1:15" ht="15.75" customHeight="1">
      <c r="A665" s="1164"/>
      <c r="B665" s="1164"/>
      <c r="C665" s="1164"/>
      <c r="D665" s="1164"/>
      <c r="E665" s="1164"/>
      <c r="F665" s="1164"/>
      <c r="G665" s="1164"/>
      <c r="H665" s="1165"/>
      <c r="I665" s="1164"/>
      <c r="J665" s="1165"/>
      <c r="K665" s="1164"/>
      <c r="L665" s="1165"/>
      <c r="M665" s="1164"/>
      <c r="N665" s="1164"/>
      <c r="O665" s="1164"/>
    </row>
    <row r="666" spans="1:15" ht="15.75" customHeight="1">
      <c r="A666" s="1164"/>
      <c r="B666" s="1164"/>
      <c r="C666" s="1164"/>
      <c r="D666" s="1164"/>
      <c r="E666" s="1164"/>
      <c r="F666" s="1164"/>
      <c r="G666" s="1164"/>
      <c r="H666" s="1165"/>
      <c r="I666" s="1164"/>
      <c r="J666" s="1165"/>
      <c r="K666" s="1164"/>
      <c r="L666" s="1165"/>
      <c r="M666" s="1164"/>
      <c r="N666" s="1164"/>
      <c r="O666" s="1164"/>
    </row>
    <row r="667" spans="1:15" ht="15.75" customHeight="1">
      <c r="A667" s="1164"/>
      <c r="B667" s="1164"/>
      <c r="C667" s="1164"/>
      <c r="D667" s="1164"/>
      <c r="E667" s="1164"/>
      <c r="F667" s="1164"/>
      <c r="G667" s="1164"/>
      <c r="H667" s="1165"/>
      <c r="I667" s="1164"/>
      <c r="J667" s="1165"/>
      <c r="K667" s="1164"/>
      <c r="L667" s="1165"/>
      <c r="M667" s="1164"/>
      <c r="N667" s="1164"/>
      <c r="O667" s="1164"/>
    </row>
    <row r="668" spans="1:15" ht="15.75" customHeight="1">
      <c r="A668" s="1164"/>
      <c r="B668" s="1164"/>
      <c r="C668" s="1164"/>
      <c r="D668" s="1164"/>
      <c r="E668" s="1164"/>
      <c r="F668" s="1164"/>
      <c r="G668" s="1164"/>
      <c r="H668" s="1165"/>
      <c r="I668" s="1164"/>
      <c r="J668" s="1165"/>
      <c r="K668" s="1164"/>
      <c r="L668" s="1165"/>
      <c r="M668" s="1164"/>
      <c r="N668" s="1164"/>
      <c r="O668" s="1164"/>
    </row>
    <row r="669" spans="1:15" ht="15.75" customHeight="1">
      <c r="A669" s="1164"/>
      <c r="B669" s="1164"/>
      <c r="C669" s="1164"/>
      <c r="D669" s="1164"/>
      <c r="E669" s="1164"/>
      <c r="F669" s="1164"/>
      <c r="G669" s="1164"/>
      <c r="H669" s="1165"/>
      <c r="I669" s="1164"/>
      <c r="J669" s="1165"/>
      <c r="K669" s="1164"/>
      <c r="L669" s="1165"/>
      <c r="M669" s="1164"/>
      <c r="N669" s="1164"/>
      <c r="O669" s="1164"/>
    </row>
    <row r="670" spans="1:15" ht="15.75" customHeight="1">
      <c r="A670" s="1164"/>
      <c r="B670" s="1164"/>
      <c r="C670" s="1164"/>
      <c r="D670" s="1164"/>
      <c r="E670" s="1164"/>
      <c r="F670" s="1164"/>
      <c r="G670" s="1164"/>
      <c r="H670" s="1165"/>
      <c r="I670" s="1164"/>
      <c r="J670" s="1165"/>
      <c r="K670" s="1164"/>
      <c r="L670" s="1165"/>
      <c r="M670" s="1164"/>
      <c r="N670" s="1164"/>
      <c r="O670" s="1164"/>
    </row>
    <row r="671" spans="1:15" ht="15.75" customHeight="1">
      <c r="A671" s="1164"/>
      <c r="B671" s="1164"/>
      <c r="C671" s="1164"/>
      <c r="D671" s="1164"/>
      <c r="E671" s="1164"/>
      <c r="F671" s="1164"/>
      <c r="G671" s="1164"/>
      <c r="H671" s="1165"/>
      <c r="I671" s="1164"/>
      <c r="J671" s="1165"/>
      <c r="K671" s="1164"/>
      <c r="L671" s="1165"/>
      <c r="M671" s="1164"/>
      <c r="N671" s="1164"/>
      <c r="O671" s="1164"/>
    </row>
    <row r="672" spans="1:15" ht="15.75" customHeight="1">
      <c r="A672" s="1164"/>
      <c r="B672" s="1164"/>
      <c r="C672" s="1164"/>
      <c r="D672" s="1164"/>
      <c r="E672" s="1164"/>
      <c r="F672" s="1164"/>
      <c r="G672" s="1164"/>
      <c r="H672" s="1165"/>
      <c r="I672" s="1164"/>
      <c r="J672" s="1165"/>
      <c r="K672" s="1164"/>
      <c r="L672" s="1165"/>
      <c r="M672" s="1164"/>
      <c r="N672" s="1164"/>
      <c r="O672" s="1164"/>
    </row>
    <row r="673" spans="1:15" ht="15.75" customHeight="1">
      <c r="A673" s="1164"/>
      <c r="B673" s="1164"/>
      <c r="C673" s="1164"/>
      <c r="D673" s="1164"/>
      <c r="E673" s="1164"/>
      <c r="F673" s="1164"/>
      <c r="G673" s="1164"/>
      <c r="H673" s="1165"/>
      <c r="I673" s="1164"/>
      <c r="J673" s="1165"/>
      <c r="K673" s="1164"/>
      <c r="L673" s="1165"/>
      <c r="M673" s="1164"/>
      <c r="N673" s="1164"/>
      <c r="O673" s="1164"/>
    </row>
    <row r="674" spans="1:15" ht="15.75" customHeight="1">
      <c r="A674" s="1164"/>
      <c r="B674" s="1164"/>
      <c r="C674" s="1164"/>
      <c r="D674" s="1164"/>
      <c r="E674" s="1164"/>
      <c r="F674" s="1164"/>
      <c r="G674" s="1164"/>
      <c r="H674" s="1165"/>
      <c r="I674" s="1164"/>
      <c r="J674" s="1165"/>
      <c r="K674" s="1164"/>
      <c r="L674" s="1165"/>
      <c r="M674" s="1164"/>
      <c r="N674" s="1164"/>
      <c r="O674" s="1164"/>
    </row>
    <row r="675" spans="1:15" ht="15.75" customHeight="1">
      <c r="A675" s="1164"/>
      <c r="B675" s="1164"/>
      <c r="C675" s="1164"/>
      <c r="D675" s="1164"/>
      <c r="E675" s="1164"/>
      <c r="F675" s="1164"/>
      <c r="G675" s="1164"/>
      <c r="H675" s="1165"/>
      <c r="I675" s="1164"/>
      <c r="J675" s="1165"/>
      <c r="K675" s="1164"/>
      <c r="L675" s="1165"/>
      <c r="M675" s="1164"/>
      <c r="N675" s="1164"/>
      <c r="O675" s="1164"/>
    </row>
    <row r="676" spans="1:15" ht="15.75" customHeight="1">
      <c r="A676" s="1164"/>
      <c r="B676" s="1164"/>
      <c r="C676" s="1164"/>
      <c r="D676" s="1164"/>
      <c r="E676" s="1164"/>
      <c r="F676" s="1164"/>
      <c r="G676" s="1164"/>
      <c r="H676" s="1165"/>
      <c r="I676" s="1164"/>
      <c r="J676" s="1165"/>
      <c r="K676" s="1164"/>
      <c r="L676" s="1165"/>
      <c r="M676" s="1164"/>
      <c r="N676" s="1164"/>
      <c r="O676" s="1164"/>
    </row>
    <row r="677" spans="1:15" ht="15.75" customHeight="1">
      <c r="A677" s="1164"/>
      <c r="B677" s="1164"/>
      <c r="C677" s="1164"/>
      <c r="D677" s="1164"/>
      <c r="E677" s="1164"/>
      <c r="F677" s="1164"/>
      <c r="G677" s="1164"/>
      <c r="H677" s="1165"/>
      <c r="I677" s="1164"/>
      <c r="J677" s="1165"/>
      <c r="K677" s="1164"/>
      <c r="L677" s="1165"/>
      <c r="M677" s="1164"/>
      <c r="N677" s="1164"/>
      <c r="O677" s="1164"/>
    </row>
    <row r="678" spans="1:15" ht="15.75" customHeight="1">
      <c r="A678" s="1164"/>
      <c r="B678" s="1164"/>
      <c r="C678" s="1164"/>
      <c r="D678" s="1164"/>
      <c r="E678" s="1164"/>
      <c r="F678" s="1164"/>
      <c r="G678" s="1164"/>
      <c r="H678" s="1165"/>
      <c r="I678" s="1164"/>
      <c r="J678" s="1165"/>
      <c r="K678" s="1164"/>
      <c r="L678" s="1165"/>
      <c r="M678" s="1164"/>
      <c r="N678" s="1164"/>
      <c r="O678" s="1164"/>
    </row>
    <row r="679" spans="1:15" ht="15.75" customHeight="1">
      <c r="A679" s="1164"/>
      <c r="B679" s="1164"/>
      <c r="C679" s="1164"/>
      <c r="D679" s="1164"/>
      <c r="E679" s="1164"/>
      <c r="F679" s="1164"/>
      <c r="G679" s="1164"/>
      <c r="H679" s="1165"/>
      <c r="I679" s="1164"/>
      <c r="J679" s="1165"/>
      <c r="K679" s="1164"/>
      <c r="L679" s="1165"/>
      <c r="M679" s="1164"/>
      <c r="N679" s="1164"/>
      <c r="O679" s="1164"/>
    </row>
    <row r="680" spans="1:15" ht="15.75" customHeight="1">
      <c r="A680" s="1164"/>
      <c r="B680" s="1164"/>
      <c r="C680" s="1164"/>
      <c r="D680" s="1164"/>
      <c r="E680" s="1164"/>
      <c r="F680" s="1164"/>
      <c r="G680" s="1164"/>
      <c r="H680" s="1165"/>
      <c r="I680" s="1164"/>
      <c r="J680" s="1165"/>
      <c r="K680" s="1164"/>
      <c r="L680" s="1165"/>
      <c r="M680" s="1164"/>
      <c r="N680" s="1164"/>
      <c r="O680" s="1164"/>
    </row>
    <row r="681" spans="1:15" ht="15.75" customHeight="1">
      <c r="A681" s="1164"/>
      <c r="B681" s="1164"/>
      <c r="C681" s="1164"/>
      <c r="D681" s="1164"/>
      <c r="E681" s="1164"/>
      <c r="F681" s="1164"/>
      <c r="G681" s="1164"/>
      <c r="H681" s="1165"/>
      <c r="I681" s="1164"/>
      <c r="J681" s="1165"/>
      <c r="K681" s="1164"/>
      <c r="L681" s="1165"/>
      <c r="M681" s="1164"/>
      <c r="N681" s="1164"/>
      <c r="O681" s="1164"/>
    </row>
    <row r="682" spans="1:15" ht="15.75" customHeight="1">
      <c r="A682" s="1164"/>
      <c r="B682" s="1164"/>
      <c r="C682" s="1164"/>
      <c r="D682" s="1164"/>
      <c r="E682" s="1164"/>
      <c r="F682" s="1164"/>
      <c r="G682" s="1164"/>
      <c r="H682" s="1165"/>
      <c r="I682" s="1164"/>
      <c r="J682" s="1165"/>
      <c r="K682" s="1164"/>
      <c r="L682" s="1165"/>
      <c r="M682" s="1164"/>
      <c r="N682" s="1164"/>
      <c r="O682" s="1164"/>
    </row>
    <row r="683" spans="1:15" ht="15.75" customHeight="1">
      <c r="A683" s="1164"/>
      <c r="B683" s="1164"/>
      <c r="C683" s="1164"/>
      <c r="D683" s="1164"/>
      <c r="E683" s="1164"/>
      <c r="F683" s="1164"/>
      <c r="G683" s="1164"/>
      <c r="H683" s="1165"/>
      <c r="I683" s="1164"/>
      <c r="J683" s="1165"/>
      <c r="K683" s="1164"/>
      <c r="L683" s="1165"/>
      <c r="M683" s="1164"/>
      <c r="N683" s="1164"/>
      <c r="O683" s="1164"/>
    </row>
    <row r="684" spans="1:15" ht="15.75" customHeight="1">
      <c r="A684" s="1164"/>
      <c r="B684" s="1164"/>
      <c r="C684" s="1164"/>
      <c r="D684" s="1164"/>
      <c r="E684" s="1164"/>
      <c r="F684" s="1164"/>
      <c r="G684" s="1164"/>
      <c r="H684" s="1165"/>
      <c r="I684" s="1164"/>
      <c r="J684" s="1165"/>
      <c r="K684" s="1164"/>
      <c r="L684" s="1165"/>
      <c r="M684" s="1164"/>
      <c r="N684" s="1164"/>
      <c r="O684" s="1164"/>
    </row>
    <row r="685" spans="1:15" ht="15.75" customHeight="1">
      <c r="A685" s="1164"/>
      <c r="B685" s="1164"/>
      <c r="C685" s="1164"/>
      <c r="D685" s="1164"/>
      <c r="E685" s="1164"/>
      <c r="F685" s="1164"/>
      <c r="G685" s="1164"/>
      <c r="H685" s="1165"/>
      <c r="I685" s="1164"/>
      <c r="J685" s="1165"/>
      <c r="K685" s="1164"/>
      <c r="L685" s="1165"/>
      <c r="M685" s="1164"/>
      <c r="N685" s="1164"/>
      <c r="O685" s="1164"/>
    </row>
    <row r="686" spans="1:15" ht="15.75" customHeight="1">
      <c r="A686" s="1164"/>
      <c r="B686" s="1164"/>
      <c r="C686" s="1164"/>
      <c r="D686" s="1164"/>
      <c r="E686" s="1164"/>
      <c r="F686" s="1164"/>
      <c r="G686" s="1164"/>
      <c r="H686" s="1165"/>
      <c r="I686" s="1164"/>
      <c r="J686" s="1165"/>
      <c r="K686" s="1164"/>
      <c r="L686" s="1165"/>
      <c r="M686" s="1164"/>
      <c r="N686" s="1164"/>
      <c r="O686" s="1164"/>
    </row>
    <row r="687" spans="1:15" ht="15.75" customHeight="1">
      <c r="A687" s="1164"/>
      <c r="B687" s="1164"/>
      <c r="C687" s="1164"/>
      <c r="D687" s="1164"/>
      <c r="E687" s="1164"/>
      <c r="F687" s="1164"/>
      <c r="G687" s="1164"/>
      <c r="H687" s="1165"/>
      <c r="I687" s="1164"/>
      <c r="J687" s="1165"/>
      <c r="K687" s="1164"/>
      <c r="L687" s="1165"/>
      <c r="M687" s="1164"/>
      <c r="N687" s="1164"/>
      <c r="O687" s="1164"/>
    </row>
    <row r="688" spans="1:15" ht="15.75" customHeight="1">
      <c r="A688" s="1164"/>
      <c r="B688" s="1164"/>
      <c r="C688" s="1164"/>
      <c r="D688" s="1164"/>
      <c r="E688" s="1164"/>
      <c r="F688" s="1164"/>
      <c r="G688" s="1164"/>
      <c r="H688" s="1165"/>
      <c r="I688" s="1164"/>
      <c r="J688" s="1165"/>
      <c r="K688" s="1164"/>
      <c r="L688" s="1165"/>
      <c r="M688" s="1164"/>
      <c r="N688" s="1164"/>
      <c r="O688" s="1164"/>
    </row>
    <row r="689" spans="1:15" ht="15.75" customHeight="1">
      <c r="A689" s="1164"/>
      <c r="B689" s="1164"/>
      <c r="C689" s="1164"/>
      <c r="D689" s="1164"/>
      <c r="E689" s="1164"/>
      <c r="F689" s="1164"/>
      <c r="G689" s="1164"/>
      <c r="H689" s="1165"/>
      <c r="I689" s="1164"/>
      <c r="J689" s="1165"/>
      <c r="K689" s="1164"/>
      <c r="L689" s="1165"/>
      <c r="M689" s="1164"/>
      <c r="N689" s="1164"/>
      <c r="O689" s="1164"/>
    </row>
    <row r="690" spans="1:15" ht="15.75" customHeight="1">
      <c r="A690" s="1164"/>
      <c r="B690" s="1164"/>
      <c r="C690" s="1164"/>
      <c r="D690" s="1164"/>
      <c r="E690" s="1164"/>
      <c r="F690" s="1164"/>
      <c r="G690" s="1164"/>
      <c r="H690" s="1165"/>
      <c r="I690" s="1164"/>
      <c r="J690" s="1165"/>
      <c r="K690" s="1164"/>
      <c r="L690" s="1165"/>
      <c r="M690" s="1164"/>
      <c r="N690" s="1164"/>
      <c r="O690" s="1164"/>
    </row>
    <row r="691" spans="1:15" ht="15.75" customHeight="1">
      <c r="A691" s="1164"/>
      <c r="B691" s="1164"/>
      <c r="C691" s="1164"/>
      <c r="D691" s="1164"/>
      <c r="E691" s="1164"/>
      <c r="F691" s="1164"/>
      <c r="G691" s="1164"/>
      <c r="H691" s="1165"/>
      <c r="I691" s="1164"/>
      <c r="J691" s="1165"/>
      <c r="K691" s="1164"/>
      <c r="L691" s="1165"/>
      <c r="M691" s="1164"/>
      <c r="N691" s="1164"/>
      <c r="O691" s="1164"/>
    </row>
    <row r="692" spans="1:15" ht="15.75" customHeight="1">
      <c r="A692" s="1164"/>
      <c r="B692" s="1164"/>
      <c r="C692" s="1164"/>
      <c r="D692" s="1164"/>
      <c r="E692" s="1164"/>
      <c r="F692" s="1164"/>
      <c r="G692" s="1164"/>
      <c r="H692" s="1165"/>
      <c r="I692" s="1164"/>
      <c r="J692" s="1165"/>
      <c r="K692" s="1164"/>
      <c r="L692" s="1165"/>
      <c r="M692" s="1164"/>
      <c r="N692" s="1164"/>
      <c r="O692" s="1164"/>
    </row>
    <row r="693" spans="1:15" ht="15.75" customHeight="1">
      <c r="A693" s="1164"/>
      <c r="B693" s="1164"/>
      <c r="C693" s="1164"/>
      <c r="D693" s="1164"/>
      <c r="E693" s="1164"/>
      <c r="F693" s="1164"/>
      <c r="G693" s="1164"/>
      <c r="H693" s="1165"/>
      <c r="I693" s="1164"/>
      <c r="J693" s="1165"/>
      <c r="K693" s="1164"/>
      <c r="L693" s="1165"/>
      <c r="M693" s="1164"/>
      <c r="N693" s="1164"/>
      <c r="O693" s="1164"/>
    </row>
    <row r="694" spans="1:15" ht="15.75" customHeight="1">
      <c r="A694" s="1164"/>
      <c r="B694" s="1164"/>
      <c r="C694" s="1164"/>
      <c r="D694" s="1164"/>
      <c r="E694" s="1164"/>
      <c r="F694" s="1164"/>
      <c r="G694" s="1164"/>
      <c r="H694" s="1165"/>
      <c r="I694" s="1164"/>
      <c r="J694" s="1165"/>
      <c r="K694" s="1164"/>
      <c r="L694" s="1165"/>
      <c r="M694" s="1164"/>
      <c r="N694" s="1164"/>
      <c r="O694" s="1164"/>
    </row>
    <row r="695" spans="1:15" ht="15.75" customHeight="1">
      <c r="A695" s="1164"/>
      <c r="B695" s="1164"/>
      <c r="C695" s="1164"/>
      <c r="D695" s="1164"/>
      <c r="E695" s="1164"/>
      <c r="F695" s="1164"/>
      <c r="G695" s="1164"/>
      <c r="H695" s="1165"/>
      <c r="I695" s="1164"/>
      <c r="J695" s="1165"/>
      <c r="K695" s="1164"/>
      <c r="L695" s="1165"/>
      <c r="M695" s="1164"/>
      <c r="N695" s="1164"/>
      <c r="O695" s="1164"/>
    </row>
    <row r="696" spans="1:15" ht="15.75" customHeight="1">
      <c r="A696" s="1164"/>
      <c r="B696" s="1164"/>
      <c r="C696" s="1164"/>
      <c r="D696" s="1164"/>
      <c r="E696" s="1164"/>
      <c r="F696" s="1164"/>
      <c r="G696" s="1164"/>
      <c r="H696" s="1165"/>
      <c r="I696" s="1164"/>
      <c r="J696" s="1165"/>
      <c r="K696" s="1164"/>
      <c r="L696" s="1165"/>
      <c r="M696" s="1164"/>
      <c r="N696" s="1164"/>
      <c r="O696" s="1164"/>
    </row>
    <row r="697" spans="1:15" ht="15.75" customHeight="1">
      <c r="A697" s="1164"/>
      <c r="B697" s="1164"/>
      <c r="C697" s="1164"/>
      <c r="D697" s="1164"/>
      <c r="E697" s="1164"/>
      <c r="F697" s="1164"/>
      <c r="G697" s="1164"/>
      <c r="H697" s="1165"/>
      <c r="I697" s="1164"/>
      <c r="J697" s="1165"/>
      <c r="K697" s="1164"/>
      <c r="L697" s="1165"/>
      <c r="M697" s="1164"/>
      <c r="N697" s="1164"/>
      <c r="O697" s="1164"/>
    </row>
    <row r="698" spans="1:15" ht="15.75" customHeight="1">
      <c r="A698" s="1164"/>
      <c r="B698" s="1164"/>
      <c r="C698" s="1164"/>
      <c r="D698" s="1164"/>
      <c r="E698" s="1164"/>
      <c r="F698" s="1164"/>
      <c r="G698" s="1164"/>
      <c r="H698" s="1165"/>
      <c r="I698" s="1164"/>
      <c r="J698" s="1165"/>
      <c r="K698" s="1164"/>
      <c r="L698" s="1165"/>
      <c r="M698" s="1164"/>
      <c r="N698" s="1164"/>
      <c r="O698" s="1164"/>
    </row>
    <row r="699" spans="1:15" ht="15.75" customHeight="1">
      <c r="A699" s="1164"/>
      <c r="B699" s="1164"/>
      <c r="C699" s="1164"/>
      <c r="D699" s="1164"/>
      <c r="E699" s="1164"/>
      <c r="F699" s="1164"/>
      <c r="G699" s="1164"/>
      <c r="H699" s="1165"/>
      <c r="I699" s="1164"/>
      <c r="J699" s="1165"/>
      <c r="K699" s="1164"/>
      <c r="L699" s="1165"/>
      <c r="M699" s="1164"/>
      <c r="N699" s="1164"/>
      <c r="O699" s="1164"/>
    </row>
    <row r="700" spans="1:15" ht="15.75" customHeight="1">
      <c r="A700" s="1164"/>
      <c r="B700" s="1164"/>
      <c r="C700" s="1164"/>
      <c r="D700" s="1164"/>
      <c r="E700" s="1164"/>
      <c r="F700" s="1164"/>
      <c r="G700" s="1164"/>
      <c r="H700" s="1165"/>
      <c r="I700" s="1164"/>
      <c r="J700" s="1165"/>
      <c r="K700" s="1164"/>
      <c r="L700" s="1165"/>
      <c r="M700" s="1164"/>
      <c r="N700" s="1164"/>
      <c r="O700" s="1164"/>
    </row>
    <row r="701" spans="1:15" ht="15.75" customHeight="1">
      <c r="A701" s="1164"/>
      <c r="B701" s="1164"/>
      <c r="C701" s="1164"/>
      <c r="D701" s="1164"/>
      <c r="E701" s="1164"/>
      <c r="F701" s="1164"/>
      <c r="G701" s="1164"/>
      <c r="H701" s="1165"/>
      <c r="I701" s="1164"/>
      <c r="J701" s="1165"/>
      <c r="K701" s="1164"/>
      <c r="L701" s="1165"/>
      <c r="M701" s="1164"/>
      <c r="N701" s="1164"/>
      <c r="O701" s="1164"/>
    </row>
    <row r="702" spans="1:15" ht="15.75" customHeight="1">
      <c r="A702" s="1164"/>
      <c r="B702" s="1164"/>
      <c r="C702" s="1164"/>
      <c r="D702" s="1164"/>
      <c r="E702" s="1164"/>
      <c r="F702" s="1164"/>
      <c r="G702" s="1164"/>
      <c r="H702" s="1165"/>
      <c r="I702" s="1164"/>
      <c r="J702" s="1165"/>
      <c r="K702" s="1164"/>
      <c r="L702" s="1165"/>
      <c r="M702" s="1164"/>
      <c r="N702" s="1164"/>
      <c r="O702" s="1164"/>
    </row>
    <row r="703" spans="1:15" ht="15.75" customHeight="1">
      <c r="A703" s="1164"/>
      <c r="B703" s="1164"/>
      <c r="C703" s="1164"/>
      <c r="D703" s="1164"/>
      <c r="E703" s="1164"/>
      <c r="F703" s="1164"/>
      <c r="G703" s="1164"/>
      <c r="H703" s="1165"/>
      <c r="I703" s="1164"/>
      <c r="J703" s="1165"/>
      <c r="K703" s="1164"/>
      <c r="L703" s="1165"/>
      <c r="M703" s="1164"/>
      <c r="N703" s="1164"/>
      <c r="O703" s="1164"/>
    </row>
    <row r="704" spans="1:15" ht="15.75" customHeight="1">
      <c r="A704" s="1164"/>
      <c r="B704" s="1164"/>
      <c r="C704" s="1164"/>
      <c r="D704" s="1164"/>
      <c r="E704" s="1164"/>
      <c r="F704" s="1164"/>
      <c r="G704" s="1164"/>
      <c r="H704" s="1165"/>
      <c r="I704" s="1164"/>
      <c r="J704" s="1165"/>
      <c r="K704" s="1164"/>
      <c r="L704" s="1165"/>
      <c r="M704" s="1164"/>
      <c r="N704" s="1164"/>
      <c r="O704" s="1164"/>
    </row>
    <row r="705" spans="1:15" ht="15.75" customHeight="1">
      <c r="A705" s="1164"/>
      <c r="B705" s="1164"/>
      <c r="C705" s="1164"/>
      <c r="D705" s="1164"/>
      <c r="E705" s="1164"/>
      <c r="F705" s="1164"/>
      <c r="G705" s="1164"/>
      <c r="H705" s="1165"/>
      <c r="I705" s="1164"/>
      <c r="J705" s="1165"/>
      <c r="K705" s="1164"/>
      <c r="L705" s="1165"/>
      <c r="M705" s="1164"/>
      <c r="N705" s="1164"/>
      <c r="O705" s="1164"/>
    </row>
    <row r="706" spans="1:15" ht="15.75" customHeight="1">
      <c r="A706" s="1164"/>
      <c r="B706" s="1164"/>
      <c r="C706" s="1164"/>
      <c r="D706" s="1164"/>
      <c r="E706" s="1164"/>
      <c r="F706" s="1164"/>
      <c r="G706" s="1164"/>
      <c r="H706" s="1165"/>
      <c r="I706" s="1164"/>
      <c r="J706" s="1165"/>
      <c r="K706" s="1164"/>
      <c r="L706" s="1165"/>
      <c r="M706" s="1164"/>
      <c r="N706" s="1164"/>
      <c r="O706" s="1164"/>
    </row>
    <row r="707" spans="1:15" ht="15.75" customHeight="1">
      <c r="A707" s="1164"/>
      <c r="B707" s="1164"/>
      <c r="C707" s="1164"/>
      <c r="D707" s="1164"/>
      <c r="E707" s="1164"/>
      <c r="F707" s="1164"/>
      <c r="G707" s="1164"/>
      <c r="H707" s="1165"/>
      <c r="I707" s="1164"/>
      <c r="J707" s="1165"/>
      <c r="K707" s="1164"/>
      <c r="L707" s="1165"/>
      <c r="M707" s="1164"/>
      <c r="N707" s="1164"/>
      <c r="O707" s="1164"/>
    </row>
    <row r="708" spans="1:15" ht="15.75" customHeight="1">
      <c r="A708" s="1164"/>
      <c r="B708" s="1164"/>
      <c r="C708" s="1164"/>
      <c r="D708" s="1164"/>
      <c r="E708" s="1164"/>
      <c r="F708" s="1164"/>
      <c r="G708" s="1164"/>
      <c r="H708" s="1165"/>
      <c r="I708" s="1164"/>
      <c r="J708" s="1165"/>
      <c r="K708" s="1164"/>
      <c r="L708" s="1165"/>
      <c r="M708" s="1164"/>
      <c r="N708" s="1164"/>
      <c r="O708" s="1164"/>
    </row>
    <row r="709" spans="1:15" ht="15.75" customHeight="1">
      <c r="A709" s="1164"/>
      <c r="B709" s="1164"/>
      <c r="C709" s="1164"/>
      <c r="D709" s="1164"/>
      <c r="E709" s="1164"/>
      <c r="F709" s="1164"/>
      <c r="G709" s="1164"/>
      <c r="H709" s="1165"/>
      <c r="I709" s="1164"/>
      <c r="J709" s="1165"/>
      <c r="K709" s="1164"/>
      <c r="L709" s="1165"/>
      <c r="M709" s="1164"/>
      <c r="N709" s="1164"/>
      <c r="O709" s="1164"/>
    </row>
    <row r="710" spans="1:15" ht="15.75" customHeight="1">
      <c r="A710" s="1164"/>
      <c r="B710" s="1164"/>
      <c r="C710" s="1164"/>
      <c r="D710" s="1164"/>
      <c r="E710" s="1164"/>
      <c r="F710" s="1164"/>
      <c r="G710" s="1164"/>
      <c r="H710" s="1165"/>
      <c r="I710" s="1164"/>
      <c r="J710" s="1165"/>
      <c r="K710" s="1164"/>
      <c r="L710" s="1165"/>
      <c r="M710" s="1164"/>
      <c r="N710" s="1164"/>
      <c r="O710" s="1164"/>
    </row>
    <row r="711" spans="1:15" ht="15.75" customHeight="1">
      <c r="A711" s="1164"/>
      <c r="B711" s="1164"/>
      <c r="C711" s="1164"/>
      <c r="D711" s="1164"/>
      <c r="E711" s="1164"/>
      <c r="F711" s="1164"/>
      <c r="G711" s="1164"/>
      <c r="H711" s="1165"/>
      <c r="I711" s="1164"/>
      <c r="J711" s="1165"/>
      <c r="K711" s="1164"/>
      <c r="L711" s="1165"/>
      <c r="M711" s="1164"/>
      <c r="N711" s="1164"/>
      <c r="O711" s="1164"/>
    </row>
    <row r="712" spans="1:15" ht="15.75" customHeight="1">
      <c r="A712" s="1164"/>
      <c r="B712" s="1164"/>
      <c r="C712" s="1164"/>
      <c r="D712" s="1164"/>
      <c r="E712" s="1164"/>
      <c r="F712" s="1164"/>
      <c r="G712" s="1164"/>
      <c r="H712" s="1165"/>
      <c r="I712" s="1164"/>
      <c r="J712" s="1165"/>
      <c r="K712" s="1164"/>
      <c r="L712" s="1165"/>
      <c r="M712" s="1164"/>
      <c r="N712" s="1164"/>
      <c r="O712" s="1164"/>
    </row>
    <row r="713" spans="1:15" ht="15.75" customHeight="1">
      <c r="A713" s="1164"/>
      <c r="B713" s="1164"/>
      <c r="C713" s="1164"/>
      <c r="D713" s="1164"/>
      <c r="E713" s="1164"/>
      <c r="F713" s="1164"/>
      <c r="G713" s="1164"/>
      <c r="H713" s="1165"/>
      <c r="I713" s="1164"/>
      <c r="J713" s="1165"/>
      <c r="K713" s="1164"/>
      <c r="L713" s="1165"/>
      <c r="M713" s="1164"/>
      <c r="N713" s="1164"/>
      <c r="O713" s="1164"/>
    </row>
    <row r="714" spans="1:15" ht="15.75" customHeight="1">
      <c r="A714" s="1164"/>
      <c r="B714" s="1164"/>
      <c r="C714" s="1164"/>
      <c r="D714" s="1164"/>
      <c r="E714" s="1164"/>
      <c r="F714" s="1164"/>
      <c r="G714" s="1164"/>
      <c r="H714" s="1165"/>
      <c r="I714" s="1164"/>
      <c r="J714" s="1165"/>
      <c r="K714" s="1164"/>
      <c r="L714" s="1165"/>
      <c r="M714" s="1164"/>
      <c r="N714" s="1164"/>
      <c r="O714" s="1164"/>
    </row>
    <row r="715" spans="1:15" ht="15.75" customHeight="1">
      <c r="A715" s="1164"/>
      <c r="B715" s="1164"/>
      <c r="C715" s="1164"/>
      <c r="D715" s="1164"/>
      <c r="E715" s="1164"/>
      <c r="F715" s="1164"/>
      <c r="G715" s="1164"/>
      <c r="H715" s="1165"/>
      <c r="I715" s="1164"/>
      <c r="J715" s="1165"/>
      <c r="K715" s="1164"/>
      <c r="L715" s="1165"/>
      <c r="M715" s="1164"/>
      <c r="N715" s="1164"/>
      <c r="O715" s="1164"/>
    </row>
    <row r="716" spans="1:15" ht="15.75" customHeight="1">
      <c r="A716" s="1164"/>
      <c r="B716" s="1164"/>
      <c r="C716" s="1164"/>
      <c r="D716" s="1164"/>
      <c r="E716" s="1164"/>
      <c r="F716" s="1164"/>
      <c r="G716" s="1164"/>
      <c r="H716" s="1165"/>
      <c r="I716" s="1164"/>
      <c r="J716" s="1165"/>
      <c r="K716" s="1164"/>
      <c r="L716" s="1165"/>
      <c r="M716" s="1164"/>
      <c r="N716" s="1164"/>
      <c r="O716" s="1164"/>
    </row>
    <row r="717" spans="1:15" ht="15.75" customHeight="1">
      <c r="A717" s="1164"/>
      <c r="B717" s="1164"/>
      <c r="C717" s="1164"/>
      <c r="D717" s="1164"/>
      <c r="E717" s="1164"/>
      <c r="F717" s="1164"/>
      <c r="G717" s="1164"/>
      <c r="H717" s="1165"/>
      <c r="I717" s="1164"/>
      <c r="J717" s="1165"/>
      <c r="K717" s="1164"/>
      <c r="L717" s="1165"/>
      <c r="M717" s="1164"/>
      <c r="N717" s="1164"/>
      <c r="O717" s="1164"/>
    </row>
    <row r="718" spans="1:15" ht="15.75" customHeight="1">
      <c r="A718" s="1164"/>
      <c r="B718" s="1164"/>
      <c r="C718" s="1164"/>
      <c r="D718" s="1164"/>
      <c r="E718" s="1164"/>
      <c r="F718" s="1164"/>
      <c r="G718" s="1164"/>
      <c r="H718" s="1165"/>
      <c r="I718" s="1164"/>
      <c r="J718" s="1165"/>
      <c r="K718" s="1164"/>
      <c r="L718" s="1165"/>
      <c r="M718" s="1164"/>
      <c r="N718" s="1164"/>
      <c r="O718" s="1164"/>
    </row>
    <row r="719" spans="1:15" ht="15.75" customHeight="1">
      <c r="A719" s="1164"/>
      <c r="B719" s="1164"/>
      <c r="C719" s="1164"/>
      <c r="D719" s="1164"/>
      <c r="E719" s="1164"/>
      <c r="F719" s="1164"/>
      <c r="G719" s="1164"/>
      <c r="H719" s="1165"/>
      <c r="I719" s="1164"/>
      <c r="J719" s="1165"/>
      <c r="K719" s="1164"/>
      <c r="L719" s="1165"/>
      <c r="M719" s="1164"/>
      <c r="N719" s="1164"/>
      <c r="O719" s="1164"/>
    </row>
    <row r="720" spans="1:15" ht="15.75" customHeight="1">
      <c r="A720" s="1164"/>
      <c r="B720" s="1164"/>
      <c r="C720" s="1164"/>
      <c r="D720" s="1164"/>
      <c r="E720" s="1164"/>
      <c r="F720" s="1164"/>
      <c r="G720" s="1164"/>
      <c r="H720" s="1165"/>
      <c r="I720" s="1164"/>
      <c r="J720" s="1165"/>
      <c r="K720" s="1164"/>
      <c r="L720" s="1165"/>
      <c r="M720" s="1164"/>
      <c r="N720" s="1164"/>
      <c r="O720" s="1164"/>
    </row>
    <row r="721" spans="1:15" ht="15.75" customHeight="1">
      <c r="A721" s="1164"/>
      <c r="B721" s="1164"/>
      <c r="C721" s="1164"/>
      <c r="D721" s="1164"/>
      <c r="E721" s="1164"/>
      <c r="F721" s="1164"/>
      <c r="G721" s="1164"/>
      <c r="H721" s="1165"/>
      <c r="I721" s="1164"/>
      <c r="J721" s="1165"/>
      <c r="K721" s="1164"/>
      <c r="L721" s="1165"/>
      <c r="M721" s="1164"/>
      <c r="N721" s="1164"/>
      <c r="O721" s="1164"/>
    </row>
    <row r="722" spans="1:15" ht="15.75" customHeight="1">
      <c r="A722" s="1164"/>
      <c r="B722" s="1164"/>
      <c r="C722" s="1164"/>
      <c r="D722" s="1164"/>
      <c r="E722" s="1164"/>
      <c r="F722" s="1164"/>
      <c r="G722" s="1164"/>
      <c r="H722" s="1165"/>
      <c r="I722" s="1164"/>
      <c r="J722" s="1165"/>
      <c r="K722" s="1164"/>
      <c r="L722" s="1165"/>
      <c r="M722" s="1164"/>
      <c r="N722" s="1164"/>
      <c r="O722" s="1164"/>
    </row>
    <row r="723" spans="1:15" ht="15.75" customHeight="1">
      <c r="A723" s="1164"/>
      <c r="B723" s="1164"/>
      <c r="C723" s="1164"/>
      <c r="D723" s="1164"/>
      <c r="E723" s="1164"/>
      <c r="F723" s="1164"/>
      <c r="G723" s="1164"/>
      <c r="H723" s="1165"/>
      <c r="I723" s="1164"/>
      <c r="J723" s="1165"/>
      <c r="K723" s="1164"/>
      <c r="L723" s="1165"/>
      <c r="M723" s="1164"/>
      <c r="N723" s="1164"/>
      <c r="O723" s="1164"/>
    </row>
    <row r="724" spans="1:15" ht="15.75" customHeight="1">
      <c r="A724" s="1164"/>
      <c r="B724" s="1164"/>
      <c r="C724" s="1164"/>
      <c r="D724" s="1164"/>
      <c r="E724" s="1164"/>
      <c r="F724" s="1164"/>
      <c r="G724" s="1164"/>
      <c r="H724" s="1165"/>
      <c r="I724" s="1164"/>
      <c r="J724" s="1165"/>
      <c r="K724" s="1164"/>
      <c r="L724" s="1165"/>
      <c r="M724" s="1164"/>
      <c r="N724" s="1164"/>
      <c r="O724" s="1164"/>
    </row>
    <row r="725" spans="1:15" ht="15.75" customHeight="1">
      <c r="A725" s="1164"/>
      <c r="B725" s="1164"/>
      <c r="C725" s="1164"/>
      <c r="D725" s="1164"/>
      <c r="E725" s="1164"/>
      <c r="F725" s="1164"/>
      <c r="G725" s="1164"/>
      <c r="H725" s="1165"/>
      <c r="I725" s="1164"/>
      <c r="J725" s="1165"/>
      <c r="K725" s="1164"/>
      <c r="L725" s="1165"/>
      <c r="M725" s="1164"/>
      <c r="N725" s="1164"/>
      <c r="O725" s="1164"/>
    </row>
    <row r="726" spans="1:15" ht="15.75" customHeight="1">
      <c r="A726" s="1164"/>
      <c r="B726" s="1164"/>
      <c r="C726" s="1164"/>
      <c r="D726" s="1164"/>
      <c r="E726" s="1164"/>
      <c r="F726" s="1164"/>
      <c r="G726" s="1164"/>
      <c r="H726" s="1165"/>
      <c r="I726" s="1164"/>
      <c r="J726" s="1165"/>
      <c r="K726" s="1164"/>
      <c r="L726" s="1165"/>
      <c r="M726" s="1164"/>
      <c r="N726" s="1164"/>
      <c r="O726" s="1164"/>
    </row>
    <row r="727" spans="1:15" ht="15.75" customHeight="1">
      <c r="A727" s="1164"/>
      <c r="B727" s="1164"/>
      <c r="C727" s="1164"/>
      <c r="D727" s="1164"/>
      <c r="E727" s="1164"/>
      <c r="F727" s="1164"/>
      <c r="G727" s="1164"/>
      <c r="H727" s="1165"/>
      <c r="I727" s="1164"/>
      <c r="J727" s="1165"/>
      <c r="K727" s="1164"/>
      <c r="L727" s="1165"/>
      <c r="M727" s="1164"/>
      <c r="N727" s="1164"/>
      <c r="O727" s="1164"/>
    </row>
    <row r="728" spans="1:15" ht="15.75" customHeight="1">
      <c r="A728" s="1164"/>
      <c r="B728" s="1164"/>
      <c r="C728" s="1164"/>
      <c r="D728" s="1164"/>
      <c r="E728" s="1164"/>
      <c r="F728" s="1164"/>
      <c r="G728" s="1164"/>
      <c r="H728" s="1165"/>
      <c r="I728" s="1164"/>
      <c r="J728" s="1165"/>
      <c r="K728" s="1164"/>
      <c r="L728" s="1165"/>
      <c r="M728" s="1164"/>
      <c r="N728" s="1164"/>
      <c r="O728" s="1164"/>
    </row>
    <row r="729" spans="1:15" ht="15.75" customHeight="1">
      <c r="A729" s="1164"/>
      <c r="B729" s="1164"/>
      <c r="C729" s="1164"/>
      <c r="D729" s="1164"/>
      <c r="E729" s="1164"/>
      <c r="F729" s="1164"/>
      <c r="G729" s="1164"/>
      <c r="H729" s="1165"/>
      <c r="I729" s="1164"/>
      <c r="J729" s="1165"/>
      <c r="K729" s="1164"/>
      <c r="L729" s="1165"/>
      <c r="M729" s="1164"/>
      <c r="N729" s="1164"/>
      <c r="O729" s="1164"/>
    </row>
    <row r="730" spans="1:15" ht="15.75" customHeight="1">
      <c r="A730" s="1164"/>
      <c r="B730" s="1164"/>
      <c r="C730" s="1164"/>
      <c r="D730" s="1164"/>
      <c r="E730" s="1164"/>
      <c r="F730" s="1164"/>
      <c r="G730" s="1164"/>
      <c r="H730" s="1165"/>
      <c r="I730" s="1164"/>
      <c r="J730" s="1165"/>
      <c r="K730" s="1164"/>
      <c r="L730" s="1165"/>
      <c r="M730" s="1164"/>
      <c r="N730" s="1164"/>
      <c r="O730" s="1164"/>
    </row>
    <row r="731" spans="1:15" ht="15.75" customHeight="1">
      <c r="A731" s="1164"/>
      <c r="B731" s="1164"/>
      <c r="C731" s="1164"/>
      <c r="D731" s="1164"/>
      <c r="E731" s="1164"/>
      <c r="F731" s="1164"/>
      <c r="G731" s="1164"/>
      <c r="H731" s="1165"/>
      <c r="I731" s="1164"/>
      <c r="J731" s="1165"/>
      <c r="K731" s="1164"/>
      <c r="L731" s="1165"/>
      <c r="M731" s="1164"/>
      <c r="N731" s="1164"/>
      <c r="O731" s="1164"/>
    </row>
    <row r="732" spans="1:15" ht="15.75" customHeight="1">
      <c r="A732" s="1164"/>
      <c r="B732" s="1164"/>
      <c r="C732" s="1164"/>
      <c r="D732" s="1164"/>
      <c r="E732" s="1164"/>
      <c r="F732" s="1164"/>
      <c r="G732" s="1164"/>
      <c r="H732" s="1165"/>
      <c r="I732" s="1164"/>
      <c r="J732" s="1165"/>
      <c r="K732" s="1164"/>
      <c r="L732" s="1165"/>
      <c r="M732" s="1164"/>
      <c r="N732" s="1164"/>
      <c r="O732" s="1164"/>
    </row>
    <row r="733" spans="1:15" ht="15.75" customHeight="1">
      <c r="A733" s="1164"/>
      <c r="B733" s="1164"/>
      <c r="C733" s="1164"/>
      <c r="D733" s="1164"/>
      <c r="E733" s="1164"/>
      <c r="F733" s="1164"/>
      <c r="G733" s="1164"/>
      <c r="H733" s="1165"/>
      <c r="I733" s="1164"/>
      <c r="J733" s="1165"/>
      <c r="K733" s="1164"/>
      <c r="L733" s="1165"/>
      <c r="M733" s="1164"/>
      <c r="N733" s="1164"/>
      <c r="O733" s="1164"/>
    </row>
    <row r="734" spans="1:15" ht="15.75" customHeight="1">
      <c r="A734" s="1164"/>
      <c r="B734" s="1164"/>
      <c r="C734" s="1164"/>
      <c r="D734" s="1164"/>
      <c r="E734" s="1164"/>
      <c r="F734" s="1164"/>
      <c r="G734" s="1164"/>
      <c r="H734" s="1165"/>
      <c r="I734" s="1164"/>
      <c r="J734" s="1165"/>
      <c r="K734" s="1164"/>
      <c r="L734" s="1165"/>
      <c r="M734" s="1164"/>
      <c r="N734" s="1164"/>
      <c r="O734" s="1164"/>
    </row>
    <row r="735" spans="1:15" ht="15.75" customHeight="1">
      <c r="A735" s="1164"/>
      <c r="B735" s="1164"/>
      <c r="C735" s="1164"/>
      <c r="D735" s="1164"/>
      <c r="E735" s="1164"/>
      <c r="F735" s="1164"/>
      <c r="G735" s="1164"/>
      <c r="H735" s="1165"/>
      <c r="I735" s="1164"/>
      <c r="J735" s="1165"/>
      <c r="K735" s="1164"/>
      <c r="L735" s="1165"/>
      <c r="M735" s="1164"/>
      <c r="N735" s="1164"/>
      <c r="O735" s="1164"/>
    </row>
    <row r="736" spans="1:15" ht="15.75" customHeight="1">
      <c r="A736" s="1164"/>
      <c r="B736" s="1164"/>
      <c r="C736" s="1164"/>
      <c r="D736" s="1164"/>
      <c r="E736" s="1164"/>
      <c r="F736" s="1164"/>
      <c r="G736" s="1164"/>
      <c r="H736" s="1165"/>
      <c r="I736" s="1164"/>
      <c r="J736" s="1165"/>
      <c r="K736" s="1164"/>
      <c r="L736" s="1165"/>
      <c r="M736" s="1164"/>
      <c r="N736" s="1164"/>
      <c r="O736" s="1164"/>
    </row>
    <row r="737" spans="1:15" ht="15.75" customHeight="1">
      <c r="A737" s="1164"/>
      <c r="B737" s="1164"/>
      <c r="C737" s="1164"/>
      <c r="D737" s="1164"/>
      <c r="E737" s="1164"/>
      <c r="F737" s="1164"/>
      <c r="G737" s="1164"/>
      <c r="H737" s="1165"/>
      <c r="I737" s="1164"/>
      <c r="J737" s="1165"/>
      <c r="K737" s="1164"/>
      <c r="L737" s="1165"/>
      <c r="M737" s="1164"/>
      <c r="N737" s="1164"/>
      <c r="O737" s="1164"/>
    </row>
    <row r="738" spans="1:15" ht="15.75" customHeight="1">
      <c r="A738" s="1164"/>
      <c r="B738" s="1164"/>
      <c r="C738" s="1164"/>
      <c r="D738" s="1164"/>
      <c r="E738" s="1164"/>
      <c r="F738" s="1164"/>
      <c r="G738" s="1164"/>
      <c r="H738" s="1165"/>
      <c r="I738" s="1164"/>
      <c r="J738" s="1165"/>
      <c r="K738" s="1164"/>
      <c r="L738" s="1165"/>
      <c r="M738" s="1164"/>
      <c r="N738" s="1164"/>
      <c r="O738" s="1164"/>
    </row>
    <row r="739" spans="1:15" ht="15.75" customHeight="1">
      <c r="A739" s="1164"/>
      <c r="B739" s="1164"/>
      <c r="C739" s="1164"/>
      <c r="D739" s="1164"/>
      <c r="E739" s="1164"/>
      <c r="F739" s="1164"/>
      <c r="G739" s="1164"/>
      <c r="H739" s="1165"/>
      <c r="I739" s="1164"/>
      <c r="J739" s="1165"/>
      <c r="K739" s="1164"/>
      <c r="L739" s="1165"/>
      <c r="M739" s="1164"/>
      <c r="N739" s="1164"/>
      <c r="O739" s="1164"/>
    </row>
    <row r="740" spans="1:15" ht="15.75" customHeight="1">
      <c r="A740" s="1164"/>
      <c r="B740" s="1164"/>
      <c r="C740" s="1164"/>
      <c r="D740" s="1164"/>
      <c r="E740" s="1164"/>
      <c r="F740" s="1164"/>
      <c r="G740" s="1164"/>
      <c r="H740" s="1165"/>
      <c r="I740" s="1164"/>
      <c r="J740" s="1165"/>
      <c r="K740" s="1164"/>
      <c r="L740" s="1165"/>
      <c r="M740" s="1164"/>
      <c r="N740" s="1164"/>
      <c r="O740" s="1164"/>
    </row>
    <row r="741" spans="1:15" ht="15.75" customHeight="1">
      <c r="A741" s="1164"/>
      <c r="B741" s="1164"/>
      <c r="C741" s="1164"/>
      <c r="D741" s="1164"/>
      <c r="E741" s="1164"/>
      <c r="F741" s="1164"/>
      <c r="G741" s="1164"/>
      <c r="H741" s="1165"/>
      <c r="I741" s="1164"/>
      <c r="J741" s="1165"/>
      <c r="K741" s="1164"/>
      <c r="L741" s="1165"/>
      <c r="M741" s="1164"/>
      <c r="N741" s="1164"/>
      <c r="O741" s="1164"/>
    </row>
    <row r="742" spans="1:15" ht="15.75" customHeight="1">
      <c r="A742" s="1164"/>
      <c r="B742" s="1164"/>
      <c r="C742" s="1164"/>
      <c r="D742" s="1164"/>
      <c r="E742" s="1164"/>
      <c r="F742" s="1164"/>
      <c r="G742" s="1164"/>
      <c r="H742" s="1165"/>
      <c r="I742" s="1164"/>
      <c r="J742" s="1165"/>
      <c r="K742" s="1164"/>
      <c r="L742" s="1165"/>
      <c r="M742" s="1164"/>
      <c r="N742" s="1164"/>
      <c r="O742" s="1164"/>
    </row>
    <row r="743" spans="1:15" ht="15.75" customHeight="1">
      <c r="A743" s="1164"/>
      <c r="B743" s="1164"/>
      <c r="C743" s="1164"/>
      <c r="D743" s="1164"/>
      <c r="E743" s="1164"/>
      <c r="F743" s="1164"/>
      <c r="G743" s="1164"/>
      <c r="H743" s="1165"/>
      <c r="I743" s="1164"/>
      <c r="J743" s="1165"/>
      <c r="K743" s="1164"/>
      <c r="L743" s="1165"/>
      <c r="M743" s="1164"/>
      <c r="N743" s="1164"/>
      <c r="O743" s="1164"/>
    </row>
    <row r="744" spans="1:15" ht="15.75" customHeight="1">
      <c r="A744" s="1164"/>
      <c r="B744" s="1164"/>
      <c r="C744" s="1164"/>
      <c r="D744" s="1164"/>
      <c r="E744" s="1164"/>
      <c r="F744" s="1164"/>
      <c r="G744" s="1164"/>
      <c r="H744" s="1165"/>
      <c r="I744" s="1164"/>
      <c r="J744" s="1165"/>
      <c r="K744" s="1164"/>
      <c r="L744" s="1165"/>
      <c r="M744" s="1164"/>
      <c r="N744" s="1164"/>
      <c r="O744" s="1164"/>
    </row>
    <row r="745" spans="1:15" ht="15.75" customHeight="1">
      <c r="A745" s="1164"/>
      <c r="B745" s="1164"/>
      <c r="C745" s="1164"/>
      <c r="D745" s="1164"/>
      <c r="E745" s="1164"/>
      <c r="F745" s="1164"/>
      <c r="G745" s="1164"/>
      <c r="H745" s="1165"/>
      <c r="I745" s="1164"/>
      <c r="J745" s="1165"/>
      <c r="K745" s="1164"/>
      <c r="L745" s="1165"/>
      <c r="M745" s="1164"/>
      <c r="N745" s="1164"/>
      <c r="O745" s="1164"/>
    </row>
    <row r="746" spans="1:15" ht="15.75" customHeight="1">
      <c r="A746" s="1164"/>
      <c r="B746" s="1164"/>
      <c r="C746" s="1164"/>
      <c r="D746" s="1164"/>
      <c r="E746" s="1164"/>
      <c r="F746" s="1164"/>
      <c r="G746" s="1164"/>
      <c r="H746" s="1165"/>
      <c r="I746" s="1164"/>
      <c r="J746" s="1165"/>
      <c r="K746" s="1164"/>
      <c r="L746" s="1165"/>
      <c r="M746" s="1164"/>
      <c r="N746" s="1164"/>
      <c r="O746" s="1164"/>
    </row>
    <row r="747" spans="1:15" ht="15.75" customHeight="1">
      <c r="A747" s="1164"/>
      <c r="B747" s="1164"/>
      <c r="C747" s="1164"/>
      <c r="D747" s="1164"/>
      <c r="E747" s="1164"/>
      <c r="F747" s="1164"/>
      <c r="G747" s="1164"/>
      <c r="H747" s="1165"/>
      <c r="I747" s="1164"/>
      <c r="J747" s="1165"/>
      <c r="K747" s="1164"/>
      <c r="L747" s="1165"/>
      <c r="M747" s="1164"/>
      <c r="N747" s="1164"/>
      <c r="O747" s="1164"/>
    </row>
    <row r="748" spans="1:15" ht="15.75" customHeight="1">
      <c r="A748" s="1164"/>
      <c r="B748" s="1164"/>
      <c r="C748" s="1164"/>
      <c r="D748" s="1164"/>
      <c r="E748" s="1164"/>
      <c r="F748" s="1164"/>
      <c r="G748" s="1164"/>
      <c r="H748" s="1165"/>
      <c r="I748" s="1164"/>
      <c r="J748" s="1165"/>
      <c r="K748" s="1164"/>
      <c r="L748" s="1165"/>
      <c r="M748" s="1164"/>
      <c r="N748" s="1164"/>
      <c r="O748" s="1164"/>
    </row>
    <row r="749" spans="1:15" ht="15.75" customHeight="1">
      <c r="A749" s="1164"/>
      <c r="B749" s="1164"/>
      <c r="C749" s="1164"/>
      <c r="D749" s="1164"/>
      <c r="E749" s="1164"/>
      <c r="F749" s="1164"/>
      <c r="G749" s="1164"/>
      <c r="H749" s="1165"/>
      <c r="I749" s="1164"/>
      <c r="J749" s="1165"/>
      <c r="K749" s="1164"/>
      <c r="L749" s="1165"/>
      <c r="M749" s="1164"/>
      <c r="N749" s="1164"/>
      <c r="O749" s="1164"/>
    </row>
    <row r="750" spans="1:15" ht="15.75" customHeight="1">
      <c r="A750" s="1164"/>
      <c r="B750" s="1164"/>
      <c r="C750" s="1164"/>
      <c r="D750" s="1164"/>
      <c r="E750" s="1164"/>
      <c r="F750" s="1164"/>
      <c r="G750" s="1164"/>
      <c r="H750" s="1165"/>
      <c r="I750" s="1164"/>
      <c r="J750" s="1165"/>
      <c r="K750" s="1164"/>
      <c r="L750" s="1165"/>
      <c r="M750" s="1164"/>
      <c r="N750" s="1164"/>
      <c r="O750" s="1164"/>
    </row>
    <row r="751" spans="1:15" ht="15.75" customHeight="1">
      <c r="A751" s="1164"/>
      <c r="B751" s="1164"/>
      <c r="C751" s="1164"/>
      <c r="D751" s="1164"/>
      <c r="E751" s="1164"/>
      <c r="F751" s="1164"/>
      <c r="G751" s="1164"/>
      <c r="H751" s="1165"/>
      <c r="I751" s="1164"/>
      <c r="J751" s="1165"/>
      <c r="K751" s="1164"/>
      <c r="L751" s="1165"/>
      <c r="M751" s="1164"/>
      <c r="N751" s="1164"/>
      <c r="O751" s="1164"/>
    </row>
    <row r="752" spans="1:15" ht="15.75" customHeight="1">
      <c r="A752" s="1164"/>
      <c r="B752" s="1164"/>
      <c r="C752" s="1164"/>
      <c r="D752" s="1164"/>
      <c r="E752" s="1164"/>
      <c r="F752" s="1164"/>
      <c r="G752" s="1164"/>
      <c r="H752" s="1165"/>
      <c r="I752" s="1164"/>
      <c r="J752" s="1165"/>
      <c r="K752" s="1164"/>
      <c r="L752" s="1165"/>
      <c r="M752" s="1164"/>
      <c r="N752" s="1164"/>
      <c r="O752" s="1164"/>
    </row>
    <row r="753" spans="1:15" ht="15.75" customHeight="1">
      <c r="A753" s="1164"/>
      <c r="B753" s="1164"/>
      <c r="C753" s="1164"/>
      <c r="D753" s="1164"/>
      <c r="E753" s="1164"/>
      <c r="F753" s="1164"/>
      <c r="G753" s="1164"/>
      <c r="H753" s="1165"/>
      <c r="I753" s="1164"/>
      <c r="J753" s="1165"/>
      <c r="K753" s="1164"/>
      <c r="L753" s="1165"/>
      <c r="M753" s="1164"/>
      <c r="N753" s="1164"/>
      <c r="O753" s="1164"/>
    </row>
    <row r="754" spans="1:15" ht="15.75" customHeight="1">
      <c r="A754" s="1164"/>
      <c r="B754" s="1164"/>
      <c r="C754" s="1164"/>
      <c r="D754" s="1164"/>
      <c r="E754" s="1164"/>
      <c r="F754" s="1164"/>
      <c r="G754" s="1164"/>
      <c r="H754" s="1165"/>
      <c r="I754" s="1164"/>
      <c r="J754" s="1165"/>
      <c r="K754" s="1164"/>
      <c r="L754" s="1165"/>
      <c r="M754" s="1164"/>
      <c r="N754" s="1164"/>
      <c r="O754" s="1164"/>
    </row>
    <row r="755" spans="1:15" ht="15.75" customHeight="1">
      <c r="A755" s="1164"/>
      <c r="B755" s="1164"/>
      <c r="C755" s="1164"/>
      <c r="D755" s="1164"/>
      <c r="E755" s="1164"/>
      <c r="F755" s="1164"/>
      <c r="G755" s="1164"/>
      <c r="H755" s="1165"/>
      <c r="I755" s="1164"/>
      <c r="J755" s="1165"/>
      <c r="K755" s="1164"/>
      <c r="L755" s="1165"/>
      <c r="M755" s="1164"/>
      <c r="N755" s="1164"/>
      <c r="O755" s="1164"/>
    </row>
    <row r="756" spans="1:15" ht="15.75" customHeight="1">
      <c r="A756" s="1164"/>
      <c r="B756" s="1164"/>
      <c r="C756" s="1164"/>
      <c r="D756" s="1164"/>
      <c r="E756" s="1164"/>
      <c r="F756" s="1164"/>
      <c r="G756" s="1164"/>
      <c r="H756" s="1165"/>
      <c r="I756" s="1164"/>
      <c r="J756" s="1165"/>
      <c r="K756" s="1164"/>
      <c r="L756" s="1165"/>
      <c r="M756" s="1164"/>
      <c r="N756" s="1164"/>
      <c r="O756" s="1164"/>
    </row>
    <row r="757" spans="1:15" ht="15.75" customHeight="1">
      <c r="A757" s="1164"/>
      <c r="B757" s="1164"/>
      <c r="C757" s="1164"/>
      <c r="D757" s="1164"/>
      <c r="E757" s="1164"/>
      <c r="F757" s="1164"/>
      <c r="G757" s="1164"/>
      <c r="H757" s="1165"/>
      <c r="I757" s="1164"/>
      <c r="J757" s="1165"/>
      <c r="K757" s="1164"/>
      <c r="L757" s="1165"/>
      <c r="M757" s="1164"/>
      <c r="N757" s="1164"/>
      <c r="O757" s="1164"/>
    </row>
    <row r="758" spans="1:15" ht="15.75" customHeight="1">
      <c r="A758" s="1164"/>
      <c r="B758" s="1164"/>
      <c r="C758" s="1164"/>
      <c r="D758" s="1164"/>
      <c r="E758" s="1164"/>
      <c r="F758" s="1164"/>
      <c r="G758" s="1164"/>
      <c r="H758" s="1165"/>
      <c r="I758" s="1164"/>
      <c r="J758" s="1165"/>
      <c r="K758" s="1164"/>
      <c r="L758" s="1165"/>
      <c r="M758" s="1164"/>
      <c r="N758" s="1164"/>
      <c r="O758" s="1164"/>
    </row>
    <row r="759" spans="1:15" ht="15.75" customHeight="1">
      <c r="A759" s="1164"/>
      <c r="B759" s="1164"/>
      <c r="C759" s="1164"/>
      <c r="D759" s="1164"/>
      <c r="E759" s="1164"/>
      <c r="F759" s="1164"/>
      <c r="G759" s="1164"/>
      <c r="H759" s="1165"/>
      <c r="I759" s="1164"/>
      <c r="J759" s="1165"/>
      <c r="K759" s="1164"/>
      <c r="L759" s="1165"/>
      <c r="M759" s="1164"/>
      <c r="N759" s="1164"/>
      <c r="O759" s="1164"/>
    </row>
    <row r="760" spans="1:15" ht="15.75" customHeight="1">
      <c r="A760" s="1164"/>
      <c r="B760" s="1164"/>
      <c r="C760" s="1164"/>
      <c r="D760" s="1164"/>
      <c r="E760" s="1164"/>
      <c r="F760" s="1164"/>
      <c r="G760" s="1164"/>
      <c r="H760" s="1165"/>
      <c r="I760" s="1164"/>
      <c r="J760" s="1165"/>
      <c r="K760" s="1164"/>
      <c r="L760" s="1165"/>
      <c r="M760" s="1164"/>
      <c r="N760" s="1164"/>
      <c r="O760" s="1164"/>
    </row>
    <row r="761" spans="1:15" ht="15.75" customHeight="1">
      <c r="A761" s="1164"/>
      <c r="B761" s="1164"/>
      <c r="C761" s="1164"/>
      <c r="D761" s="1164"/>
      <c r="E761" s="1164"/>
      <c r="F761" s="1164"/>
      <c r="G761" s="1164"/>
      <c r="H761" s="1165"/>
      <c r="I761" s="1164"/>
      <c r="J761" s="1165"/>
      <c r="K761" s="1164"/>
      <c r="L761" s="1165"/>
      <c r="M761" s="1164"/>
      <c r="N761" s="1164"/>
      <c r="O761" s="1164"/>
    </row>
    <row r="762" spans="1:15" ht="15.75" customHeight="1">
      <c r="A762" s="1164"/>
      <c r="B762" s="1164"/>
      <c r="C762" s="1164"/>
      <c r="D762" s="1164"/>
      <c r="E762" s="1164"/>
      <c r="F762" s="1164"/>
      <c r="G762" s="1164"/>
      <c r="H762" s="1165"/>
      <c r="I762" s="1164"/>
      <c r="J762" s="1165"/>
      <c r="K762" s="1164"/>
      <c r="L762" s="1165"/>
      <c r="M762" s="1164"/>
      <c r="N762" s="1164"/>
      <c r="O762" s="1164"/>
    </row>
    <row r="763" spans="1:15" ht="15.75" customHeight="1">
      <c r="A763" s="1164"/>
      <c r="B763" s="1164"/>
      <c r="C763" s="1164"/>
      <c r="D763" s="1164"/>
      <c r="E763" s="1164"/>
      <c r="F763" s="1164"/>
      <c r="G763" s="1164"/>
      <c r="H763" s="1165"/>
      <c r="I763" s="1164"/>
      <c r="J763" s="1165"/>
      <c r="K763" s="1164"/>
      <c r="L763" s="1165"/>
      <c r="M763" s="1164"/>
      <c r="N763" s="1164"/>
      <c r="O763" s="1164"/>
    </row>
    <row r="764" spans="1:15" ht="15.75" customHeight="1">
      <c r="A764" s="1164"/>
      <c r="B764" s="1164"/>
      <c r="C764" s="1164"/>
      <c r="D764" s="1164"/>
      <c r="E764" s="1164"/>
      <c r="F764" s="1164"/>
      <c r="G764" s="1164"/>
      <c r="H764" s="1165"/>
      <c r="I764" s="1164"/>
      <c r="J764" s="1165"/>
      <c r="K764" s="1164"/>
      <c r="L764" s="1165"/>
      <c r="M764" s="1164"/>
      <c r="N764" s="1164"/>
      <c r="O764" s="1164"/>
    </row>
    <row r="765" spans="1:15" ht="15.75" customHeight="1">
      <c r="A765" s="1164"/>
      <c r="B765" s="1164"/>
      <c r="C765" s="1164"/>
      <c r="D765" s="1164"/>
      <c r="E765" s="1164"/>
      <c r="F765" s="1164"/>
      <c r="G765" s="1164"/>
      <c r="H765" s="1165"/>
      <c r="I765" s="1164"/>
      <c r="J765" s="1165"/>
      <c r="K765" s="1164"/>
      <c r="L765" s="1165"/>
      <c r="M765" s="1164"/>
      <c r="N765" s="1164"/>
      <c r="O765" s="1164"/>
    </row>
    <row r="766" spans="1:15" ht="15.75" customHeight="1">
      <c r="A766" s="1164"/>
      <c r="B766" s="1164"/>
      <c r="C766" s="1164"/>
      <c r="D766" s="1164"/>
      <c r="E766" s="1164"/>
      <c r="F766" s="1164"/>
      <c r="G766" s="1164"/>
      <c r="H766" s="1165"/>
      <c r="I766" s="1164"/>
      <c r="J766" s="1165"/>
      <c r="K766" s="1164"/>
      <c r="L766" s="1165"/>
      <c r="M766" s="1164"/>
      <c r="N766" s="1164"/>
      <c r="O766" s="1164"/>
    </row>
    <row r="767" spans="1:15" ht="15.75" customHeight="1">
      <c r="A767" s="1164"/>
      <c r="B767" s="1164"/>
      <c r="C767" s="1164"/>
      <c r="D767" s="1164"/>
      <c r="E767" s="1164"/>
      <c r="F767" s="1164"/>
      <c r="G767" s="1164"/>
      <c r="H767" s="1165"/>
      <c r="I767" s="1164"/>
      <c r="J767" s="1165"/>
      <c r="K767" s="1164"/>
      <c r="L767" s="1165"/>
      <c r="M767" s="1164"/>
      <c r="N767" s="1164"/>
      <c r="O767" s="1164"/>
    </row>
    <row r="768" spans="1:15" ht="15.75" customHeight="1">
      <c r="A768" s="1164"/>
      <c r="B768" s="1164"/>
      <c r="C768" s="1164"/>
      <c r="D768" s="1164"/>
      <c r="E768" s="1164"/>
      <c r="F768" s="1164"/>
      <c r="G768" s="1164"/>
      <c r="H768" s="1165"/>
      <c r="I768" s="1164"/>
      <c r="J768" s="1165"/>
      <c r="K768" s="1164"/>
      <c r="L768" s="1165"/>
      <c r="M768" s="1164"/>
      <c r="N768" s="1164"/>
      <c r="O768" s="1164"/>
    </row>
    <row r="769" spans="1:15" ht="15.75" customHeight="1">
      <c r="A769" s="1164"/>
      <c r="B769" s="1164"/>
      <c r="C769" s="1164"/>
      <c r="D769" s="1164"/>
      <c r="E769" s="1164"/>
      <c r="F769" s="1164"/>
      <c r="G769" s="1164"/>
      <c r="H769" s="1165"/>
      <c r="I769" s="1164"/>
      <c r="J769" s="1165"/>
      <c r="K769" s="1164"/>
      <c r="L769" s="1165"/>
      <c r="M769" s="1164"/>
      <c r="N769" s="1164"/>
      <c r="O769" s="1164"/>
    </row>
    <row r="770" spans="1:15" ht="15.75" customHeight="1">
      <c r="A770" s="1164"/>
      <c r="B770" s="1164"/>
      <c r="C770" s="1164"/>
      <c r="D770" s="1164"/>
      <c r="E770" s="1164"/>
      <c r="F770" s="1164"/>
      <c r="G770" s="1164"/>
      <c r="H770" s="1165"/>
      <c r="I770" s="1164"/>
      <c r="J770" s="1165"/>
      <c r="K770" s="1164"/>
      <c r="L770" s="1165"/>
      <c r="M770" s="1164"/>
      <c r="N770" s="1164"/>
      <c r="O770" s="1164"/>
    </row>
    <row r="771" spans="1:15" ht="15.75" customHeight="1">
      <c r="A771" s="1164"/>
      <c r="B771" s="1164"/>
      <c r="C771" s="1164"/>
      <c r="D771" s="1164"/>
      <c r="E771" s="1164"/>
      <c r="F771" s="1164"/>
      <c r="G771" s="1164"/>
      <c r="H771" s="1165"/>
      <c r="I771" s="1164"/>
      <c r="J771" s="1165"/>
      <c r="K771" s="1164"/>
      <c r="L771" s="1165"/>
      <c r="M771" s="1164"/>
      <c r="N771" s="1164"/>
      <c r="O771" s="1164"/>
    </row>
    <row r="772" spans="1:15" ht="15.75" customHeight="1">
      <c r="A772" s="1164"/>
      <c r="B772" s="1164"/>
      <c r="C772" s="1164"/>
      <c r="D772" s="1164"/>
      <c r="E772" s="1164"/>
      <c r="F772" s="1164"/>
      <c r="G772" s="1164"/>
      <c r="H772" s="1165"/>
      <c r="I772" s="1164"/>
      <c r="J772" s="1165"/>
      <c r="K772" s="1164"/>
      <c r="L772" s="1165"/>
      <c r="M772" s="1164"/>
      <c r="N772" s="1164"/>
      <c r="O772" s="1164"/>
    </row>
    <row r="773" spans="1:15" ht="15.75" customHeight="1">
      <c r="A773" s="1164"/>
      <c r="B773" s="1164"/>
      <c r="C773" s="1164"/>
      <c r="D773" s="1164"/>
      <c r="E773" s="1164"/>
      <c r="F773" s="1164"/>
      <c r="G773" s="1164"/>
      <c r="H773" s="1165"/>
      <c r="I773" s="1164"/>
      <c r="J773" s="1165"/>
      <c r="K773" s="1164"/>
      <c r="L773" s="1165"/>
      <c r="M773" s="1164"/>
      <c r="N773" s="1164"/>
      <c r="O773" s="1164"/>
    </row>
    <row r="774" spans="1:15" ht="15.75" customHeight="1">
      <c r="A774" s="1164"/>
      <c r="B774" s="1164"/>
      <c r="C774" s="1164"/>
      <c r="D774" s="1164"/>
      <c r="E774" s="1164"/>
      <c r="F774" s="1164"/>
      <c r="G774" s="1164"/>
      <c r="H774" s="1165"/>
      <c r="I774" s="1164"/>
      <c r="J774" s="1165"/>
      <c r="K774" s="1164"/>
      <c r="L774" s="1165"/>
      <c r="M774" s="1164"/>
      <c r="N774" s="1164"/>
      <c r="O774" s="1164"/>
    </row>
    <row r="775" spans="1:15" ht="15.75" customHeight="1">
      <c r="A775" s="1164"/>
      <c r="B775" s="1164"/>
      <c r="C775" s="1164"/>
      <c r="D775" s="1164"/>
      <c r="E775" s="1164"/>
      <c r="F775" s="1164"/>
      <c r="G775" s="1164"/>
      <c r="H775" s="1165"/>
      <c r="I775" s="1164"/>
      <c r="J775" s="1165"/>
      <c r="K775" s="1164"/>
      <c r="L775" s="1165"/>
      <c r="M775" s="1164"/>
      <c r="N775" s="1164"/>
      <c r="O775" s="1164"/>
    </row>
    <row r="776" spans="1:15" ht="15.75" customHeight="1">
      <c r="A776" s="1164"/>
      <c r="B776" s="1164"/>
      <c r="C776" s="1164"/>
      <c r="D776" s="1164"/>
      <c r="E776" s="1164"/>
      <c r="F776" s="1164"/>
      <c r="G776" s="1164"/>
      <c r="H776" s="1165"/>
      <c r="I776" s="1164"/>
      <c r="J776" s="1165"/>
      <c r="K776" s="1164"/>
      <c r="L776" s="1165"/>
      <c r="M776" s="1164"/>
      <c r="N776" s="1164"/>
      <c r="O776" s="1164"/>
    </row>
    <row r="777" spans="1:15" ht="15.75" customHeight="1">
      <c r="A777" s="1164"/>
      <c r="B777" s="1164"/>
      <c r="C777" s="1164"/>
      <c r="D777" s="1164"/>
      <c r="E777" s="1164"/>
      <c r="F777" s="1164"/>
      <c r="G777" s="1164"/>
      <c r="H777" s="1165"/>
      <c r="I777" s="1164"/>
      <c r="J777" s="1165"/>
      <c r="K777" s="1164"/>
      <c r="L777" s="1165"/>
      <c r="M777" s="1164"/>
      <c r="N777" s="1164"/>
      <c r="O777" s="1164"/>
    </row>
    <row r="778" spans="1:15" ht="15.75" customHeight="1">
      <c r="A778" s="1164"/>
      <c r="B778" s="1164"/>
      <c r="C778" s="1164"/>
      <c r="D778" s="1164"/>
      <c r="E778" s="1164"/>
      <c r="F778" s="1164"/>
      <c r="G778" s="1164"/>
      <c r="H778" s="1165"/>
      <c r="I778" s="1164"/>
      <c r="J778" s="1165"/>
      <c r="K778" s="1164"/>
      <c r="L778" s="1165"/>
      <c r="M778" s="1164"/>
      <c r="N778" s="1164"/>
      <c r="O778" s="1164"/>
    </row>
    <row r="779" spans="1:15" ht="15.75" customHeight="1">
      <c r="A779" s="1164"/>
      <c r="B779" s="1164"/>
      <c r="C779" s="1164"/>
      <c r="D779" s="1164"/>
      <c r="E779" s="1164"/>
      <c r="F779" s="1164"/>
      <c r="G779" s="1164"/>
      <c r="H779" s="1165"/>
      <c r="I779" s="1164"/>
      <c r="J779" s="1165"/>
      <c r="K779" s="1164"/>
      <c r="L779" s="1165"/>
      <c r="M779" s="1164"/>
      <c r="N779" s="1164"/>
      <c r="O779" s="1164"/>
    </row>
    <row r="780" spans="1:15" ht="15.75" customHeight="1">
      <c r="A780" s="1164"/>
      <c r="B780" s="1164"/>
      <c r="C780" s="1164"/>
      <c r="D780" s="1164"/>
      <c r="E780" s="1164"/>
      <c r="F780" s="1164"/>
      <c r="G780" s="1164"/>
      <c r="H780" s="1165"/>
      <c r="I780" s="1164"/>
      <c r="J780" s="1165"/>
      <c r="K780" s="1164"/>
      <c r="L780" s="1165"/>
      <c r="M780" s="1164"/>
      <c r="N780" s="1164"/>
      <c r="O780" s="1164"/>
    </row>
    <row r="781" spans="1:15" ht="15.75" customHeight="1">
      <c r="A781" s="1164"/>
      <c r="B781" s="1164"/>
      <c r="C781" s="1164"/>
      <c r="D781" s="1164"/>
      <c r="E781" s="1164"/>
      <c r="F781" s="1164"/>
      <c r="G781" s="1164"/>
      <c r="H781" s="1165"/>
      <c r="I781" s="1164"/>
      <c r="J781" s="1165"/>
      <c r="K781" s="1164"/>
      <c r="L781" s="1165"/>
      <c r="M781" s="1164"/>
      <c r="N781" s="1164"/>
      <c r="O781" s="1164"/>
    </row>
    <row r="782" spans="1:15" ht="15.75" customHeight="1">
      <c r="A782" s="1164"/>
      <c r="B782" s="1164"/>
      <c r="C782" s="1164"/>
      <c r="D782" s="1164"/>
      <c r="E782" s="1164"/>
      <c r="F782" s="1164"/>
      <c r="G782" s="1164"/>
      <c r="H782" s="1165"/>
      <c r="I782" s="1164"/>
      <c r="J782" s="1165"/>
      <c r="K782" s="1164"/>
      <c r="L782" s="1165"/>
      <c r="M782" s="1164"/>
      <c r="N782" s="1164"/>
      <c r="O782" s="1164"/>
    </row>
    <row r="783" spans="1:15" ht="15.75" customHeight="1">
      <c r="A783" s="1164"/>
      <c r="B783" s="1164"/>
      <c r="C783" s="1164"/>
      <c r="D783" s="1164"/>
      <c r="E783" s="1164"/>
      <c r="F783" s="1164"/>
      <c r="G783" s="1164"/>
      <c r="H783" s="1165"/>
      <c r="I783" s="1164"/>
      <c r="J783" s="1165"/>
      <c r="K783" s="1164"/>
      <c r="L783" s="1165"/>
      <c r="M783" s="1164"/>
      <c r="N783" s="1164"/>
      <c r="O783" s="1164"/>
    </row>
    <row r="784" spans="1:15" ht="15.75" customHeight="1">
      <c r="A784" s="1164"/>
      <c r="B784" s="1164"/>
      <c r="C784" s="1164"/>
      <c r="D784" s="1164"/>
      <c r="E784" s="1164"/>
      <c r="F784" s="1164"/>
      <c r="G784" s="1164"/>
      <c r="H784" s="1165"/>
      <c r="I784" s="1164"/>
      <c r="J784" s="1165"/>
      <c r="K784" s="1164"/>
      <c r="L784" s="1165"/>
      <c r="M784" s="1164"/>
      <c r="N784" s="1164"/>
      <c r="O784" s="1164"/>
    </row>
    <row r="785" spans="1:15" ht="15.75" customHeight="1">
      <c r="A785" s="1164"/>
      <c r="B785" s="1164"/>
      <c r="C785" s="1164"/>
      <c r="D785" s="1164"/>
      <c r="E785" s="1164"/>
      <c r="F785" s="1164"/>
      <c r="G785" s="1164"/>
      <c r="H785" s="1165"/>
      <c r="I785" s="1164"/>
      <c r="J785" s="1165"/>
      <c r="K785" s="1164"/>
      <c r="L785" s="1165"/>
      <c r="M785" s="1164"/>
      <c r="N785" s="1164"/>
      <c r="O785" s="1164"/>
    </row>
    <row r="786" spans="1:15" ht="15.75" customHeight="1">
      <c r="A786" s="1164"/>
      <c r="B786" s="1164"/>
      <c r="C786" s="1164"/>
      <c r="D786" s="1164"/>
      <c r="E786" s="1164"/>
      <c r="F786" s="1164"/>
      <c r="G786" s="1164"/>
      <c r="H786" s="1165"/>
      <c r="I786" s="1164"/>
      <c r="J786" s="1165"/>
      <c r="K786" s="1164"/>
      <c r="L786" s="1165"/>
      <c r="M786" s="1164"/>
      <c r="N786" s="1164"/>
      <c r="O786" s="1164"/>
    </row>
    <row r="787" spans="1:15" ht="15.75" customHeight="1">
      <c r="A787" s="1164"/>
      <c r="B787" s="1164"/>
      <c r="C787" s="1164"/>
      <c r="D787" s="1164"/>
      <c r="E787" s="1164"/>
      <c r="F787" s="1164"/>
      <c r="G787" s="1164"/>
      <c r="H787" s="1165"/>
      <c r="I787" s="1164"/>
      <c r="J787" s="1165"/>
      <c r="K787" s="1164"/>
      <c r="L787" s="1165"/>
      <c r="M787" s="1164"/>
      <c r="N787" s="1164"/>
      <c r="O787" s="1164"/>
    </row>
    <row r="788" spans="1:15" ht="15.75" customHeight="1">
      <c r="A788" s="1164"/>
      <c r="B788" s="1164"/>
      <c r="C788" s="1164"/>
      <c r="D788" s="1164"/>
      <c r="E788" s="1164"/>
      <c r="F788" s="1164"/>
      <c r="G788" s="1164"/>
      <c r="H788" s="1165"/>
      <c r="I788" s="1164"/>
      <c r="J788" s="1165"/>
      <c r="K788" s="1164"/>
      <c r="L788" s="1165"/>
      <c r="M788" s="1164"/>
      <c r="N788" s="1164"/>
      <c r="O788" s="1164"/>
    </row>
    <row r="789" spans="1:15" ht="15.75" customHeight="1">
      <c r="A789" s="1164"/>
      <c r="B789" s="1164"/>
      <c r="C789" s="1164"/>
      <c r="D789" s="1164"/>
      <c r="E789" s="1164"/>
      <c r="F789" s="1164"/>
      <c r="G789" s="1164"/>
      <c r="H789" s="1165"/>
      <c r="I789" s="1164"/>
      <c r="J789" s="1165"/>
      <c r="K789" s="1164"/>
      <c r="L789" s="1165"/>
      <c r="M789" s="1164"/>
      <c r="N789" s="1164"/>
      <c r="O789" s="1164"/>
    </row>
    <row r="790" spans="1:15" ht="15.75" customHeight="1">
      <c r="A790" s="1164"/>
      <c r="B790" s="1164"/>
      <c r="C790" s="1164"/>
      <c r="D790" s="1164"/>
      <c r="E790" s="1164"/>
      <c r="F790" s="1164"/>
      <c r="G790" s="1164"/>
      <c r="H790" s="1165"/>
      <c r="I790" s="1164"/>
      <c r="J790" s="1165"/>
      <c r="K790" s="1164"/>
      <c r="L790" s="1165"/>
      <c r="M790" s="1164"/>
      <c r="N790" s="1164"/>
      <c r="O790" s="1164"/>
    </row>
    <row r="791" spans="1:15" ht="15.75" customHeight="1">
      <c r="A791" s="1164"/>
      <c r="B791" s="1164"/>
      <c r="C791" s="1164"/>
      <c r="D791" s="1164"/>
      <c r="E791" s="1164"/>
      <c r="F791" s="1164"/>
      <c r="G791" s="1164"/>
      <c r="H791" s="1165"/>
      <c r="I791" s="1164"/>
      <c r="J791" s="1165"/>
      <c r="K791" s="1164"/>
      <c r="L791" s="1165"/>
      <c r="M791" s="1164"/>
      <c r="N791" s="1164"/>
      <c r="O791" s="1164"/>
    </row>
    <row r="792" spans="1:15" ht="15.75" customHeight="1">
      <c r="A792" s="1164"/>
      <c r="B792" s="1164"/>
      <c r="C792" s="1164"/>
      <c r="D792" s="1164"/>
      <c r="E792" s="1164"/>
      <c r="F792" s="1164"/>
      <c r="G792" s="1164"/>
      <c r="H792" s="1165"/>
      <c r="I792" s="1164"/>
      <c r="J792" s="1165"/>
      <c r="K792" s="1164"/>
      <c r="L792" s="1165"/>
      <c r="M792" s="1164"/>
      <c r="N792" s="1164"/>
      <c r="O792" s="1164"/>
    </row>
    <row r="793" spans="1:15" ht="15.75" customHeight="1">
      <c r="A793" s="1164"/>
      <c r="B793" s="1164"/>
      <c r="C793" s="1164"/>
      <c r="D793" s="1164"/>
      <c r="E793" s="1164"/>
      <c r="F793" s="1164"/>
      <c r="G793" s="1164"/>
      <c r="H793" s="1165"/>
      <c r="I793" s="1164"/>
      <c r="J793" s="1165"/>
      <c r="K793" s="1164"/>
      <c r="L793" s="1165"/>
      <c r="M793" s="1164"/>
      <c r="N793" s="1164"/>
      <c r="O793" s="1164"/>
    </row>
    <row r="794" spans="1:15" ht="15.75" customHeight="1">
      <c r="A794" s="1164"/>
      <c r="B794" s="1164"/>
      <c r="C794" s="1164"/>
      <c r="D794" s="1164"/>
      <c r="E794" s="1164"/>
      <c r="F794" s="1164"/>
      <c r="G794" s="1164"/>
      <c r="H794" s="1165"/>
      <c r="I794" s="1164"/>
      <c r="J794" s="1165"/>
      <c r="K794" s="1164"/>
      <c r="L794" s="1165"/>
      <c r="M794" s="1164"/>
      <c r="N794" s="1164"/>
      <c r="O794" s="1164"/>
    </row>
    <row r="795" spans="1:15" ht="15.75" customHeight="1">
      <c r="A795" s="1164"/>
      <c r="B795" s="1164"/>
      <c r="C795" s="1164"/>
      <c r="D795" s="1164"/>
      <c r="E795" s="1164"/>
      <c r="F795" s="1164"/>
      <c r="G795" s="1164"/>
      <c r="H795" s="1165"/>
      <c r="I795" s="1164"/>
      <c r="J795" s="1165"/>
      <c r="K795" s="1164"/>
      <c r="L795" s="1165"/>
      <c r="M795" s="1164"/>
      <c r="N795" s="1164"/>
      <c r="O795" s="1164"/>
    </row>
    <row r="796" spans="1:15" ht="15.75" customHeight="1">
      <c r="A796" s="1164"/>
      <c r="B796" s="1164"/>
      <c r="C796" s="1164"/>
      <c r="D796" s="1164"/>
      <c r="E796" s="1164"/>
      <c r="F796" s="1164"/>
      <c r="G796" s="1164"/>
      <c r="H796" s="1165"/>
      <c r="I796" s="1164"/>
      <c r="J796" s="1165"/>
      <c r="K796" s="1164"/>
      <c r="L796" s="1165"/>
      <c r="M796" s="1164"/>
      <c r="N796" s="1164"/>
      <c r="O796" s="1164"/>
    </row>
    <row r="797" spans="1:15" ht="15.75" customHeight="1">
      <c r="A797" s="1164"/>
      <c r="B797" s="1164"/>
      <c r="C797" s="1164"/>
      <c r="D797" s="1164"/>
      <c r="E797" s="1164"/>
      <c r="F797" s="1164"/>
      <c r="G797" s="1164"/>
      <c r="H797" s="1165"/>
      <c r="I797" s="1164"/>
      <c r="J797" s="1165"/>
      <c r="K797" s="1164"/>
      <c r="L797" s="1165"/>
      <c r="M797" s="1164"/>
      <c r="N797" s="1164"/>
      <c r="O797" s="1164"/>
    </row>
    <row r="798" spans="1:15" ht="15.75" customHeight="1">
      <c r="A798" s="1164"/>
      <c r="B798" s="1164"/>
      <c r="C798" s="1164"/>
      <c r="D798" s="1164"/>
      <c r="E798" s="1164"/>
      <c r="F798" s="1164"/>
      <c r="G798" s="1164"/>
      <c r="H798" s="1165"/>
      <c r="I798" s="1164"/>
      <c r="J798" s="1165"/>
      <c r="K798" s="1164"/>
      <c r="L798" s="1165"/>
      <c r="M798" s="1164"/>
      <c r="N798" s="1164"/>
      <c r="O798" s="1164"/>
    </row>
    <row r="799" spans="1:15" ht="15.75" customHeight="1">
      <c r="A799" s="1164"/>
      <c r="B799" s="1164"/>
      <c r="C799" s="1164"/>
      <c r="D799" s="1164"/>
      <c r="E799" s="1164"/>
      <c r="F799" s="1164"/>
      <c r="G799" s="1164"/>
      <c r="H799" s="1165"/>
      <c r="I799" s="1164"/>
      <c r="J799" s="1165"/>
      <c r="K799" s="1164"/>
      <c r="L799" s="1165"/>
      <c r="M799" s="1164"/>
      <c r="N799" s="1164"/>
      <c r="O799" s="1164"/>
    </row>
    <row r="800" spans="1:15" ht="15.75" customHeight="1">
      <c r="A800" s="1164"/>
      <c r="B800" s="1164"/>
      <c r="C800" s="1164"/>
      <c r="D800" s="1164"/>
      <c r="E800" s="1164"/>
      <c r="F800" s="1164"/>
      <c r="G800" s="1164"/>
      <c r="H800" s="1165"/>
      <c r="I800" s="1164"/>
      <c r="J800" s="1165"/>
      <c r="K800" s="1164"/>
      <c r="L800" s="1165"/>
      <c r="M800" s="1164"/>
      <c r="N800" s="1164"/>
      <c r="O800" s="1164"/>
    </row>
    <row r="801" spans="1:15" ht="15.75" customHeight="1">
      <c r="A801" s="1164"/>
      <c r="B801" s="1164"/>
      <c r="C801" s="1164"/>
      <c r="D801" s="1164"/>
      <c r="E801" s="1164"/>
      <c r="F801" s="1164"/>
      <c r="G801" s="1164"/>
      <c r="H801" s="1165"/>
      <c r="I801" s="1164"/>
      <c r="J801" s="1165"/>
      <c r="K801" s="1164"/>
      <c r="L801" s="1165"/>
      <c r="M801" s="1164"/>
      <c r="N801" s="1164"/>
      <c r="O801" s="1164"/>
    </row>
    <row r="802" spans="1:15" ht="15.75" customHeight="1">
      <c r="A802" s="1164"/>
      <c r="B802" s="1164"/>
      <c r="C802" s="1164"/>
      <c r="D802" s="1164"/>
      <c r="E802" s="1164"/>
      <c r="F802" s="1164"/>
      <c r="G802" s="1164"/>
      <c r="H802" s="1165"/>
      <c r="I802" s="1164"/>
      <c r="J802" s="1165"/>
      <c r="K802" s="1164"/>
      <c r="L802" s="1165"/>
      <c r="M802" s="1164"/>
      <c r="N802" s="1164"/>
      <c r="O802" s="1164"/>
    </row>
    <row r="803" spans="1:15" ht="15.75" customHeight="1">
      <c r="A803" s="1164"/>
      <c r="B803" s="1164"/>
      <c r="C803" s="1164"/>
      <c r="D803" s="1164"/>
      <c r="E803" s="1164"/>
      <c r="F803" s="1164"/>
      <c r="G803" s="1164"/>
      <c r="H803" s="1165"/>
      <c r="I803" s="1164"/>
      <c r="J803" s="1165"/>
      <c r="K803" s="1164"/>
      <c r="L803" s="1165"/>
      <c r="M803" s="1164"/>
      <c r="N803" s="1164"/>
      <c r="O803" s="1164"/>
    </row>
    <row r="804" spans="1:15" ht="15.75" customHeight="1">
      <c r="A804" s="1164"/>
      <c r="B804" s="1164"/>
      <c r="C804" s="1164"/>
      <c r="D804" s="1164"/>
      <c r="E804" s="1164"/>
      <c r="F804" s="1164"/>
      <c r="G804" s="1164"/>
      <c r="H804" s="1165"/>
      <c r="I804" s="1164"/>
      <c r="J804" s="1165"/>
      <c r="K804" s="1164"/>
      <c r="L804" s="1165"/>
      <c r="M804" s="1164"/>
      <c r="N804" s="1164"/>
      <c r="O804" s="1164"/>
    </row>
    <row r="805" spans="1:15" ht="15.75" customHeight="1">
      <c r="A805" s="1164"/>
      <c r="B805" s="1164"/>
      <c r="C805" s="1164"/>
      <c r="D805" s="1164"/>
      <c r="E805" s="1164"/>
      <c r="F805" s="1164"/>
      <c r="G805" s="1164"/>
      <c r="H805" s="1165"/>
      <c r="I805" s="1164"/>
      <c r="J805" s="1165"/>
      <c r="K805" s="1164"/>
      <c r="L805" s="1165"/>
      <c r="M805" s="1164"/>
      <c r="N805" s="1164"/>
      <c r="O805" s="1164"/>
    </row>
    <row r="806" spans="1:15" ht="15.75" customHeight="1">
      <c r="A806" s="1164"/>
      <c r="B806" s="1164"/>
      <c r="C806" s="1164"/>
      <c r="D806" s="1164"/>
      <c r="E806" s="1164"/>
      <c r="F806" s="1164"/>
      <c r="G806" s="1164"/>
      <c r="H806" s="1165"/>
      <c r="I806" s="1164"/>
      <c r="J806" s="1165"/>
      <c r="K806" s="1164"/>
      <c r="L806" s="1165"/>
      <c r="M806" s="1164"/>
      <c r="N806" s="1164"/>
      <c r="O806" s="1164"/>
    </row>
    <row r="807" spans="1:15" ht="15.75" customHeight="1">
      <c r="A807" s="1164"/>
      <c r="B807" s="1164"/>
      <c r="C807" s="1164"/>
      <c r="D807" s="1164"/>
      <c r="E807" s="1164"/>
      <c r="F807" s="1164"/>
      <c r="G807" s="1164"/>
      <c r="H807" s="1165"/>
      <c r="I807" s="1164"/>
      <c r="J807" s="1165"/>
      <c r="K807" s="1164"/>
      <c r="L807" s="1165"/>
      <c r="M807" s="1164"/>
      <c r="N807" s="1164"/>
      <c r="O807" s="1164"/>
    </row>
    <row r="808" spans="1:15" ht="15.75" customHeight="1">
      <c r="A808" s="1164"/>
      <c r="B808" s="1164"/>
      <c r="C808" s="1164"/>
      <c r="D808" s="1164"/>
      <c r="E808" s="1164"/>
      <c r="F808" s="1164"/>
      <c r="G808" s="1164"/>
      <c r="H808" s="1165"/>
      <c r="I808" s="1164"/>
      <c r="J808" s="1165"/>
      <c r="K808" s="1164"/>
      <c r="L808" s="1165"/>
      <c r="M808" s="1164"/>
      <c r="N808" s="1164"/>
      <c r="O808" s="1164"/>
    </row>
    <row r="809" spans="1:15" ht="15.75" customHeight="1">
      <c r="A809" s="1164"/>
      <c r="B809" s="1164"/>
      <c r="C809" s="1164"/>
      <c r="D809" s="1164"/>
      <c r="E809" s="1164"/>
      <c r="F809" s="1164"/>
      <c r="G809" s="1164"/>
      <c r="H809" s="1165"/>
      <c r="I809" s="1164"/>
      <c r="J809" s="1165"/>
      <c r="K809" s="1164"/>
      <c r="L809" s="1165"/>
      <c r="M809" s="1164"/>
      <c r="N809" s="1164"/>
      <c r="O809" s="1164"/>
    </row>
    <row r="810" spans="1:15" ht="15.75" customHeight="1">
      <c r="A810" s="1164"/>
      <c r="B810" s="1164"/>
      <c r="C810" s="1164"/>
      <c r="D810" s="1164"/>
      <c r="E810" s="1164"/>
      <c r="F810" s="1164"/>
      <c r="G810" s="1164"/>
      <c r="H810" s="1165"/>
      <c r="I810" s="1164"/>
      <c r="J810" s="1165"/>
      <c r="K810" s="1164"/>
      <c r="L810" s="1165"/>
      <c r="M810" s="1164"/>
      <c r="N810" s="1164"/>
      <c r="O810" s="1164"/>
    </row>
    <row r="811" spans="1:15" ht="15.75" customHeight="1">
      <c r="A811" s="1164"/>
      <c r="B811" s="1164"/>
      <c r="C811" s="1164"/>
      <c r="D811" s="1164"/>
      <c r="E811" s="1164"/>
      <c r="F811" s="1164"/>
      <c r="G811" s="1164"/>
      <c r="H811" s="1165"/>
      <c r="I811" s="1164"/>
      <c r="J811" s="1165"/>
      <c r="K811" s="1164"/>
      <c r="L811" s="1165"/>
      <c r="M811" s="1164"/>
      <c r="N811" s="1164"/>
      <c r="O811" s="1164"/>
    </row>
    <row r="812" spans="1:15" ht="15.75" customHeight="1">
      <c r="A812" s="1164"/>
      <c r="B812" s="1164"/>
      <c r="C812" s="1164"/>
      <c r="D812" s="1164"/>
      <c r="E812" s="1164"/>
      <c r="F812" s="1164"/>
      <c r="G812" s="1164"/>
      <c r="H812" s="1165"/>
      <c r="I812" s="1164"/>
      <c r="J812" s="1165"/>
      <c r="K812" s="1164"/>
      <c r="L812" s="1165"/>
      <c r="M812" s="1164"/>
      <c r="N812" s="1164"/>
      <c r="O812" s="1164"/>
    </row>
    <row r="813" spans="1:15" ht="15.75" customHeight="1">
      <c r="A813" s="1164"/>
      <c r="B813" s="1164"/>
      <c r="C813" s="1164"/>
      <c r="D813" s="1164"/>
      <c r="E813" s="1164"/>
      <c r="F813" s="1164"/>
      <c r="G813" s="1164"/>
      <c r="H813" s="1165"/>
      <c r="I813" s="1164"/>
      <c r="J813" s="1165"/>
      <c r="K813" s="1164"/>
      <c r="L813" s="1165"/>
      <c r="M813" s="1164"/>
      <c r="N813" s="1164"/>
      <c r="O813" s="1164"/>
    </row>
    <row r="814" spans="1:15" ht="15.75" customHeight="1">
      <c r="A814" s="1164"/>
      <c r="B814" s="1164"/>
      <c r="C814" s="1164"/>
      <c r="D814" s="1164"/>
      <c r="E814" s="1164"/>
      <c r="F814" s="1164"/>
      <c r="G814" s="1164"/>
      <c r="H814" s="1165"/>
      <c r="I814" s="1164"/>
      <c r="J814" s="1165"/>
      <c r="K814" s="1164"/>
      <c r="L814" s="1165"/>
      <c r="M814" s="1164"/>
      <c r="N814" s="1164"/>
      <c r="O814" s="1164"/>
    </row>
    <row r="815" spans="1:15" ht="15.75" customHeight="1">
      <c r="A815" s="1164"/>
      <c r="B815" s="1164"/>
      <c r="C815" s="1164"/>
      <c r="D815" s="1164"/>
      <c r="E815" s="1164"/>
      <c r="F815" s="1164"/>
      <c r="G815" s="1164"/>
      <c r="H815" s="1165"/>
      <c r="I815" s="1164"/>
      <c r="J815" s="1165"/>
      <c r="K815" s="1164"/>
      <c r="L815" s="1165"/>
      <c r="M815" s="1164"/>
      <c r="N815" s="1164"/>
      <c r="O815" s="1164"/>
    </row>
    <row r="816" spans="1:15" ht="15.75" customHeight="1">
      <c r="A816" s="1164"/>
      <c r="B816" s="1164"/>
      <c r="C816" s="1164"/>
      <c r="D816" s="1164"/>
      <c r="E816" s="1164"/>
      <c r="F816" s="1164"/>
      <c r="G816" s="1164"/>
      <c r="H816" s="1165"/>
      <c r="I816" s="1164"/>
      <c r="J816" s="1165"/>
      <c r="K816" s="1164"/>
      <c r="L816" s="1165"/>
      <c r="M816" s="1164"/>
      <c r="N816" s="1164"/>
      <c r="O816" s="1164"/>
    </row>
    <row r="817" spans="1:15" ht="15.75" customHeight="1">
      <c r="A817" s="1164"/>
      <c r="B817" s="1164"/>
      <c r="C817" s="1164"/>
      <c r="D817" s="1164"/>
      <c r="E817" s="1164"/>
      <c r="F817" s="1164"/>
      <c r="G817" s="1164"/>
      <c r="H817" s="1165"/>
      <c r="I817" s="1164"/>
      <c r="J817" s="1165"/>
      <c r="K817" s="1164"/>
      <c r="L817" s="1165"/>
      <c r="M817" s="1164"/>
      <c r="N817" s="1164"/>
      <c r="O817" s="1164"/>
    </row>
    <row r="818" spans="1:15" ht="15.75" customHeight="1">
      <c r="A818" s="1164"/>
      <c r="B818" s="1164"/>
      <c r="C818" s="1164"/>
      <c r="D818" s="1164"/>
      <c r="E818" s="1164"/>
      <c r="F818" s="1164"/>
      <c r="G818" s="1164"/>
      <c r="H818" s="1165"/>
      <c r="I818" s="1164"/>
      <c r="J818" s="1165"/>
      <c r="K818" s="1164"/>
      <c r="L818" s="1165"/>
      <c r="M818" s="1164"/>
      <c r="N818" s="1164"/>
      <c r="O818" s="1164"/>
    </row>
    <row r="819" spans="1:15" ht="15.75" customHeight="1">
      <c r="A819" s="1164"/>
      <c r="B819" s="1164"/>
      <c r="C819" s="1164"/>
      <c r="D819" s="1164"/>
      <c r="E819" s="1164"/>
      <c r="F819" s="1164"/>
      <c r="G819" s="1164"/>
      <c r="H819" s="1165"/>
      <c r="I819" s="1164"/>
      <c r="J819" s="1165"/>
      <c r="K819" s="1164"/>
      <c r="L819" s="1165"/>
      <c r="M819" s="1164"/>
      <c r="N819" s="1164"/>
      <c r="O819" s="1164"/>
    </row>
    <row r="820" spans="1:15" ht="15.75" customHeight="1">
      <c r="A820" s="1164"/>
      <c r="B820" s="1164"/>
      <c r="C820" s="1164"/>
      <c r="D820" s="1164"/>
      <c r="E820" s="1164"/>
      <c r="F820" s="1164"/>
      <c r="G820" s="1164"/>
      <c r="H820" s="1165"/>
      <c r="I820" s="1164"/>
      <c r="J820" s="1165"/>
      <c r="K820" s="1164"/>
      <c r="L820" s="1165"/>
      <c r="M820" s="1164"/>
      <c r="N820" s="1164"/>
      <c r="O820" s="1164"/>
    </row>
    <row r="821" spans="1:15" ht="15.75" customHeight="1">
      <c r="A821" s="1164"/>
      <c r="B821" s="1164"/>
      <c r="C821" s="1164"/>
      <c r="D821" s="1164"/>
      <c r="E821" s="1164"/>
      <c r="F821" s="1164"/>
      <c r="G821" s="1164"/>
      <c r="H821" s="1165"/>
      <c r="I821" s="1164"/>
      <c r="J821" s="1165"/>
      <c r="K821" s="1164"/>
      <c r="L821" s="1165"/>
      <c r="M821" s="1164"/>
      <c r="N821" s="1164"/>
      <c r="O821" s="1164"/>
    </row>
    <row r="822" spans="1:15" ht="15.75" customHeight="1">
      <c r="A822" s="1164"/>
      <c r="B822" s="1164"/>
      <c r="C822" s="1164"/>
      <c r="D822" s="1164"/>
      <c r="E822" s="1164"/>
      <c r="F822" s="1164"/>
      <c r="G822" s="1164"/>
      <c r="H822" s="1165"/>
      <c r="I822" s="1164"/>
      <c r="J822" s="1165"/>
      <c r="K822" s="1164"/>
      <c r="L822" s="1165"/>
      <c r="M822" s="1164"/>
      <c r="N822" s="1164"/>
      <c r="O822" s="1164"/>
    </row>
    <row r="823" spans="1:15" ht="15.75" customHeight="1">
      <c r="A823" s="1164"/>
      <c r="B823" s="1164"/>
      <c r="C823" s="1164"/>
      <c r="D823" s="1164"/>
      <c r="E823" s="1164"/>
      <c r="F823" s="1164"/>
      <c r="G823" s="1164"/>
      <c r="H823" s="1165"/>
      <c r="I823" s="1164"/>
      <c r="J823" s="1165"/>
      <c r="K823" s="1164"/>
      <c r="L823" s="1165"/>
      <c r="M823" s="1164"/>
      <c r="N823" s="1164"/>
      <c r="O823" s="1164"/>
    </row>
    <row r="824" spans="1:15" ht="15.75" customHeight="1">
      <c r="A824" s="1164"/>
      <c r="B824" s="1164"/>
      <c r="C824" s="1164"/>
      <c r="D824" s="1164"/>
      <c r="E824" s="1164"/>
      <c r="F824" s="1164"/>
      <c r="G824" s="1164"/>
      <c r="H824" s="1165"/>
      <c r="I824" s="1164"/>
      <c r="J824" s="1165"/>
      <c r="K824" s="1164"/>
      <c r="L824" s="1165"/>
      <c r="M824" s="1164"/>
      <c r="N824" s="1164"/>
      <c r="O824" s="1164"/>
    </row>
    <row r="825" spans="1:15" ht="15.75" customHeight="1">
      <c r="A825" s="1164"/>
      <c r="B825" s="1164"/>
      <c r="C825" s="1164"/>
      <c r="D825" s="1164"/>
      <c r="E825" s="1164"/>
      <c r="F825" s="1164"/>
      <c r="G825" s="1164"/>
      <c r="H825" s="1165"/>
      <c r="I825" s="1164"/>
      <c r="J825" s="1165"/>
      <c r="K825" s="1164"/>
      <c r="L825" s="1165"/>
      <c r="M825" s="1164"/>
      <c r="N825" s="1164"/>
      <c r="O825" s="1164"/>
    </row>
    <row r="826" spans="1:15" ht="15.75" customHeight="1">
      <c r="A826" s="1164"/>
      <c r="B826" s="1164"/>
      <c r="C826" s="1164"/>
      <c r="D826" s="1164"/>
      <c r="E826" s="1164"/>
      <c r="F826" s="1164"/>
      <c r="G826" s="1164"/>
      <c r="H826" s="1165"/>
      <c r="I826" s="1164"/>
      <c r="J826" s="1165"/>
      <c r="K826" s="1164"/>
      <c r="L826" s="1165"/>
      <c r="M826" s="1164"/>
      <c r="N826" s="1164"/>
      <c r="O826" s="1164"/>
    </row>
    <row r="827" spans="1:15" ht="15.75" customHeight="1">
      <c r="A827" s="1164"/>
      <c r="B827" s="1164"/>
      <c r="C827" s="1164"/>
      <c r="D827" s="1164"/>
      <c r="E827" s="1164"/>
      <c r="F827" s="1164"/>
      <c r="G827" s="1164"/>
      <c r="H827" s="1165"/>
      <c r="I827" s="1164"/>
      <c r="J827" s="1165"/>
      <c r="K827" s="1164"/>
      <c r="L827" s="1165"/>
      <c r="M827" s="1164"/>
      <c r="N827" s="1164"/>
      <c r="O827" s="1164"/>
    </row>
    <row r="828" spans="1:15" ht="15.75" customHeight="1">
      <c r="A828" s="1164"/>
      <c r="B828" s="1164"/>
      <c r="C828" s="1164"/>
      <c r="D828" s="1164"/>
      <c r="E828" s="1164"/>
      <c r="F828" s="1164"/>
      <c r="G828" s="1164"/>
      <c r="H828" s="1165"/>
      <c r="I828" s="1164"/>
      <c r="J828" s="1165"/>
      <c r="K828" s="1164"/>
      <c r="L828" s="1165"/>
      <c r="M828" s="1164"/>
      <c r="N828" s="1164"/>
      <c r="O828" s="1164"/>
    </row>
    <row r="829" spans="1:15" ht="15.75" customHeight="1">
      <c r="A829" s="1164"/>
      <c r="B829" s="1164"/>
      <c r="C829" s="1164"/>
      <c r="D829" s="1164"/>
      <c r="E829" s="1164"/>
      <c r="F829" s="1164"/>
      <c r="G829" s="1164"/>
      <c r="H829" s="1165"/>
      <c r="I829" s="1164"/>
      <c r="J829" s="1165"/>
      <c r="K829" s="1164"/>
      <c r="L829" s="1165"/>
      <c r="M829" s="1164"/>
      <c r="N829" s="1164"/>
      <c r="O829" s="1164"/>
    </row>
    <row r="830" spans="1:15" ht="15.75" customHeight="1">
      <c r="A830" s="1164"/>
      <c r="B830" s="1164"/>
      <c r="C830" s="1164"/>
      <c r="D830" s="1164"/>
      <c r="E830" s="1164"/>
      <c r="F830" s="1164"/>
      <c r="G830" s="1164"/>
      <c r="H830" s="1165"/>
      <c r="I830" s="1164"/>
      <c r="J830" s="1165"/>
      <c r="K830" s="1164"/>
      <c r="L830" s="1165"/>
      <c r="M830" s="1164"/>
      <c r="N830" s="1164"/>
      <c r="O830" s="1164"/>
    </row>
    <row r="831" spans="1:15" ht="15.75" customHeight="1">
      <c r="A831" s="1164"/>
      <c r="B831" s="1164"/>
      <c r="C831" s="1164"/>
      <c r="D831" s="1164"/>
      <c r="E831" s="1164"/>
      <c r="F831" s="1164"/>
      <c r="G831" s="1164"/>
      <c r="H831" s="1165"/>
      <c r="I831" s="1164"/>
      <c r="J831" s="1165"/>
      <c r="K831" s="1164"/>
      <c r="L831" s="1165"/>
      <c r="M831" s="1164"/>
      <c r="N831" s="1164"/>
      <c r="O831" s="1164"/>
    </row>
    <row r="832" spans="1:15" ht="15.75" customHeight="1">
      <c r="A832" s="1164"/>
      <c r="B832" s="1164"/>
      <c r="C832" s="1164"/>
      <c r="D832" s="1164"/>
      <c r="E832" s="1164"/>
      <c r="F832" s="1164"/>
      <c r="G832" s="1164"/>
      <c r="H832" s="1165"/>
      <c r="I832" s="1164"/>
      <c r="J832" s="1165"/>
      <c r="K832" s="1164"/>
      <c r="L832" s="1165"/>
      <c r="M832" s="1164"/>
      <c r="N832" s="1164"/>
      <c r="O832" s="1164"/>
    </row>
    <row r="833" spans="1:15" ht="15.75" customHeight="1">
      <c r="A833" s="1164"/>
      <c r="B833" s="1164"/>
      <c r="C833" s="1164"/>
      <c r="D833" s="1164"/>
      <c r="E833" s="1164"/>
      <c r="F833" s="1164"/>
      <c r="G833" s="1164"/>
      <c r="H833" s="1165"/>
      <c r="I833" s="1164"/>
      <c r="J833" s="1165"/>
      <c r="K833" s="1164"/>
      <c r="L833" s="1165"/>
      <c r="M833" s="1164"/>
      <c r="N833" s="1164"/>
      <c r="O833" s="1164"/>
    </row>
    <row r="834" spans="1:15" ht="15.75" customHeight="1">
      <c r="A834" s="1164"/>
      <c r="B834" s="1164"/>
      <c r="C834" s="1164"/>
      <c r="D834" s="1164"/>
      <c r="E834" s="1164"/>
      <c r="F834" s="1164"/>
      <c r="G834" s="1164"/>
      <c r="H834" s="1165"/>
      <c r="I834" s="1164"/>
      <c r="J834" s="1165"/>
      <c r="K834" s="1164"/>
      <c r="L834" s="1165"/>
      <c r="M834" s="1164"/>
      <c r="N834" s="1164"/>
      <c r="O834" s="1164"/>
    </row>
    <row r="835" spans="1:15" ht="15.75" customHeight="1">
      <c r="A835" s="1164"/>
      <c r="B835" s="1164"/>
      <c r="C835" s="1164"/>
      <c r="D835" s="1164"/>
      <c r="E835" s="1164"/>
      <c r="F835" s="1164"/>
      <c r="G835" s="1164"/>
      <c r="H835" s="1165"/>
      <c r="I835" s="1164"/>
      <c r="J835" s="1165"/>
      <c r="K835" s="1164"/>
      <c r="L835" s="1165"/>
      <c r="M835" s="1164"/>
      <c r="N835" s="1164"/>
      <c r="O835" s="1164"/>
    </row>
    <row r="836" spans="1:15" ht="15.75" customHeight="1">
      <c r="A836" s="1164"/>
      <c r="B836" s="1164"/>
      <c r="C836" s="1164"/>
      <c r="D836" s="1164"/>
      <c r="E836" s="1164"/>
      <c r="F836" s="1164"/>
      <c r="G836" s="1164"/>
      <c r="H836" s="1165"/>
      <c r="I836" s="1164"/>
      <c r="J836" s="1165"/>
      <c r="K836" s="1164"/>
      <c r="L836" s="1165"/>
      <c r="M836" s="1164"/>
      <c r="N836" s="1164"/>
      <c r="O836" s="1164"/>
    </row>
    <row r="837" spans="1:15" ht="15.75" customHeight="1">
      <c r="A837" s="1164"/>
      <c r="B837" s="1164"/>
      <c r="C837" s="1164"/>
      <c r="D837" s="1164"/>
      <c r="E837" s="1164"/>
      <c r="F837" s="1164"/>
      <c r="G837" s="1164"/>
      <c r="H837" s="1165"/>
      <c r="I837" s="1164"/>
      <c r="J837" s="1165"/>
      <c r="K837" s="1164"/>
      <c r="L837" s="1165"/>
      <c r="M837" s="1164"/>
      <c r="N837" s="1164"/>
      <c r="O837" s="1164"/>
    </row>
    <row r="838" spans="1:15" ht="15.75" customHeight="1">
      <c r="A838" s="1164"/>
      <c r="B838" s="1164"/>
      <c r="C838" s="1164"/>
      <c r="D838" s="1164"/>
      <c r="E838" s="1164"/>
      <c r="F838" s="1164"/>
      <c r="G838" s="1164"/>
      <c r="H838" s="1165"/>
      <c r="I838" s="1164"/>
      <c r="J838" s="1165"/>
      <c r="K838" s="1164"/>
      <c r="L838" s="1165"/>
      <c r="M838" s="1164"/>
      <c r="N838" s="1164"/>
      <c r="O838" s="1164"/>
    </row>
    <row r="839" spans="1:15" ht="15.75" customHeight="1">
      <c r="A839" s="1164"/>
      <c r="B839" s="1164"/>
      <c r="C839" s="1164"/>
      <c r="D839" s="1164"/>
      <c r="E839" s="1164"/>
      <c r="F839" s="1164"/>
      <c r="G839" s="1164"/>
      <c r="H839" s="1165"/>
      <c r="I839" s="1164"/>
      <c r="J839" s="1165"/>
      <c r="K839" s="1164"/>
      <c r="L839" s="1165"/>
      <c r="M839" s="1164"/>
      <c r="N839" s="1164"/>
      <c r="O839" s="1164"/>
    </row>
    <row r="840" spans="1:15" ht="15.75" customHeight="1">
      <c r="A840" s="1164"/>
      <c r="B840" s="1164"/>
      <c r="C840" s="1164"/>
      <c r="D840" s="1164"/>
      <c r="E840" s="1164"/>
      <c r="F840" s="1164"/>
      <c r="G840" s="1164"/>
      <c r="H840" s="1165"/>
      <c r="I840" s="1164"/>
      <c r="J840" s="1165"/>
      <c r="K840" s="1164"/>
      <c r="L840" s="1165"/>
      <c r="M840" s="1164"/>
      <c r="N840" s="1164"/>
      <c r="O840" s="1164"/>
    </row>
    <row r="841" spans="1:15" ht="15.75" customHeight="1">
      <c r="A841" s="1164"/>
      <c r="B841" s="1164"/>
      <c r="C841" s="1164"/>
      <c r="D841" s="1164"/>
      <c r="E841" s="1164"/>
      <c r="F841" s="1164"/>
      <c r="G841" s="1164"/>
      <c r="H841" s="1165"/>
      <c r="I841" s="1164"/>
      <c r="J841" s="1165"/>
      <c r="K841" s="1164"/>
      <c r="L841" s="1165"/>
      <c r="M841" s="1164"/>
      <c r="N841" s="1164"/>
      <c r="O841" s="1164"/>
    </row>
    <row r="842" spans="1:15" ht="15.75" customHeight="1">
      <c r="A842" s="1164"/>
      <c r="B842" s="1164"/>
      <c r="C842" s="1164"/>
      <c r="D842" s="1164"/>
      <c r="E842" s="1164"/>
      <c r="F842" s="1164"/>
      <c r="G842" s="1164"/>
      <c r="H842" s="1165"/>
      <c r="I842" s="1164"/>
      <c r="J842" s="1165"/>
      <c r="K842" s="1164"/>
      <c r="L842" s="1165"/>
      <c r="M842" s="1164"/>
      <c r="N842" s="1164"/>
      <c r="O842" s="1164"/>
    </row>
    <row r="843" spans="1:15" ht="15.75" customHeight="1">
      <c r="A843" s="1164"/>
      <c r="B843" s="1164"/>
      <c r="C843" s="1164"/>
      <c r="D843" s="1164"/>
      <c r="E843" s="1164"/>
      <c r="F843" s="1164"/>
      <c r="G843" s="1164"/>
      <c r="H843" s="1165"/>
      <c r="I843" s="1164"/>
      <c r="J843" s="1165"/>
      <c r="K843" s="1164"/>
      <c r="L843" s="1165"/>
      <c r="M843" s="1164"/>
      <c r="N843" s="1164"/>
      <c r="O843" s="1164"/>
    </row>
    <row r="844" spans="1:15" ht="15.75" customHeight="1">
      <c r="A844" s="1164"/>
      <c r="B844" s="1164"/>
      <c r="C844" s="1164"/>
      <c r="D844" s="1164"/>
      <c r="E844" s="1164"/>
      <c r="F844" s="1164"/>
      <c r="G844" s="1164"/>
      <c r="H844" s="1165"/>
      <c r="I844" s="1164"/>
      <c r="J844" s="1165"/>
      <c r="K844" s="1164"/>
      <c r="L844" s="1165"/>
      <c r="M844" s="1164"/>
      <c r="N844" s="1164"/>
      <c r="O844" s="1164"/>
    </row>
    <row r="845" spans="1:15" ht="15.75" customHeight="1">
      <c r="A845" s="1164"/>
      <c r="B845" s="1164"/>
      <c r="C845" s="1164"/>
      <c r="D845" s="1164"/>
      <c r="E845" s="1164"/>
      <c r="F845" s="1164"/>
      <c r="G845" s="1164"/>
      <c r="H845" s="1165"/>
      <c r="I845" s="1164"/>
      <c r="J845" s="1165"/>
      <c r="K845" s="1164"/>
      <c r="L845" s="1165"/>
      <c r="M845" s="1164"/>
      <c r="N845" s="1164"/>
      <c r="O845" s="1164"/>
    </row>
    <row r="846" spans="1:15" ht="15.75" customHeight="1">
      <c r="A846" s="1164"/>
      <c r="B846" s="1164"/>
      <c r="C846" s="1164"/>
      <c r="D846" s="1164"/>
      <c r="E846" s="1164"/>
      <c r="F846" s="1164"/>
      <c r="G846" s="1164"/>
      <c r="H846" s="1165"/>
      <c r="I846" s="1164"/>
      <c r="J846" s="1165"/>
      <c r="K846" s="1164"/>
      <c r="L846" s="1165"/>
      <c r="M846" s="1164"/>
      <c r="N846" s="1164"/>
      <c r="O846" s="1164"/>
    </row>
    <row r="847" spans="1:15" ht="15.75" customHeight="1">
      <c r="A847" s="1164"/>
      <c r="B847" s="1164"/>
      <c r="C847" s="1164"/>
      <c r="D847" s="1164"/>
      <c r="E847" s="1164"/>
      <c r="F847" s="1164"/>
      <c r="G847" s="1164"/>
      <c r="H847" s="1165"/>
      <c r="I847" s="1164"/>
      <c r="J847" s="1165"/>
      <c r="K847" s="1164"/>
      <c r="L847" s="1165"/>
      <c r="M847" s="1164"/>
      <c r="N847" s="1164"/>
      <c r="O847" s="1164"/>
    </row>
    <row r="848" spans="1:15" ht="15.75" customHeight="1">
      <c r="A848" s="1164"/>
      <c r="B848" s="1164"/>
      <c r="C848" s="1164"/>
      <c r="D848" s="1164"/>
      <c r="E848" s="1164"/>
      <c r="F848" s="1164"/>
      <c r="G848" s="1164"/>
      <c r="H848" s="1165"/>
      <c r="I848" s="1164"/>
      <c r="J848" s="1165"/>
      <c r="K848" s="1164"/>
      <c r="L848" s="1165"/>
      <c r="M848" s="1164"/>
      <c r="N848" s="1164"/>
      <c r="O848" s="1164"/>
    </row>
    <row r="849" spans="1:15" ht="15.75" customHeight="1">
      <c r="A849" s="1164"/>
      <c r="B849" s="1164"/>
      <c r="C849" s="1164"/>
      <c r="D849" s="1164"/>
      <c r="E849" s="1164"/>
      <c r="F849" s="1164"/>
      <c r="G849" s="1164"/>
      <c r="H849" s="1165"/>
      <c r="I849" s="1164"/>
      <c r="J849" s="1165"/>
      <c r="K849" s="1164"/>
      <c r="L849" s="1165"/>
      <c r="M849" s="1164"/>
      <c r="N849" s="1164"/>
      <c r="O849" s="1164"/>
    </row>
    <row r="850" spans="1:15" ht="15.75" customHeight="1">
      <c r="A850" s="1164"/>
      <c r="B850" s="1164"/>
      <c r="C850" s="1164"/>
      <c r="D850" s="1164"/>
      <c r="E850" s="1164"/>
      <c r="F850" s="1164"/>
      <c r="G850" s="1164"/>
      <c r="H850" s="1165"/>
      <c r="I850" s="1164"/>
      <c r="J850" s="1165"/>
      <c r="K850" s="1164"/>
      <c r="L850" s="1165"/>
      <c r="M850" s="1164"/>
      <c r="N850" s="1164"/>
      <c r="O850" s="1164"/>
    </row>
    <row r="851" spans="1:15" ht="15.75" customHeight="1">
      <c r="A851" s="1164"/>
      <c r="B851" s="1164"/>
      <c r="C851" s="1164"/>
      <c r="D851" s="1164"/>
      <c r="E851" s="1164"/>
      <c r="F851" s="1164"/>
      <c r="G851" s="1164"/>
      <c r="H851" s="1165"/>
      <c r="I851" s="1164"/>
      <c r="J851" s="1165"/>
      <c r="K851" s="1164"/>
      <c r="L851" s="1165"/>
      <c r="M851" s="1164"/>
      <c r="N851" s="1164"/>
      <c r="O851" s="1164"/>
    </row>
    <row r="852" spans="1:15" ht="15.75" customHeight="1">
      <c r="A852" s="1164"/>
      <c r="B852" s="1164"/>
      <c r="C852" s="1164"/>
      <c r="D852" s="1164"/>
      <c r="E852" s="1164"/>
      <c r="F852" s="1164"/>
      <c r="G852" s="1164"/>
      <c r="H852" s="1165"/>
      <c r="I852" s="1164"/>
      <c r="J852" s="1165"/>
      <c r="K852" s="1164"/>
      <c r="L852" s="1165"/>
      <c r="M852" s="1164"/>
      <c r="N852" s="1164"/>
      <c r="O852" s="1164"/>
    </row>
    <row r="853" spans="1:15" ht="15.75" customHeight="1">
      <c r="A853" s="1164"/>
      <c r="B853" s="1164"/>
      <c r="C853" s="1164"/>
      <c r="D853" s="1164"/>
      <c r="E853" s="1164"/>
      <c r="F853" s="1164"/>
      <c r="G853" s="1164"/>
      <c r="H853" s="1165"/>
      <c r="I853" s="1164"/>
      <c r="J853" s="1165"/>
      <c r="K853" s="1164"/>
      <c r="L853" s="1165"/>
      <c r="M853" s="1164"/>
      <c r="N853" s="1164"/>
      <c r="O853" s="1164"/>
    </row>
    <row r="854" spans="1:15" ht="15.75" customHeight="1">
      <c r="A854" s="1164"/>
      <c r="B854" s="1164"/>
      <c r="C854" s="1164"/>
      <c r="D854" s="1164"/>
      <c r="E854" s="1164"/>
      <c r="F854" s="1164"/>
      <c r="G854" s="1164"/>
      <c r="H854" s="1165"/>
      <c r="I854" s="1164"/>
      <c r="J854" s="1165"/>
      <c r="K854" s="1164"/>
      <c r="L854" s="1165"/>
      <c r="M854" s="1164"/>
      <c r="N854" s="1164"/>
      <c r="O854" s="1164"/>
    </row>
    <row r="855" spans="1:15" ht="15.75" customHeight="1">
      <c r="A855" s="1164"/>
      <c r="B855" s="1164"/>
      <c r="C855" s="1164"/>
      <c r="D855" s="1164"/>
      <c r="E855" s="1164"/>
      <c r="F855" s="1164"/>
      <c r="G855" s="1164"/>
      <c r="H855" s="1165"/>
      <c r="I855" s="1164"/>
      <c r="J855" s="1165"/>
      <c r="K855" s="1164"/>
      <c r="L855" s="1165"/>
      <c r="M855" s="1164"/>
      <c r="N855" s="1164"/>
      <c r="O855" s="1164"/>
    </row>
    <row r="856" spans="1:15" ht="15.75" customHeight="1">
      <c r="A856" s="1164"/>
      <c r="B856" s="1164"/>
      <c r="C856" s="1164"/>
      <c r="D856" s="1164"/>
      <c r="E856" s="1164"/>
      <c r="F856" s="1164"/>
      <c r="G856" s="1164"/>
      <c r="H856" s="1165"/>
      <c r="I856" s="1164"/>
      <c r="J856" s="1165"/>
      <c r="K856" s="1164"/>
      <c r="L856" s="1165"/>
      <c r="M856" s="1164"/>
      <c r="N856" s="1164"/>
      <c r="O856" s="1164"/>
    </row>
    <row r="857" spans="1:15" ht="15.75" customHeight="1">
      <c r="A857" s="1164"/>
      <c r="B857" s="1164"/>
      <c r="C857" s="1164"/>
      <c r="D857" s="1164"/>
      <c r="E857" s="1164"/>
      <c r="F857" s="1164"/>
      <c r="G857" s="1164"/>
      <c r="H857" s="1165"/>
      <c r="I857" s="1164"/>
      <c r="J857" s="1165"/>
      <c r="K857" s="1164"/>
      <c r="L857" s="1165"/>
      <c r="M857" s="1164"/>
      <c r="N857" s="1164"/>
      <c r="O857" s="1164"/>
    </row>
    <row r="858" spans="1:15" ht="15.75" customHeight="1">
      <c r="A858" s="1164"/>
      <c r="B858" s="1164"/>
      <c r="C858" s="1164"/>
      <c r="D858" s="1164"/>
      <c r="E858" s="1164"/>
      <c r="F858" s="1164"/>
      <c r="G858" s="1164"/>
      <c r="H858" s="1165"/>
      <c r="I858" s="1164"/>
      <c r="J858" s="1165"/>
      <c r="K858" s="1164"/>
      <c r="L858" s="1165"/>
      <c r="M858" s="1164"/>
      <c r="N858" s="1164"/>
      <c r="O858" s="1164"/>
    </row>
    <row r="859" spans="1:15" ht="15.75" customHeight="1">
      <c r="A859" s="1164"/>
      <c r="B859" s="1164"/>
      <c r="C859" s="1164"/>
      <c r="D859" s="1164"/>
      <c r="E859" s="1164"/>
      <c r="F859" s="1164"/>
      <c r="G859" s="1164"/>
      <c r="H859" s="1165"/>
      <c r="I859" s="1164"/>
      <c r="J859" s="1165"/>
      <c r="K859" s="1164"/>
      <c r="L859" s="1165"/>
      <c r="M859" s="1164"/>
      <c r="N859" s="1164"/>
      <c r="O859" s="1164"/>
    </row>
    <row r="860" spans="1:15" ht="15.75" customHeight="1">
      <c r="A860" s="1164"/>
      <c r="B860" s="1164"/>
      <c r="C860" s="1164"/>
      <c r="D860" s="1164"/>
      <c r="E860" s="1164"/>
      <c r="F860" s="1164"/>
      <c r="G860" s="1164"/>
      <c r="H860" s="1165"/>
      <c r="I860" s="1164"/>
      <c r="J860" s="1165"/>
      <c r="K860" s="1164"/>
      <c r="L860" s="1165"/>
      <c r="M860" s="1164"/>
      <c r="N860" s="1164"/>
      <c r="O860" s="1164"/>
    </row>
    <row r="861" spans="1:15" ht="15.75" customHeight="1">
      <c r="A861" s="1164"/>
      <c r="B861" s="1164"/>
      <c r="C861" s="1164"/>
      <c r="D861" s="1164"/>
      <c r="E861" s="1164"/>
      <c r="F861" s="1164"/>
      <c r="G861" s="1164"/>
      <c r="H861" s="1165"/>
      <c r="I861" s="1164"/>
      <c r="J861" s="1165"/>
      <c r="K861" s="1164"/>
      <c r="L861" s="1165"/>
      <c r="M861" s="1164"/>
      <c r="N861" s="1164"/>
      <c r="O861" s="1164"/>
    </row>
    <row r="862" spans="1:15" ht="15.75" customHeight="1">
      <c r="A862" s="1164"/>
      <c r="B862" s="1164"/>
      <c r="C862" s="1164"/>
      <c r="D862" s="1164"/>
      <c r="E862" s="1164"/>
      <c r="F862" s="1164"/>
      <c r="G862" s="1164"/>
      <c r="H862" s="1165"/>
      <c r="I862" s="1164"/>
      <c r="J862" s="1165"/>
      <c r="K862" s="1164"/>
      <c r="L862" s="1165"/>
      <c r="M862" s="1164"/>
      <c r="N862" s="1164"/>
      <c r="O862" s="1164"/>
    </row>
    <row r="863" spans="1:15" ht="15.75" customHeight="1">
      <c r="A863" s="1164"/>
      <c r="B863" s="1164"/>
      <c r="C863" s="1164"/>
      <c r="D863" s="1164"/>
      <c r="E863" s="1164"/>
      <c r="F863" s="1164"/>
      <c r="G863" s="1164"/>
      <c r="H863" s="1165"/>
      <c r="I863" s="1164"/>
      <c r="J863" s="1165"/>
      <c r="K863" s="1164"/>
      <c r="L863" s="1165"/>
      <c r="M863" s="1164"/>
      <c r="N863" s="1164"/>
      <c r="O863" s="1164"/>
    </row>
    <row r="864" spans="1:15" ht="15.75" customHeight="1">
      <c r="A864" s="1164"/>
      <c r="B864" s="1164"/>
      <c r="C864" s="1164"/>
      <c r="D864" s="1164"/>
      <c r="E864" s="1164"/>
      <c r="F864" s="1164"/>
      <c r="G864" s="1164"/>
      <c r="H864" s="1165"/>
      <c r="I864" s="1164"/>
      <c r="J864" s="1165"/>
      <c r="K864" s="1164"/>
      <c r="L864" s="1165"/>
      <c r="M864" s="1164"/>
      <c r="N864" s="1164"/>
      <c r="O864" s="1164"/>
    </row>
    <row r="865" spans="1:15" ht="15.75" customHeight="1">
      <c r="A865" s="1164"/>
      <c r="B865" s="1164"/>
      <c r="C865" s="1164"/>
      <c r="D865" s="1164"/>
      <c r="E865" s="1164"/>
      <c r="F865" s="1164"/>
      <c r="G865" s="1164"/>
      <c r="H865" s="1165"/>
      <c r="I865" s="1164"/>
      <c r="J865" s="1165"/>
      <c r="K865" s="1164"/>
      <c r="L865" s="1165"/>
      <c r="M865" s="1164"/>
      <c r="N865" s="1164"/>
      <c r="O865" s="1164"/>
    </row>
    <row r="866" spans="1:15" ht="15.75" customHeight="1">
      <c r="A866" s="1164"/>
      <c r="B866" s="1164"/>
      <c r="C866" s="1164"/>
      <c r="D866" s="1164"/>
      <c r="E866" s="1164"/>
      <c r="F866" s="1164"/>
      <c r="G866" s="1164"/>
      <c r="H866" s="1165"/>
      <c r="I866" s="1164"/>
      <c r="J866" s="1165"/>
      <c r="K866" s="1164"/>
      <c r="L866" s="1165"/>
      <c r="M866" s="1164"/>
      <c r="N866" s="1164"/>
      <c r="O866" s="1164"/>
    </row>
    <row r="867" spans="1:15" ht="15.75" customHeight="1">
      <c r="A867" s="1164"/>
      <c r="B867" s="1164"/>
      <c r="C867" s="1164"/>
      <c r="D867" s="1164"/>
      <c r="E867" s="1164"/>
      <c r="F867" s="1164"/>
      <c r="G867" s="1164"/>
      <c r="H867" s="1165"/>
      <c r="I867" s="1164"/>
      <c r="J867" s="1165"/>
      <c r="K867" s="1164"/>
      <c r="L867" s="1165"/>
      <c r="M867" s="1164"/>
      <c r="N867" s="1164"/>
      <c r="O867" s="1164"/>
    </row>
    <row r="868" spans="1:15" ht="15.75" customHeight="1">
      <c r="A868" s="1164"/>
      <c r="B868" s="1164"/>
      <c r="C868" s="1164"/>
      <c r="D868" s="1164"/>
      <c r="E868" s="1164"/>
      <c r="F868" s="1164"/>
      <c r="G868" s="1164"/>
      <c r="H868" s="1165"/>
      <c r="I868" s="1164"/>
      <c r="J868" s="1165"/>
      <c r="K868" s="1164"/>
      <c r="L868" s="1165"/>
      <c r="M868" s="1164"/>
      <c r="N868" s="1164"/>
      <c r="O868" s="1164"/>
    </row>
    <row r="869" spans="1:15" ht="15.75" customHeight="1">
      <c r="A869" s="1164"/>
      <c r="B869" s="1164"/>
      <c r="C869" s="1164"/>
      <c r="D869" s="1164"/>
      <c r="E869" s="1164"/>
      <c r="F869" s="1164"/>
      <c r="G869" s="1164"/>
      <c r="H869" s="1165"/>
      <c r="I869" s="1164"/>
      <c r="J869" s="1165"/>
      <c r="K869" s="1164"/>
      <c r="L869" s="1165"/>
      <c r="M869" s="1164"/>
      <c r="N869" s="1164"/>
      <c r="O869" s="1164"/>
    </row>
    <row r="870" spans="1:15" ht="15.75" customHeight="1">
      <c r="A870" s="1164"/>
      <c r="B870" s="1164"/>
      <c r="C870" s="1164"/>
      <c r="D870" s="1164"/>
      <c r="E870" s="1164"/>
      <c r="F870" s="1164"/>
      <c r="G870" s="1164"/>
      <c r="H870" s="1165"/>
      <c r="I870" s="1164"/>
      <c r="J870" s="1165"/>
      <c r="K870" s="1164"/>
      <c r="L870" s="1165"/>
      <c r="M870" s="1164"/>
      <c r="N870" s="1164"/>
      <c r="O870" s="1164"/>
    </row>
    <row r="871" spans="1:15" ht="15.75" customHeight="1">
      <c r="A871" s="1164"/>
      <c r="B871" s="1164"/>
      <c r="C871" s="1164"/>
      <c r="D871" s="1164"/>
      <c r="E871" s="1164"/>
      <c r="F871" s="1164"/>
      <c r="G871" s="1164"/>
      <c r="H871" s="1165"/>
      <c r="I871" s="1164"/>
      <c r="J871" s="1165"/>
      <c r="K871" s="1164"/>
      <c r="L871" s="1165"/>
      <c r="M871" s="1164"/>
      <c r="N871" s="1164"/>
      <c r="O871" s="1164"/>
    </row>
    <row r="872" spans="1:15" ht="15.75" customHeight="1">
      <c r="A872" s="1164"/>
      <c r="B872" s="1164"/>
      <c r="C872" s="1164"/>
      <c r="D872" s="1164"/>
      <c r="E872" s="1164"/>
      <c r="F872" s="1164"/>
      <c r="G872" s="1164"/>
      <c r="H872" s="1165"/>
      <c r="I872" s="1164"/>
      <c r="J872" s="1165"/>
      <c r="K872" s="1164"/>
      <c r="L872" s="1165"/>
      <c r="M872" s="1164"/>
      <c r="N872" s="1164"/>
      <c r="O872" s="1164"/>
    </row>
    <row r="873" spans="1:15" ht="15.75" customHeight="1">
      <c r="A873" s="1164"/>
      <c r="B873" s="1164"/>
      <c r="C873" s="1164"/>
      <c r="D873" s="1164"/>
      <c r="E873" s="1164"/>
      <c r="F873" s="1164"/>
      <c r="G873" s="1164"/>
      <c r="H873" s="1165"/>
      <c r="I873" s="1164"/>
      <c r="J873" s="1165"/>
      <c r="K873" s="1164"/>
      <c r="L873" s="1165"/>
      <c r="M873" s="1164"/>
      <c r="N873" s="1164"/>
      <c r="O873" s="1164"/>
    </row>
    <row r="874" spans="1:15" ht="15.75" customHeight="1">
      <c r="A874" s="1164"/>
      <c r="B874" s="1164"/>
      <c r="C874" s="1164"/>
      <c r="D874" s="1164"/>
      <c r="E874" s="1164"/>
      <c r="F874" s="1164"/>
      <c r="G874" s="1164"/>
      <c r="H874" s="1165"/>
      <c r="I874" s="1164"/>
      <c r="J874" s="1165"/>
      <c r="K874" s="1164"/>
      <c r="L874" s="1165"/>
      <c r="M874" s="1164"/>
      <c r="N874" s="1164"/>
      <c r="O874" s="1164"/>
    </row>
    <row r="875" spans="1:15" ht="15.75" customHeight="1">
      <c r="A875" s="1164"/>
      <c r="B875" s="1164"/>
      <c r="C875" s="1164"/>
      <c r="D875" s="1164"/>
      <c r="E875" s="1164"/>
      <c r="F875" s="1164"/>
      <c r="G875" s="1164"/>
      <c r="H875" s="1165"/>
      <c r="I875" s="1164"/>
      <c r="J875" s="1165"/>
      <c r="K875" s="1164"/>
      <c r="L875" s="1165"/>
      <c r="M875" s="1164"/>
      <c r="N875" s="1164"/>
      <c r="O875" s="1164"/>
    </row>
    <row r="876" spans="1:15" ht="15.75" customHeight="1">
      <c r="A876" s="1164"/>
      <c r="B876" s="1164"/>
      <c r="C876" s="1164"/>
      <c r="D876" s="1164"/>
      <c r="E876" s="1164"/>
      <c r="F876" s="1164"/>
      <c r="G876" s="1164"/>
      <c r="H876" s="1165"/>
      <c r="I876" s="1164"/>
      <c r="J876" s="1165"/>
      <c r="K876" s="1164"/>
      <c r="L876" s="1165"/>
      <c r="M876" s="1164"/>
      <c r="N876" s="1164"/>
      <c r="O876" s="1164"/>
    </row>
    <row r="877" spans="1:15" ht="15.75" customHeight="1">
      <c r="A877" s="1164"/>
      <c r="B877" s="1164"/>
      <c r="C877" s="1164"/>
      <c r="D877" s="1164"/>
      <c r="E877" s="1164"/>
      <c r="F877" s="1164"/>
      <c r="G877" s="1164"/>
      <c r="H877" s="1165"/>
      <c r="I877" s="1164"/>
      <c r="J877" s="1165"/>
      <c r="K877" s="1164"/>
      <c r="L877" s="1165"/>
      <c r="M877" s="1164"/>
      <c r="N877" s="1164"/>
      <c r="O877" s="1164"/>
    </row>
    <row r="878" spans="1:15" ht="15.75" customHeight="1">
      <c r="A878" s="1164"/>
      <c r="B878" s="1164"/>
      <c r="C878" s="1164"/>
      <c r="D878" s="1164"/>
      <c r="E878" s="1164"/>
      <c r="F878" s="1164"/>
      <c r="G878" s="1164"/>
      <c r="H878" s="1165"/>
      <c r="I878" s="1164"/>
      <c r="J878" s="1165"/>
      <c r="K878" s="1164"/>
      <c r="L878" s="1165"/>
      <c r="M878" s="1164"/>
      <c r="N878" s="1164"/>
      <c r="O878" s="1164"/>
    </row>
    <row r="879" spans="1:15" ht="15.75" customHeight="1">
      <c r="A879" s="1164"/>
      <c r="B879" s="1164"/>
      <c r="C879" s="1164"/>
      <c r="D879" s="1164"/>
      <c r="E879" s="1164"/>
      <c r="F879" s="1164"/>
      <c r="G879" s="1164"/>
      <c r="H879" s="1165"/>
      <c r="I879" s="1164"/>
      <c r="J879" s="1165"/>
      <c r="K879" s="1164"/>
      <c r="L879" s="1165"/>
      <c r="M879" s="1164"/>
      <c r="N879" s="1164"/>
      <c r="O879" s="1164"/>
    </row>
    <row r="880" spans="1:15" ht="15.75" customHeight="1">
      <c r="A880" s="1164"/>
      <c r="B880" s="1164"/>
      <c r="C880" s="1164"/>
      <c r="D880" s="1164"/>
      <c r="E880" s="1164"/>
      <c r="F880" s="1164"/>
      <c r="G880" s="1164"/>
      <c r="H880" s="1165"/>
      <c r="I880" s="1164"/>
      <c r="J880" s="1165"/>
      <c r="K880" s="1164"/>
      <c r="L880" s="1165"/>
      <c r="M880" s="1164"/>
      <c r="N880" s="1164"/>
      <c r="O880" s="1164"/>
    </row>
    <row r="881" spans="1:15" ht="15.75" customHeight="1">
      <c r="A881" s="1164"/>
      <c r="B881" s="1164"/>
      <c r="C881" s="1164"/>
      <c r="D881" s="1164"/>
      <c r="E881" s="1164"/>
      <c r="F881" s="1164"/>
      <c r="G881" s="1164"/>
      <c r="H881" s="1165"/>
      <c r="I881" s="1164"/>
      <c r="J881" s="1165"/>
      <c r="K881" s="1164"/>
      <c r="L881" s="1165"/>
      <c r="M881" s="1164"/>
      <c r="N881" s="1164"/>
      <c r="O881" s="1164"/>
    </row>
    <row r="882" spans="1:15" ht="15.75" customHeight="1">
      <c r="A882" s="1164"/>
      <c r="B882" s="1164"/>
      <c r="C882" s="1164"/>
      <c r="D882" s="1164"/>
      <c r="E882" s="1164"/>
      <c r="F882" s="1164"/>
      <c r="G882" s="1164"/>
      <c r="H882" s="1165"/>
      <c r="I882" s="1164"/>
      <c r="J882" s="1165"/>
      <c r="K882" s="1164"/>
      <c r="L882" s="1165"/>
      <c r="M882" s="1164"/>
      <c r="N882" s="1164"/>
      <c r="O882" s="1164"/>
    </row>
    <row r="883" spans="1:15" ht="15.75" customHeight="1">
      <c r="A883" s="1164"/>
      <c r="B883" s="1164"/>
      <c r="C883" s="1164"/>
      <c r="D883" s="1164"/>
      <c r="E883" s="1164"/>
      <c r="F883" s="1164"/>
      <c r="G883" s="1164"/>
      <c r="H883" s="1165"/>
      <c r="I883" s="1164"/>
      <c r="J883" s="1165"/>
      <c r="K883" s="1164"/>
      <c r="L883" s="1165"/>
      <c r="M883" s="1164"/>
      <c r="N883" s="1164"/>
      <c r="O883" s="1164"/>
    </row>
    <row r="884" spans="1:15" ht="15.75" customHeight="1">
      <c r="A884" s="1164"/>
      <c r="B884" s="1164"/>
      <c r="C884" s="1164"/>
      <c r="D884" s="1164"/>
      <c r="E884" s="1164"/>
      <c r="F884" s="1164"/>
      <c r="G884" s="1164"/>
      <c r="H884" s="1165"/>
      <c r="I884" s="1164"/>
      <c r="J884" s="1165"/>
      <c r="K884" s="1164"/>
      <c r="L884" s="1165"/>
      <c r="M884" s="1164"/>
      <c r="N884" s="1164"/>
      <c r="O884" s="1164"/>
    </row>
    <row r="885" spans="1:15" ht="15.75" customHeight="1">
      <c r="A885" s="1164"/>
      <c r="B885" s="1164"/>
      <c r="C885" s="1164"/>
      <c r="D885" s="1164"/>
      <c r="E885" s="1164"/>
      <c r="F885" s="1164"/>
      <c r="G885" s="1164"/>
      <c r="H885" s="1165"/>
      <c r="I885" s="1164"/>
      <c r="J885" s="1165"/>
      <c r="K885" s="1164"/>
      <c r="L885" s="1165"/>
      <c r="M885" s="1164"/>
      <c r="N885" s="1164"/>
      <c r="O885" s="1164"/>
    </row>
    <row r="886" spans="1:15" ht="15.75" customHeight="1">
      <c r="A886" s="1164"/>
      <c r="B886" s="1164"/>
      <c r="C886" s="1164"/>
      <c r="D886" s="1164"/>
      <c r="E886" s="1164"/>
      <c r="F886" s="1164"/>
      <c r="G886" s="1164"/>
      <c r="H886" s="1165"/>
      <c r="I886" s="1164"/>
      <c r="J886" s="1165"/>
      <c r="K886" s="1164"/>
      <c r="L886" s="1165"/>
      <c r="M886" s="1164"/>
      <c r="N886" s="1164"/>
      <c r="O886" s="1164"/>
    </row>
    <row r="887" spans="1:15" ht="15.75" customHeight="1">
      <c r="A887" s="1164"/>
      <c r="B887" s="1164"/>
      <c r="C887" s="1164"/>
      <c r="D887" s="1164"/>
      <c r="E887" s="1164"/>
      <c r="F887" s="1164"/>
      <c r="G887" s="1164"/>
      <c r="H887" s="1165"/>
      <c r="I887" s="1164"/>
      <c r="J887" s="1165"/>
      <c r="K887" s="1164"/>
      <c r="L887" s="1165"/>
      <c r="M887" s="1164"/>
      <c r="N887" s="1164"/>
      <c r="O887" s="1164"/>
    </row>
    <row r="888" spans="1:15" ht="15.75" customHeight="1">
      <c r="A888" s="1164"/>
      <c r="B888" s="1164"/>
      <c r="C888" s="1164"/>
      <c r="D888" s="1164"/>
      <c r="E888" s="1164"/>
      <c r="F888" s="1164"/>
      <c r="G888" s="1164"/>
      <c r="H888" s="1165"/>
      <c r="I888" s="1164"/>
      <c r="J888" s="1165"/>
      <c r="K888" s="1164"/>
      <c r="L888" s="1165"/>
      <c r="M888" s="1164"/>
      <c r="N888" s="1164"/>
      <c r="O888" s="1164"/>
    </row>
    <row r="889" spans="1:15" ht="15.75" customHeight="1">
      <c r="A889" s="1164"/>
      <c r="B889" s="1164"/>
      <c r="C889" s="1164"/>
      <c r="D889" s="1164"/>
      <c r="E889" s="1164"/>
      <c r="F889" s="1164"/>
      <c r="G889" s="1164"/>
      <c r="H889" s="1165"/>
      <c r="I889" s="1164"/>
      <c r="J889" s="1165"/>
      <c r="K889" s="1164"/>
      <c r="L889" s="1165"/>
      <c r="M889" s="1164"/>
      <c r="N889" s="1164"/>
      <c r="O889" s="1164"/>
    </row>
    <row r="890" spans="1:15" ht="15.75" customHeight="1">
      <c r="A890" s="1164"/>
      <c r="B890" s="1164"/>
      <c r="C890" s="1164"/>
      <c r="D890" s="1164"/>
      <c r="E890" s="1164"/>
      <c r="F890" s="1164"/>
      <c r="G890" s="1164"/>
      <c r="H890" s="1165"/>
      <c r="I890" s="1164"/>
      <c r="J890" s="1165"/>
      <c r="K890" s="1164"/>
      <c r="L890" s="1165"/>
      <c r="M890" s="1164"/>
      <c r="N890" s="1164"/>
      <c r="O890" s="1164"/>
    </row>
    <row r="891" spans="1:15" ht="15.75" customHeight="1">
      <c r="A891" s="1164"/>
      <c r="B891" s="1164"/>
      <c r="C891" s="1164"/>
      <c r="D891" s="1164"/>
      <c r="E891" s="1164"/>
      <c r="F891" s="1164"/>
      <c r="G891" s="1164"/>
      <c r="H891" s="1165"/>
      <c r="I891" s="1164"/>
      <c r="J891" s="1165"/>
      <c r="K891" s="1164"/>
      <c r="L891" s="1165"/>
      <c r="M891" s="1164"/>
      <c r="N891" s="1164"/>
      <c r="O891" s="1164"/>
    </row>
    <row r="892" spans="1:15" ht="15.75" customHeight="1">
      <c r="A892" s="1164"/>
      <c r="B892" s="1164"/>
      <c r="C892" s="1164"/>
      <c r="D892" s="1164"/>
      <c r="E892" s="1164"/>
      <c r="F892" s="1164"/>
      <c r="G892" s="1164"/>
      <c r="H892" s="1165"/>
      <c r="I892" s="1164"/>
      <c r="J892" s="1165"/>
      <c r="K892" s="1164"/>
      <c r="L892" s="1165"/>
      <c r="M892" s="1164"/>
      <c r="N892" s="1164"/>
      <c r="O892" s="1164"/>
    </row>
    <row r="893" spans="1:15" ht="15.75" customHeight="1">
      <c r="A893" s="1164"/>
      <c r="B893" s="1164"/>
      <c r="C893" s="1164"/>
      <c r="D893" s="1164"/>
      <c r="E893" s="1164"/>
      <c r="F893" s="1164"/>
      <c r="G893" s="1164"/>
      <c r="H893" s="1165"/>
      <c r="I893" s="1164"/>
      <c r="J893" s="1165"/>
      <c r="K893" s="1164"/>
      <c r="L893" s="1165"/>
      <c r="M893" s="1164"/>
      <c r="N893" s="1164"/>
      <c r="O893" s="1164"/>
    </row>
    <row r="894" spans="1:15" ht="15.75" customHeight="1">
      <c r="A894" s="1164"/>
      <c r="B894" s="1164"/>
      <c r="C894" s="1164"/>
      <c r="D894" s="1164"/>
      <c r="E894" s="1164"/>
      <c r="F894" s="1164"/>
      <c r="G894" s="1164"/>
      <c r="H894" s="1165"/>
      <c r="I894" s="1164"/>
      <c r="J894" s="1165"/>
      <c r="K894" s="1164"/>
      <c r="L894" s="1165"/>
      <c r="M894" s="1164"/>
      <c r="N894" s="1164"/>
      <c r="O894" s="1164"/>
    </row>
    <row r="895" spans="1:15" ht="15.75" customHeight="1">
      <c r="A895" s="1164"/>
      <c r="B895" s="1164"/>
      <c r="C895" s="1164"/>
      <c r="D895" s="1164"/>
      <c r="E895" s="1164"/>
      <c r="F895" s="1164"/>
      <c r="G895" s="1164"/>
      <c r="H895" s="1165"/>
      <c r="I895" s="1164"/>
      <c r="J895" s="1165"/>
      <c r="K895" s="1164"/>
      <c r="L895" s="1165"/>
      <c r="M895" s="1164"/>
      <c r="N895" s="1164"/>
      <c r="O895" s="1164"/>
    </row>
    <row r="896" spans="1:15" ht="15.75" customHeight="1">
      <c r="A896" s="1164"/>
      <c r="B896" s="1164"/>
      <c r="C896" s="1164"/>
      <c r="D896" s="1164"/>
      <c r="E896" s="1164"/>
      <c r="F896" s="1164"/>
      <c r="G896" s="1164"/>
      <c r="H896" s="1165"/>
      <c r="I896" s="1164"/>
      <c r="J896" s="1165"/>
      <c r="K896" s="1164"/>
      <c r="L896" s="1165"/>
      <c r="M896" s="1164"/>
      <c r="N896" s="1164"/>
      <c r="O896" s="1164"/>
    </row>
    <row r="897" spans="1:15" ht="15.75" customHeight="1">
      <c r="A897" s="1164"/>
      <c r="B897" s="1164"/>
      <c r="C897" s="1164"/>
      <c r="D897" s="1164"/>
      <c r="E897" s="1164"/>
      <c r="F897" s="1164"/>
      <c r="G897" s="1164"/>
      <c r="H897" s="1165"/>
      <c r="I897" s="1164"/>
      <c r="J897" s="1165"/>
      <c r="K897" s="1164"/>
      <c r="L897" s="1165"/>
      <c r="M897" s="1164"/>
      <c r="N897" s="1164"/>
      <c r="O897" s="1164"/>
    </row>
    <row r="898" spans="1:15" ht="15.75" customHeight="1">
      <c r="A898" s="1164"/>
      <c r="B898" s="1164"/>
      <c r="C898" s="1164"/>
      <c r="D898" s="1164"/>
      <c r="E898" s="1164"/>
      <c r="F898" s="1164"/>
      <c r="G898" s="1164"/>
      <c r="H898" s="1165"/>
      <c r="I898" s="1164"/>
      <c r="J898" s="1165"/>
      <c r="K898" s="1164"/>
      <c r="L898" s="1165"/>
      <c r="M898" s="1164"/>
      <c r="N898" s="1164"/>
      <c r="O898" s="1164"/>
    </row>
    <row r="899" spans="1:15" ht="15.75" customHeight="1">
      <c r="A899" s="1164"/>
      <c r="B899" s="1164"/>
      <c r="C899" s="1164"/>
      <c r="D899" s="1164"/>
      <c r="E899" s="1164"/>
      <c r="F899" s="1164"/>
      <c r="G899" s="1164"/>
      <c r="H899" s="1165"/>
      <c r="I899" s="1164"/>
      <c r="J899" s="1165"/>
      <c r="K899" s="1164"/>
      <c r="L899" s="1165"/>
      <c r="M899" s="1164"/>
      <c r="N899" s="1164"/>
      <c r="O899" s="1164"/>
    </row>
    <row r="900" spans="1:15" ht="15.75" customHeight="1">
      <c r="A900" s="1164"/>
      <c r="B900" s="1164"/>
      <c r="C900" s="1164"/>
      <c r="D900" s="1164"/>
      <c r="E900" s="1164"/>
      <c r="F900" s="1164"/>
      <c r="G900" s="1164"/>
      <c r="H900" s="1165"/>
      <c r="I900" s="1164"/>
      <c r="J900" s="1165"/>
      <c r="K900" s="1164"/>
      <c r="L900" s="1165"/>
      <c r="M900" s="1164"/>
      <c r="N900" s="1164"/>
      <c r="O900" s="1164"/>
    </row>
    <row r="901" spans="1:15" ht="15.75" customHeight="1">
      <c r="A901" s="1164"/>
      <c r="B901" s="1164"/>
      <c r="C901" s="1164"/>
      <c r="D901" s="1164"/>
      <c r="E901" s="1164"/>
      <c r="F901" s="1164"/>
      <c r="G901" s="1164"/>
      <c r="H901" s="1165"/>
      <c r="I901" s="1164"/>
      <c r="J901" s="1165"/>
      <c r="K901" s="1164"/>
      <c r="L901" s="1165"/>
      <c r="M901" s="1164"/>
      <c r="N901" s="1164"/>
      <c r="O901" s="1164"/>
    </row>
    <row r="902" spans="1:15" ht="15.75" customHeight="1">
      <c r="A902" s="1164"/>
      <c r="B902" s="1164"/>
      <c r="C902" s="1164"/>
      <c r="D902" s="1164"/>
      <c r="E902" s="1164"/>
      <c r="F902" s="1164"/>
      <c r="G902" s="1164"/>
      <c r="H902" s="1165"/>
      <c r="I902" s="1164"/>
      <c r="J902" s="1165"/>
      <c r="K902" s="1164"/>
      <c r="L902" s="1165"/>
      <c r="M902" s="1164"/>
      <c r="N902" s="1164"/>
      <c r="O902" s="1164"/>
    </row>
    <row r="903" spans="1:15" ht="15.75" customHeight="1">
      <c r="A903" s="1164"/>
      <c r="B903" s="1164"/>
      <c r="C903" s="1164"/>
      <c r="D903" s="1164"/>
      <c r="E903" s="1164"/>
      <c r="F903" s="1164"/>
      <c r="G903" s="1164"/>
      <c r="H903" s="1165"/>
      <c r="I903" s="1164"/>
      <c r="J903" s="1165"/>
      <c r="K903" s="1164"/>
      <c r="L903" s="1165"/>
      <c r="M903" s="1164"/>
      <c r="N903" s="1164"/>
      <c r="O903" s="1164"/>
    </row>
    <row r="904" spans="1:15" ht="15.75" customHeight="1">
      <c r="A904" s="1164"/>
      <c r="B904" s="1164"/>
      <c r="C904" s="1164"/>
      <c r="D904" s="1164"/>
      <c r="E904" s="1164"/>
      <c r="F904" s="1164"/>
      <c r="G904" s="1164"/>
      <c r="H904" s="1165"/>
      <c r="I904" s="1164"/>
      <c r="J904" s="1165"/>
      <c r="K904" s="1164"/>
      <c r="L904" s="1165"/>
      <c r="M904" s="1164"/>
      <c r="N904" s="1164"/>
      <c r="O904" s="1164"/>
    </row>
    <row r="905" spans="1:15" ht="15.75" customHeight="1">
      <c r="A905" s="1164"/>
      <c r="B905" s="1164"/>
      <c r="C905" s="1164"/>
      <c r="D905" s="1164"/>
      <c r="E905" s="1164"/>
      <c r="F905" s="1164"/>
      <c r="G905" s="1164"/>
      <c r="H905" s="1165"/>
      <c r="I905" s="1164"/>
      <c r="J905" s="1165"/>
      <c r="K905" s="1164"/>
      <c r="L905" s="1165"/>
      <c r="M905" s="1164"/>
      <c r="N905" s="1164"/>
      <c r="O905" s="1164"/>
    </row>
    <row r="906" spans="1:15" ht="15.75" customHeight="1">
      <c r="A906" s="1164"/>
      <c r="B906" s="1164"/>
      <c r="C906" s="1164"/>
      <c r="D906" s="1164"/>
      <c r="E906" s="1164"/>
      <c r="F906" s="1164"/>
      <c r="G906" s="1164"/>
      <c r="H906" s="1165"/>
      <c r="I906" s="1164"/>
      <c r="J906" s="1165"/>
      <c r="K906" s="1164"/>
      <c r="L906" s="1165"/>
      <c r="M906" s="1164"/>
      <c r="N906" s="1164"/>
      <c r="O906" s="1164"/>
    </row>
    <row r="907" spans="1:15" ht="15.75" customHeight="1">
      <c r="A907" s="1164"/>
      <c r="B907" s="1164"/>
      <c r="C907" s="1164"/>
      <c r="D907" s="1164"/>
      <c r="E907" s="1164"/>
      <c r="F907" s="1164"/>
      <c r="G907" s="1164"/>
      <c r="H907" s="1165"/>
      <c r="I907" s="1164"/>
      <c r="J907" s="1165"/>
      <c r="K907" s="1164"/>
      <c r="L907" s="1165"/>
      <c r="M907" s="1164"/>
      <c r="N907" s="1164"/>
      <c r="O907" s="1164"/>
    </row>
    <row r="908" spans="1:15" ht="15.75" customHeight="1">
      <c r="A908" s="1164"/>
      <c r="B908" s="1164"/>
      <c r="C908" s="1164"/>
      <c r="D908" s="1164"/>
      <c r="E908" s="1164"/>
      <c r="F908" s="1164"/>
      <c r="G908" s="1164"/>
      <c r="H908" s="1165"/>
      <c r="I908" s="1164"/>
      <c r="J908" s="1165"/>
      <c r="K908" s="1164"/>
      <c r="L908" s="1165"/>
      <c r="M908" s="1164"/>
      <c r="N908" s="1164"/>
      <c r="O908" s="1164"/>
    </row>
    <row r="909" spans="1:15" ht="15.75" customHeight="1">
      <c r="A909" s="1164"/>
      <c r="B909" s="1164"/>
      <c r="C909" s="1164"/>
      <c r="D909" s="1164"/>
      <c r="E909" s="1164"/>
      <c r="F909" s="1164"/>
      <c r="G909" s="1164"/>
      <c r="H909" s="1165"/>
      <c r="I909" s="1164"/>
      <c r="J909" s="1165"/>
      <c r="K909" s="1164"/>
      <c r="L909" s="1165"/>
      <c r="M909" s="1164"/>
      <c r="N909" s="1164"/>
      <c r="O909" s="1164"/>
    </row>
    <row r="910" spans="1:15" ht="15.75" customHeight="1">
      <c r="A910" s="1164"/>
      <c r="B910" s="1164"/>
      <c r="C910" s="1164"/>
      <c r="D910" s="1164"/>
      <c r="E910" s="1164"/>
      <c r="F910" s="1164"/>
      <c r="G910" s="1164"/>
      <c r="H910" s="1165"/>
      <c r="I910" s="1164"/>
      <c r="J910" s="1165"/>
      <c r="K910" s="1164"/>
      <c r="L910" s="1165"/>
      <c r="M910" s="1164"/>
      <c r="N910" s="1164"/>
      <c r="O910" s="1164"/>
    </row>
    <row r="911" spans="1:15" ht="15.75" customHeight="1">
      <c r="A911" s="1164"/>
      <c r="B911" s="1164"/>
      <c r="C911" s="1164"/>
      <c r="D911" s="1164"/>
      <c r="E911" s="1164"/>
      <c r="F911" s="1164"/>
      <c r="G911" s="1164"/>
      <c r="H911" s="1165"/>
      <c r="I911" s="1164"/>
      <c r="J911" s="1165"/>
      <c r="K911" s="1164"/>
      <c r="L911" s="1165"/>
      <c r="M911" s="1164"/>
      <c r="N911" s="1164"/>
      <c r="O911" s="1164"/>
    </row>
    <row r="912" spans="1:15" ht="15.75" customHeight="1">
      <c r="A912" s="1164"/>
      <c r="B912" s="1164"/>
      <c r="C912" s="1164"/>
      <c r="D912" s="1164"/>
      <c r="E912" s="1164"/>
      <c r="F912" s="1164"/>
      <c r="G912" s="1164"/>
      <c r="H912" s="1165"/>
      <c r="I912" s="1164"/>
      <c r="J912" s="1165"/>
      <c r="K912" s="1164"/>
      <c r="L912" s="1165"/>
      <c r="M912" s="1164"/>
      <c r="N912" s="1164"/>
      <c r="O912" s="1164"/>
    </row>
    <row r="913" spans="1:15" ht="15.75" customHeight="1">
      <c r="A913" s="1164"/>
      <c r="B913" s="1164"/>
      <c r="C913" s="1164"/>
      <c r="D913" s="1164"/>
      <c r="E913" s="1164"/>
      <c r="F913" s="1164"/>
      <c r="G913" s="1164"/>
      <c r="H913" s="1165"/>
      <c r="I913" s="1164"/>
      <c r="J913" s="1165"/>
      <c r="K913" s="1164"/>
      <c r="L913" s="1165"/>
      <c r="M913" s="1164"/>
      <c r="N913" s="1164"/>
      <c r="O913" s="1164"/>
    </row>
    <row r="914" spans="1:15" ht="15.75" customHeight="1">
      <c r="A914" s="1164"/>
      <c r="B914" s="1164"/>
      <c r="C914" s="1164"/>
      <c r="D914" s="1164"/>
      <c r="E914" s="1164"/>
      <c r="F914" s="1164"/>
      <c r="G914" s="1164"/>
      <c r="H914" s="1165"/>
      <c r="I914" s="1164"/>
      <c r="J914" s="1165"/>
      <c r="K914" s="1164"/>
      <c r="L914" s="1165"/>
      <c r="M914" s="1164"/>
      <c r="N914" s="1164"/>
      <c r="O914" s="1164"/>
    </row>
    <row r="915" spans="1:15" ht="15.75" customHeight="1">
      <c r="A915" s="1164"/>
      <c r="B915" s="1164"/>
      <c r="C915" s="1164"/>
      <c r="D915" s="1164"/>
      <c r="E915" s="1164"/>
      <c r="F915" s="1164"/>
      <c r="G915" s="1164"/>
      <c r="H915" s="1165"/>
      <c r="I915" s="1164"/>
      <c r="J915" s="1165"/>
      <c r="K915" s="1164"/>
      <c r="L915" s="1165"/>
      <c r="M915" s="1164"/>
      <c r="N915" s="1164"/>
      <c r="O915" s="1164"/>
    </row>
    <row r="916" spans="1:15" ht="15.75" customHeight="1">
      <c r="A916" s="1164"/>
      <c r="B916" s="1164"/>
      <c r="C916" s="1164"/>
      <c r="D916" s="1164"/>
      <c r="E916" s="1164"/>
      <c r="F916" s="1164"/>
      <c r="G916" s="1164"/>
      <c r="H916" s="1165"/>
      <c r="I916" s="1164"/>
      <c r="J916" s="1165"/>
      <c r="K916" s="1164"/>
      <c r="L916" s="1165"/>
      <c r="M916" s="1164"/>
      <c r="N916" s="1164"/>
      <c r="O916" s="1164"/>
    </row>
    <row r="917" spans="1:15" ht="15.75" customHeight="1">
      <c r="A917" s="1164"/>
      <c r="B917" s="1164"/>
      <c r="C917" s="1164"/>
      <c r="D917" s="1164"/>
      <c r="E917" s="1164"/>
      <c r="F917" s="1164"/>
      <c r="G917" s="1164"/>
      <c r="H917" s="1165"/>
      <c r="I917" s="1164"/>
      <c r="J917" s="1165"/>
      <c r="K917" s="1164"/>
      <c r="L917" s="1165"/>
      <c r="M917" s="1164"/>
      <c r="N917" s="1164"/>
      <c r="O917" s="1164"/>
    </row>
    <row r="918" spans="1:15" ht="15.75" customHeight="1">
      <c r="A918" s="1164"/>
      <c r="B918" s="1164"/>
      <c r="C918" s="1164"/>
      <c r="D918" s="1164"/>
      <c r="E918" s="1164"/>
      <c r="F918" s="1164"/>
      <c r="G918" s="1164"/>
      <c r="H918" s="1165"/>
      <c r="I918" s="1164"/>
      <c r="J918" s="1165"/>
      <c r="K918" s="1164"/>
      <c r="L918" s="1165"/>
      <c r="M918" s="1164"/>
      <c r="N918" s="1164"/>
      <c r="O918" s="1164"/>
    </row>
    <row r="919" spans="1:15" ht="15.75" customHeight="1">
      <c r="A919" s="1164"/>
      <c r="B919" s="1164"/>
      <c r="C919" s="1164"/>
      <c r="D919" s="1164"/>
      <c r="E919" s="1164"/>
      <c r="F919" s="1164"/>
      <c r="G919" s="1164"/>
      <c r="H919" s="1165"/>
      <c r="I919" s="1164"/>
      <c r="J919" s="1165"/>
      <c r="K919" s="1164"/>
      <c r="L919" s="1165"/>
      <c r="M919" s="1164"/>
      <c r="N919" s="1164"/>
      <c r="O919" s="1164"/>
    </row>
    <row r="920" spans="1:15" ht="15.75" customHeight="1">
      <c r="A920" s="1164"/>
      <c r="B920" s="1164"/>
      <c r="C920" s="1164"/>
      <c r="D920" s="1164"/>
      <c r="E920" s="1164"/>
      <c r="F920" s="1164"/>
      <c r="G920" s="1164"/>
      <c r="H920" s="1165"/>
      <c r="I920" s="1164"/>
      <c r="J920" s="1165"/>
      <c r="K920" s="1164"/>
      <c r="L920" s="1165"/>
      <c r="M920" s="1164"/>
      <c r="N920" s="1164"/>
      <c r="O920" s="1164"/>
    </row>
    <row r="921" spans="1:15" ht="15.75" customHeight="1">
      <c r="A921" s="1164"/>
      <c r="B921" s="1164"/>
      <c r="C921" s="1164"/>
      <c r="D921" s="1164"/>
      <c r="E921" s="1164"/>
      <c r="F921" s="1164"/>
      <c r="G921" s="1164"/>
      <c r="H921" s="1165"/>
      <c r="I921" s="1164"/>
      <c r="J921" s="1165"/>
      <c r="K921" s="1164"/>
      <c r="L921" s="1165"/>
      <c r="M921" s="1164"/>
      <c r="N921" s="1164"/>
      <c r="O921" s="1164"/>
    </row>
    <row r="922" spans="1:15" ht="15.75" customHeight="1">
      <c r="A922" s="1164"/>
      <c r="B922" s="1164"/>
      <c r="C922" s="1164"/>
      <c r="D922" s="1164"/>
      <c r="E922" s="1164"/>
      <c r="F922" s="1164"/>
      <c r="G922" s="1164"/>
      <c r="H922" s="1165"/>
      <c r="I922" s="1164"/>
      <c r="J922" s="1165"/>
      <c r="K922" s="1164"/>
      <c r="L922" s="1165"/>
      <c r="M922" s="1164"/>
      <c r="N922" s="1164"/>
      <c r="O922" s="1164"/>
    </row>
    <row r="923" spans="1:15" ht="15.75" customHeight="1">
      <c r="A923" s="1164"/>
      <c r="B923" s="1164"/>
      <c r="C923" s="1164"/>
      <c r="D923" s="1164"/>
      <c r="E923" s="1164"/>
      <c r="F923" s="1164"/>
      <c r="G923" s="1164"/>
      <c r="H923" s="1165"/>
      <c r="I923" s="1164"/>
      <c r="J923" s="1165"/>
      <c r="K923" s="1164"/>
      <c r="L923" s="1165"/>
      <c r="M923" s="1164"/>
      <c r="N923" s="1164"/>
      <c r="O923" s="1164"/>
    </row>
    <row r="924" spans="1:15" ht="15.75" customHeight="1">
      <c r="A924" s="1164"/>
      <c r="B924" s="1164"/>
      <c r="C924" s="1164"/>
      <c r="D924" s="1164"/>
      <c r="E924" s="1164"/>
      <c r="F924" s="1164"/>
      <c r="G924" s="1164"/>
      <c r="H924" s="1165"/>
      <c r="I924" s="1164"/>
      <c r="J924" s="1165"/>
      <c r="K924" s="1164"/>
      <c r="L924" s="1165"/>
      <c r="M924" s="1164"/>
      <c r="N924" s="1164"/>
      <c r="O924" s="1164"/>
    </row>
    <row r="925" spans="1:15" ht="15.75" customHeight="1">
      <c r="A925" s="1164"/>
      <c r="B925" s="1164"/>
      <c r="C925" s="1164"/>
      <c r="D925" s="1164"/>
      <c r="E925" s="1164"/>
      <c r="F925" s="1164"/>
      <c r="G925" s="1164"/>
      <c r="H925" s="1165"/>
      <c r="I925" s="1164"/>
      <c r="J925" s="1165"/>
      <c r="K925" s="1164"/>
      <c r="L925" s="1165"/>
      <c r="M925" s="1164"/>
      <c r="N925" s="1164"/>
      <c r="O925" s="1164"/>
    </row>
    <row r="926" spans="1:15" ht="15.75" customHeight="1">
      <c r="A926" s="1164"/>
      <c r="B926" s="1164"/>
      <c r="C926" s="1164"/>
      <c r="D926" s="1164"/>
      <c r="E926" s="1164"/>
      <c r="F926" s="1164"/>
      <c r="G926" s="1164"/>
      <c r="H926" s="1165"/>
      <c r="I926" s="1164"/>
      <c r="J926" s="1165"/>
      <c r="K926" s="1164"/>
      <c r="L926" s="1165"/>
      <c r="M926" s="1164"/>
      <c r="N926" s="1164"/>
      <c r="O926" s="1164"/>
    </row>
    <row r="927" spans="1:15" ht="15.75" customHeight="1">
      <c r="A927" s="1164"/>
      <c r="B927" s="1164"/>
      <c r="C927" s="1164"/>
      <c r="D927" s="1164"/>
      <c r="E927" s="1164"/>
      <c r="F927" s="1164"/>
      <c r="G927" s="1164"/>
      <c r="H927" s="1165"/>
      <c r="I927" s="1164"/>
      <c r="J927" s="1165"/>
      <c r="K927" s="1164"/>
      <c r="L927" s="1165"/>
      <c r="M927" s="1164"/>
      <c r="N927" s="1164"/>
      <c r="O927" s="1164"/>
    </row>
    <row r="928" spans="1:15" ht="15.75" customHeight="1">
      <c r="A928" s="1164"/>
      <c r="B928" s="1164"/>
      <c r="C928" s="1164"/>
      <c r="D928" s="1164"/>
      <c r="E928" s="1164"/>
      <c r="F928" s="1164"/>
      <c r="G928" s="1164"/>
      <c r="H928" s="1165"/>
      <c r="I928" s="1164"/>
      <c r="J928" s="1165"/>
      <c r="K928" s="1164"/>
      <c r="L928" s="1165"/>
      <c r="M928" s="1164"/>
      <c r="N928" s="1164"/>
      <c r="O928" s="1164"/>
    </row>
    <row r="929" spans="1:15" ht="15.75" customHeight="1">
      <c r="A929" s="1164"/>
      <c r="B929" s="1164"/>
      <c r="C929" s="1164"/>
      <c r="D929" s="1164"/>
      <c r="E929" s="1164"/>
      <c r="F929" s="1164"/>
      <c r="G929" s="1164"/>
      <c r="H929" s="1165"/>
      <c r="I929" s="1164"/>
      <c r="J929" s="1165"/>
      <c r="K929" s="1164"/>
      <c r="L929" s="1165"/>
      <c r="M929" s="1164"/>
      <c r="N929" s="1164"/>
      <c r="O929" s="1164"/>
    </row>
    <row r="930" spans="1:15" ht="15.75" customHeight="1">
      <c r="A930" s="1164"/>
      <c r="B930" s="1164"/>
      <c r="C930" s="1164"/>
      <c r="D930" s="1164"/>
      <c r="E930" s="1164"/>
      <c r="F930" s="1164"/>
      <c r="G930" s="1164"/>
      <c r="H930" s="1165"/>
      <c r="I930" s="1164"/>
      <c r="J930" s="1165"/>
      <c r="K930" s="1164"/>
      <c r="L930" s="1165"/>
      <c r="M930" s="1164"/>
      <c r="N930" s="1164"/>
      <c r="O930" s="1164"/>
    </row>
    <row r="931" spans="1:15" ht="15.75" customHeight="1">
      <c r="A931" s="1164"/>
      <c r="B931" s="1164"/>
      <c r="C931" s="1164"/>
      <c r="D931" s="1164"/>
      <c r="E931" s="1164"/>
      <c r="F931" s="1164"/>
      <c r="G931" s="1164"/>
      <c r="H931" s="1165"/>
      <c r="I931" s="1164"/>
      <c r="J931" s="1165"/>
      <c r="K931" s="1164"/>
      <c r="L931" s="1165"/>
      <c r="M931" s="1164"/>
      <c r="N931" s="1164"/>
      <c r="O931" s="1164"/>
    </row>
    <row r="932" spans="1:15" ht="15.75" customHeight="1">
      <c r="A932" s="1164"/>
      <c r="B932" s="1164"/>
      <c r="C932" s="1164"/>
      <c r="D932" s="1164"/>
      <c r="E932" s="1164"/>
      <c r="F932" s="1164"/>
      <c r="G932" s="1164"/>
      <c r="H932" s="1165"/>
      <c r="I932" s="1164"/>
      <c r="J932" s="1165"/>
      <c r="K932" s="1164"/>
      <c r="L932" s="1165"/>
      <c r="M932" s="1164"/>
      <c r="N932" s="1164"/>
      <c r="O932" s="1164"/>
    </row>
    <row r="933" spans="1:15" ht="15.75" customHeight="1">
      <c r="A933" s="1164"/>
      <c r="B933" s="1164"/>
      <c r="C933" s="1164"/>
      <c r="D933" s="1164"/>
      <c r="E933" s="1164"/>
      <c r="F933" s="1164"/>
      <c r="G933" s="1164"/>
      <c r="H933" s="1165"/>
      <c r="I933" s="1164"/>
      <c r="J933" s="1165"/>
      <c r="K933" s="1164"/>
      <c r="L933" s="1165"/>
      <c r="M933" s="1164"/>
      <c r="N933" s="1164"/>
      <c r="O933" s="1164"/>
    </row>
    <row r="934" spans="1:15" ht="15.75" customHeight="1">
      <c r="A934" s="1164"/>
      <c r="B934" s="1164"/>
      <c r="C934" s="1164"/>
      <c r="D934" s="1164"/>
      <c r="E934" s="1164"/>
      <c r="F934" s="1164"/>
      <c r="G934" s="1164"/>
      <c r="H934" s="1165"/>
      <c r="I934" s="1164"/>
      <c r="J934" s="1165"/>
      <c r="K934" s="1164"/>
      <c r="L934" s="1165"/>
      <c r="M934" s="1164"/>
      <c r="N934" s="1164"/>
      <c r="O934" s="1164"/>
    </row>
    <row r="935" spans="1:15" ht="15.75" customHeight="1">
      <c r="A935" s="1164"/>
      <c r="B935" s="1164"/>
      <c r="C935" s="1164"/>
      <c r="D935" s="1164"/>
      <c r="E935" s="1164"/>
      <c r="F935" s="1164"/>
      <c r="G935" s="1164"/>
      <c r="H935" s="1165"/>
      <c r="I935" s="1164"/>
      <c r="J935" s="1165"/>
      <c r="K935" s="1164"/>
      <c r="L935" s="1165"/>
      <c r="M935" s="1164"/>
      <c r="N935" s="1164"/>
      <c r="O935" s="1164"/>
    </row>
    <row r="936" spans="1:15" ht="15.75" customHeight="1">
      <c r="A936" s="1164"/>
      <c r="B936" s="1164"/>
      <c r="C936" s="1164"/>
      <c r="D936" s="1164"/>
      <c r="E936" s="1164"/>
      <c r="F936" s="1164"/>
      <c r="G936" s="1164"/>
      <c r="H936" s="1165"/>
      <c r="I936" s="1164"/>
      <c r="J936" s="1165"/>
      <c r="K936" s="1164"/>
      <c r="L936" s="1165"/>
      <c r="M936" s="1164"/>
      <c r="N936" s="1164"/>
      <c r="O936" s="1164"/>
    </row>
    <row r="937" spans="1:15" ht="15.75" customHeight="1">
      <c r="A937" s="1164"/>
      <c r="B937" s="1164"/>
      <c r="C937" s="1164"/>
      <c r="D937" s="1164"/>
      <c r="E937" s="1164"/>
      <c r="F937" s="1164"/>
      <c r="G937" s="1164"/>
      <c r="H937" s="1165"/>
      <c r="I937" s="1164"/>
      <c r="J937" s="1165"/>
      <c r="K937" s="1164"/>
      <c r="L937" s="1165"/>
      <c r="M937" s="1164"/>
      <c r="N937" s="1164"/>
      <c r="O937" s="1164"/>
    </row>
    <row r="938" spans="1:15" ht="15.75" customHeight="1">
      <c r="A938" s="1164"/>
      <c r="B938" s="1164"/>
      <c r="C938" s="1164"/>
      <c r="D938" s="1164"/>
      <c r="E938" s="1164"/>
      <c r="F938" s="1164"/>
      <c r="G938" s="1164"/>
      <c r="H938" s="1165"/>
      <c r="I938" s="1164"/>
      <c r="J938" s="1165"/>
      <c r="K938" s="1164"/>
      <c r="L938" s="1165"/>
      <c r="M938" s="1164"/>
      <c r="N938" s="1164"/>
      <c r="O938" s="1164"/>
    </row>
    <row r="939" spans="1:15" ht="15.75" customHeight="1">
      <c r="A939" s="1164"/>
      <c r="B939" s="1164"/>
      <c r="C939" s="1164"/>
      <c r="D939" s="1164"/>
      <c r="E939" s="1164"/>
      <c r="F939" s="1164"/>
      <c r="G939" s="1164"/>
      <c r="H939" s="1165"/>
      <c r="I939" s="1164"/>
      <c r="J939" s="1165"/>
      <c r="K939" s="1164"/>
      <c r="L939" s="1165"/>
      <c r="M939" s="1164"/>
      <c r="N939" s="1164"/>
      <c r="O939" s="1164"/>
    </row>
    <row r="940" spans="1:15" ht="15.75" customHeight="1">
      <c r="A940" s="1164"/>
      <c r="B940" s="1164"/>
      <c r="C940" s="1164"/>
      <c r="D940" s="1164"/>
      <c r="E940" s="1164"/>
      <c r="F940" s="1164"/>
      <c r="G940" s="1164"/>
      <c r="H940" s="1165"/>
      <c r="I940" s="1164"/>
      <c r="J940" s="1165"/>
      <c r="K940" s="1164"/>
      <c r="L940" s="1165"/>
      <c r="M940" s="1164"/>
      <c r="N940" s="1164"/>
      <c r="O940" s="1164"/>
    </row>
    <row r="941" spans="1:15" ht="15.75" customHeight="1">
      <c r="A941" s="1164"/>
      <c r="B941" s="1164"/>
      <c r="C941" s="1164"/>
      <c r="D941" s="1164"/>
      <c r="E941" s="1164"/>
      <c r="F941" s="1164"/>
      <c r="G941" s="1164"/>
      <c r="H941" s="1165"/>
      <c r="I941" s="1164"/>
      <c r="J941" s="1165"/>
      <c r="K941" s="1164"/>
      <c r="L941" s="1165"/>
      <c r="M941" s="1164"/>
      <c r="N941" s="1164"/>
      <c r="O941" s="1164"/>
    </row>
    <row r="942" spans="1:15" ht="15.75" customHeight="1">
      <c r="A942" s="1164"/>
      <c r="B942" s="1164"/>
      <c r="C942" s="1164"/>
      <c r="D942" s="1164"/>
      <c r="E942" s="1164"/>
      <c r="F942" s="1164"/>
      <c r="G942" s="1164"/>
      <c r="H942" s="1165"/>
      <c r="I942" s="1164"/>
      <c r="J942" s="1165"/>
      <c r="K942" s="1164"/>
      <c r="L942" s="1165"/>
      <c r="M942" s="1164"/>
      <c r="N942" s="1164"/>
      <c r="O942" s="1164"/>
    </row>
    <row r="943" spans="1:15" ht="15.75" customHeight="1">
      <c r="A943" s="1164"/>
      <c r="B943" s="1164"/>
      <c r="C943" s="1164"/>
      <c r="D943" s="1164"/>
      <c r="E943" s="1164"/>
      <c r="F943" s="1164"/>
      <c r="G943" s="1164"/>
      <c r="H943" s="1165"/>
      <c r="I943" s="1164"/>
      <c r="J943" s="1165"/>
      <c r="K943" s="1164"/>
      <c r="L943" s="1165"/>
      <c r="M943" s="1164"/>
      <c r="N943" s="1164"/>
      <c r="O943" s="1164"/>
    </row>
    <row r="944" spans="1:15" ht="15.75" customHeight="1">
      <c r="A944" s="1164"/>
      <c r="B944" s="1164"/>
      <c r="C944" s="1164"/>
      <c r="D944" s="1164"/>
      <c r="E944" s="1164"/>
      <c r="F944" s="1164"/>
      <c r="G944" s="1164"/>
      <c r="H944" s="1165"/>
      <c r="I944" s="1164"/>
      <c r="J944" s="1165"/>
      <c r="K944" s="1164"/>
      <c r="L944" s="1165"/>
      <c r="M944" s="1164"/>
      <c r="N944" s="1164"/>
      <c r="O944" s="1164"/>
    </row>
    <row r="945" spans="1:15" ht="15.75" customHeight="1">
      <c r="A945" s="1164"/>
      <c r="B945" s="1164"/>
      <c r="C945" s="1164"/>
      <c r="D945" s="1164"/>
      <c r="E945" s="1164"/>
      <c r="F945" s="1164"/>
      <c r="G945" s="1164"/>
      <c r="H945" s="1165"/>
      <c r="I945" s="1164"/>
      <c r="J945" s="1165"/>
      <c r="K945" s="1164"/>
      <c r="L945" s="1165"/>
      <c r="M945" s="1164"/>
      <c r="N945" s="1164"/>
      <c r="O945" s="1164"/>
    </row>
    <row r="946" spans="1:15" ht="15.75" customHeight="1">
      <c r="A946" s="1164"/>
      <c r="B946" s="1164"/>
      <c r="C946" s="1164"/>
      <c r="D946" s="1164"/>
      <c r="E946" s="1164"/>
      <c r="F946" s="1164"/>
      <c r="G946" s="1164"/>
      <c r="H946" s="1165"/>
      <c r="I946" s="1164"/>
      <c r="J946" s="1165"/>
      <c r="K946" s="1164"/>
      <c r="L946" s="1165"/>
      <c r="M946" s="1164"/>
      <c r="N946" s="1164"/>
      <c r="O946" s="1164"/>
    </row>
    <row r="947" spans="1:15" ht="15.75" customHeight="1">
      <c r="A947" s="1164"/>
      <c r="B947" s="1164"/>
      <c r="C947" s="1164"/>
      <c r="D947" s="1164"/>
      <c r="E947" s="1164"/>
      <c r="F947" s="1164"/>
      <c r="G947" s="1164"/>
      <c r="H947" s="1165"/>
      <c r="I947" s="1164"/>
      <c r="J947" s="1165"/>
      <c r="K947" s="1164"/>
      <c r="L947" s="1165"/>
      <c r="M947" s="1164"/>
      <c r="N947" s="1164"/>
      <c r="O947" s="1164"/>
    </row>
    <row r="948" spans="1:15" ht="15.75" customHeight="1">
      <c r="A948" s="1164"/>
      <c r="B948" s="1164"/>
      <c r="C948" s="1164"/>
      <c r="D948" s="1164"/>
      <c r="E948" s="1164"/>
      <c r="F948" s="1164"/>
      <c r="G948" s="1164"/>
      <c r="H948" s="1165"/>
      <c r="I948" s="1164"/>
      <c r="J948" s="1165"/>
      <c r="K948" s="1164"/>
      <c r="L948" s="1165"/>
      <c r="M948" s="1164"/>
      <c r="N948" s="1164"/>
      <c r="O948" s="1164"/>
    </row>
    <row r="949" spans="1:15" ht="15.75" customHeight="1">
      <c r="A949" s="1164"/>
      <c r="B949" s="1164"/>
      <c r="C949" s="1164"/>
      <c r="D949" s="1164"/>
      <c r="E949" s="1164"/>
      <c r="F949" s="1164"/>
      <c r="G949" s="1164"/>
      <c r="H949" s="1165"/>
      <c r="I949" s="1164"/>
      <c r="J949" s="1165"/>
      <c r="K949" s="1164"/>
      <c r="L949" s="1165"/>
      <c r="M949" s="1164"/>
      <c r="N949" s="1164"/>
      <c r="O949" s="1164"/>
    </row>
    <row r="950" spans="1:15" ht="15.75" customHeight="1">
      <c r="A950" s="1164"/>
      <c r="B950" s="1164"/>
      <c r="C950" s="1164"/>
      <c r="D950" s="1164"/>
      <c r="E950" s="1164"/>
      <c r="F950" s="1164"/>
      <c r="G950" s="1164"/>
      <c r="H950" s="1165"/>
      <c r="I950" s="1164"/>
      <c r="J950" s="1165"/>
      <c r="K950" s="1164"/>
      <c r="L950" s="1165"/>
      <c r="M950" s="1164"/>
      <c r="N950" s="1164"/>
      <c r="O950" s="1164"/>
    </row>
    <row r="951" spans="1:15" ht="15.75" customHeight="1">
      <c r="A951" s="1164"/>
      <c r="B951" s="1164"/>
      <c r="C951" s="1164"/>
      <c r="D951" s="1164"/>
      <c r="E951" s="1164"/>
      <c r="F951" s="1164"/>
      <c r="G951" s="1164"/>
      <c r="H951" s="1165"/>
      <c r="I951" s="1164"/>
      <c r="J951" s="1165"/>
      <c r="K951" s="1164"/>
      <c r="L951" s="1165"/>
      <c r="M951" s="1164"/>
      <c r="N951" s="1164"/>
      <c r="O951" s="1164"/>
    </row>
    <row r="952" spans="1:15" ht="15.75" customHeight="1">
      <c r="A952" s="1164"/>
      <c r="B952" s="1164"/>
      <c r="C952" s="1164"/>
      <c r="D952" s="1164"/>
      <c r="E952" s="1164"/>
      <c r="F952" s="1164"/>
      <c r="G952" s="1164"/>
      <c r="H952" s="1165"/>
      <c r="I952" s="1164"/>
      <c r="J952" s="1165"/>
      <c r="K952" s="1164"/>
      <c r="L952" s="1165"/>
      <c r="M952" s="1164"/>
      <c r="N952" s="1164"/>
      <c r="O952" s="1164"/>
    </row>
    <row r="953" spans="1:15" ht="15.75" customHeight="1">
      <c r="A953" s="1164"/>
      <c r="B953" s="1164"/>
      <c r="C953" s="1164"/>
      <c r="D953" s="1164"/>
      <c r="E953" s="1164"/>
      <c r="F953" s="1164"/>
      <c r="G953" s="1164"/>
      <c r="H953" s="1165"/>
      <c r="I953" s="1164"/>
      <c r="J953" s="1165"/>
      <c r="K953" s="1164"/>
      <c r="L953" s="1165"/>
      <c r="M953" s="1164"/>
      <c r="N953" s="1164"/>
      <c r="O953" s="1164"/>
    </row>
    <row r="954" spans="1:15" ht="15.75" customHeight="1">
      <c r="A954" s="1164"/>
      <c r="B954" s="1164"/>
      <c r="C954" s="1164"/>
      <c r="D954" s="1164"/>
      <c r="E954" s="1164"/>
      <c r="F954" s="1164"/>
      <c r="G954" s="1164"/>
      <c r="H954" s="1165"/>
      <c r="I954" s="1164"/>
      <c r="J954" s="1165"/>
      <c r="K954" s="1164"/>
      <c r="L954" s="1165"/>
      <c r="M954" s="1164"/>
      <c r="N954" s="1164"/>
      <c r="O954" s="1164"/>
    </row>
    <row r="955" spans="1:15" ht="15.75" customHeight="1">
      <c r="A955" s="1164"/>
      <c r="B955" s="1164"/>
      <c r="C955" s="1164"/>
      <c r="D955" s="1164"/>
      <c r="E955" s="1164"/>
      <c r="F955" s="1164"/>
      <c r="G955" s="1164"/>
      <c r="H955" s="1165"/>
      <c r="I955" s="1164"/>
      <c r="J955" s="1165"/>
      <c r="K955" s="1164"/>
      <c r="L955" s="1165"/>
      <c r="M955" s="1164"/>
      <c r="N955" s="1164"/>
      <c r="O955" s="1164"/>
    </row>
    <row r="956" spans="1:15" ht="15.75" customHeight="1">
      <c r="A956" s="1164"/>
      <c r="B956" s="1164"/>
      <c r="C956" s="1164"/>
      <c r="D956" s="1164"/>
      <c r="E956" s="1164"/>
      <c r="F956" s="1164"/>
      <c r="G956" s="1164"/>
      <c r="H956" s="1165"/>
      <c r="I956" s="1164"/>
      <c r="J956" s="1165"/>
      <c r="K956" s="1164"/>
      <c r="L956" s="1165"/>
      <c r="M956" s="1164"/>
      <c r="N956" s="1164"/>
      <c r="O956" s="1164"/>
    </row>
    <row r="957" spans="1:15" ht="15.75" customHeight="1">
      <c r="A957" s="1164"/>
      <c r="B957" s="1164"/>
      <c r="C957" s="1164"/>
      <c r="D957" s="1164"/>
      <c r="E957" s="1164"/>
      <c r="F957" s="1164"/>
      <c r="G957" s="1164"/>
      <c r="H957" s="1165"/>
      <c r="I957" s="1164"/>
      <c r="J957" s="1165"/>
      <c r="K957" s="1164"/>
      <c r="L957" s="1165"/>
      <c r="M957" s="1164"/>
      <c r="N957" s="1164"/>
      <c r="O957" s="1164"/>
    </row>
    <row r="958" spans="1:15" ht="15.75" customHeight="1">
      <c r="A958" s="1164"/>
      <c r="B958" s="1164"/>
      <c r="C958" s="1164"/>
      <c r="D958" s="1164"/>
      <c r="E958" s="1164"/>
      <c r="F958" s="1164"/>
      <c r="G958" s="1164"/>
      <c r="H958" s="1165"/>
      <c r="I958" s="1164"/>
      <c r="J958" s="1165"/>
      <c r="K958" s="1164"/>
      <c r="L958" s="1165"/>
      <c r="M958" s="1164"/>
      <c r="N958" s="1164"/>
      <c r="O958" s="1164"/>
    </row>
    <row r="959" spans="1:15" ht="15.75" customHeight="1">
      <c r="A959" s="1164"/>
      <c r="B959" s="1164"/>
      <c r="C959" s="1164"/>
      <c r="D959" s="1164"/>
      <c r="E959" s="1164"/>
      <c r="F959" s="1164"/>
      <c r="G959" s="1164"/>
      <c r="H959" s="1165"/>
      <c r="I959" s="1164"/>
      <c r="J959" s="1165"/>
      <c r="K959" s="1164"/>
      <c r="L959" s="1165"/>
      <c r="M959" s="1164"/>
      <c r="N959" s="1164"/>
      <c r="O959" s="1164"/>
    </row>
    <row r="960" spans="1:15" ht="15.75" customHeight="1">
      <c r="A960" s="1164"/>
      <c r="B960" s="1164"/>
      <c r="C960" s="1164"/>
      <c r="D960" s="1164"/>
      <c r="E960" s="1164"/>
      <c r="F960" s="1164"/>
      <c r="G960" s="1164"/>
      <c r="H960" s="1165"/>
      <c r="I960" s="1164"/>
      <c r="J960" s="1165"/>
      <c r="K960" s="1164"/>
      <c r="L960" s="1165"/>
      <c r="M960" s="1164"/>
      <c r="N960" s="1164"/>
      <c r="O960" s="1164"/>
    </row>
    <row r="961" spans="1:15" ht="15.75" customHeight="1">
      <c r="A961" s="1164"/>
      <c r="B961" s="1164"/>
      <c r="C961" s="1164"/>
      <c r="D961" s="1164"/>
      <c r="E961" s="1164"/>
      <c r="F961" s="1164"/>
      <c r="G961" s="1164"/>
      <c r="H961" s="1165"/>
      <c r="I961" s="1164"/>
      <c r="J961" s="1165"/>
      <c r="K961" s="1164"/>
      <c r="L961" s="1165"/>
      <c r="M961" s="1164"/>
      <c r="N961" s="1164"/>
      <c r="O961" s="1164"/>
    </row>
    <row r="962" spans="1:15" ht="15.75" customHeight="1">
      <c r="A962" s="1164"/>
      <c r="B962" s="1164"/>
      <c r="C962" s="1164"/>
      <c r="D962" s="1164"/>
      <c r="E962" s="1164"/>
      <c r="F962" s="1164"/>
      <c r="G962" s="1164"/>
      <c r="H962" s="1165"/>
      <c r="I962" s="1164"/>
      <c r="J962" s="1165"/>
      <c r="K962" s="1164"/>
      <c r="L962" s="1165"/>
      <c r="M962" s="1164"/>
      <c r="N962" s="1164"/>
      <c r="O962" s="1164"/>
    </row>
    <row r="963" spans="1:15" ht="15.75" customHeight="1">
      <c r="A963" s="1164"/>
      <c r="B963" s="1164"/>
      <c r="C963" s="1164"/>
      <c r="D963" s="1164"/>
      <c r="E963" s="1164"/>
      <c r="F963" s="1164"/>
      <c r="G963" s="1164"/>
      <c r="H963" s="1165"/>
      <c r="I963" s="1164"/>
      <c r="J963" s="1165"/>
      <c r="K963" s="1164"/>
      <c r="L963" s="1165"/>
      <c r="M963" s="1164"/>
      <c r="N963" s="1164"/>
      <c r="O963" s="1164"/>
    </row>
    <row r="964" spans="1:15" ht="15.75" customHeight="1">
      <c r="A964" s="1164"/>
      <c r="B964" s="1164"/>
      <c r="C964" s="1164"/>
      <c r="D964" s="1164"/>
      <c r="E964" s="1164"/>
      <c r="F964" s="1164"/>
      <c r="G964" s="1164"/>
      <c r="H964" s="1165"/>
      <c r="I964" s="1164"/>
      <c r="J964" s="1165"/>
      <c r="K964" s="1164"/>
      <c r="L964" s="1165"/>
      <c r="M964" s="1164"/>
      <c r="N964" s="1164"/>
      <c r="O964" s="1164"/>
    </row>
    <row r="965" spans="1:15" ht="15.75" customHeight="1">
      <c r="A965" s="1164"/>
      <c r="B965" s="1164"/>
      <c r="C965" s="1164"/>
      <c r="D965" s="1164"/>
      <c r="E965" s="1164"/>
      <c r="F965" s="1164"/>
      <c r="G965" s="1164"/>
      <c r="H965" s="1165"/>
      <c r="I965" s="1164"/>
      <c r="J965" s="1165"/>
      <c r="K965" s="1164"/>
      <c r="L965" s="1165"/>
      <c r="M965" s="1164"/>
      <c r="N965" s="1164"/>
      <c r="O965" s="1164"/>
    </row>
    <row r="966" spans="1:15" ht="15.75" customHeight="1">
      <c r="A966" s="1164"/>
      <c r="B966" s="1164"/>
      <c r="C966" s="1164"/>
      <c r="D966" s="1164"/>
      <c r="E966" s="1164"/>
      <c r="F966" s="1164"/>
      <c r="G966" s="1164"/>
      <c r="H966" s="1165"/>
      <c r="I966" s="1164"/>
      <c r="J966" s="1165"/>
      <c r="K966" s="1164"/>
      <c r="L966" s="1165"/>
      <c r="M966" s="1164"/>
      <c r="N966" s="1164"/>
      <c r="O966" s="1164"/>
    </row>
    <row r="967" spans="1:15" ht="15.75" customHeight="1">
      <c r="A967" s="1164"/>
      <c r="B967" s="1164"/>
      <c r="C967" s="1164"/>
      <c r="D967" s="1164"/>
      <c r="E967" s="1164"/>
      <c r="F967" s="1164"/>
      <c r="G967" s="1164"/>
      <c r="H967" s="1165"/>
      <c r="I967" s="1164"/>
      <c r="J967" s="1165"/>
      <c r="K967" s="1164"/>
      <c r="L967" s="1165"/>
      <c r="M967" s="1164"/>
      <c r="N967" s="1164"/>
      <c r="O967" s="1164"/>
    </row>
    <row r="968" spans="1:15" ht="15.75" customHeight="1">
      <c r="A968" s="1164"/>
      <c r="B968" s="1164"/>
      <c r="C968" s="1164"/>
      <c r="D968" s="1164"/>
      <c r="E968" s="1164"/>
      <c r="F968" s="1164"/>
      <c r="G968" s="1164"/>
      <c r="H968" s="1165"/>
      <c r="I968" s="1164"/>
      <c r="J968" s="1165"/>
      <c r="K968" s="1164"/>
      <c r="L968" s="1165"/>
      <c r="M968" s="1164"/>
      <c r="N968" s="1164"/>
      <c r="O968" s="1164"/>
    </row>
    <row r="969" spans="1:15" ht="15.75" customHeight="1">
      <c r="A969" s="1164"/>
      <c r="B969" s="1164"/>
      <c r="C969" s="1164"/>
      <c r="D969" s="1164"/>
      <c r="E969" s="1164"/>
      <c r="F969" s="1164"/>
      <c r="G969" s="1164"/>
      <c r="H969" s="1165"/>
      <c r="I969" s="1164"/>
      <c r="J969" s="1165"/>
      <c r="K969" s="1164"/>
      <c r="L969" s="1165"/>
      <c r="M969" s="1164"/>
      <c r="N969" s="1164"/>
      <c r="O969" s="1164"/>
    </row>
    <row r="970" spans="1:15" ht="15.75" customHeight="1">
      <c r="A970" s="1164"/>
      <c r="B970" s="1164"/>
      <c r="C970" s="1164"/>
      <c r="D970" s="1164"/>
      <c r="E970" s="1164"/>
      <c r="F970" s="1164"/>
      <c r="G970" s="1164"/>
      <c r="H970" s="1165"/>
      <c r="I970" s="1164"/>
      <c r="J970" s="1165"/>
      <c r="K970" s="1164"/>
      <c r="L970" s="1165"/>
      <c r="M970" s="1164"/>
      <c r="N970" s="1164"/>
      <c r="O970" s="1164"/>
    </row>
    <row r="971" spans="1:15" ht="15.75" customHeight="1">
      <c r="A971" s="1164"/>
      <c r="B971" s="1164"/>
      <c r="C971" s="1164"/>
      <c r="D971" s="1164"/>
      <c r="E971" s="1164"/>
      <c r="F971" s="1164"/>
      <c r="G971" s="1164"/>
      <c r="H971" s="1165"/>
      <c r="I971" s="1164"/>
      <c r="J971" s="1165"/>
      <c r="K971" s="1164"/>
      <c r="L971" s="1165"/>
      <c r="M971" s="1164"/>
      <c r="N971" s="1164"/>
      <c r="O971" s="1164"/>
    </row>
    <row r="972" spans="1:15" ht="15.75" customHeight="1">
      <c r="A972" s="1164"/>
      <c r="B972" s="1164"/>
      <c r="C972" s="1164"/>
      <c r="D972" s="1164"/>
      <c r="E972" s="1164"/>
      <c r="F972" s="1164"/>
      <c r="G972" s="1164"/>
      <c r="H972" s="1165"/>
      <c r="I972" s="1164"/>
      <c r="J972" s="1165"/>
      <c r="K972" s="1164"/>
      <c r="L972" s="1165"/>
      <c r="M972" s="1164"/>
      <c r="N972" s="1164"/>
      <c r="O972" s="1164"/>
    </row>
    <row r="973" spans="1:15" ht="15.75" customHeight="1">
      <c r="A973" s="1164"/>
      <c r="B973" s="1164"/>
      <c r="C973" s="1164"/>
      <c r="D973" s="1164"/>
      <c r="E973" s="1164"/>
      <c r="F973" s="1164"/>
      <c r="G973" s="1164"/>
      <c r="H973" s="1165"/>
      <c r="I973" s="1164"/>
      <c r="J973" s="1165"/>
      <c r="K973" s="1164"/>
      <c r="L973" s="1165"/>
      <c r="M973" s="1164"/>
      <c r="N973" s="1164"/>
      <c r="O973" s="1164"/>
    </row>
    <row r="974" spans="1:15" ht="15.75" customHeight="1">
      <c r="A974" s="1164"/>
      <c r="B974" s="1164"/>
      <c r="C974" s="1164"/>
      <c r="D974" s="1164"/>
      <c r="E974" s="1164"/>
      <c r="F974" s="1164"/>
      <c r="G974" s="1164"/>
      <c r="H974" s="1165"/>
      <c r="I974" s="1164"/>
      <c r="J974" s="1165"/>
      <c r="K974" s="1164"/>
      <c r="L974" s="1165"/>
      <c r="M974" s="1164"/>
      <c r="N974" s="1164"/>
      <c r="O974" s="1164"/>
    </row>
    <row r="975" spans="1:15" ht="15.75" customHeight="1">
      <c r="A975" s="1164"/>
      <c r="B975" s="1164"/>
      <c r="C975" s="1164"/>
      <c r="D975" s="1164"/>
      <c r="E975" s="1164"/>
      <c r="F975" s="1164"/>
      <c r="G975" s="1164"/>
      <c r="H975" s="1165"/>
      <c r="I975" s="1164"/>
      <c r="J975" s="1165"/>
      <c r="K975" s="1164"/>
      <c r="L975" s="1165"/>
      <c r="M975" s="1164"/>
      <c r="N975" s="1164"/>
      <c r="O975" s="1164"/>
    </row>
    <row r="976" spans="1:15" ht="15.75" customHeight="1">
      <c r="A976" s="1164"/>
      <c r="B976" s="1164"/>
      <c r="C976" s="1164"/>
      <c r="D976" s="1164"/>
      <c r="E976" s="1164"/>
      <c r="F976" s="1164"/>
      <c r="G976" s="1164"/>
      <c r="H976" s="1165"/>
      <c r="I976" s="1164"/>
      <c r="J976" s="1165"/>
      <c r="K976" s="1164"/>
      <c r="L976" s="1165"/>
      <c r="M976" s="1164"/>
      <c r="N976" s="1164"/>
      <c r="O976" s="1164"/>
    </row>
    <row r="977" spans="1:15" ht="15.75" customHeight="1">
      <c r="A977" s="1164"/>
      <c r="B977" s="1164"/>
      <c r="C977" s="1164"/>
      <c r="D977" s="1164"/>
      <c r="E977" s="1164"/>
      <c r="F977" s="1164"/>
      <c r="G977" s="1164"/>
      <c r="H977" s="1165"/>
      <c r="I977" s="1164"/>
      <c r="J977" s="1165"/>
      <c r="K977" s="1164"/>
      <c r="L977" s="1165"/>
      <c r="M977" s="1164"/>
      <c r="N977" s="1164"/>
      <c r="O977" s="1164"/>
    </row>
    <row r="978" spans="1:15" ht="15.75" customHeight="1">
      <c r="A978" s="1164"/>
      <c r="B978" s="1164"/>
      <c r="C978" s="1164"/>
      <c r="D978" s="1164"/>
      <c r="E978" s="1164"/>
      <c r="F978" s="1164"/>
      <c r="G978" s="1164"/>
      <c r="H978" s="1165"/>
      <c r="I978" s="1164"/>
      <c r="J978" s="1165"/>
      <c r="K978" s="1164"/>
      <c r="L978" s="1165"/>
      <c r="M978" s="1164"/>
      <c r="N978" s="1164"/>
      <c r="O978" s="1164"/>
    </row>
    <row r="979" spans="1:15" ht="15.75" customHeight="1">
      <c r="A979" s="1164"/>
      <c r="B979" s="1164"/>
      <c r="C979" s="1164"/>
      <c r="D979" s="1164"/>
      <c r="E979" s="1164"/>
      <c r="F979" s="1164"/>
      <c r="G979" s="1164"/>
      <c r="H979" s="1165"/>
      <c r="I979" s="1164"/>
      <c r="J979" s="1165"/>
      <c r="K979" s="1164"/>
      <c r="L979" s="1165"/>
      <c r="M979" s="1164"/>
      <c r="N979" s="1164"/>
      <c r="O979" s="1164"/>
    </row>
    <row r="980" spans="1:15" ht="15.75" customHeight="1">
      <c r="A980" s="1164"/>
      <c r="B980" s="1164"/>
      <c r="C980" s="1164"/>
      <c r="D980" s="1164"/>
      <c r="E980" s="1164"/>
      <c r="F980" s="1164"/>
      <c r="G980" s="1164"/>
      <c r="H980" s="1165"/>
      <c r="I980" s="1164"/>
      <c r="J980" s="1165"/>
      <c r="K980" s="1164"/>
      <c r="L980" s="1165"/>
      <c r="M980" s="1164"/>
      <c r="N980" s="1164"/>
      <c r="O980" s="1164"/>
    </row>
    <row r="981" spans="1:15" ht="15.75" customHeight="1">
      <c r="A981" s="1164"/>
      <c r="B981" s="1164"/>
      <c r="C981" s="1164"/>
      <c r="D981" s="1164"/>
      <c r="E981" s="1164"/>
      <c r="F981" s="1164"/>
      <c r="G981" s="1164"/>
      <c r="H981" s="1165"/>
      <c r="I981" s="1164"/>
      <c r="J981" s="1165"/>
      <c r="K981" s="1164"/>
      <c r="L981" s="1165"/>
      <c r="M981" s="1164"/>
      <c r="N981" s="1164"/>
      <c r="O981" s="1164"/>
    </row>
    <row r="982" spans="1:15" ht="15.75" customHeight="1">
      <c r="A982" s="1164"/>
      <c r="B982" s="1164"/>
      <c r="C982" s="1164"/>
      <c r="D982" s="1164"/>
      <c r="E982" s="1164"/>
      <c r="F982" s="1164"/>
      <c r="G982" s="1164"/>
      <c r="H982" s="1165"/>
      <c r="I982" s="1164"/>
      <c r="J982" s="1165"/>
      <c r="K982" s="1164"/>
      <c r="L982" s="1165"/>
      <c r="M982" s="1164"/>
      <c r="N982" s="1164"/>
      <c r="O982" s="1164"/>
    </row>
    <row r="983" spans="1:15" ht="15.75" customHeight="1">
      <c r="A983" s="1164"/>
      <c r="B983" s="1164"/>
      <c r="C983" s="1164"/>
      <c r="D983" s="1164"/>
      <c r="E983" s="1164"/>
      <c r="F983" s="1164"/>
      <c r="G983" s="1164"/>
      <c r="H983" s="1165"/>
      <c r="I983" s="1164"/>
      <c r="J983" s="1165"/>
      <c r="K983" s="1164"/>
      <c r="L983" s="1165"/>
      <c r="M983" s="1164"/>
      <c r="N983" s="1164"/>
      <c r="O983" s="1164"/>
    </row>
    <row r="984" spans="1:15" ht="15.75" customHeight="1">
      <c r="A984" s="1164"/>
      <c r="B984" s="1164"/>
      <c r="C984" s="1164"/>
      <c r="D984" s="1164"/>
      <c r="E984" s="1164"/>
      <c r="F984" s="1164"/>
      <c r="G984" s="1164"/>
      <c r="H984" s="1165"/>
      <c r="I984" s="1164"/>
      <c r="J984" s="1165"/>
      <c r="K984" s="1164"/>
      <c r="L984" s="1165"/>
      <c r="M984" s="1164"/>
      <c r="N984" s="1164"/>
      <c r="O984" s="1164"/>
    </row>
    <row r="985" spans="1:15" ht="15.75" customHeight="1">
      <c r="A985" s="1164"/>
      <c r="B985" s="1164"/>
      <c r="C985" s="1164"/>
      <c r="D985" s="1164"/>
      <c r="E985" s="1164"/>
      <c r="F985" s="1164"/>
      <c r="G985" s="1164"/>
      <c r="H985" s="1165"/>
      <c r="I985" s="1164"/>
      <c r="J985" s="1165"/>
      <c r="K985" s="1164"/>
      <c r="L985" s="1165"/>
      <c r="M985" s="1164"/>
      <c r="N985" s="1164"/>
      <c r="O985" s="1164"/>
    </row>
    <row r="986" spans="1:15" ht="15.75" customHeight="1">
      <c r="A986" s="1164"/>
      <c r="B986" s="1164"/>
      <c r="C986" s="1164"/>
      <c r="D986" s="1164"/>
      <c r="E986" s="1164"/>
      <c r="F986" s="1164"/>
      <c r="G986" s="1164"/>
      <c r="H986" s="1165"/>
      <c r="I986" s="1164"/>
      <c r="J986" s="1165"/>
      <c r="K986" s="1164"/>
      <c r="L986" s="1165"/>
      <c r="M986" s="1164"/>
      <c r="N986" s="1164"/>
      <c r="O986" s="1164"/>
    </row>
    <row r="987" spans="1:15" ht="15.75" customHeight="1">
      <c r="A987" s="1164"/>
      <c r="B987" s="1164"/>
      <c r="C987" s="1164"/>
      <c r="D987" s="1164"/>
      <c r="E987" s="1164"/>
      <c r="F987" s="1164"/>
      <c r="G987" s="1164"/>
      <c r="H987" s="1165"/>
      <c r="I987" s="1164"/>
      <c r="J987" s="1165"/>
      <c r="K987" s="1164"/>
      <c r="L987" s="1165"/>
      <c r="M987" s="1164"/>
      <c r="N987" s="1164"/>
      <c r="O987" s="1164"/>
    </row>
    <row r="988" spans="1:15" ht="15.75" customHeight="1">
      <c r="A988" s="1164"/>
      <c r="B988" s="1164"/>
      <c r="C988" s="1164"/>
      <c r="D988" s="1164"/>
      <c r="E988" s="1164"/>
      <c r="F988" s="1164"/>
      <c r="G988" s="1164"/>
      <c r="H988" s="1165"/>
      <c r="I988" s="1164"/>
      <c r="J988" s="1165"/>
      <c r="K988" s="1164"/>
      <c r="L988" s="1165"/>
      <c r="M988" s="1164"/>
      <c r="N988" s="1164"/>
      <c r="O988" s="1164"/>
    </row>
    <row r="989" spans="1:15" ht="15.75" customHeight="1">
      <c r="A989" s="1164"/>
      <c r="B989" s="1164"/>
      <c r="C989" s="1164"/>
      <c r="D989" s="1164"/>
      <c r="E989" s="1164"/>
      <c r="F989" s="1164"/>
      <c r="G989" s="1164"/>
      <c r="H989" s="1165"/>
      <c r="I989" s="1164"/>
      <c r="J989" s="1165"/>
      <c r="K989" s="1164"/>
      <c r="L989" s="1165"/>
      <c r="M989" s="1164"/>
      <c r="N989" s="1164"/>
      <c r="O989" s="1164"/>
    </row>
    <row r="990" spans="1:15" ht="15.75" customHeight="1">
      <c r="A990" s="1164"/>
      <c r="B990" s="1164"/>
      <c r="C990" s="1164"/>
      <c r="D990" s="1164"/>
      <c r="E990" s="1164"/>
      <c r="F990" s="1164"/>
      <c r="G990" s="1164"/>
      <c r="H990" s="1165"/>
      <c r="I990" s="1164"/>
      <c r="J990" s="1165"/>
      <c r="K990" s="1164"/>
      <c r="L990" s="1165"/>
      <c r="M990" s="1164"/>
      <c r="N990" s="1164"/>
      <c r="O990" s="1164"/>
    </row>
    <row r="991" spans="1:15" ht="15.75" customHeight="1">
      <c r="A991" s="1164"/>
      <c r="B991" s="1164"/>
      <c r="C991" s="1164"/>
      <c r="D991" s="1164"/>
      <c r="E991" s="1164"/>
      <c r="F991" s="1164"/>
      <c r="G991" s="1164"/>
      <c r="H991" s="1165"/>
      <c r="I991" s="1164"/>
      <c r="J991" s="1165"/>
      <c r="K991" s="1164"/>
      <c r="L991" s="1165"/>
      <c r="M991" s="1164"/>
      <c r="N991" s="1164"/>
      <c r="O991" s="1164"/>
    </row>
    <row r="992" spans="1:15" ht="15.75" customHeight="1">
      <c r="A992" s="1164"/>
      <c r="B992" s="1164"/>
      <c r="C992" s="1164"/>
      <c r="D992" s="1164"/>
      <c r="E992" s="1164"/>
      <c r="F992" s="1164"/>
      <c r="G992" s="1164"/>
      <c r="H992" s="1165"/>
      <c r="I992" s="1164"/>
      <c r="J992" s="1165"/>
      <c r="K992" s="1164"/>
      <c r="L992" s="1165"/>
      <c r="M992" s="1164"/>
      <c r="N992" s="1164"/>
      <c r="O992" s="1164"/>
    </row>
    <row r="993" spans="1:15" ht="15.75" customHeight="1">
      <c r="A993" s="1164"/>
      <c r="B993" s="1164"/>
      <c r="C993" s="1164"/>
      <c r="D993" s="1164"/>
      <c r="E993" s="1164"/>
      <c r="F993" s="1164"/>
      <c r="G993" s="1164"/>
      <c r="H993" s="1165"/>
      <c r="I993" s="1164"/>
      <c r="J993" s="1165"/>
      <c r="K993" s="1164"/>
      <c r="L993" s="1165"/>
      <c r="M993" s="1164"/>
      <c r="N993" s="1164"/>
      <c r="O993" s="1164"/>
    </row>
    <row r="994" spans="1:15" ht="15.75" customHeight="1">
      <c r="A994" s="1164"/>
      <c r="B994" s="1164"/>
      <c r="C994" s="1164"/>
      <c r="D994" s="1164"/>
      <c r="E994" s="1164"/>
      <c r="F994" s="1164"/>
      <c r="G994" s="1164"/>
      <c r="H994" s="1165"/>
      <c r="I994" s="1164"/>
      <c r="J994" s="1165"/>
      <c r="K994" s="1164"/>
      <c r="L994" s="1165"/>
      <c r="M994" s="1164"/>
      <c r="N994" s="1164"/>
      <c r="O994" s="1164"/>
    </row>
    <row r="995" spans="1:15" ht="15.75" customHeight="1">
      <c r="A995" s="1164"/>
      <c r="B995" s="1164"/>
      <c r="C995" s="1164"/>
      <c r="D995" s="1164"/>
      <c r="E995" s="1164"/>
      <c r="F995" s="1164"/>
      <c r="G995" s="1164"/>
      <c r="H995" s="1165"/>
      <c r="I995" s="1164"/>
      <c r="J995" s="1165"/>
      <c r="K995" s="1164"/>
      <c r="L995" s="1165"/>
      <c r="M995" s="1164"/>
      <c r="N995" s="1164"/>
      <c r="O995" s="1164"/>
    </row>
    <row r="996" spans="1:15" ht="15.75" customHeight="1">
      <c r="A996" s="1164"/>
      <c r="B996" s="1164"/>
      <c r="C996" s="1164"/>
      <c r="D996" s="1164"/>
      <c r="E996" s="1164"/>
      <c r="F996" s="1164"/>
      <c r="G996" s="1164"/>
      <c r="H996" s="1165"/>
      <c r="I996" s="1164"/>
      <c r="J996" s="1165"/>
      <c r="K996" s="1164"/>
      <c r="L996" s="1165"/>
      <c r="M996" s="1164"/>
      <c r="N996" s="1164"/>
      <c r="O996" s="1164"/>
    </row>
    <row r="997" spans="1:15" ht="15.75" customHeight="1">
      <c r="A997" s="1164"/>
      <c r="B997" s="1164"/>
      <c r="C997" s="1164"/>
      <c r="D997" s="1164"/>
      <c r="E997" s="1164"/>
      <c r="F997" s="1164"/>
      <c r="G997" s="1164"/>
      <c r="H997" s="1165"/>
      <c r="I997" s="1164"/>
      <c r="J997" s="1165"/>
      <c r="K997" s="1164"/>
      <c r="L997" s="1165"/>
      <c r="M997" s="1164"/>
      <c r="N997" s="1164"/>
      <c r="O997" s="1164"/>
    </row>
    <row r="998" spans="1:15" ht="15.75" customHeight="1">
      <c r="A998" s="1164"/>
      <c r="B998" s="1164"/>
      <c r="C998" s="1164"/>
      <c r="D998" s="1164"/>
      <c r="E998" s="1164"/>
      <c r="F998" s="1164"/>
      <c r="G998" s="1164"/>
      <c r="H998" s="1165"/>
      <c r="I998" s="1164"/>
      <c r="J998" s="1165"/>
      <c r="K998" s="1164"/>
      <c r="L998" s="1165"/>
      <c r="M998" s="1164"/>
      <c r="N998" s="1164"/>
      <c r="O998" s="1164"/>
    </row>
    <row r="999" spans="1:15" ht="15.75" customHeight="1">
      <c r="A999" s="1164"/>
      <c r="B999" s="1164"/>
      <c r="C999" s="1164"/>
      <c r="D999" s="1164"/>
      <c r="E999" s="1164"/>
      <c r="F999" s="1164"/>
      <c r="G999" s="1164"/>
      <c r="H999" s="1165"/>
      <c r="I999" s="1164"/>
      <c r="J999" s="1165"/>
      <c r="K999" s="1164"/>
      <c r="L999" s="1165"/>
      <c r="M999" s="1164"/>
      <c r="N999" s="1164"/>
      <c r="O999" s="1164"/>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60" zoomScaleNormal="60" workbookViewId="0">
      <selection activeCell="F15" sqref="F15"/>
    </sheetView>
  </sheetViews>
  <sheetFormatPr defaultColWidth="10.28515625" defaultRowHeight="12.75"/>
  <cols>
    <col min="1" max="1" width="10.28515625" style="1215"/>
    <col min="2" max="2" width="8.7109375" style="1215" customWidth="1"/>
    <col min="3" max="3" width="12.140625" style="1219" bestFit="1" customWidth="1"/>
    <col min="4" max="4" width="63.7109375" style="1215" customWidth="1"/>
    <col min="5" max="5" width="19.85546875" style="1218" customWidth="1"/>
    <col min="6" max="6" width="19.140625" style="1218" customWidth="1"/>
    <col min="7" max="7" width="19.42578125" style="1217" customWidth="1"/>
    <col min="8" max="8" width="20" style="1218" customWidth="1"/>
    <col min="9" max="9" width="18.28515625" style="1218" customWidth="1"/>
    <col min="10" max="10" width="18.7109375" style="1216" customWidth="1"/>
    <col min="11" max="11" width="18.85546875" style="1218" customWidth="1"/>
    <col min="12" max="12" width="19.85546875" style="1217" customWidth="1"/>
    <col min="13" max="13" width="16.28515625" style="1216" bestFit="1" customWidth="1"/>
    <col min="14" max="14" width="15.85546875" style="1215" customWidth="1"/>
    <col min="15" max="15" width="16.28515625" style="1215" customWidth="1"/>
    <col min="16" max="16384" width="10.28515625" style="1215"/>
  </cols>
  <sheetData>
    <row r="1" spans="1:155" s="1269" customFormat="1">
      <c r="A1" s="1223"/>
      <c r="B1" s="1223"/>
      <c r="C1" s="1275"/>
      <c r="D1" s="1216"/>
      <c r="E1" s="1217"/>
      <c r="F1" s="1217"/>
      <c r="G1" s="1217"/>
      <c r="H1" s="1217"/>
      <c r="I1" s="1217"/>
      <c r="J1" s="1217"/>
      <c r="K1" s="1217"/>
      <c r="L1" s="1217"/>
      <c r="M1" s="1217"/>
      <c r="N1" s="1217"/>
      <c r="O1" s="1217"/>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c r="AO1" s="1223"/>
      <c r="AP1" s="1223"/>
      <c r="AQ1" s="1223"/>
      <c r="AR1" s="1223"/>
      <c r="AS1" s="1223"/>
      <c r="AT1" s="1223"/>
      <c r="AU1" s="1223"/>
      <c r="AV1" s="1223"/>
      <c r="AW1" s="1223"/>
      <c r="AX1" s="1223"/>
      <c r="AY1" s="1223"/>
      <c r="AZ1" s="1223"/>
      <c r="BA1" s="1223"/>
      <c r="BB1" s="1223"/>
      <c r="BC1" s="1223"/>
      <c r="BD1" s="1223"/>
      <c r="BE1" s="1223"/>
      <c r="BF1" s="1223"/>
      <c r="BG1" s="1223"/>
      <c r="BH1" s="1223"/>
      <c r="BI1" s="1223"/>
      <c r="BJ1" s="1223"/>
      <c r="BK1" s="1223"/>
      <c r="BL1" s="1223"/>
      <c r="BM1" s="1223"/>
      <c r="BN1" s="1223"/>
      <c r="BO1" s="1223"/>
      <c r="BP1" s="1223"/>
      <c r="BQ1" s="1223"/>
      <c r="BR1" s="1223"/>
      <c r="BS1" s="1223"/>
      <c r="BT1" s="1223"/>
      <c r="BU1" s="1223"/>
      <c r="BV1" s="1223"/>
      <c r="BW1" s="1223"/>
      <c r="BX1" s="1223"/>
      <c r="BY1" s="1223"/>
      <c r="BZ1" s="1223"/>
      <c r="CA1" s="1223"/>
      <c r="CB1" s="1223"/>
      <c r="CC1" s="1223"/>
      <c r="CD1" s="1223"/>
      <c r="CE1" s="1223"/>
      <c r="CF1" s="1223"/>
      <c r="CG1" s="1223"/>
      <c r="CH1" s="1223"/>
      <c r="CI1" s="1223"/>
      <c r="CJ1" s="1223"/>
      <c r="CK1" s="1223"/>
      <c r="CL1" s="1223"/>
      <c r="CM1" s="1223"/>
      <c r="CN1" s="1223"/>
      <c r="CO1" s="1223"/>
      <c r="CP1" s="1223"/>
      <c r="CQ1" s="1223"/>
      <c r="CR1" s="1223"/>
      <c r="CS1" s="1223"/>
      <c r="CT1" s="1223"/>
      <c r="CU1" s="1223"/>
      <c r="CV1" s="1223"/>
      <c r="CW1" s="1223"/>
      <c r="CX1" s="1223"/>
      <c r="CY1" s="1223"/>
      <c r="CZ1" s="1223"/>
      <c r="DA1" s="1223"/>
      <c r="DB1" s="1223"/>
      <c r="DC1" s="1223"/>
      <c r="DD1" s="1223"/>
      <c r="DE1" s="1223"/>
      <c r="DF1" s="1223"/>
      <c r="DG1" s="1223"/>
      <c r="DH1" s="1223"/>
      <c r="DI1" s="1223"/>
      <c r="DJ1" s="1223"/>
      <c r="DK1" s="1223"/>
      <c r="DL1" s="1223"/>
      <c r="DM1" s="1223"/>
      <c r="DN1" s="1223"/>
      <c r="DO1" s="1223"/>
      <c r="DP1" s="1223"/>
      <c r="DQ1" s="1223"/>
      <c r="DR1" s="1223"/>
      <c r="DS1" s="1223"/>
      <c r="DT1" s="1223"/>
      <c r="DU1" s="1223"/>
      <c r="DV1" s="1223"/>
      <c r="DW1" s="1223"/>
      <c r="DX1" s="1223"/>
      <c r="DY1" s="1223"/>
      <c r="DZ1" s="1223"/>
      <c r="EA1" s="1223"/>
      <c r="EB1" s="1223"/>
      <c r="EC1" s="1223"/>
      <c r="ED1" s="1223"/>
      <c r="EE1" s="1223"/>
      <c r="EF1" s="1223"/>
      <c r="EG1" s="1223"/>
      <c r="EH1" s="1223"/>
      <c r="EI1" s="1223"/>
      <c r="EJ1" s="1223"/>
      <c r="EK1" s="1223"/>
      <c r="EL1" s="1223"/>
      <c r="EM1" s="1223"/>
      <c r="EN1" s="1223"/>
      <c r="EO1" s="1223"/>
      <c r="EP1" s="1223"/>
      <c r="EQ1" s="1223"/>
      <c r="ER1" s="1223"/>
      <c r="ES1" s="1223"/>
      <c r="ET1" s="1223"/>
      <c r="EU1" s="1223"/>
      <c r="EV1" s="1223"/>
      <c r="EW1" s="1223"/>
      <c r="EX1" s="1223"/>
      <c r="EY1" s="1223"/>
    </row>
    <row r="2" spans="1:155" s="1269" customFormat="1" ht="26.25" customHeight="1">
      <c r="A2" s="1223"/>
      <c r="B2" s="1223"/>
      <c r="C2" s="2691" t="s">
        <v>1221</v>
      </c>
      <c r="D2" s="2691"/>
      <c r="E2" s="2691"/>
      <c r="F2" s="2691"/>
      <c r="G2" s="2691"/>
      <c r="H2" s="2691"/>
      <c r="I2" s="2691"/>
      <c r="J2" s="2691"/>
      <c r="K2" s="2691"/>
      <c r="L2" s="2691"/>
      <c r="M2" s="2691"/>
      <c r="N2" s="2691"/>
      <c r="O2" s="2691"/>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c r="AM2" s="1223"/>
      <c r="AN2" s="1223"/>
      <c r="AO2" s="1223"/>
      <c r="AP2" s="1223"/>
      <c r="AQ2" s="1223"/>
      <c r="AR2" s="1223"/>
      <c r="AS2" s="1223"/>
      <c r="AT2" s="1223"/>
      <c r="AU2" s="1223"/>
      <c r="AV2" s="1223"/>
      <c r="AW2" s="1223"/>
      <c r="AX2" s="1223"/>
      <c r="AY2" s="1223"/>
      <c r="AZ2" s="1223"/>
      <c r="BA2" s="1223"/>
      <c r="BB2" s="1223"/>
      <c r="BC2" s="1223"/>
      <c r="BD2" s="1223"/>
      <c r="BE2" s="1223"/>
      <c r="BF2" s="1223"/>
      <c r="BG2" s="1223"/>
      <c r="BH2" s="1223"/>
      <c r="BI2" s="1223"/>
      <c r="BJ2" s="1223"/>
      <c r="BK2" s="1223"/>
      <c r="BL2" s="1223"/>
      <c r="BM2" s="1223"/>
      <c r="BN2" s="1223"/>
      <c r="BO2" s="1223"/>
      <c r="BP2" s="1223"/>
      <c r="BQ2" s="1223"/>
      <c r="BR2" s="1223"/>
      <c r="BS2" s="1223"/>
      <c r="BT2" s="1223"/>
      <c r="BU2" s="1223"/>
      <c r="BV2" s="1223"/>
      <c r="BW2" s="1223"/>
      <c r="BX2" s="1223"/>
      <c r="BY2" s="1223"/>
      <c r="BZ2" s="1223"/>
      <c r="CA2" s="1223"/>
      <c r="CB2" s="1223"/>
      <c r="CC2" s="1223"/>
      <c r="CD2" s="1223"/>
      <c r="CE2" s="1223"/>
      <c r="CF2" s="1223"/>
      <c r="CG2" s="1223"/>
      <c r="CH2" s="1223"/>
      <c r="CI2" s="1223"/>
      <c r="CJ2" s="1223"/>
      <c r="CK2" s="1223"/>
      <c r="CL2" s="1223"/>
      <c r="CM2" s="1223"/>
      <c r="CN2" s="1223"/>
      <c r="CO2" s="1223"/>
      <c r="CP2" s="1223"/>
      <c r="CQ2" s="1223"/>
      <c r="CR2" s="1223"/>
      <c r="CS2" s="1223"/>
      <c r="CT2" s="1223"/>
      <c r="CU2" s="1223"/>
      <c r="CV2" s="1223"/>
      <c r="CW2" s="1223"/>
      <c r="CX2" s="1223"/>
      <c r="CY2" s="1223"/>
      <c r="CZ2" s="1223"/>
      <c r="DA2" s="1223"/>
      <c r="DB2" s="1223"/>
      <c r="DC2" s="1223"/>
      <c r="DD2" s="1223"/>
      <c r="DE2" s="1223"/>
      <c r="DF2" s="1223"/>
      <c r="DG2" s="1223"/>
      <c r="DH2" s="1223"/>
      <c r="DI2" s="1223"/>
      <c r="DJ2" s="1223"/>
      <c r="DK2" s="1223"/>
      <c r="DL2" s="1223"/>
      <c r="DM2" s="1223"/>
      <c r="DN2" s="1223"/>
      <c r="DO2" s="1223"/>
      <c r="DP2" s="1223"/>
      <c r="DQ2" s="1223"/>
      <c r="DR2" s="1223"/>
      <c r="DS2" s="1223"/>
      <c r="DT2" s="1223"/>
      <c r="DU2" s="1223"/>
      <c r="DV2" s="1223"/>
      <c r="DW2" s="1223"/>
      <c r="DX2" s="1223"/>
      <c r="DY2" s="1223"/>
      <c r="DZ2" s="1223"/>
      <c r="EA2" s="1223"/>
      <c r="EB2" s="1223"/>
      <c r="EC2" s="1223"/>
      <c r="ED2" s="1223"/>
      <c r="EE2" s="1223"/>
      <c r="EF2" s="1223"/>
      <c r="EG2" s="1223"/>
      <c r="EH2" s="1223"/>
      <c r="EI2" s="1223"/>
      <c r="EJ2" s="1223"/>
      <c r="EK2" s="1223"/>
      <c r="EL2" s="1223"/>
      <c r="EM2" s="1223"/>
      <c r="EN2" s="1223"/>
      <c r="EO2" s="1223"/>
      <c r="EP2" s="1223"/>
      <c r="EQ2" s="1223"/>
      <c r="ER2" s="1223"/>
      <c r="ES2" s="1223"/>
      <c r="ET2" s="1223"/>
      <c r="EU2" s="1223"/>
      <c r="EV2" s="1223"/>
      <c r="EW2" s="1223"/>
      <c r="EX2" s="1223"/>
      <c r="EY2" s="1223"/>
    </row>
    <row r="3" spans="1:155" s="1269" customFormat="1" ht="26.25" customHeight="1">
      <c r="A3" s="1223"/>
      <c r="B3" s="1223"/>
      <c r="C3" s="2691" t="s">
        <v>1220</v>
      </c>
      <c r="D3" s="2691"/>
      <c r="E3" s="2691"/>
      <c r="F3" s="2691"/>
      <c r="G3" s="2691"/>
      <c r="H3" s="2691"/>
      <c r="I3" s="2691"/>
      <c r="J3" s="2691"/>
      <c r="K3" s="2691"/>
      <c r="L3" s="2691"/>
      <c r="M3" s="2691"/>
      <c r="N3" s="2691"/>
      <c r="O3" s="2691"/>
      <c r="P3" s="1223"/>
      <c r="Q3" s="1223"/>
      <c r="R3" s="1223"/>
      <c r="S3" s="1223"/>
      <c r="T3" s="1223"/>
      <c r="U3" s="1223"/>
      <c r="V3" s="1223"/>
      <c r="W3" s="1223"/>
      <c r="X3" s="1223"/>
      <c r="Y3" s="1223"/>
      <c r="Z3" s="1223"/>
      <c r="AA3" s="1223"/>
      <c r="AB3" s="1223"/>
      <c r="AC3" s="1223"/>
      <c r="AD3" s="1223"/>
      <c r="AE3" s="1223"/>
      <c r="AF3" s="1223"/>
      <c r="AG3" s="1223"/>
      <c r="AH3" s="1223"/>
      <c r="AI3" s="1223"/>
      <c r="AJ3" s="1223"/>
      <c r="AK3" s="1223"/>
      <c r="AL3" s="1223"/>
      <c r="AM3" s="1223"/>
      <c r="AN3" s="1223"/>
      <c r="AO3" s="1223"/>
      <c r="AP3" s="1223"/>
      <c r="AQ3" s="1223"/>
      <c r="AR3" s="1223"/>
      <c r="AS3" s="1223"/>
      <c r="AT3" s="1223"/>
      <c r="AU3" s="1223"/>
      <c r="AV3" s="1223"/>
      <c r="AW3" s="1223"/>
      <c r="AX3" s="1223"/>
      <c r="AY3" s="1223"/>
      <c r="AZ3" s="1223"/>
      <c r="BA3" s="1223"/>
      <c r="BB3" s="1223"/>
      <c r="BC3" s="1223"/>
      <c r="BD3" s="1223"/>
      <c r="BE3" s="1223"/>
      <c r="BF3" s="1223"/>
      <c r="BG3" s="1223"/>
      <c r="BH3" s="1223"/>
      <c r="BI3" s="1223"/>
      <c r="BJ3" s="1223"/>
      <c r="BK3" s="1223"/>
      <c r="BL3" s="1223"/>
      <c r="BM3" s="1223"/>
      <c r="BN3" s="1223"/>
      <c r="BO3" s="1223"/>
      <c r="BP3" s="1223"/>
      <c r="BQ3" s="1223"/>
      <c r="BR3" s="1223"/>
      <c r="BS3" s="1223"/>
      <c r="BT3" s="1223"/>
      <c r="BU3" s="1223"/>
      <c r="BV3" s="1223"/>
      <c r="BW3" s="1223"/>
      <c r="BX3" s="1223"/>
      <c r="BY3" s="1223"/>
      <c r="BZ3" s="1223"/>
      <c r="CA3" s="1223"/>
      <c r="CB3" s="1223"/>
      <c r="CC3" s="1223"/>
      <c r="CD3" s="1223"/>
      <c r="CE3" s="1223"/>
      <c r="CF3" s="1223"/>
      <c r="CG3" s="1223"/>
      <c r="CH3" s="1223"/>
      <c r="CI3" s="1223"/>
      <c r="CJ3" s="1223"/>
      <c r="CK3" s="1223"/>
      <c r="CL3" s="1223"/>
      <c r="CM3" s="1223"/>
      <c r="CN3" s="1223"/>
      <c r="CO3" s="1223"/>
      <c r="CP3" s="1223"/>
      <c r="CQ3" s="1223"/>
      <c r="CR3" s="1223"/>
      <c r="CS3" s="1223"/>
      <c r="CT3" s="1223"/>
      <c r="CU3" s="1223"/>
      <c r="CV3" s="1223"/>
      <c r="CW3" s="1223"/>
      <c r="CX3" s="1223"/>
      <c r="CY3" s="1223"/>
      <c r="CZ3" s="1223"/>
      <c r="DA3" s="1223"/>
      <c r="DB3" s="1223"/>
      <c r="DC3" s="1223"/>
      <c r="DD3" s="1223"/>
      <c r="DE3" s="1223"/>
      <c r="DF3" s="1223"/>
      <c r="DG3" s="1223"/>
      <c r="DH3" s="1223"/>
      <c r="DI3" s="1223"/>
      <c r="DJ3" s="1223"/>
      <c r="DK3" s="1223"/>
      <c r="DL3" s="1223"/>
      <c r="DM3" s="1223"/>
      <c r="DN3" s="1223"/>
      <c r="DO3" s="1223"/>
      <c r="DP3" s="1223"/>
      <c r="DQ3" s="1223"/>
      <c r="DR3" s="1223"/>
      <c r="DS3" s="1223"/>
      <c r="DT3" s="1223"/>
      <c r="DU3" s="1223"/>
      <c r="DV3" s="1223"/>
      <c r="DW3" s="1223"/>
      <c r="DX3" s="1223"/>
      <c r="DY3" s="1223"/>
      <c r="DZ3" s="1223"/>
      <c r="EA3" s="1223"/>
      <c r="EB3" s="1223"/>
      <c r="EC3" s="1223"/>
      <c r="ED3" s="1223"/>
      <c r="EE3" s="1223"/>
      <c r="EF3" s="1223"/>
      <c r="EG3" s="1223"/>
      <c r="EH3" s="1223"/>
      <c r="EI3" s="1223"/>
      <c r="EJ3" s="1223"/>
      <c r="EK3" s="1223"/>
      <c r="EL3" s="1223"/>
      <c r="EM3" s="1223"/>
      <c r="EN3" s="1223"/>
      <c r="EO3" s="1223"/>
      <c r="EP3" s="1223"/>
      <c r="EQ3" s="1223"/>
      <c r="ER3" s="1223"/>
      <c r="ES3" s="1223"/>
      <c r="ET3" s="1223"/>
      <c r="EU3" s="1223"/>
      <c r="EV3" s="1223"/>
      <c r="EW3" s="1223"/>
      <c r="EX3" s="1223"/>
      <c r="EY3" s="1223"/>
    </row>
    <row r="4" spans="1:155" s="1269" customFormat="1" ht="26.25" customHeight="1" thickBot="1">
      <c r="A4" s="1223"/>
      <c r="B4" s="1223"/>
      <c r="C4" s="1274"/>
      <c r="D4" s="1273"/>
      <c r="E4" s="1272"/>
      <c r="F4" s="1272"/>
      <c r="G4" s="2693" t="s">
        <v>1219</v>
      </c>
      <c r="H4" s="2693"/>
      <c r="I4" s="1272"/>
      <c r="J4" s="1272"/>
      <c r="K4" s="1272"/>
      <c r="L4" s="1272"/>
      <c r="M4" s="1272"/>
      <c r="N4" s="1271"/>
      <c r="O4" s="1270" t="s">
        <v>545</v>
      </c>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c r="DF4" s="1223"/>
      <c r="DG4" s="1223"/>
      <c r="DH4" s="1223"/>
      <c r="DI4" s="1223"/>
      <c r="DJ4" s="1223"/>
      <c r="DK4" s="1223"/>
      <c r="DL4" s="1223"/>
      <c r="DM4" s="1223"/>
      <c r="DN4" s="1223"/>
      <c r="DO4" s="1223"/>
      <c r="DP4" s="1223"/>
      <c r="DQ4" s="1223"/>
      <c r="DR4" s="1223"/>
      <c r="DS4" s="1223"/>
      <c r="DT4" s="1223"/>
      <c r="DU4" s="1223"/>
      <c r="DV4" s="1223"/>
      <c r="DW4" s="1223"/>
      <c r="DX4" s="1223"/>
      <c r="DY4" s="1223"/>
      <c r="DZ4" s="1223"/>
      <c r="EA4" s="1223"/>
      <c r="EB4" s="1223"/>
      <c r="EC4" s="1223"/>
      <c r="ED4" s="1223"/>
      <c r="EE4" s="1223"/>
      <c r="EF4" s="1223"/>
      <c r="EG4" s="1223"/>
      <c r="EH4" s="1223"/>
      <c r="EI4" s="1223"/>
      <c r="EJ4" s="1223"/>
      <c r="EK4" s="1223"/>
      <c r="EL4" s="1223"/>
      <c r="EM4" s="1223"/>
      <c r="EN4" s="1223"/>
      <c r="EO4" s="1223"/>
      <c r="EP4" s="1223"/>
      <c r="EQ4" s="1223"/>
      <c r="ER4" s="1223"/>
      <c r="ES4" s="1223"/>
      <c r="ET4" s="1223"/>
      <c r="EU4" s="1223"/>
      <c r="EV4" s="1223"/>
      <c r="EW4" s="1223"/>
      <c r="EX4" s="1223"/>
      <c r="EY4" s="1223"/>
    </row>
    <row r="5" spans="1:155" s="1264" customFormat="1" ht="29.25" customHeight="1">
      <c r="A5" s="1223"/>
      <c r="B5" s="1223"/>
      <c r="C5" s="1268" t="s">
        <v>141</v>
      </c>
      <c r="D5" s="1267" t="s">
        <v>1092</v>
      </c>
      <c r="E5" s="2692" t="s">
        <v>1218</v>
      </c>
      <c r="F5" s="2692"/>
      <c r="G5" s="2692"/>
      <c r="H5" s="2692" t="s">
        <v>1217</v>
      </c>
      <c r="I5" s="2692"/>
      <c r="J5" s="2692"/>
      <c r="K5" s="2692" t="s">
        <v>1216</v>
      </c>
      <c r="L5" s="2692"/>
      <c r="M5" s="2692"/>
      <c r="N5" s="1266" t="s">
        <v>67</v>
      </c>
      <c r="O5" s="1265" t="s">
        <v>280</v>
      </c>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c r="DF5" s="1223"/>
      <c r="DG5" s="1223"/>
      <c r="DH5" s="1223"/>
      <c r="DI5" s="1223"/>
      <c r="DJ5" s="1223"/>
      <c r="DK5" s="1223"/>
      <c r="DL5" s="1223"/>
      <c r="DM5" s="1223"/>
      <c r="DN5" s="1223"/>
      <c r="DO5" s="1223"/>
      <c r="DP5" s="1223"/>
      <c r="DQ5" s="1223"/>
      <c r="DR5" s="1223"/>
      <c r="DS5" s="1223"/>
      <c r="DT5" s="1223"/>
      <c r="DU5" s="1223"/>
      <c r="DV5" s="1223"/>
      <c r="DW5" s="1223"/>
      <c r="DX5" s="1223"/>
      <c r="DY5" s="1223"/>
      <c r="DZ5" s="1223"/>
      <c r="EA5" s="1223"/>
      <c r="EB5" s="1223"/>
      <c r="EC5" s="1223"/>
      <c r="ED5" s="1223"/>
      <c r="EE5" s="1223"/>
      <c r="EF5" s="1223"/>
      <c r="EG5" s="1223"/>
      <c r="EH5" s="1223"/>
      <c r="EI5" s="1223"/>
      <c r="EJ5" s="1223"/>
      <c r="EK5" s="1223"/>
      <c r="EL5" s="1223"/>
      <c r="EM5" s="1223"/>
      <c r="EN5" s="1223"/>
      <c r="EO5" s="1223"/>
      <c r="EP5" s="1223"/>
      <c r="EQ5" s="1223"/>
      <c r="ER5" s="1223"/>
      <c r="ES5" s="1223"/>
      <c r="ET5" s="1223"/>
      <c r="EU5" s="1223"/>
      <c r="EV5" s="1223"/>
      <c r="EW5" s="1223"/>
      <c r="EX5" s="1223"/>
      <c r="EY5" s="1223"/>
    </row>
    <row r="6" spans="1:155" s="1260" customFormat="1" ht="25.5" customHeight="1">
      <c r="A6" s="1223"/>
      <c r="B6" s="1223"/>
      <c r="C6" s="1263"/>
      <c r="D6" s="1262"/>
      <c r="E6" s="1261" t="s">
        <v>1215</v>
      </c>
      <c r="F6" s="1261" t="s">
        <v>1214</v>
      </c>
      <c r="G6" s="1251" t="s">
        <v>1147</v>
      </c>
      <c r="H6" s="1261" t="s">
        <v>1215</v>
      </c>
      <c r="I6" s="1261" t="s">
        <v>1214</v>
      </c>
      <c r="J6" s="1251" t="s">
        <v>1147</v>
      </c>
      <c r="K6" s="1261" t="s">
        <v>1215</v>
      </c>
      <c r="L6" s="1251" t="s">
        <v>1214</v>
      </c>
      <c r="M6" s="1251" t="s">
        <v>1147</v>
      </c>
      <c r="N6" s="2689" t="s">
        <v>659</v>
      </c>
      <c r="O6" s="2690"/>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c r="DF6" s="1223"/>
      <c r="DG6" s="1223"/>
      <c r="DH6" s="1223"/>
      <c r="DI6" s="1223"/>
      <c r="DJ6" s="1223"/>
      <c r="DK6" s="1223"/>
      <c r="DL6" s="1223"/>
      <c r="DM6" s="1223"/>
      <c r="DN6" s="1223"/>
      <c r="DO6" s="1223"/>
      <c r="DP6" s="1223"/>
      <c r="DQ6" s="1223"/>
      <c r="DR6" s="1223"/>
      <c r="DS6" s="1223"/>
      <c r="DT6" s="1223"/>
      <c r="DU6" s="1223"/>
      <c r="DV6" s="1223"/>
      <c r="DW6" s="1223"/>
      <c r="DX6" s="1223"/>
      <c r="DY6" s="1223"/>
      <c r="DZ6" s="1223"/>
      <c r="EA6" s="1223"/>
      <c r="EB6" s="1223"/>
      <c r="EC6" s="1223"/>
      <c r="ED6" s="1223"/>
      <c r="EE6" s="1223"/>
      <c r="EF6" s="1223"/>
      <c r="EG6" s="1223"/>
      <c r="EH6" s="1223"/>
      <c r="EI6" s="1223"/>
      <c r="EJ6" s="1223"/>
      <c r="EK6" s="1223"/>
      <c r="EL6" s="1223"/>
      <c r="EM6" s="1223"/>
      <c r="EN6" s="1223"/>
      <c r="EO6" s="1223"/>
      <c r="EP6" s="1223"/>
      <c r="EQ6" s="1223"/>
      <c r="ER6" s="1223"/>
      <c r="ES6" s="1223"/>
      <c r="ET6" s="1223"/>
      <c r="EU6" s="1223"/>
      <c r="EV6" s="1223"/>
      <c r="EW6" s="1223"/>
      <c r="EX6" s="1223"/>
      <c r="EY6" s="1223"/>
    </row>
    <row r="7" spans="1:155" s="1223" customFormat="1" ht="27.75" customHeight="1">
      <c r="C7" s="1241">
        <v>1</v>
      </c>
      <c r="D7" s="1249" t="s">
        <v>1213</v>
      </c>
      <c r="E7" s="1259">
        <v>362587.93651369476</v>
      </c>
      <c r="F7" s="1243">
        <v>444975.55416502355</v>
      </c>
      <c r="G7" s="1243">
        <v>-82387.617651328794</v>
      </c>
      <c r="H7" s="1243">
        <v>358407.32253401261</v>
      </c>
      <c r="I7" s="1243">
        <v>380881.92356269032</v>
      </c>
      <c r="J7" s="1243">
        <v>-22474.601028677716</v>
      </c>
      <c r="K7" s="1243">
        <v>355558.38865088276</v>
      </c>
      <c r="L7" s="1243">
        <v>321194.72646354616</v>
      </c>
      <c r="M7" s="1243">
        <v>34363.662187336595</v>
      </c>
      <c r="N7" s="1242">
        <f t="shared" ref="N7:N25" si="0">(J7/G7-1)*100</f>
        <v>-72.720899487842843</v>
      </c>
      <c r="O7" s="1242" t="s">
        <v>71</v>
      </c>
    </row>
    <row r="8" spans="1:155" s="1223" customFormat="1" ht="26.25" customHeight="1">
      <c r="C8" s="1241" t="s">
        <v>1212</v>
      </c>
      <c r="D8" s="1249" t="s">
        <v>1211</v>
      </c>
      <c r="E8" s="1243">
        <v>68330.731892458367</v>
      </c>
      <c r="F8" s="1243">
        <v>427020.72075334529</v>
      </c>
      <c r="G8" s="1243">
        <v>-358689.98886088689</v>
      </c>
      <c r="H8" s="1243">
        <v>73646.023734349685</v>
      </c>
      <c r="I8" s="1243">
        <v>376084.63315318682</v>
      </c>
      <c r="J8" s="1243">
        <v>-302438.60941883718</v>
      </c>
      <c r="K8" s="1243">
        <v>51257.780415026486</v>
      </c>
      <c r="L8" s="1243">
        <v>313422.48873342149</v>
      </c>
      <c r="M8" s="1243">
        <v>-262164.70831839502</v>
      </c>
      <c r="N8" s="1242">
        <f t="shared" si="0"/>
        <v>-15.682450357951328</v>
      </c>
      <c r="O8" s="1242">
        <f t="shared" ref="O8:O40" si="1">(M8/J8-1)*100</f>
        <v>-13.316388796335254</v>
      </c>
    </row>
    <row r="9" spans="1:155" s="1216" customFormat="1" ht="22.5" customHeight="1">
      <c r="C9" s="1241" t="s">
        <v>1210</v>
      </c>
      <c r="D9" s="1258" t="s">
        <v>1209</v>
      </c>
      <c r="E9" s="1243">
        <v>27592.468913126162</v>
      </c>
      <c r="F9" s="1243">
        <v>367761.97471640608</v>
      </c>
      <c r="G9" s="1243">
        <v>-340169.50580327993</v>
      </c>
      <c r="H9" s="1243">
        <v>31119.461883404598</v>
      </c>
      <c r="I9" s="1243">
        <v>327508.73495917919</v>
      </c>
      <c r="J9" s="1243">
        <v>-296389.2730757746</v>
      </c>
      <c r="K9" s="1243">
        <v>31657.515533325262</v>
      </c>
      <c r="L9" s="1243">
        <v>283228.37916315685</v>
      </c>
      <c r="M9" s="1243">
        <v>-251570.86362983155</v>
      </c>
      <c r="N9" s="1242">
        <f t="shared" si="0"/>
        <v>-12.870122683137698</v>
      </c>
      <c r="O9" s="1242">
        <f t="shared" si="1"/>
        <v>-15.121468122257188</v>
      </c>
    </row>
    <row r="10" spans="1:155" s="1216" customFormat="1" ht="24" customHeight="1">
      <c r="C10" s="1238" t="s">
        <v>1208</v>
      </c>
      <c r="D10" s="1239" t="s">
        <v>1207</v>
      </c>
      <c r="E10" s="1246">
        <v>27592.468913126162</v>
      </c>
      <c r="F10" s="1246">
        <v>360200.87534834608</v>
      </c>
      <c r="G10" s="1246">
        <v>-332608.40643521992</v>
      </c>
      <c r="H10" s="1246">
        <v>31119.461883404598</v>
      </c>
      <c r="I10" s="1246">
        <v>327448.1519891792</v>
      </c>
      <c r="J10" s="1246">
        <v>-296328.69010577461</v>
      </c>
      <c r="K10" s="1246">
        <v>31657.515533325262</v>
      </c>
      <c r="L10" s="1246">
        <v>282479.86364215682</v>
      </c>
      <c r="M10" s="1246">
        <v>-250822.34810883156</v>
      </c>
      <c r="N10" s="1245">
        <f t="shared" si="0"/>
        <v>-10.907636616367745</v>
      </c>
      <c r="O10" s="1245">
        <f t="shared" si="1"/>
        <v>-15.356711488414964</v>
      </c>
    </row>
    <row r="11" spans="1:155" s="1216" customFormat="1" ht="24" customHeight="1">
      <c r="C11" s="1238" t="s">
        <v>1206</v>
      </c>
      <c r="D11" s="1256" t="s">
        <v>1205</v>
      </c>
      <c r="E11" s="1246">
        <v>3844.8613187083001</v>
      </c>
      <c r="F11" s="1246">
        <v>50310</v>
      </c>
      <c r="G11" s="1246">
        <v>-46465.138681291697</v>
      </c>
      <c r="H11" s="1246">
        <v>3339.4052229892004</v>
      </c>
      <c r="I11" s="1246">
        <v>42787.542277430002</v>
      </c>
      <c r="J11" s="1246">
        <v>-39448.137054440798</v>
      </c>
      <c r="K11" s="1246">
        <v>247.14336198799998</v>
      </c>
      <c r="L11" s="1246">
        <v>23337.416357690003</v>
      </c>
      <c r="M11" s="1246">
        <v>-23090.272995702002</v>
      </c>
      <c r="N11" s="1245">
        <f t="shared" si="0"/>
        <v>-15.101647871926316</v>
      </c>
      <c r="O11" s="1245">
        <f t="shared" si="1"/>
        <v>-41.466759345730217</v>
      </c>
    </row>
    <row r="12" spans="1:155" s="1216" customFormat="1" ht="24" customHeight="1">
      <c r="C12" s="1238" t="s">
        <v>1204</v>
      </c>
      <c r="D12" s="1239" t="s">
        <v>1203</v>
      </c>
      <c r="E12" s="1246">
        <v>0</v>
      </c>
      <c r="F12" s="1246">
        <v>7561.0993680600004</v>
      </c>
      <c r="G12" s="1246">
        <v>-7561.0993680600004</v>
      </c>
      <c r="H12" s="1246">
        <v>0</v>
      </c>
      <c r="I12" s="1246">
        <v>60.582969999999996</v>
      </c>
      <c r="J12" s="1246">
        <v>-60.582969999999996</v>
      </c>
      <c r="K12" s="1246">
        <v>0</v>
      </c>
      <c r="L12" s="1246">
        <v>748.51552100000004</v>
      </c>
      <c r="M12" s="1246">
        <v>-748.51552100000004</v>
      </c>
      <c r="N12" s="1245">
        <f t="shared" si="0"/>
        <v>-99.198754479329835</v>
      </c>
      <c r="O12" s="1245">
        <f t="shared" si="1"/>
        <v>1135.5213371018292</v>
      </c>
    </row>
    <row r="13" spans="1:155" s="1223" customFormat="1" ht="24" customHeight="1">
      <c r="C13" s="1241" t="s">
        <v>1202</v>
      </c>
      <c r="D13" s="1258" t="s">
        <v>1201</v>
      </c>
      <c r="E13" s="1243">
        <v>40738.262979332198</v>
      </c>
      <c r="F13" s="1243">
        <v>59258.746036939185</v>
      </c>
      <c r="G13" s="1243">
        <v>-18520.48305760698</v>
      </c>
      <c r="H13" s="1243">
        <v>42526.561850945087</v>
      </c>
      <c r="I13" s="1243">
        <v>48575.898194007634</v>
      </c>
      <c r="J13" s="1243">
        <v>-6049.3363430625568</v>
      </c>
      <c r="K13" s="1243">
        <v>19600.26488170122</v>
      </c>
      <c r="L13" s="1243">
        <v>30194.109570264653</v>
      </c>
      <c r="M13" s="1243">
        <v>-10593.844688563437</v>
      </c>
      <c r="N13" s="1242">
        <f t="shared" si="0"/>
        <v>-67.337048800258529</v>
      </c>
      <c r="O13" s="1242">
        <f t="shared" si="1"/>
        <v>75.124081184749627</v>
      </c>
      <c r="P13" s="1216"/>
      <c r="Q13" s="1216"/>
      <c r="R13" s="1216"/>
      <c r="S13" s="1216"/>
      <c r="T13" s="1216"/>
      <c r="U13" s="1216"/>
      <c r="V13" s="1216"/>
      <c r="W13" s="1216"/>
      <c r="X13" s="1216"/>
      <c r="Y13" s="1216"/>
      <c r="Z13" s="1216"/>
      <c r="AA13" s="1216"/>
      <c r="AB13" s="1216"/>
      <c r="AC13" s="1216"/>
      <c r="AD13" s="1216"/>
      <c r="AE13" s="1216"/>
      <c r="AF13" s="1216"/>
      <c r="AG13" s="1216"/>
      <c r="AH13" s="1216"/>
      <c r="AI13" s="1216"/>
      <c r="AJ13" s="1216"/>
      <c r="AK13" s="1216"/>
      <c r="AL13" s="1216"/>
      <c r="AM13" s="1216"/>
      <c r="AN13" s="1216"/>
      <c r="AO13" s="1216"/>
      <c r="AP13" s="1216"/>
      <c r="AQ13" s="1216"/>
      <c r="AR13" s="1216"/>
      <c r="AS13" s="1216"/>
      <c r="AT13" s="1216"/>
      <c r="AU13" s="1216"/>
      <c r="AV13" s="1216"/>
      <c r="AW13" s="1216"/>
      <c r="AX13" s="1216"/>
      <c r="AY13" s="1216"/>
      <c r="AZ13" s="1216"/>
      <c r="BA13" s="1216"/>
      <c r="BB13" s="1216"/>
      <c r="BC13" s="1216"/>
      <c r="BD13" s="1216"/>
      <c r="BE13" s="1216"/>
      <c r="BF13" s="1216"/>
      <c r="BG13" s="1216"/>
      <c r="BH13" s="1216"/>
      <c r="BI13" s="1216"/>
      <c r="BJ13" s="1216"/>
      <c r="BK13" s="1216"/>
      <c r="BL13" s="1216"/>
      <c r="BM13" s="1216"/>
      <c r="BN13" s="1216"/>
      <c r="BO13" s="1216"/>
      <c r="BP13" s="1216"/>
      <c r="BQ13" s="1216"/>
      <c r="BR13" s="1216"/>
      <c r="BS13" s="1216"/>
      <c r="BT13" s="1216"/>
      <c r="BU13" s="1216"/>
      <c r="BV13" s="1216"/>
      <c r="BW13" s="1216"/>
      <c r="BX13" s="1216"/>
      <c r="BY13" s="1216"/>
      <c r="BZ13" s="1216"/>
      <c r="CA13" s="1216"/>
      <c r="CB13" s="1216"/>
      <c r="CC13" s="1216"/>
      <c r="CD13" s="1216"/>
      <c r="CE13" s="1216"/>
      <c r="CF13" s="1216"/>
      <c r="CG13" s="1216"/>
      <c r="CH13" s="1216"/>
      <c r="CI13" s="1216"/>
      <c r="CJ13" s="1216"/>
      <c r="CK13" s="1216"/>
      <c r="CL13" s="1216"/>
      <c r="CM13" s="1216"/>
      <c r="CN13" s="1216"/>
      <c r="CO13" s="1216"/>
      <c r="CP13" s="1216"/>
      <c r="CQ13" s="1216"/>
      <c r="CR13" s="1216"/>
      <c r="CS13" s="1216"/>
      <c r="CT13" s="1216"/>
      <c r="CU13" s="1216"/>
      <c r="CV13" s="1216"/>
      <c r="CW13" s="1216"/>
      <c r="CX13" s="1216"/>
      <c r="CY13" s="1216"/>
      <c r="CZ13" s="1216"/>
      <c r="DA13" s="1216"/>
      <c r="DB13" s="1216"/>
      <c r="DC13" s="1216"/>
      <c r="DD13" s="1216"/>
      <c r="DE13" s="1216"/>
      <c r="DF13" s="1216"/>
      <c r="DG13" s="1216"/>
      <c r="DH13" s="1216"/>
      <c r="DI13" s="1216"/>
      <c r="DJ13" s="1216"/>
      <c r="DK13" s="1216"/>
      <c r="DL13" s="1216"/>
      <c r="DM13" s="1216"/>
      <c r="DN13" s="1216"/>
      <c r="DO13" s="1216"/>
      <c r="DP13" s="1216"/>
      <c r="DQ13" s="1216"/>
      <c r="DR13" s="1216"/>
      <c r="DS13" s="1216"/>
      <c r="DT13" s="1216"/>
      <c r="DU13" s="1216"/>
      <c r="DV13" s="1216"/>
      <c r="DW13" s="1216"/>
      <c r="DX13" s="1216"/>
      <c r="DY13" s="1216"/>
      <c r="DZ13" s="1216"/>
      <c r="EA13" s="1216"/>
      <c r="EB13" s="1216"/>
      <c r="EC13" s="1216"/>
      <c r="ED13" s="1216"/>
      <c r="EE13" s="1216"/>
      <c r="EF13" s="1216"/>
      <c r="EG13" s="1216"/>
      <c r="EH13" s="1216"/>
      <c r="EI13" s="1216"/>
      <c r="EJ13" s="1216"/>
      <c r="EK13" s="1216"/>
      <c r="EL13" s="1216"/>
      <c r="EM13" s="1216"/>
      <c r="EN13" s="1216"/>
      <c r="EO13" s="1216"/>
      <c r="EP13" s="1216"/>
      <c r="EQ13" s="1216"/>
      <c r="ER13" s="1216"/>
      <c r="ES13" s="1216"/>
      <c r="ET13" s="1216"/>
      <c r="EU13" s="1216"/>
      <c r="EV13" s="1216"/>
      <c r="EW13" s="1216"/>
      <c r="EX13" s="1216"/>
      <c r="EY13" s="1216"/>
    </row>
    <row r="14" spans="1:155" s="1216" customFormat="1" ht="33" customHeight="1">
      <c r="C14" s="1238" t="s">
        <v>1200</v>
      </c>
      <c r="D14" s="1239" t="s">
        <v>1199</v>
      </c>
      <c r="E14" s="1246">
        <v>330.98399999999998</v>
      </c>
      <c r="F14" s="1246">
        <v>21.067999999999998</v>
      </c>
      <c r="G14" s="1246">
        <v>309.916</v>
      </c>
      <c r="H14" s="1246">
        <v>573.197</v>
      </c>
      <c r="I14" s="1246">
        <v>52.795999999999999</v>
      </c>
      <c r="J14" s="1246">
        <v>520.40099999999995</v>
      </c>
      <c r="K14" s="1246">
        <v>26.991</v>
      </c>
      <c r="L14" s="1246">
        <v>0.63900000000000001</v>
      </c>
      <c r="M14" s="1246">
        <v>26.352</v>
      </c>
      <c r="N14" s="1245">
        <f t="shared" si="0"/>
        <v>67.916790356096485</v>
      </c>
      <c r="O14" s="1245">
        <f t="shared" si="1"/>
        <v>-94.936212651397668</v>
      </c>
    </row>
    <row r="15" spans="1:155" s="1216" customFormat="1" ht="24" customHeight="1">
      <c r="C15" s="1238" t="s">
        <v>1198</v>
      </c>
      <c r="D15" s="1239" t="s">
        <v>1197</v>
      </c>
      <c r="E15" s="1246">
        <v>2695.9405216118753</v>
      </c>
      <c r="F15" s="1246">
        <v>17350.955627185449</v>
      </c>
      <c r="G15" s="1246">
        <v>-14655.015105573573</v>
      </c>
      <c r="H15" s="1246">
        <v>5111.9372484086289</v>
      </c>
      <c r="I15" s="1246">
        <v>18434.877119159752</v>
      </c>
      <c r="J15" s="1246">
        <v>-13322.939870751123</v>
      </c>
      <c r="K15" s="1246">
        <v>1404.4980985723143</v>
      </c>
      <c r="L15" s="1246">
        <v>15702.06696633532</v>
      </c>
      <c r="M15" s="1246">
        <v>-14297.568867763006</v>
      </c>
      <c r="N15" s="1245">
        <f t="shared" si="0"/>
        <v>-9.0895521104979125</v>
      </c>
      <c r="O15" s="1245">
        <f t="shared" si="1"/>
        <v>7.3154199183286917</v>
      </c>
    </row>
    <row r="16" spans="1:155" s="1216" customFormat="1" ht="23.25" customHeight="1">
      <c r="C16" s="1238" t="s">
        <v>1196</v>
      </c>
      <c r="D16" s="1239" t="s">
        <v>1082</v>
      </c>
      <c r="E16" s="1246">
        <v>15513.823842821161</v>
      </c>
      <c r="F16" s="1246">
        <v>29826.151589482197</v>
      </c>
      <c r="G16" s="1246">
        <v>-14312.327746661036</v>
      </c>
      <c r="H16" s="1246">
        <v>17326.613066830829</v>
      </c>
      <c r="I16" s="1246">
        <v>21004.198721810688</v>
      </c>
      <c r="J16" s="1246">
        <v>-3677.5856549798591</v>
      </c>
      <c r="K16" s="1246">
        <v>1473.7281997370917</v>
      </c>
      <c r="L16" s="1246">
        <v>5290.4214673489078</v>
      </c>
      <c r="M16" s="1246">
        <v>-3816.6932676118158</v>
      </c>
      <c r="N16" s="1245">
        <f t="shared" si="0"/>
        <v>-74.304769146739162</v>
      </c>
      <c r="O16" s="1245">
        <f t="shared" si="1"/>
        <v>3.7825798141122746</v>
      </c>
    </row>
    <row r="17" spans="3:155" s="1216" customFormat="1" ht="25.5" customHeight="1">
      <c r="C17" s="1238" t="s">
        <v>1195</v>
      </c>
      <c r="D17" s="1257" t="s">
        <v>1081</v>
      </c>
      <c r="E17" s="1255">
        <v>589.33500000000004</v>
      </c>
      <c r="F17" s="1255">
        <v>17071.908819026081</v>
      </c>
      <c r="G17" s="1255">
        <v>-16482.573819026082</v>
      </c>
      <c r="H17" s="1255">
        <v>736.70799999999997</v>
      </c>
      <c r="I17" s="1255">
        <v>10179.3568072708</v>
      </c>
      <c r="J17" s="1255">
        <v>-9442.6488072707998</v>
      </c>
      <c r="K17" s="1255">
        <v>258.363</v>
      </c>
      <c r="L17" s="1255">
        <v>4397.0454283061054</v>
      </c>
      <c r="M17" s="1255">
        <v>-4138.6824283061051</v>
      </c>
      <c r="N17" s="1254">
        <f t="shared" si="0"/>
        <v>-42.711320993017431</v>
      </c>
      <c r="O17" s="1254">
        <f t="shared" si="1"/>
        <v>-56.170323467718752</v>
      </c>
    </row>
    <row r="18" spans="3:155" s="1216" customFormat="1" ht="23.25" customHeight="1">
      <c r="C18" s="1238" t="s">
        <v>1194</v>
      </c>
      <c r="D18" s="1239" t="s">
        <v>1193</v>
      </c>
      <c r="E18" s="1246">
        <v>1454</v>
      </c>
      <c r="F18" s="1246">
        <v>668.904</v>
      </c>
      <c r="G18" s="1246">
        <v>785.096</v>
      </c>
      <c r="H18" s="1246">
        <v>1304.0730000000001</v>
      </c>
      <c r="I18" s="1246">
        <v>63.256</v>
      </c>
      <c r="J18" s="1246">
        <v>1240.817</v>
      </c>
      <c r="K18" s="1246">
        <v>1227.2840000000001</v>
      </c>
      <c r="L18" s="1246">
        <v>77.375</v>
      </c>
      <c r="M18" s="1246">
        <v>1149.9090000000001</v>
      </c>
      <c r="N18" s="1245">
        <f t="shared" si="0"/>
        <v>58.046531889093814</v>
      </c>
      <c r="O18" s="1245">
        <f t="shared" si="1"/>
        <v>-7.3264631287288884</v>
      </c>
    </row>
    <row r="19" spans="3:155" s="1216" customFormat="1" ht="24" customHeight="1">
      <c r="C19" s="1238" t="s">
        <v>1192</v>
      </c>
      <c r="D19" s="1239" t="s">
        <v>1191</v>
      </c>
      <c r="E19" s="1246">
        <v>398.86800000000005</v>
      </c>
      <c r="F19" s="1246">
        <v>1963.7892999999999</v>
      </c>
      <c r="G19" s="1246">
        <v>-1564.9213</v>
      </c>
      <c r="H19" s="1246">
        <v>299.851</v>
      </c>
      <c r="I19" s="1246">
        <v>1777.5642200000002</v>
      </c>
      <c r="J19" s="1246">
        <v>-1477.7132200000001</v>
      </c>
      <c r="K19" s="1246">
        <v>206.15299999999999</v>
      </c>
      <c r="L19" s="1246">
        <v>2254.7838503191388</v>
      </c>
      <c r="M19" s="1246">
        <v>-2048.630850319139</v>
      </c>
      <c r="N19" s="1245">
        <f t="shared" si="0"/>
        <v>-5.572681514399469</v>
      </c>
      <c r="O19" s="1245">
        <f t="shared" si="1"/>
        <v>38.635211663000412</v>
      </c>
    </row>
    <row r="20" spans="3:155" s="1216" customFormat="1" ht="41.25" customHeight="1">
      <c r="C20" s="1238" t="s">
        <v>1190</v>
      </c>
      <c r="D20" s="1239" t="s">
        <v>1189</v>
      </c>
      <c r="E20" s="1246">
        <v>13.884</v>
      </c>
      <c r="F20" s="1246">
        <v>104.664</v>
      </c>
      <c r="G20" s="1246">
        <v>-90.78</v>
      </c>
      <c r="H20" s="1246">
        <v>0</v>
      </c>
      <c r="I20" s="1246">
        <v>65.463999999999999</v>
      </c>
      <c r="J20" s="1246">
        <v>-65.463999999999999</v>
      </c>
      <c r="K20" s="1246">
        <v>0</v>
      </c>
      <c r="L20" s="1246">
        <v>1206.933</v>
      </c>
      <c r="M20" s="1246">
        <v>-1206.933</v>
      </c>
      <c r="N20" s="1245">
        <f t="shared" si="0"/>
        <v>-27.887199823749732</v>
      </c>
      <c r="O20" s="1245">
        <f t="shared" si="1"/>
        <v>1743.6591103507271</v>
      </c>
    </row>
    <row r="21" spans="3:155" s="1216" customFormat="1" ht="46.5" customHeight="1">
      <c r="C21" s="1238" t="s">
        <v>1188</v>
      </c>
      <c r="D21" s="1239" t="s">
        <v>1187</v>
      </c>
      <c r="E21" s="1246">
        <v>4657.665</v>
      </c>
      <c r="F21" s="1246">
        <v>477.13200000000001</v>
      </c>
      <c r="G21" s="1246">
        <v>4180.5330000000004</v>
      </c>
      <c r="H21" s="1246">
        <v>5485.4520000000002</v>
      </c>
      <c r="I21" s="1246">
        <v>392.28999999999996</v>
      </c>
      <c r="J21" s="1246">
        <v>5093.1620000000003</v>
      </c>
      <c r="K21" s="1246">
        <v>4202.3559999999998</v>
      </c>
      <c r="L21" s="1246">
        <v>495.65299999999996</v>
      </c>
      <c r="M21" s="1246">
        <v>3706.703</v>
      </c>
      <c r="N21" s="1245">
        <f t="shared" si="0"/>
        <v>21.830446022074224</v>
      </c>
      <c r="O21" s="1245">
        <f t="shared" si="1"/>
        <v>-27.221969377765721</v>
      </c>
    </row>
    <row r="22" spans="3:155" s="1216" customFormat="1" ht="27" customHeight="1">
      <c r="C22" s="1238" t="s">
        <v>1186</v>
      </c>
      <c r="D22" s="1239" t="s">
        <v>1185</v>
      </c>
      <c r="E22" s="1246">
        <v>9864.7306148991684</v>
      </c>
      <c r="F22" s="1246">
        <v>6783.8035202715437</v>
      </c>
      <c r="G22" s="1246">
        <v>3080.9270946276247</v>
      </c>
      <c r="H22" s="1246">
        <v>9439.3071057056241</v>
      </c>
      <c r="I22" s="1246">
        <v>6195.2611330371965</v>
      </c>
      <c r="J22" s="1246">
        <v>3244.0459726684276</v>
      </c>
      <c r="K22" s="1246">
        <v>9544.614873288805</v>
      </c>
      <c r="L22" s="1246">
        <v>4397.6022862612926</v>
      </c>
      <c r="M22" s="1246">
        <v>5147.0125870275124</v>
      </c>
      <c r="N22" s="1245">
        <f t="shared" si="0"/>
        <v>5.2944738070966224</v>
      </c>
      <c r="O22" s="1245">
        <f t="shared" si="1"/>
        <v>58.660285038863911</v>
      </c>
    </row>
    <row r="23" spans="3:155" s="1216" customFormat="1" ht="31.5" customHeight="1">
      <c r="C23" s="1238" t="s">
        <v>1184</v>
      </c>
      <c r="D23" s="1239" t="s">
        <v>1183</v>
      </c>
      <c r="E23" s="1246">
        <v>5808.3670000000002</v>
      </c>
      <c r="F23" s="1246">
        <v>2062.2780000000002</v>
      </c>
      <c r="G23" s="1246">
        <v>3746.0889999999999</v>
      </c>
      <c r="H23" s="1246">
        <v>2986.1314299999999</v>
      </c>
      <c r="I23" s="1246">
        <v>590.19100000000003</v>
      </c>
      <c r="J23" s="1246">
        <v>2395.9404299999997</v>
      </c>
      <c r="K23" s="1246">
        <v>1514.63971010301</v>
      </c>
      <c r="L23" s="1246">
        <v>768.63499999999999</v>
      </c>
      <c r="M23" s="1246">
        <v>746.00471010300998</v>
      </c>
      <c r="N23" s="1245">
        <f t="shared" si="0"/>
        <v>-36.041550801382463</v>
      </c>
      <c r="O23" s="1245">
        <f t="shared" si="1"/>
        <v>-68.863803925917722</v>
      </c>
    </row>
    <row r="24" spans="3:155" s="1223" customFormat="1" ht="30" customHeight="1">
      <c r="C24" s="1241" t="s">
        <v>1182</v>
      </c>
      <c r="D24" s="1249" t="s">
        <v>1181</v>
      </c>
      <c r="E24" s="1243">
        <v>22202.920176441472</v>
      </c>
      <c r="F24" s="1243">
        <v>16630.599999999999</v>
      </c>
      <c r="G24" s="1243">
        <v>5572.3201764414734</v>
      </c>
      <c r="H24" s="1243">
        <v>23090.981566871538</v>
      </c>
      <c r="I24" s="1243">
        <v>3493.5043099999998</v>
      </c>
      <c r="J24" s="1243">
        <v>19597.477256871538</v>
      </c>
      <c r="K24" s="1243">
        <v>15911.29830809062</v>
      </c>
      <c r="L24" s="1243">
        <v>6297.5063741200001</v>
      </c>
      <c r="M24" s="1243">
        <v>9613.7919339706204</v>
      </c>
      <c r="N24" s="1242">
        <f t="shared" si="0"/>
        <v>251.6933097226771</v>
      </c>
      <c r="O24" s="1242">
        <f t="shared" si="1"/>
        <v>-50.943727052420996</v>
      </c>
      <c r="P24" s="1216"/>
      <c r="Q24" s="1216"/>
      <c r="R24" s="1216"/>
      <c r="S24" s="1216"/>
      <c r="T24" s="1216"/>
      <c r="U24" s="1216"/>
      <c r="V24" s="1216"/>
      <c r="W24" s="1216"/>
      <c r="X24" s="1216"/>
      <c r="Y24" s="1216"/>
      <c r="Z24" s="1216"/>
      <c r="AA24" s="1216"/>
      <c r="AB24" s="1216"/>
      <c r="AC24" s="1216"/>
      <c r="AD24" s="1216"/>
      <c r="AE24" s="1216"/>
      <c r="AF24" s="1216"/>
      <c r="AG24" s="1216"/>
      <c r="AH24" s="1216"/>
      <c r="AI24" s="1216"/>
      <c r="AJ24" s="1216"/>
      <c r="AK24" s="1216"/>
      <c r="AL24" s="1216"/>
      <c r="AM24" s="1216"/>
      <c r="AN24" s="1216"/>
      <c r="AO24" s="1216"/>
      <c r="AP24" s="1216"/>
      <c r="AQ24" s="1216"/>
      <c r="AR24" s="1216"/>
      <c r="AS24" s="1216"/>
      <c r="AT24" s="1216"/>
      <c r="AU24" s="1216"/>
      <c r="AV24" s="1216"/>
      <c r="AW24" s="1216"/>
      <c r="AX24" s="1216"/>
      <c r="AY24" s="1216"/>
      <c r="AZ24" s="1216"/>
      <c r="BA24" s="1216"/>
      <c r="BB24" s="1216"/>
      <c r="BC24" s="1216"/>
      <c r="BD24" s="1216"/>
      <c r="BE24" s="1216"/>
      <c r="BF24" s="1216"/>
      <c r="BG24" s="1216"/>
      <c r="BH24" s="1216"/>
      <c r="BI24" s="1216"/>
      <c r="BJ24" s="1216"/>
      <c r="BK24" s="1216"/>
      <c r="BL24" s="1216"/>
      <c r="BM24" s="1216"/>
      <c r="BN24" s="1216"/>
      <c r="BO24" s="1216"/>
      <c r="BP24" s="1216"/>
      <c r="BQ24" s="1216"/>
      <c r="BR24" s="1216"/>
      <c r="BS24" s="1216"/>
      <c r="BT24" s="1216"/>
      <c r="BU24" s="1216"/>
      <c r="BV24" s="1216"/>
      <c r="BW24" s="1216"/>
      <c r="BX24" s="1216"/>
      <c r="BY24" s="1216"/>
      <c r="BZ24" s="1216"/>
      <c r="CA24" s="1216"/>
      <c r="CB24" s="1216"/>
      <c r="CC24" s="1216"/>
      <c r="CD24" s="1216"/>
      <c r="CE24" s="1216"/>
      <c r="CF24" s="1216"/>
      <c r="CG24" s="1216"/>
      <c r="CH24" s="1216"/>
      <c r="CI24" s="1216"/>
      <c r="CJ24" s="1216"/>
      <c r="CK24" s="1216"/>
      <c r="CL24" s="1216"/>
      <c r="CM24" s="1216"/>
      <c r="CN24" s="1216"/>
      <c r="CO24" s="1216"/>
      <c r="CP24" s="1216"/>
      <c r="CQ24" s="1216"/>
      <c r="CR24" s="1216"/>
      <c r="CS24" s="1216"/>
      <c r="CT24" s="1216"/>
      <c r="CU24" s="1216"/>
      <c r="CV24" s="1216"/>
      <c r="CW24" s="1216"/>
      <c r="CX24" s="1216"/>
      <c r="CY24" s="1216"/>
      <c r="CZ24" s="1216"/>
      <c r="DA24" s="1216"/>
      <c r="DB24" s="1216"/>
      <c r="DC24" s="1216"/>
      <c r="DD24" s="1216"/>
      <c r="DE24" s="1216"/>
      <c r="DF24" s="1216"/>
      <c r="DG24" s="1216"/>
      <c r="DH24" s="1216"/>
      <c r="DI24" s="1216"/>
      <c r="DJ24" s="1216"/>
      <c r="DK24" s="1216"/>
      <c r="DL24" s="1216"/>
      <c r="DM24" s="1216"/>
      <c r="DN24" s="1216"/>
      <c r="DO24" s="1216"/>
      <c r="DP24" s="1216"/>
      <c r="DQ24" s="1216"/>
      <c r="DR24" s="1216"/>
      <c r="DS24" s="1216"/>
      <c r="DT24" s="1216"/>
      <c r="DU24" s="1216"/>
      <c r="DV24" s="1216"/>
      <c r="DW24" s="1216"/>
      <c r="DX24" s="1216"/>
      <c r="DY24" s="1216"/>
      <c r="DZ24" s="1216"/>
      <c r="EA24" s="1216"/>
      <c r="EB24" s="1216"/>
      <c r="EC24" s="1216"/>
      <c r="ED24" s="1216"/>
      <c r="EE24" s="1216"/>
      <c r="EF24" s="1216"/>
      <c r="EG24" s="1216"/>
      <c r="EH24" s="1216"/>
      <c r="EI24" s="1216"/>
      <c r="EJ24" s="1216"/>
      <c r="EK24" s="1216"/>
      <c r="EL24" s="1216"/>
      <c r="EM24" s="1216"/>
      <c r="EN24" s="1216"/>
      <c r="EO24" s="1216"/>
      <c r="EP24" s="1216"/>
      <c r="EQ24" s="1216"/>
      <c r="ER24" s="1216"/>
      <c r="ES24" s="1216"/>
      <c r="ET24" s="1216"/>
      <c r="EU24" s="1216"/>
      <c r="EV24" s="1216"/>
      <c r="EW24" s="1216"/>
      <c r="EX24" s="1216"/>
      <c r="EY24" s="1216"/>
    </row>
    <row r="25" spans="3:155" s="1216" customFormat="1" ht="25.5" customHeight="1">
      <c r="C25" s="1238" t="s">
        <v>1180</v>
      </c>
      <c r="D25" s="1240" t="s">
        <v>1179</v>
      </c>
      <c r="E25" s="1246">
        <v>13677.739176441471</v>
      </c>
      <c r="F25" s="1246">
        <v>1288.453</v>
      </c>
      <c r="G25" s="1246">
        <v>12389.286176441472</v>
      </c>
      <c r="H25" s="1246">
        <v>15340.665566871539</v>
      </c>
      <c r="I25" s="1246">
        <v>1727.7709999999997</v>
      </c>
      <c r="J25" s="1246">
        <v>13612.894566871539</v>
      </c>
      <c r="K25" s="1246">
        <v>10282.912308090621</v>
      </c>
      <c r="L25" s="1246">
        <v>1156.97</v>
      </c>
      <c r="M25" s="1246">
        <v>9125.9423080906217</v>
      </c>
      <c r="N25" s="1245">
        <f t="shared" si="0"/>
        <v>9.876342938601157</v>
      </c>
      <c r="O25" s="1245">
        <f t="shared" si="1"/>
        <v>-32.961044667901888</v>
      </c>
    </row>
    <row r="26" spans="3:155" s="1216" customFormat="1" ht="25.5" customHeight="1">
      <c r="C26" s="1238" t="s">
        <v>1178</v>
      </c>
      <c r="D26" s="1240" t="s">
        <v>1177</v>
      </c>
      <c r="E26" s="1246">
        <v>8525.1810000000005</v>
      </c>
      <c r="F26" s="1246">
        <v>15342.146999999999</v>
      </c>
      <c r="G26" s="1246">
        <v>-6816.9659999999985</v>
      </c>
      <c r="H26" s="1246">
        <v>7750.3159999999998</v>
      </c>
      <c r="I26" s="1246">
        <v>1765.7333100000001</v>
      </c>
      <c r="J26" s="1246">
        <v>5984.5826899999993</v>
      </c>
      <c r="K26" s="1246">
        <v>5628.3859999999995</v>
      </c>
      <c r="L26" s="1246">
        <v>5140.5363741199999</v>
      </c>
      <c r="M26" s="1246">
        <v>487.84962587999962</v>
      </c>
      <c r="N26" s="1245" t="s">
        <v>71</v>
      </c>
      <c r="O26" s="1245">
        <f t="shared" si="1"/>
        <v>-91.848226498813744</v>
      </c>
    </row>
    <row r="27" spans="3:155" s="1216" customFormat="1" ht="30" customHeight="1">
      <c r="C27" s="1238" t="s">
        <v>1176</v>
      </c>
      <c r="D27" s="1239" t="s">
        <v>1175</v>
      </c>
      <c r="E27" s="1246">
        <v>0</v>
      </c>
      <c r="F27" s="1246">
        <v>13445.907999999999</v>
      </c>
      <c r="G27" s="1246">
        <v>-13445.907999999999</v>
      </c>
      <c r="H27" s="1246">
        <v>0</v>
      </c>
      <c r="I27" s="1246">
        <v>1137.9760000000001</v>
      </c>
      <c r="J27" s="1246">
        <v>-1137.9760000000001</v>
      </c>
      <c r="K27" s="1246">
        <v>0</v>
      </c>
      <c r="L27" s="1246">
        <v>3950.0340000000001</v>
      </c>
      <c r="M27" s="1246">
        <v>-3950.0340000000001</v>
      </c>
      <c r="N27" s="1245">
        <f>(J27/G27-1)*100</f>
        <v>-91.536637019976624</v>
      </c>
      <c r="O27" s="1245">
        <f t="shared" si="1"/>
        <v>247.11048387663709</v>
      </c>
    </row>
    <row r="28" spans="3:155" s="1216" customFormat="1" ht="30" customHeight="1">
      <c r="C28" s="1238" t="s">
        <v>1174</v>
      </c>
      <c r="D28" s="1239" t="s">
        <v>1173</v>
      </c>
      <c r="E28" s="1246">
        <v>2986.9660000000003</v>
      </c>
      <c r="F28" s="1246">
        <v>1896.239</v>
      </c>
      <c r="G28" s="1246">
        <v>1090.7270000000003</v>
      </c>
      <c r="H28" s="1246">
        <v>484.96699999999964</v>
      </c>
      <c r="I28" s="1246">
        <v>627.75731000000007</v>
      </c>
      <c r="J28" s="1246">
        <v>-142.79031000000043</v>
      </c>
      <c r="K28" s="1246">
        <v>600.63299999999981</v>
      </c>
      <c r="L28" s="1246">
        <v>1190.50237412</v>
      </c>
      <c r="M28" s="1246">
        <v>-589.8693741200002</v>
      </c>
      <c r="N28" s="1245" t="s">
        <v>71</v>
      </c>
      <c r="O28" s="1245">
        <f t="shared" si="1"/>
        <v>313.10182330999805</v>
      </c>
    </row>
    <row r="29" spans="3:155" s="1216" customFormat="1" ht="32.25" customHeight="1">
      <c r="C29" s="1238" t="s">
        <v>1172</v>
      </c>
      <c r="D29" s="1239" t="s">
        <v>1048</v>
      </c>
      <c r="E29" s="1246">
        <v>5538.2150000000001</v>
      </c>
      <c r="F29" s="1246">
        <v>0</v>
      </c>
      <c r="G29" s="1246">
        <v>5538.2150000000001</v>
      </c>
      <c r="H29" s="1246">
        <v>7265.3490000000002</v>
      </c>
      <c r="I29" s="1246">
        <v>0</v>
      </c>
      <c r="J29" s="1246">
        <v>7265.3490000000002</v>
      </c>
      <c r="K29" s="1246">
        <v>5027.7529999999997</v>
      </c>
      <c r="L29" s="1246">
        <v>0</v>
      </c>
      <c r="M29" s="1246">
        <v>5027.7529999999997</v>
      </c>
      <c r="N29" s="1245">
        <f t="shared" ref="N29:N41" si="2">(J29/G29-1)*100</f>
        <v>31.185752087992256</v>
      </c>
      <c r="O29" s="1245">
        <f t="shared" si="1"/>
        <v>-30.798190148883421</v>
      </c>
    </row>
    <row r="30" spans="3:155" s="1223" customFormat="1" ht="30.75" customHeight="1">
      <c r="C30" s="1241" t="s">
        <v>1171</v>
      </c>
      <c r="D30" s="1249" t="s">
        <v>1170</v>
      </c>
      <c r="E30" s="1243">
        <v>272054.28444479493</v>
      </c>
      <c r="F30" s="1243">
        <v>1324.2334116783011</v>
      </c>
      <c r="G30" s="1243">
        <v>270730.05103311659</v>
      </c>
      <c r="H30" s="1243">
        <v>261670.31723279139</v>
      </c>
      <c r="I30" s="1243">
        <v>1303.786099503536</v>
      </c>
      <c r="J30" s="1243">
        <v>260366.53113328785</v>
      </c>
      <c r="K30" s="1243">
        <v>288389.30992776563</v>
      </c>
      <c r="L30" s="1243">
        <v>1474.7313560046523</v>
      </c>
      <c r="M30" s="1243">
        <v>286914.57857176103</v>
      </c>
      <c r="N30" s="1242">
        <f t="shared" si="2"/>
        <v>-3.8279902287467249</v>
      </c>
      <c r="O30" s="1242">
        <f t="shared" si="1"/>
        <v>10.196413234419355</v>
      </c>
      <c r="P30" s="1216"/>
      <c r="Q30" s="1216"/>
      <c r="R30" s="1216"/>
      <c r="S30" s="1216"/>
      <c r="T30" s="1216"/>
      <c r="U30" s="1216"/>
      <c r="V30" s="1216"/>
      <c r="W30" s="1216"/>
      <c r="X30" s="1216"/>
      <c r="Y30" s="1216"/>
      <c r="Z30" s="1216"/>
      <c r="AA30" s="1216"/>
      <c r="AB30" s="1216"/>
      <c r="AC30" s="1216"/>
      <c r="AD30" s="1216"/>
      <c r="AE30" s="1216"/>
      <c r="AF30" s="1216"/>
      <c r="AG30" s="1216"/>
      <c r="AH30" s="1216"/>
      <c r="AI30" s="1216"/>
      <c r="AJ30" s="1216"/>
      <c r="AK30" s="1216"/>
      <c r="AL30" s="1216"/>
      <c r="AM30" s="1216"/>
      <c r="AN30" s="1216"/>
      <c r="AO30" s="1216"/>
      <c r="AP30" s="1216"/>
      <c r="AQ30" s="1216"/>
      <c r="AR30" s="1216"/>
      <c r="AS30" s="1216"/>
      <c r="AT30" s="1216"/>
      <c r="AU30" s="1216"/>
      <c r="AV30" s="1216"/>
      <c r="AW30" s="1216"/>
      <c r="AX30" s="1216"/>
      <c r="AY30" s="1216"/>
      <c r="AZ30" s="1216"/>
      <c r="BA30" s="1216"/>
      <c r="BB30" s="1216"/>
      <c r="BC30" s="1216"/>
      <c r="BD30" s="1216"/>
      <c r="BE30" s="1216"/>
      <c r="BF30" s="1216"/>
      <c r="BG30" s="1216"/>
      <c r="BH30" s="1216"/>
      <c r="BI30" s="1216"/>
      <c r="BJ30" s="1216"/>
      <c r="BK30" s="1216"/>
      <c r="BL30" s="1216"/>
      <c r="BM30" s="1216"/>
      <c r="BN30" s="1216"/>
      <c r="BO30" s="1216"/>
      <c r="BP30" s="1216"/>
      <c r="BQ30" s="1216"/>
      <c r="BR30" s="1216"/>
      <c r="BS30" s="1216"/>
      <c r="BT30" s="1216"/>
      <c r="BU30" s="1216"/>
      <c r="BV30" s="1216"/>
      <c r="BW30" s="1216"/>
      <c r="BX30" s="1216"/>
      <c r="BY30" s="1216"/>
      <c r="BZ30" s="1216"/>
      <c r="CA30" s="1216"/>
      <c r="CB30" s="1216"/>
      <c r="CC30" s="1216"/>
      <c r="CD30" s="1216"/>
      <c r="CE30" s="1216"/>
      <c r="CF30" s="1216"/>
      <c r="CG30" s="1216"/>
      <c r="CH30" s="1216"/>
      <c r="CI30" s="1216"/>
      <c r="CJ30" s="1216"/>
      <c r="CK30" s="1216"/>
      <c r="CL30" s="1216"/>
      <c r="CM30" s="1216"/>
      <c r="CN30" s="1216"/>
      <c r="CO30" s="1216"/>
      <c r="CP30" s="1216"/>
      <c r="CQ30" s="1216"/>
      <c r="CR30" s="1216"/>
      <c r="CS30" s="1216"/>
      <c r="CT30" s="1216"/>
      <c r="CU30" s="1216"/>
      <c r="CV30" s="1216"/>
      <c r="CW30" s="1216"/>
      <c r="CX30" s="1216"/>
      <c r="CY30" s="1216"/>
      <c r="CZ30" s="1216"/>
      <c r="DA30" s="1216"/>
      <c r="DB30" s="1216"/>
      <c r="DC30" s="1216"/>
      <c r="DD30" s="1216"/>
      <c r="DE30" s="1216"/>
      <c r="DF30" s="1216"/>
      <c r="DG30" s="1216"/>
      <c r="DH30" s="1216"/>
      <c r="DI30" s="1216"/>
      <c r="DJ30" s="1216"/>
      <c r="DK30" s="1216"/>
      <c r="DL30" s="1216"/>
      <c r="DM30" s="1216"/>
      <c r="DN30" s="1216"/>
      <c r="DO30" s="1216"/>
      <c r="DP30" s="1216"/>
      <c r="DQ30" s="1216"/>
      <c r="DR30" s="1216"/>
      <c r="DS30" s="1216"/>
      <c r="DT30" s="1216"/>
      <c r="DU30" s="1216"/>
      <c r="DV30" s="1216"/>
      <c r="DW30" s="1216"/>
      <c r="DX30" s="1216"/>
      <c r="DY30" s="1216"/>
      <c r="DZ30" s="1216"/>
      <c r="EA30" s="1216"/>
      <c r="EB30" s="1216"/>
      <c r="EC30" s="1216"/>
      <c r="ED30" s="1216"/>
      <c r="EE30" s="1216"/>
      <c r="EF30" s="1216"/>
      <c r="EG30" s="1216"/>
      <c r="EH30" s="1216"/>
      <c r="EI30" s="1216"/>
      <c r="EJ30" s="1216"/>
      <c r="EK30" s="1216"/>
      <c r="EL30" s="1216"/>
      <c r="EM30" s="1216"/>
      <c r="EN30" s="1216"/>
      <c r="EO30" s="1216"/>
      <c r="EP30" s="1216"/>
      <c r="EQ30" s="1216"/>
      <c r="ER30" s="1216"/>
      <c r="ES30" s="1216"/>
      <c r="ET30" s="1216"/>
      <c r="EU30" s="1216"/>
      <c r="EV30" s="1216"/>
      <c r="EW30" s="1216"/>
      <c r="EX30" s="1216"/>
      <c r="EY30" s="1216"/>
    </row>
    <row r="31" spans="3:155" s="1216" customFormat="1" ht="27.75" customHeight="1">
      <c r="C31" s="1238" t="s">
        <v>1169</v>
      </c>
      <c r="D31" s="1240" t="s">
        <v>1168</v>
      </c>
      <c r="E31" s="1246">
        <v>5666.7049999999999</v>
      </c>
      <c r="F31" s="1246">
        <v>0</v>
      </c>
      <c r="G31" s="1246">
        <v>5666.7049999999999</v>
      </c>
      <c r="H31" s="1246">
        <v>6889.8000000000011</v>
      </c>
      <c r="I31" s="1246">
        <v>0</v>
      </c>
      <c r="J31" s="1246">
        <v>6889.8000000000011</v>
      </c>
      <c r="K31" s="1246">
        <v>5983.3061399360195</v>
      </c>
      <c r="L31" s="1246">
        <v>0</v>
      </c>
      <c r="M31" s="1246">
        <v>5983.3061399360195</v>
      </c>
      <c r="N31" s="1245">
        <f t="shared" si="2"/>
        <v>21.583883403141702</v>
      </c>
      <c r="O31" s="1245">
        <f t="shared" si="1"/>
        <v>-13.157041714766493</v>
      </c>
    </row>
    <row r="32" spans="3:155" s="1216" customFormat="1" ht="55.5" customHeight="1">
      <c r="C32" s="1238" t="s">
        <v>1167</v>
      </c>
      <c r="D32" s="1240" t="s">
        <v>1166</v>
      </c>
      <c r="E32" s="1246">
        <v>266387.57944479492</v>
      </c>
      <c r="F32" s="1246">
        <v>1324.2334116783011</v>
      </c>
      <c r="G32" s="1246">
        <v>265063.34603311657</v>
      </c>
      <c r="H32" s="1246">
        <v>254780.5172327914</v>
      </c>
      <c r="I32" s="1246">
        <v>1303.786099503536</v>
      </c>
      <c r="J32" s="1246">
        <v>253476.73113328786</v>
      </c>
      <c r="K32" s="1246">
        <v>282406.0037878296</v>
      </c>
      <c r="L32" s="1246">
        <v>1474.7313560046523</v>
      </c>
      <c r="M32" s="1246">
        <v>280931.272431825</v>
      </c>
      <c r="N32" s="1245">
        <f t="shared" si="2"/>
        <v>-4.3712625956140672</v>
      </c>
      <c r="O32" s="1245">
        <f t="shared" si="1"/>
        <v>10.83118800522187</v>
      </c>
    </row>
    <row r="33" spans="3:155" s="1216" customFormat="1" ht="63" customHeight="1">
      <c r="C33" s="1238" t="s">
        <v>1165</v>
      </c>
      <c r="D33" s="1239" t="s">
        <v>1164</v>
      </c>
      <c r="E33" s="1246">
        <v>242171.67088878807</v>
      </c>
      <c r="F33" s="1246">
        <v>1321.6824116783012</v>
      </c>
      <c r="G33" s="1246">
        <v>240849.98847710976</v>
      </c>
      <c r="H33" s="1246">
        <v>229861.9564933771</v>
      </c>
      <c r="I33" s="1246">
        <v>1290.505099503536</v>
      </c>
      <c r="J33" s="1246">
        <v>228571.45139387358</v>
      </c>
      <c r="K33" s="1246">
        <v>258858.88334192513</v>
      </c>
      <c r="L33" s="1246">
        <v>1472.6953560046522</v>
      </c>
      <c r="M33" s="1246">
        <v>257386.18798592049</v>
      </c>
      <c r="N33" s="1245">
        <f t="shared" si="2"/>
        <v>-5.0980019392457336</v>
      </c>
      <c r="O33" s="1245">
        <f t="shared" si="1"/>
        <v>12.606446000289617</v>
      </c>
    </row>
    <row r="34" spans="3:155" s="1216" customFormat="1" ht="31.5" customHeight="1">
      <c r="C34" s="1238" t="s">
        <v>1163</v>
      </c>
      <c r="D34" s="1256" t="s">
        <v>1162</v>
      </c>
      <c r="E34" s="1255">
        <v>242171.67088878807</v>
      </c>
      <c r="F34" s="1255">
        <v>1321.6824116783012</v>
      </c>
      <c r="G34" s="1255">
        <v>240849.98847710976</v>
      </c>
      <c r="H34" s="1255">
        <v>229861.9564933771</v>
      </c>
      <c r="I34" s="1255">
        <v>1290.505099503536</v>
      </c>
      <c r="J34" s="1255">
        <v>228571.45139387358</v>
      </c>
      <c r="K34" s="1255">
        <v>258858.88334192513</v>
      </c>
      <c r="L34" s="1255">
        <v>1472.6953560046522</v>
      </c>
      <c r="M34" s="1255">
        <v>257386.18798592049</v>
      </c>
      <c r="N34" s="1254">
        <f t="shared" si="2"/>
        <v>-5.0980019392457336</v>
      </c>
      <c r="O34" s="1254">
        <f t="shared" si="1"/>
        <v>12.606446000289617</v>
      </c>
    </row>
    <row r="35" spans="3:155" s="1216" customFormat="1" ht="25.5" customHeight="1">
      <c r="C35" s="1238" t="s">
        <v>1161</v>
      </c>
      <c r="D35" s="1239" t="s">
        <v>1160</v>
      </c>
      <c r="E35" s="1246">
        <v>24215.908556006834</v>
      </c>
      <c r="F35" s="1246">
        <v>2.5510000000000002</v>
      </c>
      <c r="G35" s="1246">
        <v>24213.357556006835</v>
      </c>
      <c r="H35" s="1246">
        <v>24918.560739414293</v>
      </c>
      <c r="I35" s="1246">
        <v>13.281000000000001</v>
      </c>
      <c r="J35" s="1246">
        <v>24905.279739414294</v>
      </c>
      <c r="K35" s="1246">
        <v>23547.120445904482</v>
      </c>
      <c r="L35" s="1246">
        <v>2.036</v>
      </c>
      <c r="M35" s="1246">
        <v>23545.084445904482</v>
      </c>
      <c r="N35" s="1245">
        <f t="shared" si="2"/>
        <v>2.8576052776117633</v>
      </c>
      <c r="O35" s="1245">
        <f t="shared" si="1"/>
        <v>-5.4614736623785465</v>
      </c>
    </row>
    <row r="36" spans="3:155" s="1216" customFormat="1" ht="25.5" customHeight="1">
      <c r="C36" s="1238" t="s">
        <v>1159</v>
      </c>
      <c r="D36" s="1237" t="s">
        <v>1158</v>
      </c>
      <c r="E36" s="1246">
        <v>15935.154556006833</v>
      </c>
      <c r="F36" s="1246">
        <v>0</v>
      </c>
      <c r="G36" s="1246">
        <v>15935.154556006833</v>
      </c>
      <c r="H36" s="1246">
        <v>17025.991739414294</v>
      </c>
      <c r="I36" s="1246">
        <v>0</v>
      </c>
      <c r="J36" s="1246">
        <v>17025.991739414294</v>
      </c>
      <c r="K36" s="1246">
        <v>16298.168445904481</v>
      </c>
      <c r="L36" s="1246">
        <v>0</v>
      </c>
      <c r="M36" s="1246">
        <v>16298.168445904481</v>
      </c>
      <c r="N36" s="1245">
        <f t="shared" si="2"/>
        <v>6.8454760170259199</v>
      </c>
      <c r="O36" s="1245">
        <f t="shared" si="1"/>
        <v>-4.2747776731556826</v>
      </c>
    </row>
    <row r="37" spans="3:155" s="1216" customFormat="1" ht="31.5" customHeight="1">
      <c r="C37" s="1238" t="s">
        <v>1157</v>
      </c>
      <c r="D37" s="1237" t="s">
        <v>1156</v>
      </c>
      <c r="E37" s="1246">
        <v>40.660000000000004</v>
      </c>
      <c r="F37" s="1246">
        <v>1.0069999999999999</v>
      </c>
      <c r="G37" s="1246">
        <v>39.653000000000006</v>
      </c>
      <c r="H37" s="1246">
        <v>38.759</v>
      </c>
      <c r="I37" s="1246">
        <v>13.07</v>
      </c>
      <c r="J37" s="1246">
        <v>25.689</v>
      </c>
      <c r="K37" s="1246">
        <v>38.838000000000001</v>
      </c>
      <c r="L37" s="1246">
        <v>0</v>
      </c>
      <c r="M37" s="1246">
        <v>38.838000000000001</v>
      </c>
      <c r="N37" s="1245">
        <f t="shared" si="2"/>
        <v>-35.215494414041828</v>
      </c>
      <c r="O37" s="1245">
        <f t="shared" si="1"/>
        <v>51.185332243372649</v>
      </c>
    </row>
    <row r="38" spans="3:155" s="1216" customFormat="1" ht="45" customHeight="1">
      <c r="C38" s="1238" t="s">
        <v>1155</v>
      </c>
      <c r="D38" s="1237" t="s">
        <v>1154</v>
      </c>
      <c r="E38" s="1246">
        <v>8240.094000000001</v>
      </c>
      <c r="F38" s="1246">
        <v>0</v>
      </c>
      <c r="G38" s="1246">
        <v>8240.094000000001</v>
      </c>
      <c r="H38" s="1246">
        <v>7853.8099999999995</v>
      </c>
      <c r="I38" s="1246">
        <v>0</v>
      </c>
      <c r="J38" s="1246">
        <v>7853.8099999999995</v>
      </c>
      <c r="K38" s="1246">
        <v>7210.1139999999996</v>
      </c>
      <c r="L38" s="1246">
        <v>0</v>
      </c>
      <c r="M38" s="1246">
        <v>7210.1139999999996</v>
      </c>
      <c r="N38" s="1245">
        <f t="shared" si="2"/>
        <v>-4.6878591433544443</v>
      </c>
      <c r="O38" s="1245">
        <f t="shared" si="1"/>
        <v>-8.1959711273891234</v>
      </c>
    </row>
    <row r="39" spans="3:155" s="1216" customFormat="1" ht="31.5" customHeight="1">
      <c r="C39" s="1238" t="s">
        <v>1153</v>
      </c>
      <c r="D39" s="1237" t="s">
        <v>1152</v>
      </c>
      <c r="E39" s="1246">
        <v>0</v>
      </c>
      <c r="F39" s="1246">
        <v>1.544</v>
      </c>
      <c r="G39" s="1246">
        <v>-1.544</v>
      </c>
      <c r="H39" s="1246">
        <v>0</v>
      </c>
      <c r="I39" s="1246">
        <v>0.21099999999999999</v>
      </c>
      <c r="J39" s="1246">
        <v>-0.21099999999999999</v>
      </c>
      <c r="K39" s="1246">
        <v>0</v>
      </c>
      <c r="L39" s="1246">
        <v>2.036</v>
      </c>
      <c r="M39" s="1246">
        <v>-2.036</v>
      </c>
      <c r="N39" s="1245">
        <f t="shared" si="2"/>
        <v>-86.334196891191709</v>
      </c>
      <c r="O39" s="1245">
        <f t="shared" si="1"/>
        <v>864.92890995260666</v>
      </c>
    </row>
    <row r="40" spans="3:155" s="1223" customFormat="1" ht="42" customHeight="1">
      <c r="C40" s="1241">
        <v>2</v>
      </c>
      <c r="D40" s="1244" t="s">
        <v>1151</v>
      </c>
      <c r="E40" s="1243">
        <v>3547.0860000000002</v>
      </c>
      <c r="F40" s="1243">
        <v>0</v>
      </c>
      <c r="G40" s="1243">
        <v>3547.0860000000002</v>
      </c>
      <c r="H40" s="1243">
        <v>3679.5094999999997</v>
      </c>
      <c r="I40" s="1243">
        <v>0</v>
      </c>
      <c r="J40" s="1243">
        <v>3679.5094999999997</v>
      </c>
      <c r="K40" s="1243">
        <v>3559.9736573700002</v>
      </c>
      <c r="L40" s="1243">
        <v>2.573</v>
      </c>
      <c r="M40" s="1243">
        <v>3557.4006573700003</v>
      </c>
      <c r="N40" s="1242">
        <f t="shared" si="2"/>
        <v>3.7333039007229951</v>
      </c>
      <c r="O40" s="1242">
        <f t="shared" si="1"/>
        <v>-3.3186174034881333</v>
      </c>
      <c r="P40" s="1216"/>
      <c r="Q40" s="1216"/>
      <c r="R40" s="1216"/>
      <c r="S40" s="1216"/>
      <c r="T40" s="1216"/>
      <c r="U40" s="1216"/>
      <c r="V40" s="1216"/>
      <c r="W40" s="1216"/>
      <c r="X40" s="1216"/>
      <c r="Y40" s="1216"/>
      <c r="Z40" s="1216"/>
      <c r="AA40" s="1216"/>
      <c r="AB40" s="1216"/>
      <c r="AC40" s="1216"/>
      <c r="AD40" s="1216"/>
      <c r="AE40" s="1216"/>
      <c r="AF40" s="1216"/>
      <c r="AG40" s="1216"/>
      <c r="AH40" s="1216"/>
      <c r="AI40" s="1216"/>
      <c r="AJ40" s="1216"/>
      <c r="AK40" s="1216"/>
      <c r="AL40" s="1216"/>
      <c r="AM40" s="1216"/>
      <c r="AN40" s="1216"/>
      <c r="AO40" s="1216"/>
      <c r="AP40" s="1216"/>
      <c r="AQ40" s="1216"/>
      <c r="AR40" s="1216"/>
      <c r="AS40" s="1216"/>
      <c r="AT40" s="1216"/>
      <c r="AU40" s="1216"/>
      <c r="AV40" s="1216"/>
      <c r="AW40" s="1216"/>
      <c r="AX40" s="1216"/>
      <c r="AY40" s="1216"/>
      <c r="AZ40" s="1216"/>
      <c r="BA40" s="1216"/>
      <c r="BB40" s="1216"/>
      <c r="BC40" s="1216"/>
      <c r="BD40" s="1216"/>
      <c r="BE40" s="1216"/>
      <c r="BF40" s="1216"/>
      <c r="BG40" s="1216"/>
      <c r="BH40" s="1216"/>
      <c r="BI40" s="1216"/>
      <c r="BJ40" s="1216"/>
      <c r="BK40" s="1216"/>
      <c r="BL40" s="1216"/>
      <c r="BM40" s="1216"/>
      <c r="BN40" s="1216"/>
      <c r="BO40" s="1216"/>
      <c r="BP40" s="1216"/>
      <c r="BQ40" s="1216"/>
      <c r="BR40" s="1216"/>
      <c r="BS40" s="1216"/>
      <c r="BT40" s="1216"/>
      <c r="BU40" s="1216"/>
      <c r="BV40" s="1216"/>
      <c r="BW40" s="1216"/>
      <c r="BX40" s="1216"/>
      <c r="BY40" s="1216"/>
      <c r="BZ40" s="1216"/>
      <c r="CA40" s="1216"/>
      <c r="CB40" s="1216"/>
      <c r="CC40" s="1216"/>
      <c r="CD40" s="1216"/>
      <c r="CE40" s="1216"/>
      <c r="CF40" s="1216"/>
      <c r="CG40" s="1216"/>
      <c r="CH40" s="1216"/>
      <c r="CI40" s="1216"/>
      <c r="CJ40" s="1216"/>
      <c r="CK40" s="1216"/>
      <c r="CL40" s="1216"/>
      <c r="CM40" s="1216"/>
      <c r="CN40" s="1216"/>
      <c r="CO40" s="1216"/>
      <c r="CP40" s="1216"/>
      <c r="CQ40" s="1216"/>
      <c r="CR40" s="1216"/>
      <c r="CS40" s="1216"/>
      <c r="CT40" s="1216"/>
      <c r="CU40" s="1216"/>
      <c r="CV40" s="1216"/>
      <c r="CW40" s="1216"/>
      <c r="CX40" s="1216"/>
      <c r="CY40" s="1216"/>
      <c r="CZ40" s="1216"/>
      <c r="DA40" s="1216"/>
      <c r="DB40" s="1216"/>
      <c r="DC40" s="1216"/>
      <c r="DD40" s="1216"/>
      <c r="DE40" s="1216"/>
      <c r="DF40" s="1216"/>
      <c r="DG40" s="1216"/>
      <c r="DH40" s="1216"/>
      <c r="DI40" s="1216"/>
      <c r="DJ40" s="1216"/>
      <c r="DK40" s="1216"/>
      <c r="DL40" s="1216"/>
      <c r="DM40" s="1216"/>
      <c r="DN40" s="1216"/>
      <c r="DO40" s="1216"/>
      <c r="DP40" s="1216"/>
      <c r="DQ40" s="1216"/>
      <c r="DR40" s="1216"/>
      <c r="DS40" s="1216"/>
      <c r="DT40" s="1216"/>
      <c r="DU40" s="1216"/>
      <c r="DV40" s="1216"/>
      <c r="DW40" s="1216"/>
      <c r="DX40" s="1216"/>
      <c r="DY40" s="1216"/>
      <c r="DZ40" s="1216"/>
      <c r="EA40" s="1216"/>
      <c r="EB40" s="1216"/>
      <c r="EC40" s="1216"/>
      <c r="ED40" s="1216"/>
      <c r="EE40" s="1216"/>
      <c r="EF40" s="1216"/>
      <c r="EG40" s="1216"/>
      <c r="EH40" s="1216"/>
      <c r="EI40" s="1216"/>
      <c r="EJ40" s="1216"/>
      <c r="EK40" s="1216"/>
      <c r="EL40" s="1216"/>
      <c r="EM40" s="1216"/>
      <c r="EN40" s="1216"/>
      <c r="EO40" s="1216"/>
      <c r="EP40" s="1216"/>
      <c r="EQ40" s="1216"/>
      <c r="ER40" s="1216"/>
      <c r="ES40" s="1216"/>
      <c r="ET40" s="1216"/>
      <c r="EU40" s="1216"/>
      <c r="EV40" s="1216"/>
      <c r="EW40" s="1216"/>
      <c r="EX40" s="1216"/>
      <c r="EY40" s="1216"/>
    </row>
    <row r="41" spans="3:155" s="1223" customFormat="1" ht="52.5" customHeight="1">
      <c r="C41" s="1241"/>
      <c r="D41" s="1244" t="s">
        <v>1150</v>
      </c>
      <c r="E41" s="1243">
        <v>366135.02251369477</v>
      </c>
      <c r="F41" s="1243">
        <v>444975.55416502355</v>
      </c>
      <c r="G41" s="1243">
        <v>-78840.531651328783</v>
      </c>
      <c r="H41" s="1243">
        <v>362086.83203401259</v>
      </c>
      <c r="I41" s="1243">
        <v>380881.92356269032</v>
      </c>
      <c r="J41" s="1243">
        <v>-18795.091528677731</v>
      </c>
      <c r="K41" s="1243">
        <v>359118.36230825278</v>
      </c>
      <c r="L41" s="1243">
        <v>321197.29946354614</v>
      </c>
      <c r="M41" s="1243">
        <v>37921.062844706641</v>
      </c>
      <c r="N41" s="1242">
        <f t="shared" si="2"/>
        <v>-76.160623051352843</v>
      </c>
      <c r="O41" s="1245" t="s">
        <v>71</v>
      </c>
      <c r="P41" s="1216"/>
      <c r="Q41" s="1216"/>
      <c r="R41" s="1216"/>
      <c r="S41" s="1216"/>
      <c r="T41" s="1216"/>
      <c r="U41" s="1216"/>
      <c r="V41" s="1216"/>
      <c r="W41" s="1216"/>
      <c r="X41" s="1216"/>
      <c r="Y41" s="1216"/>
      <c r="Z41" s="1216"/>
      <c r="AA41" s="1216"/>
      <c r="AB41" s="1216"/>
      <c r="AC41" s="1216"/>
      <c r="AD41" s="1216"/>
      <c r="AE41" s="1216"/>
      <c r="AF41" s="1216"/>
      <c r="AG41" s="1216"/>
      <c r="AH41" s="1216"/>
      <c r="AI41" s="1216"/>
      <c r="AJ41" s="1216"/>
      <c r="AK41" s="1216"/>
      <c r="AL41" s="1216"/>
      <c r="AM41" s="1216"/>
      <c r="AN41" s="1216"/>
      <c r="AO41" s="1216"/>
      <c r="AP41" s="1216"/>
      <c r="AQ41" s="1216"/>
      <c r="AR41" s="1216"/>
      <c r="AS41" s="1216"/>
      <c r="AT41" s="1216"/>
      <c r="AU41" s="1216"/>
      <c r="AV41" s="1216"/>
      <c r="AW41" s="1216"/>
      <c r="AX41" s="1216"/>
      <c r="AY41" s="1216"/>
      <c r="AZ41" s="1216"/>
      <c r="BA41" s="1216"/>
      <c r="BB41" s="1216"/>
      <c r="BC41" s="1216"/>
      <c r="BD41" s="1216"/>
      <c r="BE41" s="1216"/>
      <c r="BF41" s="1216"/>
      <c r="BG41" s="1216"/>
      <c r="BH41" s="1216"/>
      <c r="BI41" s="1216"/>
      <c r="BJ41" s="1216"/>
      <c r="BK41" s="1216"/>
      <c r="BL41" s="1216"/>
      <c r="BM41" s="1216"/>
      <c r="BN41" s="1216"/>
      <c r="BO41" s="1216"/>
      <c r="BP41" s="1216"/>
      <c r="BQ41" s="1216"/>
      <c r="BR41" s="1216"/>
      <c r="BS41" s="1216"/>
      <c r="BT41" s="1216"/>
      <c r="BU41" s="1216"/>
      <c r="BV41" s="1216"/>
      <c r="BW41" s="1216"/>
      <c r="BX41" s="1216"/>
      <c r="BY41" s="1216"/>
      <c r="BZ41" s="1216"/>
      <c r="CA41" s="1216"/>
      <c r="CB41" s="1216"/>
      <c r="CC41" s="1216"/>
      <c r="CD41" s="1216"/>
      <c r="CE41" s="1216"/>
      <c r="CF41" s="1216"/>
      <c r="CG41" s="1216"/>
      <c r="CH41" s="1216"/>
      <c r="CI41" s="1216"/>
      <c r="CJ41" s="1216"/>
      <c r="CK41" s="1216"/>
      <c r="CL41" s="1216"/>
      <c r="CM41" s="1216"/>
      <c r="CN41" s="1216"/>
      <c r="CO41" s="1216"/>
      <c r="CP41" s="1216"/>
      <c r="CQ41" s="1216"/>
      <c r="CR41" s="1216"/>
      <c r="CS41" s="1216"/>
      <c r="CT41" s="1216"/>
      <c r="CU41" s="1216"/>
      <c r="CV41" s="1216"/>
      <c r="CW41" s="1216"/>
      <c r="CX41" s="1216"/>
      <c r="CY41" s="1216"/>
      <c r="CZ41" s="1216"/>
      <c r="DA41" s="1216"/>
      <c r="DB41" s="1216"/>
      <c r="DC41" s="1216"/>
      <c r="DD41" s="1216"/>
      <c r="DE41" s="1216"/>
      <c r="DF41" s="1216"/>
      <c r="DG41" s="1216"/>
      <c r="DH41" s="1216"/>
      <c r="DI41" s="1216"/>
      <c r="DJ41" s="1216"/>
      <c r="DK41" s="1216"/>
      <c r="DL41" s="1216"/>
      <c r="DM41" s="1216"/>
      <c r="DN41" s="1216"/>
      <c r="DO41" s="1216"/>
      <c r="DP41" s="1216"/>
      <c r="DQ41" s="1216"/>
      <c r="DR41" s="1216"/>
      <c r="DS41" s="1216"/>
      <c r="DT41" s="1216"/>
      <c r="DU41" s="1216"/>
      <c r="DV41" s="1216"/>
      <c r="DW41" s="1216"/>
      <c r="DX41" s="1216"/>
      <c r="DY41" s="1216"/>
      <c r="DZ41" s="1216"/>
      <c r="EA41" s="1216"/>
      <c r="EB41" s="1216"/>
      <c r="EC41" s="1216"/>
      <c r="ED41" s="1216"/>
      <c r="EE41" s="1216"/>
      <c r="EF41" s="1216"/>
      <c r="EG41" s="1216"/>
      <c r="EH41" s="1216"/>
      <c r="EI41" s="1216"/>
      <c r="EJ41" s="1216"/>
      <c r="EK41" s="1216"/>
      <c r="EL41" s="1216"/>
      <c r="EM41" s="1216"/>
      <c r="EN41" s="1216"/>
      <c r="EO41" s="1216"/>
      <c r="EP41" s="1216"/>
      <c r="EQ41" s="1216"/>
      <c r="ER41" s="1216"/>
      <c r="ES41" s="1216"/>
      <c r="ET41" s="1216"/>
      <c r="EU41" s="1216"/>
      <c r="EV41" s="1216"/>
      <c r="EW41" s="1216"/>
      <c r="EX41" s="1216"/>
      <c r="EY41" s="1216"/>
    </row>
    <row r="42" spans="3:155" s="1223" customFormat="1" ht="78">
      <c r="C42" s="1241"/>
      <c r="D42" s="1253"/>
      <c r="E42" s="1252" t="s">
        <v>1149</v>
      </c>
      <c r="F42" s="1252" t="s">
        <v>1148</v>
      </c>
      <c r="G42" s="1251" t="s">
        <v>1147</v>
      </c>
      <c r="H42" s="1252" t="s">
        <v>1149</v>
      </c>
      <c r="I42" s="1252" t="s">
        <v>1148</v>
      </c>
      <c r="J42" s="1251" t="s">
        <v>1147</v>
      </c>
      <c r="K42" s="1252" t="s">
        <v>1149</v>
      </c>
      <c r="L42" s="1252" t="s">
        <v>1148</v>
      </c>
      <c r="M42" s="1251" t="s">
        <v>1147</v>
      </c>
      <c r="N42" s="2689" t="s">
        <v>659</v>
      </c>
      <c r="O42" s="2690"/>
      <c r="P42" s="1216"/>
      <c r="Q42" s="1216"/>
      <c r="R42" s="1216"/>
      <c r="S42" s="1216"/>
      <c r="T42" s="1216"/>
      <c r="U42" s="1216"/>
      <c r="V42" s="1216"/>
      <c r="W42" s="1216"/>
      <c r="X42" s="1216"/>
      <c r="Y42" s="1216"/>
      <c r="Z42" s="1216"/>
      <c r="AA42" s="1216"/>
      <c r="AB42" s="1216"/>
      <c r="AC42" s="1216"/>
      <c r="AD42" s="1216"/>
      <c r="AE42" s="1216"/>
      <c r="AF42" s="1216"/>
      <c r="AG42" s="1216"/>
      <c r="AH42" s="1216"/>
      <c r="AI42" s="1216"/>
      <c r="AJ42" s="1216"/>
      <c r="AK42" s="1216"/>
      <c r="AL42" s="1216"/>
      <c r="AM42" s="1216"/>
      <c r="AN42" s="1216"/>
      <c r="AO42" s="1216"/>
      <c r="AP42" s="1216"/>
      <c r="AQ42" s="1216"/>
      <c r="AR42" s="1216"/>
      <c r="AS42" s="1216"/>
      <c r="AT42" s="1216"/>
      <c r="AU42" s="1216"/>
      <c r="AV42" s="1216"/>
      <c r="AW42" s="1216"/>
      <c r="AX42" s="1216"/>
      <c r="AY42" s="1216"/>
      <c r="AZ42" s="1216"/>
      <c r="BA42" s="1216"/>
      <c r="BB42" s="1216"/>
      <c r="BC42" s="1216"/>
      <c r="BD42" s="1216"/>
      <c r="BE42" s="1216"/>
      <c r="BF42" s="1216"/>
      <c r="BG42" s="1216"/>
      <c r="BH42" s="1216"/>
      <c r="BI42" s="1216"/>
      <c r="BJ42" s="1216"/>
      <c r="BK42" s="1216"/>
      <c r="BL42" s="1216"/>
      <c r="BM42" s="1216"/>
      <c r="BN42" s="1216"/>
      <c r="BO42" s="1216"/>
      <c r="BP42" s="1216"/>
      <c r="BQ42" s="1216"/>
      <c r="BR42" s="1216"/>
      <c r="BS42" s="1216"/>
      <c r="BT42" s="1216"/>
      <c r="BU42" s="1216"/>
      <c r="BV42" s="1216"/>
      <c r="BW42" s="1216"/>
      <c r="BX42" s="1216"/>
      <c r="BY42" s="1216"/>
      <c r="BZ42" s="1216"/>
      <c r="CA42" s="1216"/>
      <c r="CB42" s="1216"/>
      <c r="CC42" s="1216"/>
      <c r="CD42" s="1216"/>
      <c r="CE42" s="1216"/>
      <c r="CF42" s="1216"/>
      <c r="CG42" s="1216"/>
      <c r="CH42" s="1216"/>
      <c r="CI42" s="1216"/>
      <c r="CJ42" s="1216"/>
      <c r="CK42" s="1216"/>
      <c r="CL42" s="1216"/>
      <c r="CM42" s="1216"/>
      <c r="CN42" s="1216"/>
      <c r="CO42" s="1216"/>
      <c r="CP42" s="1216"/>
      <c r="CQ42" s="1216"/>
      <c r="CR42" s="1216"/>
      <c r="CS42" s="1216"/>
      <c r="CT42" s="1216"/>
      <c r="CU42" s="1216"/>
      <c r="CV42" s="1216"/>
      <c r="CW42" s="1216"/>
      <c r="CX42" s="1216"/>
      <c r="CY42" s="1216"/>
      <c r="CZ42" s="1216"/>
      <c r="DA42" s="1216"/>
      <c r="DB42" s="1216"/>
      <c r="DC42" s="1216"/>
      <c r="DD42" s="1216"/>
      <c r="DE42" s="1216"/>
      <c r="DF42" s="1216"/>
      <c r="DG42" s="1216"/>
      <c r="DH42" s="1216"/>
      <c r="DI42" s="1216"/>
      <c r="DJ42" s="1216"/>
      <c r="DK42" s="1216"/>
      <c r="DL42" s="1216"/>
      <c r="DM42" s="1216"/>
      <c r="DN42" s="1216"/>
      <c r="DO42" s="1216"/>
      <c r="DP42" s="1216"/>
      <c r="DQ42" s="1216"/>
      <c r="DR42" s="1216"/>
      <c r="DS42" s="1216"/>
      <c r="DT42" s="1216"/>
      <c r="DU42" s="1216"/>
      <c r="DV42" s="1216"/>
      <c r="DW42" s="1216"/>
      <c r="DX42" s="1216"/>
      <c r="DY42" s="1216"/>
      <c r="DZ42" s="1216"/>
      <c r="EA42" s="1216"/>
      <c r="EB42" s="1216"/>
      <c r="EC42" s="1216"/>
      <c r="ED42" s="1216"/>
      <c r="EE42" s="1216"/>
      <c r="EF42" s="1216"/>
      <c r="EG42" s="1216"/>
      <c r="EH42" s="1216"/>
      <c r="EI42" s="1216"/>
      <c r="EJ42" s="1216"/>
      <c r="EK42" s="1216"/>
      <c r="EL42" s="1216"/>
      <c r="EM42" s="1216"/>
      <c r="EN42" s="1216"/>
      <c r="EO42" s="1216"/>
      <c r="EP42" s="1216"/>
      <c r="EQ42" s="1216"/>
      <c r="ER42" s="1216"/>
      <c r="ES42" s="1216"/>
      <c r="ET42" s="1216"/>
      <c r="EU42" s="1216"/>
      <c r="EV42" s="1216"/>
      <c r="EW42" s="1216"/>
      <c r="EX42" s="1216"/>
      <c r="EY42" s="1216"/>
    </row>
    <row r="43" spans="3:155" s="1223" customFormat="1" ht="26.25" customHeight="1">
      <c r="C43" s="1241">
        <v>3</v>
      </c>
      <c r="D43" s="1244" t="s">
        <v>1146</v>
      </c>
      <c r="E43" s="1243">
        <v>-21927.69445696623</v>
      </c>
      <c r="F43" s="1243">
        <v>16944.286947592369</v>
      </c>
      <c r="G43" s="1243">
        <v>-38871.981404558595</v>
      </c>
      <c r="H43" s="1243">
        <v>38210.146704589446</v>
      </c>
      <c r="I43" s="1243">
        <v>26286.336201272916</v>
      </c>
      <c r="J43" s="1243">
        <v>11923.810503316534</v>
      </c>
      <c r="K43" s="1243">
        <v>94847.710328829417</v>
      </c>
      <c r="L43" s="1243">
        <v>31486.128648135713</v>
      </c>
      <c r="M43" s="1243">
        <v>63361.581680693707</v>
      </c>
      <c r="N43" s="1242" t="s">
        <v>71</v>
      </c>
      <c r="O43" s="1242">
        <f>(M43/J43-1)*100</f>
        <v>431.38702315899832</v>
      </c>
      <c r="P43" s="1216"/>
      <c r="Q43" s="1216"/>
      <c r="R43" s="1216"/>
      <c r="S43" s="1216"/>
      <c r="T43" s="1216"/>
      <c r="U43" s="1216"/>
      <c r="V43" s="1216"/>
      <c r="W43" s="1216"/>
      <c r="X43" s="1216"/>
      <c r="Y43" s="1216"/>
      <c r="Z43" s="1216"/>
      <c r="AA43" s="1216"/>
      <c r="AB43" s="1216"/>
      <c r="AC43" s="1216"/>
      <c r="AD43" s="1216"/>
      <c r="AE43" s="1216"/>
      <c r="AF43" s="1216"/>
      <c r="AG43" s="1216"/>
      <c r="AH43" s="1216"/>
      <c r="AI43" s="1216"/>
      <c r="AJ43" s="1216"/>
      <c r="AK43" s="1216"/>
      <c r="AL43" s="1216"/>
      <c r="AM43" s="1216"/>
      <c r="AN43" s="1216"/>
      <c r="AO43" s="1216"/>
      <c r="AP43" s="1216"/>
      <c r="AQ43" s="1216"/>
      <c r="AR43" s="1216"/>
      <c r="AS43" s="1216"/>
      <c r="AT43" s="1216"/>
      <c r="AU43" s="1216"/>
      <c r="AV43" s="1216"/>
      <c r="AW43" s="1216"/>
      <c r="AX43" s="1216"/>
      <c r="AY43" s="1216"/>
      <c r="AZ43" s="1216"/>
      <c r="BA43" s="1216"/>
      <c r="BB43" s="1216"/>
      <c r="BC43" s="1216"/>
      <c r="BD43" s="1216"/>
      <c r="BE43" s="1216"/>
      <c r="BF43" s="1216"/>
      <c r="BG43" s="1216"/>
      <c r="BH43" s="1216"/>
      <c r="BI43" s="1216"/>
      <c r="BJ43" s="1216"/>
      <c r="BK43" s="1216"/>
      <c r="BL43" s="1216"/>
      <c r="BM43" s="1216"/>
      <c r="BN43" s="1216"/>
      <c r="BO43" s="1216"/>
      <c r="BP43" s="1216"/>
      <c r="BQ43" s="1216"/>
      <c r="BR43" s="1216"/>
      <c r="BS43" s="1216"/>
      <c r="BT43" s="1216"/>
      <c r="BU43" s="1216"/>
      <c r="BV43" s="1216"/>
      <c r="BW43" s="1216"/>
      <c r="BX43" s="1216"/>
      <c r="BY43" s="1216"/>
      <c r="BZ43" s="1216"/>
      <c r="CA43" s="1216"/>
      <c r="CB43" s="1216"/>
      <c r="CC43" s="1216"/>
      <c r="CD43" s="1216"/>
      <c r="CE43" s="1216"/>
      <c r="CF43" s="1216"/>
      <c r="CG43" s="1216"/>
      <c r="CH43" s="1216"/>
      <c r="CI43" s="1216"/>
      <c r="CJ43" s="1216"/>
      <c r="CK43" s="1216"/>
      <c r="CL43" s="1216"/>
      <c r="CM43" s="1216"/>
      <c r="CN43" s="1216"/>
      <c r="CO43" s="1216"/>
      <c r="CP43" s="1216"/>
      <c r="CQ43" s="1216"/>
      <c r="CR43" s="1216"/>
      <c r="CS43" s="1216"/>
      <c r="CT43" s="1216"/>
      <c r="CU43" s="1216"/>
      <c r="CV43" s="1216"/>
      <c r="CW43" s="1216"/>
      <c r="CX43" s="1216"/>
      <c r="CY43" s="1216"/>
      <c r="CZ43" s="1216"/>
      <c r="DA43" s="1216"/>
      <c r="DB43" s="1216"/>
      <c r="DC43" s="1216"/>
      <c r="DD43" s="1216"/>
      <c r="DE43" s="1216"/>
      <c r="DF43" s="1216"/>
      <c r="DG43" s="1216"/>
      <c r="DH43" s="1216"/>
      <c r="DI43" s="1216"/>
      <c r="DJ43" s="1216"/>
      <c r="DK43" s="1216"/>
      <c r="DL43" s="1216"/>
      <c r="DM43" s="1216"/>
      <c r="DN43" s="1216"/>
      <c r="DO43" s="1216"/>
      <c r="DP43" s="1216"/>
      <c r="DQ43" s="1216"/>
      <c r="DR43" s="1216"/>
      <c r="DS43" s="1216"/>
      <c r="DT43" s="1216"/>
      <c r="DU43" s="1216"/>
      <c r="DV43" s="1216"/>
      <c r="DW43" s="1216"/>
      <c r="DX43" s="1216"/>
      <c r="DY43" s="1216"/>
      <c r="DZ43" s="1216"/>
      <c r="EA43" s="1216"/>
      <c r="EB43" s="1216"/>
      <c r="EC43" s="1216"/>
      <c r="ED43" s="1216"/>
      <c r="EE43" s="1216"/>
      <c r="EF43" s="1216"/>
      <c r="EG43" s="1216"/>
      <c r="EH43" s="1216"/>
      <c r="EI43" s="1216"/>
      <c r="EJ43" s="1216"/>
      <c r="EK43" s="1216"/>
      <c r="EL43" s="1216"/>
      <c r="EM43" s="1216"/>
      <c r="EN43" s="1216"/>
      <c r="EO43" s="1216"/>
      <c r="EP43" s="1216"/>
      <c r="EQ43" s="1216"/>
      <c r="ER43" s="1216"/>
      <c r="ES43" s="1216"/>
      <c r="ET43" s="1216"/>
      <c r="EU43" s="1216"/>
      <c r="EV43" s="1216"/>
      <c r="EW43" s="1216"/>
      <c r="EX43" s="1216"/>
      <c r="EY43" s="1216"/>
    </row>
    <row r="44" spans="3:155" s="1223" customFormat="1" ht="47.25" customHeight="1">
      <c r="C44" s="1241"/>
      <c r="D44" s="1244" t="s">
        <v>1145</v>
      </c>
      <c r="E44" s="1243">
        <v>-21927.69445696623</v>
      </c>
      <c r="F44" s="1243">
        <v>16944.286947592369</v>
      </c>
      <c r="G44" s="1243">
        <v>-38871.981404558595</v>
      </c>
      <c r="H44" s="1243">
        <v>38210.146704589446</v>
      </c>
      <c r="I44" s="1243">
        <v>26286.336201272916</v>
      </c>
      <c r="J44" s="1243">
        <v>11923.81050331653</v>
      </c>
      <c r="K44" s="1243">
        <v>94847.710328829417</v>
      </c>
      <c r="L44" s="1243">
        <v>31486.128648135713</v>
      </c>
      <c r="M44" s="1243">
        <v>63361.581680693707</v>
      </c>
      <c r="N44" s="1242" t="s">
        <v>71</v>
      </c>
      <c r="O44" s="1242">
        <f>(M44/J44-1)*100</f>
        <v>431.38702315899849</v>
      </c>
      <c r="P44" s="1216"/>
      <c r="Q44" s="1216"/>
      <c r="R44" s="1216"/>
      <c r="S44" s="1216"/>
      <c r="T44" s="1216"/>
      <c r="U44" s="1216"/>
      <c r="V44" s="1216"/>
      <c r="W44" s="1216"/>
      <c r="X44" s="1216"/>
      <c r="Y44" s="1216"/>
      <c r="Z44" s="1216"/>
      <c r="AA44" s="1216"/>
      <c r="AB44" s="1216"/>
      <c r="AC44" s="1216"/>
      <c r="AD44" s="1216"/>
      <c r="AE44" s="1216"/>
      <c r="AF44" s="1216"/>
      <c r="AG44" s="1216"/>
      <c r="AH44" s="1216"/>
      <c r="AI44" s="1216"/>
      <c r="AJ44" s="1216"/>
      <c r="AK44" s="1216"/>
      <c r="AL44" s="1216"/>
      <c r="AM44" s="1216"/>
      <c r="AN44" s="1216"/>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6"/>
      <c r="DD44" s="1216"/>
      <c r="DE44" s="1216"/>
      <c r="DF44" s="1216"/>
      <c r="DG44" s="1216"/>
      <c r="DH44" s="1216"/>
      <c r="DI44" s="1216"/>
      <c r="DJ44" s="1216"/>
      <c r="DK44" s="1216"/>
      <c r="DL44" s="1216"/>
      <c r="DM44" s="1216"/>
      <c r="DN44" s="1216"/>
      <c r="DO44" s="1216"/>
      <c r="DP44" s="1216"/>
      <c r="DQ44" s="1216"/>
      <c r="DR44" s="1216"/>
      <c r="DS44" s="1216"/>
      <c r="DT44" s="1216"/>
      <c r="DU44" s="1216"/>
      <c r="DV44" s="1216"/>
      <c r="DW44" s="1216"/>
      <c r="DX44" s="1216"/>
      <c r="DY44" s="1216"/>
      <c r="DZ44" s="1216"/>
      <c r="EA44" s="1216"/>
      <c r="EB44" s="1216"/>
      <c r="EC44" s="1216"/>
      <c r="ED44" s="1216"/>
      <c r="EE44" s="1216"/>
      <c r="EF44" s="1216"/>
      <c r="EG44" s="1216"/>
      <c r="EH44" s="1216"/>
      <c r="EI44" s="1216"/>
      <c r="EJ44" s="1216"/>
      <c r="EK44" s="1216"/>
      <c r="EL44" s="1216"/>
      <c r="EM44" s="1216"/>
      <c r="EN44" s="1216"/>
      <c r="EO44" s="1216"/>
      <c r="EP44" s="1216"/>
      <c r="EQ44" s="1216"/>
      <c r="ER44" s="1216"/>
      <c r="ES44" s="1216"/>
      <c r="ET44" s="1216"/>
      <c r="EU44" s="1216"/>
      <c r="EV44" s="1216"/>
      <c r="EW44" s="1216"/>
      <c r="EX44" s="1216"/>
      <c r="EY44" s="1216"/>
    </row>
    <row r="45" spans="3:155" s="1223" customFormat="1" ht="26.25" customHeight="1">
      <c r="C45" s="1241">
        <v>3.1</v>
      </c>
      <c r="D45" s="1249" t="s">
        <v>1144</v>
      </c>
      <c r="E45" s="1243">
        <v>0</v>
      </c>
      <c r="F45" s="1243">
        <v>1541.6210000000001</v>
      </c>
      <c r="G45" s="1243">
        <v>-1541.6210000000001</v>
      </c>
      <c r="H45" s="1243">
        <v>0</v>
      </c>
      <c r="I45" s="1243">
        <v>3992.3129999999996</v>
      </c>
      <c r="J45" s="1243">
        <v>-3992.3129999999996</v>
      </c>
      <c r="K45" s="1243">
        <v>0</v>
      </c>
      <c r="L45" s="1243">
        <v>2922.0059999999999</v>
      </c>
      <c r="M45" s="1243">
        <v>-2922.0059999999999</v>
      </c>
      <c r="N45" s="1242">
        <f>(J45/G45-1)*100</f>
        <v>158.96851431058602</v>
      </c>
      <c r="O45" s="1242">
        <f>(M45/J45-1)*100</f>
        <v>-26.809195571589694</v>
      </c>
      <c r="P45" s="1216"/>
      <c r="Q45" s="1216"/>
      <c r="R45" s="1216"/>
      <c r="S45" s="1216"/>
      <c r="T45" s="1216"/>
      <c r="U45" s="1216"/>
      <c r="V45" s="1216"/>
      <c r="W45" s="1216"/>
      <c r="X45" s="1216"/>
      <c r="Y45" s="1216"/>
      <c r="Z45" s="1216"/>
      <c r="AA45" s="1216"/>
      <c r="AB45" s="1216"/>
      <c r="AC45" s="1216"/>
      <c r="AD45" s="1216"/>
      <c r="AE45" s="1216"/>
      <c r="AF45" s="1216"/>
      <c r="AG45" s="1216"/>
      <c r="AH45" s="1216"/>
      <c r="AI45" s="1216"/>
      <c r="AJ45" s="1216"/>
      <c r="AK45" s="1216"/>
      <c r="AL45" s="1216"/>
      <c r="AM45" s="1216"/>
      <c r="AN45" s="1216"/>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6"/>
      <c r="DD45" s="1216"/>
      <c r="DE45" s="1216"/>
      <c r="DF45" s="1216"/>
      <c r="DG45" s="1216"/>
      <c r="DH45" s="1216"/>
      <c r="DI45" s="1216"/>
      <c r="DJ45" s="1216"/>
      <c r="DK45" s="1216"/>
      <c r="DL45" s="1216"/>
      <c r="DM45" s="1216"/>
      <c r="DN45" s="1216"/>
      <c r="DO45" s="1216"/>
      <c r="DP45" s="1216"/>
      <c r="DQ45" s="1216"/>
      <c r="DR45" s="1216"/>
      <c r="DS45" s="1216"/>
      <c r="DT45" s="1216"/>
      <c r="DU45" s="1216"/>
      <c r="DV45" s="1216"/>
      <c r="DW45" s="1216"/>
      <c r="DX45" s="1216"/>
      <c r="DY45" s="1216"/>
      <c r="DZ45" s="1216"/>
      <c r="EA45" s="1216"/>
      <c r="EB45" s="1216"/>
      <c r="EC45" s="1216"/>
      <c r="ED45" s="1216"/>
      <c r="EE45" s="1216"/>
      <c r="EF45" s="1216"/>
      <c r="EG45" s="1216"/>
      <c r="EH45" s="1216"/>
      <c r="EI45" s="1216"/>
      <c r="EJ45" s="1216"/>
      <c r="EK45" s="1216"/>
      <c r="EL45" s="1216"/>
      <c r="EM45" s="1216"/>
      <c r="EN45" s="1216"/>
      <c r="EO45" s="1216"/>
      <c r="EP45" s="1216"/>
      <c r="EQ45" s="1216"/>
      <c r="ER45" s="1216"/>
      <c r="ES45" s="1216"/>
      <c r="ET45" s="1216"/>
      <c r="EU45" s="1216"/>
      <c r="EV45" s="1216"/>
      <c r="EW45" s="1216"/>
      <c r="EX45" s="1216"/>
      <c r="EY45" s="1216"/>
    </row>
    <row r="46" spans="3:155" s="1223" customFormat="1" ht="26.25" customHeight="1">
      <c r="C46" s="1241" t="s">
        <v>1143</v>
      </c>
      <c r="D46" s="1239" t="s">
        <v>1142</v>
      </c>
      <c r="E46" s="1246">
        <v>0</v>
      </c>
      <c r="F46" s="1246">
        <v>1541.6210000000001</v>
      </c>
      <c r="G46" s="1246">
        <v>-1541.6210000000001</v>
      </c>
      <c r="H46" s="1246">
        <v>0</v>
      </c>
      <c r="I46" s="1246">
        <v>3993.5829999999996</v>
      </c>
      <c r="J46" s="1246">
        <v>-3993.5829999999996</v>
      </c>
      <c r="K46" s="1246">
        <v>0</v>
      </c>
      <c r="L46" s="1246">
        <v>2927.375</v>
      </c>
      <c r="M46" s="1246">
        <v>-2927.375</v>
      </c>
      <c r="N46" s="1245">
        <f>(J46/G46-1)*100</f>
        <v>159.05089512921785</v>
      </c>
      <c r="O46" s="1245">
        <f>(M46/J46-1)*100</f>
        <v>-26.698030315133046</v>
      </c>
      <c r="P46" s="1216"/>
      <c r="Q46" s="1216"/>
      <c r="R46" s="1216"/>
      <c r="S46" s="1216"/>
      <c r="T46" s="1216"/>
      <c r="U46" s="1216"/>
      <c r="V46" s="1216"/>
      <c r="W46" s="1216"/>
      <c r="X46" s="1216"/>
      <c r="Y46" s="1216"/>
      <c r="Z46" s="1216"/>
      <c r="AA46" s="1216"/>
      <c r="AB46" s="1216"/>
      <c r="AC46" s="1216"/>
      <c r="AD46" s="1216"/>
      <c r="AE46" s="1216"/>
      <c r="AF46" s="1216"/>
      <c r="AG46" s="1216"/>
      <c r="AH46" s="1216"/>
      <c r="AI46" s="1216"/>
      <c r="AJ46" s="1216"/>
      <c r="AK46" s="1216"/>
      <c r="AL46" s="1216"/>
      <c r="AM46" s="1216"/>
      <c r="AN46" s="1216"/>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6"/>
      <c r="DD46" s="1216"/>
      <c r="DE46" s="1216"/>
      <c r="DF46" s="1216"/>
      <c r="DG46" s="1216"/>
      <c r="DH46" s="1216"/>
      <c r="DI46" s="1216"/>
      <c r="DJ46" s="1216"/>
      <c r="DK46" s="1216"/>
      <c r="DL46" s="1216"/>
      <c r="DM46" s="1216"/>
      <c r="DN46" s="1216"/>
      <c r="DO46" s="1216"/>
      <c r="DP46" s="1216"/>
      <c r="DQ46" s="1216"/>
      <c r="DR46" s="1216"/>
      <c r="DS46" s="1216"/>
      <c r="DT46" s="1216"/>
      <c r="DU46" s="1216"/>
      <c r="DV46" s="1216"/>
      <c r="DW46" s="1216"/>
      <c r="DX46" s="1216"/>
      <c r="DY46" s="1216"/>
      <c r="DZ46" s="1216"/>
      <c r="EA46" s="1216"/>
      <c r="EB46" s="1216"/>
      <c r="EC46" s="1216"/>
      <c r="ED46" s="1216"/>
      <c r="EE46" s="1216"/>
      <c r="EF46" s="1216"/>
      <c r="EG46" s="1216"/>
      <c r="EH46" s="1216"/>
      <c r="EI46" s="1216"/>
      <c r="EJ46" s="1216"/>
      <c r="EK46" s="1216"/>
      <c r="EL46" s="1216"/>
      <c r="EM46" s="1216"/>
      <c r="EN46" s="1216"/>
      <c r="EO46" s="1216"/>
      <c r="EP46" s="1216"/>
      <c r="EQ46" s="1216"/>
      <c r="ER46" s="1216"/>
      <c r="ES46" s="1216"/>
      <c r="ET46" s="1216"/>
      <c r="EU46" s="1216"/>
      <c r="EV46" s="1216"/>
      <c r="EW46" s="1216"/>
      <c r="EX46" s="1216"/>
      <c r="EY46" s="1216"/>
    </row>
    <row r="47" spans="3:155" s="1223" customFormat="1" ht="26.25" customHeight="1">
      <c r="C47" s="1241" t="s">
        <v>1141</v>
      </c>
      <c r="D47" s="1239" t="s">
        <v>1140</v>
      </c>
      <c r="E47" s="1246">
        <v>0</v>
      </c>
      <c r="F47" s="1246">
        <v>0</v>
      </c>
      <c r="G47" s="1246">
        <v>0</v>
      </c>
      <c r="H47" s="1246">
        <v>0</v>
      </c>
      <c r="I47" s="1246">
        <v>-1.27</v>
      </c>
      <c r="J47" s="1246">
        <v>1.27</v>
      </c>
      <c r="K47" s="1246">
        <v>0</v>
      </c>
      <c r="L47" s="1246">
        <v>-5.3689999999999998</v>
      </c>
      <c r="M47" s="1246">
        <v>5.3689999999999998</v>
      </c>
      <c r="N47" s="1245" t="s">
        <v>71</v>
      </c>
      <c r="O47" s="1245">
        <f>(M47/J47-1)*100</f>
        <v>322.75590551181102</v>
      </c>
      <c r="P47" s="1216"/>
      <c r="Q47" s="1216"/>
      <c r="R47" s="1216"/>
      <c r="S47" s="1216"/>
      <c r="T47" s="1216"/>
      <c r="U47" s="1216"/>
      <c r="V47" s="1216"/>
      <c r="W47" s="1216"/>
      <c r="X47" s="1216"/>
      <c r="Y47" s="1216"/>
      <c r="Z47" s="1216"/>
      <c r="AA47" s="1216"/>
      <c r="AB47" s="1216"/>
      <c r="AC47" s="1216"/>
      <c r="AD47" s="1216"/>
      <c r="AE47" s="1216"/>
      <c r="AF47" s="1216"/>
      <c r="AG47" s="1216"/>
      <c r="AH47" s="1216"/>
      <c r="AI47" s="1216"/>
      <c r="AJ47" s="1216"/>
      <c r="AK47" s="1216"/>
      <c r="AL47" s="1216"/>
      <c r="AM47" s="1216"/>
      <c r="AN47" s="1216"/>
      <c r="AO47" s="1216"/>
      <c r="AP47" s="1216"/>
      <c r="AQ47" s="1216"/>
      <c r="AR47" s="1216"/>
      <c r="AS47" s="1216"/>
      <c r="AT47" s="1216"/>
      <c r="AU47" s="1216"/>
      <c r="AV47" s="1216"/>
      <c r="AW47" s="1216"/>
      <c r="AX47" s="1216"/>
      <c r="AY47" s="1216"/>
      <c r="AZ47" s="1216"/>
      <c r="BA47" s="1216"/>
      <c r="BB47" s="1216"/>
      <c r="BC47" s="1216"/>
      <c r="BD47" s="1216"/>
      <c r="BE47" s="1216"/>
      <c r="BF47" s="1216"/>
      <c r="BG47" s="1216"/>
      <c r="BH47" s="1216"/>
      <c r="BI47" s="1216"/>
      <c r="BJ47" s="1216"/>
      <c r="BK47" s="1216"/>
      <c r="BL47" s="1216"/>
      <c r="BM47" s="1216"/>
      <c r="BN47" s="1216"/>
      <c r="BO47" s="1216"/>
      <c r="BP47" s="1216"/>
      <c r="BQ47" s="1216"/>
      <c r="BR47" s="1216"/>
      <c r="BS47" s="1216"/>
      <c r="BT47" s="1216"/>
      <c r="BU47" s="1216"/>
      <c r="BV47" s="1216"/>
      <c r="BW47" s="1216"/>
      <c r="BX47" s="1216"/>
      <c r="BY47" s="1216"/>
      <c r="BZ47" s="1216"/>
      <c r="CA47" s="1216"/>
      <c r="CB47" s="1216"/>
      <c r="CC47" s="1216"/>
      <c r="CD47" s="1216"/>
      <c r="CE47" s="1216"/>
      <c r="CF47" s="1216"/>
      <c r="CG47" s="1216"/>
      <c r="CH47" s="1216"/>
      <c r="CI47" s="1216"/>
      <c r="CJ47" s="1216"/>
      <c r="CK47" s="1216"/>
      <c r="CL47" s="1216"/>
      <c r="CM47" s="1216"/>
      <c r="CN47" s="1216"/>
      <c r="CO47" s="1216"/>
      <c r="CP47" s="1216"/>
      <c r="CQ47" s="1216"/>
      <c r="CR47" s="1216"/>
      <c r="CS47" s="1216"/>
      <c r="CT47" s="1216"/>
      <c r="CU47" s="1216"/>
      <c r="CV47" s="1216"/>
      <c r="CW47" s="1216"/>
      <c r="CX47" s="1216"/>
      <c r="CY47" s="1216"/>
      <c r="CZ47" s="1216"/>
      <c r="DA47" s="1216"/>
      <c r="DB47" s="1216"/>
      <c r="DC47" s="1216"/>
      <c r="DD47" s="1216"/>
      <c r="DE47" s="1216"/>
      <c r="DF47" s="1216"/>
      <c r="DG47" s="1216"/>
      <c r="DH47" s="1216"/>
      <c r="DI47" s="1216"/>
      <c r="DJ47" s="1216"/>
      <c r="DK47" s="1216"/>
      <c r="DL47" s="1216"/>
      <c r="DM47" s="1216"/>
      <c r="DN47" s="1216"/>
      <c r="DO47" s="1216"/>
      <c r="DP47" s="1216"/>
      <c r="DQ47" s="1216"/>
      <c r="DR47" s="1216"/>
      <c r="DS47" s="1216"/>
      <c r="DT47" s="1216"/>
      <c r="DU47" s="1216"/>
      <c r="DV47" s="1216"/>
      <c r="DW47" s="1216"/>
      <c r="DX47" s="1216"/>
      <c r="DY47" s="1216"/>
      <c r="DZ47" s="1216"/>
      <c r="EA47" s="1216"/>
      <c r="EB47" s="1216"/>
      <c r="EC47" s="1216"/>
      <c r="ED47" s="1216"/>
      <c r="EE47" s="1216"/>
      <c r="EF47" s="1216"/>
      <c r="EG47" s="1216"/>
      <c r="EH47" s="1216"/>
      <c r="EI47" s="1216"/>
      <c r="EJ47" s="1216"/>
      <c r="EK47" s="1216"/>
      <c r="EL47" s="1216"/>
      <c r="EM47" s="1216"/>
      <c r="EN47" s="1216"/>
      <c r="EO47" s="1216"/>
      <c r="EP47" s="1216"/>
      <c r="EQ47" s="1216"/>
      <c r="ER47" s="1216"/>
      <c r="ES47" s="1216"/>
      <c r="ET47" s="1216"/>
      <c r="EU47" s="1216"/>
      <c r="EV47" s="1216"/>
      <c r="EW47" s="1216"/>
      <c r="EX47" s="1216"/>
      <c r="EY47" s="1216"/>
    </row>
    <row r="48" spans="3:155" s="1250" customFormat="1" ht="26.25" customHeight="1">
      <c r="C48" s="1241">
        <v>3.2</v>
      </c>
      <c r="D48" s="1249" t="s">
        <v>1139</v>
      </c>
      <c r="E48" s="1243">
        <v>0</v>
      </c>
      <c r="F48" s="1243">
        <v>0</v>
      </c>
      <c r="G48" s="1243">
        <v>0</v>
      </c>
      <c r="H48" s="1243">
        <v>0</v>
      </c>
      <c r="I48" s="1243">
        <v>0</v>
      </c>
      <c r="J48" s="1243">
        <v>0</v>
      </c>
      <c r="K48" s="1243">
        <v>0</v>
      </c>
      <c r="L48" s="1243">
        <v>0</v>
      </c>
      <c r="M48" s="1243">
        <v>0</v>
      </c>
      <c r="N48" s="1242" t="s">
        <v>71</v>
      </c>
      <c r="O48" s="1242" t="s">
        <v>71</v>
      </c>
      <c r="P48" s="1216"/>
      <c r="Q48" s="1216"/>
      <c r="R48" s="1216"/>
      <c r="S48" s="1216"/>
      <c r="T48" s="1216"/>
      <c r="U48" s="1216"/>
      <c r="V48" s="1216"/>
      <c r="W48" s="1216"/>
      <c r="X48" s="1216"/>
      <c r="Y48" s="1216"/>
      <c r="Z48" s="1216"/>
      <c r="AA48" s="1216"/>
      <c r="AB48" s="1216"/>
      <c r="AC48" s="1216"/>
      <c r="AD48" s="1216"/>
      <c r="AE48" s="1216"/>
      <c r="AF48" s="1216"/>
      <c r="AG48" s="1216"/>
      <c r="AH48" s="1216"/>
      <c r="AI48" s="1216"/>
      <c r="AJ48" s="1216"/>
      <c r="AK48" s="1216"/>
      <c r="AL48" s="1216"/>
      <c r="AM48" s="1216"/>
      <c r="AN48" s="1216"/>
      <c r="AO48" s="1216"/>
      <c r="AP48" s="1216"/>
      <c r="AQ48" s="1216"/>
      <c r="AR48" s="1216"/>
      <c r="AS48" s="1216"/>
      <c r="AT48" s="1216"/>
      <c r="AU48" s="1216"/>
      <c r="AV48" s="1216"/>
      <c r="AW48" s="1216"/>
      <c r="AX48" s="1216"/>
      <c r="AY48" s="1216"/>
      <c r="AZ48" s="1216"/>
      <c r="BA48" s="1216"/>
      <c r="BB48" s="1216"/>
      <c r="BC48" s="1216"/>
      <c r="BD48" s="1216"/>
      <c r="BE48" s="1216"/>
      <c r="BF48" s="1216"/>
      <c r="BG48" s="1216"/>
      <c r="BH48" s="1216"/>
      <c r="BI48" s="1216"/>
      <c r="BJ48" s="1216"/>
      <c r="BK48" s="1216"/>
      <c r="BL48" s="1216"/>
      <c r="BM48" s="1216"/>
      <c r="BN48" s="1216"/>
      <c r="BO48" s="1216"/>
      <c r="BP48" s="1216"/>
      <c r="BQ48" s="1216"/>
      <c r="BR48" s="1216"/>
      <c r="BS48" s="1216"/>
      <c r="BT48" s="1216"/>
      <c r="BU48" s="1216"/>
      <c r="BV48" s="1216"/>
      <c r="BW48" s="1216"/>
      <c r="BX48" s="1216"/>
      <c r="BY48" s="1216"/>
      <c r="BZ48" s="1216"/>
      <c r="CA48" s="1216"/>
      <c r="CB48" s="1216"/>
      <c r="CC48" s="1216"/>
      <c r="CD48" s="1216"/>
      <c r="CE48" s="1216"/>
      <c r="CF48" s="1216"/>
      <c r="CG48" s="1216"/>
      <c r="CH48" s="1216"/>
      <c r="CI48" s="1216"/>
      <c r="CJ48" s="1216"/>
      <c r="CK48" s="1216"/>
      <c r="CL48" s="1216"/>
      <c r="CM48" s="1216"/>
      <c r="CN48" s="1216"/>
      <c r="CO48" s="1216"/>
      <c r="CP48" s="1216"/>
      <c r="CQ48" s="1216"/>
      <c r="CR48" s="1216"/>
      <c r="CS48" s="1216"/>
      <c r="CT48" s="1216"/>
      <c r="CU48" s="1216"/>
      <c r="CV48" s="1216"/>
      <c r="CW48" s="1216"/>
      <c r="CX48" s="1216"/>
      <c r="CY48" s="1216"/>
      <c r="CZ48" s="1216"/>
      <c r="DA48" s="1216"/>
      <c r="DB48" s="1216"/>
      <c r="DC48" s="1216"/>
      <c r="DD48" s="1216"/>
      <c r="DE48" s="1216"/>
      <c r="DF48" s="1216"/>
      <c r="DG48" s="1216"/>
      <c r="DH48" s="1216"/>
      <c r="DI48" s="1216"/>
      <c r="DJ48" s="1216"/>
      <c r="DK48" s="1216"/>
      <c r="DL48" s="1216"/>
      <c r="DM48" s="1216"/>
      <c r="DN48" s="1216"/>
      <c r="DO48" s="1216"/>
      <c r="DP48" s="1216"/>
      <c r="DQ48" s="1216"/>
      <c r="DR48" s="1216"/>
      <c r="DS48" s="1216"/>
      <c r="DT48" s="1216"/>
      <c r="DU48" s="1216"/>
      <c r="DV48" s="1216"/>
      <c r="DW48" s="1216"/>
      <c r="DX48" s="1216"/>
      <c r="DY48" s="1216"/>
      <c r="DZ48" s="1216"/>
      <c r="EA48" s="1216"/>
      <c r="EB48" s="1216"/>
      <c r="EC48" s="1216"/>
      <c r="ED48" s="1216"/>
      <c r="EE48" s="1216"/>
      <c r="EF48" s="1216"/>
      <c r="EG48" s="1216"/>
      <c r="EH48" s="1216"/>
      <c r="EI48" s="1216"/>
      <c r="EJ48" s="1216"/>
      <c r="EK48" s="1216"/>
      <c r="EL48" s="1216"/>
      <c r="EM48" s="1216"/>
      <c r="EN48" s="1216"/>
      <c r="EO48" s="1216"/>
      <c r="EP48" s="1216"/>
      <c r="EQ48" s="1216"/>
      <c r="ER48" s="1216"/>
      <c r="ES48" s="1216"/>
      <c r="ET48" s="1216"/>
      <c r="EU48" s="1216"/>
      <c r="EV48" s="1216"/>
      <c r="EW48" s="1216"/>
      <c r="EX48" s="1216"/>
      <c r="EY48" s="1216"/>
    </row>
    <row r="49" spans="3:155" s="1223" customFormat="1" ht="26.25" customHeight="1">
      <c r="C49" s="1241">
        <v>3.3</v>
      </c>
      <c r="D49" s="1249" t="s">
        <v>1138</v>
      </c>
      <c r="E49" s="1243">
        <v>13004.739389210321</v>
      </c>
      <c r="F49" s="1243">
        <v>15402.665947592368</v>
      </c>
      <c r="G49" s="1243">
        <v>-2397.926558382047</v>
      </c>
      <c r="H49" s="1243">
        <v>7673.5500138049965</v>
      </c>
      <c r="I49" s="1243">
        <v>22294.023201272918</v>
      </c>
      <c r="J49" s="1243">
        <v>-14620.47318746792</v>
      </c>
      <c r="K49" s="1243">
        <v>4090.9708001937256</v>
      </c>
      <c r="L49" s="1243">
        <v>28564.122648135712</v>
      </c>
      <c r="M49" s="1243">
        <v>-24473.151847941986</v>
      </c>
      <c r="N49" s="1242">
        <f>(J49/G49-1)*100</f>
        <v>509.71313472305803</v>
      </c>
      <c r="O49" s="1242">
        <f>(M49/J49-1)*100</f>
        <v>67.38960178744</v>
      </c>
      <c r="P49" s="1216"/>
      <c r="Q49" s="1216"/>
      <c r="R49" s="1216"/>
      <c r="S49" s="1216"/>
      <c r="T49" s="1216"/>
      <c r="U49" s="1216"/>
      <c r="V49" s="1216"/>
      <c r="W49" s="1216"/>
      <c r="X49" s="1216"/>
      <c r="Y49" s="1216"/>
      <c r="Z49" s="1216"/>
      <c r="AA49" s="1216"/>
      <c r="AB49" s="1216"/>
      <c r="AC49" s="1216"/>
      <c r="AD49" s="1216"/>
      <c r="AE49" s="1216"/>
      <c r="AF49" s="1216"/>
      <c r="AG49" s="1216"/>
      <c r="AH49" s="1216"/>
      <c r="AI49" s="1216"/>
      <c r="AJ49" s="1216"/>
      <c r="AK49" s="1216"/>
      <c r="AL49" s="1216"/>
      <c r="AM49" s="1216"/>
      <c r="AN49" s="1216"/>
      <c r="AO49" s="1216"/>
      <c r="AP49" s="1216"/>
      <c r="AQ49" s="1216"/>
      <c r="AR49" s="1216"/>
      <c r="AS49" s="1216"/>
      <c r="AT49" s="1216"/>
      <c r="AU49" s="1216"/>
      <c r="AV49" s="1216"/>
      <c r="AW49" s="1216"/>
      <c r="AX49" s="1216"/>
      <c r="AY49" s="1216"/>
      <c r="AZ49" s="1216"/>
      <c r="BA49" s="1216"/>
      <c r="BB49" s="1216"/>
      <c r="BC49" s="1216"/>
      <c r="BD49" s="1216"/>
      <c r="BE49" s="1216"/>
      <c r="BF49" s="1216"/>
      <c r="BG49" s="1216"/>
      <c r="BH49" s="1216"/>
      <c r="BI49" s="1216"/>
      <c r="BJ49" s="1216"/>
      <c r="BK49" s="1216"/>
      <c r="BL49" s="1216"/>
      <c r="BM49" s="1216"/>
      <c r="BN49" s="1216"/>
      <c r="BO49" s="1216"/>
      <c r="BP49" s="1216"/>
      <c r="BQ49" s="1216"/>
      <c r="BR49" s="1216"/>
      <c r="BS49" s="1216"/>
      <c r="BT49" s="1216"/>
      <c r="BU49" s="1216"/>
      <c r="BV49" s="1216"/>
      <c r="BW49" s="1216"/>
      <c r="BX49" s="1216"/>
      <c r="BY49" s="1216"/>
      <c r="BZ49" s="1216"/>
      <c r="CA49" s="1216"/>
      <c r="CB49" s="1216"/>
      <c r="CC49" s="1216"/>
      <c r="CD49" s="1216"/>
      <c r="CE49" s="1216"/>
      <c r="CF49" s="1216"/>
      <c r="CG49" s="1216"/>
      <c r="CH49" s="1216"/>
      <c r="CI49" s="1216"/>
      <c r="CJ49" s="1216"/>
      <c r="CK49" s="1216"/>
      <c r="CL49" s="1216"/>
      <c r="CM49" s="1216"/>
      <c r="CN49" s="1216"/>
      <c r="CO49" s="1216"/>
      <c r="CP49" s="1216"/>
      <c r="CQ49" s="1216"/>
      <c r="CR49" s="1216"/>
      <c r="CS49" s="1216"/>
      <c r="CT49" s="1216"/>
      <c r="CU49" s="1216"/>
      <c r="CV49" s="1216"/>
      <c r="CW49" s="1216"/>
      <c r="CX49" s="1216"/>
      <c r="CY49" s="1216"/>
      <c r="CZ49" s="1216"/>
      <c r="DA49" s="1216"/>
      <c r="DB49" s="1216"/>
      <c r="DC49" s="1216"/>
      <c r="DD49" s="1216"/>
      <c r="DE49" s="1216"/>
      <c r="DF49" s="1216"/>
      <c r="DG49" s="1216"/>
      <c r="DH49" s="1216"/>
      <c r="DI49" s="1216"/>
      <c r="DJ49" s="1216"/>
      <c r="DK49" s="1216"/>
      <c r="DL49" s="1216"/>
      <c r="DM49" s="1216"/>
      <c r="DN49" s="1216"/>
      <c r="DO49" s="1216"/>
      <c r="DP49" s="1216"/>
      <c r="DQ49" s="1216"/>
      <c r="DR49" s="1216"/>
      <c r="DS49" s="1216"/>
      <c r="DT49" s="1216"/>
      <c r="DU49" s="1216"/>
      <c r="DV49" s="1216"/>
      <c r="DW49" s="1216"/>
      <c r="DX49" s="1216"/>
      <c r="DY49" s="1216"/>
      <c r="DZ49" s="1216"/>
      <c r="EA49" s="1216"/>
      <c r="EB49" s="1216"/>
      <c r="EC49" s="1216"/>
      <c r="ED49" s="1216"/>
      <c r="EE49" s="1216"/>
      <c r="EF49" s="1216"/>
      <c r="EG49" s="1216"/>
      <c r="EH49" s="1216"/>
      <c r="EI49" s="1216"/>
      <c r="EJ49" s="1216"/>
      <c r="EK49" s="1216"/>
      <c r="EL49" s="1216"/>
      <c r="EM49" s="1216"/>
      <c r="EN49" s="1216"/>
      <c r="EO49" s="1216"/>
      <c r="EP49" s="1216"/>
      <c r="EQ49" s="1216"/>
      <c r="ER49" s="1216"/>
      <c r="ES49" s="1216"/>
      <c r="ET49" s="1216"/>
      <c r="EU49" s="1216"/>
      <c r="EV49" s="1216"/>
      <c r="EW49" s="1216"/>
      <c r="EX49" s="1216"/>
      <c r="EY49" s="1216"/>
    </row>
    <row r="50" spans="3:155" s="1223" customFormat="1" ht="26.25" customHeight="1">
      <c r="C50" s="1241" t="s">
        <v>1137</v>
      </c>
      <c r="D50" s="1239" t="s">
        <v>1054</v>
      </c>
      <c r="E50" s="1246">
        <v>0</v>
      </c>
      <c r="F50" s="1246">
        <v>488.6135387519904</v>
      </c>
      <c r="G50" s="1246">
        <v>-488.6135387519904</v>
      </c>
      <c r="H50" s="1246">
        <v>0</v>
      </c>
      <c r="I50" s="1246">
        <v>16108.313429990052</v>
      </c>
      <c r="J50" s="1246">
        <v>-16108.313429990052</v>
      </c>
      <c r="K50" s="1246">
        <v>0</v>
      </c>
      <c r="L50" s="1246">
        <v>-10329.710078973136</v>
      </c>
      <c r="M50" s="1246">
        <v>10329.710078973136</v>
      </c>
      <c r="N50" s="1245">
        <f>(J50/G50-1)*100</f>
        <v>3196.7390693130751</v>
      </c>
      <c r="O50" s="1245" t="s">
        <v>71</v>
      </c>
      <c r="P50" s="1216"/>
      <c r="Q50" s="1216"/>
      <c r="R50" s="1216"/>
      <c r="S50" s="1216"/>
      <c r="T50" s="1216"/>
      <c r="U50" s="1216"/>
      <c r="V50" s="1216"/>
      <c r="W50" s="1216"/>
      <c r="X50" s="1216"/>
      <c r="Y50" s="1216"/>
      <c r="Z50" s="1216"/>
      <c r="AA50" s="1216"/>
      <c r="AB50" s="1216"/>
      <c r="AC50" s="1216"/>
      <c r="AD50" s="1216"/>
      <c r="AE50" s="1216"/>
      <c r="AF50" s="1216"/>
      <c r="AG50" s="1216"/>
      <c r="AH50" s="1216"/>
      <c r="AI50" s="1216"/>
      <c r="AJ50" s="1216"/>
      <c r="AK50" s="1216"/>
      <c r="AL50" s="1216"/>
      <c r="AM50" s="1216"/>
      <c r="AN50" s="1216"/>
      <c r="AO50" s="1216"/>
      <c r="AP50" s="1216"/>
      <c r="AQ50" s="1216"/>
      <c r="AR50" s="1216"/>
      <c r="AS50" s="1216"/>
      <c r="AT50" s="1216"/>
      <c r="AU50" s="1216"/>
      <c r="AV50" s="1216"/>
      <c r="AW50" s="1216"/>
      <c r="AX50" s="1216"/>
      <c r="AY50" s="1216"/>
      <c r="AZ50" s="1216"/>
      <c r="BA50" s="1216"/>
      <c r="BB50" s="1216"/>
      <c r="BC50" s="1216"/>
      <c r="BD50" s="1216"/>
      <c r="BE50" s="1216"/>
      <c r="BF50" s="1216"/>
      <c r="BG50" s="1216"/>
      <c r="BH50" s="1216"/>
      <c r="BI50" s="1216"/>
      <c r="BJ50" s="1216"/>
      <c r="BK50" s="1216"/>
      <c r="BL50" s="1216"/>
      <c r="BM50" s="1216"/>
      <c r="BN50" s="1216"/>
      <c r="BO50" s="1216"/>
      <c r="BP50" s="1216"/>
      <c r="BQ50" s="1216"/>
      <c r="BR50" s="1216"/>
      <c r="BS50" s="1216"/>
      <c r="BT50" s="1216"/>
      <c r="BU50" s="1216"/>
      <c r="BV50" s="1216"/>
      <c r="BW50" s="1216"/>
      <c r="BX50" s="1216"/>
      <c r="BY50" s="1216"/>
      <c r="BZ50" s="1216"/>
      <c r="CA50" s="1216"/>
      <c r="CB50" s="1216"/>
      <c r="CC50" s="1216"/>
      <c r="CD50" s="1216"/>
      <c r="CE50" s="1216"/>
      <c r="CF50" s="1216"/>
      <c r="CG50" s="1216"/>
      <c r="CH50" s="1216"/>
      <c r="CI50" s="1216"/>
      <c r="CJ50" s="1216"/>
      <c r="CK50" s="1216"/>
      <c r="CL50" s="1216"/>
      <c r="CM50" s="1216"/>
      <c r="CN50" s="1216"/>
      <c r="CO50" s="1216"/>
      <c r="CP50" s="1216"/>
      <c r="CQ50" s="1216"/>
      <c r="CR50" s="1216"/>
      <c r="CS50" s="1216"/>
      <c r="CT50" s="1216"/>
      <c r="CU50" s="1216"/>
      <c r="CV50" s="1216"/>
      <c r="CW50" s="1216"/>
      <c r="CX50" s="1216"/>
      <c r="CY50" s="1216"/>
      <c r="CZ50" s="1216"/>
      <c r="DA50" s="1216"/>
      <c r="DB50" s="1216"/>
      <c r="DC50" s="1216"/>
      <c r="DD50" s="1216"/>
      <c r="DE50" s="1216"/>
      <c r="DF50" s="1216"/>
      <c r="DG50" s="1216"/>
      <c r="DH50" s="1216"/>
      <c r="DI50" s="1216"/>
      <c r="DJ50" s="1216"/>
      <c r="DK50" s="1216"/>
      <c r="DL50" s="1216"/>
      <c r="DM50" s="1216"/>
      <c r="DN50" s="1216"/>
      <c r="DO50" s="1216"/>
      <c r="DP50" s="1216"/>
      <c r="DQ50" s="1216"/>
      <c r="DR50" s="1216"/>
      <c r="DS50" s="1216"/>
      <c r="DT50" s="1216"/>
      <c r="DU50" s="1216"/>
      <c r="DV50" s="1216"/>
      <c r="DW50" s="1216"/>
      <c r="DX50" s="1216"/>
      <c r="DY50" s="1216"/>
      <c r="DZ50" s="1216"/>
      <c r="EA50" s="1216"/>
      <c r="EB50" s="1216"/>
      <c r="EC50" s="1216"/>
      <c r="ED50" s="1216"/>
      <c r="EE50" s="1216"/>
      <c r="EF50" s="1216"/>
      <c r="EG50" s="1216"/>
      <c r="EH50" s="1216"/>
      <c r="EI50" s="1216"/>
      <c r="EJ50" s="1216"/>
      <c r="EK50" s="1216"/>
      <c r="EL50" s="1216"/>
      <c r="EM50" s="1216"/>
      <c r="EN50" s="1216"/>
      <c r="EO50" s="1216"/>
      <c r="EP50" s="1216"/>
      <c r="EQ50" s="1216"/>
      <c r="ER50" s="1216"/>
      <c r="ES50" s="1216"/>
      <c r="ET50" s="1216"/>
      <c r="EU50" s="1216"/>
      <c r="EV50" s="1216"/>
      <c r="EW50" s="1216"/>
      <c r="EX50" s="1216"/>
      <c r="EY50" s="1216"/>
    </row>
    <row r="51" spans="3:155" s="1216" customFormat="1" ht="26.25" customHeight="1">
      <c r="C51" s="1241" t="s">
        <v>1136</v>
      </c>
      <c r="D51" s="1248" t="s">
        <v>1131</v>
      </c>
      <c r="E51" s="1236">
        <v>0</v>
      </c>
      <c r="F51" s="1236">
        <v>49.249727729999549</v>
      </c>
      <c r="G51" s="1236">
        <v>-49.249727729999549</v>
      </c>
      <c r="H51" s="1236">
        <v>0</v>
      </c>
      <c r="I51" s="1236">
        <v>32.961846520000449</v>
      </c>
      <c r="J51" s="1236">
        <v>-32.961846520000449</v>
      </c>
      <c r="K51" s="1236">
        <v>0</v>
      </c>
      <c r="L51" s="1236">
        <v>-0.41884379999923738</v>
      </c>
      <c r="M51" s="1236">
        <v>0.41884379999923738</v>
      </c>
      <c r="N51" s="1235">
        <f>(J51/G51-1)*100</f>
        <v>-33.072022853189587</v>
      </c>
      <c r="O51" s="1242" t="s">
        <v>71</v>
      </c>
    </row>
    <row r="52" spans="3:155" s="1216" customFormat="1" ht="43.5" customHeight="1">
      <c r="C52" s="1241" t="s">
        <v>1135</v>
      </c>
      <c r="D52" s="1248" t="s">
        <v>1127</v>
      </c>
      <c r="E52" s="1236">
        <v>0</v>
      </c>
      <c r="F52" s="1236">
        <v>439.36381102199084</v>
      </c>
      <c r="G52" s="1236">
        <v>-439.36381102199084</v>
      </c>
      <c r="H52" s="1236">
        <v>0</v>
      </c>
      <c r="I52" s="1236">
        <v>16075.351583470052</v>
      </c>
      <c r="J52" s="1236">
        <v>-16075.351583470052</v>
      </c>
      <c r="K52" s="1236">
        <v>0</v>
      </c>
      <c r="L52" s="1236">
        <v>-10329.291235173136</v>
      </c>
      <c r="M52" s="1236">
        <v>10329.291235173136</v>
      </c>
      <c r="N52" s="1235">
        <f>(J52/G52-1)*100</f>
        <v>3558.7791666495391</v>
      </c>
      <c r="O52" s="1235" t="s">
        <v>71</v>
      </c>
    </row>
    <row r="53" spans="3:155" s="1223" customFormat="1" ht="26.25" customHeight="1">
      <c r="C53" s="1241" t="s">
        <v>1134</v>
      </c>
      <c r="D53" s="1239" t="s">
        <v>1133</v>
      </c>
      <c r="E53" s="1246">
        <v>0</v>
      </c>
      <c r="F53" s="1246">
        <v>6678.277038858937</v>
      </c>
      <c r="G53" s="1246">
        <v>-6678.277038858937</v>
      </c>
      <c r="H53" s="1246">
        <v>0</v>
      </c>
      <c r="I53" s="1246">
        <v>23083.216763541568</v>
      </c>
      <c r="J53" s="1246">
        <v>-23083.216763541568</v>
      </c>
      <c r="K53" s="1246">
        <v>0</v>
      </c>
      <c r="L53" s="1246">
        <v>11122.12754806595</v>
      </c>
      <c r="M53" s="1246">
        <v>-11122.12754806595</v>
      </c>
      <c r="N53" s="1245">
        <f>(J53/G53-1)*100</f>
        <v>245.64628914354847</v>
      </c>
      <c r="O53" s="1245">
        <f>(M53/J53-1)*100</f>
        <v>-51.817254666028077</v>
      </c>
      <c r="P53" s="1216"/>
      <c r="Q53" s="1216"/>
      <c r="R53" s="1216"/>
      <c r="S53" s="1216"/>
      <c r="T53" s="1216"/>
      <c r="U53" s="1216"/>
      <c r="V53" s="1216"/>
      <c r="W53" s="1216"/>
      <c r="X53" s="1216"/>
      <c r="Y53" s="1216"/>
      <c r="Z53" s="1216"/>
      <c r="AA53" s="1216"/>
      <c r="AB53" s="1216"/>
      <c r="AC53" s="1216"/>
      <c r="AD53" s="1216"/>
      <c r="AE53" s="1216"/>
      <c r="AF53" s="1216"/>
      <c r="AG53" s="1216"/>
      <c r="AH53" s="1216"/>
      <c r="AI53" s="1216"/>
      <c r="AJ53" s="1216"/>
      <c r="AK53" s="1216"/>
      <c r="AL53" s="1216"/>
      <c r="AM53" s="1216"/>
      <c r="AN53" s="1216"/>
      <c r="AO53" s="1216"/>
      <c r="AP53" s="1216"/>
      <c r="AQ53" s="1216"/>
      <c r="AR53" s="1216"/>
      <c r="AS53" s="1216"/>
      <c r="AT53" s="1216"/>
      <c r="AU53" s="1216"/>
      <c r="AV53" s="1216"/>
      <c r="AW53" s="1216"/>
      <c r="AX53" s="1216"/>
      <c r="AY53" s="1216"/>
      <c r="AZ53" s="1216"/>
      <c r="BA53" s="1216"/>
      <c r="BB53" s="1216"/>
      <c r="BC53" s="1216"/>
      <c r="BD53" s="1216"/>
      <c r="BE53" s="1216"/>
      <c r="BF53" s="1216"/>
      <c r="BG53" s="1216"/>
      <c r="BH53" s="1216"/>
      <c r="BI53" s="1216"/>
      <c r="BJ53" s="1216"/>
      <c r="BK53" s="1216"/>
      <c r="BL53" s="1216"/>
      <c r="BM53" s="1216"/>
      <c r="BN53" s="1216"/>
      <c r="BO53" s="1216"/>
      <c r="BP53" s="1216"/>
      <c r="BQ53" s="1216"/>
      <c r="BR53" s="1216"/>
      <c r="BS53" s="1216"/>
      <c r="BT53" s="1216"/>
      <c r="BU53" s="1216"/>
      <c r="BV53" s="1216"/>
      <c r="BW53" s="1216"/>
      <c r="BX53" s="1216"/>
      <c r="BY53" s="1216"/>
      <c r="BZ53" s="1216"/>
      <c r="CA53" s="1216"/>
      <c r="CB53" s="1216"/>
      <c r="CC53" s="1216"/>
      <c r="CD53" s="1216"/>
      <c r="CE53" s="1216"/>
      <c r="CF53" s="1216"/>
      <c r="CG53" s="1216"/>
      <c r="CH53" s="1216"/>
      <c r="CI53" s="1216"/>
      <c r="CJ53" s="1216"/>
      <c r="CK53" s="1216"/>
      <c r="CL53" s="1216"/>
      <c r="CM53" s="1216"/>
      <c r="CN53" s="1216"/>
      <c r="CO53" s="1216"/>
      <c r="CP53" s="1216"/>
      <c r="CQ53" s="1216"/>
      <c r="CR53" s="1216"/>
      <c r="CS53" s="1216"/>
      <c r="CT53" s="1216"/>
      <c r="CU53" s="1216"/>
      <c r="CV53" s="1216"/>
      <c r="CW53" s="1216"/>
      <c r="CX53" s="1216"/>
      <c r="CY53" s="1216"/>
      <c r="CZ53" s="1216"/>
      <c r="DA53" s="1216"/>
      <c r="DB53" s="1216"/>
      <c r="DC53" s="1216"/>
      <c r="DD53" s="1216"/>
      <c r="DE53" s="1216"/>
      <c r="DF53" s="1216"/>
      <c r="DG53" s="1216"/>
      <c r="DH53" s="1216"/>
      <c r="DI53" s="1216"/>
      <c r="DJ53" s="1216"/>
      <c r="DK53" s="1216"/>
      <c r="DL53" s="1216"/>
      <c r="DM53" s="1216"/>
      <c r="DN53" s="1216"/>
      <c r="DO53" s="1216"/>
      <c r="DP53" s="1216"/>
      <c r="DQ53" s="1216"/>
      <c r="DR53" s="1216"/>
      <c r="DS53" s="1216"/>
      <c r="DT53" s="1216"/>
      <c r="DU53" s="1216"/>
      <c r="DV53" s="1216"/>
      <c r="DW53" s="1216"/>
      <c r="DX53" s="1216"/>
      <c r="DY53" s="1216"/>
      <c r="DZ53" s="1216"/>
      <c r="EA53" s="1216"/>
      <c r="EB53" s="1216"/>
      <c r="EC53" s="1216"/>
      <c r="ED53" s="1216"/>
      <c r="EE53" s="1216"/>
      <c r="EF53" s="1216"/>
      <c r="EG53" s="1216"/>
      <c r="EH53" s="1216"/>
      <c r="EI53" s="1216"/>
      <c r="EJ53" s="1216"/>
      <c r="EK53" s="1216"/>
      <c r="EL53" s="1216"/>
      <c r="EM53" s="1216"/>
      <c r="EN53" s="1216"/>
      <c r="EO53" s="1216"/>
      <c r="EP53" s="1216"/>
      <c r="EQ53" s="1216"/>
      <c r="ER53" s="1216"/>
      <c r="ES53" s="1216"/>
      <c r="ET53" s="1216"/>
      <c r="EU53" s="1216"/>
      <c r="EV53" s="1216"/>
      <c r="EW53" s="1216"/>
      <c r="EX53" s="1216"/>
      <c r="EY53" s="1216"/>
    </row>
    <row r="54" spans="3:155" s="1216" customFormat="1" ht="26.25" customHeight="1">
      <c r="C54" s="1241" t="s">
        <v>1132</v>
      </c>
      <c r="D54" s="1248" t="s">
        <v>1131</v>
      </c>
      <c r="E54" s="1236">
        <v>0</v>
      </c>
      <c r="F54" s="1236">
        <v>-8.5999999976138497E-4</v>
      </c>
      <c r="G54" s="1236">
        <v>8.5999999976138497E-4</v>
      </c>
      <c r="H54" s="1236">
        <v>0</v>
      </c>
      <c r="I54" s="1236">
        <v>2.9931000000331665E-3</v>
      </c>
      <c r="J54" s="1236">
        <v>-2.9931000000331665E-3</v>
      </c>
      <c r="K54" s="1236">
        <v>0</v>
      </c>
      <c r="L54" s="1236">
        <v>0</v>
      </c>
      <c r="M54" s="1236">
        <v>0</v>
      </c>
      <c r="N54" s="1235" t="s">
        <v>71</v>
      </c>
      <c r="O54" s="1235" t="s">
        <v>71</v>
      </c>
    </row>
    <row r="55" spans="3:155" s="1216" customFormat="1" ht="23.25">
      <c r="C55" s="1238" t="s">
        <v>1130</v>
      </c>
      <c r="D55" s="1247" t="s">
        <v>1129</v>
      </c>
      <c r="E55" s="1236">
        <v>0</v>
      </c>
      <c r="F55" s="1236">
        <v>-8.5999999976138497E-4</v>
      </c>
      <c r="G55" s="1236">
        <v>8.5999999976138497E-4</v>
      </c>
      <c r="H55" s="1236">
        <v>0</v>
      </c>
      <c r="I55" s="1236">
        <v>2.9931000000331665E-3</v>
      </c>
      <c r="J55" s="1236">
        <v>-2.9931000000331665E-3</v>
      </c>
      <c r="K55" s="1236">
        <v>0</v>
      </c>
      <c r="L55" s="1236">
        <v>0</v>
      </c>
      <c r="M55" s="1236">
        <v>0</v>
      </c>
      <c r="N55" s="1235" t="s">
        <v>71</v>
      </c>
      <c r="O55" s="1235" t="s">
        <v>71</v>
      </c>
    </row>
    <row r="56" spans="3:155" s="1216" customFormat="1" ht="50.25" customHeight="1">
      <c r="C56" s="1241" t="s">
        <v>1128</v>
      </c>
      <c r="D56" s="1248" t="s">
        <v>1127</v>
      </c>
      <c r="E56" s="1236">
        <v>0</v>
      </c>
      <c r="F56" s="1236">
        <v>0</v>
      </c>
      <c r="G56" s="1236">
        <v>0</v>
      </c>
      <c r="H56" s="1236">
        <v>0</v>
      </c>
      <c r="I56" s="1236">
        <v>2276</v>
      </c>
      <c r="J56" s="1236">
        <v>-2276</v>
      </c>
      <c r="K56" s="1236">
        <v>0</v>
      </c>
      <c r="L56" s="1236">
        <v>-717.3</v>
      </c>
      <c r="M56" s="1236">
        <v>717.3</v>
      </c>
      <c r="N56" s="1235" t="s">
        <v>71</v>
      </c>
      <c r="O56" s="1235" t="s">
        <v>71</v>
      </c>
    </row>
    <row r="57" spans="3:155" s="1216" customFormat="1" ht="26.25" customHeight="1">
      <c r="C57" s="1241" t="s">
        <v>1126</v>
      </c>
      <c r="D57" s="1247" t="s">
        <v>1056</v>
      </c>
      <c r="E57" s="1236">
        <v>0</v>
      </c>
      <c r="F57" s="1236">
        <v>0</v>
      </c>
      <c r="G57" s="1236">
        <v>0</v>
      </c>
      <c r="H57" s="1236">
        <v>0</v>
      </c>
      <c r="I57" s="1236">
        <v>2276</v>
      </c>
      <c r="J57" s="1236">
        <v>-2276</v>
      </c>
      <c r="K57" s="1236">
        <v>0</v>
      </c>
      <c r="L57" s="1236">
        <v>0</v>
      </c>
      <c r="M57" s="1236">
        <v>0</v>
      </c>
      <c r="N57" s="1235" t="s">
        <v>71</v>
      </c>
      <c r="O57" s="1235" t="s">
        <v>71</v>
      </c>
    </row>
    <row r="58" spans="3:155" s="1216" customFormat="1" ht="26.25" customHeight="1">
      <c r="C58" s="1241" t="s">
        <v>1125</v>
      </c>
      <c r="D58" s="1247" t="s">
        <v>1055</v>
      </c>
      <c r="E58" s="1236">
        <v>0</v>
      </c>
      <c r="F58" s="1236">
        <v>0</v>
      </c>
      <c r="G58" s="1236">
        <v>0</v>
      </c>
      <c r="H58" s="1236">
        <v>0</v>
      </c>
      <c r="I58" s="1236">
        <v>0</v>
      </c>
      <c r="J58" s="1236">
        <v>0</v>
      </c>
      <c r="K58" s="1236">
        <v>0</v>
      </c>
      <c r="L58" s="1236">
        <v>-717.3</v>
      </c>
      <c r="M58" s="1236">
        <v>717.3</v>
      </c>
      <c r="N58" s="1235" t="s">
        <v>71</v>
      </c>
      <c r="O58" s="1235" t="s">
        <v>71</v>
      </c>
    </row>
    <row r="59" spans="3:155" s="1216" customFormat="1" ht="26.25" customHeight="1">
      <c r="C59" s="1241" t="s">
        <v>1124</v>
      </c>
      <c r="D59" s="1248" t="s">
        <v>1123</v>
      </c>
      <c r="E59" s="1236">
        <v>0</v>
      </c>
      <c r="F59" s="1236">
        <v>7433.1999999999989</v>
      </c>
      <c r="G59" s="1236">
        <v>-7433.1999999999989</v>
      </c>
      <c r="H59" s="1236">
        <v>0</v>
      </c>
      <c r="I59" s="1236">
        <v>20950.380680000002</v>
      </c>
      <c r="J59" s="1236">
        <v>-20950.380680000002</v>
      </c>
      <c r="K59" s="1236">
        <v>0</v>
      </c>
      <c r="L59" s="1236">
        <v>11749.91851462</v>
      </c>
      <c r="M59" s="1236">
        <v>-11749.91851462</v>
      </c>
      <c r="N59" s="1235">
        <f t="shared" ref="N59:N64" si="3">(J59/G59-1)*100</f>
        <v>181.84874186084065</v>
      </c>
      <c r="O59" s="1235">
        <f>(M59/J59-1)*100</f>
        <v>-43.915489202366146</v>
      </c>
    </row>
    <row r="60" spans="3:155" s="1216" customFormat="1" ht="26.25" customHeight="1">
      <c r="C60" s="1241" t="s">
        <v>1122</v>
      </c>
      <c r="D60" s="1247" t="s">
        <v>1056</v>
      </c>
      <c r="E60" s="1236">
        <v>0</v>
      </c>
      <c r="F60" s="1236">
        <v>10845.3</v>
      </c>
      <c r="G60" s="1236">
        <v>-10845.3</v>
      </c>
      <c r="H60" s="1236">
        <v>0</v>
      </c>
      <c r="I60" s="1236">
        <v>23133.598450000001</v>
      </c>
      <c r="J60" s="1236">
        <v>-23133.598450000001</v>
      </c>
      <c r="K60" s="1236">
        <v>0</v>
      </c>
      <c r="L60" s="1236">
        <v>16545</v>
      </c>
      <c r="M60" s="1236">
        <v>-16545</v>
      </c>
      <c r="N60" s="1235">
        <f t="shared" si="3"/>
        <v>113.30528846597146</v>
      </c>
      <c r="O60" s="1235">
        <f>(M60/J60-1)*100</f>
        <v>-28.480646727919666</v>
      </c>
    </row>
    <row r="61" spans="3:155" s="1216" customFormat="1" ht="26.25" customHeight="1">
      <c r="C61" s="1241" t="s">
        <v>1121</v>
      </c>
      <c r="D61" s="1247" t="s">
        <v>1055</v>
      </c>
      <c r="E61" s="1236">
        <v>0</v>
      </c>
      <c r="F61" s="1236">
        <v>-3412.1000000000004</v>
      </c>
      <c r="G61" s="1236">
        <v>3412.1000000000004</v>
      </c>
      <c r="H61" s="1236">
        <v>0</v>
      </c>
      <c r="I61" s="1236">
        <v>-2183.2177700000002</v>
      </c>
      <c r="J61" s="1236">
        <v>2183.2177700000002</v>
      </c>
      <c r="K61" s="1236">
        <v>0</v>
      </c>
      <c r="L61" s="1236">
        <v>-4795.0814853800002</v>
      </c>
      <c r="M61" s="1236">
        <v>4795.0814853800002</v>
      </c>
      <c r="N61" s="1235">
        <f t="shared" si="3"/>
        <v>-36.015422467102375</v>
      </c>
      <c r="O61" s="1235">
        <f>(M61/J61-1)*100</f>
        <v>119.633677925771</v>
      </c>
    </row>
    <row r="62" spans="3:155" s="1216" customFormat="1" ht="26.25" customHeight="1">
      <c r="C62" s="1241" t="s">
        <v>1120</v>
      </c>
      <c r="D62" s="1248" t="s">
        <v>1057</v>
      </c>
      <c r="E62" s="1236">
        <v>0</v>
      </c>
      <c r="F62" s="1236">
        <v>-754.92210114106149</v>
      </c>
      <c r="G62" s="1236">
        <v>754.92210114106149</v>
      </c>
      <c r="H62" s="1236">
        <v>0</v>
      </c>
      <c r="I62" s="1236">
        <v>-143.16690955843421</v>
      </c>
      <c r="J62" s="1236">
        <v>143.16690955843421</v>
      </c>
      <c r="K62" s="1236">
        <v>0</v>
      </c>
      <c r="L62" s="1236">
        <v>89.509033445948717</v>
      </c>
      <c r="M62" s="1236">
        <v>-89.509033445948717</v>
      </c>
      <c r="N62" s="1235">
        <f t="shared" si="3"/>
        <v>-81.035538720877554</v>
      </c>
      <c r="O62" s="1235" t="s">
        <v>71</v>
      </c>
    </row>
    <row r="63" spans="3:155" s="1216" customFormat="1" ht="26.25" customHeight="1">
      <c r="C63" s="1241" t="s">
        <v>1119</v>
      </c>
      <c r="D63" s="1247" t="s">
        <v>1056</v>
      </c>
      <c r="E63" s="1236">
        <v>0</v>
      </c>
      <c r="F63" s="1236">
        <v>18.735304126647115</v>
      </c>
      <c r="G63" s="1236">
        <v>-18.735304126647115</v>
      </c>
      <c r="H63" s="1236">
        <v>0</v>
      </c>
      <c r="I63" s="1236">
        <v>733.16547764617383</v>
      </c>
      <c r="J63" s="1236">
        <v>-733.16547764617383</v>
      </c>
      <c r="K63" s="1236">
        <v>0</v>
      </c>
      <c r="L63" s="1236">
        <v>2050.763911113364</v>
      </c>
      <c r="M63" s="1236">
        <v>-2050.763911113364</v>
      </c>
      <c r="N63" s="1235">
        <f t="shared" si="3"/>
        <v>3813.2830334117543</v>
      </c>
      <c r="O63" s="1235">
        <f>(M63/J63-1)*100</f>
        <v>179.71364905196259</v>
      </c>
    </row>
    <row r="64" spans="3:155" s="1216" customFormat="1" ht="26.25" customHeight="1">
      <c r="C64" s="1241" t="s">
        <v>1118</v>
      </c>
      <c r="D64" s="1247" t="s">
        <v>1055</v>
      </c>
      <c r="E64" s="1236">
        <v>0</v>
      </c>
      <c r="F64" s="1236">
        <v>-773.65740526770855</v>
      </c>
      <c r="G64" s="1236">
        <v>773.65740526770855</v>
      </c>
      <c r="H64" s="1236">
        <v>0</v>
      </c>
      <c r="I64" s="1236">
        <v>-876.33238720460804</v>
      </c>
      <c r="J64" s="1236">
        <v>876.33238720460804</v>
      </c>
      <c r="K64" s="1236">
        <v>0</v>
      </c>
      <c r="L64" s="1236">
        <v>-1961.2548776674153</v>
      </c>
      <c r="M64" s="1236">
        <v>1961.2548776674153</v>
      </c>
      <c r="N64" s="1235">
        <f t="shared" si="3"/>
        <v>13.27137583610034</v>
      </c>
      <c r="O64" s="1235">
        <f>(M64/J64-1)*100</f>
        <v>123.80262401616532</v>
      </c>
    </row>
    <row r="65" spans="3:155" s="1223" customFormat="1" ht="26.25" customHeight="1">
      <c r="C65" s="1241" t="s">
        <v>1117</v>
      </c>
      <c r="D65" s="1239" t="s">
        <v>1116</v>
      </c>
      <c r="E65" s="1246">
        <v>-1208.0291558161534</v>
      </c>
      <c r="F65" s="1246">
        <v>8255.8369799814409</v>
      </c>
      <c r="G65" s="1246">
        <v>-9463.8661357975943</v>
      </c>
      <c r="H65" s="1246">
        <v>7574.3200000000015</v>
      </c>
      <c r="I65" s="1246">
        <v>-16876.303557246705</v>
      </c>
      <c r="J65" s="1246">
        <v>24450.623557246705</v>
      </c>
      <c r="K65" s="1246">
        <v>4091.8753918611801</v>
      </c>
      <c r="L65" s="1246">
        <v>27773.378779042894</v>
      </c>
      <c r="M65" s="1246">
        <v>-23681.503387181714</v>
      </c>
      <c r="N65" s="1235" t="s">
        <v>71</v>
      </c>
      <c r="O65" s="1245" t="s">
        <v>71</v>
      </c>
      <c r="P65" s="1216"/>
      <c r="Q65" s="1216"/>
      <c r="R65" s="1216"/>
      <c r="S65" s="1216"/>
      <c r="T65" s="1216"/>
      <c r="U65" s="1216"/>
      <c r="V65" s="1216"/>
      <c r="W65" s="1216"/>
      <c r="X65" s="1216"/>
      <c r="Y65" s="1216"/>
      <c r="Z65" s="1216"/>
      <c r="AA65" s="1216"/>
      <c r="AB65" s="1216"/>
      <c r="AC65" s="1216"/>
      <c r="AD65" s="1216"/>
      <c r="AE65" s="1216"/>
      <c r="AF65" s="1216"/>
      <c r="AG65" s="1216"/>
      <c r="AH65" s="1216"/>
      <c r="AI65" s="1216"/>
      <c r="AJ65" s="1216"/>
      <c r="AK65" s="1216"/>
      <c r="AL65" s="1216"/>
      <c r="AM65" s="1216"/>
      <c r="AN65" s="1216"/>
      <c r="AO65" s="1216"/>
      <c r="AP65" s="1216"/>
      <c r="AQ65" s="1216"/>
      <c r="AR65" s="1216"/>
      <c r="AS65" s="1216"/>
      <c r="AT65" s="1216"/>
      <c r="AU65" s="1216"/>
      <c r="AV65" s="1216"/>
      <c r="AW65" s="1216"/>
      <c r="AX65" s="1216"/>
      <c r="AY65" s="1216"/>
      <c r="AZ65" s="1216"/>
      <c r="BA65" s="1216"/>
      <c r="BB65" s="1216"/>
      <c r="BC65" s="1216"/>
      <c r="BD65" s="1216"/>
      <c r="BE65" s="1216"/>
      <c r="BF65" s="1216"/>
      <c r="BG65" s="1216"/>
      <c r="BH65" s="1216"/>
      <c r="BI65" s="1216"/>
      <c r="BJ65" s="1216"/>
      <c r="BK65" s="1216"/>
      <c r="BL65" s="1216"/>
      <c r="BM65" s="1216"/>
      <c r="BN65" s="1216"/>
      <c r="BO65" s="1216"/>
      <c r="BP65" s="1216"/>
      <c r="BQ65" s="1216"/>
      <c r="BR65" s="1216"/>
      <c r="BS65" s="1216"/>
      <c r="BT65" s="1216"/>
      <c r="BU65" s="1216"/>
      <c r="BV65" s="1216"/>
      <c r="BW65" s="1216"/>
      <c r="BX65" s="1216"/>
      <c r="BY65" s="1216"/>
      <c r="BZ65" s="1216"/>
      <c r="CA65" s="1216"/>
      <c r="CB65" s="1216"/>
      <c r="CC65" s="1216"/>
      <c r="CD65" s="1216"/>
      <c r="CE65" s="1216"/>
      <c r="CF65" s="1216"/>
      <c r="CG65" s="1216"/>
      <c r="CH65" s="1216"/>
      <c r="CI65" s="1216"/>
      <c r="CJ65" s="1216"/>
      <c r="CK65" s="1216"/>
      <c r="CL65" s="1216"/>
      <c r="CM65" s="1216"/>
      <c r="CN65" s="1216"/>
      <c r="CO65" s="1216"/>
      <c r="CP65" s="1216"/>
      <c r="CQ65" s="1216"/>
      <c r="CR65" s="1216"/>
      <c r="CS65" s="1216"/>
      <c r="CT65" s="1216"/>
      <c r="CU65" s="1216"/>
      <c r="CV65" s="1216"/>
      <c r="CW65" s="1216"/>
      <c r="CX65" s="1216"/>
      <c r="CY65" s="1216"/>
      <c r="CZ65" s="1216"/>
      <c r="DA65" s="1216"/>
      <c r="DB65" s="1216"/>
      <c r="DC65" s="1216"/>
      <c r="DD65" s="1216"/>
      <c r="DE65" s="1216"/>
      <c r="DF65" s="1216"/>
      <c r="DG65" s="1216"/>
      <c r="DH65" s="1216"/>
      <c r="DI65" s="1216"/>
      <c r="DJ65" s="1216"/>
      <c r="DK65" s="1216"/>
      <c r="DL65" s="1216"/>
      <c r="DM65" s="1216"/>
      <c r="DN65" s="1216"/>
      <c r="DO65" s="1216"/>
      <c r="DP65" s="1216"/>
      <c r="DQ65" s="1216"/>
      <c r="DR65" s="1216"/>
      <c r="DS65" s="1216"/>
      <c r="DT65" s="1216"/>
      <c r="DU65" s="1216"/>
      <c r="DV65" s="1216"/>
      <c r="DW65" s="1216"/>
      <c r="DX65" s="1216"/>
      <c r="DY65" s="1216"/>
      <c r="DZ65" s="1216"/>
      <c r="EA65" s="1216"/>
      <c r="EB65" s="1216"/>
      <c r="EC65" s="1216"/>
      <c r="ED65" s="1216"/>
      <c r="EE65" s="1216"/>
      <c r="EF65" s="1216"/>
      <c r="EG65" s="1216"/>
      <c r="EH65" s="1216"/>
      <c r="EI65" s="1216"/>
      <c r="EJ65" s="1216"/>
      <c r="EK65" s="1216"/>
      <c r="EL65" s="1216"/>
      <c r="EM65" s="1216"/>
      <c r="EN65" s="1216"/>
      <c r="EO65" s="1216"/>
      <c r="EP65" s="1216"/>
      <c r="EQ65" s="1216"/>
      <c r="ER65" s="1216"/>
      <c r="ES65" s="1216"/>
      <c r="ET65" s="1216"/>
      <c r="EU65" s="1216"/>
      <c r="EV65" s="1216"/>
      <c r="EW65" s="1216"/>
      <c r="EX65" s="1216"/>
      <c r="EY65" s="1216"/>
    </row>
    <row r="66" spans="3:155" s="1223" customFormat="1" ht="26.25" customHeight="1">
      <c r="C66" s="1241" t="s">
        <v>1115</v>
      </c>
      <c r="D66" s="1239" t="s">
        <v>1114</v>
      </c>
      <c r="E66" s="1246">
        <v>14212.768545026474</v>
      </c>
      <c r="F66" s="1246">
        <v>0</v>
      </c>
      <c r="G66" s="1246">
        <v>14212.768545026474</v>
      </c>
      <c r="H66" s="1246">
        <v>99.230013804995266</v>
      </c>
      <c r="I66" s="1246">
        <v>0</v>
      </c>
      <c r="J66" s="1246">
        <v>99.230013804995266</v>
      </c>
      <c r="K66" s="1246">
        <v>-0.90459166745439168</v>
      </c>
      <c r="L66" s="1246">
        <v>0</v>
      </c>
      <c r="M66" s="1246">
        <v>-0.90459166745439168</v>
      </c>
      <c r="N66" s="1235" t="s">
        <v>71</v>
      </c>
      <c r="O66" s="1245" t="s">
        <v>71</v>
      </c>
      <c r="P66" s="1216"/>
      <c r="Q66" s="1216"/>
      <c r="R66" s="1216"/>
      <c r="S66" s="1216"/>
      <c r="T66" s="1216"/>
      <c r="U66" s="1216"/>
      <c r="V66" s="1216"/>
      <c r="W66" s="1216"/>
      <c r="X66" s="1216"/>
      <c r="Y66" s="1216"/>
      <c r="Z66" s="1216"/>
      <c r="AA66" s="1216"/>
      <c r="AB66" s="1216"/>
      <c r="AC66" s="1216"/>
      <c r="AD66" s="1216"/>
      <c r="AE66" s="1216"/>
      <c r="AF66" s="1216"/>
      <c r="AG66" s="1216"/>
      <c r="AH66" s="1216"/>
      <c r="AI66" s="1216"/>
      <c r="AJ66" s="1216"/>
      <c r="AK66" s="1216"/>
      <c r="AL66" s="1216"/>
      <c r="AM66" s="1216"/>
      <c r="AN66" s="1216"/>
      <c r="AO66" s="1216"/>
      <c r="AP66" s="1216"/>
      <c r="AQ66" s="1216"/>
      <c r="AR66" s="1216"/>
      <c r="AS66" s="1216"/>
      <c r="AT66" s="1216"/>
      <c r="AU66" s="1216"/>
      <c r="AV66" s="1216"/>
      <c r="AW66" s="1216"/>
      <c r="AX66" s="1216"/>
      <c r="AY66" s="1216"/>
      <c r="AZ66" s="1216"/>
      <c r="BA66" s="1216"/>
      <c r="BB66" s="1216"/>
      <c r="BC66" s="1216"/>
      <c r="BD66" s="1216"/>
      <c r="BE66" s="1216"/>
      <c r="BF66" s="1216"/>
      <c r="BG66" s="1216"/>
      <c r="BH66" s="1216"/>
      <c r="BI66" s="1216"/>
      <c r="BJ66" s="1216"/>
      <c r="BK66" s="1216"/>
      <c r="BL66" s="1216"/>
      <c r="BM66" s="1216"/>
      <c r="BN66" s="1216"/>
      <c r="BO66" s="1216"/>
      <c r="BP66" s="1216"/>
      <c r="BQ66" s="1216"/>
      <c r="BR66" s="1216"/>
      <c r="BS66" s="1216"/>
      <c r="BT66" s="1216"/>
      <c r="BU66" s="1216"/>
      <c r="BV66" s="1216"/>
      <c r="BW66" s="1216"/>
      <c r="BX66" s="1216"/>
      <c r="BY66" s="1216"/>
      <c r="BZ66" s="1216"/>
      <c r="CA66" s="1216"/>
      <c r="CB66" s="1216"/>
      <c r="CC66" s="1216"/>
      <c r="CD66" s="1216"/>
      <c r="CE66" s="1216"/>
      <c r="CF66" s="1216"/>
      <c r="CG66" s="1216"/>
      <c r="CH66" s="1216"/>
      <c r="CI66" s="1216"/>
      <c r="CJ66" s="1216"/>
      <c r="CK66" s="1216"/>
      <c r="CL66" s="1216"/>
      <c r="CM66" s="1216"/>
      <c r="CN66" s="1216"/>
      <c r="CO66" s="1216"/>
      <c r="CP66" s="1216"/>
      <c r="CQ66" s="1216"/>
      <c r="CR66" s="1216"/>
      <c r="CS66" s="1216"/>
      <c r="CT66" s="1216"/>
      <c r="CU66" s="1216"/>
      <c r="CV66" s="1216"/>
      <c r="CW66" s="1216"/>
      <c r="CX66" s="1216"/>
      <c r="CY66" s="1216"/>
      <c r="CZ66" s="1216"/>
      <c r="DA66" s="1216"/>
      <c r="DB66" s="1216"/>
      <c r="DC66" s="1216"/>
      <c r="DD66" s="1216"/>
      <c r="DE66" s="1216"/>
      <c r="DF66" s="1216"/>
      <c r="DG66" s="1216"/>
      <c r="DH66" s="1216"/>
      <c r="DI66" s="1216"/>
      <c r="DJ66" s="1216"/>
      <c r="DK66" s="1216"/>
      <c r="DL66" s="1216"/>
      <c r="DM66" s="1216"/>
      <c r="DN66" s="1216"/>
      <c r="DO66" s="1216"/>
      <c r="DP66" s="1216"/>
      <c r="DQ66" s="1216"/>
      <c r="DR66" s="1216"/>
      <c r="DS66" s="1216"/>
      <c r="DT66" s="1216"/>
      <c r="DU66" s="1216"/>
      <c r="DV66" s="1216"/>
      <c r="DW66" s="1216"/>
      <c r="DX66" s="1216"/>
      <c r="DY66" s="1216"/>
      <c r="DZ66" s="1216"/>
      <c r="EA66" s="1216"/>
      <c r="EB66" s="1216"/>
      <c r="EC66" s="1216"/>
      <c r="ED66" s="1216"/>
      <c r="EE66" s="1216"/>
      <c r="EF66" s="1216"/>
      <c r="EG66" s="1216"/>
      <c r="EH66" s="1216"/>
      <c r="EI66" s="1216"/>
      <c r="EJ66" s="1216"/>
      <c r="EK66" s="1216"/>
      <c r="EL66" s="1216"/>
      <c r="EM66" s="1216"/>
      <c r="EN66" s="1216"/>
      <c r="EO66" s="1216"/>
      <c r="EP66" s="1216"/>
      <c r="EQ66" s="1216"/>
      <c r="ER66" s="1216"/>
      <c r="ES66" s="1216"/>
      <c r="ET66" s="1216"/>
      <c r="EU66" s="1216"/>
      <c r="EV66" s="1216"/>
      <c r="EW66" s="1216"/>
      <c r="EX66" s="1216"/>
      <c r="EY66" s="1216"/>
    </row>
    <row r="67" spans="3:155" s="1216" customFormat="1" ht="40.5" customHeight="1">
      <c r="C67" s="1241" t="s">
        <v>1113</v>
      </c>
      <c r="D67" s="1239" t="s">
        <v>1112</v>
      </c>
      <c r="E67" s="1236">
        <v>0</v>
      </c>
      <c r="F67" s="1236">
        <v>-20.061610000000002</v>
      </c>
      <c r="G67" s="1236">
        <v>20.061610000000002</v>
      </c>
      <c r="H67" s="1236">
        <v>0</v>
      </c>
      <c r="I67" s="1236">
        <v>-21.203435012000082</v>
      </c>
      <c r="J67" s="1236">
        <v>21.203435012000082</v>
      </c>
      <c r="K67" s="1236">
        <v>0</v>
      </c>
      <c r="L67" s="1236">
        <v>-1.6735999999999649</v>
      </c>
      <c r="M67" s="1236">
        <v>1.6735999999999649</v>
      </c>
      <c r="N67" s="1235">
        <f>(J67/G67-1)*100</f>
        <v>5.6915921105039846</v>
      </c>
      <c r="O67" s="1235">
        <f>(M67/J67-1)*100</f>
        <v>-92.106939281051439</v>
      </c>
    </row>
    <row r="68" spans="3:155" s="1223" customFormat="1" ht="30.75" customHeight="1">
      <c r="C68" s="1241">
        <v>3.4</v>
      </c>
      <c r="D68" s="1244" t="s">
        <v>1111</v>
      </c>
      <c r="E68" s="1243">
        <v>-34932.433846176551</v>
      </c>
      <c r="F68" s="1243">
        <v>0</v>
      </c>
      <c r="G68" s="1243">
        <v>-34932.433846176551</v>
      </c>
      <c r="H68" s="1243">
        <v>30536.596690784452</v>
      </c>
      <c r="I68" s="1243">
        <v>0</v>
      </c>
      <c r="J68" s="1243">
        <v>30536.596690784452</v>
      </c>
      <c r="K68" s="1243">
        <v>90756.739528635691</v>
      </c>
      <c r="L68" s="1243">
        <v>0</v>
      </c>
      <c r="M68" s="1243">
        <v>90756.739528635691</v>
      </c>
      <c r="N68" s="1242" t="s">
        <v>71</v>
      </c>
      <c r="O68" s="1242">
        <f>(M68/J68-1)*100</f>
        <v>197.20646491042956</v>
      </c>
      <c r="P68" s="1216"/>
      <c r="Q68" s="1216"/>
      <c r="R68" s="1216"/>
      <c r="S68" s="1216"/>
      <c r="T68" s="1216"/>
      <c r="U68" s="1216"/>
      <c r="V68" s="1216"/>
      <c r="W68" s="1216"/>
      <c r="X68" s="1216"/>
      <c r="Y68" s="1216"/>
      <c r="Z68" s="1216"/>
      <c r="AA68" s="1216"/>
      <c r="AB68" s="1216"/>
      <c r="AC68" s="1216"/>
      <c r="AD68" s="1216"/>
      <c r="AE68" s="1216"/>
      <c r="AF68" s="1216"/>
      <c r="AG68" s="1216"/>
      <c r="AH68" s="1216"/>
      <c r="AI68" s="1216"/>
      <c r="AJ68" s="1216"/>
      <c r="AK68" s="1216"/>
      <c r="AL68" s="1216"/>
      <c r="AM68" s="1216"/>
      <c r="AN68" s="1216"/>
      <c r="AO68" s="1216"/>
      <c r="AP68" s="1216"/>
      <c r="AQ68" s="1216"/>
      <c r="AR68" s="1216"/>
      <c r="AS68" s="1216"/>
      <c r="AT68" s="1216"/>
      <c r="AU68" s="1216"/>
      <c r="AV68" s="1216"/>
      <c r="AW68" s="1216"/>
      <c r="AX68" s="1216"/>
      <c r="AY68" s="1216"/>
      <c r="AZ68" s="1216"/>
      <c r="BA68" s="1216"/>
      <c r="BB68" s="1216"/>
      <c r="BC68" s="1216"/>
      <c r="BD68" s="1216"/>
      <c r="BE68" s="1216"/>
      <c r="BF68" s="1216"/>
      <c r="BG68" s="1216"/>
      <c r="BH68" s="1216"/>
      <c r="BI68" s="1216"/>
      <c r="BJ68" s="1216"/>
      <c r="BK68" s="1216"/>
      <c r="BL68" s="1216"/>
      <c r="BM68" s="1216"/>
      <c r="BN68" s="1216"/>
      <c r="BO68" s="1216"/>
      <c r="BP68" s="1216"/>
      <c r="BQ68" s="1216"/>
      <c r="BR68" s="1216"/>
      <c r="BS68" s="1216"/>
      <c r="BT68" s="1216"/>
      <c r="BU68" s="1216"/>
      <c r="BV68" s="1216"/>
      <c r="BW68" s="1216"/>
      <c r="BX68" s="1216"/>
      <c r="BY68" s="1216"/>
      <c r="BZ68" s="1216"/>
      <c r="CA68" s="1216"/>
      <c r="CB68" s="1216"/>
      <c r="CC68" s="1216"/>
      <c r="CD68" s="1216"/>
      <c r="CE68" s="1216"/>
      <c r="CF68" s="1216"/>
      <c r="CG68" s="1216"/>
      <c r="CH68" s="1216"/>
      <c r="CI68" s="1216"/>
      <c r="CJ68" s="1216"/>
      <c r="CK68" s="1216"/>
      <c r="CL68" s="1216"/>
      <c r="CM68" s="1216"/>
      <c r="CN68" s="1216"/>
      <c r="CO68" s="1216"/>
      <c r="CP68" s="1216"/>
      <c r="CQ68" s="1216"/>
      <c r="CR68" s="1216"/>
      <c r="CS68" s="1216"/>
      <c r="CT68" s="1216"/>
      <c r="CU68" s="1216"/>
      <c r="CV68" s="1216"/>
      <c r="CW68" s="1216"/>
      <c r="CX68" s="1216"/>
      <c r="CY68" s="1216"/>
      <c r="CZ68" s="1216"/>
      <c r="DA68" s="1216"/>
      <c r="DB68" s="1216"/>
      <c r="DC68" s="1216"/>
      <c r="DD68" s="1216"/>
      <c r="DE68" s="1216"/>
      <c r="DF68" s="1216"/>
      <c r="DG68" s="1216"/>
      <c r="DH68" s="1216"/>
      <c r="DI68" s="1216"/>
      <c r="DJ68" s="1216"/>
      <c r="DK68" s="1216"/>
      <c r="DL68" s="1216"/>
      <c r="DM68" s="1216"/>
      <c r="DN68" s="1216"/>
      <c r="DO68" s="1216"/>
      <c r="DP68" s="1216"/>
      <c r="DQ68" s="1216"/>
      <c r="DR68" s="1216"/>
      <c r="DS68" s="1216"/>
      <c r="DT68" s="1216"/>
      <c r="DU68" s="1216"/>
      <c r="DV68" s="1216"/>
      <c r="DW68" s="1216"/>
      <c r="DX68" s="1216"/>
      <c r="DY68" s="1216"/>
      <c r="DZ68" s="1216"/>
      <c r="EA68" s="1216"/>
      <c r="EB68" s="1216"/>
      <c r="EC68" s="1216"/>
      <c r="ED68" s="1216"/>
      <c r="EE68" s="1216"/>
      <c r="EF68" s="1216"/>
      <c r="EG68" s="1216"/>
      <c r="EH68" s="1216"/>
      <c r="EI68" s="1216"/>
      <c r="EJ68" s="1216"/>
      <c r="EK68" s="1216"/>
      <c r="EL68" s="1216"/>
      <c r="EM68" s="1216"/>
      <c r="EN68" s="1216"/>
      <c r="EO68" s="1216"/>
      <c r="EP68" s="1216"/>
      <c r="EQ68" s="1216"/>
      <c r="ER68" s="1216"/>
      <c r="ES68" s="1216"/>
      <c r="ET68" s="1216"/>
      <c r="EU68" s="1216"/>
      <c r="EV68" s="1216"/>
      <c r="EW68" s="1216"/>
      <c r="EX68" s="1216"/>
      <c r="EY68" s="1216"/>
    </row>
    <row r="69" spans="3:155" s="1216" customFormat="1" ht="26.25" customHeight="1">
      <c r="C69" s="1241" t="s">
        <v>1110</v>
      </c>
      <c r="D69" s="1240" t="s">
        <v>1109</v>
      </c>
      <c r="E69" s="1236">
        <v>1537.8744098700008</v>
      </c>
      <c r="F69" s="1236">
        <v>0</v>
      </c>
      <c r="G69" s="1236">
        <v>1537.8744098700008</v>
      </c>
      <c r="H69" s="1236">
        <v>3241.6715907899998</v>
      </c>
      <c r="I69" s="1236">
        <v>0</v>
      </c>
      <c r="J69" s="1236">
        <v>3241.6715907899998</v>
      </c>
      <c r="K69" s="1236">
        <v>8066.1733725516688</v>
      </c>
      <c r="L69" s="1236">
        <v>0</v>
      </c>
      <c r="M69" s="1236">
        <v>8066.1733725516688</v>
      </c>
      <c r="N69" s="1235">
        <f>(J69/G69-1)*100</f>
        <v>110.78909760024058</v>
      </c>
      <c r="O69" s="1235">
        <f>(M69/J69-1)*100</f>
        <v>148.82759238994754</v>
      </c>
    </row>
    <row r="70" spans="3:155" s="1216" customFormat="1" ht="26.25" customHeight="1">
      <c r="C70" s="1241" t="s">
        <v>1108</v>
      </c>
      <c r="D70" s="1240" t="s">
        <v>1107</v>
      </c>
      <c r="E70" s="1236">
        <v>-20.061610000000002</v>
      </c>
      <c r="F70" s="1236">
        <v>0</v>
      </c>
      <c r="G70" s="1236">
        <v>-20.061610000000002</v>
      </c>
      <c r="H70" s="1236">
        <v>-21.203435012000082</v>
      </c>
      <c r="I70" s="1236">
        <v>0</v>
      </c>
      <c r="J70" s="1236">
        <v>-21.203435012000082</v>
      </c>
      <c r="K70" s="1236">
        <v>-1.6735999999999649</v>
      </c>
      <c r="L70" s="1236">
        <v>0</v>
      </c>
      <c r="M70" s="1236">
        <v>-1.6735999999999649</v>
      </c>
      <c r="N70" s="1235">
        <f>(J70/G70-1)*100</f>
        <v>5.6915921105039846</v>
      </c>
      <c r="O70" s="1235">
        <f>(M70/J70-1)*100</f>
        <v>-92.106939281051439</v>
      </c>
    </row>
    <row r="71" spans="3:155" s="1216" customFormat="1" ht="26.25" customHeight="1">
      <c r="C71" s="1241" t="s">
        <v>1106</v>
      </c>
      <c r="D71" s="1240" t="s">
        <v>1105</v>
      </c>
      <c r="E71" s="1236">
        <v>1.8200000001229455E-3</v>
      </c>
      <c r="F71" s="1236">
        <v>0</v>
      </c>
      <c r="G71" s="1236">
        <v>1.8200000001229455E-3</v>
      </c>
      <c r="H71" s="1236">
        <v>-2.0991760002289084E-3</v>
      </c>
      <c r="I71" s="1236">
        <v>0</v>
      </c>
      <c r="J71" s="1236">
        <v>-2.0991760002289084E-3</v>
      </c>
      <c r="K71" s="1236">
        <v>0</v>
      </c>
      <c r="L71" s="1236">
        <v>0</v>
      </c>
      <c r="M71" s="1236">
        <v>0</v>
      </c>
      <c r="N71" s="1235" t="s">
        <v>71</v>
      </c>
      <c r="O71" s="1235" t="s">
        <v>71</v>
      </c>
    </row>
    <row r="72" spans="3:155" s="1216" customFormat="1" ht="26.25" customHeight="1">
      <c r="C72" s="1241" t="s">
        <v>1104</v>
      </c>
      <c r="D72" s="1240" t="s">
        <v>1103</v>
      </c>
      <c r="E72" s="1236">
        <v>-36450.248466046549</v>
      </c>
      <c r="F72" s="1236">
        <v>0</v>
      </c>
      <c r="G72" s="1236">
        <v>-36450.248466046549</v>
      </c>
      <c r="H72" s="1236">
        <v>27316.130634182453</v>
      </c>
      <c r="I72" s="1236">
        <v>0</v>
      </c>
      <c r="J72" s="1236">
        <v>27316.130634182453</v>
      </c>
      <c r="K72" s="1236">
        <v>82692.239756084018</v>
      </c>
      <c r="L72" s="1236">
        <v>0</v>
      </c>
      <c r="M72" s="1236">
        <v>82692.239756084018</v>
      </c>
      <c r="N72" s="1235" t="s">
        <v>71</v>
      </c>
      <c r="O72" s="1235">
        <f>(M72/J72-1)*100</f>
        <v>202.72310842080188</v>
      </c>
    </row>
    <row r="73" spans="3:155" s="1216" customFormat="1" ht="26.25" customHeight="1">
      <c r="C73" s="1238" t="s">
        <v>1102</v>
      </c>
      <c r="D73" s="1239" t="s">
        <v>1054</v>
      </c>
      <c r="E73" s="1236">
        <v>-36450.248466046549</v>
      </c>
      <c r="F73" s="1236">
        <v>0</v>
      </c>
      <c r="G73" s="1236">
        <v>-36450.248466046549</v>
      </c>
      <c r="H73" s="1236">
        <v>27316.130634182453</v>
      </c>
      <c r="I73" s="1236">
        <v>0</v>
      </c>
      <c r="J73" s="1236">
        <v>27316.130634182453</v>
      </c>
      <c r="K73" s="1236">
        <v>82692.239756084018</v>
      </c>
      <c r="L73" s="1236">
        <v>0</v>
      </c>
      <c r="M73" s="1236">
        <v>82692.239756084018</v>
      </c>
      <c r="N73" s="1235" t="s">
        <v>71</v>
      </c>
      <c r="O73" s="1235">
        <f>(M73/J73-1)*100</f>
        <v>202.72310842080188</v>
      </c>
    </row>
    <row r="74" spans="3:155" s="1216" customFormat="1" ht="26.25" customHeight="1">
      <c r="C74" s="1238" t="s">
        <v>1101</v>
      </c>
      <c r="D74" s="1237" t="s">
        <v>1100</v>
      </c>
      <c r="E74" s="1236">
        <v>-54513.62471871006</v>
      </c>
      <c r="F74" s="1236">
        <v>0</v>
      </c>
      <c r="G74" s="1236">
        <v>-54513.62471871006</v>
      </c>
      <c r="H74" s="1236">
        <v>19936.683634219837</v>
      </c>
      <c r="I74" s="1236">
        <v>0</v>
      </c>
      <c r="J74" s="1236">
        <v>19936.683634219837</v>
      </c>
      <c r="K74" s="1236">
        <v>76732.087560339889</v>
      </c>
      <c r="L74" s="1236">
        <v>0</v>
      </c>
      <c r="M74" s="1236">
        <v>76732.087560339889</v>
      </c>
      <c r="N74" s="1235" t="s">
        <v>71</v>
      </c>
      <c r="O74" s="1235">
        <f>(M74/J74-1)*100</f>
        <v>284.878894444786</v>
      </c>
    </row>
    <row r="75" spans="3:155" s="1216" customFormat="1" ht="26.25" customHeight="1">
      <c r="C75" s="1238" t="s">
        <v>1099</v>
      </c>
      <c r="D75" s="1237" t="s">
        <v>1098</v>
      </c>
      <c r="E75" s="1236">
        <v>18063.376252663511</v>
      </c>
      <c r="F75" s="1236">
        <v>0</v>
      </c>
      <c r="G75" s="1236">
        <v>18063.376252663511</v>
      </c>
      <c r="H75" s="1236">
        <v>7379.4469999626162</v>
      </c>
      <c r="I75" s="1236">
        <v>0</v>
      </c>
      <c r="J75" s="1236">
        <v>7379.4469999626162</v>
      </c>
      <c r="K75" s="1236">
        <v>5960.1521957441255</v>
      </c>
      <c r="L75" s="1236">
        <v>0</v>
      </c>
      <c r="M75" s="1236">
        <v>5960.1521957441255</v>
      </c>
      <c r="N75" s="1235">
        <f>(J75/G75-1)*100</f>
        <v>-59.146911979567008</v>
      </c>
      <c r="O75" s="1235">
        <f>(M75/J75-1)*100</f>
        <v>-19.233078091429899</v>
      </c>
    </row>
    <row r="76" spans="3:155" s="1223" customFormat="1" ht="26.25" customHeight="1" thickBot="1">
      <c r="C76" s="1234"/>
      <c r="D76" s="1233" t="s">
        <v>1097</v>
      </c>
      <c r="E76" s="1232"/>
      <c r="F76" s="1232"/>
      <c r="G76" s="1230">
        <v>39968.550246770203</v>
      </c>
      <c r="H76" s="1231"/>
      <c r="I76" s="1231"/>
      <c r="J76" s="1230">
        <v>30718.902031994246</v>
      </c>
      <c r="K76" s="1231"/>
      <c r="L76" s="1231"/>
      <c r="M76" s="1230">
        <v>25440.51883598711</v>
      </c>
      <c r="N76" s="1229">
        <f>(J76/G76-1)*100</f>
        <v>-23.14231604015561</v>
      </c>
      <c r="O76" s="1229">
        <f>(M76/J76-1)*100</f>
        <v>-17.182851100959319</v>
      </c>
      <c r="P76" s="1216"/>
      <c r="Q76" s="1216"/>
      <c r="R76" s="1216"/>
      <c r="S76" s="1216"/>
      <c r="T76" s="1216"/>
      <c r="U76" s="1216"/>
      <c r="V76" s="1216"/>
      <c r="W76" s="1216"/>
      <c r="X76" s="1216"/>
      <c r="Y76" s="1216"/>
      <c r="Z76" s="1216"/>
      <c r="AA76" s="1216"/>
      <c r="AB76" s="1216"/>
      <c r="AC76" s="1216"/>
      <c r="AD76" s="1216"/>
      <c r="AE76" s="1216"/>
      <c r="AF76" s="1216"/>
      <c r="AG76" s="1216"/>
      <c r="AH76" s="1216"/>
      <c r="AI76" s="1216"/>
      <c r="AJ76" s="1216"/>
      <c r="AK76" s="1216"/>
      <c r="AL76" s="1216"/>
      <c r="AM76" s="1216"/>
      <c r="AN76" s="1216"/>
      <c r="AO76" s="1216"/>
      <c r="AP76" s="1216"/>
      <c r="AQ76" s="1216"/>
      <c r="AR76" s="1216"/>
      <c r="AS76" s="1216"/>
      <c r="AT76" s="1216"/>
      <c r="AU76" s="1216"/>
      <c r="AV76" s="1216"/>
      <c r="AW76" s="1216"/>
      <c r="AX76" s="1216"/>
      <c r="AY76" s="1216"/>
      <c r="AZ76" s="1216"/>
      <c r="BA76" s="1216"/>
      <c r="BB76" s="1216"/>
      <c r="BC76" s="1216"/>
      <c r="BD76" s="1216"/>
      <c r="BE76" s="1216"/>
      <c r="BF76" s="1216"/>
      <c r="BG76" s="1216"/>
      <c r="BH76" s="1216"/>
      <c r="BI76" s="1216"/>
      <c r="BJ76" s="1216"/>
      <c r="BK76" s="1216"/>
      <c r="BL76" s="1216"/>
      <c r="BM76" s="1216"/>
      <c r="BN76" s="1216"/>
      <c r="BO76" s="1216"/>
      <c r="BP76" s="1216"/>
      <c r="BQ76" s="1216"/>
      <c r="BR76" s="1216"/>
      <c r="BS76" s="1216"/>
      <c r="BT76" s="1216"/>
      <c r="BU76" s="1216"/>
      <c r="BV76" s="1216"/>
      <c r="BW76" s="1216"/>
      <c r="BX76" s="1216"/>
      <c r="BY76" s="1216"/>
      <c r="BZ76" s="1216"/>
      <c r="CA76" s="1216"/>
      <c r="CB76" s="1216"/>
      <c r="CC76" s="1216"/>
      <c r="CD76" s="1216"/>
      <c r="CE76" s="1216"/>
      <c r="CF76" s="1216"/>
      <c r="CG76" s="1216"/>
      <c r="CH76" s="1216"/>
      <c r="CI76" s="1216"/>
      <c r="CJ76" s="1216"/>
      <c r="CK76" s="1216"/>
      <c r="CL76" s="1216"/>
      <c r="CM76" s="1216"/>
      <c r="CN76" s="1216"/>
      <c r="CO76" s="1216"/>
      <c r="CP76" s="1216"/>
      <c r="CQ76" s="1216"/>
      <c r="CR76" s="1216"/>
      <c r="CS76" s="1216"/>
      <c r="CT76" s="1216"/>
      <c r="CU76" s="1216"/>
      <c r="CV76" s="1216"/>
      <c r="CW76" s="1216"/>
      <c r="CX76" s="1216"/>
      <c r="CY76" s="1216"/>
      <c r="CZ76" s="1216"/>
      <c r="DA76" s="1216"/>
      <c r="DB76" s="1216"/>
      <c r="DC76" s="1216"/>
      <c r="DD76" s="1216"/>
      <c r="DE76" s="1216"/>
      <c r="DF76" s="1216"/>
      <c r="DG76" s="1216"/>
      <c r="DH76" s="1216"/>
      <c r="DI76" s="1216"/>
      <c r="DJ76" s="1216"/>
      <c r="DK76" s="1216"/>
      <c r="DL76" s="1216"/>
      <c r="DM76" s="1216"/>
      <c r="DN76" s="1216"/>
      <c r="DO76" s="1216"/>
      <c r="DP76" s="1216"/>
      <c r="DQ76" s="1216"/>
      <c r="DR76" s="1216"/>
      <c r="DS76" s="1216"/>
      <c r="DT76" s="1216"/>
      <c r="DU76" s="1216"/>
      <c r="DV76" s="1216"/>
      <c r="DW76" s="1216"/>
      <c r="DX76" s="1216"/>
      <c r="DY76" s="1216"/>
      <c r="DZ76" s="1216"/>
      <c r="EA76" s="1216"/>
      <c r="EB76" s="1216"/>
      <c r="EC76" s="1216"/>
      <c r="ED76" s="1216"/>
      <c r="EE76" s="1216"/>
      <c r="EF76" s="1216"/>
      <c r="EG76" s="1216"/>
      <c r="EH76" s="1216"/>
      <c r="EI76" s="1216"/>
      <c r="EJ76" s="1216"/>
      <c r="EK76" s="1216"/>
      <c r="EL76" s="1216"/>
      <c r="EM76" s="1216"/>
      <c r="EN76" s="1216"/>
      <c r="EO76" s="1216"/>
      <c r="EP76" s="1216"/>
      <c r="EQ76" s="1216"/>
      <c r="ER76" s="1216"/>
      <c r="ES76" s="1216"/>
      <c r="ET76" s="1216"/>
      <c r="EU76" s="1216"/>
      <c r="EV76" s="1216"/>
      <c r="EW76" s="1216"/>
      <c r="EX76" s="1216"/>
      <c r="EY76" s="1216"/>
    </row>
    <row r="77" spans="3:155" s="1223" customFormat="1" ht="26.25" customHeight="1" thickBot="1">
      <c r="C77" s="1228"/>
      <c r="D77" s="1227" t="s">
        <v>1096</v>
      </c>
      <c r="E77" s="1226"/>
      <c r="F77" s="1226"/>
      <c r="G77" s="1225">
        <v>-35421.046524928541</v>
      </c>
      <c r="H77" s="1226"/>
      <c r="I77" s="1226"/>
      <c r="J77" s="1225">
        <v>14428.280267694401</v>
      </c>
      <c r="K77" s="1226"/>
      <c r="L77" s="1226"/>
      <c r="M77" s="1225">
        <v>101086.44960760883</v>
      </c>
      <c r="N77" s="1224" t="s">
        <v>71</v>
      </c>
      <c r="O77" s="1224" t="s">
        <v>71</v>
      </c>
      <c r="P77" s="1216"/>
      <c r="Q77" s="1216"/>
      <c r="R77" s="1216"/>
      <c r="S77" s="1216"/>
      <c r="T77" s="1216"/>
      <c r="U77" s="1216"/>
      <c r="V77" s="1216"/>
      <c r="W77" s="1216"/>
      <c r="X77" s="1216"/>
      <c r="Y77" s="1216"/>
      <c r="Z77" s="1216"/>
      <c r="AA77" s="1216"/>
      <c r="AB77" s="1216"/>
      <c r="AC77" s="1216"/>
      <c r="AD77" s="1216"/>
      <c r="AE77" s="1216"/>
      <c r="AF77" s="1216"/>
      <c r="AG77" s="1216"/>
      <c r="AH77" s="1216"/>
      <c r="AI77" s="1216"/>
      <c r="AJ77" s="1216"/>
      <c r="AK77" s="1216"/>
      <c r="AL77" s="1216"/>
      <c r="AM77" s="1216"/>
      <c r="AN77" s="1216"/>
      <c r="AO77" s="1216"/>
      <c r="AP77" s="1216"/>
      <c r="AQ77" s="1216"/>
      <c r="AR77" s="1216"/>
      <c r="AS77" s="1216"/>
      <c r="AT77" s="1216"/>
      <c r="AU77" s="1216"/>
      <c r="AV77" s="1216"/>
      <c r="AW77" s="1216"/>
      <c r="AX77" s="1216"/>
      <c r="AY77" s="1216"/>
      <c r="AZ77" s="1216"/>
      <c r="BA77" s="1216"/>
      <c r="BB77" s="1216"/>
      <c r="BC77" s="1216"/>
      <c r="BD77" s="1216"/>
      <c r="BE77" s="1216"/>
      <c r="BF77" s="1216"/>
      <c r="BG77" s="1216"/>
      <c r="BH77" s="1216"/>
      <c r="BI77" s="1216"/>
      <c r="BJ77" s="1216"/>
      <c r="BK77" s="1216"/>
      <c r="BL77" s="1216"/>
      <c r="BM77" s="1216"/>
      <c r="BN77" s="1216"/>
      <c r="BO77" s="1216"/>
      <c r="BP77" s="1216"/>
      <c r="BQ77" s="1216"/>
      <c r="BR77" s="1216"/>
      <c r="BS77" s="1216"/>
      <c r="BT77" s="1216"/>
      <c r="BU77" s="1216"/>
      <c r="BV77" s="1216"/>
      <c r="BW77" s="1216"/>
      <c r="BX77" s="1216"/>
      <c r="BY77" s="1216"/>
      <c r="BZ77" s="1216"/>
      <c r="CA77" s="1216"/>
      <c r="CB77" s="1216"/>
      <c r="CC77" s="1216"/>
      <c r="CD77" s="1216"/>
      <c r="CE77" s="1216"/>
      <c r="CF77" s="1216"/>
      <c r="CG77" s="1216"/>
      <c r="CH77" s="1216"/>
      <c r="CI77" s="1216"/>
      <c r="CJ77" s="1216"/>
      <c r="CK77" s="1216"/>
      <c r="CL77" s="1216"/>
      <c r="CM77" s="1216"/>
      <c r="CN77" s="1216"/>
      <c r="CO77" s="1216"/>
      <c r="CP77" s="1216"/>
      <c r="CQ77" s="1216"/>
      <c r="CR77" s="1216"/>
      <c r="CS77" s="1216"/>
      <c r="CT77" s="1216"/>
      <c r="CU77" s="1216"/>
      <c r="CV77" s="1216"/>
      <c r="CW77" s="1216"/>
      <c r="CX77" s="1216"/>
      <c r="CY77" s="1216"/>
      <c r="CZ77" s="1216"/>
      <c r="DA77" s="1216"/>
      <c r="DB77" s="1216"/>
      <c r="DC77" s="1216"/>
      <c r="DD77" s="1216"/>
      <c r="DE77" s="1216"/>
      <c r="DF77" s="1216"/>
      <c r="DG77" s="1216"/>
      <c r="DH77" s="1216"/>
      <c r="DI77" s="1216"/>
      <c r="DJ77" s="1216"/>
      <c r="DK77" s="1216"/>
      <c r="DL77" s="1216"/>
      <c r="DM77" s="1216"/>
      <c r="DN77" s="1216"/>
      <c r="DO77" s="1216"/>
      <c r="DP77" s="1216"/>
      <c r="DQ77" s="1216"/>
      <c r="DR77" s="1216"/>
      <c r="DS77" s="1216"/>
      <c r="DT77" s="1216"/>
      <c r="DU77" s="1216"/>
      <c r="DV77" s="1216"/>
      <c r="DW77" s="1216"/>
      <c r="DX77" s="1216"/>
      <c r="DY77" s="1216"/>
      <c r="DZ77" s="1216"/>
      <c r="EA77" s="1216"/>
      <c r="EB77" s="1216"/>
      <c r="EC77" s="1216"/>
      <c r="ED77" s="1216"/>
      <c r="EE77" s="1216"/>
      <c r="EF77" s="1216"/>
      <c r="EG77" s="1216"/>
      <c r="EH77" s="1216"/>
      <c r="EI77" s="1216"/>
      <c r="EJ77" s="1216"/>
      <c r="EK77" s="1216"/>
      <c r="EL77" s="1216"/>
      <c r="EM77" s="1216"/>
      <c r="EN77" s="1216"/>
      <c r="EO77" s="1216"/>
      <c r="EP77" s="1216"/>
      <c r="EQ77" s="1216"/>
      <c r="ER77" s="1216"/>
      <c r="ES77" s="1216"/>
      <c r="ET77" s="1216"/>
      <c r="EU77" s="1216"/>
      <c r="EV77" s="1216"/>
      <c r="EW77" s="1216"/>
      <c r="EX77" s="1216"/>
      <c r="EY77" s="1216"/>
    </row>
    <row r="78" spans="3:155">
      <c r="C78" s="1215"/>
      <c r="G78" s="1222"/>
      <c r="J78" s="1222"/>
      <c r="M78" s="1222"/>
    </row>
    <row r="79" spans="3:155">
      <c r="C79" s="1215"/>
      <c r="G79" s="1222"/>
      <c r="J79" s="1222"/>
      <c r="M79" s="1222"/>
    </row>
    <row r="80" spans="3:155">
      <c r="C80" s="1215"/>
      <c r="G80" s="1216"/>
      <c r="J80" s="1222"/>
      <c r="M80" s="1222"/>
    </row>
    <row r="83" spans="3:13">
      <c r="C83" s="1215"/>
      <c r="E83" s="1221"/>
      <c r="F83" s="1221"/>
      <c r="G83" s="1220"/>
      <c r="H83" s="1221"/>
      <c r="I83" s="1221"/>
      <c r="J83" s="1220"/>
      <c r="K83" s="1221"/>
      <c r="L83" s="1220"/>
      <c r="M83" s="1220"/>
    </row>
    <row r="85" spans="3:13">
      <c r="C85" s="1215"/>
      <c r="E85" s="1221"/>
      <c r="F85" s="1221"/>
      <c r="G85" s="1220"/>
      <c r="H85" s="1221"/>
      <c r="I85" s="1221"/>
      <c r="J85" s="1220"/>
      <c r="K85" s="1221"/>
      <c r="L85" s="1220"/>
      <c r="M85" s="1220"/>
    </row>
    <row r="86" spans="3:13">
      <c r="C86" s="1215"/>
      <c r="E86" s="1221"/>
      <c r="F86" s="1221"/>
      <c r="G86" s="1220"/>
      <c r="H86" s="1221"/>
      <c r="I86" s="1221"/>
      <c r="J86" s="1220"/>
      <c r="K86" s="1221"/>
      <c r="L86" s="1220"/>
      <c r="M86" s="1220"/>
    </row>
  </sheetData>
  <mergeCells count="8">
    <mergeCell ref="N42:O42"/>
    <mergeCell ref="C2:O2"/>
    <mergeCell ref="C3:O3"/>
    <mergeCell ref="E5:G5"/>
    <mergeCell ref="H5:J5"/>
    <mergeCell ref="K5:M5"/>
    <mergeCell ref="N6:O6"/>
    <mergeCell ref="G4:H4"/>
  </mergeCells>
  <pageMargins left="0.7" right="0.7" top="0.75" bottom="0.75" header="0.3" footer="0.3"/>
  <pageSetup paperSize="9" scale="31"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0"/>
  <sheetViews>
    <sheetView showGridLines="0" zoomScale="80" zoomScaleNormal="80" workbookViewId="0">
      <selection activeCell="F15" sqref="F15"/>
    </sheetView>
  </sheetViews>
  <sheetFormatPr defaultColWidth="14.42578125" defaultRowHeight="15" customHeight="1"/>
  <cols>
    <col min="1" max="2" width="8.7109375" style="1162" customWidth="1"/>
    <col min="3" max="3" width="4.42578125" style="1162" customWidth="1"/>
    <col min="4" max="5" width="3.42578125" style="1162" customWidth="1"/>
    <col min="6" max="7" width="4.42578125" style="1162" customWidth="1"/>
    <col min="8" max="8" width="29.85546875" style="1162" customWidth="1"/>
    <col min="9" max="9" width="16.7109375" style="1162" customWidth="1"/>
    <col min="10" max="10" width="14.42578125" style="1162"/>
    <col min="11" max="11" width="16.7109375" style="1162" customWidth="1"/>
    <col min="12" max="12" width="14.42578125" style="1162"/>
    <col min="13" max="13" width="17.42578125" style="1162" customWidth="1"/>
    <col min="14" max="14" width="13.28515625" style="1162" customWidth="1"/>
    <col min="15" max="15" width="16.140625" style="1162" customWidth="1"/>
    <col min="16" max="16" width="8.7109375" style="1162" customWidth="1"/>
    <col min="17" max="16384" width="14.42578125" style="1162"/>
  </cols>
  <sheetData>
    <row r="1" spans="1:18" ht="4.5" customHeight="1">
      <c r="A1" s="1276"/>
      <c r="B1" s="1276"/>
      <c r="C1" s="1276"/>
      <c r="D1" s="1276"/>
      <c r="E1" s="1276"/>
      <c r="F1" s="1276"/>
      <c r="G1" s="1276"/>
      <c r="H1" s="1276"/>
      <c r="I1" s="1276"/>
      <c r="J1" s="1276"/>
      <c r="K1" s="1276"/>
      <c r="L1" s="1276"/>
      <c r="M1" s="1276"/>
      <c r="N1" s="1276"/>
      <c r="O1" s="1276"/>
      <c r="P1" s="1276"/>
    </row>
    <row r="2" spans="1:18" ht="6.75" customHeight="1">
      <c r="A2" s="1276"/>
      <c r="B2" s="1276"/>
      <c r="C2" s="1276"/>
      <c r="D2" s="1276"/>
      <c r="E2" s="1276"/>
      <c r="F2" s="1276"/>
      <c r="G2" s="1276"/>
      <c r="H2" s="1276"/>
      <c r="I2" s="1276"/>
      <c r="J2" s="1276"/>
      <c r="K2" s="1276"/>
      <c r="L2" s="1276"/>
      <c r="M2" s="1276"/>
      <c r="N2" s="1276"/>
      <c r="O2" s="1276"/>
      <c r="P2" s="1276"/>
    </row>
    <row r="3" spans="1:18" ht="12" customHeight="1">
      <c r="A3" s="1276"/>
      <c r="B3" s="1276"/>
      <c r="C3" s="1276"/>
      <c r="D3" s="2694" t="s">
        <v>1230</v>
      </c>
      <c r="E3" s="2673"/>
      <c r="F3" s="2673"/>
      <c r="G3" s="2673"/>
      <c r="H3" s="2673"/>
      <c r="I3" s="2673"/>
      <c r="J3" s="2673"/>
      <c r="K3" s="2673"/>
      <c r="L3" s="2673"/>
      <c r="M3" s="2673"/>
      <c r="N3" s="2673"/>
      <c r="O3" s="2673"/>
      <c r="P3" s="1276"/>
    </row>
    <row r="4" spans="1:18" ht="15.75" customHeight="1">
      <c r="A4" s="1276"/>
      <c r="B4" s="1276"/>
      <c r="C4" s="1276"/>
      <c r="D4" s="2674" t="s">
        <v>1094</v>
      </c>
      <c r="E4" s="2673"/>
      <c r="F4" s="2673"/>
      <c r="G4" s="2673"/>
      <c r="H4" s="2673"/>
      <c r="I4" s="2673"/>
      <c r="J4" s="2673"/>
      <c r="K4" s="2673"/>
      <c r="L4" s="2673"/>
      <c r="M4" s="2673"/>
      <c r="N4" s="2673"/>
      <c r="O4" s="2673"/>
      <c r="P4" s="1276"/>
    </row>
    <row r="5" spans="1:18" ht="15.75" customHeight="1" thickBot="1">
      <c r="A5" s="1276"/>
      <c r="B5" s="1276"/>
      <c r="C5" s="1276"/>
      <c r="D5" s="2695"/>
      <c r="E5" s="2673"/>
      <c r="F5" s="2673"/>
      <c r="G5" s="2673"/>
      <c r="H5" s="2673"/>
      <c r="I5" s="1276"/>
      <c r="J5" s="1276"/>
      <c r="K5" s="1276"/>
      <c r="L5" s="1276"/>
      <c r="M5" s="1276"/>
      <c r="N5" s="1306"/>
      <c r="O5" s="1305" t="s">
        <v>1229</v>
      </c>
      <c r="P5" s="1276"/>
    </row>
    <row r="6" spans="1:18" ht="13.5" customHeight="1" thickTop="1">
      <c r="A6" s="1276"/>
      <c r="B6" s="1276"/>
      <c r="C6" s="1276"/>
      <c r="D6" s="2696" t="s">
        <v>1092</v>
      </c>
      <c r="E6" s="2671"/>
      <c r="F6" s="2671"/>
      <c r="G6" s="2671"/>
      <c r="H6" s="2678"/>
      <c r="I6" s="2684" t="s">
        <v>1091</v>
      </c>
      <c r="J6" s="2678"/>
      <c r="K6" s="2687" t="s">
        <v>723</v>
      </c>
      <c r="L6" s="2678"/>
      <c r="M6" s="2698" t="s">
        <v>722</v>
      </c>
      <c r="N6" s="2700" t="s">
        <v>1090</v>
      </c>
      <c r="O6" s="2688"/>
      <c r="P6" s="1276"/>
    </row>
    <row r="7" spans="1:18" ht="16.5" customHeight="1">
      <c r="A7" s="1276"/>
      <c r="B7" s="1276"/>
      <c r="C7" s="1276"/>
      <c r="D7" s="2679"/>
      <c r="E7" s="2673"/>
      <c r="F7" s="2673"/>
      <c r="G7" s="2673"/>
      <c r="H7" s="2680"/>
      <c r="I7" s="2682"/>
      <c r="J7" s="2683"/>
      <c r="K7" s="2697"/>
      <c r="L7" s="2683"/>
      <c r="M7" s="2699"/>
      <c r="N7" s="2701" t="s">
        <v>1018</v>
      </c>
      <c r="O7" s="2702"/>
      <c r="P7" s="1276"/>
    </row>
    <row r="8" spans="1:18" ht="15.75" customHeight="1">
      <c r="A8" s="1276"/>
      <c r="B8" s="1276"/>
      <c r="C8" s="1276"/>
      <c r="D8" s="2681"/>
      <c r="E8" s="2682"/>
      <c r="F8" s="2682"/>
      <c r="G8" s="2682"/>
      <c r="H8" s="2683"/>
      <c r="I8" s="1304" t="s">
        <v>562</v>
      </c>
      <c r="J8" s="1214" t="s">
        <v>62</v>
      </c>
      <c r="K8" s="1304" t="s">
        <v>562</v>
      </c>
      <c r="L8" s="1214" t="s">
        <v>62</v>
      </c>
      <c r="M8" s="1304" t="s">
        <v>562</v>
      </c>
      <c r="N8" s="1214" t="s">
        <v>67</v>
      </c>
      <c r="O8" s="1303" t="s">
        <v>280</v>
      </c>
      <c r="P8" s="1276"/>
    </row>
    <row r="9" spans="1:18" ht="18" customHeight="1">
      <c r="A9" s="1276"/>
      <c r="B9" s="1276"/>
      <c r="C9" s="1276"/>
      <c r="D9" s="1302" t="s">
        <v>1089</v>
      </c>
      <c r="E9" s="1301"/>
      <c r="F9" s="1301"/>
      <c r="G9" s="1301"/>
      <c r="H9" s="1301"/>
      <c r="I9" s="1299">
        <v>-720.88461891720817</v>
      </c>
      <c r="J9" s="1300">
        <v>-2332.7655894266345</v>
      </c>
      <c r="K9" s="1299">
        <v>-198.410881365455</v>
      </c>
      <c r="L9" s="1208">
        <v>-338.58257883247347</v>
      </c>
      <c r="M9" s="1208">
        <v>288.20983637950576</v>
      </c>
      <c r="N9" s="1207">
        <f t="shared" ref="N9:N44" si="0">(K9/I9-1)*100</f>
        <v>-72.476749238529393</v>
      </c>
      <c r="O9" s="1211" t="s">
        <v>71</v>
      </c>
      <c r="P9" s="1277"/>
      <c r="Q9" s="1279"/>
      <c r="R9" s="1279"/>
    </row>
    <row r="10" spans="1:18" ht="17.25" customHeight="1">
      <c r="A10" s="1276"/>
      <c r="B10" s="1276"/>
      <c r="C10" s="1276"/>
      <c r="D10" s="1286"/>
      <c r="E10" s="1276" t="s">
        <v>1088</v>
      </c>
      <c r="F10" s="1276"/>
      <c r="G10" s="1276"/>
      <c r="H10" s="1276"/>
      <c r="I10" s="1284">
        <v>242.38151501371181</v>
      </c>
      <c r="J10" s="1285">
        <v>1007.8433473210241</v>
      </c>
      <c r="K10" s="1284">
        <v>274.76426833435517</v>
      </c>
      <c r="L10" s="1205">
        <v>938.16288156520443</v>
      </c>
      <c r="M10" s="1205">
        <v>267.24769099359213</v>
      </c>
      <c r="N10" s="1181">
        <f t="shared" si="0"/>
        <v>13.360240494747067</v>
      </c>
      <c r="O10" s="1180">
        <f t="shared" ref="O10:O40" si="1">(M10/K10-1)*100</f>
        <v>-2.7356458633901681</v>
      </c>
      <c r="P10" s="1276"/>
      <c r="Q10" s="1279"/>
      <c r="R10" s="1279"/>
    </row>
    <row r="11" spans="1:18" ht="15.75">
      <c r="A11" s="1276"/>
      <c r="B11" s="1276"/>
      <c r="C11" s="1276"/>
      <c r="D11" s="1286"/>
      <c r="E11" s="1276"/>
      <c r="F11" s="1276" t="s">
        <v>1086</v>
      </c>
      <c r="G11" s="1276"/>
      <c r="H11" s="1276"/>
      <c r="I11" s="1284">
        <v>33.635117798906109</v>
      </c>
      <c r="J11" s="1285">
        <v>141.27638190142903</v>
      </c>
      <c r="K11" s="1284">
        <v>29.478763803700382</v>
      </c>
      <c r="L11" s="1205">
        <v>83.846251928292716</v>
      </c>
      <c r="M11" s="1205">
        <v>2.088534185580774</v>
      </c>
      <c r="N11" s="1181">
        <f t="shared" si="0"/>
        <v>-12.35718578437951</v>
      </c>
      <c r="O11" s="1180">
        <f t="shared" si="1"/>
        <v>-92.915122901732389</v>
      </c>
      <c r="P11" s="1276"/>
      <c r="Q11" s="1279"/>
      <c r="R11" s="1279"/>
    </row>
    <row r="12" spans="1:18" ht="15.75">
      <c r="A12" s="1276"/>
      <c r="B12" s="1276"/>
      <c r="C12" s="1276"/>
      <c r="D12" s="1286"/>
      <c r="E12" s="1276"/>
      <c r="F12" s="1276" t="s">
        <v>638</v>
      </c>
      <c r="G12" s="1276"/>
      <c r="H12" s="1276"/>
      <c r="I12" s="1284">
        <v>208.74639721480571</v>
      </c>
      <c r="J12" s="1285">
        <v>866.56696541959514</v>
      </c>
      <c r="K12" s="1284">
        <v>245.28550453065478</v>
      </c>
      <c r="L12" s="1205">
        <v>854.31662963691167</v>
      </c>
      <c r="M12" s="1205">
        <v>265.15915680801135</v>
      </c>
      <c r="N12" s="1181">
        <f t="shared" si="0"/>
        <v>17.504066083712733</v>
      </c>
      <c r="O12" s="1180">
        <f t="shared" si="1"/>
        <v>8.1022530521663416</v>
      </c>
      <c r="P12" s="1276"/>
      <c r="Q12" s="1279"/>
      <c r="R12" s="1279"/>
    </row>
    <row r="13" spans="1:18" ht="18" customHeight="1">
      <c r="A13" s="1276"/>
      <c r="B13" s="1276"/>
      <c r="C13" s="1276"/>
      <c r="D13" s="1286"/>
      <c r="E13" s="1276" t="s">
        <v>1087</v>
      </c>
      <c r="F13" s="1276"/>
      <c r="G13" s="1276"/>
      <c r="H13" s="1276"/>
      <c r="I13" s="1284">
        <v>-3236.2418602594885</v>
      </c>
      <c r="J13" s="1285">
        <v>-12392.378379366279</v>
      </c>
      <c r="K13" s="1284">
        <v>-2891.0140162309485</v>
      </c>
      <c r="L13" s="1205">
        <v>-10124.254622142287</v>
      </c>
      <c r="M13" s="1205">
        <v>-2392.2297351528214</v>
      </c>
      <c r="N13" s="1181">
        <f t="shared" si="0"/>
        <v>-10.667553876855763</v>
      </c>
      <c r="O13" s="1180">
        <f t="shared" si="1"/>
        <v>-17.252918120694506</v>
      </c>
      <c r="P13" s="1276"/>
      <c r="Q13" s="1279"/>
      <c r="R13" s="1279"/>
    </row>
    <row r="14" spans="1:18" ht="15" customHeight="1">
      <c r="A14" s="1276"/>
      <c r="B14" s="1276"/>
      <c r="C14" s="1276"/>
      <c r="D14" s="1286"/>
      <c r="E14" s="1276"/>
      <c r="F14" s="1276" t="s">
        <v>1086</v>
      </c>
      <c r="G14" s="1276"/>
      <c r="H14" s="1276"/>
      <c r="I14" s="1284">
        <v>-442.70252739799844</v>
      </c>
      <c r="J14" s="1285">
        <v>-1910.4945937516716</v>
      </c>
      <c r="K14" s="1284">
        <v>-377.97725248388218</v>
      </c>
      <c r="L14" s="1205">
        <v>-1446.0315395534717</v>
      </c>
      <c r="M14" s="1205">
        <v>-197.10288951046903</v>
      </c>
      <c r="N14" s="1181">
        <f t="shared" si="0"/>
        <v>-14.620489133988368</v>
      </c>
      <c r="O14" s="1180">
        <f t="shared" si="1"/>
        <v>-47.85324031665796</v>
      </c>
      <c r="P14" s="1276"/>
      <c r="Q14" s="1279"/>
      <c r="R14" s="1279"/>
    </row>
    <row r="15" spans="1:18" ht="14.25" customHeight="1">
      <c r="A15" s="1276"/>
      <c r="B15" s="1276"/>
      <c r="C15" s="1276"/>
      <c r="D15" s="1286"/>
      <c r="E15" s="1276"/>
      <c r="F15" s="1276" t="s">
        <v>638</v>
      </c>
      <c r="G15" s="1276"/>
      <c r="H15" s="1276"/>
      <c r="I15" s="1284">
        <v>-2793.53933286149</v>
      </c>
      <c r="J15" s="1285">
        <v>-10481.883785614607</v>
      </c>
      <c r="K15" s="1284">
        <v>-2513.0367637470663</v>
      </c>
      <c r="L15" s="1205">
        <v>-8678.2230825888146</v>
      </c>
      <c r="M15" s="1205">
        <v>-2195.1268456423522</v>
      </c>
      <c r="N15" s="1181">
        <f t="shared" si="0"/>
        <v>-10.041117582085313</v>
      </c>
      <c r="O15" s="1180">
        <f t="shared" si="1"/>
        <v>-12.650428465308005</v>
      </c>
      <c r="P15" s="1276"/>
      <c r="Q15" s="1279"/>
      <c r="R15" s="1279"/>
    </row>
    <row r="16" spans="1:18" ht="15.75" customHeight="1">
      <c r="A16" s="1276"/>
      <c r="B16" s="1276"/>
      <c r="C16" s="1276"/>
      <c r="D16" s="1295"/>
      <c r="E16" s="1294" t="s">
        <v>319</v>
      </c>
      <c r="F16" s="1294"/>
      <c r="G16" s="1294"/>
      <c r="H16" s="1294"/>
      <c r="I16" s="1292">
        <v>-2993.8603452457764</v>
      </c>
      <c r="J16" s="1293">
        <v>-11384.535032045254</v>
      </c>
      <c r="K16" s="1292">
        <v>-2616.2497478965934</v>
      </c>
      <c r="L16" s="1204">
        <v>-9186.0917405770833</v>
      </c>
      <c r="M16" s="1204">
        <v>-2124.9820441592292</v>
      </c>
      <c r="N16" s="1203">
        <f t="shared" si="0"/>
        <v>-12.612832724439716</v>
      </c>
      <c r="O16" s="1202">
        <f t="shared" si="1"/>
        <v>-18.777553791733091</v>
      </c>
      <c r="P16" s="1276"/>
      <c r="Q16" s="1279"/>
      <c r="R16" s="1279"/>
    </row>
    <row r="17" spans="1:18" ht="18" customHeight="1">
      <c r="A17" s="1276"/>
      <c r="B17" s="1276"/>
      <c r="C17" s="1276"/>
      <c r="D17" s="1295"/>
      <c r="E17" s="1294" t="s">
        <v>1085</v>
      </c>
      <c r="F17" s="1294"/>
      <c r="G17" s="1294"/>
      <c r="H17" s="1294"/>
      <c r="I17" s="1292">
        <v>-162.49783132946612</v>
      </c>
      <c r="J17" s="1293">
        <v>-136.31231878551375</v>
      </c>
      <c r="K17" s="1292">
        <v>-53.631382721899399</v>
      </c>
      <c r="L17" s="1204">
        <v>-10.424553762747564</v>
      </c>
      <c r="M17" s="1204">
        <v>-89.606223036282529</v>
      </c>
      <c r="N17" s="1203">
        <f t="shared" si="0"/>
        <v>-66.995631705901857</v>
      </c>
      <c r="O17" s="1202">
        <f t="shared" si="1"/>
        <v>67.07796534153772</v>
      </c>
      <c r="P17" s="1276"/>
      <c r="Q17" s="1279"/>
      <c r="R17" s="1279"/>
    </row>
    <row r="18" spans="1:18" ht="18" customHeight="1">
      <c r="A18" s="1276"/>
      <c r="B18" s="1276"/>
      <c r="C18" s="1276"/>
      <c r="D18" s="1286"/>
      <c r="E18" s="1276"/>
      <c r="F18" s="1276" t="s">
        <v>1084</v>
      </c>
      <c r="G18" s="1276"/>
      <c r="H18" s="1276"/>
      <c r="I18" s="1284">
        <v>359.21655011164825</v>
      </c>
      <c r="J18" s="1285">
        <v>1650.2635793862999</v>
      </c>
      <c r="K18" s="1284">
        <v>375.44159229721629</v>
      </c>
      <c r="L18" s="1205">
        <v>1353.7576629924604</v>
      </c>
      <c r="M18" s="1205">
        <v>165.37450362899858</v>
      </c>
      <c r="N18" s="1181">
        <f t="shared" si="0"/>
        <v>4.5167858163899011</v>
      </c>
      <c r="O18" s="1180">
        <f t="shared" si="1"/>
        <v>-55.952002382815181</v>
      </c>
      <c r="P18" s="1276"/>
      <c r="Q18" s="1279"/>
      <c r="R18" s="1279"/>
    </row>
    <row r="19" spans="1:18" ht="15.75" customHeight="1">
      <c r="A19" s="1276"/>
      <c r="B19" s="1276"/>
      <c r="C19" s="1276"/>
      <c r="D19" s="1286"/>
      <c r="E19" s="1276"/>
      <c r="F19" s="1276"/>
      <c r="G19" s="1276" t="s">
        <v>1082</v>
      </c>
      <c r="H19" s="1276"/>
      <c r="I19" s="1284">
        <v>136.06384099631143</v>
      </c>
      <c r="J19" s="1285">
        <v>666.65977687498173</v>
      </c>
      <c r="K19" s="1284">
        <v>152.79455773181365</v>
      </c>
      <c r="L19" s="1205">
        <v>530.36527504702497</v>
      </c>
      <c r="M19" s="1205">
        <v>12.423706751099377</v>
      </c>
      <c r="N19" s="1181">
        <f t="shared" si="0"/>
        <v>12.296225516635072</v>
      </c>
      <c r="O19" s="1180">
        <f t="shared" si="1"/>
        <v>-91.869012263574476</v>
      </c>
      <c r="P19" s="1276"/>
      <c r="Q19" s="1279"/>
      <c r="R19" s="1279"/>
    </row>
    <row r="20" spans="1:18" ht="15" customHeight="1">
      <c r="A20" s="1276"/>
      <c r="B20" s="1276"/>
      <c r="C20" s="1276"/>
      <c r="D20" s="1286"/>
      <c r="E20" s="1276"/>
      <c r="F20" s="1276"/>
      <c r="G20" s="1164" t="s">
        <v>1080</v>
      </c>
      <c r="H20" s="1276"/>
      <c r="I20" s="1284">
        <v>51.303947105494977</v>
      </c>
      <c r="J20" s="1285">
        <v>192.15923744703701</v>
      </c>
      <c r="K20" s="1284">
        <v>26.401754662751593</v>
      </c>
      <c r="L20" s="1205">
        <v>106.36653969939016</v>
      </c>
      <c r="M20" s="1205">
        <v>12.788256415836431</v>
      </c>
      <c r="N20" s="1181">
        <f t="shared" si="0"/>
        <v>-48.53855082833617</v>
      </c>
      <c r="O20" s="1180">
        <f t="shared" si="1"/>
        <v>-51.562854139090632</v>
      </c>
      <c r="P20" s="1276"/>
      <c r="Q20" s="1279"/>
      <c r="R20" s="1279"/>
    </row>
    <row r="21" spans="1:18" ht="15.75">
      <c r="A21" s="1276"/>
      <c r="B21" s="1276"/>
      <c r="C21" s="1276"/>
      <c r="D21" s="1286"/>
      <c r="E21" s="1276"/>
      <c r="F21" s="1276"/>
      <c r="G21" s="1276" t="s">
        <v>638</v>
      </c>
      <c r="H21" s="1276"/>
      <c r="I21" s="1284">
        <v>171.84876200984183</v>
      </c>
      <c r="J21" s="1285">
        <v>791.44456506428105</v>
      </c>
      <c r="K21" s="1284">
        <v>196.24527990265105</v>
      </c>
      <c r="L21" s="1205">
        <v>717.02584824604526</v>
      </c>
      <c r="M21" s="1210">
        <v>140.16254046206276</v>
      </c>
      <c r="N21" s="1181">
        <f t="shared" si="0"/>
        <v>14.196504884575202</v>
      </c>
      <c r="O21" s="1180">
        <f t="shared" si="1"/>
        <v>-28.577879411116815</v>
      </c>
      <c r="P21" s="1276"/>
      <c r="Q21" s="1279"/>
      <c r="R21" s="1279"/>
    </row>
    <row r="22" spans="1:18" ht="13.5" customHeight="1">
      <c r="A22" s="1276"/>
      <c r="B22" s="1276"/>
      <c r="C22" s="1276"/>
      <c r="D22" s="1286"/>
      <c r="E22" s="1276"/>
      <c r="F22" s="1276" t="s">
        <v>1083</v>
      </c>
      <c r="G22" s="1276"/>
      <c r="H22" s="1276"/>
      <c r="I22" s="1284">
        <v>-521.71438144111437</v>
      </c>
      <c r="J22" s="1285">
        <v>-1786.5758981718136</v>
      </c>
      <c r="K22" s="1284">
        <v>-429.07297501911569</v>
      </c>
      <c r="L22" s="1205">
        <v>-1364.1822167552079</v>
      </c>
      <c r="M22" s="1210">
        <v>-254.98072666528111</v>
      </c>
      <c r="N22" s="1181">
        <f t="shared" si="0"/>
        <v>-17.757111882961397</v>
      </c>
      <c r="O22" s="1180">
        <f t="shared" si="1"/>
        <v>-40.574041827285576</v>
      </c>
      <c r="P22" s="1276"/>
      <c r="Q22" s="1279"/>
      <c r="R22" s="1279"/>
    </row>
    <row r="23" spans="1:18" ht="18" customHeight="1">
      <c r="A23" s="1276"/>
      <c r="B23" s="1276"/>
      <c r="C23" s="1276"/>
      <c r="D23" s="1286"/>
      <c r="E23" s="1276"/>
      <c r="F23" s="1276"/>
      <c r="G23" s="1276" t="s">
        <v>579</v>
      </c>
      <c r="H23" s="1276"/>
      <c r="I23" s="1284">
        <v>-153.00129139088784</v>
      </c>
      <c r="J23" s="1285">
        <v>-583.009317610312</v>
      </c>
      <c r="K23" s="1284">
        <v>-162.91186037042863</v>
      </c>
      <c r="L23" s="1205">
        <v>-590.82149701733738</v>
      </c>
      <c r="M23" s="1210">
        <v>-132.61705704617748</v>
      </c>
      <c r="N23" s="1181">
        <f t="shared" si="0"/>
        <v>6.477441392452854</v>
      </c>
      <c r="O23" s="1180">
        <f t="shared" si="1"/>
        <v>-18.59582430362461</v>
      </c>
      <c r="P23" s="1276"/>
      <c r="Q23" s="1279"/>
      <c r="R23" s="1279"/>
    </row>
    <row r="24" spans="1:18" ht="15" customHeight="1">
      <c r="A24" s="1276"/>
      <c r="B24" s="1276"/>
      <c r="C24" s="1276"/>
      <c r="D24" s="1286"/>
      <c r="E24" s="1276"/>
      <c r="F24" s="1276"/>
      <c r="G24" s="1276" t="s">
        <v>1082</v>
      </c>
      <c r="H24" s="1276"/>
      <c r="I24" s="1284">
        <v>-262.2061692520918</v>
      </c>
      <c r="J24" s="1285">
        <v>-796.34977032728011</v>
      </c>
      <c r="K24" s="1284">
        <v>-185.47425714025627</v>
      </c>
      <c r="L24" s="1205">
        <v>-464.48522887443664</v>
      </c>
      <c r="M24" s="1205">
        <v>-44.691971054370626</v>
      </c>
      <c r="N24" s="1181">
        <f t="shared" si="0"/>
        <v>-29.263961382260028</v>
      </c>
      <c r="O24" s="1180">
        <f t="shared" si="1"/>
        <v>-75.903949290076199</v>
      </c>
      <c r="P24" s="1276"/>
      <c r="Q24" s="1279"/>
      <c r="R24" s="1279"/>
    </row>
    <row r="25" spans="1:18" ht="18" customHeight="1">
      <c r="A25" s="1276"/>
      <c r="B25" s="1276"/>
      <c r="C25" s="1276"/>
      <c r="D25" s="1286"/>
      <c r="E25" s="1276"/>
      <c r="F25" s="1276"/>
      <c r="G25" s="1276" t="s">
        <v>1228</v>
      </c>
      <c r="H25" s="1298"/>
      <c r="I25" s="1284">
        <v>-149.76330835552079</v>
      </c>
      <c r="J25" s="1285">
        <v>-410.09738368089324</v>
      </c>
      <c r="K25" s="1284">
        <v>-89.8707644197939</v>
      </c>
      <c r="L25" s="1205">
        <v>-225.62364429329273</v>
      </c>
      <c r="M25" s="1205">
        <v>-37.133679845367269</v>
      </c>
      <c r="N25" s="1181">
        <f t="shared" si="0"/>
        <v>-39.991466930971441</v>
      </c>
      <c r="O25" s="1180">
        <f t="shared" si="1"/>
        <v>-58.681023706538504</v>
      </c>
      <c r="P25" s="1276"/>
      <c r="Q25" s="1279"/>
      <c r="R25" s="1279"/>
    </row>
    <row r="26" spans="1:18" ht="15.75" customHeight="1">
      <c r="A26" s="1276"/>
      <c r="B26" s="1276"/>
      <c r="C26" s="1276"/>
      <c r="D26" s="1286"/>
      <c r="E26" s="1276"/>
      <c r="F26" s="1276"/>
      <c r="G26" s="1164" t="s">
        <v>1080</v>
      </c>
      <c r="H26" s="1276"/>
      <c r="I26" s="1284">
        <v>-18.469531055681941</v>
      </c>
      <c r="J26" s="1285">
        <v>-41.846543733809156</v>
      </c>
      <c r="K26" s="1284">
        <v>-5.2032837562168073</v>
      </c>
      <c r="L26" s="1205">
        <v>-20.656990945833812</v>
      </c>
      <c r="M26" s="1205">
        <v>-6.4281378035618744</v>
      </c>
      <c r="N26" s="1181">
        <f t="shared" si="0"/>
        <v>-71.827742997210123</v>
      </c>
      <c r="O26" s="1180">
        <f t="shared" si="1"/>
        <v>23.540020201312871</v>
      </c>
      <c r="P26" s="1276"/>
      <c r="Q26" s="1279"/>
      <c r="R26" s="1279"/>
    </row>
    <row r="27" spans="1:18" ht="18" customHeight="1">
      <c r="A27" s="1276"/>
      <c r="B27" s="1276"/>
      <c r="C27" s="1276"/>
      <c r="D27" s="1286"/>
      <c r="E27" s="1276"/>
      <c r="F27" s="1276"/>
      <c r="G27" s="1276" t="s">
        <v>638</v>
      </c>
      <c r="H27" s="1276"/>
      <c r="I27" s="1284">
        <v>-88.037389742452788</v>
      </c>
      <c r="J27" s="1285">
        <v>-365.37026650041247</v>
      </c>
      <c r="K27" s="1284">
        <v>-75.483573752214014</v>
      </c>
      <c r="L27" s="1205">
        <v>-288.21849991760013</v>
      </c>
      <c r="M27" s="1205">
        <v>-71.243560761171125</v>
      </c>
      <c r="N27" s="1181">
        <f t="shared" si="0"/>
        <v>-14.259641303500803</v>
      </c>
      <c r="O27" s="1180">
        <f t="shared" si="1"/>
        <v>-5.6171333447477707</v>
      </c>
      <c r="P27" s="1276"/>
      <c r="Q27" s="1279"/>
      <c r="R27" s="1279"/>
    </row>
    <row r="28" spans="1:18" ht="18" customHeight="1">
      <c r="A28" s="1276"/>
      <c r="B28" s="1276"/>
      <c r="C28" s="1276"/>
      <c r="D28" s="1295"/>
      <c r="E28" s="1294" t="s">
        <v>1079</v>
      </c>
      <c r="F28" s="1294"/>
      <c r="G28" s="1294"/>
      <c r="H28" s="1294"/>
      <c r="I28" s="1292">
        <v>-3156.3581765752424</v>
      </c>
      <c r="J28" s="1293">
        <v>-11520.847350830769</v>
      </c>
      <c r="K28" s="1292">
        <v>-2669.8811306184925</v>
      </c>
      <c r="L28" s="1204">
        <v>-9196.5162943398318</v>
      </c>
      <c r="M28" s="1204">
        <v>-2214.5882671955119</v>
      </c>
      <c r="N28" s="1203">
        <f t="shared" si="0"/>
        <v>-15.41260588126897</v>
      </c>
      <c r="O28" s="1202">
        <f t="shared" si="1"/>
        <v>-17.052926371950861</v>
      </c>
      <c r="P28" s="1276"/>
      <c r="Q28" s="1279"/>
      <c r="R28" s="1279"/>
    </row>
    <row r="29" spans="1:18" ht="18" customHeight="1">
      <c r="A29" s="1276"/>
      <c r="B29" s="1276"/>
      <c r="C29" s="1276"/>
      <c r="D29" s="1295"/>
      <c r="E29" s="1294" t="s">
        <v>1078</v>
      </c>
      <c r="F29" s="1294"/>
      <c r="G29" s="1294"/>
      <c r="H29" s="1294"/>
      <c r="I29" s="1292">
        <v>52.220044674672877</v>
      </c>
      <c r="J29" s="1293">
        <v>357.88207569845247</v>
      </c>
      <c r="K29" s="1292">
        <v>172.47225049056948</v>
      </c>
      <c r="L29" s="1204">
        <v>398.75728348585568</v>
      </c>
      <c r="M29" s="1204">
        <v>81.891970491791056</v>
      </c>
      <c r="N29" s="1203">
        <f t="shared" si="0"/>
        <v>230.27978349129955</v>
      </c>
      <c r="O29" s="1202">
        <f t="shared" si="1"/>
        <v>-52.518755765717337</v>
      </c>
      <c r="P29" s="1276"/>
      <c r="Q29" s="1279"/>
      <c r="R29" s="1279"/>
    </row>
    <row r="30" spans="1:18" ht="16.5" customHeight="1">
      <c r="A30" s="1276"/>
      <c r="B30" s="1276"/>
      <c r="C30" s="1276"/>
      <c r="D30" s="1286"/>
      <c r="E30" s="1276"/>
      <c r="F30" s="1276" t="s">
        <v>1077</v>
      </c>
      <c r="G30" s="1276"/>
      <c r="H30" s="1276"/>
      <c r="I30" s="1284">
        <v>195.04807149384612</v>
      </c>
      <c r="J30" s="1285">
        <v>707.91540842098152</v>
      </c>
      <c r="K30" s="1284">
        <v>203.30621906599146</v>
      </c>
      <c r="L30" s="1205">
        <v>588.08931063380157</v>
      </c>
      <c r="M30" s="1205">
        <v>134.72274949494408</v>
      </c>
      <c r="N30" s="1181">
        <f t="shared" si="0"/>
        <v>4.2339037289101711</v>
      </c>
      <c r="O30" s="1180">
        <f t="shared" si="1"/>
        <v>-33.734073598990975</v>
      </c>
      <c r="P30" s="1276"/>
      <c r="Q30" s="1279"/>
      <c r="R30" s="1279"/>
    </row>
    <row r="31" spans="1:18" ht="13.5" customHeight="1">
      <c r="A31" s="1276"/>
      <c r="B31" s="1276"/>
      <c r="C31" s="1276"/>
      <c r="D31" s="1286"/>
      <c r="E31" s="1276"/>
      <c r="F31" s="1276" t="s">
        <v>1076</v>
      </c>
      <c r="G31" s="1276"/>
      <c r="H31" s="1276"/>
      <c r="I31" s="1284">
        <v>-142.82802681917326</v>
      </c>
      <c r="J31" s="1285">
        <v>-350.03333272252911</v>
      </c>
      <c r="K31" s="1284">
        <v>-30.833968575421959</v>
      </c>
      <c r="L31" s="1205">
        <v>-189.33202714794587</v>
      </c>
      <c r="M31" s="1205">
        <v>-52.830779003153019</v>
      </c>
      <c r="N31" s="1181">
        <f t="shared" si="0"/>
        <v>-78.411822061744815</v>
      </c>
      <c r="O31" s="1180">
        <f t="shared" si="1"/>
        <v>71.339537023673685</v>
      </c>
      <c r="P31" s="1276"/>
      <c r="Q31" s="1279"/>
      <c r="R31" s="1279"/>
    </row>
    <row r="32" spans="1:18" ht="18" customHeight="1">
      <c r="A32" s="1276"/>
      <c r="B32" s="1276"/>
      <c r="C32" s="1276"/>
      <c r="D32" s="1295"/>
      <c r="E32" s="1294" t="s">
        <v>1227</v>
      </c>
      <c r="F32" s="1294"/>
      <c r="G32" s="1294"/>
      <c r="H32" s="1294"/>
      <c r="I32" s="1292">
        <v>-3104.1381319005695</v>
      </c>
      <c r="J32" s="1293">
        <v>-11162.965275132316</v>
      </c>
      <c r="K32" s="1292">
        <v>-2497.4088801279231</v>
      </c>
      <c r="L32" s="1204">
        <v>-8797.7590108539753</v>
      </c>
      <c r="M32" s="1204">
        <v>-2132.6962967037207</v>
      </c>
      <c r="N32" s="1203">
        <f t="shared" si="0"/>
        <v>-19.545819998711345</v>
      </c>
      <c r="O32" s="1202">
        <f t="shared" si="1"/>
        <v>-14.603639248913092</v>
      </c>
      <c r="P32" s="1276"/>
      <c r="Q32" s="1279"/>
      <c r="R32" s="1279"/>
    </row>
    <row r="33" spans="1:18" ht="18" customHeight="1">
      <c r="A33" s="1276"/>
      <c r="B33" s="1276"/>
      <c r="C33" s="1276"/>
      <c r="D33" s="1295"/>
      <c r="E33" s="1294" t="s">
        <v>1074</v>
      </c>
      <c r="F33" s="1294"/>
      <c r="G33" s="1294"/>
      <c r="H33" s="1294"/>
      <c r="I33" s="1292">
        <v>2383.2535129833623</v>
      </c>
      <c r="J33" s="1293">
        <v>8830.1996857056802</v>
      </c>
      <c r="K33" s="1292">
        <v>2298.9979987624674</v>
      </c>
      <c r="L33" s="1204">
        <v>8459.1764320214988</v>
      </c>
      <c r="M33" s="1204">
        <v>2420.9061330832265</v>
      </c>
      <c r="N33" s="1203">
        <f t="shared" si="0"/>
        <v>-3.5353148023024916</v>
      </c>
      <c r="O33" s="1202">
        <f t="shared" si="1"/>
        <v>5.3026637859789894</v>
      </c>
      <c r="P33" s="1276"/>
      <c r="Q33" s="1279"/>
      <c r="R33" s="1279"/>
    </row>
    <row r="34" spans="1:18" ht="18" customHeight="1">
      <c r="A34" s="1276"/>
      <c r="B34" s="1276"/>
      <c r="C34" s="1276"/>
      <c r="D34" s="1286"/>
      <c r="E34" s="1276"/>
      <c r="F34" s="1276" t="s">
        <v>1073</v>
      </c>
      <c r="G34" s="1276"/>
      <c r="H34" s="1276"/>
      <c r="I34" s="1284">
        <v>2394.9079523361102</v>
      </c>
      <c r="J34" s="1285">
        <v>8909.5507454152812</v>
      </c>
      <c r="K34" s="1284">
        <v>2310.5072594540475</v>
      </c>
      <c r="L34" s="1205">
        <v>8506.2452710233501</v>
      </c>
      <c r="M34" s="1205">
        <v>2433.3467562489932</v>
      </c>
      <c r="N34" s="1181">
        <f t="shared" si="0"/>
        <v>-3.5241727265440059</v>
      </c>
      <c r="O34" s="1180">
        <f t="shared" si="1"/>
        <v>5.3165596555611705</v>
      </c>
      <c r="P34" s="1276"/>
      <c r="Q34" s="1279"/>
      <c r="R34" s="1279"/>
    </row>
    <row r="35" spans="1:18" ht="15.75">
      <c r="A35" s="1276"/>
      <c r="B35" s="1276"/>
      <c r="C35" s="1276"/>
      <c r="D35" s="1286"/>
      <c r="E35" s="1276"/>
      <c r="F35" s="1276"/>
      <c r="G35" s="1276" t="s">
        <v>547</v>
      </c>
      <c r="H35" s="1276"/>
      <c r="I35" s="1297">
        <v>123.04822956839452</v>
      </c>
      <c r="J35" s="1297">
        <v>573.12505525385177</v>
      </c>
      <c r="K35" s="1297">
        <v>130.0846987546075</v>
      </c>
      <c r="L35" s="1296">
        <v>449.70874278150143</v>
      </c>
      <c r="M35" s="1205">
        <v>111.43403446872108</v>
      </c>
      <c r="N35" s="1181">
        <f t="shared" si="0"/>
        <v>5.7184643866020624</v>
      </c>
      <c r="O35" s="1180">
        <f t="shared" si="1"/>
        <v>-14.337323654851319</v>
      </c>
      <c r="P35" s="1276"/>
      <c r="Q35" s="1279"/>
      <c r="R35" s="1279"/>
    </row>
    <row r="36" spans="1:18" ht="15.75">
      <c r="A36" s="1276"/>
      <c r="B36" s="1276"/>
      <c r="C36" s="1276"/>
      <c r="D36" s="1286"/>
      <c r="E36" s="1276"/>
      <c r="F36" s="1276"/>
      <c r="G36" s="1276" t="s">
        <v>318</v>
      </c>
      <c r="H36" s="1276"/>
      <c r="I36" s="1284">
        <v>2130.7494135900779</v>
      </c>
      <c r="J36" s="1285">
        <v>7790.0039941025689</v>
      </c>
      <c r="K36" s="1284">
        <v>2029.8799792074547</v>
      </c>
      <c r="L36" s="1205">
        <v>7533.2266654349251</v>
      </c>
      <c r="M36" s="1205">
        <v>2184.0845745243951</v>
      </c>
      <c r="N36" s="1181">
        <f t="shared" si="0"/>
        <v>-4.7339886022856774</v>
      </c>
      <c r="O36" s="1180">
        <f t="shared" si="1"/>
        <v>7.5967346294605997</v>
      </c>
      <c r="P36" s="1276"/>
      <c r="Q36" s="1279"/>
      <c r="R36" s="1279"/>
    </row>
    <row r="37" spans="1:18" ht="15" customHeight="1">
      <c r="A37" s="1276"/>
      <c r="B37" s="1276"/>
      <c r="C37" s="1276"/>
      <c r="D37" s="1286"/>
      <c r="E37" s="1276"/>
      <c r="F37" s="1276"/>
      <c r="G37" s="1276" t="s">
        <v>1072</v>
      </c>
      <c r="H37" s="1276"/>
      <c r="I37" s="1284">
        <v>140.75197927233336</v>
      </c>
      <c r="J37" s="1285">
        <v>544.9269623774353</v>
      </c>
      <c r="K37" s="1284">
        <v>150.20132926311985</v>
      </c>
      <c r="L37" s="1205">
        <v>499.23349292434875</v>
      </c>
      <c r="M37" s="1205">
        <v>137.5026796202138</v>
      </c>
      <c r="N37" s="1181">
        <f t="shared" si="0"/>
        <v>6.7134757462298023</v>
      </c>
      <c r="O37" s="1180">
        <f t="shared" si="1"/>
        <v>-8.4544189490232782</v>
      </c>
      <c r="P37" s="1276"/>
      <c r="Q37" s="1279"/>
      <c r="R37" s="1279"/>
    </row>
    <row r="38" spans="1:18" ht="18" hidden="1" customHeight="1">
      <c r="A38" s="1276"/>
      <c r="B38" s="1276"/>
      <c r="C38" s="1276"/>
      <c r="D38" s="1286"/>
      <c r="E38" s="1276"/>
      <c r="F38" s="1276"/>
      <c r="G38" s="1276"/>
      <c r="H38" s="1276"/>
      <c r="I38" s="1284">
        <v>0.35832990530424474</v>
      </c>
      <c r="J38" s="1285">
        <v>1.4947336814264589</v>
      </c>
      <c r="K38" s="1284">
        <v>0.34125222886598972</v>
      </c>
      <c r="L38" s="1205">
        <v>24.076369882575761</v>
      </c>
      <c r="M38" s="1205">
        <v>0.32546763566312487</v>
      </c>
      <c r="N38" s="1181">
        <f t="shared" si="0"/>
        <v>-4.7659087855798754</v>
      </c>
      <c r="O38" s="1180">
        <f t="shared" si="1"/>
        <v>-4.6254916064045641</v>
      </c>
      <c r="P38" s="1276"/>
      <c r="Q38" s="1279"/>
      <c r="R38" s="1279"/>
    </row>
    <row r="39" spans="1:18" ht="15.75">
      <c r="A39" s="1276"/>
      <c r="B39" s="1276"/>
      <c r="C39" s="1276"/>
      <c r="D39" s="1286"/>
      <c r="E39" s="1276"/>
      <c r="F39" s="1276" t="s">
        <v>1070</v>
      </c>
      <c r="G39" s="1276"/>
      <c r="H39" s="1276"/>
      <c r="I39" s="1284">
        <v>-11.654439352748096</v>
      </c>
      <c r="J39" s="1285">
        <v>-79.35105970960231</v>
      </c>
      <c r="K39" s="1284">
        <v>-11.509260691579779</v>
      </c>
      <c r="L39" s="1205">
        <v>-47.068839001853007</v>
      </c>
      <c r="M39" s="1205">
        <v>-12.440623165766411</v>
      </c>
      <c r="N39" s="1181">
        <f t="shared" si="0"/>
        <v>-1.2456940808060701</v>
      </c>
      <c r="O39" s="1180">
        <f t="shared" si="1"/>
        <v>8.0922875860134127</v>
      </c>
      <c r="P39" s="1276"/>
      <c r="Q39" s="1279"/>
      <c r="R39" s="1279"/>
    </row>
    <row r="40" spans="1:18" ht="18" customHeight="1">
      <c r="A40" s="1287"/>
      <c r="B40" s="1287"/>
      <c r="C40" s="1287"/>
      <c r="D40" s="1291" t="s">
        <v>80</v>
      </c>
      <c r="E40" s="1290" t="s">
        <v>1069</v>
      </c>
      <c r="F40" s="1290"/>
      <c r="G40" s="1290"/>
      <c r="H40" s="1290"/>
      <c r="I40" s="1288">
        <v>31.51564799812531</v>
      </c>
      <c r="J40" s="1289">
        <v>137.3253214947172</v>
      </c>
      <c r="K40" s="1288">
        <v>32.41826264778885</v>
      </c>
      <c r="L40" s="1208">
        <v>122.84512783660614</v>
      </c>
      <c r="M40" s="1208">
        <v>30.051871384972806</v>
      </c>
      <c r="N40" s="1207">
        <f t="shared" si="0"/>
        <v>2.8640205961090626</v>
      </c>
      <c r="O40" s="1206">
        <f t="shared" si="1"/>
        <v>-7.2995622514565817</v>
      </c>
      <c r="P40" s="1287"/>
      <c r="Q40" s="1279"/>
      <c r="R40" s="1279"/>
    </row>
    <row r="41" spans="1:18" ht="18" customHeight="1">
      <c r="A41" s="1276"/>
      <c r="B41" s="1276"/>
      <c r="C41" s="1276"/>
      <c r="D41" s="1295" t="s">
        <v>1226</v>
      </c>
      <c r="E41" s="1295"/>
      <c r="F41" s="1294"/>
      <c r="G41" s="1294"/>
      <c r="H41" s="1294"/>
      <c r="I41" s="1292">
        <v>-689.3689709190819</v>
      </c>
      <c r="J41" s="1293">
        <v>-2195.4402679319182</v>
      </c>
      <c r="K41" s="1292">
        <v>-165.99261871766683</v>
      </c>
      <c r="L41" s="1204">
        <v>-215.73745099587029</v>
      </c>
      <c r="M41" s="1204">
        <v>318.26170776447856</v>
      </c>
      <c r="N41" s="1203">
        <f t="shared" si="0"/>
        <v>-75.921077721795086</v>
      </c>
      <c r="O41" s="1202" t="s">
        <v>71</v>
      </c>
      <c r="P41" s="1276"/>
      <c r="Q41" s="1279"/>
      <c r="R41" s="1279"/>
    </row>
    <row r="42" spans="1:18" ht="18" customHeight="1">
      <c r="A42" s="1287"/>
      <c r="B42" s="1287"/>
      <c r="C42" s="1287"/>
      <c r="D42" s="1291" t="s">
        <v>84</v>
      </c>
      <c r="E42" s="1290" t="s">
        <v>1067</v>
      </c>
      <c r="F42" s="1290"/>
      <c r="G42" s="1290"/>
      <c r="H42" s="1290"/>
      <c r="I42" s="1288">
        <v>37.602719947577484</v>
      </c>
      <c r="J42" s="1289">
        <v>862.13706024571923</v>
      </c>
      <c r="K42" s="1288">
        <v>164.47434038255022</v>
      </c>
      <c r="L42" s="1208">
        <v>2294.702965059631</v>
      </c>
      <c r="M42" s="1208">
        <v>231.69418712464292</v>
      </c>
      <c r="N42" s="1207">
        <f t="shared" si="0"/>
        <v>337.40011523593603</v>
      </c>
      <c r="O42" s="1206">
        <f>(M42/K42-1)*100</f>
        <v>40.86950376924834</v>
      </c>
      <c r="P42" s="1287"/>
      <c r="Q42" s="1279"/>
      <c r="R42" s="1279"/>
    </row>
    <row r="43" spans="1:18" ht="18" customHeight="1">
      <c r="A43" s="1276"/>
      <c r="B43" s="1276"/>
      <c r="C43" s="1276"/>
      <c r="D43" s="1286"/>
      <c r="E43" s="1276" t="s">
        <v>1066</v>
      </c>
      <c r="F43" s="1276"/>
      <c r="G43" s="1276"/>
      <c r="H43" s="1276"/>
      <c r="I43" s="1284">
        <v>13.580733023232124</v>
      </c>
      <c r="J43" s="1285">
        <v>115.43111044247556</v>
      </c>
      <c r="K43" s="1284">
        <v>35.331637132388437</v>
      </c>
      <c r="L43" s="1205">
        <v>168.98581384904773</v>
      </c>
      <c r="M43" s="1205">
        <v>24.58483505946791</v>
      </c>
      <c r="N43" s="1181">
        <f t="shared" si="0"/>
        <v>160.16001545680737</v>
      </c>
      <c r="O43" s="1180">
        <f>(M43/K43-1)*100</f>
        <v>-30.416937750866225</v>
      </c>
      <c r="P43" s="1276"/>
      <c r="Q43" s="1279"/>
      <c r="R43" s="1279"/>
    </row>
    <row r="44" spans="1:18" ht="18" customHeight="1">
      <c r="A44" s="1276"/>
      <c r="B44" s="1276"/>
      <c r="C44" s="1276"/>
      <c r="D44" s="1286"/>
      <c r="E44" s="1276"/>
      <c r="F44" s="1276" t="s">
        <v>1065</v>
      </c>
      <c r="G44" s="1276"/>
      <c r="H44" s="1276"/>
      <c r="I44" s="1284">
        <v>13.580733023232124</v>
      </c>
      <c r="J44" s="1285">
        <v>147.0864077966429</v>
      </c>
      <c r="K44" s="1284">
        <v>35.342766281744382</v>
      </c>
      <c r="L44" s="1205">
        <v>170.73226794601936</v>
      </c>
      <c r="M44" s="1205">
        <v>24.630532565638649</v>
      </c>
      <c r="N44" s="1181">
        <f t="shared" si="0"/>
        <v>160.24196353234132</v>
      </c>
      <c r="O44" s="1180">
        <f>(M44/K44-1)*100</f>
        <v>-30.3095508447479</v>
      </c>
      <c r="P44" s="1276"/>
      <c r="Q44" s="1279"/>
      <c r="R44" s="1279"/>
    </row>
    <row r="45" spans="1:18" ht="18" customHeight="1">
      <c r="A45" s="1276"/>
      <c r="B45" s="1276"/>
      <c r="C45" s="1276"/>
      <c r="D45" s="1286"/>
      <c r="E45" s="1276"/>
      <c r="F45" s="1276" t="s">
        <v>1064</v>
      </c>
      <c r="G45" s="1276"/>
      <c r="H45" s="1276"/>
      <c r="I45" s="1284">
        <v>0</v>
      </c>
      <c r="J45" s="1285">
        <v>-31.655297354167324</v>
      </c>
      <c r="K45" s="1284">
        <v>-1.1129149355951037E-2</v>
      </c>
      <c r="L45" s="1205">
        <v>-1.7464540969716549</v>
      </c>
      <c r="M45" s="1205">
        <v>-4.569750617073793E-2</v>
      </c>
      <c r="N45" s="1181" t="s">
        <v>71</v>
      </c>
      <c r="O45" s="1180" t="s">
        <v>71</v>
      </c>
      <c r="P45" s="1276"/>
      <c r="Q45" s="1279"/>
      <c r="R45" s="1279"/>
    </row>
    <row r="46" spans="1:18" ht="18" customHeight="1">
      <c r="A46" s="1276"/>
      <c r="B46" s="1276"/>
      <c r="C46" s="1276"/>
      <c r="D46" s="1286"/>
      <c r="E46" s="1276" t="s">
        <v>1063</v>
      </c>
      <c r="F46" s="1276"/>
      <c r="G46" s="1276"/>
      <c r="H46" s="1276"/>
      <c r="I46" s="1284">
        <v>0</v>
      </c>
      <c r="J46" s="1285">
        <v>0</v>
      </c>
      <c r="K46" s="1284">
        <v>0</v>
      </c>
      <c r="L46" s="1205">
        <v>0</v>
      </c>
      <c r="M46" s="1205">
        <v>0</v>
      </c>
      <c r="N46" s="1181" t="s">
        <v>71</v>
      </c>
      <c r="O46" s="1180" t="s">
        <v>71</v>
      </c>
      <c r="P46" s="1276"/>
      <c r="Q46" s="1279"/>
      <c r="R46" s="1279"/>
    </row>
    <row r="47" spans="1:18" ht="18" customHeight="1">
      <c r="A47" s="1276"/>
      <c r="B47" s="1276"/>
      <c r="C47" s="1276"/>
      <c r="D47" s="1286"/>
      <c r="E47" s="1276" t="s">
        <v>1062</v>
      </c>
      <c r="F47" s="1276"/>
      <c r="G47" s="1276"/>
      <c r="H47" s="1276"/>
      <c r="I47" s="1284">
        <v>-115.23390519345921</v>
      </c>
      <c r="J47" s="1285">
        <v>-244.81883025889221</v>
      </c>
      <c r="K47" s="1284">
        <v>-67.666438478936996</v>
      </c>
      <c r="L47" s="1205">
        <v>-53.179756167755457</v>
      </c>
      <c r="M47" s="1205">
        <v>-34.652284315296356</v>
      </c>
      <c r="N47" s="1181">
        <f>(K47/I47-1)*100</f>
        <v>-41.279054662483304</v>
      </c>
      <c r="O47" s="1180">
        <f>(M47/K47-1)*100</f>
        <v>-48.789554919337434</v>
      </c>
      <c r="P47" s="1276"/>
      <c r="Q47" s="1279"/>
      <c r="R47" s="1279"/>
    </row>
    <row r="48" spans="1:18" ht="18" customHeight="1">
      <c r="A48" s="1276"/>
      <c r="B48" s="1276"/>
      <c r="C48" s="1276"/>
      <c r="D48" s="1286"/>
      <c r="E48" s="1276"/>
      <c r="F48" s="1276" t="s">
        <v>1060</v>
      </c>
      <c r="G48" s="1276"/>
      <c r="H48" s="1276"/>
      <c r="I48" s="1284">
        <v>10.126975663930615</v>
      </c>
      <c r="J48" s="1285">
        <v>92.773997661120461</v>
      </c>
      <c r="K48" s="1284">
        <v>-66.792169912236147</v>
      </c>
      <c r="L48" s="1205">
        <v>-51.235036368474489</v>
      </c>
      <c r="M48" s="1205">
        <v>-34.659947779911647</v>
      </c>
      <c r="N48" s="1181" t="s">
        <v>71</v>
      </c>
      <c r="O48" s="1180">
        <f>(M48/K48-1)*100</f>
        <v>-48.107767983201825</v>
      </c>
      <c r="P48" s="1276"/>
      <c r="Q48" s="1279"/>
      <c r="R48" s="1279"/>
    </row>
    <row r="49" spans="1:18" ht="15" customHeight="1">
      <c r="A49" s="1276"/>
      <c r="B49" s="1276"/>
      <c r="C49" s="1276"/>
      <c r="D49" s="1286"/>
      <c r="E49" s="1276"/>
      <c r="F49" s="1276" t="s">
        <v>638</v>
      </c>
      <c r="G49" s="1276"/>
      <c r="H49" s="1276"/>
      <c r="I49" s="1284">
        <v>-125.36088085738982</v>
      </c>
      <c r="J49" s="1285">
        <v>-337.59282792001272</v>
      </c>
      <c r="K49" s="1284">
        <v>-0.87426856670085329</v>
      </c>
      <c r="L49" s="1205">
        <v>-1.9447197992809615</v>
      </c>
      <c r="M49" s="1205">
        <v>7.6634646152894444E-3</v>
      </c>
      <c r="N49" s="1181" t="s">
        <v>71</v>
      </c>
      <c r="O49" s="1180" t="s">
        <v>71</v>
      </c>
      <c r="P49" s="1276"/>
      <c r="Q49" s="1279"/>
      <c r="R49" s="1279"/>
    </row>
    <row r="50" spans="1:18" ht="18" customHeight="1">
      <c r="A50" s="1276"/>
      <c r="B50" s="1276"/>
      <c r="C50" s="1276"/>
      <c r="D50" s="1286"/>
      <c r="E50" s="1276" t="s">
        <v>1061</v>
      </c>
      <c r="F50" s="1276"/>
      <c r="G50" s="1276"/>
      <c r="H50" s="1276"/>
      <c r="I50" s="1284">
        <v>139.25589211780456</v>
      </c>
      <c r="J50" s="1285">
        <v>991.52478006213585</v>
      </c>
      <c r="K50" s="1284">
        <v>196.8091417290988</v>
      </c>
      <c r="L50" s="1205">
        <v>2178.8969073783387</v>
      </c>
      <c r="M50" s="1205">
        <v>241.76163638047137</v>
      </c>
      <c r="N50" s="1181">
        <f>(K50/I50-1)*100</f>
        <v>41.329130664436533</v>
      </c>
      <c r="O50" s="1180">
        <f>(M50/K50-1)*100</f>
        <v>22.840653770670972</v>
      </c>
      <c r="P50" s="1276"/>
      <c r="Q50" s="1279"/>
      <c r="R50" s="1279"/>
    </row>
    <row r="51" spans="1:18" ht="18" customHeight="1">
      <c r="A51" s="1276"/>
      <c r="B51" s="1276"/>
      <c r="C51" s="1276"/>
      <c r="D51" s="1286"/>
      <c r="E51" s="1276"/>
      <c r="F51" s="1276" t="s">
        <v>1060</v>
      </c>
      <c r="G51" s="1276"/>
      <c r="H51" s="1276"/>
      <c r="I51" s="1284">
        <v>71.908194483903657</v>
      </c>
      <c r="J51" s="1285">
        <v>334.05421370175264</v>
      </c>
      <c r="K51" s="1284">
        <v>-149.7287467974877</v>
      </c>
      <c r="L51" s="1205">
        <v>686.2200047045601</v>
      </c>
      <c r="M51" s="1205">
        <v>234.59023439723791</v>
      </c>
      <c r="N51" s="1181" t="s">
        <v>71</v>
      </c>
      <c r="O51" s="1180" t="s">
        <v>71</v>
      </c>
      <c r="P51" s="1276"/>
      <c r="Q51" s="1279"/>
      <c r="R51" s="1279"/>
    </row>
    <row r="52" spans="1:18" ht="15" customHeight="1">
      <c r="A52" s="1276"/>
      <c r="B52" s="1276"/>
      <c r="C52" s="1276"/>
      <c r="D52" s="1286"/>
      <c r="E52" s="1276"/>
      <c r="F52" s="1276" t="s">
        <v>1059</v>
      </c>
      <c r="G52" s="1276"/>
      <c r="H52" s="1276"/>
      <c r="I52" s="1284">
        <v>58.428419185085154</v>
      </c>
      <c r="J52" s="1285">
        <v>559.94283106516525</v>
      </c>
      <c r="K52" s="1284">
        <v>204.82722586185699</v>
      </c>
      <c r="L52" s="1205">
        <v>1202.2227376019339</v>
      </c>
      <c r="M52" s="1205">
        <v>93.756319668201598</v>
      </c>
      <c r="N52" s="1181">
        <f>(K52/I52-1)*100</f>
        <v>250.5609576959813</v>
      </c>
      <c r="O52" s="1180">
        <f>(M52/K52-1)*100</f>
        <v>-54.22663209263289</v>
      </c>
      <c r="P52" s="1276"/>
      <c r="Q52" s="1279"/>
      <c r="R52" s="1279"/>
    </row>
    <row r="53" spans="1:18" ht="15" customHeight="1">
      <c r="A53" s="1276"/>
      <c r="B53" s="1276"/>
      <c r="C53" s="1276"/>
      <c r="D53" s="1286"/>
      <c r="E53" s="1276"/>
      <c r="F53" s="1276"/>
      <c r="G53" s="1276" t="s">
        <v>1058</v>
      </c>
      <c r="H53" s="1276"/>
      <c r="I53" s="1284">
        <v>65.232962579872662</v>
      </c>
      <c r="J53" s="1285">
        <v>546.3220991575638</v>
      </c>
      <c r="K53" s="1284">
        <v>186.10016488665804</v>
      </c>
      <c r="L53" s="1205">
        <v>1176.0656901863445</v>
      </c>
      <c r="M53" s="1205">
        <v>99.05004323366984</v>
      </c>
      <c r="N53" s="1181">
        <f>(K53/I53-1)*100</f>
        <v>185.28547152644327</v>
      </c>
      <c r="O53" s="1180">
        <f>(M53/K53-1)*100</f>
        <v>-46.775950846687842</v>
      </c>
      <c r="P53" s="1276"/>
      <c r="Q53" s="1279"/>
      <c r="R53" s="1279"/>
    </row>
    <row r="54" spans="1:18" ht="15.75">
      <c r="A54" s="1276"/>
      <c r="B54" s="1276"/>
      <c r="C54" s="1276"/>
      <c r="D54" s="1286"/>
      <c r="E54" s="1276"/>
      <c r="F54" s="1276"/>
      <c r="G54" s="1276"/>
      <c r="H54" s="1276" t="s">
        <v>1056</v>
      </c>
      <c r="I54" s="1284">
        <v>94.933518937524553</v>
      </c>
      <c r="J54" s="1285">
        <v>725.01367497767649</v>
      </c>
      <c r="K54" s="1284">
        <v>205.31983409119607</v>
      </c>
      <c r="L54" s="1205">
        <v>1376.5227955813052</v>
      </c>
      <c r="M54" s="1205">
        <v>139.64995704953873</v>
      </c>
      <c r="N54" s="1181">
        <f>(K54/I54-1)*100</f>
        <v>116.2774922799569</v>
      </c>
      <c r="O54" s="1180">
        <f>(M54/K54-1)*100</f>
        <v>-31.984185713148893</v>
      </c>
      <c r="P54" s="1276"/>
      <c r="Q54" s="1279"/>
      <c r="R54" s="1279"/>
    </row>
    <row r="55" spans="1:18" ht="15.75">
      <c r="A55" s="1276"/>
      <c r="B55" s="1276"/>
      <c r="C55" s="1276"/>
      <c r="D55" s="1286"/>
      <c r="E55" s="1276"/>
      <c r="F55" s="1276"/>
      <c r="G55" s="1276"/>
      <c r="H55" s="1276" t="s">
        <v>1055</v>
      </c>
      <c r="I55" s="1284">
        <v>-29.700556357651884</v>
      </c>
      <c r="J55" s="1285">
        <v>-178.69157582011263</v>
      </c>
      <c r="K55" s="1284">
        <v>-19.219669204538036</v>
      </c>
      <c r="L55" s="1205">
        <v>-200.45710539496071</v>
      </c>
      <c r="M55" s="1205">
        <v>-40.59991381586886</v>
      </c>
      <c r="N55" s="1181">
        <f>(K55/I55-1)*100</f>
        <v>-35.288521288637789</v>
      </c>
      <c r="O55" s="1180">
        <f>(M55/K55-1)*100</f>
        <v>111.24148071332387</v>
      </c>
      <c r="P55" s="1276"/>
      <c r="Q55" s="1279"/>
      <c r="R55" s="1279"/>
    </row>
    <row r="56" spans="1:18" ht="18" customHeight="1">
      <c r="A56" s="1276"/>
      <c r="B56" s="1276"/>
      <c r="C56" s="1276"/>
      <c r="D56" s="1286"/>
      <c r="E56" s="1276"/>
      <c r="F56" s="1276"/>
      <c r="G56" s="1276" t="s">
        <v>1057</v>
      </c>
      <c r="H56" s="1276"/>
      <c r="I56" s="1284">
        <v>-6.8045433947875109</v>
      </c>
      <c r="J56" s="1285">
        <v>13.620731907601492</v>
      </c>
      <c r="K56" s="1284">
        <v>18.727060975198945</v>
      </c>
      <c r="L56" s="1205">
        <v>26.157047415589371</v>
      </c>
      <c r="M56" s="1205">
        <v>-5.2937235654682411</v>
      </c>
      <c r="N56" s="1181" t="s">
        <v>71</v>
      </c>
      <c r="O56" s="1180" t="s">
        <v>71</v>
      </c>
      <c r="P56" s="1276"/>
      <c r="Q56" s="1279"/>
      <c r="R56" s="1279"/>
    </row>
    <row r="57" spans="1:18" ht="15.75">
      <c r="A57" s="1276"/>
      <c r="B57" s="1276"/>
      <c r="C57" s="1276"/>
      <c r="D57" s="1286"/>
      <c r="E57" s="1276"/>
      <c r="F57" s="1276"/>
      <c r="G57" s="1276"/>
      <c r="H57" s="1276" t="s">
        <v>1056</v>
      </c>
      <c r="I57" s="1284">
        <v>0.16633995338858112</v>
      </c>
      <c r="J57" s="1285">
        <v>43.42476823173827</v>
      </c>
      <c r="K57" s="1284">
        <v>26.490459928642899</v>
      </c>
      <c r="L57" s="1205">
        <v>44.316220933884111</v>
      </c>
      <c r="M57" s="1205">
        <v>17.444838567234068</v>
      </c>
      <c r="N57" s="1181" t="s">
        <v>71</v>
      </c>
      <c r="O57" s="1180">
        <f>(M57/K57-1)*100</f>
        <v>-34.146713140409545</v>
      </c>
      <c r="P57" s="1276"/>
      <c r="Q57" s="1279"/>
      <c r="R57" s="1279"/>
    </row>
    <row r="58" spans="1:18" ht="15.75">
      <c r="A58" s="1276"/>
      <c r="B58" s="1276"/>
      <c r="C58" s="1276"/>
      <c r="D58" s="1286"/>
      <c r="E58" s="1276"/>
      <c r="F58" s="1276"/>
      <c r="G58" s="1276"/>
      <c r="H58" s="1276" t="s">
        <v>1055</v>
      </c>
      <c r="I58" s="1284">
        <v>-6.9708833481760921</v>
      </c>
      <c r="J58" s="1285">
        <v>-29.804036324136781</v>
      </c>
      <c r="K58" s="1284">
        <v>-7.7633989534439536</v>
      </c>
      <c r="L58" s="1205">
        <v>-18.159173518294736</v>
      </c>
      <c r="M58" s="1205">
        <v>-22.73856213270231</v>
      </c>
      <c r="N58" s="1181">
        <f t="shared" ref="N58:N64" si="2">(K58/I58-1)*100</f>
        <v>11.368940859915844</v>
      </c>
      <c r="O58" s="1180">
        <f>(M58/K58-1)*100</f>
        <v>192.89441736876296</v>
      </c>
      <c r="P58" s="1276"/>
      <c r="Q58" s="1279"/>
      <c r="R58" s="1279"/>
    </row>
    <row r="59" spans="1:18" ht="18" customHeight="1">
      <c r="A59" s="1276"/>
      <c r="B59" s="1276"/>
      <c r="C59" s="1276"/>
      <c r="D59" s="1286"/>
      <c r="E59" s="1276"/>
      <c r="F59" s="1276" t="s">
        <v>1054</v>
      </c>
      <c r="G59" s="1276"/>
      <c r="H59" s="1276"/>
      <c r="I59" s="1284">
        <v>9.0960008297674619</v>
      </c>
      <c r="J59" s="1285">
        <v>95.905704922583624</v>
      </c>
      <c r="K59" s="1284">
        <v>141.89582876653287</v>
      </c>
      <c r="L59" s="1205">
        <v>290.2871874671165</v>
      </c>
      <c r="M59" s="1205">
        <v>-86.570757434523884</v>
      </c>
      <c r="N59" s="1181">
        <f t="shared" si="2"/>
        <v>1459.9803850299388</v>
      </c>
      <c r="O59" s="1180" t="s">
        <v>71</v>
      </c>
      <c r="P59" s="1276"/>
      <c r="Q59" s="1279"/>
      <c r="R59" s="1279"/>
    </row>
    <row r="60" spans="1:18" ht="18" customHeight="1">
      <c r="A60" s="1276"/>
      <c r="B60" s="1276"/>
      <c r="C60" s="1276"/>
      <c r="D60" s="1286"/>
      <c r="E60" s="1276"/>
      <c r="F60" s="1276"/>
      <c r="G60" s="1276" t="s">
        <v>1047</v>
      </c>
      <c r="H60" s="1276"/>
      <c r="I60" s="1284">
        <v>0.43172337396016858</v>
      </c>
      <c r="J60" s="1285">
        <v>0.24353904809808277</v>
      </c>
      <c r="K60" s="1284">
        <v>0.28393865957906433</v>
      </c>
      <c r="L60" s="1205">
        <v>0.21281941633333429</v>
      </c>
      <c r="M60" s="1205">
        <v>-3.511534201433414E-3</v>
      </c>
      <c r="N60" s="1181">
        <f t="shared" si="2"/>
        <v>-34.231344257663253</v>
      </c>
      <c r="O60" s="1180" t="s">
        <v>71</v>
      </c>
      <c r="P60" s="1276"/>
      <c r="Q60" s="1279"/>
      <c r="R60" s="1279"/>
    </row>
    <row r="61" spans="1:18" ht="18" customHeight="1">
      <c r="A61" s="1276"/>
      <c r="B61" s="1276"/>
      <c r="C61" s="1276"/>
      <c r="D61" s="1286"/>
      <c r="E61" s="1276"/>
      <c r="F61" s="1276"/>
      <c r="G61" s="1276" t="s">
        <v>1046</v>
      </c>
      <c r="H61" s="1276"/>
      <c r="I61" s="1284">
        <v>8.6642774558073086</v>
      </c>
      <c r="J61" s="1285">
        <v>95.662165874485581</v>
      </c>
      <c r="K61" s="1284">
        <v>141.61189010695381</v>
      </c>
      <c r="L61" s="1205">
        <v>290.07436805078322</v>
      </c>
      <c r="M61" s="1205">
        <v>-86.567245900322433</v>
      </c>
      <c r="N61" s="1181">
        <f t="shared" si="2"/>
        <v>1534.4339251513372</v>
      </c>
      <c r="O61" s="1180" t="s">
        <v>71</v>
      </c>
      <c r="P61" s="1276"/>
      <c r="Q61" s="1279"/>
      <c r="R61" s="1279"/>
    </row>
    <row r="62" spans="1:18" ht="18" customHeight="1">
      <c r="A62" s="1276"/>
      <c r="B62" s="1276"/>
      <c r="C62" s="1276"/>
      <c r="D62" s="1286"/>
      <c r="E62" s="1276"/>
      <c r="F62" s="1276" t="s">
        <v>1053</v>
      </c>
      <c r="G62" s="1276"/>
      <c r="H62" s="1276"/>
      <c r="I62" s="1284">
        <v>-0.17672238095168941</v>
      </c>
      <c r="J62" s="1285">
        <v>1.6220303726343386</v>
      </c>
      <c r="K62" s="1284">
        <v>-0.1851661018033505</v>
      </c>
      <c r="L62" s="1205">
        <v>0.16697760472850187</v>
      </c>
      <c r="M62" s="1205">
        <v>-1.416025044419972E-2</v>
      </c>
      <c r="N62" s="1181">
        <f t="shared" si="2"/>
        <v>4.7779578377055376</v>
      </c>
      <c r="O62" s="1180">
        <f>(M62/K62-1)*100</f>
        <v>-92.352676701463338</v>
      </c>
      <c r="P62" s="1276"/>
      <c r="Q62" s="1279"/>
      <c r="R62" s="1279"/>
    </row>
    <row r="63" spans="1:18" ht="18" customHeight="1">
      <c r="A63" s="1276"/>
      <c r="B63" s="1276"/>
      <c r="C63" s="1276"/>
      <c r="D63" s="1295" t="s">
        <v>1225</v>
      </c>
      <c r="E63" s="1294"/>
      <c r="F63" s="1294"/>
      <c r="G63" s="1294"/>
      <c r="H63" s="1294"/>
      <c r="I63" s="1292">
        <v>-651.76625097150441</v>
      </c>
      <c r="J63" s="1293">
        <v>-1333.3032076861991</v>
      </c>
      <c r="K63" s="1292">
        <v>-1.5182783351166051</v>
      </c>
      <c r="L63" s="1204">
        <v>2078.9655140637606</v>
      </c>
      <c r="M63" s="1204">
        <v>549.95589488912151</v>
      </c>
      <c r="N63" s="1203">
        <f t="shared" si="2"/>
        <v>-99.76705171020231</v>
      </c>
      <c r="O63" s="1202" t="s">
        <v>71</v>
      </c>
      <c r="P63" s="1276"/>
      <c r="Q63" s="1279"/>
      <c r="R63" s="1279"/>
    </row>
    <row r="64" spans="1:18" ht="16.5" customHeight="1">
      <c r="A64" s="1287"/>
      <c r="B64" s="1287"/>
      <c r="C64" s="1287"/>
      <c r="D64" s="1291" t="s">
        <v>733</v>
      </c>
      <c r="E64" s="1290" t="s">
        <v>1051</v>
      </c>
      <c r="F64" s="1290"/>
      <c r="G64" s="1290"/>
      <c r="H64" s="1290"/>
      <c r="I64" s="1288">
        <v>344.6821892929824</v>
      </c>
      <c r="J64" s="1289">
        <v>838.26575446732716</v>
      </c>
      <c r="K64" s="1288">
        <v>271.18447459352501</v>
      </c>
      <c r="L64" s="1201">
        <v>561.30510333735424</v>
      </c>
      <c r="M64" s="1201">
        <v>214.45242660611501</v>
      </c>
      <c r="N64" s="1200">
        <f t="shared" si="2"/>
        <v>-21.323328266603237</v>
      </c>
      <c r="O64" s="1199">
        <f t="shared" ref="O64:O69" si="3">(M64/K64-1)*100</f>
        <v>-20.920094364710572</v>
      </c>
      <c r="P64" s="1287"/>
      <c r="Q64" s="1279"/>
      <c r="R64" s="1279"/>
    </row>
    <row r="65" spans="1:18" ht="14.25" customHeight="1">
      <c r="A65" s="1276"/>
      <c r="B65" s="1276"/>
      <c r="C65" s="1276"/>
      <c r="D65" s="1295" t="s">
        <v>1224</v>
      </c>
      <c r="E65" s="1294"/>
      <c r="F65" s="1294"/>
      <c r="G65" s="1294"/>
      <c r="H65" s="1294"/>
      <c r="I65" s="1292">
        <v>-307.084061678522</v>
      </c>
      <c r="J65" s="1293">
        <v>-495.03745321887197</v>
      </c>
      <c r="K65" s="1292">
        <v>269.66619625840838</v>
      </c>
      <c r="L65" s="1195">
        <v>2640.2706174011146</v>
      </c>
      <c r="M65" s="1195">
        <v>764.40832149523658</v>
      </c>
      <c r="N65" s="1194" t="s">
        <v>71</v>
      </c>
      <c r="O65" s="1193">
        <f t="shared" si="3"/>
        <v>183.46464336328614</v>
      </c>
      <c r="P65" s="1276"/>
      <c r="Q65" s="1279"/>
      <c r="R65" s="1279"/>
    </row>
    <row r="66" spans="1:18" ht="15.75" customHeight="1">
      <c r="A66" s="1287"/>
      <c r="B66" s="1287"/>
      <c r="C66" s="1287"/>
      <c r="D66" s="1291" t="s">
        <v>1049</v>
      </c>
      <c r="E66" s="1290"/>
      <c r="F66" s="1290"/>
      <c r="G66" s="1290"/>
      <c r="H66" s="1290"/>
      <c r="I66" s="1288">
        <v>307.08406167852286</v>
      </c>
      <c r="J66" s="1289">
        <v>495.03745321887186</v>
      </c>
      <c r="K66" s="1288">
        <v>-269.66619625840815</v>
      </c>
      <c r="L66" s="1189">
        <v>-2640.2706174011169</v>
      </c>
      <c r="M66" s="1189">
        <v>-764.40832149523658</v>
      </c>
      <c r="N66" s="1188" t="s">
        <v>71</v>
      </c>
      <c r="O66" s="1187">
        <f t="shared" si="3"/>
        <v>183.46464336328637</v>
      </c>
      <c r="P66" s="1287"/>
      <c r="Q66" s="1279"/>
      <c r="R66" s="1279"/>
    </row>
    <row r="67" spans="1:18" ht="15" customHeight="1">
      <c r="A67" s="1276"/>
      <c r="B67" s="1276"/>
      <c r="C67" s="1276"/>
      <c r="D67" s="1286"/>
      <c r="E67" s="1276" t="s">
        <v>1048</v>
      </c>
      <c r="F67" s="1276"/>
      <c r="G67" s="1276"/>
      <c r="H67" s="1276"/>
      <c r="I67" s="1284">
        <v>307.08406773062904</v>
      </c>
      <c r="J67" s="1285">
        <v>502.94591082143143</v>
      </c>
      <c r="K67" s="1284">
        <v>-269.66622139561696</v>
      </c>
      <c r="L67" s="1182">
        <v>-2632.9301811195837</v>
      </c>
      <c r="M67" s="1182">
        <v>-764.40832149523658</v>
      </c>
      <c r="N67" s="1186" t="s">
        <v>71</v>
      </c>
      <c r="O67" s="1185">
        <f t="shared" si="3"/>
        <v>183.46461693984372</v>
      </c>
      <c r="P67" s="1276"/>
      <c r="Q67" s="1279"/>
      <c r="R67" s="1279"/>
    </row>
    <row r="68" spans="1:18" ht="15" customHeight="1">
      <c r="A68" s="1276"/>
      <c r="B68" s="1276"/>
      <c r="C68" s="1276"/>
      <c r="D68" s="1286"/>
      <c r="E68" s="1276"/>
      <c r="F68" s="1276" t="s">
        <v>1047</v>
      </c>
      <c r="G68" s="1276"/>
      <c r="H68" s="1276"/>
      <c r="I68" s="1284">
        <v>474.78862720649522</v>
      </c>
      <c r="J68" s="1285">
        <v>711.96982606401366</v>
      </c>
      <c r="K68" s="1284">
        <v>-203.85618536770843</v>
      </c>
      <c r="L68" s="1182">
        <v>-2301.1787637051634</v>
      </c>
      <c r="M68" s="1182">
        <v>-713.90017264983248</v>
      </c>
      <c r="N68" s="1186" t="s">
        <v>71</v>
      </c>
      <c r="O68" s="1185">
        <f t="shared" si="3"/>
        <v>250.1979453613954</v>
      </c>
      <c r="P68" s="1276"/>
      <c r="Q68" s="1279"/>
      <c r="R68" s="1279"/>
    </row>
    <row r="69" spans="1:18" ht="12.75" customHeight="1">
      <c r="A69" s="1276"/>
      <c r="B69" s="1276"/>
      <c r="C69" s="1276"/>
      <c r="D69" s="1286"/>
      <c r="E69" s="1276"/>
      <c r="F69" s="1276" t="s">
        <v>1046</v>
      </c>
      <c r="G69" s="1276"/>
      <c r="H69" s="1276"/>
      <c r="I69" s="1284">
        <v>-167.70455947586615</v>
      </c>
      <c r="J69" s="1285">
        <v>-209.02391524258223</v>
      </c>
      <c r="K69" s="1284">
        <v>-65.810036027908524</v>
      </c>
      <c r="L69" s="1182">
        <v>-331.7514174144203</v>
      </c>
      <c r="M69" s="1182">
        <v>-50.508148845404108</v>
      </c>
      <c r="N69" s="1186">
        <f>(K69/I69-1)*100</f>
        <v>-60.758350140516583</v>
      </c>
      <c r="O69" s="1185">
        <f t="shared" si="3"/>
        <v>-23.251601284666123</v>
      </c>
      <c r="P69" s="1276"/>
      <c r="Q69" s="1279"/>
      <c r="R69" s="1279"/>
    </row>
    <row r="70" spans="1:18" ht="18" customHeight="1">
      <c r="A70" s="1276"/>
      <c r="B70" s="1276"/>
      <c r="C70" s="1276"/>
      <c r="D70" s="1286"/>
      <c r="E70" s="1276" t="s">
        <v>1045</v>
      </c>
      <c r="F70" s="1276"/>
      <c r="G70" s="1276"/>
      <c r="H70" s="1276"/>
      <c r="I70" s="1284">
        <v>-6.0521061877795767E-6</v>
      </c>
      <c r="J70" s="1285">
        <v>-7.9084576025595812</v>
      </c>
      <c r="K70" s="1284">
        <v>2.5137208812206363E-5</v>
      </c>
      <c r="L70" s="1182">
        <v>-7.340436281532968</v>
      </c>
      <c r="M70" s="1182">
        <v>0</v>
      </c>
      <c r="N70" s="1181" t="s">
        <v>71</v>
      </c>
      <c r="O70" s="1180" t="s">
        <v>71</v>
      </c>
      <c r="P70" s="1276"/>
      <c r="Q70" s="1279"/>
      <c r="R70" s="1279"/>
    </row>
    <row r="71" spans="1:18" ht="15" customHeight="1" thickBot="1">
      <c r="A71" s="1276"/>
      <c r="B71" s="1276"/>
      <c r="C71" s="1276"/>
      <c r="D71" s="1283" t="s">
        <v>1223</v>
      </c>
      <c r="E71" s="1282"/>
      <c r="F71" s="1282"/>
      <c r="G71" s="1282"/>
      <c r="H71" s="1282"/>
      <c r="I71" s="1280">
        <v>316.18006250829035</v>
      </c>
      <c r="J71" s="1281">
        <v>590.94315814145546</v>
      </c>
      <c r="K71" s="1280">
        <v>-127.77036749187528</v>
      </c>
      <c r="L71" s="1174">
        <v>-2349.9834299340005</v>
      </c>
      <c r="M71" s="1174">
        <v>-850.97907892976048</v>
      </c>
      <c r="N71" s="1173" t="s">
        <v>71</v>
      </c>
      <c r="O71" s="1172" t="s">
        <v>71</v>
      </c>
      <c r="P71" s="1276"/>
      <c r="Q71" s="1279"/>
      <c r="R71" s="1279"/>
    </row>
    <row r="72" spans="1:18" ht="18" customHeight="1" thickTop="1">
      <c r="A72" s="1276"/>
      <c r="B72" s="1276"/>
      <c r="C72" s="1276"/>
      <c r="D72" s="1278" t="s">
        <v>1222</v>
      </c>
      <c r="E72" s="1276"/>
      <c r="F72" s="1276"/>
      <c r="G72" s="1276"/>
      <c r="H72" s="1276"/>
      <c r="I72" s="1276"/>
      <c r="J72" s="1276"/>
      <c r="K72" s="1276"/>
      <c r="L72" s="1276"/>
      <c r="M72" s="1276"/>
      <c r="N72" s="1276"/>
      <c r="O72" s="1276"/>
      <c r="P72" s="1276"/>
    </row>
    <row r="73" spans="1:18" ht="15.75" customHeight="1">
      <c r="A73" s="1276"/>
      <c r="B73" s="1276"/>
      <c r="C73" s="1276"/>
      <c r="D73" s="1276"/>
      <c r="E73" s="1276"/>
      <c r="F73" s="1276"/>
      <c r="G73" s="1276"/>
      <c r="H73" s="1276"/>
      <c r="I73" s="1276"/>
      <c r="J73" s="1276"/>
      <c r="K73" s="1276"/>
      <c r="L73" s="1276"/>
      <c r="M73" s="1276"/>
      <c r="N73" s="1276"/>
      <c r="O73" s="1276"/>
      <c r="P73" s="1276"/>
    </row>
    <row r="74" spans="1:18" ht="15.75" customHeight="1">
      <c r="A74" s="1276"/>
      <c r="B74" s="1276"/>
      <c r="C74" s="1276"/>
      <c r="D74" s="1276"/>
      <c r="E74" s="1276"/>
      <c r="F74" s="1276"/>
      <c r="G74" s="1276"/>
      <c r="H74" s="1276"/>
      <c r="I74" s="1277"/>
      <c r="J74" s="1277"/>
      <c r="K74" s="1277"/>
      <c r="L74" s="1277"/>
      <c r="M74" s="1277"/>
      <c r="N74" s="1276"/>
      <c r="O74" s="1276"/>
      <c r="P74" s="1276"/>
    </row>
    <row r="75" spans="1:18" ht="15.75" customHeight="1">
      <c r="A75" s="1276"/>
      <c r="B75" s="1276"/>
      <c r="C75" s="1276"/>
      <c r="D75" s="1276"/>
      <c r="E75" s="1276"/>
      <c r="F75" s="1276"/>
      <c r="G75" s="1276"/>
      <c r="H75" s="1276"/>
      <c r="I75" s="1276"/>
      <c r="J75" s="1276"/>
      <c r="K75" s="1276"/>
      <c r="L75" s="1276"/>
      <c r="M75" s="1276"/>
      <c r="N75" s="1276"/>
      <c r="O75" s="1276"/>
      <c r="P75" s="1276"/>
    </row>
    <row r="76" spans="1:18" ht="15.75" customHeight="1">
      <c r="A76" s="1276"/>
      <c r="B76" s="1276"/>
      <c r="C76" s="1276"/>
      <c r="D76" s="1276"/>
      <c r="E76" s="1276"/>
      <c r="F76" s="1276"/>
      <c r="G76" s="1276"/>
      <c r="H76" s="1276"/>
      <c r="I76" s="1277"/>
      <c r="J76" s="1276"/>
      <c r="K76" s="1277"/>
      <c r="L76" s="1276"/>
      <c r="M76" s="1276"/>
      <c r="N76" s="1276"/>
      <c r="O76" s="1276"/>
      <c r="P76" s="1276"/>
    </row>
    <row r="77" spans="1:18" ht="15.75" customHeight="1">
      <c r="A77" s="1276"/>
      <c r="B77" s="1276"/>
      <c r="C77" s="1276"/>
      <c r="D77" s="1276"/>
      <c r="E77" s="1276"/>
      <c r="F77" s="1276"/>
      <c r="G77" s="1276"/>
      <c r="H77" s="1276"/>
      <c r="I77" s="1276"/>
      <c r="J77" s="1276"/>
      <c r="K77" s="1276"/>
      <c r="L77" s="1276"/>
      <c r="M77" s="1276"/>
      <c r="N77" s="1276"/>
      <c r="O77" s="1276" t="s">
        <v>45</v>
      </c>
      <c r="P77" s="1276"/>
    </row>
    <row r="78" spans="1:18" ht="15.75" customHeight="1">
      <c r="A78" s="1276"/>
      <c r="B78" s="1276"/>
      <c r="C78" s="1276"/>
      <c r="D78" s="1276"/>
      <c r="E78" s="1276"/>
      <c r="F78" s="1276"/>
      <c r="G78" s="1276"/>
      <c r="H78" s="1276"/>
      <c r="I78" s="1276"/>
      <c r="J78" s="1276"/>
      <c r="K78" s="1276"/>
      <c r="L78" s="1276"/>
      <c r="M78" s="1276"/>
      <c r="N78" s="1276"/>
      <c r="O78" s="1276"/>
      <c r="P78" s="1276"/>
    </row>
    <row r="79" spans="1:18" ht="15.75" customHeight="1">
      <c r="A79" s="1276"/>
      <c r="B79" s="1276"/>
      <c r="C79" s="1276"/>
      <c r="D79" s="1276"/>
      <c r="E79" s="1276"/>
      <c r="F79" s="1276"/>
      <c r="G79" s="1276"/>
      <c r="H79" s="1276"/>
      <c r="I79" s="1276"/>
      <c r="J79" s="1276"/>
      <c r="K79" s="1276"/>
      <c r="L79" s="1276"/>
      <c r="M79" s="1276"/>
      <c r="N79" s="1276"/>
      <c r="O79" s="1276"/>
      <c r="P79" s="1276"/>
    </row>
    <row r="80" spans="1:18" ht="15.75" customHeight="1">
      <c r="A80" s="1276"/>
      <c r="B80" s="1276"/>
      <c r="C80" s="1276"/>
      <c r="D80" s="1276"/>
      <c r="E80" s="1276"/>
      <c r="F80" s="1276"/>
      <c r="G80" s="1276"/>
      <c r="H80" s="1276"/>
      <c r="I80" s="1276"/>
      <c r="J80" s="1276"/>
      <c r="K80" s="1276"/>
      <c r="L80" s="1276"/>
      <c r="M80" s="1276"/>
      <c r="N80" s="1276"/>
      <c r="O80" s="1276"/>
      <c r="P80" s="1276"/>
    </row>
    <row r="81" spans="1:16" ht="15.75" customHeight="1">
      <c r="A81" s="1276"/>
      <c r="B81" s="1276"/>
      <c r="C81" s="1276"/>
      <c r="D81" s="1276"/>
      <c r="E81" s="1276"/>
      <c r="F81" s="1276"/>
      <c r="G81" s="1276"/>
      <c r="H81" s="1276"/>
      <c r="I81" s="1276"/>
      <c r="J81" s="1276"/>
      <c r="K81" s="1276"/>
      <c r="L81" s="1276"/>
      <c r="M81" s="1276" t="s">
        <v>45</v>
      </c>
      <c r="N81" s="1276"/>
      <c r="O81" s="1276"/>
      <c r="P81" s="1276"/>
    </row>
    <row r="82" spans="1:16" ht="15.75" customHeight="1">
      <c r="A82" s="1276"/>
      <c r="B82" s="1276"/>
      <c r="C82" s="1276"/>
      <c r="D82" s="1276"/>
      <c r="E82" s="1276"/>
      <c r="F82" s="1276"/>
      <c r="G82" s="1276"/>
      <c r="H82" s="1276"/>
      <c r="I82" s="1276"/>
      <c r="J82" s="1276"/>
      <c r="K82" s="1276"/>
      <c r="L82" s="1276"/>
      <c r="M82" s="1276"/>
      <c r="N82" s="1276"/>
      <c r="O82" s="1276"/>
      <c r="P82" s="1276"/>
    </row>
    <row r="83" spans="1:16" ht="15.75" customHeight="1">
      <c r="A83" s="1276"/>
      <c r="B83" s="1276"/>
      <c r="C83" s="1276"/>
      <c r="D83" s="1276"/>
      <c r="E83" s="1276"/>
      <c r="F83" s="1276"/>
      <c r="G83" s="1276"/>
      <c r="H83" s="1276"/>
      <c r="I83" s="1276"/>
      <c r="J83" s="1276"/>
      <c r="K83" s="1276"/>
      <c r="L83" s="1276"/>
      <c r="M83" s="1276"/>
      <c r="N83" s="1276"/>
      <c r="O83" s="1276"/>
      <c r="P83" s="1276"/>
    </row>
    <row r="84" spans="1:16" ht="15.75" customHeight="1">
      <c r="A84" s="1276"/>
      <c r="B84" s="1276"/>
      <c r="C84" s="1276"/>
      <c r="D84" s="1276"/>
      <c r="E84" s="1276"/>
      <c r="F84" s="1276"/>
      <c r="G84" s="1276"/>
      <c r="H84" s="1276"/>
      <c r="I84" s="1276"/>
      <c r="J84" s="1276"/>
      <c r="K84" s="1276"/>
      <c r="L84" s="1276"/>
      <c r="M84" s="1276"/>
      <c r="N84" s="1276"/>
      <c r="O84" s="1276"/>
      <c r="P84" s="1276"/>
    </row>
    <row r="85" spans="1:16" ht="15.75" customHeight="1">
      <c r="A85" s="1276"/>
      <c r="B85" s="1276"/>
      <c r="C85" s="1276"/>
      <c r="D85" s="1276"/>
      <c r="E85" s="1276"/>
      <c r="F85" s="1276"/>
      <c r="G85" s="1276"/>
      <c r="H85" s="1276"/>
      <c r="I85" s="1276"/>
      <c r="J85" s="1276"/>
      <c r="K85" s="1276"/>
      <c r="L85" s="1276"/>
      <c r="M85" s="1276"/>
      <c r="N85" s="1276"/>
      <c r="O85" s="1276"/>
      <c r="P85" s="1276"/>
    </row>
    <row r="86" spans="1:16" ht="15.75" customHeight="1">
      <c r="A86" s="1276"/>
      <c r="B86" s="1276"/>
      <c r="C86" s="1276"/>
      <c r="D86" s="1276"/>
      <c r="E86" s="1276"/>
      <c r="F86" s="1276"/>
      <c r="G86" s="1276"/>
      <c r="H86" s="1276"/>
      <c r="I86" s="1276"/>
      <c r="J86" s="1276"/>
      <c r="K86" s="1276"/>
      <c r="L86" s="1276"/>
      <c r="M86" s="1276"/>
      <c r="N86" s="1276"/>
      <c r="O86" s="1276"/>
      <c r="P86" s="1276"/>
    </row>
    <row r="87" spans="1:16" ht="15.75" customHeight="1">
      <c r="A87" s="1276"/>
      <c r="B87" s="1276"/>
      <c r="C87" s="1276"/>
      <c r="D87" s="1276"/>
      <c r="E87" s="1276"/>
      <c r="F87" s="1276"/>
      <c r="G87" s="1276"/>
      <c r="H87" s="1276"/>
      <c r="I87" s="1276"/>
      <c r="J87" s="1276"/>
      <c r="K87" s="1276"/>
      <c r="L87" s="1276"/>
      <c r="M87" s="1276"/>
      <c r="N87" s="1276"/>
      <c r="O87" s="1276"/>
      <c r="P87" s="1276"/>
    </row>
    <row r="88" spans="1:16" ht="15.75" customHeight="1">
      <c r="A88" s="1276"/>
      <c r="B88" s="1276"/>
      <c r="C88" s="1276"/>
      <c r="D88" s="1276"/>
      <c r="E88" s="1276"/>
      <c r="F88" s="1276"/>
      <c r="G88" s="1276"/>
      <c r="H88" s="1276"/>
      <c r="I88" s="1276"/>
      <c r="J88" s="1276"/>
      <c r="K88" s="1276"/>
      <c r="L88" s="1276"/>
      <c r="M88" s="1276"/>
      <c r="N88" s="1276"/>
      <c r="O88" s="1276"/>
      <c r="P88" s="1276"/>
    </row>
    <row r="89" spans="1:16" ht="15.75" customHeight="1">
      <c r="A89" s="1276"/>
      <c r="B89" s="1276"/>
      <c r="C89" s="1276"/>
      <c r="D89" s="1276"/>
      <c r="E89" s="1276"/>
      <c r="F89" s="1276"/>
      <c r="G89" s="1276"/>
      <c r="H89" s="1276"/>
      <c r="I89" s="1276"/>
      <c r="J89" s="1276"/>
      <c r="K89" s="1276"/>
      <c r="L89" s="1276"/>
      <c r="M89" s="1276"/>
      <c r="N89" s="1276"/>
      <c r="O89" s="1276"/>
      <c r="P89" s="1276"/>
    </row>
    <row r="90" spans="1:16" ht="15.75" customHeight="1">
      <c r="A90" s="1276"/>
      <c r="B90" s="1276"/>
      <c r="C90" s="1276"/>
      <c r="D90" s="1276"/>
      <c r="E90" s="1276"/>
      <c r="F90" s="1276"/>
      <c r="G90" s="1276"/>
      <c r="H90" s="1276"/>
      <c r="I90" s="1276"/>
      <c r="J90" s="1276"/>
      <c r="K90" s="1276"/>
      <c r="L90" s="1276"/>
      <c r="M90" s="1276"/>
      <c r="N90" s="1276"/>
      <c r="O90" s="1276"/>
      <c r="P90" s="1276"/>
    </row>
    <row r="91" spans="1:16" ht="15.75" customHeight="1">
      <c r="A91" s="1276"/>
      <c r="B91" s="1276"/>
      <c r="C91" s="1276"/>
      <c r="D91" s="1276"/>
      <c r="E91" s="1276"/>
      <c r="F91" s="1276"/>
      <c r="G91" s="1276"/>
      <c r="H91" s="1276"/>
      <c r="I91" s="1276"/>
      <c r="J91" s="1276"/>
      <c r="K91" s="1276"/>
      <c r="L91" s="1276" t="s">
        <v>45</v>
      </c>
      <c r="M91" s="1276"/>
      <c r="N91" s="1276"/>
      <c r="O91" s="1276"/>
      <c r="P91" s="1276"/>
    </row>
    <row r="92" spans="1:16" ht="15.75" customHeight="1">
      <c r="A92" s="1276"/>
      <c r="B92" s="1276"/>
      <c r="C92" s="1276"/>
      <c r="D92" s="1276"/>
      <c r="E92" s="1276"/>
      <c r="F92" s="1276"/>
      <c r="G92" s="1276"/>
      <c r="H92" s="1276"/>
      <c r="I92" s="1276"/>
      <c r="J92" s="1276"/>
      <c r="K92" s="1276"/>
      <c r="L92" s="1276"/>
      <c r="M92" s="1276"/>
      <c r="N92" s="1276"/>
      <c r="O92" s="1276"/>
      <c r="P92" s="1276"/>
    </row>
    <row r="93" spans="1:16" ht="15.75" customHeight="1">
      <c r="A93" s="1276"/>
      <c r="B93" s="1276"/>
      <c r="C93" s="1276"/>
      <c r="D93" s="1276"/>
      <c r="E93" s="1276"/>
      <c r="F93" s="1276"/>
      <c r="G93" s="1276"/>
      <c r="H93" s="1276"/>
      <c r="I93" s="1276"/>
      <c r="J93" s="1276"/>
      <c r="K93" s="1276"/>
      <c r="L93" s="1276"/>
      <c r="M93" s="1276"/>
      <c r="N93" s="1276"/>
      <c r="O93" s="1276"/>
      <c r="P93" s="1276"/>
    </row>
    <row r="94" spans="1:16" ht="15.75" customHeight="1">
      <c r="A94" s="1276"/>
      <c r="B94" s="1276"/>
      <c r="C94" s="1276"/>
      <c r="D94" s="1276"/>
      <c r="E94" s="1276"/>
      <c r="F94" s="1276"/>
      <c r="G94" s="1276"/>
      <c r="H94" s="1276"/>
      <c r="I94" s="1276"/>
      <c r="J94" s="1276"/>
      <c r="K94" s="1276"/>
      <c r="L94" s="1276"/>
      <c r="M94" s="1276"/>
      <c r="N94" s="1276"/>
      <c r="O94" s="1276"/>
      <c r="P94" s="1276"/>
    </row>
    <row r="95" spans="1:16" ht="15.75" customHeight="1">
      <c r="A95" s="1276"/>
      <c r="B95" s="1276"/>
      <c r="C95" s="1276"/>
      <c r="D95" s="1276"/>
      <c r="E95" s="1276"/>
      <c r="F95" s="1276"/>
      <c r="G95" s="1276"/>
      <c r="H95" s="1276"/>
      <c r="I95" s="1276"/>
      <c r="J95" s="1276"/>
      <c r="K95" s="1276"/>
      <c r="L95" s="1276"/>
      <c r="M95" s="1276"/>
      <c r="N95" s="1276"/>
      <c r="O95" s="1276"/>
      <c r="P95" s="1276"/>
    </row>
    <row r="96" spans="1:16" ht="15.75" customHeight="1">
      <c r="A96" s="1276"/>
      <c r="B96" s="1276"/>
      <c r="C96" s="1276"/>
      <c r="D96" s="1276"/>
      <c r="E96" s="1276"/>
      <c r="F96" s="1276"/>
      <c r="G96" s="1276"/>
      <c r="H96" s="1276"/>
      <c r="I96" s="1276"/>
      <c r="J96" s="1276"/>
      <c r="K96" s="1276"/>
      <c r="L96" s="1276"/>
      <c r="M96" s="1276"/>
      <c r="N96" s="1276"/>
      <c r="O96" s="1276"/>
      <c r="P96" s="1276"/>
    </row>
    <row r="97" spans="1:16" ht="15.75" customHeight="1">
      <c r="A97" s="1276"/>
      <c r="B97" s="1276"/>
      <c r="C97" s="1276"/>
      <c r="D97" s="1276"/>
      <c r="E97" s="1276"/>
      <c r="F97" s="1276"/>
      <c r="G97" s="1276"/>
      <c r="H97" s="1276"/>
      <c r="I97" s="1276"/>
      <c r="J97" s="1276"/>
      <c r="K97" s="1276"/>
      <c r="L97" s="1276"/>
      <c r="M97" s="1276"/>
      <c r="N97" s="1276"/>
      <c r="O97" s="1276"/>
      <c r="P97" s="1276"/>
    </row>
    <row r="98" spans="1:16" ht="15.75" customHeight="1">
      <c r="A98" s="1276"/>
      <c r="B98" s="1276"/>
      <c r="C98" s="1276"/>
      <c r="D98" s="1276"/>
      <c r="E98" s="1276"/>
      <c r="F98" s="1276"/>
      <c r="G98" s="1276"/>
      <c r="H98" s="1276"/>
      <c r="I98" s="1276"/>
      <c r="J98" s="1276"/>
      <c r="K98" s="1276"/>
      <c r="L98" s="1276"/>
      <c r="M98" s="1276"/>
      <c r="N98" s="1276"/>
      <c r="O98" s="1276"/>
      <c r="P98" s="1276"/>
    </row>
    <row r="99" spans="1:16" ht="15.75" customHeight="1">
      <c r="A99" s="1276"/>
      <c r="B99" s="1276"/>
      <c r="C99" s="1276"/>
      <c r="D99" s="1276"/>
      <c r="E99" s="1276"/>
      <c r="F99" s="1276"/>
      <c r="G99" s="1276"/>
      <c r="H99" s="1276"/>
      <c r="I99" s="1276"/>
      <c r="J99" s="1276"/>
      <c r="K99" s="1276"/>
      <c r="L99" s="1276"/>
      <c r="M99" s="1276"/>
      <c r="N99" s="1276"/>
      <c r="O99" s="1276"/>
      <c r="P99" s="1276"/>
    </row>
    <row r="100" spans="1:16" ht="15.75" customHeight="1">
      <c r="A100" s="1276"/>
      <c r="B100" s="1276"/>
      <c r="C100" s="1276"/>
      <c r="D100" s="1276"/>
      <c r="E100" s="1276"/>
      <c r="F100" s="1276"/>
      <c r="G100" s="1276"/>
      <c r="H100" s="1276"/>
      <c r="I100" s="1276"/>
      <c r="J100" s="1276"/>
      <c r="K100" s="1276"/>
      <c r="L100" s="1276"/>
      <c r="M100" s="1276"/>
      <c r="N100" s="1276"/>
      <c r="O100" s="1276"/>
      <c r="P100" s="1276"/>
    </row>
    <row r="101" spans="1:16" ht="15.75" customHeight="1">
      <c r="A101" s="1276"/>
      <c r="B101" s="1276"/>
      <c r="C101" s="1276"/>
      <c r="D101" s="1276"/>
      <c r="E101" s="1276"/>
      <c r="F101" s="1276"/>
      <c r="G101" s="1276"/>
      <c r="H101" s="1276"/>
      <c r="I101" s="1276"/>
      <c r="J101" s="1276"/>
      <c r="K101" s="1276"/>
      <c r="L101" s="1276"/>
      <c r="M101" s="1276"/>
      <c r="N101" s="1276"/>
      <c r="O101" s="1276"/>
      <c r="P101" s="1276"/>
    </row>
    <row r="102" spans="1:16" ht="15.75" customHeight="1">
      <c r="A102" s="1276"/>
      <c r="B102" s="1276"/>
      <c r="C102" s="1276"/>
      <c r="D102" s="1276"/>
      <c r="E102" s="1276"/>
      <c r="F102" s="1276"/>
      <c r="G102" s="1276"/>
      <c r="H102" s="1276"/>
      <c r="I102" s="1276"/>
      <c r="J102" s="1276"/>
      <c r="K102" s="1276"/>
      <c r="L102" s="1276"/>
      <c r="M102" s="1276"/>
      <c r="N102" s="1276"/>
      <c r="O102" s="1276"/>
      <c r="P102" s="1276"/>
    </row>
    <row r="103" spans="1:16" ht="15.75" customHeight="1">
      <c r="A103" s="1276"/>
      <c r="B103" s="1276"/>
      <c r="C103" s="1276"/>
      <c r="D103" s="1276"/>
      <c r="E103" s="1276"/>
      <c r="F103" s="1276"/>
      <c r="G103" s="1276"/>
      <c r="H103" s="1276"/>
      <c r="I103" s="1276"/>
      <c r="J103" s="1276"/>
      <c r="K103" s="1276"/>
      <c r="L103" s="1276"/>
      <c r="M103" s="1276"/>
      <c r="N103" s="1276"/>
      <c r="O103" s="1276"/>
      <c r="P103" s="1276"/>
    </row>
    <row r="104" spans="1:16" ht="15.75" customHeight="1">
      <c r="A104" s="1276"/>
      <c r="B104" s="1276"/>
      <c r="C104" s="1276"/>
      <c r="D104" s="1276"/>
      <c r="E104" s="1276"/>
      <c r="F104" s="1276"/>
      <c r="G104" s="1276"/>
      <c r="H104" s="1276"/>
      <c r="I104" s="1276"/>
      <c r="J104" s="1276"/>
      <c r="K104" s="1276"/>
      <c r="L104" s="1276"/>
      <c r="M104" s="1276"/>
      <c r="N104" s="1276"/>
      <c r="O104" s="1276"/>
      <c r="P104" s="1276"/>
    </row>
    <row r="105" spans="1:16" ht="15.75" customHeight="1">
      <c r="A105" s="1276"/>
      <c r="B105" s="1276"/>
      <c r="C105" s="1276"/>
      <c r="D105" s="1276"/>
      <c r="E105" s="1276"/>
      <c r="F105" s="1276"/>
      <c r="G105" s="1276"/>
      <c r="H105" s="1276"/>
      <c r="I105" s="1276"/>
      <c r="J105" s="1276"/>
      <c r="K105" s="1276"/>
      <c r="L105" s="1276"/>
      <c r="M105" s="1276"/>
      <c r="N105" s="1276"/>
      <c r="O105" s="1276"/>
      <c r="P105" s="1276"/>
    </row>
    <row r="106" spans="1:16" ht="15.75" customHeight="1">
      <c r="A106" s="1276"/>
      <c r="B106" s="1276"/>
      <c r="C106" s="1276"/>
      <c r="D106" s="1276"/>
      <c r="E106" s="1276"/>
      <c r="F106" s="1276"/>
      <c r="G106" s="1276"/>
      <c r="H106" s="1276"/>
      <c r="I106" s="1276"/>
      <c r="J106" s="1276"/>
      <c r="K106" s="1276"/>
      <c r="L106" s="1276"/>
      <c r="M106" s="1276"/>
      <c r="N106" s="1276"/>
      <c r="O106" s="1276"/>
      <c r="P106" s="1276"/>
    </row>
    <row r="107" spans="1:16" ht="15.75" customHeight="1">
      <c r="A107" s="1276"/>
      <c r="B107" s="1276"/>
      <c r="C107" s="1276"/>
      <c r="D107" s="1276"/>
      <c r="E107" s="1276"/>
      <c r="F107" s="1276"/>
      <c r="G107" s="1276"/>
      <c r="H107" s="1276"/>
      <c r="I107" s="1276"/>
      <c r="J107" s="1276"/>
      <c r="K107" s="1276"/>
      <c r="L107" s="1276"/>
      <c r="M107" s="1276"/>
      <c r="N107" s="1276"/>
      <c r="O107" s="1276"/>
      <c r="P107" s="1276"/>
    </row>
    <row r="108" spans="1:16" ht="15.75" customHeight="1">
      <c r="A108" s="1276"/>
      <c r="B108" s="1276"/>
      <c r="C108" s="1276"/>
      <c r="D108" s="1276"/>
      <c r="E108" s="1276"/>
      <c r="F108" s="1276"/>
      <c r="G108" s="1276"/>
      <c r="H108" s="1276"/>
      <c r="I108" s="1276"/>
      <c r="J108" s="1276"/>
      <c r="K108" s="1276"/>
      <c r="L108" s="1276"/>
      <c r="M108" s="1276"/>
      <c r="N108" s="1276"/>
      <c r="O108" s="1276"/>
      <c r="P108" s="1276"/>
    </row>
    <row r="109" spans="1:16" ht="15.75" customHeight="1">
      <c r="A109" s="1276"/>
      <c r="B109" s="1276"/>
      <c r="C109" s="1276"/>
      <c r="D109" s="1276"/>
      <c r="E109" s="1276"/>
      <c r="F109" s="1276"/>
      <c r="G109" s="1276"/>
      <c r="H109" s="1276"/>
      <c r="I109" s="1276"/>
      <c r="J109" s="1276"/>
      <c r="K109" s="1276"/>
      <c r="L109" s="1276"/>
      <c r="M109" s="1276"/>
      <c r="N109" s="1276"/>
      <c r="O109" s="1276"/>
      <c r="P109" s="1276"/>
    </row>
    <row r="110" spans="1:16" ht="15.75" customHeight="1">
      <c r="A110" s="1276"/>
      <c r="B110" s="1276"/>
      <c r="C110" s="1276"/>
      <c r="D110" s="1276"/>
      <c r="E110" s="1276"/>
      <c r="F110" s="1276"/>
      <c r="G110" s="1276"/>
      <c r="H110" s="1276"/>
      <c r="I110" s="1276"/>
      <c r="J110" s="1276"/>
      <c r="K110" s="1276"/>
      <c r="L110" s="1276"/>
      <c r="M110" s="1276"/>
      <c r="N110" s="1276"/>
      <c r="O110" s="1276"/>
      <c r="P110" s="1276"/>
    </row>
    <row r="111" spans="1:16" ht="15.75" customHeight="1">
      <c r="A111" s="1276"/>
      <c r="B111" s="1276"/>
      <c r="C111" s="1276"/>
      <c r="D111" s="1276"/>
      <c r="E111" s="1276"/>
      <c r="F111" s="1276"/>
      <c r="G111" s="1276"/>
      <c r="H111" s="1276"/>
      <c r="I111" s="1276"/>
      <c r="J111" s="1276"/>
      <c r="K111" s="1276"/>
      <c r="L111" s="1276"/>
      <c r="M111" s="1276"/>
      <c r="N111" s="1276"/>
      <c r="O111" s="1276"/>
      <c r="P111" s="1276"/>
    </row>
    <row r="112" spans="1:16" ht="15.75" customHeight="1">
      <c r="A112" s="1276"/>
      <c r="B112" s="1276"/>
      <c r="C112" s="1276"/>
      <c r="D112" s="1276"/>
      <c r="E112" s="1276"/>
      <c r="F112" s="1276"/>
      <c r="G112" s="1276"/>
      <c r="H112" s="1276"/>
      <c r="I112" s="1276"/>
      <c r="J112" s="1276"/>
      <c r="K112" s="1276"/>
      <c r="L112" s="1276"/>
      <c r="M112" s="1276"/>
      <c r="N112" s="1276"/>
      <c r="O112" s="1276"/>
      <c r="P112" s="1276"/>
    </row>
    <row r="113" spans="1:16" ht="15.75" customHeight="1">
      <c r="A113" s="1276"/>
      <c r="B113" s="1276"/>
      <c r="C113" s="1276"/>
      <c r="D113" s="1276"/>
      <c r="E113" s="1276"/>
      <c r="F113" s="1276"/>
      <c r="G113" s="1276"/>
      <c r="H113" s="1276"/>
      <c r="I113" s="1276"/>
      <c r="J113" s="1276"/>
      <c r="K113" s="1276"/>
      <c r="L113" s="1276"/>
      <c r="M113" s="1276"/>
      <c r="N113" s="1276"/>
      <c r="O113" s="1276"/>
      <c r="P113" s="1276"/>
    </row>
    <row r="114" spans="1:16" ht="15.75" customHeight="1">
      <c r="A114" s="1276"/>
      <c r="B114" s="1276"/>
      <c r="C114" s="1276"/>
      <c r="D114" s="1276"/>
      <c r="E114" s="1276"/>
      <c r="F114" s="1276"/>
      <c r="G114" s="1276"/>
      <c r="H114" s="1276"/>
      <c r="I114" s="1276"/>
      <c r="J114" s="1276"/>
      <c r="K114" s="1276"/>
      <c r="L114" s="1276"/>
      <c r="M114" s="1276"/>
      <c r="N114" s="1276"/>
      <c r="O114" s="1276"/>
      <c r="P114" s="1276"/>
    </row>
    <row r="115" spans="1:16" ht="15.75" customHeight="1">
      <c r="A115" s="1276"/>
      <c r="B115" s="1276"/>
      <c r="C115" s="1276"/>
      <c r="D115" s="1276"/>
      <c r="E115" s="1276"/>
      <c r="F115" s="1276"/>
      <c r="G115" s="1276"/>
      <c r="H115" s="1276"/>
      <c r="I115" s="1276"/>
      <c r="J115" s="1276"/>
      <c r="K115" s="1276"/>
      <c r="L115" s="1276"/>
      <c r="M115" s="1276"/>
      <c r="N115" s="1276"/>
      <c r="O115" s="1276"/>
      <c r="P115" s="1276"/>
    </row>
    <row r="116" spans="1:16" ht="15.75" customHeight="1">
      <c r="A116" s="1276"/>
      <c r="B116" s="1276"/>
      <c r="C116" s="1276"/>
      <c r="D116" s="1276"/>
      <c r="E116" s="1276"/>
      <c r="F116" s="1276"/>
      <c r="G116" s="1276"/>
      <c r="H116" s="1276"/>
      <c r="I116" s="1276"/>
      <c r="J116" s="1276"/>
      <c r="K116" s="1276"/>
      <c r="L116" s="1276"/>
      <c r="M116" s="1276"/>
      <c r="N116" s="1276"/>
      <c r="O116" s="1276"/>
      <c r="P116" s="1276"/>
    </row>
    <row r="117" spans="1:16" ht="15.75" customHeight="1">
      <c r="A117" s="1276"/>
      <c r="B117" s="1276"/>
      <c r="C117" s="1276"/>
      <c r="D117" s="1276"/>
      <c r="E117" s="1276"/>
      <c r="F117" s="1276"/>
      <c r="G117" s="1276"/>
      <c r="H117" s="1276"/>
      <c r="I117" s="1276"/>
      <c r="J117" s="1276"/>
      <c r="K117" s="1276"/>
      <c r="L117" s="1276"/>
      <c r="M117" s="1276"/>
      <c r="N117" s="1276"/>
      <c r="O117" s="1276"/>
      <c r="P117" s="1276"/>
    </row>
    <row r="118" spans="1:16" ht="15.75" customHeight="1">
      <c r="A118" s="1276"/>
      <c r="B118" s="1276"/>
      <c r="C118" s="1276"/>
      <c r="D118" s="1276"/>
      <c r="E118" s="1276"/>
      <c r="F118" s="1276"/>
      <c r="G118" s="1276"/>
      <c r="H118" s="1276"/>
      <c r="I118" s="1276"/>
      <c r="J118" s="1276"/>
      <c r="K118" s="1276"/>
      <c r="L118" s="1276"/>
      <c r="M118" s="1276"/>
      <c r="N118" s="1276"/>
      <c r="O118" s="1276"/>
      <c r="P118" s="1276"/>
    </row>
    <row r="119" spans="1:16" ht="15.75" customHeight="1">
      <c r="A119" s="1276"/>
      <c r="B119" s="1276"/>
      <c r="C119" s="1276"/>
      <c r="D119" s="1276"/>
      <c r="E119" s="1276"/>
      <c r="F119" s="1276"/>
      <c r="G119" s="1276"/>
      <c r="H119" s="1276"/>
      <c r="I119" s="1276"/>
      <c r="J119" s="1276"/>
      <c r="K119" s="1276"/>
      <c r="L119" s="1276"/>
      <c r="M119" s="1276"/>
      <c r="N119" s="1276"/>
      <c r="O119" s="1276"/>
      <c r="P119" s="1276"/>
    </row>
    <row r="120" spans="1:16" ht="15.75" customHeight="1">
      <c r="A120" s="1276"/>
      <c r="B120" s="1276"/>
      <c r="C120" s="1276"/>
      <c r="D120" s="1276"/>
      <c r="E120" s="1276"/>
      <c r="F120" s="1276"/>
      <c r="G120" s="1276"/>
      <c r="H120" s="1276"/>
      <c r="I120" s="1276"/>
      <c r="J120" s="1276"/>
      <c r="K120" s="1276"/>
      <c r="L120" s="1276"/>
      <c r="M120" s="1276"/>
      <c r="N120" s="1276"/>
      <c r="O120" s="1276"/>
      <c r="P120" s="1276"/>
    </row>
    <row r="121" spans="1:16" ht="15.75" customHeight="1">
      <c r="A121" s="1276"/>
      <c r="B121" s="1276"/>
      <c r="C121" s="1276"/>
      <c r="D121" s="1276"/>
      <c r="E121" s="1276"/>
      <c r="F121" s="1276"/>
      <c r="G121" s="1276"/>
      <c r="H121" s="1276"/>
      <c r="I121" s="1276"/>
      <c r="J121" s="1276"/>
      <c r="K121" s="1276"/>
      <c r="L121" s="1276"/>
      <c r="M121" s="1276"/>
      <c r="N121" s="1276"/>
      <c r="O121" s="1276"/>
      <c r="P121" s="1276"/>
    </row>
    <row r="122" spans="1:16" ht="15.75" customHeight="1">
      <c r="A122" s="1276"/>
      <c r="B122" s="1276"/>
      <c r="C122" s="1276"/>
      <c r="D122" s="1276"/>
      <c r="E122" s="1276"/>
      <c r="F122" s="1276"/>
      <c r="G122" s="1276"/>
      <c r="H122" s="1276"/>
      <c r="I122" s="1276"/>
      <c r="J122" s="1276"/>
      <c r="K122" s="1276"/>
      <c r="L122" s="1276"/>
      <c r="M122" s="1276"/>
      <c r="N122" s="1276"/>
      <c r="O122" s="1276"/>
      <c r="P122" s="1276"/>
    </row>
    <row r="123" spans="1:16" ht="15.75" customHeight="1">
      <c r="A123" s="1276"/>
      <c r="B123" s="1276"/>
      <c r="C123" s="1276"/>
      <c r="D123" s="1276"/>
      <c r="E123" s="1276"/>
      <c r="F123" s="1276"/>
      <c r="G123" s="1276"/>
      <c r="H123" s="1276"/>
      <c r="I123" s="1276"/>
      <c r="J123" s="1276"/>
      <c r="K123" s="1276"/>
      <c r="L123" s="1276"/>
      <c r="M123" s="1276"/>
      <c r="N123" s="1276"/>
      <c r="O123" s="1276"/>
      <c r="P123" s="1276"/>
    </row>
    <row r="124" spans="1:16" ht="15.75" customHeight="1">
      <c r="A124" s="1276"/>
      <c r="B124" s="1276"/>
      <c r="C124" s="1276"/>
      <c r="D124" s="1276"/>
      <c r="E124" s="1276"/>
      <c r="F124" s="1276"/>
      <c r="G124" s="1276"/>
      <c r="H124" s="1276"/>
      <c r="I124" s="1276"/>
      <c r="J124" s="1276"/>
      <c r="K124" s="1276"/>
      <c r="L124" s="1276"/>
      <c r="M124" s="1276"/>
      <c r="N124" s="1276"/>
      <c r="O124" s="1276"/>
      <c r="P124" s="1276"/>
    </row>
    <row r="125" spans="1:16" ht="15.75" customHeight="1">
      <c r="A125" s="1276"/>
      <c r="B125" s="1276"/>
      <c r="C125" s="1276"/>
      <c r="D125" s="1276"/>
      <c r="E125" s="1276"/>
      <c r="F125" s="1276"/>
      <c r="G125" s="1276"/>
      <c r="H125" s="1276"/>
      <c r="I125" s="1276"/>
      <c r="J125" s="1276"/>
      <c r="K125" s="1276"/>
      <c r="L125" s="1276"/>
      <c r="M125" s="1276"/>
      <c r="N125" s="1276"/>
      <c r="O125" s="1276"/>
      <c r="P125" s="1276"/>
    </row>
    <row r="126" spans="1:16" ht="15.75" customHeight="1">
      <c r="A126" s="1276"/>
      <c r="B126" s="1276"/>
      <c r="C126" s="1276"/>
      <c r="D126" s="1276"/>
      <c r="E126" s="1276"/>
      <c r="F126" s="1276"/>
      <c r="G126" s="1276"/>
      <c r="H126" s="1276"/>
      <c r="I126" s="1276"/>
      <c r="J126" s="1276"/>
      <c r="K126" s="1276"/>
      <c r="L126" s="1276"/>
      <c r="M126" s="1276"/>
      <c r="N126" s="1276"/>
      <c r="O126" s="1276"/>
      <c r="P126" s="1276"/>
    </row>
    <row r="127" spans="1:16" ht="15.75" customHeight="1">
      <c r="A127" s="1276"/>
      <c r="B127" s="1276"/>
      <c r="C127" s="1276"/>
      <c r="D127" s="1276"/>
      <c r="E127" s="1276"/>
      <c r="F127" s="1276"/>
      <c r="G127" s="1276"/>
      <c r="H127" s="1276"/>
      <c r="I127" s="1276"/>
      <c r="J127" s="1276"/>
      <c r="K127" s="1276"/>
      <c r="L127" s="1276"/>
      <c r="M127" s="1276"/>
      <c r="N127" s="1276"/>
      <c r="O127" s="1276"/>
      <c r="P127" s="1276"/>
    </row>
    <row r="128" spans="1:16" ht="15.75" customHeight="1">
      <c r="A128" s="1276"/>
      <c r="B128" s="1276"/>
      <c r="C128" s="1276"/>
      <c r="D128" s="1276"/>
      <c r="E128" s="1276"/>
      <c r="F128" s="1276"/>
      <c r="G128" s="1276"/>
      <c r="H128" s="1276"/>
      <c r="I128" s="1276"/>
      <c r="J128" s="1276"/>
      <c r="K128" s="1276"/>
      <c r="L128" s="1276"/>
      <c r="M128" s="1276"/>
      <c r="N128" s="1276"/>
      <c r="O128" s="1276"/>
      <c r="P128" s="1276"/>
    </row>
    <row r="129" spans="1:16" ht="15.75" customHeight="1">
      <c r="A129" s="1276"/>
      <c r="B129" s="1276"/>
      <c r="C129" s="1276"/>
      <c r="D129" s="1276"/>
      <c r="E129" s="1276"/>
      <c r="F129" s="1276"/>
      <c r="G129" s="1276"/>
      <c r="H129" s="1276"/>
      <c r="I129" s="1276"/>
      <c r="J129" s="1276"/>
      <c r="K129" s="1276"/>
      <c r="L129" s="1276"/>
      <c r="M129" s="1276"/>
      <c r="N129" s="1276"/>
      <c r="O129" s="1276"/>
      <c r="P129" s="1276"/>
    </row>
    <row r="130" spans="1:16" ht="15.75" customHeight="1">
      <c r="A130" s="1276"/>
      <c r="B130" s="1276"/>
      <c r="C130" s="1276"/>
      <c r="D130" s="1276"/>
      <c r="E130" s="1276"/>
      <c r="F130" s="1276"/>
      <c r="G130" s="1276"/>
      <c r="H130" s="1276"/>
      <c r="I130" s="1276"/>
      <c r="J130" s="1276"/>
      <c r="K130" s="1276"/>
      <c r="L130" s="1276"/>
      <c r="M130" s="1276"/>
      <c r="N130" s="1276"/>
      <c r="O130" s="1276"/>
      <c r="P130" s="1276"/>
    </row>
    <row r="131" spans="1:16" ht="15.75" customHeight="1">
      <c r="A131" s="1276"/>
      <c r="B131" s="1276"/>
      <c r="C131" s="1276"/>
      <c r="D131" s="1276"/>
      <c r="E131" s="1276"/>
      <c r="F131" s="1276"/>
      <c r="G131" s="1276"/>
      <c r="H131" s="1276"/>
      <c r="I131" s="1276"/>
      <c r="J131" s="1276"/>
      <c r="K131" s="1276"/>
      <c r="L131" s="1276"/>
      <c r="M131" s="1276"/>
      <c r="N131" s="1276"/>
      <c r="O131" s="1276"/>
      <c r="P131" s="1276"/>
    </row>
    <row r="132" spans="1:16" ht="15.75" customHeight="1">
      <c r="A132" s="1276"/>
      <c r="B132" s="1276"/>
      <c r="C132" s="1276"/>
      <c r="D132" s="1276"/>
      <c r="E132" s="1276"/>
      <c r="F132" s="1276"/>
      <c r="G132" s="1276"/>
      <c r="H132" s="1276"/>
      <c r="I132" s="1276"/>
      <c r="J132" s="1276"/>
      <c r="K132" s="1276"/>
      <c r="L132" s="1276"/>
      <c r="M132" s="1276"/>
      <c r="N132" s="1276"/>
      <c r="O132" s="1276"/>
      <c r="P132" s="1276"/>
    </row>
    <row r="133" spans="1:16" ht="15.75" customHeight="1">
      <c r="A133" s="1276"/>
      <c r="B133" s="1276"/>
      <c r="C133" s="1276"/>
      <c r="D133" s="1276"/>
      <c r="E133" s="1276"/>
      <c r="F133" s="1276"/>
      <c r="G133" s="1276"/>
      <c r="H133" s="1276"/>
      <c r="I133" s="1276"/>
      <c r="J133" s="1276"/>
      <c r="K133" s="1276"/>
      <c r="L133" s="1276"/>
      <c r="M133" s="1276"/>
      <c r="N133" s="1276"/>
      <c r="O133" s="1276"/>
      <c r="P133" s="1276"/>
    </row>
    <row r="134" spans="1:16" ht="15.75" customHeight="1">
      <c r="A134" s="1276"/>
      <c r="B134" s="1276"/>
      <c r="C134" s="1276"/>
      <c r="D134" s="1276"/>
      <c r="E134" s="1276"/>
      <c r="F134" s="1276"/>
      <c r="G134" s="1276"/>
      <c r="H134" s="1276"/>
      <c r="I134" s="1276"/>
      <c r="J134" s="1276"/>
      <c r="K134" s="1276"/>
      <c r="L134" s="1276"/>
      <c r="M134" s="1276"/>
      <c r="N134" s="1276"/>
      <c r="O134" s="1276"/>
      <c r="P134" s="1276"/>
    </row>
    <row r="135" spans="1:16" ht="15.75" customHeight="1">
      <c r="A135" s="1276"/>
      <c r="B135" s="1276"/>
      <c r="C135" s="1276"/>
      <c r="D135" s="1276"/>
      <c r="E135" s="1276"/>
      <c r="F135" s="1276"/>
      <c r="G135" s="1276"/>
      <c r="H135" s="1276"/>
      <c r="I135" s="1276"/>
      <c r="J135" s="1276"/>
      <c r="K135" s="1276"/>
      <c r="L135" s="1276"/>
      <c r="M135" s="1276"/>
      <c r="N135" s="1276"/>
      <c r="O135" s="1276"/>
      <c r="P135" s="1276"/>
    </row>
    <row r="136" spans="1:16" ht="15.75" customHeight="1">
      <c r="A136" s="1276"/>
      <c r="B136" s="1276"/>
      <c r="C136" s="1276"/>
      <c r="D136" s="1276"/>
      <c r="E136" s="1276"/>
      <c r="F136" s="1276"/>
      <c r="G136" s="1276"/>
      <c r="H136" s="1276"/>
      <c r="I136" s="1276"/>
      <c r="J136" s="1276"/>
      <c r="K136" s="1276"/>
      <c r="L136" s="1276"/>
      <c r="M136" s="1276"/>
      <c r="N136" s="1276"/>
      <c r="O136" s="1276"/>
      <c r="P136" s="1276"/>
    </row>
    <row r="137" spans="1:16" ht="15.75" customHeight="1">
      <c r="A137" s="1276"/>
      <c r="B137" s="1276"/>
      <c r="C137" s="1276"/>
      <c r="D137" s="1276"/>
      <c r="E137" s="1276"/>
      <c r="F137" s="1276"/>
      <c r="G137" s="1276"/>
      <c r="H137" s="1276"/>
      <c r="I137" s="1276"/>
      <c r="J137" s="1276"/>
      <c r="K137" s="1276"/>
      <c r="L137" s="1276"/>
      <c r="M137" s="1276"/>
      <c r="N137" s="1276"/>
      <c r="O137" s="1276"/>
      <c r="P137" s="1276"/>
    </row>
    <row r="138" spans="1:16" ht="15.75" customHeight="1">
      <c r="A138" s="1276"/>
      <c r="B138" s="1276"/>
      <c r="C138" s="1276"/>
      <c r="D138" s="1276"/>
      <c r="E138" s="1276"/>
      <c r="F138" s="1276"/>
      <c r="G138" s="1276"/>
      <c r="H138" s="1276"/>
      <c r="I138" s="1276"/>
      <c r="J138" s="1276"/>
      <c r="K138" s="1276"/>
      <c r="L138" s="1276"/>
      <c r="M138" s="1276"/>
      <c r="N138" s="1276"/>
      <c r="O138" s="1276"/>
      <c r="P138" s="1276"/>
    </row>
    <row r="139" spans="1:16" ht="15.75" customHeight="1">
      <c r="A139" s="1276"/>
      <c r="B139" s="1276"/>
      <c r="C139" s="1276"/>
      <c r="D139" s="1276"/>
      <c r="E139" s="1276"/>
      <c r="F139" s="1276"/>
      <c r="G139" s="1276"/>
      <c r="H139" s="1276"/>
      <c r="I139" s="1276"/>
      <c r="J139" s="1276"/>
      <c r="K139" s="1276"/>
      <c r="L139" s="1276"/>
      <c r="M139" s="1276"/>
      <c r="N139" s="1276"/>
      <c r="O139" s="1276"/>
      <c r="P139" s="1276"/>
    </row>
    <row r="140" spans="1:16" ht="15.75" customHeight="1">
      <c r="A140" s="1276"/>
      <c r="B140" s="1276"/>
      <c r="C140" s="1276"/>
      <c r="D140" s="1276"/>
      <c r="E140" s="1276"/>
      <c r="F140" s="1276"/>
      <c r="G140" s="1276"/>
      <c r="H140" s="1276"/>
      <c r="I140" s="1276"/>
      <c r="J140" s="1276"/>
      <c r="K140" s="1276"/>
      <c r="L140" s="1276"/>
      <c r="M140" s="1276"/>
      <c r="N140" s="1276"/>
      <c r="O140" s="1276"/>
      <c r="P140" s="1276"/>
    </row>
    <row r="141" spans="1:16" ht="15.75" customHeight="1">
      <c r="A141" s="1276"/>
      <c r="B141" s="1276"/>
      <c r="C141" s="1276"/>
      <c r="D141" s="1276"/>
      <c r="E141" s="1276"/>
      <c r="F141" s="1276"/>
      <c r="G141" s="1276"/>
      <c r="H141" s="1276"/>
      <c r="I141" s="1276"/>
      <c r="J141" s="1276"/>
      <c r="K141" s="1276"/>
      <c r="L141" s="1276"/>
      <c r="M141" s="1276"/>
      <c r="N141" s="1276"/>
      <c r="O141" s="1276"/>
      <c r="P141" s="1276"/>
    </row>
    <row r="142" spans="1:16" ht="15.75" customHeight="1">
      <c r="A142" s="1276"/>
      <c r="B142" s="1276"/>
      <c r="C142" s="1276"/>
      <c r="D142" s="1276"/>
      <c r="E142" s="1276"/>
      <c r="F142" s="1276"/>
      <c r="G142" s="1276"/>
      <c r="H142" s="1276"/>
      <c r="I142" s="1276"/>
      <c r="J142" s="1276"/>
      <c r="K142" s="1276"/>
      <c r="L142" s="1276"/>
      <c r="M142" s="1276"/>
      <c r="N142" s="1276"/>
      <c r="O142" s="1276"/>
      <c r="P142" s="1276"/>
    </row>
    <row r="143" spans="1:16" ht="15.75" customHeight="1">
      <c r="A143" s="1276"/>
      <c r="B143" s="1276"/>
      <c r="C143" s="1276"/>
      <c r="D143" s="1276"/>
      <c r="E143" s="1276"/>
      <c r="F143" s="1276"/>
      <c r="G143" s="1276"/>
      <c r="H143" s="1276"/>
      <c r="I143" s="1276"/>
      <c r="J143" s="1276"/>
      <c r="K143" s="1276"/>
      <c r="L143" s="1276"/>
      <c r="M143" s="1276"/>
      <c r="N143" s="1276"/>
      <c r="O143" s="1276"/>
      <c r="P143" s="1276"/>
    </row>
    <row r="144" spans="1:16" ht="15.75" customHeight="1">
      <c r="A144" s="1276"/>
      <c r="B144" s="1276"/>
      <c r="C144" s="1276"/>
      <c r="D144" s="1276"/>
      <c r="E144" s="1276"/>
      <c r="F144" s="1276"/>
      <c r="G144" s="1276"/>
      <c r="H144" s="1276"/>
      <c r="I144" s="1276"/>
      <c r="J144" s="1276"/>
      <c r="K144" s="1276"/>
      <c r="L144" s="1276"/>
      <c r="M144" s="1276"/>
      <c r="N144" s="1276"/>
      <c r="O144" s="1276"/>
      <c r="P144" s="1276"/>
    </row>
    <row r="145" spans="1:16" ht="15.75" customHeight="1">
      <c r="A145" s="1276"/>
      <c r="B145" s="1276"/>
      <c r="C145" s="1276"/>
      <c r="D145" s="1276"/>
      <c r="E145" s="1276"/>
      <c r="F145" s="1276"/>
      <c r="G145" s="1276"/>
      <c r="H145" s="1276"/>
      <c r="I145" s="1276"/>
      <c r="J145" s="1276"/>
      <c r="K145" s="1276"/>
      <c r="L145" s="1276"/>
      <c r="M145" s="1276"/>
      <c r="N145" s="1276"/>
      <c r="O145" s="1276"/>
      <c r="P145" s="1276"/>
    </row>
    <row r="146" spans="1:16" ht="15.75" customHeight="1">
      <c r="A146" s="1276"/>
      <c r="B146" s="1276"/>
      <c r="C146" s="1276"/>
      <c r="D146" s="1276"/>
      <c r="E146" s="1276"/>
      <c r="F146" s="1276"/>
      <c r="G146" s="1276"/>
      <c r="H146" s="1276"/>
      <c r="I146" s="1276"/>
      <c r="J146" s="1276"/>
      <c r="K146" s="1276"/>
      <c r="L146" s="1276"/>
      <c r="M146" s="1276"/>
      <c r="N146" s="1276"/>
      <c r="O146" s="1276"/>
      <c r="P146" s="1276"/>
    </row>
    <row r="147" spans="1:16" ht="15.75" customHeight="1">
      <c r="A147" s="1276"/>
      <c r="B147" s="1276"/>
      <c r="C147" s="1276"/>
      <c r="D147" s="1276"/>
      <c r="E147" s="1276"/>
      <c r="F147" s="1276"/>
      <c r="G147" s="1276"/>
      <c r="H147" s="1276"/>
      <c r="I147" s="1276"/>
      <c r="J147" s="1276"/>
      <c r="K147" s="1276"/>
      <c r="L147" s="1276"/>
      <c r="M147" s="1276"/>
      <c r="N147" s="1276"/>
      <c r="O147" s="1276"/>
      <c r="P147" s="1276"/>
    </row>
    <row r="148" spans="1:16" ht="15.75" customHeight="1">
      <c r="A148" s="1276"/>
      <c r="B148" s="1276"/>
      <c r="C148" s="1276"/>
      <c r="D148" s="1276"/>
      <c r="E148" s="1276"/>
      <c r="F148" s="1276"/>
      <c r="G148" s="1276"/>
      <c r="H148" s="1276"/>
      <c r="I148" s="1276"/>
      <c r="J148" s="1276"/>
      <c r="K148" s="1276"/>
      <c r="L148" s="1276"/>
      <c r="M148" s="1276"/>
      <c r="N148" s="1276"/>
      <c r="O148" s="1276"/>
      <c r="P148" s="1276"/>
    </row>
    <row r="149" spans="1:16" ht="15.75" customHeight="1">
      <c r="A149" s="1276"/>
      <c r="B149" s="1276"/>
      <c r="C149" s="1276"/>
      <c r="D149" s="1276"/>
      <c r="E149" s="1276"/>
      <c r="F149" s="1276"/>
      <c r="G149" s="1276"/>
      <c r="H149" s="1276"/>
      <c r="I149" s="1276"/>
      <c r="J149" s="1276"/>
      <c r="K149" s="1276"/>
      <c r="L149" s="1276"/>
      <c r="M149" s="1276"/>
      <c r="N149" s="1276"/>
      <c r="O149" s="1276"/>
      <c r="P149" s="1276"/>
    </row>
    <row r="150" spans="1:16" ht="15.75" customHeight="1">
      <c r="A150" s="1276"/>
      <c r="B150" s="1276"/>
      <c r="C150" s="1276"/>
      <c r="D150" s="1276"/>
      <c r="E150" s="1276"/>
      <c r="F150" s="1276"/>
      <c r="G150" s="1276"/>
      <c r="H150" s="1276"/>
      <c r="I150" s="1276"/>
      <c r="J150" s="1276"/>
      <c r="K150" s="1276"/>
      <c r="L150" s="1276"/>
      <c r="M150" s="1276"/>
      <c r="N150" s="1276"/>
      <c r="O150" s="1276"/>
      <c r="P150" s="1276"/>
    </row>
    <row r="151" spans="1:16" ht="15.75" customHeight="1">
      <c r="A151" s="1276"/>
      <c r="B151" s="1276"/>
      <c r="C151" s="1276"/>
      <c r="D151" s="1276"/>
      <c r="E151" s="1276"/>
      <c r="F151" s="1276"/>
      <c r="G151" s="1276"/>
      <c r="H151" s="1276"/>
      <c r="I151" s="1276"/>
      <c r="J151" s="1276"/>
      <c r="K151" s="1276"/>
      <c r="L151" s="1276"/>
      <c r="M151" s="1276"/>
      <c r="N151" s="1276"/>
      <c r="O151" s="1276"/>
      <c r="P151" s="1276"/>
    </row>
    <row r="152" spans="1:16" ht="15.75" customHeight="1">
      <c r="A152" s="1276"/>
      <c r="B152" s="1276"/>
      <c r="C152" s="1276"/>
      <c r="D152" s="1276"/>
      <c r="E152" s="1276"/>
      <c r="F152" s="1276"/>
      <c r="G152" s="1276"/>
      <c r="H152" s="1276"/>
      <c r="I152" s="1276"/>
      <c r="J152" s="1276"/>
      <c r="K152" s="1276"/>
      <c r="L152" s="1276"/>
      <c r="M152" s="1276"/>
      <c r="N152" s="1276"/>
      <c r="O152" s="1276"/>
      <c r="P152" s="1276"/>
    </row>
    <row r="153" spans="1:16" ht="15.75" customHeight="1">
      <c r="A153" s="1276"/>
      <c r="B153" s="1276"/>
      <c r="C153" s="1276"/>
      <c r="D153" s="1276"/>
      <c r="E153" s="1276"/>
      <c r="F153" s="1276"/>
      <c r="G153" s="1276"/>
      <c r="H153" s="1276"/>
      <c r="I153" s="1276"/>
      <c r="J153" s="1276"/>
      <c r="K153" s="1276"/>
      <c r="L153" s="1276"/>
      <c r="M153" s="1276"/>
      <c r="N153" s="1276"/>
      <c r="O153" s="1276"/>
      <c r="P153" s="1276"/>
    </row>
    <row r="154" spans="1:16" ht="15.75" customHeight="1">
      <c r="A154" s="1276"/>
      <c r="B154" s="1276"/>
      <c r="C154" s="1276"/>
      <c r="D154" s="1276"/>
      <c r="E154" s="1276"/>
      <c r="F154" s="1276"/>
      <c r="G154" s="1276"/>
      <c r="H154" s="1276"/>
      <c r="I154" s="1276"/>
      <c r="J154" s="1276"/>
      <c r="K154" s="1276"/>
      <c r="L154" s="1276"/>
      <c r="M154" s="1276"/>
      <c r="N154" s="1276"/>
      <c r="O154" s="1276"/>
      <c r="P154" s="1276"/>
    </row>
    <row r="155" spans="1:16" ht="15.75" customHeight="1">
      <c r="A155" s="1276"/>
      <c r="B155" s="1276"/>
      <c r="C155" s="1276"/>
      <c r="D155" s="1276"/>
      <c r="E155" s="1276"/>
      <c r="F155" s="1276"/>
      <c r="G155" s="1276"/>
      <c r="H155" s="1276"/>
      <c r="I155" s="1276"/>
      <c r="J155" s="1276"/>
      <c r="K155" s="1276"/>
      <c r="L155" s="1276"/>
      <c r="M155" s="1276"/>
      <c r="N155" s="1276"/>
      <c r="O155" s="1276"/>
      <c r="P155" s="1276"/>
    </row>
    <row r="156" spans="1:16" ht="15.75" customHeight="1">
      <c r="A156" s="1276"/>
      <c r="B156" s="1276"/>
      <c r="C156" s="1276"/>
      <c r="D156" s="1276"/>
      <c r="E156" s="1276"/>
      <c r="F156" s="1276"/>
      <c r="G156" s="1276"/>
      <c r="H156" s="1276"/>
      <c r="I156" s="1276"/>
      <c r="J156" s="1276"/>
      <c r="K156" s="1276"/>
      <c r="L156" s="1276"/>
      <c r="M156" s="1276"/>
      <c r="N156" s="1276"/>
      <c r="O156" s="1276"/>
      <c r="P156" s="1276"/>
    </row>
    <row r="157" spans="1:16" ht="15.75" customHeight="1">
      <c r="A157" s="1276"/>
      <c r="B157" s="1276"/>
      <c r="C157" s="1276"/>
      <c r="D157" s="1276"/>
      <c r="E157" s="1276"/>
      <c r="F157" s="1276"/>
      <c r="G157" s="1276"/>
      <c r="H157" s="1276"/>
      <c r="I157" s="1276"/>
      <c r="J157" s="1276"/>
      <c r="K157" s="1276"/>
      <c r="L157" s="1276"/>
      <c r="M157" s="1276"/>
      <c r="N157" s="1276"/>
      <c r="O157" s="1276"/>
      <c r="P157" s="1276"/>
    </row>
    <row r="158" spans="1:16" ht="15.75" customHeight="1">
      <c r="A158" s="1276"/>
      <c r="B158" s="1276"/>
      <c r="C158" s="1276"/>
      <c r="D158" s="1276"/>
      <c r="E158" s="1276"/>
      <c r="F158" s="1276"/>
      <c r="G158" s="1276"/>
      <c r="H158" s="1276"/>
      <c r="I158" s="1276"/>
      <c r="J158" s="1276"/>
      <c r="K158" s="1276"/>
      <c r="L158" s="1276"/>
      <c r="M158" s="1276"/>
      <c r="N158" s="1276"/>
      <c r="O158" s="1276"/>
      <c r="P158" s="1276"/>
    </row>
    <row r="159" spans="1:16" ht="15.75" customHeight="1">
      <c r="A159" s="1276"/>
      <c r="B159" s="1276"/>
      <c r="C159" s="1276"/>
      <c r="D159" s="1276"/>
      <c r="E159" s="1276"/>
      <c r="F159" s="1276"/>
      <c r="G159" s="1276"/>
      <c r="H159" s="1276"/>
      <c r="I159" s="1276"/>
      <c r="J159" s="1276"/>
      <c r="K159" s="1276"/>
      <c r="L159" s="1276"/>
      <c r="M159" s="1276"/>
      <c r="N159" s="1276"/>
      <c r="O159" s="1276"/>
      <c r="P159" s="1276"/>
    </row>
    <row r="160" spans="1:16" ht="15.75" customHeight="1">
      <c r="A160" s="1276"/>
      <c r="B160" s="1276"/>
      <c r="C160" s="1276"/>
      <c r="D160" s="1276"/>
      <c r="E160" s="1276"/>
      <c r="F160" s="1276"/>
      <c r="G160" s="1276"/>
      <c r="H160" s="1276"/>
      <c r="I160" s="1276"/>
      <c r="J160" s="1276"/>
      <c r="K160" s="1276"/>
      <c r="L160" s="1276"/>
      <c r="M160" s="1276"/>
      <c r="N160" s="1276"/>
      <c r="O160" s="1276"/>
      <c r="P160" s="1276"/>
    </row>
    <row r="161" spans="1:16" ht="15.75" customHeight="1">
      <c r="A161" s="1276"/>
      <c r="B161" s="1276"/>
      <c r="C161" s="1276"/>
      <c r="D161" s="1276"/>
      <c r="E161" s="1276"/>
      <c r="F161" s="1276"/>
      <c r="G161" s="1276"/>
      <c r="H161" s="1276"/>
      <c r="I161" s="1276"/>
      <c r="J161" s="1276"/>
      <c r="K161" s="1276"/>
      <c r="L161" s="1276"/>
      <c r="M161" s="1276"/>
      <c r="N161" s="1276"/>
      <c r="O161" s="1276"/>
      <c r="P161" s="1276"/>
    </row>
    <row r="162" spans="1:16" ht="15.75" customHeight="1">
      <c r="A162" s="1276"/>
      <c r="B162" s="1276"/>
      <c r="C162" s="1276"/>
      <c r="D162" s="1276"/>
      <c r="E162" s="1276"/>
      <c r="F162" s="1276"/>
      <c r="G162" s="1276"/>
      <c r="H162" s="1276"/>
      <c r="I162" s="1276"/>
      <c r="J162" s="1276"/>
      <c r="K162" s="1276"/>
      <c r="L162" s="1276"/>
      <c r="M162" s="1276"/>
      <c r="N162" s="1276"/>
      <c r="O162" s="1276"/>
      <c r="P162" s="1276"/>
    </row>
    <row r="163" spans="1:16" ht="15.75" customHeight="1">
      <c r="A163" s="1276"/>
      <c r="B163" s="1276"/>
      <c r="C163" s="1276"/>
      <c r="D163" s="1276"/>
      <c r="E163" s="1276"/>
      <c r="F163" s="1276"/>
      <c r="G163" s="1276"/>
      <c r="H163" s="1276"/>
      <c r="I163" s="1276"/>
      <c r="J163" s="1276"/>
      <c r="K163" s="1276"/>
      <c r="L163" s="1276"/>
      <c r="M163" s="1276"/>
      <c r="N163" s="1276"/>
      <c r="O163" s="1276"/>
      <c r="P163" s="1276"/>
    </row>
    <row r="164" spans="1:16" ht="15.75" customHeight="1">
      <c r="A164" s="1276"/>
      <c r="B164" s="1276"/>
      <c r="C164" s="1276"/>
      <c r="D164" s="1276"/>
      <c r="E164" s="1276"/>
      <c r="F164" s="1276"/>
      <c r="G164" s="1276"/>
      <c r="H164" s="1276"/>
      <c r="I164" s="1276"/>
      <c r="J164" s="1276"/>
      <c r="K164" s="1276"/>
      <c r="L164" s="1276"/>
      <c r="M164" s="1276"/>
      <c r="N164" s="1276"/>
      <c r="O164" s="1276"/>
      <c r="P164" s="1276"/>
    </row>
    <row r="165" spans="1:16" ht="15.75" customHeight="1">
      <c r="A165" s="1276"/>
      <c r="B165" s="1276"/>
      <c r="C165" s="1276"/>
      <c r="D165" s="1276"/>
      <c r="E165" s="1276"/>
      <c r="F165" s="1276"/>
      <c r="G165" s="1276"/>
      <c r="H165" s="1276"/>
      <c r="I165" s="1276"/>
      <c r="J165" s="1276"/>
      <c r="K165" s="1276"/>
      <c r="L165" s="1276"/>
      <c r="M165" s="1276"/>
      <c r="N165" s="1276"/>
      <c r="O165" s="1276"/>
      <c r="P165" s="1276"/>
    </row>
    <row r="166" spans="1:16" ht="15.75" customHeight="1">
      <c r="A166" s="1276"/>
      <c r="B166" s="1276"/>
      <c r="C166" s="1276"/>
      <c r="D166" s="1276"/>
      <c r="E166" s="1276"/>
      <c r="F166" s="1276"/>
      <c r="G166" s="1276"/>
      <c r="H166" s="1276"/>
      <c r="I166" s="1276"/>
      <c r="J166" s="1276"/>
      <c r="K166" s="1276"/>
      <c r="L166" s="1276"/>
      <c r="M166" s="1276"/>
      <c r="N166" s="1276"/>
      <c r="O166" s="1276"/>
      <c r="P166" s="1276"/>
    </row>
    <row r="167" spans="1:16" ht="15.75" customHeight="1">
      <c r="A167" s="1276"/>
      <c r="B167" s="1276"/>
      <c r="C167" s="1276"/>
      <c r="D167" s="1276"/>
      <c r="E167" s="1276"/>
      <c r="F167" s="1276"/>
      <c r="G167" s="1276"/>
      <c r="H167" s="1276"/>
      <c r="I167" s="1276"/>
      <c r="J167" s="1276"/>
      <c r="K167" s="1276"/>
      <c r="L167" s="1276"/>
      <c r="M167" s="1276"/>
      <c r="N167" s="1276"/>
      <c r="O167" s="1276"/>
      <c r="P167" s="1276"/>
    </row>
    <row r="168" spans="1:16" ht="15.75" customHeight="1">
      <c r="A168" s="1276"/>
      <c r="B168" s="1276"/>
      <c r="C168" s="1276"/>
      <c r="D168" s="1276"/>
      <c r="E168" s="1276"/>
      <c r="F168" s="1276"/>
      <c r="G168" s="1276"/>
      <c r="H168" s="1276"/>
      <c r="I168" s="1276"/>
      <c r="J168" s="1276"/>
      <c r="K168" s="1276"/>
      <c r="L168" s="1276"/>
      <c r="M168" s="1276"/>
      <c r="N168" s="1276"/>
      <c r="O168" s="1276"/>
      <c r="P168" s="1276"/>
    </row>
    <row r="169" spans="1:16" ht="15.75" customHeight="1">
      <c r="A169" s="1276"/>
      <c r="B169" s="1276"/>
      <c r="C169" s="1276"/>
      <c r="D169" s="1276"/>
      <c r="E169" s="1276"/>
      <c r="F169" s="1276"/>
      <c r="G169" s="1276"/>
      <c r="H169" s="1276"/>
      <c r="I169" s="1276"/>
      <c r="J169" s="1276"/>
      <c r="K169" s="1276"/>
      <c r="L169" s="1276"/>
      <c r="M169" s="1276"/>
      <c r="N169" s="1276"/>
      <c r="O169" s="1276"/>
      <c r="P169" s="1276"/>
    </row>
    <row r="170" spans="1:16" ht="15.75" customHeight="1">
      <c r="A170" s="1276"/>
      <c r="B170" s="1276"/>
      <c r="C170" s="1276"/>
      <c r="D170" s="1276"/>
      <c r="E170" s="1276"/>
      <c r="F170" s="1276"/>
      <c r="G170" s="1276"/>
      <c r="H170" s="1276"/>
      <c r="I170" s="1276"/>
      <c r="J170" s="1276"/>
      <c r="K170" s="1276"/>
      <c r="L170" s="1276"/>
      <c r="M170" s="1276"/>
      <c r="N170" s="1276"/>
      <c r="O170" s="1276"/>
      <c r="P170" s="1276"/>
    </row>
    <row r="171" spans="1:16" ht="15.75" customHeight="1">
      <c r="A171" s="1276"/>
      <c r="B171" s="1276"/>
      <c r="C171" s="1276"/>
      <c r="D171" s="1276"/>
      <c r="E171" s="1276"/>
      <c r="F171" s="1276"/>
      <c r="G171" s="1276"/>
      <c r="H171" s="1276"/>
      <c r="I171" s="1276"/>
      <c r="J171" s="1276"/>
      <c r="K171" s="1276"/>
      <c r="L171" s="1276"/>
      <c r="M171" s="1276"/>
      <c r="N171" s="1276"/>
      <c r="O171" s="1276"/>
      <c r="P171" s="1276"/>
    </row>
    <row r="172" spans="1:16" ht="15.75" customHeight="1">
      <c r="A172" s="1276"/>
      <c r="B172" s="1276"/>
      <c r="C172" s="1276"/>
      <c r="D172" s="1276"/>
      <c r="E172" s="1276"/>
      <c r="F172" s="1276"/>
      <c r="G172" s="1276"/>
      <c r="H172" s="1276"/>
      <c r="I172" s="1276"/>
      <c r="J172" s="1276"/>
      <c r="K172" s="1276"/>
      <c r="L172" s="1276"/>
      <c r="M172" s="1276"/>
      <c r="N172" s="1276"/>
      <c r="O172" s="1276"/>
      <c r="P172" s="1276"/>
    </row>
    <row r="173" spans="1:16" ht="15.75" customHeight="1">
      <c r="A173" s="1276"/>
      <c r="B173" s="1276"/>
      <c r="C173" s="1276"/>
      <c r="D173" s="1276"/>
      <c r="E173" s="1276"/>
      <c r="F173" s="1276"/>
      <c r="G173" s="1276"/>
      <c r="H173" s="1276"/>
      <c r="I173" s="1276"/>
      <c r="J173" s="1276"/>
      <c r="K173" s="1276"/>
      <c r="L173" s="1276"/>
      <c r="M173" s="1276"/>
      <c r="N173" s="1276"/>
      <c r="O173" s="1276"/>
      <c r="P173" s="1276"/>
    </row>
    <row r="174" spans="1:16" ht="15.75" customHeight="1">
      <c r="A174" s="1276"/>
      <c r="B174" s="1276"/>
      <c r="C174" s="1276"/>
      <c r="D174" s="1276"/>
      <c r="E174" s="1276"/>
      <c r="F174" s="1276"/>
      <c r="G174" s="1276"/>
      <c r="H174" s="1276"/>
      <c r="I174" s="1276"/>
      <c r="J174" s="1276"/>
      <c r="K174" s="1276"/>
      <c r="L174" s="1276"/>
      <c r="M174" s="1276"/>
      <c r="N174" s="1276"/>
      <c r="O174" s="1276"/>
      <c r="P174" s="1276"/>
    </row>
    <row r="175" spans="1:16" ht="15.75" customHeight="1">
      <c r="A175" s="1276"/>
      <c r="B175" s="1276"/>
      <c r="C175" s="1276"/>
      <c r="D175" s="1276"/>
      <c r="E175" s="1276"/>
      <c r="F175" s="1276"/>
      <c r="G175" s="1276"/>
      <c r="H175" s="1276"/>
      <c r="I175" s="1276"/>
      <c r="J175" s="1276"/>
      <c r="K175" s="1276"/>
      <c r="L175" s="1276"/>
      <c r="M175" s="1276"/>
      <c r="N175" s="1276"/>
      <c r="O175" s="1276"/>
      <c r="P175" s="1276"/>
    </row>
    <row r="176" spans="1:16" ht="15.75" customHeight="1">
      <c r="A176" s="1276"/>
      <c r="B176" s="1276"/>
      <c r="C176" s="1276"/>
      <c r="D176" s="1276"/>
      <c r="E176" s="1276"/>
      <c r="F176" s="1276"/>
      <c r="G176" s="1276"/>
      <c r="H176" s="1276"/>
      <c r="I176" s="1276"/>
      <c r="J176" s="1276"/>
      <c r="K176" s="1276"/>
      <c r="L176" s="1276"/>
      <c r="M176" s="1276"/>
      <c r="N176" s="1276"/>
      <c r="O176" s="1276"/>
      <c r="P176" s="1276"/>
    </row>
    <row r="177" spans="1:16" ht="15.75" customHeight="1">
      <c r="A177" s="1276"/>
      <c r="B177" s="1276"/>
      <c r="C177" s="1276"/>
      <c r="D177" s="1276"/>
      <c r="E177" s="1276"/>
      <c r="F177" s="1276"/>
      <c r="G177" s="1276"/>
      <c r="H177" s="1276"/>
      <c r="I177" s="1276"/>
      <c r="J177" s="1276"/>
      <c r="K177" s="1276"/>
      <c r="L177" s="1276"/>
      <c r="M177" s="1276"/>
      <c r="N177" s="1276"/>
      <c r="O177" s="1276"/>
      <c r="P177" s="1276"/>
    </row>
    <row r="178" spans="1:16" ht="15.75" customHeight="1">
      <c r="A178" s="1276"/>
      <c r="B178" s="1276"/>
      <c r="C178" s="1276"/>
      <c r="D178" s="1276"/>
      <c r="E178" s="1276"/>
      <c r="F178" s="1276"/>
      <c r="G178" s="1276"/>
      <c r="H178" s="1276"/>
      <c r="I178" s="1276"/>
      <c r="J178" s="1276"/>
      <c r="K178" s="1276"/>
      <c r="L178" s="1276"/>
      <c r="M178" s="1276"/>
      <c r="N178" s="1276"/>
      <c r="O178" s="1276"/>
      <c r="P178" s="1276"/>
    </row>
    <row r="179" spans="1:16" ht="15.75" customHeight="1">
      <c r="A179" s="1276"/>
      <c r="B179" s="1276"/>
      <c r="C179" s="1276"/>
      <c r="D179" s="1276"/>
      <c r="E179" s="1276"/>
      <c r="F179" s="1276"/>
      <c r="G179" s="1276"/>
      <c r="H179" s="1276"/>
      <c r="I179" s="1276"/>
      <c r="J179" s="1276"/>
      <c r="K179" s="1276"/>
      <c r="L179" s="1276"/>
      <c r="M179" s="1276"/>
      <c r="N179" s="1276"/>
      <c r="O179" s="1276"/>
      <c r="P179" s="1276"/>
    </row>
    <row r="180" spans="1:16" ht="15.75" customHeight="1">
      <c r="A180" s="1276"/>
      <c r="B180" s="1276"/>
      <c r="C180" s="1276"/>
      <c r="D180" s="1276"/>
      <c r="E180" s="1276"/>
      <c r="F180" s="1276"/>
      <c r="G180" s="1276"/>
      <c r="H180" s="1276"/>
      <c r="I180" s="1276"/>
      <c r="J180" s="1276"/>
      <c r="K180" s="1276"/>
      <c r="L180" s="1276"/>
      <c r="M180" s="1276"/>
      <c r="N180" s="1276"/>
      <c r="O180" s="1276"/>
      <c r="P180" s="1276"/>
    </row>
    <row r="181" spans="1:16" ht="15.75" customHeight="1">
      <c r="A181" s="1276"/>
      <c r="B181" s="1276"/>
      <c r="C181" s="1276"/>
      <c r="D181" s="1276"/>
      <c r="E181" s="1276"/>
      <c r="F181" s="1276"/>
      <c r="G181" s="1276"/>
      <c r="H181" s="1276"/>
      <c r="I181" s="1276"/>
      <c r="J181" s="1276"/>
      <c r="K181" s="1276"/>
      <c r="L181" s="1276"/>
      <c r="M181" s="1276"/>
      <c r="N181" s="1276"/>
      <c r="O181" s="1276"/>
      <c r="P181" s="1276"/>
    </row>
    <row r="182" spans="1:16" ht="15.75" customHeight="1">
      <c r="A182" s="1276"/>
      <c r="B182" s="1276"/>
      <c r="C182" s="1276"/>
      <c r="D182" s="1276"/>
      <c r="E182" s="1276"/>
      <c r="F182" s="1276"/>
      <c r="G182" s="1276"/>
      <c r="H182" s="1276"/>
      <c r="I182" s="1276"/>
      <c r="J182" s="1276"/>
      <c r="K182" s="1276"/>
      <c r="L182" s="1276"/>
      <c r="M182" s="1276"/>
      <c r="N182" s="1276"/>
      <c r="O182" s="1276"/>
      <c r="P182" s="1276"/>
    </row>
    <row r="183" spans="1:16" ht="15.75" customHeight="1">
      <c r="A183" s="1276"/>
      <c r="B183" s="1276"/>
      <c r="C183" s="1276"/>
      <c r="D183" s="1276"/>
      <c r="E183" s="1276"/>
      <c r="F183" s="1276"/>
      <c r="G183" s="1276"/>
      <c r="H183" s="1276"/>
      <c r="I183" s="1276"/>
      <c r="J183" s="1276"/>
      <c r="K183" s="1276"/>
      <c r="L183" s="1276"/>
      <c r="M183" s="1276"/>
      <c r="N183" s="1276"/>
      <c r="O183" s="1276"/>
      <c r="P183" s="1276"/>
    </row>
    <row r="184" spans="1:16" ht="15.75" customHeight="1">
      <c r="A184" s="1276"/>
      <c r="B184" s="1276"/>
      <c r="C184" s="1276"/>
      <c r="D184" s="1276"/>
      <c r="E184" s="1276"/>
      <c r="F184" s="1276"/>
      <c r="G184" s="1276"/>
      <c r="H184" s="1276"/>
      <c r="I184" s="1276"/>
      <c r="J184" s="1276"/>
      <c r="K184" s="1276"/>
      <c r="L184" s="1276"/>
      <c r="M184" s="1276"/>
      <c r="N184" s="1276"/>
      <c r="O184" s="1276"/>
      <c r="P184" s="1276"/>
    </row>
    <row r="185" spans="1:16" ht="15.75" customHeight="1">
      <c r="A185" s="1276"/>
      <c r="B185" s="1276"/>
      <c r="C185" s="1276"/>
      <c r="D185" s="1276"/>
      <c r="E185" s="1276"/>
      <c r="F185" s="1276"/>
      <c r="G185" s="1276"/>
      <c r="H185" s="1276"/>
      <c r="I185" s="1276"/>
      <c r="J185" s="1276"/>
      <c r="K185" s="1276"/>
      <c r="L185" s="1276"/>
      <c r="M185" s="1276"/>
      <c r="N185" s="1276"/>
      <c r="O185" s="1276"/>
      <c r="P185" s="1276"/>
    </row>
    <row r="186" spans="1:16" ht="15.75" customHeight="1">
      <c r="A186" s="1276"/>
      <c r="B186" s="1276"/>
      <c r="C186" s="1276"/>
      <c r="D186" s="1276"/>
      <c r="E186" s="1276"/>
      <c r="F186" s="1276"/>
      <c r="G186" s="1276"/>
      <c r="H186" s="1276"/>
      <c r="I186" s="1276"/>
      <c r="J186" s="1276"/>
      <c r="K186" s="1276"/>
      <c r="L186" s="1276"/>
      <c r="M186" s="1276"/>
      <c r="N186" s="1276"/>
      <c r="O186" s="1276"/>
      <c r="P186" s="1276"/>
    </row>
    <row r="187" spans="1:16" ht="15.75" customHeight="1">
      <c r="A187" s="1276"/>
      <c r="B187" s="1276"/>
      <c r="C187" s="1276"/>
      <c r="D187" s="1276"/>
      <c r="E187" s="1276"/>
      <c r="F187" s="1276"/>
      <c r="G187" s="1276"/>
      <c r="H187" s="1276"/>
      <c r="I187" s="1276"/>
      <c r="J187" s="1276"/>
      <c r="K187" s="1276"/>
      <c r="L187" s="1276"/>
      <c r="M187" s="1276"/>
      <c r="N187" s="1276"/>
      <c r="O187" s="1276"/>
      <c r="P187" s="1276"/>
    </row>
    <row r="188" spans="1:16" ht="15.75" customHeight="1">
      <c r="A188" s="1276"/>
      <c r="B188" s="1276"/>
      <c r="C188" s="1276"/>
      <c r="D188" s="1276"/>
      <c r="E188" s="1276"/>
      <c r="F188" s="1276"/>
      <c r="G188" s="1276"/>
      <c r="H188" s="1276"/>
      <c r="I188" s="1276"/>
      <c r="J188" s="1276"/>
      <c r="K188" s="1276"/>
      <c r="L188" s="1276"/>
      <c r="M188" s="1276"/>
      <c r="N188" s="1276"/>
      <c r="O188" s="1276"/>
      <c r="P188" s="1276"/>
    </row>
    <row r="189" spans="1:16" ht="15.75" customHeight="1">
      <c r="A189" s="1276"/>
      <c r="B189" s="1276"/>
      <c r="C189" s="1276"/>
      <c r="D189" s="1276"/>
      <c r="E189" s="1276"/>
      <c r="F189" s="1276"/>
      <c r="G189" s="1276"/>
      <c r="H189" s="1276"/>
      <c r="I189" s="1276"/>
      <c r="J189" s="1276"/>
      <c r="K189" s="1276"/>
      <c r="L189" s="1276"/>
      <c r="M189" s="1276"/>
      <c r="N189" s="1276"/>
      <c r="O189" s="1276"/>
      <c r="P189" s="1276"/>
    </row>
    <row r="190" spans="1:16" ht="15.75" customHeight="1">
      <c r="A190" s="1276"/>
      <c r="B190" s="1276"/>
      <c r="C190" s="1276"/>
      <c r="D190" s="1276"/>
      <c r="E190" s="1276"/>
      <c r="F190" s="1276"/>
      <c r="G190" s="1276"/>
      <c r="H190" s="1276"/>
      <c r="I190" s="1276"/>
      <c r="J190" s="1276"/>
      <c r="K190" s="1276"/>
      <c r="L190" s="1276"/>
      <c r="M190" s="1276"/>
      <c r="N190" s="1276"/>
      <c r="O190" s="1276"/>
      <c r="P190" s="1276"/>
    </row>
    <row r="191" spans="1:16" ht="15.75" customHeight="1">
      <c r="A191" s="1276"/>
      <c r="B191" s="1276"/>
      <c r="C191" s="1276"/>
      <c r="D191" s="1276"/>
      <c r="E191" s="1276"/>
      <c r="F191" s="1276"/>
      <c r="G191" s="1276"/>
      <c r="H191" s="1276"/>
      <c r="I191" s="1276"/>
      <c r="J191" s="1276"/>
      <c r="K191" s="1276"/>
      <c r="L191" s="1276"/>
      <c r="M191" s="1276"/>
      <c r="N191" s="1276"/>
      <c r="O191" s="1276"/>
      <c r="P191" s="1276"/>
    </row>
    <row r="192" spans="1:16" ht="15.75" customHeight="1">
      <c r="A192" s="1276"/>
      <c r="B192" s="1276"/>
      <c r="C192" s="1276"/>
      <c r="D192" s="1276"/>
      <c r="E192" s="1276"/>
      <c r="F192" s="1276"/>
      <c r="G192" s="1276"/>
      <c r="H192" s="1276"/>
      <c r="I192" s="1276"/>
      <c r="J192" s="1276"/>
      <c r="K192" s="1276"/>
      <c r="L192" s="1276"/>
      <c r="M192" s="1276"/>
      <c r="N192" s="1276"/>
      <c r="O192" s="1276"/>
      <c r="P192" s="1276"/>
    </row>
    <row r="193" spans="1:16" ht="15.75" customHeight="1">
      <c r="A193" s="1276"/>
      <c r="B193" s="1276"/>
      <c r="C193" s="1276"/>
      <c r="D193" s="1276"/>
      <c r="E193" s="1276"/>
      <c r="F193" s="1276"/>
      <c r="G193" s="1276"/>
      <c r="H193" s="1276"/>
      <c r="I193" s="1276"/>
      <c r="J193" s="1276"/>
      <c r="K193" s="1276"/>
      <c r="L193" s="1276"/>
      <c r="M193" s="1276"/>
      <c r="N193" s="1276"/>
      <c r="O193" s="1276"/>
      <c r="P193" s="1276"/>
    </row>
    <row r="194" spans="1:16" ht="15.75" customHeight="1">
      <c r="A194" s="1276"/>
      <c r="B194" s="1276"/>
      <c r="C194" s="1276"/>
      <c r="D194" s="1276"/>
      <c r="E194" s="1276"/>
      <c r="F194" s="1276"/>
      <c r="G194" s="1276"/>
      <c r="H194" s="1276"/>
      <c r="I194" s="1276"/>
      <c r="J194" s="1276"/>
      <c r="K194" s="1276"/>
      <c r="L194" s="1276"/>
      <c r="M194" s="1276"/>
      <c r="N194" s="1276"/>
      <c r="O194" s="1276"/>
      <c r="P194" s="1276"/>
    </row>
    <row r="195" spans="1:16" ht="15.75" customHeight="1">
      <c r="A195" s="1276"/>
      <c r="B195" s="1276"/>
      <c r="C195" s="1276"/>
      <c r="D195" s="1276"/>
      <c r="E195" s="1276"/>
      <c r="F195" s="1276"/>
      <c r="G195" s="1276"/>
      <c r="H195" s="1276"/>
      <c r="I195" s="1276"/>
      <c r="J195" s="1276"/>
      <c r="K195" s="1276"/>
      <c r="L195" s="1276"/>
      <c r="M195" s="1276"/>
      <c r="N195" s="1276"/>
      <c r="O195" s="1276"/>
      <c r="P195" s="1276"/>
    </row>
    <row r="196" spans="1:16" ht="15.75" customHeight="1">
      <c r="A196" s="1276"/>
      <c r="B196" s="1276"/>
      <c r="C196" s="1276"/>
      <c r="D196" s="1276"/>
      <c r="E196" s="1276"/>
      <c r="F196" s="1276"/>
      <c r="G196" s="1276"/>
      <c r="H196" s="1276"/>
      <c r="I196" s="1276"/>
      <c r="J196" s="1276"/>
      <c r="K196" s="1276"/>
      <c r="L196" s="1276"/>
      <c r="M196" s="1276"/>
      <c r="N196" s="1276"/>
      <c r="O196" s="1276"/>
      <c r="P196" s="1276"/>
    </row>
    <row r="197" spans="1:16" ht="15.75" customHeight="1">
      <c r="A197" s="1276"/>
      <c r="B197" s="1276"/>
      <c r="C197" s="1276"/>
      <c r="D197" s="1276"/>
      <c r="E197" s="1276"/>
      <c r="F197" s="1276"/>
      <c r="G197" s="1276"/>
      <c r="H197" s="1276"/>
      <c r="I197" s="1276"/>
      <c r="J197" s="1276"/>
      <c r="K197" s="1276"/>
      <c r="L197" s="1276"/>
      <c r="M197" s="1276"/>
      <c r="N197" s="1276"/>
      <c r="O197" s="1276"/>
      <c r="P197" s="1276"/>
    </row>
    <row r="198" spans="1:16" ht="15.75" customHeight="1">
      <c r="A198" s="1276"/>
      <c r="B198" s="1276"/>
      <c r="C198" s="1276"/>
      <c r="D198" s="1276"/>
      <c r="E198" s="1276"/>
      <c r="F198" s="1276"/>
      <c r="G198" s="1276"/>
      <c r="H198" s="1276"/>
      <c r="I198" s="1276"/>
      <c r="J198" s="1276"/>
      <c r="K198" s="1276"/>
      <c r="L198" s="1276"/>
      <c r="M198" s="1276"/>
      <c r="N198" s="1276"/>
      <c r="O198" s="1276"/>
      <c r="P198" s="1276"/>
    </row>
    <row r="199" spans="1:16" ht="15.75" customHeight="1">
      <c r="A199" s="1276"/>
      <c r="B199" s="1276"/>
      <c r="C199" s="1276"/>
      <c r="D199" s="1276"/>
      <c r="E199" s="1276"/>
      <c r="F199" s="1276"/>
      <c r="G199" s="1276"/>
      <c r="H199" s="1276"/>
      <c r="I199" s="1276"/>
      <c r="J199" s="1276"/>
      <c r="K199" s="1276"/>
      <c r="L199" s="1276"/>
      <c r="M199" s="1276"/>
      <c r="N199" s="1276"/>
      <c r="O199" s="1276"/>
      <c r="P199" s="1276"/>
    </row>
    <row r="200" spans="1:16" ht="15.75" customHeight="1">
      <c r="A200" s="1276"/>
      <c r="B200" s="1276"/>
      <c r="C200" s="1276"/>
      <c r="D200" s="1276"/>
      <c r="E200" s="1276"/>
      <c r="F200" s="1276"/>
      <c r="G200" s="1276"/>
      <c r="H200" s="1276"/>
      <c r="I200" s="1276"/>
      <c r="J200" s="1276"/>
      <c r="K200" s="1276"/>
      <c r="L200" s="1276"/>
      <c r="M200" s="1276"/>
      <c r="N200" s="1276"/>
      <c r="O200" s="1276"/>
      <c r="P200" s="1276"/>
    </row>
    <row r="201" spans="1:16" ht="15.75" customHeight="1">
      <c r="A201" s="1276"/>
      <c r="B201" s="1276"/>
      <c r="C201" s="1276"/>
      <c r="D201" s="1276"/>
      <c r="E201" s="1276"/>
      <c r="F201" s="1276"/>
      <c r="G201" s="1276"/>
      <c r="H201" s="1276"/>
      <c r="I201" s="1276"/>
      <c r="J201" s="1276"/>
      <c r="K201" s="1276"/>
      <c r="L201" s="1276"/>
      <c r="M201" s="1276"/>
      <c r="N201" s="1276"/>
      <c r="O201" s="1276"/>
      <c r="P201" s="1276"/>
    </row>
    <row r="202" spans="1:16" ht="15.75" customHeight="1">
      <c r="A202" s="1276"/>
      <c r="B202" s="1276"/>
      <c r="C202" s="1276"/>
      <c r="D202" s="1276"/>
      <c r="E202" s="1276"/>
      <c r="F202" s="1276"/>
      <c r="G202" s="1276"/>
      <c r="H202" s="1276"/>
      <c r="I202" s="1276"/>
      <c r="J202" s="1276"/>
      <c r="K202" s="1276"/>
      <c r="L202" s="1276"/>
      <c r="M202" s="1276"/>
      <c r="N202" s="1276"/>
      <c r="O202" s="1276"/>
      <c r="P202" s="1276"/>
    </row>
    <row r="203" spans="1:16" ht="15.75" customHeight="1">
      <c r="A203" s="1276"/>
      <c r="B203" s="1276"/>
      <c r="C203" s="1276"/>
      <c r="D203" s="1276"/>
      <c r="E203" s="1276"/>
      <c r="F203" s="1276"/>
      <c r="G203" s="1276"/>
      <c r="H203" s="1276"/>
      <c r="I203" s="1276"/>
      <c r="J203" s="1276"/>
      <c r="K203" s="1276"/>
      <c r="L203" s="1276"/>
      <c r="M203" s="1276"/>
      <c r="N203" s="1276"/>
      <c r="O203" s="1276"/>
      <c r="P203" s="1276"/>
    </row>
    <row r="204" spans="1:16" ht="15.75" customHeight="1">
      <c r="A204" s="1276"/>
      <c r="B204" s="1276"/>
      <c r="C204" s="1276"/>
      <c r="D204" s="1276"/>
      <c r="E204" s="1276"/>
      <c r="F204" s="1276"/>
      <c r="G204" s="1276"/>
      <c r="H204" s="1276"/>
      <c r="I204" s="1276"/>
      <c r="J204" s="1276"/>
      <c r="K204" s="1276"/>
      <c r="L204" s="1276"/>
      <c r="M204" s="1276"/>
      <c r="N204" s="1276"/>
      <c r="O204" s="1276"/>
      <c r="P204" s="1276"/>
    </row>
    <row r="205" spans="1:16" ht="15.75" customHeight="1">
      <c r="A205" s="1276"/>
      <c r="B205" s="1276"/>
      <c r="C205" s="1276"/>
      <c r="D205" s="1276"/>
      <c r="E205" s="1276"/>
      <c r="F205" s="1276"/>
      <c r="G205" s="1276"/>
      <c r="H205" s="1276"/>
      <c r="I205" s="1276"/>
      <c r="J205" s="1276"/>
      <c r="K205" s="1276"/>
      <c r="L205" s="1276"/>
      <c r="M205" s="1276"/>
      <c r="N205" s="1276"/>
      <c r="O205" s="1276"/>
      <c r="P205" s="1276"/>
    </row>
    <row r="206" spans="1:16" ht="15.75" customHeight="1">
      <c r="A206" s="1276"/>
      <c r="B206" s="1276"/>
      <c r="C206" s="1276"/>
      <c r="D206" s="1276"/>
      <c r="E206" s="1276"/>
      <c r="F206" s="1276"/>
      <c r="G206" s="1276"/>
      <c r="H206" s="1276"/>
      <c r="I206" s="1276"/>
      <c r="J206" s="1276"/>
      <c r="K206" s="1276"/>
      <c r="L206" s="1276"/>
      <c r="M206" s="1276"/>
      <c r="N206" s="1276"/>
      <c r="O206" s="1276"/>
      <c r="P206" s="1276"/>
    </row>
    <row r="207" spans="1:16" ht="15.75" customHeight="1">
      <c r="A207" s="1276"/>
      <c r="B207" s="1276"/>
      <c r="C207" s="1276"/>
      <c r="D207" s="1276"/>
      <c r="E207" s="1276"/>
      <c r="F207" s="1276"/>
      <c r="G207" s="1276"/>
      <c r="H207" s="1276"/>
      <c r="I207" s="1276"/>
      <c r="J207" s="1276"/>
      <c r="K207" s="1276"/>
      <c r="L207" s="1276"/>
      <c r="M207" s="1276"/>
      <c r="N207" s="1276"/>
      <c r="O207" s="1276"/>
      <c r="P207" s="1276"/>
    </row>
    <row r="208" spans="1:16" ht="15.75" customHeight="1">
      <c r="A208" s="1276"/>
      <c r="B208" s="1276"/>
      <c r="C208" s="1276"/>
      <c r="D208" s="1276"/>
      <c r="E208" s="1276"/>
      <c r="F208" s="1276"/>
      <c r="G208" s="1276"/>
      <c r="H208" s="1276"/>
      <c r="I208" s="1276"/>
      <c r="J208" s="1276"/>
      <c r="K208" s="1276"/>
      <c r="L208" s="1276"/>
      <c r="M208" s="1276"/>
      <c r="N208" s="1276"/>
      <c r="O208" s="1276"/>
      <c r="P208" s="1276"/>
    </row>
    <row r="209" spans="1:16" ht="15.75" customHeight="1">
      <c r="A209" s="1276"/>
      <c r="B209" s="1276"/>
      <c r="C209" s="1276"/>
      <c r="D209" s="1276"/>
      <c r="E209" s="1276"/>
      <c r="F209" s="1276"/>
      <c r="G209" s="1276"/>
      <c r="H209" s="1276"/>
      <c r="I209" s="1276"/>
      <c r="J209" s="1276"/>
      <c r="K209" s="1276"/>
      <c r="L209" s="1276"/>
      <c r="M209" s="1276"/>
      <c r="N209" s="1276"/>
      <c r="O209" s="1276"/>
      <c r="P209" s="1276"/>
    </row>
    <row r="210" spans="1:16" ht="15.75" customHeight="1">
      <c r="A210" s="1276"/>
      <c r="B210" s="1276"/>
      <c r="C210" s="1276"/>
      <c r="D210" s="1276"/>
      <c r="E210" s="1276"/>
      <c r="F210" s="1276"/>
      <c r="G210" s="1276"/>
      <c r="H210" s="1276"/>
      <c r="I210" s="1276"/>
      <c r="J210" s="1276"/>
      <c r="K210" s="1276"/>
      <c r="L210" s="1276"/>
      <c r="M210" s="1276"/>
      <c r="N210" s="1276"/>
      <c r="O210" s="1276"/>
      <c r="P210" s="1276"/>
    </row>
    <row r="211" spans="1:16" ht="15.75" customHeight="1">
      <c r="A211" s="1276"/>
      <c r="B211" s="1276"/>
      <c r="C211" s="1276"/>
      <c r="D211" s="1276"/>
      <c r="E211" s="1276"/>
      <c r="F211" s="1276"/>
      <c r="G211" s="1276"/>
      <c r="H211" s="1276"/>
      <c r="I211" s="1276"/>
      <c r="J211" s="1276"/>
      <c r="K211" s="1276"/>
      <c r="L211" s="1276"/>
      <c r="M211" s="1276"/>
      <c r="N211" s="1276"/>
      <c r="O211" s="1276"/>
      <c r="P211" s="1276"/>
    </row>
    <row r="212" spans="1:16" ht="15.75" customHeight="1">
      <c r="A212" s="1276"/>
      <c r="B212" s="1276"/>
      <c r="C212" s="1276"/>
      <c r="D212" s="1276"/>
      <c r="E212" s="1276"/>
      <c r="F212" s="1276"/>
      <c r="G212" s="1276"/>
      <c r="H212" s="1276"/>
      <c r="I212" s="1276"/>
      <c r="J212" s="1276"/>
      <c r="K212" s="1276"/>
      <c r="L212" s="1276"/>
      <c r="M212" s="1276"/>
      <c r="N212" s="1276"/>
      <c r="O212" s="1276"/>
      <c r="P212" s="1276"/>
    </row>
    <row r="213" spans="1:16" ht="15.75" customHeight="1">
      <c r="A213" s="1276"/>
      <c r="B213" s="1276"/>
      <c r="C213" s="1276"/>
      <c r="D213" s="1276"/>
      <c r="E213" s="1276"/>
      <c r="F213" s="1276"/>
      <c r="G213" s="1276"/>
      <c r="H213" s="1276"/>
      <c r="I213" s="1276"/>
      <c r="J213" s="1276"/>
      <c r="K213" s="1276"/>
      <c r="L213" s="1276"/>
      <c r="M213" s="1276"/>
      <c r="N213" s="1276"/>
      <c r="O213" s="1276"/>
      <c r="P213" s="1276"/>
    </row>
    <row r="214" spans="1:16" ht="15.75" customHeight="1">
      <c r="A214" s="1276"/>
      <c r="B214" s="1276"/>
      <c r="C214" s="1276"/>
      <c r="D214" s="1276"/>
      <c r="E214" s="1276"/>
      <c r="F214" s="1276"/>
      <c r="G214" s="1276"/>
      <c r="H214" s="1276"/>
      <c r="I214" s="1276"/>
      <c r="J214" s="1276"/>
      <c r="K214" s="1276"/>
      <c r="L214" s="1276"/>
      <c r="M214" s="1276"/>
      <c r="N214" s="1276"/>
      <c r="O214" s="1276"/>
      <c r="P214" s="1276"/>
    </row>
    <row r="215" spans="1:16" ht="15.75" customHeight="1">
      <c r="A215" s="1276"/>
      <c r="B215" s="1276"/>
      <c r="C215" s="1276"/>
      <c r="D215" s="1276"/>
      <c r="E215" s="1276"/>
      <c r="F215" s="1276"/>
      <c r="G215" s="1276"/>
      <c r="H215" s="1276"/>
      <c r="I215" s="1276"/>
      <c r="J215" s="1276"/>
      <c r="K215" s="1276"/>
      <c r="L215" s="1276"/>
      <c r="M215" s="1276"/>
      <c r="N215" s="1276"/>
      <c r="O215" s="1276"/>
      <c r="P215" s="1276"/>
    </row>
    <row r="216" spans="1:16" ht="15.75" customHeight="1">
      <c r="A216" s="1276"/>
      <c r="B216" s="1276"/>
      <c r="C216" s="1276"/>
      <c r="D216" s="1276"/>
      <c r="E216" s="1276"/>
      <c r="F216" s="1276"/>
      <c r="G216" s="1276"/>
      <c r="H216" s="1276"/>
      <c r="I216" s="1276"/>
      <c r="J216" s="1276"/>
      <c r="K216" s="1276"/>
      <c r="L216" s="1276"/>
      <c r="M216" s="1276"/>
      <c r="N216" s="1276"/>
      <c r="O216" s="1276"/>
      <c r="P216" s="1276"/>
    </row>
    <row r="217" spans="1:16" ht="15.75" customHeight="1">
      <c r="A217" s="1276"/>
      <c r="B217" s="1276"/>
      <c r="C217" s="1276"/>
      <c r="D217" s="1276"/>
      <c r="E217" s="1276"/>
      <c r="F217" s="1276"/>
      <c r="G217" s="1276"/>
      <c r="H217" s="1276"/>
      <c r="I217" s="1276"/>
      <c r="J217" s="1276"/>
      <c r="K217" s="1276"/>
      <c r="L217" s="1276"/>
      <c r="M217" s="1276"/>
      <c r="N217" s="1276"/>
      <c r="O217" s="1276"/>
      <c r="P217" s="1276"/>
    </row>
    <row r="218" spans="1:16" ht="15.75" customHeight="1">
      <c r="A218" s="1276"/>
      <c r="B218" s="1276"/>
      <c r="C218" s="1276"/>
      <c r="D218" s="1276"/>
      <c r="E218" s="1276"/>
      <c r="F218" s="1276"/>
      <c r="G218" s="1276"/>
      <c r="H218" s="1276"/>
      <c r="I218" s="1276"/>
      <c r="J218" s="1276"/>
      <c r="K218" s="1276"/>
      <c r="L218" s="1276"/>
      <c r="M218" s="1276"/>
      <c r="N218" s="1276"/>
      <c r="O218" s="1276"/>
      <c r="P218" s="1276"/>
    </row>
    <row r="219" spans="1:16" ht="15.75" customHeight="1">
      <c r="A219" s="1276"/>
      <c r="B219" s="1276"/>
      <c r="C219" s="1276"/>
      <c r="D219" s="1276"/>
      <c r="E219" s="1276"/>
      <c r="F219" s="1276"/>
      <c r="G219" s="1276"/>
      <c r="H219" s="1276"/>
      <c r="I219" s="1276"/>
      <c r="J219" s="1276"/>
      <c r="K219" s="1276"/>
      <c r="L219" s="1276"/>
      <c r="M219" s="1276"/>
      <c r="N219" s="1276"/>
      <c r="O219" s="1276"/>
      <c r="P219" s="1276"/>
    </row>
    <row r="220" spans="1:16" ht="15.75" customHeight="1">
      <c r="A220" s="1276"/>
      <c r="B220" s="1276"/>
      <c r="C220" s="1276"/>
      <c r="D220" s="1276"/>
      <c r="E220" s="1276"/>
      <c r="F220" s="1276"/>
      <c r="G220" s="1276"/>
      <c r="H220" s="1276"/>
      <c r="I220" s="1276"/>
      <c r="J220" s="1276"/>
      <c r="K220" s="1276"/>
      <c r="L220" s="1276"/>
      <c r="M220" s="1276"/>
      <c r="N220" s="1276"/>
      <c r="O220" s="1276"/>
      <c r="P220" s="1276"/>
    </row>
    <row r="221" spans="1:16" ht="15.75" customHeight="1">
      <c r="A221" s="1276"/>
      <c r="B221" s="1276"/>
      <c r="C221" s="1276"/>
      <c r="D221" s="1276"/>
      <c r="E221" s="1276"/>
      <c r="F221" s="1276"/>
      <c r="G221" s="1276"/>
      <c r="H221" s="1276"/>
      <c r="I221" s="1276"/>
      <c r="J221" s="1276"/>
      <c r="K221" s="1276"/>
      <c r="L221" s="1276"/>
      <c r="M221" s="1276"/>
      <c r="N221" s="1276"/>
      <c r="O221" s="1276"/>
      <c r="P221" s="1276"/>
    </row>
    <row r="222" spans="1:16" ht="15.75" customHeight="1">
      <c r="A222" s="1276"/>
      <c r="B222" s="1276"/>
      <c r="C222" s="1276"/>
      <c r="D222" s="1276"/>
      <c r="E222" s="1276"/>
      <c r="F222" s="1276"/>
      <c r="G222" s="1276"/>
      <c r="H222" s="1276"/>
      <c r="I222" s="1276"/>
      <c r="J222" s="1276"/>
      <c r="K222" s="1276"/>
      <c r="L222" s="1276"/>
      <c r="M222" s="1276"/>
      <c r="N222" s="1276"/>
      <c r="O222" s="1276"/>
      <c r="P222" s="1276"/>
    </row>
    <row r="223" spans="1:16" ht="15.75" customHeight="1">
      <c r="A223" s="1276"/>
      <c r="B223" s="1276"/>
      <c r="C223" s="1276"/>
      <c r="D223" s="1276"/>
      <c r="E223" s="1276"/>
      <c r="F223" s="1276"/>
      <c r="G223" s="1276"/>
      <c r="H223" s="1276"/>
      <c r="I223" s="1276"/>
      <c r="J223" s="1276"/>
      <c r="K223" s="1276"/>
      <c r="L223" s="1276"/>
      <c r="M223" s="1276"/>
      <c r="N223" s="1276"/>
      <c r="O223" s="1276"/>
      <c r="P223" s="1276"/>
    </row>
    <row r="224" spans="1:16" ht="15.75" customHeight="1">
      <c r="A224" s="1276"/>
      <c r="B224" s="1276"/>
      <c r="C224" s="1276"/>
      <c r="D224" s="1276"/>
      <c r="E224" s="1276"/>
      <c r="F224" s="1276"/>
      <c r="G224" s="1276"/>
      <c r="H224" s="1276"/>
      <c r="I224" s="1276"/>
      <c r="J224" s="1276"/>
      <c r="K224" s="1276"/>
      <c r="L224" s="1276"/>
      <c r="M224" s="1276"/>
      <c r="N224" s="1276"/>
      <c r="O224" s="1276"/>
      <c r="P224" s="1276"/>
    </row>
    <row r="225" spans="1:16" ht="15.75" customHeight="1">
      <c r="A225" s="1276"/>
      <c r="B225" s="1276"/>
      <c r="C225" s="1276"/>
      <c r="D225" s="1276"/>
      <c r="E225" s="1276"/>
      <c r="F225" s="1276"/>
      <c r="G225" s="1276"/>
      <c r="H225" s="1276"/>
      <c r="I225" s="1276"/>
      <c r="J225" s="1276"/>
      <c r="K225" s="1276"/>
      <c r="L225" s="1276"/>
      <c r="M225" s="1276"/>
      <c r="N225" s="1276"/>
      <c r="O225" s="1276"/>
      <c r="P225" s="1276"/>
    </row>
    <row r="226" spans="1:16" ht="15.75" customHeight="1">
      <c r="A226" s="1276"/>
      <c r="B226" s="1276"/>
      <c r="C226" s="1276"/>
      <c r="D226" s="1276"/>
      <c r="E226" s="1276"/>
      <c r="F226" s="1276"/>
      <c r="G226" s="1276"/>
      <c r="H226" s="1276"/>
      <c r="I226" s="1276"/>
      <c r="J226" s="1276"/>
      <c r="K226" s="1276"/>
      <c r="L226" s="1276"/>
      <c r="M226" s="1276"/>
      <c r="N226" s="1276"/>
      <c r="O226" s="1276"/>
      <c r="P226" s="1276"/>
    </row>
    <row r="227" spans="1:16" ht="15.75" customHeight="1">
      <c r="A227" s="1276"/>
      <c r="B227" s="1276"/>
      <c r="C227" s="1276"/>
      <c r="D227" s="1276"/>
      <c r="E227" s="1276"/>
      <c r="F227" s="1276"/>
      <c r="G227" s="1276"/>
      <c r="H227" s="1276"/>
      <c r="I227" s="1276"/>
      <c r="J227" s="1276"/>
      <c r="K227" s="1276"/>
      <c r="L227" s="1276"/>
      <c r="M227" s="1276"/>
      <c r="N227" s="1276"/>
      <c r="O227" s="1276"/>
      <c r="P227" s="1276"/>
    </row>
    <row r="228" spans="1:16" ht="15.75" customHeight="1">
      <c r="A228" s="1276"/>
      <c r="B228" s="1276"/>
      <c r="C228" s="1276"/>
      <c r="D228" s="1276"/>
      <c r="E228" s="1276"/>
      <c r="F228" s="1276"/>
      <c r="G228" s="1276"/>
      <c r="H228" s="1276"/>
      <c r="I228" s="1276"/>
      <c r="J228" s="1276"/>
      <c r="K228" s="1276"/>
      <c r="L228" s="1276"/>
      <c r="M228" s="1276"/>
      <c r="N228" s="1276"/>
      <c r="O228" s="1276"/>
      <c r="P228" s="1276"/>
    </row>
    <row r="229" spans="1:16" ht="15.75" customHeight="1">
      <c r="A229" s="1276"/>
      <c r="B229" s="1276"/>
      <c r="C229" s="1276"/>
      <c r="D229" s="1276"/>
      <c r="E229" s="1276"/>
      <c r="F229" s="1276"/>
      <c r="G229" s="1276"/>
      <c r="H229" s="1276"/>
      <c r="I229" s="1276"/>
      <c r="J229" s="1276"/>
      <c r="K229" s="1276"/>
      <c r="L229" s="1276"/>
      <c r="M229" s="1276"/>
      <c r="N229" s="1276"/>
      <c r="O229" s="1276"/>
      <c r="P229" s="1276"/>
    </row>
    <row r="230" spans="1:16" ht="15.75" customHeight="1">
      <c r="A230" s="1276"/>
      <c r="B230" s="1276"/>
      <c r="C230" s="1276"/>
      <c r="D230" s="1276"/>
      <c r="E230" s="1276"/>
      <c r="F230" s="1276"/>
      <c r="G230" s="1276"/>
      <c r="H230" s="1276"/>
      <c r="I230" s="1276"/>
      <c r="J230" s="1276"/>
      <c r="K230" s="1276"/>
      <c r="L230" s="1276"/>
      <c r="M230" s="1276"/>
      <c r="N230" s="1276"/>
      <c r="O230" s="1276"/>
      <c r="P230" s="1276"/>
    </row>
    <row r="231" spans="1:16" ht="15.75" customHeight="1">
      <c r="A231" s="1276"/>
      <c r="B231" s="1276"/>
      <c r="C231" s="1276"/>
      <c r="D231" s="1276"/>
      <c r="E231" s="1276"/>
      <c r="F231" s="1276"/>
      <c r="G231" s="1276"/>
      <c r="H231" s="1276"/>
      <c r="I231" s="1276"/>
      <c r="J231" s="1276"/>
      <c r="K231" s="1276"/>
      <c r="L231" s="1276"/>
      <c r="M231" s="1276"/>
      <c r="N231" s="1276"/>
      <c r="O231" s="1276"/>
      <c r="P231" s="1276"/>
    </row>
    <row r="232" spans="1:16" ht="15.75" customHeight="1">
      <c r="A232" s="1276"/>
      <c r="B232" s="1276"/>
      <c r="C232" s="1276"/>
      <c r="D232" s="1276"/>
      <c r="E232" s="1276"/>
      <c r="F232" s="1276"/>
      <c r="G232" s="1276"/>
      <c r="H232" s="1276"/>
      <c r="I232" s="1276"/>
      <c r="J232" s="1276"/>
      <c r="K232" s="1276"/>
      <c r="L232" s="1276"/>
      <c r="M232" s="1276"/>
      <c r="N232" s="1276"/>
      <c r="O232" s="1276"/>
      <c r="P232" s="1276"/>
    </row>
    <row r="233" spans="1:16" ht="15.75" customHeight="1">
      <c r="A233" s="1276"/>
      <c r="B233" s="1276"/>
      <c r="C233" s="1276"/>
      <c r="D233" s="1276"/>
      <c r="E233" s="1276"/>
      <c r="F233" s="1276"/>
      <c r="G233" s="1276"/>
      <c r="H233" s="1276"/>
      <c r="I233" s="1276"/>
      <c r="J233" s="1276"/>
      <c r="K233" s="1276"/>
      <c r="L233" s="1276"/>
      <c r="M233" s="1276"/>
      <c r="N233" s="1276"/>
      <c r="O233" s="1276"/>
      <c r="P233" s="1276"/>
    </row>
    <row r="234" spans="1:16" ht="15.75" customHeight="1">
      <c r="A234" s="1276"/>
      <c r="B234" s="1276"/>
      <c r="C234" s="1276"/>
      <c r="D234" s="1276"/>
      <c r="E234" s="1276"/>
      <c r="F234" s="1276"/>
      <c r="G234" s="1276"/>
      <c r="H234" s="1276"/>
      <c r="I234" s="1276"/>
      <c r="J234" s="1276"/>
      <c r="K234" s="1276"/>
      <c r="L234" s="1276"/>
      <c r="M234" s="1276"/>
      <c r="N234" s="1276"/>
      <c r="O234" s="1276"/>
      <c r="P234" s="1276"/>
    </row>
    <row r="235" spans="1:16" ht="15.75" customHeight="1">
      <c r="A235" s="1276"/>
      <c r="B235" s="1276"/>
      <c r="C235" s="1276"/>
      <c r="D235" s="1276"/>
      <c r="E235" s="1276"/>
      <c r="F235" s="1276"/>
      <c r="G235" s="1276"/>
      <c r="H235" s="1276"/>
      <c r="I235" s="1276"/>
      <c r="J235" s="1276"/>
      <c r="K235" s="1276"/>
      <c r="L235" s="1276"/>
      <c r="M235" s="1276"/>
      <c r="N235" s="1276"/>
      <c r="O235" s="1276"/>
      <c r="P235" s="1276"/>
    </row>
    <row r="236" spans="1:16" ht="15.75" customHeight="1">
      <c r="A236" s="1276"/>
      <c r="B236" s="1276"/>
      <c r="C236" s="1276"/>
      <c r="D236" s="1276"/>
      <c r="E236" s="1276"/>
      <c r="F236" s="1276"/>
      <c r="G236" s="1276"/>
      <c r="H236" s="1276"/>
      <c r="I236" s="1276"/>
      <c r="J236" s="1276"/>
      <c r="K236" s="1276"/>
      <c r="L236" s="1276"/>
      <c r="M236" s="1276"/>
      <c r="N236" s="1276"/>
      <c r="O236" s="1276"/>
      <c r="P236" s="1276"/>
    </row>
    <row r="237" spans="1:16" ht="15.75" customHeight="1">
      <c r="A237" s="1276"/>
      <c r="B237" s="1276"/>
      <c r="C237" s="1276"/>
      <c r="D237" s="1276"/>
      <c r="E237" s="1276"/>
      <c r="F237" s="1276"/>
      <c r="G237" s="1276"/>
      <c r="H237" s="1276"/>
      <c r="I237" s="1276"/>
      <c r="J237" s="1276"/>
      <c r="K237" s="1276"/>
      <c r="L237" s="1276"/>
      <c r="M237" s="1276"/>
      <c r="N237" s="1276"/>
      <c r="O237" s="1276"/>
      <c r="P237" s="1276"/>
    </row>
    <row r="238" spans="1:16" ht="15.75" customHeight="1">
      <c r="A238" s="1276"/>
      <c r="B238" s="1276"/>
      <c r="C238" s="1276"/>
      <c r="D238" s="1276"/>
      <c r="E238" s="1276"/>
      <c r="F238" s="1276"/>
      <c r="G238" s="1276"/>
      <c r="H238" s="1276"/>
      <c r="I238" s="1276"/>
      <c r="J238" s="1276"/>
      <c r="K238" s="1276"/>
      <c r="L238" s="1276"/>
      <c r="M238" s="1276"/>
      <c r="N238" s="1276"/>
      <c r="O238" s="1276"/>
      <c r="P238" s="1276"/>
    </row>
    <row r="239" spans="1:16" ht="15.75" customHeight="1">
      <c r="A239" s="1276"/>
      <c r="B239" s="1276"/>
      <c r="C239" s="1276"/>
      <c r="D239" s="1276"/>
      <c r="E239" s="1276"/>
      <c r="F239" s="1276"/>
      <c r="G239" s="1276"/>
      <c r="H239" s="1276"/>
      <c r="I239" s="1276"/>
      <c r="J239" s="1276"/>
      <c r="K239" s="1276"/>
      <c r="L239" s="1276"/>
      <c r="M239" s="1276"/>
      <c r="N239" s="1276"/>
      <c r="O239" s="1276"/>
      <c r="P239" s="1276"/>
    </row>
    <row r="240" spans="1:16" ht="15.75" customHeight="1">
      <c r="A240" s="1276"/>
      <c r="B240" s="1276"/>
      <c r="C240" s="1276"/>
      <c r="D240" s="1276"/>
      <c r="E240" s="1276"/>
      <c r="F240" s="1276"/>
      <c r="G240" s="1276"/>
      <c r="H240" s="1276"/>
      <c r="I240" s="1276"/>
      <c r="J240" s="1276"/>
      <c r="K240" s="1276"/>
      <c r="L240" s="1276"/>
      <c r="M240" s="1276"/>
      <c r="N240" s="1276"/>
      <c r="O240" s="1276"/>
      <c r="P240" s="1276"/>
    </row>
    <row r="241" spans="1:16" ht="15.75" customHeight="1">
      <c r="A241" s="1276"/>
      <c r="B241" s="1276"/>
      <c r="C241" s="1276"/>
      <c r="D241" s="1276"/>
      <c r="E241" s="1276"/>
      <c r="F241" s="1276"/>
      <c r="G241" s="1276"/>
      <c r="H241" s="1276"/>
      <c r="I241" s="1276"/>
      <c r="J241" s="1276"/>
      <c r="K241" s="1276"/>
      <c r="L241" s="1276"/>
      <c r="M241" s="1276"/>
      <c r="N241" s="1276"/>
      <c r="O241" s="1276"/>
      <c r="P241" s="1276"/>
    </row>
    <row r="242" spans="1:16" ht="15.75" customHeight="1">
      <c r="A242" s="1276"/>
      <c r="B242" s="1276"/>
      <c r="C242" s="1276"/>
      <c r="D242" s="1276"/>
      <c r="E242" s="1276"/>
      <c r="F242" s="1276"/>
      <c r="G242" s="1276"/>
      <c r="H242" s="1276"/>
      <c r="I242" s="1276"/>
      <c r="J242" s="1276"/>
      <c r="K242" s="1276"/>
      <c r="L242" s="1276"/>
      <c r="M242" s="1276"/>
      <c r="N242" s="1276"/>
      <c r="O242" s="1276"/>
      <c r="P242" s="1276"/>
    </row>
    <row r="243" spans="1:16" ht="15.75" customHeight="1">
      <c r="A243" s="1276"/>
      <c r="B243" s="1276"/>
      <c r="C243" s="1276"/>
      <c r="D243" s="1276"/>
      <c r="E243" s="1276"/>
      <c r="F243" s="1276"/>
      <c r="G243" s="1276"/>
      <c r="H243" s="1276"/>
      <c r="I243" s="1276"/>
      <c r="J243" s="1276"/>
      <c r="K243" s="1276"/>
      <c r="L243" s="1276"/>
      <c r="M243" s="1276"/>
      <c r="N243" s="1276"/>
      <c r="O243" s="1276"/>
      <c r="P243" s="1276"/>
    </row>
    <row r="244" spans="1:16" ht="15.75" customHeight="1">
      <c r="A244" s="1276"/>
      <c r="B244" s="1276"/>
      <c r="C244" s="1276"/>
      <c r="D244" s="1276"/>
      <c r="E244" s="1276"/>
      <c r="F244" s="1276"/>
      <c r="G244" s="1276"/>
      <c r="H244" s="1276"/>
      <c r="I244" s="1276"/>
      <c r="J244" s="1276"/>
      <c r="K244" s="1276"/>
      <c r="L244" s="1276"/>
      <c r="M244" s="1276"/>
      <c r="N244" s="1276"/>
      <c r="O244" s="1276"/>
      <c r="P244" s="1276"/>
    </row>
    <row r="245" spans="1:16" ht="15.75" customHeight="1">
      <c r="A245" s="1276"/>
      <c r="B245" s="1276"/>
      <c r="C245" s="1276"/>
      <c r="D245" s="1276"/>
      <c r="E245" s="1276"/>
      <c r="F245" s="1276"/>
      <c r="G245" s="1276"/>
      <c r="H245" s="1276"/>
      <c r="I245" s="1276"/>
      <c r="J245" s="1276"/>
      <c r="K245" s="1276"/>
      <c r="L245" s="1276"/>
      <c r="M245" s="1276"/>
      <c r="N245" s="1276"/>
      <c r="O245" s="1276"/>
      <c r="P245" s="1276"/>
    </row>
    <row r="246" spans="1:16" ht="15.75" customHeight="1">
      <c r="A246" s="1276"/>
      <c r="B246" s="1276"/>
      <c r="C246" s="1276"/>
      <c r="D246" s="1276"/>
      <c r="E246" s="1276"/>
      <c r="F246" s="1276"/>
      <c r="G246" s="1276"/>
      <c r="H246" s="1276"/>
      <c r="I246" s="1276"/>
      <c r="J246" s="1276"/>
      <c r="K246" s="1276"/>
      <c r="L246" s="1276"/>
      <c r="M246" s="1276"/>
      <c r="N246" s="1276"/>
      <c r="O246" s="1276"/>
      <c r="P246" s="1276"/>
    </row>
    <row r="247" spans="1:16" ht="15.75" customHeight="1">
      <c r="A247" s="1276"/>
      <c r="B247" s="1276"/>
      <c r="C247" s="1276"/>
      <c r="D247" s="1276"/>
      <c r="E247" s="1276"/>
      <c r="F247" s="1276"/>
      <c r="G247" s="1276"/>
      <c r="H247" s="1276"/>
      <c r="I247" s="1276"/>
      <c r="J247" s="1276"/>
      <c r="K247" s="1276"/>
      <c r="L247" s="1276"/>
      <c r="M247" s="1276"/>
      <c r="N247" s="1276"/>
      <c r="O247" s="1276"/>
      <c r="P247" s="1276"/>
    </row>
    <row r="248" spans="1:16" ht="15.75" customHeight="1">
      <c r="A248" s="1276"/>
      <c r="B248" s="1276"/>
      <c r="C248" s="1276"/>
      <c r="D248" s="1276"/>
      <c r="E248" s="1276"/>
      <c r="F248" s="1276"/>
      <c r="G248" s="1276"/>
      <c r="H248" s="1276"/>
      <c r="I248" s="1276"/>
      <c r="J248" s="1276"/>
      <c r="K248" s="1276"/>
      <c r="L248" s="1276"/>
      <c r="M248" s="1276"/>
      <c r="N248" s="1276"/>
      <c r="O248" s="1276"/>
      <c r="P248" s="1276"/>
    </row>
    <row r="249" spans="1:16" ht="15.75" customHeight="1">
      <c r="A249" s="1276"/>
      <c r="B249" s="1276"/>
      <c r="C249" s="1276"/>
      <c r="D249" s="1276"/>
      <c r="E249" s="1276"/>
      <c r="F249" s="1276"/>
      <c r="G249" s="1276"/>
      <c r="H249" s="1276"/>
      <c r="I249" s="1276"/>
      <c r="J249" s="1276"/>
      <c r="K249" s="1276"/>
      <c r="L249" s="1276"/>
      <c r="M249" s="1276"/>
      <c r="N249" s="1276"/>
      <c r="O249" s="1276"/>
      <c r="P249" s="1276"/>
    </row>
    <row r="250" spans="1:16" ht="15.75" customHeight="1">
      <c r="A250" s="1276"/>
      <c r="B250" s="1276"/>
      <c r="C250" s="1276"/>
      <c r="D250" s="1276"/>
      <c r="E250" s="1276"/>
      <c r="F250" s="1276"/>
      <c r="G250" s="1276"/>
      <c r="H250" s="1276"/>
      <c r="I250" s="1276"/>
      <c r="J250" s="1276"/>
      <c r="K250" s="1276"/>
      <c r="L250" s="1276"/>
      <c r="M250" s="1276"/>
      <c r="N250" s="1276"/>
      <c r="O250" s="1276"/>
      <c r="P250" s="1276"/>
    </row>
    <row r="251" spans="1:16" ht="15.75" customHeight="1">
      <c r="A251" s="1276"/>
      <c r="B251" s="1276"/>
      <c r="C251" s="1276"/>
      <c r="D251" s="1276"/>
      <c r="E251" s="1276"/>
      <c r="F251" s="1276"/>
      <c r="G251" s="1276"/>
      <c r="H251" s="1276"/>
      <c r="I251" s="1276"/>
      <c r="J251" s="1276"/>
      <c r="K251" s="1276"/>
      <c r="L251" s="1276"/>
      <c r="M251" s="1276"/>
      <c r="N251" s="1276"/>
      <c r="O251" s="1276"/>
      <c r="P251" s="1276"/>
    </row>
    <row r="252" spans="1:16" ht="15.75" customHeight="1">
      <c r="A252" s="1276"/>
      <c r="B252" s="1276"/>
      <c r="C252" s="1276"/>
      <c r="D252" s="1276"/>
      <c r="E252" s="1276"/>
      <c r="F252" s="1276"/>
      <c r="G252" s="1276"/>
      <c r="H252" s="1276"/>
      <c r="I252" s="1276"/>
      <c r="J252" s="1276"/>
      <c r="K252" s="1276"/>
      <c r="L252" s="1276"/>
      <c r="M252" s="1276"/>
      <c r="N252" s="1276"/>
      <c r="O252" s="1276"/>
      <c r="P252" s="1276"/>
    </row>
    <row r="253" spans="1:16" ht="15.75" customHeight="1">
      <c r="A253" s="1276"/>
      <c r="B253" s="1276"/>
      <c r="C253" s="1276"/>
      <c r="D253" s="1276"/>
      <c r="E253" s="1276"/>
      <c r="F253" s="1276"/>
      <c r="G253" s="1276"/>
      <c r="H253" s="1276"/>
      <c r="I253" s="1276"/>
      <c r="J253" s="1276"/>
      <c r="K253" s="1276"/>
      <c r="L253" s="1276"/>
      <c r="M253" s="1276"/>
      <c r="N253" s="1276"/>
      <c r="O253" s="1276"/>
      <c r="P253" s="1276"/>
    </row>
    <row r="254" spans="1:16" ht="15.75" customHeight="1">
      <c r="A254" s="1276"/>
      <c r="B254" s="1276"/>
      <c r="C254" s="1276"/>
      <c r="D254" s="1276"/>
      <c r="E254" s="1276"/>
      <c r="F254" s="1276"/>
      <c r="G254" s="1276"/>
      <c r="H254" s="1276"/>
      <c r="I254" s="1276"/>
      <c r="J254" s="1276"/>
      <c r="K254" s="1276"/>
      <c r="L254" s="1276"/>
      <c r="M254" s="1276"/>
      <c r="N254" s="1276"/>
      <c r="O254" s="1276"/>
      <c r="P254" s="1276"/>
    </row>
    <row r="255" spans="1:16" ht="15.75" customHeight="1">
      <c r="A255" s="1276"/>
      <c r="B255" s="1276"/>
      <c r="C255" s="1276"/>
      <c r="D255" s="1276"/>
      <c r="E255" s="1276"/>
      <c r="F255" s="1276"/>
      <c r="G255" s="1276"/>
      <c r="H255" s="1276"/>
      <c r="I255" s="1276"/>
      <c r="J255" s="1276"/>
      <c r="K255" s="1276"/>
      <c r="L255" s="1276"/>
      <c r="M255" s="1276"/>
      <c r="N255" s="1276"/>
      <c r="O255" s="1276"/>
      <c r="P255" s="1276"/>
    </row>
    <row r="256" spans="1:16" ht="15.75" customHeight="1">
      <c r="A256" s="1276"/>
      <c r="B256" s="1276"/>
      <c r="C256" s="1276"/>
      <c r="D256" s="1276"/>
      <c r="E256" s="1276"/>
      <c r="F256" s="1276"/>
      <c r="G256" s="1276"/>
      <c r="H256" s="1276"/>
      <c r="I256" s="1276"/>
      <c r="J256" s="1276"/>
      <c r="K256" s="1276"/>
      <c r="L256" s="1276"/>
      <c r="M256" s="1276"/>
      <c r="N256" s="1276"/>
      <c r="O256" s="1276"/>
      <c r="P256" s="1276"/>
    </row>
    <row r="257" spans="1:16" ht="15.75" customHeight="1">
      <c r="A257" s="1276"/>
      <c r="B257" s="1276"/>
      <c r="C257" s="1276"/>
      <c r="D257" s="1276"/>
      <c r="E257" s="1276"/>
      <c r="F257" s="1276"/>
      <c r="G257" s="1276"/>
      <c r="H257" s="1276"/>
      <c r="I257" s="1276"/>
      <c r="J257" s="1276"/>
      <c r="K257" s="1276"/>
      <c r="L257" s="1276"/>
      <c r="M257" s="1276"/>
      <c r="N257" s="1276"/>
      <c r="O257" s="1276"/>
      <c r="P257" s="1276"/>
    </row>
    <row r="258" spans="1:16" ht="15.75" customHeight="1">
      <c r="A258" s="1276"/>
      <c r="B258" s="1276"/>
      <c r="C258" s="1276"/>
      <c r="D258" s="1276"/>
      <c r="E258" s="1276"/>
      <c r="F258" s="1276"/>
      <c r="G258" s="1276"/>
      <c r="H258" s="1276"/>
      <c r="I258" s="1276"/>
      <c r="J258" s="1276"/>
      <c r="K258" s="1276"/>
      <c r="L258" s="1276"/>
      <c r="M258" s="1276"/>
      <c r="N258" s="1276"/>
      <c r="O258" s="1276"/>
      <c r="P258" s="1276"/>
    </row>
    <row r="259" spans="1:16" ht="15.75" customHeight="1">
      <c r="A259" s="1276"/>
      <c r="B259" s="1276"/>
      <c r="C259" s="1276"/>
      <c r="D259" s="1276"/>
      <c r="E259" s="1276"/>
      <c r="F259" s="1276"/>
      <c r="G259" s="1276"/>
      <c r="H259" s="1276"/>
      <c r="I259" s="1276"/>
      <c r="J259" s="1276"/>
      <c r="K259" s="1276"/>
      <c r="L259" s="1276"/>
      <c r="M259" s="1276"/>
      <c r="N259" s="1276"/>
      <c r="O259" s="1276"/>
      <c r="P259" s="1276"/>
    </row>
    <row r="260" spans="1:16" ht="15.75" customHeight="1">
      <c r="A260" s="1276"/>
      <c r="B260" s="1276"/>
      <c r="C260" s="1276"/>
      <c r="D260" s="1276"/>
      <c r="E260" s="1276"/>
      <c r="F260" s="1276"/>
      <c r="G260" s="1276"/>
      <c r="H260" s="1276"/>
      <c r="I260" s="1276"/>
      <c r="J260" s="1276"/>
      <c r="K260" s="1276"/>
      <c r="L260" s="1276"/>
      <c r="M260" s="1276"/>
      <c r="N260" s="1276"/>
      <c r="O260" s="1276"/>
      <c r="P260" s="1276"/>
    </row>
    <row r="261" spans="1:16" ht="15.75" customHeight="1">
      <c r="A261" s="1276"/>
      <c r="B261" s="1276"/>
      <c r="C261" s="1276"/>
      <c r="D261" s="1276"/>
      <c r="E261" s="1276"/>
      <c r="F261" s="1276"/>
      <c r="G261" s="1276"/>
      <c r="H261" s="1276"/>
      <c r="I261" s="1276"/>
      <c r="J261" s="1276"/>
      <c r="K261" s="1276"/>
      <c r="L261" s="1276"/>
      <c r="M261" s="1276"/>
      <c r="N261" s="1276"/>
      <c r="O261" s="1276"/>
      <c r="P261" s="1276"/>
    </row>
    <row r="262" spans="1:16" ht="15.75" customHeight="1">
      <c r="A262" s="1276"/>
      <c r="B262" s="1276"/>
      <c r="C262" s="1276"/>
      <c r="D262" s="1276"/>
      <c r="E262" s="1276"/>
      <c r="F262" s="1276"/>
      <c r="G262" s="1276"/>
      <c r="H262" s="1276"/>
      <c r="I262" s="1276"/>
      <c r="J262" s="1276"/>
      <c r="K262" s="1276"/>
      <c r="L262" s="1276"/>
      <c r="M262" s="1276"/>
      <c r="N262" s="1276"/>
      <c r="O262" s="1276"/>
      <c r="P262" s="1276"/>
    </row>
    <row r="263" spans="1:16" ht="15.75" customHeight="1">
      <c r="A263" s="1276"/>
      <c r="B263" s="1276"/>
      <c r="C263" s="1276"/>
      <c r="D263" s="1276"/>
      <c r="E263" s="1276"/>
      <c r="F263" s="1276"/>
      <c r="G263" s="1276"/>
      <c r="H263" s="1276"/>
      <c r="I263" s="1276"/>
      <c r="J263" s="1276"/>
      <c r="K263" s="1276"/>
      <c r="L263" s="1276"/>
      <c r="M263" s="1276"/>
      <c r="N263" s="1276"/>
      <c r="O263" s="1276"/>
      <c r="P263" s="1276"/>
    </row>
    <row r="264" spans="1:16" ht="15.75" customHeight="1">
      <c r="A264" s="1276"/>
      <c r="B264" s="1276"/>
      <c r="C264" s="1276"/>
      <c r="D264" s="1276"/>
      <c r="E264" s="1276"/>
      <c r="F264" s="1276"/>
      <c r="G264" s="1276"/>
      <c r="H264" s="1276"/>
      <c r="I264" s="1276"/>
      <c r="J264" s="1276"/>
      <c r="K264" s="1276"/>
      <c r="L264" s="1276"/>
      <c r="M264" s="1276"/>
      <c r="N264" s="1276"/>
      <c r="O264" s="1276"/>
      <c r="P264" s="1276"/>
    </row>
    <row r="265" spans="1:16" ht="15.75" customHeight="1">
      <c r="A265" s="1276"/>
      <c r="B265" s="1276"/>
      <c r="C265" s="1276"/>
      <c r="D265" s="1276"/>
      <c r="E265" s="1276"/>
      <c r="F265" s="1276"/>
      <c r="G265" s="1276"/>
      <c r="H265" s="1276"/>
      <c r="I265" s="1276"/>
      <c r="J265" s="1276"/>
      <c r="K265" s="1276"/>
      <c r="L265" s="1276"/>
      <c r="M265" s="1276"/>
      <c r="N265" s="1276"/>
      <c r="O265" s="1276"/>
      <c r="P265" s="1276"/>
    </row>
    <row r="266" spans="1:16" ht="15.75" customHeight="1">
      <c r="A266" s="1276"/>
      <c r="B266" s="1276"/>
      <c r="C266" s="1276"/>
      <c r="D266" s="1276"/>
      <c r="E266" s="1276"/>
      <c r="F266" s="1276"/>
      <c r="G266" s="1276"/>
      <c r="H266" s="1276"/>
      <c r="I266" s="1276"/>
      <c r="J266" s="1276"/>
      <c r="K266" s="1276"/>
      <c r="L266" s="1276"/>
      <c r="M266" s="1276"/>
      <c r="N266" s="1276"/>
      <c r="O266" s="1276"/>
      <c r="P266" s="1276"/>
    </row>
    <row r="267" spans="1:16" ht="15.75" customHeight="1">
      <c r="A267" s="1276"/>
      <c r="B267" s="1276"/>
      <c r="C267" s="1276"/>
      <c r="D267" s="1276"/>
      <c r="E267" s="1276"/>
      <c r="F267" s="1276"/>
      <c r="G267" s="1276"/>
      <c r="H267" s="1276"/>
      <c r="I267" s="1276"/>
      <c r="J267" s="1276"/>
      <c r="K267" s="1276"/>
      <c r="L267" s="1276"/>
      <c r="M267" s="1276"/>
      <c r="N267" s="1276"/>
      <c r="O267" s="1276"/>
      <c r="P267" s="1276"/>
    </row>
    <row r="268" spans="1:16" ht="15.75" customHeight="1">
      <c r="A268" s="1276"/>
      <c r="B268" s="1276"/>
      <c r="C268" s="1276"/>
      <c r="D268" s="1276"/>
      <c r="E268" s="1276"/>
      <c r="F268" s="1276"/>
      <c r="G268" s="1276"/>
      <c r="H268" s="1276"/>
      <c r="I268" s="1276"/>
      <c r="J268" s="1276"/>
      <c r="K268" s="1276"/>
      <c r="L268" s="1276"/>
      <c r="M268" s="1276"/>
      <c r="N268" s="1276"/>
      <c r="O268" s="1276"/>
      <c r="P268" s="1276"/>
    </row>
    <row r="269" spans="1:16" ht="15.75" customHeight="1">
      <c r="A269" s="1276"/>
      <c r="B269" s="1276"/>
      <c r="C269" s="1276"/>
      <c r="D269" s="1276"/>
      <c r="E269" s="1276"/>
      <c r="F269" s="1276"/>
      <c r="G269" s="1276"/>
      <c r="H269" s="1276"/>
      <c r="I269" s="1276"/>
      <c r="J269" s="1276"/>
      <c r="K269" s="1276"/>
      <c r="L269" s="1276"/>
      <c r="M269" s="1276"/>
      <c r="N269" s="1276"/>
      <c r="O269" s="1276"/>
      <c r="P269" s="1276"/>
    </row>
    <row r="270" spans="1:16" ht="15.75" customHeight="1">
      <c r="A270" s="1276"/>
      <c r="B270" s="1276"/>
      <c r="C270" s="1276"/>
      <c r="D270" s="1276"/>
      <c r="E270" s="1276"/>
      <c r="F270" s="1276"/>
      <c r="G270" s="1276"/>
      <c r="H270" s="1276"/>
      <c r="I270" s="1276"/>
      <c r="J270" s="1276"/>
      <c r="K270" s="1276"/>
      <c r="L270" s="1276"/>
      <c r="M270" s="1276"/>
      <c r="N270" s="1276"/>
      <c r="O270" s="1276"/>
      <c r="P270" s="1276"/>
    </row>
    <row r="271" spans="1:16" ht="15.75" customHeight="1">
      <c r="A271" s="1276"/>
      <c r="B271" s="1276"/>
      <c r="C271" s="1276"/>
      <c r="D271" s="1276"/>
      <c r="E271" s="1276"/>
      <c r="F271" s="1276"/>
      <c r="G271" s="1276"/>
      <c r="H271" s="1276"/>
      <c r="I271" s="1276"/>
      <c r="J271" s="1276"/>
      <c r="K271" s="1276"/>
      <c r="L271" s="1276"/>
      <c r="M271" s="1276"/>
      <c r="N271" s="1276"/>
      <c r="O271" s="1276"/>
      <c r="P271" s="1276"/>
    </row>
    <row r="272" spans="1:16" ht="15.75" customHeight="1">
      <c r="A272" s="1276"/>
      <c r="B272" s="1276"/>
      <c r="C272" s="1276"/>
      <c r="D272" s="1276"/>
      <c r="E272" s="1276"/>
      <c r="F272" s="1276"/>
      <c r="G272" s="1276"/>
      <c r="H272" s="1276"/>
      <c r="I272" s="1276"/>
      <c r="J272" s="1276"/>
      <c r="K272" s="1276"/>
      <c r="L272" s="1276"/>
      <c r="M272" s="1276"/>
      <c r="N272" s="1276"/>
      <c r="O272" s="1276"/>
      <c r="P272" s="1276"/>
    </row>
    <row r="273" spans="1:16" ht="15.75" customHeight="1">
      <c r="A273" s="1276"/>
      <c r="B273" s="1276"/>
      <c r="C273" s="1276"/>
      <c r="D273" s="1276"/>
      <c r="E273" s="1276"/>
      <c r="F273" s="1276"/>
      <c r="G273" s="1276"/>
      <c r="H273" s="1276"/>
      <c r="I273" s="1276"/>
      <c r="J273" s="1276"/>
      <c r="K273" s="1276"/>
      <c r="L273" s="1276"/>
      <c r="M273" s="1276"/>
      <c r="N273" s="1276"/>
      <c r="O273" s="1276"/>
      <c r="P273" s="1276"/>
    </row>
    <row r="274" spans="1:16" ht="15.75" customHeight="1">
      <c r="A274" s="1276"/>
      <c r="B274" s="1276"/>
      <c r="C274" s="1276"/>
      <c r="D274" s="1276"/>
      <c r="E274" s="1276"/>
      <c r="F274" s="1276"/>
      <c r="G274" s="1276"/>
      <c r="H274" s="1276"/>
      <c r="I274" s="1276"/>
      <c r="J274" s="1276"/>
      <c r="K274" s="1276"/>
      <c r="L274" s="1276"/>
      <c r="M274" s="1276"/>
      <c r="N274" s="1276"/>
      <c r="O274" s="1276"/>
      <c r="P274" s="1276"/>
    </row>
    <row r="275" spans="1:16" ht="15.75" customHeight="1">
      <c r="A275" s="1276"/>
      <c r="B275" s="1276"/>
      <c r="C275" s="1276"/>
      <c r="D275" s="1276"/>
      <c r="E275" s="1276"/>
      <c r="F275" s="1276"/>
      <c r="G275" s="1276"/>
      <c r="H275" s="1276"/>
      <c r="I275" s="1276"/>
      <c r="J275" s="1276"/>
      <c r="K275" s="1276"/>
      <c r="L275" s="1276"/>
      <c r="M275" s="1276"/>
      <c r="N275" s="1276"/>
      <c r="O275" s="1276"/>
      <c r="P275" s="1276"/>
    </row>
    <row r="276" spans="1:16" ht="15.75" customHeight="1">
      <c r="A276" s="1276"/>
      <c r="B276" s="1276"/>
      <c r="C276" s="1276"/>
      <c r="D276" s="1276"/>
      <c r="E276" s="1276"/>
      <c r="F276" s="1276"/>
      <c r="G276" s="1276"/>
      <c r="H276" s="1276"/>
      <c r="I276" s="1276"/>
      <c r="J276" s="1276"/>
      <c r="K276" s="1276"/>
      <c r="L276" s="1276"/>
      <c r="M276" s="1276"/>
      <c r="N276" s="1276"/>
      <c r="O276" s="1276"/>
      <c r="P276" s="1276"/>
    </row>
    <row r="277" spans="1:16" ht="15.75" customHeight="1">
      <c r="A277" s="1276"/>
      <c r="B277" s="1276"/>
      <c r="C277" s="1276"/>
      <c r="D277" s="1276"/>
      <c r="E277" s="1276"/>
      <c r="F277" s="1276"/>
      <c r="G277" s="1276"/>
      <c r="H277" s="1276"/>
      <c r="I277" s="1276"/>
      <c r="J277" s="1276"/>
      <c r="K277" s="1276"/>
      <c r="L277" s="1276"/>
      <c r="M277" s="1276"/>
      <c r="N277" s="1276"/>
      <c r="O277" s="1276"/>
      <c r="P277" s="1276"/>
    </row>
    <row r="278" spans="1:16" ht="15.75" customHeight="1">
      <c r="A278" s="1276"/>
      <c r="B278" s="1276"/>
      <c r="C278" s="1276"/>
      <c r="D278" s="1276"/>
      <c r="E278" s="1276"/>
      <c r="F278" s="1276"/>
      <c r="G278" s="1276"/>
      <c r="H278" s="1276"/>
      <c r="I278" s="1276"/>
      <c r="J278" s="1276"/>
      <c r="K278" s="1276"/>
      <c r="L278" s="1276"/>
      <c r="M278" s="1276"/>
      <c r="N278" s="1276"/>
      <c r="O278" s="1276"/>
      <c r="P278" s="1276"/>
    </row>
    <row r="279" spans="1:16" ht="15.75" customHeight="1">
      <c r="A279" s="1276"/>
      <c r="B279" s="1276"/>
      <c r="C279" s="1276"/>
      <c r="D279" s="1276"/>
      <c r="E279" s="1276"/>
      <c r="F279" s="1276"/>
      <c r="G279" s="1276"/>
      <c r="H279" s="1276"/>
      <c r="I279" s="1276"/>
      <c r="J279" s="1276"/>
      <c r="K279" s="1276"/>
      <c r="L279" s="1276"/>
      <c r="M279" s="1276"/>
      <c r="N279" s="1276"/>
      <c r="O279" s="1276"/>
      <c r="P279" s="1276"/>
    </row>
    <row r="280" spans="1:16" ht="15.75" customHeight="1">
      <c r="A280" s="1276"/>
      <c r="B280" s="1276"/>
      <c r="C280" s="1276"/>
      <c r="D280" s="1276"/>
      <c r="E280" s="1276"/>
      <c r="F280" s="1276"/>
      <c r="G280" s="1276"/>
      <c r="H280" s="1276"/>
      <c r="I280" s="1276"/>
      <c r="J280" s="1276"/>
      <c r="K280" s="1276"/>
      <c r="L280" s="1276"/>
      <c r="M280" s="1276"/>
      <c r="N280" s="1276"/>
      <c r="O280" s="1276"/>
      <c r="P280" s="1276"/>
    </row>
    <row r="281" spans="1:16" ht="15.75" customHeight="1">
      <c r="A281" s="1276"/>
      <c r="B281" s="1276"/>
      <c r="C281" s="1276"/>
      <c r="D281" s="1276"/>
      <c r="E281" s="1276"/>
      <c r="F281" s="1276"/>
      <c r="G281" s="1276"/>
      <c r="H281" s="1276"/>
      <c r="I281" s="1276"/>
      <c r="J281" s="1276"/>
      <c r="K281" s="1276"/>
      <c r="L281" s="1276"/>
      <c r="M281" s="1276"/>
      <c r="N281" s="1276"/>
      <c r="O281" s="1276"/>
      <c r="P281" s="1276"/>
    </row>
    <row r="282" spans="1:16" ht="15.75" customHeight="1">
      <c r="A282" s="1276"/>
      <c r="B282" s="1276"/>
      <c r="C282" s="1276"/>
      <c r="D282" s="1276"/>
      <c r="E282" s="1276"/>
      <c r="F282" s="1276"/>
      <c r="G282" s="1276"/>
      <c r="H282" s="1276"/>
      <c r="I282" s="1276"/>
      <c r="J282" s="1276"/>
      <c r="K282" s="1276"/>
      <c r="L282" s="1276"/>
      <c r="M282" s="1276"/>
      <c r="N282" s="1276"/>
      <c r="O282" s="1276"/>
      <c r="P282" s="1276"/>
    </row>
    <row r="283" spans="1:16" ht="15.75" customHeight="1">
      <c r="A283" s="1276"/>
      <c r="B283" s="1276"/>
      <c r="C283" s="1276"/>
      <c r="D283" s="1276"/>
      <c r="E283" s="1276"/>
      <c r="F283" s="1276"/>
      <c r="G283" s="1276"/>
      <c r="H283" s="1276"/>
      <c r="I283" s="1276"/>
      <c r="J283" s="1276"/>
      <c r="K283" s="1276"/>
      <c r="L283" s="1276"/>
      <c r="M283" s="1276"/>
      <c r="N283" s="1276"/>
      <c r="O283" s="1276"/>
      <c r="P283" s="1276"/>
    </row>
    <row r="284" spans="1:16" ht="15.75" customHeight="1">
      <c r="A284" s="1276"/>
      <c r="B284" s="1276"/>
      <c r="C284" s="1276"/>
      <c r="D284" s="1276"/>
      <c r="E284" s="1276"/>
      <c r="F284" s="1276"/>
      <c r="G284" s="1276"/>
      <c r="H284" s="1276"/>
      <c r="I284" s="1276"/>
      <c r="J284" s="1276"/>
      <c r="K284" s="1276"/>
      <c r="L284" s="1276"/>
      <c r="M284" s="1276"/>
      <c r="N284" s="1276"/>
      <c r="O284" s="1276"/>
      <c r="P284" s="1276"/>
    </row>
    <row r="285" spans="1:16" ht="15.75" customHeight="1">
      <c r="A285" s="1276"/>
      <c r="B285" s="1276"/>
      <c r="C285" s="1276"/>
      <c r="D285" s="1276"/>
      <c r="E285" s="1276"/>
      <c r="F285" s="1276"/>
      <c r="G285" s="1276"/>
      <c r="H285" s="1276"/>
      <c r="I285" s="1276"/>
      <c r="J285" s="1276"/>
      <c r="K285" s="1276"/>
      <c r="L285" s="1276"/>
      <c r="M285" s="1276"/>
      <c r="N285" s="1276"/>
      <c r="O285" s="1276"/>
      <c r="P285" s="1276"/>
    </row>
    <row r="286" spans="1:16" ht="15.75" customHeight="1">
      <c r="A286" s="1276"/>
      <c r="B286" s="1276"/>
      <c r="C286" s="1276"/>
      <c r="D286" s="1276"/>
      <c r="E286" s="1276"/>
      <c r="F286" s="1276"/>
      <c r="G286" s="1276"/>
      <c r="H286" s="1276"/>
      <c r="I286" s="1276"/>
      <c r="J286" s="1276"/>
      <c r="K286" s="1276"/>
      <c r="L286" s="1276"/>
      <c r="M286" s="1276"/>
      <c r="N286" s="1276"/>
      <c r="O286" s="1276"/>
      <c r="P286" s="1276"/>
    </row>
    <row r="287" spans="1:16" ht="15.75" customHeight="1">
      <c r="A287" s="1276"/>
      <c r="B287" s="1276"/>
      <c r="C287" s="1276"/>
      <c r="D287" s="1276"/>
      <c r="E287" s="1276"/>
      <c r="F287" s="1276"/>
      <c r="G287" s="1276"/>
      <c r="H287" s="1276"/>
      <c r="I287" s="1276"/>
      <c r="J287" s="1276"/>
      <c r="K287" s="1276"/>
      <c r="L287" s="1276"/>
      <c r="M287" s="1276"/>
      <c r="N287" s="1276"/>
      <c r="O287" s="1276"/>
      <c r="P287" s="1276"/>
    </row>
    <row r="288" spans="1:16" ht="15.75" customHeight="1">
      <c r="A288" s="1276"/>
      <c r="B288" s="1276"/>
      <c r="C288" s="1276"/>
      <c r="D288" s="1276"/>
      <c r="E288" s="1276"/>
      <c r="F288" s="1276"/>
      <c r="G288" s="1276"/>
      <c r="H288" s="1276"/>
      <c r="I288" s="1276"/>
      <c r="J288" s="1276"/>
      <c r="K288" s="1276"/>
      <c r="L288" s="1276"/>
      <c r="M288" s="1276"/>
      <c r="N288" s="1276"/>
      <c r="O288" s="1276"/>
      <c r="P288" s="1276"/>
    </row>
    <row r="289" spans="1:16" ht="15.75" customHeight="1">
      <c r="A289" s="1276"/>
      <c r="B289" s="1276"/>
      <c r="C289" s="1276"/>
      <c r="D289" s="1276"/>
      <c r="E289" s="1276"/>
      <c r="F289" s="1276"/>
      <c r="G289" s="1276"/>
      <c r="H289" s="1276"/>
      <c r="I289" s="1276"/>
      <c r="J289" s="1276"/>
      <c r="K289" s="1276"/>
      <c r="L289" s="1276"/>
      <c r="M289" s="1276"/>
      <c r="N289" s="1276"/>
      <c r="O289" s="1276"/>
      <c r="P289" s="1276"/>
    </row>
    <row r="290" spans="1:16" ht="15.75" customHeight="1">
      <c r="A290" s="1276"/>
      <c r="B290" s="1276"/>
      <c r="C290" s="1276"/>
      <c r="D290" s="1276"/>
      <c r="E290" s="1276"/>
      <c r="F290" s="1276"/>
      <c r="G290" s="1276"/>
      <c r="H290" s="1276"/>
      <c r="I290" s="1276"/>
      <c r="J290" s="1276"/>
      <c r="K290" s="1276"/>
      <c r="L290" s="1276"/>
      <c r="M290" s="1276"/>
      <c r="N290" s="1276"/>
      <c r="O290" s="1276"/>
      <c r="P290" s="1276"/>
    </row>
    <row r="291" spans="1:16" ht="15.75" customHeight="1">
      <c r="A291" s="1276"/>
      <c r="B291" s="1276"/>
      <c r="C291" s="1276"/>
      <c r="D291" s="1276"/>
      <c r="E291" s="1276"/>
      <c r="F291" s="1276"/>
      <c r="G291" s="1276"/>
      <c r="H291" s="1276"/>
      <c r="I291" s="1276"/>
      <c r="J291" s="1276"/>
      <c r="K291" s="1276"/>
      <c r="L291" s="1276"/>
      <c r="M291" s="1276"/>
      <c r="N291" s="1276"/>
      <c r="O291" s="1276"/>
      <c r="P291" s="1276"/>
    </row>
    <row r="292" spans="1:16" ht="15.75" customHeight="1">
      <c r="A292" s="1276"/>
      <c r="B292" s="1276"/>
      <c r="C292" s="1276"/>
      <c r="D292" s="1276"/>
      <c r="E292" s="1276"/>
      <c r="F292" s="1276"/>
      <c r="G292" s="1276"/>
      <c r="H292" s="1276"/>
      <c r="I292" s="1276"/>
      <c r="J292" s="1276"/>
      <c r="K292" s="1276"/>
      <c r="L292" s="1276"/>
      <c r="M292" s="1276"/>
      <c r="N292" s="1276"/>
      <c r="O292" s="1276"/>
      <c r="P292" s="1276"/>
    </row>
    <row r="293" spans="1:16" ht="15.75" customHeight="1">
      <c r="A293" s="1276"/>
      <c r="B293" s="1276"/>
      <c r="C293" s="1276"/>
      <c r="D293" s="1276"/>
      <c r="E293" s="1276"/>
      <c r="F293" s="1276"/>
      <c r="G293" s="1276"/>
      <c r="H293" s="1276"/>
      <c r="I293" s="1276"/>
      <c r="J293" s="1276"/>
      <c r="K293" s="1276"/>
      <c r="L293" s="1276"/>
      <c r="M293" s="1276"/>
      <c r="N293" s="1276"/>
      <c r="O293" s="1276"/>
      <c r="P293" s="1276"/>
    </row>
    <row r="294" spans="1:16" ht="15.75" customHeight="1">
      <c r="A294" s="1276"/>
      <c r="B294" s="1276"/>
      <c r="C294" s="1276"/>
      <c r="D294" s="1276"/>
      <c r="E294" s="1276"/>
      <c r="F294" s="1276"/>
      <c r="G294" s="1276"/>
      <c r="H294" s="1276"/>
      <c r="I294" s="1276"/>
      <c r="J294" s="1276"/>
      <c r="K294" s="1276"/>
      <c r="L294" s="1276"/>
      <c r="M294" s="1276"/>
      <c r="N294" s="1276"/>
      <c r="O294" s="1276"/>
      <c r="P294" s="1276"/>
    </row>
    <row r="295" spans="1:16" ht="15.75" customHeight="1">
      <c r="A295" s="1276"/>
      <c r="B295" s="1276"/>
      <c r="C295" s="1276"/>
      <c r="D295" s="1276"/>
      <c r="E295" s="1276"/>
      <c r="F295" s="1276"/>
      <c r="G295" s="1276"/>
      <c r="H295" s="1276"/>
      <c r="I295" s="1276"/>
      <c r="J295" s="1276"/>
      <c r="K295" s="1276"/>
      <c r="L295" s="1276"/>
      <c r="M295" s="1276"/>
      <c r="N295" s="1276"/>
      <c r="O295" s="1276"/>
      <c r="P295" s="1276"/>
    </row>
    <row r="296" spans="1:16" ht="15.75" customHeight="1">
      <c r="A296" s="1276"/>
      <c r="B296" s="1276"/>
      <c r="C296" s="1276"/>
      <c r="D296" s="1276"/>
      <c r="E296" s="1276"/>
      <c r="F296" s="1276"/>
      <c r="G296" s="1276"/>
      <c r="H296" s="1276"/>
      <c r="I296" s="1276"/>
      <c r="J296" s="1276"/>
      <c r="K296" s="1276"/>
      <c r="L296" s="1276"/>
      <c r="M296" s="1276"/>
      <c r="N296" s="1276"/>
      <c r="O296" s="1276"/>
      <c r="P296" s="1276"/>
    </row>
    <row r="297" spans="1:16" ht="15.75" customHeight="1">
      <c r="A297" s="1276"/>
      <c r="B297" s="1276"/>
      <c r="C297" s="1276"/>
      <c r="D297" s="1276"/>
      <c r="E297" s="1276"/>
      <c r="F297" s="1276"/>
      <c r="G297" s="1276"/>
      <c r="H297" s="1276"/>
      <c r="I297" s="1276"/>
      <c r="J297" s="1276"/>
      <c r="K297" s="1276"/>
      <c r="L297" s="1276"/>
      <c r="M297" s="1276"/>
      <c r="N297" s="1276"/>
      <c r="O297" s="1276"/>
      <c r="P297" s="1276"/>
    </row>
    <row r="298" spans="1:16" ht="15.75" customHeight="1">
      <c r="A298" s="1276"/>
      <c r="B298" s="1276"/>
      <c r="C298" s="1276"/>
      <c r="D298" s="1276"/>
      <c r="E298" s="1276"/>
      <c r="F298" s="1276"/>
      <c r="G298" s="1276"/>
      <c r="H298" s="1276"/>
      <c r="I298" s="1276"/>
      <c r="J298" s="1276"/>
      <c r="K298" s="1276"/>
      <c r="L298" s="1276"/>
      <c r="M298" s="1276"/>
      <c r="N298" s="1276"/>
      <c r="O298" s="1276"/>
      <c r="P298" s="1276"/>
    </row>
    <row r="299" spans="1:16" ht="15.75" customHeight="1">
      <c r="A299" s="1276"/>
      <c r="B299" s="1276"/>
      <c r="C299" s="1276"/>
      <c r="D299" s="1276"/>
      <c r="E299" s="1276"/>
      <c r="F299" s="1276"/>
      <c r="G299" s="1276"/>
      <c r="H299" s="1276"/>
      <c r="I299" s="1276"/>
      <c r="J299" s="1276"/>
      <c r="K299" s="1276"/>
      <c r="L299" s="1276"/>
      <c r="M299" s="1276"/>
      <c r="N299" s="1276"/>
      <c r="O299" s="1276"/>
      <c r="P299" s="1276"/>
    </row>
    <row r="300" spans="1:16" ht="15.75" customHeight="1">
      <c r="A300" s="1276"/>
      <c r="B300" s="1276"/>
      <c r="C300" s="1276"/>
      <c r="D300" s="1276"/>
      <c r="E300" s="1276"/>
      <c r="F300" s="1276"/>
      <c r="G300" s="1276"/>
      <c r="H300" s="1276"/>
      <c r="I300" s="1276"/>
      <c r="J300" s="1276"/>
      <c r="K300" s="1276"/>
      <c r="L300" s="1276"/>
      <c r="M300" s="1276"/>
      <c r="N300" s="1276"/>
      <c r="O300" s="1276"/>
      <c r="P300" s="1276"/>
    </row>
    <row r="301" spans="1:16" ht="15.75" customHeight="1">
      <c r="A301" s="1276"/>
      <c r="B301" s="1276"/>
      <c r="C301" s="1276"/>
      <c r="D301" s="1276"/>
      <c r="E301" s="1276"/>
      <c r="F301" s="1276"/>
      <c r="G301" s="1276"/>
      <c r="H301" s="1276"/>
      <c r="I301" s="1276"/>
      <c r="J301" s="1276"/>
      <c r="K301" s="1276"/>
      <c r="L301" s="1276"/>
      <c r="M301" s="1276"/>
      <c r="N301" s="1276"/>
      <c r="O301" s="1276"/>
      <c r="P301" s="1276"/>
    </row>
    <row r="302" spans="1:16" ht="15.75" customHeight="1">
      <c r="A302" s="1276"/>
      <c r="B302" s="1276"/>
      <c r="C302" s="1276"/>
      <c r="D302" s="1276"/>
      <c r="E302" s="1276"/>
      <c r="F302" s="1276"/>
      <c r="G302" s="1276"/>
      <c r="H302" s="1276"/>
      <c r="I302" s="1276"/>
      <c r="J302" s="1276"/>
      <c r="K302" s="1276"/>
      <c r="L302" s="1276"/>
      <c r="M302" s="1276"/>
      <c r="N302" s="1276"/>
      <c r="O302" s="1276"/>
      <c r="P302" s="1276"/>
    </row>
    <row r="303" spans="1:16" ht="15.75" customHeight="1">
      <c r="A303" s="1276"/>
      <c r="B303" s="1276"/>
      <c r="C303" s="1276"/>
      <c r="D303" s="1276"/>
      <c r="E303" s="1276"/>
      <c r="F303" s="1276"/>
      <c r="G303" s="1276"/>
      <c r="H303" s="1276"/>
      <c r="I303" s="1276"/>
      <c r="J303" s="1276"/>
      <c r="K303" s="1276"/>
      <c r="L303" s="1276"/>
      <c r="M303" s="1276"/>
      <c r="N303" s="1276"/>
      <c r="O303" s="1276"/>
      <c r="P303" s="1276"/>
    </row>
    <row r="304" spans="1:16" ht="15.75" customHeight="1">
      <c r="A304" s="1276"/>
      <c r="B304" s="1276"/>
      <c r="C304" s="1276"/>
      <c r="D304" s="1276"/>
      <c r="E304" s="1276"/>
      <c r="F304" s="1276"/>
      <c r="G304" s="1276"/>
      <c r="H304" s="1276"/>
      <c r="I304" s="1276"/>
      <c r="J304" s="1276"/>
      <c r="K304" s="1276"/>
      <c r="L304" s="1276"/>
      <c r="M304" s="1276"/>
      <c r="N304" s="1276"/>
      <c r="O304" s="1276"/>
      <c r="P304" s="1276"/>
    </row>
    <row r="305" spans="1:16" ht="15.75" customHeight="1">
      <c r="A305" s="1276"/>
      <c r="B305" s="1276"/>
      <c r="C305" s="1276"/>
      <c r="D305" s="1276"/>
      <c r="E305" s="1276"/>
      <c r="F305" s="1276"/>
      <c r="G305" s="1276"/>
      <c r="H305" s="1276"/>
      <c r="I305" s="1276"/>
      <c r="J305" s="1276"/>
      <c r="K305" s="1276"/>
      <c r="L305" s="1276"/>
      <c r="M305" s="1276"/>
      <c r="N305" s="1276"/>
      <c r="O305" s="1276"/>
      <c r="P305" s="1276"/>
    </row>
    <row r="306" spans="1:16" ht="15.75" customHeight="1">
      <c r="A306" s="1276"/>
      <c r="B306" s="1276"/>
      <c r="C306" s="1276"/>
      <c r="D306" s="1276"/>
      <c r="E306" s="1276"/>
      <c r="F306" s="1276"/>
      <c r="G306" s="1276"/>
      <c r="H306" s="1276"/>
      <c r="I306" s="1276"/>
      <c r="J306" s="1276"/>
      <c r="K306" s="1276"/>
      <c r="L306" s="1276"/>
      <c r="M306" s="1276"/>
      <c r="N306" s="1276"/>
      <c r="O306" s="1276"/>
      <c r="P306" s="1276"/>
    </row>
    <row r="307" spans="1:16" ht="15.75" customHeight="1">
      <c r="A307" s="1276"/>
      <c r="B307" s="1276"/>
      <c r="C307" s="1276"/>
      <c r="D307" s="1276"/>
      <c r="E307" s="1276"/>
      <c r="F307" s="1276"/>
      <c r="G307" s="1276"/>
      <c r="H307" s="1276"/>
      <c r="I307" s="1276"/>
      <c r="J307" s="1276"/>
      <c r="K307" s="1276"/>
      <c r="L307" s="1276"/>
      <c r="M307" s="1276"/>
      <c r="N307" s="1276"/>
      <c r="O307" s="1276"/>
      <c r="P307" s="1276"/>
    </row>
    <row r="308" spans="1:16" ht="15.75" customHeight="1">
      <c r="A308" s="1276"/>
      <c r="B308" s="1276"/>
      <c r="C308" s="1276"/>
      <c r="D308" s="1276"/>
      <c r="E308" s="1276"/>
      <c r="F308" s="1276"/>
      <c r="G308" s="1276"/>
      <c r="H308" s="1276"/>
      <c r="I308" s="1276"/>
      <c r="J308" s="1276"/>
      <c r="K308" s="1276"/>
      <c r="L308" s="1276"/>
      <c r="M308" s="1276"/>
      <c r="N308" s="1276"/>
      <c r="O308" s="1276"/>
      <c r="P308" s="1276"/>
    </row>
    <row r="309" spans="1:16" ht="15.75" customHeight="1">
      <c r="A309" s="1276"/>
      <c r="B309" s="1276"/>
      <c r="C309" s="1276"/>
      <c r="D309" s="1276"/>
      <c r="E309" s="1276"/>
      <c r="F309" s="1276"/>
      <c r="G309" s="1276"/>
      <c r="H309" s="1276"/>
      <c r="I309" s="1276"/>
      <c r="J309" s="1276"/>
      <c r="K309" s="1276"/>
      <c r="L309" s="1276"/>
      <c r="M309" s="1276"/>
      <c r="N309" s="1276"/>
      <c r="O309" s="1276"/>
      <c r="P309" s="1276"/>
    </row>
    <row r="310" spans="1:16" ht="15.75" customHeight="1">
      <c r="A310" s="1276"/>
      <c r="B310" s="1276"/>
      <c r="C310" s="1276"/>
      <c r="D310" s="1276"/>
      <c r="E310" s="1276"/>
      <c r="F310" s="1276"/>
      <c r="G310" s="1276"/>
      <c r="H310" s="1276"/>
      <c r="I310" s="1276"/>
      <c r="J310" s="1276"/>
      <c r="K310" s="1276"/>
      <c r="L310" s="1276"/>
      <c r="M310" s="1276"/>
      <c r="N310" s="1276"/>
      <c r="O310" s="1276"/>
      <c r="P310" s="1276"/>
    </row>
    <row r="311" spans="1:16" ht="15.75" customHeight="1">
      <c r="A311" s="1276"/>
      <c r="B311" s="1276"/>
      <c r="C311" s="1276"/>
      <c r="D311" s="1276"/>
      <c r="E311" s="1276"/>
      <c r="F311" s="1276"/>
      <c r="G311" s="1276"/>
      <c r="H311" s="1276"/>
      <c r="I311" s="1276"/>
      <c r="J311" s="1276"/>
      <c r="K311" s="1276"/>
      <c r="L311" s="1276"/>
      <c r="M311" s="1276"/>
      <c r="N311" s="1276"/>
      <c r="O311" s="1276"/>
      <c r="P311" s="1276"/>
    </row>
    <row r="312" spans="1:16" ht="15.75" customHeight="1">
      <c r="A312" s="1276"/>
      <c r="B312" s="1276"/>
      <c r="C312" s="1276"/>
      <c r="D312" s="1276"/>
      <c r="E312" s="1276"/>
      <c r="F312" s="1276"/>
      <c r="G312" s="1276"/>
      <c r="H312" s="1276"/>
      <c r="I312" s="1276"/>
      <c r="J312" s="1276"/>
      <c r="K312" s="1276"/>
      <c r="L312" s="1276"/>
      <c r="M312" s="1276"/>
      <c r="N312" s="1276"/>
      <c r="O312" s="1276"/>
      <c r="P312" s="1276"/>
    </row>
    <row r="313" spans="1:16" ht="15.75" customHeight="1">
      <c r="A313" s="1276"/>
      <c r="B313" s="1276"/>
      <c r="C313" s="1276"/>
      <c r="D313" s="1276"/>
      <c r="E313" s="1276"/>
      <c r="F313" s="1276"/>
      <c r="G313" s="1276"/>
      <c r="H313" s="1276"/>
      <c r="I313" s="1276"/>
      <c r="J313" s="1276"/>
      <c r="K313" s="1276"/>
      <c r="L313" s="1276"/>
      <c r="M313" s="1276"/>
      <c r="N313" s="1276"/>
      <c r="O313" s="1276"/>
      <c r="P313" s="1276"/>
    </row>
    <row r="314" spans="1:16" ht="15.75" customHeight="1">
      <c r="A314" s="1276"/>
      <c r="B314" s="1276"/>
      <c r="C314" s="1276"/>
      <c r="D314" s="1276"/>
      <c r="E314" s="1276"/>
      <c r="F314" s="1276"/>
      <c r="G314" s="1276"/>
      <c r="H314" s="1276"/>
      <c r="I314" s="1276"/>
      <c r="J314" s="1276"/>
      <c r="K314" s="1276"/>
      <c r="L314" s="1276"/>
      <c r="M314" s="1276"/>
      <c r="N314" s="1276"/>
      <c r="O314" s="1276"/>
      <c r="P314" s="1276"/>
    </row>
    <row r="315" spans="1:16" ht="15.75" customHeight="1">
      <c r="A315" s="1276"/>
      <c r="B315" s="1276"/>
      <c r="C315" s="1276"/>
      <c r="D315" s="1276"/>
      <c r="E315" s="1276"/>
      <c r="F315" s="1276"/>
      <c r="G315" s="1276"/>
      <c r="H315" s="1276"/>
      <c r="I315" s="1276"/>
      <c r="J315" s="1276"/>
      <c r="K315" s="1276"/>
      <c r="L315" s="1276"/>
      <c r="M315" s="1276"/>
      <c r="N315" s="1276"/>
      <c r="O315" s="1276"/>
      <c r="P315" s="1276"/>
    </row>
    <row r="316" spans="1:16" ht="15.75" customHeight="1">
      <c r="A316" s="1276"/>
      <c r="B316" s="1276"/>
      <c r="C316" s="1276"/>
      <c r="D316" s="1276"/>
      <c r="E316" s="1276"/>
      <c r="F316" s="1276"/>
      <c r="G316" s="1276"/>
      <c r="H316" s="1276"/>
      <c r="I316" s="1276"/>
      <c r="J316" s="1276"/>
      <c r="K316" s="1276"/>
      <c r="L316" s="1276"/>
      <c r="M316" s="1276"/>
      <c r="N316" s="1276"/>
      <c r="O316" s="1276"/>
      <c r="P316" s="1276"/>
    </row>
    <row r="317" spans="1:16" ht="15.75" customHeight="1">
      <c r="A317" s="1276"/>
      <c r="B317" s="1276"/>
      <c r="C317" s="1276"/>
      <c r="D317" s="1276"/>
      <c r="E317" s="1276"/>
      <c r="F317" s="1276"/>
      <c r="G317" s="1276"/>
      <c r="H317" s="1276"/>
      <c r="I317" s="1276"/>
      <c r="J317" s="1276"/>
      <c r="K317" s="1276"/>
      <c r="L317" s="1276"/>
      <c r="M317" s="1276"/>
      <c r="N317" s="1276"/>
      <c r="O317" s="1276"/>
      <c r="P317" s="1276"/>
    </row>
    <row r="318" spans="1:16" ht="15.75" customHeight="1">
      <c r="A318" s="1276"/>
      <c r="B318" s="1276"/>
      <c r="C318" s="1276"/>
      <c r="D318" s="1276"/>
      <c r="E318" s="1276"/>
      <c r="F318" s="1276"/>
      <c r="G318" s="1276"/>
      <c r="H318" s="1276"/>
      <c r="I318" s="1276"/>
      <c r="J318" s="1276"/>
      <c r="K318" s="1276"/>
      <c r="L318" s="1276"/>
      <c r="M318" s="1276"/>
      <c r="N318" s="1276"/>
      <c r="O318" s="1276"/>
      <c r="P318" s="1276"/>
    </row>
    <row r="319" spans="1:16" ht="15.75" customHeight="1">
      <c r="A319" s="1276"/>
      <c r="B319" s="1276"/>
      <c r="C319" s="1276"/>
      <c r="D319" s="1276"/>
      <c r="E319" s="1276"/>
      <c r="F319" s="1276"/>
      <c r="G319" s="1276"/>
      <c r="H319" s="1276"/>
      <c r="I319" s="1276"/>
      <c r="J319" s="1276"/>
      <c r="K319" s="1276"/>
      <c r="L319" s="1276"/>
      <c r="M319" s="1276"/>
      <c r="N319" s="1276"/>
      <c r="O319" s="1276"/>
      <c r="P319" s="1276"/>
    </row>
    <row r="320" spans="1:16" ht="15.75" customHeight="1">
      <c r="A320" s="1276"/>
      <c r="B320" s="1276"/>
      <c r="C320" s="1276"/>
      <c r="D320" s="1276"/>
      <c r="E320" s="1276"/>
      <c r="F320" s="1276"/>
      <c r="G320" s="1276"/>
      <c r="H320" s="1276"/>
      <c r="I320" s="1276"/>
      <c r="J320" s="1276"/>
      <c r="K320" s="1276"/>
      <c r="L320" s="1276"/>
      <c r="M320" s="1276"/>
      <c r="N320" s="1276"/>
      <c r="O320" s="1276"/>
      <c r="P320" s="1276"/>
    </row>
    <row r="321" spans="1:16" ht="15.75" customHeight="1">
      <c r="A321" s="1276"/>
      <c r="B321" s="1276"/>
      <c r="C321" s="1276"/>
      <c r="D321" s="1276"/>
      <c r="E321" s="1276"/>
      <c r="F321" s="1276"/>
      <c r="G321" s="1276"/>
      <c r="H321" s="1276"/>
      <c r="I321" s="1276"/>
      <c r="J321" s="1276"/>
      <c r="K321" s="1276"/>
      <c r="L321" s="1276"/>
      <c r="M321" s="1276"/>
      <c r="N321" s="1276"/>
      <c r="O321" s="1276"/>
      <c r="P321" s="1276"/>
    </row>
    <row r="322" spans="1:16" ht="15.75" customHeight="1">
      <c r="A322" s="1276"/>
      <c r="B322" s="1276"/>
      <c r="C322" s="1276"/>
      <c r="D322" s="1276"/>
      <c r="E322" s="1276"/>
      <c r="F322" s="1276"/>
      <c r="G322" s="1276"/>
      <c r="H322" s="1276"/>
      <c r="I322" s="1276"/>
      <c r="J322" s="1276"/>
      <c r="K322" s="1276"/>
      <c r="L322" s="1276"/>
      <c r="M322" s="1276"/>
      <c r="N322" s="1276"/>
      <c r="O322" s="1276"/>
      <c r="P322" s="1276"/>
    </row>
    <row r="323" spans="1:16" ht="15.75" customHeight="1">
      <c r="A323" s="1276"/>
      <c r="B323" s="1276"/>
      <c r="C323" s="1276"/>
      <c r="D323" s="1276"/>
      <c r="E323" s="1276"/>
      <c r="F323" s="1276"/>
      <c r="G323" s="1276"/>
      <c r="H323" s="1276"/>
      <c r="I323" s="1276"/>
      <c r="J323" s="1276"/>
      <c r="K323" s="1276"/>
      <c r="L323" s="1276"/>
      <c r="M323" s="1276"/>
      <c r="N323" s="1276"/>
      <c r="O323" s="1276"/>
      <c r="P323" s="1276"/>
    </row>
    <row r="324" spans="1:16" ht="15.75" customHeight="1">
      <c r="A324" s="1276"/>
      <c r="B324" s="1276"/>
      <c r="C324" s="1276"/>
      <c r="D324" s="1276"/>
      <c r="E324" s="1276"/>
      <c r="F324" s="1276"/>
      <c r="G324" s="1276"/>
      <c r="H324" s="1276"/>
      <c r="I324" s="1276"/>
      <c r="J324" s="1276"/>
      <c r="K324" s="1276"/>
      <c r="L324" s="1276"/>
      <c r="M324" s="1276"/>
      <c r="N324" s="1276"/>
      <c r="O324" s="1276"/>
      <c r="P324" s="1276"/>
    </row>
    <row r="325" spans="1:16" ht="15.75" customHeight="1">
      <c r="A325" s="1276"/>
      <c r="B325" s="1276"/>
      <c r="C325" s="1276"/>
      <c r="D325" s="1276"/>
      <c r="E325" s="1276"/>
      <c r="F325" s="1276"/>
      <c r="G325" s="1276"/>
      <c r="H325" s="1276"/>
      <c r="I325" s="1276"/>
      <c r="J325" s="1276"/>
      <c r="K325" s="1276"/>
      <c r="L325" s="1276"/>
      <c r="M325" s="1276"/>
      <c r="N325" s="1276"/>
      <c r="O325" s="1276"/>
      <c r="P325" s="1276"/>
    </row>
    <row r="326" spans="1:16" ht="15.75" customHeight="1">
      <c r="A326" s="1276"/>
      <c r="B326" s="1276"/>
      <c r="C326" s="1276"/>
      <c r="D326" s="1276"/>
      <c r="E326" s="1276"/>
      <c r="F326" s="1276"/>
      <c r="G326" s="1276"/>
      <c r="H326" s="1276"/>
      <c r="I326" s="1276"/>
      <c r="J326" s="1276"/>
      <c r="K326" s="1276"/>
      <c r="L326" s="1276"/>
      <c r="M326" s="1276"/>
      <c r="N326" s="1276"/>
      <c r="O326" s="1276"/>
      <c r="P326" s="1276"/>
    </row>
    <row r="327" spans="1:16" ht="15.75" customHeight="1">
      <c r="A327" s="1276"/>
      <c r="B327" s="1276"/>
      <c r="C327" s="1276"/>
      <c r="D327" s="1276"/>
      <c r="E327" s="1276"/>
      <c r="F327" s="1276"/>
      <c r="G327" s="1276"/>
      <c r="H327" s="1276"/>
      <c r="I327" s="1276"/>
      <c r="J327" s="1276"/>
      <c r="K327" s="1276"/>
      <c r="L327" s="1276"/>
      <c r="M327" s="1276"/>
      <c r="N327" s="1276"/>
      <c r="O327" s="1276"/>
      <c r="P327" s="1276"/>
    </row>
    <row r="328" spans="1:16" ht="15.75" customHeight="1">
      <c r="A328" s="1276"/>
      <c r="B328" s="1276"/>
      <c r="C328" s="1276"/>
      <c r="D328" s="1276"/>
      <c r="E328" s="1276"/>
      <c r="F328" s="1276"/>
      <c r="G328" s="1276"/>
      <c r="H328" s="1276"/>
      <c r="I328" s="1276"/>
      <c r="J328" s="1276"/>
      <c r="K328" s="1276"/>
      <c r="L328" s="1276"/>
      <c r="M328" s="1276"/>
      <c r="N328" s="1276"/>
      <c r="O328" s="1276"/>
      <c r="P328" s="1276"/>
    </row>
    <row r="329" spans="1:16" ht="15.75" customHeight="1">
      <c r="A329" s="1276"/>
      <c r="B329" s="1276"/>
      <c r="C329" s="1276"/>
      <c r="D329" s="1276"/>
      <c r="E329" s="1276"/>
      <c r="F329" s="1276"/>
      <c r="G329" s="1276"/>
      <c r="H329" s="1276"/>
      <c r="I329" s="1276"/>
      <c r="J329" s="1276"/>
      <c r="K329" s="1276"/>
      <c r="L329" s="1276"/>
      <c r="M329" s="1276"/>
      <c r="N329" s="1276"/>
      <c r="O329" s="1276"/>
      <c r="P329" s="1276"/>
    </row>
    <row r="330" spans="1:16" ht="15.75" customHeight="1">
      <c r="A330" s="1276"/>
      <c r="B330" s="1276"/>
      <c r="C330" s="1276"/>
      <c r="D330" s="1276"/>
      <c r="E330" s="1276"/>
      <c r="F330" s="1276"/>
      <c r="G330" s="1276"/>
      <c r="H330" s="1276"/>
      <c r="I330" s="1276"/>
      <c r="J330" s="1276"/>
      <c r="K330" s="1276"/>
      <c r="L330" s="1276"/>
      <c r="M330" s="1276"/>
      <c r="N330" s="1276"/>
      <c r="O330" s="1276"/>
      <c r="P330" s="1276"/>
    </row>
    <row r="331" spans="1:16" ht="15.75" customHeight="1">
      <c r="A331" s="1276"/>
      <c r="B331" s="1276"/>
      <c r="C331" s="1276"/>
      <c r="D331" s="1276"/>
      <c r="E331" s="1276"/>
      <c r="F331" s="1276"/>
      <c r="G331" s="1276"/>
      <c r="H331" s="1276"/>
      <c r="I331" s="1276"/>
      <c r="J331" s="1276"/>
      <c r="K331" s="1276"/>
      <c r="L331" s="1276"/>
      <c r="M331" s="1276"/>
      <c r="N331" s="1276"/>
      <c r="O331" s="1276"/>
      <c r="P331" s="1276"/>
    </row>
    <row r="332" spans="1:16" ht="15.75" customHeight="1">
      <c r="A332" s="1276"/>
      <c r="B332" s="1276"/>
      <c r="C332" s="1276"/>
      <c r="D332" s="1276"/>
      <c r="E332" s="1276"/>
      <c r="F332" s="1276"/>
      <c r="G332" s="1276"/>
      <c r="H332" s="1276"/>
      <c r="I332" s="1276"/>
      <c r="J332" s="1276"/>
      <c r="K332" s="1276"/>
      <c r="L332" s="1276"/>
      <c r="M332" s="1276"/>
      <c r="N332" s="1276"/>
      <c r="O332" s="1276"/>
      <c r="P332" s="1276"/>
    </row>
    <row r="333" spans="1:16" ht="15.75" customHeight="1">
      <c r="A333" s="1276"/>
      <c r="B333" s="1276"/>
      <c r="C333" s="1276"/>
      <c r="D333" s="1276"/>
      <c r="E333" s="1276"/>
      <c r="F333" s="1276"/>
      <c r="G333" s="1276"/>
      <c r="H333" s="1276"/>
      <c r="I333" s="1276"/>
      <c r="J333" s="1276"/>
      <c r="K333" s="1276"/>
      <c r="L333" s="1276"/>
      <c r="M333" s="1276"/>
      <c r="N333" s="1276"/>
      <c r="O333" s="1276"/>
      <c r="P333" s="1276"/>
    </row>
    <row r="334" spans="1:16" ht="15.75" customHeight="1">
      <c r="A334" s="1276"/>
      <c r="B334" s="1276"/>
      <c r="C334" s="1276"/>
      <c r="D334" s="1276"/>
      <c r="E334" s="1276"/>
      <c r="F334" s="1276"/>
      <c r="G334" s="1276"/>
      <c r="H334" s="1276"/>
      <c r="I334" s="1276"/>
      <c r="J334" s="1276"/>
      <c r="K334" s="1276"/>
      <c r="L334" s="1276"/>
      <c r="M334" s="1276"/>
      <c r="N334" s="1276"/>
      <c r="O334" s="1276"/>
      <c r="P334" s="1276"/>
    </row>
    <row r="335" spans="1:16" ht="15.75" customHeight="1">
      <c r="A335" s="1276"/>
      <c r="B335" s="1276"/>
      <c r="C335" s="1276"/>
      <c r="D335" s="1276"/>
      <c r="E335" s="1276"/>
      <c r="F335" s="1276"/>
      <c r="G335" s="1276"/>
      <c r="H335" s="1276"/>
      <c r="I335" s="1276"/>
      <c r="J335" s="1276"/>
      <c r="K335" s="1276"/>
      <c r="L335" s="1276"/>
      <c r="M335" s="1276"/>
      <c r="N335" s="1276"/>
      <c r="O335" s="1276"/>
      <c r="P335" s="1276"/>
    </row>
    <row r="336" spans="1:16" ht="15.75" customHeight="1">
      <c r="A336" s="1276"/>
      <c r="B336" s="1276"/>
      <c r="C336" s="1276"/>
      <c r="D336" s="1276"/>
      <c r="E336" s="1276"/>
      <c r="F336" s="1276"/>
      <c r="G336" s="1276"/>
      <c r="H336" s="1276"/>
      <c r="I336" s="1276"/>
      <c r="J336" s="1276"/>
      <c r="K336" s="1276"/>
      <c r="L336" s="1276"/>
      <c r="M336" s="1276"/>
      <c r="N336" s="1276"/>
      <c r="O336" s="1276"/>
      <c r="P336" s="1276"/>
    </row>
    <row r="337" spans="1:16" ht="15.75" customHeight="1">
      <c r="A337" s="1276"/>
      <c r="B337" s="1276"/>
      <c r="C337" s="1276"/>
      <c r="D337" s="1276"/>
      <c r="E337" s="1276"/>
      <c r="F337" s="1276"/>
      <c r="G337" s="1276"/>
      <c r="H337" s="1276"/>
      <c r="I337" s="1276"/>
      <c r="J337" s="1276"/>
      <c r="K337" s="1276"/>
      <c r="L337" s="1276"/>
      <c r="M337" s="1276"/>
      <c r="N337" s="1276"/>
      <c r="O337" s="1276"/>
      <c r="P337" s="1276"/>
    </row>
    <row r="338" spans="1:16" ht="15.75" customHeight="1">
      <c r="A338" s="1276"/>
      <c r="B338" s="1276"/>
      <c r="C338" s="1276"/>
      <c r="D338" s="1276"/>
      <c r="E338" s="1276"/>
      <c r="F338" s="1276"/>
      <c r="G338" s="1276"/>
      <c r="H338" s="1276"/>
      <c r="I338" s="1276"/>
      <c r="J338" s="1276"/>
      <c r="K338" s="1276"/>
      <c r="L338" s="1276"/>
      <c r="M338" s="1276"/>
      <c r="N338" s="1276"/>
      <c r="O338" s="1276"/>
      <c r="P338" s="1276"/>
    </row>
    <row r="339" spans="1:16" ht="15.75" customHeight="1">
      <c r="A339" s="1276"/>
      <c r="B339" s="1276"/>
      <c r="C339" s="1276"/>
      <c r="D339" s="1276"/>
      <c r="E339" s="1276"/>
      <c r="F339" s="1276"/>
      <c r="G339" s="1276"/>
      <c r="H339" s="1276"/>
      <c r="I339" s="1276"/>
      <c r="J339" s="1276"/>
      <c r="K339" s="1276"/>
      <c r="L339" s="1276"/>
      <c r="M339" s="1276"/>
      <c r="N339" s="1276"/>
      <c r="O339" s="1276"/>
      <c r="P339" s="1276"/>
    </row>
    <row r="340" spans="1:16" ht="15.75" customHeight="1">
      <c r="A340" s="1276"/>
      <c r="B340" s="1276"/>
      <c r="C340" s="1276"/>
      <c r="D340" s="1276"/>
      <c r="E340" s="1276"/>
      <c r="F340" s="1276"/>
      <c r="G340" s="1276"/>
      <c r="H340" s="1276"/>
      <c r="I340" s="1276"/>
      <c r="J340" s="1276"/>
      <c r="K340" s="1276"/>
      <c r="L340" s="1276"/>
      <c r="M340" s="1276"/>
      <c r="N340" s="1276"/>
      <c r="O340" s="1276"/>
      <c r="P340" s="1276"/>
    </row>
    <row r="341" spans="1:16" ht="15.75" customHeight="1">
      <c r="A341" s="1276"/>
      <c r="B341" s="1276"/>
      <c r="C341" s="1276"/>
      <c r="D341" s="1276"/>
      <c r="E341" s="1276"/>
      <c r="F341" s="1276"/>
      <c r="G341" s="1276"/>
      <c r="H341" s="1276"/>
      <c r="I341" s="1276"/>
      <c r="J341" s="1276"/>
      <c r="K341" s="1276"/>
      <c r="L341" s="1276"/>
      <c r="M341" s="1276"/>
      <c r="N341" s="1276"/>
      <c r="O341" s="1276"/>
      <c r="P341" s="1276"/>
    </row>
    <row r="342" spans="1:16" ht="15.75" customHeight="1">
      <c r="A342" s="1276"/>
      <c r="B342" s="1276"/>
      <c r="C342" s="1276"/>
      <c r="D342" s="1276"/>
      <c r="E342" s="1276"/>
      <c r="F342" s="1276"/>
      <c r="G342" s="1276"/>
      <c r="H342" s="1276"/>
      <c r="I342" s="1276"/>
      <c r="J342" s="1276"/>
      <c r="K342" s="1276"/>
      <c r="L342" s="1276"/>
      <c r="M342" s="1276"/>
      <c r="N342" s="1276"/>
      <c r="O342" s="1276"/>
      <c r="P342" s="1276"/>
    </row>
    <row r="343" spans="1:16" ht="15.75" customHeight="1">
      <c r="A343" s="1276"/>
      <c r="B343" s="1276"/>
      <c r="C343" s="1276"/>
      <c r="D343" s="1276"/>
      <c r="E343" s="1276"/>
      <c r="F343" s="1276"/>
      <c r="G343" s="1276"/>
      <c r="H343" s="1276"/>
      <c r="I343" s="1276"/>
      <c r="J343" s="1276"/>
      <c r="K343" s="1276"/>
      <c r="L343" s="1276"/>
      <c r="M343" s="1276"/>
      <c r="N343" s="1276"/>
      <c r="O343" s="1276"/>
      <c r="P343" s="1276"/>
    </row>
    <row r="344" spans="1:16" ht="15.75" customHeight="1">
      <c r="A344" s="1276"/>
      <c r="B344" s="1276"/>
      <c r="C344" s="1276"/>
      <c r="D344" s="1276"/>
      <c r="E344" s="1276"/>
      <c r="F344" s="1276"/>
      <c r="G344" s="1276"/>
      <c r="H344" s="1276"/>
      <c r="I344" s="1276"/>
      <c r="J344" s="1276"/>
      <c r="K344" s="1276"/>
      <c r="L344" s="1276"/>
      <c r="M344" s="1276"/>
      <c r="N344" s="1276"/>
      <c r="O344" s="1276"/>
      <c r="P344" s="1276"/>
    </row>
    <row r="345" spans="1:16" ht="15.75" customHeight="1">
      <c r="A345" s="1276"/>
      <c r="B345" s="1276"/>
      <c r="C345" s="1276"/>
      <c r="D345" s="1276"/>
      <c r="E345" s="1276"/>
      <c r="F345" s="1276"/>
      <c r="G345" s="1276"/>
      <c r="H345" s="1276"/>
      <c r="I345" s="1276"/>
      <c r="J345" s="1276"/>
      <c r="K345" s="1276"/>
      <c r="L345" s="1276"/>
      <c r="M345" s="1276"/>
      <c r="N345" s="1276"/>
      <c r="O345" s="1276"/>
      <c r="P345" s="1276"/>
    </row>
    <row r="346" spans="1:16" ht="15.75" customHeight="1">
      <c r="A346" s="1276"/>
      <c r="B346" s="1276"/>
      <c r="C346" s="1276"/>
      <c r="D346" s="1276"/>
      <c r="E346" s="1276"/>
      <c r="F346" s="1276"/>
      <c r="G346" s="1276"/>
      <c r="H346" s="1276"/>
      <c r="I346" s="1276"/>
      <c r="J346" s="1276"/>
      <c r="K346" s="1276"/>
      <c r="L346" s="1276"/>
      <c r="M346" s="1276"/>
      <c r="N346" s="1276"/>
      <c r="O346" s="1276"/>
      <c r="P346" s="1276"/>
    </row>
    <row r="347" spans="1:16" ht="15.75" customHeight="1">
      <c r="A347" s="1276"/>
      <c r="B347" s="1276"/>
      <c r="C347" s="1276"/>
      <c r="D347" s="1276"/>
      <c r="E347" s="1276"/>
      <c r="F347" s="1276"/>
      <c r="G347" s="1276"/>
      <c r="H347" s="1276"/>
      <c r="I347" s="1276"/>
      <c r="J347" s="1276"/>
      <c r="K347" s="1276"/>
      <c r="L347" s="1276"/>
      <c r="M347" s="1276"/>
      <c r="N347" s="1276"/>
      <c r="O347" s="1276"/>
      <c r="P347" s="1276"/>
    </row>
    <row r="348" spans="1:16" ht="15.75" customHeight="1">
      <c r="A348" s="1276"/>
      <c r="B348" s="1276"/>
      <c r="C348" s="1276"/>
      <c r="D348" s="1276"/>
      <c r="E348" s="1276"/>
      <c r="F348" s="1276"/>
      <c r="G348" s="1276"/>
      <c r="H348" s="1276"/>
      <c r="I348" s="1276"/>
      <c r="J348" s="1276"/>
      <c r="K348" s="1276"/>
      <c r="L348" s="1276"/>
      <c r="M348" s="1276"/>
      <c r="N348" s="1276"/>
      <c r="O348" s="1276"/>
      <c r="P348" s="1276"/>
    </row>
    <row r="349" spans="1:16" ht="15.75" customHeight="1">
      <c r="A349" s="1276"/>
      <c r="B349" s="1276"/>
      <c r="C349" s="1276"/>
      <c r="D349" s="1276"/>
      <c r="E349" s="1276"/>
      <c r="F349" s="1276"/>
      <c r="G349" s="1276"/>
      <c r="H349" s="1276"/>
      <c r="I349" s="1276"/>
      <c r="J349" s="1276"/>
      <c r="K349" s="1276"/>
      <c r="L349" s="1276"/>
      <c r="M349" s="1276"/>
      <c r="N349" s="1276"/>
      <c r="O349" s="1276"/>
      <c r="P349" s="1276"/>
    </row>
    <row r="350" spans="1:16" ht="15.75" customHeight="1">
      <c r="A350" s="1276"/>
      <c r="B350" s="1276"/>
      <c r="C350" s="1276"/>
      <c r="D350" s="1276"/>
      <c r="E350" s="1276"/>
      <c r="F350" s="1276"/>
      <c r="G350" s="1276"/>
      <c r="H350" s="1276"/>
      <c r="I350" s="1276"/>
      <c r="J350" s="1276"/>
      <c r="K350" s="1276"/>
      <c r="L350" s="1276"/>
      <c r="M350" s="1276"/>
      <c r="N350" s="1276"/>
      <c r="O350" s="1276"/>
      <c r="P350" s="1276"/>
    </row>
    <row r="351" spans="1:16" ht="15.75" customHeight="1">
      <c r="A351" s="1276"/>
      <c r="B351" s="1276"/>
      <c r="C351" s="1276"/>
      <c r="D351" s="1276"/>
      <c r="E351" s="1276"/>
      <c r="F351" s="1276"/>
      <c r="G351" s="1276"/>
      <c r="H351" s="1276"/>
      <c r="I351" s="1276"/>
      <c r="J351" s="1276"/>
      <c r="K351" s="1276"/>
      <c r="L351" s="1276"/>
      <c r="M351" s="1276"/>
      <c r="N351" s="1276"/>
      <c r="O351" s="1276"/>
      <c r="P351" s="1276"/>
    </row>
    <row r="352" spans="1:16" ht="15.75" customHeight="1">
      <c r="A352" s="1276"/>
      <c r="B352" s="1276"/>
      <c r="C352" s="1276"/>
      <c r="D352" s="1276"/>
      <c r="E352" s="1276"/>
      <c r="F352" s="1276"/>
      <c r="G352" s="1276"/>
      <c r="H352" s="1276"/>
      <c r="I352" s="1276"/>
      <c r="J352" s="1276"/>
      <c r="K352" s="1276"/>
      <c r="L352" s="1276"/>
      <c r="M352" s="1276"/>
      <c r="N352" s="1276"/>
      <c r="O352" s="1276"/>
      <c r="P352" s="1276"/>
    </row>
    <row r="353" spans="1:16" ht="15.75" customHeight="1">
      <c r="A353" s="1276"/>
      <c r="B353" s="1276"/>
      <c r="C353" s="1276"/>
      <c r="D353" s="1276"/>
      <c r="E353" s="1276"/>
      <c r="F353" s="1276"/>
      <c r="G353" s="1276"/>
      <c r="H353" s="1276"/>
      <c r="I353" s="1276"/>
      <c r="J353" s="1276"/>
      <c r="K353" s="1276"/>
      <c r="L353" s="1276"/>
      <c r="M353" s="1276"/>
      <c r="N353" s="1276"/>
      <c r="O353" s="1276"/>
      <c r="P353" s="1276"/>
    </row>
    <row r="354" spans="1:16" ht="15.75" customHeight="1">
      <c r="A354" s="1276"/>
      <c r="B354" s="1276"/>
      <c r="C354" s="1276"/>
      <c r="D354" s="1276"/>
      <c r="E354" s="1276"/>
      <c r="F354" s="1276"/>
      <c r="G354" s="1276"/>
      <c r="H354" s="1276"/>
      <c r="I354" s="1276"/>
      <c r="J354" s="1276"/>
      <c r="K354" s="1276"/>
      <c r="L354" s="1276"/>
      <c r="M354" s="1276"/>
      <c r="N354" s="1276"/>
      <c r="O354" s="1276"/>
      <c r="P354" s="1276"/>
    </row>
    <row r="355" spans="1:16" ht="15.75" customHeight="1">
      <c r="A355" s="1276"/>
      <c r="B355" s="1276"/>
      <c r="C355" s="1276"/>
      <c r="D355" s="1276"/>
      <c r="E355" s="1276"/>
      <c r="F355" s="1276"/>
      <c r="G355" s="1276"/>
      <c r="H355" s="1276"/>
      <c r="I355" s="1276"/>
      <c r="J355" s="1276"/>
      <c r="K355" s="1276"/>
      <c r="L355" s="1276"/>
      <c r="M355" s="1276"/>
      <c r="N355" s="1276"/>
      <c r="O355" s="1276"/>
      <c r="P355" s="1276"/>
    </row>
    <row r="356" spans="1:16" ht="15.75" customHeight="1">
      <c r="A356" s="1276"/>
      <c r="B356" s="1276"/>
      <c r="C356" s="1276"/>
      <c r="D356" s="1276"/>
      <c r="E356" s="1276"/>
      <c r="F356" s="1276"/>
      <c r="G356" s="1276"/>
      <c r="H356" s="1276"/>
      <c r="I356" s="1276"/>
      <c r="J356" s="1276"/>
      <c r="K356" s="1276"/>
      <c r="L356" s="1276"/>
      <c r="M356" s="1276"/>
      <c r="N356" s="1276"/>
      <c r="O356" s="1276"/>
      <c r="P356" s="1276"/>
    </row>
    <row r="357" spans="1:16" ht="15.75" customHeight="1">
      <c r="A357" s="1276"/>
      <c r="B357" s="1276"/>
      <c r="C357" s="1276"/>
      <c r="D357" s="1276"/>
      <c r="E357" s="1276"/>
      <c r="F357" s="1276"/>
      <c r="G357" s="1276"/>
      <c r="H357" s="1276"/>
      <c r="I357" s="1276"/>
      <c r="J357" s="1276"/>
      <c r="K357" s="1276"/>
      <c r="L357" s="1276"/>
      <c r="M357" s="1276"/>
      <c r="N357" s="1276"/>
      <c r="O357" s="1276"/>
      <c r="P357" s="1276"/>
    </row>
    <row r="358" spans="1:16" ht="15.75" customHeight="1">
      <c r="A358" s="1276"/>
      <c r="B358" s="1276"/>
      <c r="C358" s="1276"/>
      <c r="D358" s="1276"/>
      <c r="E358" s="1276"/>
      <c r="F358" s="1276"/>
      <c r="G358" s="1276"/>
      <c r="H358" s="1276"/>
      <c r="I358" s="1276"/>
      <c r="J358" s="1276"/>
      <c r="K358" s="1276"/>
      <c r="L358" s="1276"/>
      <c r="M358" s="1276"/>
      <c r="N358" s="1276"/>
      <c r="O358" s="1276"/>
      <c r="P358" s="1276"/>
    </row>
    <row r="359" spans="1:16" ht="15.75" customHeight="1">
      <c r="A359" s="1276"/>
      <c r="B359" s="1276"/>
      <c r="C359" s="1276"/>
      <c r="D359" s="1276"/>
      <c r="E359" s="1276"/>
      <c r="F359" s="1276"/>
      <c r="G359" s="1276"/>
      <c r="H359" s="1276"/>
      <c r="I359" s="1276"/>
      <c r="J359" s="1276"/>
      <c r="K359" s="1276"/>
      <c r="L359" s="1276"/>
      <c r="M359" s="1276"/>
      <c r="N359" s="1276"/>
      <c r="O359" s="1276"/>
      <c r="P359" s="1276"/>
    </row>
    <row r="360" spans="1:16" ht="15.75" customHeight="1">
      <c r="A360" s="1276"/>
      <c r="B360" s="1276"/>
      <c r="C360" s="1276"/>
      <c r="D360" s="1276"/>
      <c r="E360" s="1276"/>
      <c r="F360" s="1276"/>
      <c r="G360" s="1276"/>
      <c r="H360" s="1276"/>
      <c r="I360" s="1276"/>
      <c r="J360" s="1276"/>
      <c r="K360" s="1276"/>
      <c r="L360" s="1276"/>
      <c r="M360" s="1276"/>
      <c r="N360" s="1276"/>
      <c r="O360" s="1276"/>
      <c r="P360" s="1276"/>
    </row>
    <row r="361" spans="1:16" ht="15.75" customHeight="1">
      <c r="A361" s="1276"/>
      <c r="B361" s="1276"/>
      <c r="C361" s="1276"/>
      <c r="D361" s="1276"/>
      <c r="E361" s="1276"/>
      <c r="F361" s="1276"/>
      <c r="G361" s="1276"/>
      <c r="H361" s="1276"/>
      <c r="I361" s="1276"/>
      <c r="J361" s="1276"/>
      <c r="K361" s="1276"/>
      <c r="L361" s="1276"/>
      <c r="M361" s="1276"/>
      <c r="N361" s="1276"/>
      <c r="O361" s="1276"/>
      <c r="P361" s="1276"/>
    </row>
    <row r="362" spans="1:16" ht="15.75" customHeight="1">
      <c r="A362" s="1276"/>
      <c r="B362" s="1276"/>
      <c r="C362" s="1276"/>
      <c r="D362" s="1276"/>
      <c r="E362" s="1276"/>
      <c r="F362" s="1276"/>
      <c r="G362" s="1276"/>
      <c r="H362" s="1276"/>
      <c r="I362" s="1276"/>
      <c r="J362" s="1276"/>
      <c r="K362" s="1276"/>
      <c r="L362" s="1276"/>
      <c r="M362" s="1276"/>
      <c r="N362" s="1276"/>
      <c r="O362" s="1276"/>
      <c r="P362" s="1276"/>
    </row>
    <row r="363" spans="1:16" ht="15.75" customHeight="1">
      <c r="A363" s="1276"/>
      <c r="B363" s="1276"/>
      <c r="C363" s="1276"/>
      <c r="D363" s="1276"/>
      <c r="E363" s="1276"/>
      <c r="F363" s="1276"/>
      <c r="G363" s="1276"/>
      <c r="H363" s="1276"/>
      <c r="I363" s="1276"/>
      <c r="J363" s="1276"/>
      <c r="K363" s="1276"/>
      <c r="L363" s="1276"/>
      <c r="M363" s="1276"/>
      <c r="N363" s="1276"/>
      <c r="O363" s="1276"/>
      <c r="P363" s="1276"/>
    </row>
    <row r="364" spans="1:16" ht="15.75" customHeight="1">
      <c r="A364" s="1276"/>
      <c r="B364" s="1276"/>
      <c r="C364" s="1276"/>
      <c r="D364" s="1276"/>
      <c r="E364" s="1276"/>
      <c r="F364" s="1276"/>
      <c r="G364" s="1276"/>
      <c r="H364" s="1276"/>
      <c r="I364" s="1276"/>
      <c r="J364" s="1276"/>
      <c r="K364" s="1276"/>
      <c r="L364" s="1276"/>
      <c r="M364" s="1276"/>
      <c r="N364" s="1276"/>
      <c r="O364" s="1276"/>
      <c r="P364" s="1276"/>
    </row>
    <row r="365" spans="1:16" ht="15.75" customHeight="1">
      <c r="A365" s="1276"/>
      <c r="B365" s="1276"/>
      <c r="C365" s="1276"/>
      <c r="D365" s="1276"/>
      <c r="E365" s="1276"/>
      <c r="F365" s="1276"/>
      <c r="G365" s="1276"/>
      <c r="H365" s="1276"/>
      <c r="I365" s="1276"/>
      <c r="J365" s="1276"/>
      <c r="K365" s="1276"/>
      <c r="L365" s="1276"/>
      <c r="M365" s="1276"/>
      <c r="N365" s="1276"/>
      <c r="O365" s="1276"/>
      <c r="P365" s="1276"/>
    </row>
    <row r="366" spans="1:16" ht="15.75" customHeight="1">
      <c r="A366" s="1276"/>
      <c r="B366" s="1276"/>
      <c r="C366" s="1276"/>
      <c r="D366" s="1276"/>
      <c r="E366" s="1276"/>
      <c r="F366" s="1276"/>
      <c r="G366" s="1276"/>
      <c r="H366" s="1276"/>
      <c r="I366" s="1276"/>
      <c r="J366" s="1276"/>
      <c r="K366" s="1276"/>
      <c r="L366" s="1276"/>
      <c r="M366" s="1276"/>
      <c r="N366" s="1276"/>
      <c r="O366" s="1276"/>
      <c r="P366" s="1276"/>
    </row>
    <row r="367" spans="1:16" ht="15.75" customHeight="1">
      <c r="A367" s="1276"/>
      <c r="B367" s="1276"/>
      <c r="C367" s="1276"/>
      <c r="D367" s="1276"/>
      <c r="E367" s="1276"/>
      <c r="F367" s="1276"/>
      <c r="G367" s="1276"/>
      <c r="H367" s="1276"/>
      <c r="I367" s="1276"/>
      <c r="J367" s="1276"/>
      <c r="K367" s="1276"/>
      <c r="L367" s="1276"/>
      <c r="M367" s="1276"/>
      <c r="N367" s="1276"/>
      <c r="O367" s="1276"/>
      <c r="P367" s="1276"/>
    </row>
    <row r="368" spans="1:16" ht="15.75" customHeight="1">
      <c r="A368" s="1276"/>
      <c r="B368" s="1276"/>
      <c r="C368" s="1276"/>
      <c r="D368" s="1276"/>
      <c r="E368" s="1276"/>
      <c r="F368" s="1276"/>
      <c r="G368" s="1276"/>
      <c r="H368" s="1276"/>
      <c r="I368" s="1276"/>
      <c r="J368" s="1276"/>
      <c r="K368" s="1276"/>
      <c r="L368" s="1276"/>
      <c r="M368" s="1276"/>
      <c r="N368" s="1276"/>
      <c r="O368" s="1276"/>
      <c r="P368" s="1276"/>
    </row>
    <row r="369" spans="1:16" ht="15.75" customHeight="1">
      <c r="A369" s="1276"/>
      <c r="B369" s="1276"/>
      <c r="C369" s="1276"/>
      <c r="D369" s="1276"/>
      <c r="E369" s="1276"/>
      <c r="F369" s="1276"/>
      <c r="G369" s="1276"/>
      <c r="H369" s="1276"/>
      <c r="I369" s="1276"/>
      <c r="J369" s="1276"/>
      <c r="K369" s="1276"/>
      <c r="L369" s="1276"/>
      <c r="M369" s="1276"/>
      <c r="N369" s="1276"/>
      <c r="O369" s="1276"/>
      <c r="P369" s="1276"/>
    </row>
    <row r="370" spans="1:16" ht="15.75" customHeight="1">
      <c r="A370" s="1276"/>
      <c r="B370" s="1276"/>
      <c r="C370" s="1276"/>
      <c r="D370" s="1276"/>
      <c r="E370" s="1276"/>
      <c r="F370" s="1276"/>
      <c r="G370" s="1276"/>
      <c r="H370" s="1276"/>
      <c r="I370" s="1276"/>
      <c r="J370" s="1276"/>
      <c r="K370" s="1276"/>
      <c r="L370" s="1276"/>
      <c r="M370" s="1276"/>
      <c r="N370" s="1276"/>
      <c r="O370" s="1276"/>
      <c r="P370" s="1276"/>
    </row>
    <row r="371" spans="1:16" ht="15.75" customHeight="1">
      <c r="A371" s="1276"/>
      <c r="B371" s="1276"/>
      <c r="C371" s="1276"/>
      <c r="D371" s="1276"/>
      <c r="E371" s="1276"/>
      <c r="F371" s="1276"/>
      <c r="G371" s="1276"/>
      <c r="H371" s="1276"/>
      <c r="I371" s="1276"/>
      <c r="J371" s="1276"/>
      <c r="K371" s="1276"/>
      <c r="L371" s="1276"/>
      <c r="M371" s="1276"/>
      <c r="N371" s="1276"/>
      <c r="O371" s="1276"/>
      <c r="P371" s="1276"/>
    </row>
    <row r="372" spans="1:16" ht="15.75" customHeight="1">
      <c r="A372" s="1276"/>
      <c r="B372" s="1276"/>
      <c r="C372" s="1276"/>
      <c r="D372" s="1276"/>
      <c r="E372" s="1276"/>
      <c r="F372" s="1276"/>
      <c r="G372" s="1276"/>
      <c r="H372" s="1276"/>
      <c r="I372" s="1276"/>
      <c r="J372" s="1276"/>
      <c r="K372" s="1276"/>
      <c r="L372" s="1276"/>
      <c r="M372" s="1276"/>
      <c r="N372" s="1276"/>
      <c r="O372" s="1276"/>
      <c r="P372" s="1276"/>
    </row>
    <row r="373" spans="1:16" ht="15.75" customHeight="1">
      <c r="A373" s="1276"/>
      <c r="B373" s="1276"/>
      <c r="C373" s="1276"/>
      <c r="D373" s="1276"/>
      <c r="E373" s="1276"/>
      <c r="F373" s="1276"/>
      <c r="G373" s="1276"/>
      <c r="H373" s="1276"/>
      <c r="I373" s="1276"/>
      <c r="J373" s="1276"/>
      <c r="K373" s="1276"/>
      <c r="L373" s="1276"/>
      <c r="M373" s="1276"/>
      <c r="N373" s="1276"/>
      <c r="O373" s="1276"/>
      <c r="P373" s="1276"/>
    </row>
    <row r="374" spans="1:16" ht="15.75" customHeight="1">
      <c r="A374" s="1276"/>
      <c r="B374" s="1276"/>
      <c r="C374" s="1276"/>
      <c r="D374" s="1276"/>
      <c r="E374" s="1276"/>
      <c r="F374" s="1276"/>
      <c r="G374" s="1276"/>
      <c r="H374" s="1276"/>
      <c r="I374" s="1276"/>
      <c r="J374" s="1276"/>
      <c r="K374" s="1276"/>
      <c r="L374" s="1276"/>
      <c r="M374" s="1276"/>
      <c r="N374" s="1276"/>
      <c r="O374" s="1276"/>
      <c r="P374" s="1276"/>
    </row>
    <row r="375" spans="1:16" ht="15.75" customHeight="1">
      <c r="A375" s="1276"/>
      <c r="B375" s="1276"/>
      <c r="C375" s="1276"/>
      <c r="D375" s="1276"/>
      <c r="E375" s="1276"/>
      <c r="F375" s="1276"/>
      <c r="G375" s="1276"/>
      <c r="H375" s="1276"/>
      <c r="I375" s="1276"/>
      <c r="J375" s="1276"/>
      <c r="K375" s="1276"/>
      <c r="L375" s="1276"/>
      <c r="M375" s="1276"/>
      <c r="N375" s="1276"/>
      <c r="O375" s="1276"/>
      <c r="P375" s="1276"/>
    </row>
    <row r="376" spans="1:16" ht="15.75" customHeight="1">
      <c r="A376" s="1276"/>
      <c r="B376" s="1276"/>
      <c r="C376" s="1276"/>
      <c r="D376" s="1276"/>
      <c r="E376" s="1276"/>
      <c r="F376" s="1276"/>
      <c r="G376" s="1276"/>
      <c r="H376" s="1276"/>
      <c r="I376" s="1276"/>
      <c r="J376" s="1276"/>
      <c r="K376" s="1276"/>
      <c r="L376" s="1276"/>
      <c r="M376" s="1276"/>
      <c r="N376" s="1276"/>
      <c r="O376" s="1276"/>
      <c r="P376" s="1276"/>
    </row>
    <row r="377" spans="1:16" ht="15.75" customHeight="1">
      <c r="A377" s="1276"/>
      <c r="B377" s="1276"/>
      <c r="C377" s="1276"/>
      <c r="D377" s="1276"/>
      <c r="E377" s="1276"/>
      <c r="F377" s="1276"/>
      <c r="G377" s="1276"/>
      <c r="H377" s="1276"/>
      <c r="I377" s="1276"/>
      <c r="J377" s="1276"/>
      <c r="K377" s="1276"/>
      <c r="L377" s="1276"/>
      <c r="M377" s="1276"/>
      <c r="N377" s="1276"/>
      <c r="O377" s="1276"/>
      <c r="P377" s="1276"/>
    </row>
    <row r="378" spans="1:16" ht="15.75" customHeight="1">
      <c r="A378" s="1276"/>
      <c r="B378" s="1276"/>
      <c r="C378" s="1276"/>
      <c r="D378" s="1276"/>
      <c r="E378" s="1276"/>
      <c r="F378" s="1276"/>
      <c r="G378" s="1276"/>
      <c r="H378" s="1276"/>
      <c r="I378" s="1276"/>
      <c r="J378" s="1276"/>
      <c r="K378" s="1276"/>
      <c r="L378" s="1276"/>
      <c r="M378" s="1276"/>
      <c r="N378" s="1276"/>
      <c r="O378" s="1276"/>
      <c r="P378" s="1276"/>
    </row>
    <row r="379" spans="1:16" ht="15.75" customHeight="1">
      <c r="A379" s="1276"/>
      <c r="B379" s="1276"/>
      <c r="C379" s="1276"/>
      <c r="D379" s="1276"/>
      <c r="E379" s="1276"/>
      <c r="F379" s="1276"/>
      <c r="G379" s="1276"/>
      <c r="H379" s="1276"/>
      <c r="I379" s="1276"/>
      <c r="J379" s="1276"/>
      <c r="K379" s="1276"/>
      <c r="L379" s="1276"/>
      <c r="M379" s="1276"/>
      <c r="N379" s="1276"/>
      <c r="O379" s="1276"/>
      <c r="P379" s="1276"/>
    </row>
    <row r="380" spans="1:16" ht="15.75" customHeight="1">
      <c r="A380" s="1276"/>
      <c r="B380" s="1276"/>
      <c r="C380" s="1276"/>
      <c r="D380" s="1276"/>
      <c r="E380" s="1276"/>
      <c r="F380" s="1276"/>
      <c r="G380" s="1276"/>
      <c r="H380" s="1276"/>
      <c r="I380" s="1276"/>
      <c r="J380" s="1276"/>
      <c r="K380" s="1276"/>
      <c r="L380" s="1276"/>
      <c r="M380" s="1276"/>
      <c r="N380" s="1276"/>
      <c r="O380" s="1276"/>
      <c r="P380" s="1276"/>
    </row>
    <row r="381" spans="1:16" ht="15.75" customHeight="1">
      <c r="A381" s="1276"/>
      <c r="B381" s="1276"/>
      <c r="C381" s="1276"/>
      <c r="D381" s="1276"/>
      <c r="E381" s="1276"/>
      <c r="F381" s="1276"/>
      <c r="G381" s="1276"/>
      <c r="H381" s="1276"/>
      <c r="I381" s="1276"/>
      <c r="J381" s="1276"/>
      <c r="K381" s="1276"/>
      <c r="L381" s="1276"/>
      <c r="M381" s="1276"/>
      <c r="N381" s="1276"/>
      <c r="O381" s="1276"/>
      <c r="P381" s="1276"/>
    </row>
    <row r="382" spans="1:16" ht="15.75" customHeight="1">
      <c r="A382" s="1276"/>
      <c r="B382" s="1276"/>
      <c r="C382" s="1276"/>
      <c r="D382" s="1276"/>
      <c r="E382" s="1276"/>
      <c r="F382" s="1276"/>
      <c r="G382" s="1276"/>
      <c r="H382" s="1276"/>
      <c r="I382" s="1276"/>
      <c r="J382" s="1276"/>
      <c r="K382" s="1276"/>
      <c r="L382" s="1276"/>
      <c r="M382" s="1276"/>
      <c r="N382" s="1276"/>
      <c r="O382" s="1276"/>
      <c r="P382" s="1276"/>
    </row>
    <row r="383" spans="1:16" ht="15.75" customHeight="1">
      <c r="A383" s="1276"/>
      <c r="B383" s="1276"/>
      <c r="C383" s="1276"/>
      <c r="D383" s="1276"/>
      <c r="E383" s="1276"/>
      <c r="F383" s="1276"/>
      <c r="G383" s="1276"/>
      <c r="H383" s="1276"/>
      <c r="I383" s="1276"/>
      <c r="J383" s="1276"/>
      <c r="K383" s="1276"/>
      <c r="L383" s="1276"/>
      <c r="M383" s="1276"/>
      <c r="N383" s="1276"/>
      <c r="O383" s="1276"/>
      <c r="P383" s="1276"/>
    </row>
    <row r="384" spans="1:16" ht="15.75" customHeight="1">
      <c r="A384" s="1276"/>
      <c r="B384" s="1276"/>
      <c r="C384" s="1276"/>
      <c r="D384" s="1276"/>
      <c r="E384" s="1276"/>
      <c r="F384" s="1276"/>
      <c r="G384" s="1276"/>
      <c r="H384" s="1276"/>
      <c r="I384" s="1276"/>
      <c r="J384" s="1276"/>
      <c r="K384" s="1276"/>
      <c r="L384" s="1276"/>
      <c r="M384" s="1276"/>
      <c r="N384" s="1276"/>
      <c r="O384" s="1276"/>
      <c r="P384" s="1276"/>
    </row>
    <row r="385" spans="1:16" ht="15.75" customHeight="1">
      <c r="A385" s="1276"/>
      <c r="B385" s="1276"/>
      <c r="C385" s="1276"/>
      <c r="D385" s="1276"/>
      <c r="E385" s="1276"/>
      <c r="F385" s="1276"/>
      <c r="G385" s="1276"/>
      <c r="H385" s="1276"/>
      <c r="I385" s="1276"/>
      <c r="J385" s="1276"/>
      <c r="K385" s="1276"/>
      <c r="L385" s="1276"/>
      <c r="M385" s="1276"/>
      <c r="N385" s="1276"/>
      <c r="O385" s="1276"/>
      <c r="P385" s="1276"/>
    </row>
    <row r="386" spans="1:16" ht="15.75" customHeight="1">
      <c r="A386" s="1276"/>
      <c r="B386" s="1276"/>
      <c r="C386" s="1276"/>
      <c r="D386" s="1276"/>
      <c r="E386" s="1276"/>
      <c r="F386" s="1276"/>
      <c r="G386" s="1276"/>
      <c r="H386" s="1276"/>
      <c r="I386" s="1276"/>
      <c r="J386" s="1276"/>
      <c r="K386" s="1276"/>
      <c r="L386" s="1276"/>
      <c r="M386" s="1276"/>
      <c r="N386" s="1276"/>
      <c r="O386" s="1276"/>
      <c r="P386" s="1276"/>
    </row>
    <row r="387" spans="1:16" ht="15.75" customHeight="1">
      <c r="A387" s="1276"/>
      <c r="B387" s="1276"/>
      <c r="C387" s="1276"/>
      <c r="D387" s="1276"/>
      <c r="E387" s="1276"/>
      <c r="F387" s="1276"/>
      <c r="G387" s="1276"/>
      <c r="H387" s="1276"/>
      <c r="I387" s="1276"/>
      <c r="J387" s="1276"/>
      <c r="K387" s="1276"/>
      <c r="L387" s="1276"/>
      <c r="M387" s="1276"/>
      <c r="N387" s="1276"/>
      <c r="O387" s="1276"/>
      <c r="P387" s="1276"/>
    </row>
    <row r="388" spans="1:16" ht="15.75" customHeight="1">
      <c r="A388" s="1276"/>
      <c r="B388" s="1276"/>
      <c r="C388" s="1276"/>
      <c r="D388" s="1276"/>
      <c r="E388" s="1276"/>
      <c r="F388" s="1276"/>
      <c r="G388" s="1276"/>
      <c r="H388" s="1276"/>
      <c r="I388" s="1276"/>
      <c r="J388" s="1276"/>
      <c r="K388" s="1276"/>
      <c r="L388" s="1276"/>
      <c r="M388" s="1276"/>
      <c r="N388" s="1276"/>
      <c r="O388" s="1276"/>
      <c r="P388" s="1276"/>
    </row>
    <row r="389" spans="1:16" ht="15.75" customHeight="1">
      <c r="A389" s="1276"/>
      <c r="B389" s="1276"/>
      <c r="C389" s="1276"/>
      <c r="D389" s="1276"/>
      <c r="E389" s="1276"/>
      <c r="F389" s="1276"/>
      <c r="G389" s="1276"/>
      <c r="H389" s="1276"/>
      <c r="I389" s="1276"/>
      <c r="J389" s="1276"/>
      <c r="K389" s="1276"/>
      <c r="L389" s="1276"/>
      <c r="M389" s="1276"/>
      <c r="N389" s="1276"/>
      <c r="O389" s="1276"/>
      <c r="P389" s="1276"/>
    </row>
    <row r="390" spans="1:16" ht="15.75" customHeight="1">
      <c r="A390" s="1276"/>
      <c r="B390" s="1276"/>
      <c r="C390" s="1276"/>
      <c r="D390" s="1276"/>
      <c r="E390" s="1276"/>
      <c r="F390" s="1276"/>
      <c r="G390" s="1276"/>
      <c r="H390" s="1276"/>
      <c r="I390" s="1276"/>
      <c r="J390" s="1276"/>
      <c r="K390" s="1276"/>
      <c r="L390" s="1276"/>
      <c r="M390" s="1276"/>
      <c r="N390" s="1276"/>
      <c r="O390" s="1276"/>
      <c r="P390" s="1276"/>
    </row>
    <row r="391" spans="1:16" ht="15.75" customHeight="1">
      <c r="A391" s="1276"/>
      <c r="B391" s="1276"/>
      <c r="C391" s="1276"/>
      <c r="D391" s="1276"/>
      <c r="E391" s="1276"/>
      <c r="F391" s="1276"/>
      <c r="G391" s="1276"/>
      <c r="H391" s="1276"/>
      <c r="I391" s="1276"/>
      <c r="J391" s="1276"/>
      <c r="K391" s="1276"/>
      <c r="L391" s="1276"/>
      <c r="M391" s="1276"/>
      <c r="N391" s="1276"/>
      <c r="O391" s="1276"/>
      <c r="P391" s="1276"/>
    </row>
    <row r="392" spans="1:16" ht="15.75" customHeight="1">
      <c r="A392" s="1276"/>
      <c r="B392" s="1276"/>
      <c r="C392" s="1276"/>
      <c r="D392" s="1276"/>
      <c r="E392" s="1276"/>
      <c r="F392" s="1276"/>
      <c r="G392" s="1276"/>
      <c r="H392" s="1276"/>
      <c r="I392" s="1276"/>
      <c r="J392" s="1276"/>
      <c r="K392" s="1276"/>
      <c r="L392" s="1276"/>
      <c r="M392" s="1276"/>
      <c r="N392" s="1276"/>
      <c r="O392" s="1276"/>
      <c r="P392" s="1276"/>
    </row>
    <row r="393" spans="1:16" ht="15.75" customHeight="1">
      <c r="A393" s="1276"/>
      <c r="B393" s="1276"/>
      <c r="C393" s="1276"/>
      <c r="D393" s="1276"/>
      <c r="E393" s="1276"/>
      <c r="F393" s="1276"/>
      <c r="G393" s="1276"/>
      <c r="H393" s="1276"/>
      <c r="I393" s="1276"/>
      <c r="J393" s="1276"/>
      <c r="K393" s="1276"/>
      <c r="L393" s="1276"/>
      <c r="M393" s="1276"/>
      <c r="N393" s="1276"/>
      <c r="O393" s="1276"/>
      <c r="P393" s="1276"/>
    </row>
    <row r="394" spans="1:16" ht="15.75" customHeight="1">
      <c r="A394" s="1276"/>
      <c r="B394" s="1276"/>
      <c r="C394" s="1276"/>
      <c r="D394" s="1276"/>
      <c r="E394" s="1276"/>
      <c r="F394" s="1276"/>
      <c r="G394" s="1276"/>
      <c r="H394" s="1276"/>
      <c r="I394" s="1276"/>
      <c r="J394" s="1276"/>
      <c r="K394" s="1276"/>
      <c r="L394" s="1276"/>
      <c r="M394" s="1276"/>
      <c r="N394" s="1276"/>
      <c r="O394" s="1276"/>
      <c r="P394" s="1276"/>
    </row>
    <row r="395" spans="1:16" ht="15.75" customHeight="1">
      <c r="A395" s="1276"/>
      <c r="B395" s="1276"/>
      <c r="C395" s="1276"/>
      <c r="D395" s="1276"/>
      <c r="E395" s="1276"/>
      <c r="F395" s="1276"/>
      <c r="G395" s="1276"/>
      <c r="H395" s="1276"/>
      <c r="I395" s="1276"/>
      <c r="J395" s="1276"/>
      <c r="K395" s="1276"/>
      <c r="L395" s="1276"/>
      <c r="M395" s="1276"/>
      <c r="N395" s="1276"/>
      <c r="O395" s="1276"/>
      <c r="P395" s="1276"/>
    </row>
    <row r="396" spans="1:16" ht="15.75" customHeight="1">
      <c r="A396" s="1276"/>
      <c r="B396" s="1276"/>
      <c r="C396" s="1276"/>
      <c r="D396" s="1276"/>
      <c r="E396" s="1276"/>
      <c r="F396" s="1276"/>
      <c r="G396" s="1276"/>
      <c r="H396" s="1276"/>
      <c r="I396" s="1276"/>
      <c r="J396" s="1276"/>
      <c r="K396" s="1276"/>
      <c r="L396" s="1276"/>
      <c r="M396" s="1276"/>
      <c r="N396" s="1276"/>
      <c r="O396" s="1276"/>
      <c r="P396" s="1276"/>
    </row>
    <row r="397" spans="1:16" ht="15.75" customHeight="1">
      <c r="A397" s="1276"/>
      <c r="B397" s="1276"/>
      <c r="C397" s="1276"/>
      <c r="D397" s="1276"/>
      <c r="E397" s="1276"/>
      <c r="F397" s="1276"/>
      <c r="G397" s="1276"/>
      <c r="H397" s="1276"/>
      <c r="I397" s="1276"/>
      <c r="J397" s="1276"/>
      <c r="K397" s="1276"/>
      <c r="L397" s="1276"/>
      <c r="M397" s="1276"/>
      <c r="N397" s="1276"/>
      <c r="O397" s="1276"/>
      <c r="P397" s="1276"/>
    </row>
    <row r="398" spans="1:16" ht="15.75" customHeight="1">
      <c r="A398" s="1276"/>
      <c r="B398" s="1276"/>
      <c r="C398" s="1276"/>
      <c r="D398" s="1276"/>
      <c r="E398" s="1276"/>
      <c r="F398" s="1276"/>
      <c r="G398" s="1276"/>
      <c r="H398" s="1276"/>
      <c r="I398" s="1276"/>
      <c r="J398" s="1276"/>
      <c r="K398" s="1276"/>
      <c r="L398" s="1276"/>
      <c r="M398" s="1276"/>
      <c r="N398" s="1276"/>
      <c r="O398" s="1276"/>
      <c r="P398" s="1276"/>
    </row>
    <row r="399" spans="1:16" ht="15.75" customHeight="1">
      <c r="A399" s="1276"/>
      <c r="B399" s="1276"/>
      <c r="C399" s="1276"/>
      <c r="D399" s="1276"/>
      <c r="E399" s="1276"/>
      <c r="F399" s="1276"/>
      <c r="G399" s="1276"/>
      <c r="H399" s="1276"/>
      <c r="I399" s="1276"/>
      <c r="J399" s="1276"/>
      <c r="K399" s="1276"/>
      <c r="L399" s="1276"/>
      <c r="M399" s="1276"/>
      <c r="N399" s="1276"/>
      <c r="O399" s="1276"/>
      <c r="P399" s="1276"/>
    </row>
    <row r="400" spans="1:16" ht="15.75" customHeight="1">
      <c r="A400" s="1276"/>
      <c r="B400" s="1276"/>
      <c r="C400" s="1276"/>
      <c r="D400" s="1276"/>
      <c r="E400" s="1276"/>
      <c r="F400" s="1276"/>
      <c r="G400" s="1276"/>
      <c r="H400" s="1276"/>
      <c r="I400" s="1276"/>
      <c r="J400" s="1276"/>
      <c r="K400" s="1276"/>
      <c r="L400" s="1276"/>
      <c r="M400" s="1276"/>
      <c r="N400" s="1276"/>
      <c r="O400" s="1276"/>
      <c r="P400" s="1276"/>
    </row>
    <row r="401" spans="1:16" ht="15.75" customHeight="1">
      <c r="A401" s="1276"/>
      <c r="B401" s="1276"/>
      <c r="C401" s="1276"/>
      <c r="D401" s="1276"/>
      <c r="E401" s="1276"/>
      <c r="F401" s="1276"/>
      <c r="G401" s="1276"/>
      <c r="H401" s="1276"/>
      <c r="I401" s="1276"/>
      <c r="J401" s="1276"/>
      <c r="K401" s="1276"/>
      <c r="L401" s="1276"/>
      <c r="M401" s="1276"/>
      <c r="N401" s="1276"/>
      <c r="O401" s="1276"/>
      <c r="P401" s="1276"/>
    </row>
    <row r="402" spans="1:16" ht="15.75" customHeight="1">
      <c r="A402" s="1276"/>
      <c r="B402" s="1276"/>
      <c r="C402" s="1276"/>
      <c r="D402" s="1276"/>
      <c r="E402" s="1276"/>
      <c r="F402" s="1276"/>
      <c r="G402" s="1276"/>
      <c r="H402" s="1276"/>
      <c r="I402" s="1276"/>
      <c r="J402" s="1276"/>
      <c r="K402" s="1276"/>
      <c r="L402" s="1276"/>
      <c r="M402" s="1276"/>
      <c r="N402" s="1276"/>
      <c r="O402" s="1276"/>
      <c r="P402" s="1276"/>
    </row>
    <row r="403" spans="1:16" ht="15.75" customHeight="1">
      <c r="A403" s="1276"/>
      <c r="B403" s="1276"/>
      <c r="C403" s="1276"/>
      <c r="D403" s="1276"/>
      <c r="E403" s="1276"/>
      <c r="F403" s="1276"/>
      <c r="G403" s="1276"/>
      <c r="H403" s="1276"/>
      <c r="I403" s="1276"/>
      <c r="J403" s="1276"/>
      <c r="K403" s="1276"/>
      <c r="L403" s="1276"/>
      <c r="M403" s="1276"/>
      <c r="N403" s="1276"/>
      <c r="O403" s="1276"/>
      <c r="P403" s="1276"/>
    </row>
    <row r="404" spans="1:16" ht="15.75" customHeight="1">
      <c r="A404" s="1276"/>
      <c r="B404" s="1276"/>
      <c r="C404" s="1276"/>
      <c r="D404" s="1276"/>
      <c r="E404" s="1276"/>
      <c r="F404" s="1276"/>
      <c r="G404" s="1276"/>
      <c r="H404" s="1276"/>
      <c r="I404" s="1276"/>
      <c r="J404" s="1276"/>
      <c r="K404" s="1276"/>
      <c r="L404" s="1276"/>
      <c r="M404" s="1276"/>
      <c r="N404" s="1276"/>
      <c r="O404" s="1276"/>
      <c r="P404" s="1276"/>
    </row>
    <row r="405" spans="1:16" ht="15.75" customHeight="1">
      <c r="A405" s="1276"/>
      <c r="B405" s="1276"/>
      <c r="C405" s="1276"/>
      <c r="D405" s="1276"/>
      <c r="E405" s="1276"/>
      <c r="F405" s="1276"/>
      <c r="G405" s="1276"/>
      <c r="H405" s="1276"/>
      <c r="I405" s="1276"/>
      <c r="J405" s="1276"/>
      <c r="K405" s="1276"/>
      <c r="L405" s="1276"/>
      <c r="M405" s="1276"/>
      <c r="N405" s="1276"/>
      <c r="O405" s="1276"/>
      <c r="P405" s="1276"/>
    </row>
    <row r="406" spans="1:16" ht="15.75" customHeight="1">
      <c r="A406" s="1276"/>
      <c r="B406" s="1276"/>
      <c r="C406" s="1276"/>
      <c r="D406" s="1276"/>
      <c r="E406" s="1276"/>
      <c r="F406" s="1276"/>
      <c r="G406" s="1276"/>
      <c r="H406" s="1276"/>
      <c r="I406" s="1276"/>
      <c r="J406" s="1276"/>
      <c r="K406" s="1276"/>
      <c r="L406" s="1276"/>
      <c r="M406" s="1276"/>
      <c r="N406" s="1276"/>
      <c r="O406" s="1276"/>
      <c r="P406" s="1276"/>
    </row>
    <row r="407" spans="1:16" ht="15.75" customHeight="1">
      <c r="A407" s="1276"/>
      <c r="B407" s="1276"/>
      <c r="C407" s="1276"/>
      <c r="D407" s="1276"/>
      <c r="E407" s="1276"/>
      <c r="F407" s="1276"/>
      <c r="G407" s="1276"/>
      <c r="H407" s="1276"/>
      <c r="I407" s="1276"/>
      <c r="J407" s="1276"/>
      <c r="K407" s="1276"/>
      <c r="L407" s="1276"/>
      <c r="M407" s="1276"/>
      <c r="N407" s="1276"/>
      <c r="O407" s="1276"/>
      <c r="P407" s="1276"/>
    </row>
    <row r="408" spans="1:16" ht="15.75" customHeight="1">
      <c r="A408" s="1276"/>
      <c r="B408" s="1276"/>
      <c r="C408" s="1276"/>
      <c r="D408" s="1276"/>
      <c r="E408" s="1276"/>
      <c r="F408" s="1276"/>
      <c r="G408" s="1276"/>
      <c r="H408" s="1276"/>
      <c r="I408" s="1276"/>
      <c r="J408" s="1276"/>
      <c r="K408" s="1276"/>
      <c r="L408" s="1276"/>
      <c r="M408" s="1276"/>
      <c r="N408" s="1276"/>
      <c r="O408" s="1276"/>
      <c r="P408" s="1276"/>
    </row>
    <row r="409" spans="1:16" ht="15.75" customHeight="1">
      <c r="A409" s="1276"/>
      <c r="B409" s="1276"/>
      <c r="C409" s="1276"/>
      <c r="D409" s="1276"/>
      <c r="E409" s="1276"/>
      <c r="F409" s="1276"/>
      <c r="G409" s="1276"/>
      <c r="H409" s="1276"/>
      <c r="I409" s="1276"/>
      <c r="J409" s="1276"/>
      <c r="K409" s="1276"/>
      <c r="L409" s="1276"/>
      <c r="M409" s="1276"/>
      <c r="N409" s="1276"/>
      <c r="O409" s="1276"/>
      <c r="P409" s="1276"/>
    </row>
    <row r="410" spans="1:16" ht="15.75" customHeight="1">
      <c r="A410" s="1276"/>
      <c r="B410" s="1276"/>
      <c r="C410" s="1276"/>
      <c r="D410" s="1276"/>
      <c r="E410" s="1276"/>
      <c r="F410" s="1276"/>
      <c r="G410" s="1276"/>
      <c r="H410" s="1276"/>
      <c r="I410" s="1276"/>
      <c r="J410" s="1276"/>
      <c r="K410" s="1276"/>
      <c r="L410" s="1276"/>
      <c r="M410" s="1276"/>
      <c r="N410" s="1276"/>
      <c r="O410" s="1276"/>
      <c r="P410" s="1276"/>
    </row>
    <row r="411" spans="1:16" ht="15.75" customHeight="1">
      <c r="A411" s="1276"/>
      <c r="B411" s="1276"/>
      <c r="C411" s="1276"/>
      <c r="D411" s="1276"/>
      <c r="E411" s="1276"/>
      <c r="F411" s="1276"/>
      <c r="G411" s="1276"/>
      <c r="H411" s="1276"/>
      <c r="I411" s="1276"/>
      <c r="J411" s="1276"/>
      <c r="K411" s="1276"/>
      <c r="L411" s="1276"/>
      <c r="M411" s="1276"/>
      <c r="N411" s="1276"/>
      <c r="O411" s="1276"/>
      <c r="P411" s="1276"/>
    </row>
    <row r="412" spans="1:16" ht="15.75" customHeight="1">
      <c r="A412" s="1276"/>
      <c r="B412" s="1276"/>
      <c r="C412" s="1276"/>
      <c r="D412" s="1276"/>
      <c r="E412" s="1276"/>
      <c r="F412" s="1276"/>
      <c r="G412" s="1276"/>
      <c r="H412" s="1276"/>
      <c r="I412" s="1276"/>
      <c r="J412" s="1276"/>
      <c r="K412" s="1276"/>
      <c r="L412" s="1276"/>
      <c r="M412" s="1276"/>
      <c r="N412" s="1276"/>
      <c r="O412" s="1276"/>
      <c r="P412" s="1276"/>
    </row>
    <row r="413" spans="1:16" ht="15.75" customHeight="1">
      <c r="A413" s="1276"/>
      <c r="B413" s="1276"/>
      <c r="C413" s="1276"/>
      <c r="D413" s="1276"/>
      <c r="E413" s="1276"/>
      <c r="F413" s="1276"/>
      <c r="G413" s="1276"/>
      <c r="H413" s="1276"/>
      <c r="I413" s="1276"/>
      <c r="J413" s="1276"/>
      <c r="K413" s="1276"/>
      <c r="L413" s="1276"/>
      <c r="M413" s="1276"/>
      <c r="N413" s="1276"/>
      <c r="O413" s="1276"/>
      <c r="P413" s="1276"/>
    </row>
    <row r="414" spans="1:16" ht="15.75" customHeight="1">
      <c r="A414" s="1276"/>
      <c r="B414" s="1276"/>
      <c r="C414" s="1276"/>
      <c r="D414" s="1276"/>
      <c r="E414" s="1276"/>
      <c r="F414" s="1276"/>
      <c r="G414" s="1276"/>
      <c r="H414" s="1276"/>
      <c r="I414" s="1276"/>
      <c r="J414" s="1276"/>
      <c r="K414" s="1276"/>
      <c r="L414" s="1276"/>
      <c r="M414" s="1276"/>
      <c r="N414" s="1276"/>
      <c r="O414" s="1276"/>
      <c r="P414" s="1276"/>
    </row>
    <row r="415" spans="1:16" ht="15.75" customHeight="1">
      <c r="A415" s="1276"/>
      <c r="B415" s="1276"/>
      <c r="C415" s="1276"/>
      <c r="D415" s="1276"/>
      <c r="E415" s="1276"/>
      <c r="F415" s="1276"/>
      <c r="G415" s="1276"/>
      <c r="H415" s="1276"/>
      <c r="I415" s="1276"/>
      <c r="J415" s="1276"/>
      <c r="K415" s="1276"/>
      <c r="L415" s="1276"/>
      <c r="M415" s="1276"/>
      <c r="N415" s="1276"/>
      <c r="O415" s="1276"/>
      <c r="P415" s="1276"/>
    </row>
    <row r="416" spans="1:16" ht="15.75" customHeight="1">
      <c r="A416" s="1276"/>
      <c r="B416" s="1276"/>
      <c r="C416" s="1276"/>
      <c r="D416" s="1276"/>
      <c r="E416" s="1276"/>
      <c r="F416" s="1276"/>
      <c r="G416" s="1276"/>
      <c r="H416" s="1276"/>
      <c r="I416" s="1276"/>
      <c r="J416" s="1276"/>
      <c r="K416" s="1276"/>
      <c r="L416" s="1276"/>
      <c r="M416" s="1276"/>
      <c r="N416" s="1276"/>
      <c r="O416" s="1276"/>
      <c r="P416" s="1276"/>
    </row>
    <row r="417" spans="1:16" ht="15.75" customHeight="1">
      <c r="A417" s="1276"/>
      <c r="B417" s="1276"/>
      <c r="C417" s="1276"/>
      <c r="D417" s="1276"/>
      <c r="E417" s="1276"/>
      <c r="F417" s="1276"/>
      <c r="G417" s="1276"/>
      <c r="H417" s="1276"/>
      <c r="I417" s="1276"/>
      <c r="J417" s="1276"/>
      <c r="K417" s="1276"/>
      <c r="L417" s="1276"/>
      <c r="M417" s="1276"/>
      <c r="N417" s="1276"/>
      <c r="O417" s="1276"/>
      <c r="P417" s="1276"/>
    </row>
    <row r="418" spans="1:16" ht="15.75" customHeight="1">
      <c r="A418" s="1276"/>
      <c r="B418" s="1276"/>
      <c r="C418" s="1276"/>
      <c r="D418" s="1276"/>
      <c r="E418" s="1276"/>
      <c r="F418" s="1276"/>
      <c r="G418" s="1276"/>
      <c r="H418" s="1276"/>
      <c r="I418" s="1276"/>
      <c r="J418" s="1276"/>
      <c r="K418" s="1276"/>
      <c r="L418" s="1276"/>
      <c r="M418" s="1276"/>
      <c r="N418" s="1276"/>
      <c r="O418" s="1276"/>
      <c r="P418" s="1276"/>
    </row>
    <row r="419" spans="1:16" ht="15.75" customHeight="1">
      <c r="A419" s="1276"/>
      <c r="B419" s="1276"/>
      <c r="C419" s="1276"/>
      <c r="D419" s="1276"/>
      <c r="E419" s="1276"/>
      <c r="F419" s="1276"/>
      <c r="G419" s="1276"/>
      <c r="H419" s="1276"/>
      <c r="I419" s="1276"/>
      <c r="J419" s="1276"/>
      <c r="K419" s="1276"/>
      <c r="L419" s="1276"/>
      <c r="M419" s="1276"/>
      <c r="N419" s="1276"/>
      <c r="O419" s="1276"/>
      <c r="P419" s="1276"/>
    </row>
    <row r="420" spans="1:16" ht="15.75" customHeight="1">
      <c r="A420" s="1276"/>
      <c r="B420" s="1276"/>
      <c r="C420" s="1276"/>
      <c r="D420" s="1276"/>
      <c r="E420" s="1276"/>
      <c r="F420" s="1276"/>
      <c r="G420" s="1276"/>
      <c r="H420" s="1276"/>
      <c r="I420" s="1276"/>
      <c r="J420" s="1276"/>
      <c r="K420" s="1276"/>
      <c r="L420" s="1276"/>
      <c r="M420" s="1276"/>
      <c r="N420" s="1276"/>
      <c r="O420" s="1276"/>
      <c r="P420" s="1276"/>
    </row>
    <row r="421" spans="1:16" ht="15.75" customHeight="1">
      <c r="A421" s="1276"/>
      <c r="B421" s="1276"/>
      <c r="C421" s="1276"/>
      <c r="D421" s="1276"/>
      <c r="E421" s="1276"/>
      <c r="F421" s="1276"/>
      <c r="G421" s="1276"/>
      <c r="H421" s="1276"/>
      <c r="I421" s="1276"/>
      <c r="J421" s="1276"/>
      <c r="K421" s="1276"/>
      <c r="L421" s="1276"/>
      <c r="M421" s="1276"/>
      <c r="N421" s="1276"/>
      <c r="O421" s="1276"/>
      <c r="P421" s="1276"/>
    </row>
    <row r="422" spans="1:16" ht="15.75" customHeight="1">
      <c r="A422" s="1276"/>
      <c r="B422" s="1276"/>
      <c r="C422" s="1276"/>
      <c r="D422" s="1276"/>
      <c r="E422" s="1276"/>
      <c r="F422" s="1276"/>
      <c r="G422" s="1276"/>
      <c r="H422" s="1276"/>
      <c r="I422" s="1276"/>
      <c r="J422" s="1276"/>
      <c r="K422" s="1276"/>
      <c r="L422" s="1276"/>
      <c r="M422" s="1276"/>
      <c r="N422" s="1276"/>
      <c r="O422" s="1276"/>
      <c r="P422" s="1276"/>
    </row>
    <row r="423" spans="1:16" ht="15.75" customHeight="1">
      <c r="A423" s="1276"/>
      <c r="B423" s="1276"/>
      <c r="C423" s="1276"/>
      <c r="D423" s="1276"/>
      <c r="E423" s="1276"/>
      <c r="F423" s="1276"/>
      <c r="G423" s="1276"/>
      <c r="H423" s="1276"/>
      <c r="I423" s="1276"/>
      <c r="J423" s="1276"/>
      <c r="K423" s="1276"/>
      <c r="L423" s="1276"/>
      <c r="M423" s="1276"/>
      <c r="N423" s="1276"/>
      <c r="O423" s="1276"/>
      <c r="P423" s="1276"/>
    </row>
    <row r="424" spans="1:16" ht="15.75" customHeight="1">
      <c r="A424" s="1276"/>
      <c r="B424" s="1276"/>
      <c r="C424" s="1276"/>
      <c r="D424" s="1276"/>
      <c r="E424" s="1276"/>
      <c r="F424" s="1276"/>
      <c r="G424" s="1276"/>
      <c r="H424" s="1276"/>
      <c r="I424" s="1276"/>
      <c r="J424" s="1276"/>
      <c r="K424" s="1276"/>
      <c r="L424" s="1276"/>
      <c r="M424" s="1276"/>
      <c r="N424" s="1276"/>
      <c r="O424" s="1276"/>
      <c r="P424" s="1276"/>
    </row>
    <row r="425" spans="1:16" ht="15.75" customHeight="1">
      <c r="A425" s="1276"/>
      <c r="B425" s="1276"/>
      <c r="C425" s="1276"/>
      <c r="D425" s="1276"/>
      <c r="E425" s="1276"/>
      <c r="F425" s="1276"/>
      <c r="G425" s="1276"/>
      <c r="H425" s="1276"/>
      <c r="I425" s="1276"/>
      <c r="J425" s="1276"/>
      <c r="K425" s="1276"/>
      <c r="L425" s="1276"/>
      <c r="M425" s="1276"/>
      <c r="N425" s="1276"/>
      <c r="O425" s="1276"/>
      <c r="P425" s="1276"/>
    </row>
    <row r="426" spans="1:16" ht="15.75" customHeight="1">
      <c r="A426" s="1276"/>
      <c r="B426" s="1276"/>
      <c r="C426" s="1276"/>
      <c r="D426" s="1276"/>
      <c r="E426" s="1276"/>
      <c r="F426" s="1276"/>
      <c r="G426" s="1276"/>
      <c r="H426" s="1276"/>
      <c r="I426" s="1276"/>
      <c r="J426" s="1276"/>
      <c r="K426" s="1276"/>
      <c r="L426" s="1276"/>
      <c r="M426" s="1276"/>
      <c r="N426" s="1276"/>
      <c r="O426" s="1276"/>
      <c r="P426" s="1276"/>
    </row>
    <row r="427" spans="1:16" ht="15.75" customHeight="1">
      <c r="A427" s="1276"/>
      <c r="B427" s="1276"/>
      <c r="C427" s="1276"/>
      <c r="D427" s="1276"/>
      <c r="E427" s="1276"/>
      <c r="F427" s="1276"/>
      <c r="G427" s="1276"/>
      <c r="H427" s="1276"/>
      <c r="I427" s="1276"/>
      <c r="J427" s="1276"/>
      <c r="K427" s="1276"/>
      <c r="L427" s="1276"/>
      <c r="M427" s="1276"/>
      <c r="N427" s="1276"/>
      <c r="O427" s="1276"/>
      <c r="P427" s="1276"/>
    </row>
    <row r="428" spans="1:16" ht="15.75" customHeight="1">
      <c r="A428" s="1276"/>
      <c r="B428" s="1276"/>
      <c r="C428" s="1276"/>
      <c r="D428" s="1276"/>
      <c r="E428" s="1276"/>
      <c r="F428" s="1276"/>
      <c r="G428" s="1276"/>
      <c r="H428" s="1276"/>
      <c r="I428" s="1276"/>
      <c r="J428" s="1276"/>
      <c r="K428" s="1276"/>
      <c r="L428" s="1276"/>
      <c r="M428" s="1276"/>
      <c r="N428" s="1276"/>
      <c r="O428" s="1276"/>
      <c r="P428" s="1276"/>
    </row>
    <row r="429" spans="1:16" ht="15.75" customHeight="1">
      <c r="A429" s="1276"/>
      <c r="B429" s="1276"/>
      <c r="C429" s="1276"/>
      <c r="D429" s="1276"/>
      <c r="E429" s="1276"/>
      <c r="F429" s="1276"/>
      <c r="G429" s="1276"/>
      <c r="H429" s="1276"/>
      <c r="I429" s="1276"/>
      <c r="J429" s="1276"/>
      <c r="K429" s="1276"/>
      <c r="L429" s="1276"/>
      <c r="M429" s="1276"/>
      <c r="N429" s="1276"/>
      <c r="O429" s="1276"/>
      <c r="P429" s="1276"/>
    </row>
    <row r="430" spans="1:16" ht="15.75" customHeight="1">
      <c r="A430" s="1276"/>
      <c r="B430" s="1276"/>
      <c r="C430" s="1276"/>
      <c r="D430" s="1276"/>
      <c r="E430" s="1276"/>
      <c r="F430" s="1276"/>
      <c r="G430" s="1276"/>
      <c r="H430" s="1276"/>
      <c r="I430" s="1276"/>
      <c r="J430" s="1276"/>
      <c r="K430" s="1276"/>
      <c r="L430" s="1276"/>
      <c r="M430" s="1276"/>
      <c r="N430" s="1276"/>
      <c r="O430" s="1276"/>
      <c r="P430" s="1276"/>
    </row>
    <row r="431" spans="1:16" ht="15.75" customHeight="1">
      <c r="A431" s="1276"/>
      <c r="B431" s="1276"/>
      <c r="C431" s="1276"/>
      <c r="D431" s="1276"/>
      <c r="E431" s="1276"/>
      <c r="F431" s="1276"/>
      <c r="G431" s="1276"/>
      <c r="H431" s="1276"/>
      <c r="I431" s="1276"/>
      <c r="J431" s="1276"/>
      <c r="K431" s="1276"/>
      <c r="L431" s="1276"/>
      <c r="M431" s="1276"/>
      <c r="N431" s="1276"/>
      <c r="O431" s="1276"/>
      <c r="P431" s="1276"/>
    </row>
    <row r="432" spans="1:16" ht="15.75" customHeight="1">
      <c r="A432" s="1276"/>
      <c r="B432" s="1276"/>
      <c r="C432" s="1276"/>
      <c r="D432" s="1276"/>
      <c r="E432" s="1276"/>
      <c r="F432" s="1276"/>
      <c r="G432" s="1276"/>
      <c r="H432" s="1276"/>
      <c r="I432" s="1276"/>
      <c r="J432" s="1276"/>
      <c r="K432" s="1276"/>
      <c r="L432" s="1276"/>
      <c r="M432" s="1276"/>
      <c r="N432" s="1276"/>
      <c r="O432" s="1276"/>
      <c r="P432" s="1276"/>
    </row>
    <row r="433" spans="1:16" ht="15.75" customHeight="1">
      <c r="A433" s="1276"/>
      <c r="B433" s="1276"/>
      <c r="C433" s="1276"/>
      <c r="D433" s="1276"/>
      <c r="E433" s="1276"/>
      <c r="F433" s="1276"/>
      <c r="G433" s="1276"/>
      <c r="H433" s="1276"/>
      <c r="I433" s="1276"/>
      <c r="J433" s="1276"/>
      <c r="K433" s="1276"/>
      <c r="L433" s="1276"/>
      <c r="M433" s="1276"/>
      <c r="N433" s="1276"/>
      <c r="O433" s="1276"/>
      <c r="P433" s="1276"/>
    </row>
    <row r="434" spans="1:16" ht="15.75" customHeight="1">
      <c r="A434" s="1276"/>
      <c r="B434" s="1276"/>
      <c r="C434" s="1276"/>
      <c r="D434" s="1276"/>
      <c r="E434" s="1276"/>
      <c r="F434" s="1276"/>
      <c r="G434" s="1276"/>
      <c r="H434" s="1276"/>
      <c r="I434" s="1276"/>
      <c r="J434" s="1276"/>
      <c r="K434" s="1276"/>
      <c r="L434" s="1276"/>
      <c r="M434" s="1276"/>
      <c r="N434" s="1276"/>
      <c r="O434" s="1276"/>
      <c r="P434" s="1276"/>
    </row>
    <row r="435" spans="1:16" ht="15.75" customHeight="1">
      <c r="A435" s="1276"/>
      <c r="B435" s="1276"/>
      <c r="C435" s="1276"/>
      <c r="D435" s="1276"/>
      <c r="E435" s="1276"/>
      <c r="F435" s="1276"/>
      <c r="G435" s="1276"/>
      <c r="H435" s="1276"/>
      <c r="I435" s="1276"/>
      <c r="J435" s="1276"/>
      <c r="K435" s="1276"/>
      <c r="L435" s="1276"/>
      <c r="M435" s="1276"/>
      <c r="N435" s="1276"/>
      <c r="O435" s="1276"/>
      <c r="P435" s="1276"/>
    </row>
    <row r="436" spans="1:16" ht="15.75" customHeight="1">
      <c r="A436" s="1276"/>
      <c r="B436" s="1276"/>
      <c r="C436" s="1276"/>
      <c r="D436" s="1276"/>
      <c r="E436" s="1276"/>
      <c r="F436" s="1276"/>
      <c r="G436" s="1276"/>
      <c r="H436" s="1276"/>
      <c r="I436" s="1276"/>
      <c r="J436" s="1276"/>
      <c r="K436" s="1276"/>
      <c r="L436" s="1276"/>
      <c r="M436" s="1276"/>
      <c r="N436" s="1276"/>
      <c r="O436" s="1276"/>
      <c r="P436" s="1276"/>
    </row>
    <row r="437" spans="1:16" ht="15.75" customHeight="1">
      <c r="A437" s="1276"/>
      <c r="B437" s="1276"/>
      <c r="C437" s="1276"/>
      <c r="D437" s="1276"/>
      <c r="E437" s="1276"/>
      <c r="F437" s="1276"/>
      <c r="G437" s="1276"/>
      <c r="H437" s="1276"/>
      <c r="I437" s="1276"/>
      <c r="J437" s="1276"/>
      <c r="K437" s="1276"/>
      <c r="L437" s="1276"/>
      <c r="M437" s="1276"/>
      <c r="N437" s="1276"/>
      <c r="O437" s="1276"/>
      <c r="P437" s="1276"/>
    </row>
    <row r="438" spans="1:16" ht="15.75" customHeight="1">
      <c r="A438" s="1276"/>
      <c r="B438" s="1276"/>
      <c r="C438" s="1276"/>
      <c r="D438" s="1276"/>
      <c r="E438" s="1276"/>
      <c r="F438" s="1276"/>
      <c r="G438" s="1276"/>
      <c r="H438" s="1276"/>
      <c r="I438" s="1276"/>
      <c r="J438" s="1276"/>
      <c r="K438" s="1276"/>
      <c r="L438" s="1276"/>
      <c r="M438" s="1276"/>
      <c r="N438" s="1276"/>
      <c r="O438" s="1276"/>
      <c r="P438" s="1276"/>
    </row>
    <row r="439" spans="1:16" ht="15.75" customHeight="1">
      <c r="A439" s="1276"/>
      <c r="B439" s="1276"/>
      <c r="C439" s="1276"/>
      <c r="D439" s="1276"/>
      <c r="E439" s="1276"/>
      <c r="F439" s="1276"/>
      <c r="G439" s="1276"/>
      <c r="H439" s="1276"/>
      <c r="I439" s="1276"/>
      <c r="J439" s="1276"/>
      <c r="K439" s="1276"/>
      <c r="L439" s="1276"/>
      <c r="M439" s="1276"/>
      <c r="N439" s="1276"/>
      <c r="O439" s="1276"/>
      <c r="P439" s="1276"/>
    </row>
    <row r="440" spans="1:16" ht="15.75" customHeight="1">
      <c r="A440" s="1276"/>
      <c r="B440" s="1276"/>
      <c r="C440" s="1276"/>
      <c r="D440" s="1276"/>
      <c r="E440" s="1276"/>
      <c r="F440" s="1276"/>
      <c r="G440" s="1276"/>
      <c r="H440" s="1276"/>
      <c r="I440" s="1276"/>
      <c r="J440" s="1276"/>
      <c r="K440" s="1276"/>
      <c r="L440" s="1276"/>
      <c r="M440" s="1276"/>
      <c r="N440" s="1276"/>
      <c r="O440" s="1276"/>
      <c r="P440" s="1276"/>
    </row>
    <row r="441" spans="1:16" ht="15.75" customHeight="1">
      <c r="A441" s="1276"/>
      <c r="B441" s="1276"/>
      <c r="C441" s="1276"/>
      <c r="D441" s="1276"/>
      <c r="E441" s="1276"/>
      <c r="F441" s="1276"/>
      <c r="G441" s="1276"/>
      <c r="H441" s="1276"/>
      <c r="I441" s="1276"/>
      <c r="J441" s="1276"/>
      <c r="K441" s="1276"/>
      <c r="L441" s="1276"/>
      <c r="M441" s="1276"/>
      <c r="N441" s="1276"/>
      <c r="O441" s="1276"/>
      <c r="P441" s="1276"/>
    </row>
    <row r="442" spans="1:16" ht="15.75" customHeight="1">
      <c r="A442" s="1276"/>
      <c r="B442" s="1276"/>
      <c r="C442" s="1276"/>
      <c r="D442" s="1276"/>
      <c r="E442" s="1276"/>
      <c r="F442" s="1276"/>
      <c r="G442" s="1276"/>
      <c r="H442" s="1276"/>
      <c r="I442" s="1276"/>
      <c r="J442" s="1276"/>
      <c r="K442" s="1276"/>
      <c r="L442" s="1276"/>
      <c r="M442" s="1276"/>
      <c r="N442" s="1276"/>
      <c r="O442" s="1276"/>
      <c r="P442" s="1276"/>
    </row>
    <row r="443" spans="1:16" ht="15.75" customHeight="1">
      <c r="A443" s="1276"/>
      <c r="B443" s="1276"/>
      <c r="C443" s="1276"/>
      <c r="D443" s="1276"/>
      <c r="E443" s="1276"/>
      <c r="F443" s="1276"/>
      <c r="G443" s="1276"/>
      <c r="H443" s="1276"/>
      <c r="I443" s="1276"/>
      <c r="J443" s="1276"/>
      <c r="K443" s="1276"/>
      <c r="L443" s="1276"/>
      <c r="M443" s="1276"/>
      <c r="N443" s="1276"/>
      <c r="O443" s="1276"/>
      <c r="P443" s="1276"/>
    </row>
    <row r="444" spans="1:16" ht="15.75" customHeight="1">
      <c r="A444" s="1276"/>
      <c r="B444" s="1276"/>
      <c r="C444" s="1276"/>
      <c r="D444" s="1276"/>
      <c r="E444" s="1276"/>
      <c r="F444" s="1276"/>
      <c r="G444" s="1276"/>
      <c r="H444" s="1276"/>
      <c r="I444" s="1276"/>
      <c r="J444" s="1276"/>
      <c r="K444" s="1276"/>
      <c r="L444" s="1276"/>
      <c r="M444" s="1276"/>
      <c r="N444" s="1276"/>
      <c r="O444" s="1276"/>
      <c r="P444" s="1276"/>
    </row>
    <row r="445" spans="1:16" ht="15.75" customHeight="1">
      <c r="A445" s="1276"/>
      <c r="B445" s="1276"/>
      <c r="C445" s="1276"/>
      <c r="D445" s="1276"/>
      <c r="E445" s="1276"/>
      <c r="F445" s="1276"/>
      <c r="G445" s="1276"/>
      <c r="H445" s="1276"/>
      <c r="I445" s="1276"/>
      <c r="J445" s="1276"/>
      <c r="K445" s="1276"/>
      <c r="L445" s="1276"/>
      <c r="M445" s="1276"/>
      <c r="N445" s="1276"/>
      <c r="O445" s="1276"/>
      <c r="P445" s="1276"/>
    </row>
    <row r="446" spans="1:16" ht="15.75" customHeight="1">
      <c r="A446" s="1276"/>
      <c r="B446" s="1276"/>
      <c r="C446" s="1276"/>
      <c r="D446" s="1276"/>
      <c r="E446" s="1276"/>
      <c r="F446" s="1276"/>
      <c r="G446" s="1276"/>
      <c r="H446" s="1276"/>
      <c r="I446" s="1276"/>
      <c r="J446" s="1276"/>
      <c r="K446" s="1276"/>
      <c r="L446" s="1276"/>
      <c r="M446" s="1276"/>
      <c r="N446" s="1276"/>
      <c r="O446" s="1276"/>
      <c r="P446" s="1276"/>
    </row>
    <row r="447" spans="1:16" ht="15.75" customHeight="1">
      <c r="A447" s="1276"/>
      <c r="B447" s="1276"/>
      <c r="C447" s="1276"/>
      <c r="D447" s="1276"/>
      <c r="E447" s="1276"/>
      <c r="F447" s="1276"/>
      <c r="G447" s="1276"/>
      <c r="H447" s="1276"/>
      <c r="I447" s="1276"/>
      <c r="J447" s="1276"/>
      <c r="K447" s="1276"/>
      <c r="L447" s="1276"/>
      <c r="M447" s="1276"/>
      <c r="N447" s="1276"/>
      <c r="O447" s="1276"/>
      <c r="P447" s="1276"/>
    </row>
    <row r="448" spans="1:16" ht="15.75" customHeight="1">
      <c r="A448" s="1276"/>
      <c r="B448" s="1276"/>
      <c r="C448" s="1276"/>
      <c r="D448" s="1276"/>
      <c r="E448" s="1276"/>
      <c r="F448" s="1276"/>
      <c r="G448" s="1276"/>
      <c r="H448" s="1276"/>
      <c r="I448" s="1276"/>
      <c r="J448" s="1276"/>
      <c r="K448" s="1276"/>
      <c r="L448" s="1276"/>
      <c r="M448" s="1276"/>
      <c r="N448" s="1276"/>
      <c r="O448" s="1276"/>
      <c r="P448" s="1276"/>
    </row>
    <row r="449" spans="1:16" ht="15.75" customHeight="1">
      <c r="A449" s="1276"/>
      <c r="B449" s="1276"/>
      <c r="C449" s="1276"/>
      <c r="D449" s="1276"/>
      <c r="E449" s="1276"/>
      <c r="F449" s="1276"/>
      <c r="G449" s="1276"/>
      <c r="H449" s="1276"/>
      <c r="I449" s="1276"/>
      <c r="J449" s="1276"/>
      <c r="K449" s="1276"/>
      <c r="L449" s="1276"/>
      <c r="M449" s="1276"/>
      <c r="N449" s="1276"/>
      <c r="O449" s="1276"/>
      <c r="P449" s="1276"/>
    </row>
    <row r="450" spans="1:16" ht="15.75" customHeight="1">
      <c r="A450" s="1276"/>
      <c r="B450" s="1276"/>
      <c r="C450" s="1276"/>
      <c r="D450" s="1276"/>
      <c r="E450" s="1276"/>
      <c r="F450" s="1276"/>
      <c r="G450" s="1276"/>
      <c r="H450" s="1276"/>
      <c r="I450" s="1276"/>
      <c r="J450" s="1276"/>
      <c r="K450" s="1276"/>
      <c r="L450" s="1276"/>
      <c r="M450" s="1276"/>
      <c r="N450" s="1276"/>
      <c r="O450" s="1276"/>
      <c r="P450" s="1276"/>
    </row>
    <row r="451" spans="1:16" ht="15.75" customHeight="1">
      <c r="A451" s="1276"/>
      <c r="B451" s="1276"/>
      <c r="C451" s="1276"/>
      <c r="D451" s="1276"/>
      <c r="E451" s="1276"/>
      <c r="F451" s="1276"/>
      <c r="G451" s="1276"/>
      <c r="H451" s="1276"/>
      <c r="I451" s="1276"/>
      <c r="J451" s="1276"/>
      <c r="K451" s="1276"/>
      <c r="L451" s="1276"/>
      <c r="M451" s="1276"/>
      <c r="N451" s="1276"/>
      <c r="O451" s="1276"/>
      <c r="P451" s="1276"/>
    </row>
    <row r="452" spans="1:16" ht="15.75" customHeight="1">
      <c r="A452" s="1276"/>
      <c r="B452" s="1276"/>
      <c r="C452" s="1276"/>
      <c r="D452" s="1276"/>
      <c r="E452" s="1276"/>
      <c r="F452" s="1276"/>
      <c r="G452" s="1276"/>
      <c r="H452" s="1276"/>
      <c r="I452" s="1276"/>
      <c r="J452" s="1276"/>
      <c r="K452" s="1276"/>
      <c r="L452" s="1276"/>
      <c r="M452" s="1276"/>
      <c r="N452" s="1276"/>
      <c r="O452" s="1276"/>
      <c r="P452" s="1276"/>
    </row>
    <row r="453" spans="1:16" ht="15.75" customHeight="1">
      <c r="A453" s="1276"/>
      <c r="B453" s="1276"/>
      <c r="C453" s="1276"/>
      <c r="D453" s="1276"/>
      <c r="E453" s="1276"/>
      <c r="F453" s="1276"/>
      <c r="G453" s="1276"/>
      <c r="H453" s="1276"/>
      <c r="I453" s="1276"/>
      <c r="J453" s="1276"/>
      <c r="K453" s="1276"/>
      <c r="L453" s="1276"/>
      <c r="M453" s="1276"/>
      <c r="N453" s="1276"/>
      <c r="O453" s="1276"/>
      <c r="P453" s="1276"/>
    </row>
    <row r="454" spans="1:16" ht="15.75" customHeight="1">
      <c r="A454" s="1276"/>
      <c r="B454" s="1276"/>
      <c r="C454" s="1276"/>
      <c r="D454" s="1276"/>
      <c r="E454" s="1276"/>
      <c r="F454" s="1276"/>
      <c r="G454" s="1276"/>
      <c r="H454" s="1276"/>
      <c r="I454" s="1276"/>
      <c r="J454" s="1276"/>
      <c r="K454" s="1276"/>
      <c r="L454" s="1276"/>
      <c r="M454" s="1276"/>
      <c r="N454" s="1276"/>
      <c r="O454" s="1276"/>
      <c r="P454" s="1276"/>
    </row>
    <row r="455" spans="1:16" ht="15.75" customHeight="1">
      <c r="A455" s="1276"/>
      <c r="B455" s="1276"/>
      <c r="C455" s="1276"/>
      <c r="D455" s="1276"/>
      <c r="E455" s="1276"/>
      <c r="F455" s="1276"/>
      <c r="G455" s="1276"/>
      <c r="H455" s="1276"/>
      <c r="I455" s="1276"/>
      <c r="J455" s="1276"/>
      <c r="K455" s="1276"/>
      <c r="L455" s="1276"/>
      <c r="M455" s="1276"/>
      <c r="N455" s="1276"/>
      <c r="O455" s="1276"/>
      <c r="P455" s="1276"/>
    </row>
    <row r="456" spans="1:16" ht="15.75" customHeight="1">
      <c r="A456" s="1276"/>
      <c r="B456" s="1276"/>
      <c r="C456" s="1276"/>
      <c r="D456" s="1276"/>
      <c r="E456" s="1276"/>
      <c r="F456" s="1276"/>
      <c r="G456" s="1276"/>
      <c r="H456" s="1276"/>
      <c r="I456" s="1276"/>
      <c r="J456" s="1276"/>
      <c r="K456" s="1276"/>
      <c r="L456" s="1276"/>
      <c r="M456" s="1276"/>
      <c r="N456" s="1276"/>
      <c r="O456" s="1276"/>
      <c r="P456" s="1276"/>
    </row>
    <row r="457" spans="1:16" ht="15.75" customHeight="1">
      <c r="A457" s="1276"/>
      <c r="B457" s="1276"/>
      <c r="C457" s="1276"/>
      <c r="D457" s="1276"/>
      <c r="E457" s="1276"/>
      <c r="F457" s="1276"/>
      <c r="G457" s="1276"/>
      <c r="H457" s="1276"/>
      <c r="I457" s="1276"/>
      <c r="J457" s="1276"/>
      <c r="K457" s="1276"/>
      <c r="L457" s="1276"/>
      <c r="M457" s="1276"/>
      <c r="N457" s="1276"/>
      <c r="O457" s="1276"/>
      <c r="P457" s="1276"/>
    </row>
    <row r="458" spans="1:16" ht="15.75" customHeight="1">
      <c r="A458" s="1276"/>
      <c r="B458" s="1276"/>
      <c r="C458" s="1276"/>
      <c r="D458" s="1276"/>
      <c r="E458" s="1276"/>
      <c r="F458" s="1276"/>
      <c r="G458" s="1276"/>
      <c r="H458" s="1276"/>
      <c r="I458" s="1276"/>
      <c r="J458" s="1276"/>
      <c r="K458" s="1276"/>
      <c r="L458" s="1276"/>
      <c r="M458" s="1276"/>
      <c r="N458" s="1276"/>
      <c r="O458" s="1276"/>
      <c r="P458" s="1276"/>
    </row>
    <row r="459" spans="1:16" ht="15.75" customHeight="1">
      <c r="A459" s="1276"/>
      <c r="B459" s="1276"/>
      <c r="C459" s="1276"/>
      <c r="D459" s="1276"/>
      <c r="E459" s="1276"/>
      <c r="F459" s="1276"/>
      <c r="G459" s="1276"/>
      <c r="H459" s="1276"/>
      <c r="I459" s="1276"/>
      <c r="J459" s="1276"/>
      <c r="K459" s="1276"/>
      <c r="L459" s="1276"/>
      <c r="M459" s="1276"/>
      <c r="N459" s="1276"/>
      <c r="O459" s="1276"/>
      <c r="P459" s="1276"/>
    </row>
    <row r="460" spans="1:16" ht="15.75" customHeight="1">
      <c r="A460" s="1276"/>
      <c r="B460" s="1276"/>
      <c r="C460" s="1276"/>
      <c r="D460" s="1276"/>
      <c r="E460" s="1276"/>
      <c r="F460" s="1276"/>
      <c r="G460" s="1276"/>
      <c r="H460" s="1276"/>
      <c r="I460" s="1276"/>
      <c r="J460" s="1276"/>
      <c r="K460" s="1276"/>
      <c r="L460" s="1276"/>
      <c r="M460" s="1276"/>
      <c r="N460" s="1276"/>
      <c r="O460" s="1276"/>
      <c r="P460" s="1276"/>
    </row>
    <row r="461" spans="1:16" ht="15.75" customHeight="1">
      <c r="A461" s="1276"/>
      <c r="B461" s="1276"/>
      <c r="C461" s="1276"/>
      <c r="D461" s="1276"/>
      <c r="E461" s="1276"/>
      <c r="F461" s="1276"/>
      <c r="G461" s="1276"/>
      <c r="H461" s="1276"/>
      <c r="I461" s="1276"/>
      <c r="J461" s="1276"/>
      <c r="K461" s="1276"/>
      <c r="L461" s="1276"/>
      <c r="M461" s="1276"/>
      <c r="N461" s="1276"/>
      <c r="O461" s="1276"/>
      <c r="P461" s="1276"/>
    </row>
    <row r="462" spans="1:16" ht="15.75" customHeight="1">
      <c r="A462" s="1276"/>
      <c r="B462" s="1276"/>
      <c r="C462" s="1276"/>
      <c r="D462" s="1276"/>
      <c r="E462" s="1276"/>
      <c r="F462" s="1276"/>
      <c r="G462" s="1276"/>
      <c r="H462" s="1276"/>
      <c r="I462" s="1276"/>
      <c r="J462" s="1276"/>
      <c r="K462" s="1276"/>
      <c r="L462" s="1276"/>
      <c r="M462" s="1276"/>
      <c r="N462" s="1276"/>
      <c r="O462" s="1276"/>
      <c r="P462" s="1276"/>
    </row>
    <row r="463" spans="1:16" ht="15.75" customHeight="1">
      <c r="A463" s="1276"/>
      <c r="B463" s="1276"/>
      <c r="C463" s="1276"/>
      <c r="D463" s="1276"/>
      <c r="E463" s="1276"/>
      <c r="F463" s="1276"/>
      <c r="G463" s="1276"/>
      <c r="H463" s="1276"/>
      <c r="I463" s="1276"/>
      <c r="J463" s="1276"/>
      <c r="K463" s="1276"/>
      <c r="L463" s="1276"/>
      <c r="M463" s="1276"/>
      <c r="N463" s="1276"/>
      <c r="O463" s="1276"/>
      <c r="P463" s="1276"/>
    </row>
    <row r="464" spans="1:16" ht="15.75" customHeight="1">
      <c r="A464" s="1276"/>
      <c r="B464" s="1276"/>
      <c r="C464" s="1276"/>
      <c r="D464" s="1276"/>
      <c r="E464" s="1276"/>
      <c r="F464" s="1276"/>
      <c r="G464" s="1276"/>
      <c r="H464" s="1276"/>
      <c r="I464" s="1276"/>
      <c r="J464" s="1276"/>
      <c r="K464" s="1276"/>
      <c r="L464" s="1276"/>
      <c r="M464" s="1276"/>
      <c r="N464" s="1276"/>
      <c r="O464" s="1276"/>
      <c r="P464" s="1276"/>
    </row>
    <row r="465" spans="1:16" ht="15.75" customHeight="1">
      <c r="A465" s="1276"/>
      <c r="B465" s="1276"/>
      <c r="C465" s="1276"/>
      <c r="D465" s="1276"/>
      <c r="E465" s="1276"/>
      <c r="F465" s="1276"/>
      <c r="G465" s="1276"/>
      <c r="H465" s="1276"/>
      <c r="I465" s="1276"/>
      <c r="J465" s="1276"/>
      <c r="K465" s="1276"/>
      <c r="L465" s="1276"/>
      <c r="M465" s="1276"/>
      <c r="N465" s="1276"/>
      <c r="O465" s="1276"/>
      <c r="P465" s="1276"/>
    </row>
    <row r="466" spans="1:16" ht="15.75" customHeight="1">
      <c r="A466" s="1276"/>
      <c r="B466" s="1276"/>
      <c r="C466" s="1276"/>
      <c r="D466" s="1276"/>
      <c r="E466" s="1276"/>
      <c r="F466" s="1276"/>
      <c r="G466" s="1276"/>
      <c r="H466" s="1276"/>
      <c r="I466" s="1276"/>
      <c r="J466" s="1276"/>
      <c r="K466" s="1276"/>
      <c r="L466" s="1276"/>
      <c r="M466" s="1276"/>
      <c r="N466" s="1276"/>
      <c r="O466" s="1276"/>
      <c r="P466" s="1276"/>
    </row>
    <row r="467" spans="1:16" ht="15.75" customHeight="1">
      <c r="A467" s="1276"/>
      <c r="B467" s="1276"/>
      <c r="C467" s="1276"/>
      <c r="D467" s="1276"/>
      <c r="E467" s="1276"/>
      <c r="F467" s="1276"/>
      <c r="G467" s="1276"/>
      <c r="H467" s="1276"/>
      <c r="I467" s="1276"/>
      <c r="J467" s="1276"/>
      <c r="K467" s="1276"/>
      <c r="L467" s="1276"/>
      <c r="M467" s="1276"/>
      <c r="N467" s="1276"/>
      <c r="O467" s="1276"/>
      <c r="P467" s="1276"/>
    </row>
    <row r="468" spans="1:16" ht="15.75" customHeight="1">
      <c r="A468" s="1276"/>
      <c r="B468" s="1276"/>
      <c r="C468" s="1276"/>
      <c r="D468" s="1276"/>
      <c r="E468" s="1276"/>
      <c r="F468" s="1276"/>
      <c r="G468" s="1276"/>
      <c r="H468" s="1276"/>
      <c r="I468" s="1276"/>
      <c r="J468" s="1276"/>
      <c r="K468" s="1276"/>
      <c r="L468" s="1276"/>
      <c r="M468" s="1276"/>
      <c r="N468" s="1276"/>
      <c r="O468" s="1276"/>
      <c r="P468" s="1276"/>
    </row>
    <row r="469" spans="1:16" ht="15.75" customHeight="1">
      <c r="A469" s="1276"/>
      <c r="B469" s="1276"/>
      <c r="C469" s="1276"/>
      <c r="D469" s="1276"/>
      <c r="E469" s="1276"/>
      <c r="F469" s="1276"/>
      <c r="G469" s="1276"/>
      <c r="H469" s="1276"/>
      <c r="I469" s="1276"/>
      <c r="J469" s="1276"/>
      <c r="K469" s="1276"/>
      <c r="L469" s="1276"/>
      <c r="M469" s="1276"/>
      <c r="N469" s="1276"/>
      <c r="O469" s="1276"/>
      <c r="P469" s="1276"/>
    </row>
    <row r="470" spans="1:16" ht="15.75" customHeight="1">
      <c r="A470" s="1276"/>
      <c r="B470" s="1276"/>
      <c r="C470" s="1276"/>
      <c r="D470" s="1276"/>
      <c r="E470" s="1276"/>
      <c r="F470" s="1276"/>
      <c r="G470" s="1276"/>
      <c r="H470" s="1276"/>
      <c r="I470" s="1276"/>
      <c r="J470" s="1276"/>
      <c r="K470" s="1276"/>
      <c r="L470" s="1276"/>
      <c r="M470" s="1276"/>
      <c r="N470" s="1276"/>
      <c r="O470" s="1276"/>
      <c r="P470" s="1276"/>
    </row>
    <row r="471" spans="1:16" ht="15.75" customHeight="1">
      <c r="A471" s="1276"/>
      <c r="B471" s="1276"/>
      <c r="C471" s="1276"/>
      <c r="D471" s="1276"/>
      <c r="E471" s="1276"/>
      <c r="F471" s="1276"/>
      <c r="G471" s="1276"/>
      <c r="H471" s="1276"/>
      <c r="I471" s="1276"/>
      <c r="J471" s="1276"/>
      <c r="K471" s="1276"/>
      <c r="L471" s="1276"/>
      <c r="M471" s="1276"/>
      <c r="N471" s="1276"/>
      <c r="O471" s="1276"/>
      <c r="P471" s="1276"/>
    </row>
    <row r="472" spans="1:16" ht="15.75" customHeight="1">
      <c r="A472" s="1276"/>
      <c r="B472" s="1276"/>
      <c r="C472" s="1276"/>
      <c r="D472" s="1276"/>
      <c r="E472" s="1276"/>
      <c r="F472" s="1276"/>
      <c r="G472" s="1276"/>
      <c r="H472" s="1276"/>
      <c r="I472" s="1276"/>
      <c r="J472" s="1276"/>
      <c r="K472" s="1276"/>
      <c r="L472" s="1276"/>
      <c r="M472" s="1276"/>
      <c r="N472" s="1276"/>
      <c r="O472" s="1276"/>
      <c r="P472" s="1276"/>
    </row>
    <row r="473" spans="1:16" ht="15.75" customHeight="1">
      <c r="A473" s="1276"/>
      <c r="B473" s="1276"/>
      <c r="C473" s="1276"/>
      <c r="D473" s="1276"/>
      <c r="E473" s="1276"/>
      <c r="F473" s="1276"/>
      <c r="G473" s="1276"/>
      <c r="H473" s="1276"/>
      <c r="I473" s="1276"/>
      <c r="J473" s="1276"/>
      <c r="K473" s="1276"/>
      <c r="L473" s="1276"/>
      <c r="M473" s="1276"/>
      <c r="N473" s="1276"/>
      <c r="O473" s="1276"/>
      <c r="P473" s="1276"/>
    </row>
    <row r="474" spans="1:16" ht="15.75" customHeight="1">
      <c r="A474" s="1276"/>
      <c r="B474" s="1276"/>
      <c r="C474" s="1276"/>
      <c r="D474" s="1276"/>
      <c r="E474" s="1276"/>
      <c r="F474" s="1276"/>
      <c r="G474" s="1276"/>
      <c r="H474" s="1276"/>
      <c r="I474" s="1276"/>
      <c r="J474" s="1276"/>
      <c r="K474" s="1276"/>
      <c r="L474" s="1276"/>
      <c r="M474" s="1276"/>
      <c r="N474" s="1276"/>
      <c r="O474" s="1276"/>
      <c r="P474" s="1276"/>
    </row>
    <row r="475" spans="1:16" ht="15.75" customHeight="1">
      <c r="A475" s="1276"/>
      <c r="B475" s="1276"/>
      <c r="C475" s="1276"/>
      <c r="D475" s="1276"/>
      <c r="E475" s="1276"/>
      <c r="F475" s="1276"/>
      <c r="G475" s="1276"/>
      <c r="H475" s="1276"/>
      <c r="I475" s="1276"/>
      <c r="J475" s="1276"/>
      <c r="K475" s="1276"/>
      <c r="L475" s="1276"/>
      <c r="M475" s="1276"/>
      <c r="N475" s="1276"/>
      <c r="O475" s="1276"/>
      <c r="P475" s="1276"/>
    </row>
    <row r="476" spans="1:16" ht="15.75" customHeight="1">
      <c r="A476" s="1276"/>
      <c r="B476" s="1276"/>
      <c r="C476" s="1276"/>
      <c r="D476" s="1276"/>
      <c r="E476" s="1276"/>
      <c r="F476" s="1276"/>
      <c r="G476" s="1276"/>
      <c r="H476" s="1276"/>
      <c r="I476" s="1276"/>
      <c r="J476" s="1276"/>
      <c r="K476" s="1276"/>
      <c r="L476" s="1276"/>
      <c r="M476" s="1276"/>
      <c r="N476" s="1276"/>
      <c r="O476" s="1276"/>
      <c r="P476" s="1276"/>
    </row>
    <row r="477" spans="1:16" ht="15.75" customHeight="1">
      <c r="A477" s="1276"/>
      <c r="B477" s="1276"/>
      <c r="C477" s="1276"/>
      <c r="D477" s="1276"/>
      <c r="E477" s="1276"/>
      <c r="F477" s="1276"/>
      <c r="G477" s="1276"/>
      <c r="H477" s="1276"/>
      <c r="I477" s="1276"/>
      <c r="J477" s="1276"/>
      <c r="K477" s="1276"/>
      <c r="L477" s="1276"/>
      <c r="M477" s="1276"/>
      <c r="N477" s="1276"/>
      <c r="O477" s="1276"/>
      <c r="P477" s="1276"/>
    </row>
    <row r="478" spans="1:16" ht="15.75" customHeight="1">
      <c r="A478" s="1276"/>
      <c r="B478" s="1276"/>
      <c r="C478" s="1276"/>
      <c r="D478" s="1276"/>
      <c r="E478" s="1276"/>
      <c r="F478" s="1276"/>
      <c r="G478" s="1276"/>
      <c r="H478" s="1276"/>
      <c r="I478" s="1276"/>
      <c r="J478" s="1276"/>
      <c r="K478" s="1276"/>
      <c r="L478" s="1276"/>
      <c r="M478" s="1276"/>
      <c r="N478" s="1276"/>
      <c r="O478" s="1276"/>
      <c r="P478" s="1276"/>
    </row>
    <row r="479" spans="1:16" ht="15.75" customHeight="1">
      <c r="A479" s="1276"/>
      <c r="B479" s="1276"/>
      <c r="C479" s="1276"/>
      <c r="D479" s="1276"/>
      <c r="E479" s="1276"/>
      <c r="F479" s="1276"/>
      <c r="G479" s="1276"/>
      <c r="H479" s="1276"/>
      <c r="I479" s="1276"/>
      <c r="J479" s="1276"/>
      <c r="K479" s="1276"/>
      <c r="L479" s="1276"/>
      <c r="M479" s="1276"/>
      <c r="N479" s="1276"/>
      <c r="O479" s="1276"/>
      <c r="P479" s="1276"/>
    </row>
    <row r="480" spans="1:16" ht="15.75" customHeight="1">
      <c r="A480" s="1276"/>
      <c r="B480" s="1276"/>
      <c r="C480" s="1276"/>
      <c r="D480" s="1276"/>
      <c r="E480" s="1276"/>
      <c r="F480" s="1276"/>
      <c r="G480" s="1276"/>
      <c r="H480" s="1276"/>
      <c r="I480" s="1276"/>
      <c r="J480" s="1276"/>
      <c r="K480" s="1276"/>
      <c r="L480" s="1276"/>
      <c r="M480" s="1276"/>
      <c r="N480" s="1276"/>
      <c r="O480" s="1276"/>
      <c r="P480" s="1276"/>
    </row>
    <row r="481" spans="1:16" ht="15.75" customHeight="1">
      <c r="A481" s="1276"/>
      <c r="B481" s="1276"/>
      <c r="C481" s="1276"/>
      <c r="D481" s="1276"/>
      <c r="E481" s="1276"/>
      <c r="F481" s="1276"/>
      <c r="G481" s="1276"/>
      <c r="H481" s="1276"/>
      <c r="I481" s="1276"/>
      <c r="J481" s="1276"/>
      <c r="K481" s="1276"/>
      <c r="L481" s="1276"/>
      <c r="M481" s="1276"/>
      <c r="N481" s="1276"/>
      <c r="O481" s="1276"/>
      <c r="P481" s="1276"/>
    </row>
    <row r="482" spans="1:16" ht="15.75" customHeight="1">
      <c r="A482" s="1276"/>
      <c r="B482" s="1276"/>
      <c r="C482" s="1276"/>
      <c r="D482" s="1276"/>
      <c r="E482" s="1276"/>
      <c r="F482" s="1276"/>
      <c r="G482" s="1276"/>
      <c r="H482" s="1276"/>
      <c r="I482" s="1276"/>
      <c r="J482" s="1276"/>
      <c r="K482" s="1276"/>
      <c r="L482" s="1276"/>
      <c r="M482" s="1276"/>
      <c r="N482" s="1276"/>
      <c r="O482" s="1276"/>
      <c r="P482" s="1276"/>
    </row>
    <row r="483" spans="1:16" ht="15.75" customHeight="1">
      <c r="A483" s="1276"/>
      <c r="B483" s="1276"/>
      <c r="C483" s="1276"/>
      <c r="D483" s="1276"/>
      <c r="E483" s="1276"/>
      <c r="F483" s="1276"/>
      <c r="G483" s="1276"/>
      <c r="H483" s="1276"/>
      <c r="I483" s="1276"/>
      <c r="J483" s="1276"/>
      <c r="K483" s="1276"/>
      <c r="L483" s="1276"/>
      <c r="M483" s="1276"/>
      <c r="N483" s="1276"/>
      <c r="O483" s="1276"/>
      <c r="P483" s="1276"/>
    </row>
    <row r="484" spans="1:16" ht="15.75" customHeight="1">
      <c r="A484" s="1276"/>
      <c r="B484" s="1276"/>
      <c r="C484" s="1276"/>
      <c r="D484" s="1276"/>
      <c r="E484" s="1276"/>
      <c r="F484" s="1276"/>
      <c r="G484" s="1276"/>
      <c r="H484" s="1276"/>
      <c r="I484" s="1276"/>
      <c r="J484" s="1276"/>
      <c r="K484" s="1276"/>
      <c r="L484" s="1276"/>
      <c r="M484" s="1276"/>
      <c r="N484" s="1276"/>
      <c r="O484" s="1276"/>
      <c r="P484" s="1276"/>
    </row>
    <row r="485" spans="1:16" ht="15.75" customHeight="1">
      <c r="A485" s="1276"/>
      <c r="B485" s="1276"/>
      <c r="C485" s="1276"/>
      <c r="D485" s="1276"/>
      <c r="E485" s="1276"/>
      <c r="F485" s="1276"/>
      <c r="G485" s="1276"/>
      <c r="H485" s="1276"/>
      <c r="I485" s="1276"/>
      <c r="J485" s="1276"/>
      <c r="K485" s="1276"/>
      <c r="L485" s="1276"/>
      <c r="M485" s="1276"/>
      <c r="N485" s="1276"/>
      <c r="O485" s="1276"/>
      <c r="P485" s="1276"/>
    </row>
    <row r="486" spans="1:16" ht="15.75" customHeight="1">
      <c r="A486" s="1276"/>
      <c r="B486" s="1276"/>
      <c r="C486" s="1276"/>
      <c r="D486" s="1276"/>
      <c r="E486" s="1276"/>
      <c r="F486" s="1276"/>
      <c r="G486" s="1276"/>
      <c r="H486" s="1276"/>
      <c r="I486" s="1276"/>
      <c r="J486" s="1276"/>
      <c r="K486" s="1276"/>
      <c r="L486" s="1276"/>
      <c r="M486" s="1276"/>
      <c r="N486" s="1276"/>
      <c r="O486" s="1276"/>
      <c r="P486" s="1276"/>
    </row>
    <row r="487" spans="1:16" ht="15.75" customHeight="1">
      <c r="A487" s="1276"/>
      <c r="B487" s="1276"/>
      <c r="C487" s="1276"/>
      <c r="D487" s="1276"/>
      <c r="E487" s="1276"/>
      <c r="F487" s="1276"/>
      <c r="G487" s="1276"/>
      <c r="H487" s="1276"/>
      <c r="I487" s="1276"/>
      <c r="J487" s="1276"/>
      <c r="K487" s="1276"/>
      <c r="L487" s="1276"/>
      <c r="M487" s="1276"/>
      <c r="N487" s="1276"/>
      <c r="O487" s="1276"/>
      <c r="P487" s="1276"/>
    </row>
    <row r="488" spans="1:16" ht="15.75" customHeight="1">
      <c r="A488" s="1276"/>
      <c r="B488" s="1276"/>
      <c r="C488" s="1276"/>
      <c r="D488" s="1276"/>
      <c r="E488" s="1276"/>
      <c r="F488" s="1276"/>
      <c r="G488" s="1276"/>
      <c r="H488" s="1276"/>
      <c r="I488" s="1276"/>
      <c r="J488" s="1276"/>
      <c r="K488" s="1276"/>
      <c r="L488" s="1276"/>
      <c r="M488" s="1276"/>
      <c r="N488" s="1276"/>
      <c r="O488" s="1276"/>
      <c r="P488" s="1276"/>
    </row>
    <row r="489" spans="1:16" ht="15.75" customHeight="1">
      <c r="A489" s="1276"/>
      <c r="B489" s="1276"/>
      <c r="C489" s="1276"/>
      <c r="D489" s="1276"/>
      <c r="E489" s="1276"/>
      <c r="F489" s="1276"/>
      <c r="G489" s="1276"/>
      <c r="H489" s="1276"/>
      <c r="I489" s="1276"/>
      <c r="J489" s="1276"/>
      <c r="K489" s="1276"/>
      <c r="L489" s="1276"/>
      <c r="M489" s="1276"/>
      <c r="N489" s="1276"/>
      <c r="O489" s="1276"/>
      <c r="P489" s="1276"/>
    </row>
    <row r="490" spans="1:16" ht="15.75" customHeight="1">
      <c r="A490" s="1276"/>
      <c r="B490" s="1276"/>
      <c r="C490" s="1276"/>
      <c r="D490" s="1276"/>
      <c r="E490" s="1276"/>
      <c r="F490" s="1276"/>
      <c r="G490" s="1276"/>
      <c r="H490" s="1276"/>
      <c r="I490" s="1276"/>
      <c r="J490" s="1276"/>
      <c r="K490" s="1276"/>
      <c r="L490" s="1276"/>
      <c r="M490" s="1276"/>
      <c r="N490" s="1276"/>
      <c r="O490" s="1276"/>
      <c r="P490" s="1276"/>
    </row>
    <row r="491" spans="1:16" ht="15.75" customHeight="1">
      <c r="A491" s="1276"/>
      <c r="B491" s="1276"/>
      <c r="C491" s="1276"/>
      <c r="D491" s="1276"/>
      <c r="E491" s="1276"/>
      <c r="F491" s="1276"/>
      <c r="G491" s="1276"/>
      <c r="H491" s="1276"/>
      <c r="I491" s="1276"/>
      <c r="J491" s="1276"/>
      <c r="K491" s="1276"/>
      <c r="L491" s="1276"/>
      <c r="M491" s="1276"/>
      <c r="N491" s="1276"/>
      <c r="O491" s="1276"/>
      <c r="P491" s="1276"/>
    </row>
    <row r="492" spans="1:16" ht="15.75" customHeight="1">
      <c r="A492" s="1276"/>
      <c r="B492" s="1276"/>
      <c r="C492" s="1276"/>
      <c r="D492" s="1276"/>
      <c r="E492" s="1276"/>
      <c r="F492" s="1276"/>
      <c r="G492" s="1276"/>
      <c r="H492" s="1276"/>
      <c r="I492" s="1276"/>
      <c r="J492" s="1276"/>
      <c r="K492" s="1276"/>
      <c r="L492" s="1276"/>
      <c r="M492" s="1276"/>
      <c r="N492" s="1276"/>
      <c r="O492" s="1276"/>
      <c r="P492" s="1276"/>
    </row>
    <row r="493" spans="1:16" ht="15.75" customHeight="1">
      <c r="A493" s="1276"/>
      <c r="B493" s="1276"/>
      <c r="C493" s="1276"/>
      <c r="D493" s="1276"/>
      <c r="E493" s="1276"/>
      <c r="F493" s="1276"/>
      <c r="G493" s="1276"/>
      <c r="H493" s="1276"/>
      <c r="I493" s="1276"/>
      <c r="J493" s="1276"/>
      <c r="K493" s="1276"/>
      <c r="L493" s="1276"/>
      <c r="M493" s="1276"/>
      <c r="N493" s="1276"/>
      <c r="O493" s="1276"/>
      <c r="P493" s="1276"/>
    </row>
    <row r="494" spans="1:16" ht="15.75" customHeight="1">
      <c r="A494" s="1276"/>
      <c r="B494" s="1276"/>
      <c r="C494" s="1276"/>
      <c r="D494" s="1276"/>
      <c r="E494" s="1276"/>
      <c r="F494" s="1276"/>
      <c r="G494" s="1276"/>
      <c r="H494" s="1276"/>
      <c r="I494" s="1276"/>
      <c r="J494" s="1276"/>
      <c r="K494" s="1276"/>
      <c r="L494" s="1276"/>
      <c r="M494" s="1276"/>
      <c r="N494" s="1276"/>
      <c r="O494" s="1276"/>
      <c r="P494" s="1276"/>
    </row>
    <row r="495" spans="1:16" ht="15.75" customHeight="1">
      <c r="A495" s="1276"/>
      <c r="B495" s="1276"/>
      <c r="C495" s="1276"/>
      <c r="D495" s="1276"/>
      <c r="E495" s="1276"/>
      <c r="F495" s="1276"/>
      <c r="G495" s="1276"/>
      <c r="H495" s="1276"/>
      <c r="I495" s="1276"/>
      <c r="J495" s="1276"/>
      <c r="K495" s="1276"/>
      <c r="L495" s="1276"/>
      <c r="M495" s="1276"/>
      <c r="N495" s="1276"/>
      <c r="O495" s="1276"/>
      <c r="P495" s="1276"/>
    </row>
    <row r="496" spans="1:16" ht="15.75" customHeight="1">
      <c r="A496" s="1276"/>
      <c r="B496" s="1276"/>
      <c r="C496" s="1276"/>
      <c r="D496" s="1276"/>
      <c r="E496" s="1276"/>
      <c r="F496" s="1276"/>
      <c r="G496" s="1276"/>
      <c r="H496" s="1276"/>
      <c r="I496" s="1276"/>
      <c r="J496" s="1276"/>
      <c r="K496" s="1276"/>
      <c r="L496" s="1276"/>
      <c r="M496" s="1276"/>
      <c r="N496" s="1276"/>
      <c r="O496" s="1276"/>
      <c r="P496" s="1276"/>
    </row>
    <row r="497" spans="1:16" ht="15.75" customHeight="1">
      <c r="A497" s="1276"/>
      <c r="B497" s="1276"/>
      <c r="C497" s="1276"/>
      <c r="D497" s="1276"/>
      <c r="E497" s="1276"/>
      <c r="F497" s="1276"/>
      <c r="G497" s="1276"/>
      <c r="H497" s="1276"/>
      <c r="I497" s="1276"/>
      <c r="J497" s="1276"/>
      <c r="K497" s="1276"/>
      <c r="L497" s="1276"/>
      <c r="M497" s="1276"/>
      <c r="N497" s="1276"/>
      <c r="O497" s="1276"/>
      <c r="P497" s="1276"/>
    </row>
    <row r="498" spans="1:16" ht="15.75" customHeight="1">
      <c r="A498" s="1276"/>
      <c r="B498" s="1276"/>
      <c r="C498" s="1276"/>
      <c r="D498" s="1276"/>
      <c r="E498" s="1276"/>
      <c r="F498" s="1276"/>
      <c r="G498" s="1276"/>
      <c r="H498" s="1276"/>
      <c r="I498" s="1276"/>
      <c r="J498" s="1276"/>
      <c r="K498" s="1276"/>
      <c r="L498" s="1276"/>
      <c r="M498" s="1276"/>
      <c r="N498" s="1276"/>
      <c r="O498" s="1276"/>
      <c r="P498" s="1276"/>
    </row>
    <row r="499" spans="1:16" ht="15.75" customHeight="1">
      <c r="A499" s="1276"/>
      <c r="B499" s="1276"/>
      <c r="C499" s="1276"/>
      <c r="D499" s="1276"/>
      <c r="E499" s="1276"/>
      <c r="F499" s="1276"/>
      <c r="G499" s="1276"/>
      <c r="H499" s="1276"/>
      <c r="I499" s="1276"/>
      <c r="J499" s="1276"/>
      <c r="K499" s="1276"/>
      <c r="L499" s="1276"/>
      <c r="M499" s="1276"/>
      <c r="N499" s="1276"/>
      <c r="O499" s="1276"/>
      <c r="P499" s="1276"/>
    </row>
    <row r="500" spans="1:16" ht="15.75" customHeight="1">
      <c r="A500" s="1276"/>
      <c r="B500" s="1276"/>
      <c r="C500" s="1276"/>
      <c r="D500" s="1276"/>
      <c r="E500" s="1276"/>
      <c r="F500" s="1276"/>
      <c r="G500" s="1276"/>
      <c r="H500" s="1276"/>
      <c r="I500" s="1276"/>
      <c r="J500" s="1276"/>
      <c r="K500" s="1276"/>
      <c r="L500" s="1276"/>
      <c r="M500" s="1276"/>
      <c r="N500" s="1276"/>
      <c r="O500" s="1276"/>
      <c r="P500" s="1276"/>
    </row>
    <row r="501" spans="1:16" ht="15.75" customHeight="1">
      <c r="A501" s="1276"/>
      <c r="B501" s="1276"/>
      <c r="C501" s="1276"/>
      <c r="D501" s="1276"/>
      <c r="E501" s="1276"/>
      <c r="F501" s="1276"/>
      <c r="G501" s="1276"/>
      <c r="H501" s="1276"/>
      <c r="I501" s="1276"/>
      <c r="J501" s="1276"/>
      <c r="K501" s="1276"/>
      <c r="L501" s="1276"/>
      <c r="M501" s="1276"/>
      <c r="N501" s="1276"/>
      <c r="O501" s="1276"/>
      <c r="P501" s="1276"/>
    </row>
    <row r="502" spans="1:16" ht="15.75" customHeight="1">
      <c r="A502" s="1276"/>
      <c r="B502" s="1276"/>
      <c r="C502" s="1276"/>
      <c r="D502" s="1276"/>
      <c r="E502" s="1276"/>
      <c r="F502" s="1276"/>
      <c r="G502" s="1276"/>
      <c r="H502" s="1276"/>
      <c r="I502" s="1276"/>
      <c r="J502" s="1276"/>
      <c r="K502" s="1276"/>
      <c r="L502" s="1276"/>
      <c r="M502" s="1276"/>
      <c r="N502" s="1276"/>
      <c r="O502" s="1276"/>
      <c r="P502" s="1276"/>
    </row>
    <row r="503" spans="1:16" ht="15.75" customHeight="1">
      <c r="A503" s="1276"/>
      <c r="B503" s="1276"/>
      <c r="C503" s="1276"/>
      <c r="D503" s="1276"/>
      <c r="E503" s="1276"/>
      <c r="F503" s="1276"/>
      <c r="G503" s="1276"/>
      <c r="H503" s="1276"/>
      <c r="I503" s="1276"/>
      <c r="J503" s="1276"/>
      <c r="K503" s="1276"/>
      <c r="L503" s="1276"/>
      <c r="M503" s="1276"/>
      <c r="N503" s="1276"/>
      <c r="O503" s="1276"/>
      <c r="P503" s="1276"/>
    </row>
    <row r="504" spans="1:16" ht="15.75" customHeight="1">
      <c r="A504" s="1276"/>
      <c r="B504" s="1276"/>
      <c r="C504" s="1276"/>
      <c r="D504" s="1276"/>
      <c r="E504" s="1276"/>
      <c r="F504" s="1276"/>
      <c r="G504" s="1276"/>
      <c r="H504" s="1276"/>
      <c r="I504" s="1276"/>
      <c r="J504" s="1276"/>
      <c r="K504" s="1276"/>
      <c r="L504" s="1276"/>
      <c r="M504" s="1276"/>
      <c r="N504" s="1276"/>
      <c r="O504" s="1276"/>
      <c r="P504" s="1276"/>
    </row>
    <row r="505" spans="1:16" ht="15.75" customHeight="1">
      <c r="A505" s="1276"/>
      <c r="B505" s="1276"/>
      <c r="C505" s="1276"/>
      <c r="D505" s="1276"/>
      <c r="E505" s="1276"/>
      <c r="F505" s="1276"/>
      <c r="G505" s="1276"/>
      <c r="H505" s="1276"/>
      <c r="I505" s="1276"/>
      <c r="J505" s="1276"/>
      <c r="K505" s="1276"/>
      <c r="L505" s="1276"/>
      <c r="M505" s="1276"/>
      <c r="N505" s="1276"/>
      <c r="O505" s="1276"/>
      <c r="P505" s="1276"/>
    </row>
    <row r="506" spans="1:16" ht="15.75" customHeight="1">
      <c r="A506" s="1276"/>
      <c r="B506" s="1276"/>
      <c r="C506" s="1276"/>
      <c r="D506" s="1276"/>
      <c r="E506" s="1276"/>
      <c r="F506" s="1276"/>
      <c r="G506" s="1276"/>
      <c r="H506" s="1276"/>
      <c r="I506" s="1276"/>
      <c r="J506" s="1276"/>
      <c r="K506" s="1276"/>
      <c r="L506" s="1276"/>
      <c r="M506" s="1276"/>
      <c r="N506" s="1276"/>
      <c r="O506" s="1276"/>
      <c r="P506" s="1276"/>
    </row>
    <row r="507" spans="1:16" ht="15.75" customHeight="1">
      <c r="A507" s="1276"/>
      <c r="B507" s="1276"/>
      <c r="C507" s="1276"/>
      <c r="D507" s="1276"/>
      <c r="E507" s="1276"/>
      <c r="F507" s="1276"/>
      <c r="G507" s="1276"/>
      <c r="H507" s="1276"/>
      <c r="I507" s="1276"/>
      <c r="J507" s="1276"/>
      <c r="K507" s="1276"/>
      <c r="L507" s="1276"/>
      <c r="M507" s="1276"/>
      <c r="N507" s="1276"/>
      <c r="O507" s="1276"/>
      <c r="P507" s="1276"/>
    </row>
    <row r="508" spans="1:16" ht="15.75" customHeight="1">
      <c r="A508" s="1276"/>
      <c r="B508" s="1276"/>
      <c r="C508" s="1276"/>
      <c r="D508" s="1276"/>
      <c r="E508" s="1276"/>
      <c r="F508" s="1276"/>
      <c r="G508" s="1276"/>
      <c r="H508" s="1276"/>
      <c r="I508" s="1276"/>
      <c r="J508" s="1276"/>
      <c r="K508" s="1276"/>
      <c r="L508" s="1276"/>
      <c r="M508" s="1276"/>
      <c r="N508" s="1276"/>
      <c r="O508" s="1276"/>
      <c r="P508" s="1276"/>
    </row>
    <row r="509" spans="1:16" ht="15.75" customHeight="1">
      <c r="A509" s="1276"/>
      <c r="B509" s="1276"/>
      <c r="C509" s="1276"/>
      <c r="D509" s="1276"/>
      <c r="E509" s="1276"/>
      <c r="F509" s="1276"/>
      <c r="G509" s="1276"/>
      <c r="H509" s="1276"/>
      <c r="I509" s="1276"/>
      <c r="J509" s="1276"/>
      <c r="K509" s="1276"/>
      <c r="L509" s="1276"/>
      <c r="M509" s="1276"/>
      <c r="N509" s="1276"/>
      <c r="O509" s="1276"/>
      <c r="P509" s="1276"/>
    </row>
    <row r="510" spans="1:16" ht="15.75" customHeight="1">
      <c r="A510" s="1276"/>
      <c r="B510" s="1276"/>
      <c r="C510" s="1276"/>
      <c r="D510" s="1276"/>
      <c r="E510" s="1276"/>
      <c r="F510" s="1276"/>
      <c r="G510" s="1276"/>
      <c r="H510" s="1276"/>
      <c r="I510" s="1276"/>
      <c r="J510" s="1276"/>
      <c r="K510" s="1276"/>
      <c r="L510" s="1276"/>
      <c r="M510" s="1276"/>
      <c r="N510" s="1276"/>
      <c r="O510" s="1276"/>
      <c r="P510" s="1276"/>
    </row>
    <row r="511" spans="1:16" ht="15.75" customHeight="1">
      <c r="A511" s="1276"/>
      <c r="B511" s="1276"/>
      <c r="C511" s="1276"/>
      <c r="D511" s="1276"/>
      <c r="E511" s="1276"/>
      <c r="F511" s="1276"/>
      <c r="G511" s="1276"/>
      <c r="H511" s="1276"/>
      <c r="I511" s="1276"/>
      <c r="J511" s="1276"/>
      <c r="K511" s="1276"/>
      <c r="L511" s="1276"/>
      <c r="M511" s="1276"/>
      <c r="N511" s="1276"/>
      <c r="O511" s="1276"/>
      <c r="P511" s="1276"/>
    </row>
    <row r="512" spans="1:16" ht="15.75" customHeight="1">
      <c r="A512" s="1276"/>
      <c r="B512" s="1276"/>
      <c r="C512" s="1276"/>
      <c r="D512" s="1276"/>
      <c r="E512" s="1276"/>
      <c r="F512" s="1276"/>
      <c r="G512" s="1276"/>
      <c r="H512" s="1276"/>
      <c r="I512" s="1276"/>
      <c r="J512" s="1276"/>
      <c r="K512" s="1276"/>
      <c r="L512" s="1276"/>
      <c r="M512" s="1276"/>
      <c r="N512" s="1276"/>
      <c r="O512" s="1276"/>
      <c r="P512" s="1276"/>
    </row>
    <row r="513" spans="1:16" ht="15.75" customHeight="1">
      <c r="A513" s="1276"/>
      <c r="B513" s="1276"/>
      <c r="C513" s="1276"/>
      <c r="D513" s="1276"/>
      <c r="E513" s="1276"/>
      <c r="F513" s="1276"/>
      <c r="G513" s="1276"/>
      <c r="H513" s="1276"/>
      <c r="I513" s="1276"/>
      <c r="J513" s="1276"/>
      <c r="K513" s="1276"/>
      <c r="L513" s="1276"/>
      <c r="M513" s="1276"/>
      <c r="N513" s="1276"/>
      <c r="O513" s="1276"/>
      <c r="P513" s="1276"/>
    </row>
    <row r="514" spans="1:16" ht="15.75" customHeight="1">
      <c r="A514" s="1276"/>
      <c r="B514" s="1276"/>
      <c r="C514" s="1276"/>
      <c r="D514" s="1276"/>
      <c r="E514" s="1276"/>
      <c r="F514" s="1276"/>
      <c r="G514" s="1276"/>
      <c r="H514" s="1276"/>
      <c r="I514" s="1276"/>
      <c r="J514" s="1276"/>
      <c r="K514" s="1276"/>
      <c r="L514" s="1276"/>
      <c r="M514" s="1276"/>
      <c r="N514" s="1276"/>
      <c r="O514" s="1276"/>
      <c r="P514" s="1276"/>
    </row>
    <row r="515" spans="1:16" ht="15.75" customHeight="1">
      <c r="A515" s="1276"/>
      <c r="B515" s="1276"/>
      <c r="C515" s="1276"/>
      <c r="D515" s="1276"/>
      <c r="E515" s="1276"/>
      <c r="F515" s="1276"/>
      <c r="G515" s="1276"/>
      <c r="H515" s="1276"/>
      <c r="I515" s="1276"/>
      <c r="J515" s="1276"/>
      <c r="K515" s="1276"/>
      <c r="L515" s="1276"/>
      <c r="M515" s="1276"/>
      <c r="N515" s="1276"/>
      <c r="O515" s="1276"/>
      <c r="P515" s="1276"/>
    </row>
    <row r="516" spans="1:16" ht="15.75" customHeight="1">
      <c r="A516" s="1276"/>
      <c r="B516" s="1276"/>
      <c r="C516" s="1276"/>
      <c r="D516" s="1276"/>
      <c r="E516" s="1276"/>
      <c r="F516" s="1276"/>
      <c r="G516" s="1276"/>
      <c r="H516" s="1276"/>
      <c r="I516" s="1276"/>
      <c r="J516" s="1276"/>
      <c r="K516" s="1276"/>
      <c r="L516" s="1276"/>
      <c r="M516" s="1276"/>
      <c r="N516" s="1276"/>
      <c r="O516" s="1276"/>
      <c r="P516" s="1276"/>
    </row>
    <row r="517" spans="1:16" ht="15.75" customHeight="1">
      <c r="A517" s="1276"/>
      <c r="B517" s="1276"/>
      <c r="C517" s="1276"/>
      <c r="D517" s="1276"/>
      <c r="E517" s="1276"/>
      <c r="F517" s="1276"/>
      <c r="G517" s="1276"/>
      <c r="H517" s="1276"/>
      <c r="I517" s="1276"/>
      <c r="J517" s="1276"/>
      <c r="K517" s="1276"/>
      <c r="L517" s="1276"/>
      <c r="M517" s="1276"/>
      <c r="N517" s="1276"/>
      <c r="O517" s="1276"/>
      <c r="P517" s="1276"/>
    </row>
    <row r="518" spans="1:16" ht="15.75" customHeight="1">
      <c r="A518" s="1276"/>
      <c r="B518" s="1276"/>
      <c r="C518" s="1276"/>
      <c r="D518" s="1276"/>
      <c r="E518" s="1276"/>
      <c r="F518" s="1276"/>
      <c r="G518" s="1276"/>
      <c r="H518" s="1276"/>
      <c r="I518" s="1276"/>
      <c r="J518" s="1276"/>
      <c r="K518" s="1276"/>
      <c r="L518" s="1276"/>
      <c r="M518" s="1276"/>
      <c r="N518" s="1276"/>
      <c r="O518" s="1276"/>
      <c r="P518" s="1276"/>
    </row>
    <row r="519" spans="1:16" ht="15.75" customHeight="1">
      <c r="A519" s="1276"/>
      <c r="B519" s="1276"/>
      <c r="C519" s="1276"/>
      <c r="D519" s="1276"/>
      <c r="E519" s="1276"/>
      <c r="F519" s="1276"/>
      <c r="G519" s="1276"/>
      <c r="H519" s="1276"/>
      <c r="I519" s="1276"/>
      <c r="J519" s="1276"/>
      <c r="K519" s="1276"/>
      <c r="L519" s="1276"/>
      <c r="M519" s="1276"/>
      <c r="N519" s="1276"/>
      <c r="O519" s="1276"/>
      <c r="P519" s="1276"/>
    </row>
    <row r="520" spans="1:16" ht="15.75" customHeight="1">
      <c r="A520" s="1276"/>
      <c r="B520" s="1276"/>
      <c r="C520" s="1276"/>
      <c r="D520" s="1276"/>
      <c r="E520" s="1276"/>
      <c r="F520" s="1276"/>
      <c r="G520" s="1276"/>
      <c r="H520" s="1276"/>
      <c r="I520" s="1276"/>
      <c r="J520" s="1276"/>
      <c r="K520" s="1276"/>
      <c r="L520" s="1276"/>
      <c r="M520" s="1276"/>
      <c r="N520" s="1276"/>
      <c r="O520" s="1276"/>
      <c r="P520" s="1276"/>
    </row>
    <row r="521" spans="1:16" ht="15.75" customHeight="1">
      <c r="A521" s="1276"/>
      <c r="B521" s="1276"/>
      <c r="C521" s="1276"/>
      <c r="D521" s="1276"/>
      <c r="E521" s="1276"/>
      <c r="F521" s="1276"/>
      <c r="G521" s="1276"/>
      <c r="H521" s="1276"/>
      <c r="I521" s="1276"/>
      <c r="J521" s="1276"/>
      <c r="K521" s="1276"/>
      <c r="L521" s="1276"/>
      <c r="M521" s="1276"/>
      <c r="N521" s="1276"/>
      <c r="O521" s="1276"/>
      <c r="P521" s="1276"/>
    </row>
    <row r="522" spans="1:16" ht="15.75" customHeight="1">
      <c r="A522" s="1276"/>
      <c r="B522" s="1276"/>
      <c r="C522" s="1276"/>
      <c r="D522" s="1276"/>
      <c r="E522" s="1276"/>
      <c r="F522" s="1276"/>
      <c r="G522" s="1276"/>
      <c r="H522" s="1276"/>
      <c r="I522" s="1276"/>
      <c r="J522" s="1276"/>
      <c r="K522" s="1276"/>
      <c r="L522" s="1276"/>
      <c r="M522" s="1276"/>
      <c r="N522" s="1276"/>
      <c r="O522" s="1276"/>
      <c r="P522" s="1276"/>
    </row>
    <row r="523" spans="1:16" ht="15.75" customHeight="1">
      <c r="A523" s="1276"/>
      <c r="B523" s="1276"/>
      <c r="C523" s="1276"/>
      <c r="D523" s="1276"/>
      <c r="E523" s="1276"/>
      <c r="F523" s="1276"/>
      <c r="G523" s="1276"/>
      <c r="H523" s="1276"/>
      <c r="I523" s="1276"/>
      <c r="J523" s="1276"/>
      <c r="K523" s="1276"/>
      <c r="L523" s="1276"/>
      <c r="M523" s="1276"/>
      <c r="N523" s="1276"/>
      <c r="O523" s="1276"/>
      <c r="P523" s="1276"/>
    </row>
    <row r="524" spans="1:16" ht="15.75" customHeight="1">
      <c r="A524" s="1276"/>
      <c r="B524" s="1276"/>
      <c r="C524" s="1276"/>
      <c r="D524" s="1276"/>
      <c r="E524" s="1276"/>
      <c r="F524" s="1276"/>
      <c r="G524" s="1276"/>
      <c r="H524" s="1276"/>
      <c r="I524" s="1276"/>
      <c r="J524" s="1276"/>
      <c r="K524" s="1276"/>
      <c r="L524" s="1276"/>
      <c r="M524" s="1276"/>
      <c r="N524" s="1276"/>
      <c r="O524" s="1276"/>
      <c r="P524" s="1276"/>
    </row>
    <row r="525" spans="1:16" ht="15.75" customHeight="1">
      <c r="A525" s="1276"/>
      <c r="B525" s="1276"/>
      <c r="C525" s="1276"/>
      <c r="D525" s="1276"/>
      <c r="E525" s="1276"/>
      <c r="F525" s="1276"/>
      <c r="G525" s="1276"/>
      <c r="H525" s="1276"/>
      <c r="I525" s="1276"/>
      <c r="J525" s="1276"/>
      <c r="K525" s="1276"/>
      <c r="L525" s="1276"/>
      <c r="M525" s="1276"/>
      <c r="N525" s="1276"/>
      <c r="O525" s="1276"/>
      <c r="P525" s="1276"/>
    </row>
    <row r="526" spans="1:16" ht="15.75" customHeight="1">
      <c r="A526" s="1276"/>
      <c r="B526" s="1276"/>
      <c r="C526" s="1276"/>
      <c r="D526" s="1276"/>
      <c r="E526" s="1276"/>
      <c r="F526" s="1276"/>
      <c r="G526" s="1276"/>
      <c r="H526" s="1276"/>
      <c r="I526" s="1276"/>
      <c r="J526" s="1276"/>
      <c r="K526" s="1276"/>
      <c r="L526" s="1276"/>
      <c r="M526" s="1276"/>
      <c r="N526" s="1276"/>
      <c r="O526" s="1276"/>
      <c r="P526" s="1276"/>
    </row>
    <row r="527" spans="1:16" ht="15.75" customHeight="1">
      <c r="A527" s="1276"/>
      <c r="B527" s="1276"/>
      <c r="C527" s="1276"/>
      <c r="D527" s="1276"/>
      <c r="E527" s="1276"/>
      <c r="F527" s="1276"/>
      <c r="G527" s="1276"/>
      <c r="H527" s="1276"/>
      <c r="I527" s="1276"/>
      <c r="J527" s="1276"/>
      <c r="K527" s="1276"/>
      <c r="L527" s="1276"/>
      <c r="M527" s="1276"/>
      <c r="N527" s="1276"/>
      <c r="O527" s="1276"/>
      <c r="P527" s="1276"/>
    </row>
    <row r="528" spans="1:16" ht="15.75" customHeight="1">
      <c r="A528" s="1276"/>
      <c r="B528" s="1276"/>
      <c r="C528" s="1276"/>
      <c r="D528" s="1276"/>
      <c r="E528" s="1276"/>
      <c r="F528" s="1276"/>
      <c r="G528" s="1276"/>
      <c r="H528" s="1276"/>
      <c r="I528" s="1276"/>
      <c r="J528" s="1276"/>
      <c r="K528" s="1276"/>
      <c r="L528" s="1276"/>
      <c r="M528" s="1276"/>
      <c r="N528" s="1276"/>
      <c r="O528" s="1276"/>
      <c r="P528" s="1276"/>
    </row>
    <row r="529" spans="1:16" ht="15.75" customHeight="1">
      <c r="A529" s="1276"/>
      <c r="B529" s="1276"/>
      <c r="C529" s="1276"/>
      <c r="D529" s="1276"/>
      <c r="E529" s="1276"/>
      <c r="F529" s="1276"/>
      <c r="G529" s="1276"/>
      <c r="H529" s="1276"/>
      <c r="I529" s="1276"/>
      <c r="J529" s="1276"/>
      <c r="K529" s="1276"/>
      <c r="L529" s="1276"/>
      <c r="M529" s="1276"/>
      <c r="N529" s="1276"/>
      <c r="O529" s="1276"/>
      <c r="P529" s="1276"/>
    </row>
    <row r="530" spans="1:16" ht="15.75" customHeight="1">
      <c r="A530" s="1276"/>
      <c r="B530" s="1276"/>
      <c r="C530" s="1276"/>
      <c r="D530" s="1276"/>
      <c r="E530" s="1276"/>
      <c r="F530" s="1276"/>
      <c r="G530" s="1276"/>
      <c r="H530" s="1276"/>
      <c r="I530" s="1276"/>
      <c r="J530" s="1276"/>
      <c r="K530" s="1276"/>
      <c r="L530" s="1276"/>
      <c r="M530" s="1276"/>
      <c r="N530" s="1276"/>
      <c r="O530" s="1276"/>
      <c r="P530" s="1276"/>
    </row>
    <row r="531" spans="1:16" ht="15.75" customHeight="1">
      <c r="A531" s="1276"/>
      <c r="B531" s="1276"/>
      <c r="C531" s="1276"/>
      <c r="D531" s="1276"/>
      <c r="E531" s="1276"/>
      <c r="F531" s="1276"/>
      <c r="G531" s="1276"/>
      <c r="H531" s="1276"/>
      <c r="I531" s="1276"/>
      <c r="J531" s="1276"/>
      <c r="K531" s="1276"/>
      <c r="L531" s="1276"/>
      <c r="M531" s="1276"/>
      <c r="N531" s="1276"/>
      <c r="O531" s="1276"/>
      <c r="P531" s="1276"/>
    </row>
    <row r="532" spans="1:16" ht="15.75" customHeight="1">
      <c r="A532" s="1276"/>
      <c r="B532" s="1276"/>
      <c r="C532" s="1276"/>
      <c r="D532" s="1276"/>
      <c r="E532" s="1276"/>
      <c r="F532" s="1276"/>
      <c r="G532" s="1276"/>
      <c r="H532" s="1276"/>
      <c r="I532" s="1276"/>
      <c r="J532" s="1276"/>
      <c r="K532" s="1276"/>
      <c r="L532" s="1276"/>
      <c r="M532" s="1276"/>
      <c r="N532" s="1276"/>
      <c r="O532" s="1276"/>
      <c r="P532" s="1276"/>
    </row>
    <row r="533" spans="1:16" ht="15.75" customHeight="1">
      <c r="A533" s="1276"/>
      <c r="B533" s="1276"/>
      <c r="C533" s="1276"/>
      <c r="D533" s="1276"/>
      <c r="E533" s="1276"/>
      <c r="F533" s="1276"/>
      <c r="G533" s="1276"/>
      <c r="H533" s="1276"/>
      <c r="I533" s="1276"/>
      <c r="J533" s="1276"/>
      <c r="K533" s="1276"/>
      <c r="L533" s="1276"/>
      <c r="M533" s="1276"/>
      <c r="N533" s="1276"/>
      <c r="O533" s="1276"/>
      <c r="P533" s="1276"/>
    </row>
    <row r="534" spans="1:16" ht="15.75" customHeight="1">
      <c r="A534" s="1276"/>
      <c r="B534" s="1276"/>
      <c r="C534" s="1276"/>
      <c r="D534" s="1276"/>
      <c r="E534" s="1276"/>
      <c r="F534" s="1276"/>
      <c r="G534" s="1276"/>
      <c r="H534" s="1276"/>
      <c r="I534" s="1276"/>
      <c r="J534" s="1276"/>
      <c r="K534" s="1276"/>
      <c r="L534" s="1276"/>
      <c r="M534" s="1276"/>
      <c r="N534" s="1276"/>
      <c r="O534" s="1276"/>
      <c r="P534" s="1276"/>
    </row>
    <row r="535" spans="1:16" ht="15.75" customHeight="1">
      <c r="A535" s="1276"/>
      <c r="B535" s="1276"/>
      <c r="C535" s="1276"/>
      <c r="D535" s="1276"/>
      <c r="E535" s="1276"/>
      <c r="F535" s="1276"/>
      <c r="G535" s="1276"/>
      <c r="H535" s="1276"/>
      <c r="I535" s="1276"/>
      <c r="J535" s="1276"/>
      <c r="K535" s="1276"/>
      <c r="L535" s="1276"/>
      <c r="M535" s="1276"/>
      <c r="N535" s="1276"/>
      <c r="O535" s="1276"/>
      <c r="P535" s="1276"/>
    </row>
    <row r="536" spans="1:16" ht="15.75" customHeight="1">
      <c r="A536" s="1276"/>
      <c r="B536" s="1276"/>
      <c r="C536" s="1276"/>
      <c r="D536" s="1276"/>
      <c r="E536" s="1276"/>
      <c r="F536" s="1276"/>
      <c r="G536" s="1276"/>
      <c r="H536" s="1276"/>
      <c r="I536" s="1276"/>
      <c r="J536" s="1276"/>
      <c r="K536" s="1276"/>
      <c r="L536" s="1276"/>
      <c r="M536" s="1276"/>
      <c r="N536" s="1276"/>
      <c r="O536" s="1276"/>
      <c r="P536" s="1276"/>
    </row>
    <row r="537" spans="1:16" ht="15.75" customHeight="1">
      <c r="A537" s="1276"/>
      <c r="B537" s="1276"/>
      <c r="C537" s="1276"/>
      <c r="D537" s="1276"/>
      <c r="E537" s="1276"/>
      <c r="F537" s="1276"/>
      <c r="G537" s="1276"/>
      <c r="H537" s="1276"/>
      <c r="I537" s="1276"/>
      <c r="J537" s="1276"/>
      <c r="K537" s="1276"/>
      <c r="L537" s="1276"/>
      <c r="M537" s="1276"/>
      <c r="N537" s="1276"/>
      <c r="O537" s="1276"/>
      <c r="P537" s="1276"/>
    </row>
    <row r="538" spans="1:16" ht="15.75" customHeight="1">
      <c r="A538" s="1276"/>
      <c r="B538" s="1276"/>
      <c r="C538" s="1276"/>
      <c r="D538" s="1276"/>
      <c r="E538" s="1276"/>
      <c r="F538" s="1276"/>
      <c r="G538" s="1276"/>
      <c r="H538" s="1276"/>
      <c r="I538" s="1276"/>
      <c r="J538" s="1276"/>
      <c r="K538" s="1276"/>
      <c r="L538" s="1276"/>
      <c r="M538" s="1276"/>
      <c r="N538" s="1276"/>
      <c r="O538" s="1276"/>
      <c r="P538" s="1276"/>
    </row>
    <row r="539" spans="1:16" ht="15.75" customHeight="1">
      <c r="A539" s="1276"/>
      <c r="B539" s="1276"/>
      <c r="C539" s="1276"/>
      <c r="D539" s="1276"/>
      <c r="E539" s="1276"/>
      <c r="F539" s="1276"/>
      <c r="G539" s="1276"/>
      <c r="H539" s="1276"/>
      <c r="I539" s="1276"/>
      <c r="J539" s="1276"/>
      <c r="K539" s="1276"/>
      <c r="L539" s="1276"/>
      <c r="M539" s="1276"/>
      <c r="N539" s="1276"/>
      <c r="O539" s="1276"/>
      <c r="P539" s="1276"/>
    </row>
    <row r="540" spans="1:16" ht="15.75" customHeight="1">
      <c r="A540" s="1276"/>
      <c r="B540" s="1276"/>
      <c r="C540" s="1276"/>
      <c r="D540" s="1276"/>
      <c r="E540" s="1276"/>
      <c r="F540" s="1276"/>
      <c r="G540" s="1276"/>
      <c r="H540" s="1276"/>
      <c r="I540" s="1276"/>
      <c r="J540" s="1276"/>
      <c r="K540" s="1276"/>
      <c r="L540" s="1276"/>
      <c r="M540" s="1276"/>
      <c r="N540" s="1276"/>
      <c r="O540" s="1276"/>
      <c r="P540" s="1276"/>
    </row>
    <row r="541" spans="1:16" ht="15.75" customHeight="1">
      <c r="A541" s="1276"/>
      <c r="B541" s="1276"/>
      <c r="C541" s="1276"/>
      <c r="D541" s="1276"/>
      <c r="E541" s="1276"/>
      <c r="F541" s="1276"/>
      <c r="G541" s="1276"/>
      <c r="H541" s="1276"/>
      <c r="I541" s="1276"/>
      <c r="J541" s="1276"/>
      <c r="K541" s="1276"/>
      <c r="L541" s="1276"/>
      <c r="M541" s="1276"/>
      <c r="N541" s="1276"/>
      <c r="O541" s="1276"/>
      <c r="P541" s="1276"/>
    </row>
    <row r="542" spans="1:16" ht="15.75" customHeight="1">
      <c r="A542" s="1276"/>
      <c r="B542" s="1276"/>
      <c r="C542" s="1276"/>
      <c r="D542" s="1276"/>
      <c r="E542" s="1276"/>
      <c r="F542" s="1276"/>
      <c r="G542" s="1276"/>
      <c r="H542" s="1276"/>
      <c r="I542" s="1276"/>
      <c r="J542" s="1276"/>
      <c r="K542" s="1276"/>
      <c r="L542" s="1276"/>
      <c r="M542" s="1276"/>
      <c r="N542" s="1276"/>
      <c r="O542" s="1276"/>
      <c r="P542" s="1276"/>
    </row>
    <row r="543" spans="1:16" ht="15.75" customHeight="1">
      <c r="A543" s="1276"/>
      <c r="B543" s="1276"/>
      <c r="C543" s="1276"/>
      <c r="D543" s="1276"/>
      <c r="E543" s="1276"/>
      <c r="F543" s="1276"/>
      <c r="G543" s="1276"/>
      <c r="H543" s="1276"/>
      <c r="I543" s="1276"/>
      <c r="J543" s="1276"/>
      <c r="K543" s="1276"/>
      <c r="L543" s="1276"/>
      <c r="M543" s="1276"/>
      <c r="N543" s="1276"/>
      <c r="O543" s="1276"/>
      <c r="P543" s="1276"/>
    </row>
    <row r="544" spans="1:16" ht="15.75" customHeight="1">
      <c r="A544" s="1276"/>
      <c r="B544" s="1276"/>
      <c r="C544" s="1276"/>
      <c r="D544" s="1276"/>
      <c r="E544" s="1276"/>
      <c r="F544" s="1276"/>
      <c r="G544" s="1276"/>
      <c r="H544" s="1276"/>
      <c r="I544" s="1276"/>
      <c r="J544" s="1276"/>
      <c r="K544" s="1276"/>
      <c r="L544" s="1276"/>
      <c r="M544" s="1276"/>
      <c r="N544" s="1276"/>
      <c r="O544" s="1276"/>
      <c r="P544" s="1276"/>
    </row>
    <row r="545" spans="1:16" ht="15.75" customHeight="1">
      <c r="A545" s="1276"/>
      <c r="B545" s="1276"/>
      <c r="C545" s="1276"/>
      <c r="D545" s="1276"/>
      <c r="E545" s="1276"/>
      <c r="F545" s="1276"/>
      <c r="G545" s="1276"/>
      <c r="H545" s="1276"/>
      <c r="I545" s="1276"/>
      <c r="J545" s="1276"/>
      <c r="K545" s="1276"/>
      <c r="L545" s="1276"/>
      <c r="M545" s="1276"/>
      <c r="N545" s="1276"/>
      <c r="O545" s="1276"/>
      <c r="P545" s="1276"/>
    </row>
    <row r="546" spans="1:16" ht="15.75" customHeight="1">
      <c r="A546" s="1276"/>
      <c r="B546" s="1276"/>
      <c r="C546" s="1276"/>
      <c r="D546" s="1276"/>
      <c r="E546" s="1276"/>
      <c r="F546" s="1276"/>
      <c r="G546" s="1276"/>
      <c r="H546" s="1276"/>
      <c r="I546" s="1276"/>
      <c r="J546" s="1276"/>
      <c r="K546" s="1276"/>
      <c r="L546" s="1276"/>
      <c r="M546" s="1276"/>
      <c r="N546" s="1276"/>
      <c r="O546" s="1276"/>
      <c r="P546" s="1276"/>
    </row>
    <row r="547" spans="1:16" ht="15.75" customHeight="1">
      <c r="A547" s="1276"/>
      <c r="B547" s="1276"/>
      <c r="C547" s="1276"/>
      <c r="D547" s="1276"/>
      <c r="E547" s="1276"/>
      <c r="F547" s="1276"/>
      <c r="G547" s="1276"/>
      <c r="H547" s="1276"/>
      <c r="I547" s="1276"/>
      <c r="J547" s="1276"/>
      <c r="K547" s="1276"/>
      <c r="L547" s="1276"/>
      <c r="M547" s="1276"/>
      <c r="N547" s="1276"/>
      <c r="O547" s="1276"/>
      <c r="P547" s="1276"/>
    </row>
    <row r="548" spans="1:16" ht="15.75" customHeight="1">
      <c r="A548" s="1276"/>
      <c r="B548" s="1276"/>
      <c r="C548" s="1276"/>
      <c r="D548" s="1276"/>
      <c r="E548" s="1276"/>
      <c r="F548" s="1276"/>
      <c r="G548" s="1276"/>
      <c r="H548" s="1276"/>
      <c r="I548" s="1276"/>
      <c r="J548" s="1276"/>
      <c r="K548" s="1276"/>
      <c r="L548" s="1276"/>
      <c r="M548" s="1276"/>
      <c r="N548" s="1276"/>
      <c r="O548" s="1276"/>
      <c r="P548" s="1276"/>
    </row>
    <row r="549" spans="1:16" ht="15.75" customHeight="1">
      <c r="A549" s="1276"/>
      <c r="B549" s="1276"/>
      <c r="C549" s="1276"/>
      <c r="D549" s="1276"/>
      <c r="E549" s="1276"/>
      <c r="F549" s="1276"/>
      <c r="G549" s="1276"/>
      <c r="H549" s="1276"/>
      <c r="I549" s="1276"/>
      <c r="J549" s="1276"/>
      <c r="K549" s="1276"/>
      <c r="L549" s="1276"/>
      <c r="M549" s="1276"/>
      <c r="N549" s="1276"/>
      <c r="O549" s="1276"/>
      <c r="P549" s="1276"/>
    </row>
    <row r="550" spans="1:16" ht="15.75" customHeight="1">
      <c r="A550" s="1276"/>
      <c r="B550" s="1276"/>
      <c r="C550" s="1276"/>
      <c r="D550" s="1276"/>
      <c r="E550" s="1276"/>
      <c r="F550" s="1276"/>
      <c r="G550" s="1276"/>
      <c r="H550" s="1276"/>
      <c r="I550" s="1276"/>
      <c r="J550" s="1276"/>
      <c r="K550" s="1276"/>
      <c r="L550" s="1276"/>
      <c r="M550" s="1276"/>
      <c r="N550" s="1276"/>
      <c r="O550" s="1276"/>
      <c r="P550" s="1276"/>
    </row>
    <row r="551" spans="1:16" ht="15.75" customHeight="1">
      <c r="A551" s="1276"/>
      <c r="B551" s="1276"/>
      <c r="C551" s="1276"/>
      <c r="D551" s="1276"/>
      <c r="E551" s="1276"/>
      <c r="F551" s="1276"/>
      <c r="G551" s="1276"/>
      <c r="H551" s="1276"/>
      <c r="I551" s="1276"/>
      <c r="J551" s="1276"/>
      <c r="K551" s="1276"/>
      <c r="L551" s="1276"/>
      <c r="M551" s="1276"/>
      <c r="N551" s="1276"/>
      <c r="O551" s="1276"/>
      <c r="P551" s="1276"/>
    </row>
    <row r="552" spans="1:16" ht="15.75" customHeight="1">
      <c r="A552" s="1276"/>
      <c r="B552" s="1276"/>
      <c r="C552" s="1276"/>
      <c r="D552" s="1276"/>
      <c r="E552" s="1276"/>
      <c r="F552" s="1276"/>
      <c r="G552" s="1276"/>
      <c r="H552" s="1276"/>
      <c r="I552" s="1276"/>
      <c r="J552" s="1276"/>
      <c r="K552" s="1276"/>
      <c r="L552" s="1276"/>
      <c r="M552" s="1276"/>
      <c r="N552" s="1276"/>
      <c r="O552" s="1276"/>
      <c r="P552" s="1276"/>
    </row>
    <row r="553" spans="1:16" ht="15.75" customHeight="1">
      <c r="A553" s="1276"/>
      <c r="B553" s="1276"/>
      <c r="C553" s="1276"/>
      <c r="D553" s="1276"/>
      <c r="E553" s="1276"/>
      <c r="F553" s="1276"/>
      <c r="G553" s="1276"/>
      <c r="H553" s="1276"/>
      <c r="I553" s="1276"/>
      <c r="J553" s="1276"/>
      <c r="K553" s="1276"/>
      <c r="L553" s="1276"/>
      <c r="M553" s="1276"/>
      <c r="N553" s="1276"/>
      <c r="O553" s="1276"/>
      <c r="P553" s="1276"/>
    </row>
    <row r="554" spans="1:16" ht="15.75" customHeight="1">
      <c r="A554" s="1276"/>
      <c r="B554" s="1276"/>
      <c r="C554" s="1276"/>
      <c r="D554" s="1276"/>
      <c r="E554" s="1276"/>
      <c r="F554" s="1276"/>
      <c r="G554" s="1276"/>
      <c r="H554" s="1276"/>
      <c r="I554" s="1276"/>
      <c r="J554" s="1276"/>
      <c r="K554" s="1276"/>
      <c r="L554" s="1276"/>
      <c r="M554" s="1276"/>
      <c r="N554" s="1276"/>
      <c r="O554" s="1276"/>
      <c r="P554" s="1276"/>
    </row>
    <row r="555" spans="1:16" ht="15.75" customHeight="1">
      <c r="A555" s="1276"/>
      <c r="B555" s="1276"/>
      <c r="C555" s="1276"/>
      <c r="D555" s="1276"/>
      <c r="E555" s="1276"/>
      <c r="F555" s="1276"/>
      <c r="G555" s="1276"/>
      <c r="H555" s="1276"/>
      <c r="I555" s="1276"/>
      <c r="J555" s="1276"/>
      <c r="K555" s="1276"/>
      <c r="L555" s="1276"/>
      <c r="M555" s="1276"/>
      <c r="N555" s="1276"/>
      <c r="O555" s="1276"/>
      <c r="P555" s="1276"/>
    </row>
    <row r="556" spans="1:16" ht="15.75" customHeight="1">
      <c r="A556" s="1276"/>
      <c r="B556" s="1276"/>
      <c r="C556" s="1276"/>
      <c r="D556" s="1276"/>
      <c r="E556" s="1276"/>
      <c r="F556" s="1276"/>
      <c r="G556" s="1276"/>
      <c r="H556" s="1276"/>
      <c r="I556" s="1276"/>
      <c r="J556" s="1276"/>
      <c r="K556" s="1276"/>
      <c r="L556" s="1276"/>
      <c r="M556" s="1276"/>
      <c r="N556" s="1276"/>
      <c r="O556" s="1276"/>
      <c r="P556" s="1276"/>
    </row>
    <row r="557" spans="1:16" ht="15.75" customHeight="1">
      <c r="A557" s="1276"/>
      <c r="B557" s="1276"/>
      <c r="C557" s="1276"/>
      <c r="D557" s="1276"/>
      <c r="E557" s="1276"/>
      <c r="F557" s="1276"/>
      <c r="G557" s="1276"/>
      <c r="H557" s="1276"/>
      <c r="I557" s="1276"/>
      <c r="J557" s="1276"/>
      <c r="K557" s="1276"/>
      <c r="L557" s="1276"/>
      <c r="M557" s="1276"/>
      <c r="N557" s="1276"/>
      <c r="O557" s="1276"/>
      <c r="P557" s="1276"/>
    </row>
    <row r="558" spans="1:16" ht="15.75" customHeight="1">
      <c r="A558" s="1276"/>
      <c r="B558" s="1276"/>
      <c r="C558" s="1276"/>
      <c r="D558" s="1276"/>
      <c r="E558" s="1276"/>
      <c r="F558" s="1276"/>
      <c r="G558" s="1276"/>
      <c r="H558" s="1276"/>
      <c r="I558" s="1276"/>
      <c r="J558" s="1276"/>
      <c r="K558" s="1276"/>
      <c r="L558" s="1276"/>
      <c r="M558" s="1276"/>
      <c r="N558" s="1276"/>
      <c r="O558" s="1276"/>
      <c r="P558" s="1276"/>
    </row>
    <row r="559" spans="1:16" ht="15.75" customHeight="1">
      <c r="A559" s="1276"/>
      <c r="B559" s="1276"/>
      <c r="C559" s="1276"/>
      <c r="D559" s="1276"/>
      <c r="E559" s="1276"/>
      <c r="F559" s="1276"/>
      <c r="G559" s="1276"/>
      <c r="H559" s="1276"/>
      <c r="I559" s="1276"/>
      <c r="J559" s="1276"/>
      <c r="K559" s="1276"/>
      <c r="L559" s="1276"/>
      <c r="M559" s="1276"/>
      <c r="N559" s="1276"/>
      <c r="O559" s="1276"/>
      <c r="P559" s="1276"/>
    </row>
    <row r="560" spans="1:16" ht="15.75" customHeight="1">
      <c r="A560" s="1276"/>
      <c r="B560" s="1276"/>
      <c r="C560" s="1276"/>
      <c r="D560" s="1276"/>
      <c r="E560" s="1276"/>
      <c r="F560" s="1276"/>
      <c r="G560" s="1276"/>
      <c r="H560" s="1276"/>
      <c r="I560" s="1276"/>
      <c r="J560" s="1276"/>
      <c r="K560" s="1276"/>
      <c r="L560" s="1276"/>
      <c r="M560" s="1276"/>
      <c r="N560" s="1276"/>
      <c r="O560" s="1276"/>
      <c r="P560" s="1276"/>
    </row>
    <row r="561" spans="1:16" ht="15.75" customHeight="1">
      <c r="A561" s="1276"/>
      <c r="B561" s="1276"/>
      <c r="C561" s="1276"/>
      <c r="D561" s="1276"/>
      <c r="E561" s="1276"/>
      <c r="F561" s="1276"/>
      <c r="G561" s="1276"/>
      <c r="H561" s="1276"/>
      <c r="I561" s="1276"/>
      <c r="J561" s="1276"/>
      <c r="K561" s="1276"/>
      <c r="L561" s="1276"/>
      <c r="M561" s="1276"/>
      <c r="N561" s="1276"/>
      <c r="O561" s="1276"/>
      <c r="P561" s="1276"/>
    </row>
    <row r="562" spans="1:16" ht="15.75" customHeight="1">
      <c r="A562" s="1276"/>
      <c r="B562" s="1276"/>
      <c r="C562" s="1276"/>
      <c r="D562" s="1276"/>
      <c r="E562" s="1276"/>
      <c r="F562" s="1276"/>
      <c r="G562" s="1276"/>
      <c r="H562" s="1276"/>
      <c r="I562" s="1276"/>
      <c r="J562" s="1276"/>
      <c r="K562" s="1276"/>
      <c r="L562" s="1276"/>
      <c r="M562" s="1276"/>
      <c r="N562" s="1276"/>
      <c r="O562" s="1276"/>
      <c r="P562" s="1276"/>
    </row>
    <row r="563" spans="1:16" ht="15.75" customHeight="1">
      <c r="A563" s="1276"/>
      <c r="B563" s="1276"/>
      <c r="C563" s="1276"/>
      <c r="D563" s="1276"/>
      <c r="E563" s="1276"/>
      <c r="F563" s="1276"/>
      <c r="G563" s="1276"/>
      <c r="H563" s="1276"/>
      <c r="I563" s="1276"/>
      <c r="J563" s="1276"/>
      <c r="K563" s="1276"/>
      <c r="L563" s="1276"/>
      <c r="M563" s="1276"/>
      <c r="N563" s="1276"/>
      <c r="O563" s="1276"/>
      <c r="P563" s="1276"/>
    </row>
    <row r="564" spans="1:16" ht="15.75" customHeight="1">
      <c r="A564" s="1276"/>
      <c r="B564" s="1276"/>
      <c r="C564" s="1276"/>
      <c r="D564" s="1276"/>
      <c r="E564" s="1276"/>
      <c r="F564" s="1276"/>
      <c r="G564" s="1276"/>
      <c r="H564" s="1276"/>
      <c r="I564" s="1276"/>
      <c r="J564" s="1276"/>
      <c r="K564" s="1276"/>
      <c r="L564" s="1276"/>
      <c r="M564" s="1276"/>
      <c r="N564" s="1276"/>
      <c r="O564" s="1276"/>
      <c r="P564" s="1276"/>
    </row>
    <row r="565" spans="1:16" ht="15.75" customHeight="1">
      <c r="A565" s="1276"/>
      <c r="B565" s="1276"/>
      <c r="C565" s="1276"/>
      <c r="D565" s="1276"/>
      <c r="E565" s="1276"/>
      <c r="F565" s="1276"/>
      <c r="G565" s="1276"/>
      <c r="H565" s="1276"/>
      <c r="I565" s="1276"/>
      <c r="J565" s="1276"/>
      <c r="K565" s="1276"/>
      <c r="L565" s="1276"/>
      <c r="M565" s="1276"/>
      <c r="N565" s="1276"/>
      <c r="O565" s="1276"/>
      <c r="P565" s="1276"/>
    </row>
    <row r="566" spans="1:16" ht="15.75" customHeight="1">
      <c r="A566" s="1276"/>
      <c r="B566" s="1276"/>
      <c r="C566" s="1276"/>
      <c r="D566" s="1276"/>
      <c r="E566" s="1276"/>
      <c r="F566" s="1276"/>
      <c r="G566" s="1276"/>
      <c r="H566" s="1276"/>
      <c r="I566" s="1276"/>
      <c r="J566" s="1276"/>
      <c r="K566" s="1276"/>
      <c r="L566" s="1276"/>
      <c r="M566" s="1276"/>
      <c r="N566" s="1276"/>
      <c r="O566" s="1276"/>
      <c r="P566" s="1276"/>
    </row>
    <row r="567" spans="1:16" ht="15.75" customHeight="1">
      <c r="A567" s="1276"/>
      <c r="B567" s="1276"/>
      <c r="C567" s="1276"/>
      <c r="D567" s="1276"/>
      <c r="E567" s="1276"/>
      <c r="F567" s="1276"/>
      <c r="G567" s="1276"/>
      <c r="H567" s="1276"/>
      <c r="I567" s="1276"/>
      <c r="J567" s="1276"/>
      <c r="K567" s="1276"/>
      <c r="L567" s="1276"/>
      <c r="M567" s="1276"/>
      <c r="N567" s="1276"/>
      <c r="O567" s="1276"/>
      <c r="P567" s="1276"/>
    </row>
    <row r="568" spans="1:16" ht="15.75" customHeight="1">
      <c r="A568" s="1276"/>
      <c r="B568" s="1276"/>
      <c r="C568" s="1276"/>
      <c r="D568" s="1276"/>
      <c r="E568" s="1276"/>
      <c r="F568" s="1276"/>
      <c r="G568" s="1276"/>
      <c r="H568" s="1276"/>
      <c r="I568" s="1276"/>
      <c r="J568" s="1276"/>
      <c r="K568" s="1276"/>
      <c r="L568" s="1276"/>
      <c r="M568" s="1276"/>
      <c r="N568" s="1276"/>
      <c r="O568" s="1276"/>
      <c r="P568" s="1276"/>
    </row>
    <row r="569" spans="1:16" ht="15.75" customHeight="1">
      <c r="A569" s="1276"/>
      <c r="B569" s="1276"/>
      <c r="C569" s="1276"/>
      <c r="D569" s="1276"/>
      <c r="E569" s="1276"/>
      <c r="F569" s="1276"/>
      <c r="G569" s="1276"/>
      <c r="H569" s="1276"/>
      <c r="I569" s="1276"/>
      <c r="J569" s="1276"/>
      <c r="K569" s="1276"/>
      <c r="L569" s="1276"/>
      <c r="M569" s="1276"/>
      <c r="N569" s="1276"/>
      <c r="O569" s="1276"/>
      <c r="P569" s="1276"/>
    </row>
    <row r="570" spans="1:16" ht="15.75" customHeight="1">
      <c r="A570" s="1276"/>
      <c r="B570" s="1276"/>
      <c r="C570" s="1276"/>
      <c r="D570" s="1276"/>
      <c r="E570" s="1276"/>
      <c r="F570" s="1276"/>
      <c r="G570" s="1276"/>
      <c r="H570" s="1276"/>
      <c r="I570" s="1276"/>
      <c r="J570" s="1276"/>
      <c r="K570" s="1276"/>
      <c r="L570" s="1276"/>
      <c r="M570" s="1276"/>
      <c r="N570" s="1276"/>
      <c r="O570" s="1276"/>
      <c r="P570" s="1276"/>
    </row>
    <row r="571" spans="1:16" ht="15.75" customHeight="1">
      <c r="A571" s="1276"/>
      <c r="B571" s="1276"/>
      <c r="C571" s="1276"/>
      <c r="D571" s="1276"/>
      <c r="E571" s="1276"/>
      <c r="F571" s="1276"/>
      <c r="G571" s="1276"/>
      <c r="H571" s="1276"/>
      <c r="I571" s="1276"/>
      <c r="J571" s="1276"/>
      <c r="K571" s="1276"/>
      <c r="L571" s="1276"/>
      <c r="M571" s="1276"/>
      <c r="N571" s="1276"/>
      <c r="O571" s="1276"/>
      <c r="P571" s="1276"/>
    </row>
    <row r="572" spans="1:16" ht="15.75" customHeight="1">
      <c r="A572" s="1276"/>
      <c r="B572" s="1276"/>
      <c r="C572" s="1276"/>
      <c r="D572" s="1276"/>
      <c r="E572" s="1276"/>
      <c r="F572" s="1276"/>
      <c r="G572" s="1276"/>
      <c r="H572" s="1276"/>
      <c r="I572" s="1276"/>
      <c r="J572" s="1276"/>
      <c r="K572" s="1276"/>
      <c r="L572" s="1276"/>
      <c r="M572" s="1276"/>
      <c r="N572" s="1276"/>
      <c r="O572" s="1276"/>
      <c r="P572" s="1276"/>
    </row>
    <row r="573" spans="1:16" ht="15.75" customHeight="1">
      <c r="A573" s="1276"/>
      <c r="B573" s="1276"/>
      <c r="C573" s="1276"/>
      <c r="D573" s="1276"/>
      <c r="E573" s="1276"/>
      <c r="F573" s="1276"/>
      <c r="G573" s="1276"/>
      <c r="H573" s="1276"/>
      <c r="I573" s="1276"/>
      <c r="J573" s="1276"/>
      <c r="K573" s="1276"/>
      <c r="L573" s="1276"/>
      <c r="M573" s="1276"/>
      <c r="N573" s="1276"/>
      <c r="O573" s="1276"/>
      <c r="P573" s="1276"/>
    </row>
    <row r="574" spans="1:16" ht="15.75" customHeight="1">
      <c r="A574" s="1276"/>
      <c r="B574" s="1276"/>
      <c r="C574" s="1276"/>
      <c r="D574" s="1276"/>
      <c r="E574" s="1276"/>
      <c r="F574" s="1276"/>
      <c r="G574" s="1276"/>
      <c r="H574" s="1276"/>
      <c r="I574" s="1276"/>
      <c r="J574" s="1276"/>
      <c r="K574" s="1276"/>
      <c r="L574" s="1276"/>
      <c r="M574" s="1276"/>
      <c r="N574" s="1276"/>
      <c r="O574" s="1276"/>
      <c r="P574" s="1276"/>
    </row>
    <row r="575" spans="1:16" ht="15.75" customHeight="1">
      <c r="A575" s="1276"/>
      <c r="B575" s="1276"/>
      <c r="C575" s="1276"/>
      <c r="D575" s="1276"/>
      <c r="E575" s="1276"/>
      <c r="F575" s="1276"/>
      <c r="G575" s="1276"/>
      <c r="H575" s="1276"/>
      <c r="I575" s="1276"/>
      <c r="J575" s="1276"/>
      <c r="K575" s="1276"/>
      <c r="L575" s="1276"/>
      <c r="M575" s="1276"/>
      <c r="N575" s="1276"/>
      <c r="O575" s="1276"/>
      <c r="P575" s="1276"/>
    </row>
    <row r="576" spans="1:16" ht="15.75" customHeight="1">
      <c r="A576" s="1276"/>
      <c r="B576" s="1276"/>
      <c r="C576" s="1276"/>
      <c r="D576" s="1276"/>
      <c r="E576" s="1276"/>
      <c r="F576" s="1276"/>
      <c r="G576" s="1276"/>
      <c r="H576" s="1276"/>
      <c r="I576" s="1276"/>
      <c r="J576" s="1276"/>
      <c r="K576" s="1276"/>
      <c r="L576" s="1276"/>
      <c r="M576" s="1276"/>
      <c r="N576" s="1276"/>
      <c r="O576" s="1276"/>
      <c r="P576" s="1276"/>
    </row>
    <row r="577" spans="1:16" ht="15.75" customHeight="1">
      <c r="A577" s="1276"/>
      <c r="B577" s="1276"/>
      <c r="C577" s="1276"/>
      <c r="D577" s="1276"/>
      <c r="E577" s="1276"/>
      <c r="F577" s="1276"/>
      <c r="G577" s="1276"/>
      <c r="H577" s="1276"/>
      <c r="I577" s="1276"/>
      <c r="J577" s="1276"/>
      <c r="K577" s="1276"/>
      <c r="L577" s="1276"/>
      <c r="M577" s="1276"/>
      <c r="N577" s="1276"/>
      <c r="O577" s="1276"/>
      <c r="P577" s="1276"/>
    </row>
    <row r="578" spans="1:16" ht="15.75" customHeight="1">
      <c r="A578" s="1276"/>
      <c r="B578" s="1276"/>
      <c r="C578" s="1276"/>
      <c r="D578" s="1276"/>
      <c r="E578" s="1276"/>
      <c r="F578" s="1276"/>
      <c r="G578" s="1276"/>
      <c r="H578" s="1276"/>
      <c r="I578" s="1276"/>
      <c r="J578" s="1276"/>
      <c r="K578" s="1276"/>
      <c r="L578" s="1276"/>
      <c r="M578" s="1276"/>
      <c r="N578" s="1276"/>
      <c r="O578" s="1276"/>
      <c r="P578" s="1276"/>
    </row>
    <row r="579" spans="1:16" ht="15.75" customHeight="1">
      <c r="A579" s="1276"/>
      <c r="B579" s="1276"/>
      <c r="C579" s="1276"/>
      <c r="D579" s="1276"/>
      <c r="E579" s="1276"/>
      <c r="F579" s="1276"/>
      <c r="G579" s="1276"/>
      <c r="H579" s="1276"/>
      <c r="I579" s="1276"/>
      <c r="J579" s="1276"/>
      <c r="K579" s="1276"/>
      <c r="L579" s="1276"/>
      <c r="M579" s="1276"/>
      <c r="N579" s="1276"/>
      <c r="O579" s="1276"/>
      <c r="P579" s="1276"/>
    </row>
    <row r="580" spans="1:16" ht="15.75" customHeight="1">
      <c r="A580" s="1276"/>
      <c r="B580" s="1276"/>
      <c r="C580" s="1276"/>
      <c r="D580" s="1276"/>
      <c r="E580" s="1276"/>
      <c r="F580" s="1276"/>
      <c r="G580" s="1276"/>
      <c r="H580" s="1276"/>
      <c r="I580" s="1276"/>
      <c r="J580" s="1276"/>
      <c r="K580" s="1276"/>
      <c r="L580" s="1276"/>
      <c r="M580" s="1276"/>
      <c r="N580" s="1276"/>
      <c r="O580" s="1276"/>
      <c r="P580" s="1276"/>
    </row>
    <row r="581" spans="1:16" ht="15.75" customHeight="1">
      <c r="A581" s="1276"/>
      <c r="B581" s="1276"/>
      <c r="C581" s="1276"/>
      <c r="D581" s="1276"/>
      <c r="E581" s="1276"/>
      <c r="F581" s="1276"/>
      <c r="G581" s="1276"/>
      <c r="H581" s="1276"/>
      <c r="I581" s="1276"/>
      <c r="J581" s="1276"/>
      <c r="K581" s="1276"/>
      <c r="L581" s="1276"/>
      <c r="M581" s="1276"/>
      <c r="N581" s="1276"/>
      <c r="O581" s="1276"/>
      <c r="P581" s="1276"/>
    </row>
    <row r="582" spans="1:16" ht="15.75" customHeight="1">
      <c r="A582" s="1276"/>
      <c r="B582" s="1276"/>
      <c r="C582" s="1276"/>
      <c r="D582" s="1276"/>
      <c r="E582" s="1276"/>
      <c r="F582" s="1276"/>
      <c r="G582" s="1276"/>
      <c r="H582" s="1276"/>
      <c r="I582" s="1276"/>
      <c r="J582" s="1276"/>
      <c r="K582" s="1276"/>
      <c r="L582" s="1276"/>
      <c r="M582" s="1276"/>
      <c r="N582" s="1276"/>
      <c r="O582" s="1276"/>
      <c r="P582" s="1276"/>
    </row>
    <row r="583" spans="1:16" ht="15.75" customHeight="1">
      <c r="A583" s="1276"/>
      <c r="B583" s="1276"/>
      <c r="C583" s="1276"/>
      <c r="D583" s="1276"/>
      <c r="E583" s="1276"/>
      <c r="F583" s="1276"/>
      <c r="G583" s="1276"/>
      <c r="H583" s="1276"/>
      <c r="I583" s="1276"/>
      <c r="J583" s="1276"/>
      <c r="K583" s="1276"/>
      <c r="L583" s="1276"/>
      <c r="M583" s="1276"/>
      <c r="N583" s="1276"/>
      <c r="O583" s="1276"/>
      <c r="P583" s="1276"/>
    </row>
    <row r="584" spans="1:16" ht="15.75" customHeight="1">
      <c r="A584" s="1276"/>
      <c r="B584" s="1276"/>
      <c r="C584" s="1276"/>
      <c r="D584" s="1276"/>
      <c r="E584" s="1276"/>
      <c r="F584" s="1276"/>
      <c r="G584" s="1276"/>
      <c r="H584" s="1276"/>
      <c r="I584" s="1276"/>
      <c r="J584" s="1276"/>
      <c r="K584" s="1276"/>
      <c r="L584" s="1276"/>
      <c r="M584" s="1276"/>
      <c r="N584" s="1276"/>
      <c r="O584" s="1276"/>
      <c r="P584" s="1276"/>
    </row>
    <row r="585" spans="1:16" ht="15.75" customHeight="1">
      <c r="A585" s="1276"/>
      <c r="B585" s="1276"/>
      <c r="C585" s="1276"/>
      <c r="D585" s="1276"/>
      <c r="E585" s="1276"/>
      <c r="F585" s="1276"/>
      <c r="G585" s="1276"/>
      <c r="H585" s="1276"/>
      <c r="I585" s="1276"/>
      <c r="J585" s="1276"/>
      <c r="K585" s="1276"/>
      <c r="L585" s="1276"/>
      <c r="M585" s="1276"/>
      <c r="N585" s="1276"/>
      <c r="O585" s="1276"/>
      <c r="P585" s="1276"/>
    </row>
    <row r="586" spans="1:16" ht="15.75" customHeight="1">
      <c r="A586" s="1276"/>
      <c r="B586" s="1276"/>
      <c r="C586" s="1276"/>
      <c r="D586" s="1276"/>
      <c r="E586" s="1276"/>
      <c r="F586" s="1276"/>
      <c r="G586" s="1276"/>
      <c r="H586" s="1276"/>
      <c r="I586" s="1276"/>
      <c r="J586" s="1276"/>
      <c r="K586" s="1276"/>
      <c r="L586" s="1276"/>
      <c r="M586" s="1276"/>
      <c r="N586" s="1276"/>
      <c r="O586" s="1276"/>
      <c r="P586" s="1276"/>
    </row>
    <row r="587" spans="1:16" ht="15.75" customHeight="1">
      <c r="A587" s="1276"/>
      <c r="B587" s="1276"/>
      <c r="C587" s="1276"/>
      <c r="D587" s="1276"/>
      <c r="E587" s="1276"/>
      <c r="F587" s="1276"/>
      <c r="G587" s="1276"/>
      <c r="H587" s="1276"/>
      <c r="I587" s="1276"/>
      <c r="J587" s="1276"/>
      <c r="K587" s="1276"/>
      <c r="L587" s="1276"/>
      <c r="M587" s="1276"/>
      <c r="N587" s="1276"/>
      <c r="O587" s="1276"/>
      <c r="P587" s="1276"/>
    </row>
    <row r="588" spans="1:16" ht="15.75" customHeight="1">
      <c r="A588" s="1276"/>
      <c r="B588" s="1276"/>
      <c r="C588" s="1276"/>
      <c r="D588" s="1276"/>
      <c r="E588" s="1276"/>
      <c r="F588" s="1276"/>
      <c r="G588" s="1276"/>
      <c r="H588" s="1276"/>
      <c r="I588" s="1276"/>
      <c r="J588" s="1276"/>
      <c r="K588" s="1276"/>
      <c r="L588" s="1276"/>
      <c r="M588" s="1276"/>
      <c r="N588" s="1276"/>
      <c r="O588" s="1276"/>
      <c r="P588" s="1276"/>
    </row>
    <row r="589" spans="1:16" ht="15.75" customHeight="1">
      <c r="A589" s="1276"/>
      <c r="B589" s="1276"/>
      <c r="C589" s="1276"/>
      <c r="D589" s="1276"/>
      <c r="E589" s="1276"/>
      <c r="F589" s="1276"/>
      <c r="G589" s="1276"/>
      <c r="H589" s="1276"/>
      <c r="I589" s="1276"/>
      <c r="J589" s="1276"/>
      <c r="K589" s="1276"/>
      <c r="L589" s="1276"/>
      <c r="M589" s="1276"/>
      <c r="N589" s="1276"/>
      <c r="O589" s="1276"/>
      <c r="P589" s="1276"/>
    </row>
    <row r="590" spans="1:16" ht="15.75" customHeight="1">
      <c r="A590" s="1276"/>
      <c r="B590" s="1276"/>
      <c r="C590" s="1276"/>
      <c r="D590" s="1276"/>
      <c r="E590" s="1276"/>
      <c r="F590" s="1276"/>
      <c r="G590" s="1276"/>
      <c r="H590" s="1276"/>
      <c r="I590" s="1276"/>
      <c r="J590" s="1276"/>
      <c r="K590" s="1276"/>
      <c r="L590" s="1276"/>
      <c r="M590" s="1276"/>
      <c r="N590" s="1276"/>
      <c r="O590" s="1276"/>
      <c r="P590" s="1276"/>
    </row>
    <row r="591" spans="1:16" ht="15.75" customHeight="1">
      <c r="A591" s="1276"/>
      <c r="B591" s="1276"/>
      <c r="C591" s="1276"/>
      <c r="D591" s="1276"/>
      <c r="E591" s="1276"/>
      <c r="F591" s="1276"/>
      <c r="G591" s="1276"/>
      <c r="H591" s="1276"/>
      <c r="I591" s="1276"/>
      <c r="J591" s="1276"/>
      <c r="K591" s="1276"/>
      <c r="L591" s="1276"/>
      <c r="M591" s="1276"/>
      <c r="N591" s="1276"/>
      <c r="O591" s="1276"/>
      <c r="P591" s="1276"/>
    </row>
    <row r="592" spans="1:16" ht="15.75" customHeight="1">
      <c r="A592" s="1276"/>
      <c r="B592" s="1276"/>
      <c r="C592" s="1276"/>
      <c r="D592" s="1276"/>
      <c r="E592" s="1276"/>
      <c r="F592" s="1276"/>
      <c r="G592" s="1276"/>
      <c r="H592" s="1276"/>
      <c r="I592" s="1276"/>
      <c r="J592" s="1276"/>
      <c r="K592" s="1276"/>
      <c r="L592" s="1276"/>
      <c r="M592" s="1276"/>
      <c r="N592" s="1276"/>
      <c r="O592" s="1276"/>
      <c r="P592" s="1276"/>
    </row>
    <row r="593" spans="1:16" ht="15.75" customHeight="1">
      <c r="A593" s="1276"/>
      <c r="B593" s="1276"/>
      <c r="C593" s="1276"/>
      <c r="D593" s="1276"/>
      <c r="E593" s="1276"/>
      <c r="F593" s="1276"/>
      <c r="G593" s="1276"/>
      <c r="H593" s="1276"/>
      <c r="I593" s="1276"/>
      <c r="J593" s="1276"/>
      <c r="K593" s="1276"/>
      <c r="L593" s="1276"/>
      <c r="M593" s="1276"/>
      <c r="N593" s="1276"/>
      <c r="O593" s="1276"/>
      <c r="P593" s="1276"/>
    </row>
    <row r="594" spans="1:16" ht="15.75" customHeight="1">
      <c r="A594" s="1276"/>
      <c r="B594" s="1276"/>
      <c r="C594" s="1276"/>
      <c r="D594" s="1276"/>
      <c r="E594" s="1276"/>
      <c r="F594" s="1276"/>
      <c r="G594" s="1276"/>
      <c r="H594" s="1276"/>
      <c r="I594" s="1276"/>
      <c r="J594" s="1276"/>
      <c r="K594" s="1276"/>
      <c r="L594" s="1276"/>
      <c r="M594" s="1276"/>
      <c r="N594" s="1276"/>
      <c r="O594" s="1276"/>
      <c r="P594" s="1276"/>
    </row>
    <row r="595" spans="1:16" ht="15.75" customHeight="1">
      <c r="A595" s="1276"/>
      <c r="B595" s="1276"/>
      <c r="C595" s="1276"/>
      <c r="D595" s="1276"/>
      <c r="E595" s="1276"/>
      <c r="F595" s="1276"/>
      <c r="G595" s="1276"/>
      <c r="H595" s="1276"/>
      <c r="I595" s="1276"/>
      <c r="J595" s="1276"/>
      <c r="K595" s="1276"/>
      <c r="L595" s="1276"/>
      <c r="M595" s="1276"/>
      <c r="N595" s="1276"/>
      <c r="O595" s="1276"/>
      <c r="P595" s="1276"/>
    </row>
    <row r="596" spans="1:16" ht="15.75" customHeight="1">
      <c r="A596" s="1276"/>
      <c r="B596" s="1276"/>
      <c r="C596" s="1276"/>
      <c r="D596" s="1276"/>
      <c r="E596" s="1276"/>
      <c r="F596" s="1276"/>
      <c r="G596" s="1276"/>
      <c r="H596" s="1276"/>
      <c r="I596" s="1276"/>
      <c r="J596" s="1276"/>
      <c r="K596" s="1276"/>
      <c r="L596" s="1276"/>
      <c r="M596" s="1276"/>
      <c r="N596" s="1276"/>
      <c r="O596" s="1276"/>
      <c r="P596" s="1276"/>
    </row>
    <row r="597" spans="1:16" ht="15.75" customHeight="1">
      <c r="A597" s="1276"/>
      <c r="B597" s="1276"/>
      <c r="C597" s="1276"/>
      <c r="D597" s="1276"/>
      <c r="E597" s="1276"/>
      <c r="F597" s="1276"/>
      <c r="G597" s="1276"/>
      <c r="H597" s="1276"/>
      <c r="I597" s="1276"/>
      <c r="J597" s="1276"/>
      <c r="K597" s="1276"/>
      <c r="L597" s="1276"/>
      <c r="M597" s="1276"/>
      <c r="N597" s="1276"/>
      <c r="O597" s="1276"/>
      <c r="P597" s="1276"/>
    </row>
    <row r="598" spans="1:16" ht="15.75" customHeight="1">
      <c r="A598" s="1276"/>
      <c r="B598" s="1276"/>
      <c r="C598" s="1276"/>
      <c r="D598" s="1276"/>
      <c r="E598" s="1276"/>
      <c r="F598" s="1276"/>
      <c r="G598" s="1276"/>
      <c r="H598" s="1276"/>
      <c r="I598" s="1276"/>
      <c r="J598" s="1276"/>
      <c r="K598" s="1276"/>
      <c r="L598" s="1276"/>
      <c r="M598" s="1276"/>
      <c r="N598" s="1276"/>
      <c r="O598" s="1276"/>
      <c r="P598" s="1276"/>
    </row>
    <row r="599" spans="1:16" ht="15.75" customHeight="1">
      <c r="A599" s="1276"/>
      <c r="B599" s="1276"/>
      <c r="C599" s="1276"/>
      <c r="D599" s="1276"/>
      <c r="E599" s="1276"/>
      <c r="F599" s="1276"/>
      <c r="G599" s="1276"/>
      <c r="H599" s="1276"/>
      <c r="I599" s="1276"/>
      <c r="J599" s="1276"/>
      <c r="K599" s="1276"/>
      <c r="L599" s="1276"/>
      <c r="M599" s="1276"/>
      <c r="N599" s="1276"/>
      <c r="O599" s="1276"/>
      <c r="P599" s="1276"/>
    </row>
    <row r="600" spans="1:16" ht="15.75" customHeight="1">
      <c r="A600" s="1276"/>
      <c r="B600" s="1276"/>
      <c r="C600" s="1276"/>
      <c r="D600" s="1276"/>
      <c r="E600" s="1276"/>
      <c r="F600" s="1276"/>
      <c r="G600" s="1276"/>
      <c r="H600" s="1276"/>
      <c r="I600" s="1276"/>
      <c r="J600" s="1276"/>
      <c r="K600" s="1276"/>
      <c r="L600" s="1276"/>
      <c r="M600" s="1276"/>
      <c r="N600" s="1276"/>
      <c r="O600" s="1276"/>
      <c r="P600" s="1276"/>
    </row>
    <row r="601" spans="1:16" ht="15.75" customHeight="1">
      <c r="A601" s="1276"/>
      <c r="B601" s="1276"/>
      <c r="C601" s="1276"/>
      <c r="D601" s="1276"/>
      <c r="E601" s="1276"/>
      <c r="F601" s="1276"/>
      <c r="G601" s="1276"/>
      <c r="H601" s="1276"/>
      <c r="I601" s="1276"/>
      <c r="J601" s="1276"/>
      <c r="K601" s="1276"/>
      <c r="L601" s="1276"/>
      <c r="M601" s="1276"/>
      <c r="N601" s="1276"/>
      <c r="O601" s="1276"/>
      <c r="P601" s="1276"/>
    </row>
    <row r="602" spans="1:16" ht="15.75" customHeight="1">
      <c r="A602" s="1276"/>
      <c r="B602" s="1276"/>
      <c r="C602" s="1276"/>
      <c r="D602" s="1276"/>
      <c r="E602" s="1276"/>
      <c r="F602" s="1276"/>
      <c r="G602" s="1276"/>
      <c r="H602" s="1276"/>
      <c r="I602" s="1276"/>
      <c r="J602" s="1276"/>
      <c r="K602" s="1276"/>
      <c r="L602" s="1276"/>
      <c r="M602" s="1276"/>
      <c r="N602" s="1276"/>
      <c r="O602" s="1276"/>
      <c r="P602" s="1276"/>
    </row>
    <row r="603" spans="1:16" ht="15.75" customHeight="1">
      <c r="A603" s="1276"/>
      <c r="B603" s="1276"/>
      <c r="C603" s="1276"/>
      <c r="D603" s="1276"/>
      <c r="E603" s="1276"/>
      <c r="F603" s="1276"/>
      <c r="G603" s="1276"/>
      <c r="H603" s="1276"/>
      <c r="I603" s="1276"/>
      <c r="J603" s="1276"/>
      <c r="K603" s="1276"/>
      <c r="L603" s="1276"/>
      <c r="M603" s="1276"/>
      <c r="N603" s="1276"/>
      <c r="O603" s="1276"/>
      <c r="P603" s="1276"/>
    </row>
    <row r="604" spans="1:16" ht="15.75" customHeight="1">
      <c r="A604" s="1276"/>
      <c r="B604" s="1276"/>
      <c r="C604" s="1276"/>
      <c r="D604" s="1276"/>
      <c r="E604" s="1276"/>
      <c r="F604" s="1276"/>
      <c r="G604" s="1276"/>
      <c r="H604" s="1276"/>
      <c r="I604" s="1276"/>
      <c r="J604" s="1276"/>
      <c r="K604" s="1276"/>
      <c r="L604" s="1276"/>
      <c r="M604" s="1276"/>
      <c r="N604" s="1276"/>
      <c r="O604" s="1276"/>
      <c r="P604" s="1276"/>
    </row>
    <row r="605" spans="1:16" ht="15.75" customHeight="1">
      <c r="A605" s="1276"/>
      <c r="B605" s="1276"/>
      <c r="C605" s="1276"/>
      <c r="D605" s="1276"/>
      <c r="E605" s="1276"/>
      <c r="F605" s="1276"/>
      <c r="G605" s="1276"/>
      <c r="H605" s="1276"/>
      <c r="I605" s="1276"/>
      <c r="J605" s="1276"/>
      <c r="K605" s="1276"/>
      <c r="L605" s="1276"/>
      <c r="M605" s="1276"/>
      <c r="N605" s="1276"/>
      <c r="O605" s="1276"/>
      <c r="P605" s="1276"/>
    </row>
    <row r="606" spans="1:16" ht="15.75" customHeight="1">
      <c r="A606" s="1276"/>
      <c r="B606" s="1276"/>
      <c r="C606" s="1276"/>
      <c r="D606" s="1276"/>
      <c r="E606" s="1276"/>
      <c r="F606" s="1276"/>
      <c r="G606" s="1276"/>
      <c r="H606" s="1276"/>
      <c r="I606" s="1276"/>
      <c r="J606" s="1276"/>
      <c r="K606" s="1276"/>
      <c r="L606" s="1276"/>
      <c r="M606" s="1276"/>
      <c r="N606" s="1276"/>
      <c r="O606" s="1276"/>
      <c r="P606" s="1276"/>
    </row>
    <row r="607" spans="1:16" ht="15.75" customHeight="1">
      <c r="A607" s="1276"/>
      <c r="B607" s="1276"/>
      <c r="C607" s="1276"/>
      <c r="D607" s="1276"/>
      <c r="E607" s="1276"/>
      <c r="F607" s="1276"/>
      <c r="G607" s="1276"/>
      <c r="H607" s="1276"/>
      <c r="I607" s="1276"/>
      <c r="J607" s="1276"/>
      <c r="K607" s="1276"/>
      <c r="L607" s="1276"/>
      <c r="M607" s="1276"/>
      <c r="N607" s="1276"/>
      <c r="O607" s="1276"/>
      <c r="P607" s="1276"/>
    </row>
    <row r="608" spans="1:16" ht="15.75" customHeight="1">
      <c r="A608" s="1276"/>
      <c r="B608" s="1276"/>
      <c r="C608" s="1276"/>
      <c r="D608" s="1276"/>
      <c r="E608" s="1276"/>
      <c r="F608" s="1276"/>
      <c r="G608" s="1276"/>
      <c r="H608" s="1276"/>
      <c r="I608" s="1276"/>
      <c r="J608" s="1276"/>
      <c r="K608" s="1276"/>
      <c r="L608" s="1276"/>
      <c r="M608" s="1276"/>
      <c r="N608" s="1276"/>
      <c r="O608" s="1276"/>
      <c r="P608" s="1276"/>
    </row>
    <row r="609" spans="1:16" ht="15.75" customHeight="1">
      <c r="A609" s="1276"/>
      <c r="B609" s="1276"/>
      <c r="C609" s="1276"/>
      <c r="D609" s="1276"/>
      <c r="E609" s="1276"/>
      <c r="F609" s="1276"/>
      <c r="G609" s="1276"/>
      <c r="H609" s="1276"/>
      <c r="I609" s="1276"/>
      <c r="J609" s="1276"/>
      <c r="K609" s="1276"/>
      <c r="L609" s="1276"/>
      <c r="M609" s="1276"/>
      <c r="N609" s="1276"/>
      <c r="O609" s="1276"/>
      <c r="P609" s="1276"/>
    </row>
    <row r="610" spans="1:16" ht="15.75" customHeight="1">
      <c r="A610" s="1276"/>
      <c r="B610" s="1276"/>
      <c r="C610" s="1276"/>
      <c r="D610" s="1276"/>
      <c r="E610" s="1276"/>
      <c r="F610" s="1276"/>
      <c r="G610" s="1276"/>
      <c r="H610" s="1276"/>
      <c r="I610" s="1276"/>
      <c r="J610" s="1276"/>
      <c r="K610" s="1276"/>
      <c r="L610" s="1276"/>
      <c r="M610" s="1276"/>
      <c r="N610" s="1276"/>
      <c r="O610" s="1276"/>
      <c r="P610" s="1276"/>
    </row>
    <row r="611" spans="1:16" ht="15.75" customHeight="1">
      <c r="A611" s="1276"/>
      <c r="B611" s="1276"/>
      <c r="C611" s="1276"/>
      <c r="D611" s="1276"/>
      <c r="E611" s="1276"/>
      <c r="F611" s="1276"/>
      <c r="G611" s="1276"/>
      <c r="H611" s="1276"/>
      <c r="I611" s="1276"/>
      <c r="J611" s="1276"/>
      <c r="K611" s="1276"/>
      <c r="L611" s="1276"/>
      <c r="M611" s="1276"/>
      <c r="N611" s="1276"/>
      <c r="O611" s="1276"/>
      <c r="P611" s="1276"/>
    </row>
    <row r="612" spans="1:16" ht="15.75" customHeight="1">
      <c r="A612" s="1276"/>
      <c r="B612" s="1276"/>
      <c r="C612" s="1276"/>
      <c r="D612" s="1276"/>
      <c r="E612" s="1276"/>
      <c r="F612" s="1276"/>
      <c r="G612" s="1276"/>
      <c r="H612" s="1276"/>
      <c r="I612" s="1276"/>
      <c r="J612" s="1276"/>
      <c r="K612" s="1276"/>
      <c r="L612" s="1276"/>
      <c r="M612" s="1276"/>
      <c r="N612" s="1276"/>
      <c r="O612" s="1276"/>
      <c r="P612" s="1276"/>
    </row>
    <row r="613" spans="1:16" ht="15.75" customHeight="1">
      <c r="A613" s="1276"/>
      <c r="B613" s="1276"/>
      <c r="C613" s="1276"/>
      <c r="D613" s="1276"/>
      <c r="E613" s="1276"/>
      <c r="F613" s="1276"/>
      <c r="G613" s="1276"/>
      <c r="H613" s="1276"/>
      <c r="I613" s="1276"/>
      <c r="J613" s="1276"/>
      <c r="K613" s="1276"/>
      <c r="L613" s="1276"/>
      <c r="M613" s="1276"/>
      <c r="N613" s="1276"/>
      <c r="O613" s="1276"/>
      <c r="P613" s="1276"/>
    </row>
    <row r="614" spans="1:16" ht="15.75" customHeight="1">
      <c r="A614" s="1276"/>
      <c r="B614" s="1276"/>
      <c r="C614" s="1276"/>
      <c r="D614" s="1276"/>
      <c r="E614" s="1276"/>
      <c r="F614" s="1276"/>
      <c r="G614" s="1276"/>
      <c r="H614" s="1276"/>
      <c r="I614" s="1276"/>
      <c r="J614" s="1276"/>
      <c r="K614" s="1276"/>
      <c r="L614" s="1276"/>
      <c r="M614" s="1276"/>
      <c r="N614" s="1276"/>
      <c r="O614" s="1276"/>
      <c r="P614" s="1276"/>
    </row>
    <row r="615" spans="1:16" ht="15.75" customHeight="1">
      <c r="A615" s="1276"/>
      <c r="B615" s="1276"/>
      <c r="C615" s="1276"/>
      <c r="D615" s="1276"/>
      <c r="E615" s="1276"/>
      <c r="F615" s="1276"/>
      <c r="G615" s="1276"/>
      <c r="H615" s="1276"/>
      <c r="I615" s="1276"/>
      <c r="J615" s="1276"/>
      <c r="K615" s="1276"/>
      <c r="L615" s="1276"/>
      <c r="M615" s="1276"/>
      <c r="N615" s="1276"/>
      <c r="O615" s="1276"/>
      <c r="P615" s="1276"/>
    </row>
    <row r="616" spans="1:16" ht="15.75" customHeight="1">
      <c r="A616" s="1276"/>
      <c r="B616" s="1276"/>
      <c r="C616" s="1276"/>
      <c r="D616" s="1276"/>
      <c r="E616" s="1276"/>
      <c r="F616" s="1276"/>
      <c r="G616" s="1276"/>
      <c r="H616" s="1276"/>
      <c r="I616" s="1276"/>
      <c r="J616" s="1276"/>
      <c r="K616" s="1276"/>
      <c r="L616" s="1276"/>
      <c r="M616" s="1276"/>
      <c r="N616" s="1276"/>
      <c r="O616" s="1276"/>
      <c r="P616" s="1276"/>
    </row>
    <row r="617" spans="1:16" ht="15.75" customHeight="1">
      <c r="A617" s="1276"/>
      <c r="B617" s="1276"/>
      <c r="C617" s="1276"/>
      <c r="D617" s="1276"/>
      <c r="E617" s="1276"/>
      <c r="F617" s="1276"/>
      <c r="G617" s="1276"/>
      <c r="H617" s="1276"/>
      <c r="I617" s="1276"/>
      <c r="J617" s="1276"/>
      <c r="K617" s="1276"/>
      <c r="L617" s="1276"/>
      <c r="M617" s="1276"/>
      <c r="N617" s="1276"/>
      <c r="O617" s="1276"/>
      <c r="P617" s="1276"/>
    </row>
    <row r="618" spans="1:16" ht="15.75" customHeight="1">
      <c r="A618" s="1276"/>
      <c r="B618" s="1276"/>
      <c r="C618" s="1276"/>
      <c r="D618" s="1276"/>
      <c r="E618" s="1276"/>
      <c r="F618" s="1276"/>
      <c r="G618" s="1276"/>
      <c r="H618" s="1276"/>
      <c r="I618" s="1276"/>
      <c r="J618" s="1276"/>
      <c r="K618" s="1276"/>
      <c r="L618" s="1276"/>
      <c r="M618" s="1276"/>
      <c r="N618" s="1276"/>
      <c r="O618" s="1276"/>
      <c r="P618" s="1276"/>
    </row>
    <row r="619" spans="1:16" ht="15.75" customHeight="1">
      <c r="A619" s="1276"/>
      <c r="B619" s="1276"/>
      <c r="C619" s="1276"/>
      <c r="D619" s="1276"/>
      <c r="E619" s="1276"/>
      <c r="F619" s="1276"/>
      <c r="G619" s="1276"/>
      <c r="H619" s="1276"/>
      <c r="I619" s="1276"/>
      <c r="J619" s="1276"/>
      <c r="K619" s="1276"/>
      <c r="L619" s="1276"/>
      <c r="M619" s="1276"/>
      <c r="N619" s="1276"/>
      <c r="O619" s="1276"/>
      <c r="P619" s="1276"/>
    </row>
    <row r="620" spans="1:16" ht="15.75" customHeight="1">
      <c r="A620" s="1276"/>
      <c r="B620" s="1276"/>
      <c r="C620" s="1276"/>
      <c r="D620" s="1276"/>
      <c r="E620" s="1276"/>
      <c r="F620" s="1276"/>
      <c r="G620" s="1276"/>
      <c r="H620" s="1276"/>
      <c r="I620" s="1276"/>
      <c r="J620" s="1276"/>
      <c r="K620" s="1276"/>
      <c r="L620" s="1276"/>
      <c r="M620" s="1276"/>
      <c r="N620" s="1276"/>
      <c r="O620" s="1276"/>
      <c r="P620" s="1276"/>
    </row>
    <row r="621" spans="1:16" ht="15.75" customHeight="1">
      <c r="A621" s="1276"/>
      <c r="B621" s="1276"/>
      <c r="C621" s="1276"/>
      <c r="D621" s="1276"/>
      <c r="E621" s="1276"/>
      <c r="F621" s="1276"/>
      <c r="G621" s="1276"/>
      <c r="H621" s="1276"/>
      <c r="I621" s="1276"/>
      <c r="J621" s="1276"/>
      <c r="K621" s="1276"/>
      <c r="L621" s="1276"/>
      <c r="M621" s="1276"/>
      <c r="N621" s="1276"/>
      <c r="O621" s="1276"/>
      <c r="P621" s="1276"/>
    </row>
    <row r="622" spans="1:16" ht="15.75" customHeight="1">
      <c r="A622" s="1276"/>
      <c r="B622" s="1276"/>
      <c r="C622" s="1276"/>
      <c r="D622" s="1276"/>
      <c r="E622" s="1276"/>
      <c r="F622" s="1276"/>
      <c r="G622" s="1276"/>
      <c r="H622" s="1276"/>
      <c r="I622" s="1276"/>
      <c r="J622" s="1276"/>
      <c r="K622" s="1276"/>
      <c r="L622" s="1276"/>
      <c r="M622" s="1276"/>
      <c r="N622" s="1276"/>
      <c r="O622" s="1276"/>
      <c r="P622" s="1276"/>
    </row>
    <row r="623" spans="1:16" ht="15.75" customHeight="1">
      <c r="A623" s="1276"/>
      <c r="B623" s="1276"/>
      <c r="C623" s="1276"/>
      <c r="D623" s="1276"/>
      <c r="E623" s="1276"/>
      <c r="F623" s="1276"/>
      <c r="G623" s="1276"/>
      <c r="H623" s="1276"/>
      <c r="I623" s="1276"/>
      <c r="J623" s="1276"/>
      <c r="K623" s="1276"/>
      <c r="L623" s="1276"/>
      <c r="M623" s="1276"/>
      <c r="N623" s="1276"/>
      <c r="O623" s="1276"/>
      <c r="P623" s="1276"/>
    </row>
    <row r="624" spans="1:16" ht="15.75" customHeight="1">
      <c r="A624" s="1276"/>
      <c r="B624" s="1276"/>
      <c r="C624" s="1276"/>
      <c r="D624" s="1276"/>
      <c r="E624" s="1276"/>
      <c r="F624" s="1276"/>
      <c r="G624" s="1276"/>
      <c r="H624" s="1276"/>
      <c r="I624" s="1276"/>
      <c r="J624" s="1276"/>
      <c r="K624" s="1276"/>
      <c r="L624" s="1276"/>
      <c r="M624" s="1276"/>
      <c r="N624" s="1276"/>
      <c r="O624" s="1276"/>
      <c r="P624" s="1276"/>
    </row>
    <row r="625" spans="1:16" ht="15.75" customHeight="1">
      <c r="A625" s="1276"/>
      <c r="B625" s="1276"/>
      <c r="C625" s="1276"/>
      <c r="D625" s="1276"/>
      <c r="E625" s="1276"/>
      <c r="F625" s="1276"/>
      <c r="G625" s="1276"/>
      <c r="H625" s="1276"/>
      <c r="I625" s="1276"/>
      <c r="J625" s="1276"/>
      <c r="K625" s="1276"/>
      <c r="L625" s="1276"/>
      <c r="M625" s="1276"/>
      <c r="N625" s="1276"/>
      <c r="O625" s="1276"/>
      <c r="P625" s="1276"/>
    </row>
    <row r="626" spans="1:16" ht="15.75" customHeight="1">
      <c r="A626" s="1276"/>
      <c r="B626" s="1276"/>
      <c r="C626" s="1276"/>
      <c r="D626" s="1276"/>
      <c r="E626" s="1276"/>
      <c r="F626" s="1276"/>
      <c r="G626" s="1276"/>
      <c r="H626" s="1276"/>
      <c r="I626" s="1276"/>
      <c r="J626" s="1276"/>
      <c r="K626" s="1276"/>
      <c r="L626" s="1276"/>
      <c r="M626" s="1276"/>
      <c r="N626" s="1276"/>
      <c r="O626" s="1276"/>
      <c r="P626" s="1276"/>
    </row>
    <row r="627" spans="1:16" ht="15.75" customHeight="1">
      <c r="A627" s="1276"/>
      <c r="B627" s="1276"/>
      <c r="C627" s="1276"/>
      <c r="D627" s="1276"/>
      <c r="E627" s="1276"/>
      <c r="F627" s="1276"/>
      <c r="G627" s="1276"/>
      <c r="H627" s="1276"/>
      <c r="I627" s="1276"/>
      <c r="J627" s="1276"/>
      <c r="K627" s="1276"/>
      <c r="L627" s="1276"/>
      <c r="M627" s="1276"/>
      <c r="N627" s="1276"/>
      <c r="O627" s="1276"/>
      <c r="P627" s="1276"/>
    </row>
    <row r="628" spans="1:16" ht="15.75" customHeight="1">
      <c r="A628" s="1276"/>
      <c r="B628" s="1276"/>
      <c r="C628" s="1276"/>
      <c r="D628" s="1276"/>
      <c r="E628" s="1276"/>
      <c r="F628" s="1276"/>
      <c r="G628" s="1276"/>
      <c r="H628" s="1276"/>
      <c r="I628" s="1276"/>
      <c r="J628" s="1276"/>
      <c r="K628" s="1276"/>
      <c r="L628" s="1276"/>
      <c r="M628" s="1276"/>
      <c r="N628" s="1276"/>
      <c r="O628" s="1276"/>
      <c r="P628" s="1276"/>
    </row>
    <row r="629" spans="1:16" ht="15.75" customHeight="1">
      <c r="A629" s="1276"/>
      <c r="B629" s="1276"/>
      <c r="C629" s="1276"/>
      <c r="D629" s="1276"/>
      <c r="E629" s="1276"/>
      <c r="F629" s="1276"/>
      <c r="G629" s="1276"/>
      <c r="H629" s="1276"/>
      <c r="I629" s="1276"/>
      <c r="J629" s="1276"/>
      <c r="K629" s="1276"/>
      <c r="L629" s="1276"/>
      <c r="M629" s="1276"/>
      <c r="N629" s="1276"/>
      <c r="O629" s="1276"/>
      <c r="P629" s="1276"/>
    </row>
    <row r="630" spans="1:16" ht="15.75" customHeight="1">
      <c r="A630" s="1276"/>
      <c r="B630" s="1276"/>
      <c r="C630" s="1276"/>
      <c r="D630" s="1276"/>
      <c r="E630" s="1276"/>
      <c r="F630" s="1276"/>
      <c r="G630" s="1276"/>
      <c r="H630" s="1276"/>
      <c r="I630" s="1276"/>
      <c r="J630" s="1276"/>
      <c r="K630" s="1276"/>
      <c r="L630" s="1276"/>
      <c r="M630" s="1276"/>
      <c r="N630" s="1276"/>
      <c r="O630" s="1276"/>
      <c r="P630" s="1276"/>
    </row>
    <row r="631" spans="1:16" ht="15.75" customHeight="1">
      <c r="A631" s="1276"/>
      <c r="B631" s="1276"/>
      <c r="C631" s="1276"/>
      <c r="D631" s="1276"/>
      <c r="E631" s="1276"/>
      <c r="F631" s="1276"/>
      <c r="G631" s="1276"/>
      <c r="H631" s="1276"/>
      <c r="I631" s="1276"/>
      <c r="J631" s="1276"/>
      <c r="K631" s="1276"/>
      <c r="L631" s="1276"/>
      <c r="M631" s="1276"/>
      <c r="N631" s="1276"/>
      <c r="O631" s="1276"/>
      <c r="P631" s="1276"/>
    </row>
    <row r="632" spans="1:16" ht="15.75" customHeight="1">
      <c r="A632" s="1276"/>
      <c r="B632" s="1276"/>
      <c r="C632" s="1276"/>
      <c r="D632" s="1276"/>
      <c r="E632" s="1276"/>
      <c r="F632" s="1276"/>
      <c r="G632" s="1276"/>
      <c r="H632" s="1276"/>
      <c r="I632" s="1276"/>
      <c r="J632" s="1276"/>
      <c r="K632" s="1276"/>
      <c r="L632" s="1276"/>
      <c r="M632" s="1276"/>
      <c r="N632" s="1276"/>
      <c r="O632" s="1276"/>
      <c r="P632" s="1276"/>
    </row>
    <row r="633" spans="1:16" ht="15.75" customHeight="1">
      <c r="A633" s="1276"/>
      <c r="B633" s="1276"/>
      <c r="C633" s="1276"/>
      <c r="D633" s="1276"/>
      <c r="E633" s="1276"/>
      <c r="F633" s="1276"/>
      <c r="G633" s="1276"/>
      <c r="H633" s="1276"/>
      <c r="I633" s="1276"/>
      <c r="J633" s="1276"/>
      <c r="K633" s="1276"/>
      <c r="L633" s="1276"/>
      <c r="M633" s="1276"/>
      <c r="N633" s="1276"/>
      <c r="O633" s="1276"/>
      <c r="P633" s="1276"/>
    </row>
    <row r="634" spans="1:16" ht="15.75" customHeight="1">
      <c r="A634" s="1276"/>
      <c r="B634" s="1276"/>
      <c r="C634" s="1276"/>
      <c r="D634" s="1276"/>
      <c r="E634" s="1276"/>
      <c r="F634" s="1276"/>
      <c r="G634" s="1276"/>
      <c r="H634" s="1276"/>
      <c r="I634" s="1276"/>
      <c r="J634" s="1276"/>
      <c r="K634" s="1276"/>
      <c r="L634" s="1276"/>
      <c r="M634" s="1276"/>
      <c r="N634" s="1276"/>
      <c r="O634" s="1276"/>
      <c r="P634" s="1276"/>
    </row>
    <row r="635" spans="1:16" ht="15.75" customHeight="1">
      <c r="A635" s="1276"/>
      <c r="B635" s="1276"/>
      <c r="C635" s="1276"/>
      <c r="D635" s="1276"/>
      <c r="E635" s="1276"/>
      <c r="F635" s="1276"/>
      <c r="G635" s="1276"/>
      <c r="H635" s="1276"/>
      <c r="I635" s="1276"/>
      <c r="J635" s="1276"/>
      <c r="K635" s="1276"/>
      <c r="L635" s="1276"/>
      <c r="M635" s="1276"/>
      <c r="N635" s="1276"/>
      <c r="O635" s="1276"/>
      <c r="P635" s="1276"/>
    </row>
    <row r="636" spans="1:16" ht="15.75" customHeight="1">
      <c r="A636" s="1276"/>
      <c r="B636" s="1276"/>
      <c r="C636" s="1276"/>
      <c r="D636" s="1276"/>
      <c r="E636" s="1276"/>
      <c r="F636" s="1276"/>
      <c r="G636" s="1276"/>
      <c r="H636" s="1276"/>
      <c r="I636" s="1276"/>
      <c r="J636" s="1276"/>
      <c r="K636" s="1276"/>
      <c r="L636" s="1276"/>
      <c r="M636" s="1276"/>
      <c r="N636" s="1276"/>
      <c r="O636" s="1276"/>
      <c r="P636" s="1276"/>
    </row>
    <row r="637" spans="1:16" ht="15.75" customHeight="1">
      <c r="A637" s="1276"/>
      <c r="B637" s="1276"/>
      <c r="C637" s="1276"/>
      <c r="D637" s="1276"/>
      <c r="E637" s="1276"/>
      <c r="F637" s="1276"/>
      <c r="G637" s="1276"/>
      <c r="H637" s="1276"/>
      <c r="I637" s="1276"/>
      <c r="J637" s="1276"/>
      <c r="K637" s="1276"/>
      <c r="L637" s="1276"/>
      <c r="M637" s="1276"/>
      <c r="N637" s="1276"/>
      <c r="O637" s="1276"/>
      <c r="P637" s="1276"/>
    </row>
    <row r="638" spans="1:16" ht="15.75" customHeight="1">
      <c r="A638" s="1276"/>
      <c r="B638" s="1276"/>
      <c r="C638" s="1276"/>
      <c r="D638" s="1276"/>
      <c r="E638" s="1276"/>
      <c r="F638" s="1276"/>
      <c r="G638" s="1276"/>
      <c r="H638" s="1276"/>
      <c r="I638" s="1276"/>
      <c r="J638" s="1276"/>
      <c r="K638" s="1276"/>
      <c r="L638" s="1276"/>
      <c r="M638" s="1276"/>
      <c r="N638" s="1276"/>
      <c r="O638" s="1276"/>
      <c r="P638" s="1276"/>
    </row>
    <row r="639" spans="1:16" ht="15.75" customHeight="1">
      <c r="A639" s="1276"/>
      <c r="B639" s="1276"/>
      <c r="C639" s="1276"/>
      <c r="D639" s="1276"/>
      <c r="E639" s="1276"/>
      <c r="F639" s="1276"/>
      <c r="G639" s="1276"/>
      <c r="H639" s="1276"/>
      <c r="I639" s="1276"/>
      <c r="J639" s="1276"/>
      <c r="K639" s="1276"/>
      <c r="L639" s="1276"/>
      <c r="M639" s="1276"/>
      <c r="N639" s="1276"/>
      <c r="O639" s="1276"/>
      <c r="P639" s="1276"/>
    </row>
    <row r="640" spans="1:16" ht="15.75" customHeight="1">
      <c r="A640" s="1276"/>
      <c r="B640" s="1276"/>
      <c r="C640" s="1276"/>
      <c r="D640" s="1276"/>
      <c r="E640" s="1276"/>
      <c r="F640" s="1276"/>
      <c r="G640" s="1276"/>
      <c r="H640" s="1276"/>
      <c r="I640" s="1276"/>
      <c r="J640" s="1276"/>
      <c r="K640" s="1276"/>
      <c r="L640" s="1276"/>
      <c r="M640" s="1276"/>
      <c r="N640" s="1276"/>
      <c r="O640" s="1276"/>
      <c r="P640" s="1276"/>
    </row>
    <row r="641" spans="1:16" ht="15.75" customHeight="1">
      <c r="A641" s="1276"/>
      <c r="B641" s="1276"/>
      <c r="C641" s="1276"/>
      <c r="D641" s="1276"/>
      <c r="E641" s="1276"/>
      <c r="F641" s="1276"/>
      <c r="G641" s="1276"/>
      <c r="H641" s="1276"/>
      <c r="I641" s="1276"/>
      <c r="J641" s="1276"/>
      <c r="K641" s="1276"/>
      <c r="L641" s="1276"/>
      <c r="M641" s="1276"/>
      <c r="N641" s="1276"/>
      <c r="O641" s="1276"/>
      <c r="P641" s="1276"/>
    </row>
    <row r="642" spans="1:16" ht="15.75" customHeight="1">
      <c r="A642" s="1276"/>
      <c r="B642" s="1276"/>
      <c r="C642" s="1276"/>
      <c r="D642" s="1276"/>
      <c r="E642" s="1276"/>
      <c r="F642" s="1276"/>
      <c r="G642" s="1276"/>
      <c r="H642" s="1276"/>
      <c r="I642" s="1276"/>
      <c r="J642" s="1276"/>
      <c r="K642" s="1276"/>
      <c r="L642" s="1276"/>
      <c r="M642" s="1276"/>
      <c r="N642" s="1276"/>
      <c r="O642" s="1276"/>
      <c r="P642" s="1276"/>
    </row>
    <row r="643" spans="1:16" ht="15.75" customHeight="1">
      <c r="A643" s="1276"/>
      <c r="B643" s="1276"/>
      <c r="C643" s="1276"/>
      <c r="D643" s="1276"/>
      <c r="E643" s="1276"/>
      <c r="F643" s="1276"/>
      <c r="G643" s="1276"/>
      <c r="H643" s="1276"/>
      <c r="I643" s="1276"/>
      <c r="J643" s="1276"/>
      <c r="K643" s="1276"/>
      <c r="L643" s="1276"/>
      <c r="M643" s="1276"/>
      <c r="N643" s="1276"/>
      <c r="O643" s="1276"/>
      <c r="P643" s="1276"/>
    </row>
    <row r="644" spans="1:16" ht="15.75" customHeight="1">
      <c r="A644" s="1276"/>
      <c r="B644" s="1276"/>
      <c r="C644" s="1276"/>
      <c r="D644" s="1276"/>
      <c r="E644" s="1276"/>
      <c r="F644" s="1276"/>
      <c r="G644" s="1276"/>
      <c r="H644" s="1276"/>
      <c r="I644" s="1276"/>
      <c r="J644" s="1276"/>
      <c r="K644" s="1276"/>
      <c r="L644" s="1276"/>
      <c r="M644" s="1276"/>
      <c r="N644" s="1276"/>
      <c r="O644" s="1276"/>
      <c r="P644" s="1276"/>
    </row>
    <row r="645" spans="1:16" ht="15.75" customHeight="1">
      <c r="A645" s="1276"/>
      <c r="B645" s="1276"/>
      <c r="C645" s="1276"/>
      <c r="D645" s="1276"/>
      <c r="E645" s="1276"/>
      <c r="F645" s="1276"/>
      <c r="G645" s="1276"/>
      <c r="H645" s="1276"/>
      <c r="I645" s="1276"/>
      <c r="J645" s="1276"/>
      <c r="K645" s="1276"/>
      <c r="L645" s="1276"/>
      <c r="M645" s="1276"/>
      <c r="N645" s="1276"/>
      <c r="O645" s="1276"/>
      <c r="P645" s="1276"/>
    </row>
    <row r="646" spans="1:16" ht="15.75" customHeight="1">
      <c r="A646" s="1276"/>
      <c r="B646" s="1276"/>
      <c r="C646" s="1276"/>
      <c r="D646" s="1276"/>
      <c r="E646" s="1276"/>
      <c r="F646" s="1276"/>
      <c r="G646" s="1276"/>
      <c r="H646" s="1276"/>
      <c r="I646" s="1276"/>
      <c r="J646" s="1276"/>
      <c r="K646" s="1276"/>
      <c r="L646" s="1276"/>
      <c r="M646" s="1276"/>
      <c r="N646" s="1276"/>
      <c r="O646" s="1276"/>
      <c r="P646" s="1276"/>
    </row>
    <row r="647" spans="1:16" ht="15.75" customHeight="1">
      <c r="A647" s="1276"/>
      <c r="B647" s="1276"/>
      <c r="C647" s="1276"/>
      <c r="D647" s="1276"/>
      <c r="E647" s="1276"/>
      <c r="F647" s="1276"/>
      <c r="G647" s="1276"/>
      <c r="H647" s="1276"/>
      <c r="I647" s="1276"/>
      <c r="J647" s="1276"/>
      <c r="K647" s="1276"/>
      <c r="L647" s="1276"/>
      <c r="M647" s="1276"/>
      <c r="N647" s="1276"/>
      <c r="O647" s="1276"/>
      <c r="P647" s="1276"/>
    </row>
    <row r="648" spans="1:16" ht="15.75" customHeight="1">
      <c r="A648" s="1276"/>
      <c r="B648" s="1276"/>
      <c r="C648" s="1276"/>
      <c r="D648" s="1276"/>
      <c r="E648" s="1276"/>
      <c r="F648" s="1276"/>
      <c r="G648" s="1276"/>
      <c r="H648" s="1276"/>
      <c r="I648" s="1276"/>
      <c r="J648" s="1276"/>
      <c r="K648" s="1276"/>
      <c r="L648" s="1276"/>
      <c r="M648" s="1276"/>
      <c r="N648" s="1276"/>
      <c r="O648" s="1276"/>
      <c r="P648" s="1276"/>
    </row>
    <row r="649" spans="1:16" ht="15.75" customHeight="1">
      <c r="A649" s="1276"/>
      <c r="B649" s="1276"/>
      <c r="C649" s="1276"/>
      <c r="D649" s="1276"/>
      <c r="E649" s="1276"/>
      <c r="F649" s="1276"/>
      <c r="G649" s="1276"/>
      <c r="H649" s="1276"/>
      <c r="I649" s="1276"/>
      <c r="J649" s="1276"/>
      <c r="K649" s="1276"/>
      <c r="L649" s="1276"/>
      <c r="M649" s="1276"/>
      <c r="N649" s="1276"/>
      <c r="O649" s="1276"/>
      <c r="P649" s="1276"/>
    </row>
    <row r="650" spans="1:16" ht="15.75" customHeight="1">
      <c r="A650" s="1276"/>
      <c r="B650" s="1276"/>
      <c r="C650" s="1276"/>
      <c r="D650" s="1276"/>
      <c r="E650" s="1276"/>
      <c r="F650" s="1276"/>
      <c r="G650" s="1276"/>
      <c r="H650" s="1276"/>
      <c r="I650" s="1276"/>
      <c r="J650" s="1276"/>
      <c r="K650" s="1276"/>
      <c r="L650" s="1276"/>
      <c r="M650" s="1276"/>
      <c r="N650" s="1276"/>
      <c r="O650" s="1276"/>
      <c r="P650" s="1276"/>
    </row>
    <row r="651" spans="1:16" ht="15.75" customHeight="1">
      <c r="A651" s="1276"/>
      <c r="B651" s="1276"/>
      <c r="C651" s="1276"/>
      <c r="D651" s="1276"/>
      <c r="E651" s="1276"/>
      <c r="F651" s="1276"/>
      <c r="G651" s="1276"/>
      <c r="H651" s="1276"/>
      <c r="I651" s="1276"/>
      <c r="J651" s="1276"/>
      <c r="K651" s="1276"/>
      <c r="L651" s="1276"/>
      <c r="M651" s="1276"/>
      <c r="N651" s="1276"/>
      <c r="O651" s="1276"/>
      <c r="P651" s="1276"/>
    </row>
    <row r="652" spans="1:16" ht="15.75" customHeight="1">
      <c r="A652" s="1276"/>
      <c r="B652" s="1276"/>
      <c r="C652" s="1276"/>
      <c r="D652" s="1276"/>
      <c r="E652" s="1276"/>
      <c r="F652" s="1276"/>
      <c r="G652" s="1276"/>
      <c r="H652" s="1276"/>
      <c r="I652" s="1276"/>
      <c r="J652" s="1276"/>
      <c r="K652" s="1276"/>
      <c r="L652" s="1276"/>
      <c r="M652" s="1276"/>
      <c r="N652" s="1276"/>
      <c r="O652" s="1276"/>
      <c r="P652" s="1276"/>
    </row>
    <row r="653" spans="1:16" ht="15.75" customHeight="1">
      <c r="A653" s="1276"/>
      <c r="B653" s="1276"/>
      <c r="C653" s="1276"/>
      <c r="D653" s="1276"/>
      <c r="E653" s="1276"/>
      <c r="F653" s="1276"/>
      <c r="G653" s="1276"/>
      <c r="H653" s="1276"/>
      <c r="I653" s="1276"/>
      <c r="J653" s="1276"/>
      <c r="K653" s="1276"/>
      <c r="L653" s="1276"/>
      <c r="M653" s="1276"/>
      <c r="N653" s="1276"/>
      <c r="O653" s="1276"/>
      <c r="P653" s="1276"/>
    </row>
    <row r="654" spans="1:16" ht="15.75" customHeight="1">
      <c r="A654" s="1276"/>
      <c r="B654" s="1276"/>
      <c r="C654" s="1276"/>
      <c r="D654" s="1276"/>
      <c r="E654" s="1276"/>
      <c r="F654" s="1276"/>
      <c r="G654" s="1276"/>
      <c r="H654" s="1276"/>
      <c r="I654" s="1276"/>
      <c r="J654" s="1276"/>
      <c r="K654" s="1276"/>
      <c r="L654" s="1276"/>
      <c r="M654" s="1276"/>
      <c r="N654" s="1276"/>
      <c r="O654" s="1276"/>
      <c r="P654" s="1276"/>
    </row>
    <row r="655" spans="1:16" ht="15.75" customHeight="1">
      <c r="A655" s="1276"/>
      <c r="B655" s="1276"/>
      <c r="C655" s="1276"/>
      <c r="D655" s="1276"/>
      <c r="E655" s="1276"/>
      <c r="F655" s="1276"/>
      <c r="G655" s="1276"/>
      <c r="H655" s="1276"/>
      <c r="I655" s="1276"/>
      <c r="J655" s="1276"/>
      <c r="K655" s="1276"/>
      <c r="L655" s="1276"/>
      <c r="M655" s="1276"/>
      <c r="N655" s="1276"/>
      <c r="O655" s="1276"/>
      <c r="P655" s="1276"/>
    </row>
    <row r="656" spans="1:16" ht="15.75" customHeight="1">
      <c r="A656" s="1276"/>
      <c r="B656" s="1276"/>
      <c r="C656" s="1276"/>
      <c r="D656" s="1276"/>
      <c r="E656" s="1276"/>
      <c r="F656" s="1276"/>
      <c r="G656" s="1276"/>
      <c r="H656" s="1276"/>
      <c r="I656" s="1276"/>
      <c r="J656" s="1276"/>
      <c r="K656" s="1276"/>
      <c r="L656" s="1276"/>
      <c r="M656" s="1276"/>
      <c r="N656" s="1276"/>
      <c r="O656" s="1276"/>
      <c r="P656" s="1276"/>
    </row>
    <row r="657" spans="1:16" ht="15.75" customHeight="1">
      <c r="A657" s="1276"/>
      <c r="B657" s="1276"/>
      <c r="C657" s="1276"/>
      <c r="D657" s="1276"/>
      <c r="E657" s="1276"/>
      <c r="F657" s="1276"/>
      <c r="G657" s="1276"/>
      <c r="H657" s="1276"/>
      <c r="I657" s="1276"/>
      <c r="J657" s="1276"/>
      <c r="K657" s="1276"/>
      <c r="L657" s="1276"/>
      <c r="M657" s="1276"/>
      <c r="N657" s="1276"/>
      <c r="O657" s="1276"/>
      <c r="P657" s="1276"/>
    </row>
    <row r="658" spans="1:16" ht="15.75" customHeight="1">
      <c r="A658" s="1276"/>
      <c r="B658" s="1276"/>
      <c r="C658" s="1276"/>
      <c r="D658" s="1276"/>
      <c r="E658" s="1276"/>
      <c r="F658" s="1276"/>
      <c r="G658" s="1276"/>
      <c r="H658" s="1276"/>
      <c r="I658" s="1276"/>
      <c r="J658" s="1276"/>
      <c r="K658" s="1276"/>
      <c r="L658" s="1276"/>
      <c r="M658" s="1276"/>
      <c r="N658" s="1276"/>
      <c r="O658" s="1276"/>
      <c r="P658" s="1276"/>
    </row>
    <row r="659" spans="1:16" ht="15.75" customHeight="1">
      <c r="A659" s="1276"/>
      <c r="B659" s="1276"/>
      <c r="C659" s="1276"/>
      <c r="D659" s="1276"/>
      <c r="E659" s="1276"/>
      <c r="F659" s="1276"/>
      <c r="G659" s="1276"/>
      <c r="H659" s="1276"/>
      <c r="I659" s="1276"/>
      <c r="J659" s="1276"/>
      <c r="K659" s="1276"/>
      <c r="L659" s="1276"/>
      <c r="M659" s="1276"/>
      <c r="N659" s="1276"/>
      <c r="O659" s="1276"/>
      <c r="P659" s="1276"/>
    </row>
    <row r="660" spans="1:16" ht="15.75" customHeight="1">
      <c r="A660" s="1276"/>
      <c r="B660" s="1276"/>
      <c r="C660" s="1276"/>
      <c r="D660" s="1276"/>
      <c r="E660" s="1276"/>
      <c r="F660" s="1276"/>
      <c r="G660" s="1276"/>
      <c r="H660" s="1276"/>
      <c r="I660" s="1276"/>
      <c r="J660" s="1276"/>
      <c r="K660" s="1276"/>
      <c r="L660" s="1276"/>
      <c r="M660" s="1276"/>
      <c r="N660" s="1276"/>
      <c r="O660" s="1276"/>
      <c r="P660" s="1276"/>
    </row>
    <row r="661" spans="1:16" ht="15.75" customHeight="1">
      <c r="A661" s="1276"/>
      <c r="B661" s="1276"/>
      <c r="C661" s="1276"/>
      <c r="D661" s="1276"/>
      <c r="E661" s="1276"/>
      <c r="F661" s="1276"/>
      <c r="G661" s="1276"/>
      <c r="H661" s="1276"/>
      <c r="I661" s="1276"/>
      <c r="J661" s="1276"/>
      <c r="K661" s="1276"/>
      <c r="L661" s="1276"/>
      <c r="M661" s="1276"/>
      <c r="N661" s="1276"/>
      <c r="O661" s="1276"/>
      <c r="P661" s="1276"/>
    </row>
    <row r="662" spans="1:16" ht="15.75" customHeight="1">
      <c r="A662" s="1276"/>
      <c r="B662" s="1276"/>
      <c r="C662" s="1276"/>
      <c r="D662" s="1276"/>
      <c r="E662" s="1276"/>
      <c r="F662" s="1276"/>
      <c r="G662" s="1276"/>
      <c r="H662" s="1276"/>
      <c r="I662" s="1276"/>
      <c r="J662" s="1276"/>
      <c r="K662" s="1276"/>
      <c r="L662" s="1276"/>
      <c r="M662" s="1276"/>
      <c r="N662" s="1276"/>
      <c r="O662" s="1276"/>
      <c r="P662" s="1276"/>
    </row>
    <row r="663" spans="1:16" ht="15.75" customHeight="1">
      <c r="A663" s="1276"/>
      <c r="B663" s="1276"/>
      <c r="C663" s="1276"/>
      <c r="D663" s="1276"/>
      <c r="E663" s="1276"/>
      <c r="F663" s="1276"/>
      <c r="G663" s="1276"/>
      <c r="H663" s="1276"/>
      <c r="I663" s="1276"/>
      <c r="J663" s="1276"/>
      <c r="K663" s="1276"/>
      <c r="L663" s="1276"/>
      <c r="M663" s="1276"/>
      <c r="N663" s="1276"/>
      <c r="O663" s="1276"/>
      <c r="P663" s="1276"/>
    </row>
    <row r="664" spans="1:16" ht="15.75" customHeight="1">
      <c r="A664" s="1276"/>
      <c r="B664" s="1276"/>
      <c r="C664" s="1276"/>
      <c r="D664" s="1276"/>
      <c r="E664" s="1276"/>
      <c r="F664" s="1276"/>
      <c r="G664" s="1276"/>
      <c r="H664" s="1276"/>
      <c r="I664" s="1276"/>
      <c r="J664" s="1276"/>
      <c r="K664" s="1276"/>
      <c r="L664" s="1276"/>
      <c r="M664" s="1276"/>
      <c r="N664" s="1276"/>
      <c r="O664" s="1276"/>
      <c r="P664" s="1276"/>
    </row>
    <row r="665" spans="1:16" ht="15.75" customHeight="1">
      <c r="A665" s="1276"/>
      <c r="B665" s="1276"/>
      <c r="C665" s="1276"/>
      <c r="D665" s="1276"/>
      <c r="E665" s="1276"/>
      <c r="F665" s="1276"/>
      <c r="G665" s="1276"/>
      <c r="H665" s="1276"/>
      <c r="I665" s="1276"/>
      <c r="J665" s="1276"/>
      <c r="K665" s="1276"/>
      <c r="L665" s="1276"/>
      <c r="M665" s="1276"/>
      <c r="N665" s="1276"/>
      <c r="O665" s="1276"/>
      <c r="P665" s="1276"/>
    </row>
    <row r="666" spans="1:16" ht="15.75" customHeight="1">
      <c r="A666" s="1276"/>
      <c r="B666" s="1276"/>
      <c r="C666" s="1276"/>
      <c r="D666" s="1276"/>
      <c r="E666" s="1276"/>
      <c r="F666" s="1276"/>
      <c r="G666" s="1276"/>
      <c r="H666" s="1276"/>
      <c r="I666" s="1276"/>
      <c r="J666" s="1276"/>
      <c r="K666" s="1276"/>
      <c r="L666" s="1276"/>
      <c r="M666" s="1276"/>
      <c r="N666" s="1276"/>
      <c r="O666" s="1276"/>
      <c r="P666" s="1276"/>
    </row>
    <row r="667" spans="1:16" ht="15.75" customHeight="1">
      <c r="A667" s="1276"/>
      <c r="B667" s="1276"/>
      <c r="C667" s="1276"/>
      <c r="D667" s="1276"/>
      <c r="E667" s="1276"/>
      <c r="F667" s="1276"/>
      <c r="G667" s="1276"/>
      <c r="H667" s="1276"/>
      <c r="I667" s="1276"/>
      <c r="J667" s="1276"/>
      <c r="K667" s="1276"/>
      <c r="L667" s="1276"/>
      <c r="M667" s="1276"/>
      <c r="N667" s="1276"/>
      <c r="O667" s="1276"/>
      <c r="P667" s="1276"/>
    </row>
    <row r="668" spans="1:16" ht="15.75" customHeight="1">
      <c r="A668" s="1276"/>
      <c r="B668" s="1276"/>
      <c r="C668" s="1276"/>
      <c r="D668" s="1276"/>
      <c r="E668" s="1276"/>
      <c r="F668" s="1276"/>
      <c r="G668" s="1276"/>
      <c r="H668" s="1276"/>
      <c r="I668" s="1276"/>
      <c r="J668" s="1276"/>
      <c r="K668" s="1276"/>
      <c r="L668" s="1276"/>
      <c r="M668" s="1276"/>
      <c r="N668" s="1276"/>
      <c r="O668" s="1276"/>
      <c r="P668" s="1276"/>
    </row>
    <row r="669" spans="1:16" ht="15.75" customHeight="1">
      <c r="A669" s="1276"/>
      <c r="B669" s="1276"/>
      <c r="C669" s="1276"/>
      <c r="D669" s="1276"/>
      <c r="E669" s="1276"/>
      <c r="F669" s="1276"/>
      <c r="G669" s="1276"/>
      <c r="H669" s="1276"/>
      <c r="I669" s="1276"/>
      <c r="J669" s="1276"/>
      <c r="K669" s="1276"/>
      <c r="L669" s="1276"/>
      <c r="M669" s="1276"/>
      <c r="N669" s="1276"/>
      <c r="O669" s="1276"/>
      <c r="P669" s="1276"/>
    </row>
    <row r="670" spans="1:16" ht="15.75" customHeight="1">
      <c r="A670" s="1276"/>
      <c r="B670" s="1276"/>
      <c r="C670" s="1276"/>
      <c r="D670" s="1276"/>
      <c r="E670" s="1276"/>
      <c r="F670" s="1276"/>
      <c r="G670" s="1276"/>
      <c r="H670" s="1276"/>
      <c r="I670" s="1276"/>
      <c r="J670" s="1276"/>
      <c r="K670" s="1276"/>
      <c r="L670" s="1276"/>
      <c r="M670" s="1276"/>
      <c r="N670" s="1276"/>
      <c r="O670" s="1276"/>
      <c r="P670" s="1276"/>
    </row>
    <row r="671" spans="1:16" ht="15.75" customHeight="1">
      <c r="A671" s="1276"/>
      <c r="B671" s="1276"/>
      <c r="C671" s="1276"/>
      <c r="D671" s="1276"/>
      <c r="E671" s="1276"/>
      <c r="F671" s="1276"/>
      <c r="G671" s="1276"/>
      <c r="H671" s="1276"/>
      <c r="I671" s="1276"/>
      <c r="J671" s="1276"/>
      <c r="K671" s="1276"/>
      <c r="L671" s="1276"/>
      <c r="M671" s="1276"/>
      <c r="N671" s="1276"/>
      <c r="O671" s="1276"/>
      <c r="P671" s="1276"/>
    </row>
    <row r="672" spans="1:16" ht="15.75" customHeight="1">
      <c r="A672" s="1276"/>
      <c r="B672" s="1276"/>
      <c r="C672" s="1276"/>
      <c r="D672" s="1276"/>
      <c r="E672" s="1276"/>
      <c r="F672" s="1276"/>
      <c r="G672" s="1276"/>
      <c r="H672" s="1276"/>
      <c r="I672" s="1276"/>
      <c r="J672" s="1276"/>
      <c r="K672" s="1276"/>
      <c r="L672" s="1276"/>
      <c r="M672" s="1276"/>
      <c r="N672" s="1276"/>
      <c r="O672" s="1276"/>
      <c r="P672" s="1276"/>
    </row>
    <row r="673" spans="1:16" ht="15.75" customHeight="1">
      <c r="A673" s="1276"/>
      <c r="B673" s="1276"/>
      <c r="C673" s="1276"/>
      <c r="D673" s="1276"/>
      <c r="E673" s="1276"/>
      <c r="F673" s="1276"/>
      <c r="G673" s="1276"/>
      <c r="H673" s="1276"/>
      <c r="I673" s="1276"/>
      <c r="J673" s="1276"/>
      <c r="K673" s="1276"/>
      <c r="L673" s="1276"/>
      <c r="M673" s="1276"/>
      <c r="N673" s="1276"/>
      <c r="O673" s="1276"/>
      <c r="P673" s="1276"/>
    </row>
    <row r="674" spans="1:16" ht="15.75" customHeight="1">
      <c r="A674" s="1276"/>
      <c r="B674" s="1276"/>
      <c r="C674" s="1276"/>
      <c r="D674" s="1276"/>
      <c r="E674" s="1276"/>
      <c r="F674" s="1276"/>
      <c r="G674" s="1276"/>
      <c r="H674" s="1276"/>
      <c r="I674" s="1276"/>
      <c r="J674" s="1276"/>
      <c r="K674" s="1276"/>
      <c r="L674" s="1276"/>
      <c r="M674" s="1276"/>
      <c r="N674" s="1276"/>
      <c r="O674" s="1276"/>
      <c r="P674" s="1276"/>
    </row>
    <row r="675" spans="1:16" ht="15.75" customHeight="1">
      <c r="A675" s="1276"/>
      <c r="B675" s="1276"/>
      <c r="C675" s="1276"/>
      <c r="D675" s="1276"/>
      <c r="E675" s="1276"/>
      <c r="F675" s="1276"/>
      <c r="G675" s="1276"/>
      <c r="H675" s="1276"/>
      <c r="I675" s="1276"/>
      <c r="J675" s="1276"/>
      <c r="K675" s="1276"/>
      <c r="L675" s="1276"/>
      <c r="M675" s="1276"/>
      <c r="N675" s="1276"/>
      <c r="O675" s="1276"/>
      <c r="P675" s="1276"/>
    </row>
    <row r="676" spans="1:16" ht="15.75" customHeight="1">
      <c r="A676" s="1276"/>
      <c r="B676" s="1276"/>
      <c r="C676" s="1276"/>
      <c r="D676" s="1276"/>
      <c r="E676" s="1276"/>
      <c r="F676" s="1276"/>
      <c r="G676" s="1276"/>
      <c r="H676" s="1276"/>
      <c r="I676" s="1276"/>
      <c r="J676" s="1276"/>
      <c r="K676" s="1276"/>
      <c r="L676" s="1276"/>
      <c r="M676" s="1276"/>
      <c r="N676" s="1276"/>
      <c r="O676" s="1276"/>
      <c r="P676" s="1276"/>
    </row>
    <row r="677" spans="1:16" ht="15.75" customHeight="1">
      <c r="A677" s="1276"/>
      <c r="B677" s="1276"/>
      <c r="C677" s="1276"/>
      <c r="D677" s="1276"/>
      <c r="E677" s="1276"/>
      <c r="F677" s="1276"/>
      <c r="G677" s="1276"/>
      <c r="H677" s="1276"/>
      <c r="I677" s="1276"/>
      <c r="J677" s="1276"/>
      <c r="K677" s="1276"/>
      <c r="L677" s="1276"/>
      <c r="M677" s="1276"/>
      <c r="N677" s="1276"/>
      <c r="O677" s="1276"/>
      <c r="P677" s="1276"/>
    </row>
    <row r="678" spans="1:16" ht="15.75" customHeight="1">
      <c r="A678" s="1276"/>
      <c r="B678" s="1276"/>
      <c r="C678" s="1276"/>
      <c r="D678" s="1276"/>
      <c r="E678" s="1276"/>
      <c r="F678" s="1276"/>
      <c r="G678" s="1276"/>
      <c r="H678" s="1276"/>
      <c r="I678" s="1276"/>
      <c r="J678" s="1276"/>
      <c r="K678" s="1276"/>
      <c r="L678" s="1276"/>
      <c r="M678" s="1276"/>
      <c r="N678" s="1276"/>
      <c r="O678" s="1276"/>
      <c r="P678" s="1276"/>
    </row>
    <row r="679" spans="1:16" ht="15.75" customHeight="1">
      <c r="A679" s="1276"/>
      <c r="B679" s="1276"/>
      <c r="C679" s="1276"/>
      <c r="D679" s="1276"/>
      <c r="E679" s="1276"/>
      <c r="F679" s="1276"/>
      <c r="G679" s="1276"/>
      <c r="H679" s="1276"/>
      <c r="I679" s="1276"/>
      <c r="J679" s="1276"/>
      <c r="K679" s="1276"/>
      <c r="L679" s="1276"/>
      <c r="M679" s="1276"/>
      <c r="N679" s="1276"/>
      <c r="O679" s="1276"/>
      <c r="P679" s="1276"/>
    </row>
    <row r="680" spans="1:16" ht="15.75" customHeight="1">
      <c r="A680" s="1276"/>
      <c r="B680" s="1276"/>
      <c r="C680" s="1276"/>
      <c r="D680" s="1276"/>
      <c r="E680" s="1276"/>
      <c r="F680" s="1276"/>
      <c r="G680" s="1276"/>
      <c r="H680" s="1276"/>
      <c r="I680" s="1276"/>
      <c r="J680" s="1276"/>
      <c r="K680" s="1276"/>
      <c r="L680" s="1276"/>
      <c r="M680" s="1276"/>
      <c r="N680" s="1276"/>
      <c r="O680" s="1276"/>
      <c r="P680" s="1276"/>
    </row>
    <row r="681" spans="1:16" ht="15.75" customHeight="1">
      <c r="A681" s="1276"/>
      <c r="B681" s="1276"/>
      <c r="C681" s="1276"/>
      <c r="D681" s="1276"/>
      <c r="E681" s="1276"/>
      <c r="F681" s="1276"/>
      <c r="G681" s="1276"/>
      <c r="H681" s="1276"/>
      <c r="I681" s="1276"/>
      <c r="J681" s="1276"/>
      <c r="K681" s="1276"/>
      <c r="L681" s="1276"/>
      <c r="M681" s="1276"/>
      <c r="N681" s="1276"/>
      <c r="O681" s="1276"/>
      <c r="P681" s="1276"/>
    </row>
    <row r="682" spans="1:16" ht="15.75" customHeight="1">
      <c r="A682" s="1276"/>
      <c r="B682" s="1276"/>
      <c r="C682" s="1276"/>
      <c r="D682" s="1276"/>
      <c r="E682" s="1276"/>
      <c r="F682" s="1276"/>
      <c r="G682" s="1276"/>
      <c r="H682" s="1276"/>
      <c r="I682" s="1276"/>
      <c r="J682" s="1276"/>
      <c r="K682" s="1276"/>
      <c r="L682" s="1276"/>
      <c r="M682" s="1276"/>
      <c r="N682" s="1276"/>
      <c r="O682" s="1276"/>
      <c r="P682" s="1276"/>
    </row>
    <row r="683" spans="1:16" ht="15.75" customHeight="1">
      <c r="A683" s="1276"/>
      <c r="B683" s="1276"/>
      <c r="C683" s="1276"/>
      <c r="D683" s="1276"/>
      <c r="E683" s="1276"/>
      <c r="F683" s="1276"/>
      <c r="G683" s="1276"/>
      <c r="H683" s="1276"/>
      <c r="I683" s="1276"/>
      <c r="J683" s="1276"/>
      <c r="K683" s="1276"/>
      <c r="L683" s="1276"/>
      <c r="M683" s="1276"/>
      <c r="N683" s="1276"/>
      <c r="O683" s="1276"/>
      <c r="P683" s="1276"/>
    </row>
    <row r="684" spans="1:16" ht="15.75" customHeight="1">
      <c r="A684" s="1276"/>
      <c r="B684" s="1276"/>
      <c r="C684" s="1276"/>
      <c r="D684" s="1276"/>
      <c r="E684" s="1276"/>
      <c r="F684" s="1276"/>
      <c r="G684" s="1276"/>
      <c r="H684" s="1276"/>
      <c r="I684" s="1276"/>
      <c r="J684" s="1276"/>
      <c r="K684" s="1276"/>
      <c r="L684" s="1276"/>
      <c r="M684" s="1276"/>
      <c r="N684" s="1276"/>
      <c r="O684" s="1276"/>
      <c r="P684" s="1276"/>
    </row>
    <row r="685" spans="1:16" ht="15.75" customHeight="1">
      <c r="A685" s="1276"/>
      <c r="B685" s="1276"/>
      <c r="C685" s="1276"/>
      <c r="D685" s="1276"/>
      <c r="E685" s="1276"/>
      <c r="F685" s="1276"/>
      <c r="G685" s="1276"/>
      <c r="H685" s="1276"/>
      <c r="I685" s="1276"/>
      <c r="J685" s="1276"/>
      <c r="K685" s="1276"/>
      <c r="L685" s="1276"/>
      <c r="M685" s="1276"/>
      <c r="N685" s="1276"/>
      <c r="O685" s="1276"/>
      <c r="P685" s="1276"/>
    </row>
    <row r="686" spans="1:16" ht="15.75" customHeight="1">
      <c r="A686" s="1276"/>
      <c r="B686" s="1276"/>
      <c r="C686" s="1276"/>
      <c r="D686" s="1276"/>
      <c r="E686" s="1276"/>
      <c r="F686" s="1276"/>
      <c r="G686" s="1276"/>
      <c r="H686" s="1276"/>
      <c r="I686" s="1276"/>
      <c r="J686" s="1276"/>
      <c r="K686" s="1276"/>
      <c r="L686" s="1276"/>
      <c r="M686" s="1276"/>
      <c r="N686" s="1276"/>
      <c r="O686" s="1276"/>
      <c r="P686" s="1276"/>
    </row>
    <row r="687" spans="1:16" ht="15.75" customHeight="1">
      <c r="A687" s="1276"/>
      <c r="B687" s="1276"/>
      <c r="C687" s="1276"/>
      <c r="D687" s="1276"/>
      <c r="E687" s="1276"/>
      <c r="F687" s="1276"/>
      <c r="G687" s="1276"/>
      <c r="H687" s="1276"/>
      <c r="I687" s="1276"/>
      <c r="J687" s="1276"/>
      <c r="K687" s="1276"/>
      <c r="L687" s="1276"/>
      <c r="M687" s="1276"/>
      <c r="N687" s="1276"/>
      <c r="O687" s="1276"/>
      <c r="P687" s="1276"/>
    </row>
    <row r="688" spans="1:16" ht="15.75" customHeight="1">
      <c r="A688" s="1276"/>
      <c r="B688" s="1276"/>
      <c r="C688" s="1276"/>
      <c r="D688" s="1276"/>
      <c r="E688" s="1276"/>
      <c r="F688" s="1276"/>
      <c r="G688" s="1276"/>
      <c r="H688" s="1276"/>
      <c r="I688" s="1276"/>
      <c r="J688" s="1276"/>
      <c r="K688" s="1276"/>
      <c r="L688" s="1276"/>
      <c r="M688" s="1276"/>
      <c r="N688" s="1276"/>
      <c r="O688" s="1276"/>
      <c r="P688" s="1276"/>
    </row>
    <row r="689" spans="1:16" ht="15.75" customHeight="1">
      <c r="A689" s="1276"/>
      <c r="B689" s="1276"/>
      <c r="C689" s="1276"/>
      <c r="D689" s="1276"/>
      <c r="E689" s="1276"/>
      <c r="F689" s="1276"/>
      <c r="G689" s="1276"/>
      <c r="H689" s="1276"/>
      <c r="I689" s="1276"/>
      <c r="J689" s="1276"/>
      <c r="K689" s="1276"/>
      <c r="L689" s="1276"/>
      <c r="M689" s="1276"/>
      <c r="N689" s="1276"/>
      <c r="O689" s="1276"/>
      <c r="P689" s="1276"/>
    </row>
    <row r="690" spans="1:16" ht="15.75" customHeight="1">
      <c r="A690" s="1276"/>
      <c r="B690" s="1276"/>
      <c r="C690" s="1276"/>
      <c r="D690" s="1276"/>
      <c r="E690" s="1276"/>
      <c r="F690" s="1276"/>
      <c r="G690" s="1276"/>
      <c r="H690" s="1276"/>
      <c r="I690" s="1276"/>
      <c r="J690" s="1276"/>
      <c r="K690" s="1276"/>
      <c r="L690" s="1276"/>
      <c r="M690" s="1276"/>
      <c r="N690" s="1276"/>
      <c r="O690" s="1276"/>
      <c r="P690" s="1276"/>
    </row>
    <row r="691" spans="1:16" ht="15.75" customHeight="1">
      <c r="A691" s="1276"/>
      <c r="B691" s="1276"/>
      <c r="C691" s="1276"/>
      <c r="D691" s="1276"/>
      <c r="E691" s="1276"/>
      <c r="F691" s="1276"/>
      <c r="G691" s="1276"/>
      <c r="H691" s="1276"/>
      <c r="I691" s="1276"/>
      <c r="J691" s="1276"/>
      <c r="K691" s="1276"/>
      <c r="L691" s="1276"/>
      <c r="M691" s="1276"/>
      <c r="N691" s="1276"/>
      <c r="O691" s="1276"/>
      <c r="P691" s="1276"/>
    </row>
    <row r="692" spans="1:16" ht="15.75" customHeight="1">
      <c r="A692" s="1276"/>
      <c r="B692" s="1276"/>
      <c r="C692" s="1276"/>
      <c r="D692" s="1276"/>
      <c r="E692" s="1276"/>
      <c r="F692" s="1276"/>
      <c r="G692" s="1276"/>
      <c r="H692" s="1276"/>
      <c r="I692" s="1276"/>
      <c r="J692" s="1276"/>
      <c r="K692" s="1276"/>
      <c r="L692" s="1276"/>
      <c r="M692" s="1276"/>
      <c r="N692" s="1276"/>
      <c r="O692" s="1276"/>
      <c r="P692" s="1276"/>
    </row>
    <row r="693" spans="1:16" ht="15.75" customHeight="1">
      <c r="A693" s="1276"/>
      <c r="B693" s="1276"/>
      <c r="C693" s="1276"/>
      <c r="D693" s="1276"/>
      <c r="E693" s="1276"/>
      <c r="F693" s="1276"/>
      <c r="G693" s="1276"/>
      <c r="H693" s="1276"/>
      <c r="I693" s="1276"/>
      <c r="J693" s="1276"/>
      <c r="K693" s="1276"/>
      <c r="L693" s="1276"/>
      <c r="M693" s="1276"/>
      <c r="N693" s="1276"/>
      <c r="O693" s="1276"/>
      <c r="P693" s="1276"/>
    </row>
    <row r="694" spans="1:16" ht="15.75" customHeight="1">
      <c r="A694" s="1276"/>
      <c r="B694" s="1276"/>
      <c r="C694" s="1276"/>
      <c r="D694" s="1276"/>
      <c r="E694" s="1276"/>
      <c r="F694" s="1276"/>
      <c r="G694" s="1276"/>
      <c r="H694" s="1276"/>
      <c r="I694" s="1276"/>
      <c r="J694" s="1276"/>
      <c r="K694" s="1276"/>
      <c r="L694" s="1276"/>
      <c r="M694" s="1276"/>
      <c r="N694" s="1276"/>
      <c r="O694" s="1276"/>
      <c r="P694" s="1276"/>
    </row>
    <row r="695" spans="1:16" ht="15.75" customHeight="1">
      <c r="A695" s="1276"/>
      <c r="B695" s="1276"/>
      <c r="C695" s="1276"/>
      <c r="D695" s="1276"/>
      <c r="E695" s="1276"/>
      <c r="F695" s="1276"/>
      <c r="G695" s="1276"/>
      <c r="H695" s="1276"/>
      <c r="I695" s="1276"/>
      <c r="J695" s="1276"/>
      <c r="K695" s="1276"/>
      <c r="L695" s="1276"/>
      <c r="M695" s="1276"/>
      <c r="N695" s="1276"/>
      <c r="O695" s="1276"/>
      <c r="P695" s="1276"/>
    </row>
    <row r="696" spans="1:16" ht="15.75" customHeight="1">
      <c r="A696" s="1276"/>
      <c r="B696" s="1276"/>
      <c r="C696" s="1276"/>
      <c r="D696" s="1276"/>
      <c r="E696" s="1276"/>
      <c r="F696" s="1276"/>
      <c r="G696" s="1276"/>
      <c r="H696" s="1276"/>
      <c r="I696" s="1276"/>
      <c r="J696" s="1276"/>
      <c r="K696" s="1276"/>
      <c r="L696" s="1276"/>
      <c r="M696" s="1276"/>
      <c r="N696" s="1276"/>
      <c r="O696" s="1276"/>
      <c r="P696" s="1276"/>
    </row>
    <row r="697" spans="1:16" ht="15.75" customHeight="1">
      <c r="A697" s="1276"/>
      <c r="B697" s="1276"/>
      <c r="C697" s="1276"/>
      <c r="D697" s="1276"/>
      <c r="E697" s="1276"/>
      <c r="F697" s="1276"/>
      <c r="G697" s="1276"/>
      <c r="H697" s="1276"/>
      <c r="I697" s="1276"/>
      <c r="J697" s="1276"/>
      <c r="K697" s="1276"/>
      <c r="L697" s="1276"/>
      <c r="M697" s="1276"/>
      <c r="N697" s="1276"/>
      <c r="O697" s="1276"/>
      <c r="P697" s="1276"/>
    </row>
    <row r="698" spans="1:16" ht="15.75" customHeight="1">
      <c r="A698" s="1276"/>
      <c r="B698" s="1276"/>
      <c r="C698" s="1276"/>
      <c r="D698" s="1276"/>
      <c r="E698" s="1276"/>
      <c r="F698" s="1276"/>
      <c r="G698" s="1276"/>
      <c r="H698" s="1276"/>
      <c r="I698" s="1276"/>
      <c r="J698" s="1276"/>
      <c r="K698" s="1276"/>
      <c r="L698" s="1276"/>
      <c r="M698" s="1276"/>
      <c r="N698" s="1276"/>
      <c r="O698" s="1276"/>
      <c r="P698" s="1276"/>
    </row>
    <row r="699" spans="1:16" ht="15.75" customHeight="1">
      <c r="A699" s="1276"/>
      <c r="B699" s="1276"/>
      <c r="C699" s="1276"/>
      <c r="D699" s="1276"/>
      <c r="E699" s="1276"/>
      <c r="F699" s="1276"/>
      <c r="G699" s="1276"/>
      <c r="H699" s="1276"/>
      <c r="I699" s="1276"/>
      <c r="J699" s="1276"/>
      <c r="K699" s="1276"/>
      <c r="L699" s="1276"/>
      <c r="M699" s="1276"/>
      <c r="N699" s="1276"/>
      <c r="O699" s="1276"/>
      <c r="P699" s="1276"/>
    </row>
    <row r="700" spans="1:16" ht="15.75" customHeight="1">
      <c r="A700" s="1276"/>
      <c r="B700" s="1276"/>
      <c r="C700" s="1276"/>
      <c r="D700" s="1276"/>
      <c r="E700" s="1276"/>
      <c r="F700" s="1276"/>
      <c r="G700" s="1276"/>
      <c r="H700" s="1276"/>
      <c r="I700" s="1276"/>
      <c r="J700" s="1276"/>
      <c r="K700" s="1276"/>
      <c r="L700" s="1276"/>
      <c r="M700" s="1276"/>
      <c r="N700" s="1276"/>
      <c r="O700" s="1276"/>
      <c r="P700" s="1276"/>
    </row>
    <row r="701" spans="1:16" ht="15.75" customHeight="1">
      <c r="A701" s="1276"/>
      <c r="B701" s="1276"/>
      <c r="C701" s="1276"/>
      <c r="D701" s="1276"/>
      <c r="E701" s="1276"/>
      <c r="F701" s="1276"/>
      <c r="G701" s="1276"/>
      <c r="H701" s="1276"/>
      <c r="I701" s="1276"/>
      <c r="J701" s="1276"/>
      <c r="K701" s="1276"/>
      <c r="L701" s="1276"/>
      <c r="M701" s="1276"/>
      <c r="N701" s="1276"/>
      <c r="O701" s="1276"/>
      <c r="P701" s="1276"/>
    </row>
    <row r="702" spans="1:16" ht="15.75" customHeight="1">
      <c r="A702" s="1276"/>
      <c r="B702" s="1276"/>
      <c r="C702" s="1276"/>
      <c r="D702" s="1276"/>
      <c r="E702" s="1276"/>
      <c r="F702" s="1276"/>
      <c r="G702" s="1276"/>
      <c r="H702" s="1276"/>
      <c r="I702" s="1276"/>
      <c r="J702" s="1276"/>
      <c r="K702" s="1276"/>
      <c r="L702" s="1276"/>
      <c r="M702" s="1276"/>
      <c r="N702" s="1276"/>
      <c r="O702" s="1276"/>
      <c r="P702" s="1276"/>
    </row>
    <row r="703" spans="1:16" ht="15.75" customHeight="1">
      <c r="A703" s="1276"/>
      <c r="B703" s="1276"/>
      <c r="C703" s="1276"/>
      <c r="D703" s="1276"/>
      <c r="E703" s="1276"/>
      <c r="F703" s="1276"/>
      <c r="G703" s="1276"/>
      <c r="H703" s="1276"/>
      <c r="I703" s="1276"/>
      <c r="J703" s="1276"/>
      <c r="K703" s="1276"/>
      <c r="L703" s="1276"/>
      <c r="M703" s="1276"/>
      <c r="N703" s="1276"/>
      <c r="O703" s="1276"/>
      <c r="P703" s="1276"/>
    </row>
    <row r="704" spans="1:16" ht="15.75" customHeight="1">
      <c r="A704" s="1276"/>
      <c r="B704" s="1276"/>
      <c r="C704" s="1276"/>
      <c r="D704" s="1276"/>
      <c r="E704" s="1276"/>
      <c r="F704" s="1276"/>
      <c r="G704" s="1276"/>
      <c r="H704" s="1276"/>
      <c r="I704" s="1276"/>
      <c r="J704" s="1276"/>
      <c r="K704" s="1276"/>
      <c r="L704" s="1276"/>
      <c r="M704" s="1276"/>
      <c r="N704" s="1276"/>
      <c r="O704" s="1276"/>
      <c r="P704" s="1276"/>
    </row>
    <row r="705" spans="1:16" ht="15.75" customHeight="1">
      <c r="A705" s="1276"/>
      <c r="B705" s="1276"/>
      <c r="C705" s="1276"/>
      <c r="D705" s="1276"/>
      <c r="E705" s="1276"/>
      <c r="F705" s="1276"/>
      <c r="G705" s="1276"/>
      <c r="H705" s="1276"/>
      <c r="I705" s="1276"/>
      <c r="J705" s="1276"/>
      <c r="K705" s="1276"/>
      <c r="L705" s="1276"/>
      <c r="M705" s="1276"/>
      <c r="N705" s="1276"/>
      <c r="O705" s="1276"/>
      <c r="P705" s="1276"/>
    </row>
    <row r="706" spans="1:16" ht="15.75" customHeight="1">
      <c r="A706" s="1276"/>
      <c r="B706" s="1276"/>
      <c r="C706" s="1276"/>
      <c r="D706" s="1276"/>
      <c r="E706" s="1276"/>
      <c r="F706" s="1276"/>
      <c r="G706" s="1276"/>
      <c r="H706" s="1276"/>
      <c r="I706" s="1276"/>
      <c r="J706" s="1276"/>
      <c r="K706" s="1276"/>
      <c r="L706" s="1276"/>
      <c r="M706" s="1276"/>
      <c r="N706" s="1276"/>
      <c r="O706" s="1276"/>
      <c r="P706" s="1276"/>
    </row>
    <row r="707" spans="1:16" ht="15.75" customHeight="1">
      <c r="A707" s="1276"/>
      <c r="B707" s="1276"/>
      <c r="C707" s="1276"/>
      <c r="D707" s="1276"/>
      <c r="E707" s="1276"/>
      <c r="F707" s="1276"/>
      <c r="G707" s="1276"/>
      <c r="H707" s="1276"/>
      <c r="I707" s="1276"/>
      <c r="J707" s="1276"/>
      <c r="K707" s="1276"/>
      <c r="L707" s="1276"/>
      <c r="M707" s="1276"/>
      <c r="N707" s="1276"/>
      <c r="O707" s="1276"/>
      <c r="P707" s="1276"/>
    </row>
    <row r="708" spans="1:16" ht="15.75" customHeight="1">
      <c r="A708" s="1276"/>
      <c r="B708" s="1276"/>
      <c r="C708" s="1276"/>
      <c r="D708" s="1276"/>
      <c r="E708" s="1276"/>
      <c r="F708" s="1276"/>
      <c r="G708" s="1276"/>
      <c r="H708" s="1276"/>
      <c r="I708" s="1276"/>
      <c r="J708" s="1276"/>
      <c r="K708" s="1276"/>
      <c r="L708" s="1276"/>
      <c r="M708" s="1276"/>
      <c r="N708" s="1276"/>
      <c r="O708" s="1276"/>
      <c r="P708" s="1276"/>
    </row>
    <row r="709" spans="1:16" ht="15.75" customHeight="1">
      <c r="A709" s="1276"/>
      <c r="B709" s="1276"/>
      <c r="C709" s="1276"/>
      <c r="D709" s="1276"/>
      <c r="E709" s="1276"/>
      <c r="F709" s="1276"/>
      <c r="G709" s="1276"/>
      <c r="H709" s="1276"/>
      <c r="I709" s="1276"/>
      <c r="J709" s="1276"/>
      <c r="K709" s="1276"/>
      <c r="L709" s="1276"/>
      <c r="M709" s="1276"/>
      <c r="N709" s="1276"/>
      <c r="O709" s="1276"/>
      <c r="P709" s="1276"/>
    </row>
    <row r="710" spans="1:16" ht="15.75" customHeight="1">
      <c r="A710" s="1276"/>
      <c r="B710" s="1276"/>
      <c r="C710" s="1276"/>
      <c r="D710" s="1276"/>
      <c r="E710" s="1276"/>
      <c r="F710" s="1276"/>
      <c r="G710" s="1276"/>
      <c r="H710" s="1276"/>
      <c r="I710" s="1276"/>
      <c r="J710" s="1276"/>
      <c r="K710" s="1276"/>
      <c r="L710" s="1276"/>
      <c r="M710" s="1276"/>
      <c r="N710" s="1276"/>
      <c r="O710" s="1276"/>
      <c r="P710" s="1276"/>
    </row>
    <row r="711" spans="1:16" ht="15.75" customHeight="1">
      <c r="A711" s="1276"/>
      <c r="B711" s="1276"/>
      <c r="C711" s="1276"/>
      <c r="D711" s="1276"/>
      <c r="E711" s="1276"/>
      <c r="F711" s="1276"/>
      <c r="G711" s="1276"/>
      <c r="H711" s="1276"/>
      <c r="I711" s="1276"/>
      <c r="J711" s="1276"/>
      <c r="K711" s="1276"/>
      <c r="L711" s="1276"/>
      <c r="M711" s="1276"/>
      <c r="N711" s="1276"/>
      <c r="O711" s="1276"/>
      <c r="P711" s="1276"/>
    </row>
    <row r="712" spans="1:16" ht="15.75" customHeight="1">
      <c r="A712" s="1276"/>
      <c r="B712" s="1276"/>
      <c r="C712" s="1276"/>
      <c r="D712" s="1276"/>
      <c r="E712" s="1276"/>
      <c r="F712" s="1276"/>
      <c r="G712" s="1276"/>
      <c r="H712" s="1276"/>
      <c r="I712" s="1276"/>
      <c r="J712" s="1276"/>
      <c r="K712" s="1276"/>
      <c r="L712" s="1276"/>
      <c r="M712" s="1276"/>
      <c r="N712" s="1276"/>
      <c r="O712" s="1276"/>
      <c r="P712" s="1276"/>
    </row>
    <row r="713" spans="1:16" ht="15.75" customHeight="1">
      <c r="A713" s="1276"/>
      <c r="B713" s="1276"/>
      <c r="C713" s="1276"/>
      <c r="D713" s="1276"/>
      <c r="E713" s="1276"/>
      <c r="F713" s="1276"/>
      <c r="G713" s="1276"/>
      <c r="H713" s="1276"/>
      <c r="I713" s="1276"/>
      <c r="J713" s="1276"/>
      <c r="K713" s="1276"/>
      <c r="L713" s="1276"/>
      <c r="M713" s="1276"/>
      <c r="N713" s="1276"/>
      <c r="O713" s="1276"/>
      <c r="P713" s="1276"/>
    </row>
    <row r="714" spans="1:16" ht="15.75" customHeight="1">
      <c r="A714" s="1276"/>
      <c r="B714" s="1276"/>
      <c r="C714" s="1276"/>
      <c r="D714" s="1276"/>
      <c r="E714" s="1276"/>
      <c r="F714" s="1276"/>
      <c r="G714" s="1276"/>
      <c r="H714" s="1276"/>
      <c r="I714" s="1276"/>
      <c r="J714" s="1276"/>
      <c r="K714" s="1276"/>
      <c r="L714" s="1276"/>
      <c r="M714" s="1276"/>
      <c r="N714" s="1276"/>
      <c r="O714" s="1276"/>
      <c r="P714" s="1276"/>
    </row>
    <row r="715" spans="1:16" ht="15.75" customHeight="1">
      <c r="A715" s="1276"/>
      <c r="B715" s="1276"/>
      <c r="C715" s="1276"/>
      <c r="D715" s="1276"/>
      <c r="E715" s="1276"/>
      <c r="F715" s="1276"/>
      <c r="G715" s="1276"/>
      <c r="H715" s="1276"/>
      <c r="I715" s="1276"/>
      <c r="J715" s="1276"/>
      <c r="K715" s="1276"/>
      <c r="L715" s="1276"/>
      <c r="M715" s="1276"/>
      <c r="N715" s="1276"/>
      <c r="O715" s="1276"/>
      <c r="P715" s="1276"/>
    </row>
    <row r="716" spans="1:16" ht="15.75" customHeight="1">
      <c r="A716" s="1276"/>
      <c r="B716" s="1276"/>
      <c r="C716" s="1276"/>
      <c r="D716" s="1276"/>
      <c r="E716" s="1276"/>
      <c r="F716" s="1276"/>
      <c r="G716" s="1276"/>
      <c r="H716" s="1276"/>
      <c r="I716" s="1276"/>
      <c r="J716" s="1276"/>
      <c r="K716" s="1276"/>
      <c r="L716" s="1276"/>
      <c r="M716" s="1276"/>
      <c r="N716" s="1276"/>
      <c r="O716" s="1276"/>
      <c r="P716" s="1276"/>
    </row>
    <row r="717" spans="1:16" ht="15.75" customHeight="1">
      <c r="A717" s="1276"/>
      <c r="B717" s="1276"/>
      <c r="C717" s="1276"/>
      <c r="D717" s="1276"/>
      <c r="E717" s="1276"/>
      <c r="F717" s="1276"/>
      <c r="G717" s="1276"/>
      <c r="H717" s="1276"/>
      <c r="I717" s="1276"/>
      <c r="J717" s="1276"/>
      <c r="K717" s="1276"/>
      <c r="L717" s="1276"/>
      <c r="M717" s="1276"/>
      <c r="N717" s="1276"/>
      <c r="O717" s="1276"/>
      <c r="P717" s="1276"/>
    </row>
    <row r="718" spans="1:16" ht="15.75" customHeight="1">
      <c r="A718" s="1276"/>
      <c r="B718" s="1276"/>
      <c r="C718" s="1276"/>
      <c r="D718" s="1276"/>
      <c r="E718" s="1276"/>
      <c r="F718" s="1276"/>
      <c r="G718" s="1276"/>
      <c r="H718" s="1276"/>
      <c r="I718" s="1276"/>
      <c r="J718" s="1276"/>
      <c r="K718" s="1276"/>
      <c r="L718" s="1276"/>
      <c r="M718" s="1276"/>
      <c r="N718" s="1276"/>
      <c r="O718" s="1276"/>
      <c r="P718" s="1276"/>
    </row>
    <row r="719" spans="1:16" ht="15.75" customHeight="1">
      <c r="A719" s="1276"/>
      <c r="B719" s="1276"/>
      <c r="C719" s="1276"/>
      <c r="D719" s="1276"/>
      <c r="E719" s="1276"/>
      <c r="F719" s="1276"/>
      <c r="G719" s="1276"/>
      <c r="H719" s="1276"/>
      <c r="I719" s="1276"/>
      <c r="J719" s="1276"/>
      <c r="K719" s="1276"/>
      <c r="L719" s="1276"/>
      <c r="M719" s="1276"/>
      <c r="N719" s="1276"/>
      <c r="O719" s="1276"/>
      <c r="P719" s="1276"/>
    </row>
    <row r="720" spans="1:16" ht="15.75" customHeight="1">
      <c r="A720" s="1276"/>
      <c r="B720" s="1276"/>
      <c r="C720" s="1276"/>
      <c r="D720" s="1276"/>
      <c r="E720" s="1276"/>
      <c r="F720" s="1276"/>
      <c r="G720" s="1276"/>
      <c r="H720" s="1276"/>
      <c r="I720" s="1276"/>
      <c r="J720" s="1276"/>
      <c r="K720" s="1276"/>
      <c r="L720" s="1276"/>
      <c r="M720" s="1276"/>
      <c r="N720" s="1276"/>
      <c r="O720" s="1276"/>
      <c r="P720" s="1276"/>
    </row>
    <row r="721" spans="1:16" ht="15.75" customHeight="1">
      <c r="A721" s="1276"/>
      <c r="B721" s="1276"/>
      <c r="C721" s="1276"/>
      <c r="D721" s="1276"/>
      <c r="E721" s="1276"/>
      <c r="F721" s="1276"/>
      <c r="G721" s="1276"/>
      <c r="H721" s="1276"/>
      <c r="I721" s="1276"/>
      <c r="J721" s="1276"/>
      <c r="K721" s="1276"/>
      <c r="L721" s="1276"/>
      <c r="M721" s="1276"/>
      <c r="N721" s="1276"/>
      <c r="O721" s="1276"/>
      <c r="P721" s="1276"/>
    </row>
    <row r="722" spans="1:16" ht="15.75" customHeight="1">
      <c r="A722" s="1276"/>
      <c r="B722" s="1276"/>
      <c r="C722" s="1276"/>
      <c r="D722" s="1276"/>
      <c r="E722" s="1276"/>
      <c r="F722" s="1276"/>
      <c r="G722" s="1276"/>
      <c r="H722" s="1276"/>
      <c r="I722" s="1276"/>
      <c r="J722" s="1276"/>
      <c r="K722" s="1276"/>
      <c r="L722" s="1276"/>
      <c r="M722" s="1276"/>
      <c r="N722" s="1276"/>
      <c r="O722" s="1276"/>
      <c r="P722" s="1276"/>
    </row>
    <row r="723" spans="1:16" ht="15.75" customHeight="1">
      <c r="A723" s="1276"/>
      <c r="B723" s="1276"/>
      <c r="C723" s="1276"/>
      <c r="D723" s="1276"/>
      <c r="E723" s="1276"/>
      <c r="F723" s="1276"/>
      <c r="G723" s="1276"/>
      <c r="H723" s="1276"/>
      <c r="I723" s="1276"/>
      <c r="J723" s="1276"/>
      <c r="K723" s="1276"/>
      <c r="L723" s="1276"/>
      <c r="M723" s="1276"/>
      <c r="N723" s="1276"/>
      <c r="O723" s="1276"/>
      <c r="P723" s="1276"/>
    </row>
    <row r="724" spans="1:16" ht="15.75" customHeight="1">
      <c r="A724" s="1276"/>
      <c r="B724" s="1276"/>
      <c r="C724" s="1276"/>
      <c r="D724" s="1276"/>
      <c r="E724" s="1276"/>
      <c r="F724" s="1276"/>
      <c r="G724" s="1276"/>
      <c r="H724" s="1276"/>
      <c r="I724" s="1276"/>
      <c r="J724" s="1276"/>
      <c r="K724" s="1276"/>
      <c r="L724" s="1276"/>
      <c r="M724" s="1276"/>
      <c r="N724" s="1276"/>
      <c r="O724" s="1276"/>
      <c r="P724" s="1276"/>
    </row>
    <row r="725" spans="1:16" ht="15.75" customHeight="1">
      <c r="A725" s="1276"/>
      <c r="B725" s="1276"/>
      <c r="C725" s="1276"/>
      <c r="D725" s="1276"/>
      <c r="E725" s="1276"/>
      <c r="F725" s="1276"/>
      <c r="G725" s="1276"/>
      <c r="H725" s="1276"/>
      <c r="I725" s="1276"/>
      <c r="J725" s="1276"/>
      <c r="K725" s="1276"/>
      <c r="L725" s="1276"/>
      <c r="M725" s="1276"/>
      <c r="N725" s="1276"/>
      <c r="O725" s="1276"/>
      <c r="P725" s="1276"/>
    </row>
    <row r="726" spans="1:16" ht="15.75" customHeight="1">
      <c r="A726" s="1276"/>
      <c r="B726" s="1276"/>
      <c r="C726" s="1276"/>
      <c r="D726" s="1276"/>
      <c r="E726" s="1276"/>
      <c r="F726" s="1276"/>
      <c r="G726" s="1276"/>
      <c r="H726" s="1276"/>
      <c r="I726" s="1276"/>
      <c r="J726" s="1276"/>
      <c r="K726" s="1276"/>
      <c r="L726" s="1276"/>
      <c r="M726" s="1276"/>
      <c r="N726" s="1276"/>
      <c r="O726" s="1276"/>
      <c r="P726" s="1276"/>
    </row>
    <row r="727" spans="1:16" ht="15.75" customHeight="1">
      <c r="A727" s="1276"/>
      <c r="B727" s="1276"/>
      <c r="C727" s="1276"/>
      <c r="D727" s="1276"/>
      <c r="E727" s="1276"/>
      <c r="F727" s="1276"/>
      <c r="G727" s="1276"/>
      <c r="H727" s="1276"/>
      <c r="I727" s="1276"/>
      <c r="J727" s="1276"/>
      <c r="K727" s="1276"/>
      <c r="L727" s="1276"/>
      <c r="M727" s="1276"/>
      <c r="N727" s="1276"/>
      <c r="O727" s="1276"/>
      <c r="P727" s="1276"/>
    </row>
    <row r="728" spans="1:16" ht="15.75" customHeight="1">
      <c r="A728" s="1276"/>
      <c r="B728" s="1276"/>
      <c r="C728" s="1276"/>
      <c r="D728" s="1276"/>
      <c r="E728" s="1276"/>
      <c r="F728" s="1276"/>
      <c r="G728" s="1276"/>
      <c r="H728" s="1276"/>
      <c r="I728" s="1276"/>
      <c r="J728" s="1276"/>
      <c r="K728" s="1276"/>
      <c r="L728" s="1276"/>
      <c r="M728" s="1276"/>
      <c r="N728" s="1276"/>
      <c r="O728" s="1276"/>
      <c r="P728" s="1276"/>
    </row>
    <row r="729" spans="1:16" ht="15.75" customHeight="1">
      <c r="A729" s="1276"/>
      <c r="B729" s="1276"/>
      <c r="C729" s="1276"/>
      <c r="D729" s="1276"/>
      <c r="E729" s="1276"/>
      <c r="F729" s="1276"/>
      <c r="G729" s="1276"/>
      <c r="H729" s="1276"/>
      <c r="I729" s="1276"/>
      <c r="J729" s="1276"/>
      <c r="K729" s="1276"/>
      <c r="L729" s="1276"/>
      <c r="M729" s="1276"/>
      <c r="N729" s="1276"/>
      <c r="O729" s="1276"/>
      <c r="P729" s="1276"/>
    </row>
    <row r="730" spans="1:16" ht="15.75" customHeight="1">
      <c r="A730" s="1276"/>
      <c r="B730" s="1276"/>
      <c r="C730" s="1276"/>
      <c r="D730" s="1276"/>
      <c r="E730" s="1276"/>
      <c r="F730" s="1276"/>
      <c r="G730" s="1276"/>
      <c r="H730" s="1276"/>
      <c r="I730" s="1276"/>
      <c r="J730" s="1276"/>
      <c r="K730" s="1276"/>
      <c r="L730" s="1276"/>
      <c r="M730" s="1276"/>
      <c r="N730" s="1276"/>
      <c r="O730" s="1276"/>
      <c r="P730" s="1276"/>
    </row>
    <row r="731" spans="1:16" ht="15.75" customHeight="1">
      <c r="A731" s="1276"/>
      <c r="B731" s="1276"/>
      <c r="C731" s="1276"/>
      <c r="D731" s="1276"/>
      <c r="E731" s="1276"/>
      <c r="F731" s="1276"/>
      <c r="G731" s="1276"/>
      <c r="H731" s="1276"/>
      <c r="I731" s="1276"/>
      <c r="J731" s="1276"/>
      <c r="K731" s="1276"/>
      <c r="L731" s="1276"/>
      <c r="M731" s="1276"/>
      <c r="N731" s="1276"/>
      <c r="O731" s="1276"/>
      <c r="P731" s="1276"/>
    </row>
    <row r="732" spans="1:16" ht="15.75" customHeight="1">
      <c r="A732" s="1276"/>
      <c r="B732" s="1276"/>
      <c r="C732" s="1276"/>
      <c r="D732" s="1276"/>
      <c r="E732" s="1276"/>
      <c r="F732" s="1276"/>
      <c r="G732" s="1276"/>
      <c r="H732" s="1276"/>
      <c r="I732" s="1276"/>
      <c r="J732" s="1276"/>
      <c r="K732" s="1276"/>
      <c r="L732" s="1276"/>
      <c r="M732" s="1276"/>
      <c r="N732" s="1276"/>
      <c r="O732" s="1276"/>
      <c r="P732" s="1276"/>
    </row>
    <row r="733" spans="1:16" ht="15.75" customHeight="1">
      <c r="A733" s="1276"/>
      <c r="B733" s="1276"/>
      <c r="C733" s="1276"/>
      <c r="D733" s="1276"/>
      <c r="E733" s="1276"/>
      <c r="F733" s="1276"/>
      <c r="G733" s="1276"/>
      <c r="H733" s="1276"/>
      <c r="I733" s="1276"/>
      <c r="J733" s="1276"/>
      <c r="K733" s="1276"/>
      <c r="L733" s="1276"/>
      <c r="M733" s="1276"/>
      <c r="N733" s="1276"/>
      <c r="O733" s="1276"/>
      <c r="P733" s="1276"/>
    </row>
    <row r="734" spans="1:16" ht="15.75" customHeight="1">
      <c r="A734" s="1276"/>
      <c r="B734" s="1276"/>
      <c r="C734" s="1276"/>
      <c r="D734" s="1276"/>
      <c r="E734" s="1276"/>
      <c r="F734" s="1276"/>
      <c r="G734" s="1276"/>
      <c r="H734" s="1276"/>
      <c r="I734" s="1276"/>
      <c r="J734" s="1276"/>
      <c r="K734" s="1276"/>
      <c r="L734" s="1276"/>
      <c r="M734" s="1276"/>
      <c r="N734" s="1276"/>
      <c r="O734" s="1276"/>
      <c r="P734" s="1276"/>
    </row>
    <row r="735" spans="1:16" ht="15.75" customHeight="1">
      <c r="A735" s="1276"/>
      <c r="B735" s="1276"/>
      <c r="C735" s="1276"/>
      <c r="D735" s="1276"/>
      <c r="E735" s="1276"/>
      <c r="F735" s="1276"/>
      <c r="G735" s="1276"/>
      <c r="H735" s="1276"/>
      <c r="I735" s="1276"/>
      <c r="J735" s="1276"/>
      <c r="K735" s="1276"/>
      <c r="L735" s="1276"/>
      <c r="M735" s="1276"/>
      <c r="N735" s="1276"/>
      <c r="O735" s="1276"/>
      <c r="P735" s="1276"/>
    </row>
    <row r="736" spans="1:16" ht="15.75" customHeight="1">
      <c r="A736" s="1276"/>
      <c r="B736" s="1276"/>
      <c r="C736" s="1276"/>
      <c r="D736" s="1276"/>
      <c r="E736" s="1276"/>
      <c r="F736" s="1276"/>
      <c r="G736" s="1276"/>
      <c r="H736" s="1276"/>
      <c r="I736" s="1276"/>
      <c r="J736" s="1276"/>
      <c r="K736" s="1276"/>
      <c r="L736" s="1276"/>
      <c r="M736" s="1276"/>
      <c r="N736" s="1276"/>
      <c r="O736" s="1276"/>
      <c r="P736" s="1276"/>
    </row>
    <row r="737" spans="1:16" ht="15.75" customHeight="1">
      <c r="A737" s="1276"/>
      <c r="B737" s="1276"/>
      <c r="C737" s="1276"/>
      <c r="D737" s="1276"/>
      <c r="E737" s="1276"/>
      <c r="F737" s="1276"/>
      <c r="G737" s="1276"/>
      <c r="H737" s="1276"/>
      <c r="I737" s="1276"/>
      <c r="J737" s="1276"/>
      <c r="K737" s="1276"/>
      <c r="L737" s="1276"/>
      <c r="M737" s="1276"/>
      <c r="N737" s="1276"/>
      <c r="O737" s="1276"/>
      <c r="P737" s="1276"/>
    </row>
    <row r="738" spans="1:16" ht="15.75" customHeight="1">
      <c r="A738" s="1276"/>
      <c r="B738" s="1276"/>
      <c r="C738" s="1276"/>
      <c r="D738" s="1276"/>
      <c r="E738" s="1276"/>
      <c r="F738" s="1276"/>
      <c r="G738" s="1276"/>
      <c r="H738" s="1276"/>
      <c r="I738" s="1276"/>
      <c r="J738" s="1276"/>
      <c r="K738" s="1276"/>
      <c r="L738" s="1276"/>
      <c r="M738" s="1276"/>
      <c r="N738" s="1276"/>
      <c r="O738" s="1276"/>
      <c r="P738" s="1276"/>
    </row>
    <row r="739" spans="1:16" ht="15.75" customHeight="1">
      <c r="A739" s="1276"/>
      <c r="B739" s="1276"/>
      <c r="C739" s="1276"/>
      <c r="D739" s="1276"/>
      <c r="E739" s="1276"/>
      <c r="F739" s="1276"/>
      <c r="G739" s="1276"/>
      <c r="H739" s="1276"/>
      <c r="I739" s="1276"/>
      <c r="J739" s="1276"/>
      <c r="K739" s="1276"/>
      <c r="L739" s="1276"/>
      <c r="M739" s="1276"/>
      <c r="N739" s="1276"/>
      <c r="O739" s="1276"/>
      <c r="P739" s="1276"/>
    </row>
    <row r="740" spans="1:16" ht="15.75" customHeight="1">
      <c r="A740" s="1276"/>
      <c r="B740" s="1276"/>
      <c r="C740" s="1276"/>
      <c r="D740" s="1276"/>
      <c r="E740" s="1276"/>
      <c r="F740" s="1276"/>
      <c r="G740" s="1276"/>
      <c r="H740" s="1276"/>
      <c r="I740" s="1276"/>
      <c r="J740" s="1276"/>
      <c r="K740" s="1276"/>
      <c r="L740" s="1276"/>
      <c r="M740" s="1276"/>
      <c r="N740" s="1276"/>
      <c r="O740" s="1276"/>
      <c r="P740" s="1276"/>
    </row>
    <row r="741" spans="1:16" ht="15.75" customHeight="1">
      <c r="A741" s="1276"/>
      <c r="B741" s="1276"/>
      <c r="C741" s="1276"/>
      <c r="D741" s="1276"/>
      <c r="E741" s="1276"/>
      <c r="F741" s="1276"/>
      <c r="G741" s="1276"/>
      <c r="H741" s="1276"/>
      <c r="I741" s="1276"/>
      <c r="J741" s="1276"/>
      <c r="K741" s="1276"/>
      <c r="L741" s="1276"/>
      <c r="M741" s="1276"/>
      <c r="N741" s="1276"/>
      <c r="O741" s="1276"/>
      <c r="P741" s="1276"/>
    </row>
    <row r="742" spans="1:16" ht="15.75" customHeight="1">
      <c r="A742" s="1276"/>
      <c r="B742" s="1276"/>
      <c r="C742" s="1276"/>
      <c r="D742" s="1276"/>
      <c r="E742" s="1276"/>
      <c r="F742" s="1276"/>
      <c r="G742" s="1276"/>
      <c r="H742" s="1276"/>
      <c r="I742" s="1276"/>
      <c r="J742" s="1276"/>
      <c r="K742" s="1276"/>
      <c r="L742" s="1276"/>
      <c r="M742" s="1276"/>
      <c r="N742" s="1276"/>
      <c r="O742" s="1276"/>
      <c r="P742" s="1276"/>
    </row>
    <row r="743" spans="1:16" ht="15.75" customHeight="1">
      <c r="A743" s="1276"/>
      <c r="B743" s="1276"/>
      <c r="C743" s="1276"/>
      <c r="D743" s="1276"/>
      <c r="E743" s="1276"/>
      <c r="F743" s="1276"/>
      <c r="G743" s="1276"/>
      <c r="H743" s="1276"/>
      <c r="I743" s="1276"/>
      <c r="J743" s="1276"/>
      <c r="K743" s="1276"/>
      <c r="L743" s="1276"/>
      <c r="M743" s="1276"/>
      <c r="N743" s="1276"/>
      <c r="O743" s="1276"/>
      <c r="P743" s="1276"/>
    </row>
    <row r="744" spans="1:16" ht="15.75" customHeight="1">
      <c r="A744" s="1276"/>
      <c r="B744" s="1276"/>
      <c r="C744" s="1276"/>
      <c r="D744" s="1276"/>
      <c r="E744" s="1276"/>
      <c r="F744" s="1276"/>
      <c r="G744" s="1276"/>
      <c r="H744" s="1276"/>
      <c r="I744" s="1276"/>
      <c r="J744" s="1276"/>
      <c r="K744" s="1276"/>
      <c r="L744" s="1276"/>
      <c r="M744" s="1276"/>
      <c r="N744" s="1276"/>
      <c r="O744" s="1276"/>
      <c r="P744" s="1276"/>
    </row>
    <row r="745" spans="1:16" ht="15.75" customHeight="1">
      <c r="A745" s="1276"/>
      <c r="B745" s="1276"/>
      <c r="C745" s="1276"/>
      <c r="D745" s="1276"/>
      <c r="E745" s="1276"/>
      <c r="F745" s="1276"/>
      <c r="G745" s="1276"/>
      <c r="H745" s="1276"/>
      <c r="I745" s="1276"/>
      <c r="J745" s="1276"/>
      <c r="K745" s="1276"/>
      <c r="L745" s="1276"/>
      <c r="M745" s="1276"/>
      <c r="N745" s="1276"/>
      <c r="O745" s="1276"/>
      <c r="P745" s="1276"/>
    </row>
    <row r="746" spans="1:16" ht="15.75" customHeight="1">
      <c r="A746" s="1276"/>
      <c r="B746" s="1276"/>
      <c r="C746" s="1276"/>
      <c r="D746" s="1276"/>
      <c r="E746" s="1276"/>
      <c r="F746" s="1276"/>
      <c r="G746" s="1276"/>
      <c r="H746" s="1276"/>
      <c r="I746" s="1276"/>
      <c r="J746" s="1276"/>
      <c r="K746" s="1276"/>
      <c r="L746" s="1276"/>
      <c r="M746" s="1276"/>
      <c r="N746" s="1276"/>
      <c r="O746" s="1276"/>
      <c r="P746" s="1276"/>
    </row>
    <row r="747" spans="1:16" ht="15.75" customHeight="1">
      <c r="A747" s="1276"/>
      <c r="B747" s="1276"/>
      <c r="C747" s="1276"/>
      <c r="D747" s="1276"/>
      <c r="E747" s="1276"/>
      <c r="F747" s="1276"/>
      <c r="G747" s="1276"/>
      <c r="H747" s="1276"/>
      <c r="I747" s="1276"/>
      <c r="J747" s="1276"/>
      <c r="K747" s="1276"/>
      <c r="L747" s="1276"/>
      <c r="M747" s="1276"/>
      <c r="N747" s="1276"/>
      <c r="O747" s="1276"/>
      <c r="P747" s="1276"/>
    </row>
    <row r="748" spans="1:16" ht="15.75" customHeight="1">
      <c r="A748" s="1276"/>
      <c r="B748" s="1276"/>
      <c r="C748" s="1276"/>
      <c r="D748" s="1276"/>
      <c r="E748" s="1276"/>
      <c r="F748" s="1276"/>
      <c r="G748" s="1276"/>
      <c r="H748" s="1276"/>
      <c r="I748" s="1276"/>
      <c r="J748" s="1276"/>
      <c r="K748" s="1276"/>
      <c r="L748" s="1276"/>
      <c r="M748" s="1276"/>
      <c r="N748" s="1276"/>
      <c r="O748" s="1276"/>
      <c r="P748" s="1276"/>
    </row>
    <row r="749" spans="1:16" ht="15.75" customHeight="1">
      <c r="A749" s="1276"/>
      <c r="B749" s="1276"/>
      <c r="C749" s="1276"/>
      <c r="D749" s="1276"/>
      <c r="E749" s="1276"/>
      <c r="F749" s="1276"/>
      <c r="G749" s="1276"/>
      <c r="H749" s="1276"/>
      <c r="I749" s="1276"/>
      <c r="J749" s="1276"/>
      <c r="K749" s="1276"/>
      <c r="L749" s="1276"/>
      <c r="M749" s="1276"/>
      <c r="N749" s="1276"/>
      <c r="O749" s="1276"/>
      <c r="P749" s="1276"/>
    </row>
    <row r="750" spans="1:16" ht="15.75" customHeight="1">
      <c r="A750" s="1276"/>
      <c r="B750" s="1276"/>
      <c r="C750" s="1276"/>
      <c r="D750" s="1276"/>
      <c r="E750" s="1276"/>
      <c r="F750" s="1276"/>
      <c r="G750" s="1276"/>
      <c r="H750" s="1276"/>
      <c r="I750" s="1276"/>
      <c r="J750" s="1276"/>
      <c r="K750" s="1276"/>
      <c r="L750" s="1276"/>
      <c r="M750" s="1276"/>
      <c r="N750" s="1276"/>
      <c r="O750" s="1276"/>
      <c r="P750" s="1276"/>
    </row>
    <row r="751" spans="1:16" ht="15.75" customHeight="1">
      <c r="A751" s="1276"/>
      <c r="B751" s="1276"/>
      <c r="C751" s="1276"/>
      <c r="D751" s="1276"/>
      <c r="E751" s="1276"/>
      <c r="F751" s="1276"/>
      <c r="G751" s="1276"/>
      <c r="H751" s="1276"/>
      <c r="I751" s="1276"/>
      <c r="J751" s="1276"/>
      <c r="K751" s="1276"/>
      <c r="L751" s="1276"/>
      <c r="M751" s="1276"/>
      <c r="N751" s="1276"/>
      <c r="O751" s="1276"/>
      <c r="P751" s="1276"/>
    </row>
    <row r="752" spans="1:16" ht="15.75" customHeight="1">
      <c r="A752" s="1276"/>
      <c r="B752" s="1276"/>
      <c r="C752" s="1276"/>
      <c r="D752" s="1276"/>
      <c r="E752" s="1276"/>
      <c r="F752" s="1276"/>
      <c r="G752" s="1276"/>
      <c r="H752" s="1276"/>
      <c r="I752" s="1276"/>
      <c r="J752" s="1276"/>
      <c r="K752" s="1276"/>
      <c r="L752" s="1276"/>
      <c r="M752" s="1276"/>
      <c r="N752" s="1276"/>
      <c r="O752" s="1276"/>
      <c r="P752" s="1276"/>
    </row>
    <row r="753" spans="1:16" ht="15.75" customHeight="1">
      <c r="A753" s="1276"/>
      <c r="B753" s="1276"/>
      <c r="C753" s="1276"/>
      <c r="D753" s="1276"/>
      <c r="E753" s="1276"/>
      <c r="F753" s="1276"/>
      <c r="G753" s="1276"/>
      <c r="H753" s="1276"/>
      <c r="I753" s="1276"/>
      <c r="J753" s="1276"/>
      <c r="K753" s="1276"/>
      <c r="L753" s="1276"/>
      <c r="M753" s="1276"/>
      <c r="N753" s="1276"/>
      <c r="O753" s="1276"/>
      <c r="P753" s="1276"/>
    </row>
    <row r="754" spans="1:16" ht="15.75" customHeight="1">
      <c r="A754" s="1276"/>
      <c r="B754" s="1276"/>
      <c r="C754" s="1276"/>
      <c r="D754" s="1276"/>
      <c r="E754" s="1276"/>
      <c r="F754" s="1276"/>
      <c r="G754" s="1276"/>
      <c r="H754" s="1276"/>
      <c r="I754" s="1276"/>
      <c r="J754" s="1276"/>
      <c r="K754" s="1276"/>
      <c r="L754" s="1276"/>
      <c r="M754" s="1276"/>
      <c r="N754" s="1276"/>
      <c r="O754" s="1276"/>
      <c r="P754" s="1276"/>
    </row>
    <row r="755" spans="1:16" ht="15.75" customHeight="1">
      <c r="A755" s="1276"/>
      <c r="B755" s="1276"/>
      <c r="C755" s="1276"/>
      <c r="D755" s="1276"/>
      <c r="E755" s="1276"/>
      <c r="F755" s="1276"/>
      <c r="G755" s="1276"/>
      <c r="H755" s="1276"/>
      <c r="I755" s="1276"/>
      <c r="J755" s="1276"/>
      <c r="K755" s="1276"/>
      <c r="L755" s="1276"/>
      <c r="M755" s="1276"/>
      <c r="N755" s="1276"/>
      <c r="O755" s="1276"/>
      <c r="P755" s="1276"/>
    </row>
    <row r="756" spans="1:16" ht="15.75" customHeight="1">
      <c r="A756" s="1276"/>
      <c r="B756" s="1276"/>
      <c r="C756" s="1276"/>
      <c r="D756" s="1276"/>
      <c r="E756" s="1276"/>
      <c r="F756" s="1276"/>
      <c r="G756" s="1276"/>
      <c r="H756" s="1276"/>
      <c r="I756" s="1276"/>
      <c r="J756" s="1276"/>
      <c r="K756" s="1276"/>
      <c r="L756" s="1276"/>
      <c r="M756" s="1276"/>
      <c r="N756" s="1276"/>
      <c r="O756" s="1276"/>
      <c r="P756" s="1276"/>
    </row>
    <row r="757" spans="1:16" ht="15.75" customHeight="1">
      <c r="A757" s="1276"/>
      <c r="B757" s="1276"/>
      <c r="C757" s="1276"/>
      <c r="D757" s="1276"/>
      <c r="E757" s="1276"/>
      <c r="F757" s="1276"/>
      <c r="G757" s="1276"/>
      <c r="H757" s="1276"/>
      <c r="I757" s="1276"/>
      <c r="J757" s="1276"/>
      <c r="K757" s="1276"/>
      <c r="L757" s="1276"/>
      <c r="M757" s="1276"/>
      <c r="N757" s="1276"/>
      <c r="O757" s="1276"/>
      <c r="P757" s="1276"/>
    </row>
    <row r="758" spans="1:16" ht="15.75" customHeight="1">
      <c r="A758" s="1276"/>
      <c r="B758" s="1276"/>
      <c r="C758" s="1276"/>
      <c r="D758" s="1276"/>
      <c r="E758" s="1276"/>
      <c r="F758" s="1276"/>
      <c r="G758" s="1276"/>
      <c r="H758" s="1276"/>
      <c r="I758" s="1276"/>
      <c r="J758" s="1276"/>
      <c r="K758" s="1276"/>
      <c r="L758" s="1276"/>
      <c r="M758" s="1276"/>
      <c r="N758" s="1276"/>
      <c r="O758" s="1276"/>
      <c r="P758" s="1276"/>
    </row>
    <row r="759" spans="1:16" ht="15.75" customHeight="1">
      <c r="A759" s="1276"/>
      <c r="B759" s="1276"/>
      <c r="C759" s="1276"/>
      <c r="D759" s="1276"/>
      <c r="E759" s="1276"/>
      <c r="F759" s="1276"/>
      <c r="G759" s="1276"/>
      <c r="H759" s="1276"/>
      <c r="I759" s="1276"/>
      <c r="J759" s="1276"/>
      <c r="K759" s="1276"/>
      <c r="L759" s="1276"/>
      <c r="M759" s="1276"/>
      <c r="N759" s="1276"/>
      <c r="O759" s="1276"/>
      <c r="P759" s="1276"/>
    </row>
    <row r="760" spans="1:16" ht="15.75" customHeight="1">
      <c r="A760" s="1276"/>
      <c r="B760" s="1276"/>
      <c r="C760" s="1276"/>
      <c r="D760" s="1276"/>
      <c r="E760" s="1276"/>
      <c r="F760" s="1276"/>
      <c r="G760" s="1276"/>
      <c r="H760" s="1276"/>
      <c r="I760" s="1276"/>
      <c r="J760" s="1276"/>
      <c r="K760" s="1276"/>
      <c r="L760" s="1276"/>
      <c r="M760" s="1276"/>
      <c r="N760" s="1276"/>
      <c r="O760" s="1276"/>
      <c r="P760" s="1276"/>
    </row>
    <row r="761" spans="1:16" ht="15.75" customHeight="1">
      <c r="A761" s="1276"/>
      <c r="B761" s="1276"/>
      <c r="C761" s="1276"/>
      <c r="D761" s="1276"/>
      <c r="E761" s="1276"/>
      <c r="F761" s="1276"/>
      <c r="G761" s="1276"/>
      <c r="H761" s="1276"/>
      <c r="I761" s="1276"/>
      <c r="J761" s="1276"/>
      <c r="K761" s="1276"/>
      <c r="L761" s="1276"/>
      <c r="M761" s="1276"/>
      <c r="N761" s="1276"/>
      <c r="O761" s="1276"/>
      <c r="P761" s="1276"/>
    </row>
    <row r="762" spans="1:16" ht="15.75" customHeight="1">
      <c r="A762" s="1276"/>
      <c r="B762" s="1276"/>
      <c r="C762" s="1276"/>
      <c r="D762" s="1276"/>
      <c r="E762" s="1276"/>
      <c r="F762" s="1276"/>
      <c r="G762" s="1276"/>
      <c r="H762" s="1276"/>
      <c r="I762" s="1276"/>
      <c r="J762" s="1276"/>
      <c r="K762" s="1276"/>
      <c r="L762" s="1276"/>
      <c r="M762" s="1276"/>
      <c r="N762" s="1276"/>
      <c r="O762" s="1276"/>
      <c r="P762" s="1276"/>
    </row>
    <row r="763" spans="1:16" ht="15.75" customHeight="1">
      <c r="A763" s="1276"/>
      <c r="B763" s="1276"/>
      <c r="C763" s="1276"/>
      <c r="D763" s="1276"/>
      <c r="E763" s="1276"/>
      <c r="F763" s="1276"/>
      <c r="G763" s="1276"/>
      <c r="H763" s="1276"/>
      <c r="I763" s="1276"/>
      <c r="J763" s="1276"/>
      <c r="K763" s="1276"/>
      <c r="L763" s="1276"/>
      <c r="M763" s="1276"/>
      <c r="N763" s="1276"/>
      <c r="O763" s="1276"/>
      <c r="P763" s="1276"/>
    </row>
    <row r="764" spans="1:16" ht="15.75" customHeight="1">
      <c r="A764" s="1276"/>
      <c r="B764" s="1276"/>
      <c r="C764" s="1276"/>
      <c r="D764" s="1276"/>
      <c r="E764" s="1276"/>
      <c r="F764" s="1276"/>
      <c r="G764" s="1276"/>
      <c r="H764" s="1276"/>
      <c r="I764" s="1276"/>
      <c r="J764" s="1276"/>
      <c r="K764" s="1276"/>
      <c r="L764" s="1276"/>
      <c r="M764" s="1276"/>
      <c r="N764" s="1276"/>
      <c r="O764" s="1276"/>
      <c r="P764" s="1276"/>
    </row>
    <row r="765" spans="1:16" ht="15.75" customHeight="1">
      <c r="A765" s="1276"/>
      <c r="B765" s="1276"/>
      <c r="C765" s="1276"/>
      <c r="D765" s="1276"/>
      <c r="E765" s="1276"/>
      <c r="F765" s="1276"/>
      <c r="G765" s="1276"/>
      <c r="H765" s="1276"/>
      <c r="I765" s="1276"/>
      <c r="J765" s="1276"/>
      <c r="K765" s="1276"/>
      <c r="L765" s="1276"/>
      <c r="M765" s="1276"/>
      <c r="N765" s="1276"/>
      <c r="O765" s="1276"/>
      <c r="P765" s="1276"/>
    </row>
    <row r="766" spans="1:16" ht="15.75" customHeight="1">
      <c r="A766" s="1276"/>
      <c r="B766" s="1276"/>
      <c r="C766" s="1276"/>
      <c r="D766" s="1276"/>
      <c r="E766" s="1276"/>
      <c r="F766" s="1276"/>
      <c r="G766" s="1276"/>
      <c r="H766" s="1276"/>
      <c r="I766" s="1276"/>
      <c r="J766" s="1276"/>
      <c r="K766" s="1276"/>
      <c r="L766" s="1276"/>
      <c r="M766" s="1276"/>
      <c r="N766" s="1276"/>
      <c r="O766" s="1276"/>
      <c r="P766" s="1276"/>
    </row>
    <row r="767" spans="1:16" ht="15.75" customHeight="1">
      <c r="A767" s="1276"/>
      <c r="B767" s="1276"/>
      <c r="C767" s="1276"/>
      <c r="D767" s="1276"/>
      <c r="E767" s="1276"/>
      <c r="F767" s="1276"/>
      <c r="G767" s="1276"/>
      <c r="H767" s="1276"/>
      <c r="I767" s="1276"/>
      <c r="J767" s="1276"/>
      <c r="K767" s="1276"/>
      <c r="L767" s="1276"/>
      <c r="M767" s="1276"/>
      <c r="N767" s="1276"/>
      <c r="O767" s="1276"/>
      <c r="P767" s="1276"/>
    </row>
    <row r="768" spans="1:16" ht="15.75" customHeight="1">
      <c r="A768" s="1276"/>
      <c r="B768" s="1276"/>
      <c r="C768" s="1276"/>
      <c r="D768" s="1276"/>
      <c r="E768" s="1276"/>
      <c r="F768" s="1276"/>
      <c r="G768" s="1276"/>
      <c r="H768" s="1276"/>
      <c r="I768" s="1276"/>
      <c r="J768" s="1276"/>
      <c r="K768" s="1276"/>
      <c r="L768" s="1276"/>
      <c r="M768" s="1276"/>
      <c r="N768" s="1276"/>
      <c r="O768" s="1276"/>
      <c r="P768" s="1276"/>
    </row>
    <row r="769" spans="1:16" ht="15.75" customHeight="1">
      <c r="A769" s="1276"/>
      <c r="B769" s="1276"/>
      <c r="C769" s="1276"/>
      <c r="D769" s="1276"/>
      <c r="E769" s="1276"/>
      <c r="F769" s="1276"/>
      <c r="G769" s="1276"/>
      <c r="H769" s="1276"/>
      <c r="I769" s="1276"/>
      <c r="J769" s="1276"/>
      <c r="K769" s="1276"/>
      <c r="L769" s="1276"/>
      <c r="M769" s="1276"/>
      <c r="N769" s="1276"/>
      <c r="O769" s="1276"/>
      <c r="P769" s="1276"/>
    </row>
    <row r="770" spans="1:16" ht="15.75" customHeight="1">
      <c r="A770" s="1276"/>
      <c r="B770" s="1276"/>
      <c r="C770" s="1276"/>
      <c r="D770" s="1276"/>
      <c r="E770" s="1276"/>
      <c r="F770" s="1276"/>
      <c r="G770" s="1276"/>
      <c r="H770" s="1276"/>
      <c r="I770" s="1276"/>
      <c r="J770" s="1276"/>
      <c r="K770" s="1276"/>
      <c r="L770" s="1276"/>
      <c r="M770" s="1276"/>
      <c r="N770" s="1276"/>
      <c r="O770" s="1276"/>
      <c r="P770" s="1276"/>
    </row>
    <row r="771" spans="1:16" ht="15.75" customHeight="1">
      <c r="A771" s="1276"/>
      <c r="B771" s="1276"/>
      <c r="C771" s="1276"/>
      <c r="D771" s="1276"/>
      <c r="E771" s="1276"/>
      <c r="F771" s="1276"/>
      <c r="G771" s="1276"/>
      <c r="H771" s="1276"/>
      <c r="I771" s="1276"/>
      <c r="J771" s="1276"/>
      <c r="K771" s="1276"/>
      <c r="L771" s="1276"/>
      <c r="M771" s="1276"/>
      <c r="N771" s="1276"/>
      <c r="O771" s="1276"/>
      <c r="P771" s="1276"/>
    </row>
    <row r="772" spans="1:16" ht="15.75" customHeight="1">
      <c r="A772" s="1276"/>
      <c r="B772" s="1276"/>
      <c r="C772" s="1276"/>
      <c r="D772" s="1276"/>
      <c r="E772" s="1276"/>
      <c r="F772" s="1276"/>
      <c r="G772" s="1276"/>
      <c r="H772" s="1276"/>
      <c r="I772" s="1276"/>
      <c r="J772" s="1276"/>
      <c r="K772" s="1276"/>
      <c r="L772" s="1276"/>
      <c r="M772" s="1276"/>
      <c r="N772" s="1276"/>
      <c r="O772" s="1276"/>
      <c r="P772" s="1276"/>
    </row>
    <row r="773" spans="1:16" ht="15.75" customHeight="1">
      <c r="A773" s="1276"/>
      <c r="B773" s="1276"/>
      <c r="C773" s="1276"/>
      <c r="D773" s="1276"/>
      <c r="E773" s="1276"/>
      <c r="F773" s="1276"/>
      <c r="G773" s="1276"/>
      <c r="H773" s="1276"/>
      <c r="I773" s="1276"/>
      <c r="J773" s="1276"/>
      <c r="K773" s="1276"/>
      <c r="L773" s="1276"/>
      <c r="M773" s="1276"/>
      <c r="N773" s="1276"/>
      <c r="O773" s="1276"/>
      <c r="P773" s="1276"/>
    </row>
    <row r="774" spans="1:16" ht="15.75" customHeight="1">
      <c r="A774" s="1276"/>
      <c r="B774" s="1276"/>
      <c r="C774" s="1276"/>
      <c r="D774" s="1276"/>
      <c r="E774" s="1276"/>
      <c r="F774" s="1276"/>
      <c r="G774" s="1276"/>
      <c r="H774" s="1276"/>
      <c r="I774" s="1276"/>
      <c r="J774" s="1276"/>
      <c r="K774" s="1276"/>
      <c r="L774" s="1276"/>
      <c r="M774" s="1276"/>
      <c r="N774" s="1276"/>
      <c r="O774" s="1276"/>
      <c r="P774" s="1276"/>
    </row>
    <row r="775" spans="1:16" ht="15.75" customHeight="1">
      <c r="A775" s="1276"/>
      <c r="B775" s="1276"/>
      <c r="C775" s="1276"/>
      <c r="D775" s="1276"/>
      <c r="E775" s="1276"/>
      <c r="F775" s="1276"/>
      <c r="G775" s="1276"/>
      <c r="H775" s="1276"/>
      <c r="I775" s="1276"/>
      <c r="J775" s="1276"/>
      <c r="K775" s="1276"/>
      <c r="L775" s="1276"/>
      <c r="M775" s="1276"/>
      <c r="N775" s="1276"/>
      <c r="O775" s="1276"/>
      <c r="P775" s="1276"/>
    </row>
    <row r="776" spans="1:16" ht="15.75" customHeight="1">
      <c r="A776" s="1276"/>
      <c r="B776" s="1276"/>
      <c r="C776" s="1276"/>
      <c r="D776" s="1276"/>
      <c r="E776" s="1276"/>
      <c r="F776" s="1276"/>
      <c r="G776" s="1276"/>
      <c r="H776" s="1276"/>
      <c r="I776" s="1276"/>
      <c r="J776" s="1276"/>
      <c r="K776" s="1276"/>
      <c r="L776" s="1276"/>
      <c r="M776" s="1276"/>
      <c r="N776" s="1276"/>
      <c r="O776" s="1276"/>
      <c r="P776" s="1276"/>
    </row>
    <row r="777" spans="1:16" ht="15.75" customHeight="1">
      <c r="A777" s="1276"/>
      <c r="B777" s="1276"/>
      <c r="C777" s="1276"/>
      <c r="D777" s="1276"/>
      <c r="E777" s="1276"/>
      <c r="F777" s="1276"/>
      <c r="G777" s="1276"/>
      <c r="H777" s="1276"/>
      <c r="I777" s="1276"/>
      <c r="J777" s="1276"/>
      <c r="K777" s="1276"/>
      <c r="L777" s="1276"/>
      <c r="M777" s="1276"/>
      <c r="N777" s="1276"/>
      <c r="O777" s="1276"/>
      <c r="P777" s="1276"/>
    </row>
    <row r="778" spans="1:16" ht="15.75" customHeight="1">
      <c r="A778" s="1276"/>
      <c r="B778" s="1276"/>
      <c r="C778" s="1276"/>
      <c r="D778" s="1276"/>
      <c r="E778" s="1276"/>
      <c r="F778" s="1276"/>
      <c r="G778" s="1276"/>
      <c r="H778" s="1276"/>
      <c r="I778" s="1276"/>
      <c r="J778" s="1276"/>
      <c r="K778" s="1276"/>
      <c r="L778" s="1276"/>
      <c r="M778" s="1276"/>
      <c r="N778" s="1276"/>
      <c r="O778" s="1276"/>
      <c r="P778" s="1276"/>
    </row>
    <row r="779" spans="1:16" ht="15.75" customHeight="1">
      <c r="A779" s="1276"/>
      <c r="B779" s="1276"/>
      <c r="C779" s="1276"/>
      <c r="D779" s="1276"/>
      <c r="E779" s="1276"/>
      <c r="F779" s="1276"/>
      <c r="G779" s="1276"/>
      <c r="H779" s="1276"/>
      <c r="I779" s="1276"/>
      <c r="J779" s="1276"/>
      <c r="K779" s="1276"/>
      <c r="L779" s="1276"/>
      <c r="M779" s="1276"/>
      <c r="N779" s="1276"/>
      <c r="O779" s="1276"/>
      <c r="P779" s="1276"/>
    </row>
    <row r="780" spans="1:16" ht="15.75" customHeight="1">
      <c r="A780" s="1276"/>
      <c r="B780" s="1276"/>
      <c r="C780" s="1276"/>
      <c r="D780" s="1276"/>
      <c r="E780" s="1276"/>
      <c r="F780" s="1276"/>
      <c r="G780" s="1276"/>
      <c r="H780" s="1276"/>
      <c r="I780" s="1276"/>
      <c r="J780" s="1276"/>
      <c r="K780" s="1276"/>
      <c r="L780" s="1276"/>
      <c r="M780" s="1276"/>
      <c r="N780" s="1276"/>
      <c r="O780" s="1276"/>
      <c r="P780" s="1276"/>
    </row>
    <row r="781" spans="1:16" ht="15.75" customHeight="1">
      <c r="A781" s="1276"/>
      <c r="B781" s="1276"/>
      <c r="C781" s="1276"/>
      <c r="D781" s="1276"/>
      <c r="E781" s="1276"/>
      <c r="F781" s="1276"/>
      <c r="G781" s="1276"/>
      <c r="H781" s="1276"/>
      <c r="I781" s="1276"/>
      <c r="J781" s="1276"/>
      <c r="K781" s="1276"/>
      <c r="L781" s="1276"/>
      <c r="M781" s="1276"/>
      <c r="N781" s="1276"/>
      <c r="O781" s="1276"/>
      <c r="P781" s="1276"/>
    </row>
    <row r="782" spans="1:16" ht="15.75" customHeight="1">
      <c r="A782" s="1276"/>
      <c r="B782" s="1276"/>
      <c r="C782" s="1276"/>
      <c r="D782" s="1276"/>
      <c r="E782" s="1276"/>
      <c r="F782" s="1276"/>
      <c r="G782" s="1276"/>
      <c r="H782" s="1276"/>
      <c r="I782" s="1276"/>
      <c r="J782" s="1276"/>
      <c r="K782" s="1276"/>
      <c r="L782" s="1276"/>
      <c r="M782" s="1276"/>
      <c r="N782" s="1276"/>
      <c r="O782" s="1276"/>
      <c r="P782" s="1276"/>
    </row>
    <row r="783" spans="1:16" ht="15.75" customHeight="1">
      <c r="A783" s="1276"/>
      <c r="B783" s="1276"/>
      <c r="C783" s="1276"/>
      <c r="D783" s="1276"/>
      <c r="E783" s="1276"/>
      <c r="F783" s="1276"/>
      <c r="G783" s="1276"/>
      <c r="H783" s="1276"/>
      <c r="I783" s="1276"/>
      <c r="J783" s="1276"/>
      <c r="K783" s="1276"/>
      <c r="L783" s="1276"/>
      <c r="M783" s="1276"/>
      <c r="N783" s="1276"/>
      <c r="O783" s="1276"/>
      <c r="P783" s="1276"/>
    </row>
    <row r="784" spans="1:16" ht="15.75" customHeight="1">
      <c r="A784" s="1276"/>
      <c r="B784" s="1276"/>
      <c r="C784" s="1276"/>
      <c r="D784" s="1276"/>
      <c r="E784" s="1276"/>
      <c r="F784" s="1276"/>
      <c r="G784" s="1276"/>
      <c r="H784" s="1276"/>
      <c r="I784" s="1276"/>
      <c r="J784" s="1276"/>
      <c r="K784" s="1276"/>
      <c r="L784" s="1276"/>
      <c r="M784" s="1276"/>
      <c r="N784" s="1276"/>
      <c r="O784" s="1276"/>
      <c r="P784" s="1276"/>
    </row>
    <row r="785" spans="1:16" ht="15.75" customHeight="1">
      <c r="A785" s="1276"/>
      <c r="B785" s="1276"/>
      <c r="C785" s="1276"/>
      <c r="D785" s="1276"/>
      <c r="E785" s="1276"/>
      <c r="F785" s="1276"/>
      <c r="G785" s="1276"/>
      <c r="H785" s="1276"/>
      <c r="I785" s="1276"/>
      <c r="J785" s="1276"/>
      <c r="K785" s="1276"/>
      <c r="L785" s="1276"/>
      <c r="M785" s="1276"/>
      <c r="N785" s="1276"/>
      <c r="O785" s="1276"/>
      <c r="P785" s="1276"/>
    </row>
    <row r="786" spans="1:16" ht="15.75" customHeight="1">
      <c r="A786" s="1276"/>
      <c r="B786" s="1276"/>
      <c r="C786" s="1276"/>
      <c r="D786" s="1276"/>
      <c r="E786" s="1276"/>
      <c r="F786" s="1276"/>
      <c r="G786" s="1276"/>
      <c r="H786" s="1276"/>
      <c r="I786" s="1276"/>
      <c r="J786" s="1276"/>
      <c r="K786" s="1276"/>
      <c r="L786" s="1276"/>
      <c r="M786" s="1276"/>
      <c r="N786" s="1276"/>
      <c r="O786" s="1276"/>
      <c r="P786" s="1276"/>
    </row>
    <row r="787" spans="1:16" ht="15.75" customHeight="1">
      <c r="A787" s="1276"/>
      <c r="B787" s="1276"/>
      <c r="C787" s="1276"/>
      <c r="D787" s="1276"/>
      <c r="E787" s="1276"/>
      <c r="F787" s="1276"/>
      <c r="G787" s="1276"/>
      <c r="H787" s="1276"/>
      <c r="I787" s="1276"/>
      <c r="J787" s="1276"/>
      <c r="K787" s="1276"/>
      <c r="L787" s="1276"/>
      <c r="M787" s="1276"/>
      <c r="N787" s="1276"/>
      <c r="O787" s="1276"/>
      <c r="P787" s="1276"/>
    </row>
    <row r="788" spans="1:16" ht="15.75" customHeight="1">
      <c r="A788" s="1276"/>
      <c r="B788" s="1276"/>
      <c r="C788" s="1276"/>
      <c r="D788" s="1276"/>
      <c r="E788" s="1276"/>
      <c r="F788" s="1276"/>
      <c r="G788" s="1276"/>
      <c r="H788" s="1276"/>
      <c r="I788" s="1276"/>
      <c r="J788" s="1276"/>
      <c r="K788" s="1276"/>
      <c r="L788" s="1276"/>
      <c r="M788" s="1276"/>
      <c r="N788" s="1276"/>
      <c r="O788" s="1276"/>
      <c r="P788" s="1276"/>
    </row>
    <row r="789" spans="1:16" ht="15.75" customHeight="1">
      <c r="A789" s="1276"/>
      <c r="B789" s="1276"/>
      <c r="C789" s="1276"/>
      <c r="D789" s="1276"/>
      <c r="E789" s="1276"/>
      <c r="F789" s="1276"/>
      <c r="G789" s="1276"/>
      <c r="H789" s="1276"/>
      <c r="I789" s="1276"/>
      <c r="J789" s="1276"/>
      <c r="K789" s="1276"/>
      <c r="L789" s="1276"/>
      <c r="M789" s="1276"/>
      <c r="N789" s="1276"/>
      <c r="O789" s="1276"/>
      <c r="P789" s="1276"/>
    </row>
    <row r="790" spans="1:16" ht="15.75" customHeight="1">
      <c r="A790" s="1276"/>
      <c r="B790" s="1276"/>
      <c r="C790" s="1276"/>
      <c r="D790" s="1276"/>
      <c r="E790" s="1276"/>
      <c r="F790" s="1276"/>
      <c r="G790" s="1276"/>
      <c r="H790" s="1276"/>
      <c r="I790" s="1276"/>
      <c r="J790" s="1276"/>
      <c r="K790" s="1276"/>
      <c r="L790" s="1276"/>
      <c r="M790" s="1276"/>
      <c r="N790" s="1276"/>
      <c r="O790" s="1276"/>
      <c r="P790" s="1276"/>
    </row>
    <row r="791" spans="1:16" ht="15.75" customHeight="1">
      <c r="A791" s="1276"/>
      <c r="B791" s="1276"/>
      <c r="C791" s="1276"/>
      <c r="D791" s="1276"/>
      <c r="E791" s="1276"/>
      <c r="F791" s="1276"/>
      <c r="G791" s="1276"/>
      <c r="H791" s="1276"/>
      <c r="I791" s="1276"/>
      <c r="J791" s="1276"/>
      <c r="K791" s="1276"/>
      <c r="L791" s="1276"/>
      <c r="M791" s="1276"/>
      <c r="N791" s="1276"/>
      <c r="O791" s="1276"/>
      <c r="P791" s="1276"/>
    </row>
    <row r="792" spans="1:16" ht="15.75" customHeight="1">
      <c r="A792" s="1276"/>
      <c r="B792" s="1276"/>
      <c r="C792" s="1276"/>
      <c r="D792" s="1276"/>
      <c r="E792" s="1276"/>
      <c r="F792" s="1276"/>
      <c r="G792" s="1276"/>
      <c r="H792" s="1276"/>
      <c r="I792" s="1276"/>
      <c r="J792" s="1276"/>
      <c r="K792" s="1276"/>
      <c r="L792" s="1276"/>
      <c r="M792" s="1276"/>
      <c r="N792" s="1276"/>
      <c r="O792" s="1276"/>
      <c r="P792" s="1276"/>
    </row>
    <row r="793" spans="1:16" ht="15.75" customHeight="1">
      <c r="A793" s="1276"/>
      <c r="B793" s="1276"/>
      <c r="C793" s="1276"/>
      <c r="D793" s="1276"/>
      <c r="E793" s="1276"/>
      <c r="F793" s="1276"/>
      <c r="G793" s="1276"/>
      <c r="H793" s="1276"/>
      <c r="I793" s="1276"/>
      <c r="J793" s="1276"/>
      <c r="K793" s="1276"/>
      <c r="L793" s="1276"/>
      <c r="M793" s="1276"/>
      <c r="N793" s="1276"/>
      <c r="O793" s="1276"/>
      <c r="P793" s="1276"/>
    </row>
    <row r="794" spans="1:16" ht="15.75" customHeight="1">
      <c r="A794" s="1276"/>
      <c r="B794" s="1276"/>
      <c r="C794" s="1276"/>
      <c r="D794" s="1276"/>
      <c r="E794" s="1276"/>
      <c r="F794" s="1276"/>
      <c r="G794" s="1276"/>
      <c r="H794" s="1276"/>
      <c r="I794" s="1276"/>
      <c r="J794" s="1276"/>
      <c r="K794" s="1276"/>
      <c r="L794" s="1276"/>
      <c r="M794" s="1276"/>
      <c r="N794" s="1276"/>
      <c r="O794" s="1276"/>
      <c r="P794" s="1276"/>
    </row>
    <row r="795" spans="1:16" ht="15.75" customHeight="1">
      <c r="A795" s="1276"/>
      <c r="B795" s="1276"/>
      <c r="C795" s="1276"/>
      <c r="D795" s="1276"/>
      <c r="E795" s="1276"/>
      <c r="F795" s="1276"/>
      <c r="G795" s="1276"/>
      <c r="H795" s="1276"/>
      <c r="I795" s="1276"/>
      <c r="J795" s="1276"/>
      <c r="K795" s="1276"/>
      <c r="L795" s="1276"/>
      <c r="M795" s="1276"/>
      <c r="N795" s="1276"/>
      <c r="O795" s="1276"/>
      <c r="P795" s="1276"/>
    </row>
    <row r="796" spans="1:16" ht="15.75" customHeight="1">
      <c r="A796" s="1276"/>
      <c r="B796" s="1276"/>
      <c r="C796" s="1276"/>
      <c r="D796" s="1276"/>
      <c r="E796" s="1276"/>
      <c r="F796" s="1276"/>
      <c r="G796" s="1276"/>
      <c r="H796" s="1276"/>
      <c r="I796" s="1276"/>
      <c r="J796" s="1276"/>
      <c r="K796" s="1276"/>
      <c r="L796" s="1276"/>
      <c r="M796" s="1276"/>
      <c r="N796" s="1276"/>
      <c r="O796" s="1276"/>
      <c r="P796" s="1276"/>
    </row>
    <row r="797" spans="1:16" ht="15.75" customHeight="1">
      <c r="A797" s="1276"/>
      <c r="B797" s="1276"/>
      <c r="C797" s="1276"/>
      <c r="D797" s="1276"/>
      <c r="E797" s="1276"/>
      <c r="F797" s="1276"/>
      <c r="G797" s="1276"/>
      <c r="H797" s="1276"/>
      <c r="I797" s="1276"/>
      <c r="J797" s="1276"/>
      <c r="K797" s="1276"/>
      <c r="L797" s="1276"/>
      <c r="M797" s="1276"/>
      <c r="N797" s="1276"/>
      <c r="O797" s="1276"/>
      <c r="P797" s="1276"/>
    </row>
    <row r="798" spans="1:16" ht="15.75" customHeight="1">
      <c r="A798" s="1276"/>
      <c r="B798" s="1276"/>
      <c r="C798" s="1276"/>
      <c r="D798" s="1276"/>
      <c r="E798" s="1276"/>
      <c r="F798" s="1276"/>
      <c r="G798" s="1276"/>
      <c r="H798" s="1276"/>
      <c r="I798" s="1276"/>
      <c r="J798" s="1276"/>
      <c r="K798" s="1276"/>
      <c r="L798" s="1276"/>
      <c r="M798" s="1276"/>
      <c r="N798" s="1276"/>
      <c r="O798" s="1276"/>
      <c r="P798" s="1276"/>
    </row>
    <row r="799" spans="1:16" ht="15.75" customHeight="1">
      <c r="A799" s="1276"/>
      <c r="B799" s="1276"/>
      <c r="C799" s="1276"/>
      <c r="D799" s="1276"/>
      <c r="E799" s="1276"/>
      <c r="F799" s="1276"/>
      <c r="G799" s="1276"/>
      <c r="H799" s="1276"/>
      <c r="I799" s="1276"/>
      <c r="J799" s="1276"/>
      <c r="K799" s="1276"/>
      <c r="L799" s="1276"/>
      <c r="M799" s="1276"/>
      <c r="N799" s="1276"/>
      <c r="O799" s="1276"/>
      <c r="P799" s="1276"/>
    </row>
    <row r="800" spans="1:16" ht="15.75" customHeight="1">
      <c r="A800" s="1276"/>
      <c r="B800" s="1276"/>
      <c r="C800" s="1276"/>
      <c r="D800" s="1276"/>
      <c r="E800" s="1276"/>
      <c r="F800" s="1276"/>
      <c r="G800" s="1276"/>
      <c r="H800" s="1276"/>
      <c r="I800" s="1276"/>
      <c r="J800" s="1276"/>
      <c r="K800" s="1276"/>
      <c r="L800" s="1276"/>
      <c r="M800" s="1276"/>
      <c r="N800" s="1276"/>
      <c r="O800" s="1276"/>
      <c r="P800" s="1276"/>
    </row>
    <row r="801" spans="1:16" ht="15.75" customHeight="1">
      <c r="A801" s="1276"/>
      <c r="B801" s="1276"/>
      <c r="C801" s="1276"/>
      <c r="D801" s="1276"/>
      <c r="E801" s="1276"/>
      <c r="F801" s="1276"/>
      <c r="G801" s="1276"/>
      <c r="H801" s="1276"/>
      <c r="I801" s="1276"/>
      <c r="J801" s="1276"/>
      <c r="K801" s="1276"/>
      <c r="L801" s="1276"/>
      <c r="M801" s="1276"/>
      <c r="N801" s="1276"/>
      <c r="O801" s="1276"/>
      <c r="P801" s="1276"/>
    </row>
    <row r="802" spans="1:16" ht="15.75" customHeight="1">
      <c r="A802" s="1276"/>
      <c r="B802" s="1276"/>
      <c r="C802" s="1276"/>
      <c r="D802" s="1276"/>
      <c r="E802" s="1276"/>
      <c r="F802" s="1276"/>
      <c r="G802" s="1276"/>
      <c r="H802" s="1276"/>
      <c r="I802" s="1276"/>
      <c r="J802" s="1276"/>
      <c r="K802" s="1276"/>
      <c r="L802" s="1276"/>
      <c r="M802" s="1276"/>
      <c r="N802" s="1276"/>
      <c r="O802" s="1276"/>
      <c r="P802" s="1276"/>
    </row>
    <row r="803" spans="1:16" ht="15.75" customHeight="1">
      <c r="A803" s="1276"/>
      <c r="B803" s="1276"/>
      <c r="C803" s="1276"/>
      <c r="D803" s="1276"/>
      <c r="E803" s="1276"/>
      <c r="F803" s="1276"/>
      <c r="G803" s="1276"/>
      <c r="H803" s="1276"/>
      <c r="I803" s="1276"/>
      <c r="J803" s="1276"/>
      <c r="K803" s="1276"/>
      <c r="L803" s="1276"/>
      <c r="M803" s="1276"/>
      <c r="N803" s="1276"/>
      <c r="O803" s="1276"/>
      <c r="P803" s="1276"/>
    </row>
    <row r="804" spans="1:16" ht="15.75" customHeight="1">
      <c r="A804" s="1276"/>
      <c r="B804" s="1276"/>
      <c r="C804" s="1276"/>
      <c r="D804" s="1276"/>
      <c r="E804" s="1276"/>
      <c r="F804" s="1276"/>
      <c r="G804" s="1276"/>
      <c r="H804" s="1276"/>
      <c r="I804" s="1276"/>
      <c r="J804" s="1276"/>
      <c r="K804" s="1276"/>
      <c r="L804" s="1276"/>
      <c r="M804" s="1276"/>
      <c r="N804" s="1276"/>
      <c r="O804" s="1276"/>
      <c r="P804" s="1276"/>
    </row>
    <row r="805" spans="1:16" ht="15.75" customHeight="1">
      <c r="A805" s="1276"/>
      <c r="B805" s="1276"/>
      <c r="C805" s="1276"/>
      <c r="D805" s="1276"/>
      <c r="E805" s="1276"/>
      <c r="F805" s="1276"/>
      <c r="G805" s="1276"/>
      <c r="H805" s="1276"/>
      <c r="I805" s="1276"/>
      <c r="J805" s="1276"/>
      <c r="K805" s="1276"/>
      <c r="L805" s="1276"/>
      <c r="M805" s="1276"/>
      <c r="N805" s="1276"/>
      <c r="O805" s="1276"/>
      <c r="P805" s="1276"/>
    </row>
    <row r="806" spans="1:16" ht="15.75" customHeight="1">
      <c r="A806" s="1276"/>
      <c r="B806" s="1276"/>
      <c r="C806" s="1276"/>
      <c r="D806" s="1276"/>
      <c r="E806" s="1276"/>
      <c r="F806" s="1276"/>
      <c r="G806" s="1276"/>
      <c r="H806" s="1276"/>
      <c r="I806" s="1276"/>
      <c r="J806" s="1276"/>
      <c r="K806" s="1276"/>
      <c r="L806" s="1276"/>
      <c r="M806" s="1276"/>
      <c r="N806" s="1276"/>
      <c r="O806" s="1276"/>
      <c r="P806" s="1276"/>
    </row>
    <row r="807" spans="1:16" ht="15.75" customHeight="1">
      <c r="A807" s="1276"/>
      <c r="B807" s="1276"/>
      <c r="C807" s="1276"/>
      <c r="D807" s="1276"/>
      <c r="E807" s="1276"/>
      <c r="F807" s="1276"/>
      <c r="G807" s="1276"/>
      <c r="H807" s="1276"/>
      <c r="I807" s="1276"/>
      <c r="J807" s="1276"/>
      <c r="K807" s="1276"/>
      <c r="L807" s="1276"/>
      <c r="M807" s="1276"/>
      <c r="N807" s="1276"/>
      <c r="O807" s="1276"/>
      <c r="P807" s="1276"/>
    </row>
    <row r="808" spans="1:16" ht="15.75" customHeight="1">
      <c r="A808" s="1276"/>
      <c r="B808" s="1276"/>
      <c r="C808" s="1276"/>
      <c r="D808" s="1276"/>
      <c r="E808" s="1276"/>
      <c r="F808" s="1276"/>
      <c r="G808" s="1276"/>
      <c r="H808" s="1276"/>
      <c r="I808" s="1276"/>
      <c r="J808" s="1276"/>
      <c r="K808" s="1276"/>
      <c r="L808" s="1276"/>
      <c r="M808" s="1276"/>
      <c r="N808" s="1276"/>
      <c r="O808" s="1276"/>
      <c r="P808" s="1276"/>
    </row>
    <row r="809" spans="1:16" ht="15.75" customHeight="1">
      <c r="A809" s="1276"/>
      <c r="B809" s="1276"/>
      <c r="C809" s="1276"/>
      <c r="D809" s="1276"/>
      <c r="E809" s="1276"/>
      <c r="F809" s="1276"/>
      <c r="G809" s="1276"/>
      <c r="H809" s="1276"/>
      <c r="I809" s="1276"/>
      <c r="J809" s="1276"/>
      <c r="K809" s="1276"/>
      <c r="L809" s="1276"/>
      <c r="M809" s="1276"/>
      <c r="N809" s="1276"/>
      <c r="O809" s="1276"/>
      <c r="P809" s="1276"/>
    </row>
    <row r="810" spans="1:16" ht="15.75" customHeight="1">
      <c r="A810" s="1276"/>
      <c r="B810" s="1276"/>
      <c r="C810" s="1276"/>
      <c r="D810" s="1276"/>
      <c r="E810" s="1276"/>
      <c r="F810" s="1276"/>
      <c r="G810" s="1276"/>
      <c r="H810" s="1276"/>
      <c r="I810" s="1276"/>
      <c r="J810" s="1276"/>
      <c r="K810" s="1276"/>
      <c r="L810" s="1276"/>
      <c r="M810" s="1276"/>
      <c r="N810" s="1276"/>
      <c r="O810" s="1276"/>
      <c r="P810" s="1276"/>
    </row>
    <row r="811" spans="1:16" ht="15.75" customHeight="1">
      <c r="A811" s="1276"/>
      <c r="B811" s="1276"/>
      <c r="C811" s="1276"/>
      <c r="D811" s="1276"/>
      <c r="E811" s="1276"/>
      <c r="F811" s="1276"/>
      <c r="G811" s="1276"/>
      <c r="H811" s="1276"/>
      <c r="I811" s="1276"/>
      <c r="J811" s="1276"/>
      <c r="K811" s="1276"/>
      <c r="L811" s="1276"/>
      <c r="M811" s="1276"/>
      <c r="N811" s="1276"/>
      <c r="O811" s="1276"/>
      <c r="P811" s="1276"/>
    </row>
    <row r="812" spans="1:16" ht="15.75" customHeight="1">
      <c r="A812" s="1276"/>
      <c r="B812" s="1276"/>
      <c r="C812" s="1276"/>
      <c r="D812" s="1276"/>
      <c r="E812" s="1276"/>
      <c r="F812" s="1276"/>
      <c r="G812" s="1276"/>
      <c r="H812" s="1276"/>
      <c r="I812" s="1276"/>
      <c r="J812" s="1276"/>
      <c r="K812" s="1276"/>
      <c r="L812" s="1276"/>
      <c r="M812" s="1276"/>
      <c r="N812" s="1276"/>
      <c r="O812" s="1276"/>
      <c r="P812" s="1276"/>
    </row>
    <row r="813" spans="1:16" ht="15.75" customHeight="1">
      <c r="A813" s="1276"/>
      <c r="B813" s="1276"/>
      <c r="C813" s="1276"/>
      <c r="D813" s="1276"/>
      <c r="E813" s="1276"/>
      <c r="F813" s="1276"/>
      <c r="G813" s="1276"/>
      <c r="H813" s="1276"/>
      <c r="I813" s="1276"/>
      <c r="J813" s="1276"/>
      <c r="K813" s="1276"/>
      <c r="L813" s="1276"/>
      <c r="M813" s="1276"/>
      <c r="N813" s="1276"/>
      <c r="O813" s="1276"/>
      <c r="P813" s="1276"/>
    </row>
    <row r="814" spans="1:16" ht="15.75" customHeight="1">
      <c r="A814" s="1276"/>
      <c r="B814" s="1276"/>
      <c r="C814" s="1276"/>
      <c r="D814" s="1276"/>
      <c r="E814" s="1276"/>
      <c r="F814" s="1276"/>
      <c r="G814" s="1276"/>
      <c r="H814" s="1276"/>
      <c r="I814" s="1276"/>
      <c r="J814" s="1276"/>
      <c r="K814" s="1276"/>
      <c r="L814" s="1276"/>
      <c r="M814" s="1276"/>
      <c r="N814" s="1276"/>
      <c r="O814" s="1276"/>
      <c r="P814" s="1276"/>
    </row>
    <row r="815" spans="1:16" ht="15.75" customHeight="1">
      <c r="A815" s="1276"/>
      <c r="B815" s="1276"/>
      <c r="C815" s="1276"/>
      <c r="D815" s="1276"/>
      <c r="E815" s="1276"/>
      <c r="F815" s="1276"/>
      <c r="G815" s="1276"/>
      <c r="H815" s="1276"/>
      <c r="I815" s="1276"/>
      <c r="J815" s="1276"/>
      <c r="K815" s="1276"/>
      <c r="L815" s="1276"/>
      <c r="M815" s="1276"/>
      <c r="N815" s="1276"/>
      <c r="O815" s="1276"/>
      <c r="P815" s="1276"/>
    </row>
    <row r="816" spans="1:16" ht="15.75" customHeight="1">
      <c r="A816" s="1276"/>
      <c r="B816" s="1276"/>
      <c r="C816" s="1276"/>
      <c r="D816" s="1276"/>
      <c r="E816" s="1276"/>
      <c r="F816" s="1276"/>
      <c r="G816" s="1276"/>
      <c r="H816" s="1276"/>
      <c r="I816" s="1276"/>
      <c r="J816" s="1276"/>
      <c r="K816" s="1276"/>
      <c r="L816" s="1276"/>
      <c r="M816" s="1276"/>
      <c r="N816" s="1276"/>
      <c r="O816" s="1276"/>
      <c r="P816" s="1276"/>
    </row>
    <row r="817" spans="1:16" ht="15.75" customHeight="1">
      <c r="A817" s="1276"/>
      <c r="B817" s="1276"/>
      <c r="C817" s="1276"/>
      <c r="D817" s="1276"/>
      <c r="E817" s="1276"/>
      <c r="F817" s="1276"/>
      <c r="G817" s="1276"/>
      <c r="H817" s="1276"/>
      <c r="I817" s="1276"/>
      <c r="J817" s="1276"/>
      <c r="K817" s="1276"/>
      <c r="L817" s="1276"/>
      <c r="M817" s="1276"/>
      <c r="N817" s="1276"/>
      <c r="O817" s="1276"/>
      <c r="P817" s="1276"/>
    </row>
    <row r="818" spans="1:16" ht="15.75" customHeight="1">
      <c r="A818" s="1276"/>
      <c r="B818" s="1276"/>
      <c r="C818" s="1276"/>
      <c r="D818" s="1276"/>
      <c r="E818" s="1276"/>
      <c r="F818" s="1276"/>
      <c r="G818" s="1276"/>
      <c r="H818" s="1276"/>
      <c r="I818" s="1276"/>
      <c r="J818" s="1276"/>
      <c r="K818" s="1276"/>
      <c r="L818" s="1276"/>
      <c r="M818" s="1276"/>
      <c r="N818" s="1276"/>
      <c r="O818" s="1276"/>
      <c r="P818" s="1276"/>
    </row>
    <row r="819" spans="1:16" ht="15.75" customHeight="1">
      <c r="A819" s="1276"/>
      <c r="B819" s="1276"/>
      <c r="C819" s="1276"/>
      <c r="D819" s="1276"/>
      <c r="E819" s="1276"/>
      <c r="F819" s="1276"/>
      <c r="G819" s="1276"/>
      <c r="H819" s="1276"/>
      <c r="I819" s="1276"/>
      <c r="J819" s="1276"/>
      <c r="K819" s="1276"/>
      <c r="L819" s="1276"/>
      <c r="M819" s="1276"/>
      <c r="N819" s="1276"/>
      <c r="O819" s="1276"/>
      <c r="P819" s="1276"/>
    </row>
    <row r="820" spans="1:16" ht="15.75" customHeight="1">
      <c r="A820" s="1276"/>
      <c r="B820" s="1276"/>
      <c r="C820" s="1276"/>
      <c r="D820" s="1276"/>
      <c r="E820" s="1276"/>
      <c r="F820" s="1276"/>
      <c r="G820" s="1276"/>
      <c r="H820" s="1276"/>
      <c r="I820" s="1276"/>
      <c r="J820" s="1276"/>
      <c r="K820" s="1276"/>
      <c r="L820" s="1276"/>
      <c r="M820" s="1276"/>
      <c r="N820" s="1276"/>
      <c r="O820" s="1276"/>
      <c r="P820" s="1276"/>
    </row>
    <row r="821" spans="1:16" ht="15.75" customHeight="1">
      <c r="A821" s="1276"/>
      <c r="B821" s="1276"/>
      <c r="C821" s="1276"/>
      <c r="D821" s="1276"/>
      <c r="E821" s="1276"/>
      <c r="F821" s="1276"/>
      <c r="G821" s="1276"/>
      <c r="H821" s="1276"/>
      <c r="I821" s="1276"/>
      <c r="J821" s="1276"/>
      <c r="K821" s="1276"/>
      <c r="L821" s="1276"/>
      <c r="M821" s="1276"/>
      <c r="N821" s="1276"/>
      <c r="O821" s="1276"/>
      <c r="P821" s="1276"/>
    </row>
    <row r="822" spans="1:16" ht="15.75" customHeight="1">
      <c r="A822" s="1276"/>
      <c r="B822" s="1276"/>
      <c r="C822" s="1276"/>
      <c r="D822" s="1276"/>
      <c r="E822" s="1276"/>
      <c r="F822" s="1276"/>
      <c r="G822" s="1276"/>
      <c r="H822" s="1276"/>
      <c r="I822" s="1276"/>
      <c r="J822" s="1276"/>
      <c r="K822" s="1276"/>
      <c r="L822" s="1276"/>
      <c r="M822" s="1276"/>
      <c r="N822" s="1276"/>
      <c r="O822" s="1276"/>
      <c r="P822" s="1276"/>
    </row>
    <row r="823" spans="1:16" ht="15.75" customHeight="1">
      <c r="A823" s="1276"/>
      <c r="B823" s="1276"/>
      <c r="C823" s="1276"/>
      <c r="D823" s="1276"/>
      <c r="E823" s="1276"/>
      <c r="F823" s="1276"/>
      <c r="G823" s="1276"/>
      <c r="H823" s="1276"/>
      <c r="I823" s="1276"/>
      <c r="J823" s="1276"/>
      <c r="K823" s="1276"/>
      <c r="L823" s="1276"/>
      <c r="M823" s="1276"/>
      <c r="N823" s="1276"/>
      <c r="O823" s="1276"/>
      <c r="P823" s="1276"/>
    </row>
    <row r="824" spans="1:16" ht="15.75" customHeight="1">
      <c r="A824" s="1276"/>
      <c r="B824" s="1276"/>
      <c r="C824" s="1276"/>
      <c r="D824" s="1276"/>
      <c r="E824" s="1276"/>
      <c r="F824" s="1276"/>
      <c r="G824" s="1276"/>
      <c r="H824" s="1276"/>
      <c r="I824" s="1276"/>
      <c r="J824" s="1276"/>
      <c r="K824" s="1276"/>
      <c r="L824" s="1276"/>
      <c r="M824" s="1276"/>
      <c r="N824" s="1276"/>
      <c r="O824" s="1276"/>
      <c r="P824" s="1276"/>
    </row>
    <row r="825" spans="1:16" ht="15.75" customHeight="1">
      <c r="A825" s="1276"/>
      <c r="B825" s="1276"/>
      <c r="C825" s="1276"/>
      <c r="D825" s="1276"/>
      <c r="E825" s="1276"/>
      <c r="F825" s="1276"/>
      <c r="G825" s="1276"/>
      <c r="H825" s="1276"/>
      <c r="I825" s="1276"/>
      <c r="J825" s="1276"/>
      <c r="K825" s="1276"/>
      <c r="L825" s="1276"/>
      <c r="M825" s="1276"/>
      <c r="N825" s="1276"/>
      <c r="O825" s="1276"/>
      <c r="P825" s="1276"/>
    </row>
    <row r="826" spans="1:16" ht="15.75" customHeight="1">
      <c r="A826" s="1276"/>
      <c r="B826" s="1276"/>
      <c r="C826" s="1276"/>
      <c r="D826" s="1276"/>
      <c r="E826" s="1276"/>
      <c r="F826" s="1276"/>
      <c r="G826" s="1276"/>
      <c r="H826" s="1276"/>
      <c r="I826" s="1276"/>
      <c r="J826" s="1276"/>
      <c r="K826" s="1276"/>
      <c r="L826" s="1276"/>
      <c r="M826" s="1276"/>
      <c r="N826" s="1276"/>
      <c r="O826" s="1276"/>
      <c r="P826" s="1276"/>
    </row>
    <row r="827" spans="1:16" ht="15.75" customHeight="1">
      <c r="A827" s="1276"/>
      <c r="B827" s="1276"/>
      <c r="C827" s="1276"/>
      <c r="D827" s="1276"/>
      <c r="E827" s="1276"/>
      <c r="F827" s="1276"/>
      <c r="G827" s="1276"/>
      <c r="H827" s="1276"/>
      <c r="I827" s="1276"/>
      <c r="J827" s="1276"/>
      <c r="K827" s="1276"/>
      <c r="L827" s="1276"/>
      <c r="M827" s="1276"/>
      <c r="N827" s="1276"/>
      <c r="O827" s="1276"/>
      <c r="P827" s="1276"/>
    </row>
    <row r="828" spans="1:16" ht="15.75" customHeight="1">
      <c r="A828" s="1276"/>
      <c r="B828" s="1276"/>
      <c r="C828" s="1276"/>
      <c r="D828" s="1276"/>
      <c r="E828" s="1276"/>
      <c r="F828" s="1276"/>
      <c r="G828" s="1276"/>
      <c r="H828" s="1276"/>
      <c r="I828" s="1276"/>
      <c r="J828" s="1276"/>
      <c r="K828" s="1276"/>
      <c r="L828" s="1276"/>
      <c r="M828" s="1276"/>
      <c r="N828" s="1276"/>
      <c r="O828" s="1276"/>
      <c r="P828" s="1276"/>
    </row>
    <row r="829" spans="1:16" ht="15.75" customHeight="1">
      <c r="A829" s="1276"/>
      <c r="B829" s="1276"/>
      <c r="C829" s="1276"/>
      <c r="D829" s="1276"/>
      <c r="E829" s="1276"/>
      <c r="F829" s="1276"/>
      <c r="G829" s="1276"/>
      <c r="H829" s="1276"/>
      <c r="I829" s="1276"/>
      <c r="J829" s="1276"/>
      <c r="K829" s="1276"/>
      <c r="L829" s="1276"/>
      <c r="M829" s="1276"/>
      <c r="N829" s="1276"/>
      <c r="O829" s="1276"/>
      <c r="P829" s="1276"/>
    </row>
    <row r="830" spans="1:16" ht="15.75" customHeight="1">
      <c r="A830" s="1276"/>
      <c r="B830" s="1276"/>
      <c r="C830" s="1276"/>
      <c r="D830" s="1276"/>
      <c r="E830" s="1276"/>
      <c r="F830" s="1276"/>
      <c r="G830" s="1276"/>
      <c r="H830" s="1276"/>
      <c r="I830" s="1276"/>
      <c r="J830" s="1276"/>
      <c r="K830" s="1276"/>
      <c r="L830" s="1276"/>
      <c r="M830" s="1276"/>
      <c r="N830" s="1276"/>
      <c r="O830" s="1276"/>
      <c r="P830" s="1276"/>
    </row>
    <row r="831" spans="1:16" ht="15.75" customHeight="1">
      <c r="A831" s="1276"/>
      <c r="B831" s="1276"/>
      <c r="C831" s="1276"/>
      <c r="D831" s="1276"/>
      <c r="E831" s="1276"/>
      <c r="F831" s="1276"/>
      <c r="G831" s="1276"/>
      <c r="H831" s="1276"/>
      <c r="I831" s="1276"/>
      <c r="J831" s="1276"/>
      <c r="K831" s="1276"/>
      <c r="L831" s="1276"/>
      <c r="M831" s="1276"/>
      <c r="N831" s="1276"/>
      <c r="O831" s="1276"/>
      <c r="P831" s="1276"/>
    </row>
    <row r="832" spans="1:16" ht="15.75" customHeight="1">
      <c r="A832" s="1276"/>
      <c r="B832" s="1276"/>
      <c r="C832" s="1276"/>
      <c r="D832" s="1276"/>
      <c r="E832" s="1276"/>
      <c r="F832" s="1276"/>
      <c r="G832" s="1276"/>
      <c r="H832" s="1276"/>
      <c r="I832" s="1276"/>
      <c r="J832" s="1276"/>
      <c r="K832" s="1276"/>
      <c r="L832" s="1276"/>
      <c r="M832" s="1276"/>
      <c r="N832" s="1276"/>
      <c r="O832" s="1276"/>
      <c r="P832" s="1276"/>
    </row>
    <row r="833" spans="1:16" ht="15.75" customHeight="1">
      <c r="A833" s="1276"/>
      <c r="B833" s="1276"/>
      <c r="C833" s="1276"/>
      <c r="D833" s="1276"/>
      <c r="E833" s="1276"/>
      <c r="F833" s="1276"/>
      <c r="G833" s="1276"/>
      <c r="H833" s="1276"/>
      <c r="I833" s="1276"/>
      <c r="J833" s="1276"/>
      <c r="K833" s="1276"/>
      <c r="L833" s="1276"/>
      <c r="M833" s="1276"/>
      <c r="N833" s="1276"/>
      <c r="O833" s="1276"/>
      <c r="P833" s="1276"/>
    </row>
    <row r="834" spans="1:16" ht="15.75" customHeight="1">
      <c r="A834" s="1276"/>
      <c r="B834" s="1276"/>
      <c r="C834" s="1276"/>
      <c r="D834" s="1276"/>
      <c r="E834" s="1276"/>
      <c r="F834" s="1276"/>
      <c r="G834" s="1276"/>
      <c r="H834" s="1276"/>
      <c r="I834" s="1276"/>
      <c r="J834" s="1276"/>
      <c r="K834" s="1276"/>
      <c r="L834" s="1276"/>
      <c r="M834" s="1276"/>
      <c r="N834" s="1276"/>
      <c r="O834" s="1276"/>
      <c r="P834" s="1276"/>
    </row>
    <row r="835" spans="1:16" ht="15.75" customHeight="1">
      <c r="A835" s="1276"/>
      <c r="B835" s="1276"/>
      <c r="C835" s="1276"/>
      <c r="D835" s="1276"/>
      <c r="E835" s="1276"/>
      <c r="F835" s="1276"/>
      <c r="G835" s="1276"/>
      <c r="H835" s="1276"/>
      <c r="I835" s="1276"/>
      <c r="J835" s="1276"/>
      <c r="K835" s="1276"/>
      <c r="L835" s="1276"/>
      <c r="M835" s="1276"/>
      <c r="N835" s="1276"/>
      <c r="O835" s="1276"/>
      <c r="P835" s="1276"/>
    </row>
    <row r="836" spans="1:16" ht="15.75" customHeight="1">
      <c r="A836" s="1276"/>
      <c r="B836" s="1276"/>
      <c r="C836" s="1276"/>
      <c r="D836" s="1276"/>
      <c r="E836" s="1276"/>
      <c r="F836" s="1276"/>
      <c r="G836" s="1276"/>
      <c r="H836" s="1276"/>
      <c r="I836" s="1276"/>
      <c r="J836" s="1276"/>
      <c r="K836" s="1276"/>
      <c r="L836" s="1276"/>
      <c r="M836" s="1276"/>
      <c r="N836" s="1276"/>
      <c r="O836" s="1276"/>
      <c r="P836" s="1276"/>
    </row>
    <row r="837" spans="1:16" ht="15.75" customHeight="1">
      <c r="A837" s="1276"/>
      <c r="B837" s="1276"/>
      <c r="C837" s="1276"/>
      <c r="D837" s="1276"/>
      <c r="E837" s="1276"/>
      <c r="F837" s="1276"/>
      <c r="G837" s="1276"/>
      <c r="H837" s="1276"/>
      <c r="I837" s="1276"/>
      <c r="J837" s="1276"/>
      <c r="K837" s="1276"/>
      <c r="L837" s="1276"/>
      <c r="M837" s="1276"/>
      <c r="N837" s="1276"/>
      <c r="O837" s="1276"/>
      <c r="P837" s="1276"/>
    </row>
    <row r="838" spans="1:16" ht="15.75" customHeight="1">
      <c r="A838" s="1276"/>
      <c r="B838" s="1276"/>
      <c r="C838" s="1276"/>
      <c r="D838" s="1276"/>
      <c r="E838" s="1276"/>
      <c r="F838" s="1276"/>
      <c r="G838" s="1276"/>
      <c r="H838" s="1276"/>
      <c r="I838" s="1276"/>
      <c r="J838" s="1276"/>
      <c r="K838" s="1276"/>
      <c r="L838" s="1276"/>
      <c r="M838" s="1276"/>
      <c r="N838" s="1276"/>
      <c r="O838" s="1276"/>
      <c r="P838" s="1276"/>
    </row>
    <row r="839" spans="1:16" ht="15.75" customHeight="1">
      <c r="A839" s="1276"/>
      <c r="B839" s="1276"/>
      <c r="C839" s="1276"/>
      <c r="D839" s="1276"/>
      <c r="E839" s="1276"/>
      <c r="F839" s="1276"/>
      <c r="G839" s="1276"/>
      <c r="H839" s="1276"/>
      <c r="I839" s="1276"/>
      <c r="J839" s="1276"/>
      <c r="K839" s="1276"/>
      <c r="L839" s="1276"/>
      <c r="M839" s="1276"/>
      <c r="N839" s="1276"/>
      <c r="O839" s="1276"/>
      <c r="P839" s="1276"/>
    </row>
    <row r="840" spans="1:16" ht="15.75" customHeight="1">
      <c r="A840" s="1276"/>
      <c r="B840" s="1276"/>
      <c r="C840" s="1276"/>
      <c r="D840" s="1276"/>
      <c r="E840" s="1276"/>
      <c r="F840" s="1276"/>
      <c r="G840" s="1276"/>
      <c r="H840" s="1276"/>
      <c r="I840" s="1276"/>
      <c r="J840" s="1276"/>
      <c r="K840" s="1276"/>
      <c r="L840" s="1276"/>
      <c r="M840" s="1276"/>
      <c r="N840" s="1276"/>
      <c r="O840" s="1276"/>
      <c r="P840" s="1276"/>
    </row>
    <row r="841" spans="1:16" ht="15.75" customHeight="1">
      <c r="A841" s="1276"/>
      <c r="B841" s="1276"/>
      <c r="C841" s="1276"/>
      <c r="D841" s="1276"/>
      <c r="E841" s="1276"/>
      <c r="F841" s="1276"/>
      <c r="G841" s="1276"/>
      <c r="H841" s="1276"/>
      <c r="I841" s="1276"/>
      <c r="J841" s="1276"/>
      <c r="K841" s="1276"/>
      <c r="L841" s="1276"/>
      <c r="M841" s="1276"/>
      <c r="N841" s="1276"/>
      <c r="O841" s="1276"/>
      <c r="P841" s="1276"/>
    </row>
    <row r="842" spans="1:16" ht="15.75" customHeight="1">
      <c r="A842" s="1276"/>
      <c r="B842" s="1276"/>
      <c r="C842" s="1276"/>
      <c r="D842" s="1276"/>
      <c r="E842" s="1276"/>
      <c r="F842" s="1276"/>
      <c r="G842" s="1276"/>
      <c r="H842" s="1276"/>
      <c r="I842" s="1276"/>
      <c r="J842" s="1276"/>
      <c r="K842" s="1276"/>
      <c r="L842" s="1276"/>
      <c r="M842" s="1276"/>
      <c r="N842" s="1276"/>
      <c r="O842" s="1276"/>
      <c r="P842" s="1276"/>
    </row>
    <row r="843" spans="1:16" ht="15.75" customHeight="1">
      <c r="A843" s="1276"/>
      <c r="B843" s="1276"/>
      <c r="C843" s="1276"/>
      <c r="D843" s="1276"/>
      <c r="E843" s="1276"/>
      <c r="F843" s="1276"/>
      <c r="G843" s="1276"/>
      <c r="H843" s="1276"/>
      <c r="I843" s="1276"/>
      <c r="J843" s="1276"/>
      <c r="K843" s="1276"/>
      <c r="L843" s="1276"/>
      <c r="M843" s="1276"/>
      <c r="N843" s="1276"/>
      <c r="O843" s="1276"/>
      <c r="P843" s="1276"/>
    </row>
    <row r="844" spans="1:16" ht="15.75" customHeight="1">
      <c r="A844" s="1276"/>
      <c r="B844" s="1276"/>
      <c r="C844" s="1276"/>
      <c r="D844" s="1276"/>
      <c r="E844" s="1276"/>
      <c r="F844" s="1276"/>
      <c r="G844" s="1276"/>
      <c r="H844" s="1276"/>
      <c r="I844" s="1276"/>
      <c r="J844" s="1276"/>
      <c r="K844" s="1276"/>
      <c r="L844" s="1276"/>
      <c r="M844" s="1276"/>
      <c r="N844" s="1276"/>
      <c r="O844" s="1276"/>
      <c r="P844" s="1276"/>
    </row>
    <row r="845" spans="1:16" ht="15.75" customHeight="1">
      <c r="A845" s="1276"/>
      <c r="B845" s="1276"/>
      <c r="C845" s="1276"/>
      <c r="D845" s="1276"/>
      <c r="E845" s="1276"/>
      <c r="F845" s="1276"/>
      <c r="G845" s="1276"/>
      <c r="H845" s="1276"/>
      <c r="I845" s="1276"/>
      <c r="J845" s="1276"/>
      <c r="K845" s="1276"/>
      <c r="L845" s="1276"/>
      <c r="M845" s="1276"/>
      <c r="N845" s="1276"/>
      <c r="O845" s="1276"/>
      <c r="P845" s="1276"/>
    </row>
    <row r="846" spans="1:16" ht="15.75" customHeight="1">
      <c r="A846" s="1276"/>
      <c r="B846" s="1276"/>
      <c r="C846" s="1276"/>
      <c r="D846" s="1276"/>
      <c r="E846" s="1276"/>
      <c r="F846" s="1276"/>
      <c r="G846" s="1276"/>
      <c r="H846" s="1276"/>
      <c r="I846" s="1276"/>
      <c r="J846" s="1276"/>
      <c r="K846" s="1276"/>
      <c r="L846" s="1276"/>
      <c r="M846" s="1276"/>
      <c r="N846" s="1276"/>
      <c r="O846" s="1276"/>
      <c r="P846" s="1276"/>
    </row>
    <row r="847" spans="1:16" ht="15.75" customHeight="1">
      <c r="A847" s="1276"/>
      <c r="B847" s="1276"/>
      <c r="C847" s="1276"/>
      <c r="D847" s="1276"/>
      <c r="E847" s="1276"/>
      <c r="F847" s="1276"/>
      <c r="G847" s="1276"/>
      <c r="H847" s="1276"/>
      <c r="I847" s="1276"/>
      <c r="J847" s="1276"/>
      <c r="K847" s="1276"/>
      <c r="L847" s="1276"/>
      <c r="M847" s="1276"/>
      <c r="N847" s="1276"/>
      <c r="O847" s="1276"/>
      <c r="P847" s="1276"/>
    </row>
    <row r="848" spans="1:16" ht="15.75" customHeight="1">
      <c r="A848" s="1276"/>
      <c r="B848" s="1276"/>
      <c r="C848" s="1276"/>
      <c r="D848" s="1276"/>
      <c r="E848" s="1276"/>
      <c r="F848" s="1276"/>
      <c r="G848" s="1276"/>
      <c r="H848" s="1276"/>
      <c r="I848" s="1276"/>
      <c r="J848" s="1276"/>
      <c r="K848" s="1276"/>
      <c r="L848" s="1276"/>
      <c r="M848" s="1276"/>
      <c r="N848" s="1276"/>
      <c r="O848" s="1276"/>
      <c r="P848" s="1276"/>
    </row>
    <row r="849" spans="1:16" ht="15.75" customHeight="1">
      <c r="A849" s="1276"/>
      <c r="B849" s="1276"/>
      <c r="C849" s="1276"/>
      <c r="D849" s="1276"/>
      <c r="E849" s="1276"/>
      <c r="F849" s="1276"/>
      <c r="G849" s="1276"/>
      <c r="H849" s="1276"/>
      <c r="I849" s="1276"/>
      <c r="J849" s="1276"/>
      <c r="K849" s="1276"/>
      <c r="L849" s="1276"/>
      <c r="M849" s="1276"/>
      <c r="N849" s="1276"/>
      <c r="O849" s="1276"/>
      <c r="P849" s="1276"/>
    </row>
    <row r="850" spans="1:16" ht="15.75" customHeight="1">
      <c r="A850" s="1276"/>
      <c r="B850" s="1276"/>
      <c r="C850" s="1276"/>
      <c r="D850" s="1276"/>
      <c r="E850" s="1276"/>
      <c r="F850" s="1276"/>
      <c r="G850" s="1276"/>
      <c r="H850" s="1276"/>
      <c r="I850" s="1276"/>
      <c r="J850" s="1276"/>
      <c r="K850" s="1276"/>
      <c r="L850" s="1276"/>
      <c r="M850" s="1276"/>
      <c r="N850" s="1276"/>
      <c r="O850" s="1276"/>
      <c r="P850" s="1276"/>
    </row>
    <row r="851" spans="1:16" ht="15.75" customHeight="1">
      <c r="A851" s="1276"/>
      <c r="B851" s="1276"/>
      <c r="C851" s="1276"/>
      <c r="D851" s="1276"/>
      <c r="E851" s="1276"/>
      <c r="F851" s="1276"/>
      <c r="G851" s="1276"/>
      <c r="H851" s="1276"/>
      <c r="I851" s="1276"/>
      <c r="J851" s="1276"/>
      <c r="K851" s="1276"/>
      <c r="L851" s="1276"/>
      <c r="M851" s="1276"/>
      <c r="N851" s="1276"/>
      <c r="O851" s="1276"/>
      <c r="P851" s="1276"/>
    </row>
    <row r="852" spans="1:16" ht="15.75" customHeight="1">
      <c r="A852" s="1276"/>
      <c r="B852" s="1276"/>
      <c r="C852" s="1276"/>
      <c r="D852" s="1276"/>
      <c r="E852" s="1276"/>
      <c r="F852" s="1276"/>
      <c r="G852" s="1276"/>
      <c r="H852" s="1276"/>
      <c r="I852" s="1276"/>
      <c r="J852" s="1276"/>
      <c r="K852" s="1276"/>
      <c r="L852" s="1276"/>
      <c r="M852" s="1276"/>
      <c r="N852" s="1276"/>
      <c r="O852" s="1276"/>
      <c r="P852" s="1276"/>
    </row>
    <row r="853" spans="1:16" ht="15.75" customHeight="1">
      <c r="A853" s="1276"/>
      <c r="B853" s="1276"/>
      <c r="C853" s="1276"/>
      <c r="D853" s="1276"/>
      <c r="E853" s="1276"/>
      <c r="F853" s="1276"/>
      <c r="G853" s="1276"/>
      <c r="H853" s="1276"/>
      <c r="I853" s="1276"/>
      <c r="J853" s="1276"/>
      <c r="K853" s="1276"/>
      <c r="L853" s="1276"/>
      <c r="M853" s="1276"/>
      <c r="N853" s="1276"/>
      <c r="O853" s="1276"/>
      <c r="P853" s="1276"/>
    </row>
    <row r="854" spans="1:16" ht="15.75" customHeight="1">
      <c r="A854" s="1276"/>
      <c r="B854" s="1276"/>
      <c r="C854" s="1276"/>
      <c r="D854" s="1276"/>
      <c r="E854" s="1276"/>
      <c r="F854" s="1276"/>
      <c r="G854" s="1276"/>
      <c r="H854" s="1276"/>
      <c r="I854" s="1276"/>
      <c r="J854" s="1276"/>
      <c r="K854" s="1276"/>
      <c r="L854" s="1276"/>
      <c r="M854" s="1276"/>
      <c r="N854" s="1276"/>
      <c r="O854" s="1276"/>
      <c r="P854" s="1276"/>
    </row>
    <row r="855" spans="1:16" ht="15.75" customHeight="1">
      <c r="A855" s="1276"/>
      <c r="B855" s="1276"/>
      <c r="C855" s="1276"/>
      <c r="D855" s="1276"/>
      <c r="E855" s="1276"/>
      <c r="F855" s="1276"/>
      <c r="G855" s="1276"/>
      <c r="H855" s="1276"/>
      <c r="I855" s="1276"/>
      <c r="J855" s="1276"/>
      <c r="K855" s="1276"/>
      <c r="L855" s="1276"/>
      <c r="M855" s="1276"/>
      <c r="N855" s="1276"/>
      <c r="O855" s="1276"/>
      <c r="P855" s="1276"/>
    </row>
    <row r="856" spans="1:16" ht="15.75" customHeight="1">
      <c r="A856" s="1276"/>
      <c r="B856" s="1276"/>
      <c r="C856" s="1276"/>
      <c r="D856" s="1276"/>
      <c r="E856" s="1276"/>
      <c r="F856" s="1276"/>
      <c r="G856" s="1276"/>
      <c r="H856" s="1276"/>
      <c r="I856" s="1276"/>
      <c r="J856" s="1276"/>
      <c r="K856" s="1276"/>
      <c r="L856" s="1276"/>
      <c r="M856" s="1276"/>
      <c r="N856" s="1276"/>
      <c r="O856" s="1276"/>
      <c r="P856" s="1276"/>
    </row>
    <row r="857" spans="1:16" ht="15.75" customHeight="1">
      <c r="A857" s="1276"/>
      <c r="B857" s="1276"/>
      <c r="C857" s="1276"/>
      <c r="D857" s="1276"/>
      <c r="E857" s="1276"/>
      <c r="F857" s="1276"/>
      <c r="G857" s="1276"/>
      <c r="H857" s="1276"/>
      <c r="I857" s="1276"/>
      <c r="J857" s="1276"/>
      <c r="K857" s="1276"/>
      <c r="L857" s="1276"/>
      <c r="M857" s="1276"/>
      <c r="N857" s="1276"/>
      <c r="O857" s="1276"/>
      <c r="P857" s="1276"/>
    </row>
    <row r="858" spans="1:16" ht="15.75" customHeight="1">
      <c r="A858" s="1276"/>
      <c r="B858" s="1276"/>
      <c r="C858" s="1276"/>
      <c r="D858" s="1276"/>
      <c r="E858" s="1276"/>
      <c r="F858" s="1276"/>
      <c r="G858" s="1276"/>
      <c r="H858" s="1276"/>
      <c r="I858" s="1276"/>
      <c r="J858" s="1276"/>
      <c r="K858" s="1276"/>
      <c r="L858" s="1276"/>
      <c r="M858" s="1276"/>
      <c r="N858" s="1276"/>
      <c r="O858" s="1276"/>
      <c r="P858" s="1276"/>
    </row>
    <row r="859" spans="1:16" ht="15.75" customHeight="1">
      <c r="A859" s="1276"/>
      <c r="B859" s="1276"/>
      <c r="C859" s="1276"/>
      <c r="D859" s="1276"/>
      <c r="E859" s="1276"/>
      <c r="F859" s="1276"/>
      <c r="G859" s="1276"/>
      <c r="H859" s="1276"/>
      <c r="I859" s="1276"/>
      <c r="J859" s="1276"/>
      <c r="K859" s="1276"/>
      <c r="L859" s="1276"/>
      <c r="M859" s="1276"/>
      <c r="N859" s="1276"/>
      <c r="O859" s="1276"/>
      <c r="P859" s="1276"/>
    </row>
    <row r="860" spans="1:16" ht="15.75" customHeight="1">
      <c r="A860" s="1276"/>
      <c r="B860" s="1276"/>
      <c r="C860" s="1276"/>
      <c r="D860" s="1276"/>
      <c r="E860" s="1276"/>
      <c r="F860" s="1276"/>
      <c r="G860" s="1276"/>
      <c r="H860" s="1276"/>
      <c r="I860" s="1276"/>
      <c r="J860" s="1276"/>
      <c r="K860" s="1276"/>
      <c r="L860" s="1276"/>
      <c r="M860" s="1276"/>
      <c r="N860" s="1276"/>
      <c r="O860" s="1276"/>
      <c r="P860" s="1276"/>
    </row>
    <row r="861" spans="1:16" ht="15.75" customHeight="1">
      <c r="A861" s="1276"/>
      <c r="B861" s="1276"/>
      <c r="C861" s="1276"/>
      <c r="D861" s="1276"/>
      <c r="E861" s="1276"/>
      <c r="F861" s="1276"/>
      <c r="G861" s="1276"/>
      <c r="H861" s="1276"/>
      <c r="I861" s="1276"/>
      <c r="J861" s="1276"/>
      <c r="K861" s="1276"/>
      <c r="L861" s="1276"/>
      <c r="M861" s="1276"/>
      <c r="N861" s="1276"/>
      <c r="O861" s="1276"/>
      <c r="P861" s="1276"/>
    </row>
    <row r="862" spans="1:16" ht="15.75" customHeight="1">
      <c r="A862" s="1276"/>
      <c r="B862" s="1276"/>
      <c r="C862" s="1276"/>
      <c r="D862" s="1276"/>
      <c r="E862" s="1276"/>
      <c r="F862" s="1276"/>
      <c r="G862" s="1276"/>
      <c r="H862" s="1276"/>
      <c r="I862" s="1276"/>
      <c r="J862" s="1276"/>
      <c r="K862" s="1276"/>
      <c r="L862" s="1276"/>
      <c r="M862" s="1276"/>
      <c r="N862" s="1276"/>
      <c r="O862" s="1276"/>
      <c r="P862" s="1276"/>
    </row>
    <row r="863" spans="1:16" ht="15.75" customHeight="1">
      <c r="A863" s="1276"/>
      <c r="B863" s="1276"/>
      <c r="C863" s="1276"/>
      <c r="D863" s="1276"/>
      <c r="E863" s="1276"/>
      <c r="F863" s="1276"/>
      <c r="G863" s="1276"/>
      <c r="H863" s="1276"/>
      <c r="I863" s="1276"/>
      <c r="J863" s="1276"/>
      <c r="K863" s="1276"/>
      <c r="L863" s="1276"/>
      <c r="M863" s="1276"/>
      <c r="N863" s="1276"/>
      <c r="O863" s="1276"/>
      <c r="P863" s="1276"/>
    </row>
    <row r="864" spans="1:16" ht="15.75" customHeight="1">
      <c r="A864" s="1276"/>
      <c r="B864" s="1276"/>
      <c r="C864" s="1276"/>
      <c r="D864" s="1276"/>
      <c r="E864" s="1276"/>
      <c r="F864" s="1276"/>
      <c r="G864" s="1276"/>
      <c r="H864" s="1276"/>
      <c r="I864" s="1276"/>
      <c r="J864" s="1276"/>
      <c r="K864" s="1276"/>
      <c r="L864" s="1276"/>
      <c r="M864" s="1276"/>
      <c r="N864" s="1276"/>
      <c r="O864" s="1276"/>
      <c r="P864" s="1276"/>
    </row>
    <row r="865" spans="1:16" ht="15.75" customHeight="1">
      <c r="A865" s="1276"/>
      <c r="B865" s="1276"/>
      <c r="C865" s="1276"/>
      <c r="D865" s="1276"/>
      <c r="E865" s="1276"/>
      <c r="F865" s="1276"/>
      <c r="G865" s="1276"/>
      <c r="H865" s="1276"/>
      <c r="I865" s="1276"/>
      <c r="J865" s="1276"/>
      <c r="K865" s="1276"/>
      <c r="L865" s="1276"/>
      <c r="M865" s="1276"/>
      <c r="N865" s="1276"/>
      <c r="O865" s="1276"/>
      <c r="P865" s="1276"/>
    </row>
    <row r="866" spans="1:16" ht="15.75" customHeight="1">
      <c r="A866" s="1276"/>
      <c r="B866" s="1276"/>
      <c r="C866" s="1276"/>
      <c r="D866" s="1276"/>
      <c r="E866" s="1276"/>
      <c r="F866" s="1276"/>
      <c r="G866" s="1276"/>
      <c r="H866" s="1276"/>
      <c r="I866" s="1276"/>
      <c r="J866" s="1276"/>
      <c r="K866" s="1276"/>
      <c r="L866" s="1276"/>
      <c r="M866" s="1276"/>
      <c r="N866" s="1276"/>
      <c r="O866" s="1276"/>
      <c r="P866" s="1276"/>
    </row>
    <row r="867" spans="1:16" ht="15.75" customHeight="1">
      <c r="A867" s="1276"/>
      <c r="B867" s="1276"/>
      <c r="C867" s="1276"/>
      <c r="D867" s="1276"/>
      <c r="E867" s="1276"/>
      <c r="F867" s="1276"/>
      <c r="G867" s="1276"/>
      <c r="H867" s="1276"/>
      <c r="I867" s="1276"/>
      <c r="J867" s="1276"/>
      <c r="K867" s="1276"/>
      <c r="L867" s="1276"/>
      <c r="M867" s="1276"/>
      <c r="N867" s="1276"/>
      <c r="O867" s="1276"/>
      <c r="P867" s="1276"/>
    </row>
    <row r="868" spans="1:16" ht="15.75" customHeight="1">
      <c r="A868" s="1276"/>
      <c r="B868" s="1276"/>
      <c r="C868" s="1276"/>
      <c r="D868" s="1276"/>
      <c r="E868" s="1276"/>
      <c r="F868" s="1276"/>
      <c r="G868" s="1276"/>
      <c r="H868" s="1276"/>
      <c r="I868" s="1276"/>
      <c r="J868" s="1276"/>
      <c r="K868" s="1276"/>
      <c r="L868" s="1276"/>
      <c r="M868" s="1276"/>
      <c r="N868" s="1276"/>
      <c r="O868" s="1276"/>
      <c r="P868" s="1276"/>
    </row>
    <row r="869" spans="1:16" ht="15.75" customHeight="1">
      <c r="A869" s="1276"/>
      <c r="B869" s="1276"/>
      <c r="C869" s="1276"/>
      <c r="D869" s="1276"/>
      <c r="E869" s="1276"/>
      <c r="F869" s="1276"/>
      <c r="G869" s="1276"/>
      <c r="H869" s="1276"/>
      <c r="I869" s="1276"/>
      <c r="J869" s="1276"/>
      <c r="K869" s="1276"/>
      <c r="L869" s="1276"/>
      <c r="M869" s="1276"/>
      <c r="N869" s="1276"/>
      <c r="O869" s="1276"/>
      <c r="P869" s="1276"/>
    </row>
    <row r="870" spans="1:16" ht="15.75" customHeight="1">
      <c r="A870" s="1276"/>
      <c r="B870" s="1276"/>
      <c r="C870" s="1276"/>
      <c r="D870" s="1276"/>
      <c r="E870" s="1276"/>
      <c r="F870" s="1276"/>
      <c r="G870" s="1276"/>
      <c r="H870" s="1276"/>
      <c r="I870" s="1276"/>
      <c r="J870" s="1276"/>
      <c r="K870" s="1276"/>
      <c r="L870" s="1276"/>
      <c r="M870" s="1276"/>
      <c r="N870" s="1276"/>
      <c r="O870" s="1276"/>
      <c r="P870" s="1276"/>
    </row>
    <row r="871" spans="1:16" ht="15.75" customHeight="1">
      <c r="A871" s="1276"/>
      <c r="B871" s="1276"/>
      <c r="C871" s="1276"/>
      <c r="D871" s="1276"/>
      <c r="E871" s="1276"/>
      <c r="F871" s="1276"/>
      <c r="G871" s="1276"/>
      <c r="H871" s="1276"/>
      <c r="I871" s="1276"/>
      <c r="J871" s="1276"/>
      <c r="K871" s="1276"/>
      <c r="L871" s="1276"/>
      <c r="M871" s="1276"/>
      <c r="N871" s="1276"/>
      <c r="O871" s="1276"/>
      <c r="P871" s="1276"/>
    </row>
    <row r="872" spans="1:16" ht="15.75" customHeight="1">
      <c r="A872" s="1276"/>
      <c r="B872" s="1276"/>
      <c r="C872" s="1276"/>
      <c r="D872" s="1276"/>
      <c r="E872" s="1276"/>
      <c r="F872" s="1276"/>
      <c r="G872" s="1276"/>
      <c r="H872" s="1276"/>
      <c r="I872" s="1276"/>
      <c r="J872" s="1276"/>
      <c r="K872" s="1276"/>
      <c r="L872" s="1276"/>
      <c r="M872" s="1276"/>
      <c r="N872" s="1276"/>
      <c r="O872" s="1276"/>
      <c r="P872" s="1276"/>
    </row>
    <row r="873" spans="1:16" ht="15.75" customHeight="1">
      <c r="A873" s="1276"/>
      <c r="B873" s="1276"/>
      <c r="C873" s="1276"/>
      <c r="D873" s="1276"/>
      <c r="E873" s="1276"/>
      <c r="F873" s="1276"/>
      <c r="G873" s="1276"/>
      <c r="H873" s="1276"/>
      <c r="I873" s="1276"/>
      <c r="J873" s="1276"/>
      <c r="K873" s="1276"/>
      <c r="L873" s="1276"/>
      <c r="M873" s="1276"/>
      <c r="N873" s="1276"/>
      <c r="O873" s="1276"/>
      <c r="P873" s="1276"/>
    </row>
    <row r="874" spans="1:16" ht="15.75" customHeight="1">
      <c r="A874" s="1276"/>
      <c r="B874" s="1276"/>
      <c r="C874" s="1276"/>
      <c r="D874" s="1276"/>
      <c r="E874" s="1276"/>
      <c r="F874" s="1276"/>
      <c r="G874" s="1276"/>
      <c r="H874" s="1276"/>
      <c r="I874" s="1276"/>
      <c r="J874" s="1276"/>
      <c r="K874" s="1276"/>
      <c r="L874" s="1276"/>
      <c r="M874" s="1276"/>
      <c r="N874" s="1276"/>
      <c r="O874" s="1276"/>
      <c r="P874" s="1276"/>
    </row>
    <row r="875" spans="1:16" ht="15.75" customHeight="1">
      <c r="A875" s="1276"/>
      <c r="B875" s="1276"/>
      <c r="C875" s="1276"/>
      <c r="D875" s="1276"/>
      <c r="E875" s="1276"/>
      <c r="F875" s="1276"/>
      <c r="G875" s="1276"/>
      <c r="H875" s="1276"/>
      <c r="I875" s="1276"/>
      <c r="J875" s="1276"/>
      <c r="K875" s="1276"/>
      <c r="L875" s="1276"/>
      <c r="M875" s="1276"/>
      <c r="N875" s="1276"/>
      <c r="O875" s="1276"/>
      <c r="P875" s="1276"/>
    </row>
    <row r="876" spans="1:16" ht="15.75" customHeight="1">
      <c r="A876" s="1276"/>
      <c r="B876" s="1276"/>
      <c r="C876" s="1276"/>
      <c r="D876" s="1276"/>
      <c r="E876" s="1276"/>
      <c r="F876" s="1276"/>
      <c r="G876" s="1276"/>
      <c r="H876" s="1276"/>
      <c r="I876" s="1276"/>
      <c r="J876" s="1276"/>
      <c r="K876" s="1276"/>
      <c r="L876" s="1276"/>
      <c r="M876" s="1276"/>
      <c r="N876" s="1276"/>
      <c r="O876" s="1276"/>
      <c r="P876" s="1276"/>
    </row>
    <row r="877" spans="1:16" ht="15.75" customHeight="1">
      <c r="A877" s="1276"/>
      <c r="B877" s="1276"/>
      <c r="C877" s="1276"/>
      <c r="D877" s="1276"/>
      <c r="E877" s="1276"/>
      <c r="F877" s="1276"/>
      <c r="G877" s="1276"/>
      <c r="H877" s="1276"/>
      <c r="I877" s="1276"/>
      <c r="J877" s="1276"/>
      <c r="K877" s="1276"/>
      <c r="L877" s="1276"/>
      <c r="M877" s="1276"/>
      <c r="N877" s="1276"/>
      <c r="O877" s="1276"/>
      <c r="P877" s="1276"/>
    </row>
    <row r="878" spans="1:16" ht="15.75" customHeight="1">
      <c r="A878" s="1276"/>
      <c r="B878" s="1276"/>
      <c r="C878" s="1276"/>
      <c r="D878" s="1276"/>
      <c r="E878" s="1276"/>
      <c r="F878" s="1276"/>
      <c r="G878" s="1276"/>
      <c r="H878" s="1276"/>
      <c r="I878" s="1276"/>
      <c r="J878" s="1276"/>
      <c r="K878" s="1276"/>
      <c r="L878" s="1276"/>
      <c r="M878" s="1276"/>
      <c r="N878" s="1276"/>
      <c r="O878" s="1276"/>
      <c r="P878" s="1276"/>
    </row>
    <row r="879" spans="1:16" ht="15.75" customHeight="1">
      <c r="A879" s="1276"/>
      <c r="B879" s="1276"/>
      <c r="C879" s="1276"/>
      <c r="D879" s="1276"/>
      <c r="E879" s="1276"/>
      <c r="F879" s="1276"/>
      <c r="G879" s="1276"/>
      <c r="H879" s="1276"/>
      <c r="I879" s="1276"/>
      <c r="J879" s="1276"/>
      <c r="K879" s="1276"/>
      <c r="L879" s="1276"/>
      <c r="M879" s="1276"/>
      <c r="N879" s="1276"/>
      <c r="O879" s="1276"/>
      <c r="P879" s="1276"/>
    </row>
    <row r="880" spans="1:16" ht="15.75" customHeight="1">
      <c r="A880" s="1276"/>
      <c r="B880" s="1276"/>
      <c r="C880" s="1276"/>
      <c r="D880" s="1276"/>
      <c r="E880" s="1276"/>
      <c r="F880" s="1276"/>
      <c r="G880" s="1276"/>
      <c r="H880" s="1276"/>
      <c r="I880" s="1276"/>
      <c r="J880" s="1276"/>
      <c r="K880" s="1276"/>
      <c r="L880" s="1276"/>
      <c r="M880" s="1276"/>
      <c r="N880" s="1276"/>
      <c r="O880" s="1276"/>
      <c r="P880" s="1276"/>
    </row>
    <row r="881" spans="1:16" ht="15.75" customHeight="1">
      <c r="A881" s="1276"/>
      <c r="B881" s="1276"/>
      <c r="C881" s="1276"/>
      <c r="D881" s="1276"/>
      <c r="E881" s="1276"/>
      <c r="F881" s="1276"/>
      <c r="G881" s="1276"/>
      <c r="H881" s="1276"/>
      <c r="I881" s="1276"/>
      <c r="J881" s="1276"/>
      <c r="K881" s="1276"/>
      <c r="L881" s="1276"/>
      <c r="M881" s="1276"/>
      <c r="N881" s="1276"/>
      <c r="O881" s="1276"/>
      <c r="P881" s="1276"/>
    </row>
    <row r="882" spans="1:16" ht="15.75" customHeight="1">
      <c r="A882" s="1276"/>
      <c r="B882" s="1276"/>
      <c r="C882" s="1276"/>
      <c r="D882" s="1276"/>
      <c r="E882" s="1276"/>
      <c r="F882" s="1276"/>
      <c r="G882" s="1276"/>
      <c r="H882" s="1276"/>
      <c r="I882" s="1276"/>
      <c r="J882" s="1276"/>
      <c r="K882" s="1276"/>
      <c r="L882" s="1276"/>
      <c r="M882" s="1276"/>
      <c r="N882" s="1276"/>
      <c r="O882" s="1276"/>
      <c r="P882" s="1276"/>
    </row>
    <row r="883" spans="1:16" ht="15.75" customHeight="1">
      <c r="A883" s="1276"/>
      <c r="B883" s="1276"/>
      <c r="C883" s="1276"/>
      <c r="D883" s="1276"/>
      <c r="E883" s="1276"/>
      <c r="F883" s="1276"/>
      <c r="G883" s="1276"/>
      <c r="H883" s="1276"/>
      <c r="I883" s="1276"/>
      <c r="J883" s="1276"/>
      <c r="K883" s="1276"/>
      <c r="L883" s="1276"/>
      <c r="M883" s="1276"/>
      <c r="N883" s="1276"/>
      <c r="O883" s="1276"/>
      <c r="P883" s="1276"/>
    </row>
    <row r="884" spans="1:16" ht="15.75" customHeight="1">
      <c r="A884" s="1276"/>
      <c r="B884" s="1276"/>
      <c r="C884" s="1276"/>
      <c r="D884" s="1276"/>
      <c r="E884" s="1276"/>
      <c r="F884" s="1276"/>
      <c r="G884" s="1276"/>
      <c r="H884" s="1276"/>
      <c r="I884" s="1276"/>
      <c r="J884" s="1276"/>
      <c r="K884" s="1276"/>
      <c r="L884" s="1276"/>
      <c r="M884" s="1276"/>
      <c r="N884" s="1276"/>
      <c r="O884" s="1276"/>
      <c r="P884" s="1276"/>
    </row>
    <row r="885" spans="1:16" ht="15.75" customHeight="1">
      <c r="A885" s="1276"/>
      <c r="B885" s="1276"/>
      <c r="C885" s="1276"/>
      <c r="D885" s="1276"/>
      <c r="E885" s="1276"/>
      <c r="F885" s="1276"/>
      <c r="G885" s="1276"/>
      <c r="H885" s="1276"/>
      <c r="I885" s="1276"/>
      <c r="J885" s="1276"/>
      <c r="K885" s="1276"/>
      <c r="L885" s="1276"/>
      <c r="M885" s="1276"/>
      <c r="N885" s="1276"/>
      <c r="O885" s="1276"/>
      <c r="P885" s="1276"/>
    </row>
    <row r="886" spans="1:16" ht="15.75" customHeight="1">
      <c r="A886" s="1276"/>
      <c r="B886" s="1276"/>
      <c r="C886" s="1276"/>
      <c r="D886" s="1276"/>
      <c r="E886" s="1276"/>
      <c r="F886" s="1276"/>
      <c r="G886" s="1276"/>
      <c r="H886" s="1276"/>
      <c r="I886" s="1276"/>
      <c r="J886" s="1276"/>
      <c r="K886" s="1276"/>
      <c r="L886" s="1276"/>
      <c r="M886" s="1276"/>
      <c r="N886" s="1276"/>
      <c r="O886" s="1276"/>
      <c r="P886" s="1276"/>
    </row>
    <row r="887" spans="1:16" ht="15.75" customHeight="1">
      <c r="A887" s="1276"/>
      <c r="B887" s="1276"/>
      <c r="C887" s="1276"/>
      <c r="D887" s="1276"/>
      <c r="E887" s="1276"/>
      <c r="F887" s="1276"/>
      <c r="G887" s="1276"/>
      <c r="H887" s="1276"/>
      <c r="I887" s="1276"/>
      <c r="J887" s="1276"/>
      <c r="K887" s="1276"/>
      <c r="L887" s="1276"/>
      <c r="M887" s="1276"/>
      <c r="N887" s="1276"/>
      <c r="O887" s="1276"/>
      <c r="P887" s="1276"/>
    </row>
    <row r="888" spans="1:16" ht="15.75" customHeight="1">
      <c r="A888" s="1276"/>
      <c r="B888" s="1276"/>
      <c r="C888" s="1276"/>
      <c r="D888" s="1276"/>
      <c r="E888" s="1276"/>
      <c r="F888" s="1276"/>
      <c r="G888" s="1276"/>
      <c r="H888" s="1276"/>
      <c r="I888" s="1276"/>
      <c r="J888" s="1276"/>
      <c r="K888" s="1276"/>
      <c r="L888" s="1276"/>
      <c r="M888" s="1276"/>
      <c r="N888" s="1276"/>
      <c r="O888" s="1276"/>
      <c r="P888" s="1276"/>
    </row>
    <row r="889" spans="1:16" ht="15.75" customHeight="1">
      <c r="A889" s="1276"/>
      <c r="B889" s="1276"/>
      <c r="C889" s="1276"/>
      <c r="D889" s="1276"/>
      <c r="E889" s="1276"/>
      <c r="F889" s="1276"/>
      <c r="G889" s="1276"/>
      <c r="H889" s="1276"/>
      <c r="I889" s="1276"/>
      <c r="J889" s="1276"/>
      <c r="K889" s="1276"/>
      <c r="L889" s="1276"/>
      <c r="M889" s="1276"/>
      <c r="N889" s="1276"/>
      <c r="O889" s="1276"/>
      <c r="P889" s="1276"/>
    </row>
    <row r="890" spans="1:16" ht="15.75" customHeight="1">
      <c r="A890" s="1276"/>
      <c r="B890" s="1276"/>
      <c r="C890" s="1276"/>
      <c r="D890" s="1276"/>
      <c r="E890" s="1276"/>
      <c r="F890" s="1276"/>
      <c r="G890" s="1276"/>
      <c r="H890" s="1276"/>
      <c r="I890" s="1276"/>
      <c r="J890" s="1276"/>
      <c r="K890" s="1276"/>
      <c r="L890" s="1276"/>
      <c r="M890" s="1276"/>
      <c r="N890" s="1276"/>
      <c r="O890" s="1276"/>
      <c r="P890" s="1276"/>
    </row>
    <row r="891" spans="1:16" ht="15.75" customHeight="1">
      <c r="A891" s="1276"/>
      <c r="B891" s="1276"/>
      <c r="C891" s="1276"/>
      <c r="D891" s="1276"/>
      <c r="E891" s="1276"/>
      <c r="F891" s="1276"/>
      <c r="G891" s="1276"/>
      <c r="H891" s="1276"/>
      <c r="I891" s="1276"/>
      <c r="J891" s="1276"/>
      <c r="K891" s="1276"/>
      <c r="L891" s="1276"/>
      <c r="M891" s="1276"/>
      <c r="N891" s="1276"/>
      <c r="O891" s="1276"/>
      <c r="P891" s="1276"/>
    </row>
    <row r="892" spans="1:16" ht="15.75" customHeight="1">
      <c r="A892" s="1276"/>
      <c r="B892" s="1276"/>
      <c r="C892" s="1276"/>
      <c r="D892" s="1276"/>
      <c r="E892" s="1276"/>
      <c r="F892" s="1276"/>
      <c r="G892" s="1276"/>
      <c r="H892" s="1276"/>
      <c r="I892" s="1276"/>
      <c r="J892" s="1276"/>
      <c r="K892" s="1276"/>
      <c r="L892" s="1276"/>
      <c r="M892" s="1276"/>
      <c r="N892" s="1276"/>
      <c r="O892" s="1276"/>
      <c r="P892" s="1276"/>
    </row>
    <row r="893" spans="1:16" ht="15.75" customHeight="1">
      <c r="A893" s="1276"/>
      <c r="B893" s="1276"/>
      <c r="C893" s="1276"/>
      <c r="D893" s="1276"/>
      <c r="E893" s="1276"/>
      <c r="F893" s="1276"/>
      <c r="G893" s="1276"/>
      <c r="H893" s="1276"/>
      <c r="I893" s="1276"/>
      <c r="J893" s="1276"/>
      <c r="K893" s="1276"/>
      <c r="L893" s="1276"/>
      <c r="M893" s="1276"/>
      <c r="N893" s="1276"/>
      <c r="O893" s="1276"/>
      <c r="P893" s="1276"/>
    </row>
    <row r="894" spans="1:16" ht="15.75" customHeight="1">
      <c r="A894" s="1276"/>
      <c r="B894" s="1276"/>
      <c r="C894" s="1276"/>
      <c r="D894" s="1276"/>
      <c r="E894" s="1276"/>
      <c r="F894" s="1276"/>
      <c r="G894" s="1276"/>
      <c r="H894" s="1276"/>
      <c r="I894" s="1276"/>
      <c r="J894" s="1276"/>
      <c r="K894" s="1276"/>
      <c r="L894" s="1276"/>
      <c r="M894" s="1276"/>
      <c r="N894" s="1276"/>
      <c r="O894" s="1276"/>
      <c r="P894" s="1276"/>
    </row>
    <row r="895" spans="1:16" ht="15.75" customHeight="1">
      <c r="A895" s="1276"/>
      <c r="B895" s="1276"/>
      <c r="C895" s="1276"/>
      <c r="D895" s="1276"/>
      <c r="E895" s="1276"/>
      <c r="F895" s="1276"/>
      <c r="G895" s="1276"/>
      <c r="H895" s="1276"/>
      <c r="I895" s="1276"/>
      <c r="J895" s="1276"/>
      <c r="K895" s="1276"/>
      <c r="L895" s="1276"/>
      <c r="M895" s="1276"/>
      <c r="N895" s="1276"/>
      <c r="O895" s="1276"/>
      <c r="P895" s="1276"/>
    </row>
    <row r="896" spans="1:16" ht="15.75" customHeight="1">
      <c r="A896" s="1276"/>
      <c r="B896" s="1276"/>
      <c r="C896" s="1276"/>
      <c r="D896" s="1276"/>
      <c r="E896" s="1276"/>
      <c r="F896" s="1276"/>
      <c r="G896" s="1276"/>
      <c r="H896" s="1276"/>
      <c r="I896" s="1276"/>
      <c r="J896" s="1276"/>
      <c r="K896" s="1276"/>
      <c r="L896" s="1276"/>
      <c r="M896" s="1276"/>
      <c r="N896" s="1276"/>
      <c r="O896" s="1276"/>
      <c r="P896" s="1276"/>
    </row>
    <row r="897" spans="1:16" ht="15.75" customHeight="1">
      <c r="A897" s="1276"/>
      <c r="B897" s="1276"/>
      <c r="C897" s="1276"/>
      <c r="D897" s="1276"/>
      <c r="E897" s="1276"/>
      <c r="F897" s="1276"/>
      <c r="G897" s="1276"/>
      <c r="H897" s="1276"/>
      <c r="I897" s="1276"/>
      <c r="J897" s="1276"/>
      <c r="K897" s="1276"/>
      <c r="L897" s="1276"/>
      <c r="M897" s="1276"/>
      <c r="N897" s="1276"/>
      <c r="O897" s="1276"/>
      <c r="P897" s="1276"/>
    </row>
    <row r="898" spans="1:16" ht="15.75" customHeight="1">
      <c r="A898" s="1276"/>
      <c r="B898" s="1276"/>
      <c r="C898" s="1276"/>
      <c r="D898" s="1276"/>
      <c r="E898" s="1276"/>
      <c r="F898" s="1276"/>
      <c r="G898" s="1276"/>
      <c r="H898" s="1276"/>
      <c r="I898" s="1276"/>
      <c r="J898" s="1276"/>
      <c r="K898" s="1276"/>
      <c r="L898" s="1276"/>
      <c r="M898" s="1276"/>
      <c r="N898" s="1276"/>
      <c r="O898" s="1276"/>
      <c r="P898" s="1276"/>
    </row>
    <row r="899" spans="1:16" ht="15.75" customHeight="1">
      <c r="A899" s="1276"/>
      <c r="B899" s="1276"/>
      <c r="C899" s="1276"/>
      <c r="D899" s="1276"/>
      <c r="E899" s="1276"/>
      <c r="F899" s="1276"/>
      <c r="G899" s="1276"/>
      <c r="H899" s="1276"/>
      <c r="I899" s="1276"/>
      <c r="J899" s="1276"/>
      <c r="K899" s="1276"/>
      <c r="L899" s="1276"/>
      <c r="M899" s="1276"/>
      <c r="N899" s="1276"/>
      <c r="O899" s="1276"/>
      <c r="P899" s="1276"/>
    </row>
    <row r="900" spans="1:16" ht="15.75" customHeight="1">
      <c r="A900" s="1276"/>
      <c r="B900" s="1276"/>
      <c r="C900" s="1276"/>
      <c r="D900" s="1276"/>
      <c r="E900" s="1276"/>
      <c r="F900" s="1276"/>
      <c r="G900" s="1276"/>
      <c r="H900" s="1276"/>
      <c r="I900" s="1276"/>
      <c r="J900" s="1276"/>
      <c r="K900" s="1276"/>
      <c r="L900" s="1276"/>
      <c r="M900" s="1276"/>
      <c r="N900" s="1276"/>
      <c r="O900" s="1276"/>
      <c r="P900" s="1276"/>
    </row>
    <row r="901" spans="1:16" ht="15.75" customHeight="1">
      <c r="A901" s="1276"/>
      <c r="B901" s="1276"/>
      <c r="C901" s="1276"/>
      <c r="D901" s="1276"/>
      <c r="E901" s="1276"/>
      <c r="F901" s="1276"/>
      <c r="G901" s="1276"/>
      <c r="H901" s="1276"/>
      <c r="I901" s="1276"/>
      <c r="J901" s="1276"/>
      <c r="K901" s="1276"/>
      <c r="L901" s="1276"/>
      <c r="M901" s="1276"/>
      <c r="N901" s="1276"/>
      <c r="O901" s="1276"/>
      <c r="P901" s="1276"/>
    </row>
    <row r="902" spans="1:16" ht="15.75" customHeight="1">
      <c r="A902" s="1276"/>
      <c r="B902" s="1276"/>
      <c r="C902" s="1276"/>
      <c r="D902" s="1276"/>
      <c r="E902" s="1276"/>
      <c r="F902" s="1276"/>
      <c r="G902" s="1276"/>
      <c r="H902" s="1276"/>
      <c r="I902" s="1276"/>
      <c r="J902" s="1276"/>
      <c r="K902" s="1276"/>
      <c r="L902" s="1276"/>
      <c r="M902" s="1276"/>
      <c r="N902" s="1276"/>
      <c r="O902" s="1276"/>
      <c r="P902" s="1276"/>
    </row>
    <row r="903" spans="1:16" ht="15.75" customHeight="1">
      <c r="A903" s="1276"/>
      <c r="B903" s="1276"/>
      <c r="C903" s="1276"/>
      <c r="D903" s="1276"/>
      <c r="E903" s="1276"/>
      <c r="F903" s="1276"/>
      <c r="G903" s="1276"/>
      <c r="H903" s="1276"/>
      <c r="I903" s="1276"/>
      <c r="J903" s="1276"/>
      <c r="K903" s="1276"/>
      <c r="L903" s="1276"/>
      <c r="M903" s="1276"/>
      <c r="N903" s="1276"/>
      <c r="O903" s="1276"/>
      <c r="P903" s="1276"/>
    </row>
    <row r="904" spans="1:16" ht="15.75" customHeight="1">
      <c r="A904" s="1276"/>
      <c r="B904" s="1276"/>
      <c r="C904" s="1276"/>
      <c r="D904" s="1276"/>
      <c r="E904" s="1276"/>
      <c r="F904" s="1276"/>
      <c r="G904" s="1276"/>
      <c r="H904" s="1276"/>
      <c r="I904" s="1276"/>
      <c r="J904" s="1276"/>
      <c r="K904" s="1276"/>
      <c r="L904" s="1276"/>
      <c r="M904" s="1276"/>
      <c r="N904" s="1276"/>
      <c r="O904" s="1276"/>
      <c r="P904" s="1276"/>
    </row>
    <row r="905" spans="1:16" ht="15.75" customHeight="1">
      <c r="A905" s="1276"/>
      <c r="B905" s="1276"/>
      <c r="C905" s="1276"/>
      <c r="D905" s="1276"/>
      <c r="E905" s="1276"/>
      <c r="F905" s="1276"/>
      <c r="G905" s="1276"/>
      <c r="H905" s="1276"/>
      <c r="I905" s="1276"/>
      <c r="J905" s="1276"/>
      <c r="K905" s="1276"/>
      <c r="L905" s="1276"/>
      <c r="M905" s="1276"/>
      <c r="N905" s="1276"/>
      <c r="O905" s="1276"/>
      <c r="P905" s="1276"/>
    </row>
    <row r="906" spans="1:16" ht="15.75" customHeight="1">
      <c r="A906" s="1276"/>
      <c r="B906" s="1276"/>
      <c r="C906" s="1276"/>
      <c r="D906" s="1276"/>
      <c r="E906" s="1276"/>
      <c r="F906" s="1276"/>
      <c r="G906" s="1276"/>
      <c r="H906" s="1276"/>
      <c r="I906" s="1276"/>
      <c r="J906" s="1276"/>
      <c r="K906" s="1276"/>
      <c r="L906" s="1276"/>
      <c r="M906" s="1276"/>
      <c r="N906" s="1276"/>
      <c r="O906" s="1276"/>
      <c r="P906" s="1276"/>
    </row>
    <row r="907" spans="1:16" ht="15.75" customHeight="1">
      <c r="A907" s="1276"/>
      <c r="B907" s="1276"/>
      <c r="C907" s="1276"/>
      <c r="D907" s="1276"/>
      <c r="E907" s="1276"/>
      <c r="F907" s="1276"/>
      <c r="G907" s="1276"/>
      <c r="H907" s="1276"/>
      <c r="I907" s="1276"/>
      <c r="J907" s="1276"/>
      <c r="K907" s="1276"/>
      <c r="L907" s="1276"/>
      <c r="M907" s="1276"/>
      <c r="N907" s="1276"/>
      <c r="O907" s="1276"/>
      <c r="P907" s="1276"/>
    </row>
    <row r="908" spans="1:16" ht="15.75" customHeight="1">
      <c r="A908" s="1276"/>
      <c r="B908" s="1276"/>
      <c r="C908" s="1276"/>
      <c r="D908" s="1276"/>
      <c r="E908" s="1276"/>
      <c r="F908" s="1276"/>
      <c r="G908" s="1276"/>
      <c r="H908" s="1276"/>
      <c r="I908" s="1276"/>
      <c r="J908" s="1276"/>
      <c r="K908" s="1276"/>
      <c r="L908" s="1276"/>
      <c r="M908" s="1276"/>
      <c r="N908" s="1276"/>
      <c r="O908" s="1276"/>
      <c r="P908" s="1276"/>
    </row>
    <row r="909" spans="1:16" ht="15.75" customHeight="1">
      <c r="A909" s="1276"/>
      <c r="B909" s="1276"/>
      <c r="C909" s="1276"/>
      <c r="D909" s="1276"/>
      <c r="E909" s="1276"/>
      <c r="F909" s="1276"/>
      <c r="G909" s="1276"/>
      <c r="H909" s="1276"/>
      <c r="I909" s="1276"/>
      <c r="J909" s="1276"/>
      <c r="K909" s="1276"/>
      <c r="L909" s="1276"/>
      <c r="M909" s="1276"/>
      <c r="N909" s="1276"/>
      <c r="O909" s="1276"/>
      <c r="P909" s="1276"/>
    </row>
    <row r="910" spans="1:16" ht="15.75" customHeight="1">
      <c r="A910" s="1276"/>
      <c r="B910" s="1276"/>
      <c r="C910" s="1276"/>
      <c r="D910" s="1276"/>
      <c r="E910" s="1276"/>
      <c r="F910" s="1276"/>
      <c r="G910" s="1276"/>
      <c r="H910" s="1276"/>
      <c r="I910" s="1276"/>
      <c r="J910" s="1276"/>
      <c r="K910" s="1276"/>
      <c r="L910" s="1276"/>
      <c r="M910" s="1276"/>
      <c r="N910" s="1276"/>
      <c r="O910" s="1276"/>
      <c r="P910" s="1276"/>
    </row>
    <row r="911" spans="1:16" ht="15.75" customHeight="1">
      <c r="A911" s="1276"/>
      <c r="B911" s="1276"/>
      <c r="C911" s="1276"/>
      <c r="D911" s="1276"/>
      <c r="E911" s="1276"/>
      <c r="F911" s="1276"/>
      <c r="G911" s="1276"/>
      <c r="H911" s="1276"/>
      <c r="I911" s="1276"/>
      <c r="J911" s="1276"/>
      <c r="K911" s="1276"/>
      <c r="L911" s="1276"/>
      <c r="M911" s="1276"/>
      <c r="N911" s="1276"/>
      <c r="O911" s="1276"/>
      <c r="P911" s="1276"/>
    </row>
    <row r="912" spans="1:16" ht="15.75" customHeight="1">
      <c r="A912" s="1276"/>
      <c r="B912" s="1276"/>
      <c r="C912" s="1276"/>
      <c r="D912" s="1276"/>
      <c r="E912" s="1276"/>
      <c r="F912" s="1276"/>
      <c r="G912" s="1276"/>
      <c r="H912" s="1276"/>
      <c r="I912" s="1276"/>
      <c r="J912" s="1276"/>
      <c r="K912" s="1276"/>
      <c r="L912" s="1276"/>
      <c r="M912" s="1276"/>
      <c r="N912" s="1276"/>
      <c r="O912" s="1276"/>
      <c r="P912" s="1276"/>
    </row>
    <row r="913" spans="1:16" ht="15.75" customHeight="1">
      <c r="A913" s="1276"/>
      <c r="B913" s="1276"/>
      <c r="C913" s="1276"/>
      <c r="D913" s="1276"/>
      <c r="E913" s="1276"/>
      <c r="F913" s="1276"/>
      <c r="G913" s="1276"/>
      <c r="H913" s="1276"/>
      <c r="I913" s="1276"/>
      <c r="J913" s="1276"/>
      <c r="K913" s="1276"/>
      <c r="L913" s="1276"/>
      <c r="M913" s="1276"/>
      <c r="N913" s="1276"/>
      <c r="O913" s="1276"/>
      <c r="P913" s="1276"/>
    </row>
    <row r="914" spans="1:16" ht="15.75" customHeight="1">
      <c r="A914" s="1276"/>
      <c r="B914" s="1276"/>
      <c r="C914" s="1276"/>
      <c r="D914" s="1276"/>
      <c r="E914" s="1276"/>
      <c r="F914" s="1276"/>
      <c r="G914" s="1276"/>
      <c r="H914" s="1276"/>
      <c r="I914" s="1276"/>
      <c r="J914" s="1276"/>
      <c r="K914" s="1276"/>
      <c r="L914" s="1276"/>
      <c r="M914" s="1276"/>
      <c r="N914" s="1276"/>
      <c r="O914" s="1276"/>
      <c r="P914" s="1276"/>
    </row>
    <row r="915" spans="1:16" ht="15.75" customHeight="1">
      <c r="A915" s="1276"/>
      <c r="B915" s="1276"/>
      <c r="C915" s="1276"/>
      <c r="D915" s="1276"/>
      <c r="E915" s="1276"/>
      <c r="F915" s="1276"/>
      <c r="G915" s="1276"/>
      <c r="H915" s="1276"/>
      <c r="I915" s="1276"/>
      <c r="J915" s="1276"/>
      <c r="K915" s="1276"/>
      <c r="L915" s="1276"/>
      <c r="M915" s="1276"/>
      <c r="N915" s="1276"/>
      <c r="O915" s="1276"/>
      <c r="P915" s="1276"/>
    </row>
    <row r="916" spans="1:16" ht="15.75" customHeight="1">
      <c r="A916" s="1276"/>
      <c r="B916" s="1276"/>
      <c r="C916" s="1276"/>
      <c r="D916" s="1276"/>
      <c r="E916" s="1276"/>
      <c r="F916" s="1276"/>
      <c r="G916" s="1276"/>
      <c r="H916" s="1276"/>
      <c r="I916" s="1276"/>
      <c r="J916" s="1276"/>
      <c r="K916" s="1276"/>
      <c r="L916" s="1276"/>
      <c r="M916" s="1276"/>
      <c r="N916" s="1276"/>
      <c r="O916" s="1276"/>
      <c r="P916" s="1276"/>
    </row>
    <row r="917" spans="1:16" ht="15.75" customHeight="1">
      <c r="A917" s="1276"/>
      <c r="B917" s="1276"/>
      <c r="C917" s="1276"/>
      <c r="D917" s="1276"/>
      <c r="E917" s="1276"/>
      <c r="F917" s="1276"/>
      <c r="G917" s="1276"/>
      <c r="H917" s="1276"/>
      <c r="I917" s="1276"/>
      <c r="J917" s="1276"/>
      <c r="K917" s="1276"/>
      <c r="L917" s="1276"/>
      <c r="M917" s="1276"/>
      <c r="N917" s="1276"/>
      <c r="O917" s="1276"/>
      <c r="P917" s="1276"/>
    </row>
    <row r="918" spans="1:16" ht="15.75" customHeight="1">
      <c r="A918" s="1276"/>
      <c r="B918" s="1276"/>
      <c r="C918" s="1276"/>
      <c r="D918" s="1276"/>
      <c r="E918" s="1276"/>
      <c r="F918" s="1276"/>
      <c r="G918" s="1276"/>
      <c r="H918" s="1276"/>
      <c r="I918" s="1276"/>
      <c r="J918" s="1276"/>
      <c r="K918" s="1276"/>
      <c r="L918" s="1276"/>
      <c r="M918" s="1276"/>
      <c r="N918" s="1276"/>
      <c r="O918" s="1276"/>
      <c r="P918" s="1276"/>
    </row>
    <row r="919" spans="1:16" ht="15.75" customHeight="1">
      <c r="A919" s="1276"/>
      <c r="B919" s="1276"/>
      <c r="C919" s="1276"/>
      <c r="D919" s="1276"/>
      <c r="E919" s="1276"/>
      <c r="F919" s="1276"/>
      <c r="G919" s="1276"/>
      <c r="H919" s="1276"/>
      <c r="I919" s="1276"/>
      <c r="J919" s="1276"/>
      <c r="K919" s="1276"/>
      <c r="L919" s="1276"/>
      <c r="M919" s="1276"/>
      <c r="N919" s="1276"/>
      <c r="O919" s="1276"/>
      <c r="P919" s="1276"/>
    </row>
    <row r="920" spans="1:16" ht="15.75" customHeight="1">
      <c r="A920" s="1276"/>
      <c r="B920" s="1276"/>
      <c r="C920" s="1276"/>
      <c r="D920" s="1276"/>
      <c r="E920" s="1276"/>
      <c r="F920" s="1276"/>
      <c r="G920" s="1276"/>
      <c r="H920" s="1276"/>
      <c r="I920" s="1276"/>
      <c r="J920" s="1276"/>
      <c r="K920" s="1276"/>
      <c r="L920" s="1276"/>
      <c r="M920" s="1276"/>
      <c r="N920" s="1276"/>
      <c r="O920" s="1276"/>
      <c r="P920" s="1276"/>
    </row>
    <row r="921" spans="1:16" ht="15.75" customHeight="1">
      <c r="A921" s="1276"/>
      <c r="B921" s="1276"/>
      <c r="C921" s="1276"/>
      <c r="D921" s="1276"/>
      <c r="E921" s="1276"/>
      <c r="F921" s="1276"/>
      <c r="G921" s="1276"/>
      <c r="H921" s="1276"/>
      <c r="I921" s="1276"/>
      <c r="J921" s="1276"/>
      <c r="K921" s="1276"/>
      <c r="L921" s="1276"/>
      <c r="M921" s="1276"/>
      <c r="N921" s="1276"/>
      <c r="O921" s="1276"/>
      <c r="P921" s="1276"/>
    </row>
    <row r="922" spans="1:16" ht="15.75" customHeight="1">
      <c r="A922" s="1276"/>
      <c r="B922" s="1276"/>
      <c r="C922" s="1276"/>
      <c r="D922" s="1276"/>
      <c r="E922" s="1276"/>
      <c r="F922" s="1276"/>
      <c r="G922" s="1276"/>
      <c r="H922" s="1276"/>
      <c r="I922" s="1276"/>
      <c r="J922" s="1276"/>
      <c r="K922" s="1276"/>
      <c r="L922" s="1276"/>
      <c r="M922" s="1276"/>
      <c r="N922" s="1276"/>
      <c r="O922" s="1276"/>
      <c r="P922" s="1276"/>
    </row>
    <row r="923" spans="1:16" ht="15.75" customHeight="1">
      <c r="A923" s="1276"/>
      <c r="B923" s="1276"/>
      <c r="C923" s="1276"/>
      <c r="D923" s="1276"/>
      <c r="E923" s="1276"/>
      <c r="F923" s="1276"/>
      <c r="G923" s="1276"/>
      <c r="H923" s="1276"/>
      <c r="I923" s="1276"/>
      <c r="J923" s="1276"/>
      <c r="K923" s="1276"/>
      <c r="L923" s="1276"/>
      <c r="M923" s="1276"/>
      <c r="N923" s="1276"/>
      <c r="O923" s="1276"/>
      <c r="P923" s="1276"/>
    </row>
    <row r="924" spans="1:16" ht="15.75" customHeight="1">
      <c r="A924" s="1276"/>
      <c r="B924" s="1276"/>
      <c r="C924" s="1276"/>
      <c r="D924" s="1276"/>
      <c r="E924" s="1276"/>
      <c r="F924" s="1276"/>
      <c r="G924" s="1276"/>
      <c r="H924" s="1276"/>
      <c r="I924" s="1276"/>
      <c r="J924" s="1276"/>
      <c r="K924" s="1276"/>
      <c r="L924" s="1276"/>
      <c r="M924" s="1276"/>
      <c r="N924" s="1276"/>
      <c r="O924" s="1276"/>
      <c r="P924" s="1276"/>
    </row>
    <row r="925" spans="1:16" ht="15.75" customHeight="1">
      <c r="A925" s="1276"/>
      <c r="B925" s="1276"/>
      <c r="C925" s="1276"/>
      <c r="D925" s="1276"/>
      <c r="E925" s="1276"/>
      <c r="F925" s="1276"/>
      <c r="G925" s="1276"/>
      <c r="H925" s="1276"/>
      <c r="I925" s="1276"/>
      <c r="J925" s="1276"/>
      <c r="K925" s="1276"/>
      <c r="L925" s="1276"/>
      <c r="M925" s="1276"/>
      <c r="N925" s="1276"/>
      <c r="O925" s="1276"/>
      <c r="P925" s="1276"/>
    </row>
    <row r="926" spans="1:16" ht="15.75" customHeight="1">
      <c r="A926" s="1276"/>
      <c r="B926" s="1276"/>
      <c r="C926" s="1276"/>
      <c r="D926" s="1276"/>
      <c r="E926" s="1276"/>
      <c r="F926" s="1276"/>
      <c r="G926" s="1276"/>
      <c r="H926" s="1276"/>
      <c r="I926" s="1276"/>
      <c r="J926" s="1276"/>
      <c r="K926" s="1276"/>
      <c r="L926" s="1276"/>
      <c r="M926" s="1276"/>
      <c r="N926" s="1276"/>
      <c r="O926" s="1276"/>
      <c r="P926" s="1276"/>
    </row>
    <row r="927" spans="1:16" ht="15.75" customHeight="1">
      <c r="A927" s="1276"/>
      <c r="B927" s="1276"/>
      <c r="C927" s="1276"/>
      <c r="D927" s="1276"/>
      <c r="E927" s="1276"/>
      <c r="F927" s="1276"/>
      <c r="G927" s="1276"/>
      <c r="H927" s="1276"/>
      <c r="I927" s="1276"/>
      <c r="J927" s="1276"/>
      <c r="K927" s="1276"/>
      <c r="L927" s="1276"/>
      <c r="M927" s="1276"/>
      <c r="N927" s="1276"/>
      <c r="O927" s="1276"/>
      <c r="P927" s="1276"/>
    </row>
    <row r="928" spans="1:16" ht="15.75" customHeight="1">
      <c r="A928" s="1276"/>
      <c r="B928" s="1276"/>
      <c r="C928" s="1276"/>
      <c r="D928" s="1276"/>
      <c r="E928" s="1276"/>
      <c r="F928" s="1276"/>
      <c r="G928" s="1276"/>
      <c r="H928" s="1276"/>
      <c r="I928" s="1276"/>
      <c r="J928" s="1276"/>
      <c r="K928" s="1276"/>
      <c r="L928" s="1276"/>
      <c r="M928" s="1276"/>
      <c r="N928" s="1276"/>
      <c r="O928" s="1276"/>
      <c r="P928" s="1276"/>
    </row>
    <row r="929" spans="1:16" ht="15.75" customHeight="1">
      <c r="A929" s="1276"/>
      <c r="B929" s="1276"/>
      <c r="C929" s="1276"/>
      <c r="D929" s="1276"/>
      <c r="E929" s="1276"/>
      <c r="F929" s="1276"/>
      <c r="G929" s="1276"/>
      <c r="H929" s="1276"/>
      <c r="I929" s="1276"/>
      <c r="J929" s="1276"/>
      <c r="K929" s="1276"/>
      <c r="L929" s="1276"/>
      <c r="M929" s="1276"/>
      <c r="N929" s="1276"/>
      <c r="O929" s="1276"/>
      <c r="P929" s="1276"/>
    </row>
    <row r="930" spans="1:16" ht="15.75" customHeight="1">
      <c r="A930" s="1276"/>
      <c r="B930" s="1276"/>
      <c r="C930" s="1276"/>
      <c r="D930" s="1276"/>
      <c r="E930" s="1276"/>
      <c r="F930" s="1276"/>
      <c r="G930" s="1276"/>
      <c r="H930" s="1276"/>
      <c r="I930" s="1276"/>
      <c r="J930" s="1276"/>
      <c r="K930" s="1276"/>
      <c r="L930" s="1276"/>
      <c r="M930" s="1276"/>
      <c r="N930" s="1276"/>
      <c r="O930" s="1276"/>
      <c r="P930" s="1276"/>
    </row>
    <row r="931" spans="1:16" ht="15.75" customHeight="1">
      <c r="A931" s="1276"/>
      <c r="B931" s="1276"/>
      <c r="C931" s="1276"/>
      <c r="D931" s="1276"/>
      <c r="E931" s="1276"/>
      <c r="F931" s="1276"/>
      <c r="G931" s="1276"/>
      <c r="H931" s="1276"/>
      <c r="I931" s="1276"/>
      <c r="J931" s="1276"/>
      <c r="K931" s="1276"/>
      <c r="L931" s="1276"/>
      <c r="M931" s="1276"/>
      <c r="N931" s="1276"/>
      <c r="O931" s="1276"/>
      <c r="P931" s="1276"/>
    </row>
    <row r="932" spans="1:16" ht="15.75" customHeight="1">
      <c r="A932" s="1276"/>
      <c r="B932" s="1276"/>
      <c r="C932" s="1276"/>
      <c r="D932" s="1276"/>
      <c r="E932" s="1276"/>
      <c r="F932" s="1276"/>
      <c r="G932" s="1276"/>
      <c r="H932" s="1276"/>
      <c r="I932" s="1276"/>
      <c r="J932" s="1276"/>
      <c r="K932" s="1276"/>
      <c r="L932" s="1276"/>
      <c r="M932" s="1276"/>
      <c r="N932" s="1276"/>
      <c r="O932" s="1276"/>
      <c r="P932" s="1276"/>
    </row>
    <row r="933" spans="1:16" ht="15.75" customHeight="1">
      <c r="A933" s="1276"/>
      <c r="B933" s="1276"/>
      <c r="C933" s="1276"/>
      <c r="D933" s="1276"/>
      <c r="E933" s="1276"/>
      <c r="F933" s="1276"/>
      <c r="G933" s="1276"/>
      <c r="H933" s="1276"/>
      <c r="I933" s="1276"/>
      <c r="J933" s="1276"/>
      <c r="K933" s="1276"/>
      <c r="L933" s="1276"/>
      <c r="M933" s="1276"/>
      <c r="N933" s="1276"/>
      <c r="O933" s="1276"/>
      <c r="P933" s="1276"/>
    </row>
    <row r="934" spans="1:16" ht="15.75" customHeight="1">
      <c r="A934" s="1276"/>
      <c r="B934" s="1276"/>
      <c r="C934" s="1276"/>
      <c r="D934" s="1276"/>
      <c r="E934" s="1276"/>
      <c r="F934" s="1276"/>
      <c r="G934" s="1276"/>
      <c r="H934" s="1276"/>
      <c r="I934" s="1276"/>
      <c r="J934" s="1276"/>
      <c r="K934" s="1276"/>
      <c r="L934" s="1276"/>
      <c r="M934" s="1276"/>
      <c r="N934" s="1276"/>
      <c r="O934" s="1276"/>
      <c r="P934" s="1276"/>
    </row>
    <row r="935" spans="1:16" ht="15.75" customHeight="1">
      <c r="A935" s="1276"/>
      <c r="B935" s="1276"/>
      <c r="C935" s="1276"/>
      <c r="D935" s="1276"/>
      <c r="E935" s="1276"/>
      <c r="F935" s="1276"/>
      <c r="G935" s="1276"/>
      <c r="H935" s="1276"/>
      <c r="I935" s="1276"/>
      <c r="J935" s="1276"/>
      <c r="K935" s="1276"/>
      <c r="L935" s="1276"/>
      <c r="M935" s="1276"/>
      <c r="N935" s="1276"/>
      <c r="O935" s="1276"/>
      <c r="P935" s="1276"/>
    </row>
    <row r="936" spans="1:16" ht="15.75" customHeight="1">
      <c r="A936" s="1276"/>
      <c r="B936" s="1276"/>
      <c r="C936" s="1276"/>
      <c r="D936" s="1276"/>
      <c r="E936" s="1276"/>
      <c r="F936" s="1276"/>
      <c r="G936" s="1276"/>
      <c r="H936" s="1276"/>
      <c r="I936" s="1276"/>
      <c r="J936" s="1276"/>
      <c r="K936" s="1276"/>
      <c r="L936" s="1276"/>
      <c r="M936" s="1276"/>
      <c r="N936" s="1276"/>
      <c r="O936" s="1276"/>
      <c r="P936" s="1276"/>
    </row>
    <row r="937" spans="1:16" ht="15.75" customHeight="1">
      <c r="A937" s="1276"/>
      <c r="B937" s="1276"/>
      <c r="C937" s="1276"/>
      <c r="D937" s="1276"/>
      <c r="E937" s="1276"/>
      <c r="F937" s="1276"/>
      <c r="G937" s="1276"/>
      <c r="H937" s="1276"/>
      <c r="I937" s="1276"/>
      <c r="J937" s="1276"/>
      <c r="K937" s="1276"/>
      <c r="L937" s="1276"/>
      <c r="M937" s="1276"/>
      <c r="N937" s="1276"/>
      <c r="O937" s="1276"/>
      <c r="P937" s="1276"/>
    </row>
    <row r="938" spans="1:16" ht="15.75" customHeight="1">
      <c r="A938" s="1276"/>
      <c r="B938" s="1276"/>
      <c r="C938" s="1276"/>
      <c r="D938" s="1276"/>
      <c r="E938" s="1276"/>
      <c r="F938" s="1276"/>
      <c r="G938" s="1276"/>
      <c r="H938" s="1276"/>
      <c r="I938" s="1276"/>
      <c r="J938" s="1276"/>
      <c r="K938" s="1276"/>
      <c r="L938" s="1276"/>
      <c r="M938" s="1276"/>
      <c r="N938" s="1276"/>
      <c r="O938" s="1276"/>
      <c r="P938" s="1276"/>
    </row>
    <row r="939" spans="1:16" ht="15.75" customHeight="1">
      <c r="A939" s="1276"/>
      <c r="B939" s="1276"/>
      <c r="C939" s="1276"/>
      <c r="D939" s="1276"/>
      <c r="E939" s="1276"/>
      <c r="F939" s="1276"/>
      <c r="G939" s="1276"/>
      <c r="H939" s="1276"/>
      <c r="I939" s="1276"/>
      <c r="J939" s="1276"/>
      <c r="K939" s="1276"/>
      <c r="L939" s="1276"/>
      <c r="M939" s="1276"/>
      <c r="N939" s="1276"/>
      <c r="O939" s="1276"/>
      <c r="P939" s="1276"/>
    </row>
    <row r="940" spans="1:16" ht="15.75" customHeight="1">
      <c r="A940" s="1276"/>
      <c r="B940" s="1276"/>
      <c r="C940" s="1276"/>
      <c r="D940" s="1276"/>
      <c r="E940" s="1276"/>
      <c r="F940" s="1276"/>
      <c r="G940" s="1276"/>
      <c r="H940" s="1276"/>
      <c r="I940" s="1276"/>
      <c r="J940" s="1276"/>
      <c r="K940" s="1276"/>
      <c r="L940" s="1276"/>
      <c r="M940" s="1276"/>
      <c r="N940" s="1276"/>
      <c r="O940" s="1276"/>
      <c r="P940" s="1276"/>
    </row>
    <row r="941" spans="1:16" ht="15.75" customHeight="1">
      <c r="A941" s="1276"/>
      <c r="B941" s="1276"/>
      <c r="C941" s="1276"/>
      <c r="D941" s="1276"/>
      <c r="E941" s="1276"/>
      <c r="F941" s="1276"/>
      <c r="G941" s="1276"/>
      <c r="H941" s="1276"/>
      <c r="I941" s="1276"/>
      <c r="J941" s="1276"/>
      <c r="K941" s="1276"/>
      <c r="L941" s="1276"/>
      <c r="M941" s="1276"/>
      <c r="N941" s="1276"/>
      <c r="O941" s="1276"/>
      <c r="P941" s="1276"/>
    </row>
    <row r="942" spans="1:16" ht="15.75" customHeight="1">
      <c r="A942" s="1276"/>
      <c r="B942" s="1276"/>
      <c r="C942" s="1276"/>
      <c r="D942" s="1276"/>
      <c r="E942" s="1276"/>
      <c r="F942" s="1276"/>
      <c r="G942" s="1276"/>
      <c r="H942" s="1276"/>
      <c r="I942" s="1276"/>
      <c r="J942" s="1276"/>
      <c r="K942" s="1276"/>
      <c r="L942" s="1276"/>
      <c r="M942" s="1276"/>
      <c r="N942" s="1276"/>
      <c r="O942" s="1276"/>
      <c r="P942" s="1276"/>
    </row>
    <row r="943" spans="1:16" ht="15.75" customHeight="1">
      <c r="A943" s="1276"/>
      <c r="B943" s="1276"/>
      <c r="C943" s="1276"/>
      <c r="D943" s="1276"/>
      <c r="E943" s="1276"/>
      <c r="F943" s="1276"/>
      <c r="G943" s="1276"/>
      <c r="H943" s="1276"/>
      <c r="I943" s="1276"/>
      <c r="J943" s="1276"/>
      <c r="K943" s="1276"/>
      <c r="L943" s="1276"/>
      <c r="M943" s="1276"/>
      <c r="N943" s="1276"/>
      <c r="O943" s="1276"/>
      <c r="P943" s="1276"/>
    </row>
    <row r="944" spans="1:16" ht="15.75" customHeight="1">
      <c r="A944" s="1276"/>
      <c r="B944" s="1276"/>
      <c r="C944" s="1276"/>
      <c r="D944" s="1276"/>
      <c r="E944" s="1276"/>
      <c r="F944" s="1276"/>
      <c r="G944" s="1276"/>
      <c r="H944" s="1276"/>
      <c r="I944" s="1276"/>
      <c r="J944" s="1276"/>
      <c r="K944" s="1276"/>
      <c r="L944" s="1276"/>
      <c r="M944" s="1276"/>
      <c r="N944" s="1276"/>
      <c r="O944" s="1276"/>
      <c r="P944" s="1276"/>
    </row>
    <row r="945" spans="1:16" ht="15.75" customHeight="1">
      <c r="A945" s="1276"/>
      <c r="B945" s="1276"/>
      <c r="C945" s="1276"/>
      <c r="D945" s="1276"/>
      <c r="E945" s="1276"/>
      <c r="F945" s="1276"/>
      <c r="G945" s="1276"/>
      <c r="H945" s="1276"/>
      <c r="I945" s="1276"/>
      <c r="J945" s="1276"/>
      <c r="K945" s="1276"/>
      <c r="L945" s="1276"/>
      <c r="M945" s="1276"/>
      <c r="N945" s="1276"/>
      <c r="O945" s="1276"/>
      <c r="P945" s="1276"/>
    </row>
    <row r="946" spans="1:16" ht="15.75" customHeight="1">
      <c r="A946" s="1276"/>
      <c r="B946" s="1276"/>
      <c r="C946" s="1276"/>
      <c r="D946" s="1276"/>
      <c r="E946" s="1276"/>
      <c r="F946" s="1276"/>
      <c r="G946" s="1276"/>
      <c r="H946" s="1276"/>
      <c r="I946" s="1276"/>
      <c r="J946" s="1276"/>
      <c r="K946" s="1276"/>
      <c r="L946" s="1276"/>
      <c r="M946" s="1276"/>
      <c r="N946" s="1276"/>
      <c r="O946" s="1276"/>
      <c r="P946" s="1276"/>
    </row>
    <row r="947" spans="1:16" ht="15.75" customHeight="1">
      <c r="A947" s="1276"/>
      <c r="B947" s="1276"/>
      <c r="C947" s="1276"/>
      <c r="D947" s="1276"/>
      <c r="E947" s="1276"/>
      <c r="F947" s="1276"/>
      <c r="G947" s="1276"/>
      <c r="H947" s="1276"/>
      <c r="I947" s="1276"/>
      <c r="J947" s="1276"/>
      <c r="K947" s="1276"/>
      <c r="L947" s="1276"/>
      <c r="M947" s="1276"/>
      <c r="N947" s="1276"/>
      <c r="O947" s="1276"/>
      <c r="P947" s="1276"/>
    </row>
    <row r="948" spans="1:16" ht="15.75" customHeight="1">
      <c r="A948" s="1276"/>
      <c r="B948" s="1276"/>
      <c r="C948" s="1276"/>
      <c r="D948" s="1276"/>
      <c r="E948" s="1276"/>
      <c r="F948" s="1276"/>
      <c r="G948" s="1276"/>
      <c r="H948" s="1276"/>
      <c r="I948" s="1276"/>
      <c r="J948" s="1276"/>
      <c r="K948" s="1276"/>
      <c r="L948" s="1276"/>
      <c r="M948" s="1276"/>
      <c r="N948" s="1276"/>
      <c r="O948" s="1276"/>
      <c r="P948" s="1276"/>
    </row>
    <row r="949" spans="1:16" ht="15.75" customHeight="1">
      <c r="A949" s="1276"/>
      <c r="B949" s="1276"/>
      <c r="C949" s="1276"/>
      <c r="D949" s="1276"/>
      <c r="E949" s="1276"/>
      <c r="F949" s="1276"/>
      <c r="G949" s="1276"/>
      <c r="H949" s="1276"/>
      <c r="I949" s="1276"/>
      <c r="J949" s="1276"/>
      <c r="K949" s="1276"/>
      <c r="L949" s="1276"/>
      <c r="M949" s="1276"/>
      <c r="N949" s="1276"/>
      <c r="O949" s="1276"/>
      <c r="P949" s="1276"/>
    </row>
    <row r="950" spans="1:16" ht="15.75" customHeight="1">
      <c r="A950" s="1276"/>
      <c r="B950" s="1276"/>
      <c r="C950" s="1276"/>
      <c r="D950" s="1276"/>
      <c r="E950" s="1276"/>
      <c r="F950" s="1276"/>
      <c r="G950" s="1276"/>
      <c r="H950" s="1276"/>
      <c r="I950" s="1276"/>
      <c r="J950" s="1276"/>
      <c r="K950" s="1276"/>
      <c r="L950" s="1276"/>
      <c r="M950" s="1276"/>
      <c r="N950" s="1276"/>
      <c r="O950" s="1276"/>
      <c r="P950" s="1276"/>
    </row>
    <row r="951" spans="1:16" ht="15.75" customHeight="1">
      <c r="A951" s="1276"/>
      <c r="B951" s="1276"/>
      <c r="C951" s="1276"/>
      <c r="D951" s="1276"/>
      <c r="E951" s="1276"/>
      <c r="F951" s="1276"/>
      <c r="G951" s="1276"/>
      <c r="H951" s="1276"/>
      <c r="I951" s="1276"/>
      <c r="J951" s="1276"/>
      <c r="K951" s="1276"/>
      <c r="L951" s="1276"/>
      <c r="M951" s="1276"/>
      <c r="N951" s="1276"/>
      <c r="O951" s="1276"/>
      <c r="P951" s="1276"/>
    </row>
    <row r="952" spans="1:16" ht="15.75" customHeight="1">
      <c r="A952" s="1276"/>
      <c r="B952" s="1276"/>
      <c r="C952" s="1276"/>
      <c r="D952" s="1276"/>
      <c r="E952" s="1276"/>
      <c r="F952" s="1276"/>
      <c r="G952" s="1276"/>
      <c r="H952" s="1276"/>
      <c r="I952" s="1276"/>
      <c r="J952" s="1276"/>
      <c r="K952" s="1276"/>
      <c r="L952" s="1276"/>
      <c r="M952" s="1276"/>
      <c r="N952" s="1276"/>
      <c r="O952" s="1276"/>
      <c r="P952" s="1276"/>
    </row>
    <row r="953" spans="1:16" ht="15.75" customHeight="1">
      <c r="A953" s="1276"/>
      <c r="B953" s="1276"/>
      <c r="C953" s="1276"/>
      <c r="D953" s="1276"/>
      <c r="E953" s="1276"/>
      <c r="F953" s="1276"/>
      <c r="G953" s="1276"/>
      <c r="H953" s="1276"/>
      <c r="I953" s="1276"/>
      <c r="J953" s="1276"/>
      <c r="K953" s="1276"/>
      <c r="L953" s="1276"/>
      <c r="M953" s="1276"/>
      <c r="N953" s="1276"/>
      <c r="O953" s="1276"/>
      <c r="P953" s="1276"/>
    </row>
    <row r="954" spans="1:16" ht="15.75" customHeight="1">
      <c r="A954" s="1276"/>
      <c r="B954" s="1276"/>
      <c r="C954" s="1276"/>
      <c r="D954" s="1276"/>
      <c r="E954" s="1276"/>
      <c r="F954" s="1276"/>
      <c r="G954" s="1276"/>
      <c r="H954" s="1276"/>
      <c r="I954" s="1276"/>
      <c r="J954" s="1276"/>
      <c r="K954" s="1276"/>
      <c r="L954" s="1276"/>
      <c r="M954" s="1276"/>
      <c r="N954" s="1276"/>
      <c r="O954" s="1276"/>
      <c r="P954" s="1276"/>
    </row>
    <row r="955" spans="1:16" ht="15.75" customHeight="1">
      <c r="A955" s="1276"/>
      <c r="B955" s="1276"/>
      <c r="C955" s="1276"/>
      <c r="D955" s="1276"/>
      <c r="E955" s="1276"/>
      <c r="F955" s="1276"/>
      <c r="G955" s="1276"/>
      <c r="H955" s="1276"/>
      <c r="I955" s="1276"/>
      <c r="J955" s="1276"/>
      <c r="K955" s="1276"/>
      <c r="L955" s="1276"/>
      <c r="M955" s="1276"/>
      <c r="N955" s="1276"/>
      <c r="O955" s="1276"/>
      <c r="P955" s="1276"/>
    </row>
    <row r="956" spans="1:16" ht="15.75" customHeight="1">
      <c r="A956" s="1276"/>
      <c r="B956" s="1276"/>
      <c r="C956" s="1276"/>
      <c r="D956" s="1276"/>
      <c r="E956" s="1276"/>
      <c r="F956" s="1276"/>
      <c r="G956" s="1276"/>
      <c r="H956" s="1276"/>
      <c r="I956" s="1276"/>
      <c r="J956" s="1276"/>
      <c r="K956" s="1276"/>
      <c r="L956" s="1276"/>
      <c r="M956" s="1276"/>
      <c r="N956" s="1276"/>
      <c r="O956" s="1276"/>
      <c r="P956" s="1276"/>
    </row>
    <row r="957" spans="1:16" ht="15.75" customHeight="1">
      <c r="A957" s="1276"/>
      <c r="B957" s="1276"/>
      <c r="C957" s="1276"/>
      <c r="D957" s="1276"/>
      <c r="E957" s="1276"/>
      <c r="F957" s="1276"/>
      <c r="G957" s="1276"/>
      <c r="H957" s="1276"/>
      <c r="I957" s="1276"/>
      <c r="J957" s="1276"/>
      <c r="K957" s="1276"/>
      <c r="L957" s="1276"/>
      <c r="M957" s="1276"/>
      <c r="N957" s="1276"/>
      <c r="O957" s="1276"/>
      <c r="P957" s="1276"/>
    </row>
    <row r="958" spans="1:16" ht="15.75" customHeight="1">
      <c r="A958" s="1276"/>
      <c r="B958" s="1276"/>
      <c r="C958" s="1276"/>
      <c r="D958" s="1276"/>
      <c r="E958" s="1276"/>
      <c r="F958" s="1276"/>
      <c r="G958" s="1276"/>
      <c r="H958" s="1276"/>
      <c r="I958" s="1276"/>
      <c r="J958" s="1276"/>
      <c r="K958" s="1276"/>
      <c r="L958" s="1276"/>
      <c r="M958" s="1276"/>
      <c r="N958" s="1276"/>
      <c r="O958" s="1276"/>
      <c r="P958" s="1276"/>
    </row>
    <row r="959" spans="1:16" ht="15.75" customHeight="1">
      <c r="A959" s="1276"/>
      <c r="B959" s="1276"/>
      <c r="C959" s="1276"/>
      <c r="D959" s="1276"/>
      <c r="E959" s="1276"/>
      <c r="F959" s="1276"/>
      <c r="G959" s="1276"/>
      <c r="H959" s="1276"/>
      <c r="I959" s="1276"/>
      <c r="J959" s="1276"/>
      <c r="K959" s="1276"/>
      <c r="L959" s="1276"/>
      <c r="M959" s="1276"/>
      <c r="N959" s="1276"/>
      <c r="O959" s="1276"/>
      <c r="P959" s="1276"/>
    </row>
    <row r="960" spans="1:16" ht="15.75" customHeight="1">
      <c r="A960" s="1276"/>
      <c r="B960" s="1276"/>
      <c r="C960" s="1276"/>
      <c r="D960" s="1276"/>
      <c r="E960" s="1276"/>
      <c r="F960" s="1276"/>
      <c r="G960" s="1276"/>
      <c r="H960" s="1276"/>
      <c r="I960" s="1276"/>
      <c r="J960" s="1276"/>
      <c r="K960" s="1276"/>
      <c r="L960" s="1276"/>
      <c r="M960" s="1276"/>
      <c r="N960" s="1276"/>
      <c r="O960" s="1276"/>
      <c r="P960" s="1276"/>
    </row>
    <row r="961" spans="1:16" ht="15.75" customHeight="1">
      <c r="A961" s="1276"/>
      <c r="B961" s="1276"/>
      <c r="C961" s="1276"/>
      <c r="D961" s="1276"/>
      <c r="E961" s="1276"/>
      <c r="F961" s="1276"/>
      <c r="G961" s="1276"/>
      <c r="H961" s="1276"/>
      <c r="I961" s="1276"/>
      <c r="J961" s="1276"/>
      <c r="K961" s="1276"/>
      <c r="L961" s="1276"/>
      <c r="M961" s="1276"/>
      <c r="N961" s="1276"/>
      <c r="O961" s="1276"/>
      <c r="P961" s="1276"/>
    </row>
    <row r="962" spans="1:16" ht="15.75" customHeight="1">
      <c r="A962" s="1276"/>
      <c r="B962" s="1276"/>
      <c r="C962" s="1276"/>
      <c r="D962" s="1276"/>
      <c r="E962" s="1276"/>
      <c r="F962" s="1276"/>
      <c r="G962" s="1276"/>
      <c r="H962" s="1276"/>
      <c r="I962" s="1276"/>
      <c r="J962" s="1276"/>
      <c r="K962" s="1276"/>
      <c r="L962" s="1276"/>
      <c r="M962" s="1276"/>
      <c r="N962" s="1276"/>
      <c r="O962" s="1276"/>
      <c r="P962" s="1276"/>
    </row>
    <row r="963" spans="1:16" ht="15.75" customHeight="1">
      <c r="A963" s="1276"/>
      <c r="B963" s="1276"/>
      <c r="C963" s="1276"/>
      <c r="D963" s="1276"/>
      <c r="E963" s="1276"/>
      <c r="F963" s="1276"/>
      <c r="G963" s="1276"/>
      <c r="H963" s="1276"/>
      <c r="I963" s="1276"/>
      <c r="J963" s="1276"/>
      <c r="K963" s="1276"/>
      <c r="L963" s="1276"/>
      <c r="M963" s="1276"/>
      <c r="N963" s="1276"/>
      <c r="O963" s="1276"/>
      <c r="P963" s="1276"/>
    </row>
    <row r="964" spans="1:16" ht="15.75" customHeight="1">
      <c r="A964" s="1276"/>
      <c r="B964" s="1276"/>
      <c r="C964" s="1276"/>
      <c r="D964" s="1276"/>
      <c r="E964" s="1276"/>
      <c r="F964" s="1276"/>
      <c r="G964" s="1276"/>
      <c r="H964" s="1276"/>
      <c r="I964" s="1276"/>
      <c r="J964" s="1276"/>
      <c r="K964" s="1276"/>
      <c r="L964" s="1276"/>
      <c r="M964" s="1276"/>
      <c r="N964" s="1276"/>
      <c r="O964" s="1276"/>
      <c r="P964" s="1276"/>
    </row>
    <row r="965" spans="1:16" ht="15.75" customHeight="1">
      <c r="A965" s="1276"/>
      <c r="B965" s="1276"/>
      <c r="C965" s="1276"/>
      <c r="D965" s="1276"/>
      <c r="E965" s="1276"/>
      <c r="F965" s="1276"/>
      <c r="G965" s="1276"/>
      <c r="H965" s="1276"/>
      <c r="I965" s="1276"/>
      <c r="J965" s="1276"/>
      <c r="K965" s="1276"/>
      <c r="L965" s="1276"/>
      <c r="M965" s="1276"/>
      <c r="N965" s="1276"/>
      <c r="O965" s="1276"/>
      <c r="P965" s="1276"/>
    </row>
    <row r="966" spans="1:16" ht="15.75" customHeight="1">
      <c r="A966" s="1276"/>
      <c r="B966" s="1276"/>
      <c r="C966" s="1276"/>
      <c r="D966" s="1276"/>
      <c r="E966" s="1276"/>
      <c r="F966" s="1276"/>
      <c r="G966" s="1276"/>
      <c r="H966" s="1276"/>
      <c r="I966" s="1276"/>
      <c r="J966" s="1276"/>
      <c r="K966" s="1276"/>
      <c r="L966" s="1276"/>
      <c r="M966" s="1276"/>
      <c r="N966" s="1276"/>
      <c r="O966" s="1276"/>
      <c r="P966" s="1276"/>
    </row>
    <row r="967" spans="1:16" ht="15.75" customHeight="1">
      <c r="A967" s="1276"/>
      <c r="B967" s="1276"/>
      <c r="C967" s="1276"/>
      <c r="D967" s="1276"/>
      <c r="E967" s="1276"/>
      <c r="F967" s="1276"/>
      <c r="G967" s="1276"/>
      <c r="H967" s="1276"/>
      <c r="I967" s="1276"/>
      <c r="J967" s="1276"/>
      <c r="K967" s="1276"/>
      <c r="L967" s="1276"/>
      <c r="M967" s="1276"/>
      <c r="N967" s="1276"/>
      <c r="O967" s="1276"/>
      <c r="P967" s="1276"/>
    </row>
    <row r="968" spans="1:16" ht="15.75" customHeight="1">
      <c r="A968" s="1276"/>
      <c r="B968" s="1276"/>
      <c r="C968" s="1276"/>
      <c r="D968" s="1276"/>
      <c r="E968" s="1276"/>
      <c r="F968" s="1276"/>
      <c r="G968" s="1276"/>
      <c r="H968" s="1276"/>
      <c r="I968" s="1276"/>
      <c r="J968" s="1276"/>
      <c r="K968" s="1276"/>
      <c r="L968" s="1276"/>
      <c r="M968" s="1276"/>
      <c r="N968" s="1276"/>
      <c r="O968" s="1276"/>
      <c r="P968" s="1276"/>
    </row>
    <row r="969" spans="1:16" ht="15.75" customHeight="1">
      <c r="A969" s="1276"/>
      <c r="B969" s="1276"/>
      <c r="C969" s="1276"/>
      <c r="D969" s="1276"/>
      <c r="E969" s="1276"/>
      <c r="F969" s="1276"/>
      <c r="G969" s="1276"/>
      <c r="H969" s="1276"/>
      <c r="I969" s="1276"/>
      <c r="J969" s="1276"/>
      <c r="K969" s="1276"/>
      <c r="L969" s="1276"/>
      <c r="M969" s="1276"/>
      <c r="N969" s="1276"/>
      <c r="O969" s="1276"/>
      <c r="P969" s="1276"/>
    </row>
    <row r="970" spans="1:16" ht="15.75" customHeight="1">
      <c r="A970" s="1276"/>
      <c r="B970" s="1276"/>
      <c r="C970" s="1276"/>
      <c r="D970" s="1276"/>
      <c r="E970" s="1276"/>
      <c r="F970" s="1276"/>
      <c r="G970" s="1276"/>
      <c r="H970" s="1276"/>
      <c r="I970" s="1276"/>
      <c r="J970" s="1276"/>
      <c r="K970" s="1276"/>
      <c r="L970" s="1276"/>
      <c r="M970" s="1276"/>
      <c r="N970" s="1276"/>
      <c r="O970" s="1276"/>
      <c r="P970" s="1276"/>
    </row>
    <row r="971" spans="1:16" ht="15.75" customHeight="1">
      <c r="A971" s="1276"/>
      <c r="B971" s="1276"/>
      <c r="C971" s="1276"/>
      <c r="D971" s="1276"/>
      <c r="E971" s="1276"/>
      <c r="F971" s="1276"/>
      <c r="G971" s="1276"/>
      <c r="H971" s="1276"/>
      <c r="I971" s="1276"/>
      <c r="J971" s="1276"/>
      <c r="K971" s="1276"/>
      <c r="L971" s="1276"/>
      <c r="M971" s="1276"/>
      <c r="N971" s="1276"/>
      <c r="O971" s="1276"/>
      <c r="P971" s="1276"/>
    </row>
    <row r="972" spans="1:16" ht="15.75" customHeight="1">
      <c r="A972" s="1276"/>
      <c r="B972" s="1276"/>
      <c r="C972" s="1276"/>
      <c r="D972" s="1276"/>
      <c r="E972" s="1276"/>
      <c r="F972" s="1276"/>
      <c r="G972" s="1276"/>
      <c r="H972" s="1276"/>
      <c r="I972" s="1276"/>
      <c r="J972" s="1276"/>
      <c r="K972" s="1276"/>
      <c r="L972" s="1276"/>
      <c r="M972" s="1276"/>
      <c r="N972" s="1276"/>
      <c r="O972" s="1276"/>
      <c r="P972" s="1276"/>
    </row>
    <row r="973" spans="1:16" ht="15.75" customHeight="1">
      <c r="A973" s="1276"/>
      <c r="B973" s="1276"/>
      <c r="C973" s="1276"/>
      <c r="D973" s="1276"/>
      <c r="E973" s="1276"/>
      <c r="F973" s="1276"/>
      <c r="G973" s="1276"/>
      <c r="H973" s="1276"/>
      <c r="I973" s="1276"/>
      <c r="J973" s="1276"/>
      <c r="K973" s="1276"/>
      <c r="L973" s="1276"/>
      <c r="M973" s="1276"/>
      <c r="N973" s="1276"/>
      <c r="O973" s="1276"/>
      <c r="P973" s="1276"/>
    </row>
    <row r="974" spans="1:16" ht="15.75" customHeight="1">
      <c r="A974" s="1276"/>
      <c r="B974" s="1276"/>
      <c r="C974" s="1276"/>
      <c r="D974" s="1276"/>
      <c r="E974" s="1276"/>
      <c r="F974" s="1276"/>
      <c r="G974" s="1276"/>
      <c r="H974" s="1276"/>
      <c r="I974" s="1276"/>
      <c r="J974" s="1276"/>
      <c r="K974" s="1276"/>
      <c r="L974" s="1276"/>
      <c r="M974" s="1276"/>
      <c r="N974" s="1276"/>
      <c r="O974" s="1276"/>
      <c r="P974" s="1276"/>
    </row>
    <row r="975" spans="1:16" ht="15.75" customHeight="1">
      <c r="A975" s="1276"/>
      <c r="B975" s="1276"/>
      <c r="C975" s="1276"/>
      <c r="D975" s="1276"/>
      <c r="E975" s="1276"/>
      <c r="F975" s="1276"/>
      <c r="G975" s="1276"/>
      <c r="H975" s="1276"/>
      <c r="I975" s="1276"/>
      <c r="J975" s="1276"/>
      <c r="K975" s="1276"/>
      <c r="L975" s="1276"/>
      <c r="M975" s="1276"/>
      <c r="N975" s="1276"/>
      <c r="O975" s="1276"/>
      <c r="P975" s="1276"/>
    </row>
    <row r="976" spans="1:16" ht="15.75" customHeight="1">
      <c r="A976" s="1276"/>
      <c r="B976" s="1276"/>
      <c r="C976" s="1276"/>
      <c r="D976" s="1276"/>
      <c r="E976" s="1276"/>
      <c r="F976" s="1276"/>
      <c r="G976" s="1276"/>
      <c r="H976" s="1276"/>
      <c r="I976" s="1276"/>
      <c r="J976" s="1276"/>
      <c r="K976" s="1276"/>
      <c r="L976" s="1276"/>
      <c r="M976" s="1276"/>
      <c r="N976" s="1276"/>
      <c r="O976" s="1276"/>
      <c r="P976" s="1276"/>
    </row>
    <row r="977" spans="1:16" ht="15.75" customHeight="1">
      <c r="A977" s="1276"/>
      <c r="B977" s="1276"/>
      <c r="C977" s="1276"/>
      <c r="D977" s="1276"/>
      <c r="E977" s="1276"/>
      <c r="F977" s="1276"/>
      <c r="G977" s="1276"/>
      <c r="H977" s="1276"/>
      <c r="I977" s="1276"/>
      <c r="J977" s="1276"/>
      <c r="K977" s="1276"/>
      <c r="L977" s="1276"/>
      <c r="M977" s="1276"/>
      <c r="N977" s="1276"/>
      <c r="O977" s="1276"/>
      <c r="P977" s="1276"/>
    </row>
    <row r="978" spans="1:16" ht="15.75" customHeight="1">
      <c r="A978" s="1276"/>
      <c r="B978" s="1276"/>
      <c r="C978" s="1276"/>
      <c r="D978" s="1276"/>
      <c r="E978" s="1276"/>
      <c r="F978" s="1276"/>
      <c r="G978" s="1276"/>
      <c r="H978" s="1276"/>
      <c r="I978" s="1276"/>
      <c r="J978" s="1276"/>
      <c r="K978" s="1276"/>
      <c r="L978" s="1276"/>
      <c r="M978" s="1276"/>
      <c r="N978" s="1276"/>
      <c r="O978" s="1276"/>
      <c r="P978" s="1276"/>
    </row>
    <row r="979" spans="1:16" ht="15.75" customHeight="1">
      <c r="A979" s="1276"/>
      <c r="B979" s="1276"/>
      <c r="C979" s="1276"/>
      <c r="D979" s="1276"/>
      <c r="E979" s="1276"/>
      <c r="F979" s="1276"/>
      <c r="G979" s="1276"/>
      <c r="H979" s="1276"/>
      <c r="I979" s="1276"/>
      <c r="J979" s="1276"/>
      <c r="K979" s="1276"/>
      <c r="L979" s="1276"/>
      <c r="M979" s="1276"/>
      <c r="N979" s="1276"/>
      <c r="O979" s="1276"/>
      <c r="P979" s="1276"/>
    </row>
    <row r="980" spans="1:16" ht="15.75" customHeight="1">
      <c r="A980" s="1276"/>
      <c r="B980" s="1276"/>
      <c r="C980" s="1276"/>
      <c r="D980" s="1276"/>
      <c r="E980" s="1276"/>
      <c r="F980" s="1276"/>
      <c r="G980" s="1276"/>
      <c r="H980" s="1276"/>
      <c r="I980" s="1276"/>
      <c r="J980" s="1276"/>
      <c r="K980" s="1276"/>
      <c r="L980" s="1276"/>
      <c r="M980" s="1276"/>
      <c r="N980" s="1276"/>
      <c r="O980" s="1276"/>
      <c r="P980" s="1276"/>
    </row>
    <row r="981" spans="1:16" ht="15.75" customHeight="1">
      <c r="A981" s="1276"/>
      <c r="B981" s="1276"/>
      <c r="C981" s="1276"/>
      <c r="D981" s="1276"/>
      <c r="E981" s="1276"/>
      <c r="F981" s="1276"/>
      <c r="G981" s="1276"/>
      <c r="H981" s="1276"/>
      <c r="I981" s="1276"/>
      <c r="J981" s="1276"/>
      <c r="K981" s="1276"/>
      <c r="L981" s="1276"/>
      <c r="M981" s="1276"/>
      <c r="N981" s="1276"/>
      <c r="O981" s="1276"/>
      <c r="P981" s="1276"/>
    </row>
    <row r="982" spans="1:16" ht="15.75" customHeight="1">
      <c r="A982" s="1276"/>
      <c r="B982" s="1276"/>
      <c r="C982" s="1276"/>
      <c r="D982" s="1276"/>
      <c r="E982" s="1276"/>
      <c r="F982" s="1276"/>
      <c r="G982" s="1276"/>
      <c r="H982" s="1276"/>
      <c r="I982" s="1276"/>
      <c r="J982" s="1276"/>
      <c r="K982" s="1276"/>
      <c r="L982" s="1276"/>
      <c r="M982" s="1276"/>
      <c r="N982" s="1276"/>
      <c r="O982" s="1276"/>
      <c r="P982" s="1276"/>
    </row>
    <row r="983" spans="1:16" ht="15.75" customHeight="1">
      <c r="A983" s="1276"/>
      <c r="B983" s="1276"/>
      <c r="C983" s="1276"/>
      <c r="D983" s="1276"/>
      <c r="E983" s="1276"/>
      <c r="F983" s="1276"/>
      <c r="G983" s="1276"/>
      <c r="H983" s="1276"/>
      <c r="I983" s="1276"/>
      <c r="J983" s="1276"/>
      <c r="K983" s="1276"/>
      <c r="L983" s="1276"/>
      <c r="M983" s="1276"/>
      <c r="N983" s="1276"/>
      <c r="O983" s="1276"/>
      <c r="P983" s="1276"/>
    </row>
    <row r="984" spans="1:16" ht="15.75" customHeight="1">
      <c r="A984" s="1276"/>
      <c r="B984" s="1276"/>
      <c r="C984" s="1276"/>
      <c r="D984" s="1276"/>
      <c r="E984" s="1276"/>
      <c r="F984" s="1276"/>
      <c r="G984" s="1276"/>
      <c r="H984" s="1276"/>
      <c r="I984" s="1276"/>
      <c r="J984" s="1276"/>
      <c r="K984" s="1276"/>
      <c r="L984" s="1276"/>
      <c r="M984" s="1276"/>
      <c r="N984" s="1276"/>
      <c r="O984" s="1276"/>
      <c r="P984" s="1276"/>
    </row>
    <row r="985" spans="1:16" ht="15.75" customHeight="1">
      <c r="A985" s="1276"/>
      <c r="B985" s="1276"/>
      <c r="C985" s="1276"/>
      <c r="D985" s="1276"/>
      <c r="E985" s="1276"/>
      <c r="F985" s="1276"/>
      <c r="G985" s="1276"/>
      <c r="H985" s="1276"/>
      <c r="I985" s="1276"/>
      <c r="J985" s="1276"/>
      <c r="K985" s="1276"/>
      <c r="L985" s="1276"/>
      <c r="M985" s="1276"/>
      <c r="N985" s="1276"/>
      <c r="O985" s="1276"/>
      <c r="P985" s="1276"/>
    </row>
    <row r="986" spans="1:16" ht="15.75" customHeight="1">
      <c r="A986" s="1276"/>
      <c r="B986" s="1276"/>
      <c r="C986" s="1276"/>
      <c r="D986" s="1276"/>
      <c r="E986" s="1276"/>
      <c r="F986" s="1276"/>
      <c r="G986" s="1276"/>
      <c r="H986" s="1276"/>
      <c r="I986" s="1276"/>
      <c r="J986" s="1276"/>
      <c r="K986" s="1276"/>
      <c r="L986" s="1276"/>
      <c r="M986" s="1276"/>
      <c r="N986" s="1276"/>
      <c r="O986" s="1276"/>
      <c r="P986" s="1276"/>
    </row>
    <row r="987" spans="1:16" ht="15.75" customHeight="1">
      <c r="A987" s="1276"/>
      <c r="B987" s="1276"/>
      <c r="C987" s="1276"/>
      <c r="D987" s="1276"/>
      <c r="E987" s="1276"/>
      <c r="F987" s="1276"/>
      <c r="G987" s="1276"/>
      <c r="H987" s="1276"/>
      <c r="I987" s="1276"/>
      <c r="J987" s="1276"/>
      <c r="K987" s="1276"/>
      <c r="L987" s="1276"/>
      <c r="M987" s="1276"/>
      <c r="N987" s="1276"/>
      <c r="O987" s="1276"/>
      <c r="P987" s="1276"/>
    </row>
    <row r="988" spans="1:16" ht="15.75" customHeight="1">
      <c r="A988" s="1276"/>
      <c r="B988" s="1276"/>
      <c r="C988" s="1276"/>
      <c r="D988" s="1276"/>
      <c r="E988" s="1276"/>
      <c r="F988" s="1276"/>
      <c r="G988" s="1276"/>
      <c r="H988" s="1276"/>
      <c r="I988" s="1276"/>
      <c r="J988" s="1276"/>
      <c r="K988" s="1276"/>
      <c r="L988" s="1276"/>
      <c r="M988" s="1276"/>
      <c r="N988" s="1276"/>
      <c r="O988" s="1276"/>
      <c r="P988" s="1276"/>
    </row>
    <row r="989" spans="1:16" ht="15.75" customHeight="1">
      <c r="A989" s="1276"/>
      <c r="B989" s="1276"/>
      <c r="C989" s="1276"/>
      <c r="D989" s="1276"/>
      <c r="E989" s="1276"/>
      <c r="F989" s="1276"/>
      <c r="G989" s="1276"/>
      <c r="H989" s="1276"/>
      <c r="I989" s="1276"/>
      <c r="J989" s="1276"/>
      <c r="K989" s="1276"/>
      <c r="L989" s="1276"/>
      <c r="M989" s="1276"/>
      <c r="N989" s="1276"/>
      <c r="O989" s="1276"/>
      <c r="P989" s="1276"/>
    </row>
    <row r="990" spans="1:16" ht="15.75" customHeight="1">
      <c r="A990" s="1276"/>
      <c r="B990" s="1276"/>
      <c r="C990" s="1276"/>
      <c r="D990" s="1276"/>
      <c r="E990" s="1276"/>
      <c r="F990" s="1276"/>
      <c r="G990" s="1276"/>
      <c r="H990" s="1276"/>
      <c r="I990" s="1276"/>
      <c r="J990" s="1276"/>
      <c r="K990" s="1276"/>
      <c r="L990" s="1276"/>
      <c r="M990" s="1276"/>
      <c r="N990" s="1276"/>
      <c r="O990" s="1276"/>
      <c r="P990" s="1276"/>
    </row>
    <row r="991" spans="1:16" ht="15.75" customHeight="1">
      <c r="A991" s="1276"/>
      <c r="B991" s="1276"/>
      <c r="C991" s="1276"/>
      <c r="D991" s="1276"/>
      <c r="E991" s="1276"/>
      <c r="F991" s="1276"/>
      <c r="G991" s="1276"/>
      <c r="H991" s="1276"/>
      <c r="I991" s="1276"/>
      <c r="J991" s="1276"/>
      <c r="K991" s="1276"/>
      <c r="L991" s="1276"/>
      <c r="M991" s="1276"/>
      <c r="N991" s="1276"/>
      <c r="O991" s="1276"/>
      <c r="P991" s="1276"/>
    </row>
    <row r="992" spans="1:16" ht="15.75" customHeight="1">
      <c r="A992" s="1276"/>
      <c r="B992" s="1276"/>
      <c r="C992" s="1276"/>
      <c r="D992" s="1276"/>
      <c r="E992" s="1276"/>
      <c r="F992" s="1276"/>
      <c r="G992" s="1276"/>
      <c r="H992" s="1276"/>
      <c r="I992" s="1276"/>
      <c r="J992" s="1276"/>
      <c r="K992" s="1276"/>
      <c r="L992" s="1276"/>
      <c r="M992" s="1276"/>
      <c r="N992" s="1276"/>
      <c r="O992" s="1276"/>
      <c r="P992" s="1276"/>
    </row>
    <row r="993" spans="1:16" ht="15.75" customHeight="1">
      <c r="A993" s="1276"/>
      <c r="B993" s="1276"/>
      <c r="C993" s="1276"/>
      <c r="D993" s="1276"/>
      <c r="E993" s="1276"/>
      <c r="F993" s="1276"/>
      <c r="G993" s="1276"/>
      <c r="H993" s="1276"/>
      <c r="I993" s="1276"/>
      <c r="J993" s="1276"/>
      <c r="K993" s="1276"/>
      <c r="L993" s="1276"/>
      <c r="M993" s="1276"/>
      <c r="N993" s="1276"/>
      <c r="O993" s="1276"/>
      <c r="P993" s="1276"/>
    </row>
    <row r="994" spans="1:16" ht="15.75" customHeight="1">
      <c r="A994" s="1276"/>
      <c r="B994" s="1276"/>
      <c r="C994" s="1276"/>
      <c r="D994" s="1276"/>
      <c r="E994" s="1276"/>
      <c r="F994" s="1276"/>
      <c r="G994" s="1276"/>
      <c r="H994" s="1276"/>
      <c r="I994" s="1276"/>
      <c r="J994" s="1276"/>
      <c r="K994" s="1276"/>
      <c r="L994" s="1276"/>
      <c r="M994" s="1276"/>
      <c r="N994" s="1276"/>
      <c r="O994" s="1276"/>
      <c r="P994" s="1276"/>
    </row>
    <row r="995" spans="1:16" ht="15.75" customHeight="1">
      <c r="A995" s="1276"/>
      <c r="B995" s="1276"/>
      <c r="C995" s="1276"/>
      <c r="D995" s="1276"/>
      <c r="E995" s="1276"/>
      <c r="F995" s="1276"/>
      <c r="G995" s="1276"/>
      <c r="H995" s="1276"/>
      <c r="I995" s="1276"/>
      <c r="J995" s="1276"/>
      <c r="K995" s="1276"/>
      <c r="L995" s="1276"/>
      <c r="M995" s="1276"/>
      <c r="N995" s="1276"/>
      <c r="O995" s="1276"/>
      <c r="P995" s="1276"/>
    </row>
    <row r="996" spans="1:16" ht="15.75" customHeight="1">
      <c r="A996" s="1276"/>
      <c r="B996" s="1276"/>
      <c r="C996" s="1276"/>
      <c r="D996" s="1276"/>
      <c r="E996" s="1276"/>
      <c r="F996" s="1276"/>
      <c r="G996" s="1276"/>
      <c r="H996" s="1276"/>
      <c r="I996" s="1276"/>
      <c r="J996" s="1276"/>
      <c r="K996" s="1276"/>
      <c r="L996" s="1276"/>
      <c r="M996" s="1276"/>
      <c r="N996" s="1276"/>
      <c r="O996" s="1276"/>
      <c r="P996" s="1276"/>
    </row>
    <row r="997" spans="1:16" ht="15.75" customHeight="1">
      <c r="A997" s="1276"/>
      <c r="B997" s="1276"/>
      <c r="C997" s="1276"/>
      <c r="D997" s="1276"/>
      <c r="E997" s="1276"/>
      <c r="F997" s="1276"/>
      <c r="G997" s="1276"/>
      <c r="H997" s="1276"/>
      <c r="I997" s="1276"/>
      <c r="J997" s="1276"/>
      <c r="K997" s="1276"/>
      <c r="L997" s="1276"/>
      <c r="M997" s="1276"/>
      <c r="N997" s="1276"/>
      <c r="O997" s="1276"/>
      <c r="P997" s="1276"/>
    </row>
    <row r="998" spans="1:16" ht="15.75" customHeight="1">
      <c r="A998" s="1276"/>
      <c r="B998" s="1276"/>
      <c r="C998" s="1276"/>
      <c r="D998" s="1276"/>
      <c r="E998" s="1276"/>
      <c r="F998" s="1276"/>
      <c r="G998" s="1276"/>
      <c r="H998" s="1276"/>
      <c r="I998" s="1276"/>
      <c r="J998" s="1276"/>
      <c r="K998" s="1276"/>
      <c r="L998" s="1276"/>
      <c r="M998" s="1276"/>
      <c r="N998" s="1276"/>
      <c r="O998" s="1276"/>
      <c r="P998" s="1276"/>
    </row>
    <row r="999" spans="1:16" ht="15.75" customHeight="1">
      <c r="A999" s="1276"/>
      <c r="B999" s="1276"/>
      <c r="C999" s="1276"/>
      <c r="D999" s="1276"/>
      <c r="E999" s="1276"/>
      <c r="F999" s="1276"/>
      <c r="G999" s="1276"/>
      <c r="H999" s="1276"/>
      <c r="I999" s="1276"/>
      <c r="J999" s="1276"/>
      <c r="K999" s="1276"/>
      <c r="L999" s="1276"/>
      <c r="M999" s="1276"/>
      <c r="N999" s="1276"/>
      <c r="O999" s="1276"/>
      <c r="P999" s="1276"/>
    </row>
    <row r="1000" spans="1:16" ht="15.75" customHeight="1">
      <c r="A1000" s="1276"/>
      <c r="B1000" s="1276"/>
      <c r="C1000" s="1276"/>
      <c r="D1000" s="1276"/>
      <c r="E1000" s="1276"/>
      <c r="F1000" s="1276"/>
      <c r="G1000" s="1276"/>
      <c r="H1000" s="1276"/>
      <c r="I1000" s="1276"/>
      <c r="J1000" s="1276"/>
      <c r="K1000" s="1276"/>
      <c r="L1000" s="1276"/>
      <c r="M1000" s="1276"/>
      <c r="N1000" s="1276"/>
      <c r="O1000" s="1276"/>
      <c r="P1000" s="1276"/>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50" zoomScaleNormal="50" workbookViewId="0">
      <selection activeCell="F15" sqref="F15"/>
    </sheetView>
  </sheetViews>
  <sheetFormatPr defaultColWidth="10.28515625" defaultRowHeight="12.75"/>
  <cols>
    <col min="1" max="1" width="10.28515625" style="1215"/>
    <col min="2" max="2" width="8.7109375" style="1215" customWidth="1"/>
    <col min="3" max="3" width="17.28515625" style="1219" bestFit="1" customWidth="1"/>
    <col min="4" max="4" width="63.28515625" style="1215" customWidth="1"/>
    <col min="5" max="5" width="19.85546875" style="1218" customWidth="1"/>
    <col min="6" max="6" width="19.140625" style="1218" customWidth="1"/>
    <col min="7" max="7" width="19.42578125" style="1217" customWidth="1"/>
    <col min="8" max="8" width="20" style="1218" customWidth="1"/>
    <col min="9" max="9" width="19" style="1218" customWidth="1"/>
    <col min="10" max="10" width="17.85546875" style="1216" customWidth="1"/>
    <col min="11" max="11" width="20.140625" style="1218" customWidth="1"/>
    <col min="12" max="12" width="18.42578125" style="1218" customWidth="1"/>
    <col min="13" max="13" width="16.42578125" style="1216" customWidth="1"/>
    <col min="14" max="14" width="15.85546875" style="1215" customWidth="1"/>
    <col min="15" max="15" width="16.28515625" style="1215" customWidth="1"/>
    <col min="16" max="16384" width="10.28515625" style="1215"/>
  </cols>
  <sheetData>
    <row r="1" spans="1:155" s="1269" customFormat="1">
      <c r="A1" s="1223"/>
      <c r="B1" s="1223"/>
      <c r="C1" s="1275"/>
      <c r="D1" s="1216"/>
      <c r="E1" s="1217"/>
      <c r="F1" s="1217"/>
      <c r="G1" s="1217"/>
      <c r="H1" s="1217"/>
      <c r="I1" s="1217"/>
      <c r="J1" s="1217"/>
      <c r="K1" s="1217"/>
      <c r="L1" s="1217"/>
      <c r="M1" s="1217"/>
      <c r="N1" s="1217"/>
      <c r="O1" s="1217"/>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c r="AO1" s="1223"/>
      <c r="AP1" s="1223"/>
      <c r="AQ1" s="1223"/>
      <c r="AR1" s="1223"/>
      <c r="AS1" s="1223"/>
      <c r="AT1" s="1223"/>
      <c r="AU1" s="1223"/>
      <c r="AV1" s="1223"/>
      <c r="AW1" s="1223"/>
      <c r="AX1" s="1223"/>
      <c r="AY1" s="1223"/>
      <c r="AZ1" s="1223"/>
      <c r="BA1" s="1223"/>
      <c r="BB1" s="1223"/>
      <c r="BC1" s="1223"/>
      <c r="BD1" s="1223"/>
      <c r="BE1" s="1223"/>
      <c r="BF1" s="1223"/>
      <c r="BG1" s="1223"/>
      <c r="BH1" s="1223"/>
      <c r="BI1" s="1223"/>
      <c r="BJ1" s="1223"/>
      <c r="BK1" s="1223"/>
      <c r="BL1" s="1223"/>
      <c r="BM1" s="1223"/>
      <c r="BN1" s="1223"/>
      <c r="BO1" s="1223"/>
      <c r="BP1" s="1223"/>
      <c r="BQ1" s="1223"/>
      <c r="BR1" s="1223"/>
      <c r="BS1" s="1223"/>
      <c r="BT1" s="1223"/>
      <c r="BU1" s="1223"/>
      <c r="BV1" s="1223"/>
      <c r="BW1" s="1223"/>
      <c r="BX1" s="1223"/>
      <c r="BY1" s="1223"/>
      <c r="BZ1" s="1223"/>
      <c r="CA1" s="1223"/>
      <c r="CB1" s="1223"/>
      <c r="CC1" s="1223"/>
      <c r="CD1" s="1223"/>
      <c r="CE1" s="1223"/>
      <c r="CF1" s="1223"/>
      <c r="CG1" s="1223"/>
      <c r="CH1" s="1223"/>
      <c r="CI1" s="1223"/>
      <c r="CJ1" s="1223"/>
      <c r="CK1" s="1223"/>
      <c r="CL1" s="1223"/>
      <c r="CM1" s="1223"/>
      <c r="CN1" s="1223"/>
      <c r="CO1" s="1223"/>
      <c r="CP1" s="1223"/>
      <c r="CQ1" s="1223"/>
      <c r="CR1" s="1223"/>
      <c r="CS1" s="1223"/>
      <c r="CT1" s="1223"/>
      <c r="CU1" s="1223"/>
      <c r="CV1" s="1223"/>
      <c r="CW1" s="1223"/>
      <c r="CX1" s="1223"/>
      <c r="CY1" s="1223"/>
      <c r="CZ1" s="1223"/>
      <c r="DA1" s="1223"/>
      <c r="DB1" s="1223"/>
      <c r="DC1" s="1223"/>
      <c r="DD1" s="1223"/>
      <c r="DE1" s="1223"/>
      <c r="DF1" s="1223"/>
      <c r="DG1" s="1223"/>
      <c r="DH1" s="1223"/>
      <c r="DI1" s="1223"/>
      <c r="DJ1" s="1223"/>
      <c r="DK1" s="1223"/>
      <c r="DL1" s="1223"/>
      <c r="DM1" s="1223"/>
      <c r="DN1" s="1223"/>
      <c r="DO1" s="1223"/>
      <c r="DP1" s="1223"/>
      <c r="DQ1" s="1223"/>
      <c r="DR1" s="1223"/>
      <c r="DS1" s="1223"/>
      <c r="DT1" s="1223"/>
      <c r="DU1" s="1223"/>
      <c r="DV1" s="1223"/>
      <c r="DW1" s="1223"/>
      <c r="DX1" s="1223"/>
      <c r="DY1" s="1223"/>
      <c r="DZ1" s="1223"/>
      <c r="EA1" s="1223"/>
      <c r="EB1" s="1223"/>
      <c r="EC1" s="1223"/>
      <c r="ED1" s="1223"/>
      <c r="EE1" s="1223"/>
      <c r="EF1" s="1223"/>
      <c r="EG1" s="1223"/>
      <c r="EH1" s="1223"/>
      <c r="EI1" s="1223"/>
      <c r="EJ1" s="1223"/>
      <c r="EK1" s="1223"/>
      <c r="EL1" s="1223"/>
      <c r="EM1" s="1223"/>
      <c r="EN1" s="1223"/>
      <c r="EO1" s="1223"/>
      <c r="EP1" s="1223"/>
      <c r="EQ1" s="1223"/>
      <c r="ER1" s="1223"/>
      <c r="ES1" s="1223"/>
      <c r="ET1" s="1223"/>
      <c r="EU1" s="1223"/>
      <c r="EV1" s="1223"/>
      <c r="EW1" s="1223"/>
      <c r="EX1" s="1223"/>
      <c r="EY1" s="1223"/>
    </row>
    <row r="2" spans="1:155" s="1269" customFormat="1" ht="26.25" customHeight="1">
      <c r="A2" s="1223"/>
      <c r="B2" s="1223"/>
      <c r="C2" s="2691" t="s">
        <v>1232</v>
      </c>
      <c r="D2" s="2691"/>
      <c r="E2" s="2691"/>
      <c r="F2" s="2691"/>
      <c r="G2" s="2691"/>
      <c r="H2" s="2691"/>
      <c r="I2" s="2691"/>
      <c r="J2" s="2691"/>
      <c r="K2" s="2691"/>
      <c r="L2" s="2691"/>
      <c r="M2" s="2691"/>
      <c r="N2" s="2691"/>
      <c r="O2" s="2691"/>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c r="AM2" s="1223"/>
      <c r="AN2" s="1223"/>
      <c r="AO2" s="1223"/>
      <c r="AP2" s="1223"/>
      <c r="AQ2" s="1223"/>
      <c r="AR2" s="1223"/>
      <c r="AS2" s="1223"/>
      <c r="AT2" s="1223"/>
      <c r="AU2" s="1223"/>
      <c r="AV2" s="1223"/>
      <c r="AW2" s="1223"/>
      <c r="AX2" s="1223"/>
      <c r="AY2" s="1223"/>
      <c r="AZ2" s="1223"/>
      <c r="BA2" s="1223"/>
      <c r="BB2" s="1223"/>
      <c r="BC2" s="1223"/>
      <c r="BD2" s="1223"/>
      <c r="BE2" s="1223"/>
      <c r="BF2" s="1223"/>
      <c r="BG2" s="1223"/>
      <c r="BH2" s="1223"/>
      <c r="BI2" s="1223"/>
      <c r="BJ2" s="1223"/>
      <c r="BK2" s="1223"/>
      <c r="BL2" s="1223"/>
      <c r="BM2" s="1223"/>
      <c r="BN2" s="1223"/>
      <c r="BO2" s="1223"/>
      <c r="BP2" s="1223"/>
      <c r="BQ2" s="1223"/>
      <c r="BR2" s="1223"/>
      <c r="BS2" s="1223"/>
      <c r="BT2" s="1223"/>
      <c r="BU2" s="1223"/>
      <c r="BV2" s="1223"/>
      <c r="BW2" s="1223"/>
      <c r="BX2" s="1223"/>
      <c r="BY2" s="1223"/>
      <c r="BZ2" s="1223"/>
      <c r="CA2" s="1223"/>
      <c r="CB2" s="1223"/>
      <c r="CC2" s="1223"/>
      <c r="CD2" s="1223"/>
      <c r="CE2" s="1223"/>
      <c r="CF2" s="1223"/>
      <c r="CG2" s="1223"/>
      <c r="CH2" s="1223"/>
      <c r="CI2" s="1223"/>
      <c r="CJ2" s="1223"/>
      <c r="CK2" s="1223"/>
      <c r="CL2" s="1223"/>
      <c r="CM2" s="1223"/>
      <c r="CN2" s="1223"/>
      <c r="CO2" s="1223"/>
      <c r="CP2" s="1223"/>
      <c r="CQ2" s="1223"/>
      <c r="CR2" s="1223"/>
      <c r="CS2" s="1223"/>
      <c r="CT2" s="1223"/>
      <c r="CU2" s="1223"/>
      <c r="CV2" s="1223"/>
      <c r="CW2" s="1223"/>
      <c r="CX2" s="1223"/>
      <c r="CY2" s="1223"/>
      <c r="CZ2" s="1223"/>
      <c r="DA2" s="1223"/>
      <c r="DB2" s="1223"/>
      <c r="DC2" s="1223"/>
      <c r="DD2" s="1223"/>
      <c r="DE2" s="1223"/>
      <c r="DF2" s="1223"/>
      <c r="DG2" s="1223"/>
      <c r="DH2" s="1223"/>
      <c r="DI2" s="1223"/>
      <c r="DJ2" s="1223"/>
      <c r="DK2" s="1223"/>
      <c r="DL2" s="1223"/>
      <c r="DM2" s="1223"/>
      <c r="DN2" s="1223"/>
      <c r="DO2" s="1223"/>
      <c r="DP2" s="1223"/>
      <c r="DQ2" s="1223"/>
      <c r="DR2" s="1223"/>
      <c r="DS2" s="1223"/>
      <c r="DT2" s="1223"/>
      <c r="DU2" s="1223"/>
      <c r="DV2" s="1223"/>
      <c r="DW2" s="1223"/>
      <c r="DX2" s="1223"/>
      <c r="DY2" s="1223"/>
      <c r="DZ2" s="1223"/>
      <c r="EA2" s="1223"/>
      <c r="EB2" s="1223"/>
      <c r="EC2" s="1223"/>
      <c r="ED2" s="1223"/>
      <c r="EE2" s="1223"/>
      <c r="EF2" s="1223"/>
      <c r="EG2" s="1223"/>
      <c r="EH2" s="1223"/>
      <c r="EI2" s="1223"/>
      <c r="EJ2" s="1223"/>
      <c r="EK2" s="1223"/>
      <c r="EL2" s="1223"/>
      <c r="EM2" s="1223"/>
      <c r="EN2" s="1223"/>
      <c r="EO2" s="1223"/>
      <c r="EP2" s="1223"/>
      <c r="EQ2" s="1223"/>
      <c r="ER2" s="1223"/>
      <c r="ES2" s="1223"/>
      <c r="ET2" s="1223"/>
      <c r="EU2" s="1223"/>
      <c r="EV2" s="1223"/>
      <c r="EW2" s="1223"/>
      <c r="EX2" s="1223"/>
      <c r="EY2" s="1223"/>
    </row>
    <row r="3" spans="1:155" s="1269" customFormat="1" ht="26.25" customHeight="1">
      <c r="A3" s="1223"/>
      <c r="B3" s="1223"/>
      <c r="C3" s="2691" t="s">
        <v>1220</v>
      </c>
      <c r="D3" s="2691"/>
      <c r="E3" s="2691"/>
      <c r="F3" s="2691"/>
      <c r="G3" s="2691"/>
      <c r="H3" s="2691"/>
      <c r="I3" s="2691"/>
      <c r="J3" s="2691"/>
      <c r="K3" s="2691"/>
      <c r="L3" s="2691"/>
      <c r="M3" s="2691"/>
      <c r="N3" s="2691"/>
      <c r="O3" s="2691"/>
      <c r="P3" s="1223"/>
      <c r="Q3" s="1223"/>
      <c r="R3" s="1223"/>
      <c r="S3" s="1223"/>
      <c r="T3" s="1223"/>
      <c r="U3" s="1223"/>
      <c r="V3" s="1223"/>
      <c r="W3" s="1223"/>
      <c r="X3" s="1223"/>
      <c r="Y3" s="1223"/>
      <c r="Z3" s="1223"/>
      <c r="AA3" s="1223"/>
      <c r="AB3" s="1223"/>
      <c r="AC3" s="1223"/>
      <c r="AD3" s="1223"/>
      <c r="AE3" s="1223"/>
      <c r="AF3" s="1223"/>
      <c r="AG3" s="1223"/>
      <c r="AH3" s="1223"/>
      <c r="AI3" s="1223"/>
      <c r="AJ3" s="1223"/>
      <c r="AK3" s="1223"/>
      <c r="AL3" s="1223"/>
      <c r="AM3" s="1223"/>
      <c r="AN3" s="1223"/>
      <c r="AO3" s="1223"/>
      <c r="AP3" s="1223"/>
      <c r="AQ3" s="1223"/>
      <c r="AR3" s="1223"/>
      <c r="AS3" s="1223"/>
      <c r="AT3" s="1223"/>
      <c r="AU3" s="1223"/>
      <c r="AV3" s="1223"/>
      <c r="AW3" s="1223"/>
      <c r="AX3" s="1223"/>
      <c r="AY3" s="1223"/>
      <c r="AZ3" s="1223"/>
      <c r="BA3" s="1223"/>
      <c r="BB3" s="1223"/>
      <c r="BC3" s="1223"/>
      <c r="BD3" s="1223"/>
      <c r="BE3" s="1223"/>
      <c r="BF3" s="1223"/>
      <c r="BG3" s="1223"/>
      <c r="BH3" s="1223"/>
      <c r="BI3" s="1223"/>
      <c r="BJ3" s="1223"/>
      <c r="BK3" s="1223"/>
      <c r="BL3" s="1223"/>
      <c r="BM3" s="1223"/>
      <c r="BN3" s="1223"/>
      <c r="BO3" s="1223"/>
      <c r="BP3" s="1223"/>
      <c r="BQ3" s="1223"/>
      <c r="BR3" s="1223"/>
      <c r="BS3" s="1223"/>
      <c r="BT3" s="1223"/>
      <c r="BU3" s="1223"/>
      <c r="BV3" s="1223"/>
      <c r="BW3" s="1223"/>
      <c r="BX3" s="1223"/>
      <c r="BY3" s="1223"/>
      <c r="BZ3" s="1223"/>
      <c r="CA3" s="1223"/>
      <c r="CB3" s="1223"/>
      <c r="CC3" s="1223"/>
      <c r="CD3" s="1223"/>
      <c r="CE3" s="1223"/>
      <c r="CF3" s="1223"/>
      <c r="CG3" s="1223"/>
      <c r="CH3" s="1223"/>
      <c r="CI3" s="1223"/>
      <c r="CJ3" s="1223"/>
      <c r="CK3" s="1223"/>
      <c r="CL3" s="1223"/>
      <c r="CM3" s="1223"/>
      <c r="CN3" s="1223"/>
      <c r="CO3" s="1223"/>
      <c r="CP3" s="1223"/>
      <c r="CQ3" s="1223"/>
      <c r="CR3" s="1223"/>
      <c r="CS3" s="1223"/>
      <c r="CT3" s="1223"/>
      <c r="CU3" s="1223"/>
      <c r="CV3" s="1223"/>
      <c r="CW3" s="1223"/>
      <c r="CX3" s="1223"/>
      <c r="CY3" s="1223"/>
      <c r="CZ3" s="1223"/>
      <c r="DA3" s="1223"/>
      <c r="DB3" s="1223"/>
      <c r="DC3" s="1223"/>
      <c r="DD3" s="1223"/>
      <c r="DE3" s="1223"/>
      <c r="DF3" s="1223"/>
      <c r="DG3" s="1223"/>
      <c r="DH3" s="1223"/>
      <c r="DI3" s="1223"/>
      <c r="DJ3" s="1223"/>
      <c r="DK3" s="1223"/>
      <c r="DL3" s="1223"/>
      <c r="DM3" s="1223"/>
      <c r="DN3" s="1223"/>
      <c r="DO3" s="1223"/>
      <c r="DP3" s="1223"/>
      <c r="DQ3" s="1223"/>
      <c r="DR3" s="1223"/>
      <c r="DS3" s="1223"/>
      <c r="DT3" s="1223"/>
      <c r="DU3" s="1223"/>
      <c r="DV3" s="1223"/>
      <c r="DW3" s="1223"/>
      <c r="DX3" s="1223"/>
      <c r="DY3" s="1223"/>
      <c r="DZ3" s="1223"/>
      <c r="EA3" s="1223"/>
      <c r="EB3" s="1223"/>
      <c r="EC3" s="1223"/>
      <c r="ED3" s="1223"/>
      <c r="EE3" s="1223"/>
      <c r="EF3" s="1223"/>
      <c r="EG3" s="1223"/>
      <c r="EH3" s="1223"/>
      <c r="EI3" s="1223"/>
      <c r="EJ3" s="1223"/>
      <c r="EK3" s="1223"/>
      <c r="EL3" s="1223"/>
      <c r="EM3" s="1223"/>
      <c r="EN3" s="1223"/>
      <c r="EO3" s="1223"/>
      <c r="EP3" s="1223"/>
      <c r="EQ3" s="1223"/>
      <c r="ER3" s="1223"/>
      <c r="ES3" s="1223"/>
      <c r="ET3" s="1223"/>
      <c r="EU3" s="1223"/>
      <c r="EV3" s="1223"/>
      <c r="EW3" s="1223"/>
      <c r="EX3" s="1223"/>
      <c r="EY3" s="1223"/>
    </row>
    <row r="4" spans="1:155" s="1269" customFormat="1" ht="26.25" customHeight="1" thickBot="1">
      <c r="A4" s="1223"/>
      <c r="B4" s="1223"/>
      <c r="C4" s="1274"/>
      <c r="D4" s="1273"/>
      <c r="E4" s="1272"/>
      <c r="F4" s="1272"/>
      <c r="G4" s="2693" t="s">
        <v>1219</v>
      </c>
      <c r="H4" s="2693"/>
      <c r="I4" s="1272"/>
      <c r="J4" s="1272"/>
      <c r="K4" s="1272"/>
      <c r="L4" s="1272"/>
      <c r="M4" s="1272"/>
      <c r="N4" s="1271"/>
      <c r="O4" s="1270" t="s">
        <v>1231</v>
      </c>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c r="DF4" s="1223"/>
      <c r="DG4" s="1223"/>
      <c r="DH4" s="1223"/>
      <c r="DI4" s="1223"/>
      <c r="DJ4" s="1223"/>
      <c r="DK4" s="1223"/>
      <c r="DL4" s="1223"/>
      <c r="DM4" s="1223"/>
      <c r="DN4" s="1223"/>
      <c r="DO4" s="1223"/>
      <c r="DP4" s="1223"/>
      <c r="DQ4" s="1223"/>
      <c r="DR4" s="1223"/>
      <c r="DS4" s="1223"/>
      <c r="DT4" s="1223"/>
      <c r="DU4" s="1223"/>
      <c r="DV4" s="1223"/>
      <c r="DW4" s="1223"/>
      <c r="DX4" s="1223"/>
      <c r="DY4" s="1223"/>
      <c r="DZ4" s="1223"/>
      <c r="EA4" s="1223"/>
      <c r="EB4" s="1223"/>
      <c r="EC4" s="1223"/>
      <c r="ED4" s="1223"/>
      <c r="EE4" s="1223"/>
      <c r="EF4" s="1223"/>
      <c r="EG4" s="1223"/>
      <c r="EH4" s="1223"/>
      <c r="EI4" s="1223"/>
      <c r="EJ4" s="1223"/>
      <c r="EK4" s="1223"/>
      <c r="EL4" s="1223"/>
      <c r="EM4" s="1223"/>
      <c r="EN4" s="1223"/>
      <c r="EO4" s="1223"/>
      <c r="EP4" s="1223"/>
      <c r="EQ4" s="1223"/>
      <c r="ER4" s="1223"/>
      <c r="ES4" s="1223"/>
      <c r="ET4" s="1223"/>
      <c r="EU4" s="1223"/>
      <c r="EV4" s="1223"/>
      <c r="EW4" s="1223"/>
      <c r="EX4" s="1223"/>
      <c r="EY4" s="1223"/>
    </row>
    <row r="5" spans="1:155" s="1264" customFormat="1" ht="29.25" customHeight="1">
      <c r="A5" s="1223"/>
      <c r="B5" s="1223"/>
      <c r="C5" s="1268" t="s">
        <v>141</v>
      </c>
      <c r="D5" s="1309" t="s">
        <v>1092</v>
      </c>
      <c r="E5" s="2692" t="s">
        <v>1218</v>
      </c>
      <c r="F5" s="2692"/>
      <c r="G5" s="2692"/>
      <c r="H5" s="2692" t="s">
        <v>1217</v>
      </c>
      <c r="I5" s="2692"/>
      <c r="J5" s="2692"/>
      <c r="K5" s="2692" t="s">
        <v>1216</v>
      </c>
      <c r="L5" s="2692"/>
      <c r="M5" s="2692"/>
      <c r="N5" s="1266" t="s">
        <v>67</v>
      </c>
      <c r="O5" s="1265" t="s">
        <v>280</v>
      </c>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c r="DF5" s="1223"/>
      <c r="DG5" s="1223"/>
      <c r="DH5" s="1223"/>
      <c r="DI5" s="1223"/>
      <c r="DJ5" s="1223"/>
      <c r="DK5" s="1223"/>
      <c r="DL5" s="1223"/>
      <c r="DM5" s="1223"/>
      <c r="DN5" s="1223"/>
      <c r="DO5" s="1223"/>
      <c r="DP5" s="1223"/>
      <c r="DQ5" s="1223"/>
      <c r="DR5" s="1223"/>
      <c r="DS5" s="1223"/>
      <c r="DT5" s="1223"/>
      <c r="DU5" s="1223"/>
      <c r="DV5" s="1223"/>
      <c r="DW5" s="1223"/>
      <c r="DX5" s="1223"/>
      <c r="DY5" s="1223"/>
      <c r="DZ5" s="1223"/>
      <c r="EA5" s="1223"/>
      <c r="EB5" s="1223"/>
      <c r="EC5" s="1223"/>
      <c r="ED5" s="1223"/>
      <c r="EE5" s="1223"/>
      <c r="EF5" s="1223"/>
      <c r="EG5" s="1223"/>
      <c r="EH5" s="1223"/>
      <c r="EI5" s="1223"/>
      <c r="EJ5" s="1223"/>
      <c r="EK5" s="1223"/>
      <c r="EL5" s="1223"/>
      <c r="EM5" s="1223"/>
      <c r="EN5" s="1223"/>
      <c r="EO5" s="1223"/>
      <c r="EP5" s="1223"/>
      <c r="EQ5" s="1223"/>
      <c r="ER5" s="1223"/>
      <c r="ES5" s="1223"/>
      <c r="ET5" s="1223"/>
      <c r="EU5" s="1223"/>
      <c r="EV5" s="1223"/>
      <c r="EW5" s="1223"/>
      <c r="EX5" s="1223"/>
      <c r="EY5" s="1223"/>
    </row>
    <row r="6" spans="1:155" s="1260" customFormat="1" ht="25.5" customHeight="1">
      <c r="A6" s="1223"/>
      <c r="B6" s="1223"/>
      <c r="C6" s="1263"/>
      <c r="D6" s="1308"/>
      <c r="E6" s="1261" t="s">
        <v>1215</v>
      </c>
      <c r="F6" s="1261" t="s">
        <v>1214</v>
      </c>
      <c r="G6" s="1251" t="s">
        <v>1147</v>
      </c>
      <c r="H6" s="1261" t="s">
        <v>1215</v>
      </c>
      <c r="I6" s="1261" t="s">
        <v>1214</v>
      </c>
      <c r="J6" s="1251" t="s">
        <v>1147</v>
      </c>
      <c r="K6" s="1261" t="s">
        <v>1215</v>
      </c>
      <c r="L6" s="1261" t="s">
        <v>1214</v>
      </c>
      <c r="M6" s="1251" t="s">
        <v>1147</v>
      </c>
      <c r="N6" s="2703" t="s">
        <v>659</v>
      </c>
      <c r="O6" s="2690"/>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c r="DF6" s="1223"/>
      <c r="DG6" s="1223"/>
      <c r="DH6" s="1223"/>
      <c r="DI6" s="1223"/>
      <c r="DJ6" s="1223"/>
      <c r="DK6" s="1223"/>
      <c r="DL6" s="1223"/>
      <c r="DM6" s="1223"/>
      <c r="DN6" s="1223"/>
      <c r="DO6" s="1223"/>
      <c r="DP6" s="1223"/>
      <c r="DQ6" s="1223"/>
      <c r="DR6" s="1223"/>
      <c r="DS6" s="1223"/>
      <c r="DT6" s="1223"/>
      <c r="DU6" s="1223"/>
      <c r="DV6" s="1223"/>
      <c r="DW6" s="1223"/>
      <c r="DX6" s="1223"/>
      <c r="DY6" s="1223"/>
      <c r="DZ6" s="1223"/>
      <c r="EA6" s="1223"/>
      <c r="EB6" s="1223"/>
      <c r="EC6" s="1223"/>
      <c r="ED6" s="1223"/>
      <c r="EE6" s="1223"/>
      <c r="EF6" s="1223"/>
      <c r="EG6" s="1223"/>
      <c r="EH6" s="1223"/>
      <c r="EI6" s="1223"/>
      <c r="EJ6" s="1223"/>
      <c r="EK6" s="1223"/>
      <c r="EL6" s="1223"/>
      <c r="EM6" s="1223"/>
      <c r="EN6" s="1223"/>
      <c r="EO6" s="1223"/>
      <c r="EP6" s="1223"/>
      <c r="EQ6" s="1223"/>
      <c r="ER6" s="1223"/>
      <c r="ES6" s="1223"/>
      <c r="ET6" s="1223"/>
      <c r="EU6" s="1223"/>
      <c r="EV6" s="1223"/>
      <c r="EW6" s="1223"/>
      <c r="EX6" s="1223"/>
      <c r="EY6" s="1223"/>
    </row>
    <row r="7" spans="1:155" s="1223" customFormat="1" ht="27.75" customHeight="1">
      <c r="C7" s="1241">
        <v>1</v>
      </c>
      <c r="D7" s="1249" t="s">
        <v>1213</v>
      </c>
      <c r="E7" s="1259">
        <v>3191.5540889553167</v>
      </c>
      <c r="F7" s="1243">
        <v>3912.438707872524</v>
      </c>
      <c r="G7" s="1243">
        <v>-720.88461891720715</v>
      </c>
      <c r="H7" s="1243">
        <v>3164.0193391516104</v>
      </c>
      <c r="I7" s="1243">
        <v>3362.4302205170648</v>
      </c>
      <c r="J7" s="1243">
        <v>-198.41088136545446</v>
      </c>
      <c r="K7" s="1243">
        <v>3000.691700366528</v>
      </c>
      <c r="L7" s="1243">
        <v>2712.4818639870218</v>
      </c>
      <c r="M7" s="1243">
        <v>288.20983637950599</v>
      </c>
      <c r="N7" s="1242">
        <f t="shared" ref="N7:N25" si="0">(J7/G7-1)*100</f>
        <v>-72.476749238529422</v>
      </c>
      <c r="O7" s="1242" t="s">
        <v>71</v>
      </c>
    </row>
    <row r="8" spans="1:155" s="1223" customFormat="1" ht="26.25" customHeight="1">
      <c r="C8" s="1241" t="s">
        <v>1212</v>
      </c>
      <c r="D8" s="1249" t="s">
        <v>1211</v>
      </c>
      <c r="E8" s="1243">
        <v>601.59806512536011</v>
      </c>
      <c r="F8" s="1243">
        <v>3757.9562417006027</v>
      </c>
      <c r="G8" s="1243">
        <v>-3156.3581765752424</v>
      </c>
      <c r="H8" s="1243">
        <v>650.20586063157134</v>
      </c>
      <c r="I8" s="1243">
        <v>3320.0869912500639</v>
      </c>
      <c r="J8" s="1243">
        <v>-2669.8811306184921</v>
      </c>
      <c r="K8" s="1243">
        <v>432.62219462259077</v>
      </c>
      <c r="L8" s="1243">
        <v>2647.2104618181024</v>
      </c>
      <c r="M8" s="1243">
        <v>-2214.5882671955119</v>
      </c>
      <c r="N8" s="1242">
        <f t="shared" si="0"/>
        <v>-15.412605881268981</v>
      </c>
      <c r="O8" s="1242">
        <f t="shared" ref="O8:O40" si="1">(M8/J8-1)*100</f>
        <v>-17.052926371950839</v>
      </c>
    </row>
    <row r="9" spans="1:155" s="1216" customFormat="1" ht="22.5" customHeight="1">
      <c r="C9" s="1238" t="s">
        <v>1210</v>
      </c>
      <c r="D9" s="1258" t="s">
        <v>1209</v>
      </c>
      <c r="E9" s="1243">
        <v>242.38151501371181</v>
      </c>
      <c r="F9" s="1243">
        <v>3236.241860259488</v>
      </c>
      <c r="G9" s="1243">
        <v>-2993.8603452457764</v>
      </c>
      <c r="H9" s="1243">
        <v>274.76426833435517</v>
      </c>
      <c r="I9" s="1243">
        <v>2891.0140162309481</v>
      </c>
      <c r="J9" s="1243">
        <v>-2616.2497478965929</v>
      </c>
      <c r="K9" s="1243">
        <v>267.24769099359213</v>
      </c>
      <c r="L9" s="1243">
        <v>2392.2297351528214</v>
      </c>
      <c r="M9" s="1243">
        <v>-2124.9820441592292</v>
      </c>
      <c r="N9" s="1242">
        <f t="shared" si="0"/>
        <v>-12.612832724439727</v>
      </c>
      <c r="O9" s="1242">
        <f t="shared" si="1"/>
        <v>-18.777553791733069</v>
      </c>
    </row>
    <row r="10" spans="1:155" s="1216" customFormat="1" ht="24" customHeight="1">
      <c r="C10" s="1238" t="s">
        <v>1208</v>
      </c>
      <c r="D10" s="1239" t="s">
        <v>1207</v>
      </c>
      <c r="E10" s="1246">
        <v>242.38151501371181</v>
      </c>
      <c r="F10" s="1246">
        <v>3169.746459822848</v>
      </c>
      <c r="G10" s="1246">
        <v>-2927.3649448091364</v>
      </c>
      <c r="H10" s="1246">
        <v>274.76426833435517</v>
      </c>
      <c r="I10" s="1246">
        <v>2890.4797131063474</v>
      </c>
      <c r="J10" s="1246">
        <v>-2615.7154447719922</v>
      </c>
      <c r="K10" s="1246">
        <v>267.24769099359213</v>
      </c>
      <c r="L10" s="1246">
        <v>2385.8779830701833</v>
      </c>
      <c r="M10" s="1246">
        <v>-2118.6302920765911</v>
      </c>
      <c r="N10" s="1245">
        <f t="shared" si="0"/>
        <v>-10.646076109839587</v>
      </c>
      <c r="O10" s="1245">
        <f t="shared" si="1"/>
        <v>-19.003793156817604</v>
      </c>
    </row>
    <row r="11" spans="1:155" s="1216" customFormat="1" ht="24" customHeight="1">
      <c r="C11" s="1238" t="s">
        <v>1206</v>
      </c>
      <c r="D11" s="1256" t="s">
        <v>1205</v>
      </c>
      <c r="E11" s="1246">
        <v>33.635117798906109</v>
      </c>
      <c r="F11" s="1246">
        <v>442.70252739799844</v>
      </c>
      <c r="G11" s="1246">
        <v>-409.06740959909234</v>
      </c>
      <c r="H11" s="1246">
        <v>29.478763803700382</v>
      </c>
      <c r="I11" s="1246">
        <v>377.97725248388218</v>
      </c>
      <c r="J11" s="1246">
        <v>-348.49848868018171</v>
      </c>
      <c r="K11" s="1246">
        <v>2.088534185580774</v>
      </c>
      <c r="L11" s="1246">
        <v>197.10288951046903</v>
      </c>
      <c r="M11" s="1246">
        <v>-195.01435532488824</v>
      </c>
      <c r="N11" s="1245">
        <f t="shared" si="0"/>
        <v>-14.806586762380158</v>
      </c>
      <c r="O11" s="1245">
        <f t="shared" si="1"/>
        <v>-44.041549200560922</v>
      </c>
    </row>
    <row r="12" spans="1:155" s="1216" customFormat="1" ht="24" customHeight="1">
      <c r="C12" s="1238" t="s">
        <v>1204</v>
      </c>
      <c r="D12" s="1239" t="s">
        <v>1203</v>
      </c>
      <c r="E12" s="1246">
        <v>0</v>
      </c>
      <c r="F12" s="1246">
        <v>66.495400436640324</v>
      </c>
      <c r="G12" s="1246">
        <v>-66.495400436640324</v>
      </c>
      <c r="H12" s="1246">
        <v>0</v>
      </c>
      <c r="I12" s="1246">
        <v>0.53430312460099139</v>
      </c>
      <c r="J12" s="1246">
        <v>-0.53430312460099139</v>
      </c>
      <c r="K12" s="1246">
        <v>0</v>
      </c>
      <c r="L12" s="1246">
        <v>6.3517520826380895</v>
      </c>
      <c r="M12" s="1246">
        <v>-6.3517520826380895</v>
      </c>
      <c r="N12" s="1245">
        <f t="shared" si="0"/>
        <v>-99.196481078251281</v>
      </c>
      <c r="O12" s="1245">
        <f t="shared" si="1"/>
        <v>1088.7918655503786</v>
      </c>
    </row>
    <row r="13" spans="1:155" s="1223" customFormat="1" ht="24" customHeight="1">
      <c r="C13" s="1241" t="s">
        <v>1202</v>
      </c>
      <c r="D13" s="1258" t="s">
        <v>1201</v>
      </c>
      <c r="E13" s="1243">
        <v>359.21655011164819</v>
      </c>
      <c r="F13" s="1243">
        <v>521.71438144111426</v>
      </c>
      <c r="G13" s="1243">
        <v>-162.49783132946607</v>
      </c>
      <c r="H13" s="1243">
        <v>375.44159229721629</v>
      </c>
      <c r="I13" s="1243">
        <v>429.07297501911569</v>
      </c>
      <c r="J13" s="1243">
        <v>-53.631382721899442</v>
      </c>
      <c r="K13" s="1243">
        <v>165.37450362899858</v>
      </c>
      <c r="L13" s="1243">
        <v>254.98072666528105</v>
      </c>
      <c r="M13" s="1243">
        <v>-89.606223036282486</v>
      </c>
      <c r="N13" s="1242">
        <f t="shared" si="0"/>
        <v>-66.995631705901815</v>
      </c>
      <c r="O13" s="1242">
        <f t="shared" si="1"/>
        <v>67.077965341537521</v>
      </c>
      <c r="P13" s="1216"/>
      <c r="Q13" s="1216"/>
      <c r="R13" s="1216"/>
      <c r="S13" s="1216"/>
      <c r="T13" s="1216"/>
      <c r="U13" s="1216"/>
      <c r="V13" s="1216"/>
      <c r="W13" s="1216"/>
      <c r="X13" s="1216"/>
      <c r="Y13" s="1216"/>
      <c r="Z13" s="1216"/>
      <c r="AA13" s="1216"/>
      <c r="AB13" s="1216"/>
      <c r="AC13" s="1216"/>
      <c r="AD13" s="1216"/>
      <c r="AE13" s="1216"/>
      <c r="AF13" s="1216"/>
      <c r="AG13" s="1216"/>
      <c r="AH13" s="1216"/>
      <c r="AI13" s="1216"/>
      <c r="AJ13" s="1216"/>
      <c r="AK13" s="1216"/>
      <c r="AL13" s="1216"/>
      <c r="AM13" s="1216"/>
      <c r="AN13" s="1216"/>
      <c r="AO13" s="1216"/>
      <c r="AP13" s="1216"/>
      <c r="AQ13" s="1216"/>
      <c r="AR13" s="1216"/>
      <c r="AS13" s="1216"/>
      <c r="AT13" s="1216"/>
      <c r="AU13" s="1216"/>
      <c r="AV13" s="1216"/>
      <c r="AW13" s="1216"/>
      <c r="AX13" s="1216"/>
      <c r="AY13" s="1216"/>
      <c r="AZ13" s="1216"/>
      <c r="BA13" s="1216"/>
      <c r="BB13" s="1216"/>
      <c r="BC13" s="1216"/>
      <c r="BD13" s="1216"/>
      <c r="BE13" s="1216"/>
      <c r="BF13" s="1216"/>
      <c r="BG13" s="1216"/>
      <c r="BH13" s="1216"/>
      <c r="BI13" s="1216"/>
      <c r="BJ13" s="1216"/>
      <c r="BK13" s="1216"/>
      <c r="BL13" s="1216"/>
      <c r="BM13" s="1216"/>
      <c r="BN13" s="1216"/>
      <c r="BO13" s="1216"/>
      <c r="BP13" s="1216"/>
      <c r="BQ13" s="1216"/>
      <c r="BR13" s="1216"/>
      <c r="BS13" s="1216"/>
      <c r="BT13" s="1216"/>
      <c r="BU13" s="1216"/>
      <c r="BV13" s="1216"/>
      <c r="BW13" s="1216"/>
      <c r="BX13" s="1216"/>
      <c r="BY13" s="1216"/>
      <c r="BZ13" s="1216"/>
      <c r="CA13" s="1216"/>
      <c r="CB13" s="1216"/>
      <c r="CC13" s="1216"/>
      <c r="CD13" s="1216"/>
      <c r="CE13" s="1216"/>
      <c r="CF13" s="1216"/>
      <c r="CG13" s="1216"/>
      <c r="CH13" s="1216"/>
      <c r="CI13" s="1216"/>
      <c r="CJ13" s="1216"/>
      <c r="CK13" s="1216"/>
      <c r="CL13" s="1216"/>
      <c r="CM13" s="1216"/>
      <c r="CN13" s="1216"/>
      <c r="CO13" s="1216"/>
      <c r="CP13" s="1216"/>
      <c r="CQ13" s="1216"/>
      <c r="CR13" s="1216"/>
      <c r="CS13" s="1216"/>
      <c r="CT13" s="1216"/>
      <c r="CU13" s="1216"/>
      <c r="CV13" s="1216"/>
      <c r="CW13" s="1216"/>
      <c r="CX13" s="1216"/>
      <c r="CY13" s="1216"/>
      <c r="CZ13" s="1216"/>
      <c r="DA13" s="1216"/>
      <c r="DB13" s="1216"/>
      <c r="DC13" s="1216"/>
      <c r="DD13" s="1216"/>
      <c r="DE13" s="1216"/>
      <c r="DF13" s="1216"/>
      <c r="DG13" s="1216"/>
      <c r="DH13" s="1216"/>
      <c r="DI13" s="1216"/>
      <c r="DJ13" s="1216"/>
      <c r="DK13" s="1216"/>
      <c r="DL13" s="1216"/>
      <c r="DM13" s="1216"/>
      <c r="DN13" s="1216"/>
      <c r="DO13" s="1216"/>
      <c r="DP13" s="1216"/>
      <c r="DQ13" s="1216"/>
      <c r="DR13" s="1216"/>
      <c r="DS13" s="1216"/>
      <c r="DT13" s="1216"/>
      <c r="DU13" s="1216"/>
      <c r="DV13" s="1216"/>
      <c r="DW13" s="1216"/>
      <c r="DX13" s="1216"/>
      <c r="DY13" s="1216"/>
      <c r="DZ13" s="1216"/>
      <c r="EA13" s="1216"/>
      <c r="EB13" s="1216"/>
      <c r="EC13" s="1216"/>
      <c r="ED13" s="1216"/>
      <c r="EE13" s="1216"/>
      <c r="EF13" s="1216"/>
      <c r="EG13" s="1216"/>
      <c r="EH13" s="1216"/>
      <c r="EI13" s="1216"/>
      <c r="EJ13" s="1216"/>
      <c r="EK13" s="1216"/>
      <c r="EL13" s="1216"/>
      <c r="EM13" s="1216"/>
      <c r="EN13" s="1216"/>
      <c r="EO13" s="1216"/>
      <c r="EP13" s="1216"/>
      <c r="EQ13" s="1216"/>
      <c r="ER13" s="1216"/>
      <c r="ES13" s="1216"/>
      <c r="ET13" s="1216"/>
      <c r="EU13" s="1216"/>
      <c r="EV13" s="1216"/>
      <c r="EW13" s="1216"/>
      <c r="EX13" s="1216"/>
      <c r="EY13" s="1216"/>
    </row>
    <row r="14" spans="1:155" s="1216" customFormat="1" ht="33" customHeight="1">
      <c r="C14" s="1238" t="s">
        <v>1200</v>
      </c>
      <c r="D14" s="1239" t="s">
        <v>1199</v>
      </c>
      <c r="E14" s="1246">
        <v>2.8957958927215737</v>
      </c>
      <c r="F14" s="1246">
        <v>0.18643360116124597</v>
      </c>
      <c r="G14" s="1246">
        <v>2.7093622915603284</v>
      </c>
      <c r="H14" s="1246">
        <v>5.0915977501503393</v>
      </c>
      <c r="I14" s="1246">
        <v>0.46649513656304364</v>
      </c>
      <c r="J14" s="1246">
        <v>4.6251026135872957</v>
      </c>
      <c r="K14" s="1246">
        <v>0.22972351366778254</v>
      </c>
      <c r="L14" s="1246">
        <v>5.4008736760370818E-3</v>
      </c>
      <c r="M14" s="1246">
        <v>0.22432263999174545</v>
      </c>
      <c r="N14" s="1245">
        <f t="shared" si="0"/>
        <v>70.708163614534087</v>
      </c>
      <c r="O14" s="1245">
        <f t="shared" si="1"/>
        <v>-95.149888365011705</v>
      </c>
    </row>
    <row r="15" spans="1:155" s="1216" customFormat="1" ht="24" customHeight="1">
      <c r="C15" s="1238" t="s">
        <v>1198</v>
      </c>
      <c r="D15" s="1239" t="s">
        <v>1197</v>
      </c>
      <c r="E15" s="1246">
        <v>23.761225886963683</v>
      </c>
      <c r="F15" s="1246">
        <v>153.00129139088784</v>
      </c>
      <c r="G15" s="1246">
        <v>-129.24006550392417</v>
      </c>
      <c r="H15" s="1246">
        <v>45.173539587719858</v>
      </c>
      <c r="I15" s="1246">
        <v>162.91186037042863</v>
      </c>
      <c r="J15" s="1246">
        <v>-117.73832078270877</v>
      </c>
      <c r="K15" s="1246">
        <v>11.8565616049297</v>
      </c>
      <c r="L15" s="1246">
        <v>132.61705704617748</v>
      </c>
      <c r="M15" s="1246">
        <v>-120.76049544124777</v>
      </c>
      <c r="N15" s="1245">
        <f t="shared" si="0"/>
        <v>-8.8995194147949199</v>
      </c>
      <c r="O15" s="1245">
        <f t="shared" si="1"/>
        <v>2.5668572801514244</v>
      </c>
    </row>
    <row r="16" spans="1:155" s="1216" customFormat="1" ht="23.25" customHeight="1">
      <c r="C16" s="1238" t="s">
        <v>1196</v>
      </c>
      <c r="D16" s="1239" t="s">
        <v>1082</v>
      </c>
      <c r="E16" s="1246">
        <v>136.06384099631143</v>
      </c>
      <c r="F16" s="1246">
        <v>262.2061692520918</v>
      </c>
      <c r="G16" s="1246">
        <v>-126.14232825578037</v>
      </c>
      <c r="H16" s="1246">
        <v>152.79455773181365</v>
      </c>
      <c r="I16" s="1246">
        <v>185.47425714025627</v>
      </c>
      <c r="J16" s="1246">
        <v>-32.679699408442616</v>
      </c>
      <c r="K16" s="1246">
        <v>12.423706751099377</v>
      </c>
      <c r="L16" s="1246">
        <v>44.691971054370626</v>
      </c>
      <c r="M16" s="1246">
        <v>-32.268264303271245</v>
      </c>
      <c r="N16" s="1245">
        <f t="shared" si="0"/>
        <v>-74.092994904789151</v>
      </c>
      <c r="O16" s="1245">
        <f t="shared" si="1"/>
        <v>-1.2589929302259106</v>
      </c>
    </row>
    <row r="17" spans="3:155" s="1216" customFormat="1" ht="25.5" customHeight="1">
      <c r="C17" s="1238" t="s">
        <v>1195</v>
      </c>
      <c r="D17" s="1257" t="s">
        <v>1081</v>
      </c>
      <c r="E17" s="1255">
        <v>5.178097322484474</v>
      </c>
      <c r="F17" s="1255">
        <v>149.76330835552079</v>
      </c>
      <c r="G17" s="1255">
        <v>-144.58521103303633</v>
      </c>
      <c r="H17" s="1255">
        <v>6.5011954054454577</v>
      </c>
      <c r="I17" s="1255">
        <v>89.8707644197939</v>
      </c>
      <c r="J17" s="1255">
        <v>-83.369569014348443</v>
      </c>
      <c r="K17" s="1255">
        <v>2.1782755282330721</v>
      </c>
      <c r="L17" s="1255">
        <v>37.133679845367269</v>
      </c>
      <c r="M17" s="1255">
        <v>-34.955404317134196</v>
      </c>
      <c r="N17" s="1254">
        <f t="shared" si="0"/>
        <v>-42.33879909384418</v>
      </c>
      <c r="O17" s="1254">
        <f t="shared" si="1"/>
        <v>-58.071746405312297</v>
      </c>
    </row>
    <row r="18" spans="3:155" s="1216" customFormat="1" ht="23.25" customHeight="1">
      <c r="C18" s="1238" t="s">
        <v>1194</v>
      </c>
      <c r="D18" s="1239" t="s">
        <v>1193</v>
      </c>
      <c r="E18" s="1246">
        <v>12.87321577211072</v>
      </c>
      <c r="F18" s="1246">
        <v>5.9815075684796488</v>
      </c>
      <c r="G18" s="1246">
        <v>6.8917082036310724</v>
      </c>
      <c r="H18" s="1246">
        <v>11.557859716250448</v>
      </c>
      <c r="I18" s="1246">
        <v>0.56013497135856327</v>
      </c>
      <c r="J18" s="1246">
        <v>10.997724744891883</v>
      </c>
      <c r="K18" s="1246">
        <v>10.351069224288564</v>
      </c>
      <c r="L18" s="1246">
        <v>0.65856668652651285</v>
      </c>
      <c r="M18" s="1246">
        <v>9.6925025377620511</v>
      </c>
      <c r="N18" s="1245">
        <f t="shared" si="0"/>
        <v>59.57908286217706</v>
      </c>
      <c r="O18" s="1245">
        <f t="shared" si="1"/>
        <v>-11.86811124488335</v>
      </c>
    </row>
    <row r="19" spans="3:155" s="1216" customFormat="1" ht="24" customHeight="1">
      <c r="C19" s="1238" t="s">
        <v>1192</v>
      </c>
      <c r="D19" s="1239" t="s">
        <v>1191</v>
      </c>
      <c r="E19" s="1246">
        <v>3.5305487394188786</v>
      </c>
      <c r="F19" s="1246">
        <v>17.248406736586769</v>
      </c>
      <c r="G19" s="1246">
        <v>-13.717857997167894</v>
      </c>
      <c r="H19" s="1246">
        <v>2.6481793719525264</v>
      </c>
      <c r="I19" s="1246">
        <v>15.731170569395456</v>
      </c>
      <c r="J19" s="1246">
        <v>-13.082991197442929</v>
      </c>
      <c r="K19" s="1246">
        <v>1.7386974886036435</v>
      </c>
      <c r="L19" s="1246">
        <v>19.010944951237207</v>
      </c>
      <c r="M19" s="1246">
        <v>-17.272247462633565</v>
      </c>
      <c r="N19" s="1245">
        <f t="shared" si="0"/>
        <v>-4.6280315764752444</v>
      </c>
      <c r="O19" s="1245">
        <f t="shared" si="1"/>
        <v>32.020630465679936</v>
      </c>
    </row>
    <row r="20" spans="3:155" s="1216" customFormat="1" ht="49.5" customHeight="1">
      <c r="C20" s="1238" t="s">
        <v>1190</v>
      </c>
      <c r="D20" s="1239" t="s">
        <v>1189</v>
      </c>
      <c r="E20" s="1246">
        <v>0.11955575084664968</v>
      </c>
      <c r="F20" s="1246">
        <v>0.9141183929647767</v>
      </c>
      <c r="G20" s="1246">
        <v>-0.79456264211812699</v>
      </c>
      <c r="H20" s="1246">
        <v>0</v>
      </c>
      <c r="I20" s="1246">
        <v>0.58102919621266835</v>
      </c>
      <c r="J20" s="1246">
        <v>-0.58102919621266835</v>
      </c>
      <c r="K20" s="1246">
        <v>0</v>
      </c>
      <c r="L20" s="1246">
        <v>10.262857007590274</v>
      </c>
      <c r="M20" s="1246">
        <v>-10.262857007590274</v>
      </c>
      <c r="N20" s="1245">
        <f t="shared" si="0"/>
        <v>-26.874337476555155</v>
      </c>
      <c r="O20" s="1245">
        <f t="shared" si="1"/>
        <v>1666.3238051524456</v>
      </c>
    </row>
    <row r="21" spans="3:155" s="1216" customFormat="1" ht="46.5" customHeight="1">
      <c r="C21" s="1238" t="s">
        <v>1188</v>
      </c>
      <c r="D21" s="1239" t="s">
        <v>1187</v>
      </c>
      <c r="E21" s="1246">
        <v>41.203819545140817</v>
      </c>
      <c r="F21" s="1246">
        <v>4.1822083900570863</v>
      </c>
      <c r="G21" s="1246">
        <v>37.021611155083733</v>
      </c>
      <c r="H21" s="1246">
        <v>48.441175328998888</v>
      </c>
      <c r="I21" s="1246">
        <v>3.4502323763351121</v>
      </c>
      <c r="J21" s="1246">
        <v>44.990942952663772</v>
      </c>
      <c r="K21" s="1246">
        <v>35.467235869009798</v>
      </c>
      <c r="L21" s="1246">
        <v>4.1899546517405248</v>
      </c>
      <c r="M21" s="1246">
        <v>31.277281217269277</v>
      </c>
      <c r="N21" s="1245">
        <f t="shared" si="0"/>
        <v>21.526161474162929</v>
      </c>
      <c r="O21" s="1245">
        <f t="shared" si="1"/>
        <v>-30.480938685421687</v>
      </c>
    </row>
    <row r="22" spans="3:155" s="1216" customFormat="1" ht="27" customHeight="1">
      <c r="C22" s="1238" t="s">
        <v>1186</v>
      </c>
      <c r="D22" s="1239" t="s">
        <v>1185</v>
      </c>
      <c r="E22" s="1246">
        <v>87.464600422639521</v>
      </c>
      <c r="F22" s="1246">
        <v>59.52471505320316</v>
      </c>
      <c r="G22" s="1246">
        <v>27.939885369436364</v>
      </c>
      <c r="H22" s="1246">
        <v>83.332928147578926</v>
      </c>
      <c r="I22" s="1246">
        <v>54.694511502349201</v>
      </c>
      <c r="J22" s="1246">
        <v>28.638416645229722</v>
      </c>
      <c r="K22" s="1246">
        <v>80.519252761563294</v>
      </c>
      <c r="L22" s="1246">
        <v>37.115836590400598</v>
      </c>
      <c r="M22" s="1246">
        <v>43.403416171162704</v>
      </c>
      <c r="N22" s="1245">
        <f t="shared" si="0"/>
        <v>2.5001221964836118</v>
      </c>
      <c r="O22" s="1245">
        <f t="shared" si="1"/>
        <v>51.556619588437954</v>
      </c>
    </row>
    <row r="23" spans="3:155" s="1216" customFormat="1" ht="31.5" customHeight="1">
      <c r="C23" s="1238" t="s">
        <v>1184</v>
      </c>
      <c r="D23" s="1239" t="s">
        <v>1183</v>
      </c>
      <c r="E23" s="1246">
        <v>51.303947105494977</v>
      </c>
      <c r="F23" s="1246">
        <v>18.469531055681941</v>
      </c>
      <c r="G23" s="1246">
        <v>32.834416049813044</v>
      </c>
      <c r="H23" s="1246">
        <v>26.401754662751593</v>
      </c>
      <c r="I23" s="1246">
        <v>5.2032837562168073</v>
      </c>
      <c r="J23" s="1246">
        <v>21.198470906534787</v>
      </c>
      <c r="K23" s="1246">
        <v>12.788256415836431</v>
      </c>
      <c r="L23" s="1246">
        <v>6.4281378035618744</v>
      </c>
      <c r="M23" s="1246">
        <v>6.3601186122745563</v>
      </c>
      <c r="N23" s="1245">
        <f t="shared" si="0"/>
        <v>-35.438258215481532</v>
      </c>
      <c r="O23" s="1245">
        <f t="shared" si="1"/>
        <v>-69.997276500193493</v>
      </c>
    </row>
    <row r="24" spans="3:155" s="1223" customFormat="1" ht="30" customHeight="1">
      <c r="C24" s="1241" t="s">
        <v>1182</v>
      </c>
      <c r="D24" s="1249" t="s">
        <v>1181</v>
      </c>
      <c r="E24" s="1243">
        <v>195.04807149384612</v>
      </c>
      <c r="F24" s="1243">
        <v>142.82802681917326</v>
      </c>
      <c r="G24" s="1243">
        <v>52.220044674672877</v>
      </c>
      <c r="H24" s="1243">
        <v>203.30621906599146</v>
      </c>
      <c r="I24" s="1243">
        <v>30.833968575421959</v>
      </c>
      <c r="J24" s="1243">
        <v>172.47225049056948</v>
      </c>
      <c r="K24" s="1243">
        <v>134.72274949494408</v>
      </c>
      <c r="L24" s="1243">
        <v>52.830779003153019</v>
      </c>
      <c r="M24" s="1243">
        <v>81.891970491791056</v>
      </c>
      <c r="N24" s="1242">
        <f t="shared" si="0"/>
        <v>230.27978349129955</v>
      </c>
      <c r="O24" s="1242">
        <f t="shared" si="1"/>
        <v>-52.518755765717337</v>
      </c>
      <c r="P24" s="1216"/>
      <c r="Q24" s="1216"/>
      <c r="R24" s="1216"/>
      <c r="S24" s="1216"/>
      <c r="T24" s="1216"/>
      <c r="U24" s="1216"/>
      <c r="V24" s="1216"/>
      <c r="W24" s="1216"/>
      <c r="X24" s="1216"/>
      <c r="Y24" s="1216"/>
      <c r="Z24" s="1216"/>
      <c r="AA24" s="1216"/>
      <c r="AB24" s="1216"/>
      <c r="AC24" s="1216"/>
      <c r="AD24" s="1216"/>
      <c r="AE24" s="1216"/>
      <c r="AF24" s="1216"/>
      <c r="AG24" s="1216"/>
      <c r="AH24" s="1216"/>
      <c r="AI24" s="1216"/>
      <c r="AJ24" s="1216"/>
      <c r="AK24" s="1216"/>
      <c r="AL24" s="1216"/>
      <c r="AM24" s="1216"/>
      <c r="AN24" s="1216"/>
      <c r="AO24" s="1216"/>
      <c r="AP24" s="1216"/>
      <c r="AQ24" s="1216"/>
      <c r="AR24" s="1216"/>
      <c r="AS24" s="1216"/>
      <c r="AT24" s="1216"/>
      <c r="AU24" s="1216"/>
      <c r="AV24" s="1216"/>
      <c r="AW24" s="1216"/>
      <c r="AX24" s="1216"/>
      <c r="AY24" s="1216"/>
      <c r="AZ24" s="1216"/>
      <c r="BA24" s="1216"/>
      <c r="BB24" s="1216"/>
      <c r="BC24" s="1216"/>
      <c r="BD24" s="1216"/>
      <c r="BE24" s="1216"/>
      <c r="BF24" s="1216"/>
      <c r="BG24" s="1216"/>
      <c r="BH24" s="1216"/>
      <c r="BI24" s="1216"/>
      <c r="BJ24" s="1216"/>
      <c r="BK24" s="1216"/>
      <c r="BL24" s="1216"/>
      <c r="BM24" s="1216"/>
      <c r="BN24" s="1216"/>
      <c r="BO24" s="1216"/>
      <c r="BP24" s="1216"/>
      <c r="BQ24" s="1216"/>
      <c r="BR24" s="1216"/>
      <c r="BS24" s="1216"/>
      <c r="BT24" s="1216"/>
      <c r="BU24" s="1216"/>
      <c r="BV24" s="1216"/>
      <c r="BW24" s="1216"/>
      <c r="BX24" s="1216"/>
      <c r="BY24" s="1216"/>
      <c r="BZ24" s="1216"/>
      <c r="CA24" s="1216"/>
      <c r="CB24" s="1216"/>
      <c r="CC24" s="1216"/>
      <c r="CD24" s="1216"/>
      <c r="CE24" s="1216"/>
      <c r="CF24" s="1216"/>
      <c r="CG24" s="1216"/>
      <c r="CH24" s="1216"/>
      <c r="CI24" s="1216"/>
      <c r="CJ24" s="1216"/>
      <c r="CK24" s="1216"/>
      <c r="CL24" s="1216"/>
      <c r="CM24" s="1216"/>
      <c r="CN24" s="1216"/>
      <c r="CO24" s="1216"/>
      <c r="CP24" s="1216"/>
      <c r="CQ24" s="1216"/>
      <c r="CR24" s="1216"/>
      <c r="CS24" s="1216"/>
      <c r="CT24" s="1216"/>
      <c r="CU24" s="1216"/>
      <c r="CV24" s="1216"/>
      <c r="CW24" s="1216"/>
      <c r="CX24" s="1216"/>
      <c r="CY24" s="1216"/>
      <c r="CZ24" s="1216"/>
      <c r="DA24" s="1216"/>
      <c r="DB24" s="1216"/>
      <c r="DC24" s="1216"/>
      <c r="DD24" s="1216"/>
      <c r="DE24" s="1216"/>
      <c r="DF24" s="1216"/>
      <c r="DG24" s="1216"/>
      <c r="DH24" s="1216"/>
      <c r="DI24" s="1216"/>
      <c r="DJ24" s="1216"/>
      <c r="DK24" s="1216"/>
      <c r="DL24" s="1216"/>
      <c r="DM24" s="1216"/>
      <c r="DN24" s="1216"/>
      <c r="DO24" s="1216"/>
      <c r="DP24" s="1216"/>
      <c r="DQ24" s="1216"/>
      <c r="DR24" s="1216"/>
      <c r="DS24" s="1216"/>
      <c r="DT24" s="1216"/>
      <c r="DU24" s="1216"/>
      <c r="DV24" s="1216"/>
      <c r="DW24" s="1216"/>
      <c r="DX24" s="1216"/>
      <c r="DY24" s="1216"/>
      <c r="DZ24" s="1216"/>
      <c r="EA24" s="1216"/>
      <c r="EB24" s="1216"/>
      <c r="EC24" s="1216"/>
      <c r="ED24" s="1216"/>
      <c r="EE24" s="1216"/>
      <c r="EF24" s="1216"/>
      <c r="EG24" s="1216"/>
      <c r="EH24" s="1216"/>
      <c r="EI24" s="1216"/>
      <c r="EJ24" s="1216"/>
      <c r="EK24" s="1216"/>
      <c r="EL24" s="1216"/>
      <c r="EM24" s="1216"/>
      <c r="EN24" s="1216"/>
      <c r="EO24" s="1216"/>
      <c r="EP24" s="1216"/>
      <c r="EQ24" s="1216"/>
      <c r="ER24" s="1216"/>
      <c r="ES24" s="1216"/>
      <c r="ET24" s="1216"/>
      <c r="EU24" s="1216"/>
      <c r="EV24" s="1216"/>
      <c r="EW24" s="1216"/>
      <c r="EX24" s="1216"/>
      <c r="EY24" s="1216"/>
    </row>
    <row r="25" spans="3:155" s="1216" customFormat="1" ht="25.5" customHeight="1">
      <c r="C25" s="1238" t="s">
        <v>1180</v>
      </c>
      <c r="D25" s="1240" t="s">
        <v>1179</v>
      </c>
      <c r="E25" s="1246">
        <v>119.89903007567789</v>
      </c>
      <c r="F25" s="1246">
        <v>11.335598990967785</v>
      </c>
      <c r="G25" s="1246">
        <v>108.56343108471009</v>
      </c>
      <c r="H25" s="1246">
        <v>134.8404079042603</v>
      </c>
      <c r="I25" s="1246">
        <v>15.236795939558025</v>
      </c>
      <c r="J25" s="1246">
        <v>119.60361196470228</v>
      </c>
      <c r="K25" s="1246">
        <v>87.245016045753601</v>
      </c>
      <c r="L25" s="1246">
        <v>9.7715036595228337</v>
      </c>
      <c r="M25" s="1246">
        <v>77.47351238623078</v>
      </c>
      <c r="N25" s="1245">
        <f t="shared" si="0"/>
        <v>10.169336736767033</v>
      </c>
      <c r="O25" s="1245">
        <f t="shared" si="1"/>
        <v>-35.224771966673586</v>
      </c>
    </row>
    <row r="26" spans="3:155" s="1216" customFormat="1" ht="25.5" customHeight="1">
      <c r="C26" s="1238" t="s">
        <v>1178</v>
      </c>
      <c r="D26" s="1240" t="s">
        <v>1177</v>
      </c>
      <c r="E26" s="1246">
        <v>75.149041418168252</v>
      </c>
      <c r="F26" s="1246">
        <v>131.49242782820545</v>
      </c>
      <c r="G26" s="1246">
        <v>-56.343386410037226</v>
      </c>
      <c r="H26" s="1246">
        <v>68.465811161731139</v>
      </c>
      <c r="I26" s="1246">
        <v>15.597172635863933</v>
      </c>
      <c r="J26" s="1246">
        <v>52.868638525867198</v>
      </c>
      <c r="K26" s="1246">
        <v>47.477733449190467</v>
      </c>
      <c r="L26" s="1246">
        <v>43.059275343630183</v>
      </c>
      <c r="M26" s="1246">
        <v>4.4184581055602834</v>
      </c>
      <c r="N26" s="1245" t="s">
        <v>71</v>
      </c>
      <c r="O26" s="1245">
        <f t="shared" si="1"/>
        <v>-91.642572555753546</v>
      </c>
    </row>
    <row r="27" spans="3:155" s="1216" customFormat="1" ht="30" customHeight="1">
      <c r="C27" s="1238" t="s">
        <v>1176</v>
      </c>
      <c r="D27" s="1239" t="s">
        <v>1175</v>
      </c>
      <c r="E27" s="1246">
        <v>0</v>
      </c>
      <c r="F27" s="1246">
        <v>115.03828808616434</v>
      </c>
      <c r="G27" s="1246">
        <v>-115.03828808616434</v>
      </c>
      <c r="H27" s="1246">
        <v>0</v>
      </c>
      <c r="I27" s="1246">
        <v>10.05667778751975</v>
      </c>
      <c r="J27" s="1246">
        <v>-10.05667778751975</v>
      </c>
      <c r="K27" s="1246">
        <v>0</v>
      </c>
      <c r="L27" s="1246">
        <v>33.000543219335519</v>
      </c>
      <c r="M27" s="1246">
        <v>-33.000543219335519</v>
      </c>
      <c r="N27" s="1245">
        <f>(J27/G27-1)*100</f>
        <v>-91.257973362757937</v>
      </c>
      <c r="O27" s="1245">
        <f t="shared" si="1"/>
        <v>228.14557567200683</v>
      </c>
    </row>
    <row r="28" spans="3:155" s="1216" customFormat="1" ht="30" customHeight="1">
      <c r="C28" s="1238" t="s">
        <v>1174</v>
      </c>
      <c r="D28" s="1239" t="s">
        <v>1173</v>
      </c>
      <c r="E28" s="1246">
        <v>25.615509212918322</v>
      </c>
      <c r="F28" s="1246">
        <v>16.454139742041136</v>
      </c>
      <c r="G28" s="1246">
        <v>9.1613694708771867</v>
      </c>
      <c r="H28" s="1246">
        <v>4.2815183458004338</v>
      </c>
      <c r="I28" s="1246">
        <v>5.540494848344184</v>
      </c>
      <c r="J28" s="1246">
        <v>-1.2589765025437509</v>
      </c>
      <c r="K28" s="1246">
        <v>5.0745313710635038</v>
      </c>
      <c r="L28" s="1246">
        <v>10.058732124294663</v>
      </c>
      <c r="M28" s="1246">
        <v>-4.9842007532311587</v>
      </c>
      <c r="N28" s="1245" t="s">
        <v>71</v>
      </c>
      <c r="O28" s="1245">
        <f t="shared" si="1"/>
        <v>295.89307212331801</v>
      </c>
    </row>
    <row r="29" spans="3:155" s="1216" customFormat="1" ht="32.25" customHeight="1">
      <c r="C29" s="1238" t="s">
        <v>1172</v>
      </c>
      <c r="D29" s="1239" t="s">
        <v>1048</v>
      </c>
      <c r="E29" s="1246">
        <v>49.533532205249927</v>
      </c>
      <c r="F29" s="1246">
        <v>0</v>
      </c>
      <c r="G29" s="1246">
        <v>49.533532205249927</v>
      </c>
      <c r="H29" s="1246">
        <v>64.184292815930704</v>
      </c>
      <c r="I29" s="1246">
        <v>0</v>
      </c>
      <c r="J29" s="1246">
        <v>64.184292815930704</v>
      </c>
      <c r="K29" s="1246">
        <v>42.403202078126967</v>
      </c>
      <c r="L29" s="1246">
        <v>0</v>
      </c>
      <c r="M29" s="1246">
        <v>42.403202078126967</v>
      </c>
      <c r="N29" s="1245">
        <f t="shared" ref="N29:N41" si="2">(J29/G29-1)*100</f>
        <v>29.577459870967935</v>
      </c>
      <c r="O29" s="1245">
        <f t="shared" si="1"/>
        <v>-33.93523521442868</v>
      </c>
    </row>
    <row r="30" spans="3:155" s="1223" customFormat="1" ht="30.75" customHeight="1">
      <c r="C30" s="1241" t="s">
        <v>1171</v>
      </c>
      <c r="D30" s="1249" t="s">
        <v>1170</v>
      </c>
      <c r="E30" s="1243">
        <v>2394.9079523361106</v>
      </c>
      <c r="F30" s="1243">
        <v>11.654439352748094</v>
      </c>
      <c r="G30" s="1243">
        <v>2383.2535129833623</v>
      </c>
      <c r="H30" s="1243">
        <v>2310.5072594540479</v>
      </c>
      <c r="I30" s="1243">
        <v>11.509260691579779</v>
      </c>
      <c r="J30" s="1243">
        <v>2298.9979987624683</v>
      </c>
      <c r="K30" s="1243">
        <v>2433.3467562489932</v>
      </c>
      <c r="L30" s="1243">
        <v>12.440623165766411</v>
      </c>
      <c r="M30" s="1243">
        <v>2420.9061330832265</v>
      </c>
      <c r="N30" s="1242">
        <f t="shared" si="2"/>
        <v>-3.5353148023024472</v>
      </c>
      <c r="O30" s="1242">
        <f t="shared" si="1"/>
        <v>5.3026637859789449</v>
      </c>
      <c r="P30" s="1216"/>
      <c r="Q30" s="1216"/>
      <c r="R30" s="1216"/>
      <c r="S30" s="1216"/>
      <c r="T30" s="1216"/>
      <c r="U30" s="1216"/>
      <c r="V30" s="1216"/>
      <c r="W30" s="1216"/>
      <c r="X30" s="1216"/>
      <c r="Y30" s="1216"/>
      <c r="Z30" s="1216"/>
      <c r="AA30" s="1216"/>
      <c r="AB30" s="1216"/>
      <c r="AC30" s="1216"/>
      <c r="AD30" s="1216"/>
      <c r="AE30" s="1216"/>
      <c r="AF30" s="1216"/>
      <c r="AG30" s="1216"/>
      <c r="AH30" s="1216"/>
      <c r="AI30" s="1216"/>
      <c r="AJ30" s="1216"/>
      <c r="AK30" s="1216"/>
      <c r="AL30" s="1216"/>
      <c r="AM30" s="1216"/>
      <c r="AN30" s="1216"/>
      <c r="AO30" s="1216"/>
      <c r="AP30" s="1216"/>
      <c r="AQ30" s="1216"/>
      <c r="AR30" s="1216"/>
      <c r="AS30" s="1216"/>
      <c r="AT30" s="1216"/>
      <c r="AU30" s="1216"/>
      <c r="AV30" s="1216"/>
      <c r="AW30" s="1216"/>
      <c r="AX30" s="1216"/>
      <c r="AY30" s="1216"/>
      <c r="AZ30" s="1216"/>
      <c r="BA30" s="1216"/>
      <c r="BB30" s="1216"/>
      <c r="BC30" s="1216"/>
      <c r="BD30" s="1216"/>
      <c r="BE30" s="1216"/>
      <c r="BF30" s="1216"/>
      <c r="BG30" s="1216"/>
      <c r="BH30" s="1216"/>
      <c r="BI30" s="1216"/>
      <c r="BJ30" s="1216"/>
      <c r="BK30" s="1216"/>
      <c r="BL30" s="1216"/>
      <c r="BM30" s="1216"/>
      <c r="BN30" s="1216"/>
      <c r="BO30" s="1216"/>
      <c r="BP30" s="1216"/>
      <c r="BQ30" s="1216"/>
      <c r="BR30" s="1216"/>
      <c r="BS30" s="1216"/>
      <c r="BT30" s="1216"/>
      <c r="BU30" s="1216"/>
      <c r="BV30" s="1216"/>
      <c r="BW30" s="1216"/>
      <c r="BX30" s="1216"/>
      <c r="BY30" s="1216"/>
      <c r="BZ30" s="1216"/>
      <c r="CA30" s="1216"/>
      <c r="CB30" s="1216"/>
      <c r="CC30" s="1216"/>
      <c r="CD30" s="1216"/>
      <c r="CE30" s="1216"/>
      <c r="CF30" s="1216"/>
      <c r="CG30" s="1216"/>
      <c r="CH30" s="1216"/>
      <c r="CI30" s="1216"/>
      <c r="CJ30" s="1216"/>
      <c r="CK30" s="1216"/>
      <c r="CL30" s="1216"/>
      <c r="CM30" s="1216"/>
      <c r="CN30" s="1216"/>
      <c r="CO30" s="1216"/>
      <c r="CP30" s="1216"/>
      <c r="CQ30" s="1216"/>
      <c r="CR30" s="1216"/>
      <c r="CS30" s="1216"/>
      <c r="CT30" s="1216"/>
      <c r="CU30" s="1216"/>
      <c r="CV30" s="1216"/>
      <c r="CW30" s="1216"/>
      <c r="CX30" s="1216"/>
      <c r="CY30" s="1216"/>
      <c r="CZ30" s="1216"/>
      <c r="DA30" s="1216"/>
      <c r="DB30" s="1216"/>
      <c r="DC30" s="1216"/>
      <c r="DD30" s="1216"/>
      <c r="DE30" s="1216"/>
      <c r="DF30" s="1216"/>
      <c r="DG30" s="1216"/>
      <c r="DH30" s="1216"/>
      <c r="DI30" s="1216"/>
      <c r="DJ30" s="1216"/>
      <c r="DK30" s="1216"/>
      <c r="DL30" s="1216"/>
      <c r="DM30" s="1216"/>
      <c r="DN30" s="1216"/>
      <c r="DO30" s="1216"/>
      <c r="DP30" s="1216"/>
      <c r="DQ30" s="1216"/>
      <c r="DR30" s="1216"/>
      <c r="DS30" s="1216"/>
      <c r="DT30" s="1216"/>
      <c r="DU30" s="1216"/>
      <c r="DV30" s="1216"/>
      <c r="DW30" s="1216"/>
      <c r="DX30" s="1216"/>
      <c r="DY30" s="1216"/>
      <c r="DZ30" s="1216"/>
      <c r="EA30" s="1216"/>
      <c r="EB30" s="1216"/>
      <c r="EC30" s="1216"/>
      <c r="ED30" s="1216"/>
      <c r="EE30" s="1216"/>
      <c r="EF30" s="1216"/>
      <c r="EG30" s="1216"/>
      <c r="EH30" s="1216"/>
      <c r="EI30" s="1216"/>
      <c r="EJ30" s="1216"/>
      <c r="EK30" s="1216"/>
      <c r="EL30" s="1216"/>
      <c r="EM30" s="1216"/>
      <c r="EN30" s="1216"/>
      <c r="EO30" s="1216"/>
      <c r="EP30" s="1216"/>
      <c r="EQ30" s="1216"/>
      <c r="ER30" s="1216"/>
      <c r="ES30" s="1216"/>
      <c r="ET30" s="1216"/>
      <c r="EU30" s="1216"/>
      <c r="EV30" s="1216"/>
      <c r="EW30" s="1216"/>
      <c r="EX30" s="1216"/>
      <c r="EY30" s="1216"/>
    </row>
    <row r="31" spans="3:155" s="1216" customFormat="1" ht="27.75" customHeight="1">
      <c r="C31" s="1238" t="s">
        <v>1169</v>
      </c>
      <c r="D31" s="1240" t="s">
        <v>1168</v>
      </c>
      <c r="E31" s="1246">
        <v>50.413583524243322</v>
      </c>
      <c r="F31" s="1246">
        <v>0</v>
      </c>
      <c r="G31" s="1246">
        <v>50.413583524243322</v>
      </c>
      <c r="H31" s="1246">
        <v>60.647411181697613</v>
      </c>
      <c r="I31" s="1246">
        <v>0</v>
      </c>
      <c r="J31" s="1246">
        <v>60.647411181697613</v>
      </c>
      <c r="K31" s="1246">
        <v>50.518864446248429</v>
      </c>
      <c r="L31" s="1246">
        <v>0</v>
      </c>
      <c r="M31" s="1246">
        <v>50.518864446248429</v>
      </c>
      <c r="N31" s="1245">
        <f t="shared" si="2"/>
        <v>20.299742533741849</v>
      </c>
      <c r="O31" s="1245">
        <f t="shared" si="1"/>
        <v>-16.700707479671962</v>
      </c>
    </row>
    <row r="32" spans="3:155" s="1216" customFormat="1" ht="55.5" customHeight="1">
      <c r="C32" s="1238" t="s">
        <v>1167</v>
      </c>
      <c r="D32" s="1240" t="s">
        <v>1166</v>
      </c>
      <c r="E32" s="1246">
        <v>2344.4943688118674</v>
      </c>
      <c r="F32" s="1246">
        <v>11.654439352748094</v>
      </c>
      <c r="G32" s="1246">
        <v>2332.839929459119</v>
      </c>
      <c r="H32" s="1246">
        <v>2249.8598482723501</v>
      </c>
      <c r="I32" s="1246">
        <v>11.509260691579779</v>
      </c>
      <c r="J32" s="1246">
        <v>2238.3505875807705</v>
      </c>
      <c r="K32" s="1246">
        <v>2382.8278918027445</v>
      </c>
      <c r="L32" s="1246">
        <v>12.440623165766411</v>
      </c>
      <c r="M32" s="1246">
        <v>2370.3872686369782</v>
      </c>
      <c r="N32" s="1245">
        <f t="shared" si="2"/>
        <v>-4.0503997160343701</v>
      </c>
      <c r="O32" s="1245">
        <f t="shared" si="1"/>
        <v>5.8988382690717822</v>
      </c>
    </row>
    <row r="33" spans="3:155" s="1216" customFormat="1" ht="64.5" customHeight="1">
      <c r="C33" s="1238" t="s">
        <v>1165</v>
      </c>
      <c r="D33" s="1239" t="s">
        <v>1164</v>
      </c>
      <c r="E33" s="1246">
        <v>2130.7494135900779</v>
      </c>
      <c r="F33" s="1246">
        <v>11.631291274722297</v>
      </c>
      <c r="G33" s="1246">
        <v>2119.1181223153558</v>
      </c>
      <c r="H33" s="1246">
        <v>2029.8799792074547</v>
      </c>
      <c r="I33" s="1246">
        <v>11.392969339704193</v>
      </c>
      <c r="J33" s="1246">
        <v>2018.4870098677504</v>
      </c>
      <c r="K33" s="1246">
        <v>2184.0845745243951</v>
      </c>
      <c r="L33" s="1246">
        <v>12.423297419849762</v>
      </c>
      <c r="M33" s="1246">
        <v>2171.6612771045452</v>
      </c>
      <c r="N33" s="1245">
        <f t="shared" si="2"/>
        <v>-4.7487259623666178</v>
      </c>
      <c r="O33" s="1245">
        <f t="shared" si="1"/>
        <v>7.5885683924629577</v>
      </c>
    </row>
    <row r="34" spans="3:155" s="1216" customFormat="1" ht="25.5" customHeight="1">
      <c r="C34" s="1238" t="s">
        <v>1163</v>
      </c>
      <c r="D34" s="1256" t="s">
        <v>1162</v>
      </c>
      <c r="E34" s="1255">
        <v>2130.7494135900779</v>
      </c>
      <c r="F34" s="1255">
        <v>11.631291274722297</v>
      </c>
      <c r="G34" s="1255">
        <v>2119.1181223153558</v>
      </c>
      <c r="H34" s="1255">
        <v>2029.8799792074547</v>
      </c>
      <c r="I34" s="1255">
        <v>11.392969339704193</v>
      </c>
      <c r="J34" s="1255">
        <v>2018.4870098677504</v>
      </c>
      <c r="K34" s="1255">
        <v>2184.0845745243951</v>
      </c>
      <c r="L34" s="1255">
        <v>12.423297419849762</v>
      </c>
      <c r="M34" s="1255">
        <v>2171.6612771045452</v>
      </c>
      <c r="N34" s="1254">
        <f t="shared" si="2"/>
        <v>-4.7487259623666178</v>
      </c>
      <c r="O34" s="1254">
        <f t="shared" si="1"/>
        <v>7.5885683924629577</v>
      </c>
    </row>
    <row r="35" spans="3:155" s="1216" customFormat="1" ht="25.5" customHeight="1">
      <c r="C35" s="1238" t="s">
        <v>1161</v>
      </c>
      <c r="D35" s="1239" t="s">
        <v>1160</v>
      </c>
      <c r="E35" s="1246">
        <v>213.74495522178879</v>
      </c>
      <c r="F35" s="1246">
        <v>2.3148078025796538E-2</v>
      </c>
      <c r="G35" s="1246">
        <v>213.72180714376299</v>
      </c>
      <c r="H35" s="1246">
        <v>219.97986906489575</v>
      </c>
      <c r="I35" s="1246">
        <v>0.11629135187558724</v>
      </c>
      <c r="J35" s="1246">
        <v>219.86357771302013</v>
      </c>
      <c r="K35" s="1246">
        <v>198.74331727834959</v>
      </c>
      <c r="L35" s="1246">
        <v>1.7325745916648164E-2</v>
      </c>
      <c r="M35" s="1246">
        <v>198.72599153243294</v>
      </c>
      <c r="N35" s="1245">
        <f t="shared" si="2"/>
        <v>2.8737219899725996</v>
      </c>
      <c r="O35" s="1245">
        <f t="shared" si="1"/>
        <v>-9.6139553446989332</v>
      </c>
    </row>
    <row r="36" spans="3:155" s="1216" customFormat="1" ht="25.5" customHeight="1">
      <c r="C36" s="1238" t="s">
        <v>1159</v>
      </c>
      <c r="D36" s="1237" t="s">
        <v>1158</v>
      </c>
      <c r="E36" s="1246">
        <v>140.75197927233336</v>
      </c>
      <c r="F36" s="1246">
        <v>0</v>
      </c>
      <c r="G36" s="1246">
        <v>140.75197927233336</v>
      </c>
      <c r="H36" s="1246">
        <v>150.20132926311985</v>
      </c>
      <c r="I36" s="1246">
        <v>0</v>
      </c>
      <c r="J36" s="1246">
        <v>150.20132926311985</v>
      </c>
      <c r="K36" s="1246">
        <v>137.5026796202138</v>
      </c>
      <c r="L36" s="1246">
        <v>0</v>
      </c>
      <c r="M36" s="1246">
        <v>137.5026796202138</v>
      </c>
      <c r="N36" s="1245">
        <f t="shared" si="2"/>
        <v>6.7134757462298023</v>
      </c>
      <c r="O36" s="1245">
        <f t="shared" si="1"/>
        <v>-8.4544189490232782</v>
      </c>
    </row>
    <row r="37" spans="3:155" s="1216" customFormat="1" ht="31.5" customHeight="1">
      <c r="C37" s="1238" t="s">
        <v>1157</v>
      </c>
      <c r="D37" s="1237" t="s">
        <v>1156</v>
      </c>
      <c r="E37" s="1246">
        <v>0.35832990530424474</v>
      </c>
      <c r="F37" s="1246">
        <v>9.143739217288659E-3</v>
      </c>
      <c r="G37" s="1246">
        <v>0.34918616608695607</v>
      </c>
      <c r="H37" s="1246">
        <v>0.34125222886598972</v>
      </c>
      <c r="I37" s="1246">
        <v>0.11444697977157527</v>
      </c>
      <c r="J37" s="1246">
        <v>0.22680524909441444</v>
      </c>
      <c r="K37" s="1246">
        <v>0.32546763566312487</v>
      </c>
      <c r="L37" s="1246">
        <v>0</v>
      </c>
      <c r="M37" s="1246">
        <v>0.32546763566312487</v>
      </c>
      <c r="N37" s="1245">
        <f t="shared" si="2"/>
        <v>-35.047470054144625</v>
      </c>
      <c r="O37" s="1245">
        <f t="shared" si="1"/>
        <v>43.500927320971861</v>
      </c>
    </row>
    <row r="38" spans="3:155" s="1216" customFormat="1" ht="44.25" customHeight="1">
      <c r="C38" s="1238" t="s">
        <v>1155</v>
      </c>
      <c r="D38" s="1237" t="s">
        <v>1154</v>
      </c>
      <c r="E38" s="1246">
        <v>72.634646044151197</v>
      </c>
      <c r="F38" s="1246">
        <v>0</v>
      </c>
      <c r="G38" s="1246">
        <v>72.634646044151197</v>
      </c>
      <c r="H38" s="1246">
        <v>69.437287572909895</v>
      </c>
      <c r="I38" s="1246">
        <v>0</v>
      </c>
      <c r="J38" s="1246">
        <v>69.437287572909895</v>
      </c>
      <c r="K38" s="1246">
        <v>60.915170022472644</v>
      </c>
      <c r="L38" s="1246">
        <v>0</v>
      </c>
      <c r="M38" s="1246">
        <v>60.915170022472644</v>
      </c>
      <c r="N38" s="1245">
        <f t="shared" si="2"/>
        <v>-4.4019743268216338</v>
      </c>
      <c r="O38" s="1245">
        <f t="shared" si="1"/>
        <v>-12.273114126885986</v>
      </c>
    </row>
    <row r="39" spans="3:155" s="1216" customFormat="1" ht="31.5" customHeight="1">
      <c r="C39" s="1238" t="s">
        <v>1153</v>
      </c>
      <c r="D39" s="1237" t="s">
        <v>1152</v>
      </c>
      <c r="E39" s="1246">
        <v>0</v>
      </c>
      <c r="F39" s="1246">
        <v>1.4004338808507879E-2</v>
      </c>
      <c r="G39" s="1246">
        <v>-1.4004338808507879E-2</v>
      </c>
      <c r="H39" s="1246">
        <v>0</v>
      </c>
      <c r="I39" s="1246">
        <v>1.84437210401198E-3</v>
      </c>
      <c r="J39" s="1246">
        <v>-1.84437210401198E-3</v>
      </c>
      <c r="K39" s="1246">
        <v>0</v>
      </c>
      <c r="L39" s="1246">
        <v>1.7325745916648164E-2</v>
      </c>
      <c r="M39" s="1246">
        <v>-1.7325745916648164E-2</v>
      </c>
      <c r="N39" s="1245">
        <f t="shared" si="2"/>
        <v>-86.829995123429242</v>
      </c>
      <c r="O39" s="1245">
        <f t="shared" si="1"/>
        <v>839.38451351331139</v>
      </c>
    </row>
    <row r="40" spans="3:155" s="1223" customFormat="1" ht="42" customHeight="1">
      <c r="C40" s="1241">
        <v>2</v>
      </c>
      <c r="D40" s="1244" t="s">
        <v>1151</v>
      </c>
      <c r="E40" s="1243">
        <v>31.51564799812531</v>
      </c>
      <c r="F40" s="1243">
        <v>0</v>
      </c>
      <c r="G40" s="1243">
        <v>31.51564799812531</v>
      </c>
      <c r="H40" s="1243">
        <v>32.41826264778885</v>
      </c>
      <c r="I40" s="1243">
        <v>0</v>
      </c>
      <c r="J40" s="1243">
        <v>32.41826264778885</v>
      </c>
      <c r="K40" s="1243">
        <v>30.073527459504518</v>
      </c>
      <c r="L40" s="1243">
        <v>2.165607453170891E-2</v>
      </c>
      <c r="M40" s="1243">
        <v>30.051871384972806</v>
      </c>
      <c r="N40" s="1242">
        <f t="shared" si="2"/>
        <v>2.8640205961090626</v>
      </c>
      <c r="O40" s="1242">
        <f t="shared" si="1"/>
        <v>-7.2995622514565817</v>
      </c>
      <c r="P40" s="1216"/>
      <c r="Q40" s="1216"/>
      <c r="R40" s="1216"/>
      <c r="S40" s="1216"/>
      <c r="T40" s="1216"/>
      <c r="U40" s="1216"/>
      <c r="V40" s="1216"/>
      <c r="W40" s="1216"/>
      <c r="X40" s="1216"/>
      <c r="Y40" s="1216"/>
      <c r="Z40" s="1216"/>
      <c r="AA40" s="1216"/>
      <c r="AB40" s="1216"/>
      <c r="AC40" s="1216"/>
      <c r="AD40" s="1216"/>
      <c r="AE40" s="1216"/>
      <c r="AF40" s="1216"/>
      <c r="AG40" s="1216"/>
      <c r="AH40" s="1216"/>
      <c r="AI40" s="1216"/>
      <c r="AJ40" s="1216"/>
      <c r="AK40" s="1216"/>
      <c r="AL40" s="1216"/>
      <c r="AM40" s="1216"/>
      <c r="AN40" s="1216"/>
      <c r="AO40" s="1216"/>
      <c r="AP40" s="1216"/>
      <c r="AQ40" s="1216"/>
      <c r="AR40" s="1216"/>
      <c r="AS40" s="1216"/>
      <c r="AT40" s="1216"/>
      <c r="AU40" s="1216"/>
      <c r="AV40" s="1216"/>
      <c r="AW40" s="1216"/>
      <c r="AX40" s="1216"/>
      <c r="AY40" s="1216"/>
      <c r="AZ40" s="1216"/>
      <c r="BA40" s="1216"/>
      <c r="BB40" s="1216"/>
      <c r="BC40" s="1216"/>
      <c r="BD40" s="1216"/>
      <c r="BE40" s="1216"/>
      <c r="BF40" s="1216"/>
      <c r="BG40" s="1216"/>
      <c r="BH40" s="1216"/>
      <c r="BI40" s="1216"/>
      <c r="BJ40" s="1216"/>
      <c r="BK40" s="1216"/>
      <c r="BL40" s="1216"/>
      <c r="BM40" s="1216"/>
      <c r="BN40" s="1216"/>
      <c r="BO40" s="1216"/>
      <c r="BP40" s="1216"/>
      <c r="BQ40" s="1216"/>
      <c r="BR40" s="1216"/>
      <c r="BS40" s="1216"/>
      <c r="BT40" s="1216"/>
      <c r="BU40" s="1216"/>
      <c r="BV40" s="1216"/>
      <c r="BW40" s="1216"/>
      <c r="BX40" s="1216"/>
      <c r="BY40" s="1216"/>
      <c r="BZ40" s="1216"/>
      <c r="CA40" s="1216"/>
      <c r="CB40" s="1216"/>
      <c r="CC40" s="1216"/>
      <c r="CD40" s="1216"/>
      <c r="CE40" s="1216"/>
      <c r="CF40" s="1216"/>
      <c r="CG40" s="1216"/>
      <c r="CH40" s="1216"/>
      <c r="CI40" s="1216"/>
      <c r="CJ40" s="1216"/>
      <c r="CK40" s="1216"/>
      <c r="CL40" s="1216"/>
      <c r="CM40" s="1216"/>
      <c r="CN40" s="1216"/>
      <c r="CO40" s="1216"/>
      <c r="CP40" s="1216"/>
      <c r="CQ40" s="1216"/>
      <c r="CR40" s="1216"/>
      <c r="CS40" s="1216"/>
      <c r="CT40" s="1216"/>
      <c r="CU40" s="1216"/>
      <c r="CV40" s="1216"/>
      <c r="CW40" s="1216"/>
      <c r="CX40" s="1216"/>
      <c r="CY40" s="1216"/>
      <c r="CZ40" s="1216"/>
      <c r="DA40" s="1216"/>
      <c r="DB40" s="1216"/>
      <c r="DC40" s="1216"/>
      <c r="DD40" s="1216"/>
      <c r="DE40" s="1216"/>
      <c r="DF40" s="1216"/>
      <c r="DG40" s="1216"/>
      <c r="DH40" s="1216"/>
      <c r="DI40" s="1216"/>
      <c r="DJ40" s="1216"/>
      <c r="DK40" s="1216"/>
      <c r="DL40" s="1216"/>
      <c r="DM40" s="1216"/>
      <c r="DN40" s="1216"/>
      <c r="DO40" s="1216"/>
      <c r="DP40" s="1216"/>
      <c r="DQ40" s="1216"/>
      <c r="DR40" s="1216"/>
      <c r="DS40" s="1216"/>
      <c r="DT40" s="1216"/>
      <c r="DU40" s="1216"/>
      <c r="DV40" s="1216"/>
      <c r="DW40" s="1216"/>
      <c r="DX40" s="1216"/>
      <c r="DY40" s="1216"/>
      <c r="DZ40" s="1216"/>
      <c r="EA40" s="1216"/>
      <c r="EB40" s="1216"/>
      <c r="EC40" s="1216"/>
      <c r="ED40" s="1216"/>
      <c r="EE40" s="1216"/>
      <c r="EF40" s="1216"/>
      <c r="EG40" s="1216"/>
      <c r="EH40" s="1216"/>
      <c r="EI40" s="1216"/>
      <c r="EJ40" s="1216"/>
      <c r="EK40" s="1216"/>
      <c r="EL40" s="1216"/>
      <c r="EM40" s="1216"/>
      <c r="EN40" s="1216"/>
      <c r="EO40" s="1216"/>
      <c r="EP40" s="1216"/>
      <c r="EQ40" s="1216"/>
      <c r="ER40" s="1216"/>
      <c r="ES40" s="1216"/>
      <c r="ET40" s="1216"/>
      <c r="EU40" s="1216"/>
      <c r="EV40" s="1216"/>
      <c r="EW40" s="1216"/>
      <c r="EX40" s="1216"/>
      <c r="EY40" s="1216"/>
    </row>
    <row r="41" spans="3:155" s="1223" customFormat="1" ht="69" customHeight="1">
      <c r="C41" s="1241"/>
      <c r="D41" s="1244" t="s">
        <v>1150</v>
      </c>
      <c r="E41" s="1243">
        <v>3223.0697369534419</v>
      </c>
      <c r="F41" s="1243">
        <v>3912.438707872524</v>
      </c>
      <c r="G41" s="1243">
        <v>-689.36897091908179</v>
      </c>
      <c r="H41" s="1243">
        <v>3196.4376017993995</v>
      </c>
      <c r="I41" s="1243">
        <v>3362.4302205170648</v>
      </c>
      <c r="J41" s="1243">
        <v>-165.99261871766575</v>
      </c>
      <c r="K41" s="1243">
        <v>3030.765227826033</v>
      </c>
      <c r="L41" s="1243">
        <v>2712.5035200615534</v>
      </c>
      <c r="M41" s="1243">
        <v>318.26170776447918</v>
      </c>
      <c r="N41" s="1242">
        <f t="shared" si="2"/>
        <v>-75.921077721795228</v>
      </c>
      <c r="O41" s="1245" t="s">
        <v>71</v>
      </c>
      <c r="P41" s="1216"/>
      <c r="Q41" s="1216"/>
      <c r="R41" s="1216"/>
      <c r="S41" s="1216"/>
      <c r="T41" s="1216"/>
      <c r="U41" s="1216"/>
      <c r="V41" s="1216"/>
      <c r="W41" s="1216"/>
      <c r="X41" s="1216"/>
      <c r="Y41" s="1216"/>
      <c r="Z41" s="1216"/>
      <c r="AA41" s="1216"/>
      <c r="AB41" s="1216"/>
      <c r="AC41" s="1216"/>
      <c r="AD41" s="1216"/>
      <c r="AE41" s="1216"/>
      <c r="AF41" s="1216"/>
      <c r="AG41" s="1216"/>
      <c r="AH41" s="1216"/>
      <c r="AI41" s="1216"/>
      <c r="AJ41" s="1216"/>
      <c r="AK41" s="1216"/>
      <c r="AL41" s="1216"/>
      <c r="AM41" s="1216"/>
      <c r="AN41" s="1216"/>
      <c r="AO41" s="1216"/>
      <c r="AP41" s="1216"/>
      <c r="AQ41" s="1216"/>
      <c r="AR41" s="1216"/>
      <c r="AS41" s="1216"/>
      <c r="AT41" s="1216"/>
      <c r="AU41" s="1216"/>
      <c r="AV41" s="1216"/>
      <c r="AW41" s="1216"/>
      <c r="AX41" s="1216"/>
      <c r="AY41" s="1216"/>
      <c r="AZ41" s="1216"/>
      <c r="BA41" s="1216"/>
      <c r="BB41" s="1216"/>
      <c r="BC41" s="1216"/>
      <c r="BD41" s="1216"/>
      <c r="BE41" s="1216"/>
      <c r="BF41" s="1216"/>
      <c r="BG41" s="1216"/>
      <c r="BH41" s="1216"/>
      <c r="BI41" s="1216"/>
      <c r="BJ41" s="1216"/>
      <c r="BK41" s="1216"/>
      <c r="BL41" s="1216"/>
      <c r="BM41" s="1216"/>
      <c r="BN41" s="1216"/>
      <c r="BO41" s="1216"/>
      <c r="BP41" s="1216"/>
      <c r="BQ41" s="1216"/>
      <c r="BR41" s="1216"/>
      <c r="BS41" s="1216"/>
      <c r="BT41" s="1216"/>
      <c r="BU41" s="1216"/>
      <c r="BV41" s="1216"/>
      <c r="BW41" s="1216"/>
      <c r="BX41" s="1216"/>
      <c r="BY41" s="1216"/>
      <c r="BZ41" s="1216"/>
      <c r="CA41" s="1216"/>
      <c r="CB41" s="1216"/>
      <c r="CC41" s="1216"/>
      <c r="CD41" s="1216"/>
      <c r="CE41" s="1216"/>
      <c r="CF41" s="1216"/>
      <c r="CG41" s="1216"/>
      <c r="CH41" s="1216"/>
      <c r="CI41" s="1216"/>
      <c r="CJ41" s="1216"/>
      <c r="CK41" s="1216"/>
      <c r="CL41" s="1216"/>
      <c r="CM41" s="1216"/>
      <c r="CN41" s="1216"/>
      <c r="CO41" s="1216"/>
      <c r="CP41" s="1216"/>
      <c r="CQ41" s="1216"/>
      <c r="CR41" s="1216"/>
      <c r="CS41" s="1216"/>
      <c r="CT41" s="1216"/>
      <c r="CU41" s="1216"/>
      <c r="CV41" s="1216"/>
      <c r="CW41" s="1216"/>
      <c r="CX41" s="1216"/>
      <c r="CY41" s="1216"/>
      <c r="CZ41" s="1216"/>
      <c r="DA41" s="1216"/>
      <c r="DB41" s="1216"/>
      <c r="DC41" s="1216"/>
      <c r="DD41" s="1216"/>
      <c r="DE41" s="1216"/>
      <c r="DF41" s="1216"/>
      <c r="DG41" s="1216"/>
      <c r="DH41" s="1216"/>
      <c r="DI41" s="1216"/>
      <c r="DJ41" s="1216"/>
      <c r="DK41" s="1216"/>
      <c r="DL41" s="1216"/>
      <c r="DM41" s="1216"/>
      <c r="DN41" s="1216"/>
      <c r="DO41" s="1216"/>
      <c r="DP41" s="1216"/>
      <c r="DQ41" s="1216"/>
      <c r="DR41" s="1216"/>
      <c r="DS41" s="1216"/>
      <c r="DT41" s="1216"/>
      <c r="DU41" s="1216"/>
      <c r="DV41" s="1216"/>
      <c r="DW41" s="1216"/>
      <c r="DX41" s="1216"/>
      <c r="DY41" s="1216"/>
      <c r="DZ41" s="1216"/>
      <c r="EA41" s="1216"/>
      <c r="EB41" s="1216"/>
      <c r="EC41" s="1216"/>
      <c r="ED41" s="1216"/>
      <c r="EE41" s="1216"/>
      <c r="EF41" s="1216"/>
      <c r="EG41" s="1216"/>
      <c r="EH41" s="1216"/>
      <c r="EI41" s="1216"/>
      <c r="EJ41" s="1216"/>
      <c r="EK41" s="1216"/>
      <c r="EL41" s="1216"/>
      <c r="EM41" s="1216"/>
      <c r="EN41" s="1216"/>
      <c r="EO41" s="1216"/>
      <c r="EP41" s="1216"/>
      <c r="EQ41" s="1216"/>
      <c r="ER41" s="1216"/>
      <c r="ES41" s="1216"/>
      <c r="ET41" s="1216"/>
      <c r="EU41" s="1216"/>
      <c r="EV41" s="1216"/>
      <c r="EW41" s="1216"/>
      <c r="EX41" s="1216"/>
      <c r="EY41" s="1216"/>
    </row>
    <row r="42" spans="3:155" s="1223" customFormat="1" ht="95.25" customHeight="1">
      <c r="C42" s="1241"/>
      <c r="D42" s="1244"/>
      <c r="E42" s="1252" t="s">
        <v>1149</v>
      </c>
      <c r="F42" s="1252" t="s">
        <v>1148</v>
      </c>
      <c r="G42" s="1251" t="s">
        <v>1147</v>
      </c>
      <c r="H42" s="1252" t="s">
        <v>1149</v>
      </c>
      <c r="I42" s="1252" t="s">
        <v>1148</v>
      </c>
      <c r="J42" s="1251" t="s">
        <v>1147</v>
      </c>
      <c r="K42" s="1252" t="s">
        <v>1149</v>
      </c>
      <c r="L42" s="1252" t="s">
        <v>1148</v>
      </c>
      <c r="M42" s="1251" t="s">
        <v>1147</v>
      </c>
      <c r="N42" s="2689" t="s">
        <v>659</v>
      </c>
      <c r="O42" s="2690"/>
      <c r="P42" s="1216"/>
      <c r="Q42" s="1216"/>
      <c r="R42" s="1216"/>
      <c r="S42" s="1216"/>
      <c r="T42" s="1216"/>
      <c r="U42" s="1216"/>
      <c r="V42" s="1216"/>
      <c r="W42" s="1216"/>
      <c r="X42" s="1216"/>
      <c r="Y42" s="1216"/>
      <c r="Z42" s="1216"/>
      <c r="AA42" s="1216"/>
      <c r="AB42" s="1216"/>
      <c r="AC42" s="1216"/>
      <c r="AD42" s="1216"/>
      <c r="AE42" s="1216"/>
      <c r="AF42" s="1216"/>
      <c r="AG42" s="1216"/>
      <c r="AH42" s="1216"/>
      <c r="AI42" s="1216"/>
      <c r="AJ42" s="1216"/>
      <c r="AK42" s="1216"/>
      <c r="AL42" s="1216"/>
      <c r="AM42" s="1216"/>
      <c r="AN42" s="1216"/>
      <c r="AO42" s="1216"/>
      <c r="AP42" s="1216"/>
      <c r="AQ42" s="1216"/>
      <c r="AR42" s="1216"/>
      <c r="AS42" s="1216"/>
      <c r="AT42" s="1216"/>
      <c r="AU42" s="1216"/>
      <c r="AV42" s="1216"/>
      <c r="AW42" s="1216"/>
      <c r="AX42" s="1216"/>
      <c r="AY42" s="1216"/>
      <c r="AZ42" s="1216"/>
      <c r="BA42" s="1216"/>
      <c r="BB42" s="1216"/>
      <c r="BC42" s="1216"/>
      <c r="BD42" s="1216"/>
      <c r="BE42" s="1216"/>
      <c r="BF42" s="1216"/>
      <c r="BG42" s="1216"/>
      <c r="BH42" s="1216"/>
      <c r="BI42" s="1216"/>
      <c r="BJ42" s="1216"/>
      <c r="BK42" s="1216"/>
      <c r="BL42" s="1216"/>
      <c r="BM42" s="1216"/>
      <c r="BN42" s="1216"/>
      <c r="BO42" s="1216"/>
      <c r="BP42" s="1216"/>
      <c r="BQ42" s="1216"/>
      <c r="BR42" s="1216"/>
      <c r="BS42" s="1216"/>
      <c r="BT42" s="1216"/>
      <c r="BU42" s="1216"/>
      <c r="BV42" s="1216"/>
      <c r="BW42" s="1216"/>
      <c r="BX42" s="1216"/>
      <c r="BY42" s="1216"/>
      <c r="BZ42" s="1216"/>
      <c r="CA42" s="1216"/>
      <c r="CB42" s="1216"/>
      <c r="CC42" s="1216"/>
      <c r="CD42" s="1216"/>
      <c r="CE42" s="1216"/>
      <c r="CF42" s="1216"/>
      <c r="CG42" s="1216"/>
      <c r="CH42" s="1216"/>
      <c r="CI42" s="1216"/>
      <c r="CJ42" s="1216"/>
      <c r="CK42" s="1216"/>
      <c r="CL42" s="1216"/>
      <c r="CM42" s="1216"/>
      <c r="CN42" s="1216"/>
      <c r="CO42" s="1216"/>
      <c r="CP42" s="1216"/>
      <c r="CQ42" s="1216"/>
      <c r="CR42" s="1216"/>
      <c r="CS42" s="1216"/>
      <c r="CT42" s="1216"/>
      <c r="CU42" s="1216"/>
      <c r="CV42" s="1216"/>
      <c r="CW42" s="1216"/>
      <c r="CX42" s="1216"/>
      <c r="CY42" s="1216"/>
      <c r="CZ42" s="1216"/>
      <c r="DA42" s="1216"/>
      <c r="DB42" s="1216"/>
      <c r="DC42" s="1216"/>
      <c r="DD42" s="1216"/>
      <c r="DE42" s="1216"/>
      <c r="DF42" s="1216"/>
      <c r="DG42" s="1216"/>
      <c r="DH42" s="1216"/>
      <c r="DI42" s="1216"/>
      <c r="DJ42" s="1216"/>
      <c r="DK42" s="1216"/>
      <c r="DL42" s="1216"/>
      <c r="DM42" s="1216"/>
      <c r="DN42" s="1216"/>
      <c r="DO42" s="1216"/>
      <c r="DP42" s="1216"/>
      <c r="DQ42" s="1216"/>
      <c r="DR42" s="1216"/>
      <c r="DS42" s="1216"/>
      <c r="DT42" s="1216"/>
      <c r="DU42" s="1216"/>
      <c r="DV42" s="1216"/>
      <c r="DW42" s="1216"/>
      <c r="DX42" s="1216"/>
      <c r="DY42" s="1216"/>
      <c r="DZ42" s="1216"/>
      <c r="EA42" s="1216"/>
      <c r="EB42" s="1216"/>
      <c r="EC42" s="1216"/>
      <c r="ED42" s="1216"/>
      <c r="EE42" s="1216"/>
      <c r="EF42" s="1216"/>
      <c r="EG42" s="1216"/>
      <c r="EH42" s="1216"/>
      <c r="EI42" s="1216"/>
      <c r="EJ42" s="1216"/>
      <c r="EK42" s="1216"/>
      <c r="EL42" s="1216"/>
      <c r="EM42" s="1216"/>
      <c r="EN42" s="1216"/>
      <c r="EO42" s="1216"/>
      <c r="EP42" s="1216"/>
      <c r="EQ42" s="1216"/>
      <c r="ER42" s="1216"/>
      <c r="ES42" s="1216"/>
      <c r="ET42" s="1216"/>
      <c r="EU42" s="1216"/>
      <c r="EV42" s="1216"/>
      <c r="EW42" s="1216"/>
      <c r="EX42" s="1216"/>
      <c r="EY42" s="1216"/>
    </row>
    <row r="43" spans="3:155" s="1223" customFormat="1" ht="26.25" customHeight="1">
      <c r="C43" s="1241">
        <v>3</v>
      </c>
      <c r="D43" s="1244" t="s">
        <v>1146</v>
      </c>
      <c r="E43" s="1243">
        <v>-191.85016253716981</v>
      </c>
      <c r="F43" s="1243">
        <v>152.83661908893055</v>
      </c>
      <c r="G43" s="1243">
        <v>-344.68678162610036</v>
      </c>
      <c r="H43" s="1243">
        <v>337.33265987455394</v>
      </c>
      <c r="I43" s="1243">
        <v>232.14080399869607</v>
      </c>
      <c r="J43" s="1243">
        <v>105.19185587585787</v>
      </c>
      <c r="K43" s="1243">
        <v>799.06060581053293</v>
      </c>
      <c r="L43" s="1243">
        <v>266.34647143993936</v>
      </c>
      <c r="M43" s="1243">
        <v>532.71413437059357</v>
      </c>
      <c r="N43" s="1242" t="s">
        <v>71</v>
      </c>
      <c r="O43" s="1242">
        <f>(M43/J43-1)*100</f>
        <v>406.42146194214502</v>
      </c>
      <c r="P43" s="1216"/>
      <c r="Q43" s="1216"/>
      <c r="R43" s="1216"/>
      <c r="S43" s="1216"/>
      <c r="T43" s="1216"/>
      <c r="U43" s="1216"/>
      <c r="V43" s="1216"/>
      <c r="W43" s="1216"/>
      <c r="X43" s="1216"/>
      <c r="Y43" s="1216"/>
      <c r="Z43" s="1216"/>
      <c r="AA43" s="1216"/>
      <c r="AB43" s="1216"/>
      <c r="AC43" s="1216"/>
      <c r="AD43" s="1216"/>
      <c r="AE43" s="1216"/>
      <c r="AF43" s="1216"/>
      <c r="AG43" s="1216"/>
      <c r="AH43" s="1216"/>
      <c r="AI43" s="1216"/>
      <c r="AJ43" s="1216"/>
      <c r="AK43" s="1216"/>
      <c r="AL43" s="1216"/>
      <c r="AM43" s="1216"/>
      <c r="AN43" s="1216"/>
      <c r="AO43" s="1216"/>
      <c r="AP43" s="1216"/>
      <c r="AQ43" s="1216"/>
      <c r="AR43" s="1216"/>
      <c r="AS43" s="1216"/>
      <c r="AT43" s="1216"/>
      <c r="AU43" s="1216"/>
      <c r="AV43" s="1216"/>
      <c r="AW43" s="1216"/>
      <c r="AX43" s="1216"/>
      <c r="AY43" s="1216"/>
      <c r="AZ43" s="1216"/>
      <c r="BA43" s="1216"/>
      <c r="BB43" s="1216"/>
      <c r="BC43" s="1216"/>
      <c r="BD43" s="1216"/>
      <c r="BE43" s="1216"/>
      <c r="BF43" s="1216"/>
      <c r="BG43" s="1216"/>
      <c r="BH43" s="1216"/>
      <c r="BI43" s="1216"/>
      <c r="BJ43" s="1216"/>
      <c r="BK43" s="1216"/>
      <c r="BL43" s="1216"/>
      <c r="BM43" s="1216"/>
      <c r="BN43" s="1216"/>
      <c r="BO43" s="1216"/>
      <c r="BP43" s="1216"/>
      <c r="BQ43" s="1216"/>
      <c r="BR43" s="1216"/>
      <c r="BS43" s="1216"/>
      <c r="BT43" s="1216"/>
      <c r="BU43" s="1216"/>
      <c r="BV43" s="1216"/>
      <c r="BW43" s="1216"/>
      <c r="BX43" s="1216"/>
      <c r="BY43" s="1216"/>
      <c r="BZ43" s="1216"/>
      <c r="CA43" s="1216"/>
      <c r="CB43" s="1216"/>
      <c r="CC43" s="1216"/>
      <c r="CD43" s="1216"/>
      <c r="CE43" s="1216"/>
      <c r="CF43" s="1216"/>
      <c r="CG43" s="1216"/>
      <c r="CH43" s="1216"/>
      <c r="CI43" s="1216"/>
      <c r="CJ43" s="1216"/>
      <c r="CK43" s="1216"/>
      <c r="CL43" s="1216"/>
      <c r="CM43" s="1216"/>
      <c r="CN43" s="1216"/>
      <c r="CO43" s="1216"/>
      <c r="CP43" s="1216"/>
      <c r="CQ43" s="1216"/>
      <c r="CR43" s="1216"/>
      <c r="CS43" s="1216"/>
      <c r="CT43" s="1216"/>
      <c r="CU43" s="1216"/>
      <c r="CV43" s="1216"/>
      <c r="CW43" s="1216"/>
      <c r="CX43" s="1216"/>
      <c r="CY43" s="1216"/>
      <c r="CZ43" s="1216"/>
      <c r="DA43" s="1216"/>
      <c r="DB43" s="1216"/>
      <c r="DC43" s="1216"/>
      <c r="DD43" s="1216"/>
      <c r="DE43" s="1216"/>
      <c r="DF43" s="1216"/>
      <c r="DG43" s="1216"/>
      <c r="DH43" s="1216"/>
      <c r="DI43" s="1216"/>
      <c r="DJ43" s="1216"/>
      <c r="DK43" s="1216"/>
      <c r="DL43" s="1216"/>
      <c r="DM43" s="1216"/>
      <c r="DN43" s="1216"/>
      <c r="DO43" s="1216"/>
      <c r="DP43" s="1216"/>
      <c r="DQ43" s="1216"/>
      <c r="DR43" s="1216"/>
      <c r="DS43" s="1216"/>
      <c r="DT43" s="1216"/>
      <c r="DU43" s="1216"/>
      <c r="DV43" s="1216"/>
      <c r="DW43" s="1216"/>
      <c r="DX43" s="1216"/>
      <c r="DY43" s="1216"/>
      <c r="DZ43" s="1216"/>
      <c r="EA43" s="1216"/>
      <c r="EB43" s="1216"/>
      <c r="EC43" s="1216"/>
      <c r="ED43" s="1216"/>
      <c r="EE43" s="1216"/>
      <c r="EF43" s="1216"/>
      <c r="EG43" s="1216"/>
      <c r="EH43" s="1216"/>
      <c r="EI43" s="1216"/>
      <c r="EJ43" s="1216"/>
      <c r="EK43" s="1216"/>
      <c r="EL43" s="1216"/>
      <c r="EM43" s="1216"/>
      <c r="EN43" s="1216"/>
      <c r="EO43" s="1216"/>
      <c r="EP43" s="1216"/>
      <c r="EQ43" s="1216"/>
      <c r="ER43" s="1216"/>
      <c r="ES43" s="1216"/>
      <c r="ET43" s="1216"/>
      <c r="EU43" s="1216"/>
      <c r="EV43" s="1216"/>
      <c r="EW43" s="1216"/>
      <c r="EX43" s="1216"/>
      <c r="EY43" s="1216"/>
    </row>
    <row r="44" spans="3:155" s="1223" customFormat="1" ht="52.5" customHeight="1">
      <c r="C44" s="1241"/>
      <c r="D44" s="1244" t="s">
        <v>1145</v>
      </c>
      <c r="E44" s="1243">
        <v>-191.85016253716981</v>
      </c>
      <c r="F44" s="1243">
        <v>152.83661908893055</v>
      </c>
      <c r="G44" s="1243">
        <v>-344.68678162610036</v>
      </c>
      <c r="H44" s="1243">
        <v>337.33265987455394</v>
      </c>
      <c r="I44" s="1243">
        <v>232.14080399869607</v>
      </c>
      <c r="J44" s="1243">
        <v>105.19185587585784</v>
      </c>
      <c r="K44" s="1243">
        <v>799.06060581053293</v>
      </c>
      <c r="L44" s="1243">
        <v>266.34647143993936</v>
      </c>
      <c r="M44" s="1243">
        <v>532.71413437059357</v>
      </c>
      <c r="N44" s="1242" t="s">
        <v>71</v>
      </c>
      <c r="O44" s="1242">
        <f>(M44/J44-1)*100</f>
        <v>406.42146194214519</v>
      </c>
      <c r="P44" s="1216"/>
      <c r="Q44" s="1216"/>
      <c r="R44" s="1216"/>
      <c r="S44" s="1216"/>
      <c r="T44" s="1216"/>
      <c r="U44" s="1216"/>
      <c r="V44" s="1216"/>
      <c r="W44" s="1216"/>
      <c r="X44" s="1216"/>
      <c r="Y44" s="1216"/>
      <c r="Z44" s="1216"/>
      <c r="AA44" s="1216"/>
      <c r="AB44" s="1216"/>
      <c r="AC44" s="1216"/>
      <c r="AD44" s="1216"/>
      <c r="AE44" s="1216"/>
      <c r="AF44" s="1216"/>
      <c r="AG44" s="1216"/>
      <c r="AH44" s="1216"/>
      <c r="AI44" s="1216"/>
      <c r="AJ44" s="1216"/>
      <c r="AK44" s="1216"/>
      <c r="AL44" s="1216"/>
      <c r="AM44" s="1216"/>
      <c r="AN44" s="1216"/>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6"/>
      <c r="DD44" s="1216"/>
      <c r="DE44" s="1216"/>
      <c r="DF44" s="1216"/>
      <c r="DG44" s="1216"/>
      <c r="DH44" s="1216"/>
      <c r="DI44" s="1216"/>
      <c r="DJ44" s="1216"/>
      <c r="DK44" s="1216"/>
      <c r="DL44" s="1216"/>
      <c r="DM44" s="1216"/>
      <c r="DN44" s="1216"/>
      <c r="DO44" s="1216"/>
      <c r="DP44" s="1216"/>
      <c r="DQ44" s="1216"/>
      <c r="DR44" s="1216"/>
      <c r="DS44" s="1216"/>
      <c r="DT44" s="1216"/>
      <c r="DU44" s="1216"/>
      <c r="DV44" s="1216"/>
      <c r="DW44" s="1216"/>
      <c r="DX44" s="1216"/>
      <c r="DY44" s="1216"/>
      <c r="DZ44" s="1216"/>
      <c r="EA44" s="1216"/>
      <c r="EB44" s="1216"/>
      <c r="EC44" s="1216"/>
      <c r="ED44" s="1216"/>
      <c r="EE44" s="1216"/>
      <c r="EF44" s="1216"/>
      <c r="EG44" s="1216"/>
      <c r="EH44" s="1216"/>
      <c r="EI44" s="1216"/>
      <c r="EJ44" s="1216"/>
      <c r="EK44" s="1216"/>
      <c r="EL44" s="1216"/>
      <c r="EM44" s="1216"/>
      <c r="EN44" s="1216"/>
      <c r="EO44" s="1216"/>
      <c r="EP44" s="1216"/>
      <c r="EQ44" s="1216"/>
      <c r="ER44" s="1216"/>
      <c r="ES44" s="1216"/>
      <c r="ET44" s="1216"/>
      <c r="EU44" s="1216"/>
      <c r="EV44" s="1216"/>
      <c r="EW44" s="1216"/>
      <c r="EX44" s="1216"/>
      <c r="EY44" s="1216"/>
    </row>
    <row r="45" spans="3:155" s="1223" customFormat="1" ht="26.25" customHeight="1">
      <c r="C45" s="1241">
        <v>3.1</v>
      </c>
      <c r="D45" s="1249" t="s">
        <v>1144</v>
      </c>
      <c r="E45" s="1243">
        <v>0</v>
      </c>
      <c r="F45" s="1243">
        <v>13.580733023232124</v>
      </c>
      <c r="G45" s="1243">
        <v>-13.580733023232124</v>
      </c>
      <c r="H45" s="1243">
        <v>0</v>
      </c>
      <c r="I45" s="1243">
        <v>35.331637132388437</v>
      </c>
      <c r="J45" s="1243">
        <v>-35.331637132388437</v>
      </c>
      <c r="K45" s="1243">
        <v>0</v>
      </c>
      <c r="L45" s="1243">
        <v>24.58483505946791</v>
      </c>
      <c r="M45" s="1243">
        <v>-24.58483505946791</v>
      </c>
      <c r="N45" s="1242">
        <f>(J45/G45-1)*100</f>
        <v>160.16001545680737</v>
      </c>
      <c r="O45" s="1242">
        <f>(M45/J45-1)*100</f>
        <v>-30.416937750866225</v>
      </c>
      <c r="P45" s="1216"/>
      <c r="Q45" s="1216"/>
      <c r="R45" s="1216"/>
      <c r="S45" s="1216"/>
      <c r="T45" s="1216"/>
      <c r="U45" s="1216"/>
      <c r="V45" s="1216"/>
      <c r="W45" s="1216"/>
      <c r="X45" s="1216"/>
      <c r="Y45" s="1216"/>
      <c r="Z45" s="1216"/>
      <c r="AA45" s="1216"/>
      <c r="AB45" s="1216"/>
      <c r="AC45" s="1216"/>
      <c r="AD45" s="1216"/>
      <c r="AE45" s="1216"/>
      <c r="AF45" s="1216"/>
      <c r="AG45" s="1216"/>
      <c r="AH45" s="1216"/>
      <c r="AI45" s="1216"/>
      <c r="AJ45" s="1216"/>
      <c r="AK45" s="1216"/>
      <c r="AL45" s="1216"/>
      <c r="AM45" s="1216"/>
      <c r="AN45" s="1216"/>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6"/>
      <c r="DD45" s="1216"/>
      <c r="DE45" s="1216"/>
      <c r="DF45" s="1216"/>
      <c r="DG45" s="1216"/>
      <c r="DH45" s="1216"/>
      <c r="DI45" s="1216"/>
      <c r="DJ45" s="1216"/>
      <c r="DK45" s="1216"/>
      <c r="DL45" s="1216"/>
      <c r="DM45" s="1216"/>
      <c r="DN45" s="1216"/>
      <c r="DO45" s="1216"/>
      <c r="DP45" s="1216"/>
      <c r="DQ45" s="1216"/>
      <c r="DR45" s="1216"/>
      <c r="DS45" s="1216"/>
      <c r="DT45" s="1216"/>
      <c r="DU45" s="1216"/>
      <c r="DV45" s="1216"/>
      <c r="DW45" s="1216"/>
      <c r="DX45" s="1216"/>
      <c r="DY45" s="1216"/>
      <c r="DZ45" s="1216"/>
      <c r="EA45" s="1216"/>
      <c r="EB45" s="1216"/>
      <c r="EC45" s="1216"/>
      <c r="ED45" s="1216"/>
      <c r="EE45" s="1216"/>
      <c r="EF45" s="1216"/>
      <c r="EG45" s="1216"/>
      <c r="EH45" s="1216"/>
      <c r="EI45" s="1216"/>
      <c r="EJ45" s="1216"/>
      <c r="EK45" s="1216"/>
      <c r="EL45" s="1216"/>
      <c r="EM45" s="1216"/>
      <c r="EN45" s="1216"/>
      <c r="EO45" s="1216"/>
      <c r="EP45" s="1216"/>
      <c r="EQ45" s="1216"/>
      <c r="ER45" s="1216"/>
      <c r="ES45" s="1216"/>
      <c r="ET45" s="1216"/>
      <c r="EU45" s="1216"/>
      <c r="EV45" s="1216"/>
      <c r="EW45" s="1216"/>
      <c r="EX45" s="1216"/>
      <c r="EY45" s="1216"/>
    </row>
    <row r="46" spans="3:155" s="1223" customFormat="1" ht="26.25" customHeight="1">
      <c r="C46" s="1241" t="s">
        <v>1143</v>
      </c>
      <c r="D46" s="1239" t="s">
        <v>1142</v>
      </c>
      <c r="E46" s="1246">
        <v>0</v>
      </c>
      <c r="F46" s="1246">
        <v>13.580733023232124</v>
      </c>
      <c r="G46" s="1246">
        <v>-13.580733023232124</v>
      </c>
      <c r="H46" s="1246">
        <v>0</v>
      </c>
      <c r="I46" s="1246">
        <v>35.342766281744382</v>
      </c>
      <c r="J46" s="1246">
        <v>-35.342766281744382</v>
      </c>
      <c r="K46" s="1246">
        <v>0</v>
      </c>
      <c r="L46" s="1246">
        <v>24.630532565638646</v>
      </c>
      <c r="M46" s="1246">
        <v>-24.630532565638646</v>
      </c>
      <c r="N46" s="1245">
        <f>(J46/G46-1)*100</f>
        <v>160.24196353234132</v>
      </c>
      <c r="O46" s="1245">
        <f>(M46/J46-1)*100</f>
        <v>-30.309550844747911</v>
      </c>
      <c r="P46" s="1216"/>
      <c r="Q46" s="1216"/>
      <c r="R46" s="1216"/>
      <c r="S46" s="1216"/>
      <c r="T46" s="1216"/>
      <c r="U46" s="1216"/>
      <c r="V46" s="1216"/>
      <c r="W46" s="1216"/>
      <c r="X46" s="1216"/>
      <c r="Y46" s="1216"/>
      <c r="Z46" s="1216"/>
      <c r="AA46" s="1216"/>
      <c r="AB46" s="1216"/>
      <c r="AC46" s="1216"/>
      <c r="AD46" s="1216"/>
      <c r="AE46" s="1216"/>
      <c r="AF46" s="1216"/>
      <c r="AG46" s="1216"/>
      <c r="AH46" s="1216"/>
      <c r="AI46" s="1216"/>
      <c r="AJ46" s="1216"/>
      <c r="AK46" s="1216"/>
      <c r="AL46" s="1216"/>
      <c r="AM46" s="1216"/>
      <c r="AN46" s="1216"/>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6"/>
      <c r="DD46" s="1216"/>
      <c r="DE46" s="1216"/>
      <c r="DF46" s="1216"/>
      <c r="DG46" s="1216"/>
      <c r="DH46" s="1216"/>
      <c r="DI46" s="1216"/>
      <c r="DJ46" s="1216"/>
      <c r="DK46" s="1216"/>
      <c r="DL46" s="1216"/>
      <c r="DM46" s="1216"/>
      <c r="DN46" s="1216"/>
      <c r="DO46" s="1216"/>
      <c r="DP46" s="1216"/>
      <c r="DQ46" s="1216"/>
      <c r="DR46" s="1216"/>
      <c r="DS46" s="1216"/>
      <c r="DT46" s="1216"/>
      <c r="DU46" s="1216"/>
      <c r="DV46" s="1216"/>
      <c r="DW46" s="1216"/>
      <c r="DX46" s="1216"/>
      <c r="DY46" s="1216"/>
      <c r="DZ46" s="1216"/>
      <c r="EA46" s="1216"/>
      <c r="EB46" s="1216"/>
      <c r="EC46" s="1216"/>
      <c r="ED46" s="1216"/>
      <c r="EE46" s="1216"/>
      <c r="EF46" s="1216"/>
      <c r="EG46" s="1216"/>
      <c r="EH46" s="1216"/>
      <c r="EI46" s="1216"/>
      <c r="EJ46" s="1216"/>
      <c r="EK46" s="1216"/>
      <c r="EL46" s="1216"/>
      <c r="EM46" s="1216"/>
      <c r="EN46" s="1216"/>
      <c r="EO46" s="1216"/>
      <c r="EP46" s="1216"/>
      <c r="EQ46" s="1216"/>
      <c r="ER46" s="1216"/>
      <c r="ES46" s="1216"/>
      <c r="ET46" s="1216"/>
      <c r="EU46" s="1216"/>
      <c r="EV46" s="1216"/>
      <c r="EW46" s="1216"/>
      <c r="EX46" s="1216"/>
      <c r="EY46" s="1216"/>
    </row>
    <row r="47" spans="3:155" s="1223" customFormat="1" ht="26.25" customHeight="1">
      <c r="C47" s="1241" t="s">
        <v>1141</v>
      </c>
      <c r="D47" s="1239" t="s">
        <v>1140</v>
      </c>
      <c r="E47" s="1246">
        <v>0</v>
      </c>
      <c r="F47" s="1246">
        <v>0</v>
      </c>
      <c r="G47" s="1246">
        <v>0</v>
      </c>
      <c r="H47" s="1246">
        <v>0</v>
      </c>
      <c r="I47" s="1246">
        <v>-1.1129149355951037E-2</v>
      </c>
      <c r="J47" s="1246">
        <v>1.1129149355951037E-2</v>
      </c>
      <c r="K47" s="1246">
        <v>0</v>
      </c>
      <c r="L47" s="1246">
        <v>-4.569750617073793E-2</v>
      </c>
      <c r="M47" s="1246">
        <v>4.569750617073793E-2</v>
      </c>
      <c r="N47" s="1245" t="s">
        <v>71</v>
      </c>
      <c r="O47" s="1245">
        <f>(M47/J47-1)*100</f>
        <v>310.61095245614905</v>
      </c>
      <c r="P47" s="1216"/>
      <c r="Q47" s="1216"/>
      <c r="R47" s="1216"/>
      <c r="S47" s="1216"/>
      <c r="T47" s="1216"/>
      <c r="U47" s="1216"/>
      <c r="V47" s="1216"/>
      <c r="W47" s="1216"/>
      <c r="X47" s="1216"/>
      <c r="Y47" s="1216"/>
      <c r="Z47" s="1216"/>
      <c r="AA47" s="1216"/>
      <c r="AB47" s="1216"/>
      <c r="AC47" s="1216"/>
      <c r="AD47" s="1216"/>
      <c r="AE47" s="1216"/>
      <c r="AF47" s="1216"/>
      <c r="AG47" s="1216"/>
      <c r="AH47" s="1216"/>
      <c r="AI47" s="1216"/>
      <c r="AJ47" s="1216"/>
      <c r="AK47" s="1216"/>
      <c r="AL47" s="1216"/>
      <c r="AM47" s="1216"/>
      <c r="AN47" s="1216"/>
      <c r="AO47" s="1216"/>
      <c r="AP47" s="1216"/>
      <c r="AQ47" s="1216"/>
      <c r="AR47" s="1216"/>
      <c r="AS47" s="1216"/>
      <c r="AT47" s="1216"/>
      <c r="AU47" s="1216"/>
      <c r="AV47" s="1216"/>
      <c r="AW47" s="1216"/>
      <c r="AX47" s="1216"/>
      <c r="AY47" s="1216"/>
      <c r="AZ47" s="1216"/>
      <c r="BA47" s="1216"/>
      <c r="BB47" s="1216"/>
      <c r="BC47" s="1216"/>
      <c r="BD47" s="1216"/>
      <c r="BE47" s="1216"/>
      <c r="BF47" s="1216"/>
      <c r="BG47" s="1216"/>
      <c r="BH47" s="1216"/>
      <c r="BI47" s="1216"/>
      <c r="BJ47" s="1216"/>
      <c r="BK47" s="1216"/>
      <c r="BL47" s="1216"/>
      <c r="BM47" s="1216"/>
      <c r="BN47" s="1216"/>
      <c r="BO47" s="1216"/>
      <c r="BP47" s="1216"/>
      <c r="BQ47" s="1216"/>
      <c r="BR47" s="1216"/>
      <c r="BS47" s="1216"/>
      <c r="BT47" s="1216"/>
      <c r="BU47" s="1216"/>
      <c r="BV47" s="1216"/>
      <c r="BW47" s="1216"/>
      <c r="BX47" s="1216"/>
      <c r="BY47" s="1216"/>
      <c r="BZ47" s="1216"/>
      <c r="CA47" s="1216"/>
      <c r="CB47" s="1216"/>
      <c r="CC47" s="1216"/>
      <c r="CD47" s="1216"/>
      <c r="CE47" s="1216"/>
      <c r="CF47" s="1216"/>
      <c r="CG47" s="1216"/>
      <c r="CH47" s="1216"/>
      <c r="CI47" s="1216"/>
      <c r="CJ47" s="1216"/>
      <c r="CK47" s="1216"/>
      <c r="CL47" s="1216"/>
      <c r="CM47" s="1216"/>
      <c r="CN47" s="1216"/>
      <c r="CO47" s="1216"/>
      <c r="CP47" s="1216"/>
      <c r="CQ47" s="1216"/>
      <c r="CR47" s="1216"/>
      <c r="CS47" s="1216"/>
      <c r="CT47" s="1216"/>
      <c r="CU47" s="1216"/>
      <c r="CV47" s="1216"/>
      <c r="CW47" s="1216"/>
      <c r="CX47" s="1216"/>
      <c r="CY47" s="1216"/>
      <c r="CZ47" s="1216"/>
      <c r="DA47" s="1216"/>
      <c r="DB47" s="1216"/>
      <c r="DC47" s="1216"/>
      <c r="DD47" s="1216"/>
      <c r="DE47" s="1216"/>
      <c r="DF47" s="1216"/>
      <c r="DG47" s="1216"/>
      <c r="DH47" s="1216"/>
      <c r="DI47" s="1216"/>
      <c r="DJ47" s="1216"/>
      <c r="DK47" s="1216"/>
      <c r="DL47" s="1216"/>
      <c r="DM47" s="1216"/>
      <c r="DN47" s="1216"/>
      <c r="DO47" s="1216"/>
      <c r="DP47" s="1216"/>
      <c r="DQ47" s="1216"/>
      <c r="DR47" s="1216"/>
      <c r="DS47" s="1216"/>
      <c r="DT47" s="1216"/>
      <c r="DU47" s="1216"/>
      <c r="DV47" s="1216"/>
      <c r="DW47" s="1216"/>
      <c r="DX47" s="1216"/>
      <c r="DY47" s="1216"/>
      <c r="DZ47" s="1216"/>
      <c r="EA47" s="1216"/>
      <c r="EB47" s="1216"/>
      <c r="EC47" s="1216"/>
      <c r="ED47" s="1216"/>
      <c r="EE47" s="1216"/>
      <c r="EF47" s="1216"/>
      <c r="EG47" s="1216"/>
      <c r="EH47" s="1216"/>
      <c r="EI47" s="1216"/>
      <c r="EJ47" s="1216"/>
      <c r="EK47" s="1216"/>
      <c r="EL47" s="1216"/>
      <c r="EM47" s="1216"/>
      <c r="EN47" s="1216"/>
      <c r="EO47" s="1216"/>
      <c r="EP47" s="1216"/>
      <c r="EQ47" s="1216"/>
      <c r="ER47" s="1216"/>
      <c r="ES47" s="1216"/>
      <c r="ET47" s="1216"/>
      <c r="EU47" s="1216"/>
      <c r="EV47" s="1216"/>
      <c r="EW47" s="1216"/>
      <c r="EX47" s="1216"/>
      <c r="EY47" s="1216"/>
    </row>
    <row r="48" spans="3:155" s="1250" customFormat="1" ht="26.25" customHeight="1">
      <c r="C48" s="1241">
        <v>3.2</v>
      </c>
      <c r="D48" s="1249" t="s">
        <v>1139</v>
      </c>
      <c r="E48" s="1243">
        <v>0</v>
      </c>
      <c r="F48" s="1243">
        <v>0</v>
      </c>
      <c r="G48" s="1243">
        <v>0</v>
      </c>
      <c r="H48" s="1243">
        <v>0</v>
      </c>
      <c r="I48" s="1243">
        <v>0</v>
      </c>
      <c r="J48" s="1243">
        <v>0</v>
      </c>
      <c r="K48" s="1243">
        <v>0</v>
      </c>
      <c r="L48" s="1243">
        <v>0</v>
      </c>
      <c r="M48" s="1243">
        <v>0</v>
      </c>
      <c r="N48" s="1242" t="s">
        <v>71</v>
      </c>
      <c r="O48" s="1242" t="s">
        <v>71</v>
      </c>
      <c r="P48" s="1216"/>
      <c r="Q48" s="1216"/>
      <c r="R48" s="1216"/>
      <c r="S48" s="1216"/>
      <c r="T48" s="1216"/>
      <c r="U48" s="1216"/>
      <c r="V48" s="1216"/>
      <c r="W48" s="1216"/>
      <c r="X48" s="1216"/>
      <c r="Y48" s="1216"/>
      <c r="Z48" s="1216"/>
      <c r="AA48" s="1216"/>
      <c r="AB48" s="1216"/>
      <c r="AC48" s="1216"/>
      <c r="AD48" s="1216"/>
      <c r="AE48" s="1216"/>
      <c r="AF48" s="1216"/>
      <c r="AG48" s="1216"/>
      <c r="AH48" s="1216"/>
      <c r="AI48" s="1216"/>
      <c r="AJ48" s="1216"/>
      <c r="AK48" s="1216"/>
      <c r="AL48" s="1216"/>
      <c r="AM48" s="1216"/>
      <c r="AN48" s="1216"/>
      <c r="AO48" s="1216"/>
      <c r="AP48" s="1216"/>
      <c r="AQ48" s="1216"/>
      <c r="AR48" s="1216"/>
      <c r="AS48" s="1216"/>
      <c r="AT48" s="1216"/>
      <c r="AU48" s="1216"/>
      <c r="AV48" s="1216"/>
      <c r="AW48" s="1216"/>
      <c r="AX48" s="1216"/>
      <c r="AY48" s="1216"/>
      <c r="AZ48" s="1216"/>
      <c r="BA48" s="1216"/>
      <c r="BB48" s="1216"/>
      <c r="BC48" s="1216"/>
      <c r="BD48" s="1216"/>
      <c r="BE48" s="1216"/>
      <c r="BF48" s="1216"/>
      <c r="BG48" s="1216"/>
      <c r="BH48" s="1216"/>
      <c r="BI48" s="1216"/>
      <c r="BJ48" s="1216"/>
      <c r="BK48" s="1216"/>
      <c r="BL48" s="1216"/>
      <c r="BM48" s="1216"/>
      <c r="BN48" s="1216"/>
      <c r="BO48" s="1216"/>
      <c r="BP48" s="1216"/>
      <c r="BQ48" s="1216"/>
      <c r="BR48" s="1216"/>
      <c r="BS48" s="1216"/>
      <c r="BT48" s="1216"/>
      <c r="BU48" s="1216"/>
      <c r="BV48" s="1216"/>
      <c r="BW48" s="1216"/>
      <c r="BX48" s="1216"/>
      <c r="BY48" s="1216"/>
      <c r="BZ48" s="1216"/>
      <c r="CA48" s="1216"/>
      <c r="CB48" s="1216"/>
      <c r="CC48" s="1216"/>
      <c r="CD48" s="1216"/>
      <c r="CE48" s="1216"/>
      <c r="CF48" s="1216"/>
      <c r="CG48" s="1216"/>
      <c r="CH48" s="1216"/>
      <c r="CI48" s="1216"/>
      <c r="CJ48" s="1216"/>
      <c r="CK48" s="1216"/>
      <c r="CL48" s="1216"/>
      <c r="CM48" s="1216"/>
      <c r="CN48" s="1216"/>
      <c r="CO48" s="1216"/>
      <c r="CP48" s="1216"/>
      <c r="CQ48" s="1216"/>
      <c r="CR48" s="1216"/>
      <c r="CS48" s="1216"/>
      <c r="CT48" s="1216"/>
      <c r="CU48" s="1216"/>
      <c r="CV48" s="1216"/>
      <c r="CW48" s="1216"/>
      <c r="CX48" s="1216"/>
      <c r="CY48" s="1216"/>
      <c r="CZ48" s="1216"/>
      <c r="DA48" s="1216"/>
      <c r="DB48" s="1216"/>
      <c r="DC48" s="1216"/>
      <c r="DD48" s="1216"/>
      <c r="DE48" s="1216"/>
      <c r="DF48" s="1216"/>
      <c r="DG48" s="1216"/>
      <c r="DH48" s="1216"/>
      <c r="DI48" s="1216"/>
      <c r="DJ48" s="1216"/>
      <c r="DK48" s="1216"/>
      <c r="DL48" s="1216"/>
      <c r="DM48" s="1216"/>
      <c r="DN48" s="1216"/>
      <c r="DO48" s="1216"/>
      <c r="DP48" s="1216"/>
      <c r="DQ48" s="1216"/>
      <c r="DR48" s="1216"/>
      <c r="DS48" s="1216"/>
      <c r="DT48" s="1216"/>
      <c r="DU48" s="1216"/>
      <c r="DV48" s="1216"/>
      <c r="DW48" s="1216"/>
      <c r="DX48" s="1216"/>
      <c r="DY48" s="1216"/>
      <c r="DZ48" s="1216"/>
      <c r="EA48" s="1216"/>
      <c r="EB48" s="1216"/>
      <c r="EC48" s="1216"/>
      <c r="ED48" s="1216"/>
      <c r="EE48" s="1216"/>
      <c r="EF48" s="1216"/>
      <c r="EG48" s="1216"/>
      <c r="EH48" s="1216"/>
      <c r="EI48" s="1216"/>
      <c r="EJ48" s="1216"/>
      <c r="EK48" s="1216"/>
      <c r="EL48" s="1216"/>
      <c r="EM48" s="1216"/>
      <c r="EN48" s="1216"/>
      <c r="EO48" s="1216"/>
      <c r="EP48" s="1216"/>
      <c r="EQ48" s="1216"/>
      <c r="ER48" s="1216"/>
      <c r="ES48" s="1216"/>
      <c r="ET48" s="1216"/>
      <c r="EU48" s="1216"/>
      <c r="EV48" s="1216"/>
      <c r="EW48" s="1216"/>
      <c r="EX48" s="1216"/>
      <c r="EY48" s="1216"/>
    </row>
    <row r="49" spans="3:155" s="1223" customFormat="1" ht="26.25" customHeight="1">
      <c r="C49" s="1241">
        <v>3.3</v>
      </c>
      <c r="D49" s="1249" t="s">
        <v>1138</v>
      </c>
      <c r="E49" s="1243">
        <v>115.23390519345921</v>
      </c>
      <c r="F49" s="1243">
        <v>139.25588606569841</v>
      </c>
      <c r="G49" s="1243">
        <v>-24.021980872239197</v>
      </c>
      <c r="H49" s="1243">
        <v>67.666438478936996</v>
      </c>
      <c r="I49" s="1243">
        <v>196.80916686630763</v>
      </c>
      <c r="J49" s="1243">
        <v>-129.14272838737065</v>
      </c>
      <c r="K49" s="1243">
        <v>34.652284315296356</v>
      </c>
      <c r="L49" s="1243">
        <v>241.76163638047146</v>
      </c>
      <c r="M49" s="1243">
        <v>-207.10935206517513</v>
      </c>
      <c r="N49" s="1242">
        <f>(J49/G49-1)*100</f>
        <v>437.60232794379323</v>
      </c>
      <c r="O49" s="1242">
        <f>(M49/J49-1)*100</f>
        <v>60.372445782575809</v>
      </c>
      <c r="P49" s="1216"/>
      <c r="Q49" s="1216"/>
      <c r="R49" s="1216"/>
      <c r="S49" s="1216"/>
      <c r="T49" s="1216"/>
      <c r="U49" s="1216"/>
      <c r="V49" s="1216"/>
      <c r="W49" s="1216"/>
      <c r="X49" s="1216"/>
      <c r="Y49" s="1216"/>
      <c r="Z49" s="1216"/>
      <c r="AA49" s="1216"/>
      <c r="AB49" s="1216"/>
      <c r="AC49" s="1216"/>
      <c r="AD49" s="1216"/>
      <c r="AE49" s="1216"/>
      <c r="AF49" s="1216"/>
      <c r="AG49" s="1216"/>
      <c r="AH49" s="1216"/>
      <c r="AI49" s="1216"/>
      <c r="AJ49" s="1216"/>
      <c r="AK49" s="1216"/>
      <c r="AL49" s="1216"/>
      <c r="AM49" s="1216"/>
      <c r="AN49" s="1216"/>
      <c r="AO49" s="1216"/>
      <c r="AP49" s="1216"/>
      <c r="AQ49" s="1216"/>
      <c r="AR49" s="1216"/>
      <c r="AS49" s="1216"/>
      <c r="AT49" s="1216"/>
      <c r="AU49" s="1216"/>
      <c r="AV49" s="1216"/>
      <c r="AW49" s="1216"/>
      <c r="AX49" s="1216"/>
      <c r="AY49" s="1216"/>
      <c r="AZ49" s="1216"/>
      <c r="BA49" s="1216"/>
      <c r="BB49" s="1216"/>
      <c r="BC49" s="1216"/>
      <c r="BD49" s="1216"/>
      <c r="BE49" s="1216"/>
      <c r="BF49" s="1216"/>
      <c r="BG49" s="1216"/>
      <c r="BH49" s="1216"/>
      <c r="BI49" s="1216"/>
      <c r="BJ49" s="1216"/>
      <c r="BK49" s="1216"/>
      <c r="BL49" s="1216"/>
      <c r="BM49" s="1216"/>
      <c r="BN49" s="1216"/>
      <c r="BO49" s="1216"/>
      <c r="BP49" s="1216"/>
      <c r="BQ49" s="1216"/>
      <c r="BR49" s="1216"/>
      <c r="BS49" s="1216"/>
      <c r="BT49" s="1216"/>
      <c r="BU49" s="1216"/>
      <c r="BV49" s="1216"/>
      <c r="BW49" s="1216"/>
      <c r="BX49" s="1216"/>
      <c r="BY49" s="1216"/>
      <c r="BZ49" s="1216"/>
      <c r="CA49" s="1216"/>
      <c r="CB49" s="1216"/>
      <c r="CC49" s="1216"/>
      <c r="CD49" s="1216"/>
      <c r="CE49" s="1216"/>
      <c r="CF49" s="1216"/>
      <c r="CG49" s="1216"/>
      <c r="CH49" s="1216"/>
      <c r="CI49" s="1216"/>
      <c r="CJ49" s="1216"/>
      <c r="CK49" s="1216"/>
      <c r="CL49" s="1216"/>
      <c r="CM49" s="1216"/>
      <c r="CN49" s="1216"/>
      <c r="CO49" s="1216"/>
      <c r="CP49" s="1216"/>
      <c r="CQ49" s="1216"/>
      <c r="CR49" s="1216"/>
      <c r="CS49" s="1216"/>
      <c r="CT49" s="1216"/>
      <c r="CU49" s="1216"/>
      <c r="CV49" s="1216"/>
      <c r="CW49" s="1216"/>
      <c r="CX49" s="1216"/>
      <c r="CY49" s="1216"/>
      <c r="CZ49" s="1216"/>
      <c r="DA49" s="1216"/>
      <c r="DB49" s="1216"/>
      <c r="DC49" s="1216"/>
      <c r="DD49" s="1216"/>
      <c r="DE49" s="1216"/>
      <c r="DF49" s="1216"/>
      <c r="DG49" s="1216"/>
      <c r="DH49" s="1216"/>
      <c r="DI49" s="1216"/>
      <c r="DJ49" s="1216"/>
      <c r="DK49" s="1216"/>
      <c r="DL49" s="1216"/>
      <c r="DM49" s="1216"/>
      <c r="DN49" s="1216"/>
      <c r="DO49" s="1216"/>
      <c r="DP49" s="1216"/>
      <c r="DQ49" s="1216"/>
      <c r="DR49" s="1216"/>
      <c r="DS49" s="1216"/>
      <c r="DT49" s="1216"/>
      <c r="DU49" s="1216"/>
      <c r="DV49" s="1216"/>
      <c r="DW49" s="1216"/>
      <c r="DX49" s="1216"/>
      <c r="DY49" s="1216"/>
      <c r="DZ49" s="1216"/>
      <c r="EA49" s="1216"/>
      <c r="EB49" s="1216"/>
      <c r="EC49" s="1216"/>
      <c r="ED49" s="1216"/>
      <c r="EE49" s="1216"/>
      <c r="EF49" s="1216"/>
      <c r="EG49" s="1216"/>
      <c r="EH49" s="1216"/>
      <c r="EI49" s="1216"/>
      <c r="EJ49" s="1216"/>
      <c r="EK49" s="1216"/>
      <c r="EL49" s="1216"/>
      <c r="EM49" s="1216"/>
      <c r="EN49" s="1216"/>
      <c r="EO49" s="1216"/>
      <c r="EP49" s="1216"/>
      <c r="EQ49" s="1216"/>
      <c r="ER49" s="1216"/>
      <c r="ES49" s="1216"/>
      <c r="ET49" s="1216"/>
      <c r="EU49" s="1216"/>
      <c r="EV49" s="1216"/>
      <c r="EW49" s="1216"/>
      <c r="EX49" s="1216"/>
      <c r="EY49" s="1216"/>
    </row>
    <row r="50" spans="3:155" s="1223" customFormat="1" ht="26.25" customHeight="1">
      <c r="C50" s="1241" t="s">
        <v>1137</v>
      </c>
      <c r="D50" s="1239" t="s">
        <v>1054</v>
      </c>
      <c r="E50" s="1246">
        <v>0</v>
      </c>
      <c r="F50" s="1246">
        <v>9.0960008297674619</v>
      </c>
      <c r="G50" s="1246">
        <v>-9.0960008297674619</v>
      </c>
      <c r="H50" s="1246">
        <v>0</v>
      </c>
      <c r="I50" s="1246">
        <v>141.89582876653287</v>
      </c>
      <c r="J50" s="1246">
        <v>-141.89582876653287</v>
      </c>
      <c r="K50" s="1246">
        <v>0</v>
      </c>
      <c r="L50" s="1246">
        <v>-86.570757434523884</v>
      </c>
      <c r="M50" s="1246">
        <v>86.570757434523884</v>
      </c>
      <c r="N50" s="1245">
        <f>(J50/G50-1)*100</f>
        <v>1459.9803850299388</v>
      </c>
      <c r="O50" s="1245" t="s">
        <v>71</v>
      </c>
      <c r="P50" s="1216"/>
      <c r="Q50" s="1216"/>
      <c r="R50" s="1216"/>
      <c r="S50" s="1216"/>
      <c r="T50" s="1216"/>
      <c r="U50" s="1216"/>
      <c r="V50" s="1216"/>
      <c r="W50" s="1216"/>
      <c r="X50" s="1216"/>
      <c r="Y50" s="1216"/>
      <c r="Z50" s="1216"/>
      <c r="AA50" s="1216"/>
      <c r="AB50" s="1216"/>
      <c r="AC50" s="1216"/>
      <c r="AD50" s="1216"/>
      <c r="AE50" s="1216"/>
      <c r="AF50" s="1216"/>
      <c r="AG50" s="1216"/>
      <c r="AH50" s="1216"/>
      <c r="AI50" s="1216"/>
      <c r="AJ50" s="1216"/>
      <c r="AK50" s="1216"/>
      <c r="AL50" s="1216"/>
      <c r="AM50" s="1216"/>
      <c r="AN50" s="1216"/>
      <c r="AO50" s="1216"/>
      <c r="AP50" s="1216"/>
      <c r="AQ50" s="1216"/>
      <c r="AR50" s="1216"/>
      <c r="AS50" s="1216"/>
      <c r="AT50" s="1216"/>
      <c r="AU50" s="1216"/>
      <c r="AV50" s="1216"/>
      <c r="AW50" s="1216"/>
      <c r="AX50" s="1216"/>
      <c r="AY50" s="1216"/>
      <c r="AZ50" s="1216"/>
      <c r="BA50" s="1216"/>
      <c r="BB50" s="1216"/>
      <c r="BC50" s="1216"/>
      <c r="BD50" s="1216"/>
      <c r="BE50" s="1216"/>
      <c r="BF50" s="1216"/>
      <c r="BG50" s="1216"/>
      <c r="BH50" s="1216"/>
      <c r="BI50" s="1216"/>
      <c r="BJ50" s="1216"/>
      <c r="BK50" s="1216"/>
      <c r="BL50" s="1216"/>
      <c r="BM50" s="1216"/>
      <c r="BN50" s="1216"/>
      <c r="BO50" s="1216"/>
      <c r="BP50" s="1216"/>
      <c r="BQ50" s="1216"/>
      <c r="BR50" s="1216"/>
      <c r="BS50" s="1216"/>
      <c r="BT50" s="1216"/>
      <c r="BU50" s="1216"/>
      <c r="BV50" s="1216"/>
      <c r="BW50" s="1216"/>
      <c r="BX50" s="1216"/>
      <c r="BY50" s="1216"/>
      <c r="BZ50" s="1216"/>
      <c r="CA50" s="1216"/>
      <c r="CB50" s="1216"/>
      <c r="CC50" s="1216"/>
      <c r="CD50" s="1216"/>
      <c r="CE50" s="1216"/>
      <c r="CF50" s="1216"/>
      <c r="CG50" s="1216"/>
      <c r="CH50" s="1216"/>
      <c r="CI50" s="1216"/>
      <c r="CJ50" s="1216"/>
      <c r="CK50" s="1216"/>
      <c r="CL50" s="1216"/>
      <c r="CM50" s="1216"/>
      <c r="CN50" s="1216"/>
      <c r="CO50" s="1216"/>
      <c r="CP50" s="1216"/>
      <c r="CQ50" s="1216"/>
      <c r="CR50" s="1216"/>
      <c r="CS50" s="1216"/>
      <c r="CT50" s="1216"/>
      <c r="CU50" s="1216"/>
      <c r="CV50" s="1216"/>
      <c r="CW50" s="1216"/>
      <c r="CX50" s="1216"/>
      <c r="CY50" s="1216"/>
      <c r="CZ50" s="1216"/>
      <c r="DA50" s="1216"/>
      <c r="DB50" s="1216"/>
      <c r="DC50" s="1216"/>
      <c r="DD50" s="1216"/>
      <c r="DE50" s="1216"/>
      <c r="DF50" s="1216"/>
      <c r="DG50" s="1216"/>
      <c r="DH50" s="1216"/>
      <c r="DI50" s="1216"/>
      <c r="DJ50" s="1216"/>
      <c r="DK50" s="1216"/>
      <c r="DL50" s="1216"/>
      <c r="DM50" s="1216"/>
      <c r="DN50" s="1216"/>
      <c r="DO50" s="1216"/>
      <c r="DP50" s="1216"/>
      <c r="DQ50" s="1216"/>
      <c r="DR50" s="1216"/>
      <c r="DS50" s="1216"/>
      <c r="DT50" s="1216"/>
      <c r="DU50" s="1216"/>
      <c r="DV50" s="1216"/>
      <c r="DW50" s="1216"/>
      <c r="DX50" s="1216"/>
      <c r="DY50" s="1216"/>
      <c r="DZ50" s="1216"/>
      <c r="EA50" s="1216"/>
      <c r="EB50" s="1216"/>
      <c r="EC50" s="1216"/>
      <c r="ED50" s="1216"/>
      <c r="EE50" s="1216"/>
      <c r="EF50" s="1216"/>
      <c r="EG50" s="1216"/>
      <c r="EH50" s="1216"/>
      <c r="EI50" s="1216"/>
      <c r="EJ50" s="1216"/>
      <c r="EK50" s="1216"/>
      <c r="EL50" s="1216"/>
      <c r="EM50" s="1216"/>
      <c r="EN50" s="1216"/>
      <c r="EO50" s="1216"/>
      <c r="EP50" s="1216"/>
      <c r="EQ50" s="1216"/>
      <c r="ER50" s="1216"/>
      <c r="ES50" s="1216"/>
      <c r="ET50" s="1216"/>
      <c r="EU50" s="1216"/>
      <c r="EV50" s="1216"/>
      <c r="EW50" s="1216"/>
      <c r="EX50" s="1216"/>
      <c r="EY50" s="1216"/>
    </row>
    <row r="51" spans="3:155" s="1216" customFormat="1" ht="26.25" customHeight="1">
      <c r="C51" s="1241" t="s">
        <v>1136</v>
      </c>
      <c r="D51" s="1248" t="s">
        <v>1131</v>
      </c>
      <c r="E51" s="1236">
        <v>0</v>
      </c>
      <c r="F51" s="1236">
        <v>0.43172337396016858</v>
      </c>
      <c r="G51" s="1236">
        <v>-0.43172337396016858</v>
      </c>
      <c r="H51" s="1236">
        <v>0</v>
      </c>
      <c r="I51" s="1236">
        <v>0.28393865957906433</v>
      </c>
      <c r="J51" s="1236">
        <v>-0.28393865957906433</v>
      </c>
      <c r="K51" s="1236">
        <v>0</v>
      </c>
      <c r="L51" s="1236">
        <v>-3.511534201433414E-3</v>
      </c>
      <c r="M51" s="1236">
        <v>3.511534201433414E-3</v>
      </c>
      <c r="N51" s="1235">
        <f>(J51/G51-1)*100</f>
        <v>-34.231344257663253</v>
      </c>
      <c r="O51" s="1242" t="s">
        <v>71</v>
      </c>
    </row>
    <row r="52" spans="3:155" s="1216" customFormat="1" ht="51" customHeight="1">
      <c r="C52" s="1241" t="s">
        <v>1135</v>
      </c>
      <c r="D52" s="1248" t="s">
        <v>1127</v>
      </c>
      <c r="E52" s="1236">
        <v>0</v>
      </c>
      <c r="F52" s="1236">
        <v>8.6642774558073086</v>
      </c>
      <c r="G52" s="1236">
        <v>-8.6642774558073086</v>
      </c>
      <c r="H52" s="1236">
        <v>0</v>
      </c>
      <c r="I52" s="1236">
        <v>141.61189010695381</v>
      </c>
      <c r="J52" s="1236">
        <v>-141.61189010695381</v>
      </c>
      <c r="K52" s="1236">
        <v>0</v>
      </c>
      <c r="L52" s="1236">
        <v>-86.567245900322433</v>
      </c>
      <c r="M52" s="1236">
        <v>86.567245900322433</v>
      </c>
      <c r="N52" s="1235">
        <f>(J52/G52-1)*100</f>
        <v>1534.4339251513372</v>
      </c>
      <c r="O52" s="1235" t="s">
        <v>71</v>
      </c>
    </row>
    <row r="53" spans="3:155" s="1223" customFormat="1" ht="26.25" customHeight="1">
      <c r="C53" s="1241" t="s">
        <v>1134</v>
      </c>
      <c r="D53" s="1239" t="s">
        <v>1133</v>
      </c>
      <c r="E53" s="1246">
        <v>0</v>
      </c>
      <c r="F53" s="1246">
        <v>58.42841313297896</v>
      </c>
      <c r="G53" s="1246">
        <v>-58.42841313297896</v>
      </c>
      <c r="H53" s="1246">
        <v>0</v>
      </c>
      <c r="I53" s="1246">
        <v>204.8272509990658</v>
      </c>
      <c r="J53" s="1246">
        <v>-204.8272509990658</v>
      </c>
      <c r="K53" s="1246">
        <v>0</v>
      </c>
      <c r="L53" s="1246">
        <v>93.756319668201627</v>
      </c>
      <c r="M53" s="1246">
        <v>-93.756319668201627</v>
      </c>
      <c r="N53" s="1245">
        <f>(J53/G53-1)*100</f>
        <v>250.56103702986658</v>
      </c>
      <c r="O53" s="1245">
        <f>(M53/J53-1)*100</f>
        <v>-54.226637710121274</v>
      </c>
      <c r="P53" s="1216"/>
      <c r="Q53" s="1216"/>
      <c r="R53" s="1216"/>
      <c r="S53" s="1216"/>
      <c r="T53" s="1216"/>
      <c r="U53" s="1216"/>
      <c r="V53" s="1216"/>
      <c r="W53" s="1216"/>
      <c r="X53" s="1216"/>
      <c r="Y53" s="1216"/>
      <c r="Z53" s="1216"/>
      <c r="AA53" s="1216"/>
      <c r="AB53" s="1216"/>
      <c r="AC53" s="1216"/>
      <c r="AD53" s="1216"/>
      <c r="AE53" s="1216"/>
      <c r="AF53" s="1216"/>
      <c r="AG53" s="1216"/>
      <c r="AH53" s="1216"/>
      <c r="AI53" s="1216"/>
      <c r="AJ53" s="1216"/>
      <c r="AK53" s="1216"/>
      <c r="AL53" s="1216"/>
      <c r="AM53" s="1216"/>
      <c r="AN53" s="1216"/>
      <c r="AO53" s="1216"/>
      <c r="AP53" s="1216"/>
      <c r="AQ53" s="1216"/>
      <c r="AR53" s="1216"/>
      <c r="AS53" s="1216"/>
      <c r="AT53" s="1216"/>
      <c r="AU53" s="1216"/>
      <c r="AV53" s="1216"/>
      <c r="AW53" s="1216"/>
      <c r="AX53" s="1216"/>
      <c r="AY53" s="1216"/>
      <c r="AZ53" s="1216"/>
      <c r="BA53" s="1216"/>
      <c r="BB53" s="1216"/>
      <c r="BC53" s="1216"/>
      <c r="BD53" s="1216"/>
      <c r="BE53" s="1216"/>
      <c r="BF53" s="1216"/>
      <c r="BG53" s="1216"/>
      <c r="BH53" s="1216"/>
      <c r="BI53" s="1216"/>
      <c r="BJ53" s="1216"/>
      <c r="BK53" s="1216"/>
      <c r="BL53" s="1216"/>
      <c r="BM53" s="1216"/>
      <c r="BN53" s="1216"/>
      <c r="BO53" s="1216"/>
      <c r="BP53" s="1216"/>
      <c r="BQ53" s="1216"/>
      <c r="BR53" s="1216"/>
      <c r="BS53" s="1216"/>
      <c r="BT53" s="1216"/>
      <c r="BU53" s="1216"/>
      <c r="BV53" s="1216"/>
      <c r="BW53" s="1216"/>
      <c r="BX53" s="1216"/>
      <c r="BY53" s="1216"/>
      <c r="BZ53" s="1216"/>
      <c r="CA53" s="1216"/>
      <c r="CB53" s="1216"/>
      <c r="CC53" s="1216"/>
      <c r="CD53" s="1216"/>
      <c r="CE53" s="1216"/>
      <c r="CF53" s="1216"/>
      <c r="CG53" s="1216"/>
      <c r="CH53" s="1216"/>
      <c r="CI53" s="1216"/>
      <c r="CJ53" s="1216"/>
      <c r="CK53" s="1216"/>
      <c r="CL53" s="1216"/>
      <c r="CM53" s="1216"/>
      <c r="CN53" s="1216"/>
      <c r="CO53" s="1216"/>
      <c r="CP53" s="1216"/>
      <c r="CQ53" s="1216"/>
      <c r="CR53" s="1216"/>
      <c r="CS53" s="1216"/>
      <c r="CT53" s="1216"/>
      <c r="CU53" s="1216"/>
      <c r="CV53" s="1216"/>
      <c r="CW53" s="1216"/>
      <c r="CX53" s="1216"/>
      <c r="CY53" s="1216"/>
      <c r="CZ53" s="1216"/>
      <c r="DA53" s="1216"/>
      <c r="DB53" s="1216"/>
      <c r="DC53" s="1216"/>
      <c r="DD53" s="1216"/>
      <c r="DE53" s="1216"/>
      <c r="DF53" s="1216"/>
      <c r="DG53" s="1216"/>
      <c r="DH53" s="1216"/>
      <c r="DI53" s="1216"/>
      <c r="DJ53" s="1216"/>
      <c r="DK53" s="1216"/>
      <c r="DL53" s="1216"/>
      <c r="DM53" s="1216"/>
      <c r="DN53" s="1216"/>
      <c r="DO53" s="1216"/>
      <c r="DP53" s="1216"/>
      <c r="DQ53" s="1216"/>
      <c r="DR53" s="1216"/>
      <c r="DS53" s="1216"/>
      <c r="DT53" s="1216"/>
      <c r="DU53" s="1216"/>
      <c r="DV53" s="1216"/>
      <c r="DW53" s="1216"/>
      <c r="DX53" s="1216"/>
      <c r="DY53" s="1216"/>
      <c r="DZ53" s="1216"/>
      <c r="EA53" s="1216"/>
      <c r="EB53" s="1216"/>
      <c r="EC53" s="1216"/>
      <c r="ED53" s="1216"/>
      <c r="EE53" s="1216"/>
      <c r="EF53" s="1216"/>
      <c r="EG53" s="1216"/>
      <c r="EH53" s="1216"/>
      <c r="EI53" s="1216"/>
      <c r="EJ53" s="1216"/>
      <c r="EK53" s="1216"/>
      <c r="EL53" s="1216"/>
      <c r="EM53" s="1216"/>
      <c r="EN53" s="1216"/>
      <c r="EO53" s="1216"/>
      <c r="EP53" s="1216"/>
      <c r="EQ53" s="1216"/>
      <c r="ER53" s="1216"/>
      <c r="ES53" s="1216"/>
      <c r="ET53" s="1216"/>
      <c r="EU53" s="1216"/>
      <c r="EV53" s="1216"/>
      <c r="EW53" s="1216"/>
      <c r="EX53" s="1216"/>
      <c r="EY53" s="1216"/>
    </row>
    <row r="54" spans="3:155" s="1216" customFormat="1" ht="26.25" customHeight="1">
      <c r="C54" s="1241" t="s">
        <v>1132</v>
      </c>
      <c r="D54" s="1248" t="s">
        <v>1131</v>
      </c>
      <c r="E54" s="1236">
        <v>0</v>
      </c>
      <c r="F54" s="1236">
        <v>-6.0521061877795767E-6</v>
      </c>
      <c r="G54" s="1236">
        <v>6.0521061877795767E-6</v>
      </c>
      <c r="H54" s="1236">
        <v>0</v>
      </c>
      <c r="I54" s="1236">
        <v>2.5137208812206363E-5</v>
      </c>
      <c r="J54" s="1236">
        <v>-2.5137208812206363E-5</v>
      </c>
      <c r="K54" s="1236">
        <v>0</v>
      </c>
      <c r="L54" s="1236">
        <v>0</v>
      </c>
      <c r="M54" s="1236">
        <v>0</v>
      </c>
      <c r="N54" s="1235" t="s">
        <v>71</v>
      </c>
      <c r="O54" s="1235" t="s">
        <v>71</v>
      </c>
    </row>
    <row r="55" spans="3:155" s="1216" customFormat="1" ht="47.25" customHeight="1">
      <c r="C55" s="1238" t="s">
        <v>1130</v>
      </c>
      <c r="D55" s="1247" t="s">
        <v>1129</v>
      </c>
      <c r="E55" s="1236">
        <v>0</v>
      </c>
      <c r="F55" s="1236">
        <v>-6.0521061877795767E-6</v>
      </c>
      <c r="G55" s="1236">
        <v>6.0521061877795767E-6</v>
      </c>
      <c r="H55" s="1236">
        <v>0</v>
      </c>
      <c r="I55" s="1236">
        <v>2.5137208812206363E-5</v>
      </c>
      <c r="J55" s="1236">
        <v>-2.5137208812206363E-5</v>
      </c>
      <c r="K55" s="1236">
        <v>0</v>
      </c>
      <c r="L55" s="1236">
        <v>0</v>
      </c>
      <c r="M55" s="1236">
        <v>0</v>
      </c>
      <c r="N55" s="1235" t="s">
        <v>71</v>
      </c>
      <c r="O55" s="1235" t="s">
        <v>71</v>
      </c>
    </row>
    <row r="56" spans="3:155" s="1216" customFormat="1" ht="54.75" customHeight="1">
      <c r="C56" s="1241" t="s">
        <v>1128</v>
      </c>
      <c r="D56" s="1248" t="s">
        <v>1127</v>
      </c>
      <c r="E56" s="1236">
        <v>0</v>
      </c>
      <c r="F56" s="1236">
        <v>0</v>
      </c>
      <c r="G56" s="1236">
        <v>0</v>
      </c>
      <c r="H56" s="1236">
        <v>0</v>
      </c>
      <c r="I56" s="1236">
        <v>20.028159098908834</v>
      </c>
      <c r="J56" s="1236">
        <v>-20.028159098908834</v>
      </c>
      <c r="K56" s="1236">
        <v>0</v>
      </c>
      <c r="L56" s="1236">
        <v>-6.0871209083247884</v>
      </c>
      <c r="M56" s="1236">
        <v>6.0871209083247884</v>
      </c>
      <c r="N56" s="1235" t="s">
        <v>71</v>
      </c>
      <c r="O56" s="1235" t="s">
        <v>71</v>
      </c>
    </row>
    <row r="57" spans="3:155" s="1216" customFormat="1" ht="26.25" customHeight="1">
      <c r="C57" s="1241" t="s">
        <v>1126</v>
      </c>
      <c r="D57" s="1247" t="s">
        <v>1056</v>
      </c>
      <c r="E57" s="1236">
        <v>0</v>
      </c>
      <c r="F57" s="1236">
        <v>0</v>
      </c>
      <c r="G57" s="1236">
        <v>0</v>
      </c>
      <c r="H57" s="1236">
        <v>0</v>
      </c>
      <c r="I57" s="1236">
        <v>20.028159098908834</v>
      </c>
      <c r="J57" s="1236">
        <v>-20.028159098908834</v>
      </c>
      <c r="K57" s="1236">
        <v>0</v>
      </c>
      <c r="L57" s="1236">
        <v>0</v>
      </c>
      <c r="M57" s="1236">
        <v>0</v>
      </c>
      <c r="N57" s="1235" t="s">
        <v>71</v>
      </c>
      <c r="O57" s="1235" t="s">
        <v>71</v>
      </c>
    </row>
    <row r="58" spans="3:155" s="1216" customFormat="1" ht="26.25" customHeight="1">
      <c r="C58" s="1241" t="s">
        <v>1125</v>
      </c>
      <c r="D58" s="1247" t="s">
        <v>1055</v>
      </c>
      <c r="E58" s="1236">
        <v>0</v>
      </c>
      <c r="F58" s="1236">
        <v>0</v>
      </c>
      <c r="G58" s="1236">
        <v>0</v>
      </c>
      <c r="H58" s="1236">
        <v>0</v>
      </c>
      <c r="I58" s="1236">
        <v>0</v>
      </c>
      <c r="J58" s="1236">
        <v>0</v>
      </c>
      <c r="K58" s="1236">
        <v>0</v>
      </c>
      <c r="L58" s="1236">
        <v>-6.0871209083247884</v>
      </c>
      <c r="M58" s="1236">
        <v>6.0871209083247884</v>
      </c>
      <c r="N58" s="1235" t="s">
        <v>71</v>
      </c>
      <c r="O58" s="1235" t="s">
        <v>71</v>
      </c>
    </row>
    <row r="59" spans="3:155" s="1216" customFormat="1" ht="26.25" customHeight="1">
      <c r="C59" s="1241" t="s">
        <v>1124</v>
      </c>
      <c r="D59" s="1248" t="s">
        <v>1123</v>
      </c>
      <c r="E59" s="1236">
        <v>0</v>
      </c>
      <c r="F59" s="1236">
        <v>65.232962579872662</v>
      </c>
      <c r="G59" s="1236">
        <v>-65.232962579872662</v>
      </c>
      <c r="H59" s="1236">
        <v>0</v>
      </c>
      <c r="I59" s="1236">
        <v>186.10016488665804</v>
      </c>
      <c r="J59" s="1236">
        <v>-186.10016488665804</v>
      </c>
      <c r="K59" s="1236">
        <v>0</v>
      </c>
      <c r="L59" s="1236">
        <v>99.05004323366984</v>
      </c>
      <c r="M59" s="1236">
        <v>-99.05004323366984</v>
      </c>
      <c r="N59" s="1235">
        <f t="shared" ref="N59:N64" si="3">(J59/G59-1)*100</f>
        <v>185.28547152644327</v>
      </c>
      <c r="O59" s="1235">
        <f>(M59/J59-1)*100</f>
        <v>-46.775950846687842</v>
      </c>
    </row>
    <row r="60" spans="3:155" s="1216" customFormat="1" ht="26.25" customHeight="1">
      <c r="C60" s="1241" t="s">
        <v>1122</v>
      </c>
      <c r="D60" s="1247" t="s">
        <v>1056</v>
      </c>
      <c r="E60" s="1236">
        <v>0</v>
      </c>
      <c r="F60" s="1236">
        <v>94.933518937524553</v>
      </c>
      <c r="G60" s="1236">
        <v>-94.933518937524553</v>
      </c>
      <c r="H60" s="1236">
        <v>0</v>
      </c>
      <c r="I60" s="1236">
        <v>205.31983409119607</v>
      </c>
      <c r="J60" s="1236">
        <v>-205.31983409119607</v>
      </c>
      <c r="K60" s="1236">
        <v>0</v>
      </c>
      <c r="L60" s="1236">
        <v>139.64995704953873</v>
      </c>
      <c r="M60" s="1236">
        <v>-139.64995704953873</v>
      </c>
      <c r="N60" s="1235">
        <f t="shared" si="3"/>
        <v>116.2774922799569</v>
      </c>
      <c r="O60" s="1235">
        <f>(M60/J60-1)*100</f>
        <v>-31.984185713148893</v>
      </c>
    </row>
    <row r="61" spans="3:155" s="1216" customFormat="1" ht="26.25" customHeight="1">
      <c r="C61" s="1241" t="s">
        <v>1121</v>
      </c>
      <c r="D61" s="1247" t="s">
        <v>1055</v>
      </c>
      <c r="E61" s="1236">
        <v>0</v>
      </c>
      <c r="F61" s="1236">
        <v>-29.700556357651884</v>
      </c>
      <c r="G61" s="1236">
        <v>29.700556357651884</v>
      </c>
      <c r="H61" s="1236">
        <v>0</v>
      </c>
      <c r="I61" s="1236">
        <v>-19.219669204538036</v>
      </c>
      <c r="J61" s="1236">
        <v>19.219669204538036</v>
      </c>
      <c r="K61" s="1236">
        <v>0</v>
      </c>
      <c r="L61" s="1236">
        <v>-40.59991381586886</v>
      </c>
      <c r="M61" s="1236">
        <v>40.59991381586886</v>
      </c>
      <c r="N61" s="1235">
        <f t="shared" si="3"/>
        <v>-35.288521288637789</v>
      </c>
      <c r="O61" s="1235">
        <f>(M61/J61-1)*100</f>
        <v>111.24148071332387</v>
      </c>
    </row>
    <row r="62" spans="3:155" s="1216" customFormat="1" ht="26.25" customHeight="1">
      <c r="C62" s="1241" t="s">
        <v>1120</v>
      </c>
      <c r="D62" s="1248" t="s">
        <v>1057</v>
      </c>
      <c r="E62" s="1236">
        <v>0</v>
      </c>
      <c r="F62" s="1236">
        <v>-6.8045433947875109</v>
      </c>
      <c r="G62" s="1236">
        <v>6.8045433947875109</v>
      </c>
      <c r="H62" s="1236">
        <v>0</v>
      </c>
      <c r="I62" s="1236">
        <v>-1.3010981237098886</v>
      </c>
      <c r="J62" s="1236">
        <v>1.3010981237098886</v>
      </c>
      <c r="K62" s="1236">
        <v>0</v>
      </c>
      <c r="L62" s="1236">
        <v>0.79339734285654773</v>
      </c>
      <c r="M62" s="1236">
        <v>-0.79339734285654773</v>
      </c>
      <c r="N62" s="1235">
        <f t="shared" si="3"/>
        <v>-80.878979701906673</v>
      </c>
      <c r="O62" s="1235" t="s">
        <v>71</v>
      </c>
    </row>
    <row r="63" spans="3:155" s="1216" customFormat="1" ht="26.25" customHeight="1">
      <c r="C63" s="1241" t="s">
        <v>1119</v>
      </c>
      <c r="D63" s="1247" t="s">
        <v>1056</v>
      </c>
      <c r="E63" s="1236">
        <v>0</v>
      </c>
      <c r="F63" s="1236">
        <v>0.16633995338858112</v>
      </c>
      <c r="G63" s="1236">
        <v>-0.16633995338858112</v>
      </c>
      <c r="H63" s="1236">
        <v>0</v>
      </c>
      <c r="I63" s="1236">
        <v>6.4623008297340654</v>
      </c>
      <c r="J63" s="1236">
        <v>-6.4623008297340654</v>
      </c>
      <c r="K63" s="1236">
        <v>0</v>
      </c>
      <c r="L63" s="1236">
        <v>17.444838567234065</v>
      </c>
      <c r="M63" s="1236">
        <v>-17.444838567234065</v>
      </c>
      <c r="N63" s="1235">
        <f t="shared" si="3"/>
        <v>3784.9961768581861</v>
      </c>
      <c r="O63" s="1235">
        <f>(M63/J63-1)*100</f>
        <v>169.94779455279473</v>
      </c>
    </row>
    <row r="64" spans="3:155" s="1216" customFormat="1" ht="26.25" customHeight="1">
      <c r="C64" s="1241" t="s">
        <v>1118</v>
      </c>
      <c r="D64" s="1247" t="s">
        <v>1055</v>
      </c>
      <c r="E64" s="1236">
        <v>0</v>
      </c>
      <c r="F64" s="1236">
        <v>-6.9708833481760921</v>
      </c>
      <c r="G64" s="1236">
        <v>6.9708833481760921</v>
      </c>
      <c r="H64" s="1236">
        <v>0</v>
      </c>
      <c r="I64" s="1236">
        <v>-7.7633989534439536</v>
      </c>
      <c r="J64" s="1236">
        <v>7.7633989534439536</v>
      </c>
      <c r="K64" s="1236">
        <v>0</v>
      </c>
      <c r="L64" s="1236">
        <v>-16.651441224377518</v>
      </c>
      <c r="M64" s="1236">
        <v>16.651441224377518</v>
      </c>
      <c r="N64" s="1235">
        <f t="shared" si="3"/>
        <v>11.368940859915844</v>
      </c>
      <c r="O64" s="1235">
        <f>(M64/J64-1)*100</f>
        <v>114.48648104050743</v>
      </c>
    </row>
    <row r="65" spans="3:155" s="1223" customFormat="1" ht="26.25" customHeight="1">
      <c r="C65" s="1241" t="s">
        <v>1117</v>
      </c>
      <c r="D65" s="1239" t="s">
        <v>1116</v>
      </c>
      <c r="E65" s="1246">
        <v>-10.126975663930615</v>
      </c>
      <c r="F65" s="1246">
        <v>71.908194483903657</v>
      </c>
      <c r="G65" s="1246">
        <v>-82.035170147834279</v>
      </c>
      <c r="H65" s="1246">
        <v>66.792169912236147</v>
      </c>
      <c r="I65" s="1246">
        <v>-149.7287467974877</v>
      </c>
      <c r="J65" s="1246">
        <v>216.52091670972382</v>
      </c>
      <c r="K65" s="1246">
        <v>34.659947779911647</v>
      </c>
      <c r="L65" s="1246">
        <v>234.59023439723791</v>
      </c>
      <c r="M65" s="1246">
        <v>-199.93028661732626</v>
      </c>
      <c r="N65" s="1235" t="s">
        <v>71</v>
      </c>
      <c r="O65" s="1245" t="s">
        <v>71</v>
      </c>
      <c r="P65" s="1216"/>
      <c r="Q65" s="1216"/>
      <c r="R65" s="1216"/>
      <c r="S65" s="1216"/>
      <c r="T65" s="1216"/>
      <c r="U65" s="1216"/>
      <c r="V65" s="1216"/>
      <c r="W65" s="1216"/>
      <c r="X65" s="1216"/>
      <c r="Y65" s="1216"/>
      <c r="Z65" s="1216"/>
      <c r="AA65" s="1216"/>
      <c r="AB65" s="1216"/>
      <c r="AC65" s="1216"/>
      <c r="AD65" s="1216"/>
      <c r="AE65" s="1216"/>
      <c r="AF65" s="1216"/>
      <c r="AG65" s="1216"/>
      <c r="AH65" s="1216"/>
      <c r="AI65" s="1216"/>
      <c r="AJ65" s="1216"/>
      <c r="AK65" s="1216"/>
      <c r="AL65" s="1216"/>
      <c r="AM65" s="1216"/>
      <c r="AN65" s="1216"/>
      <c r="AO65" s="1216"/>
      <c r="AP65" s="1216"/>
      <c r="AQ65" s="1216"/>
      <c r="AR65" s="1216"/>
      <c r="AS65" s="1216"/>
      <c r="AT65" s="1216"/>
      <c r="AU65" s="1216"/>
      <c r="AV65" s="1216"/>
      <c r="AW65" s="1216"/>
      <c r="AX65" s="1216"/>
      <c r="AY65" s="1216"/>
      <c r="AZ65" s="1216"/>
      <c r="BA65" s="1216"/>
      <c r="BB65" s="1216"/>
      <c r="BC65" s="1216"/>
      <c r="BD65" s="1216"/>
      <c r="BE65" s="1216"/>
      <c r="BF65" s="1216"/>
      <c r="BG65" s="1216"/>
      <c r="BH65" s="1216"/>
      <c r="BI65" s="1216"/>
      <c r="BJ65" s="1216"/>
      <c r="BK65" s="1216"/>
      <c r="BL65" s="1216"/>
      <c r="BM65" s="1216"/>
      <c r="BN65" s="1216"/>
      <c r="BO65" s="1216"/>
      <c r="BP65" s="1216"/>
      <c r="BQ65" s="1216"/>
      <c r="BR65" s="1216"/>
      <c r="BS65" s="1216"/>
      <c r="BT65" s="1216"/>
      <c r="BU65" s="1216"/>
      <c r="BV65" s="1216"/>
      <c r="BW65" s="1216"/>
      <c r="BX65" s="1216"/>
      <c r="BY65" s="1216"/>
      <c r="BZ65" s="1216"/>
      <c r="CA65" s="1216"/>
      <c r="CB65" s="1216"/>
      <c r="CC65" s="1216"/>
      <c r="CD65" s="1216"/>
      <c r="CE65" s="1216"/>
      <c r="CF65" s="1216"/>
      <c r="CG65" s="1216"/>
      <c r="CH65" s="1216"/>
      <c r="CI65" s="1216"/>
      <c r="CJ65" s="1216"/>
      <c r="CK65" s="1216"/>
      <c r="CL65" s="1216"/>
      <c r="CM65" s="1216"/>
      <c r="CN65" s="1216"/>
      <c r="CO65" s="1216"/>
      <c r="CP65" s="1216"/>
      <c r="CQ65" s="1216"/>
      <c r="CR65" s="1216"/>
      <c r="CS65" s="1216"/>
      <c r="CT65" s="1216"/>
      <c r="CU65" s="1216"/>
      <c r="CV65" s="1216"/>
      <c r="CW65" s="1216"/>
      <c r="CX65" s="1216"/>
      <c r="CY65" s="1216"/>
      <c r="CZ65" s="1216"/>
      <c r="DA65" s="1216"/>
      <c r="DB65" s="1216"/>
      <c r="DC65" s="1216"/>
      <c r="DD65" s="1216"/>
      <c r="DE65" s="1216"/>
      <c r="DF65" s="1216"/>
      <c r="DG65" s="1216"/>
      <c r="DH65" s="1216"/>
      <c r="DI65" s="1216"/>
      <c r="DJ65" s="1216"/>
      <c r="DK65" s="1216"/>
      <c r="DL65" s="1216"/>
      <c r="DM65" s="1216"/>
      <c r="DN65" s="1216"/>
      <c r="DO65" s="1216"/>
      <c r="DP65" s="1216"/>
      <c r="DQ65" s="1216"/>
      <c r="DR65" s="1216"/>
      <c r="DS65" s="1216"/>
      <c r="DT65" s="1216"/>
      <c r="DU65" s="1216"/>
      <c r="DV65" s="1216"/>
      <c r="DW65" s="1216"/>
      <c r="DX65" s="1216"/>
      <c r="DY65" s="1216"/>
      <c r="DZ65" s="1216"/>
      <c r="EA65" s="1216"/>
      <c r="EB65" s="1216"/>
      <c r="EC65" s="1216"/>
      <c r="ED65" s="1216"/>
      <c r="EE65" s="1216"/>
      <c r="EF65" s="1216"/>
      <c r="EG65" s="1216"/>
      <c r="EH65" s="1216"/>
      <c r="EI65" s="1216"/>
      <c r="EJ65" s="1216"/>
      <c r="EK65" s="1216"/>
      <c r="EL65" s="1216"/>
      <c r="EM65" s="1216"/>
      <c r="EN65" s="1216"/>
      <c r="EO65" s="1216"/>
      <c r="EP65" s="1216"/>
      <c r="EQ65" s="1216"/>
      <c r="ER65" s="1216"/>
      <c r="ES65" s="1216"/>
      <c r="ET65" s="1216"/>
      <c r="EU65" s="1216"/>
      <c r="EV65" s="1216"/>
      <c r="EW65" s="1216"/>
      <c r="EX65" s="1216"/>
      <c r="EY65" s="1216"/>
    </row>
    <row r="66" spans="3:155" s="1223" customFormat="1" ht="26.25" customHeight="1">
      <c r="C66" s="1241" t="s">
        <v>1115</v>
      </c>
      <c r="D66" s="1239" t="s">
        <v>1114</v>
      </c>
      <c r="E66" s="1246">
        <v>125.36088085738982</v>
      </c>
      <c r="F66" s="1246">
        <v>0</v>
      </c>
      <c r="G66" s="1246">
        <v>125.36088085738982</v>
      </c>
      <c r="H66" s="1246">
        <v>0.87426856670085329</v>
      </c>
      <c r="I66" s="1246">
        <v>0</v>
      </c>
      <c r="J66" s="1246">
        <v>0.87426856670085329</v>
      </c>
      <c r="K66" s="1246">
        <v>-7.6634646152894444E-3</v>
      </c>
      <c r="L66" s="1246">
        <v>0</v>
      </c>
      <c r="M66" s="1246">
        <v>-7.6634646152894444E-3</v>
      </c>
      <c r="N66" s="1235" t="s">
        <v>71</v>
      </c>
      <c r="O66" s="1245" t="s">
        <v>71</v>
      </c>
      <c r="P66" s="1216"/>
      <c r="Q66" s="1216"/>
      <c r="R66" s="1216"/>
      <c r="S66" s="1216"/>
      <c r="T66" s="1216"/>
      <c r="U66" s="1216"/>
      <c r="V66" s="1216"/>
      <c r="W66" s="1216"/>
      <c r="X66" s="1216"/>
      <c r="Y66" s="1216"/>
      <c r="Z66" s="1216"/>
      <c r="AA66" s="1216"/>
      <c r="AB66" s="1216"/>
      <c r="AC66" s="1216"/>
      <c r="AD66" s="1216"/>
      <c r="AE66" s="1216"/>
      <c r="AF66" s="1216"/>
      <c r="AG66" s="1216"/>
      <c r="AH66" s="1216"/>
      <c r="AI66" s="1216"/>
      <c r="AJ66" s="1216"/>
      <c r="AK66" s="1216"/>
      <c r="AL66" s="1216"/>
      <c r="AM66" s="1216"/>
      <c r="AN66" s="1216"/>
      <c r="AO66" s="1216"/>
      <c r="AP66" s="1216"/>
      <c r="AQ66" s="1216"/>
      <c r="AR66" s="1216"/>
      <c r="AS66" s="1216"/>
      <c r="AT66" s="1216"/>
      <c r="AU66" s="1216"/>
      <c r="AV66" s="1216"/>
      <c r="AW66" s="1216"/>
      <c r="AX66" s="1216"/>
      <c r="AY66" s="1216"/>
      <c r="AZ66" s="1216"/>
      <c r="BA66" s="1216"/>
      <c r="BB66" s="1216"/>
      <c r="BC66" s="1216"/>
      <c r="BD66" s="1216"/>
      <c r="BE66" s="1216"/>
      <c r="BF66" s="1216"/>
      <c r="BG66" s="1216"/>
      <c r="BH66" s="1216"/>
      <c r="BI66" s="1216"/>
      <c r="BJ66" s="1216"/>
      <c r="BK66" s="1216"/>
      <c r="BL66" s="1216"/>
      <c r="BM66" s="1216"/>
      <c r="BN66" s="1216"/>
      <c r="BO66" s="1216"/>
      <c r="BP66" s="1216"/>
      <c r="BQ66" s="1216"/>
      <c r="BR66" s="1216"/>
      <c r="BS66" s="1216"/>
      <c r="BT66" s="1216"/>
      <c r="BU66" s="1216"/>
      <c r="BV66" s="1216"/>
      <c r="BW66" s="1216"/>
      <c r="BX66" s="1216"/>
      <c r="BY66" s="1216"/>
      <c r="BZ66" s="1216"/>
      <c r="CA66" s="1216"/>
      <c r="CB66" s="1216"/>
      <c r="CC66" s="1216"/>
      <c r="CD66" s="1216"/>
      <c r="CE66" s="1216"/>
      <c r="CF66" s="1216"/>
      <c r="CG66" s="1216"/>
      <c r="CH66" s="1216"/>
      <c r="CI66" s="1216"/>
      <c r="CJ66" s="1216"/>
      <c r="CK66" s="1216"/>
      <c r="CL66" s="1216"/>
      <c r="CM66" s="1216"/>
      <c r="CN66" s="1216"/>
      <c r="CO66" s="1216"/>
      <c r="CP66" s="1216"/>
      <c r="CQ66" s="1216"/>
      <c r="CR66" s="1216"/>
      <c r="CS66" s="1216"/>
      <c r="CT66" s="1216"/>
      <c r="CU66" s="1216"/>
      <c r="CV66" s="1216"/>
      <c r="CW66" s="1216"/>
      <c r="CX66" s="1216"/>
      <c r="CY66" s="1216"/>
      <c r="CZ66" s="1216"/>
      <c r="DA66" s="1216"/>
      <c r="DB66" s="1216"/>
      <c r="DC66" s="1216"/>
      <c r="DD66" s="1216"/>
      <c r="DE66" s="1216"/>
      <c r="DF66" s="1216"/>
      <c r="DG66" s="1216"/>
      <c r="DH66" s="1216"/>
      <c r="DI66" s="1216"/>
      <c r="DJ66" s="1216"/>
      <c r="DK66" s="1216"/>
      <c r="DL66" s="1216"/>
      <c r="DM66" s="1216"/>
      <c r="DN66" s="1216"/>
      <c r="DO66" s="1216"/>
      <c r="DP66" s="1216"/>
      <c r="DQ66" s="1216"/>
      <c r="DR66" s="1216"/>
      <c r="DS66" s="1216"/>
      <c r="DT66" s="1216"/>
      <c r="DU66" s="1216"/>
      <c r="DV66" s="1216"/>
      <c r="DW66" s="1216"/>
      <c r="DX66" s="1216"/>
      <c r="DY66" s="1216"/>
      <c r="DZ66" s="1216"/>
      <c r="EA66" s="1216"/>
      <c r="EB66" s="1216"/>
      <c r="EC66" s="1216"/>
      <c r="ED66" s="1216"/>
      <c r="EE66" s="1216"/>
      <c r="EF66" s="1216"/>
      <c r="EG66" s="1216"/>
      <c r="EH66" s="1216"/>
      <c r="EI66" s="1216"/>
      <c r="EJ66" s="1216"/>
      <c r="EK66" s="1216"/>
      <c r="EL66" s="1216"/>
      <c r="EM66" s="1216"/>
      <c r="EN66" s="1216"/>
      <c r="EO66" s="1216"/>
      <c r="EP66" s="1216"/>
      <c r="EQ66" s="1216"/>
      <c r="ER66" s="1216"/>
      <c r="ES66" s="1216"/>
      <c r="ET66" s="1216"/>
      <c r="EU66" s="1216"/>
      <c r="EV66" s="1216"/>
      <c r="EW66" s="1216"/>
      <c r="EX66" s="1216"/>
      <c r="EY66" s="1216"/>
    </row>
    <row r="67" spans="3:155" s="1216" customFormat="1" ht="50.25" customHeight="1">
      <c r="C67" s="1241" t="s">
        <v>1113</v>
      </c>
      <c r="D67" s="1239" t="s">
        <v>1112</v>
      </c>
      <c r="E67" s="1236">
        <v>0</v>
      </c>
      <c r="F67" s="1236">
        <v>-0.17672238095168941</v>
      </c>
      <c r="G67" s="1236">
        <v>0.17672238095168941</v>
      </c>
      <c r="H67" s="1236">
        <v>0</v>
      </c>
      <c r="I67" s="1236">
        <v>-0.1851661018033505</v>
      </c>
      <c r="J67" s="1236">
        <v>0.1851661018033505</v>
      </c>
      <c r="K67" s="1236">
        <v>0</v>
      </c>
      <c r="L67" s="1236">
        <v>-1.416025044419972E-2</v>
      </c>
      <c r="M67" s="1236">
        <v>1.416025044419972E-2</v>
      </c>
      <c r="N67" s="1235">
        <f>(J67/G67-1)*100</f>
        <v>4.7779578377055376</v>
      </c>
      <c r="O67" s="1235">
        <f>(M67/J67-1)*100</f>
        <v>-92.352676701463338</v>
      </c>
    </row>
    <row r="68" spans="3:155" s="1223" customFormat="1" ht="30.75" customHeight="1">
      <c r="C68" s="1241">
        <v>3.4</v>
      </c>
      <c r="D68" s="1244" t="s">
        <v>1111</v>
      </c>
      <c r="E68" s="1243">
        <v>-307.08406773062904</v>
      </c>
      <c r="F68" s="1243">
        <v>0</v>
      </c>
      <c r="G68" s="1243">
        <v>-307.08406773062904</v>
      </c>
      <c r="H68" s="1243">
        <v>269.66622139561696</v>
      </c>
      <c r="I68" s="1243">
        <v>0</v>
      </c>
      <c r="J68" s="1243">
        <v>269.66622139561696</v>
      </c>
      <c r="K68" s="1243">
        <v>764.40832149523658</v>
      </c>
      <c r="L68" s="1243">
        <v>0</v>
      </c>
      <c r="M68" s="1243">
        <v>764.40832149523658</v>
      </c>
      <c r="N68" s="1242" t="s">
        <v>71</v>
      </c>
      <c r="O68" s="1242">
        <f>(M68/J68-1)*100</f>
        <v>183.46461693984372</v>
      </c>
      <c r="P68" s="1216"/>
      <c r="Q68" s="1216"/>
      <c r="R68" s="1216"/>
      <c r="S68" s="1216"/>
      <c r="T68" s="1216"/>
      <c r="U68" s="1216"/>
      <c r="V68" s="1216"/>
      <c r="W68" s="1216"/>
      <c r="X68" s="1216"/>
      <c r="Y68" s="1216"/>
      <c r="Z68" s="1216"/>
      <c r="AA68" s="1216"/>
      <c r="AB68" s="1216"/>
      <c r="AC68" s="1216"/>
      <c r="AD68" s="1216"/>
      <c r="AE68" s="1216"/>
      <c r="AF68" s="1216"/>
      <c r="AG68" s="1216"/>
      <c r="AH68" s="1216"/>
      <c r="AI68" s="1216"/>
      <c r="AJ68" s="1216"/>
      <c r="AK68" s="1216"/>
      <c r="AL68" s="1216"/>
      <c r="AM68" s="1216"/>
      <c r="AN68" s="1216"/>
      <c r="AO68" s="1216"/>
      <c r="AP68" s="1216"/>
      <c r="AQ68" s="1216"/>
      <c r="AR68" s="1216"/>
      <c r="AS68" s="1216"/>
      <c r="AT68" s="1216"/>
      <c r="AU68" s="1216"/>
      <c r="AV68" s="1216"/>
      <c r="AW68" s="1216"/>
      <c r="AX68" s="1216"/>
      <c r="AY68" s="1216"/>
      <c r="AZ68" s="1216"/>
      <c r="BA68" s="1216"/>
      <c r="BB68" s="1216"/>
      <c r="BC68" s="1216"/>
      <c r="BD68" s="1216"/>
      <c r="BE68" s="1216"/>
      <c r="BF68" s="1216"/>
      <c r="BG68" s="1216"/>
      <c r="BH68" s="1216"/>
      <c r="BI68" s="1216"/>
      <c r="BJ68" s="1216"/>
      <c r="BK68" s="1216"/>
      <c r="BL68" s="1216"/>
      <c r="BM68" s="1216"/>
      <c r="BN68" s="1216"/>
      <c r="BO68" s="1216"/>
      <c r="BP68" s="1216"/>
      <c r="BQ68" s="1216"/>
      <c r="BR68" s="1216"/>
      <c r="BS68" s="1216"/>
      <c r="BT68" s="1216"/>
      <c r="BU68" s="1216"/>
      <c r="BV68" s="1216"/>
      <c r="BW68" s="1216"/>
      <c r="BX68" s="1216"/>
      <c r="BY68" s="1216"/>
      <c r="BZ68" s="1216"/>
      <c r="CA68" s="1216"/>
      <c r="CB68" s="1216"/>
      <c r="CC68" s="1216"/>
      <c r="CD68" s="1216"/>
      <c r="CE68" s="1216"/>
      <c r="CF68" s="1216"/>
      <c r="CG68" s="1216"/>
      <c r="CH68" s="1216"/>
      <c r="CI68" s="1216"/>
      <c r="CJ68" s="1216"/>
      <c r="CK68" s="1216"/>
      <c r="CL68" s="1216"/>
      <c r="CM68" s="1216"/>
      <c r="CN68" s="1216"/>
      <c r="CO68" s="1216"/>
      <c r="CP68" s="1216"/>
      <c r="CQ68" s="1216"/>
      <c r="CR68" s="1216"/>
      <c r="CS68" s="1216"/>
      <c r="CT68" s="1216"/>
      <c r="CU68" s="1216"/>
      <c r="CV68" s="1216"/>
      <c r="CW68" s="1216"/>
      <c r="CX68" s="1216"/>
      <c r="CY68" s="1216"/>
      <c r="CZ68" s="1216"/>
      <c r="DA68" s="1216"/>
      <c r="DB68" s="1216"/>
      <c r="DC68" s="1216"/>
      <c r="DD68" s="1216"/>
      <c r="DE68" s="1216"/>
      <c r="DF68" s="1216"/>
      <c r="DG68" s="1216"/>
      <c r="DH68" s="1216"/>
      <c r="DI68" s="1216"/>
      <c r="DJ68" s="1216"/>
      <c r="DK68" s="1216"/>
      <c r="DL68" s="1216"/>
      <c r="DM68" s="1216"/>
      <c r="DN68" s="1216"/>
      <c r="DO68" s="1216"/>
      <c r="DP68" s="1216"/>
      <c r="DQ68" s="1216"/>
      <c r="DR68" s="1216"/>
      <c r="DS68" s="1216"/>
      <c r="DT68" s="1216"/>
      <c r="DU68" s="1216"/>
      <c r="DV68" s="1216"/>
      <c r="DW68" s="1216"/>
      <c r="DX68" s="1216"/>
      <c r="DY68" s="1216"/>
      <c r="DZ68" s="1216"/>
      <c r="EA68" s="1216"/>
      <c r="EB68" s="1216"/>
      <c r="EC68" s="1216"/>
      <c r="ED68" s="1216"/>
      <c r="EE68" s="1216"/>
      <c r="EF68" s="1216"/>
      <c r="EG68" s="1216"/>
      <c r="EH68" s="1216"/>
      <c r="EI68" s="1216"/>
      <c r="EJ68" s="1216"/>
      <c r="EK68" s="1216"/>
      <c r="EL68" s="1216"/>
      <c r="EM68" s="1216"/>
      <c r="EN68" s="1216"/>
      <c r="EO68" s="1216"/>
      <c r="EP68" s="1216"/>
      <c r="EQ68" s="1216"/>
      <c r="ER68" s="1216"/>
      <c r="ES68" s="1216"/>
      <c r="ET68" s="1216"/>
      <c r="EU68" s="1216"/>
      <c r="EV68" s="1216"/>
      <c r="EW68" s="1216"/>
      <c r="EX68" s="1216"/>
      <c r="EY68" s="1216"/>
    </row>
    <row r="69" spans="3:155" s="1216" customFormat="1" ht="26.25" customHeight="1">
      <c r="C69" s="1241" t="s">
        <v>1110</v>
      </c>
      <c r="D69" s="1240" t="s">
        <v>1109</v>
      </c>
      <c r="E69" s="1236">
        <v>13.182322397689829</v>
      </c>
      <c r="F69" s="1236">
        <v>0</v>
      </c>
      <c r="G69" s="1236">
        <v>13.182322397689829</v>
      </c>
      <c r="H69" s="1236">
        <v>29.262601431311506</v>
      </c>
      <c r="I69" s="1236">
        <v>0</v>
      </c>
      <c r="J69" s="1236">
        <v>29.262601431311506</v>
      </c>
      <c r="K69" s="1236">
        <v>67.140100715769364</v>
      </c>
      <c r="L69" s="1236">
        <v>0</v>
      </c>
      <c r="M69" s="1236">
        <v>67.140100715769364</v>
      </c>
      <c r="N69" s="1235">
        <f>(J69/G69-1)*100</f>
        <v>121.98365772361713</v>
      </c>
      <c r="O69" s="1235">
        <f>(M69/J69-1)*100</f>
        <v>129.43995896389532</v>
      </c>
    </row>
    <row r="70" spans="3:155" s="1216" customFormat="1" ht="26.25" customHeight="1">
      <c r="C70" s="1241" t="s">
        <v>1108</v>
      </c>
      <c r="D70" s="1240" t="s">
        <v>1107</v>
      </c>
      <c r="E70" s="1236">
        <v>-0.17672238095168941</v>
      </c>
      <c r="F70" s="1236">
        <v>0</v>
      </c>
      <c r="G70" s="1236">
        <v>-0.17672238095168941</v>
      </c>
      <c r="H70" s="1236">
        <v>-0.1851661018033505</v>
      </c>
      <c r="I70" s="1236">
        <v>0</v>
      </c>
      <c r="J70" s="1236">
        <v>-0.1851661018033505</v>
      </c>
      <c r="K70" s="1236">
        <v>-1.416025044419972E-2</v>
      </c>
      <c r="L70" s="1236">
        <v>0</v>
      </c>
      <c r="M70" s="1236">
        <v>-1.416025044419972E-2</v>
      </c>
      <c r="N70" s="1235">
        <f>(J70/G70-1)*100</f>
        <v>4.7779578377055376</v>
      </c>
      <c r="O70" s="1235" t="s">
        <v>71</v>
      </c>
    </row>
    <row r="71" spans="3:155" s="1216" customFormat="1" ht="26.25" customHeight="1">
      <c r="C71" s="1241" t="s">
        <v>1106</v>
      </c>
      <c r="D71" s="1240" t="s">
        <v>1105</v>
      </c>
      <c r="E71" s="1236">
        <v>1.745787442484661E-5</v>
      </c>
      <c r="F71" s="1236">
        <v>0</v>
      </c>
      <c r="G71" s="1236">
        <v>1.745787442484661E-5</v>
      </c>
      <c r="H71" s="1236">
        <v>-1.8336803997764441E-5</v>
      </c>
      <c r="I71" s="1236">
        <v>0</v>
      </c>
      <c r="J71" s="1236">
        <v>-1.8336803997764441E-5</v>
      </c>
      <c r="K71" s="1236">
        <v>0</v>
      </c>
      <c r="L71" s="1236">
        <v>0</v>
      </c>
      <c r="M71" s="1236">
        <v>0</v>
      </c>
      <c r="N71" s="1235" t="s">
        <v>71</v>
      </c>
      <c r="O71" s="1235" t="s">
        <v>71</v>
      </c>
    </row>
    <row r="72" spans="3:155" s="1216" customFormat="1" ht="26.25" customHeight="1">
      <c r="C72" s="1241" t="s">
        <v>1104</v>
      </c>
      <c r="D72" s="1240" t="s">
        <v>1103</v>
      </c>
      <c r="E72" s="1236">
        <v>-320.08968520524161</v>
      </c>
      <c r="F72" s="1236">
        <v>0</v>
      </c>
      <c r="G72" s="1236">
        <v>-320.08968520524161</v>
      </c>
      <c r="H72" s="1236">
        <v>240.58880440291279</v>
      </c>
      <c r="I72" s="1236">
        <v>0</v>
      </c>
      <c r="J72" s="1236">
        <v>240.58880440291279</v>
      </c>
      <c r="K72" s="1236">
        <v>697.28238102991122</v>
      </c>
      <c r="L72" s="1236">
        <v>0</v>
      </c>
      <c r="M72" s="1236">
        <v>697.28238102991122</v>
      </c>
      <c r="N72" s="1235" t="s">
        <v>71</v>
      </c>
      <c r="O72" s="1235">
        <f>(M72/J72-1)*100</f>
        <v>189.82328698145744</v>
      </c>
    </row>
    <row r="73" spans="3:155" s="1216" customFormat="1" ht="26.25" customHeight="1">
      <c r="C73" s="1238" t="s">
        <v>1102</v>
      </c>
      <c r="D73" s="1239" t="s">
        <v>1054</v>
      </c>
      <c r="E73" s="1236">
        <v>-320.08968520524161</v>
      </c>
      <c r="F73" s="1236">
        <v>0</v>
      </c>
      <c r="G73" s="1236">
        <v>-320.08968520524161</v>
      </c>
      <c r="H73" s="1236">
        <v>240.58880440291279</v>
      </c>
      <c r="I73" s="1236">
        <v>0</v>
      </c>
      <c r="J73" s="1236">
        <v>240.58880440291279</v>
      </c>
      <c r="K73" s="1236">
        <v>697.28238102991122</v>
      </c>
      <c r="L73" s="1236">
        <v>0</v>
      </c>
      <c r="M73" s="1236">
        <v>697.28238102991122</v>
      </c>
      <c r="N73" s="1235" t="s">
        <v>71</v>
      </c>
      <c r="O73" s="1235">
        <f>(M73/J73-1)*100</f>
        <v>189.82328698145744</v>
      </c>
    </row>
    <row r="74" spans="3:155" s="1216" customFormat="1" ht="26.25" customHeight="1">
      <c r="C74" s="1238" t="s">
        <v>1101</v>
      </c>
      <c r="D74" s="1237" t="s">
        <v>1100</v>
      </c>
      <c r="E74" s="1236">
        <v>-487.79424468110773</v>
      </c>
      <c r="F74" s="1236">
        <v>0</v>
      </c>
      <c r="G74" s="1236">
        <v>-487.79424468110773</v>
      </c>
      <c r="H74" s="1236">
        <v>174.77876837500426</v>
      </c>
      <c r="I74" s="1236">
        <v>0</v>
      </c>
      <c r="J74" s="1236">
        <v>174.77876837500426</v>
      </c>
      <c r="K74" s="1236">
        <v>646.77423218450713</v>
      </c>
      <c r="L74" s="1236">
        <v>0</v>
      </c>
      <c r="M74" s="1236">
        <v>646.77423218450713</v>
      </c>
      <c r="N74" s="1235" t="s">
        <v>71</v>
      </c>
      <c r="O74" s="1235">
        <f>(M74/J74-1)*100</f>
        <v>270.05308951301924</v>
      </c>
    </row>
    <row r="75" spans="3:155" s="1216" customFormat="1" ht="26.25" customHeight="1">
      <c r="C75" s="1238" t="s">
        <v>1099</v>
      </c>
      <c r="D75" s="1237" t="s">
        <v>1098</v>
      </c>
      <c r="E75" s="1236">
        <v>167.70455947586615</v>
      </c>
      <c r="F75" s="1236">
        <v>0</v>
      </c>
      <c r="G75" s="1236">
        <v>167.70455947586615</v>
      </c>
      <c r="H75" s="1236">
        <v>65.810036027908524</v>
      </c>
      <c r="I75" s="1236">
        <v>0</v>
      </c>
      <c r="J75" s="1236">
        <v>65.810036027908524</v>
      </c>
      <c r="K75" s="1236">
        <v>50.508148845404108</v>
      </c>
      <c r="L75" s="1236">
        <v>0</v>
      </c>
      <c r="M75" s="1236">
        <v>50.508148845404108</v>
      </c>
      <c r="N75" s="1235">
        <f>(J75/G75-1)*100</f>
        <v>-60.758350140516583</v>
      </c>
      <c r="O75" s="1235">
        <f>(M75/J75-1)*100</f>
        <v>-23.251601284666123</v>
      </c>
    </row>
    <row r="76" spans="3:155" s="1223" customFormat="1" ht="26.25" customHeight="1" thickBot="1">
      <c r="C76" s="1234"/>
      <c r="D76" s="1233" t="s">
        <v>1097</v>
      </c>
      <c r="E76" s="1232"/>
      <c r="F76" s="1232"/>
      <c r="G76" s="1230">
        <v>344.68218929298155</v>
      </c>
      <c r="H76" s="1231"/>
      <c r="I76" s="1231"/>
      <c r="J76" s="1230">
        <v>271.18447459352348</v>
      </c>
      <c r="K76" s="1231"/>
      <c r="L76" s="1231"/>
      <c r="M76" s="1230">
        <v>214.4524266061147</v>
      </c>
      <c r="N76" s="1229">
        <f>(J76/G76-1)*100</f>
        <v>-21.323328266603493</v>
      </c>
      <c r="O76" s="1229">
        <f>(M76/J76-1)*100</f>
        <v>-20.920094364710241</v>
      </c>
      <c r="P76" s="1216"/>
      <c r="Q76" s="1216"/>
      <c r="R76" s="1216"/>
      <c r="S76" s="1216"/>
      <c r="T76" s="1216"/>
      <c r="U76" s="1216"/>
      <c r="V76" s="1216"/>
      <c r="W76" s="1216"/>
      <c r="X76" s="1216"/>
      <c r="Y76" s="1216"/>
      <c r="Z76" s="1216"/>
      <c r="AA76" s="1216"/>
      <c r="AB76" s="1216"/>
      <c r="AC76" s="1216"/>
      <c r="AD76" s="1216"/>
      <c r="AE76" s="1216"/>
      <c r="AF76" s="1216"/>
      <c r="AG76" s="1216"/>
      <c r="AH76" s="1216"/>
      <c r="AI76" s="1216"/>
      <c r="AJ76" s="1216"/>
      <c r="AK76" s="1216"/>
      <c r="AL76" s="1216"/>
      <c r="AM76" s="1216"/>
      <c r="AN76" s="1216"/>
      <c r="AO76" s="1216"/>
      <c r="AP76" s="1216"/>
      <c r="AQ76" s="1216"/>
      <c r="AR76" s="1216"/>
      <c r="AS76" s="1216"/>
      <c r="AT76" s="1216"/>
      <c r="AU76" s="1216"/>
      <c r="AV76" s="1216"/>
      <c r="AW76" s="1216"/>
      <c r="AX76" s="1216"/>
      <c r="AY76" s="1216"/>
      <c r="AZ76" s="1216"/>
      <c r="BA76" s="1216"/>
      <c r="BB76" s="1216"/>
      <c r="BC76" s="1216"/>
      <c r="BD76" s="1216"/>
      <c r="BE76" s="1216"/>
      <c r="BF76" s="1216"/>
      <c r="BG76" s="1216"/>
      <c r="BH76" s="1216"/>
      <c r="BI76" s="1216"/>
      <c r="BJ76" s="1216"/>
      <c r="BK76" s="1216"/>
      <c r="BL76" s="1216"/>
      <c r="BM76" s="1216"/>
      <c r="BN76" s="1216"/>
      <c r="BO76" s="1216"/>
      <c r="BP76" s="1216"/>
      <c r="BQ76" s="1216"/>
      <c r="BR76" s="1216"/>
      <c r="BS76" s="1216"/>
      <c r="BT76" s="1216"/>
      <c r="BU76" s="1216"/>
      <c r="BV76" s="1216"/>
      <c r="BW76" s="1216"/>
      <c r="BX76" s="1216"/>
      <c r="BY76" s="1216"/>
      <c r="BZ76" s="1216"/>
      <c r="CA76" s="1216"/>
      <c r="CB76" s="1216"/>
      <c r="CC76" s="1216"/>
      <c r="CD76" s="1216"/>
      <c r="CE76" s="1216"/>
      <c r="CF76" s="1216"/>
      <c r="CG76" s="1216"/>
      <c r="CH76" s="1216"/>
      <c r="CI76" s="1216"/>
      <c r="CJ76" s="1216"/>
      <c r="CK76" s="1216"/>
      <c r="CL76" s="1216"/>
      <c r="CM76" s="1216"/>
      <c r="CN76" s="1216"/>
      <c r="CO76" s="1216"/>
      <c r="CP76" s="1216"/>
      <c r="CQ76" s="1216"/>
      <c r="CR76" s="1216"/>
      <c r="CS76" s="1216"/>
      <c r="CT76" s="1216"/>
      <c r="CU76" s="1216"/>
      <c r="CV76" s="1216"/>
      <c r="CW76" s="1216"/>
      <c r="CX76" s="1216"/>
      <c r="CY76" s="1216"/>
      <c r="CZ76" s="1216"/>
      <c r="DA76" s="1216"/>
      <c r="DB76" s="1216"/>
      <c r="DC76" s="1216"/>
      <c r="DD76" s="1216"/>
      <c r="DE76" s="1216"/>
      <c r="DF76" s="1216"/>
      <c r="DG76" s="1216"/>
      <c r="DH76" s="1216"/>
      <c r="DI76" s="1216"/>
      <c r="DJ76" s="1216"/>
      <c r="DK76" s="1216"/>
      <c r="DL76" s="1216"/>
      <c r="DM76" s="1216"/>
      <c r="DN76" s="1216"/>
      <c r="DO76" s="1216"/>
      <c r="DP76" s="1216"/>
      <c r="DQ76" s="1216"/>
      <c r="DR76" s="1216"/>
      <c r="DS76" s="1216"/>
      <c r="DT76" s="1216"/>
      <c r="DU76" s="1216"/>
      <c r="DV76" s="1216"/>
      <c r="DW76" s="1216"/>
      <c r="DX76" s="1216"/>
      <c r="DY76" s="1216"/>
      <c r="DZ76" s="1216"/>
      <c r="EA76" s="1216"/>
      <c r="EB76" s="1216"/>
      <c r="EC76" s="1216"/>
      <c r="ED76" s="1216"/>
      <c r="EE76" s="1216"/>
      <c r="EF76" s="1216"/>
      <c r="EG76" s="1216"/>
      <c r="EH76" s="1216"/>
      <c r="EI76" s="1216"/>
      <c r="EJ76" s="1216"/>
      <c r="EK76" s="1216"/>
      <c r="EL76" s="1216"/>
      <c r="EM76" s="1216"/>
      <c r="EN76" s="1216"/>
      <c r="EO76" s="1216"/>
      <c r="EP76" s="1216"/>
      <c r="EQ76" s="1216"/>
      <c r="ER76" s="1216"/>
      <c r="ES76" s="1216"/>
      <c r="ET76" s="1216"/>
      <c r="EU76" s="1216"/>
      <c r="EV76" s="1216"/>
      <c r="EW76" s="1216"/>
      <c r="EX76" s="1216"/>
      <c r="EY76" s="1216"/>
    </row>
    <row r="77" spans="3:155" s="1223" customFormat="1" ht="26.25" customHeight="1" thickBot="1">
      <c r="C77" s="1228"/>
      <c r="D77" s="1227" t="s">
        <v>1096</v>
      </c>
      <c r="E77" s="1226"/>
      <c r="F77" s="1226"/>
      <c r="G77" s="1225">
        <v>-316.18006250829035</v>
      </c>
      <c r="H77" s="1226"/>
      <c r="I77" s="1226"/>
      <c r="J77" s="1225">
        <v>127.77036749187528</v>
      </c>
      <c r="K77" s="1226"/>
      <c r="L77" s="1226"/>
      <c r="M77" s="1225">
        <v>850.97907892976048</v>
      </c>
      <c r="N77" s="1224" t="s">
        <v>71</v>
      </c>
      <c r="O77" s="1224" t="s">
        <v>71</v>
      </c>
      <c r="P77" s="1216"/>
      <c r="Q77" s="1216"/>
      <c r="R77" s="1216"/>
      <c r="S77" s="1216"/>
      <c r="T77" s="1216"/>
      <c r="U77" s="1216"/>
      <c r="V77" s="1216"/>
      <c r="W77" s="1216"/>
      <c r="X77" s="1216"/>
      <c r="Y77" s="1216"/>
      <c r="Z77" s="1216"/>
      <c r="AA77" s="1216"/>
      <c r="AB77" s="1216"/>
      <c r="AC77" s="1216"/>
      <c r="AD77" s="1216"/>
      <c r="AE77" s="1216"/>
      <c r="AF77" s="1216"/>
      <c r="AG77" s="1216"/>
      <c r="AH77" s="1216"/>
      <c r="AI77" s="1216"/>
      <c r="AJ77" s="1216"/>
      <c r="AK77" s="1216"/>
      <c r="AL77" s="1216"/>
      <c r="AM77" s="1216"/>
      <c r="AN77" s="1216"/>
      <c r="AO77" s="1216"/>
      <c r="AP77" s="1216"/>
      <c r="AQ77" s="1216"/>
      <c r="AR77" s="1216"/>
      <c r="AS77" s="1216"/>
      <c r="AT77" s="1216"/>
      <c r="AU77" s="1216"/>
      <c r="AV77" s="1216"/>
      <c r="AW77" s="1216"/>
      <c r="AX77" s="1216"/>
      <c r="AY77" s="1216"/>
      <c r="AZ77" s="1216"/>
      <c r="BA77" s="1216"/>
      <c r="BB77" s="1216"/>
      <c r="BC77" s="1216"/>
      <c r="BD77" s="1216"/>
      <c r="BE77" s="1216"/>
      <c r="BF77" s="1216"/>
      <c r="BG77" s="1216"/>
      <c r="BH77" s="1216"/>
      <c r="BI77" s="1216"/>
      <c r="BJ77" s="1216"/>
      <c r="BK77" s="1216"/>
      <c r="BL77" s="1216"/>
      <c r="BM77" s="1216"/>
      <c r="BN77" s="1216"/>
      <c r="BO77" s="1216"/>
      <c r="BP77" s="1216"/>
      <c r="BQ77" s="1216"/>
      <c r="BR77" s="1216"/>
      <c r="BS77" s="1216"/>
      <c r="BT77" s="1216"/>
      <c r="BU77" s="1216"/>
      <c r="BV77" s="1216"/>
      <c r="BW77" s="1216"/>
      <c r="BX77" s="1216"/>
      <c r="BY77" s="1216"/>
      <c r="BZ77" s="1216"/>
      <c r="CA77" s="1216"/>
      <c r="CB77" s="1216"/>
      <c r="CC77" s="1216"/>
      <c r="CD77" s="1216"/>
      <c r="CE77" s="1216"/>
      <c r="CF77" s="1216"/>
      <c r="CG77" s="1216"/>
      <c r="CH77" s="1216"/>
      <c r="CI77" s="1216"/>
      <c r="CJ77" s="1216"/>
      <c r="CK77" s="1216"/>
      <c r="CL77" s="1216"/>
      <c r="CM77" s="1216"/>
      <c r="CN77" s="1216"/>
      <c r="CO77" s="1216"/>
      <c r="CP77" s="1216"/>
      <c r="CQ77" s="1216"/>
      <c r="CR77" s="1216"/>
      <c r="CS77" s="1216"/>
      <c r="CT77" s="1216"/>
      <c r="CU77" s="1216"/>
      <c r="CV77" s="1216"/>
      <c r="CW77" s="1216"/>
      <c r="CX77" s="1216"/>
      <c r="CY77" s="1216"/>
      <c r="CZ77" s="1216"/>
      <c r="DA77" s="1216"/>
      <c r="DB77" s="1216"/>
      <c r="DC77" s="1216"/>
      <c r="DD77" s="1216"/>
      <c r="DE77" s="1216"/>
      <c r="DF77" s="1216"/>
      <c r="DG77" s="1216"/>
      <c r="DH77" s="1216"/>
      <c r="DI77" s="1216"/>
      <c r="DJ77" s="1216"/>
      <c r="DK77" s="1216"/>
      <c r="DL77" s="1216"/>
      <c r="DM77" s="1216"/>
      <c r="DN77" s="1216"/>
      <c r="DO77" s="1216"/>
      <c r="DP77" s="1216"/>
      <c r="DQ77" s="1216"/>
      <c r="DR77" s="1216"/>
      <c r="DS77" s="1216"/>
      <c r="DT77" s="1216"/>
      <c r="DU77" s="1216"/>
      <c r="DV77" s="1216"/>
      <c r="DW77" s="1216"/>
      <c r="DX77" s="1216"/>
      <c r="DY77" s="1216"/>
      <c r="DZ77" s="1216"/>
      <c r="EA77" s="1216"/>
      <c r="EB77" s="1216"/>
      <c r="EC77" s="1216"/>
      <c r="ED77" s="1216"/>
      <c r="EE77" s="1216"/>
      <c r="EF77" s="1216"/>
      <c r="EG77" s="1216"/>
      <c r="EH77" s="1216"/>
      <c r="EI77" s="1216"/>
      <c r="EJ77" s="1216"/>
      <c r="EK77" s="1216"/>
      <c r="EL77" s="1216"/>
      <c r="EM77" s="1216"/>
      <c r="EN77" s="1216"/>
      <c r="EO77" s="1216"/>
      <c r="EP77" s="1216"/>
      <c r="EQ77" s="1216"/>
      <c r="ER77" s="1216"/>
      <c r="ES77" s="1216"/>
      <c r="ET77" s="1216"/>
      <c r="EU77" s="1216"/>
      <c r="EV77" s="1216"/>
      <c r="EW77" s="1216"/>
      <c r="EX77" s="1216"/>
      <c r="EY77" s="1216"/>
    </row>
    <row r="78" spans="3:155">
      <c r="C78" s="1215"/>
      <c r="G78" s="1222"/>
      <c r="J78" s="1222"/>
      <c r="M78" s="1222"/>
    </row>
    <row r="79" spans="3:155" ht="20.25">
      <c r="C79" s="1307" t="s">
        <v>1222</v>
      </c>
      <c r="G79" s="1222"/>
      <c r="J79" s="1222"/>
      <c r="M79" s="1222"/>
    </row>
    <row r="80" spans="3:155">
      <c r="C80" s="1215"/>
      <c r="G80" s="1216"/>
      <c r="J80" s="1222"/>
      <c r="M80" s="1222"/>
    </row>
    <row r="83" spans="3:13">
      <c r="C83" s="1215"/>
      <c r="E83" s="1221"/>
      <c r="F83" s="1221"/>
      <c r="G83" s="1220"/>
      <c r="H83" s="1221"/>
      <c r="I83" s="1221"/>
      <c r="J83" s="1220"/>
      <c r="K83" s="1221"/>
      <c r="L83" s="1221"/>
      <c r="M83" s="1220"/>
    </row>
    <row r="85" spans="3:13">
      <c r="C85" s="1215"/>
      <c r="E85" s="1221"/>
      <c r="F85" s="1221"/>
      <c r="G85" s="1220"/>
      <c r="H85" s="1221"/>
      <c r="I85" s="1221"/>
      <c r="J85" s="1220"/>
      <c r="K85" s="1221"/>
      <c r="L85" s="1221"/>
      <c r="M85" s="1220"/>
    </row>
    <row r="86" spans="3:13">
      <c r="C86" s="1215"/>
      <c r="E86" s="1221"/>
      <c r="F86" s="1221"/>
      <c r="G86" s="1220"/>
      <c r="H86" s="1221"/>
      <c r="I86" s="1221"/>
      <c r="J86" s="1220"/>
      <c r="K86" s="1221"/>
      <c r="L86" s="1221"/>
      <c r="M86" s="1220"/>
    </row>
  </sheetData>
  <mergeCells count="8">
    <mergeCell ref="N6:O6"/>
    <mergeCell ref="N42:O42"/>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70" zoomScaleNormal="70" workbookViewId="0">
      <selection activeCell="F15" sqref="F15"/>
    </sheetView>
  </sheetViews>
  <sheetFormatPr defaultColWidth="14.42578125" defaultRowHeight="15" customHeight="1"/>
  <cols>
    <col min="1" max="1" width="9.140625" style="1310" customWidth="1"/>
    <col min="2" max="2" width="7" style="1310" customWidth="1"/>
    <col min="3" max="3" width="38.28515625" style="1310" customWidth="1"/>
    <col min="4" max="6" width="13.140625" style="1310" customWidth="1"/>
    <col min="7" max="7" width="15" style="1310" customWidth="1"/>
    <col min="8" max="8" width="17" style="1310" customWidth="1"/>
    <col min="9" max="9" width="15.28515625" style="1310" customWidth="1"/>
    <col min="10" max="10" width="9.140625" style="1310" customWidth="1"/>
    <col min="11" max="12" width="9.28515625" style="1310" bestFit="1" customWidth="1"/>
    <col min="13" max="19" width="8.7109375" style="1310" customWidth="1"/>
    <col min="20" max="16384" width="14.42578125" style="1310"/>
  </cols>
  <sheetData>
    <row r="1" spans="1:19" ht="15" customHeight="1">
      <c r="A1" s="1311"/>
      <c r="B1" s="2714" t="s">
        <v>1260</v>
      </c>
      <c r="C1" s="2715"/>
      <c r="D1" s="2715"/>
      <c r="E1" s="2715"/>
      <c r="F1" s="2715"/>
      <c r="G1" s="2715"/>
      <c r="H1" s="2715"/>
      <c r="I1" s="2715"/>
      <c r="J1" s="1311"/>
      <c r="K1" s="1311"/>
      <c r="L1" s="1311"/>
      <c r="M1" s="1311"/>
      <c r="N1" s="1311"/>
      <c r="O1" s="1311"/>
      <c r="P1" s="1311"/>
      <c r="Q1" s="1311"/>
      <c r="R1" s="1311"/>
      <c r="S1" s="1311"/>
    </row>
    <row r="2" spans="1:19" ht="15" customHeight="1">
      <c r="A2" s="1311"/>
      <c r="B2" s="2716" t="s">
        <v>27</v>
      </c>
      <c r="C2" s="2715"/>
      <c r="D2" s="2715"/>
      <c r="E2" s="2715"/>
      <c r="F2" s="2715"/>
      <c r="G2" s="2715"/>
      <c r="H2" s="2715"/>
      <c r="I2" s="2715"/>
      <c r="J2" s="1311"/>
      <c r="K2" s="1311"/>
      <c r="L2" s="1311"/>
      <c r="M2" s="1311"/>
      <c r="N2" s="1311"/>
      <c r="O2" s="1311"/>
      <c r="P2" s="1311"/>
      <c r="Q2" s="1311"/>
      <c r="R2" s="1311"/>
      <c r="S2" s="1311"/>
    </row>
    <row r="3" spans="1:19" ht="15" customHeight="1" thickBot="1">
      <c r="A3" s="1311"/>
      <c r="B3" s="2717" t="s">
        <v>184</v>
      </c>
      <c r="C3" s="2715"/>
      <c r="D3" s="2715"/>
      <c r="E3" s="2715"/>
      <c r="F3" s="2715"/>
      <c r="G3" s="2715"/>
      <c r="H3" s="2715"/>
      <c r="I3" s="2715"/>
      <c r="J3" s="1311"/>
      <c r="K3" s="1311"/>
      <c r="L3" s="1311"/>
      <c r="M3" s="1311"/>
      <c r="N3" s="1311"/>
      <c r="O3" s="1311"/>
      <c r="P3" s="1311"/>
      <c r="Q3" s="1311"/>
      <c r="R3" s="1311"/>
      <c r="S3" s="1311"/>
    </row>
    <row r="4" spans="1:19" ht="15" customHeight="1" thickTop="1">
      <c r="A4" s="1311"/>
      <c r="B4" s="2718" t="s">
        <v>1092</v>
      </c>
      <c r="C4" s="2719"/>
      <c r="D4" s="2722">
        <v>2019</v>
      </c>
      <c r="E4" s="2723"/>
      <c r="F4" s="2722">
        <v>2020</v>
      </c>
      <c r="G4" s="2723"/>
      <c r="H4" s="2724" t="s">
        <v>659</v>
      </c>
      <c r="I4" s="2725"/>
      <c r="J4" s="1311"/>
      <c r="K4" s="1311"/>
      <c r="L4" s="1311"/>
      <c r="M4" s="1311"/>
      <c r="N4" s="1311"/>
      <c r="O4" s="1311"/>
      <c r="P4" s="1311"/>
      <c r="Q4" s="1311"/>
      <c r="R4" s="1311"/>
      <c r="S4" s="1311"/>
    </row>
    <row r="5" spans="1:19" ht="15" customHeight="1">
      <c r="A5" s="1311"/>
      <c r="B5" s="2720"/>
      <c r="C5" s="2705"/>
      <c r="D5" s="2708" t="s">
        <v>186</v>
      </c>
      <c r="E5" s="2708" t="s">
        <v>560</v>
      </c>
      <c r="F5" s="2708" t="s">
        <v>186</v>
      </c>
      <c r="G5" s="2708" t="s">
        <v>560</v>
      </c>
      <c r="H5" s="1384" t="s">
        <v>1259</v>
      </c>
      <c r="I5" s="1383" t="s">
        <v>560</v>
      </c>
      <c r="J5" s="1311"/>
      <c r="K5" s="1311"/>
      <c r="L5" s="1311"/>
      <c r="M5" s="1311"/>
      <c r="N5" s="1311"/>
      <c r="O5" s="1311"/>
      <c r="P5" s="1311"/>
      <c r="Q5" s="1311"/>
      <c r="R5" s="1311"/>
      <c r="S5" s="1311"/>
    </row>
    <row r="6" spans="1:19" ht="15" customHeight="1">
      <c r="A6" s="1311"/>
      <c r="B6" s="2721"/>
      <c r="C6" s="2711"/>
      <c r="D6" s="2709"/>
      <c r="E6" s="2709"/>
      <c r="F6" s="2709"/>
      <c r="G6" s="2709"/>
      <c r="H6" s="1382" t="s">
        <v>67</v>
      </c>
      <c r="I6" s="1381" t="s">
        <v>280</v>
      </c>
      <c r="J6" s="1311"/>
      <c r="K6" s="1311"/>
      <c r="L6" s="1311"/>
      <c r="M6" s="1311"/>
      <c r="N6" s="1311"/>
      <c r="O6" s="1311"/>
      <c r="P6" s="1311"/>
      <c r="Q6" s="1311"/>
      <c r="R6" s="1311"/>
      <c r="S6" s="1311"/>
    </row>
    <row r="7" spans="1:19" ht="21" customHeight="1">
      <c r="A7" s="1311"/>
      <c r="B7" s="2710" t="s">
        <v>1258</v>
      </c>
      <c r="C7" s="2711"/>
      <c r="D7" s="1380">
        <v>937051.61449491815</v>
      </c>
      <c r="E7" s="1379">
        <v>981758.63418573979</v>
      </c>
      <c r="F7" s="1380">
        <v>1274213.6775962182</v>
      </c>
      <c r="G7" s="1379">
        <v>1340199.5441872522</v>
      </c>
      <c r="H7" s="1373">
        <v>4.7710306454057161</v>
      </c>
      <c r="I7" s="1372">
        <v>5.1785558224045474</v>
      </c>
      <c r="J7" s="1311"/>
      <c r="K7" s="1371"/>
      <c r="L7" s="1371"/>
      <c r="M7" s="1311"/>
      <c r="N7" s="1311"/>
      <c r="O7" s="1311"/>
      <c r="P7" s="1311"/>
      <c r="Q7" s="1311"/>
      <c r="R7" s="1311"/>
      <c r="S7" s="1311"/>
    </row>
    <row r="8" spans="1:19" ht="21" customHeight="1">
      <c r="A8" s="1311"/>
      <c r="B8" s="1378" t="s">
        <v>1257</v>
      </c>
      <c r="C8" s="1377"/>
      <c r="D8" s="1360">
        <v>34607.689689997998</v>
      </c>
      <c r="E8" s="1361">
        <v>37933.495746600005</v>
      </c>
      <c r="F8" s="1360">
        <v>48091.355800167999</v>
      </c>
      <c r="G8" s="1361">
        <v>51653.539392871993</v>
      </c>
      <c r="H8" s="1356">
        <v>9.6100204503486424</v>
      </c>
      <c r="I8" s="1348">
        <v>7.4071182511588773</v>
      </c>
      <c r="J8" s="1311"/>
      <c r="K8" s="1371"/>
      <c r="L8" s="1371"/>
      <c r="M8" s="1311"/>
      <c r="N8" s="1311"/>
      <c r="O8" s="1311"/>
      <c r="P8" s="1311"/>
      <c r="Q8" s="1311"/>
      <c r="R8" s="1311"/>
      <c r="S8" s="1311"/>
    </row>
    <row r="9" spans="1:19" ht="21" customHeight="1">
      <c r="A9" s="1311"/>
      <c r="B9" s="1378" t="s">
        <v>1256</v>
      </c>
      <c r="C9" s="1377"/>
      <c r="D9" s="1365">
        <v>902443.9248049201</v>
      </c>
      <c r="E9" s="1364">
        <v>943825.13843913982</v>
      </c>
      <c r="F9" s="1365">
        <v>1226122.3217960503</v>
      </c>
      <c r="G9" s="1364">
        <v>1288546.0047943802</v>
      </c>
      <c r="H9" s="1363">
        <v>4.5854609352226561</v>
      </c>
      <c r="I9" s="1362">
        <v>5.0911464450700521</v>
      </c>
      <c r="J9" s="1371"/>
      <c r="K9" s="1371"/>
      <c r="L9" s="1371"/>
      <c r="M9" s="1311"/>
      <c r="N9" s="1311"/>
      <c r="O9" s="1311"/>
      <c r="P9" s="1311"/>
      <c r="Q9" s="1311"/>
      <c r="R9" s="1311"/>
      <c r="S9" s="1311"/>
    </row>
    <row r="10" spans="1:19" ht="21" customHeight="1">
      <c r="A10" s="1311"/>
      <c r="B10" s="1366"/>
      <c r="C10" s="1354" t="s">
        <v>1253</v>
      </c>
      <c r="D10" s="1360">
        <v>667902.16784919007</v>
      </c>
      <c r="E10" s="1361">
        <v>681465.12803989975</v>
      </c>
      <c r="F10" s="1360">
        <v>921000.69194712024</v>
      </c>
      <c r="G10" s="1361">
        <v>961510.95522977016</v>
      </c>
      <c r="H10" s="1356">
        <v>2.0306806660600927</v>
      </c>
      <c r="I10" s="1348">
        <v>4.3985051951487435</v>
      </c>
      <c r="J10" s="1311"/>
      <c r="K10" s="1371"/>
      <c r="L10" s="1371"/>
      <c r="M10" s="1311"/>
      <c r="N10" s="1311"/>
      <c r="O10" s="1311"/>
      <c r="P10" s="1311"/>
      <c r="Q10" s="1311"/>
      <c r="R10" s="1311"/>
      <c r="S10" s="1311"/>
    </row>
    <row r="11" spans="1:19" ht="15.75">
      <c r="A11" s="1311"/>
      <c r="B11" s="1366"/>
      <c r="C11" s="1376" t="s">
        <v>1252</v>
      </c>
      <c r="D11" s="1360">
        <v>234541.75695572997</v>
      </c>
      <c r="E11" s="1361">
        <v>262360.01039924001</v>
      </c>
      <c r="F11" s="1360">
        <v>305121.62984893</v>
      </c>
      <c r="G11" s="1361">
        <v>327035.04956461</v>
      </c>
      <c r="H11" s="1356">
        <v>11.86068263689215</v>
      </c>
      <c r="I11" s="1348">
        <v>7.1818637461164627</v>
      </c>
      <c r="J11" s="1311"/>
      <c r="K11" s="1371"/>
      <c r="L11" s="1371"/>
      <c r="M11" s="1311"/>
      <c r="N11" s="1311"/>
      <c r="O11" s="1311"/>
      <c r="P11" s="1311"/>
      <c r="Q11" s="1311"/>
      <c r="R11" s="1311"/>
      <c r="S11" s="1311"/>
    </row>
    <row r="12" spans="1:19" ht="21" customHeight="1">
      <c r="A12" s="1311"/>
      <c r="B12" s="2712" t="s">
        <v>1255</v>
      </c>
      <c r="C12" s="2713"/>
      <c r="D12" s="1375">
        <v>136474.93673828334</v>
      </c>
      <c r="E12" s="1374">
        <v>143900.16373824596</v>
      </c>
      <c r="F12" s="1375">
        <v>175713.93548650961</v>
      </c>
      <c r="G12" s="1374">
        <v>181714.65212745848</v>
      </c>
      <c r="H12" s="1373">
        <v>5.4407257313494171</v>
      </c>
      <c r="I12" s="1372">
        <v>3.4150487975437755</v>
      </c>
      <c r="J12" s="1311"/>
      <c r="K12" s="1371"/>
      <c r="L12" s="1371"/>
      <c r="M12" s="1311"/>
      <c r="N12" s="1311"/>
      <c r="O12" s="1311"/>
      <c r="P12" s="1311"/>
      <c r="Q12" s="1311"/>
      <c r="R12" s="1311"/>
      <c r="S12" s="1311"/>
    </row>
    <row r="13" spans="1:19" ht="21" customHeight="1">
      <c r="A13" s="1311"/>
      <c r="B13" s="1366"/>
      <c r="C13" s="1368" t="s">
        <v>1253</v>
      </c>
      <c r="D13" s="1360">
        <v>125515.26539331843</v>
      </c>
      <c r="E13" s="1361">
        <v>132961.97394885466</v>
      </c>
      <c r="F13" s="1360">
        <v>161285.73570967498</v>
      </c>
      <c r="G13" s="1361">
        <v>169397.90330220043</v>
      </c>
      <c r="H13" s="1356">
        <v>5.9329106560871168</v>
      </c>
      <c r="I13" s="1348">
        <v>5.0296869446210053</v>
      </c>
      <c r="J13" s="1311"/>
      <c r="K13" s="1371"/>
      <c r="L13" s="1371"/>
      <c r="M13" s="1311"/>
      <c r="N13" s="1311"/>
      <c r="O13" s="1311"/>
      <c r="P13" s="1311"/>
      <c r="Q13" s="1311"/>
      <c r="R13" s="1311"/>
      <c r="S13" s="1311"/>
    </row>
    <row r="14" spans="1:19" ht="21" customHeight="1">
      <c r="A14" s="1311"/>
      <c r="B14" s="1366"/>
      <c r="C14" s="1316" t="s">
        <v>1252</v>
      </c>
      <c r="D14" s="1360">
        <v>10959.671344964911</v>
      </c>
      <c r="E14" s="1361">
        <v>10938.189789391283</v>
      </c>
      <c r="F14" s="1360">
        <v>14428.199776834637</v>
      </c>
      <c r="G14" s="1361">
        <v>12316.748825258059</v>
      </c>
      <c r="H14" s="1356">
        <v>-0.19600547222154319</v>
      </c>
      <c r="I14" s="1348">
        <v>-14.634195424481462</v>
      </c>
      <c r="J14" s="1311"/>
      <c r="K14" s="1371"/>
      <c r="L14" s="1371"/>
      <c r="M14" s="1311"/>
      <c r="N14" s="1311"/>
      <c r="O14" s="1311"/>
      <c r="P14" s="1311"/>
      <c r="Q14" s="1311"/>
      <c r="R14" s="1311"/>
      <c r="S14" s="1311"/>
    </row>
    <row r="15" spans="1:19" ht="21" customHeight="1">
      <c r="A15" s="1311"/>
      <c r="B15" s="2712" t="s">
        <v>1254</v>
      </c>
      <c r="C15" s="2713"/>
      <c r="D15" s="1375">
        <v>1038918.8615432034</v>
      </c>
      <c r="E15" s="1374">
        <v>1087725.3021773859</v>
      </c>
      <c r="F15" s="1375">
        <v>1401836.2572825598</v>
      </c>
      <c r="G15" s="1374">
        <v>1470260.6569218386</v>
      </c>
      <c r="H15" s="1373">
        <v>4.6978106222545364</v>
      </c>
      <c r="I15" s="1372">
        <v>4.8810550650130011</v>
      </c>
      <c r="J15" s="1311"/>
      <c r="K15" s="1371"/>
      <c r="L15" s="1371"/>
      <c r="M15" s="1311"/>
      <c r="N15" s="1311"/>
      <c r="O15" s="1311"/>
      <c r="P15" s="1311"/>
      <c r="Q15" s="1311"/>
      <c r="R15" s="1311"/>
      <c r="S15" s="1311"/>
    </row>
    <row r="16" spans="1:19" ht="21" customHeight="1">
      <c r="A16" s="1311"/>
      <c r="B16" s="1366"/>
      <c r="C16" s="1368" t="s">
        <v>1253</v>
      </c>
      <c r="D16" s="1360">
        <v>793417.43324250844</v>
      </c>
      <c r="E16" s="1361">
        <v>814427.10198875447</v>
      </c>
      <c r="F16" s="1360">
        <v>1082286.4276567951</v>
      </c>
      <c r="G16" s="1361">
        <v>1130908.8585319705</v>
      </c>
      <c r="H16" s="1356">
        <v>2.6479968634397721</v>
      </c>
      <c r="I16" s="1348">
        <v>4.4925658894610336</v>
      </c>
      <c r="J16" s="1311"/>
      <c r="K16" s="1371"/>
      <c r="L16" s="1371"/>
      <c r="M16" s="1311"/>
      <c r="N16" s="1311"/>
      <c r="O16" s="1311"/>
      <c r="P16" s="1311"/>
      <c r="Q16" s="1311"/>
      <c r="R16" s="1311"/>
      <c r="S16" s="1311"/>
    </row>
    <row r="17" spans="1:19" ht="21" customHeight="1">
      <c r="A17" s="1311"/>
      <c r="B17" s="1366"/>
      <c r="C17" s="1368" t="s">
        <v>1251</v>
      </c>
      <c r="D17" s="1360">
        <v>76.369528228987136</v>
      </c>
      <c r="E17" s="1361">
        <v>74.874336411817509</v>
      </c>
      <c r="F17" s="1360">
        <v>77.204910490387263</v>
      </c>
      <c r="G17" s="1361">
        <v>76.918936326546302</v>
      </c>
      <c r="H17" s="1356" t="s">
        <v>71</v>
      </c>
      <c r="I17" s="1348" t="s">
        <v>71</v>
      </c>
      <c r="J17" s="1311"/>
      <c r="K17" s="1371"/>
      <c r="L17" s="1371"/>
      <c r="M17" s="1311"/>
      <c r="N17" s="1311"/>
      <c r="O17" s="1311"/>
      <c r="P17" s="1311"/>
      <c r="Q17" s="1311"/>
      <c r="R17" s="1311"/>
      <c r="S17" s="1311"/>
    </row>
    <row r="18" spans="1:19" ht="21" customHeight="1">
      <c r="A18" s="1311"/>
      <c r="B18" s="1366"/>
      <c r="C18" s="1368" t="s">
        <v>1252</v>
      </c>
      <c r="D18" s="1360">
        <v>245501.42830069488</v>
      </c>
      <c r="E18" s="1361">
        <v>273298.20018863131</v>
      </c>
      <c r="F18" s="1360">
        <v>319549.82962576463</v>
      </c>
      <c r="G18" s="1361">
        <v>339351.79838986805</v>
      </c>
      <c r="H18" s="1356">
        <v>11.322448134147066</v>
      </c>
      <c r="I18" s="1348">
        <v>6.1968328342700545</v>
      </c>
      <c r="J18" s="1311"/>
      <c r="K18" s="1371"/>
      <c r="L18" s="1371"/>
      <c r="M18" s="1311"/>
      <c r="N18" s="1311"/>
      <c r="O18" s="1311"/>
      <c r="P18" s="1311"/>
      <c r="Q18" s="1311"/>
      <c r="R18" s="1311"/>
      <c r="S18" s="1311"/>
    </row>
    <row r="19" spans="1:19" ht="21" customHeight="1">
      <c r="A19" s="1311"/>
      <c r="B19" s="1366"/>
      <c r="C19" s="1368" t="s">
        <v>1251</v>
      </c>
      <c r="D19" s="1360">
        <v>23.630471771012861</v>
      </c>
      <c r="E19" s="1361">
        <v>25.12566358818248</v>
      </c>
      <c r="F19" s="1360">
        <v>22.79508950961274</v>
      </c>
      <c r="G19" s="1361">
        <v>23.081063673453688</v>
      </c>
      <c r="H19" s="1356" t="s">
        <v>71</v>
      </c>
      <c r="I19" s="1348" t="s">
        <v>71</v>
      </c>
      <c r="J19" s="1311"/>
      <c r="K19" s="1371"/>
      <c r="L19" s="1371"/>
      <c r="M19" s="1311"/>
      <c r="N19" s="1311"/>
      <c r="O19" s="1311"/>
      <c r="P19" s="1311"/>
      <c r="Q19" s="1311"/>
      <c r="R19" s="1311"/>
      <c r="S19" s="1311"/>
    </row>
    <row r="20" spans="1:19" ht="21" customHeight="1">
      <c r="A20" s="1311"/>
      <c r="B20" s="2712" t="s">
        <v>1250</v>
      </c>
      <c r="C20" s="2713"/>
      <c r="D20" s="1375">
        <v>1073526.5512332015</v>
      </c>
      <c r="E20" s="1374">
        <v>1125658.7979239859</v>
      </c>
      <c r="F20" s="1375">
        <v>1449927.6130827279</v>
      </c>
      <c r="G20" s="1374">
        <v>1521914.1963147107</v>
      </c>
      <c r="H20" s="1373">
        <v>4.8561674260313481</v>
      </c>
      <c r="I20" s="1372">
        <v>4.9648398018250219</v>
      </c>
      <c r="J20" s="1311"/>
      <c r="K20" s="1371"/>
      <c r="L20" s="1371"/>
      <c r="M20" s="1311"/>
      <c r="N20" s="1311"/>
      <c r="O20" s="1311"/>
      <c r="P20" s="1311"/>
      <c r="Q20" s="1311"/>
      <c r="R20" s="1311"/>
      <c r="S20" s="1311"/>
    </row>
    <row r="21" spans="1:19" ht="21" customHeight="1">
      <c r="A21" s="1311"/>
      <c r="B21" s="1370" t="s">
        <v>1249</v>
      </c>
      <c r="C21" s="1369"/>
      <c r="D21" s="1367"/>
      <c r="E21" s="1354"/>
      <c r="F21" s="1367"/>
      <c r="G21" s="1354"/>
      <c r="H21" s="1356"/>
      <c r="I21" s="1348"/>
      <c r="J21" s="1311"/>
      <c r="K21" s="1311"/>
      <c r="L21" s="1311"/>
      <c r="M21" s="1311"/>
      <c r="N21" s="1311"/>
      <c r="O21" s="1311"/>
      <c r="P21" s="1311"/>
      <c r="Q21" s="1311"/>
      <c r="R21" s="1311"/>
      <c r="S21" s="1311"/>
    </row>
    <row r="22" spans="1:19" ht="6" customHeight="1">
      <c r="A22" s="1311"/>
      <c r="B22" s="1370"/>
      <c r="C22" s="1369"/>
      <c r="D22" s="1367"/>
      <c r="E22" s="1354"/>
      <c r="F22" s="1367"/>
      <c r="G22" s="1354"/>
      <c r="H22" s="1356"/>
      <c r="I22" s="1348"/>
      <c r="J22" s="1311"/>
      <c r="K22" s="1311"/>
      <c r="L22" s="1311"/>
      <c r="M22" s="1311"/>
      <c r="N22" s="1311"/>
      <c r="O22" s="1311"/>
      <c r="P22" s="1311"/>
      <c r="Q22" s="1311"/>
      <c r="R22" s="1311"/>
      <c r="S22" s="1311"/>
    </row>
    <row r="23" spans="1:19" ht="21" customHeight="1">
      <c r="A23" s="1311"/>
      <c r="B23" s="2704" t="s">
        <v>1248</v>
      </c>
      <c r="C23" s="2705"/>
      <c r="D23" s="1367"/>
      <c r="E23" s="1354"/>
      <c r="F23" s="1367"/>
      <c r="G23" s="1354"/>
      <c r="H23" s="1356"/>
      <c r="I23" s="1348"/>
      <c r="J23" s="1311"/>
      <c r="K23" s="1311"/>
      <c r="L23" s="1311"/>
      <c r="M23" s="1311"/>
      <c r="N23" s="1311"/>
      <c r="O23" s="1311"/>
      <c r="P23" s="1311"/>
      <c r="Q23" s="1311"/>
      <c r="R23" s="1311"/>
      <c r="S23" s="1311"/>
    </row>
    <row r="24" spans="1:19" ht="6.75" customHeight="1">
      <c r="A24" s="1311"/>
      <c r="B24" s="1358"/>
      <c r="C24" s="1368"/>
      <c r="D24" s="1367"/>
      <c r="E24" s="1354"/>
      <c r="F24" s="1367"/>
      <c r="G24" s="1354"/>
      <c r="H24" s="1356"/>
      <c r="I24" s="1348"/>
      <c r="J24" s="1311"/>
      <c r="K24" s="1311"/>
      <c r="L24" s="1311"/>
      <c r="M24" s="1311"/>
      <c r="N24" s="1311"/>
      <c r="O24" s="1311"/>
      <c r="P24" s="1311"/>
      <c r="Q24" s="1311"/>
      <c r="R24" s="1311"/>
      <c r="S24" s="1311"/>
    </row>
    <row r="25" spans="1:19" ht="21" customHeight="1">
      <c r="A25" s="1311"/>
      <c r="B25" s="1366"/>
      <c r="C25" s="1354" t="s">
        <v>320</v>
      </c>
      <c r="D25" s="1360">
        <v>8.9264848310024476</v>
      </c>
      <c r="E25" s="1361">
        <v>9.8143157978590825</v>
      </c>
      <c r="F25" s="1360">
        <v>14.386889847329877</v>
      </c>
      <c r="G25" s="1361">
        <v>15.573234517663336</v>
      </c>
      <c r="H25" s="1356" t="s">
        <v>71</v>
      </c>
      <c r="I25" s="1348" t="s">
        <v>71</v>
      </c>
      <c r="J25" s="1311"/>
      <c r="K25" s="1311"/>
      <c r="L25" s="1311"/>
      <c r="M25" s="1311"/>
      <c r="N25" s="1311"/>
      <c r="O25" s="1311"/>
      <c r="P25" s="1311"/>
      <c r="Q25" s="1311"/>
      <c r="R25" s="1311"/>
      <c r="S25" s="1311"/>
    </row>
    <row r="26" spans="1:19" ht="21" customHeight="1">
      <c r="A26" s="1311"/>
      <c r="B26" s="1366"/>
      <c r="C26" s="1354" t="s">
        <v>1246</v>
      </c>
      <c r="D26" s="1360">
        <v>7.7921089509328789</v>
      </c>
      <c r="E26" s="1361">
        <v>8.5325416220234782</v>
      </c>
      <c r="F26" s="1360">
        <v>12.680793849301457</v>
      </c>
      <c r="G26" s="1361">
        <v>14.072959437563082</v>
      </c>
      <c r="H26" s="1356" t="s">
        <v>71</v>
      </c>
      <c r="I26" s="1348" t="s">
        <v>71</v>
      </c>
      <c r="J26" s="1311"/>
      <c r="K26" s="1311"/>
      <c r="L26" s="1311"/>
      <c r="M26" s="1311"/>
      <c r="N26" s="1311"/>
      <c r="O26" s="1311"/>
      <c r="P26" s="1311"/>
      <c r="Q26" s="1311"/>
      <c r="R26" s="1311"/>
      <c r="S26" s="1311"/>
    </row>
    <row r="27" spans="1:19" ht="10.5" customHeight="1">
      <c r="A27" s="1311"/>
      <c r="B27" s="1366"/>
      <c r="C27" s="1354"/>
      <c r="D27" s="1360"/>
      <c r="E27" s="1361"/>
      <c r="F27" s="1360"/>
      <c r="G27" s="1361"/>
      <c r="H27" s="1356"/>
      <c r="I27" s="1348"/>
      <c r="J27" s="1311"/>
      <c r="K27" s="1311"/>
      <c r="L27" s="1311"/>
      <c r="M27" s="1311"/>
      <c r="N27" s="1311"/>
      <c r="O27" s="1311"/>
      <c r="P27" s="1311"/>
      <c r="Q27" s="1311"/>
      <c r="R27" s="1311"/>
      <c r="S27" s="1311"/>
    </row>
    <row r="28" spans="1:19" ht="21" customHeight="1">
      <c r="A28" s="1311"/>
      <c r="B28" s="2704" t="s">
        <v>1247</v>
      </c>
      <c r="C28" s="2705"/>
      <c r="D28" s="1365"/>
      <c r="E28" s="1364"/>
      <c r="F28" s="1365"/>
      <c r="G28" s="1364"/>
      <c r="H28" s="1363"/>
      <c r="I28" s="1362"/>
      <c r="J28" s="1311"/>
      <c r="K28" s="1311"/>
      <c r="L28" s="1311"/>
      <c r="M28" s="1311"/>
      <c r="N28" s="1311"/>
      <c r="O28" s="1311"/>
      <c r="P28" s="1311"/>
      <c r="Q28" s="1311"/>
      <c r="R28" s="1311"/>
      <c r="S28" s="1311"/>
    </row>
    <row r="29" spans="1:19" ht="21" customHeight="1">
      <c r="A29" s="1311"/>
      <c r="B29" s="1358"/>
      <c r="C29" s="1354" t="s">
        <v>320</v>
      </c>
      <c r="D29" s="1360">
        <v>9.2238372311647971</v>
      </c>
      <c r="E29" s="1361">
        <v>10.156581722747132</v>
      </c>
      <c r="F29" s="1360">
        <v>14.880446091799522</v>
      </c>
      <c r="G29" s="1359">
        <v>16.120357015191555</v>
      </c>
      <c r="H29" s="1356" t="s">
        <v>71</v>
      </c>
      <c r="I29" s="1348" t="s">
        <v>71</v>
      </c>
      <c r="J29" s="1311"/>
      <c r="K29" s="1311"/>
      <c r="L29" s="1311"/>
      <c r="M29" s="1311"/>
      <c r="N29" s="1311"/>
      <c r="O29" s="1311"/>
      <c r="P29" s="1311"/>
      <c r="Q29" s="1311"/>
      <c r="R29" s="1311"/>
      <c r="S29" s="1311"/>
    </row>
    <row r="30" spans="1:19" ht="21" customHeight="1">
      <c r="A30" s="1311"/>
      <c r="B30" s="1358"/>
      <c r="C30" s="1313" t="s">
        <v>1246</v>
      </c>
      <c r="D30" s="1360">
        <v>8.051673868451056</v>
      </c>
      <c r="E30" s="1361">
        <v>8.8301067615663396</v>
      </c>
      <c r="F30" s="1360">
        <v>13.115820811735356</v>
      </c>
      <c r="G30" s="1359">
        <v>14.567373922001741</v>
      </c>
      <c r="H30" s="1356" t="s">
        <v>71</v>
      </c>
      <c r="I30" s="1348" t="s">
        <v>71</v>
      </c>
      <c r="J30" s="1311"/>
      <c r="K30" s="1311"/>
      <c r="L30" s="1311"/>
      <c r="M30" s="1311"/>
      <c r="N30" s="1311"/>
      <c r="O30" s="1311"/>
      <c r="P30" s="1311"/>
      <c r="Q30" s="1311"/>
      <c r="R30" s="1311"/>
      <c r="S30" s="1311"/>
    </row>
    <row r="31" spans="1:19" ht="7.5" customHeight="1">
      <c r="A31" s="1311"/>
      <c r="B31" s="1358"/>
      <c r="C31" s="1313"/>
      <c r="D31" s="1353"/>
      <c r="E31" s="1352"/>
      <c r="F31" s="1353"/>
      <c r="G31" s="1352"/>
      <c r="H31" s="1356"/>
      <c r="I31" s="1348"/>
      <c r="J31" s="1311"/>
      <c r="K31" s="1311"/>
      <c r="L31" s="1311"/>
      <c r="M31" s="1311"/>
      <c r="N31" s="1311"/>
      <c r="O31" s="1311"/>
      <c r="P31" s="1311"/>
      <c r="Q31" s="1311"/>
      <c r="R31" s="1311"/>
      <c r="S31" s="1311"/>
    </row>
    <row r="32" spans="1:19" ht="7.5" customHeight="1">
      <c r="A32" s="1311"/>
      <c r="B32" s="1358"/>
      <c r="C32" s="1313"/>
      <c r="D32" s="1357"/>
      <c r="E32" s="1352"/>
      <c r="F32" s="1353"/>
      <c r="G32" s="1352"/>
      <c r="H32" s="1356"/>
      <c r="I32" s="1348"/>
      <c r="J32" s="1311"/>
      <c r="K32" s="1311"/>
      <c r="L32" s="1311"/>
      <c r="M32" s="1311"/>
      <c r="N32" s="1311"/>
      <c r="O32" s="1311"/>
      <c r="P32" s="1311"/>
      <c r="Q32" s="1311"/>
      <c r="R32" s="1311"/>
      <c r="S32" s="1311"/>
    </row>
    <row r="33" spans="1:19" ht="21" customHeight="1">
      <c r="A33" s="1311"/>
      <c r="B33" s="1355" t="s">
        <v>1245</v>
      </c>
      <c r="C33" s="1354"/>
      <c r="D33" s="1353">
        <v>88743.443725794947</v>
      </c>
      <c r="E33" s="1352">
        <v>104885.130148885</v>
      </c>
      <c r="F33" s="1353">
        <v>121578.57273718748</v>
      </c>
      <c r="G33" s="1352">
        <v>111248.86265821433</v>
      </c>
      <c r="H33" s="1356">
        <v>18.189159385075996</v>
      </c>
      <c r="I33" s="1348">
        <v>-8.4963245137797117</v>
      </c>
      <c r="J33" s="1311"/>
      <c r="K33" s="1311"/>
      <c r="L33" s="1311"/>
      <c r="M33" s="1311"/>
      <c r="N33" s="1311"/>
      <c r="O33" s="1311"/>
      <c r="P33" s="1311"/>
      <c r="Q33" s="1311"/>
      <c r="R33" s="1311"/>
      <c r="S33" s="1311"/>
    </row>
    <row r="34" spans="1:19" ht="21" customHeight="1">
      <c r="A34" s="1311"/>
      <c r="B34" s="1355" t="s">
        <v>1244</v>
      </c>
      <c r="C34" s="1354"/>
      <c r="D34" s="1353">
        <v>984783.10750740638</v>
      </c>
      <c r="E34" s="1352">
        <v>1020773.6677751009</v>
      </c>
      <c r="F34" s="1353">
        <v>1328349.0403455405</v>
      </c>
      <c r="G34" s="1352">
        <v>1410665.3336564964</v>
      </c>
      <c r="H34" s="1356">
        <v>3.6546687278979277</v>
      </c>
      <c r="I34" s="1348">
        <v>6.1968873248512466</v>
      </c>
      <c r="J34" s="1311"/>
      <c r="K34" s="1311"/>
      <c r="L34" s="1311"/>
      <c r="M34" s="1311"/>
      <c r="N34" s="1311"/>
      <c r="O34" s="1311"/>
      <c r="P34" s="1311"/>
      <c r="Q34" s="1311"/>
      <c r="R34" s="1311"/>
      <c r="S34" s="1311"/>
    </row>
    <row r="35" spans="1:19" ht="21" customHeight="1">
      <c r="A35" s="1311"/>
      <c r="B35" s="1355" t="s">
        <v>1243</v>
      </c>
      <c r="C35" s="1354"/>
      <c r="D35" s="1353">
        <v>69508.589349781978</v>
      </c>
      <c r="E35" s="1352">
        <v>-35990.560267694527</v>
      </c>
      <c r="F35" s="1353">
        <v>-343565.93283813412</v>
      </c>
      <c r="G35" s="1352">
        <v>-82316.293310955865</v>
      </c>
      <c r="H35" s="1349" t="s">
        <v>71</v>
      </c>
      <c r="I35" s="1348" t="s">
        <v>71</v>
      </c>
      <c r="J35" s="1311"/>
      <c r="K35" s="1311"/>
      <c r="L35" s="1311"/>
      <c r="M35" s="1311"/>
      <c r="N35" s="1311"/>
      <c r="O35" s="1311"/>
      <c r="P35" s="1311"/>
      <c r="Q35" s="1311"/>
      <c r="R35" s="1311"/>
      <c r="S35" s="1311"/>
    </row>
    <row r="36" spans="1:19" ht="21" customHeight="1">
      <c r="A36" s="1311"/>
      <c r="B36" s="1355" t="s">
        <v>1242</v>
      </c>
      <c r="C36" s="1354"/>
      <c r="D36" s="1353">
        <v>-2108.0973055269865</v>
      </c>
      <c r="E36" s="1352">
        <v>21562.269621639516</v>
      </c>
      <c r="F36" s="1351">
        <v>61156.393770045324</v>
      </c>
      <c r="G36" s="1350">
        <v>-18770.156296652956</v>
      </c>
      <c r="H36" s="1349" t="s">
        <v>71</v>
      </c>
      <c r="I36" s="1348" t="s">
        <v>71</v>
      </c>
      <c r="J36" s="1311"/>
      <c r="K36" s="1311"/>
      <c r="L36" s="1311"/>
      <c r="M36" s="1311"/>
      <c r="N36" s="1311"/>
      <c r="O36" s="1311"/>
      <c r="P36" s="1311"/>
      <c r="Q36" s="1311"/>
      <c r="R36" s="1311"/>
      <c r="S36" s="1311"/>
    </row>
    <row r="37" spans="1:19" ht="21" customHeight="1" thickBot="1">
      <c r="A37" s="1311"/>
      <c r="B37" s="2706" t="s">
        <v>1241</v>
      </c>
      <c r="C37" s="2707"/>
      <c r="D37" s="1347">
        <v>67400.492044254992</v>
      </c>
      <c r="E37" s="1346">
        <v>-14428.290646055011</v>
      </c>
      <c r="F37" s="1345">
        <v>-282409.53906808881</v>
      </c>
      <c r="G37" s="1344">
        <v>-101086.44960760883</v>
      </c>
      <c r="H37" s="1343" t="s">
        <v>71</v>
      </c>
      <c r="I37" s="1342" t="s">
        <v>71</v>
      </c>
      <c r="J37" s="1311"/>
      <c r="K37" s="1311"/>
      <c r="L37" s="1311"/>
      <c r="M37" s="1311"/>
      <c r="N37" s="1311"/>
      <c r="O37" s="1311"/>
      <c r="P37" s="1311"/>
      <c r="Q37" s="1311"/>
      <c r="R37" s="1311"/>
      <c r="S37" s="1311"/>
    </row>
    <row r="38" spans="1:19" ht="21" customHeight="1" thickTop="1" thickBot="1">
      <c r="A38" s="1311"/>
      <c r="B38" s="1321"/>
      <c r="C38" s="1313"/>
      <c r="D38" s="1341"/>
      <c r="E38" s="1320"/>
      <c r="F38" s="1341"/>
      <c r="G38" s="1320"/>
      <c r="H38" s="1319"/>
      <c r="I38" s="1319"/>
      <c r="J38" s="1311"/>
      <c r="K38" s="1311"/>
      <c r="L38" s="1311"/>
      <c r="M38" s="1311"/>
      <c r="N38" s="1311"/>
      <c r="O38" s="1311"/>
      <c r="P38" s="1311"/>
      <c r="Q38" s="1311"/>
      <c r="R38" s="1311"/>
      <c r="S38" s="1311"/>
    </row>
    <row r="39" spans="1:19" ht="21" customHeight="1" thickTop="1">
      <c r="A39" s="1311"/>
      <c r="B39" s="1340" t="s">
        <v>1240</v>
      </c>
      <c r="C39" s="1339"/>
      <c r="D39" s="1338">
        <v>30.037034929329494</v>
      </c>
      <c r="E39" s="1337">
        <v>28.874777967158483</v>
      </c>
      <c r="F39" s="1338">
        <v>37.213173762087663</v>
      </c>
      <c r="G39" s="1337">
        <v>39.029569264854118</v>
      </c>
      <c r="H39" s="1336"/>
      <c r="I39" s="1335"/>
      <c r="J39" s="1311"/>
      <c r="K39" s="1312"/>
      <c r="L39" s="1311"/>
      <c r="M39" s="1311"/>
      <c r="N39" s="1311"/>
      <c r="O39" s="1311"/>
      <c r="P39" s="1311"/>
      <c r="Q39" s="1311"/>
      <c r="R39" s="1311"/>
      <c r="S39" s="1311"/>
    </row>
    <row r="40" spans="1:19" ht="21" customHeight="1">
      <c r="A40" s="1311"/>
      <c r="B40" s="1334" t="s">
        <v>1239</v>
      </c>
      <c r="C40" s="1333"/>
      <c r="D40" s="1331">
        <v>64.934241257773976</v>
      </c>
      <c r="E40" s="1332">
        <v>71.104513516862312</v>
      </c>
      <c r="F40" s="1331">
        <v>105.67328207751214</v>
      </c>
      <c r="G40" s="1330">
        <v>117.27466197969234</v>
      </c>
      <c r="H40" s="1329"/>
      <c r="I40" s="1328"/>
      <c r="J40" s="1311"/>
      <c r="K40" s="1312"/>
      <c r="L40" s="1311"/>
      <c r="M40" s="1311"/>
      <c r="N40" s="1311"/>
      <c r="O40" s="1311"/>
      <c r="P40" s="1311"/>
      <c r="Q40" s="1311"/>
      <c r="R40" s="1311"/>
      <c r="S40" s="1311"/>
    </row>
    <row r="41" spans="1:19" ht="21" customHeight="1" thickBot="1">
      <c r="A41" s="1311"/>
      <c r="B41" s="1327" t="s">
        <v>1238</v>
      </c>
      <c r="C41" s="1326"/>
      <c r="D41" s="1325">
        <v>29.002762124777387</v>
      </c>
      <c r="E41" s="1324">
        <v>29.234849308555638</v>
      </c>
      <c r="F41" s="1325">
        <v>33.13274092493878</v>
      </c>
      <c r="G41" s="1324">
        <v>32.906558778937956</v>
      </c>
      <c r="H41" s="1323"/>
      <c r="I41" s="1322"/>
      <c r="J41" s="1311"/>
      <c r="K41" s="1312"/>
      <c r="L41" s="1311"/>
      <c r="M41" s="1311"/>
      <c r="N41" s="1311"/>
      <c r="O41" s="1311"/>
      <c r="P41" s="1311"/>
      <c r="Q41" s="1311"/>
      <c r="R41" s="1311"/>
      <c r="S41" s="1311"/>
    </row>
    <row r="42" spans="1:19" ht="15.75" customHeight="1" thickTop="1">
      <c r="A42" s="1311"/>
      <c r="B42" s="1321"/>
      <c r="C42" s="1313"/>
      <c r="D42" s="1320"/>
      <c r="E42" s="1320"/>
      <c r="F42" s="1320"/>
      <c r="G42" s="1320"/>
      <c r="H42" s="1319"/>
      <c r="I42" s="1319"/>
      <c r="J42" s="1311"/>
      <c r="K42" s="1311"/>
      <c r="L42" s="1311"/>
      <c r="M42" s="1311"/>
      <c r="N42" s="1311"/>
      <c r="O42" s="1311"/>
      <c r="P42" s="1311"/>
      <c r="Q42" s="1311"/>
      <c r="R42" s="1311"/>
      <c r="S42" s="1311"/>
    </row>
    <row r="43" spans="1:19" ht="15.75" customHeight="1">
      <c r="A43" s="1311"/>
      <c r="B43" s="1318" t="s">
        <v>1237</v>
      </c>
      <c r="C43" s="1313"/>
      <c r="D43" s="1313"/>
      <c r="E43" s="1313"/>
      <c r="F43" s="1313"/>
      <c r="G43" s="1313"/>
      <c r="H43" s="1313"/>
      <c r="I43" s="1313"/>
      <c r="J43" s="1311"/>
      <c r="K43" s="1311"/>
      <c r="L43" s="1311"/>
      <c r="M43" s="1311"/>
      <c r="N43" s="1311"/>
      <c r="O43" s="1311"/>
      <c r="P43" s="1311"/>
      <c r="Q43" s="1311"/>
      <c r="R43" s="1311"/>
      <c r="S43" s="1311"/>
    </row>
    <row r="44" spans="1:19" ht="15.75" customHeight="1">
      <c r="A44" s="1311"/>
      <c r="B44" s="1316" t="s">
        <v>1236</v>
      </c>
      <c r="C44" s="1313"/>
      <c r="D44" s="1313"/>
      <c r="E44" s="1313"/>
      <c r="F44" s="1313"/>
      <c r="G44" s="1313"/>
      <c r="H44" s="1313"/>
      <c r="I44" s="1313"/>
      <c r="J44" s="1311"/>
      <c r="K44" s="1311"/>
      <c r="L44" s="1311"/>
      <c r="M44" s="1311"/>
      <c r="N44" s="1311"/>
      <c r="O44" s="1311"/>
      <c r="P44" s="1311"/>
      <c r="Q44" s="1311"/>
      <c r="R44" s="1311"/>
      <c r="S44" s="1311"/>
    </row>
    <row r="45" spans="1:19" ht="15.75" customHeight="1">
      <c r="A45" s="1311"/>
      <c r="B45" s="1317" t="s">
        <v>1235</v>
      </c>
      <c r="C45" s="1316"/>
      <c r="D45" s="1313"/>
      <c r="E45" s="1313"/>
      <c r="F45" s="1313"/>
      <c r="G45" s="1313"/>
      <c r="H45" s="1313"/>
      <c r="I45" s="1313"/>
      <c r="J45" s="1311"/>
      <c r="K45" s="1311"/>
      <c r="L45" s="1311"/>
      <c r="M45" s="1311"/>
      <c r="N45" s="1311"/>
      <c r="O45" s="1311"/>
      <c r="P45" s="1311"/>
      <c r="Q45" s="1311"/>
      <c r="R45" s="1311"/>
      <c r="S45" s="1311"/>
    </row>
    <row r="46" spans="1:19" ht="15.75" customHeight="1">
      <c r="A46" s="1311"/>
      <c r="B46" s="1317" t="s">
        <v>1234</v>
      </c>
      <c r="C46" s="1316"/>
      <c r="D46" s="1313"/>
      <c r="E46" s="1313"/>
      <c r="F46" s="1313"/>
      <c r="G46" s="1313"/>
      <c r="H46" s="1313"/>
      <c r="I46" s="1313"/>
      <c r="J46" s="1311"/>
      <c r="K46" s="1311"/>
      <c r="L46" s="1311"/>
      <c r="M46" s="1311"/>
      <c r="N46" s="1311"/>
      <c r="O46" s="1311"/>
      <c r="P46" s="1311"/>
      <c r="Q46" s="1311"/>
      <c r="R46" s="1311"/>
      <c r="S46" s="1311"/>
    </row>
    <row r="47" spans="1:19" ht="15.75" customHeight="1">
      <c r="A47" s="1311"/>
      <c r="B47" s="1316" t="s">
        <v>1233</v>
      </c>
      <c r="C47" s="1313"/>
      <c r="D47" s="1315">
        <v>109.36</v>
      </c>
      <c r="E47" s="1314">
        <v>114</v>
      </c>
      <c r="F47" s="1315">
        <v>120.37</v>
      </c>
      <c r="G47" s="1314">
        <v>117.12</v>
      </c>
      <c r="H47" s="1313"/>
      <c r="I47" s="1313"/>
      <c r="J47" s="1311"/>
      <c r="K47" s="1311"/>
      <c r="L47" s="1311"/>
      <c r="M47" s="1311"/>
      <c r="N47" s="1311"/>
      <c r="O47" s="1311"/>
      <c r="P47" s="1311"/>
      <c r="Q47" s="1311"/>
      <c r="R47" s="1311"/>
      <c r="S47" s="1311"/>
    </row>
    <row r="48" spans="1:19" ht="15.75" customHeight="1">
      <c r="A48" s="1311"/>
      <c r="B48" s="1311"/>
      <c r="C48" s="1311"/>
      <c r="D48" s="1311"/>
      <c r="E48" s="1311"/>
      <c r="F48" s="1311"/>
      <c r="G48" s="1311"/>
      <c r="H48" s="1311"/>
      <c r="I48" s="1311"/>
      <c r="J48" s="1311"/>
      <c r="K48" s="1311"/>
      <c r="L48" s="1311"/>
      <c r="M48" s="1311"/>
      <c r="N48" s="1311"/>
      <c r="O48" s="1311"/>
      <c r="P48" s="1311"/>
      <c r="Q48" s="1311"/>
      <c r="R48" s="1311"/>
      <c r="S48" s="1311"/>
    </row>
    <row r="49" spans="1:19" ht="15.75" customHeight="1">
      <c r="A49" s="1311"/>
      <c r="B49" s="1311"/>
      <c r="C49" s="1311"/>
      <c r="D49" s="1313"/>
      <c r="E49" s="1313"/>
      <c r="F49" s="1313"/>
      <c r="G49" s="1313"/>
      <c r="H49" s="1311"/>
      <c r="I49" s="1311"/>
      <c r="J49" s="1311"/>
      <c r="K49" s="1311"/>
      <c r="L49" s="1311"/>
      <c r="M49" s="1311"/>
      <c r="N49" s="1311"/>
      <c r="O49" s="1311"/>
      <c r="P49" s="1311"/>
      <c r="Q49" s="1311"/>
      <c r="R49" s="1311"/>
      <c r="S49" s="1311"/>
    </row>
    <row r="50" spans="1:19" ht="15.75" customHeight="1">
      <c r="A50" s="1311"/>
      <c r="B50" s="1311"/>
      <c r="C50" s="1311"/>
      <c r="D50" s="1313"/>
      <c r="E50" s="1313"/>
      <c r="F50" s="1313"/>
      <c r="G50" s="1313"/>
      <c r="H50" s="1311"/>
      <c r="I50" s="1311"/>
      <c r="J50" s="1311"/>
      <c r="K50" s="1311"/>
      <c r="L50" s="1311"/>
      <c r="M50" s="1311"/>
      <c r="N50" s="1311"/>
      <c r="O50" s="1311"/>
      <c r="P50" s="1311"/>
      <c r="Q50" s="1311"/>
      <c r="R50" s="1311"/>
      <c r="S50" s="1311"/>
    </row>
    <row r="51" spans="1:19" ht="15.75" customHeight="1">
      <c r="A51" s="1311"/>
      <c r="B51" s="1311"/>
      <c r="C51" s="1311"/>
      <c r="D51" s="1313"/>
      <c r="E51" s="1313"/>
      <c r="F51" s="1313"/>
      <c r="G51" s="1313"/>
      <c r="H51" s="1311"/>
      <c r="I51" s="1311"/>
      <c r="J51" s="1311"/>
      <c r="K51" s="1311"/>
      <c r="L51" s="1311"/>
      <c r="M51" s="1311"/>
      <c r="N51" s="1311"/>
      <c r="O51" s="1311"/>
      <c r="P51" s="1311"/>
      <c r="Q51" s="1311"/>
      <c r="R51" s="1311"/>
      <c r="S51" s="1311"/>
    </row>
    <row r="52" spans="1:19" ht="15.75" customHeight="1">
      <c r="A52" s="1311"/>
      <c r="B52" s="1311"/>
      <c r="C52" s="1311"/>
      <c r="D52" s="1313"/>
      <c r="E52" s="1313"/>
      <c r="F52" s="1313"/>
      <c r="G52" s="1313"/>
      <c r="H52" s="1312"/>
      <c r="I52" s="1312"/>
      <c r="J52" s="1311"/>
      <c r="K52" s="1311"/>
      <c r="L52" s="1311"/>
      <c r="M52" s="1311"/>
      <c r="N52" s="1311"/>
      <c r="O52" s="1311"/>
      <c r="P52" s="1311"/>
      <c r="Q52" s="1311"/>
      <c r="R52" s="1311"/>
      <c r="S52" s="1311"/>
    </row>
    <row r="53" spans="1:19" ht="15.75" customHeight="1">
      <c r="A53" s="1311"/>
      <c r="B53" s="1311"/>
      <c r="C53" s="1311"/>
      <c r="D53" s="1311"/>
      <c r="E53" s="1311"/>
      <c r="F53" s="1311"/>
      <c r="G53" s="1311"/>
      <c r="H53" s="1311"/>
      <c r="I53" s="1311"/>
      <c r="J53" s="1311"/>
      <c r="K53" s="1311"/>
      <c r="L53" s="1311"/>
      <c r="M53" s="1311"/>
      <c r="N53" s="1311"/>
      <c r="O53" s="1311"/>
      <c r="P53" s="1311"/>
      <c r="Q53" s="1311"/>
      <c r="R53" s="1311"/>
      <c r="S53" s="1311"/>
    </row>
    <row r="54" spans="1:19" ht="15.75" customHeight="1">
      <c r="A54" s="1311"/>
      <c r="B54" s="1311"/>
      <c r="C54" s="1311"/>
      <c r="D54" s="1311"/>
      <c r="E54" s="1311"/>
      <c r="F54" s="1311"/>
      <c r="G54" s="1311"/>
      <c r="H54" s="1311"/>
      <c r="I54" s="1311"/>
      <c r="J54" s="1311"/>
      <c r="K54" s="1311"/>
      <c r="L54" s="1311"/>
      <c r="M54" s="1311"/>
      <c r="N54" s="1311"/>
      <c r="O54" s="1311"/>
      <c r="P54" s="1311"/>
      <c r="Q54" s="1311"/>
      <c r="R54" s="1311"/>
      <c r="S54" s="1311"/>
    </row>
    <row r="55" spans="1:19" ht="15.75" customHeight="1">
      <c r="A55" s="1311"/>
      <c r="B55" s="1311"/>
      <c r="C55" s="1311"/>
      <c r="D55" s="1311"/>
      <c r="E55" s="1311"/>
      <c r="F55" s="1311"/>
      <c r="G55" s="1311"/>
      <c r="H55" s="1311"/>
      <c r="I55" s="1311"/>
      <c r="J55" s="1311"/>
      <c r="K55" s="1311"/>
      <c r="L55" s="1311"/>
      <c r="M55" s="1311"/>
      <c r="N55" s="1311"/>
      <c r="O55" s="1311"/>
      <c r="P55" s="1311"/>
      <c r="Q55" s="1311"/>
      <c r="R55" s="1311"/>
      <c r="S55" s="1311"/>
    </row>
    <row r="56" spans="1:19" ht="15.75" customHeight="1">
      <c r="A56" s="1311"/>
      <c r="B56" s="1311"/>
      <c r="C56" s="1311"/>
      <c r="D56" s="1311"/>
      <c r="E56" s="1311"/>
      <c r="F56" s="1311"/>
      <c r="G56" s="1311"/>
      <c r="H56" s="1311"/>
      <c r="I56" s="1311"/>
      <c r="J56" s="1311"/>
      <c r="K56" s="1311"/>
      <c r="L56" s="1311"/>
      <c r="M56" s="1311"/>
      <c r="N56" s="1311"/>
      <c r="O56" s="1311"/>
      <c r="P56" s="1311"/>
      <c r="Q56" s="1311"/>
      <c r="R56" s="1311"/>
      <c r="S56" s="1311"/>
    </row>
    <row r="57" spans="1:19" ht="15.75" customHeight="1">
      <c r="A57" s="1311"/>
      <c r="B57" s="1311"/>
      <c r="C57" s="1311"/>
      <c r="D57" s="1311"/>
      <c r="E57" s="1311"/>
      <c r="F57" s="1311"/>
      <c r="G57" s="1311"/>
      <c r="H57" s="1311"/>
      <c r="I57" s="1311"/>
      <c r="J57" s="1311"/>
      <c r="K57" s="1311"/>
      <c r="L57" s="1311"/>
      <c r="M57" s="1311"/>
      <c r="N57" s="1311"/>
      <c r="O57" s="1311"/>
      <c r="P57" s="1311"/>
      <c r="Q57" s="1311"/>
      <c r="R57" s="1311"/>
      <c r="S57" s="1311"/>
    </row>
    <row r="58" spans="1:19" ht="15.75" customHeight="1">
      <c r="A58" s="1311"/>
      <c r="B58" s="1311"/>
      <c r="C58" s="1311"/>
      <c r="D58" s="1311"/>
      <c r="E58" s="1311"/>
      <c r="F58" s="1311"/>
      <c r="G58" s="1311"/>
      <c r="H58" s="1311"/>
      <c r="I58" s="1311"/>
      <c r="J58" s="1311"/>
      <c r="K58" s="1311"/>
      <c r="L58" s="1311"/>
      <c r="M58" s="1311"/>
      <c r="N58" s="1311"/>
      <c r="O58" s="1311"/>
      <c r="P58" s="1311"/>
      <c r="Q58" s="1311"/>
      <c r="R58" s="1311"/>
      <c r="S58" s="1311"/>
    </row>
    <row r="59" spans="1:19" ht="15.75" customHeight="1">
      <c r="A59" s="1311"/>
      <c r="B59" s="1311"/>
      <c r="C59" s="1311"/>
      <c r="D59" s="1311"/>
      <c r="E59" s="1311"/>
      <c r="F59" s="1311"/>
      <c r="G59" s="1311"/>
      <c r="H59" s="1311"/>
      <c r="I59" s="1311"/>
      <c r="J59" s="1311"/>
      <c r="K59" s="1311"/>
      <c r="L59" s="1311"/>
      <c r="M59" s="1311"/>
      <c r="N59" s="1311"/>
      <c r="O59" s="1311"/>
      <c r="P59" s="1311"/>
      <c r="Q59" s="1311"/>
      <c r="R59" s="1311"/>
      <c r="S59" s="1311"/>
    </row>
    <row r="60" spans="1:19" ht="15.75" customHeight="1">
      <c r="A60" s="1311"/>
      <c r="B60" s="1311"/>
      <c r="C60" s="1311"/>
      <c r="D60" s="1311"/>
      <c r="E60" s="1311"/>
      <c r="F60" s="1311"/>
      <c r="G60" s="1311"/>
      <c r="H60" s="1311"/>
      <c r="I60" s="1311"/>
      <c r="J60" s="1311"/>
      <c r="K60" s="1311"/>
      <c r="L60" s="1311"/>
      <c r="M60" s="1311"/>
      <c r="N60" s="1311"/>
      <c r="O60" s="1311"/>
      <c r="P60" s="1311"/>
      <c r="Q60" s="1311"/>
      <c r="R60" s="1311"/>
      <c r="S60" s="1311"/>
    </row>
    <row r="61" spans="1:19" ht="15.75" customHeight="1">
      <c r="A61" s="1311"/>
      <c r="B61" s="1311"/>
      <c r="C61" s="1311"/>
      <c r="D61" s="1311"/>
      <c r="E61" s="1311"/>
      <c r="F61" s="1311"/>
      <c r="G61" s="1311"/>
      <c r="H61" s="1311"/>
      <c r="I61" s="1311"/>
      <c r="J61" s="1311"/>
      <c r="K61" s="1311"/>
      <c r="L61" s="1311"/>
      <c r="M61" s="1311"/>
      <c r="N61" s="1311"/>
      <c r="O61" s="1311"/>
      <c r="P61" s="1311"/>
      <c r="Q61" s="1311"/>
      <c r="R61" s="1311"/>
      <c r="S61" s="1311"/>
    </row>
    <row r="62" spans="1:19" ht="15.75" customHeight="1">
      <c r="A62" s="1311"/>
      <c r="B62" s="1311"/>
      <c r="C62" s="1311"/>
      <c r="D62" s="1311"/>
      <c r="E62" s="1311"/>
      <c r="F62" s="1311"/>
      <c r="G62" s="1311"/>
      <c r="H62" s="1311"/>
      <c r="I62" s="1311"/>
      <c r="J62" s="1311"/>
      <c r="K62" s="1311"/>
      <c r="L62" s="1311"/>
      <c r="M62" s="1311"/>
      <c r="N62" s="1311"/>
      <c r="O62" s="1311"/>
      <c r="P62" s="1311"/>
      <c r="Q62" s="1311"/>
      <c r="R62" s="1311"/>
      <c r="S62" s="1311"/>
    </row>
    <row r="63" spans="1:19" ht="15.75" customHeight="1">
      <c r="A63" s="1311"/>
      <c r="B63" s="1311"/>
      <c r="C63" s="1311"/>
      <c r="D63" s="1311"/>
      <c r="E63" s="1311"/>
      <c r="F63" s="1311"/>
      <c r="G63" s="1311"/>
      <c r="H63" s="1311"/>
      <c r="I63" s="1311"/>
      <c r="J63" s="1311"/>
      <c r="K63" s="1311"/>
      <c r="L63" s="1311"/>
      <c r="M63" s="1311"/>
      <c r="N63" s="1311"/>
      <c r="O63" s="1311"/>
      <c r="P63" s="1311"/>
      <c r="Q63" s="1311"/>
      <c r="R63" s="1311"/>
      <c r="S63" s="1311"/>
    </row>
    <row r="64" spans="1:19" ht="15.75" customHeight="1">
      <c r="A64" s="1311"/>
      <c r="B64" s="1311"/>
      <c r="C64" s="1311"/>
      <c r="D64" s="1311"/>
      <c r="E64" s="1311"/>
      <c r="F64" s="1311"/>
      <c r="G64" s="1311"/>
      <c r="H64" s="1311"/>
      <c r="I64" s="1311"/>
      <c r="J64" s="1311"/>
      <c r="K64" s="1311"/>
      <c r="L64" s="1311"/>
      <c r="M64" s="1311"/>
      <c r="N64" s="1311"/>
      <c r="O64" s="1311"/>
      <c r="P64" s="1311"/>
      <c r="Q64" s="1311"/>
      <c r="R64" s="1311"/>
      <c r="S64" s="1311"/>
    </row>
    <row r="65" spans="1:19" ht="15.75" customHeight="1">
      <c r="A65" s="1311"/>
      <c r="B65" s="1311"/>
      <c r="C65" s="1311"/>
      <c r="D65" s="1311"/>
      <c r="E65" s="1311"/>
      <c r="F65" s="1311"/>
      <c r="G65" s="1311"/>
      <c r="H65" s="1311"/>
      <c r="I65" s="1311"/>
      <c r="J65" s="1311"/>
      <c r="K65" s="1311"/>
      <c r="L65" s="1311"/>
      <c r="M65" s="1311"/>
      <c r="N65" s="1311"/>
      <c r="O65" s="1311"/>
      <c r="P65" s="1311"/>
      <c r="Q65" s="1311"/>
      <c r="R65" s="1311"/>
      <c r="S65" s="1311"/>
    </row>
    <row r="66" spans="1:19" ht="15.75" customHeight="1">
      <c r="A66" s="1311"/>
      <c r="B66" s="1311"/>
      <c r="C66" s="1311"/>
      <c r="D66" s="1311"/>
      <c r="E66" s="1311"/>
      <c r="F66" s="1311"/>
      <c r="G66" s="1311"/>
      <c r="H66" s="1311"/>
      <c r="I66" s="1311"/>
      <c r="J66" s="1311"/>
      <c r="K66" s="1311"/>
      <c r="L66" s="1311"/>
      <c r="M66" s="1311"/>
      <c r="N66" s="1311"/>
      <c r="O66" s="1311"/>
      <c r="P66" s="1311"/>
      <c r="Q66" s="1311"/>
      <c r="R66" s="1311"/>
      <c r="S66" s="1311"/>
    </row>
    <row r="67" spans="1:19" ht="15.75" customHeight="1">
      <c r="A67" s="1311"/>
      <c r="B67" s="1311"/>
      <c r="C67" s="1311"/>
      <c r="D67" s="1311"/>
      <c r="E67" s="1311"/>
      <c r="F67" s="1311"/>
      <c r="G67" s="1311"/>
      <c r="H67" s="1311"/>
      <c r="I67" s="1311"/>
      <c r="J67" s="1311"/>
      <c r="K67" s="1311"/>
      <c r="L67" s="1311"/>
      <c r="M67" s="1311"/>
      <c r="N67" s="1311"/>
      <c r="O67" s="1311"/>
      <c r="P67" s="1311"/>
      <c r="Q67" s="1311"/>
      <c r="R67" s="1311"/>
      <c r="S67" s="1311"/>
    </row>
    <row r="68" spans="1:19" ht="15.75" customHeight="1">
      <c r="A68" s="1311"/>
      <c r="B68" s="1311"/>
      <c r="C68" s="1311"/>
      <c r="D68" s="1311"/>
      <c r="E68" s="1311"/>
      <c r="F68" s="1311"/>
      <c r="G68" s="1311"/>
      <c r="H68" s="1311"/>
      <c r="I68" s="1311"/>
      <c r="J68" s="1311"/>
      <c r="K68" s="1311"/>
      <c r="L68" s="1311"/>
      <c r="M68" s="1311"/>
      <c r="N68" s="1311"/>
      <c r="O68" s="1311"/>
      <c r="P68" s="1311"/>
      <c r="Q68" s="1311"/>
      <c r="R68" s="1311"/>
      <c r="S68" s="1311"/>
    </row>
    <row r="69" spans="1:19" ht="15.75" customHeight="1">
      <c r="A69" s="1311"/>
      <c r="B69" s="1311"/>
      <c r="C69" s="1311"/>
      <c r="D69" s="1311"/>
      <c r="E69" s="1311"/>
      <c r="F69" s="1311"/>
      <c r="G69" s="1311"/>
      <c r="H69" s="1311"/>
      <c r="I69" s="1311"/>
      <c r="J69" s="1311"/>
      <c r="K69" s="1311"/>
      <c r="L69" s="1311"/>
      <c r="M69" s="1311"/>
      <c r="N69" s="1311"/>
      <c r="O69" s="1311"/>
      <c r="P69" s="1311"/>
      <c r="Q69" s="1311"/>
      <c r="R69" s="1311"/>
      <c r="S69" s="1311"/>
    </row>
    <row r="70" spans="1:19" ht="15.75" customHeight="1">
      <c r="A70" s="1311"/>
      <c r="B70" s="1311"/>
      <c r="C70" s="1311"/>
      <c r="D70" s="1311"/>
      <c r="E70" s="1311"/>
      <c r="F70" s="1311"/>
      <c r="G70" s="1311"/>
      <c r="H70" s="1311"/>
      <c r="I70" s="1311"/>
      <c r="J70" s="1311"/>
      <c r="K70" s="1311"/>
      <c r="L70" s="1311"/>
      <c r="M70" s="1311"/>
      <c r="N70" s="1311"/>
      <c r="O70" s="1311"/>
      <c r="P70" s="1311"/>
      <c r="Q70" s="1311"/>
      <c r="R70" s="1311"/>
      <c r="S70" s="1311"/>
    </row>
    <row r="71" spans="1:19" ht="15.75" customHeight="1">
      <c r="A71" s="1311"/>
      <c r="B71" s="1311"/>
      <c r="C71" s="1311"/>
      <c r="D71" s="1311"/>
      <c r="E71" s="1311"/>
      <c r="F71" s="1311"/>
      <c r="G71" s="1311"/>
      <c r="H71" s="1311"/>
      <c r="I71" s="1311"/>
      <c r="J71" s="1311"/>
      <c r="K71" s="1311"/>
      <c r="L71" s="1311"/>
      <c r="M71" s="1311"/>
      <c r="N71" s="1311"/>
      <c r="O71" s="1311"/>
      <c r="P71" s="1311"/>
      <c r="Q71" s="1311"/>
      <c r="R71" s="1311"/>
      <c r="S71" s="1311"/>
    </row>
    <row r="72" spans="1:19" ht="15.75" customHeight="1">
      <c r="A72" s="1311"/>
      <c r="B72" s="1311"/>
      <c r="C72" s="1311"/>
      <c r="D72" s="1311"/>
      <c r="E72" s="1311"/>
      <c r="F72" s="1311"/>
      <c r="G72" s="1311"/>
      <c r="H72" s="1311"/>
      <c r="I72" s="1311"/>
      <c r="J72" s="1311"/>
      <c r="K72" s="1311"/>
      <c r="L72" s="1311"/>
      <c r="M72" s="1311"/>
      <c r="N72" s="1311"/>
      <c r="O72" s="1311"/>
      <c r="P72" s="1311"/>
      <c r="Q72" s="1311"/>
      <c r="R72" s="1311"/>
      <c r="S72" s="1311"/>
    </row>
    <row r="73" spans="1:19" ht="15.75" customHeight="1">
      <c r="A73" s="1311"/>
      <c r="B73" s="1311"/>
      <c r="C73" s="1311"/>
      <c r="D73" s="1311"/>
      <c r="E73" s="1311"/>
      <c r="F73" s="1311"/>
      <c r="G73" s="1311"/>
      <c r="H73" s="1311"/>
      <c r="I73" s="1311"/>
      <c r="J73" s="1311"/>
      <c r="K73" s="1311"/>
      <c r="L73" s="1311"/>
      <c r="M73" s="1311"/>
      <c r="N73" s="1311"/>
      <c r="O73" s="1311"/>
      <c r="P73" s="1311"/>
      <c r="Q73" s="1311"/>
      <c r="R73" s="1311"/>
      <c r="S73" s="1311"/>
    </row>
    <row r="74" spans="1:19" ht="15.75" customHeight="1">
      <c r="A74" s="1311"/>
      <c r="B74" s="1311"/>
      <c r="C74" s="1311"/>
      <c r="D74" s="1311"/>
      <c r="E74" s="1311"/>
      <c r="F74" s="1311"/>
      <c r="G74" s="1311"/>
      <c r="H74" s="1311"/>
      <c r="I74" s="1311"/>
      <c r="J74" s="1311"/>
      <c r="K74" s="1311"/>
      <c r="L74" s="1311"/>
      <c r="M74" s="1311"/>
      <c r="N74" s="1311"/>
      <c r="O74" s="1311"/>
      <c r="P74" s="1311"/>
      <c r="Q74" s="1311"/>
      <c r="R74" s="1311"/>
      <c r="S74" s="1311"/>
    </row>
    <row r="75" spans="1:19" ht="15.75" customHeight="1">
      <c r="A75" s="1311"/>
      <c r="B75" s="1311"/>
      <c r="C75" s="1311"/>
      <c r="D75" s="1311"/>
      <c r="E75" s="1311"/>
      <c r="F75" s="1311"/>
      <c r="G75" s="1311"/>
      <c r="H75" s="1311"/>
      <c r="I75" s="1311"/>
      <c r="J75" s="1311"/>
      <c r="K75" s="1311"/>
      <c r="L75" s="1311"/>
      <c r="M75" s="1311"/>
      <c r="N75" s="1311"/>
      <c r="O75" s="1311"/>
      <c r="P75" s="1311"/>
      <c r="Q75" s="1311"/>
      <c r="R75" s="1311"/>
      <c r="S75" s="1311"/>
    </row>
    <row r="76" spans="1:19" ht="15.75" customHeight="1">
      <c r="A76" s="1311"/>
      <c r="B76" s="1311"/>
      <c r="C76" s="1311"/>
      <c r="D76" s="1311"/>
      <c r="E76" s="1311"/>
      <c r="F76" s="1311"/>
      <c r="G76" s="1311"/>
      <c r="H76" s="1311"/>
      <c r="I76" s="1311"/>
      <c r="J76" s="1311"/>
      <c r="K76" s="1311"/>
      <c r="L76" s="1311"/>
      <c r="M76" s="1311"/>
      <c r="N76" s="1311"/>
      <c r="O76" s="1311"/>
      <c r="P76" s="1311"/>
      <c r="Q76" s="1311"/>
      <c r="R76" s="1311"/>
      <c r="S76" s="1311"/>
    </row>
    <row r="77" spans="1:19" ht="15.75" customHeight="1">
      <c r="A77" s="1311"/>
      <c r="B77" s="1311"/>
      <c r="C77" s="1311"/>
      <c r="D77" s="1311"/>
      <c r="E77" s="1311"/>
      <c r="F77" s="1311"/>
      <c r="G77" s="1311"/>
      <c r="H77" s="1311"/>
      <c r="I77" s="1311"/>
      <c r="J77" s="1311"/>
      <c r="K77" s="1311"/>
      <c r="L77" s="1311"/>
      <c r="M77" s="1311"/>
      <c r="N77" s="1311"/>
      <c r="O77" s="1311"/>
      <c r="P77" s="1311"/>
      <c r="Q77" s="1311"/>
      <c r="R77" s="1311"/>
      <c r="S77" s="1311"/>
    </row>
    <row r="78" spans="1:19" ht="15.75" customHeight="1">
      <c r="A78" s="1311"/>
      <c r="B78" s="1311"/>
      <c r="C78" s="1311"/>
      <c r="D78" s="1311"/>
      <c r="E78" s="1311"/>
      <c r="F78" s="1311"/>
      <c r="G78" s="1311"/>
      <c r="H78" s="1311"/>
      <c r="I78" s="1311"/>
      <c r="J78" s="1311"/>
      <c r="K78" s="1311"/>
      <c r="L78" s="1311"/>
      <c r="M78" s="1311"/>
      <c r="N78" s="1311"/>
      <c r="O78" s="1311"/>
      <c r="P78" s="1311"/>
      <c r="Q78" s="1311"/>
      <c r="R78" s="1311"/>
      <c r="S78" s="1311"/>
    </row>
    <row r="79" spans="1:19" ht="15.75" customHeight="1">
      <c r="A79" s="1311"/>
      <c r="B79" s="1311"/>
      <c r="C79" s="1311"/>
      <c r="D79" s="1311"/>
      <c r="E79" s="1311"/>
      <c r="F79" s="1311"/>
      <c r="G79" s="1311"/>
      <c r="H79" s="1311"/>
      <c r="I79" s="1311"/>
      <c r="J79" s="1311"/>
      <c r="K79" s="1311"/>
      <c r="L79" s="1311"/>
      <c r="M79" s="1311"/>
      <c r="N79" s="1311"/>
      <c r="O79" s="1311"/>
      <c r="P79" s="1311"/>
      <c r="Q79" s="1311"/>
      <c r="R79" s="1311"/>
      <c r="S79" s="1311"/>
    </row>
    <row r="80" spans="1:19" ht="15.75" customHeight="1">
      <c r="A80" s="1311"/>
      <c r="B80" s="1311"/>
      <c r="C80" s="1311"/>
      <c r="D80" s="1311"/>
      <c r="E80" s="1311"/>
      <c r="F80" s="1311"/>
      <c r="G80" s="1311"/>
      <c r="H80" s="1311"/>
      <c r="I80" s="1311"/>
      <c r="J80" s="1311"/>
      <c r="K80" s="1311"/>
      <c r="L80" s="1311"/>
      <c r="M80" s="1311"/>
      <c r="N80" s="1311"/>
      <c r="O80" s="1311"/>
      <c r="P80" s="1311"/>
      <c r="Q80" s="1311"/>
      <c r="R80" s="1311"/>
      <c r="S80" s="1311"/>
    </row>
    <row r="81" spans="1:19" ht="15.75" customHeight="1">
      <c r="A81" s="1311"/>
      <c r="B81" s="1311"/>
      <c r="C81" s="1311"/>
      <c r="D81" s="1311"/>
      <c r="E81" s="1311"/>
      <c r="F81" s="1311"/>
      <c r="G81" s="1311"/>
      <c r="H81" s="1311"/>
      <c r="I81" s="1311"/>
      <c r="J81" s="1311"/>
      <c r="K81" s="1311"/>
      <c r="L81" s="1311"/>
      <c r="M81" s="1311"/>
      <c r="N81" s="1311"/>
      <c r="O81" s="1311"/>
      <c r="P81" s="1311"/>
      <c r="Q81" s="1311"/>
      <c r="R81" s="1311"/>
      <c r="S81" s="1311"/>
    </row>
    <row r="82" spans="1:19" ht="15.75" customHeight="1">
      <c r="A82" s="1311"/>
      <c r="B82" s="1311"/>
      <c r="C82" s="1311"/>
      <c r="D82" s="1311"/>
      <c r="E82" s="1311"/>
      <c r="F82" s="1311"/>
      <c r="G82" s="1311"/>
      <c r="H82" s="1311"/>
      <c r="I82" s="1311"/>
      <c r="J82" s="1311"/>
      <c r="K82" s="1311"/>
      <c r="L82" s="1311"/>
      <c r="M82" s="1311"/>
      <c r="N82" s="1311"/>
      <c r="O82" s="1311"/>
      <c r="P82" s="1311"/>
      <c r="Q82" s="1311"/>
      <c r="R82" s="1311"/>
      <c r="S82" s="1311"/>
    </row>
    <row r="83" spans="1:19" ht="15.75" customHeight="1">
      <c r="A83" s="1311"/>
      <c r="B83" s="1311"/>
      <c r="C83" s="1311"/>
      <c r="D83" s="1311"/>
      <c r="E83" s="1311"/>
      <c r="F83" s="1311"/>
      <c r="G83" s="1311"/>
      <c r="H83" s="1311"/>
      <c r="I83" s="1311"/>
      <c r="J83" s="1311"/>
      <c r="K83" s="1311"/>
      <c r="L83" s="1311"/>
      <c r="M83" s="1311"/>
      <c r="N83" s="1311"/>
      <c r="O83" s="1311"/>
      <c r="P83" s="1311"/>
      <c r="Q83" s="1311"/>
      <c r="R83" s="1311"/>
      <c r="S83" s="1311"/>
    </row>
    <row r="84" spans="1:19" ht="15.75" customHeight="1">
      <c r="A84" s="1311"/>
      <c r="B84" s="1311"/>
      <c r="C84" s="1311"/>
      <c r="D84" s="1311"/>
      <c r="E84" s="1311"/>
      <c r="F84" s="1311"/>
      <c r="G84" s="1311"/>
      <c r="H84" s="1311"/>
      <c r="I84" s="1311"/>
      <c r="J84" s="1311"/>
      <c r="K84" s="1311"/>
      <c r="L84" s="1311"/>
      <c r="M84" s="1311"/>
      <c r="N84" s="1311"/>
      <c r="O84" s="1311"/>
      <c r="P84" s="1311"/>
      <c r="Q84" s="1311"/>
      <c r="R84" s="1311"/>
      <c r="S84" s="1311"/>
    </row>
    <row r="85" spans="1:19" ht="15.75" customHeight="1">
      <c r="A85" s="1311"/>
      <c r="B85" s="1311"/>
      <c r="C85" s="1311"/>
      <c r="D85" s="1311"/>
      <c r="E85" s="1311"/>
      <c r="F85" s="1311"/>
      <c r="G85" s="1311"/>
      <c r="H85" s="1311"/>
      <c r="I85" s="1311"/>
      <c r="J85" s="1311"/>
      <c r="K85" s="1311"/>
      <c r="L85" s="1311"/>
      <c r="M85" s="1311"/>
      <c r="N85" s="1311"/>
      <c r="O85" s="1311"/>
      <c r="P85" s="1311"/>
      <c r="Q85" s="1311"/>
      <c r="R85" s="1311"/>
      <c r="S85" s="1311"/>
    </row>
    <row r="86" spans="1:19" ht="15.75" customHeight="1">
      <c r="A86" s="1311"/>
      <c r="B86" s="1311"/>
      <c r="C86" s="1311"/>
      <c r="D86" s="1311"/>
      <c r="E86" s="1311"/>
      <c r="F86" s="1311"/>
      <c r="G86" s="1311"/>
      <c r="H86" s="1311"/>
      <c r="I86" s="1311"/>
      <c r="J86" s="1311"/>
      <c r="K86" s="1311"/>
      <c r="L86" s="1311"/>
      <c r="M86" s="1311"/>
      <c r="N86" s="1311"/>
      <c r="O86" s="1311"/>
      <c r="P86" s="1311"/>
      <c r="Q86" s="1311"/>
      <c r="R86" s="1311"/>
      <c r="S86" s="1311"/>
    </row>
    <row r="87" spans="1:19" ht="15.75" customHeight="1">
      <c r="A87" s="1311"/>
      <c r="B87" s="1311"/>
      <c r="C87" s="1311"/>
      <c r="D87" s="1311"/>
      <c r="E87" s="1311"/>
      <c r="F87" s="1311"/>
      <c r="G87" s="1311"/>
      <c r="H87" s="1311"/>
      <c r="I87" s="1311"/>
      <c r="J87" s="1311"/>
      <c r="K87" s="1311"/>
      <c r="L87" s="1311"/>
      <c r="M87" s="1311"/>
      <c r="N87" s="1311"/>
      <c r="O87" s="1311"/>
      <c r="P87" s="1311"/>
      <c r="Q87" s="1311"/>
      <c r="R87" s="1311"/>
      <c r="S87" s="1311"/>
    </row>
    <row r="88" spans="1:19" ht="15.75" customHeight="1">
      <c r="A88" s="1311"/>
      <c r="B88" s="1311"/>
      <c r="C88" s="1311"/>
      <c r="D88" s="1311"/>
      <c r="E88" s="1311"/>
      <c r="F88" s="1311"/>
      <c r="G88" s="1311"/>
      <c r="H88" s="1311"/>
      <c r="I88" s="1311"/>
      <c r="J88" s="1311"/>
      <c r="K88" s="1311"/>
      <c r="L88" s="1311"/>
      <c r="M88" s="1311"/>
      <c r="N88" s="1311"/>
      <c r="O88" s="1311"/>
      <c r="P88" s="1311"/>
      <c r="Q88" s="1311"/>
      <c r="R88" s="1311"/>
      <c r="S88" s="1311"/>
    </row>
    <row r="89" spans="1:19" ht="15.75" customHeight="1">
      <c r="A89" s="1311"/>
      <c r="B89" s="1311"/>
      <c r="C89" s="1311"/>
      <c r="D89" s="1311"/>
      <c r="E89" s="1311"/>
      <c r="F89" s="1311"/>
      <c r="G89" s="1311"/>
      <c r="H89" s="1311"/>
      <c r="I89" s="1311"/>
      <c r="J89" s="1311"/>
      <c r="K89" s="1311"/>
      <c r="L89" s="1311"/>
      <c r="M89" s="1311"/>
      <c r="N89" s="1311"/>
      <c r="O89" s="1311"/>
      <c r="P89" s="1311"/>
      <c r="Q89" s="1311"/>
      <c r="R89" s="1311"/>
      <c r="S89" s="1311"/>
    </row>
    <row r="90" spans="1:19" ht="15.75" customHeight="1">
      <c r="A90" s="1311"/>
      <c r="B90" s="1311"/>
      <c r="C90" s="1311"/>
      <c r="D90" s="1311"/>
      <c r="E90" s="1311"/>
      <c r="F90" s="1311"/>
      <c r="G90" s="1311"/>
      <c r="H90" s="1311"/>
      <c r="I90" s="1311"/>
      <c r="J90" s="1311"/>
      <c r="K90" s="1311"/>
      <c r="L90" s="1311"/>
      <c r="M90" s="1311"/>
      <c r="N90" s="1311"/>
      <c r="O90" s="1311"/>
      <c r="P90" s="1311"/>
      <c r="Q90" s="1311"/>
      <c r="R90" s="1311"/>
      <c r="S90" s="1311"/>
    </row>
    <row r="91" spans="1:19" ht="15.75" customHeight="1">
      <c r="A91" s="1311"/>
      <c r="B91" s="1311"/>
      <c r="C91" s="1311"/>
      <c r="D91" s="1311"/>
      <c r="E91" s="1311"/>
      <c r="F91" s="1311"/>
      <c r="G91" s="1311"/>
      <c r="H91" s="1311"/>
      <c r="I91" s="1311"/>
      <c r="J91" s="1311"/>
      <c r="K91" s="1311"/>
      <c r="L91" s="1311"/>
      <c r="M91" s="1311"/>
      <c r="N91" s="1311"/>
      <c r="O91" s="1311"/>
      <c r="P91" s="1311"/>
      <c r="Q91" s="1311"/>
      <c r="R91" s="1311"/>
      <c r="S91" s="1311"/>
    </row>
    <row r="92" spans="1:19" ht="15.75" customHeight="1">
      <c r="A92" s="1311"/>
      <c r="B92" s="1311"/>
      <c r="C92" s="1311"/>
      <c r="D92" s="1311"/>
      <c r="E92" s="1311"/>
      <c r="F92" s="1311"/>
      <c r="G92" s="1311"/>
      <c r="H92" s="1311"/>
      <c r="I92" s="1311"/>
      <c r="J92" s="1311"/>
      <c r="K92" s="1311"/>
      <c r="L92" s="1311"/>
      <c r="M92" s="1311"/>
      <c r="N92" s="1311"/>
      <c r="O92" s="1311"/>
      <c r="P92" s="1311"/>
      <c r="Q92" s="1311"/>
      <c r="R92" s="1311"/>
      <c r="S92" s="1311"/>
    </row>
    <row r="93" spans="1:19" ht="15.75" customHeight="1">
      <c r="A93" s="1311"/>
      <c r="B93" s="1311"/>
      <c r="C93" s="1311"/>
      <c r="D93" s="1311"/>
      <c r="E93" s="1311"/>
      <c r="F93" s="1311"/>
      <c r="G93" s="1311"/>
      <c r="H93" s="1311"/>
      <c r="I93" s="1311"/>
      <c r="J93" s="1311"/>
      <c r="K93" s="1311"/>
      <c r="L93" s="1311"/>
      <c r="M93" s="1311"/>
      <c r="N93" s="1311"/>
      <c r="O93" s="1311"/>
      <c r="P93" s="1311"/>
      <c r="Q93" s="1311"/>
      <c r="R93" s="1311"/>
      <c r="S93" s="1311"/>
    </row>
    <row r="94" spans="1:19" ht="15.75" customHeight="1">
      <c r="A94" s="1311"/>
      <c r="B94" s="1311"/>
      <c r="C94" s="1311"/>
      <c r="D94" s="1311"/>
      <c r="E94" s="1311"/>
      <c r="F94" s="1311"/>
      <c r="G94" s="1311"/>
      <c r="H94" s="1311"/>
      <c r="I94" s="1311"/>
      <c r="J94" s="1311"/>
      <c r="K94" s="1311"/>
      <c r="L94" s="1311"/>
      <c r="M94" s="1311"/>
      <c r="N94" s="1311"/>
      <c r="O94" s="1311"/>
      <c r="P94" s="1311"/>
      <c r="Q94" s="1311"/>
      <c r="R94" s="1311"/>
      <c r="S94" s="1311"/>
    </row>
    <row r="95" spans="1:19" ht="15.75" customHeight="1">
      <c r="A95" s="1311"/>
      <c r="B95" s="1311"/>
      <c r="C95" s="1311"/>
      <c r="D95" s="1311"/>
      <c r="E95" s="1311"/>
      <c r="F95" s="1311"/>
      <c r="G95" s="1311"/>
      <c r="H95" s="1311"/>
      <c r="I95" s="1311"/>
      <c r="J95" s="1311"/>
      <c r="K95" s="1311"/>
      <c r="L95" s="1311"/>
      <c r="M95" s="1311"/>
      <c r="N95" s="1311"/>
      <c r="O95" s="1311"/>
      <c r="P95" s="1311"/>
      <c r="Q95" s="1311"/>
      <c r="R95" s="1311"/>
      <c r="S95" s="1311"/>
    </row>
    <row r="96" spans="1:19" ht="15.75" customHeight="1">
      <c r="A96" s="1311"/>
      <c r="B96" s="1311"/>
      <c r="C96" s="1311"/>
      <c r="D96" s="1311"/>
      <c r="E96" s="1311"/>
      <c r="F96" s="1311"/>
      <c r="G96" s="1311"/>
      <c r="H96" s="1311"/>
      <c r="I96" s="1311"/>
      <c r="J96" s="1311"/>
      <c r="K96" s="1311"/>
      <c r="L96" s="1311"/>
      <c r="M96" s="1311"/>
      <c r="N96" s="1311"/>
      <c r="O96" s="1311"/>
      <c r="P96" s="1311"/>
      <c r="Q96" s="1311"/>
      <c r="R96" s="1311"/>
      <c r="S96" s="1311"/>
    </row>
    <row r="97" spans="1:19" ht="15.75" customHeight="1">
      <c r="A97" s="1311"/>
      <c r="B97" s="1311"/>
      <c r="C97" s="1311"/>
      <c r="D97" s="1311"/>
      <c r="E97" s="1311"/>
      <c r="F97" s="1311"/>
      <c r="G97" s="1311"/>
      <c r="H97" s="1311"/>
      <c r="I97" s="1311"/>
      <c r="J97" s="1311"/>
      <c r="K97" s="1311"/>
      <c r="L97" s="1311"/>
      <c r="M97" s="1311"/>
      <c r="N97" s="1311"/>
      <c r="O97" s="1311"/>
      <c r="P97" s="1311"/>
      <c r="Q97" s="1311"/>
      <c r="R97" s="1311"/>
      <c r="S97" s="1311"/>
    </row>
    <row r="98" spans="1:19" ht="15.75" customHeight="1">
      <c r="A98" s="1311"/>
      <c r="B98" s="1311"/>
      <c r="C98" s="1311"/>
      <c r="D98" s="1311"/>
      <c r="E98" s="1311"/>
      <c r="F98" s="1311"/>
      <c r="G98" s="1311"/>
      <c r="H98" s="1311"/>
      <c r="I98" s="1311"/>
      <c r="J98" s="1311"/>
      <c r="K98" s="1311"/>
      <c r="L98" s="1311"/>
      <c r="M98" s="1311"/>
      <c r="N98" s="1311"/>
      <c r="O98" s="1311"/>
      <c r="P98" s="1311"/>
      <c r="Q98" s="1311"/>
      <c r="R98" s="1311"/>
      <c r="S98" s="1311"/>
    </row>
    <row r="99" spans="1:19" ht="15.75" customHeight="1">
      <c r="A99" s="1311"/>
      <c r="B99" s="1311"/>
      <c r="C99" s="1311"/>
      <c r="D99" s="1311"/>
      <c r="E99" s="1311"/>
      <c r="F99" s="1311"/>
      <c r="G99" s="1311"/>
      <c r="H99" s="1311"/>
      <c r="I99" s="1311"/>
      <c r="J99" s="1311"/>
      <c r="K99" s="1311"/>
      <c r="L99" s="1311"/>
      <c r="M99" s="1311"/>
      <c r="N99" s="1311"/>
      <c r="O99" s="1311"/>
      <c r="P99" s="1311"/>
      <c r="Q99" s="1311"/>
      <c r="R99" s="1311"/>
      <c r="S99" s="1311"/>
    </row>
    <row r="100" spans="1:19" ht="15.75" customHeight="1">
      <c r="A100" s="1311"/>
      <c r="B100" s="1311"/>
      <c r="C100" s="1311"/>
      <c r="D100" s="1311"/>
      <c r="E100" s="1311"/>
      <c r="F100" s="1311"/>
      <c r="G100" s="1311"/>
      <c r="H100" s="1311"/>
      <c r="I100" s="1311"/>
      <c r="J100" s="1311"/>
      <c r="K100" s="1311"/>
      <c r="L100" s="1311"/>
      <c r="M100" s="1311"/>
      <c r="N100" s="1311"/>
      <c r="O100" s="1311"/>
      <c r="P100" s="1311"/>
      <c r="Q100" s="1311"/>
      <c r="R100" s="1311"/>
      <c r="S100" s="1311"/>
    </row>
    <row r="101" spans="1:19" ht="15.75" customHeight="1">
      <c r="A101" s="1311"/>
      <c r="B101" s="1311"/>
      <c r="C101" s="1311"/>
      <c r="D101" s="1311"/>
      <c r="E101" s="1311"/>
      <c r="F101" s="1311"/>
      <c r="G101" s="1311"/>
      <c r="H101" s="1311"/>
      <c r="I101" s="1311"/>
      <c r="J101" s="1311"/>
      <c r="K101" s="1311"/>
      <c r="L101" s="1311"/>
      <c r="M101" s="1311"/>
      <c r="N101" s="1311"/>
      <c r="O101" s="1311"/>
      <c r="P101" s="1311"/>
      <c r="Q101" s="1311"/>
      <c r="R101" s="1311"/>
      <c r="S101" s="1311"/>
    </row>
    <row r="102" spans="1:19" ht="15.75" customHeight="1">
      <c r="A102" s="1311"/>
      <c r="B102" s="1311"/>
      <c r="C102" s="1311"/>
      <c r="D102" s="1311"/>
      <c r="E102" s="1311"/>
      <c r="F102" s="1311"/>
      <c r="G102" s="1311"/>
      <c r="H102" s="1311"/>
      <c r="I102" s="1311"/>
      <c r="J102" s="1311"/>
      <c r="K102" s="1311"/>
      <c r="L102" s="1311"/>
      <c r="M102" s="1311"/>
      <c r="N102" s="1311"/>
      <c r="O102" s="1311"/>
      <c r="P102" s="1311"/>
      <c r="Q102" s="1311"/>
      <c r="R102" s="1311"/>
      <c r="S102" s="1311"/>
    </row>
    <row r="103" spans="1:19" ht="15.75" customHeight="1">
      <c r="A103" s="1311"/>
      <c r="B103" s="1311"/>
      <c r="C103" s="1311"/>
      <c r="D103" s="1311"/>
      <c r="E103" s="1311"/>
      <c r="F103" s="1311"/>
      <c r="G103" s="1311"/>
      <c r="H103" s="1311"/>
      <c r="I103" s="1311"/>
      <c r="J103" s="1311"/>
      <c r="K103" s="1311"/>
      <c r="L103" s="1311"/>
      <c r="M103" s="1311"/>
      <c r="N103" s="1311"/>
      <c r="O103" s="1311"/>
      <c r="P103" s="1311"/>
      <c r="Q103" s="1311"/>
      <c r="R103" s="1311"/>
      <c r="S103" s="1311"/>
    </row>
    <row r="104" spans="1:19" ht="15.75" customHeight="1">
      <c r="A104" s="1311"/>
      <c r="B104" s="1311"/>
      <c r="C104" s="1311"/>
      <c r="D104" s="1311"/>
      <c r="E104" s="1311"/>
      <c r="F104" s="1311"/>
      <c r="G104" s="1311"/>
      <c r="H104" s="1311"/>
      <c r="I104" s="1311"/>
      <c r="J104" s="1311"/>
      <c r="K104" s="1311"/>
      <c r="L104" s="1311"/>
      <c r="M104" s="1311"/>
      <c r="N104" s="1311"/>
      <c r="O104" s="1311"/>
      <c r="P104" s="1311"/>
      <c r="Q104" s="1311"/>
      <c r="R104" s="1311"/>
      <c r="S104" s="1311"/>
    </row>
    <row r="105" spans="1:19" ht="15.75" customHeight="1">
      <c r="A105" s="1311"/>
      <c r="B105" s="1311"/>
      <c r="C105" s="1311"/>
      <c r="D105" s="1311"/>
      <c r="E105" s="1311"/>
      <c r="F105" s="1311"/>
      <c r="G105" s="1311"/>
      <c r="H105" s="1311"/>
      <c r="I105" s="1311"/>
      <c r="J105" s="1311"/>
      <c r="K105" s="1311"/>
      <c r="L105" s="1311"/>
      <c r="M105" s="1311"/>
      <c r="N105" s="1311"/>
      <c r="O105" s="1311"/>
      <c r="P105" s="1311"/>
      <c r="Q105" s="1311"/>
      <c r="R105" s="1311"/>
      <c r="S105" s="1311"/>
    </row>
    <row r="106" spans="1:19" ht="15.75" customHeight="1">
      <c r="A106" s="1311"/>
      <c r="B106" s="1311"/>
      <c r="C106" s="1311"/>
      <c r="D106" s="1311"/>
      <c r="E106" s="1311"/>
      <c r="F106" s="1311"/>
      <c r="G106" s="1311"/>
      <c r="H106" s="1311"/>
      <c r="I106" s="1311"/>
      <c r="J106" s="1311"/>
      <c r="K106" s="1311"/>
      <c r="L106" s="1311"/>
      <c r="M106" s="1311"/>
      <c r="N106" s="1311"/>
      <c r="O106" s="1311"/>
      <c r="P106" s="1311"/>
      <c r="Q106" s="1311"/>
      <c r="R106" s="1311"/>
      <c r="S106" s="1311"/>
    </row>
    <row r="107" spans="1:19" ht="15.75" customHeight="1">
      <c r="A107" s="1311"/>
      <c r="B107" s="1311"/>
      <c r="C107" s="1311"/>
      <c r="D107" s="1311"/>
      <c r="E107" s="1311"/>
      <c r="F107" s="1311"/>
      <c r="G107" s="1311"/>
      <c r="H107" s="1311"/>
      <c r="I107" s="1311"/>
      <c r="J107" s="1311"/>
      <c r="K107" s="1311"/>
      <c r="L107" s="1311"/>
      <c r="M107" s="1311"/>
      <c r="N107" s="1311"/>
      <c r="O107" s="1311"/>
      <c r="P107" s="1311"/>
      <c r="Q107" s="1311"/>
      <c r="R107" s="1311"/>
      <c r="S107" s="1311"/>
    </row>
    <row r="108" spans="1:19" ht="15.75" customHeight="1">
      <c r="A108" s="1311"/>
      <c r="B108" s="1311"/>
      <c r="C108" s="1311"/>
      <c r="D108" s="1311"/>
      <c r="E108" s="1311"/>
      <c r="F108" s="1311"/>
      <c r="G108" s="1311"/>
      <c r="H108" s="1311"/>
      <c r="I108" s="1311"/>
      <c r="J108" s="1311"/>
      <c r="K108" s="1311"/>
      <c r="L108" s="1311"/>
      <c r="M108" s="1311"/>
      <c r="N108" s="1311"/>
      <c r="O108" s="1311"/>
      <c r="P108" s="1311"/>
      <c r="Q108" s="1311"/>
      <c r="R108" s="1311"/>
      <c r="S108" s="1311"/>
    </row>
    <row r="109" spans="1:19" ht="15.75" customHeight="1">
      <c r="A109" s="1311"/>
      <c r="B109" s="1311"/>
      <c r="C109" s="1311"/>
      <c r="D109" s="1311"/>
      <c r="E109" s="1311"/>
      <c r="F109" s="1311"/>
      <c r="G109" s="1311"/>
      <c r="H109" s="1311"/>
      <c r="I109" s="1311"/>
      <c r="J109" s="1311"/>
      <c r="K109" s="1311"/>
      <c r="L109" s="1311"/>
      <c r="M109" s="1311"/>
      <c r="N109" s="1311"/>
      <c r="O109" s="1311"/>
      <c r="P109" s="1311"/>
      <c r="Q109" s="1311"/>
      <c r="R109" s="1311"/>
      <c r="S109" s="1311"/>
    </row>
    <row r="110" spans="1:19" ht="15.75" customHeight="1">
      <c r="A110" s="1311"/>
      <c r="B110" s="1311"/>
      <c r="C110" s="1311"/>
      <c r="D110" s="1311"/>
      <c r="E110" s="1311"/>
      <c r="F110" s="1311"/>
      <c r="G110" s="1311"/>
      <c r="H110" s="1311"/>
      <c r="I110" s="1311"/>
      <c r="J110" s="1311"/>
      <c r="K110" s="1311"/>
      <c r="L110" s="1311"/>
      <c r="M110" s="1311"/>
      <c r="N110" s="1311"/>
      <c r="O110" s="1311"/>
      <c r="P110" s="1311"/>
      <c r="Q110" s="1311"/>
      <c r="R110" s="1311"/>
      <c r="S110" s="1311"/>
    </row>
    <row r="111" spans="1:19" ht="15.75" customHeight="1">
      <c r="A111" s="1311"/>
      <c r="B111" s="1311"/>
      <c r="C111" s="1311"/>
      <c r="D111" s="1311"/>
      <c r="E111" s="1311"/>
      <c r="F111" s="1311"/>
      <c r="G111" s="1311"/>
      <c r="H111" s="1311"/>
      <c r="I111" s="1311"/>
      <c r="J111" s="1311"/>
      <c r="K111" s="1311"/>
      <c r="L111" s="1311"/>
      <c r="M111" s="1311"/>
      <c r="N111" s="1311"/>
      <c r="O111" s="1311"/>
      <c r="P111" s="1311"/>
      <c r="Q111" s="1311"/>
      <c r="R111" s="1311"/>
      <c r="S111" s="1311"/>
    </row>
    <row r="112" spans="1:19" ht="15.75" customHeight="1">
      <c r="A112" s="1311"/>
      <c r="B112" s="1311"/>
      <c r="C112" s="1311"/>
      <c r="D112" s="1311"/>
      <c r="E112" s="1311"/>
      <c r="F112" s="1311"/>
      <c r="G112" s="1311"/>
      <c r="H112" s="1311"/>
      <c r="I112" s="1311"/>
      <c r="J112" s="1311"/>
      <c r="K112" s="1311"/>
      <c r="L112" s="1311"/>
      <c r="M112" s="1311"/>
      <c r="N112" s="1311"/>
      <c r="O112" s="1311"/>
      <c r="P112" s="1311"/>
      <c r="Q112" s="1311"/>
      <c r="R112" s="1311"/>
      <c r="S112" s="1311"/>
    </row>
    <row r="113" spans="1:19" ht="15.75" customHeight="1">
      <c r="A113" s="1311"/>
      <c r="B113" s="1311"/>
      <c r="C113" s="1311"/>
      <c r="D113" s="1311"/>
      <c r="E113" s="1311"/>
      <c r="F113" s="1311"/>
      <c r="G113" s="1311"/>
      <c r="H113" s="1311"/>
      <c r="I113" s="1311"/>
      <c r="J113" s="1311"/>
      <c r="K113" s="1311"/>
      <c r="L113" s="1311"/>
      <c r="M113" s="1311"/>
      <c r="N113" s="1311"/>
      <c r="O113" s="1311"/>
      <c r="P113" s="1311"/>
      <c r="Q113" s="1311"/>
      <c r="R113" s="1311"/>
      <c r="S113" s="1311"/>
    </row>
    <row r="114" spans="1:19" ht="15.75" customHeight="1">
      <c r="A114" s="1311"/>
      <c r="B114" s="1311"/>
      <c r="C114" s="1311"/>
      <c r="D114" s="1311"/>
      <c r="E114" s="1311"/>
      <c r="F114" s="1311"/>
      <c r="G114" s="1311"/>
      <c r="H114" s="1311"/>
      <c r="I114" s="1311"/>
      <c r="J114" s="1311"/>
      <c r="K114" s="1311"/>
      <c r="L114" s="1311"/>
      <c r="M114" s="1311"/>
      <c r="N114" s="1311"/>
      <c r="O114" s="1311"/>
      <c r="P114" s="1311"/>
      <c r="Q114" s="1311"/>
      <c r="R114" s="1311"/>
      <c r="S114" s="1311"/>
    </row>
    <row r="115" spans="1:19" ht="15.75" customHeight="1">
      <c r="A115" s="1311"/>
      <c r="B115" s="1311"/>
      <c r="C115" s="1311"/>
      <c r="D115" s="1311"/>
      <c r="E115" s="1311"/>
      <c r="F115" s="1311"/>
      <c r="G115" s="1311"/>
      <c r="H115" s="1311"/>
      <c r="I115" s="1311"/>
      <c r="J115" s="1311"/>
      <c r="K115" s="1311"/>
      <c r="L115" s="1311"/>
      <c r="M115" s="1311"/>
      <c r="N115" s="1311"/>
      <c r="O115" s="1311"/>
      <c r="P115" s="1311"/>
      <c r="Q115" s="1311"/>
      <c r="R115" s="1311"/>
      <c r="S115" s="1311"/>
    </row>
    <row r="116" spans="1:19" ht="15.75" customHeight="1">
      <c r="A116" s="1311"/>
      <c r="B116" s="1311"/>
      <c r="C116" s="1311"/>
      <c r="D116" s="1311"/>
      <c r="E116" s="1311"/>
      <c r="F116" s="1311"/>
      <c r="G116" s="1311"/>
      <c r="H116" s="1311"/>
      <c r="I116" s="1311"/>
      <c r="J116" s="1311"/>
      <c r="K116" s="1311"/>
      <c r="L116" s="1311"/>
      <c r="M116" s="1311"/>
      <c r="N116" s="1311"/>
      <c r="O116" s="1311"/>
      <c r="P116" s="1311"/>
      <c r="Q116" s="1311"/>
      <c r="R116" s="1311"/>
      <c r="S116" s="1311"/>
    </row>
    <row r="117" spans="1:19" ht="15.75" customHeight="1">
      <c r="A117" s="1311"/>
      <c r="B117" s="1311"/>
      <c r="C117" s="1311"/>
      <c r="D117" s="1311"/>
      <c r="E117" s="1311"/>
      <c r="F117" s="1311"/>
      <c r="G117" s="1311"/>
      <c r="H117" s="1311"/>
      <c r="I117" s="1311"/>
      <c r="J117" s="1311"/>
      <c r="K117" s="1311"/>
      <c r="L117" s="1311"/>
      <c r="M117" s="1311"/>
      <c r="N117" s="1311"/>
      <c r="O117" s="1311"/>
      <c r="P117" s="1311"/>
      <c r="Q117" s="1311"/>
      <c r="R117" s="1311"/>
      <c r="S117" s="1311"/>
    </row>
    <row r="118" spans="1:19" ht="15.75" customHeight="1">
      <c r="A118" s="1311"/>
      <c r="B118" s="1311"/>
      <c r="C118" s="1311"/>
      <c r="D118" s="1311"/>
      <c r="E118" s="1311"/>
      <c r="F118" s="1311"/>
      <c r="G118" s="1311"/>
      <c r="H118" s="1311"/>
      <c r="I118" s="1311"/>
      <c r="J118" s="1311"/>
      <c r="K118" s="1311"/>
      <c r="L118" s="1311"/>
      <c r="M118" s="1311"/>
      <c r="N118" s="1311"/>
      <c r="O118" s="1311"/>
      <c r="P118" s="1311"/>
      <c r="Q118" s="1311"/>
      <c r="R118" s="1311"/>
      <c r="S118" s="1311"/>
    </row>
    <row r="119" spans="1:19" ht="15.75" customHeight="1">
      <c r="A119" s="1311"/>
      <c r="B119" s="1311"/>
      <c r="C119" s="1311"/>
      <c r="D119" s="1311"/>
      <c r="E119" s="1311"/>
      <c r="F119" s="1311"/>
      <c r="G119" s="1311"/>
      <c r="H119" s="1311"/>
      <c r="I119" s="1311"/>
      <c r="J119" s="1311"/>
      <c r="K119" s="1311"/>
      <c r="L119" s="1311"/>
      <c r="M119" s="1311"/>
      <c r="N119" s="1311"/>
      <c r="O119" s="1311"/>
      <c r="P119" s="1311"/>
      <c r="Q119" s="1311"/>
      <c r="R119" s="1311"/>
      <c r="S119" s="1311"/>
    </row>
    <row r="120" spans="1:19" ht="15.75" customHeight="1">
      <c r="A120" s="1311"/>
      <c r="B120" s="1311"/>
      <c r="C120" s="1311"/>
      <c r="D120" s="1311"/>
      <c r="E120" s="1311"/>
      <c r="F120" s="1311"/>
      <c r="G120" s="1311"/>
      <c r="H120" s="1311"/>
      <c r="I120" s="1311"/>
      <c r="J120" s="1311"/>
      <c r="K120" s="1311"/>
      <c r="L120" s="1311"/>
      <c r="M120" s="1311"/>
      <c r="N120" s="1311"/>
      <c r="O120" s="1311"/>
      <c r="P120" s="1311"/>
      <c r="Q120" s="1311"/>
      <c r="R120" s="1311"/>
      <c r="S120" s="1311"/>
    </row>
    <row r="121" spans="1:19" ht="15.75" customHeight="1">
      <c r="A121" s="1311"/>
      <c r="B121" s="1311"/>
      <c r="C121" s="1311"/>
      <c r="D121" s="1311"/>
      <c r="E121" s="1311"/>
      <c r="F121" s="1311"/>
      <c r="G121" s="1311"/>
      <c r="H121" s="1311"/>
      <c r="I121" s="1311"/>
      <c r="J121" s="1311"/>
      <c r="K121" s="1311"/>
      <c r="L121" s="1311"/>
      <c r="M121" s="1311"/>
      <c r="N121" s="1311"/>
      <c r="O121" s="1311"/>
      <c r="P121" s="1311"/>
      <c r="Q121" s="1311"/>
      <c r="R121" s="1311"/>
      <c r="S121" s="1311"/>
    </row>
    <row r="122" spans="1:19" ht="15.75" customHeight="1">
      <c r="A122" s="1311"/>
      <c r="B122" s="1311"/>
      <c r="C122" s="1311"/>
      <c r="D122" s="1311"/>
      <c r="E122" s="1311"/>
      <c r="F122" s="1311"/>
      <c r="G122" s="1311"/>
      <c r="H122" s="1311"/>
      <c r="I122" s="1311"/>
      <c r="J122" s="1311"/>
      <c r="K122" s="1311"/>
      <c r="L122" s="1311"/>
      <c r="M122" s="1311"/>
      <c r="N122" s="1311"/>
      <c r="O122" s="1311"/>
      <c r="P122" s="1311"/>
      <c r="Q122" s="1311"/>
      <c r="R122" s="1311"/>
      <c r="S122" s="1311"/>
    </row>
    <row r="123" spans="1:19" ht="15.75" customHeight="1">
      <c r="A123" s="1311"/>
      <c r="B123" s="1311"/>
      <c r="C123" s="1311"/>
      <c r="D123" s="1311"/>
      <c r="E123" s="1311"/>
      <c r="F123" s="1311"/>
      <c r="G123" s="1311"/>
      <c r="H123" s="1311"/>
      <c r="I123" s="1311"/>
      <c r="J123" s="1311"/>
      <c r="K123" s="1311"/>
      <c r="L123" s="1311"/>
      <c r="M123" s="1311"/>
      <c r="N123" s="1311"/>
      <c r="O123" s="1311"/>
      <c r="P123" s="1311"/>
      <c r="Q123" s="1311"/>
      <c r="R123" s="1311"/>
      <c r="S123" s="1311"/>
    </row>
    <row r="124" spans="1:19" ht="15.75" customHeight="1">
      <c r="A124" s="1311"/>
      <c r="B124" s="1311"/>
      <c r="C124" s="1311"/>
      <c r="D124" s="1311"/>
      <c r="E124" s="1311"/>
      <c r="F124" s="1311"/>
      <c r="G124" s="1311"/>
      <c r="H124" s="1311"/>
      <c r="I124" s="1311"/>
      <c r="J124" s="1311"/>
      <c r="K124" s="1311"/>
      <c r="L124" s="1311"/>
      <c r="M124" s="1311"/>
      <c r="N124" s="1311"/>
      <c r="O124" s="1311"/>
      <c r="P124" s="1311"/>
      <c r="Q124" s="1311"/>
      <c r="R124" s="1311"/>
      <c r="S124" s="1311"/>
    </row>
    <row r="125" spans="1:19" ht="15.75" customHeight="1">
      <c r="A125" s="1311"/>
      <c r="B125" s="1311"/>
      <c r="C125" s="1311"/>
      <c r="D125" s="1311"/>
      <c r="E125" s="1311"/>
      <c r="F125" s="1311"/>
      <c r="G125" s="1311"/>
      <c r="H125" s="1311"/>
      <c r="I125" s="1311"/>
      <c r="J125" s="1311"/>
      <c r="K125" s="1311"/>
      <c r="L125" s="1311"/>
      <c r="M125" s="1311"/>
      <c r="N125" s="1311"/>
      <c r="O125" s="1311"/>
      <c r="P125" s="1311"/>
      <c r="Q125" s="1311"/>
      <c r="R125" s="1311"/>
      <c r="S125" s="1311"/>
    </row>
    <row r="126" spans="1:19" ht="15.75" customHeight="1">
      <c r="A126" s="1311"/>
      <c r="B126" s="1311"/>
      <c r="C126" s="1311"/>
      <c r="D126" s="1311"/>
      <c r="E126" s="1311"/>
      <c r="F126" s="1311"/>
      <c r="G126" s="1311"/>
      <c r="H126" s="1311"/>
      <c r="I126" s="1311"/>
      <c r="J126" s="1311"/>
      <c r="K126" s="1311"/>
      <c r="L126" s="1311"/>
      <c r="M126" s="1311"/>
      <c r="N126" s="1311"/>
      <c r="O126" s="1311"/>
      <c r="P126" s="1311"/>
      <c r="Q126" s="1311"/>
      <c r="R126" s="1311"/>
      <c r="S126" s="1311"/>
    </row>
    <row r="127" spans="1:19" ht="15.75" customHeight="1">
      <c r="A127" s="1311"/>
      <c r="B127" s="1311"/>
      <c r="C127" s="1311"/>
      <c r="D127" s="1311"/>
      <c r="E127" s="1311"/>
      <c r="F127" s="1311"/>
      <c r="G127" s="1311"/>
      <c r="H127" s="1311"/>
      <c r="I127" s="1311"/>
      <c r="J127" s="1311"/>
      <c r="K127" s="1311"/>
      <c r="L127" s="1311"/>
      <c r="M127" s="1311"/>
      <c r="N127" s="1311"/>
      <c r="O127" s="1311"/>
      <c r="P127" s="1311"/>
      <c r="Q127" s="1311"/>
      <c r="R127" s="1311"/>
      <c r="S127" s="1311"/>
    </row>
    <row r="128" spans="1:19" ht="15.75" customHeight="1">
      <c r="A128" s="1311"/>
      <c r="B128" s="1311"/>
      <c r="C128" s="1311"/>
      <c r="D128" s="1311"/>
      <c r="E128" s="1311"/>
      <c r="F128" s="1311"/>
      <c r="G128" s="1311"/>
      <c r="H128" s="1311"/>
      <c r="I128" s="1311"/>
      <c r="J128" s="1311"/>
      <c r="K128" s="1311"/>
      <c r="L128" s="1311"/>
      <c r="M128" s="1311"/>
      <c r="N128" s="1311"/>
      <c r="O128" s="1311"/>
      <c r="P128" s="1311"/>
      <c r="Q128" s="1311"/>
      <c r="R128" s="1311"/>
      <c r="S128" s="1311"/>
    </row>
    <row r="129" spans="1:19" ht="15.75" customHeight="1">
      <c r="A129" s="1311"/>
      <c r="B129" s="1311"/>
      <c r="C129" s="1311"/>
      <c r="D129" s="1311"/>
      <c r="E129" s="1311"/>
      <c r="F129" s="1311"/>
      <c r="G129" s="1311"/>
      <c r="H129" s="1311"/>
      <c r="I129" s="1311"/>
      <c r="J129" s="1311"/>
      <c r="K129" s="1311"/>
      <c r="L129" s="1311"/>
      <c r="M129" s="1311"/>
      <c r="N129" s="1311"/>
      <c r="O129" s="1311"/>
      <c r="P129" s="1311"/>
      <c r="Q129" s="1311"/>
      <c r="R129" s="1311"/>
      <c r="S129" s="1311"/>
    </row>
    <row r="130" spans="1:19" ht="15.75" customHeight="1">
      <c r="A130" s="1311"/>
      <c r="B130" s="1311"/>
      <c r="C130" s="1311"/>
      <c r="D130" s="1311"/>
      <c r="E130" s="1311"/>
      <c r="F130" s="1311"/>
      <c r="G130" s="1311"/>
      <c r="H130" s="1311"/>
      <c r="I130" s="1311"/>
      <c r="J130" s="1311"/>
      <c r="K130" s="1311"/>
      <c r="L130" s="1311"/>
      <c r="M130" s="1311"/>
      <c r="N130" s="1311"/>
      <c r="O130" s="1311"/>
      <c r="P130" s="1311"/>
      <c r="Q130" s="1311"/>
      <c r="R130" s="1311"/>
      <c r="S130" s="1311"/>
    </row>
    <row r="131" spans="1:19" ht="15.75" customHeight="1">
      <c r="A131" s="1311"/>
      <c r="B131" s="1311"/>
      <c r="C131" s="1311"/>
      <c r="D131" s="1311"/>
      <c r="E131" s="1311"/>
      <c r="F131" s="1311"/>
      <c r="G131" s="1311"/>
      <c r="H131" s="1311"/>
      <c r="I131" s="1311"/>
      <c r="J131" s="1311"/>
      <c r="K131" s="1311"/>
      <c r="L131" s="1311"/>
      <c r="M131" s="1311"/>
      <c r="N131" s="1311"/>
      <c r="O131" s="1311"/>
      <c r="P131" s="1311"/>
      <c r="Q131" s="1311"/>
      <c r="R131" s="1311"/>
      <c r="S131" s="1311"/>
    </row>
    <row r="132" spans="1:19" ht="15.75" customHeight="1">
      <c r="A132" s="1311"/>
      <c r="B132" s="1311"/>
      <c r="C132" s="1311"/>
      <c r="D132" s="1311"/>
      <c r="E132" s="1311"/>
      <c r="F132" s="1311"/>
      <c r="G132" s="1311"/>
      <c r="H132" s="1311"/>
      <c r="I132" s="1311"/>
      <c r="J132" s="1311"/>
      <c r="K132" s="1311"/>
      <c r="L132" s="1311"/>
      <c r="M132" s="1311"/>
      <c r="N132" s="1311"/>
      <c r="O132" s="1311"/>
      <c r="P132" s="1311"/>
      <c r="Q132" s="1311"/>
      <c r="R132" s="1311"/>
      <c r="S132" s="1311"/>
    </row>
    <row r="133" spans="1:19" ht="15.75" customHeight="1">
      <c r="A133" s="1311"/>
      <c r="B133" s="1311"/>
      <c r="C133" s="1311"/>
      <c r="D133" s="1311"/>
      <c r="E133" s="1311"/>
      <c r="F133" s="1311"/>
      <c r="G133" s="1311"/>
      <c r="H133" s="1311"/>
      <c r="I133" s="1311"/>
      <c r="J133" s="1311"/>
      <c r="K133" s="1311"/>
      <c r="L133" s="1311"/>
      <c r="M133" s="1311"/>
      <c r="N133" s="1311"/>
      <c r="O133" s="1311"/>
      <c r="P133" s="1311"/>
      <c r="Q133" s="1311"/>
      <c r="R133" s="1311"/>
      <c r="S133" s="1311"/>
    </row>
    <row r="134" spans="1:19" ht="15.75" customHeight="1">
      <c r="A134" s="1311"/>
      <c r="B134" s="1311"/>
      <c r="C134" s="1311"/>
      <c r="D134" s="1311"/>
      <c r="E134" s="1311"/>
      <c r="F134" s="1311"/>
      <c r="G134" s="1311"/>
      <c r="H134" s="1311"/>
      <c r="I134" s="1311"/>
      <c r="J134" s="1311"/>
      <c r="K134" s="1311"/>
      <c r="L134" s="1311"/>
      <c r="M134" s="1311"/>
      <c r="N134" s="1311"/>
      <c r="O134" s="1311"/>
      <c r="P134" s="1311"/>
      <c r="Q134" s="1311"/>
      <c r="R134" s="1311"/>
      <c r="S134" s="1311"/>
    </row>
    <row r="135" spans="1:19" ht="15.75" customHeight="1">
      <c r="A135" s="1311"/>
      <c r="B135" s="1311"/>
      <c r="C135" s="1311"/>
      <c r="D135" s="1311"/>
      <c r="E135" s="1311"/>
      <c r="F135" s="1311"/>
      <c r="G135" s="1311"/>
      <c r="H135" s="1311"/>
      <c r="I135" s="1311"/>
      <c r="J135" s="1311"/>
      <c r="K135" s="1311"/>
      <c r="L135" s="1311"/>
      <c r="M135" s="1311"/>
      <c r="N135" s="1311"/>
      <c r="O135" s="1311"/>
      <c r="P135" s="1311"/>
      <c r="Q135" s="1311"/>
      <c r="R135" s="1311"/>
      <c r="S135" s="1311"/>
    </row>
    <row r="136" spans="1:19" ht="15.75" customHeight="1">
      <c r="A136" s="1311"/>
      <c r="B136" s="1311"/>
      <c r="C136" s="1311"/>
      <c r="D136" s="1311"/>
      <c r="E136" s="1311"/>
      <c r="F136" s="1311"/>
      <c r="G136" s="1311"/>
      <c r="H136" s="1311"/>
      <c r="I136" s="1311"/>
      <c r="J136" s="1311"/>
      <c r="K136" s="1311"/>
      <c r="L136" s="1311"/>
      <c r="M136" s="1311"/>
      <c r="N136" s="1311"/>
      <c r="O136" s="1311"/>
      <c r="P136" s="1311"/>
      <c r="Q136" s="1311"/>
      <c r="R136" s="1311"/>
      <c r="S136" s="1311"/>
    </row>
    <row r="137" spans="1:19" ht="15.75" customHeight="1">
      <c r="A137" s="1311"/>
      <c r="B137" s="1311"/>
      <c r="C137" s="1311"/>
      <c r="D137" s="1311"/>
      <c r="E137" s="1311"/>
      <c r="F137" s="1311"/>
      <c r="G137" s="1311"/>
      <c r="H137" s="1311"/>
      <c r="I137" s="1311"/>
      <c r="J137" s="1311"/>
      <c r="K137" s="1311"/>
      <c r="L137" s="1311"/>
      <c r="M137" s="1311"/>
      <c r="N137" s="1311"/>
      <c r="O137" s="1311"/>
      <c r="P137" s="1311"/>
      <c r="Q137" s="1311"/>
      <c r="R137" s="1311"/>
      <c r="S137" s="1311"/>
    </row>
    <row r="138" spans="1:19" ht="15.75" customHeight="1">
      <c r="A138" s="1311"/>
      <c r="B138" s="1311"/>
      <c r="C138" s="1311"/>
      <c r="D138" s="1311"/>
      <c r="E138" s="1311"/>
      <c r="F138" s="1311"/>
      <c r="G138" s="1311"/>
      <c r="H138" s="1311"/>
      <c r="I138" s="1311"/>
      <c r="J138" s="1311"/>
      <c r="K138" s="1311"/>
      <c r="L138" s="1311"/>
      <c r="M138" s="1311"/>
      <c r="N138" s="1311"/>
      <c r="O138" s="1311"/>
      <c r="P138" s="1311"/>
      <c r="Q138" s="1311"/>
      <c r="R138" s="1311"/>
      <c r="S138" s="1311"/>
    </row>
    <row r="139" spans="1:19" ht="15.75" customHeight="1">
      <c r="A139" s="1311"/>
      <c r="B139" s="1311"/>
      <c r="C139" s="1311"/>
      <c r="D139" s="1311"/>
      <c r="E139" s="1311"/>
      <c r="F139" s="1311"/>
      <c r="G139" s="1311"/>
      <c r="H139" s="1311"/>
      <c r="I139" s="1311"/>
      <c r="J139" s="1311"/>
      <c r="K139" s="1311"/>
      <c r="L139" s="1311"/>
      <c r="M139" s="1311"/>
      <c r="N139" s="1311"/>
      <c r="O139" s="1311"/>
      <c r="P139" s="1311"/>
      <c r="Q139" s="1311"/>
      <c r="R139" s="1311"/>
      <c r="S139" s="1311"/>
    </row>
    <row r="140" spans="1:19" ht="15.75" customHeight="1">
      <c r="A140" s="1311"/>
      <c r="B140" s="1311"/>
      <c r="C140" s="1311"/>
      <c r="D140" s="1311"/>
      <c r="E140" s="1311"/>
      <c r="F140" s="1311"/>
      <c r="G140" s="1311"/>
      <c r="H140" s="1311"/>
      <c r="I140" s="1311"/>
      <c r="J140" s="1311"/>
      <c r="K140" s="1311"/>
      <c r="L140" s="1311"/>
      <c r="M140" s="1311"/>
      <c r="N140" s="1311"/>
      <c r="O140" s="1311"/>
      <c r="P140" s="1311"/>
      <c r="Q140" s="1311"/>
      <c r="R140" s="1311"/>
      <c r="S140" s="1311"/>
    </row>
    <row r="141" spans="1:19" ht="15.75" customHeight="1">
      <c r="A141" s="1311"/>
      <c r="B141" s="1311"/>
      <c r="C141" s="1311"/>
      <c r="D141" s="1311"/>
      <c r="E141" s="1311"/>
      <c r="F141" s="1311"/>
      <c r="G141" s="1311"/>
      <c r="H141" s="1311"/>
      <c r="I141" s="1311"/>
      <c r="J141" s="1311"/>
      <c r="K141" s="1311"/>
      <c r="L141" s="1311"/>
      <c r="M141" s="1311"/>
      <c r="N141" s="1311"/>
      <c r="O141" s="1311"/>
      <c r="P141" s="1311"/>
      <c r="Q141" s="1311"/>
      <c r="R141" s="1311"/>
      <c r="S141" s="1311"/>
    </row>
    <row r="142" spans="1:19" ht="15.75" customHeight="1">
      <c r="A142" s="1311"/>
      <c r="B142" s="1311"/>
      <c r="C142" s="1311"/>
      <c r="D142" s="1311"/>
      <c r="E142" s="1311"/>
      <c r="F142" s="1311"/>
      <c r="G142" s="1311"/>
      <c r="H142" s="1311"/>
      <c r="I142" s="1311"/>
      <c r="J142" s="1311"/>
      <c r="K142" s="1311"/>
      <c r="L142" s="1311"/>
      <c r="M142" s="1311"/>
      <c r="N142" s="1311"/>
      <c r="O142" s="1311"/>
      <c r="P142" s="1311"/>
      <c r="Q142" s="1311"/>
      <c r="R142" s="1311"/>
      <c r="S142" s="1311"/>
    </row>
    <row r="143" spans="1:19" ht="15.75" customHeight="1">
      <c r="A143" s="1311"/>
      <c r="B143" s="1311"/>
      <c r="C143" s="1311"/>
      <c r="D143" s="1311"/>
      <c r="E143" s="1311"/>
      <c r="F143" s="1311"/>
      <c r="G143" s="1311"/>
      <c r="H143" s="1311"/>
      <c r="I143" s="1311"/>
      <c r="J143" s="1311"/>
      <c r="K143" s="1311"/>
      <c r="L143" s="1311"/>
      <c r="M143" s="1311"/>
      <c r="N143" s="1311"/>
      <c r="O143" s="1311"/>
      <c r="P143" s="1311"/>
      <c r="Q143" s="1311"/>
      <c r="R143" s="1311"/>
      <c r="S143" s="1311"/>
    </row>
    <row r="144" spans="1:19" ht="15.75" customHeight="1">
      <c r="A144" s="1311"/>
      <c r="B144" s="1311"/>
      <c r="C144" s="1311"/>
      <c r="D144" s="1311"/>
      <c r="E144" s="1311"/>
      <c r="F144" s="1311"/>
      <c r="G144" s="1311"/>
      <c r="H144" s="1311"/>
      <c r="I144" s="1311"/>
      <c r="J144" s="1311"/>
      <c r="K144" s="1311"/>
      <c r="L144" s="1311"/>
      <c r="M144" s="1311"/>
      <c r="N144" s="1311"/>
      <c r="O144" s="1311"/>
      <c r="P144" s="1311"/>
      <c r="Q144" s="1311"/>
      <c r="R144" s="1311"/>
      <c r="S144" s="1311"/>
    </row>
    <row r="145" spans="1:19" ht="15.75" customHeight="1">
      <c r="A145" s="1311"/>
      <c r="B145" s="1311"/>
      <c r="C145" s="1311"/>
      <c r="D145" s="1311"/>
      <c r="E145" s="1311"/>
      <c r="F145" s="1311"/>
      <c r="G145" s="1311"/>
      <c r="H145" s="1311"/>
      <c r="I145" s="1311"/>
      <c r="J145" s="1311"/>
      <c r="K145" s="1311"/>
      <c r="L145" s="1311"/>
      <c r="M145" s="1311"/>
      <c r="N145" s="1311"/>
      <c r="O145" s="1311"/>
      <c r="P145" s="1311"/>
      <c r="Q145" s="1311"/>
      <c r="R145" s="1311"/>
      <c r="S145" s="1311"/>
    </row>
    <row r="146" spans="1:19" ht="15.75" customHeight="1">
      <c r="A146" s="1311"/>
      <c r="B146" s="1311"/>
      <c r="C146" s="1311"/>
      <c r="D146" s="1311"/>
      <c r="E146" s="1311"/>
      <c r="F146" s="1311"/>
      <c r="G146" s="1311"/>
      <c r="H146" s="1311"/>
      <c r="I146" s="1311"/>
      <c r="J146" s="1311"/>
      <c r="K146" s="1311"/>
      <c r="L146" s="1311"/>
      <c r="M146" s="1311"/>
      <c r="N146" s="1311"/>
      <c r="O146" s="1311"/>
      <c r="P146" s="1311"/>
      <c r="Q146" s="1311"/>
      <c r="R146" s="1311"/>
      <c r="S146" s="1311"/>
    </row>
    <row r="147" spans="1:19" ht="15.75" customHeight="1">
      <c r="A147" s="1311"/>
      <c r="B147" s="1311"/>
      <c r="C147" s="1311"/>
      <c r="D147" s="1311"/>
      <c r="E147" s="1311"/>
      <c r="F147" s="1311"/>
      <c r="G147" s="1311"/>
      <c r="H147" s="1311"/>
      <c r="I147" s="1311"/>
      <c r="J147" s="1311"/>
      <c r="K147" s="1311"/>
      <c r="L147" s="1311"/>
      <c r="M147" s="1311"/>
      <c r="N147" s="1311"/>
      <c r="O147" s="1311"/>
      <c r="P147" s="1311"/>
      <c r="Q147" s="1311"/>
      <c r="R147" s="1311"/>
      <c r="S147" s="1311"/>
    </row>
    <row r="148" spans="1:19" ht="15.75" customHeight="1">
      <c r="A148" s="1311"/>
      <c r="B148" s="1311"/>
      <c r="C148" s="1311"/>
      <c r="D148" s="1311"/>
      <c r="E148" s="1311"/>
      <c r="F148" s="1311"/>
      <c r="G148" s="1311"/>
      <c r="H148" s="1311"/>
      <c r="I148" s="1311"/>
      <c r="J148" s="1311"/>
      <c r="K148" s="1311"/>
      <c r="L148" s="1311"/>
      <c r="M148" s="1311"/>
      <c r="N148" s="1311"/>
      <c r="O148" s="1311"/>
      <c r="P148" s="1311"/>
      <c r="Q148" s="1311"/>
      <c r="R148" s="1311"/>
      <c r="S148" s="1311"/>
    </row>
    <row r="149" spans="1:19" ht="15.75" customHeight="1">
      <c r="A149" s="1311"/>
      <c r="B149" s="1311"/>
      <c r="C149" s="1311"/>
      <c r="D149" s="1311"/>
      <c r="E149" s="1311"/>
      <c r="F149" s="1311"/>
      <c r="G149" s="1311"/>
      <c r="H149" s="1311"/>
      <c r="I149" s="1311"/>
      <c r="J149" s="1311"/>
      <c r="K149" s="1311"/>
      <c r="L149" s="1311"/>
      <c r="M149" s="1311"/>
      <c r="N149" s="1311"/>
      <c r="O149" s="1311"/>
      <c r="P149" s="1311"/>
      <c r="Q149" s="1311"/>
      <c r="R149" s="1311"/>
      <c r="S149" s="1311"/>
    </row>
    <row r="150" spans="1:19" ht="15.75" customHeight="1">
      <c r="A150" s="1311"/>
      <c r="B150" s="1311"/>
      <c r="C150" s="1311"/>
      <c r="D150" s="1311"/>
      <c r="E150" s="1311"/>
      <c r="F150" s="1311"/>
      <c r="G150" s="1311"/>
      <c r="H150" s="1311"/>
      <c r="I150" s="1311"/>
      <c r="J150" s="1311"/>
      <c r="K150" s="1311"/>
      <c r="L150" s="1311"/>
      <c r="M150" s="1311"/>
      <c r="N150" s="1311"/>
      <c r="O150" s="1311"/>
      <c r="P150" s="1311"/>
      <c r="Q150" s="1311"/>
      <c r="R150" s="1311"/>
      <c r="S150" s="1311"/>
    </row>
    <row r="151" spans="1:19" ht="15.75" customHeight="1">
      <c r="A151" s="1311"/>
      <c r="B151" s="1311"/>
      <c r="C151" s="1311"/>
      <c r="D151" s="1311"/>
      <c r="E151" s="1311"/>
      <c r="F151" s="1311"/>
      <c r="G151" s="1311"/>
      <c r="H151" s="1311"/>
      <c r="I151" s="1311"/>
      <c r="J151" s="1311"/>
      <c r="K151" s="1311"/>
      <c r="L151" s="1311"/>
      <c r="M151" s="1311"/>
      <c r="N151" s="1311"/>
      <c r="O151" s="1311"/>
      <c r="P151" s="1311"/>
      <c r="Q151" s="1311"/>
      <c r="R151" s="1311"/>
      <c r="S151" s="1311"/>
    </row>
    <row r="152" spans="1:19" ht="15.75" customHeight="1">
      <c r="A152" s="1311"/>
      <c r="B152" s="1311"/>
      <c r="C152" s="1311"/>
      <c r="D152" s="1311"/>
      <c r="E152" s="1311"/>
      <c r="F152" s="1311"/>
      <c r="G152" s="1311"/>
      <c r="H152" s="1311"/>
      <c r="I152" s="1311"/>
      <c r="J152" s="1311"/>
      <c r="K152" s="1311"/>
      <c r="L152" s="1311"/>
      <c r="M152" s="1311"/>
      <c r="N152" s="1311"/>
      <c r="O152" s="1311"/>
      <c r="P152" s="1311"/>
      <c r="Q152" s="1311"/>
      <c r="R152" s="1311"/>
      <c r="S152" s="1311"/>
    </row>
    <row r="153" spans="1:19" ht="15.75" customHeight="1">
      <c r="A153" s="1311"/>
      <c r="B153" s="1311"/>
      <c r="C153" s="1311"/>
      <c r="D153" s="1311"/>
      <c r="E153" s="1311"/>
      <c r="F153" s="1311"/>
      <c r="G153" s="1311"/>
      <c r="H153" s="1311"/>
      <c r="I153" s="1311"/>
      <c r="J153" s="1311"/>
      <c r="K153" s="1311"/>
      <c r="L153" s="1311"/>
      <c r="M153" s="1311"/>
      <c r="N153" s="1311"/>
      <c r="O153" s="1311"/>
      <c r="P153" s="1311"/>
      <c r="Q153" s="1311"/>
      <c r="R153" s="1311"/>
      <c r="S153" s="1311"/>
    </row>
    <row r="154" spans="1:19" ht="15.75" customHeight="1">
      <c r="A154" s="1311"/>
      <c r="B154" s="1311"/>
      <c r="C154" s="1311"/>
      <c r="D154" s="1311"/>
      <c r="E154" s="1311"/>
      <c r="F154" s="1311"/>
      <c r="G154" s="1311"/>
      <c r="H154" s="1311"/>
      <c r="I154" s="1311"/>
      <c r="J154" s="1311"/>
      <c r="K154" s="1311"/>
      <c r="L154" s="1311"/>
      <c r="M154" s="1311"/>
      <c r="N154" s="1311"/>
      <c r="O154" s="1311"/>
      <c r="P154" s="1311"/>
      <c r="Q154" s="1311"/>
      <c r="R154" s="1311"/>
      <c r="S154" s="1311"/>
    </row>
    <row r="155" spans="1:19" ht="15.75" customHeight="1">
      <c r="A155" s="1311"/>
      <c r="B155" s="1311"/>
      <c r="C155" s="1311"/>
      <c r="D155" s="1311"/>
      <c r="E155" s="1311"/>
      <c r="F155" s="1311"/>
      <c r="G155" s="1311"/>
      <c r="H155" s="1311"/>
      <c r="I155" s="1311"/>
      <c r="J155" s="1311"/>
      <c r="K155" s="1311"/>
      <c r="L155" s="1311"/>
      <c r="M155" s="1311"/>
      <c r="N155" s="1311"/>
      <c r="O155" s="1311"/>
      <c r="P155" s="1311"/>
      <c r="Q155" s="1311"/>
      <c r="R155" s="1311"/>
      <c r="S155" s="1311"/>
    </row>
    <row r="156" spans="1:19" ht="15.75" customHeight="1">
      <c r="A156" s="1311"/>
      <c r="B156" s="1311"/>
      <c r="C156" s="1311"/>
      <c r="D156" s="1311"/>
      <c r="E156" s="1311"/>
      <c r="F156" s="1311"/>
      <c r="G156" s="1311"/>
      <c r="H156" s="1311"/>
      <c r="I156" s="1311"/>
      <c r="J156" s="1311"/>
      <c r="K156" s="1311"/>
      <c r="L156" s="1311"/>
      <c r="M156" s="1311"/>
      <c r="N156" s="1311"/>
      <c r="O156" s="1311"/>
      <c r="P156" s="1311"/>
      <c r="Q156" s="1311"/>
      <c r="R156" s="1311"/>
      <c r="S156" s="1311"/>
    </row>
    <row r="157" spans="1:19" ht="15.75" customHeight="1">
      <c r="A157" s="1311"/>
      <c r="B157" s="1311"/>
      <c r="C157" s="1311"/>
      <c r="D157" s="1311"/>
      <c r="E157" s="1311"/>
      <c r="F157" s="1311"/>
      <c r="G157" s="1311"/>
      <c r="H157" s="1311"/>
      <c r="I157" s="1311"/>
      <c r="J157" s="1311"/>
      <c r="K157" s="1311"/>
      <c r="L157" s="1311"/>
      <c r="M157" s="1311"/>
      <c r="N157" s="1311"/>
      <c r="O157" s="1311"/>
      <c r="P157" s="1311"/>
      <c r="Q157" s="1311"/>
      <c r="R157" s="1311"/>
      <c r="S157" s="1311"/>
    </row>
    <row r="158" spans="1:19" ht="15.75" customHeight="1">
      <c r="A158" s="1311"/>
      <c r="B158" s="1311"/>
      <c r="C158" s="1311"/>
      <c r="D158" s="1311"/>
      <c r="E158" s="1311"/>
      <c r="F158" s="1311"/>
      <c r="G158" s="1311"/>
      <c r="H158" s="1311"/>
      <c r="I158" s="1311"/>
      <c r="J158" s="1311"/>
      <c r="K158" s="1311"/>
      <c r="L158" s="1311"/>
      <c r="M158" s="1311"/>
      <c r="N158" s="1311"/>
      <c r="O158" s="1311"/>
      <c r="P158" s="1311"/>
      <c r="Q158" s="1311"/>
      <c r="R158" s="1311"/>
      <c r="S158" s="1311"/>
    </row>
    <row r="159" spans="1:19" ht="15.75" customHeight="1">
      <c r="A159" s="1311"/>
      <c r="B159" s="1311"/>
      <c r="C159" s="1311"/>
      <c r="D159" s="1311"/>
      <c r="E159" s="1311"/>
      <c r="F159" s="1311"/>
      <c r="G159" s="1311"/>
      <c r="H159" s="1311"/>
      <c r="I159" s="1311"/>
      <c r="J159" s="1311"/>
      <c r="K159" s="1311"/>
      <c r="L159" s="1311"/>
      <c r="M159" s="1311"/>
      <c r="N159" s="1311"/>
      <c r="O159" s="1311"/>
      <c r="P159" s="1311"/>
      <c r="Q159" s="1311"/>
      <c r="R159" s="1311"/>
      <c r="S159" s="1311"/>
    </row>
    <row r="160" spans="1:19" ht="15.75" customHeight="1">
      <c r="A160" s="1311"/>
      <c r="B160" s="1311"/>
      <c r="C160" s="1311"/>
      <c r="D160" s="1311"/>
      <c r="E160" s="1311"/>
      <c r="F160" s="1311"/>
      <c r="G160" s="1311"/>
      <c r="H160" s="1311"/>
      <c r="I160" s="1311"/>
      <c r="J160" s="1311"/>
      <c r="K160" s="1311"/>
      <c r="L160" s="1311"/>
      <c r="M160" s="1311"/>
      <c r="N160" s="1311"/>
      <c r="O160" s="1311"/>
      <c r="P160" s="1311"/>
      <c r="Q160" s="1311"/>
      <c r="R160" s="1311"/>
      <c r="S160" s="1311"/>
    </row>
    <row r="161" spans="1:19" ht="15.75" customHeight="1">
      <c r="A161" s="1311"/>
      <c r="B161" s="1311"/>
      <c r="C161" s="1311"/>
      <c r="D161" s="1311"/>
      <c r="E161" s="1311"/>
      <c r="F161" s="1311"/>
      <c r="G161" s="1311"/>
      <c r="H161" s="1311"/>
      <c r="I161" s="1311"/>
      <c r="J161" s="1311"/>
      <c r="K161" s="1311"/>
      <c r="L161" s="1311"/>
      <c r="M161" s="1311"/>
      <c r="N161" s="1311"/>
      <c r="O161" s="1311"/>
      <c r="P161" s="1311"/>
      <c r="Q161" s="1311"/>
      <c r="R161" s="1311"/>
      <c r="S161" s="1311"/>
    </row>
    <row r="162" spans="1:19" ht="15.75" customHeight="1">
      <c r="A162" s="1311"/>
      <c r="B162" s="1311"/>
      <c r="C162" s="1311"/>
      <c r="D162" s="1311"/>
      <c r="E162" s="1311"/>
      <c r="F162" s="1311"/>
      <c r="G162" s="1311"/>
      <c r="H162" s="1311"/>
      <c r="I162" s="1311"/>
      <c r="J162" s="1311"/>
      <c r="K162" s="1311"/>
      <c r="L162" s="1311"/>
      <c r="M162" s="1311"/>
      <c r="N162" s="1311"/>
      <c r="O162" s="1311"/>
      <c r="P162" s="1311"/>
      <c r="Q162" s="1311"/>
      <c r="R162" s="1311"/>
      <c r="S162" s="1311"/>
    </row>
    <row r="163" spans="1:19" ht="15.75" customHeight="1">
      <c r="A163" s="1311"/>
      <c r="B163" s="1311"/>
      <c r="C163" s="1311"/>
      <c r="D163" s="1311"/>
      <c r="E163" s="1311"/>
      <c r="F163" s="1311"/>
      <c r="G163" s="1311"/>
      <c r="H163" s="1311"/>
      <c r="I163" s="1311"/>
      <c r="J163" s="1311"/>
      <c r="K163" s="1311"/>
      <c r="L163" s="1311"/>
      <c r="M163" s="1311"/>
      <c r="N163" s="1311"/>
      <c r="O163" s="1311"/>
      <c r="P163" s="1311"/>
      <c r="Q163" s="1311"/>
      <c r="R163" s="1311"/>
      <c r="S163" s="1311"/>
    </row>
    <row r="164" spans="1:19" ht="15.75" customHeight="1">
      <c r="A164" s="1311"/>
      <c r="B164" s="1311"/>
      <c r="C164" s="1311"/>
      <c r="D164" s="1311"/>
      <c r="E164" s="1311"/>
      <c r="F164" s="1311"/>
      <c r="G164" s="1311"/>
      <c r="H164" s="1311"/>
      <c r="I164" s="1311"/>
      <c r="J164" s="1311"/>
      <c r="K164" s="1311"/>
      <c r="L164" s="1311"/>
      <c r="M164" s="1311"/>
      <c r="N164" s="1311"/>
      <c r="O164" s="1311"/>
      <c r="P164" s="1311"/>
      <c r="Q164" s="1311"/>
      <c r="R164" s="1311"/>
      <c r="S164" s="1311"/>
    </row>
    <row r="165" spans="1:19" ht="15.75" customHeight="1">
      <c r="A165" s="1311"/>
      <c r="B165" s="1311"/>
      <c r="C165" s="1311"/>
      <c r="D165" s="1311"/>
      <c r="E165" s="1311"/>
      <c r="F165" s="1311"/>
      <c r="G165" s="1311"/>
      <c r="H165" s="1311"/>
      <c r="I165" s="1311"/>
      <c r="J165" s="1311"/>
      <c r="K165" s="1311"/>
      <c r="L165" s="1311"/>
      <c r="M165" s="1311"/>
      <c r="N165" s="1311"/>
      <c r="O165" s="1311"/>
      <c r="P165" s="1311"/>
      <c r="Q165" s="1311"/>
      <c r="R165" s="1311"/>
      <c r="S165" s="1311"/>
    </row>
    <row r="166" spans="1:19" ht="15.75" customHeight="1">
      <c r="A166" s="1311"/>
      <c r="B166" s="1311"/>
      <c r="C166" s="1311"/>
      <c r="D166" s="1311"/>
      <c r="E166" s="1311"/>
      <c r="F166" s="1311"/>
      <c r="G166" s="1311"/>
      <c r="H166" s="1311"/>
      <c r="I166" s="1311"/>
      <c r="J166" s="1311"/>
      <c r="K166" s="1311"/>
      <c r="L166" s="1311"/>
      <c r="M166" s="1311"/>
      <c r="N166" s="1311"/>
      <c r="O166" s="1311"/>
      <c r="P166" s="1311"/>
      <c r="Q166" s="1311"/>
      <c r="R166" s="1311"/>
      <c r="S166" s="1311"/>
    </row>
    <row r="167" spans="1:19" ht="15.75" customHeight="1">
      <c r="A167" s="1311"/>
      <c r="B167" s="1311"/>
      <c r="C167" s="1311"/>
      <c r="D167" s="1311"/>
      <c r="E167" s="1311"/>
      <c r="F167" s="1311"/>
      <c r="G167" s="1311"/>
      <c r="H167" s="1311"/>
      <c r="I167" s="1311"/>
      <c r="J167" s="1311"/>
      <c r="K167" s="1311"/>
      <c r="L167" s="1311"/>
      <c r="M167" s="1311"/>
      <c r="N167" s="1311"/>
      <c r="O167" s="1311"/>
      <c r="P167" s="1311"/>
      <c r="Q167" s="1311"/>
      <c r="R167" s="1311"/>
      <c r="S167" s="1311"/>
    </row>
    <row r="168" spans="1:19" ht="15.75" customHeight="1">
      <c r="A168" s="1311"/>
      <c r="B168" s="1311"/>
      <c r="C168" s="1311"/>
      <c r="D168" s="1311"/>
      <c r="E168" s="1311"/>
      <c r="F168" s="1311"/>
      <c r="G168" s="1311"/>
      <c r="H168" s="1311"/>
      <c r="I168" s="1311"/>
      <c r="J168" s="1311"/>
      <c r="K168" s="1311"/>
      <c r="L168" s="1311"/>
      <c r="M168" s="1311"/>
      <c r="N168" s="1311"/>
      <c r="O168" s="1311"/>
      <c r="P168" s="1311"/>
      <c r="Q168" s="1311"/>
      <c r="R168" s="1311"/>
      <c r="S168" s="1311"/>
    </row>
    <row r="169" spans="1:19" ht="15.75" customHeight="1">
      <c r="A169" s="1311"/>
      <c r="B169" s="1311"/>
      <c r="C169" s="1311"/>
      <c r="D169" s="1311"/>
      <c r="E169" s="1311"/>
      <c r="F169" s="1311"/>
      <c r="G169" s="1311"/>
      <c r="H169" s="1311"/>
      <c r="I169" s="1311"/>
      <c r="J169" s="1311"/>
      <c r="K169" s="1311"/>
      <c r="L169" s="1311"/>
      <c r="M169" s="1311"/>
      <c r="N169" s="1311"/>
      <c r="O169" s="1311"/>
      <c r="P169" s="1311"/>
      <c r="Q169" s="1311"/>
      <c r="R169" s="1311"/>
      <c r="S169" s="1311"/>
    </row>
    <row r="170" spans="1:19" ht="15.75" customHeight="1">
      <c r="A170" s="1311"/>
      <c r="B170" s="1311"/>
      <c r="C170" s="1311"/>
      <c r="D170" s="1311"/>
      <c r="E170" s="1311"/>
      <c r="F170" s="1311"/>
      <c r="G170" s="1311"/>
      <c r="H170" s="1311"/>
      <c r="I170" s="1311"/>
      <c r="J170" s="1311"/>
      <c r="K170" s="1311"/>
      <c r="L170" s="1311"/>
      <c r="M170" s="1311"/>
      <c r="N170" s="1311"/>
      <c r="O170" s="1311"/>
      <c r="P170" s="1311"/>
      <c r="Q170" s="1311"/>
      <c r="R170" s="1311"/>
      <c r="S170" s="1311"/>
    </row>
    <row r="171" spans="1:19" ht="15.75" customHeight="1">
      <c r="A171" s="1311"/>
      <c r="B171" s="1311"/>
      <c r="C171" s="1311"/>
      <c r="D171" s="1311"/>
      <c r="E171" s="1311"/>
      <c r="F171" s="1311"/>
      <c r="G171" s="1311"/>
      <c r="H171" s="1311"/>
      <c r="I171" s="1311"/>
      <c r="J171" s="1311"/>
      <c r="K171" s="1311"/>
      <c r="L171" s="1311"/>
      <c r="M171" s="1311"/>
      <c r="N171" s="1311"/>
      <c r="O171" s="1311"/>
      <c r="P171" s="1311"/>
      <c r="Q171" s="1311"/>
      <c r="R171" s="1311"/>
      <c r="S171" s="1311"/>
    </row>
    <row r="172" spans="1:19" ht="15.75" customHeight="1">
      <c r="A172" s="1311"/>
      <c r="B172" s="1311"/>
      <c r="C172" s="1311"/>
      <c r="D172" s="1311"/>
      <c r="E172" s="1311"/>
      <c r="F172" s="1311"/>
      <c r="G172" s="1311"/>
      <c r="H172" s="1311"/>
      <c r="I172" s="1311"/>
      <c r="J172" s="1311"/>
      <c r="K172" s="1311"/>
      <c r="L172" s="1311"/>
      <c r="M172" s="1311"/>
      <c r="N172" s="1311"/>
      <c r="O172" s="1311"/>
      <c r="P172" s="1311"/>
      <c r="Q172" s="1311"/>
      <c r="R172" s="1311"/>
      <c r="S172" s="1311"/>
    </row>
    <row r="173" spans="1:19" ht="15.75" customHeight="1">
      <c r="A173" s="1311"/>
      <c r="B173" s="1311"/>
      <c r="C173" s="1311"/>
      <c r="D173" s="1311"/>
      <c r="E173" s="1311"/>
      <c r="F173" s="1311"/>
      <c r="G173" s="1311"/>
      <c r="H173" s="1311"/>
      <c r="I173" s="1311"/>
      <c r="J173" s="1311"/>
      <c r="K173" s="1311"/>
      <c r="L173" s="1311"/>
      <c r="M173" s="1311"/>
      <c r="N173" s="1311"/>
      <c r="O173" s="1311"/>
      <c r="P173" s="1311"/>
      <c r="Q173" s="1311"/>
      <c r="R173" s="1311"/>
      <c r="S173" s="1311"/>
    </row>
    <row r="174" spans="1:19" ht="15.75" customHeight="1">
      <c r="A174" s="1311"/>
      <c r="B174" s="1311"/>
      <c r="C174" s="1311"/>
      <c r="D174" s="1311"/>
      <c r="E174" s="1311"/>
      <c r="F174" s="1311"/>
      <c r="G174" s="1311"/>
      <c r="H174" s="1311"/>
      <c r="I174" s="1311"/>
      <c r="J174" s="1311"/>
      <c r="K174" s="1311"/>
      <c r="L174" s="1311"/>
      <c r="M174" s="1311"/>
      <c r="N174" s="1311"/>
      <c r="O174" s="1311"/>
      <c r="P174" s="1311"/>
      <c r="Q174" s="1311"/>
      <c r="R174" s="1311"/>
      <c r="S174" s="1311"/>
    </row>
    <row r="175" spans="1:19" ht="15.75" customHeight="1">
      <c r="A175" s="1311"/>
      <c r="B175" s="1311"/>
      <c r="C175" s="1311"/>
      <c r="D175" s="1311"/>
      <c r="E175" s="1311"/>
      <c r="F175" s="1311"/>
      <c r="G175" s="1311"/>
      <c r="H175" s="1311"/>
      <c r="I175" s="1311"/>
      <c r="J175" s="1311"/>
      <c r="K175" s="1311"/>
      <c r="L175" s="1311"/>
      <c r="M175" s="1311"/>
      <c r="N175" s="1311"/>
      <c r="O175" s="1311"/>
      <c r="P175" s="1311"/>
      <c r="Q175" s="1311"/>
      <c r="R175" s="1311"/>
      <c r="S175" s="1311"/>
    </row>
    <row r="176" spans="1:19" ht="15.75" customHeight="1">
      <c r="A176" s="1311"/>
      <c r="B176" s="1311"/>
      <c r="C176" s="1311"/>
      <c r="D176" s="1311"/>
      <c r="E176" s="1311"/>
      <c r="F176" s="1311"/>
      <c r="G176" s="1311"/>
      <c r="H176" s="1311"/>
      <c r="I176" s="1311"/>
      <c r="J176" s="1311"/>
      <c r="K176" s="1311"/>
      <c r="L176" s="1311"/>
      <c r="M176" s="1311"/>
      <c r="N176" s="1311"/>
      <c r="O176" s="1311"/>
      <c r="P176" s="1311"/>
      <c r="Q176" s="1311"/>
      <c r="R176" s="1311"/>
      <c r="S176" s="1311"/>
    </row>
    <row r="177" spans="1:19" ht="15.75" customHeight="1">
      <c r="A177" s="1311"/>
      <c r="B177" s="1311"/>
      <c r="C177" s="1311"/>
      <c r="D177" s="1311"/>
      <c r="E177" s="1311"/>
      <c r="F177" s="1311"/>
      <c r="G177" s="1311"/>
      <c r="H177" s="1311"/>
      <c r="I177" s="1311"/>
      <c r="J177" s="1311"/>
      <c r="K177" s="1311"/>
      <c r="L177" s="1311"/>
      <c r="M177" s="1311"/>
      <c r="N177" s="1311"/>
      <c r="O177" s="1311"/>
      <c r="P177" s="1311"/>
      <c r="Q177" s="1311"/>
      <c r="R177" s="1311"/>
      <c r="S177" s="1311"/>
    </row>
    <row r="178" spans="1:19" ht="15.75" customHeight="1">
      <c r="A178" s="1311"/>
      <c r="B178" s="1311"/>
      <c r="C178" s="1311"/>
      <c r="D178" s="1311"/>
      <c r="E178" s="1311"/>
      <c r="F178" s="1311"/>
      <c r="G178" s="1311"/>
      <c r="H178" s="1311"/>
      <c r="I178" s="1311"/>
      <c r="J178" s="1311"/>
      <c r="K178" s="1311"/>
      <c r="L178" s="1311"/>
      <c r="M178" s="1311"/>
      <c r="N178" s="1311"/>
      <c r="O178" s="1311"/>
      <c r="P178" s="1311"/>
      <c r="Q178" s="1311"/>
      <c r="R178" s="1311"/>
      <c r="S178" s="1311"/>
    </row>
    <row r="179" spans="1:19" ht="15.75" customHeight="1">
      <c r="A179" s="1311"/>
      <c r="B179" s="1311"/>
      <c r="C179" s="1311"/>
      <c r="D179" s="1311"/>
      <c r="E179" s="1311"/>
      <c r="F179" s="1311"/>
      <c r="G179" s="1311"/>
      <c r="H179" s="1311"/>
      <c r="I179" s="1311"/>
      <c r="J179" s="1311"/>
      <c r="K179" s="1311"/>
      <c r="L179" s="1311"/>
      <c r="M179" s="1311"/>
      <c r="N179" s="1311"/>
      <c r="O179" s="1311"/>
      <c r="P179" s="1311"/>
      <c r="Q179" s="1311"/>
      <c r="R179" s="1311"/>
      <c r="S179" s="1311"/>
    </row>
    <row r="180" spans="1:19" ht="15.75" customHeight="1">
      <c r="A180" s="1311"/>
      <c r="B180" s="1311"/>
      <c r="C180" s="1311"/>
      <c r="D180" s="1311"/>
      <c r="E180" s="1311"/>
      <c r="F180" s="1311"/>
      <c r="G180" s="1311"/>
      <c r="H180" s="1311"/>
      <c r="I180" s="1311"/>
      <c r="J180" s="1311"/>
      <c r="K180" s="1311"/>
      <c r="L180" s="1311"/>
      <c r="M180" s="1311"/>
      <c r="N180" s="1311"/>
      <c r="O180" s="1311"/>
      <c r="P180" s="1311"/>
      <c r="Q180" s="1311"/>
      <c r="R180" s="1311"/>
      <c r="S180" s="1311"/>
    </row>
    <row r="181" spans="1:19" ht="15.75" customHeight="1">
      <c r="A181" s="1311"/>
      <c r="B181" s="1311"/>
      <c r="C181" s="1311"/>
      <c r="D181" s="1311"/>
      <c r="E181" s="1311"/>
      <c r="F181" s="1311"/>
      <c r="G181" s="1311"/>
      <c r="H181" s="1311"/>
      <c r="I181" s="1311"/>
      <c r="J181" s="1311"/>
      <c r="K181" s="1311"/>
      <c r="L181" s="1311"/>
      <c r="M181" s="1311"/>
      <c r="N181" s="1311"/>
      <c r="O181" s="1311"/>
      <c r="P181" s="1311"/>
      <c r="Q181" s="1311"/>
      <c r="R181" s="1311"/>
      <c r="S181" s="1311"/>
    </row>
    <row r="182" spans="1:19" ht="15.75" customHeight="1">
      <c r="A182" s="1311"/>
      <c r="B182" s="1311"/>
      <c r="C182" s="1311"/>
      <c r="D182" s="1311"/>
      <c r="E182" s="1311"/>
      <c r="F182" s="1311"/>
      <c r="G182" s="1311"/>
      <c r="H182" s="1311"/>
      <c r="I182" s="1311"/>
      <c r="J182" s="1311"/>
      <c r="K182" s="1311"/>
      <c r="L182" s="1311"/>
      <c r="M182" s="1311"/>
      <c r="N182" s="1311"/>
      <c r="O182" s="1311"/>
      <c r="P182" s="1311"/>
      <c r="Q182" s="1311"/>
      <c r="R182" s="1311"/>
      <c r="S182" s="1311"/>
    </row>
    <row r="183" spans="1:19" ht="15.75" customHeight="1">
      <c r="A183" s="1311"/>
      <c r="B183" s="1311"/>
      <c r="C183" s="1311"/>
      <c r="D183" s="1311"/>
      <c r="E183" s="1311"/>
      <c r="F183" s="1311"/>
      <c r="G183" s="1311"/>
      <c r="H183" s="1311"/>
      <c r="I183" s="1311"/>
      <c r="J183" s="1311"/>
      <c r="K183" s="1311"/>
      <c r="L183" s="1311"/>
      <c r="M183" s="1311"/>
      <c r="N183" s="1311"/>
      <c r="O183" s="1311"/>
      <c r="P183" s="1311"/>
      <c r="Q183" s="1311"/>
      <c r="R183" s="1311"/>
      <c r="S183" s="1311"/>
    </row>
    <row r="184" spans="1:19" ht="15.75" customHeight="1">
      <c r="A184" s="1311"/>
      <c r="B184" s="1311"/>
      <c r="C184" s="1311"/>
      <c r="D184" s="1311"/>
      <c r="E184" s="1311"/>
      <c r="F184" s="1311"/>
      <c r="G184" s="1311"/>
      <c r="H184" s="1311"/>
      <c r="I184" s="1311"/>
      <c r="J184" s="1311"/>
      <c r="K184" s="1311"/>
      <c r="L184" s="1311"/>
      <c r="M184" s="1311"/>
      <c r="N184" s="1311"/>
      <c r="O184" s="1311"/>
      <c r="P184" s="1311"/>
      <c r="Q184" s="1311"/>
      <c r="R184" s="1311"/>
      <c r="S184" s="1311"/>
    </row>
    <row r="185" spans="1:19" ht="15.75" customHeight="1">
      <c r="A185" s="1311"/>
      <c r="B185" s="1311"/>
      <c r="C185" s="1311"/>
      <c r="D185" s="1311"/>
      <c r="E185" s="1311"/>
      <c r="F185" s="1311"/>
      <c r="G185" s="1311"/>
      <c r="H185" s="1311"/>
      <c r="I185" s="1311"/>
      <c r="J185" s="1311"/>
      <c r="K185" s="1311"/>
      <c r="L185" s="1311"/>
      <c r="M185" s="1311"/>
      <c r="N185" s="1311"/>
      <c r="O185" s="1311"/>
      <c r="P185" s="1311"/>
      <c r="Q185" s="1311"/>
      <c r="R185" s="1311"/>
      <c r="S185" s="1311"/>
    </row>
    <row r="186" spans="1:19" ht="15.75" customHeight="1">
      <c r="A186" s="1311"/>
      <c r="B186" s="1311"/>
      <c r="C186" s="1311"/>
      <c r="D186" s="1311"/>
      <c r="E186" s="1311"/>
      <c r="F186" s="1311"/>
      <c r="G186" s="1311"/>
      <c r="H186" s="1311"/>
      <c r="I186" s="1311"/>
      <c r="J186" s="1311"/>
      <c r="K186" s="1311"/>
      <c r="L186" s="1311"/>
      <c r="M186" s="1311"/>
      <c r="N186" s="1311"/>
      <c r="O186" s="1311"/>
      <c r="P186" s="1311"/>
      <c r="Q186" s="1311"/>
      <c r="R186" s="1311"/>
      <c r="S186" s="1311"/>
    </row>
    <row r="187" spans="1:19" ht="15.75" customHeight="1">
      <c r="A187" s="1311"/>
      <c r="B187" s="1311"/>
      <c r="C187" s="1311"/>
      <c r="D187" s="1311"/>
      <c r="E187" s="1311"/>
      <c r="F187" s="1311"/>
      <c r="G187" s="1311"/>
      <c r="H187" s="1311"/>
      <c r="I187" s="1311"/>
      <c r="J187" s="1311"/>
      <c r="K187" s="1311"/>
      <c r="L187" s="1311"/>
      <c r="M187" s="1311"/>
      <c r="N187" s="1311"/>
      <c r="O187" s="1311"/>
      <c r="P187" s="1311"/>
      <c r="Q187" s="1311"/>
      <c r="R187" s="1311"/>
      <c r="S187" s="1311"/>
    </row>
    <row r="188" spans="1:19" ht="15.75" customHeight="1">
      <c r="A188" s="1311"/>
      <c r="B188" s="1311"/>
      <c r="C188" s="1311"/>
      <c r="D188" s="1311"/>
      <c r="E188" s="1311"/>
      <c r="F188" s="1311"/>
      <c r="G188" s="1311"/>
      <c r="H188" s="1311"/>
      <c r="I188" s="1311"/>
      <c r="J188" s="1311"/>
      <c r="K188" s="1311"/>
      <c r="L188" s="1311"/>
      <c r="M188" s="1311"/>
      <c r="N188" s="1311"/>
      <c r="O188" s="1311"/>
      <c r="P188" s="1311"/>
      <c r="Q188" s="1311"/>
      <c r="R188" s="1311"/>
      <c r="S188" s="1311"/>
    </row>
    <row r="189" spans="1:19" ht="15.75" customHeight="1">
      <c r="A189" s="1311"/>
      <c r="B189" s="1311"/>
      <c r="C189" s="1311"/>
      <c r="D189" s="1311"/>
      <c r="E189" s="1311"/>
      <c r="F189" s="1311"/>
      <c r="G189" s="1311"/>
      <c r="H189" s="1311"/>
      <c r="I189" s="1311"/>
      <c r="J189" s="1311"/>
      <c r="K189" s="1311"/>
      <c r="L189" s="1311"/>
      <c r="M189" s="1311"/>
      <c r="N189" s="1311"/>
      <c r="O189" s="1311"/>
      <c r="P189" s="1311"/>
      <c r="Q189" s="1311"/>
      <c r="R189" s="1311"/>
      <c r="S189" s="1311"/>
    </row>
    <row r="190" spans="1:19" ht="15.75" customHeight="1">
      <c r="A190" s="1311"/>
      <c r="B190" s="1311"/>
      <c r="C190" s="1311"/>
      <c r="D190" s="1311"/>
      <c r="E190" s="1311"/>
      <c r="F190" s="1311"/>
      <c r="G190" s="1311"/>
      <c r="H190" s="1311"/>
      <c r="I190" s="1311"/>
      <c r="J190" s="1311"/>
      <c r="K190" s="1311"/>
      <c r="L190" s="1311"/>
      <c r="M190" s="1311"/>
      <c r="N190" s="1311"/>
      <c r="O190" s="1311"/>
      <c r="P190" s="1311"/>
      <c r="Q190" s="1311"/>
      <c r="R190" s="1311"/>
      <c r="S190" s="1311"/>
    </row>
    <row r="191" spans="1:19" ht="15.75" customHeight="1">
      <c r="A191" s="1311"/>
      <c r="B191" s="1311"/>
      <c r="C191" s="1311"/>
      <c r="D191" s="1311"/>
      <c r="E191" s="1311"/>
      <c r="F191" s="1311"/>
      <c r="G191" s="1311"/>
      <c r="H191" s="1311"/>
      <c r="I191" s="1311"/>
      <c r="J191" s="1311"/>
      <c r="K191" s="1311"/>
      <c r="L191" s="1311"/>
      <c r="M191" s="1311"/>
      <c r="N191" s="1311"/>
      <c r="O191" s="1311"/>
      <c r="P191" s="1311"/>
      <c r="Q191" s="1311"/>
      <c r="R191" s="1311"/>
      <c r="S191" s="1311"/>
    </row>
    <row r="192" spans="1:19" ht="15.75" customHeight="1">
      <c r="A192" s="1311"/>
      <c r="B192" s="1311"/>
      <c r="C192" s="1311"/>
      <c r="D192" s="1311"/>
      <c r="E192" s="1311"/>
      <c r="F192" s="1311"/>
      <c r="G192" s="1311"/>
      <c r="H192" s="1311"/>
      <c r="I192" s="1311"/>
      <c r="J192" s="1311"/>
      <c r="K192" s="1311"/>
      <c r="L192" s="1311"/>
      <c r="M192" s="1311"/>
      <c r="N192" s="1311"/>
      <c r="O192" s="1311"/>
      <c r="P192" s="1311"/>
      <c r="Q192" s="1311"/>
      <c r="R192" s="1311"/>
      <c r="S192" s="1311"/>
    </row>
    <row r="193" spans="1:19" ht="15.75" customHeight="1">
      <c r="A193" s="1311"/>
      <c r="B193" s="1311"/>
      <c r="C193" s="1311"/>
      <c r="D193" s="1311"/>
      <c r="E193" s="1311"/>
      <c r="F193" s="1311"/>
      <c r="G193" s="1311"/>
      <c r="H193" s="1311"/>
      <c r="I193" s="1311"/>
      <c r="J193" s="1311"/>
      <c r="K193" s="1311"/>
      <c r="L193" s="1311"/>
      <c r="M193" s="1311"/>
      <c r="N193" s="1311"/>
      <c r="O193" s="1311"/>
      <c r="P193" s="1311"/>
      <c r="Q193" s="1311"/>
      <c r="R193" s="1311"/>
      <c r="S193" s="1311"/>
    </row>
    <row r="194" spans="1:19" ht="15.75" customHeight="1">
      <c r="A194" s="1311"/>
      <c r="B194" s="1311"/>
      <c r="C194" s="1311"/>
      <c r="D194" s="1311"/>
      <c r="E194" s="1311"/>
      <c r="F194" s="1311"/>
      <c r="G194" s="1311"/>
      <c r="H194" s="1311"/>
      <c r="I194" s="1311"/>
      <c r="J194" s="1311"/>
      <c r="K194" s="1311"/>
      <c r="L194" s="1311"/>
      <c r="M194" s="1311"/>
      <c r="N194" s="1311"/>
      <c r="O194" s="1311"/>
      <c r="P194" s="1311"/>
      <c r="Q194" s="1311"/>
      <c r="R194" s="1311"/>
      <c r="S194" s="1311"/>
    </row>
    <row r="195" spans="1:19" ht="15.75" customHeight="1">
      <c r="A195" s="1311"/>
      <c r="B195" s="1311"/>
      <c r="C195" s="1311"/>
      <c r="D195" s="1311"/>
      <c r="E195" s="1311"/>
      <c r="F195" s="1311"/>
      <c r="G195" s="1311"/>
      <c r="H195" s="1311"/>
      <c r="I195" s="1311"/>
      <c r="J195" s="1311"/>
      <c r="K195" s="1311"/>
      <c r="L195" s="1311"/>
      <c r="M195" s="1311"/>
      <c r="N195" s="1311"/>
      <c r="O195" s="1311"/>
      <c r="P195" s="1311"/>
      <c r="Q195" s="1311"/>
      <c r="R195" s="1311"/>
      <c r="S195" s="1311"/>
    </row>
    <row r="196" spans="1:19" ht="15.75" customHeight="1">
      <c r="A196" s="1311"/>
      <c r="B196" s="1311"/>
      <c r="C196" s="1311"/>
      <c r="D196" s="1311"/>
      <c r="E196" s="1311"/>
      <c r="F196" s="1311"/>
      <c r="G196" s="1311"/>
      <c r="H196" s="1311"/>
      <c r="I196" s="1311"/>
      <c r="J196" s="1311"/>
      <c r="K196" s="1311"/>
      <c r="L196" s="1311"/>
      <c r="M196" s="1311"/>
      <c r="N196" s="1311"/>
      <c r="O196" s="1311"/>
      <c r="P196" s="1311"/>
      <c r="Q196" s="1311"/>
      <c r="R196" s="1311"/>
      <c r="S196" s="1311"/>
    </row>
    <row r="197" spans="1:19" ht="15.75" customHeight="1">
      <c r="A197" s="1311"/>
      <c r="B197" s="1311"/>
      <c r="C197" s="1311"/>
      <c r="D197" s="1311"/>
      <c r="E197" s="1311"/>
      <c r="F197" s="1311"/>
      <c r="G197" s="1311"/>
      <c r="H197" s="1311"/>
      <c r="I197" s="1311"/>
      <c r="J197" s="1311"/>
      <c r="K197" s="1311"/>
      <c r="L197" s="1311"/>
      <c r="M197" s="1311"/>
      <c r="N197" s="1311"/>
      <c r="O197" s="1311"/>
      <c r="P197" s="1311"/>
      <c r="Q197" s="1311"/>
      <c r="R197" s="1311"/>
      <c r="S197" s="1311"/>
    </row>
    <row r="198" spans="1:19" ht="15.75" customHeight="1">
      <c r="A198" s="1311"/>
      <c r="B198" s="1311"/>
      <c r="C198" s="1311"/>
      <c r="D198" s="1311"/>
      <c r="E198" s="1311"/>
      <c r="F198" s="1311"/>
      <c r="G198" s="1311"/>
      <c r="H198" s="1311"/>
      <c r="I198" s="1311"/>
      <c r="J198" s="1311"/>
      <c r="K198" s="1311"/>
      <c r="L198" s="1311"/>
      <c r="M198" s="1311"/>
      <c r="N198" s="1311"/>
      <c r="O198" s="1311"/>
      <c r="P198" s="1311"/>
      <c r="Q198" s="1311"/>
      <c r="R198" s="1311"/>
      <c r="S198" s="1311"/>
    </row>
    <row r="199" spans="1:19" ht="15.75" customHeight="1">
      <c r="A199" s="1311"/>
      <c r="B199" s="1311"/>
      <c r="C199" s="1311"/>
      <c r="D199" s="1311"/>
      <c r="E199" s="1311"/>
      <c r="F199" s="1311"/>
      <c r="G199" s="1311"/>
      <c r="H199" s="1311"/>
      <c r="I199" s="1311"/>
      <c r="J199" s="1311"/>
      <c r="K199" s="1311"/>
      <c r="L199" s="1311"/>
      <c r="M199" s="1311"/>
      <c r="N199" s="1311"/>
      <c r="O199" s="1311"/>
      <c r="P199" s="1311"/>
      <c r="Q199" s="1311"/>
      <c r="R199" s="1311"/>
      <c r="S199" s="1311"/>
    </row>
    <row r="200" spans="1:19" ht="15.75" customHeight="1">
      <c r="A200" s="1311"/>
      <c r="B200" s="1311"/>
      <c r="C200" s="1311"/>
      <c r="D200" s="1311"/>
      <c r="E200" s="1311"/>
      <c r="F200" s="1311"/>
      <c r="G200" s="1311"/>
      <c r="H200" s="1311"/>
      <c r="I200" s="1311"/>
      <c r="J200" s="1311"/>
      <c r="K200" s="1311"/>
      <c r="L200" s="1311"/>
      <c r="M200" s="1311"/>
      <c r="N200" s="1311"/>
      <c r="O200" s="1311"/>
      <c r="P200" s="1311"/>
      <c r="Q200" s="1311"/>
      <c r="R200" s="1311"/>
      <c r="S200" s="1311"/>
    </row>
    <row r="201" spans="1:19" ht="15.75" customHeight="1">
      <c r="A201" s="1311"/>
      <c r="B201" s="1311"/>
      <c r="C201" s="1311"/>
      <c r="D201" s="1311"/>
      <c r="E201" s="1311"/>
      <c r="F201" s="1311"/>
      <c r="G201" s="1311"/>
      <c r="H201" s="1311"/>
      <c r="I201" s="1311"/>
      <c r="J201" s="1311"/>
      <c r="K201" s="1311"/>
      <c r="L201" s="1311"/>
      <c r="M201" s="1311"/>
      <c r="N201" s="1311"/>
      <c r="O201" s="1311"/>
      <c r="P201" s="1311"/>
      <c r="Q201" s="1311"/>
      <c r="R201" s="1311"/>
      <c r="S201" s="1311"/>
    </row>
    <row r="202" spans="1:19" ht="15.75" customHeight="1">
      <c r="A202" s="1311"/>
      <c r="B202" s="1311"/>
      <c r="C202" s="1311"/>
      <c r="D202" s="1311"/>
      <c r="E202" s="1311"/>
      <c r="F202" s="1311"/>
      <c r="G202" s="1311"/>
      <c r="H202" s="1311"/>
      <c r="I202" s="1311"/>
      <c r="J202" s="1311"/>
      <c r="K202" s="1311"/>
      <c r="L202" s="1311"/>
      <c r="M202" s="1311"/>
      <c r="N202" s="1311"/>
      <c r="O202" s="1311"/>
      <c r="P202" s="1311"/>
      <c r="Q202" s="1311"/>
      <c r="R202" s="1311"/>
      <c r="S202" s="1311"/>
    </row>
    <row r="203" spans="1:19" ht="15.75" customHeight="1">
      <c r="A203" s="1311"/>
      <c r="B203" s="1311"/>
      <c r="C203" s="1311"/>
      <c r="D203" s="1311"/>
      <c r="E203" s="1311"/>
      <c r="F203" s="1311"/>
      <c r="G203" s="1311"/>
      <c r="H203" s="1311"/>
      <c r="I203" s="1311"/>
      <c r="J203" s="1311"/>
      <c r="K203" s="1311"/>
      <c r="L203" s="1311"/>
      <c r="M203" s="1311"/>
      <c r="N203" s="1311"/>
      <c r="O203" s="1311"/>
      <c r="P203" s="1311"/>
      <c r="Q203" s="1311"/>
      <c r="R203" s="1311"/>
      <c r="S203" s="1311"/>
    </row>
    <row r="204" spans="1:19" ht="15.75" customHeight="1">
      <c r="A204" s="1311"/>
      <c r="B204" s="1311"/>
      <c r="C204" s="1311"/>
      <c r="D204" s="1311"/>
      <c r="E204" s="1311"/>
      <c r="F204" s="1311"/>
      <c r="G204" s="1311"/>
      <c r="H204" s="1311"/>
      <c r="I204" s="1311"/>
      <c r="J204" s="1311"/>
      <c r="K204" s="1311"/>
      <c r="L204" s="1311"/>
      <c r="M204" s="1311"/>
      <c r="N204" s="1311"/>
      <c r="O204" s="1311"/>
      <c r="P204" s="1311"/>
      <c r="Q204" s="1311"/>
      <c r="R204" s="1311"/>
      <c r="S204" s="1311"/>
    </row>
    <row r="205" spans="1:19" ht="15.75" customHeight="1">
      <c r="A205" s="1311"/>
      <c r="B205" s="1311"/>
      <c r="C205" s="1311"/>
      <c r="D205" s="1311"/>
      <c r="E205" s="1311"/>
      <c r="F205" s="1311"/>
      <c r="G205" s="1311"/>
      <c r="H205" s="1311"/>
      <c r="I205" s="1311"/>
      <c r="J205" s="1311"/>
      <c r="K205" s="1311"/>
      <c r="L205" s="1311"/>
      <c r="M205" s="1311"/>
      <c r="N205" s="1311"/>
      <c r="O205" s="1311"/>
      <c r="P205" s="1311"/>
      <c r="Q205" s="1311"/>
      <c r="R205" s="1311"/>
      <c r="S205" s="1311"/>
    </row>
    <row r="206" spans="1:19" ht="15.75" customHeight="1">
      <c r="A206" s="1311"/>
      <c r="B206" s="1311"/>
      <c r="C206" s="1311"/>
      <c r="D206" s="1311"/>
      <c r="E206" s="1311"/>
      <c r="F206" s="1311"/>
      <c r="G206" s="1311"/>
      <c r="H206" s="1311"/>
      <c r="I206" s="1311"/>
      <c r="J206" s="1311"/>
      <c r="K206" s="1311"/>
      <c r="L206" s="1311"/>
      <c r="M206" s="1311"/>
      <c r="N206" s="1311"/>
      <c r="O206" s="1311"/>
      <c r="P206" s="1311"/>
      <c r="Q206" s="1311"/>
      <c r="R206" s="1311"/>
      <c r="S206" s="1311"/>
    </row>
    <row r="207" spans="1:19" ht="15.75" customHeight="1">
      <c r="A207" s="1311"/>
      <c r="B207" s="1311"/>
      <c r="C207" s="1311"/>
      <c r="D207" s="1311"/>
      <c r="E207" s="1311"/>
      <c r="F207" s="1311"/>
      <c r="G207" s="1311"/>
      <c r="H207" s="1311"/>
      <c r="I207" s="1311"/>
      <c r="J207" s="1311"/>
      <c r="K207" s="1311"/>
      <c r="L207" s="1311"/>
      <c r="M207" s="1311"/>
      <c r="N207" s="1311"/>
      <c r="O207" s="1311"/>
      <c r="P207" s="1311"/>
      <c r="Q207" s="1311"/>
      <c r="R207" s="1311"/>
      <c r="S207" s="1311"/>
    </row>
    <row r="208" spans="1:19" ht="15.75" customHeight="1">
      <c r="A208" s="1311"/>
      <c r="B208" s="1311"/>
      <c r="C208" s="1311"/>
      <c r="D208" s="1311"/>
      <c r="E208" s="1311"/>
      <c r="F208" s="1311"/>
      <c r="G208" s="1311"/>
      <c r="H208" s="1311"/>
      <c r="I208" s="1311"/>
      <c r="J208" s="1311"/>
      <c r="K208" s="1311"/>
      <c r="L208" s="1311"/>
      <c r="M208" s="1311"/>
      <c r="N208" s="1311"/>
      <c r="O208" s="1311"/>
      <c r="P208" s="1311"/>
      <c r="Q208" s="1311"/>
      <c r="R208" s="1311"/>
      <c r="S208" s="1311"/>
    </row>
    <row r="209" spans="1:19" ht="15.75" customHeight="1">
      <c r="A209" s="1311"/>
      <c r="B209" s="1311"/>
      <c r="C209" s="1311"/>
      <c r="D209" s="1311"/>
      <c r="E209" s="1311"/>
      <c r="F209" s="1311"/>
      <c r="G209" s="1311"/>
      <c r="H209" s="1311"/>
      <c r="I209" s="1311"/>
      <c r="J209" s="1311"/>
      <c r="K209" s="1311"/>
      <c r="L209" s="1311"/>
      <c r="M209" s="1311"/>
      <c r="N209" s="1311"/>
      <c r="O209" s="1311"/>
      <c r="P209" s="1311"/>
      <c r="Q209" s="1311"/>
      <c r="R209" s="1311"/>
      <c r="S209" s="1311"/>
    </row>
    <row r="210" spans="1:19" ht="15.75" customHeight="1">
      <c r="A210" s="1311"/>
      <c r="B210" s="1311"/>
      <c r="C210" s="1311"/>
      <c r="D210" s="1311"/>
      <c r="E210" s="1311"/>
      <c r="F210" s="1311"/>
      <c r="G210" s="1311"/>
      <c r="H210" s="1311"/>
      <c r="I210" s="1311"/>
      <c r="J210" s="1311"/>
      <c r="K210" s="1311"/>
      <c r="L210" s="1311"/>
      <c r="M210" s="1311"/>
      <c r="N210" s="1311"/>
      <c r="O210" s="1311"/>
      <c r="P210" s="1311"/>
      <c r="Q210" s="1311"/>
      <c r="R210" s="1311"/>
      <c r="S210" s="1311"/>
    </row>
    <row r="211" spans="1:19" ht="15.75" customHeight="1">
      <c r="A211" s="1311"/>
      <c r="B211" s="1311"/>
      <c r="C211" s="1311"/>
      <c r="D211" s="1311"/>
      <c r="E211" s="1311"/>
      <c r="F211" s="1311"/>
      <c r="G211" s="1311"/>
      <c r="H211" s="1311"/>
      <c r="I211" s="1311"/>
      <c r="J211" s="1311"/>
      <c r="K211" s="1311"/>
      <c r="L211" s="1311"/>
      <c r="M211" s="1311"/>
      <c r="N211" s="1311"/>
      <c r="O211" s="1311"/>
      <c r="P211" s="1311"/>
      <c r="Q211" s="1311"/>
      <c r="R211" s="1311"/>
      <c r="S211" s="1311"/>
    </row>
    <row r="212" spans="1:19" ht="15.75" customHeight="1">
      <c r="A212" s="1311"/>
      <c r="B212" s="1311"/>
      <c r="C212" s="1311"/>
      <c r="D212" s="1311"/>
      <c r="E212" s="1311"/>
      <c r="F212" s="1311"/>
      <c r="G212" s="1311"/>
      <c r="H212" s="1311"/>
      <c r="I212" s="1311"/>
      <c r="J212" s="1311"/>
      <c r="K212" s="1311"/>
      <c r="L212" s="1311"/>
      <c r="M212" s="1311"/>
      <c r="N212" s="1311"/>
      <c r="O212" s="1311"/>
      <c r="P212" s="1311"/>
      <c r="Q212" s="1311"/>
      <c r="R212" s="1311"/>
      <c r="S212" s="1311"/>
    </row>
    <row r="213" spans="1:19" ht="15.75" customHeight="1">
      <c r="A213" s="1311"/>
      <c r="B213" s="1311"/>
      <c r="C213" s="1311"/>
      <c r="D213" s="1311"/>
      <c r="E213" s="1311"/>
      <c r="F213" s="1311"/>
      <c r="G213" s="1311"/>
      <c r="H213" s="1311"/>
      <c r="I213" s="1311"/>
      <c r="J213" s="1311"/>
      <c r="K213" s="1311"/>
      <c r="L213" s="1311"/>
      <c r="M213" s="1311"/>
      <c r="N213" s="1311"/>
      <c r="O213" s="1311"/>
      <c r="P213" s="1311"/>
      <c r="Q213" s="1311"/>
      <c r="R213" s="1311"/>
      <c r="S213" s="1311"/>
    </row>
    <row r="214" spans="1:19" ht="15.75" customHeight="1">
      <c r="A214" s="1311"/>
      <c r="B214" s="1311"/>
      <c r="C214" s="1311"/>
      <c r="D214" s="1311"/>
      <c r="E214" s="1311"/>
      <c r="F214" s="1311"/>
      <c r="G214" s="1311"/>
      <c r="H214" s="1311"/>
      <c r="I214" s="1311"/>
      <c r="J214" s="1311"/>
      <c r="K214" s="1311"/>
      <c r="L214" s="1311"/>
      <c r="M214" s="1311"/>
      <c r="N214" s="1311"/>
      <c r="O214" s="1311"/>
      <c r="P214" s="1311"/>
      <c r="Q214" s="1311"/>
      <c r="R214" s="1311"/>
      <c r="S214" s="1311"/>
    </row>
    <row r="215" spans="1:19" ht="15.75" customHeight="1">
      <c r="A215" s="1311"/>
      <c r="B215" s="1311"/>
      <c r="C215" s="1311"/>
      <c r="D215" s="1311"/>
      <c r="E215" s="1311"/>
      <c r="F215" s="1311"/>
      <c r="G215" s="1311"/>
      <c r="H215" s="1311"/>
      <c r="I215" s="1311"/>
      <c r="J215" s="1311"/>
      <c r="K215" s="1311"/>
      <c r="L215" s="1311"/>
      <c r="M215" s="1311"/>
      <c r="N215" s="1311"/>
      <c r="O215" s="1311"/>
      <c r="P215" s="1311"/>
      <c r="Q215" s="1311"/>
      <c r="R215" s="1311"/>
      <c r="S215" s="1311"/>
    </row>
    <row r="216" spans="1:19" ht="15.75" customHeight="1">
      <c r="A216" s="1311"/>
      <c r="B216" s="1311"/>
      <c r="C216" s="1311"/>
      <c r="D216" s="1311"/>
      <c r="E216" s="1311"/>
      <c r="F216" s="1311"/>
      <c r="G216" s="1311"/>
      <c r="H216" s="1311"/>
      <c r="I216" s="1311"/>
      <c r="J216" s="1311"/>
      <c r="K216" s="1311"/>
      <c r="L216" s="1311"/>
      <c r="M216" s="1311"/>
      <c r="N216" s="1311"/>
      <c r="O216" s="1311"/>
      <c r="P216" s="1311"/>
      <c r="Q216" s="1311"/>
      <c r="R216" s="1311"/>
      <c r="S216" s="1311"/>
    </row>
    <row r="217" spans="1:19" ht="15.75" customHeight="1">
      <c r="A217" s="1311"/>
      <c r="B217" s="1311"/>
      <c r="C217" s="1311"/>
      <c r="D217" s="1311"/>
      <c r="E217" s="1311"/>
      <c r="F217" s="1311"/>
      <c r="G217" s="1311"/>
      <c r="H217" s="1311"/>
      <c r="I217" s="1311"/>
      <c r="J217" s="1311"/>
      <c r="K217" s="1311"/>
      <c r="L217" s="1311"/>
      <c r="M217" s="1311"/>
      <c r="N217" s="1311"/>
      <c r="O217" s="1311"/>
      <c r="P217" s="1311"/>
      <c r="Q217" s="1311"/>
      <c r="R217" s="1311"/>
      <c r="S217" s="1311"/>
    </row>
    <row r="218" spans="1:19" ht="15.75" customHeight="1">
      <c r="A218" s="1311"/>
      <c r="B218" s="1311"/>
      <c r="C218" s="1311"/>
      <c r="D218" s="1311"/>
      <c r="E218" s="1311"/>
      <c r="F218" s="1311"/>
      <c r="G218" s="1311"/>
      <c r="H218" s="1311"/>
      <c r="I218" s="1311"/>
      <c r="J218" s="1311"/>
      <c r="K218" s="1311"/>
      <c r="L218" s="1311"/>
      <c r="M218" s="1311"/>
      <c r="N218" s="1311"/>
      <c r="O218" s="1311"/>
      <c r="P218" s="1311"/>
      <c r="Q218" s="1311"/>
      <c r="R218" s="1311"/>
      <c r="S218" s="1311"/>
    </row>
    <row r="219" spans="1:19" ht="15.75" customHeight="1">
      <c r="A219" s="1311"/>
      <c r="B219" s="1311"/>
      <c r="C219" s="1311"/>
      <c r="D219" s="1311"/>
      <c r="E219" s="1311"/>
      <c r="F219" s="1311"/>
      <c r="G219" s="1311"/>
      <c r="H219" s="1311"/>
      <c r="I219" s="1311"/>
      <c r="J219" s="1311"/>
      <c r="K219" s="1311"/>
      <c r="L219" s="1311"/>
      <c r="M219" s="1311"/>
      <c r="N219" s="1311"/>
      <c r="O219" s="1311"/>
      <c r="P219" s="1311"/>
      <c r="Q219" s="1311"/>
      <c r="R219" s="1311"/>
      <c r="S219" s="1311"/>
    </row>
    <row r="220" spans="1:19" ht="15.75" customHeight="1">
      <c r="A220" s="1311"/>
      <c r="B220" s="1311"/>
      <c r="C220" s="1311"/>
      <c r="D220" s="1311"/>
      <c r="E220" s="1311"/>
      <c r="F220" s="1311"/>
      <c r="G220" s="1311"/>
      <c r="H220" s="1311"/>
      <c r="I220" s="1311"/>
      <c r="J220" s="1311"/>
      <c r="K220" s="1311"/>
      <c r="L220" s="1311"/>
      <c r="M220" s="1311"/>
      <c r="N220" s="1311"/>
      <c r="O220" s="1311"/>
      <c r="P220" s="1311"/>
      <c r="Q220" s="1311"/>
      <c r="R220" s="1311"/>
      <c r="S220" s="1311"/>
    </row>
    <row r="221" spans="1:19" ht="15.75" customHeight="1">
      <c r="A221" s="1311"/>
      <c r="B221" s="1311"/>
      <c r="C221" s="1311"/>
      <c r="D221" s="1311"/>
      <c r="E221" s="1311"/>
      <c r="F221" s="1311"/>
      <c r="G221" s="1311"/>
      <c r="H221" s="1311"/>
      <c r="I221" s="1311"/>
      <c r="J221" s="1311"/>
      <c r="K221" s="1311"/>
      <c r="L221" s="1311"/>
      <c r="M221" s="1311"/>
      <c r="N221" s="1311"/>
      <c r="O221" s="1311"/>
      <c r="P221" s="1311"/>
      <c r="Q221" s="1311"/>
      <c r="R221" s="1311"/>
      <c r="S221" s="1311"/>
    </row>
    <row r="222" spans="1:19" ht="15.75" customHeight="1">
      <c r="A222" s="1311"/>
      <c r="B222" s="1311"/>
      <c r="C222" s="1311"/>
      <c r="D222" s="1311"/>
      <c r="E222" s="1311"/>
      <c r="F222" s="1311"/>
      <c r="G222" s="1311"/>
      <c r="H222" s="1311"/>
      <c r="I222" s="1311"/>
      <c r="J222" s="1311"/>
      <c r="K222" s="1311"/>
      <c r="L222" s="1311"/>
      <c r="M222" s="1311"/>
      <c r="N222" s="1311"/>
      <c r="O222" s="1311"/>
      <c r="P222" s="1311"/>
      <c r="Q222" s="1311"/>
      <c r="R222" s="1311"/>
      <c r="S222" s="1311"/>
    </row>
    <row r="223" spans="1:19" ht="15.75" customHeight="1">
      <c r="A223" s="1311"/>
      <c r="B223" s="1311"/>
      <c r="C223" s="1311"/>
      <c r="D223" s="1311"/>
      <c r="E223" s="1311"/>
      <c r="F223" s="1311"/>
      <c r="G223" s="1311"/>
      <c r="H223" s="1311"/>
      <c r="I223" s="1311"/>
      <c r="J223" s="1311"/>
      <c r="K223" s="1311"/>
      <c r="L223" s="1311"/>
      <c r="M223" s="1311"/>
      <c r="N223" s="1311"/>
      <c r="O223" s="1311"/>
      <c r="P223" s="1311"/>
      <c r="Q223" s="1311"/>
      <c r="R223" s="1311"/>
      <c r="S223" s="1311"/>
    </row>
    <row r="224" spans="1:19" ht="15.75" customHeight="1">
      <c r="A224" s="1311"/>
      <c r="B224" s="1311"/>
      <c r="C224" s="1311"/>
      <c r="D224" s="1311"/>
      <c r="E224" s="1311"/>
      <c r="F224" s="1311"/>
      <c r="G224" s="1311"/>
      <c r="H224" s="1311"/>
      <c r="I224" s="1311"/>
      <c r="J224" s="1311"/>
      <c r="K224" s="1311"/>
      <c r="L224" s="1311"/>
      <c r="M224" s="1311"/>
      <c r="N224" s="1311"/>
      <c r="O224" s="1311"/>
      <c r="P224" s="1311"/>
      <c r="Q224" s="1311"/>
      <c r="R224" s="1311"/>
      <c r="S224" s="1311"/>
    </row>
    <row r="225" spans="1:19" ht="15.75" customHeight="1">
      <c r="A225" s="1311"/>
      <c r="B225" s="1311"/>
      <c r="C225" s="1311"/>
      <c r="D225" s="1311"/>
      <c r="E225" s="1311"/>
      <c r="F225" s="1311"/>
      <c r="G225" s="1311"/>
      <c r="H225" s="1311"/>
      <c r="I225" s="1311"/>
      <c r="J225" s="1311"/>
      <c r="K225" s="1311"/>
      <c r="L225" s="1311"/>
      <c r="M225" s="1311"/>
      <c r="N225" s="1311"/>
      <c r="O225" s="1311"/>
      <c r="P225" s="1311"/>
      <c r="Q225" s="1311"/>
      <c r="R225" s="1311"/>
      <c r="S225" s="1311"/>
    </row>
    <row r="226" spans="1:19" ht="15.75" customHeight="1">
      <c r="A226" s="1311"/>
      <c r="B226" s="1311"/>
      <c r="C226" s="1311"/>
      <c r="D226" s="1311"/>
      <c r="E226" s="1311"/>
      <c r="F226" s="1311"/>
      <c r="G226" s="1311"/>
      <c r="H226" s="1311"/>
      <c r="I226" s="1311"/>
      <c r="J226" s="1311"/>
      <c r="K226" s="1311"/>
      <c r="L226" s="1311"/>
      <c r="M226" s="1311"/>
      <c r="N226" s="1311"/>
      <c r="O226" s="1311"/>
      <c r="P226" s="1311"/>
      <c r="Q226" s="1311"/>
      <c r="R226" s="1311"/>
      <c r="S226" s="1311"/>
    </row>
    <row r="227" spans="1:19" ht="15.75" customHeight="1">
      <c r="A227" s="1311"/>
      <c r="B227" s="1311"/>
      <c r="C227" s="1311"/>
      <c r="D227" s="1311"/>
      <c r="E227" s="1311"/>
      <c r="F227" s="1311"/>
      <c r="G227" s="1311"/>
      <c r="H227" s="1311"/>
      <c r="I227" s="1311"/>
      <c r="J227" s="1311"/>
      <c r="K227" s="1311"/>
      <c r="L227" s="1311"/>
      <c r="M227" s="1311"/>
      <c r="N227" s="1311"/>
      <c r="O227" s="1311"/>
      <c r="P227" s="1311"/>
      <c r="Q227" s="1311"/>
      <c r="R227" s="1311"/>
      <c r="S227" s="1311"/>
    </row>
    <row r="228" spans="1:19" ht="15.75" customHeight="1">
      <c r="A228" s="1311"/>
      <c r="B228" s="1311"/>
      <c r="C228" s="1311"/>
      <c r="D228" s="1311"/>
      <c r="E228" s="1311"/>
      <c r="F228" s="1311"/>
      <c r="G228" s="1311"/>
      <c r="H228" s="1311"/>
      <c r="I228" s="1311"/>
      <c r="J228" s="1311"/>
      <c r="K228" s="1311"/>
      <c r="L228" s="1311"/>
      <c r="M228" s="1311"/>
      <c r="N228" s="1311"/>
      <c r="O228" s="1311"/>
      <c r="P228" s="1311"/>
      <c r="Q228" s="1311"/>
      <c r="R228" s="1311"/>
      <c r="S228" s="1311"/>
    </row>
    <row r="229" spans="1:19" ht="15.75" customHeight="1">
      <c r="A229" s="1311"/>
      <c r="B229" s="1311"/>
      <c r="C229" s="1311"/>
      <c r="D229" s="1311"/>
      <c r="E229" s="1311"/>
      <c r="F229" s="1311"/>
      <c r="G229" s="1311"/>
      <c r="H229" s="1311"/>
      <c r="I229" s="1311"/>
      <c r="J229" s="1311"/>
      <c r="K229" s="1311"/>
      <c r="L229" s="1311"/>
      <c r="M229" s="1311"/>
      <c r="N229" s="1311"/>
      <c r="O229" s="1311"/>
      <c r="P229" s="1311"/>
      <c r="Q229" s="1311"/>
      <c r="R229" s="1311"/>
      <c r="S229" s="1311"/>
    </row>
    <row r="230" spans="1:19" ht="15.75" customHeight="1">
      <c r="A230" s="1311"/>
      <c r="B230" s="1311"/>
      <c r="C230" s="1311"/>
      <c r="D230" s="1311"/>
      <c r="E230" s="1311"/>
      <c r="F230" s="1311"/>
      <c r="G230" s="1311"/>
      <c r="H230" s="1311"/>
      <c r="I230" s="1311"/>
      <c r="J230" s="1311"/>
      <c r="K230" s="1311"/>
      <c r="L230" s="1311"/>
      <c r="M230" s="1311"/>
      <c r="N230" s="1311"/>
      <c r="O230" s="1311"/>
      <c r="P230" s="1311"/>
      <c r="Q230" s="1311"/>
      <c r="R230" s="1311"/>
      <c r="S230" s="1311"/>
    </row>
    <row r="231" spans="1:19" ht="15.75" customHeight="1">
      <c r="A231" s="1311"/>
      <c r="B231" s="1311"/>
      <c r="C231" s="1311"/>
      <c r="D231" s="1311"/>
      <c r="E231" s="1311"/>
      <c r="F231" s="1311"/>
      <c r="G231" s="1311"/>
      <c r="H231" s="1311"/>
      <c r="I231" s="1311"/>
      <c r="J231" s="1311"/>
      <c r="K231" s="1311"/>
      <c r="L231" s="1311"/>
      <c r="M231" s="1311"/>
      <c r="N231" s="1311"/>
      <c r="O231" s="1311"/>
      <c r="P231" s="1311"/>
      <c r="Q231" s="1311"/>
      <c r="R231" s="1311"/>
      <c r="S231" s="1311"/>
    </row>
    <row r="232" spans="1:19" ht="15.75" customHeight="1">
      <c r="A232" s="1311"/>
      <c r="B232" s="1311"/>
      <c r="C232" s="1311"/>
      <c r="D232" s="1311"/>
      <c r="E232" s="1311"/>
      <c r="F232" s="1311"/>
      <c r="G232" s="1311"/>
      <c r="H232" s="1311"/>
      <c r="I232" s="1311"/>
      <c r="J232" s="1311"/>
      <c r="K232" s="1311"/>
      <c r="L232" s="1311"/>
      <c r="M232" s="1311"/>
      <c r="N232" s="1311"/>
      <c r="O232" s="1311"/>
      <c r="P232" s="1311"/>
      <c r="Q232" s="1311"/>
      <c r="R232" s="1311"/>
      <c r="S232" s="1311"/>
    </row>
    <row r="233" spans="1:19" ht="15.75" customHeight="1">
      <c r="A233" s="1311"/>
      <c r="B233" s="1311"/>
      <c r="C233" s="1311"/>
      <c r="D233" s="1311"/>
      <c r="E233" s="1311"/>
      <c r="F233" s="1311"/>
      <c r="G233" s="1311"/>
      <c r="H233" s="1311"/>
      <c r="I233" s="1311"/>
      <c r="J233" s="1311"/>
      <c r="K233" s="1311"/>
      <c r="L233" s="1311"/>
      <c r="M233" s="1311"/>
      <c r="N233" s="1311"/>
      <c r="O233" s="1311"/>
      <c r="P233" s="1311"/>
      <c r="Q233" s="1311"/>
      <c r="R233" s="1311"/>
      <c r="S233" s="1311"/>
    </row>
    <row r="234" spans="1:19" ht="15.75" customHeight="1">
      <c r="A234" s="1311"/>
      <c r="B234" s="1311"/>
      <c r="C234" s="1311"/>
      <c r="D234" s="1311"/>
      <c r="E234" s="1311"/>
      <c r="F234" s="1311"/>
      <c r="G234" s="1311"/>
      <c r="H234" s="1311"/>
      <c r="I234" s="1311"/>
      <c r="J234" s="1311"/>
      <c r="K234" s="1311"/>
      <c r="L234" s="1311"/>
      <c r="M234" s="1311"/>
      <c r="N234" s="1311"/>
      <c r="O234" s="1311"/>
      <c r="P234" s="1311"/>
      <c r="Q234" s="1311"/>
      <c r="R234" s="1311"/>
      <c r="S234" s="1311"/>
    </row>
    <row r="235" spans="1:19" ht="15.75" customHeight="1">
      <c r="A235" s="1311"/>
      <c r="B235" s="1311"/>
      <c r="C235" s="1311"/>
      <c r="D235" s="1311"/>
      <c r="E235" s="1311"/>
      <c r="F235" s="1311"/>
      <c r="G235" s="1311"/>
      <c r="H235" s="1311"/>
      <c r="I235" s="1311"/>
      <c r="J235" s="1311"/>
      <c r="K235" s="1311"/>
      <c r="L235" s="1311"/>
      <c r="M235" s="1311"/>
      <c r="N235" s="1311"/>
      <c r="O235" s="1311"/>
      <c r="P235" s="1311"/>
      <c r="Q235" s="1311"/>
      <c r="R235" s="1311"/>
      <c r="S235" s="1311"/>
    </row>
    <row r="236" spans="1:19" ht="15.75" customHeight="1">
      <c r="A236" s="1311"/>
      <c r="B236" s="1311"/>
      <c r="C236" s="1311"/>
      <c r="D236" s="1311"/>
      <c r="E236" s="1311"/>
      <c r="F236" s="1311"/>
      <c r="G236" s="1311"/>
      <c r="H236" s="1311"/>
      <c r="I236" s="1311"/>
      <c r="J236" s="1311"/>
      <c r="K236" s="1311"/>
      <c r="L236" s="1311"/>
      <c r="M236" s="1311"/>
      <c r="N236" s="1311"/>
      <c r="O236" s="1311"/>
      <c r="P236" s="1311"/>
      <c r="Q236" s="1311"/>
      <c r="R236" s="1311"/>
      <c r="S236" s="1311"/>
    </row>
    <row r="237" spans="1:19" ht="15.75" customHeight="1">
      <c r="A237" s="1311"/>
      <c r="B237" s="1311"/>
      <c r="C237" s="1311"/>
      <c r="D237" s="1311"/>
      <c r="E237" s="1311"/>
      <c r="F237" s="1311"/>
      <c r="G237" s="1311"/>
      <c r="H237" s="1311"/>
      <c r="I237" s="1311"/>
      <c r="J237" s="1311"/>
      <c r="K237" s="1311"/>
      <c r="L237" s="1311"/>
      <c r="M237" s="1311"/>
      <c r="N237" s="1311"/>
      <c r="O237" s="1311"/>
      <c r="P237" s="1311"/>
      <c r="Q237" s="1311"/>
      <c r="R237" s="1311"/>
      <c r="S237" s="1311"/>
    </row>
    <row r="238" spans="1:19" ht="15.75" customHeight="1">
      <c r="A238" s="1311"/>
      <c r="B238" s="1311"/>
      <c r="C238" s="1311"/>
      <c r="D238" s="1311"/>
      <c r="E238" s="1311"/>
      <c r="F238" s="1311"/>
      <c r="G238" s="1311"/>
      <c r="H238" s="1311"/>
      <c r="I238" s="1311"/>
      <c r="J238" s="1311"/>
      <c r="K238" s="1311"/>
      <c r="L238" s="1311"/>
      <c r="M238" s="1311"/>
      <c r="N238" s="1311"/>
      <c r="O238" s="1311"/>
      <c r="P238" s="1311"/>
      <c r="Q238" s="1311"/>
      <c r="R238" s="1311"/>
      <c r="S238" s="1311"/>
    </row>
    <row r="239" spans="1:19" ht="15.75" customHeight="1">
      <c r="A239" s="1311"/>
      <c r="B239" s="1311"/>
      <c r="C239" s="1311"/>
      <c r="D239" s="1311"/>
      <c r="E239" s="1311"/>
      <c r="F239" s="1311"/>
      <c r="G239" s="1311"/>
      <c r="H239" s="1311"/>
      <c r="I239" s="1311"/>
      <c r="J239" s="1311"/>
      <c r="K239" s="1311"/>
      <c r="L239" s="1311"/>
      <c r="M239" s="1311"/>
      <c r="N239" s="1311"/>
      <c r="O239" s="1311"/>
      <c r="P239" s="1311"/>
      <c r="Q239" s="1311"/>
      <c r="R239" s="1311"/>
      <c r="S239" s="1311"/>
    </row>
    <row r="240" spans="1:19" ht="15.75" customHeight="1">
      <c r="A240" s="1311"/>
      <c r="B240" s="1311"/>
      <c r="C240" s="1311"/>
      <c r="D240" s="1311"/>
      <c r="E240" s="1311"/>
      <c r="F240" s="1311"/>
      <c r="G240" s="1311"/>
      <c r="H240" s="1311"/>
      <c r="I240" s="1311"/>
      <c r="J240" s="1311"/>
      <c r="K240" s="1311"/>
      <c r="L240" s="1311"/>
      <c r="M240" s="1311"/>
      <c r="N240" s="1311"/>
      <c r="O240" s="1311"/>
      <c r="P240" s="1311"/>
      <c r="Q240" s="1311"/>
      <c r="R240" s="1311"/>
      <c r="S240" s="1311"/>
    </row>
    <row r="241" spans="1:19" ht="15.75" customHeight="1">
      <c r="A241" s="1311"/>
      <c r="B241" s="1311"/>
      <c r="C241" s="1311"/>
      <c r="D241" s="1311"/>
      <c r="E241" s="1311"/>
      <c r="F241" s="1311"/>
      <c r="G241" s="1311"/>
      <c r="H241" s="1311"/>
      <c r="I241" s="1311"/>
      <c r="J241" s="1311"/>
      <c r="K241" s="1311"/>
      <c r="L241" s="1311"/>
      <c r="M241" s="1311"/>
      <c r="N241" s="1311"/>
      <c r="O241" s="1311"/>
      <c r="P241" s="1311"/>
      <c r="Q241" s="1311"/>
      <c r="R241" s="1311"/>
      <c r="S241" s="1311"/>
    </row>
    <row r="242" spans="1:19" ht="15.75" customHeight="1">
      <c r="A242" s="1311"/>
      <c r="B242" s="1311"/>
      <c r="C242" s="1311"/>
      <c r="D242" s="1311"/>
      <c r="E242" s="1311"/>
      <c r="F242" s="1311"/>
      <c r="G242" s="1311"/>
      <c r="H242" s="1311"/>
      <c r="I242" s="1311"/>
      <c r="J242" s="1311"/>
      <c r="K242" s="1311"/>
      <c r="L242" s="1311"/>
      <c r="M242" s="1311"/>
      <c r="N242" s="1311"/>
      <c r="O242" s="1311"/>
      <c r="P242" s="1311"/>
      <c r="Q242" s="1311"/>
      <c r="R242" s="1311"/>
      <c r="S242" s="1311"/>
    </row>
    <row r="243" spans="1:19" ht="15.75" customHeight="1">
      <c r="A243" s="1311"/>
      <c r="B243" s="1311"/>
      <c r="C243" s="1311"/>
      <c r="D243" s="1311"/>
      <c r="E243" s="1311"/>
      <c r="F243" s="1311"/>
      <c r="G243" s="1311"/>
      <c r="H243" s="1311"/>
      <c r="I243" s="1311"/>
      <c r="J243" s="1311"/>
      <c r="K243" s="1311"/>
      <c r="L243" s="1311"/>
      <c r="M243" s="1311"/>
      <c r="N243" s="1311"/>
      <c r="O243" s="1311"/>
      <c r="P243" s="1311"/>
      <c r="Q243" s="1311"/>
      <c r="R243" s="1311"/>
      <c r="S243" s="1311"/>
    </row>
    <row r="244" spans="1:19" ht="15.75" customHeight="1">
      <c r="A244" s="1311"/>
      <c r="B244" s="1311"/>
      <c r="C244" s="1311"/>
      <c r="D244" s="1311"/>
      <c r="E244" s="1311"/>
      <c r="F244" s="1311"/>
      <c r="G244" s="1311"/>
      <c r="H244" s="1311"/>
      <c r="I244" s="1311"/>
      <c r="J244" s="1311"/>
      <c r="K244" s="1311"/>
      <c r="L244" s="1311"/>
      <c r="M244" s="1311"/>
      <c r="N244" s="1311"/>
      <c r="O244" s="1311"/>
      <c r="P244" s="1311"/>
      <c r="Q244" s="1311"/>
      <c r="R244" s="1311"/>
      <c r="S244" s="1311"/>
    </row>
    <row r="245" spans="1:19" ht="15.75" customHeight="1">
      <c r="A245" s="1311"/>
      <c r="B245" s="1311"/>
      <c r="C245" s="1311"/>
      <c r="D245" s="1311"/>
      <c r="E245" s="1311"/>
      <c r="F245" s="1311"/>
      <c r="G245" s="1311"/>
      <c r="H245" s="1311"/>
      <c r="I245" s="1311"/>
      <c r="J245" s="1311"/>
      <c r="K245" s="1311"/>
      <c r="L245" s="1311"/>
      <c r="M245" s="1311"/>
      <c r="N245" s="1311"/>
      <c r="O245" s="1311"/>
      <c r="P245" s="1311"/>
      <c r="Q245" s="1311"/>
      <c r="R245" s="1311"/>
      <c r="S245" s="1311"/>
    </row>
    <row r="246" spans="1:19" ht="15.75" customHeight="1">
      <c r="A246" s="1311"/>
      <c r="B246" s="1311"/>
      <c r="C246" s="1311"/>
      <c r="D246" s="1311"/>
      <c r="E246" s="1311"/>
      <c r="F246" s="1311"/>
      <c r="G246" s="1311"/>
      <c r="H246" s="1311"/>
      <c r="I246" s="1311"/>
      <c r="J246" s="1311"/>
      <c r="K246" s="1311"/>
      <c r="L246" s="1311"/>
      <c r="M246" s="1311"/>
      <c r="N246" s="1311"/>
      <c r="O246" s="1311"/>
      <c r="P246" s="1311"/>
      <c r="Q246" s="1311"/>
      <c r="R246" s="1311"/>
      <c r="S246" s="1311"/>
    </row>
    <row r="247" spans="1:19" ht="15.75" customHeight="1">
      <c r="A247" s="1311"/>
      <c r="B247" s="1311"/>
      <c r="C247" s="1311"/>
      <c r="D247" s="1311"/>
      <c r="E247" s="1311"/>
      <c r="F247" s="1311"/>
      <c r="G247" s="1311"/>
      <c r="H247" s="1311"/>
      <c r="I247" s="1311"/>
      <c r="J247" s="1311"/>
      <c r="K247" s="1311"/>
      <c r="L247" s="1311"/>
      <c r="M247" s="1311"/>
      <c r="N247" s="1311"/>
      <c r="O247" s="1311"/>
      <c r="P247" s="1311"/>
      <c r="Q247" s="1311"/>
      <c r="R247" s="1311"/>
      <c r="S247" s="1311"/>
    </row>
    <row r="248" spans="1:19" ht="15.75" customHeight="1">
      <c r="A248" s="1311"/>
      <c r="B248" s="1311"/>
      <c r="C248" s="1311"/>
      <c r="D248" s="1311"/>
      <c r="E248" s="1311"/>
      <c r="F248" s="1311"/>
      <c r="G248" s="1311"/>
      <c r="H248" s="1311"/>
      <c r="I248" s="1311"/>
      <c r="J248" s="1311"/>
      <c r="K248" s="1311"/>
      <c r="L248" s="1311"/>
      <c r="M248" s="1311"/>
      <c r="N248" s="1311"/>
      <c r="O248" s="1311"/>
      <c r="P248" s="1311"/>
      <c r="Q248" s="1311"/>
      <c r="R248" s="1311"/>
      <c r="S248" s="1311"/>
    </row>
    <row r="249" spans="1:19" ht="15.75" customHeight="1">
      <c r="A249" s="1311"/>
      <c r="B249" s="1311"/>
      <c r="C249" s="1311"/>
      <c r="D249" s="1311"/>
      <c r="E249" s="1311"/>
      <c r="F249" s="1311"/>
      <c r="G249" s="1311"/>
      <c r="H249" s="1311"/>
      <c r="I249" s="1311"/>
      <c r="J249" s="1311"/>
      <c r="K249" s="1311"/>
      <c r="L249" s="1311"/>
      <c r="M249" s="1311"/>
      <c r="N249" s="1311"/>
      <c r="O249" s="1311"/>
      <c r="P249" s="1311"/>
      <c r="Q249" s="1311"/>
      <c r="R249" s="1311"/>
      <c r="S249" s="1311"/>
    </row>
    <row r="250" spans="1:19" ht="15.75" customHeight="1">
      <c r="A250" s="1311"/>
      <c r="B250" s="1311"/>
      <c r="C250" s="1311"/>
      <c r="D250" s="1311"/>
      <c r="E250" s="1311"/>
      <c r="F250" s="1311"/>
      <c r="G250" s="1311"/>
      <c r="H250" s="1311"/>
      <c r="I250" s="1311"/>
      <c r="J250" s="1311"/>
      <c r="K250" s="1311"/>
      <c r="L250" s="1311"/>
      <c r="M250" s="1311"/>
      <c r="N250" s="1311"/>
      <c r="O250" s="1311"/>
      <c r="P250" s="1311"/>
      <c r="Q250" s="1311"/>
      <c r="R250" s="1311"/>
      <c r="S250" s="1311"/>
    </row>
    <row r="251" spans="1:19" ht="15.75" customHeight="1">
      <c r="A251" s="1311"/>
      <c r="B251" s="1311"/>
      <c r="C251" s="1311"/>
      <c r="D251" s="1311"/>
      <c r="E251" s="1311"/>
      <c r="F251" s="1311"/>
      <c r="G251" s="1311"/>
      <c r="H251" s="1311"/>
      <c r="I251" s="1311"/>
      <c r="J251" s="1311"/>
      <c r="K251" s="1311"/>
      <c r="L251" s="1311"/>
      <c r="M251" s="1311"/>
      <c r="N251" s="1311"/>
      <c r="O251" s="1311"/>
      <c r="P251" s="1311"/>
      <c r="Q251" s="1311"/>
      <c r="R251" s="1311"/>
      <c r="S251" s="1311"/>
    </row>
    <row r="252" spans="1:19" ht="15.75" customHeight="1">
      <c r="A252" s="1311"/>
      <c r="B252" s="1311"/>
      <c r="C252" s="1311"/>
      <c r="D252" s="1311"/>
      <c r="E252" s="1311"/>
      <c r="F252" s="1311"/>
      <c r="G252" s="1311"/>
      <c r="H252" s="1311"/>
      <c r="I252" s="1311"/>
      <c r="J252" s="1311"/>
      <c r="K252" s="1311"/>
      <c r="L252" s="1311"/>
      <c r="M252" s="1311"/>
      <c r="N252" s="1311"/>
      <c r="O252" s="1311"/>
      <c r="P252" s="1311"/>
      <c r="Q252" s="1311"/>
      <c r="R252" s="1311"/>
      <c r="S252" s="1311"/>
    </row>
    <row r="253" spans="1:19" ht="15.75" customHeight="1">
      <c r="A253" s="1311"/>
      <c r="B253" s="1311"/>
      <c r="C253" s="1311"/>
      <c r="D253" s="1311"/>
      <c r="E253" s="1311"/>
      <c r="F253" s="1311"/>
      <c r="G253" s="1311"/>
      <c r="H253" s="1311"/>
      <c r="I253" s="1311"/>
      <c r="J253" s="1311"/>
      <c r="K253" s="1311"/>
      <c r="L253" s="1311"/>
      <c r="M253" s="1311"/>
      <c r="N253" s="1311"/>
      <c r="O253" s="1311"/>
      <c r="P253" s="1311"/>
      <c r="Q253" s="1311"/>
      <c r="R253" s="1311"/>
      <c r="S253" s="1311"/>
    </row>
    <row r="254" spans="1:19" ht="15.75" customHeight="1">
      <c r="A254" s="1311"/>
      <c r="B254" s="1311"/>
      <c r="C254" s="1311"/>
      <c r="D254" s="1311"/>
      <c r="E254" s="1311"/>
      <c r="F254" s="1311"/>
      <c r="G254" s="1311"/>
      <c r="H254" s="1311"/>
      <c r="I254" s="1311"/>
      <c r="J254" s="1311"/>
      <c r="K254" s="1311"/>
      <c r="L254" s="1311"/>
      <c r="M254" s="1311"/>
      <c r="N254" s="1311"/>
      <c r="O254" s="1311"/>
      <c r="P254" s="1311"/>
      <c r="Q254" s="1311"/>
      <c r="R254" s="1311"/>
      <c r="S254" s="1311"/>
    </row>
    <row r="255" spans="1:19" ht="15.75" customHeight="1">
      <c r="A255" s="1311"/>
      <c r="B255" s="1311"/>
      <c r="C255" s="1311"/>
      <c r="D255" s="1311"/>
      <c r="E255" s="1311"/>
      <c r="F255" s="1311"/>
      <c r="G255" s="1311"/>
      <c r="H255" s="1311"/>
      <c r="I255" s="1311"/>
      <c r="J255" s="1311"/>
      <c r="K255" s="1311"/>
      <c r="L255" s="1311"/>
      <c r="M255" s="1311"/>
      <c r="N255" s="1311"/>
      <c r="O255" s="1311"/>
      <c r="P255" s="1311"/>
      <c r="Q255" s="1311"/>
      <c r="R255" s="1311"/>
      <c r="S255" s="1311"/>
    </row>
    <row r="256" spans="1:19" ht="15.75" customHeight="1">
      <c r="A256" s="1311"/>
      <c r="B256" s="1311"/>
      <c r="C256" s="1311"/>
      <c r="D256" s="1311"/>
      <c r="E256" s="1311"/>
      <c r="F256" s="1311"/>
      <c r="G256" s="1311"/>
      <c r="H256" s="1311"/>
      <c r="I256" s="1311"/>
      <c r="J256" s="1311"/>
      <c r="K256" s="1311"/>
      <c r="L256" s="1311"/>
      <c r="M256" s="1311"/>
      <c r="N256" s="1311"/>
      <c r="O256" s="1311"/>
      <c r="P256" s="1311"/>
      <c r="Q256" s="1311"/>
      <c r="R256" s="1311"/>
      <c r="S256" s="1311"/>
    </row>
    <row r="257" spans="1:19" ht="15.75" customHeight="1">
      <c r="A257" s="1311"/>
      <c r="B257" s="1311"/>
      <c r="C257" s="1311"/>
      <c r="D257" s="1311"/>
      <c r="E257" s="1311"/>
      <c r="F257" s="1311"/>
      <c r="G257" s="1311"/>
      <c r="H257" s="1311"/>
      <c r="I257" s="1311"/>
      <c r="J257" s="1311"/>
      <c r="K257" s="1311"/>
      <c r="L257" s="1311"/>
      <c r="M257" s="1311"/>
      <c r="N257" s="1311"/>
      <c r="O257" s="1311"/>
      <c r="P257" s="1311"/>
      <c r="Q257" s="1311"/>
      <c r="R257" s="1311"/>
      <c r="S257" s="1311"/>
    </row>
    <row r="258" spans="1:19" ht="15.75" customHeight="1">
      <c r="A258" s="1311"/>
      <c r="B258" s="1311"/>
      <c r="C258" s="1311"/>
      <c r="D258" s="1311"/>
      <c r="E258" s="1311"/>
      <c r="F258" s="1311"/>
      <c r="G258" s="1311"/>
      <c r="H258" s="1311"/>
      <c r="I258" s="1311"/>
      <c r="J258" s="1311"/>
      <c r="K258" s="1311"/>
      <c r="L258" s="1311"/>
      <c r="M258" s="1311"/>
      <c r="N258" s="1311"/>
      <c r="O258" s="1311"/>
      <c r="P258" s="1311"/>
      <c r="Q258" s="1311"/>
      <c r="R258" s="1311"/>
      <c r="S258" s="1311"/>
    </row>
    <row r="259" spans="1:19" ht="15.75" customHeight="1">
      <c r="A259" s="1311"/>
      <c r="B259" s="1311"/>
      <c r="C259" s="1311"/>
      <c r="D259" s="1311"/>
      <c r="E259" s="1311"/>
      <c r="F259" s="1311"/>
      <c r="G259" s="1311"/>
      <c r="H259" s="1311"/>
      <c r="I259" s="1311"/>
      <c r="J259" s="1311"/>
      <c r="K259" s="1311"/>
      <c r="L259" s="1311"/>
      <c r="M259" s="1311"/>
      <c r="N259" s="1311"/>
      <c r="O259" s="1311"/>
      <c r="P259" s="1311"/>
      <c r="Q259" s="1311"/>
      <c r="R259" s="1311"/>
      <c r="S259" s="1311"/>
    </row>
    <row r="260" spans="1:19" ht="15.75" customHeight="1">
      <c r="A260" s="1311"/>
      <c r="B260" s="1311"/>
      <c r="C260" s="1311"/>
      <c r="D260" s="1311"/>
      <c r="E260" s="1311"/>
      <c r="F260" s="1311"/>
      <c r="G260" s="1311"/>
      <c r="H260" s="1311"/>
      <c r="I260" s="1311"/>
      <c r="J260" s="1311"/>
      <c r="K260" s="1311"/>
      <c r="L260" s="1311"/>
      <c r="M260" s="1311"/>
      <c r="N260" s="1311"/>
      <c r="O260" s="1311"/>
      <c r="P260" s="1311"/>
      <c r="Q260" s="1311"/>
      <c r="R260" s="1311"/>
      <c r="S260" s="1311"/>
    </row>
    <row r="261" spans="1:19" ht="15.75" customHeight="1">
      <c r="A261" s="1311"/>
      <c r="B261" s="1311"/>
      <c r="C261" s="1311"/>
      <c r="D261" s="1311"/>
      <c r="E261" s="1311"/>
      <c r="F261" s="1311"/>
      <c r="G261" s="1311"/>
      <c r="H261" s="1311"/>
      <c r="I261" s="1311"/>
      <c r="J261" s="1311"/>
      <c r="K261" s="1311"/>
      <c r="L261" s="1311"/>
      <c r="M261" s="1311"/>
      <c r="N261" s="1311"/>
      <c r="O261" s="1311"/>
      <c r="P261" s="1311"/>
      <c r="Q261" s="1311"/>
      <c r="R261" s="1311"/>
      <c r="S261" s="1311"/>
    </row>
    <row r="262" spans="1:19" ht="15.75" customHeight="1">
      <c r="A262" s="1311"/>
      <c r="B262" s="1311"/>
      <c r="C262" s="1311"/>
      <c r="D262" s="1311"/>
      <c r="E262" s="1311"/>
      <c r="F262" s="1311"/>
      <c r="G262" s="1311"/>
      <c r="H262" s="1311"/>
      <c r="I262" s="1311"/>
      <c r="J262" s="1311"/>
      <c r="K262" s="1311"/>
      <c r="L262" s="1311"/>
      <c r="M262" s="1311"/>
      <c r="N262" s="1311"/>
      <c r="O262" s="1311"/>
      <c r="P262" s="1311"/>
      <c r="Q262" s="1311"/>
      <c r="R262" s="1311"/>
      <c r="S262" s="1311"/>
    </row>
    <row r="263" spans="1:19" ht="15.75" customHeight="1">
      <c r="A263" s="1311"/>
      <c r="B263" s="1311"/>
      <c r="C263" s="1311"/>
      <c r="D263" s="1311"/>
      <c r="E263" s="1311"/>
      <c r="F263" s="1311"/>
      <c r="G263" s="1311"/>
      <c r="H263" s="1311"/>
      <c r="I263" s="1311"/>
      <c r="J263" s="1311"/>
      <c r="K263" s="1311"/>
      <c r="L263" s="1311"/>
      <c r="M263" s="1311"/>
      <c r="N263" s="1311"/>
      <c r="O263" s="1311"/>
      <c r="P263" s="1311"/>
      <c r="Q263" s="1311"/>
      <c r="R263" s="1311"/>
      <c r="S263" s="1311"/>
    </row>
    <row r="264" spans="1:19" ht="15.75" customHeight="1">
      <c r="A264" s="1311"/>
      <c r="B264" s="1311"/>
      <c r="C264" s="1311"/>
      <c r="D264" s="1311"/>
      <c r="E264" s="1311"/>
      <c r="F264" s="1311"/>
      <c r="G264" s="1311"/>
      <c r="H264" s="1311"/>
      <c r="I264" s="1311"/>
      <c r="J264" s="1311"/>
      <c r="K264" s="1311"/>
      <c r="L264" s="1311"/>
      <c r="M264" s="1311"/>
      <c r="N264" s="1311"/>
      <c r="O264" s="1311"/>
      <c r="P264" s="1311"/>
      <c r="Q264" s="1311"/>
      <c r="R264" s="1311"/>
      <c r="S264" s="1311"/>
    </row>
    <row r="265" spans="1:19" ht="15.75" customHeight="1">
      <c r="A265" s="1311"/>
      <c r="B265" s="1311"/>
      <c r="C265" s="1311"/>
      <c r="D265" s="1311"/>
      <c r="E265" s="1311"/>
      <c r="F265" s="1311"/>
      <c r="G265" s="1311"/>
      <c r="H265" s="1311"/>
      <c r="I265" s="1311"/>
      <c r="J265" s="1311"/>
      <c r="K265" s="1311"/>
      <c r="L265" s="1311"/>
      <c r="M265" s="1311"/>
      <c r="N265" s="1311"/>
      <c r="O265" s="1311"/>
      <c r="P265" s="1311"/>
      <c r="Q265" s="1311"/>
      <c r="R265" s="1311"/>
      <c r="S265" s="1311"/>
    </row>
    <row r="266" spans="1:19" ht="15.75" customHeight="1">
      <c r="A266" s="1311"/>
      <c r="B266" s="1311"/>
      <c r="C266" s="1311"/>
      <c r="D266" s="1311"/>
      <c r="E266" s="1311"/>
      <c r="F266" s="1311"/>
      <c r="G266" s="1311"/>
      <c r="H266" s="1311"/>
      <c r="I266" s="1311"/>
      <c r="J266" s="1311"/>
      <c r="K266" s="1311"/>
      <c r="L266" s="1311"/>
      <c r="M266" s="1311"/>
      <c r="N266" s="1311"/>
      <c r="O266" s="1311"/>
      <c r="P266" s="1311"/>
      <c r="Q266" s="1311"/>
      <c r="R266" s="1311"/>
      <c r="S266" s="1311"/>
    </row>
    <row r="267" spans="1:19" ht="15.75" customHeight="1">
      <c r="A267" s="1311"/>
      <c r="B267" s="1311"/>
      <c r="C267" s="1311"/>
      <c r="D267" s="1311"/>
      <c r="E267" s="1311"/>
      <c r="F267" s="1311"/>
      <c r="G267" s="1311"/>
      <c r="H267" s="1311"/>
      <c r="I267" s="1311"/>
      <c r="J267" s="1311"/>
      <c r="K267" s="1311"/>
      <c r="L267" s="1311"/>
      <c r="M267" s="1311"/>
      <c r="N267" s="1311"/>
      <c r="O267" s="1311"/>
      <c r="P267" s="1311"/>
      <c r="Q267" s="1311"/>
      <c r="R267" s="1311"/>
      <c r="S267" s="1311"/>
    </row>
    <row r="268" spans="1:19" ht="15.75" customHeight="1">
      <c r="A268" s="1311"/>
      <c r="B268" s="1311"/>
      <c r="C268" s="1311"/>
      <c r="D268" s="1311"/>
      <c r="E268" s="1311"/>
      <c r="F268" s="1311"/>
      <c r="G268" s="1311"/>
      <c r="H268" s="1311"/>
      <c r="I268" s="1311"/>
      <c r="J268" s="1311"/>
      <c r="K268" s="1311"/>
      <c r="L268" s="1311"/>
      <c r="M268" s="1311"/>
      <c r="N268" s="1311"/>
      <c r="O268" s="1311"/>
      <c r="P268" s="1311"/>
      <c r="Q268" s="1311"/>
      <c r="R268" s="1311"/>
      <c r="S268" s="1311"/>
    </row>
    <row r="269" spans="1:19" ht="15.75" customHeight="1">
      <c r="A269" s="1311"/>
      <c r="B269" s="1311"/>
      <c r="C269" s="1311"/>
      <c r="D269" s="1311"/>
      <c r="E269" s="1311"/>
      <c r="F269" s="1311"/>
      <c r="G269" s="1311"/>
      <c r="H269" s="1311"/>
      <c r="I269" s="1311"/>
      <c r="J269" s="1311"/>
      <c r="K269" s="1311"/>
      <c r="L269" s="1311"/>
      <c r="M269" s="1311"/>
      <c r="N269" s="1311"/>
      <c r="O269" s="1311"/>
      <c r="P269" s="1311"/>
      <c r="Q269" s="1311"/>
      <c r="R269" s="1311"/>
      <c r="S269" s="1311"/>
    </row>
    <row r="270" spans="1:19" ht="15.75" customHeight="1">
      <c r="A270" s="1311"/>
      <c r="B270" s="1311"/>
      <c r="C270" s="1311"/>
      <c r="D270" s="1311"/>
      <c r="E270" s="1311"/>
      <c r="F270" s="1311"/>
      <c r="G270" s="1311"/>
      <c r="H270" s="1311"/>
      <c r="I270" s="1311"/>
      <c r="J270" s="1311"/>
      <c r="K270" s="1311"/>
      <c r="L270" s="1311"/>
      <c r="M270" s="1311"/>
      <c r="N270" s="1311"/>
      <c r="O270" s="1311"/>
      <c r="P270" s="1311"/>
      <c r="Q270" s="1311"/>
      <c r="R270" s="1311"/>
      <c r="S270" s="1311"/>
    </row>
    <row r="271" spans="1:19" ht="15.75" customHeight="1">
      <c r="A271" s="1311"/>
      <c r="B271" s="1311"/>
      <c r="C271" s="1311"/>
      <c r="D271" s="1311"/>
      <c r="E271" s="1311"/>
      <c r="F271" s="1311"/>
      <c r="G271" s="1311"/>
      <c r="H271" s="1311"/>
      <c r="I271" s="1311"/>
      <c r="J271" s="1311"/>
      <c r="K271" s="1311"/>
      <c r="L271" s="1311"/>
      <c r="M271" s="1311"/>
      <c r="N271" s="1311"/>
      <c r="O271" s="1311"/>
      <c r="P271" s="1311"/>
      <c r="Q271" s="1311"/>
      <c r="R271" s="1311"/>
      <c r="S271" s="1311"/>
    </row>
    <row r="272" spans="1:19" ht="15.75" customHeight="1">
      <c r="A272" s="1311"/>
      <c r="B272" s="1311"/>
      <c r="C272" s="1311"/>
      <c r="D272" s="1311"/>
      <c r="E272" s="1311"/>
      <c r="F272" s="1311"/>
      <c r="G272" s="1311"/>
      <c r="H272" s="1311"/>
      <c r="I272" s="1311"/>
      <c r="J272" s="1311"/>
      <c r="K272" s="1311"/>
      <c r="L272" s="1311"/>
      <c r="M272" s="1311"/>
      <c r="N272" s="1311"/>
      <c r="O272" s="1311"/>
      <c r="P272" s="1311"/>
      <c r="Q272" s="1311"/>
      <c r="R272" s="1311"/>
      <c r="S272" s="1311"/>
    </row>
    <row r="273" spans="1:19" ht="15.75" customHeight="1">
      <c r="A273" s="1311"/>
      <c r="B273" s="1311"/>
      <c r="C273" s="1311"/>
      <c r="D273" s="1311"/>
      <c r="E273" s="1311"/>
      <c r="F273" s="1311"/>
      <c r="G273" s="1311"/>
      <c r="H273" s="1311"/>
      <c r="I273" s="1311"/>
      <c r="J273" s="1311"/>
      <c r="K273" s="1311"/>
      <c r="L273" s="1311"/>
      <c r="M273" s="1311"/>
      <c r="N273" s="1311"/>
      <c r="O273" s="1311"/>
      <c r="P273" s="1311"/>
      <c r="Q273" s="1311"/>
      <c r="R273" s="1311"/>
      <c r="S273" s="1311"/>
    </row>
    <row r="274" spans="1:19" ht="15.75" customHeight="1">
      <c r="A274" s="1311"/>
      <c r="B274" s="1311"/>
      <c r="C274" s="1311"/>
      <c r="D274" s="1311"/>
      <c r="E274" s="1311"/>
      <c r="F274" s="1311"/>
      <c r="G274" s="1311"/>
      <c r="H274" s="1311"/>
      <c r="I274" s="1311"/>
      <c r="J274" s="1311"/>
      <c r="K274" s="1311"/>
      <c r="L274" s="1311"/>
      <c r="M274" s="1311"/>
      <c r="N274" s="1311"/>
      <c r="O274" s="1311"/>
      <c r="P274" s="1311"/>
      <c r="Q274" s="1311"/>
      <c r="R274" s="1311"/>
      <c r="S274" s="1311"/>
    </row>
    <row r="275" spans="1:19" ht="15.75" customHeight="1">
      <c r="A275" s="1311"/>
      <c r="B275" s="1311"/>
      <c r="C275" s="1311"/>
      <c r="D275" s="1311"/>
      <c r="E275" s="1311"/>
      <c r="F275" s="1311"/>
      <c r="G275" s="1311"/>
      <c r="H275" s="1311"/>
      <c r="I275" s="1311"/>
      <c r="J275" s="1311"/>
      <c r="K275" s="1311"/>
      <c r="L275" s="1311"/>
      <c r="M275" s="1311"/>
      <c r="N275" s="1311"/>
      <c r="O275" s="1311"/>
      <c r="P275" s="1311"/>
      <c r="Q275" s="1311"/>
      <c r="R275" s="1311"/>
      <c r="S275" s="1311"/>
    </row>
    <row r="276" spans="1:19" ht="15.75" customHeight="1">
      <c r="A276" s="1311"/>
      <c r="B276" s="1311"/>
      <c r="C276" s="1311"/>
      <c r="D276" s="1311"/>
      <c r="E276" s="1311"/>
      <c r="F276" s="1311"/>
      <c r="G276" s="1311"/>
      <c r="H276" s="1311"/>
      <c r="I276" s="1311"/>
      <c r="J276" s="1311"/>
      <c r="K276" s="1311"/>
      <c r="L276" s="1311"/>
      <c r="M276" s="1311"/>
      <c r="N276" s="1311"/>
      <c r="O276" s="1311"/>
      <c r="P276" s="1311"/>
      <c r="Q276" s="1311"/>
      <c r="R276" s="1311"/>
      <c r="S276" s="1311"/>
    </row>
    <row r="277" spans="1:19" ht="15.75" customHeight="1">
      <c r="A277" s="1311"/>
      <c r="B277" s="1311"/>
      <c r="C277" s="1311"/>
      <c r="D277" s="1311"/>
      <c r="E277" s="1311"/>
      <c r="F277" s="1311"/>
      <c r="G277" s="1311"/>
      <c r="H277" s="1311"/>
      <c r="I277" s="1311"/>
      <c r="J277" s="1311"/>
      <c r="K277" s="1311"/>
      <c r="L277" s="1311"/>
      <c r="M277" s="1311"/>
      <c r="N277" s="1311"/>
      <c r="O277" s="1311"/>
      <c r="P277" s="1311"/>
      <c r="Q277" s="1311"/>
      <c r="R277" s="1311"/>
      <c r="S277" s="1311"/>
    </row>
    <row r="278" spans="1:19" ht="15.75" customHeight="1">
      <c r="A278" s="1311"/>
      <c r="B278" s="1311"/>
      <c r="C278" s="1311"/>
      <c r="D278" s="1311"/>
      <c r="E278" s="1311"/>
      <c r="F278" s="1311"/>
      <c r="G278" s="1311"/>
      <c r="H278" s="1311"/>
      <c r="I278" s="1311"/>
      <c r="J278" s="1311"/>
      <c r="K278" s="1311"/>
      <c r="L278" s="1311"/>
      <c r="M278" s="1311"/>
      <c r="N278" s="1311"/>
      <c r="O278" s="1311"/>
      <c r="P278" s="1311"/>
      <c r="Q278" s="1311"/>
      <c r="R278" s="1311"/>
      <c r="S278" s="1311"/>
    </row>
    <row r="279" spans="1:19" ht="15.75" customHeight="1">
      <c r="A279" s="1311"/>
      <c r="B279" s="1311"/>
      <c r="C279" s="1311"/>
      <c r="D279" s="1311"/>
      <c r="E279" s="1311"/>
      <c r="F279" s="1311"/>
      <c r="G279" s="1311"/>
      <c r="H279" s="1311"/>
      <c r="I279" s="1311"/>
      <c r="J279" s="1311"/>
      <c r="K279" s="1311"/>
      <c r="L279" s="1311"/>
      <c r="M279" s="1311"/>
      <c r="N279" s="1311"/>
      <c r="O279" s="1311"/>
      <c r="P279" s="1311"/>
      <c r="Q279" s="1311"/>
      <c r="R279" s="1311"/>
      <c r="S279" s="1311"/>
    </row>
    <row r="280" spans="1:19" ht="15.75" customHeight="1">
      <c r="A280" s="1311"/>
      <c r="B280" s="1311"/>
      <c r="C280" s="1311"/>
      <c r="D280" s="1311"/>
      <c r="E280" s="1311"/>
      <c r="F280" s="1311"/>
      <c r="G280" s="1311"/>
      <c r="H280" s="1311"/>
      <c r="I280" s="1311"/>
      <c r="J280" s="1311"/>
      <c r="K280" s="1311"/>
      <c r="L280" s="1311"/>
      <c r="M280" s="1311"/>
      <c r="N280" s="1311"/>
      <c r="O280" s="1311"/>
      <c r="P280" s="1311"/>
      <c r="Q280" s="1311"/>
      <c r="R280" s="1311"/>
      <c r="S280" s="1311"/>
    </row>
    <row r="281" spans="1:19" ht="15.75" customHeight="1">
      <c r="A281" s="1311"/>
      <c r="B281" s="1311"/>
      <c r="C281" s="1311"/>
      <c r="D281" s="1311"/>
      <c r="E281" s="1311"/>
      <c r="F281" s="1311"/>
      <c r="G281" s="1311"/>
      <c r="H281" s="1311"/>
      <c r="I281" s="1311"/>
      <c r="J281" s="1311"/>
      <c r="K281" s="1311"/>
      <c r="L281" s="1311"/>
      <c r="M281" s="1311"/>
      <c r="N281" s="1311"/>
      <c r="O281" s="1311"/>
      <c r="P281" s="1311"/>
      <c r="Q281" s="1311"/>
      <c r="R281" s="1311"/>
      <c r="S281" s="1311"/>
    </row>
    <row r="282" spans="1:19" ht="15.75" customHeight="1">
      <c r="A282" s="1311"/>
      <c r="B282" s="1311"/>
      <c r="C282" s="1311"/>
      <c r="D282" s="1311"/>
      <c r="E282" s="1311"/>
      <c r="F282" s="1311"/>
      <c r="G282" s="1311"/>
      <c r="H282" s="1311"/>
      <c r="I282" s="1311"/>
      <c r="J282" s="1311"/>
      <c r="K282" s="1311"/>
      <c r="L282" s="1311"/>
      <c r="M282" s="1311"/>
      <c r="N282" s="1311"/>
      <c r="O282" s="1311"/>
      <c r="P282" s="1311"/>
      <c r="Q282" s="1311"/>
      <c r="R282" s="1311"/>
      <c r="S282" s="1311"/>
    </row>
    <row r="283" spans="1:19" ht="15.75" customHeight="1">
      <c r="A283" s="1311"/>
      <c r="B283" s="1311"/>
      <c r="C283" s="1311"/>
      <c r="D283" s="1311"/>
      <c r="E283" s="1311"/>
      <c r="F283" s="1311"/>
      <c r="G283" s="1311"/>
      <c r="H283" s="1311"/>
      <c r="I283" s="1311"/>
      <c r="J283" s="1311"/>
      <c r="K283" s="1311"/>
      <c r="L283" s="1311"/>
      <c r="M283" s="1311"/>
      <c r="N283" s="1311"/>
      <c r="O283" s="1311"/>
      <c r="P283" s="1311"/>
      <c r="Q283" s="1311"/>
      <c r="R283" s="1311"/>
      <c r="S283" s="1311"/>
    </row>
    <row r="284" spans="1:19" ht="15.75" customHeight="1">
      <c r="A284" s="1311"/>
      <c r="B284" s="1311"/>
      <c r="C284" s="1311"/>
      <c r="D284" s="1311"/>
      <c r="E284" s="1311"/>
      <c r="F284" s="1311"/>
      <c r="G284" s="1311"/>
      <c r="H284" s="1311"/>
      <c r="I284" s="1311"/>
      <c r="J284" s="1311"/>
      <c r="K284" s="1311"/>
      <c r="L284" s="1311"/>
      <c r="M284" s="1311"/>
      <c r="N284" s="1311"/>
      <c r="O284" s="1311"/>
      <c r="P284" s="1311"/>
      <c r="Q284" s="1311"/>
      <c r="R284" s="1311"/>
      <c r="S284" s="1311"/>
    </row>
    <row r="285" spans="1:19" ht="15.75" customHeight="1">
      <c r="A285" s="1311"/>
      <c r="B285" s="1311"/>
      <c r="C285" s="1311"/>
      <c r="D285" s="1311"/>
      <c r="E285" s="1311"/>
      <c r="F285" s="1311"/>
      <c r="G285" s="1311"/>
      <c r="H285" s="1311"/>
      <c r="I285" s="1311"/>
      <c r="J285" s="1311"/>
      <c r="K285" s="1311"/>
      <c r="L285" s="1311"/>
      <c r="M285" s="1311"/>
      <c r="N285" s="1311"/>
      <c r="O285" s="1311"/>
      <c r="P285" s="1311"/>
      <c r="Q285" s="1311"/>
      <c r="R285" s="1311"/>
      <c r="S285" s="1311"/>
    </row>
    <row r="286" spans="1:19" ht="15.75" customHeight="1">
      <c r="A286" s="1311"/>
      <c r="B286" s="1311"/>
      <c r="C286" s="1311"/>
      <c r="D286" s="1311"/>
      <c r="E286" s="1311"/>
      <c r="F286" s="1311"/>
      <c r="G286" s="1311"/>
      <c r="H286" s="1311"/>
      <c r="I286" s="1311"/>
      <c r="J286" s="1311"/>
      <c r="K286" s="1311"/>
      <c r="L286" s="1311"/>
      <c r="M286" s="1311"/>
      <c r="N286" s="1311"/>
      <c r="O286" s="1311"/>
      <c r="P286" s="1311"/>
      <c r="Q286" s="1311"/>
      <c r="R286" s="1311"/>
      <c r="S286" s="1311"/>
    </row>
    <row r="287" spans="1:19" ht="15.75" customHeight="1">
      <c r="A287" s="1311"/>
      <c r="B287" s="1311"/>
      <c r="C287" s="1311"/>
      <c r="D287" s="1311"/>
      <c r="E287" s="1311"/>
      <c r="F287" s="1311"/>
      <c r="G287" s="1311"/>
      <c r="H287" s="1311"/>
      <c r="I287" s="1311"/>
      <c r="J287" s="1311"/>
      <c r="K287" s="1311"/>
      <c r="L287" s="1311"/>
      <c r="M287" s="1311"/>
      <c r="N287" s="1311"/>
      <c r="O287" s="1311"/>
      <c r="P287" s="1311"/>
      <c r="Q287" s="1311"/>
      <c r="R287" s="1311"/>
      <c r="S287" s="1311"/>
    </row>
    <row r="288" spans="1:19" ht="15.75" customHeight="1">
      <c r="A288" s="1311"/>
      <c r="B288" s="1311"/>
      <c r="C288" s="1311"/>
      <c r="D288" s="1311"/>
      <c r="E288" s="1311"/>
      <c r="F288" s="1311"/>
      <c r="G288" s="1311"/>
      <c r="H288" s="1311"/>
      <c r="I288" s="1311"/>
      <c r="J288" s="1311"/>
      <c r="K288" s="1311"/>
      <c r="L288" s="1311"/>
      <c r="M288" s="1311"/>
      <c r="N288" s="1311"/>
      <c r="O288" s="1311"/>
      <c r="P288" s="1311"/>
      <c r="Q288" s="1311"/>
      <c r="R288" s="1311"/>
      <c r="S288" s="1311"/>
    </row>
    <row r="289" spans="1:19" ht="15.75" customHeight="1">
      <c r="A289" s="1311"/>
      <c r="B289" s="1311"/>
      <c r="C289" s="1311"/>
      <c r="D289" s="1311"/>
      <c r="E289" s="1311"/>
      <c r="F289" s="1311"/>
      <c r="G289" s="1311"/>
      <c r="H289" s="1311"/>
      <c r="I289" s="1311"/>
      <c r="J289" s="1311"/>
      <c r="K289" s="1311"/>
      <c r="L289" s="1311"/>
      <c r="M289" s="1311"/>
      <c r="N289" s="1311"/>
      <c r="O289" s="1311"/>
      <c r="P289" s="1311"/>
      <c r="Q289" s="1311"/>
      <c r="R289" s="1311"/>
      <c r="S289" s="1311"/>
    </row>
    <row r="290" spans="1:19" ht="15.75" customHeight="1">
      <c r="A290" s="1311"/>
      <c r="B290" s="1311"/>
      <c r="C290" s="1311"/>
      <c r="D290" s="1311"/>
      <c r="E290" s="1311"/>
      <c r="F290" s="1311"/>
      <c r="G290" s="1311"/>
      <c r="H290" s="1311"/>
      <c r="I290" s="1311"/>
      <c r="J290" s="1311"/>
      <c r="K290" s="1311"/>
      <c r="L290" s="1311"/>
      <c r="M290" s="1311"/>
      <c r="N290" s="1311"/>
      <c r="O290" s="1311"/>
      <c r="P290" s="1311"/>
      <c r="Q290" s="1311"/>
      <c r="R290" s="1311"/>
      <c r="S290" s="1311"/>
    </row>
    <row r="291" spans="1:19" ht="15.75" customHeight="1">
      <c r="A291" s="1311"/>
      <c r="B291" s="1311"/>
      <c r="C291" s="1311"/>
      <c r="D291" s="1311"/>
      <c r="E291" s="1311"/>
      <c r="F291" s="1311"/>
      <c r="G291" s="1311"/>
      <c r="H291" s="1311"/>
      <c r="I291" s="1311"/>
      <c r="J291" s="1311"/>
      <c r="K291" s="1311"/>
      <c r="L291" s="1311"/>
      <c r="M291" s="1311"/>
      <c r="N291" s="1311"/>
      <c r="O291" s="1311"/>
      <c r="P291" s="1311"/>
      <c r="Q291" s="1311"/>
      <c r="R291" s="1311"/>
      <c r="S291" s="1311"/>
    </row>
    <row r="292" spans="1:19" ht="15.75" customHeight="1">
      <c r="A292" s="1311"/>
      <c r="B292" s="1311"/>
      <c r="C292" s="1311"/>
      <c r="D292" s="1311"/>
      <c r="E292" s="1311"/>
      <c r="F292" s="1311"/>
      <c r="G292" s="1311"/>
      <c r="H292" s="1311"/>
      <c r="I292" s="1311"/>
      <c r="J292" s="1311"/>
      <c r="K292" s="1311"/>
      <c r="L292" s="1311"/>
      <c r="M292" s="1311"/>
      <c r="N292" s="1311"/>
      <c r="O292" s="1311"/>
      <c r="P292" s="1311"/>
      <c r="Q292" s="1311"/>
      <c r="R292" s="1311"/>
      <c r="S292" s="1311"/>
    </row>
    <row r="293" spans="1:19" ht="15.75" customHeight="1">
      <c r="A293" s="1311"/>
      <c r="B293" s="1311"/>
      <c r="C293" s="1311"/>
      <c r="D293" s="1311"/>
      <c r="E293" s="1311"/>
      <c r="F293" s="1311"/>
      <c r="G293" s="1311"/>
      <c r="H293" s="1311"/>
      <c r="I293" s="1311"/>
      <c r="J293" s="1311"/>
      <c r="K293" s="1311"/>
      <c r="L293" s="1311"/>
      <c r="M293" s="1311"/>
      <c r="N293" s="1311"/>
      <c r="O293" s="1311"/>
      <c r="P293" s="1311"/>
      <c r="Q293" s="1311"/>
      <c r="R293" s="1311"/>
      <c r="S293" s="1311"/>
    </row>
    <row r="294" spans="1:19" ht="15.75" customHeight="1">
      <c r="A294" s="1311"/>
      <c r="B294" s="1311"/>
      <c r="C294" s="1311"/>
      <c r="D294" s="1311"/>
      <c r="E294" s="1311"/>
      <c r="F294" s="1311"/>
      <c r="G294" s="1311"/>
      <c r="H294" s="1311"/>
      <c r="I294" s="1311"/>
      <c r="J294" s="1311"/>
      <c r="K294" s="1311"/>
      <c r="L294" s="1311"/>
      <c r="M294" s="1311"/>
      <c r="N294" s="1311"/>
      <c r="O294" s="1311"/>
      <c r="P294" s="1311"/>
      <c r="Q294" s="1311"/>
      <c r="R294" s="1311"/>
      <c r="S294" s="1311"/>
    </row>
    <row r="295" spans="1:19" ht="15.75" customHeight="1">
      <c r="A295" s="1311"/>
      <c r="B295" s="1311"/>
      <c r="C295" s="1311"/>
      <c r="D295" s="1311"/>
      <c r="E295" s="1311"/>
      <c r="F295" s="1311"/>
      <c r="G295" s="1311"/>
      <c r="H295" s="1311"/>
      <c r="I295" s="1311"/>
      <c r="J295" s="1311"/>
      <c r="K295" s="1311"/>
      <c r="L295" s="1311"/>
      <c r="M295" s="1311"/>
      <c r="N295" s="1311"/>
      <c r="O295" s="1311"/>
      <c r="P295" s="1311"/>
      <c r="Q295" s="1311"/>
      <c r="R295" s="1311"/>
      <c r="S295" s="1311"/>
    </row>
    <row r="296" spans="1:19" ht="15.75" customHeight="1">
      <c r="A296" s="1311"/>
      <c r="B296" s="1311"/>
      <c r="C296" s="1311"/>
      <c r="D296" s="1311"/>
      <c r="E296" s="1311"/>
      <c r="F296" s="1311"/>
      <c r="G296" s="1311"/>
      <c r="H296" s="1311"/>
      <c r="I296" s="1311"/>
      <c r="J296" s="1311"/>
      <c r="K296" s="1311"/>
      <c r="L296" s="1311"/>
      <c r="M296" s="1311"/>
      <c r="N296" s="1311"/>
      <c r="O296" s="1311"/>
      <c r="P296" s="1311"/>
      <c r="Q296" s="1311"/>
      <c r="R296" s="1311"/>
      <c r="S296" s="1311"/>
    </row>
    <row r="297" spans="1:19" ht="15.75" customHeight="1">
      <c r="A297" s="1311"/>
      <c r="B297" s="1311"/>
      <c r="C297" s="1311"/>
      <c r="D297" s="1311"/>
      <c r="E297" s="1311"/>
      <c r="F297" s="1311"/>
      <c r="G297" s="1311"/>
      <c r="H297" s="1311"/>
      <c r="I297" s="1311"/>
      <c r="J297" s="1311"/>
      <c r="K297" s="1311"/>
      <c r="L297" s="1311"/>
      <c r="M297" s="1311"/>
      <c r="N297" s="1311"/>
      <c r="O297" s="1311"/>
      <c r="P297" s="1311"/>
      <c r="Q297" s="1311"/>
      <c r="R297" s="1311"/>
      <c r="S297" s="1311"/>
    </row>
    <row r="298" spans="1:19" ht="15.75" customHeight="1">
      <c r="A298" s="1311"/>
      <c r="B298" s="1311"/>
      <c r="C298" s="1311"/>
      <c r="D298" s="1311"/>
      <c r="E298" s="1311"/>
      <c r="F298" s="1311"/>
      <c r="G298" s="1311"/>
      <c r="H298" s="1311"/>
      <c r="I298" s="1311"/>
      <c r="J298" s="1311"/>
      <c r="K298" s="1311"/>
      <c r="L298" s="1311"/>
      <c r="M298" s="1311"/>
      <c r="N298" s="1311"/>
      <c r="O298" s="1311"/>
      <c r="P298" s="1311"/>
      <c r="Q298" s="1311"/>
      <c r="R298" s="1311"/>
      <c r="S298" s="1311"/>
    </row>
    <row r="299" spans="1:19" ht="15.75" customHeight="1">
      <c r="A299" s="1311"/>
      <c r="B299" s="1311"/>
      <c r="C299" s="1311"/>
      <c r="D299" s="1311"/>
      <c r="E299" s="1311"/>
      <c r="F299" s="1311"/>
      <c r="G299" s="1311"/>
      <c r="H299" s="1311"/>
      <c r="I299" s="1311"/>
      <c r="J299" s="1311"/>
      <c r="K299" s="1311"/>
      <c r="L299" s="1311"/>
      <c r="M299" s="1311"/>
      <c r="N299" s="1311"/>
      <c r="O299" s="1311"/>
      <c r="P299" s="1311"/>
      <c r="Q299" s="1311"/>
      <c r="R299" s="1311"/>
      <c r="S299" s="1311"/>
    </row>
    <row r="300" spans="1:19" ht="15.75" customHeight="1">
      <c r="A300" s="1311"/>
      <c r="B300" s="1311"/>
      <c r="C300" s="1311"/>
      <c r="D300" s="1311"/>
      <c r="E300" s="1311"/>
      <c r="F300" s="1311"/>
      <c r="G300" s="1311"/>
      <c r="H300" s="1311"/>
      <c r="I300" s="1311"/>
      <c r="J300" s="1311"/>
      <c r="K300" s="1311"/>
      <c r="L300" s="1311"/>
      <c r="M300" s="1311"/>
      <c r="N300" s="1311"/>
      <c r="O300" s="1311"/>
      <c r="P300" s="1311"/>
      <c r="Q300" s="1311"/>
      <c r="R300" s="1311"/>
      <c r="S300" s="1311"/>
    </row>
    <row r="301" spans="1:19" ht="15.75" customHeight="1">
      <c r="A301" s="1311"/>
      <c r="B301" s="1311"/>
      <c r="C301" s="1311"/>
      <c r="D301" s="1311"/>
      <c r="E301" s="1311"/>
      <c r="F301" s="1311"/>
      <c r="G301" s="1311"/>
      <c r="H301" s="1311"/>
      <c r="I301" s="1311"/>
      <c r="J301" s="1311"/>
      <c r="K301" s="1311"/>
      <c r="L301" s="1311"/>
      <c r="M301" s="1311"/>
      <c r="N301" s="1311"/>
      <c r="O301" s="1311"/>
      <c r="P301" s="1311"/>
      <c r="Q301" s="1311"/>
      <c r="R301" s="1311"/>
      <c r="S301" s="1311"/>
    </row>
    <row r="302" spans="1:19" ht="15.75" customHeight="1">
      <c r="A302" s="1311"/>
      <c r="B302" s="1311"/>
      <c r="C302" s="1311"/>
      <c r="D302" s="1311"/>
      <c r="E302" s="1311"/>
      <c r="F302" s="1311"/>
      <c r="G302" s="1311"/>
      <c r="H302" s="1311"/>
      <c r="I302" s="1311"/>
      <c r="J302" s="1311"/>
      <c r="K302" s="1311"/>
      <c r="L302" s="1311"/>
      <c r="M302" s="1311"/>
      <c r="N302" s="1311"/>
      <c r="O302" s="1311"/>
      <c r="P302" s="1311"/>
      <c r="Q302" s="1311"/>
      <c r="R302" s="1311"/>
      <c r="S302" s="1311"/>
    </row>
    <row r="303" spans="1:19" ht="15.75" customHeight="1">
      <c r="A303" s="1311"/>
      <c r="B303" s="1311"/>
      <c r="C303" s="1311"/>
      <c r="D303" s="1311"/>
      <c r="E303" s="1311"/>
      <c r="F303" s="1311"/>
      <c r="G303" s="1311"/>
      <c r="H303" s="1311"/>
      <c r="I303" s="1311"/>
      <c r="J303" s="1311"/>
      <c r="K303" s="1311"/>
      <c r="L303" s="1311"/>
      <c r="M303" s="1311"/>
      <c r="N303" s="1311"/>
      <c r="O303" s="1311"/>
      <c r="P303" s="1311"/>
      <c r="Q303" s="1311"/>
      <c r="R303" s="1311"/>
      <c r="S303" s="1311"/>
    </row>
    <row r="304" spans="1:19" ht="15.75" customHeight="1">
      <c r="A304" s="1311"/>
      <c r="B304" s="1311"/>
      <c r="C304" s="1311"/>
      <c r="D304" s="1311"/>
      <c r="E304" s="1311"/>
      <c r="F304" s="1311"/>
      <c r="G304" s="1311"/>
      <c r="H304" s="1311"/>
      <c r="I304" s="1311"/>
      <c r="J304" s="1311"/>
      <c r="K304" s="1311"/>
      <c r="L304" s="1311"/>
      <c r="M304" s="1311"/>
      <c r="N304" s="1311"/>
      <c r="O304" s="1311"/>
      <c r="P304" s="1311"/>
      <c r="Q304" s="1311"/>
      <c r="R304" s="1311"/>
      <c r="S304" s="1311"/>
    </row>
    <row r="305" spans="1:19" ht="15.75" customHeight="1">
      <c r="A305" s="1311"/>
      <c r="B305" s="1311"/>
      <c r="C305" s="1311"/>
      <c r="D305" s="1311"/>
      <c r="E305" s="1311"/>
      <c r="F305" s="1311"/>
      <c r="G305" s="1311"/>
      <c r="H305" s="1311"/>
      <c r="I305" s="1311"/>
      <c r="J305" s="1311"/>
      <c r="K305" s="1311"/>
      <c r="L305" s="1311"/>
      <c r="M305" s="1311"/>
      <c r="N305" s="1311"/>
      <c r="O305" s="1311"/>
      <c r="P305" s="1311"/>
      <c r="Q305" s="1311"/>
      <c r="R305" s="1311"/>
      <c r="S305" s="1311"/>
    </row>
    <row r="306" spans="1:19" ht="15.75" customHeight="1">
      <c r="A306" s="1311"/>
      <c r="B306" s="1311"/>
      <c r="C306" s="1311"/>
      <c r="D306" s="1311"/>
      <c r="E306" s="1311"/>
      <c r="F306" s="1311"/>
      <c r="G306" s="1311"/>
      <c r="H306" s="1311"/>
      <c r="I306" s="1311"/>
      <c r="J306" s="1311"/>
      <c r="K306" s="1311"/>
      <c r="L306" s="1311"/>
      <c r="M306" s="1311"/>
      <c r="N306" s="1311"/>
      <c r="O306" s="1311"/>
      <c r="P306" s="1311"/>
      <c r="Q306" s="1311"/>
      <c r="R306" s="1311"/>
      <c r="S306" s="1311"/>
    </row>
    <row r="307" spans="1:19" ht="15.75" customHeight="1">
      <c r="A307" s="1311"/>
      <c r="B307" s="1311"/>
      <c r="C307" s="1311"/>
      <c r="D307" s="1311"/>
      <c r="E307" s="1311"/>
      <c r="F307" s="1311"/>
      <c r="G307" s="1311"/>
      <c r="H307" s="1311"/>
      <c r="I307" s="1311"/>
      <c r="J307" s="1311"/>
      <c r="K307" s="1311"/>
      <c r="L307" s="1311"/>
      <c r="M307" s="1311"/>
      <c r="N307" s="1311"/>
      <c r="O307" s="1311"/>
      <c r="P307" s="1311"/>
      <c r="Q307" s="1311"/>
      <c r="R307" s="1311"/>
      <c r="S307" s="1311"/>
    </row>
    <row r="308" spans="1:19" ht="15.75" customHeight="1">
      <c r="A308" s="1311"/>
      <c r="B308" s="1311"/>
      <c r="C308" s="1311"/>
      <c r="D308" s="1311"/>
      <c r="E308" s="1311"/>
      <c r="F308" s="1311"/>
      <c r="G308" s="1311"/>
      <c r="H308" s="1311"/>
      <c r="I308" s="1311"/>
      <c r="J308" s="1311"/>
      <c r="K308" s="1311"/>
      <c r="L308" s="1311"/>
      <c r="M308" s="1311"/>
      <c r="N308" s="1311"/>
      <c r="O308" s="1311"/>
      <c r="P308" s="1311"/>
      <c r="Q308" s="1311"/>
      <c r="R308" s="1311"/>
      <c r="S308" s="1311"/>
    </row>
    <row r="309" spans="1:19" ht="15.75" customHeight="1">
      <c r="A309" s="1311"/>
      <c r="B309" s="1311"/>
      <c r="C309" s="1311"/>
      <c r="D309" s="1311"/>
      <c r="E309" s="1311"/>
      <c r="F309" s="1311"/>
      <c r="G309" s="1311"/>
      <c r="H309" s="1311"/>
      <c r="I309" s="1311"/>
      <c r="J309" s="1311"/>
      <c r="K309" s="1311"/>
      <c r="L309" s="1311"/>
      <c r="M309" s="1311"/>
      <c r="N309" s="1311"/>
      <c r="O309" s="1311"/>
      <c r="P309" s="1311"/>
      <c r="Q309" s="1311"/>
      <c r="R309" s="1311"/>
      <c r="S309" s="1311"/>
    </row>
    <row r="310" spans="1:19" ht="15.75" customHeight="1">
      <c r="A310" s="1311"/>
      <c r="B310" s="1311"/>
      <c r="C310" s="1311"/>
      <c r="D310" s="1311"/>
      <c r="E310" s="1311"/>
      <c r="F310" s="1311"/>
      <c r="G310" s="1311"/>
      <c r="H310" s="1311"/>
      <c r="I310" s="1311"/>
      <c r="J310" s="1311"/>
      <c r="K310" s="1311"/>
      <c r="L310" s="1311"/>
      <c r="M310" s="1311"/>
      <c r="N310" s="1311"/>
      <c r="O310" s="1311"/>
      <c r="P310" s="1311"/>
      <c r="Q310" s="1311"/>
      <c r="R310" s="1311"/>
      <c r="S310" s="1311"/>
    </row>
    <row r="311" spans="1:19" ht="15.75" customHeight="1">
      <c r="A311" s="1311"/>
      <c r="B311" s="1311"/>
      <c r="C311" s="1311"/>
      <c r="D311" s="1311"/>
      <c r="E311" s="1311"/>
      <c r="F311" s="1311"/>
      <c r="G311" s="1311"/>
      <c r="H311" s="1311"/>
      <c r="I311" s="1311"/>
      <c r="J311" s="1311"/>
      <c r="K311" s="1311"/>
      <c r="L311" s="1311"/>
      <c r="M311" s="1311"/>
      <c r="N311" s="1311"/>
      <c r="O311" s="1311"/>
      <c r="P311" s="1311"/>
      <c r="Q311" s="1311"/>
      <c r="R311" s="1311"/>
      <c r="S311" s="1311"/>
    </row>
    <row r="312" spans="1:19" ht="15.75" customHeight="1">
      <c r="A312" s="1311"/>
      <c r="B312" s="1311"/>
      <c r="C312" s="1311"/>
      <c r="D312" s="1311"/>
      <c r="E312" s="1311"/>
      <c r="F312" s="1311"/>
      <c r="G312" s="1311"/>
      <c r="H312" s="1311"/>
      <c r="I312" s="1311"/>
      <c r="J312" s="1311"/>
      <c r="K312" s="1311"/>
      <c r="L312" s="1311"/>
      <c r="M312" s="1311"/>
      <c r="N312" s="1311"/>
      <c r="O312" s="1311"/>
      <c r="P312" s="1311"/>
      <c r="Q312" s="1311"/>
      <c r="R312" s="1311"/>
      <c r="S312" s="1311"/>
    </row>
    <row r="313" spans="1:19" ht="15.75" customHeight="1">
      <c r="A313" s="1311"/>
      <c r="B313" s="1311"/>
      <c r="C313" s="1311"/>
      <c r="D313" s="1311"/>
      <c r="E313" s="1311"/>
      <c r="F313" s="1311"/>
      <c r="G313" s="1311"/>
      <c r="H313" s="1311"/>
      <c r="I313" s="1311"/>
      <c r="J313" s="1311"/>
      <c r="K313" s="1311"/>
      <c r="L313" s="1311"/>
      <c r="M313" s="1311"/>
      <c r="N313" s="1311"/>
      <c r="O313" s="1311"/>
      <c r="P313" s="1311"/>
      <c r="Q313" s="1311"/>
      <c r="R313" s="1311"/>
      <c r="S313" s="1311"/>
    </row>
    <row r="314" spans="1:19" ht="15.75" customHeight="1">
      <c r="A314" s="1311"/>
      <c r="B314" s="1311"/>
      <c r="C314" s="1311"/>
      <c r="D314" s="1311"/>
      <c r="E314" s="1311"/>
      <c r="F314" s="1311"/>
      <c r="G314" s="1311"/>
      <c r="H314" s="1311"/>
      <c r="I314" s="1311"/>
      <c r="J314" s="1311"/>
      <c r="K314" s="1311"/>
      <c r="L314" s="1311"/>
      <c r="M314" s="1311"/>
      <c r="N314" s="1311"/>
      <c r="O314" s="1311"/>
      <c r="P314" s="1311"/>
      <c r="Q314" s="1311"/>
      <c r="R314" s="1311"/>
      <c r="S314" s="1311"/>
    </row>
    <row r="315" spans="1:19" ht="15.75" customHeight="1">
      <c r="A315" s="1311"/>
      <c r="B315" s="1311"/>
      <c r="C315" s="1311"/>
      <c r="D315" s="1311"/>
      <c r="E315" s="1311"/>
      <c r="F315" s="1311"/>
      <c r="G315" s="1311"/>
      <c r="H315" s="1311"/>
      <c r="I315" s="1311"/>
      <c r="J315" s="1311"/>
      <c r="K315" s="1311"/>
      <c r="L315" s="1311"/>
      <c r="M315" s="1311"/>
      <c r="N315" s="1311"/>
      <c r="O315" s="1311"/>
      <c r="P315" s="1311"/>
      <c r="Q315" s="1311"/>
      <c r="R315" s="1311"/>
      <c r="S315" s="1311"/>
    </row>
    <row r="316" spans="1:19" ht="15.75" customHeight="1">
      <c r="A316" s="1311"/>
      <c r="B316" s="1311"/>
      <c r="C316" s="1311"/>
      <c r="D316" s="1311"/>
      <c r="E316" s="1311"/>
      <c r="F316" s="1311"/>
      <c r="G316" s="1311"/>
      <c r="H316" s="1311"/>
      <c r="I316" s="1311"/>
      <c r="J316" s="1311"/>
      <c r="K316" s="1311"/>
      <c r="L316" s="1311"/>
      <c r="M316" s="1311"/>
      <c r="N316" s="1311"/>
      <c r="O316" s="1311"/>
      <c r="P316" s="1311"/>
      <c r="Q316" s="1311"/>
      <c r="R316" s="1311"/>
      <c r="S316" s="1311"/>
    </row>
    <row r="317" spans="1:19" ht="15.75" customHeight="1">
      <c r="A317" s="1311"/>
      <c r="B317" s="1311"/>
      <c r="C317" s="1311"/>
      <c r="D317" s="1311"/>
      <c r="E317" s="1311"/>
      <c r="F317" s="1311"/>
      <c r="G317" s="1311"/>
      <c r="H317" s="1311"/>
      <c r="I317" s="1311"/>
      <c r="J317" s="1311"/>
      <c r="K317" s="1311"/>
      <c r="L317" s="1311"/>
      <c r="M317" s="1311"/>
      <c r="N317" s="1311"/>
      <c r="O317" s="1311"/>
      <c r="P317" s="1311"/>
      <c r="Q317" s="1311"/>
      <c r="R317" s="1311"/>
      <c r="S317" s="1311"/>
    </row>
    <row r="318" spans="1:19" ht="15.75" customHeight="1">
      <c r="A318" s="1311"/>
      <c r="B318" s="1311"/>
      <c r="C318" s="1311"/>
      <c r="D318" s="1311"/>
      <c r="E318" s="1311"/>
      <c r="F318" s="1311"/>
      <c r="G318" s="1311"/>
      <c r="H318" s="1311"/>
      <c r="I318" s="1311"/>
      <c r="J318" s="1311"/>
      <c r="K318" s="1311"/>
      <c r="L318" s="1311"/>
      <c r="M318" s="1311"/>
      <c r="N318" s="1311"/>
      <c r="O318" s="1311"/>
      <c r="P318" s="1311"/>
      <c r="Q318" s="1311"/>
      <c r="R318" s="1311"/>
      <c r="S318" s="1311"/>
    </row>
    <row r="319" spans="1:19" ht="15.75" customHeight="1">
      <c r="A319" s="1311"/>
      <c r="B319" s="1311"/>
      <c r="C319" s="1311"/>
      <c r="D319" s="1311"/>
      <c r="E319" s="1311"/>
      <c r="F319" s="1311"/>
      <c r="G319" s="1311"/>
      <c r="H319" s="1311"/>
      <c r="I319" s="1311"/>
      <c r="J319" s="1311"/>
      <c r="K319" s="1311"/>
      <c r="L319" s="1311"/>
      <c r="M319" s="1311"/>
      <c r="N319" s="1311"/>
      <c r="O319" s="1311"/>
      <c r="P319" s="1311"/>
      <c r="Q319" s="1311"/>
      <c r="R319" s="1311"/>
      <c r="S319" s="1311"/>
    </row>
    <row r="320" spans="1:19" ht="15.75" customHeight="1">
      <c r="A320" s="1311"/>
      <c r="B320" s="1311"/>
      <c r="C320" s="1311"/>
      <c r="D320" s="1311"/>
      <c r="E320" s="1311"/>
      <c r="F320" s="1311"/>
      <c r="G320" s="1311"/>
      <c r="H320" s="1311"/>
      <c r="I320" s="1311"/>
      <c r="J320" s="1311"/>
      <c r="K320" s="1311"/>
      <c r="L320" s="1311"/>
      <c r="M320" s="1311"/>
      <c r="N320" s="1311"/>
      <c r="O320" s="1311"/>
      <c r="P320" s="1311"/>
      <c r="Q320" s="1311"/>
      <c r="R320" s="1311"/>
      <c r="S320" s="1311"/>
    </row>
    <row r="321" spans="1:19" ht="15.75" customHeight="1">
      <c r="A321" s="1311"/>
      <c r="B321" s="1311"/>
      <c r="C321" s="1311"/>
      <c r="D321" s="1311"/>
      <c r="E321" s="1311"/>
      <c r="F321" s="1311"/>
      <c r="G321" s="1311"/>
      <c r="H321" s="1311"/>
      <c r="I321" s="1311"/>
      <c r="J321" s="1311"/>
      <c r="K321" s="1311"/>
      <c r="L321" s="1311"/>
      <c r="M321" s="1311"/>
      <c r="N321" s="1311"/>
      <c r="O321" s="1311"/>
      <c r="P321" s="1311"/>
      <c r="Q321" s="1311"/>
      <c r="R321" s="1311"/>
      <c r="S321" s="1311"/>
    </row>
    <row r="322" spans="1:19" ht="15.75" customHeight="1">
      <c r="A322" s="1311"/>
      <c r="B322" s="1311"/>
      <c r="C322" s="1311"/>
      <c r="D322" s="1311"/>
      <c r="E322" s="1311"/>
      <c r="F322" s="1311"/>
      <c r="G322" s="1311"/>
      <c r="H322" s="1311"/>
      <c r="I322" s="1311"/>
      <c r="J322" s="1311"/>
      <c r="K322" s="1311"/>
      <c r="L322" s="1311"/>
      <c r="M322" s="1311"/>
      <c r="N322" s="1311"/>
      <c r="O322" s="1311"/>
      <c r="P322" s="1311"/>
      <c r="Q322" s="1311"/>
      <c r="R322" s="1311"/>
      <c r="S322" s="1311"/>
    </row>
    <row r="323" spans="1:19" ht="15.75" customHeight="1">
      <c r="A323" s="1311"/>
      <c r="B323" s="1311"/>
      <c r="C323" s="1311"/>
      <c r="D323" s="1311"/>
      <c r="E323" s="1311"/>
      <c r="F323" s="1311"/>
      <c r="G323" s="1311"/>
      <c r="H323" s="1311"/>
      <c r="I323" s="1311"/>
      <c r="J323" s="1311"/>
      <c r="K323" s="1311"/>
      <c r="L323" s="1311"/>
      <c r="M323" s="1311"/>
      <c r="N323" s="1311"/>
      <c r="O323" s="1311"/>
      <c r="P323" s="1311"/>
      <c r="Q323" s="1311"/>
      <c r="R323" s="1311"/>
      <c r="S323" s="1311"/>
    </row>
    <row r="324" spans="1:19" ht="15.75" customHeight="1">
      <c r="A324" s="1311"/>
      <c r="B324" s="1311"/>
      <c r="C324" s="1311"/>
      <c r="D324" s="1311"/>
      <c r="E324" s="1311"/>
      <c r="F324" s="1311"/>
      <c r="G324" s="1311"/>
      <c r="H324" s="1311"/>
      <c r="I324" s="1311"/>
      <c r="J324" s="1311"/>
      <c r="K324" s="1311"/>
      <c r="L324" s="1311"/>
      <c r="M324" s="1311"/>
      <c r="N324" s="1311"/>
      <c r="O324" s="1311"/>
      <c r="P324" s="1311"/>
      <c r="Q324" s="1311"/>
      <c r="R324" s="1311"/>
      <c r="S324" s="1311"/>
    </row>
    <row r="325" spans="1:19" ht="15.75" customHeight="1">
      <c r="A325" s="1311"/>
      <c r="B325" s="1311"/>
      <c r="C325" s="1311"/>
      <c r="D325" s="1311"/>
      <c r="E325" s="1311"/>
      <c r="F325" s="1311"/>
      <c r="G325" s="1311"/>
      <c r="H325" s="1311"/>
      <c r="I325" s="1311"/>
      <c r="J325" s="1311"/>
      <c r="K325" s="1311"/>
      <c r="L325" s="1311"/>
      <c r="M325" s="1311"/>
      <c r="N325" s="1311"/>
      <c r="O325" s="1311"/>
      <c r="P325" s="1311"/>
      <c r="Q325" s="1311"/>
      <c r="R325" s="1311"/>
      <c r="S325" s="1311"/>
    </row>
    <row r="326" spans="1:19" ht="15.75" customHeight="1">
      <c r="A326" s="1311"/>
      <c r="B326" s="1311"/>
      <c r="C326" s="1311"/>
      <c r="D326" s="1311"/>
      <c r="E326" s="1311"/>
      <c r="F326" s="1311"/>
      <c r="G326" s="1311"/>
      <c r="H326" s="1311"/>
      <c r="I326" s="1311"/>
      <c r="J326" s="1311"/>
      <c r="K326" s="1311"/>
      <c r="L326" s="1311"/>
      <c r="M326" s="1311"/>
      <c r="N326" s="1311"/>
      <c r="O326" s="1311"/>
      <c r="P326" s="1311"/>
      <c r="Q326" s="1311"/>
      <c r="R326" s="1311"/>
      <c r="S326" s="1311"/>
    </row>
    <row r="327" spans="1:19" ht="15.75" customHeight="1">
      <c r="A327" s="1311"/>
      <c r="B327" s="1311"/>
      <c r="C327" s="1311"/>
      <c r="D327" s="1311"/>
      <c r="E327" s="1311"/>
      <c r="F327" s="1311"/>
      <c r="G327" s="1311"/>
      <c r="H327" s="1311"/>
      <c r="I327" s="1311"/>
      <c r="J327" s="1311"/>
      <c r="K327" s="1311"/>
      <c r="L327" s="1311"/>
      <c r="M327" s="1311"/>
      <c r="N327" s="1311"/>
      <c r="O327" s="1311"/>
      <c r="P327" s="1311"/>
      <c r="Q327" s="1311"/>
      <c r="R327" s="1311"/>
      <c r="S327" s="1311"/>
    </row>
    <row r="328" spans="1:19" ht="15.75" customHeight="1">
      <c r="A328" s="1311"/>
      <c r="B328" s="1311"/>
      <c r="C328" s="1311"/>
      <c r="D328" s="1311"/>
      <c r="E328" s="1311"/>
      <c r="F328" s="1311"/>
      <c r="G328" s="1311"/>
      <c r="H328" s="1311"/>
      <c r="I328" s="1311"/>
      <c r="J328" s="1311"/>
      <c r="K328" s="1311"/>
      <c r="L328" s="1311"/>
      <c r="M328" s="1311"/>
      <c r="N328" s="1311"/>
      <c r="O328" s="1311"/>
      <c r="P328" s="1311"/>
      <c r="Q328" s="1311"/>
      <c r="R328" s="1311"/>
      <c r="S328" s="1311"/>
    </row>
    <row r="329" spans="1:19" ht="15.75" customHeight="1">
      <c r="A329" s="1311"/>
      <c r="B329" s="1311"/>
      <c r="C329" s="1311"/>
      <c r="D329" s="1311"/>
      <c r="E329" s="1311"/>
      <c r="F329" s="1311"/>
      <c r="G329" s="1311"/>
      <c r="H329" s="1311"/>
      <c r="I329" s="1311"/>
      <c r="J329" s="1311"/>
      <c r="K329" s="1311"/>
      <c r="L329" s="1311"/>
      <c r="M329" s="1311"/>
      <c r="N329" s="1311"/>
      <c r="O329" s="1311"/>
      <c r="P329" s="1311"/>
      <c r="Q329" s="1311"/>
      <c r="R329" s="1311"/>
      <c r="S329" s="1311"/>
    </row>
    <row r="330" spans="1:19" ht="15.75" customHeight="1">
      <c r="A330" s="1311"/>
      <c r="B330" s="1311"/>
      <c r="C330" s="1311"/>
      <c r="D330" s="1311"/>
      <c r="E330" s="1311"/>
      <c r="F330" s="1311"/>
      <c r="G330" s="1311"/>
      <c r="H330" s="1311"/>
      <c r="I330" s="1311"/>
      <c r="J330" s="1311"/>
      <c r="K330" s="1311"/>
      <c r="L330" s="1311"/>
      <c r="M330" s="1311"/>
      <c r="N330" s="1311"/>
      <c r="O330" s="1311"/>
      <c r="P330" s="1311"/>
      <c r="Q330" s="1311"/>
      <c r="R330" s="1311"/>
      <c r="S330" s="1311"/>
    </row>
    <row r="331" spans="1:19" ht="15.75" customHeight="1">
      <c r="A331" s="1311"/>
      <c r="B331" s="1311"/>
      <c r="C331" s="1311"/>
      <c r="D331" s="1311"/>
      <c r="E331" s="1311"/>
      <c r="F331" s="1311"/>
      <c r="G331" s="1311"/>
      <c r="H331" s="1311"/>
      <c r="I331" s="1311"/>
      <c r="J331" s="1311"/>
      <c r="K331" s="1311"/>
      <c r="L331" s="1311"/>
      <c r="M331" s="1311"/>
      <c r="N331" s="1311"/>
      <c r="O331" s="1311"/>
      <c r="P331" s="1311"/>
      <c r="Q331" s="1311"/>
      <c r="R331" s="1311"/>
      <c r="S331" s="1311"/>
    </row>
    <row r="332" spans="1:19" ht="15.75" customHeight="1">
      <c r="A332" s="1311"/>
      <c r="B332" s="1311"/>
      <c r="C332" s="1311"/>
      <c r="D332" s="1311"/>
      <c r="E332" s="1311"/>
      <c r="F332" s="1311"/>
      <c r="G332" s="1311"/>
      <c r="H332" s="1311"/>
      <c r="I332" s="1311"/>
      <c r="J332" s="1311"/>
      <c r="K332" s="1311"/>
      <c r="L332" s="1311"/>
      <c r="M332" s="1311"/>
      <c r="N332" s="1311"/>
      <c r="O332" s="1311"/>
      <c r="P332" s="1311"/>
      <c r="Q332" s="1311"/>
      <c r="R332" s="1311"/>
      <c r="S332" s="1311"/>
    </row>
    <row r="333" spans="1:19" ht="15.75" customHeight="1">
      <c r="A333" s="1311"/>
      <c r="B333" s="1311"/>
      <c r="C333" s="1311"/>
      <c r="D333" s="1311"/>
      <c r="E333" s="1311"/>
      <c r="F333" s="1311"/>
      <c r="G333" s="1311"/>
      <c r="H333" s="1311"/>
      <c r="I333" s="1311"/>
      <c r="J333" s="1311"/>
      <c r="K333" s="1311"/>
      <c r="L333" s="1311"/>
      <c r="M333" s="1311"/>
      <c r="N333" s="1311"/>
      <c r="O333" s="1311"/>
      <c r="P333" s="1311"/>
      <c r="Q333" s="1311"/>
      <c r="R333" s="1311"/>
      <c r="S333" s="1311"/>
    </row>
    <row r="334" spans="1:19" ht="15.75" customHeight="1">
      <c r="A334" s="1311"/>
      <c r="B334" s="1311"/>
      <c r="C334" s="1311"/>
      <c r="D334" s="1311"/>
      <c r="E334" s="1311"/>
      <c r="F334" s="1311"/>
      <c r="G334" s="1311"/>
      <c r="H334" s="1311"/>
      <c r="I334" s="1311"/>
      <c r="J334" s="1311"/>
      <c r="K334" s="1311"/>
      <c r="L334" s="1311"/>
      <c r="M334" s="1311"/>
      <c r="N334" s="1311"/>
      <c r="O334" s="1311"/>
      <c r="P334" s="1311"/>
      <c r="Q334" s="1311"/>
      <c r="R334" s="1311"/>
      <c r="S334" s="1311"/>
    </row>
    <row r="335" spans="1:19" ht="15.75" customHeight="1">
      <c r="A335" s="1311"/>
      <c r="B335" s="1311"/>
      <c r="C335" s="1311"/>
      <c r="D335" s="1311"/>
      <c r="E335" s="1311"/>
      <c r="F335" s="1311"/>
      <c r="G335" s="1311"/>
      <c r="H335" s="1311"/>
      <c r="I335" s="1311"/>
      <c r="J335" s="1311"/>
      <c r="K335" s="1311"/>
      <c r="L335" s="1311"/>
      <c r="M335" s="1311"/>
      <c r="N335" s="1311"/>
      <c r="O335" s="1311"/>
      <c r="P335" s="1311"/>
      <c r="Q335" s="1311"/>
      <c r="R335" s="1311"/>
      <c r="S335" s="1311"/>
    </row>
    <row r="336" spans="1:19" ht="15.75" customHeight="1">
      <c r="A336" s="1311"/>
      <c r="B336" s="1311"/>
      <c r="C336" s="1311"/>
      <c r="D336" s="1311"/>
      <c r="E336" s="1311"/>
      <c r="F336" s="1311"/>
      <c r="G336" s="1311"/>
      <c r="H336" s="1311"/>
      <c r="I336" s="1311"/>
      <c r="J336" s="1311"/>
      <c r="K336" s="1311"/>
      <c r="L336" s="1311"/>
      <c r="M336" s="1311"/>
      <c r="N336" s="1311"/>
      <c r="O336" s="1311"/>
      <c r="P336" s="1311"/>
      <c r="Q336" s="1311"/>
      <c r="R336" s="1311"/>
      <c r="S336" s="1311"/>
    </row>
    <row r="337" spans="1:19" ht="15.75" customHeight="1">
      <c r="A337" s="1311"/>
      <c r="B337" s="1311"/>
      <c r="C337" s="1311"/>
      <c r="D337" s="1311"/>
      <c r="E337" s="1311"/>
      <c r="F337" s="1311"/>
      <c r="G337" s="1311"/>
      <c r="H337" s="1311"/>
      <c r="I337" s="1311"/>
      <c r="J337" s="1311"/>
      <c r="K337" s="1311"/>
      <c r="L337" s="1311"/>
      <c r="M337" s="1311"/>
      <c r="N337" s="1311"/>
      <c r="O337" s="1311"/>
      <c r="P337" s="1311"/>
      <c r="Q337" s="1311"/>
      <c r="R337" s="1311"/>
      <c r="S337" s="1311"/>
    </row>
    <row r="338" spans="1:19" ht="15.75" customHeight="1">
      <c r="A338" s="1311"/>
      <c r="B338" s="1311"/>
      <c r="C338" s="1311"/>
      <c r="D338" s="1311"/>
      <c r="E338" s="1311"/>
      <c r="F338" s="1311"/>
      <c r="G338" s="1311"/>
      <c r="H338" s="1311"/>
      <c r="I338" s="1311"/>
      <c r="J338" s="1311"/>
      <c r="K338" s="1311"/>
      <c r="L338" s="1311"/>
      <c r="M338" s="1311"/>
      <c r="N338" s="1311"/>
      <c r="O338" s="1311"/>
      <c r="P338" s="1311"/>
      <c r="Q338" s="1311"/>
      <c r="R338" s="1311"/>
      <c r="S338" s="1311"/>
    </row>
    <row r="339" spans="1:19" ht="15.75" customHeight="1">
      <c r="A339" s="1311"/>
      <c r="B339" s="1311"/>
      <c r="C339" s="1311"/>
      <c r="D339" s="1311"/>
      <c r="E339" s="1311"/>
      <c r="F339" s="1311"/>
      <c r="G339" s="1311"/>
      <c r="H339" s="1311"/>
      <c r="I339" s="1311"/>
      <c r="J339" s="1311"/>
      <c r="K339" s="1311"/>
      <c r="L339" s="1311"/>
      <c r="M339" s="1311"/>
      <c r="N339" s="1311"/>
      <c r="O339" s="1311"/>
      <c r="P339" s="1311"/>
      <c r="Q339" s="1311"/>
      <c r="R339" s="1311"/>
      <c r="S339" s="1311"/>
    </row>
    <row r="340" spans="1:19" ht="15.75" customHeight="1">
      <c r="A340" s="1311"/>
      <c r="B340" s="1311"/>
      <c r="C340" s="1311"/>
      <c r="D340" s="1311"/>
      <c r="E340" s="1311"/>
      <c r="F340" s="1311"/>
      <c r="G340" s="1311"/>
      <c r="H340" s="1311"/>
      <c r="I340" s="1311"/>
      <c r="J340" s="1311"/>
      <c r="K340" s="1311"/>
      <c r="L340" s="1311"/>
      <c r="M340" s="1311"/>
      <c r="N340" s="1311"/>
      <c r="O340" s="1311"/>
      <c r="P340" s="1311"/>
      <c r="Q340" s="1311"/>
      <c r="R340" s="1311"/>
      <c r="S340" s="1311"/>
    </row>
    <row r="341" spans="1:19" ht="15.75" customHeight="1">
      <c r="A341" s="1311"/>
      <c r="B341" s="1311"/>
      <c r="C341" s="1311"/>
      <c r="D341" s="1311"/>
      <c r="E341" s="1311"/>
      <c r="F341" s="1311"/>
      <c r="G341" s="1311"/>
      <c r="H341" s="1311"/>
      <c r="I341" s="1311"/>
      <c r="J341" s="1311"/>
      <c r="K341" s="1311"/>
      <c r="L341" s="1311"/>
      <c r="M341" s="1311"/>
      <c r="N341" s="1311"/>
      <c r="O341" s="1311"/>
      <c r="P341" s="1311"/>
      <c r="Q341" s="1311"/>
      <c r="R341" s="1311"/>
      <c r="S341" s="1311"/>
    </row>
    <row r="342" spans="1:19" ht="15.75" customHeight="1">
      <c r="A342" s="1311"/>
      <c r="B342" s="1311"/>
      <c r="C342" s="1311"/>
      <c r="D342" s="1311"/>
      <c r="E342" s="1311"/>
      <c r="F342" s="1311"/>
      <c r="G342" s="1311"/>
      <c r="H342" s="1311"/>
      <c r="I342" s="1311"/>
      <c r="J342" s="1311"/>
      <c r="K342" s="1311"/>
      <c r="L342" s="1311"/>
      <c r="M342" s="1311"/>
      <c r="N342" s="1311"/>
      <c r="O342" s="1311"/>
      <c r="P342" s="1311"/>
      <c r="Q342" s="1311"/>
      <c r="R342" s="1311"/>
      <c r="S342" s="1311"/>
    </row>
    <row r="343" spans="1:19" ht="15.75" customHeight="1">
      <c r="A343" s="1311"/>
      <c r="B343" s="1311"/>
      <c r="C343" s="1311"/>
      <c r="D343" s="1311"/>
      <c r="E343" s="1311"/>
      <c r="F343" s="1311"/>
      <c r="G343" s="1311"/>
      <c r="H343" s="1311"/>
      <c r="I343" s="1311"/>
      <c r="J343" s="1311"/>
      <c r="K343" s="1311"/>
      <c r="L343" s="1311"/>
      <c r="M343" s="1311"/>
      <c r="N343" s="1311"/>
      <c r="O343" s="1311"/>
      <c r="P343" s="1311"/>
      <c r="Q343" s="1311"/>
      <c r="R343" s="1311"/>
      <c r="S343" s="1311"/>
    </row>
    <row r="344" spans="1:19" ht="15.75" customHeight="1">
      <c r="A344" s="1311"/>
      <c r="B344" s="1311"/>
      <c r="C344" s="1311"/>
      <c r="D344" s="1311"/>
      <c r="E344" s="1311"/>
      <c r="F344" s="1311"/>
      <c r="G344" s="1311"/>
      <c r="H344" s="1311"/>
      <c r="I344" s="1311"/>
      <c r="J344" s="1311"/>
      <c r="K344" s="1311"/>
      <c r="L344" s="1311"/>
      <c r="M344" s="1311"/>
      <c r="N344" s="1311"/>
      <c r="O344" s="1311"/>
      <c r="P344" s="1311"/>
      <c r="Q344" s="1311"/>
      <c r="R344" s="1311"/>
      <c r="S344" s="1311"/>
    </row>
    <row r="345" spans="1:19" ht="15.75" customHeight="1">
      <c r="A345" s="1311"/>
      <c r="B345" s="1311"/>
      <c r="C345" s="1311"/>
      <c r="D345" s="1311"/>
      <c r="E345" s="1311"/>
      <c r="F345" s="1311"/>
      <c r="G345" s="1311"/>
      <c r="H345" s="1311"/>
      <c r="I345" s="1311"/>
      <c r="J345" s="1311"/>
      <c r="K345" s="1311"/>
      <c r="L345" s="1311"/>
      <c r="M345" s="1311"/>
      <c r="N345" s="1311"/>
      <c r="O345" s="1311"/>
      <c r="P345" s="1311"/>
      <c r="Q345" s="1311"/>
      <c r="R345" s="1311"/>
      <c r="S345" s="1311"/>
    </row>
    <row r="346" spans="1:19" ht="15.75" customHeight="1">
      <c r="A346" s="1311"/>
      <c r="B346" s="1311"/>
      <c r="C346" s="1311"/>
      <c r="D346" s="1311"/>
      <c r="E346" s="1311"/>
      <c r="F346" s="1311"/>
      <c r="G346" s="1311"/>
      <c r="H346" s="1311"/>
      <c r="I346" s="1311"/>
      <c r="J346" s="1311"/>
      <c r="K346" s="1311"/>
      <c r="L346" s="1311"/>
      <c r="M346" s="1311"/>
      <c r="N346" s="1311"/>
      <c r="O346" s="1311"/>
      <c r="P346" s="1311"/>
      <c r="Q346" s="1311"/>
      <c r="R346" s="1311"/>
      <c r="S346" s="1311"/>
    </row>
    <row r="347" spans="1:19" ht="15.75" customHeight="1">
      <c r="A347" s="1311"/>
      <c r="B347" s="1311"/>
      <c r="C347" s="1311"/>
      <c r="D347" s="1311"/>
      <c r="E347" s="1311"/>
      <c r="F347" s="1311"/>
      <c r="G347" s="1311"/>
      <c r="H347" s="1311"/>
      <c r="I347" s="1311"/>
      <c r="J347" s="1311"/>
      <c r="K347" s="1311"/>
      <c r="L347" s="1311"/>
      <c r="M347" s="1311"/>
      <c r="N347" s="1311"/>
      <c r="O347" s="1311"/>
      <c r="P347" s="1311"/>
      <c r="Q347" s="1311"/>
      <c r="R347" s="1311"/>
      <c r="S347" s="1311"/>
    </row>
    <row r="348" spans="1:19" ht="15.75" customHeight="1">
      <c r="A348" s="1311"/>
      <c r="B348" s="1311"/>
      <c r="C348" s="1311"/>
      <c r="D348" s="1311"/>
      <c r="E348" s="1311"/>
      <c r="F348" s="1311"/>
      <c r="G348" s="1311"/>
      <c r="H348" s="1311"/>
      <c r="I348" s="1311"/>
      <c r="J348" s="1311"/>
      <c r="K348" s="1311"/>
      <c r="L348" s="1311"/>
      <c r="M348" s="1311"/>
      <c r="N348" s="1311"/>
      <c r="O348" s="1311"/>
      <c r="P348" s="1311"/>
      <c r="Q348" s="1311"/>
      <c r="R348" s="1311"/>
      <c r="S348" s="1311"/>
    </row>
    <row r="349" spans="1:19" ht="15.75" customHeight="1">
      <c r="A349" s="1311"/>
      <c r="B349" s="1311"/>
      <c r="C349" s="1311"/>
      <c r="D349" s="1311"/>
      <c r="E349" s="1311"/>
      <c r="F349" s="1311"/>
      <c r="G349" s="1311"/>
      <c r="H349" s="1311"/>
      <c r="I349" s="1311"/>
      <c r="J349" s="1311"/>
      <c r="K349" s="1311"/>
      <c r="L349" s="1311"/>
      <c r="M349" s="1311"/>
      <c r="N349" s="1311"/>
      <c r="O349" s="1311"/>
      <c r="P349" s="1311"/>
      <c r="Q349" s="1311"/>
      <c r="R349" s="1311"/>
      <c r="S349" s="1311"/>
    </row>
    <row r="350" spans="1:19" ht="15.75" customHeight="1">
      <c r="A350" s="1311"/>
      <c r="B350" s="1311"/>
      <c r="C350" s="1311"/>
      <c r="D350" s="1311"/>
      <c r="E350" s="1311"/>
      <c r="F350" s="1311"/>
      <c r="G350" s="1311"/>
      <c r="H350" s="1311"/>
      <c r="I350" s="1311"/>
      <c r="J350" s="1311"/>
      <c r="K350" s="1311"/>
      <c r="L350" s="1311"/>
      <c r="M350" s="1311"/>
      <c r="N350" s="1311"/>
      <c r="O350" s="1311"/>
      <c r="P350" s="1311"/>
      <c r="Q350" s="1311"/>
      <c r="R350" s="1311"/>
      <c r="S350" s="1311"/>
    </row>
    <row r="351" spans="1:19" ht="15.75" customHeight="1">
      <c r="A351" s="1311"/>
      <c r="B351" s="1311"/>
      <c r="C351" s="1311"/>
      <c r="D351" s="1311"/>
      <c r="E351" s="1311"/>
      <c r="F351" s="1311"/>
      <c r="G351" s="1311"/>
      <c r="H351" s="1311"/>
      <c r="I351" s="1311"/>
      <c r="J351" s="1311"/>
      <c r="K351" s="1311"/>
      <c r="L351" s="1311"/>
      <c r="M351" s="1311"/>
      <c r="N351" s="1311"/>
      <c r="O351" s="1311"/>
      <c r="P351" s="1311"/>
      <c r="Q351" s="1311"/>
      <c r="R351" s="1311"/>
      <c r="S351" s="1311"/>
    </row>
    <row r="352" spans="1:19" ht="15.75" customHeight="1">
      <c r="A352" s="1311"/>
      <c r="B352" s="1311"/>
      <c r="C352" s="1311"/>
      <c r="D352" s="1311"/>
      <c r="E352" s="1311"/>
      <c r="F352" s="1311"/>
      <c r="G352" s="1311"/>
      <c r="H352" s="1311"/>
      <c r="I352" s="1311"/>
      <c r="J352" s="1311"/>
      <c r="K352" s="1311"/>
      <c r="L352" s="1311"/>
      <c r="M352" s="1311"/>
      <c r="N352" s="1311"/>
      <c r="O352" s="1311"/>
      <c r="P352" s="1311"/>
      <c r="Q352" s="1311"/>
      <c r="R352" s="1311"/>
      <c r="S352" s="1311"/>
    </row>
    <row r="353" spans="1:19" ht="15.75" customHeight="1">
      <c r="A353" s="1311"/>
      <c r="B353" s="1311"/>
      <c r="C353" s="1311"/>
      <c r="D353" s="1311"/>
      <c r="E353" s="1311"/>
      <c r="F353" s="1311"/>
      <c r="G353" s="1311"/>
      <c r="H353" s="1311"/>
      <c r="I353" s="1311"/>
      <c r="J353" s="1311"/>
      <c r="K353" s="1311"/>
      <c r="L353" s="1311"/>
      <c r="M353" s="1311"/>
      <c r="N353" s="1311"/>
      <c r="O353" s="1311"/>
      <c r="P353" s="1311"/>
      <c r="Q353" s="1311"/>
      <c r="R353" s="1311"/>
      <c r="S353" s="1311"/>
    </row>
    <row r="354" spans="1:19" ht="15.75" customHeight="1">
      <c r="A354" s="1311"/>
      <c r="B354" s="1311"/>
      <c r="C354" s="1311"/>
      <c r="D354" s="1311"/>
      <c r="E354" s="1311"/>
      <c r="F354" s="1311"/>
      <c r="G354" s="1311"/>
      <c r="H354" s="1311"/>
      <c r="I354" s="1311"/>
      <c r="J354" s="1311"/>
      <c r="K354" s="1311"/>
      <c r="L354" s="1311"/>
      <c r="M354" s="1311"/>
      <c r="N354" s="1311"/>
      <c r="O354" s="1311"/>
      <c r="P354" s="1311"/>
      <c r="Q354" s="1311"/>
      <c r="R354" s="1311"/>
      <c r="S354" s="1311"/>
    </row>
    <row r="355" spans="1:19" ht="15.75" customHeight="1">
      <c r="A355" s="1311"/>
      <c r="B355" s="1311"/>
      <c r="C355" s="1311"/>
      <c r="D355" s="1311"/>
      <c r="E355" s="1311"/>
      <c r="F355" s="1311"/>
      <c r="G355" s="1311"/>
      <c r="H355" s="1311"/>
      <c r="I355" s="1311"/>
      <c r="J355" s="1311"/>
      <c r="K355" s="1311"/>
      <c r="L355" s="1311"/>
      <c r="M355" s="1311"/>
      <c r="N355" s="1311"/>
      <c r="O355" s="1311"/>
      <c r="P355" s="1311"/>
      <c r="Q355" s="1311"/>
      <c r="R355" s="1311"/>
      <c r="S355" s="1311"/>
    </row>
    <row r="356" spans="1:19" ht="15.75" customHeight="1">
      <c r="A356" s="1311"/>
      <c r="B356" s="1311"/>
      <c r="C356" s="1311"/>
      <c r="D356" s="1311"/>
      <c r="E356" s="1311"/>
      <c r="F356" s="1311"/>
      <c r="G356" s="1311"/>
      <c r="H356" s="1311"/>
      <c r="I356" s="1311"/>
      <c r="J356" s="1311"/>
      <c r="K356" s="1311"/>
      <c r="L356" s="1311"/>
      <c r="M356" s="1311"/>
      <c r="N356" s="1311"/>
      <c r="O356" s="1311"/>
      <c r="P356" s="1311"/>
      <c r="Q356" s="1311"/>
      <c r="R356" s="1311"/>
      <c r="S356" s="1311"/>
    </row>
    <row r="357" spans="1:19" ht="15.75" customHeight="1">
      <c r="A357" s="1311"/>
      <c r="B357" s="1311"/>
      <c r="C357" s="1311"/>
      <c r="D357" s="1311"/>
      <c r="E357" s="1311"/>
      <c r="F357" s="1311"/>
      <c r="G357" s="1311"/>
      <c r="H357" s="1311"/>
      <c r="I357" s="1311"/>
      <c r="J357" s="1311"/>
      <c r="K357" s="1311"/>
      <c r="L357" s="1311"/>
      <c r="M357" s="1311"/>
      <c r="N357" s="1311"/>
      <c r="O357" s="1311"/>
      <c r="P357" s="1311"/>
      <c r="Q357" s="1311"/>
      <c r="R357" s="1311"/>
      <c r="S357" s="1311"/>
    </row>
    <row r="358" spans="1:19" ht="15.75" customHeight="1">
      <c r="A358" s="1311"/>
      <c r="B358" s="1311"/>
      <c r="C358" s="1311"/>
      <c r="D358" s="1311"/>
      <c r="E358" s="1311"/>
      <c r="F358" s="1311"/>
      <c r="G358" s="1311"/>
      <c r="H358" s="1311"/>
      <c r="I358" s="1311"/>
      <c r="J358" s="1311"/>
      <c r="K358" s="1311"/>
      <c r="L358" s="1311"/>
      <c r="M358" s="1311"/>
      <c r="N358" s="1311"/>
      <c r="O358" s="1311"/>
      <c r="P358" s="1311"/>
      <c r="Q358" s="1311"/>
      <c r="R358" s="1311"/>
      <c r="S358" s="1311"/>
    </row>
    <row r="359" spans="1:19" ht="15.75" customHeight="1">
      <c r="A359" s="1311"/>
      <c r="B359" s="1311"/>
      <c r="C359" s="1311"/>
      <c r="D359" s="1311"/>
      <c r="E359" s="1311"/>
      <c r="F359" s="1311"/>
      <c r="G359" s="1311"/>
      <c r="H359" s="1311"/>
      <c r="I359" s="1311"/>
      <c r="J359" s="1311"/>
      <c r="K359" s="1311"/>
      <c r="L359" s="1311"/>
      <c r="M359" s="1311"/>
      <c r="N359" s="1311"/>
      <c r="O359" s="1311"/>
      <c r="P359" s="1311"/>
      <c r="Q359" s="1311"/>
      <c r="R359" s="1311"/>
      <c r="S359" s="1311"/>
    </row>
    <row r="360" spans="1:19" ht="15.75" customHeight="1">
      <c r="A360" s="1311"/>
      <c r="B360" s="1311"/>
      <c r="C360" s="1311"/>
      <c r="D360" s="1311"/>
      <c r="E360" s="1311"/>
      <c r="F360" s="1311"/>
      <c r="G360" s="1311"/>
      <c r="H360" s="1311"/>
      <c r="I360" s="1311"/>
      <c r="J360" s="1311"/>
      <c r="K360" s="1311"/>
      <c r="L360" s="1311"/>
      <c r="M360" s="1311"/>
      <c r="N360" s="1311"/>
      <c r="O360" s="1311"/>
      <c r="P360" s="1311"/>
      <c r="Q360" s="1311"/>
      <c r="R360" s="1311"/>
      <c r="S360" s="1311"/>
    </row>
    <row r="361" spans="1:19" ht="15.75" customHeight="1">
      <c r="A361" s="1311"/>
      <c r="B361" s="1311"/>
      <c r="C361" s="1311"/>
      <c r="D361" s="1311"/>
      <c r="E361" s="1311"/>
      <c r="F361" s="1311"/>
      <c r="G361" s="1311"/>
      <c r="H361" s="1311"/>
      <c r="I361" s="1311"/>
      <c r="J361" s="1311"/>
      <c r="K361" s="1311"/>
      <c r="L361" s="1311"/>
      <c r="M361" s="1311"/>
      <c r="N361" s="1311"/>
      <c r="O361" s="1311"/>
      <c r="P361" s="1311"/>
      <c r="Q361" s="1311"/>
      <c r="R361" s="1311"/>
      <c r="S361" s="1311"/>
    </row>
    <row r="362" spans="1:19" ht="15.75" customHeight="1">
      <c r="A362" s="1311"/>
      <c r="B362" s="1311"/>
      <c r="C362" s="1311"/>
      <c r="D362" s="1311"/>
      <c r="E362" s="1311"/>
      <c r="F362" s="1311"/>
      <c r="G362" s="1311"/>
      <c r="H362" s="1311"/>
      <c r="I362" s="1311"/>
      <c r="J362" s="1311"/>
      <c r="K362" s="1311"/>
      <c r="L362" s="1311"/>
      <c r="M362" s="1311"/>
      <c r="N362" s="1311"/>
      <c r="O362" s="1311"/>
      <c r="P362" s="1311"/>
      <c r="Q362" s="1311"/>
      <c r="R362" s="1311"/>
      <c r="S362" s="1311"/>
    </row>
    <row r="363" spans="1:19" ht="15.75" customHeight="1">
      <c r="A363" s="1311"/>
      <c r="B363" s="1311"/>
      <c r="C363" s="1311"/>
      <c r="D363" s="1311"/>
      <c r="E363" s="1311"/>
      <c r="F363" s="1311"/>
      <c r="G363" s="1311"/>
      <c r="H363" s="1311"/>
      <c r="I363" s="1311"/>
      <c r="J363" s="1311"/>
      <c r="K363" s="1311"/>
      <c r="L363" s="1311"/>
      <c r="M363" s="1311"/>
      <c r="N363" s="1311"/>
      <c r="O363" s="1311"/>
      <c r="P363" s="1311"/>
      <c r="Q363" s="1311"/>
      <c r="R363" s="1311"/>
      <c r="S363" s="1311"/>
    </row>
    <row r="364" spans="1:19" ht="15.75" customHeight="1">
      <c r="A364" s="1311"/>
      <c r="B364" s="1311"/>
      <c r="C364" s="1311"/>
      <c r="D364" s="1311"/>
      <c r="E364" s="1311"/>
      <c r="F364" s="1311"/>
      <c r="G364" s="1311"/>
      <c r="H364" s="1311"/>
      <c r="I364" s="1311"/>
      <c r="J364" s="1311"/>
      <c r="K364" s="1311"/>
      <c r="L364" s="1311"/>
      <c r="M364" s="1311"/>
      <c r="N364" s="1311"/>
      <c r="O364" s="1311"/>
      <c r="P364" s="1311"/>
      <c r="Q364" s="1311"/>
      <c r="R364" s="1311"/>
      <c r="S364" s="1311"/>
    </row>
    <row r="365" spans="1:19" ht="15.75" customHeight="1">
      <c r="A365" s="1311"/>
      <c r="B365" s="1311"/>
      <c r="C365" s="1311"/>
      <c r="D365" s="1311"/>
      <c r="E365" s="1311"/>
      <c r="F365" s="1311"/>
      <c r="G365" s="1311"/>
      <c r="H365" s="1311"/>
      <c r="I365" s="1311"/>
      <c r="J365" s="1311"/>
      <c r="K365" s="1311"/>
      <c r="L365" s="1311"/>
      <c r="M365" s="1311"/>
      <c r="N365" s="1311"/>
      <c r="O365" s="1311"/>
      <c r="P365" s="1311"/>
      <c r="Q365" s="1311"/>
      <c r="R365" s="1311"/>
      <c r="S365" s="1311"/>
    </row>
    <row r="366" spans="1:19" ht="15.75" customHeight="1">
      <c r="A366" s="1311"/>
      <c r="B366" s="1311"/>
      <c r="C366" s="1311"/>
      <c r="D366" s="1311"/>
      <c r="E366" s="1311"/>
      <c r="F366" s="1311"/>
      <c r="G366" s="1311"/>
      <c r="H366" s="1311"/>
      <c r="I366" s="1311"/>
      <c r="J366" s="1311"/>
      <c r="K366" s="1311"/>
      <c r="L366" s="1311"/>
      <c r="M366" s="1311"/>
      <c r="N366" s="1311"/>
      <c r="O366" s="1311"/>
      <c r="P366" s="1311"/>
      <c r="Q366" s="1311"/>
      <c r="R366" s="1311"/>
      <c r="S366" s="1311"/>
    </row>
    <row r="367" spans="1:19" ht="15.75" customHeight="1">
      <c r="A367" s="1311"/>
      <c r="B367" s="1311"/>
      <c r="C367" s="1311"/>
      <c r="D367" s="1311"/>
      <c r="E367" s="1311"/>
      <c r="F367" s="1311"/>
      <c r="G367" s="1311"/>
      <c r="H367" s="1311"/>
      <c r="I367" s="1311"/>
      <c r="J367" s="1311"/>
      <c r="K367" s="1311"/>
      <c r="L367" s="1311"/>
      <c r="M367" s="1311"/>
      <c r="N367" s="1311"/>
      <c r="O367" s="1311"/>
      <c r="P367" s="1311"/>
      <c r="Q367" s="1311"/>
      <c r="R367" s="1311"/>
      <c r="S367" s="1311"/>
    </row>
    <row r="368" spans="1:19" ht="15.75" customHeight="1">
      <c r="A368" s="1311"/>
      <c r="B368" s="1311"/>
      <c r="C368" s="1311"/>
      <c r="D368" s="1311"/>
      <c r="E368" s="1311"/>
      <c r="F368" s="1311"/>
      <c r="G368" s="1311"/>
      <c r="H368" s="1311"/>
      <c r="I368" s="1311"/>
      <c r="J368" s="1311"/>
      <c r="K368" s="1311"/>
      <c r="L368" s="1311"/>
      <c r="M368" s="1311"/>
      <c r="N368" s="1311"/>
      <c r="O368" s="1311"/>
      <c r="P368" s="1311"/>
      <c r="Q368" s="1311"/>
      <c r="R368" s="1311"/>
      <c r="S368" s="1311"/>
    </row>
    <row r="369" spans="1:19" ht="15.75" customHeight="1">
      <c r="A369" s="1311"/>
      <c r="B369" s="1311"/>
      <c r="C369" s="1311"/>
      <c r="D369" s="1311"/>
      <c r="E369" s="1311"/>
      <c r="F369" s="1311"/>
      <c r="G369" s="1311"/>
      <c r="H369" s="1311"/>
      <c r="I369" s="1311"/>
      <c r="J369" s="1311"/>
      <c r="K369" s="1311"/>
      <c r="L369" s="1311"/>
      <c r="M369" s="1311"/>
      <c r="N369" s="1311"/>
      <c r="O369" s="1311"/>
      <c r="P369" s="1311"/>
      <c r="Q369" s="1311"/>
      <c r="R369" s="1311"/>
      <c r="S369" s="1311"/>
    </row>
    <row r="370" spans="1:19" ht="15.75" customHeight="1">
      <c r="A370" s="1311"/>
      <c r="B370" s="1311"/>
      <c r="C370" s="1311"/>
      <c r="D370" s="1311"/>
      <c r="E370" s="1311"/>
      <c r="F370" s="1311"/>
      <c r="G370" s="1311"/>
      <c r="H370" s="1311"/>
      <c r="I370" s="1311"/>
      <c r="J370" s="1311"/>
      <c r="K370" s="1311"/>
      <c r="L370" s="1311"/>
      <c r="M370" s="1311"/>
      <c r="N370" s="1311"/>
      <c r="O370" s="1311"/>
      <c r="P370" s="1311"/>
      <c r="Q370" s="1311"/>
      <c r="R370" s="1311"/>
      <c r="S370" s="1311"/>
    </row>
    <row r="371" spans="1:19" ht="15.75" customHeight="1">
      <c r="A371" s="1311"/>
      <c r="B371" s="1311"/>
      <c r="C371" s="1311"/>
      <c r="D371" s="1311"/>
      <c r="E371" s="1311"/>
      <c r="F371" s="1311"/>
      <c r="G371" s="1311"/>
      <c r="H371" s="1311"/>
      <c r="I371" s="1311"/>
      <c r="J371" s="1311"/>
      <c r="K371" s="1311"/>
      <c r="L371" s="1311"/>
      <c r="M371" s="1311"/>
      <c r="N371" s="1311"/>
      <c r="O371" s="1311"/>
      <c r="P371" s="1311"/>
      <c r="Q371" s="1311"/>
      <c r="R371" s="1311"/>
      <c r="S371" s="1311"/>
    </row>
    <row r="372" spans="1:19" ht="15.75" customHeight="1">
      <c r="A372" s="1311"/>
      <c r="B372" s="1311"/>
      <c r="C372" s="1311"/>
      <c r="D372" s="1311"/>
      <c r="E372" s="1311"/>
      <c r="F372" s="1311"/>
      <c r="G372" s="1311"/>
      <c r="H372" s="1311"/>
      <c r="I372" s="1311"/>
      <c r="J372" s="1311"/>
      <c r="K372" s="1311"/>
      <c r="L372" s="1311"/>
      <c r="M372" s="1311"/>
      <c r="N372" s="1311"/>
      <c r="O372" s="1311"/>
      <c r="P372" s="1311"/>
      <c r="Q372" s="1311"/>
      <c r="R372" s="1311"/>
      <c r="S372" s="1311"/>
    </row>
    <row r="373" spans="1:19" ht="15.75" customHeight="1">
      <c r="A373" s="1311"/>
      <c r="B373" s="1311"/>
      <c r="C373" s="1311"/>
      <c r="D373" s="1311"/>
      <c r="E373" s="1311"/>
      <c r="F373" s="1311"/>
      <c r="G373" s="1311"/>
      <c r="H373" s="1311"/>
      <c r="I373" s="1311"/>
      <c r="J373" s="1311"/>
      <c r="K373" s="1311"/>
      <c r="L373" s="1311"/>
      <c r="M373" s="1311"/>
      <c r="N373" s="1311"/>
      <c r="O373" s="1311"/>
      <c r="P373" s="1311"/>
      <c r="Q373" s="1311"/>
      <c r="R373" s="1311"/>
      <c r="S373" s="1311"/>
    </row>
    <row r="374" spans="1:19" ht="15.75" customHeight="1">
      <c r="A374" s="1311"/>
      <c r="B374" s="1311"/>
      <c r="C374" s="1311"/>
      <c r="D374" s="1311"/>
      <c r="E374" s="1311"/>
      <c r="F374" s="1311"/>
      <c r="G374" s="1311"/>
      <c r="H374" s="1311"/>
      <c r="I374" s="1311"/>
      <c r="J374" s="1311"/>
      <c r="K374" s="1311"/>
      <c r="L374" s="1311"/>
      <c r="M374" s="1311"/>
      <c r="N374" s="1311"/>
      <c r="O374" s="1311"/>
      <c r="P374" s="1311"/>
      <c r="Q374" s="1311"/>
      <c r="R374" s="1311"/>
      <c r="S374" s="1311"/>
    </row>
    <row r="375" spans="1:19" ht="15.75" customHeight="1">
      <c r="A375" s="1311"/>
      <c r="B375" s="1311"/>
      <c r="C375" s="1311"/>
      <c r="D375" s="1311"/>
      <c r="E375" s="1311"/>
      <c r="F375" s="1311"/>
      <c r="G375" s="1311"/>
      <c r="H375" s="1311"/>
      <c r="I375" s="1311"/>
      <c r="J375" s="1311"/>
      <c r="K375" s="1311"/>
      <c r="L375" s="1311"/>
      <c r="M375" s="1311"/>
      <c r="N375" s="1311"/>
      <c r="O375" s="1311"/>
      <c r="P375" s="1311"/>
      <c r="Q375" s="1311"/>
      <c r="R375" s="1311"/>
      <c r="S375" s="1311"/>
    </row>
    <row r="376" spans="1:19" ht="15.75" customHeight="1">
      <c r="A376" s="1311"/>
      <c r="B376" s="1311"/>
      <c r="C376" s="1311"/>
      <c r="D376" s="1311"/>
      <c r="E376" s="1311"/>
      <c r="F376" s="1311"/>
      <c r="G376" s="1311"/>
      <c r="H376" s="1311"/>
      <c r="I376" s="1311"/>
      <c r="J376" s="1311"/>
      <c r="K376" s="1311"/>
      <c r="L376" s="1311"/>
      <c r="M376" s="1311"/>
      <c r="N376" s="1311"/>
      <c r="O376" s="1311"/>
      <c r="P376" s="1311"/>
      <c r="Q376" s="1311"/>
      <c r="R376" s="1311"/>
      <c r="S376" s="1311"/>
    </row>
    <row r="377" spans="1:19" ht="15.75" customHeight="1">
      <c r="A377" s="1311"/>
      <c r="B377" s="1311"/>
      <c r="C377" s="1311"/>
      <c r="D377" s="1311"/>
      <c r="E377" s="1311"/>
      <c r="F377" s="1311"/>
      <c r="G377" s="1311"/>
      <c r="H377" s="1311"/>
      <c r="I377" s="1311"/>
      <c r="J377" s="1311"/>
      <c r="K377" s="1311"/>
      <c r="L377" s="1311"/>
      <c r="M377" s="1311"/>
      <c r="N377" s="1311"/>
      <c r="O377" s="1311"/>
      <c r="P377" s="1311"/>
      <c r="Q377" s="1311"/>
      <c r="R377" s="1311"/>
      <c r="S377" s="1311"/>
    </row>
    <row r="378" spans="1:19" ht="15.75" customHeight="1">
      <c r="A378" s="1311"/>
      <c r="B378" s="1311"/>
      <c r="C378" s="1311"/>
      <c r="D378" s="1311"/>
      <c r="E378" s="1311"/>
      <c r="F378" s="1311"/>
      <c r="G378" s="1311"/>
      <c r="H378" s="1311"/>
      <c r="I378" s="1311"/>
      <c r="J378" s="1311"/>
      <c r="K378" s="1311"/>
      <c r="L378" s="1311"/>
      <c r="M378" s="1311"/>
      <c r="N378" s="1311"/>
      <c r="O378" s="1311"/>
      <c r="P378" s="1311"/>
      <c r="Q378" s="1311"/>
      <c r="R378" s="1311"/>
      <c r="S378" s="1311"/>
    </row>
    <row r="379" spans="1:19" ht="15.75" customHeight="1">
      <c r="A379" s="1311"/>
      <c r="B379" s="1311"/>
      <c r="C379" s="1311"/>
      <c r="D379" s="1311"/>
      <c r="E379" s="1311"/>
      <c r="F379" s="1311"/>
      <c r="G379" s="1311"/>
      <c r="H379" s="1311"/>
      <c r="I379" s="1311"/>
      <c r="J379" s="1311"/>
      <c r="K379" s="1311"/>
      <c r="L379" s="1311"/>
      <c r="M379" s="1311"/>
      <c r="N379" s="1311"/>
      <c r="O379" s="1311"/>
      <c r="P379" s="1311"/>
      <c r="Q379" s="1311"/>
      <c r="R379" s="1311"/>
      <c r="S379" s="1311"/>
    </row>
    <row r="380" spans="1:19" ht="15.75" customHeight="1">
      <c r="A380" s="1311"/>
      <c r="B380" s="1311"/>
      <c r="C380" s="1311"/>
      <c r="D380" s="1311"/>
      <c r="E380" s="1311"/>
      <c r="F380" s="1311"/>
      <c r="G380" s="1311"/>
      <c r="H380" s="1311"/>
      <c r="I380" s="1311"/>
      <c r="J380" s="1311"/>
      <c r="K380" s="1311"/>
      <c r="L380" s="1311"/>
      <c r="M380" s="1311"/>
      <c r="N380" s="1311"/>
      <c r="O380" s="1311"/>
      <c r="P380" s="1311"/>
      <c r="Q380" s="1311"/>
      <c r="R380" s="1311"/>
      <c r="S380" s="1311"/>
    </row>
    <row r="381" spans="1:19" ht="15.75" customHeight="1">
      <c r="A381" s="1311"/>
      <c r="B381" s="1311"/>
      <c r="C381" s="1311"/>
      <c r="D381" s="1311"/>
      <c r="E381" s="1311"/>
      <c r="F381" s="1311"/>
      <c r="G381" s="1311"/>
      <c r="H381" s="1311"/>
      <c r="I381" s="1311"/>
      <c r="J381" s="1311"/>
      <c r="K381" s="1311"/>
      <c r="L381" s="1311"/>
      <c r="M381" s="1311"/>
      <c r="N381" s="1311"/>
      <c r="O381" s="1311"/>
      <c r="P381" s="1311"/>
      <c r="Q381" s="1311"/>
      <c r="R381" s="1311"/>
      <c r="S381" s="1311"/>
    </row>
    <row r="382" spans="1:19" ht="15.75" customHeight="1">
      <c r="A382" s="1311"/>
      <c r="B382" s="1311"/>
      <c r="C382" s="1311"/>
      <c r="D382" s="1311"/>
      <c r="E382" s="1311"/>
      <c r="F382" s="1311"/>
      <c r="G382" s="1311"/>
      <c r="H382" s="1311"/>
      <c r="I382" s="1311"/>
      <c r="J382" s="1311"/>
      <c r="K382" s="1311"/>
      <c r="L382" s="1311"/>
      <c r="M382" s="1311"/>
      <c r="N382" s="1311"/>
      <c r="O382" s="1311"/>
      <c r="P382" s="1311"/>
      <c r="Q382" s="1311"/>
      <c r="R382" s="1311"/>
      <c r="S382" s="1311"/>
    </row>
    <row r="383" spans="1:19" ht="15.75" customHeight="1">
      <c r="A383" s="1311"/>
      <c r="B383" s="1311"/>
      <c r="C383" s="1311"/>
      <c r="D383" s="1311"/>
      <c r="E383" s="1311"/>
      <c r="F383" s="1311"/>
      <c r="G383" s="1311"/>
      <c r="H383" s="1311"/>
      <c r="I383" s="1311"/>
      <c r="J383" s="1311"/>
      <c r="K383" s="1311"/>
      <c r="L383" s="1311"/>
      <c r="M383" s="1311"/>
      <c r="N383" s="1311"/>
      <c r="O383" s="1311"/>
      <c r="P383" s="1311"/>
      <c r="Q383" s="1311"/>
      <c r="R383" s="1311"/>
      <c r="S383" s="1311"/>
    </row>
    <row r="384" spans="1:19" ht="15.75" customHeight="1">
      <c r="A384" s="1311"/>
      <c r="B384" s="1311"/>
      <c r="C384" s="1311"/>
      <c r="D384" s="1311"/>
      <c r="E384" s="1311"/>
      <c r="F384" s="1311"/>
      <c r="G384" s="1311"/>
      <c r="H384" s="1311"/>
      <c r="I384" s="1311"/>
      <c r="J384" s="1311"/>
      <c r="K384" s="1311"/>
      <c r="L384" s="1311"/>
      <c r="M384" s="1311"/>
      <c r="N384" s="1311"/>
      <c r="O384" s="1311"/>
      <c r="P384" s="1311"/>
      <c r="Q384" s="1311"/>
      <c r="R384" s="1311"/>
      <c r="S384" s="1311"/>
    </row>
    <row r="385" spans="1:19" ht="15.75" customHeight="1">
      <c r="A385" s="1311"/>
      <c r="B385" s="1311"/>
      <c r="C385" s="1311"/>
      <c r="D385" s="1311"/>
      <c r="E385" s="1311"/>
      <c r="F385" s="1311"/>
      <c r="G385" s="1311"/>
      <c r="H385" s="1311"/>
      <c r="I385" s="1311"/>
      <c r="J385" s="1311"/>
      <c r="K385" s="1311"/>
      <c r="L385" s="1311"/>
      <c r="M385" s="1311"/>
      <c r="N385" s="1311"/>
      <c r="O385" s="1311"/>
      <c r="P385" s="1311"/>
      <c r="Q385" s="1311"/>
      <c r="R385" s="1311"/>
      <c r="S385" s="1311"/>
    </row>
    <row r="386" spans="1:19" ht="15.75" customHeight="1">
      <c r="A386" s="1311"/>
      <c r="B386" s="1311"/>
      <c r="C386" s="1311"/>
      <c r="D386" s="1311"/>
      <c r="E386" s="1311"/>
      <c r="F386" s="1311"/>
      <c r="G386" s="1311"/>
      <c r="H386" s="1311"/>
      <c r="I386" s="1311"/>
      <c r="J386" s="1311"/>
      <c r="K386" s="1311"/>
      <c r="L386" s="1311"/>
      <c r="M386" s="1311"/>
      <c r="N386" s="1311"/>
      <c r="O386" s="1311"/>
      <c r="P386" s="1311"/>
      <c r="Q386" s="1311"/>
      <c r="R386" s="1311"/>
      <c r="S386" s="1311"/>
    </row>
    <row r="387" spans="1:19" ht="15.75" customHeight="1">
      <c r="A387" s="1311"/>
      <c r="B387" s="1311"/>
      <c r="C387" s="1311"/>
      <c r="D387" s="1311"/>
      <c r="E387" s="1311"/>
      <c r="F387" s="1311"/>
      <c r="G387" s="1311"/>
      <c r="H387" s="1311"/>
      <c r="I387" s="1311"/>
      <c r="J387" s="1311"/>
      <c r="K387" s="1311"/>
      <c r="L387" s="1311"/>
      <c r="M387" s="1311"/>
      <c r="N387" s="1311"/>
      <c r="O387" s="1311"/>
      <c r="P387" s="1311"/>
      <c r="Q387" s="1311"/>
      <c r="R387" s="1311"/>
      <c r="S387" s="1311"/>
    </row>
    <row r="388" spans="1:19" ht="15.75" customHeight="1">
      <c r="A388" s="1311"/>
      <c r="B388" s="1311"/>
      <c r="C388" s="1311"/>
      <c r="D388" s="1311"/>
      <c r="E388" s="1311"/>
      <c r="F388" s="1311"/>
      <c r="G388" s="1311"/>
      <c r="H388" s="1311"/>
      <c r="I388" s="1311"/>
      <c r="J388" s="1311"/>
      <c r="K388" s="1311"/>
      <c r="L388" s="1311"/>
      <c r="M388" s="1311"/>
      <c r="N388" s="1311"/>
      <c r="O388" s="1311"/>
      <c r="P388" s="1311"/>
      <c r="Q388" s="1311"/>
      <c r="R388" s="1311"/>
      <c r="S388" s="1311"/>
    </row>
    <row r="389" spans="1:19" ht="15.75" customHeight="1">
      <c r="A389" s="1311"/>
      <c r="B389" s="1311"/>
      <c r="C389" s="1311"/>
      <c r="D389" s="1311"/>
      <c r="E389" s="1311"/>
      <c r="F389" s="1311"/>
      <c r="G389" s="1311"/>
      <c r="H389" s="1311"/>
      <c r="I389" s="1311"/>
      <c r="J389" s="1311"/>
      <c r="K389" s="1311"/>
      <c r="L389" s="1311"/>
      <c r="M389" s="1311"/>
      <c r="N389" s="1311"/>
      <c r="O389" s="1311"/>
      <c r="P389" s="1311"/>
      <c r="Q389" s="1311"/>
      <c r="R389" s="1311"/>
      <c r="S389" s="1311"/>
    </row>
    <row r="390" spans="1:19" ht="15.75" customHeight="1">
      <c r="A390" s="1311"/>
      <c r="B390" s="1311"/>
      <c r="C390" s="1311"/>
      <c r="D390" s="1311"/>
      <c r="E390" s="1311"/>
      <c r="F390" s="1311"/>
      <c r="G390" s="1311"/>
      <c r="H390" s="1311"/>
      <c r="I390" s="1311"/>
      <c r="J390" s="1311"/>
      <c r="K390" s="1311"/>
      <c r="L390" s="1311"/>
      <c r="M390" s="1311"/>
      <c r="N390" s="1311"/>
      <c r="O390" s="1311"/>
      <c r="P390" s="1311"/>
      <c r="Q390" s="1311"/>
      <c r="R390" s="1311"/>
      <c r="S390" s="1311"/>
    </row>
    <row r="391" spans="1:19" ht="15.75" customHeight="1">
      <c r="A391" s="1311"/>
      <c r="B391" s="1311"/>
      <c r="C391" s="1311"/>
      <c r="D391" s="1311"/>
      <c r="E391" s="1311"/>
      <c r="F391" s="1311"/>
      <c r="G391" s="1311"/>
      <c r="H391" s="1311"/>
      <c r="I391" s="1311"/>
      <c r="J391" s="1311"/>
      <c r="K391" s="1311"/>
      <c r="L391" s="1311"/>
      <c r="M391" s="1311"/>
      <c r="N391" s="1311"/>
      <c r="O391" s="1311"/>
      <c r="P391" s="1311"/>
      <c r="Q391" s="1311"/>
      <c r="R391" s="1311"/>
      <c r="S391" s="1311"/>
    </row>
    <row r="392" spans="1:19" ht="15.75" customHeight="1">
      <c r="A392" s="1311"/>
      <c r="B392" s="1311"/>
      <c r="C392" s="1311"/>
      <c r="D392" s="1311"/>
      <c r="E392" s="1311"/>
      <c r="F392" s="1311"/>
      <c r="G392" s="1311"/>
      <c r="H392" s="1311"/>
      <c r="I392" s="1311"/>
      <c r="J392" s="1311"/>
      <c r="K392" s="1311"/>
      <c r="L392" s="1311"/>
      <c r="M392" s="1311"/>
      <c r="N392" s="1311"/>
      <c r="O392" s="1311"/>
      <c r="P392" s="1311"/>
      <c r="Q392" s="1311"/>
      <c r="R392" s="1311"/>
      <c r="S392" s="1311"/>
    </row>
    <row r="393" spans="1:19" ht="15.75" customHeight="1">
      <c r="A393" s="1311"/>
      <c r="B393" s="1311"/>
      <c r="C393" s="1311"/>
      <c r="D393" s="1311"/>
      <c r="E393" s="1311"/>
      <c r="F393" s="1311"/>
      <c r="G393" s="1311"/>
      <c r="H393" s="1311"/>
      <c r="I393" s="1311"/>
      <c r="J393" s="1311"/>
      <c r="K393" s="1311"/>
      <c r="L393" s="1311"/>
      <c r="M393" s="1311"/>
      <c r="N393" s="1311"/>
      <c r="O393" s="1311"/>
      <c r="P393" s="1311"/>
      <c r="Q393" s="1311"/>
      <c r="R393" s="1311"/>
      <c r="S393" s="1311"/>
    </row>
    <row r="394" spans="1:19" ht="15.75" customHeight="1">
      <c r="A394" s="1311"/>
      <c r="B394" s="1311"/>
      <c r="C394" s="1311"/>
      <c r="D394" s="1311"/>
      <c r="E394" s="1311"/>
      <c r="F394" s="1311"/>
      <c r="G394" s="1311"/>
      <c r="H394" s="1311"/>
      <c r="I394" s="1311"/>
      <c r="J394" s="1311"/>
      <c r="K394" s="1311"/>
      <c r="L394" s="1311"/>
      <c r="M394" s="1311"/>
      <c r="N394" s="1311"/>
      <c r="O394" s="1311"/>
      <c r="P394" s="1311"/>
      <c r="Q394" s="1311"/>
      <c r="R394" s="1311"/>
      <c r="S394" s="1311"/>
    </row>
    <row r="395" spans="1:19" ht="15.75" customHeight="1">
      <c r="A395" s="1311"/>
      <c r="B395" s="1311"/>
      <c r="C395" s="1311"/>
      <c r="D395" s="1311"/>
      <c r="E395" s="1311"/>
      <c r="F395" s="1311"/>
      <c r="G395" s="1311"/>
      <c r="H395" s="1311"/>
      <c r="I395" s="1311"/>
      <c r="J395" s="1311"/>
      <c r="K395" s="1311"/>
      <c r="L395" s="1311"/>
      <c r="M395" s="1311"/>
      <c r="N395" s="1311"/>
      <c r="O395" s="1311"/>
      <c r="P395" s="1311"/>
      <c r="Q395" s="1311"/>
      <c r="R395" s="1311"/>
      <c r="S395" s="1311"/>
    </row>
    <row r="396" spans="1:19" ht="15.75" customHeight="1">
      <c r="A396" s="1311"/>
      <c r="B396" s="1311"/>
      <c r="C396" s="1311"/>
      <c r="D396" s="1311"/>
      <c r="E396" s="1311"/>
      <c r="F396" s="1311"/>
      <c r="G396" s="1311"/>
      <c r="H396" s="1311"/>
      <c r="I396" s="1311"/>
      <c r="J396" s="1311"/>
      <c r="K396" s="1311"/>
      <c r="L396" s="1311"/>
      <c r="M396" s="1311"/>
      <c r="N396" s="1311"/>
      <c r="O396" s="1311"/>
      <c r="P396" s="1311"/>
      <c r="Q396" s="1311"/>
      <c r="R396" s="1311"/>
      <c r="S396" s="1311"/>
    </row>
    <row r="397" spans="1:19" ht="15.75" customHeight="1">
      <c r="A397" s="1311"/>
      <c r="B397" s="1311"/>
      <c r="C397" s="1311"/>
      <c r="D397" s="1311"/>
      <c r="E397" s="1311"/>
      <c r="F397" s="1311"/>
      <c r="G397" s="1311"/>
      <c r="H397" s="1311"/>
      <c r="I397" s="1311"/>
      <c r="J397" s="1311"/>
      <c r="K397" s="1311"/>
      <c r="L397" s="1311"/>
      <c r="M397" s="1311"/>
      <c r="N397" s="1311"/>
      <c r="O397" s="1311"/>
      <c r="P397" s="1311"/>
      <c r="Q397" s="1311"/>
      <c r="R397" s="1311"/>
      <c r="S397" s="1311"/>
    </row>
    <row r="398" spans="1:19" ht="15.75" customHeight="1">
      <c r="A398" s="1311"/>
      <c r="B398" s="1311"/>
      <c r="C398" s="1311"/>
      <c r="D398" s="1311"/>
      <c r="E398" s="1311"/>
      <c r="F398" s="1311"/>
      <c r="G398" s="1311"/>
      <c r="H398" s="1311"/>
      <c r="I398" s="1311"/>
      <c r="J398" s="1311"/>
      <c r="K398" s="1311"/>
      <c r="L398" s="1311"/>
      <c r="M398" s="1311"/>
      <c r="N398" s="1311"/>
      <c r="O398" s="1311"/>
      <c r="P398" s="1311"/>
      <c r="Q398" s="1311"/>
      <c r="R398" s="1311"/>
      <c r="S398" s="1311"/>
    </row>
    <row r="399" spans="1:19" ht="15.75" customHeight="1">
      <c r="A399" s="1311"/>
      <c r="B399" s="1311"/>
      <c r="C399" s="1311"/>
      <c r="D399" s="1311"/>
      <c r="E399" s="1311"/>
      <c r="F399" s="1311"/>
      <c r="G399" s="1311"/>
      <c r="H399" s="1311"/>
      <c r="I399" s="1311"/>
      <c r="J399" s="1311"/>
      <c r="K399" s="1311"/>
      <c r="L399" s="1311"/>
      <c r="M399" s="1311"/>
      <c r="N399" s="1311"/>
      <c r="O399" s="1311"/>
      <c r="P399" s="1311"/>
      <c r="Q399" s="1311"/>
      <c r="R399" s="1311"/>
      <c r="S399" s="1311"/>
    </row>
    <row r="400" spans="1:19" ht="15.75" customHeight="1">
      <c r="A400" s="1311"/>
      <c r="B400" s="1311"/>
      <c r="C400" s="1311"/>
      <c r="D400" s="1311"/>
      <c r="E400" s="1311"/>
      <c r="F400" s="1311"/>
      <c r="G400" s="1311"/>
      <c r="H400" s="1311"/>
      <c r="I400" s="1311"/>
      <c r="J400" s="1311"/>
      <c r="K400" s="1311"/>
      <c r="L400" s="1311"/>
      <c r="M400" s="1311"/>
      <c r="N400" s="1311"/>
      <c r="O400" s="1311"/>
      <c r="P400" s="1311"/>
      <c r="Q400" s="1311"/>
      <c r="R400" s="1311"/>
      <c r="S400" s="1311"/>
    </row>
    <row r="401" spans="1:19" ht="15.75" customHeight="1">
      <c r="A401" s="1311"/>
      <c r="B401" s="1311"/>
      <c r="C401" s="1311"/>
      <c r="D401" s="1311"/>
      <c r="E401" s="1311"/>
      <c r="F401" s="1311"/>
      <c r="G401" s="1311"/>
      <c r="H401" s="1311"/>
      <c r="I401" s="1311"/>
      <c r="J401" s="1311"/>
      <c r="K401" s="1311"/>
      <c r="L401" s="1311"/>
      <c r="M401" s="1311"/>
      <c r="N401" s="1311"/>
      <c r="O401" s="1311"/>
      <c r="P401" s="1311"/>
      <c r="Q401" s="1311"/>
      <c r="R401" s="1311"/>
      <c r="S401" s="1311"/>
    </row>
    <row r="402" spans="1:19" ht="15.75" customHeight="1">
      <c r="A402" s="1311"/>
      <c r="B402" s="1311"/>
      <c r="C402" s="1311"/>
      <c r="D402" s="1311"/>
      <c r="E402" s="1311"/>
      <c r="F402" s="1311"/>
      <c r="G402" s="1311"/>
      <c r="H402" s="1311"/>
      <c r="I402" s="1311"/>
      <c r="J402" s="1311"/>
      <c r="K402" s="1311"/>
      <c r="L402" s="1311"/>
      <c r="M402" s="1311"/>
      <c r="N402" s="1311"/>
      <c r="O402" s="1311"/>
      <c r="P402" s="1311"/>
      <c r="Q402" s="1311"/>
      <c r="R402" s="1311"/>
      <c r="S402" s="1311"/>
    </row>
    <row r="403" spans="1:19" ht="15.75" customHeight="1">
      <c r="A403" s="1311"/>
      <c r="B403" s="1311"/>
      <c r="C403" s="1311"/>
      <c r="D403" s="1311"/>
      <c r="E403" s="1311"/>
      <c r="F403" s="1311"/>
      <c r="G403" s="1311"/>
      <c r="H403" s="1311"/>
      <c r="I403" s="1311"/>
      <c r="J403" s="1311"/>
      <c r="K403" s="1311"/>
      <c r="L403" s="1311"/>
      <c r="M403" s="1311"/>
      <c r="N403" s="1311"/>
      <c r="O403" s="1311"/>
      <c r="P403" s="1311"/>
      <c r="Q403" s="1311"/>
      <c r="R403" s="1311"/>
      <c r="S403" s="1311"/>
    </row>
    <row r="404" spans="1:19" ht="15.75" customHeight="1">
      <c r="A404" s="1311"/>
      <c r="B404" s="1311"/>
      <c r="C404" s="1311"/>
      <c r="D404" s="1311"/>
      <c r="E404" s="1311"/>
      <c r="F404" s="1311"/>
      <c r="G404" s="1311"/>
      <c r="H404" s="1311"/>
      <c r="I404" s="1311"/>
      <c r="J404" s="1311"/>
      <c r="K404" s="1311"/>
      <c r="L404" s="1311"/>
      <c r="M404" s="1311"/>
      <c r="N404" s="1311"/>
      <c r="O404" s="1311"/>
      <c r="P404" s="1311"/>
      <c r="Q404" s="1311"/>
      <c r="R404" s="1311"/>
      <c r="S404" s="1311"/>
    </row>
    <row r="405" spans="1:19" ht="15.75" customHeight="1">
      <c r="A405" s="1311"/>
      <c r="B405" s="1311"/>
      <c r="C405" s="1311"/>
      <c r="D405" s="1311"/>
      <c r="E405" s="1311"/>
      <c r="F405" s="1311"/>
      <c r="G405" s="1311"/>
      <c r="H405" s="1311"/>
      <c r="I405" s="1311"/>
      <c r="J405" s="1311"/>
      <c r="K405" s="1311"/>
      <c r="L405" s="1311"/>
      <c r="M405" s="1311"/>
      <c r="N405" s="1311"/>
      <c r="O405" s="1311"/>
      <c r="P405" s="1311"/>
      <c r="Q405" s="1311"/>
      <c r="R405" s="1311"/>
      <c r="S405" s="1311"/>
    </row>
    <row r="406" spans="1:19" ht="15.75" customHeight="1">
      <c r="A406" s="1311"/>
      <c r="B406" s="1311"/>
      <c r="C406" s="1311"/>
      <c r="D406" s="1311"/>
      <c r="E406" s="1311"/>
      <c r="F406" s="1311"/>
      <c r="G406" s="1311"/>
      <c r="H406" s="1311"/>
      <c r="I406" s="1311"/>
      <c r="J406" s="1311"/>
      <c r="K406" s="1311"/>
      <c r="L406" s="1311"/>
      <c r="M406" s="1311"/>
      <c r="N406" s="1311"/>
      <c r="O406" s="1311"/>
      <c r="P406" s="1311"/>
      <c r="Q406" s="1311"/>
      <c r="R406" s="1311"/>
      <c r="S406" s="1311"/>
    </row>
    <row r="407" spans="1:19" ht="15.75" customHeight="1">
      <c r="A407" s="1311"/>
      <c r="B407" s="1311"/>
      <c r="C407" s="1311"/>
      <c r="D407" s="1311"/>
      <c r="E407" s="1311"/>
      <c r="F407" s="1311"/>
      <c r="G407" s="1311"/>
      <c r="H407" s="1311"/>
      <c r="I407" s="1311"/>
      <c r="J407" s="1311"/>
      <c r="K407" s="1311"/>
      <c r="L407" s="1311"/>
      <c r="M407" s="1311"/>
      <c r="N407" s="1311"/>
      <c r="O407" s="1311"/>
      <c r="P407" s="1311"/>
      <c r="Q407" s="1311"/>
      <c r="R407" s="1311"/>
      <c r="S407" s="1311"/>
    </row>
    <row r="408" spans="1:19" ht="15.75" customHeight="1">
      <c r="A408" s="1311"/>
      <c r="B408" s="1311"/>
      <c r="C408" s="1311"/>
      <c r="D408" s="1311"/>
      <c r="E408" s="1311"/>
      <c r="F408" s="1311"/>
      <c r="G408" s="1311"/>
      <c r="H408" s="1311"/>
      <c r="I408" s="1311"/>
      <c r="J408" s="1311"/>
      <c r="K408" s="1311"/>
      <c r="L408" s="1311"/>
      <c r="M408" s="1311"/>
      <c r="N408" s="1311"/>
      <c r="O408" s="1311"/>
      <c r="P408" s="1311"/>
      <c r="Q408" s="1311"/>
      <c r="R408" s="1311"/>
      <c r="S408" s="1311"/>
    </row>
    <row r="409" spans="1:19" ht="15.75" customHeight="1">
      <c r="A409" s="1311"/>
      <c r="B409" s="1311"/>
      <c r="C409" s="1311"/>
      <c r="D409" s="1311"/>
      <c r="E409" s="1311"/>
      <c r="F409" s="1311"/>
      <c r="G409" s="1311"/>
      <c r="H409" s="1311"/>
      <c r="I409" s="1311"/>
      <c r="J409" s="1311"/>
      <c r="K409" s="1311"/>
      <c r="L409" s="1311"/>
      <c r="M409" s="1311"/>
      <c r="N409" s="1311"/>
      <c r="O409" s="1311"/>
      <c r="P409" s="1311"/>
      <c r="Q409" s="1311"/>
      <c r="R409" s="1311"/>
      <c r="S409" s="1311"/>
    </row>
    <row r="410" spans="1:19" ht="15.75" customHeight="1">
      <c r="A410" s="1311"/>
      <c r="B410" s="1311"/>
      <c r="C410" s="1311"/>
      <c r="D410" s="1311"/>
      <c r="E410" s="1311"/>
      <c r="F410" s="1311"/>
      <c r="G410" s="1311"/>
      <c r="H410" s="1311"/>
      <c r="I410" s="1311"/>
      <c r="J410" s="1311"/>
      <c r="K410" s="1311"/>
      <c r="L410" s="1311"/>
      <c r="M410" s="1311"/>
      <c r="N410" s="1311"/>
      <c r="O410" s="1311"/>
      <c r="P410" s="1311"/>
      <c r="Q410" s="1311"/>
      <c r="R410" s="1311"/>
      <c r="S410" s="1311"/>
    </row>
    <row r="411" spans="1:19" ht="15.75" customHeight="1">
      <c r="A411" s="1311"/>
      <c r="B411" s="1311"/>
      <c r="C411" s="1311"/>
      <c r="D411" s="1311"/>
      <c r="E411" s="1311"/>
      <c r="F411" s="1311"/>
      <c r="G411" s="1311"/>
      <c r="H411" s="1311"/>
      <c r="I411" s="1311"/>
      <c r="J411" s="1311"/>
      <c r="K411" s="1311"/>
      <c r="L411" s="1311"/>
      <c r="M411" s="1311"/>
      <c r="N411" s="1311"/>
      <c r="O411" s="1311"/>
      <c r="P411" s="1311"/>
      <c r="Q411" s="1311"/>
      <c r="R411" s="1311"/>
      <c r="S411" s="1311"/>
    </row>
    <row r="412" spans="1:19" ht="15.75" customHeight="1">
      <c r="A412" s="1311"/>
      <c r="B412" s="1311"/>
      <c r="C412" s="1311"/>
      <c r="D412" s="1311"/>
      <c r="E412" s="1311"/>
      <c r="F412" s="1311"/>
      <c r="G412" s="1311"/>
      <c r="H412" s="1311"/>
      <c r="I412" s="1311"/>
      <c r="J412" s="1311"/>
      <c r="K412" s="1311"/>
      <c r="L412" s="1311"/>
      <c r="M412" s="1311"/>
      <c r="N412" s="1311"/>
      <c r="O412" s="1311"/>
      <c r="P412" s="1311"/>
      <c r="Q412" s="1311"/>
      <c r="R412" s="1311"/>
      <c r="S412" s="1311"/>
    </row>
    <row r="413" spans="1:19" ht="15.75" customHeight="1">
      <c r="A413" s="1311"/>
      <c r="B413" s="1311"/>
      <c r="C413" s="1311"/>
      <c r="D413" s="1311"/>
      <c r="E413" s="1311"/>
      <c r="F413" s="1311"/>
      <c r="G413" s="1311"/>
      <c r="H413" s="1311"/>
      <c r="I413" s="1311"/>
      <c r="J413" s="1311"/>
      <c r="K413" s="1311"/>
      <c r="L413" s="1311"/>
      <c r="M413" s="1311"/>
      <c r="N413" s="1311"/>
      <c r="O413" s="1311"/>
      <c r="P413" s="1311"/>
      <c r="Q413" s="1311"/>
      <c r="R413" s="1311"/>
      <c r="S413" s="1311"/>
    </row>
    <row r="414" spans="1:19" ht="15.75" customHeight="1">
      <c r="A414" s="1311"/>
      <c r="B414" s="1311"/>
      <c r="C414" s="1311"/>
      <c r="D414" s="1311"/>
      <c r="E414" s="1311"/>
      <c r="F414" s="1311"/>
      <c r="G414" s="1311"/>
      <c r="H414" s="1311"/>
      <c r="I414" s="1311"/>
      <c r="J414" s="1311"/>
      <c r="K414" s="1311"/>
      <c r="L414" s="1311"/>
      <c r="M414" s="1311"/>
      <c r="N414" s="1311"/>
      <c r="O414" s="1311"/>
      <c r="P414" s="1311"/>
      <c r="Q414" s="1311"/>
      <c r="R414" s="1311"/>
      <c r="S414" s="1311"/>
    </row>
    <row r="415" spans="1:19" ht="15.75" customHeight="1">
      <c r="A415" s="1311"/>
      <c r="B415" s="1311"/>
      <c r="C415" s="1311"/>
      <c r="D415" s="1311"/>
      <c r="E415" s="1311"/>
      <c r="F415" s="1311"/>
      <c r="G415" s="1311"/>
      <c r="H415" s="1311"/>
      <c r="I415" s="1311"/>
      <c r="J415" s="1311"/>
      <c r="K415" s="1311"/>
      <c r="L415" s="1311"/>
      <c r="M415" s="1311"/>
      <c r="N415" s="1311"/>
      <c r="O415" s="1311"/>
      <c r="P415" s="1311"/>
      <c r="Q415" s="1311"/>
      <c r="R415" s="1311"/>
      <c r="S415" s="1311"/>
    </row>
    <row r="416" spans="1:19" ht="15.75" customHeight="1">
      <c r="A416" s="1311"/>
      <c r="B416" s="1311"/>
      <c r="C416" s="1311"/>
      <c r="D416" s="1311"/>
      <c r="E416" s="1311"/>
      <c r="F416" s="1311"/>
      <c r="G416" s="1311"/>
      <c r="H416" s="1311"/>
      <c r="I416" s="1311"/>
      <c r="J416" s="1311"/>
      <c r="K416" s="1311"/>
      <c r="L416" s="1311"/>
      <c r="M416" s="1311"/>
      <c r="N416" s="1311"/>
      <c r="O416" s="1311"/>
      <c r="P416" s="1311"/>
      <c r="Q416" s="1311"/>
      <c r="R416" s="1311"/>
      <c r="S416" s="1311"/>
    </row>
    <row r="417" spans="1:19" ht="15.75" customHeight="1">
      <c r="A417" s="1311"/>
      <c r="B417" s="1311"/>
      <c r="C417" s="1311"/>
      <c r="D417" s="1311"/>
      <c r="E417" s="1311"/>
      <c r="F417" s="1311"/>
      <c r="G417" s="1311"/>
      <c r="H417" s="1311"/>
      <c r="I417" s="1311"/>
      <c r="J417" s="1311"/>
      <c r="K417" s="1311"/>
      <c r="L417" s="1311"/>
      <c r="M417" s="1311"/>
      <c r="N417" s="1311"/>
      <c r="O417" s="1311"/>
      <c r="P417" s="1311"/>
      <c r="Q417" s="1311"/>
      <c r="R417" s="1311"/>
      <c r="S417" s="1311"/>
    </row>
    <row r="418" spans="1:19" ht="15.75" customHeight="1">
      <c r="A418" s="1311"/>
      <c r="B418" s="1311"/>
      <c r="C418" s="1311"/>
      <c r="D418" s="1311"/>
      <c r="E418" s="1311"/>
      <c r="F418" s="1311"/>
      <c r="G418" s="1311"/>
      <c r="H418" s="1311"/>
      <c r="I418" s="1311"/>
      <c r="J418" s="1311"/>
      <c r="K418" s="1311"/>
      <c r="L418" s="1311"/>
      <c r="M418" s="1311"/>
      <c r="N418" s="1311"/>
      <c r="O418" s="1311"/>
      <c r="P418" s="1311"/>
      <c r="Q418" s="1311"/>
      <c r="R418" s="1311"/>
      <c r="S418" s="1311"/>
    </row>
    <row r="419" spans="1:19" ht="15.75" customHeight="1">
      <c r="A419" s="1311"/>
      <c r="B419" s="1311"/>
      <c r="C419" s="1311"/>
      <c r="D419" s="1311"/>
      <c r="E419" s="1311"/>
      <c r="F419" s="1311"/>
      <c r="G419" s="1311"/>
      <c r="H419" s="1311"/>
      <c r="I419" s="1311"/>
      <c r="J419" s="1311"/>
      <c r="K419" s="1311"/>
      <c r="L419" s="1311"/>
      <c r="M419" s="1311"/>
      <c r="N419" s="1311"/>
      <c r="O419" s="1311"/>
      <c r="P419" s="1311"/>
      <c r="Q419" s="1311"/>
      <c r="R419" s="1311"/>
      <c r="S419" s="1311"/>
    </row>
    <row r="420" spans="1:19" ht="15.75" customHeight="1">
      <c r="A420" s="1311"/>
      <c r="B420" s="1311"/>
      <c r="C420" s="1311"/>
      <c r="D420" s="1311"/>
      <c r="E420" s="1311"/>
      <c r="F420" s="1311"/>
      <c r="G420" s="1311"/>
      <c r="H420" s="1311"/>
      <c r="I420" s="1311"/>
      <c r="J420" s="1311"/>
      <c r="K420" s="1311"/>
      <c r="L420" s="1311"/>
      <c r="M420" s="1311"/>
      <c r="N420" s="1311"/>
      <c r="O420" s="1311"/>
      <c r="P420" s="1311"/>
      <c r="Q420" s="1311"/>
      <c r="R420" s="1311"/>
      <c r="S420" s="1311"/>
    </row>
    <row r="421" spans="1:19" ht="15.75" customHeight="1">
      <c r="A421" s="1311"/>
      <c r="B421" s="1311"/>
      <c r="C421" s="1311"/>
      <c r="D421" s="1311"/>
      <c r="E421" s="1311"/>
      <c r="F421" s="1311"/>
      <c r="G421" s="1311"/>
      <c r="H421" s="1311"/>
      <c r="I421" s="1311"/>
      <c r="J421" s="1311"/>
      <c r="K421" s="1311"/>
      <c r="L421" s="1311"/>
      <c r="M421" s="1311"/>
      <c r="N421" s="1311"/>
      <c r="O421" s="1311"/>
      <c r="P421" s="1311"/>
      <c r="Q421" s="1311"/>
      <c r="R421" s="1311"/>
      <c r="S421" s="1311"/>
    </row>
    <row r="422" spans="1:19" ht="15.75" customHeight="1">
      <c r="A422" s="1311"/>
      <c r="B422" s="1311"/>
      <c r="C422" s="1311"/>
      <c r="D422" s="1311"/>
      <c r="E422" s="1311"/>
      <c r="F422" s="1311"/>
      <c r="G422" s="1311"/>
      <c r="H422" s="1311"/>
      <c r="I422" s="1311"/>
      <c r="J422" s="1311"/>
      <c r="K422" s="1311"/>
      <c r="L422" s="1311"/>
      <c r="M422" s="1311"/>
      <c r="N422" s="1311"/>
      <c r="O422" s="1311"/>
      <c r="P422" s="1311"/>
      <c r="Q422" s="1311"/>
      <c r="R422" s="1311"/>
      <c r="S422" s="1311"/>
    </row>
    <row r="423" spans="1:19" ht="15.75" customHeight="1">
      <c r="A423" s="1311"/>
      <c r="B423" s="1311"/>
      <c r="C423" s="1311"/>
      <c r="D423" s="1311"/>
      <c r="E423" s="1311"/>
      <c r="F423" s="1311"/>
      <c r="G423" s="1311"/>
      <c r="H423" s="1311"/>
      <c r="I423" s="1311"/>
      <c r="J423" s="1311"/>
      <c r="K423" s="1311"/>
      <c r="L423" s="1311"/>
      <c r="M423" s="1311"/>
      <c r="N423" s="1311"/>
      <c r="O423" s="1311"/>
      <c r="P423" s="1311"/>
      <c r="Q423" s="1311"/>
      <c r="R423" s="1311"/>
      <c r="S423" s="1311"/>
    </row>
    <row r="424" spans="1:19" ht="15.75" customHeight="1">
      <c r="A424" s="1311"/>
      <c r="B424" s="1311"/>
      <c r="C424" s="1311"/>
      <c r="D424" s="1311"/>
      <c r="E424" s="1311"/>
      <c r="F424" s="1311"/>
      <c r="G424" s="1311"/>
      <c r="H424" s="1311"/>
      <c r="I424" s="1311"/>
      <c r="J424" s="1311"/>
      <c r="K424" s="1311"/>
      <c r="L424" s="1311"/>
      <c r="M424" s="1311"/>
      <c r="N424" s="1311"/>
      <c r="O424" s="1311"/>
      <c r="P424" s="1311"/>
      <c r="Q424" s="1311"/>
      <c r="R424" s="1311"/>
      <c r="S424" s="1311"/>
    </row>
    <row r="425" spans="1:19" ht="15.75" customHeight="1">
      <c r="A425" s="1311"/>
      <c r="B425" s="1311"/>
      <c r="C425" s="1311"/>
      <c r="D425" s="1311"/>
      <c r="E425" s="1311"/>
      <c r="F425" s="1311"/>
      <c r="G425" s="1311"/>
      <c r="H425" s="1311"/>
      <c r="I425" s="1311"/>
      <c r="J425" s="1311"/>
      <c r="K425" s="1311"/>
      <c r="L425" s="1311"/>
      <c r="M425" s="1311"/>
      <c r="N425" s="1311"/>
      <c r="O425" s="1311"/>
      <c r="P425" s="1311"/>
      <c r="Q425" s="1311"/>
      <c r="R425" s="1311"/>
      <c r="S425" s="1311"/>
    </row>
    <row r="426" spans="1:19" ht="15.75" customHeight="1">
      <c r="A426" s="1311"/>
      <c r="B426" s="1311"/>
      <c r="C426" s="1311"/>
      <c r="D426" s="1311"/>
      <c r="E426" s="1311"/>
      <c r="F426" s="1311"/>
      <c r="G426" s="1311"/>
      <c r="H426" s="1311"/>
      <c r="I426" s="1311"/>
      <c r="J426" s="1311"/>
      <c r="K426" s="1311"/>
      <c r="L426" s="1311"/>
      <c r="M426" s="1311"/>
      <c r="N426" s="1311"/>
      <c r="O426" s="1311"/>
      <c r="P426" s="1311"/>
      <c r="Q426" s="1311"/>
      <c r="R426" s="1311"/>
      <c r="S426" s="1311"/>
    </row>
    <row r="427" spans="1:19" ht="15.75" customHeight="1">
      <c r="A427" s="1311"/>
      <c r="B427" s="1311"/>
      <c r="C427" s="1311"/>
      <c r="D427" s="1311"/>
      <c r="E427" s="1311"/>
      <c r="F427" s="1311"/>
      <c r="G427" s="1311"/>
      <c r="H427" s="1311"/>
      <c r="I427" s="1311"/>
      <c r="J427" s="1311"/>
      <c r="K427" s="1311"/>
      <c r="L427" s="1311"/>
      <c r="M427" s="1311"/>
      <c r="N427" s="1311"/>
      <c r="O427" s="1311"/>
      <c r="P427" s="1311"/>
      <c r="Q427" s="1311"/>
      <c r="R427" s="1311"/>
      <c r="S427" s="1311"/>
    </row>
    <row r="428" spans="1:19" ht="15.75" customHeight="1">
      <c r="A428" s="1311"/>
      <c r="B428" s="1311"/>
      <c r="C428" s="1311"/>
      <c r="D428" s="1311"/>
      <c r="E428" s="1311"/>
      <c r="F428" s="1311"/>
      <c r="G428" s="1311"/>
      <c r="H428" s="1311"/>
      <c r="I428" s="1311"/>
      <c r="J428" s="1311"/>
      <c r="K428" s="1311"/>
      <c r="L428" s="1311"/>
      <c r="M428" s="1311"/>
      <c r="N428" s="1311"/>
      <c r="O428" s="1311"/>
      <c r="P428" s="1311"/>
      <c r="Q428" s="1311"/>
      <c r="R428" s="1311"/>
      <c r="S428" s="1311"/>
    </row>
    <row r="429" spans="1:19" ht="15.75" customHeight="1">
      <c r="A429" s="1311"/>
      <c r="B429" s="1311"/>
      <c r="C429" s="1311"/>
      <c r="D429" s="1311"/>
      <c r="E429" s="1311"/>
      <c r="F429" s="1311"/>
      <c r="G429" s="1311"/>
      <c r="H429" s="1311"/>
      <c r="I429" s="1311"/>
      <c r="J429" s="1311"/>
      <c r="K429" s="1311"/>
      <c r="L429" s="1311"/>
      <c r="M429" s="1311"/>
      <c r="N429" s="1311"/>
      <c r="O429" s="1311"/>
      <c r="P429" s="1311"/>
      <c r="Q429" s="1311"/>
      <c r="R429" s="1311"/>
      <c r="S429" s="1311"/>
    </row>
    <row r="430" spans="1:19" ht="15.75" customHeight="1">
      <c r="A430" s="1311"/>
      <c r="B430" s="1311"/>
      <c r="C430" s="1311"/>
      <c r="D430" s="1311"/>
      <c r="E430" s="1311"/>
      <c r="F430" s="1311"/>
      <c r="G430" s="1311"/>
      <c r="H430" s="1311"/>
      <c r="I430" s="1311"/>
      <c r="J430" s="1311"/>
      <c r="K430" s="1311"/>
      <c r="L430" s="1311"/>
      <c r="M430" s="1311"/>
      <c r="N430" s="1311"/>
      <c r="O430" s="1311"/>
      <c r="P430" s="1311"/>
      <c r="Q430" s="1311"/>
      <c r="R430" s="1311"/>
      <c r="S430" s="1311"/>
    </row>
    <row r="431" spans="1:19" ht="15.75" customHeight="1">
      <c r="A431" s="1311"/>
      <c r="B431" s="1311"/>
      <c r="C431" s="1311"/>
      <c r="D431" s="1311"/>
      <c r="E431" s="1311"/>
      <c r="F431" s="1311"/>
      <c r="G431" s="1311"/>
      <c r="H431" s="1311"/>
      <c r="I431" s="1311"/>
      <c r="J431" s="1311"/>
      <c r="K431" s="1311"/>
      <c r="L431" s="1311"/>
      <c r="M431" s="1311"/>
      <c r="N431" s="1311"/>
      <c r="O431" s="1311"/>
      <c r="P431" s="1311"/>
      <c r="Q431" s="1311"/>
      <c r="R431" s="1311"/>
      <c r="S431" s="1311"/>
    </row>
    <row r="432" spans="1:19" ht="15.75" customHeight="1">
      <c r="A432" s="1311"/>
      <c r="B432" s="1311"/>
      <c r="C432" s="1311"/>
      <c r="D432" s="1311"/>
      <c r="E432" s="1311"/>
      <c r="F432" s="1311"/>
      <c r="G432" s="1311"/>
      <c r="H432" s="1311"/>
      <c r="I432" s="1311"/>
      <c r="J432" s="1311"/>
      <c r="K432" s="1311"/>
      <c r="L432" s="1311"/>
      <c r="M432" s="1311"/>
      <c r="N432" s="1311"/>
      <c r="O432" s="1311"/>
      <c r="P432" s="1311"/>
      <c r="Q432" s="1311"/>
      <c r="R432" s="1311"/>
      <c r="S432" s="1311"/>
    </row>
    <row r="433" spans="1:19" ht="15.75" customHeight="1">
      <c r="A433" s="1311"/>
      <c r="B433" s="1311"/>
      <c r="C433" s="1311"/>
      <c r="D433" s="1311"/>
      <c r="E433" s="1311"/>
      <c r="F433" s="1311"/>
      <c r="G433" s="1311"/>
      <c r="H433" s="1311"/>
      <c r="I433" s="1311"/>
      <c r="J433" s="1311"/>
      <c r="K433" s="1311"/>
      <c r="L433" s="1311"/>
      <c r="M433" s="1311"/>
      <c r="N433" s="1311"/>
      <c r="O433" s="1311"/>
      <c r="P433" s="1311"/>
      <c r="Q433" s="1311"/>
      <c r="R433" s="1311"/>
      <c r="S433" s="1311"/>
    </row>
    <row r="434" spans="1:19" ht="15.75" customHeight="1">
      <c r="A434" s="1311"/>
      <c r="B434" s="1311"/>
      <c r="C434" s="1311"/>
      <c r="D434" s="1311"/>
      <c r="E434" s="1311"/>
      <c r="F434" s="1311"/>
      <c r="G434" s="1311"/>
      <c r="H434" s="1311"/>
      <c r="I434" s="1311"/>
      <c r="J434" s="1311"/>
      <c r="K434" s="1311"/>
      <c r="L434" s="1311"/>
      <c r="M434" s="1311"/>
      <c r="N434" s="1311"/>
      <c r="O434" s="1311"/>
      <c r="P434" s="1311"/>
      <c r="Q434" s="1311"/>
      <c r="R434" s="1311"/>
      <c r="S434" s="1311"/>
    </row>
    <row r="435" spans="1:19" ht="15.75" customHeight="1">
      <c r="A435" s="1311"/>
      <c r="B435" s="1311"/>
      <c r="C435" s="1311"/>
      <c r="D435" s="1311"/>
      <c r="E435" s="1311"/>
      <c r="F435" s="1311"/>
      <c r="G435" s="1311"/>
      <c r="H435" s="1311"/>
      <c r="I435" s="1311"/>
      <c r="J435" s="1311"/>
      <c r="K435" s="1311"/>
      <c r="L435" s="1311"/>
      <c r="M435" s="1311"/>
      <c r="N435" s="1311"/>
      <c r="O435" s="1311"/>
      <c r="P435" s="1311"/>
      <c r="Q435" s="1311"/>
      <c r="R435" s="1311"/>
      <c r="S435" s="1311"/>
    </row>
    <row r="436" spans="1:19" ht="15.75" customHeight="1">
      <c r="A436" s="1311"/>
      <c r="B436" s="1311"/>
      <c r="C436" s="1311"/>
      <c r="D436" s="1311"/>
      <c r="E436" s="1311"/>
      <c r="F436" s="1311"/>
      <c r="G436" s="1311"/>
      <c r="H436" s="1311"/>
      <c r="I436" s="1311"/>
      <c r="J436" s="1311"/>
      <c r="K436" s="1311"/>
      <c r="L436" s="1311"/>
      <c r="M436" s="1311"/>
      <c r="N436" s="1311"/>
      <c r="O436" s="1311"/>
      <c r="P436" s="1311"/>
      <c r="Q436" s="1311"/>
      <c r="R436" s="1311"/>
      <c r="S436" s="1311"/>
    </row>
    <row r="437" spans="1:19" ht="15.75" customHeight="1">
      <c r="A437" s="1311"/>
      <c r="B437" s="1311"/>
      <c r="C437" s="1311"/>
      <c r="D437" s="1311"/>
      <c r="E437" s="1311"/>
      <c r="F437" s="1311"/>
      <c r="G437" s="1311"/>
      <c r="H437" s="1311"/>
      <c r="I437" s="1311"/>
      <c r="J437" s="1311"/>
      <c r="K437" s="1311"/>
      <c r="L437" s="1311"/>
      <c r="M437" s="1311"/>
      <c r="N437" s="1311"/>
      <c r="O437" s="1311"/>
      <c r="P437" s="1311"/>
      <c r="Q437" s="1311"/>
      <c r="R437" s="1311"/>
      <c r="S437" s="1311"/>
    </row>
    <row r="438" spans="1:19" ht="15.75" customHeight="1">
      <c r="A438" s="1311"/>
      <c r="B438" s="1311"/>
      <c r="C438" s="1311"/>
      <c r="D438" s="1311"/>
      <c r="E438" s="1311"/>
      <c r="F438" s="1311"/>
      <c r="G438" s="1311"/>
      <c r="H438" s="1311"/>
      <c r="I438" s="1311"/>
      <c r="J438" s="1311"/>
      <c r="K438" s="1311"/>
      <c r="L438" s="1311"/>
      <c r="M438" s="1311"/>
      <c r="N438" s="1311"/>
      <c r="O438" s="1311"/>
      <c r="P438" s="1311"/>
      <c r="Q438" s="1311"/>
      <c r="R438" s="1311"/>
      <c r="S438" s="1311"/>
    </row>
    <row r="439" spans="1:19" ht="15.75" customHeight="1">
      <c r="A439" s="1311"/>
      <c r="B439" s="1311"/>
      <c r="C439" s="1311"/>
      <c r="D439" s="1311"/>
      <c r="E439" s="1311"/>
      <c r="F439" s="1311"/>
      <c r="G439" s="1311"/>
      <c r="H439" s="1311"/>
      <c r="I439" s="1311"/>
      <c r="J439" s="1311"/>
      <c r="K439" s="1311"/>
      <c r="L439" s="1311"/>
      <c r="M439" s="1311"/>
      <c r="N439" s="1311"/>
      <c r="O439" s="1311"/>
      <c r="P439" s="1311"/>
      <c r="Q439" s="1311"/>
      <c r="R439" s="1311"/>
      <c r="S439" s="1311"/>
    </row>
    <row r="440" spans="1:19" ht="15.75" customHeight="1">
      <c r="A440" s="1311"/>
      <c r="B440" s="1311"/>
      <c r="C440" s="1311"/>
      <c r="D440" s="1311"/>
      <c r="E440" s="1311"/>
      <c r="F440" s="1311"/>
      <c r="G440" s="1311"/>
      <c r="H440" s="1311"/>
      <c r="I440" s="1311"/>
      <c r="J440" s="1311"/>
      <c r="K440" s="1311"/>
      <c r="L440" s="1311"/>
      <c r="M440" s="1311"/>
      <c r="N440" s="1311"/>
      <c r="O440" s="1311"/>
      <c r="P440" s="1311"/>
      <c r="Q440" s="1311"/>
      <c r="R440" s="1311"/>
      <c r="S440" s="1311"/>
    </row>
    <row r="441" spans="1:19" ht="15.75" customHeight="1">
      <c r="A441" s="1311"/>
      <c r="B441" s="1311"/>
      <c r="C441" s="1311"/>
      <c r="D441" s="1311"/>
      <c r="E441" s="1311"/>
      <c r="F441" s="1311"/>
      <c r="G441" s="1311"/>
      <c r="H441" s="1311"/>
      <c r="I441" s="1311"/>
      <c r="J441" s="1311"/>
      <c r="K441" s="1311"/>
      <c r="L441" s="1311"/>
      <c r="M441" s="1311"/>
      <c r="N441" s="1311"/>
      <c r="O441" s="1311"/>
      <c r="P441" s="1311"/>
      <c r="Q441" s="1311"/>
      <c r="R441" s="1311"/>
      <c r="S441" s="1311"/>
    </row>
    <row r="442" spans="1:19" ht="15.75" customHeight="1">
      <c r="A442" s="1311"/>
      <c r="B442" s="1311"/>
      <c r="C442" s="1311"/>
      <c r="D442" s="1311"/>
      <c r="E442" s="1311"/>
      <c r="F442" s="1311"/>
      <c r="G442" s="1311"/>
      <c r="H442" s="1311"/>
      <c r="I442" s="1311"/>
      <c r="J442" s="1311"/>
      <c r="K442" s="1311"/>
      <c r="L442" s="1311"/>
      <c r="M442" s="1311"/>
      <c r="N442" s="1311"/>
      <c r="O442" s="1311"/>
      <c r="P442" s="1311"/>
      <c r="Q442" s="1311"/>
      <c r="R442" s="1311"/>
      <c r="S442" s="1311"/>
    </row>
    <row r="443" spans="1:19" ht="15.75" customHeight="1">
      <c r="A443" s="1311"/>
      <c r="B443" s="1311"/>
      <c r="C443" s="1311"/>
      <c r="D443" s="1311"/>
      <c r="E443" s="1311"/>
      <c r="F443" s="1311"/>
      <c r="G443" s="1311"/>
      <c r="H443" s="1311"/>
      <c r="I443" s="1311"/>
      <c r="J443" s="1311"/>
      <c r="K443" s="1311"/>
      <c r="L443" s="1311"/>
      <c r="M443" s="1311"/>
      <c r="N443" s="1311"/>
      <c r="O443" s="1311"/>
      <c r="P443" s="1311"/>
      <c r="Q443" s="1311"/>
      <c r="R443" s="1311"/>
      <c r="S443" s="1311"/>
    </row>
    <row r="444" spans="1:19" ht="15.75" customHeight="1">
      <c r="A444" s="1311"/>
      <c r="B444" s="1311"/>
      <c r="C444" s="1311"/>
      <c r="D444" s="1311"/>
      <c r="E444" s="1311"/>
      <c r="F444" s="1311"/>
      <c r="G444" s="1311"/>
      <c r="H444" s="1311"/>
      <c r="I444" s="1311"/>
      <c r="J444" s="1311"/>
      <c r="K444" s="1311"/>
      <c r="L444" s="1311"/>
      <c r="M444" s="1311"/>
      <c r="N444" s="1311"/>
      <c r="O444" s="1311"/>
      <c r="P444" s="1311"/>
      <c r="Q444" s="1311"/>
      <c r="R444" s="1311"/>
      <c r="S444" s="1311"/>
    </row>
    <row r="445" spans="1:19" ht="15.75" customHeight="1">
      <c r="A445" s="1311"/>
      <c r="B445" s="1311"/>
      <c r="C445" s="1311"/>
      <c r="D445" s="1311"/>
      <c r="E445" s="1311"/>
      <c r="F445" s="1311"/>
      <c r="G445" s="1311"/>
      <c r="H445" s="1311"/>
      <c r="I445" s="1311"/>
      <c r="J445" s="1311"/>
      <c r="K445" s="1311"/>
      <c r="L445" s="1311"/>
      <c r="M445" s="1311"/>
      <c r="N445" s="1311"/>
      <c r="O445" s="1311"/>
      <c r="P445" s="1311"/>
      <c r="Q445" s="1311"/>
      <c r="R445" s="1311"/>
      <c r="S445" s="1311"/>
    </row>
    <row r="446" spans="1:19" ht="15.75" customHeight="1">
      <c r="A446" s="1311"/>
      <c r="B446" s="1311"/>
      <c r="C446" s="1311"/>
      <c r="D446" s="1311"/>
      <c r="E446" s="1311"/>
      <c r="F446" s="1311"/>
      <c r="G446" s="1311"/>
      <c r="H446" s="1311"/>
      <c r="I446" s="1311"/>
      <c r="J446" s="1311"/>
      <c r="K446" s="1311"/>
      <c r="L446" s="1311"/>
      <c r="M446" s="1311"/>
      <c r="N446" s="1311"/>
      <c r="O446" s="1311"/>
      <c r="P446" s="1311"/>
      <c r="Q446" s="1311"/>
      <c r="R446" s="1311"/>
      <c r="S446" s="1311"/>
    </row>
    <row r="447" spans="1:19" ht="15.75" customHeight="1">
      <c r="A447" s="1311"/>
      <c r="B447" s="1311"/>
      <c r="C447" s="1311"/>
      <c r="D447" s="1311"/>
      <c r="E447" s="1311"/>
      <c r="F447" s="1311"/>
      <c r="G447" s="1311"/>
      <c r="H447" s="1311"/>
      <c r="I447" s="1311"/>
      <c r="J447" s="1311"/>
      <c r="K447" s="1311"/>
      <c r="L447" s="1311"/>
      <c r="M447" s="1311"/>
      <c r="N447" s="1311"/>
      <c r="O447" s="1311"/>
      <c r="P447" s="1311"/>
      <c r="Q447" s="1311"/>
      <c r="R447" s="1311"/>
      <c r="S447" s="1311"/>
    </row>
    <row r="448" spans="1:19" ht="15.75" customHeight="1">
      <c r="A448" s="1311"/>
      <c r="B448" s="1311"/>
      <c r="C448" s="1311"/>
      <c r="D448" s="1311"/>
      <c r="E448" s="1311"/>
      <c r="F448" s="1311"/>
      <c r="G448" s="1311"/>
      <c r="H448" s="1311"/>
      <c r="I448" s="1311"/>
      <c r="J448" s="1311"/>
      <c r="K448" s="1311"/>
      <c r="L448" s="1311"/>
      <c r="M448" s="1311"/>
      <c r="N448" s="1311"/>
      <c r="O448" s="1311"/>
      <c r="P448" s="1311"/>
      <c r="Q448" s="1311"/>
      <c r="R448" s="1311"/>
      <c r="S448" s="1311"/>
    </row>
    <row r="449" spans="1:19" ht="15.75" customHeight="1">
      <c r="A449" s="1311"/>
      <c r="B449" s="1311"/>
      <c r="C449" s="1311"/>
      <c r="D449" s="1311"/>
      <c r="E449" s="1311"/>
      <c r="F449" s="1311"/>
      <c r="G449" s="1311"/>
      <c r="H449" s="1311"/>
      <c r="I449" s="1311"/>
      <c r="J449" s="1311"/>
      <c r="K449" s="1311"/>
      <c r="L449" s="1311"/>
      <c r="M449" s="1311"/>
      <c r="N449" s="1311"/>
      <c r="O449" s="1311"/>
      <c r="P449" s="1311"/>
      <c r="Q449" s="1311"/>
      <c r="R449" s="1311"/>
      <c r="S449" s="1311"/>
    </row>
    <row r="450" spans="1:19" ht="15.75" customHeight="1">
      <c r="A450" s="1311"/>
      <c r="B450" s="1311"/>
      <c r="C450" s="1311"/>
      <c r="D450" s="1311"/>
      <c r="E450" s="1311"/>
      <c r="F450" s="1311"/>
      <c r="G450" s="1311"/>
      <c r="H450" s="1311"/>
      <c r="I450" s="1311"/>
      <c r="J450" s="1311"/>
      <c r="K450" s="1311"/>
      <c r="L450" s="1311"/>
      <c r="M450" s="1311"/>
      <c r="N450" s="1311"/>
      <c r="O450" s="1311"/>
      <c r="P450" s="1311"/>
      <c r="Q450" s="1311"/>
      <c r="R450" s="1311"/>
      <c r="S450" s="1311"/>
    </row>
    <row r="451" spans="1:19" ht="15.75" customHeight="1">
      <c r="A451" s="1311"/>
      <c r="B451" s="1311"/>
      <c r="C451" s="1311"/>
      <c r="D451" s="1311"/>
      <c r="E451" s="1311"/>
      <c r="F451" s="1311"/>
      <c r="G451" s="1311"/>
      <c r="H451" s="1311"/>
      <c r="I451" s="1311"/>
      <c r="J451" s="1311"/>
      <c r="K451" s="1311"/>
      <c r="L451" s="1311"/>
      <c r="M451" s="1311"/>
      <c r="N451" s="1311"/>
      <c r="O451" s="1311"/>
      <c r="P451" s="1311"/>
      <c r="Q451" s="1311"/>
      <c r="R451" s="1311"/>
      <c r="S451" s="1311"/>
    </row>
    <row r="452" spans="1:19" ht="15.75" customHeight="1">
      <c r="A452" s="1311"/>
      <c r="B452" s="1311"/>
      <c r="C452" s="1311"/>
      <c r="D452" s="1311"/>
      <c r="E452" s="1311"/>
      <c r="F452" s="1311"/>
      <c r="G452" s="1311"/>
      <c r="H452" s="1311"/>
      <c r="I452" s="1311"/>
      <c r="J452" s="1311"/>
      <c r="K452" s="1311"/>
      <c r="L452" s="1311"/>
      <c r="M452" s="1311"/>
      <c r="N452" s="1311"/>
      <c r="O452" s="1311"/>
      <c r="P452" s="1311"/>
      <c r="Q452" s="1311"/>
      <c r="R452" s="1311"/>
      <c r="S452" s="1311"/>
    </row>
    <row r="453" spans="1:19" ht="15.75" customHeight="1">
      <c r="A453" s="1311"/>
      <c r="B453" s="1311"/>
      <c r="C453" s="1311"/>
      <c r="D453" s="1311"/>
      <c r="E453" s="1311"/>
      <c r="F453" s="1311"/>
      <c r="G453" s="1311"/>
      <c r="H453" s="1311"/>
      <c r="I453" s="1311"/>
      <c r="J453" s="1311"/>
      <c r="K453" s="1311"/>
      <c r="L453" s="1311"/>
      <c r="M453" s="1311"/>
      <c r="N453" s="1311"/>
      <c r="O453" s="1311"/>
      <c r="P453" s="1311"/>
      <c r="Q453" s="1311"/>
      <c r="R453" s="1311"/>
      <c r="S453" s="1311"/>
    </row>
    <row r="454" spans="1:19" ht="15.75" customHeight="1">
      <c r="A454" s="1311"/>
      <c r="B454" s="1311"/>
      <c r="C454" s="1311"/>
      <c r="D454" s="1311"/>
      <c r="E454" s="1311"/>
      <c r="F454" s="1311"/>
      <c r="G454" s="1311"/>
      <c r="H454" s="1311"/>
      <c r="I454" s="1311"/>
      <c r="J454" s="1311"/>
      <c r="K454" s="1311"/>
      <c r="L454" s="1311"/>
      <c r="M454" s="1311"/>
      <c r="N454" s="1311"/>
      <c r="O454" s="1311"/>
      <c r="P454" s="1311"/>
      <c r="Q454" s="1311"/>
      <c r="R454" s="1311"/>
      <c r="S454" s="1311"/>
    </row>
    <row r="455" spans="1:19" ht="15.75" customHeight="1">
      <c r="A455" s="1311"/>
      <c r="B455" s="1311"/>
      <c r="C455" s="1311"/>
      <c r="D455" s="1311"/>
      <c r="E455" s="1311"/>
      <c r="F455" s="1311"/>
      <c r="G455" s="1311"/>
      <c r="H455" s="1311"/>
      <c r="I455" s="1311"/>
      <c r="J455" s="1311"/>
      <c r="K455" s="1311"/>
      <c r="L455" s="1311"/>
      <c r="M455" s="1311"/>
      <c r="N455" s="1311"/>
      <c r="O455" s="1311"/>
      <c r="P455" s="1311"/>
      <c r="Q455" s="1311"/>
      <c r="R455" s="1311"/>
      <c r="S455" s="1311"/>
    </row>
    <row r="456" spans="1:19" ht="15.75" customHeight="1">
      <c r="A456" s="1311"/>
      <c r="B456" s="1311"/>
      <c r="C456" s="1311"/>
      <c r="D456" s="1311"/>
      <c r="E456" s="1311"/>
      <c r="F456" s="1311"/>
      <c r="G456" s="1311"/>
      <c r="H456" s="1311"/>
      <c r="I456" s="1311"/>
      <c r="J456" s="1311"/>
      <c r="K456" s="1311"/>
      <c r="L456" s="1311"/>
      <c r="M456" s="1311"/>
      <c r="N456" s="1311"/>
      <c r="O456" s="1311"/>
      <c r="P456" s="1311"/>
      <c r="Q456" s="1311"/>
      <c r="R456" s="1311"/>
      <c r="S456" s="1311"/>
    </row>
    <row r="457" spans="1:19" ht="15.75" customHeight="1">
      <c r="A457" s="1311"/>
      <c r="B457" s="1311"/>
      <c r="C457" s="1311"/>
      <c r="D457" s="1311"/>
      <c r="E457" s="1311"/>
      <c r="F457" s="1311"/>
      <c r="G457" s="1311"/>
      <c r="H457" s="1311"/>
      <c r="I457" s="1311"/>
      <c r="J457" s="1311"/>
      <c r="K457" s="1311"/>
      <c r="L457" s="1311"/>
      <c r="M457" s="1311"/>
      <c r="N457" s="1311"/>
      <c r="O457" s="1311"/>
      <c r="P457" s="1311"/>
      <c r="Q457" s="1311"/>
      <c r="R457" s="1311"/>
      <c r="S457" s="1311"/>
    </row>
    <row r="458" spans="1:19" ht="15.75" customHeight="1">
      <c r="A458" s="1311"/>
      <c r="B458" s="1311"/>
      <c r="C458" s="1311"/>
      <c r="D458" s="1311"/>
      <c r="E458" s="1311"/>
      <c r="F458" s="1311"/>
      <c r="G458" s="1311"/>
      <c r="H458" s="1311"/>
      <c r="I458" s="1311"/>
      <c r="J458" s="1311"/>
      <c r="K458" s="1311"/>
      <c r="L458" s="1311"/>
      <c r="M458" s="1311"/>
      <c r="N458" s="1311"/>
      <c r="O458" s="1311"/>
      <c r="P458" s="1311"/>
      <c r="Q458" s="1311"/>
      <c r="R458" s="1311"/>
      <c r="S458" s="1311"/>
    </row>
    <row r="459" spans="1:19" ht="15.75" customHeight="1">
      <c r="A459" s="1311"/>
      <c r="B459" s="1311"/>
      <c r="C459" s="1311"/>
      <c r="D459" s="1311"/>
      <c r="E459" s="1311"/>
      <c r="F459" s="1311"/>
      <c r="G459" s="1311"/>
      <c r="H459" s="1311"/>
      <c r="I459" s="1311"/>
      <c r="J459" s="1311"/>
      <c r="K459" s="1311"/>
      <c r="L459" s="1311"/>
      <c r="M459" s="1311"/>
      <c r="N459" s="1311"/>
      <c r="O459" s="1311"/>
      <c r="P459" s="1311"/>
      <c r="Q459" s="1311"/>
      <c r="R459" s="1311"/>
      <c r="S459" s="1311"/>
    </row>
    <row r="460" spans="1:19" ht="15.75" customHeight="1">
      <c r="A460" s="1311"/>
      <c r="B460" s="1311"/>
      <c r="C460" s="1311"/>
      <c r="D460" s="1311"/>
      <c r="E460" s="1311"/>
      <c r="F460" s="1311"/>
      <c r="G460" s="1311"/>
      <c r="H460" s="1311"/>
      <c r="I460" s="1311"/>
      <c r="J460" s="1311"/>
      <c r="K460" s="1311"/>
      <c r="L460" s="1311"/>
      <c r="M460" s="1311"/>
      <c r="N460" s="1311"/>
      <c r="O460" s="1311"/>
      <c r="P460" s="1311"/>
      <c r="Q460" s="1311"/>
      <c r="R460" s="1311"/>
      <c r="S460" s="1311"/>
    </row>
    <row r="461" spans="1:19" ht="15.75" customHeight="1">
      <c r="A461" s="1311"/>
      <c r="B461" s="1311"/>
      <c r="C461" s="1311"/>
      <c r="D461" s="1311"/>
      <c r="E461" s="1311"/>
      <c r="F461" s="1311"/>
      <c r="G461" s="1311"/>
      <c r="H461" s="1311"/>
      <c r="I461" s="1311"/>
      <c r="J461" s="1311"/>
      <c r="K461" s="1311"/>
      <c r="L461" s="1311"/>
      <c r="M461" s="1311"/>
      <c r="N461" s="1311"/>
      <c r="O461" s="1311"/>
      <c r="P461" s="1311"/>
      <c r="Q461" s="1311"/>
      <c r="R461" s="1311"/>
      <c r="S461" s="1311"/>
    </row>
    <row r="462" spans="1:19" ht="15.75" customHeight="1">
      <c r="A462" s="1311"/>
      <c r="B462" s="1311"/>
      <c r="C462" s="1311"/>
      <c r="D462" s="1311"/>
      <c r="E462" s="1311"/>
      <c r="F462" s="1311"/>
      <c r="G462" s="1311"/>
      <c r="H462" s="1311"/>
      <c r="I462" s="1311"/>
      <c r="J462" s="1311"/>
      <c r="K462" s="1311"/>
      <c r="L462" s="1311"/>
      <c r="M462" s="1311"/>
      <c r="N462" s="1311"/>
      <c r="O462" s="1311"/>
      <c r="P462" s="1311"/>
      <c r="Q462" s="1311"/>
      <c r="R462" s="1311"/>
      <c r="S462" s="1311"/>
    </row>
    <row r="463" spans="1:19" ht="15.75" customHeight="1">
      <c r="A463" s="1311"/>
      <c r="B463" s="1311"/>
      <c r="C463" s="1311"/>
      <c r="D463" s="1311"/>
      <c r="E463" s="1311"/>
      <c r="F463" s="1311"/>
      <c r="G463" s="1311"/>
      <c r="H463" s="1311"/>
      <c r="I463" s="1311"/>
      <c r="J463" s="1311"/>
      <c r="K463" s="1311"/>
      <c r="L463" s="1311"/>
      <c r="M463" s="1311"/>
      <c r="N463" s="1311"/>
      <c r="O463" s="1311"/>
      <c r="P463" s="1311"/>
      <c r="Q463" s="1311"/>
      <c r="R463" s="1311"/>
      <c r="S463" s="1311"/>
    </row>
    <row r="464" spans="1:19" ht="15.75" customHeight="1">
      <c r="A464" s="1311"/>
      <c r="B464" s="1311"/>
      <c r="C464" s="1311"/>
      <c r="D464" s="1311"/>
      <c r="E464" s="1311"/>
      <c r="F464" s="1311"/>
      <c r="G464" s="1311"/>
      <c r="H464" s="1311"/>
      <c r="I464" s="1311"/>
      <c r="J464" s="1311"/>
      <c r="K464" s="1311"/>
      <c r="L464" s="1311"/>
      <c r="M464" s="1311"/>
      <c r="N464" s="1311"/>
      <c r="O464" s="1311"/>
      <c r="P464" s="1311"/>
      <c r="Q464" s="1311"/>
      <c r="R464" s="1311"/>
      <c r="S464" s="1311"/>
    </row>
    <row r="465" spans="1:19" ht="15.75" customHeight="1">
      <c r="A465" s="1311"/>
      <c r="B465" s="1311"/>
      <c r="C465" s="1311"/>
      <c r="D465" s="1311"/>
      <c r="E465" s="1311"/>
      <c r="F465" s="1311"/>
      <c r="G465" s="1311"/>
      <c r="H465" s="1311"/>
      <c r="I465" s="1311"/>
      <c r="J465" s="1311"/>
      <c r="K465" s="1311"/>
      <c r="L465" s="1311"/>
      <c r="M465" s="1311"/>
      <c r="N465" s="1311"/>
      <c r="O465" s="1311"/>
      <c r="P465" s="1311"/>
      <c r="Q465" s="1311"/>
      <c r="R465" s="1311"/>
      <c r="S465" s="1311"/>
    </row>
    <row r="466" spans="1:19" ht="15.75" customHeight="1">
      <c r="A466" s="1311"/>
      <c r="B466" s="1311"/>
      <c r="C466" s="1311"/>
      <c r="D466" s="1311"/>
      <c r="E466" s="1311"/>
      <c r="F466" s="1311"/>
      <c r="G466" s="1311"/>
      <c r="H466" s="1311"/>
      <c r="I466" s="1311"/>
      <c r="J466" s="1311"/>
      <c r="K466" s="1311"/>
      <c r="L466" s="1311"/>
      <c r="M466" s="1311"/>
      <c r="N466" s="1311"/>
      <c r="O466" s="1311"/>
      <c r="P466" s="1311"/>
      <c r="Q466" s="1311"/>
      <c r="R466" s="1311"/>
      <c r="S466" s="1311"/>
    </row>
    <row r="467" spans="1:19" ht="15.75" customHeight="1">
      <c r="A467" s="1311"/>
      <c r="B467" s="1311"/>
      <c r="C467" s="1311"/>
      <c r="D467" s="1311"/>
      <c r="E467" s="1311"/>
      <c r="F467" s="1311"/>
      <c r="G467" s="1311"/>
      <c r="H467" s="1311"/>
      <c r="I467" s="1311"/>
      <c r="J467" s="1311"/>
      <c r="K467" s="1311"/>
      <c r="L467" s="1311"/>
      <c r="M467" s="1311"/>
      <c r="N467" s="1311"/>
      <c r="O467" s="1311"/>
      <c r="P467" s="1311"/>
      <c r="Q467" s="1311"/>
      <c r="R467" s="1311"/>
      <c r="S467" s="1311"/>
    </row>
    <row r="468" spans="1:19" ht="15.75" customHeight="1">
      <c r="A468" s="1311"/>
      <c r="B468" s="1311"/>
      <c r="C468" s="1311"/>
      <c r="D468" s="1311"/>
      <c r="E468" s="1311"/>
      <c r="F468" s="1311"/>
      <c r="G468" s="1311"/>
      <c r="H468" s="1311"/>
      <c r="I468" s="1311"/>
      <c r="J468" s="1311"/>
      <c r="K468" s="1311"/>
      <c r="L468" s="1311"/>
      <c r="M468" s="1311"/>
      <c r="N468" s="1311"/>
      <c r="O468" s="1311"/>
      <c r="P468" s="1311"/>
      <c r="Q468" s="1311"/>
      <c r="R468" s="1311"/>
      <c r="S468" s="1311"/>
    </row>
    <row r="469" spans="1:19" ht="15.75" customHeight="1">
      <c r="A469" s="1311"/>
      <c r="B469" s="1311"/>
      <c r="C469" s="1311"/>
      <c r="D469" s="1311"/>
      <c r="E469" s="1311"/>
      <c r="F469" s="1311"/>
      <c r="G469" s="1311"/>
      <c r="H469" s="1311"/>
      <c r="I469" s="1311"/>
      <c r="J469" s="1311"/>
      <c r="K469" s="1311"/>
      <c r="L469" s="1311"/>
      <c r="M469" s="1311"/>
      <c r="N469" s="1311"/>
      <c r="O469" s="1311"/>
      <c r="P469" s="1311"/>
      <c r="Q469" s="1311"/>
      <c r="R469" s="1311"/>
      <c r="S469" s="1311"/>
    </row>
    <row r="470" spans="1:19" ht="15.75" customHeight="1">
      <c r="A470" s="1311"/>
      <c r="B470" s="1311"/>
      <c r="C470" s="1311"/>
      <c r="D470" s="1311"/>
      <c r="E470" s="1311"/>
      <c r="F470" s="1311"/>
      <c r="G470" s="1311"/>
      <c r="H470" s="1311"/>
      <c r="I470" s="1311"/>
      <c r="J470" s="1311"/>
      <c r="K470" s="1311"/>
      <c r="L470" s="1311"/>
      <c r="M470" s="1311"/>
      <c r="N470" s="1311"/>
      <c r="O470" s="1311"/>
      <c r="P470" s="1311"/>
      <c r="Q470" s="1311"/>
      <c r="R470" s="1311"/>
      <c r="S470" s="1311"/>
    </row>
    <row r="471" spans="1:19" ht="15.75" customHeight="1">
      <c r="A471" s="1311"/>
      <c r="B471" s="1311"/>
      <c r="C471" s="1311"/>
      <c r="D471" s="1311"/>
      <c r="E471" s="1311"/>
      <c r="F471" s="1311"/>
      <c r="G471" s="1311"/>
      <c r="H471" s="1311"/>
      <c r="I471" s="1311"/>
      <c r="J471" s="1311"/>
      <c r="K471" s="1311"/>
      <c r="L471" s="1311"/>
      <c r="M471" s="1311"/>
      <c r="N471" s="1311"/>
      <c r="O471" s="1311"/>
      <c r="P471" s="1311"/>
      <c r="Q471" s="1311"/>
      <c r="R471" s="1311"/>
      <c r="S471" s="1311"/>
    </row>
    <row r="472" spans="1:19" ht="15.75" customHeight="1">
      <c r="A472" s="1311"/>
      <c r="B472" s="1311"/>
      <c r="C472" s="1311"/>
      <c r="D472" s="1311"/>
      <c r="E472" s="1311"/>
      <c r="F472" s="1311"/>
      <c r="G472" s="1311"/>
      <c r="H472" s="1311"/>
      <c r="I472" s="1311"/>
      <c r="J472" s="1311"/>
      <c r="K472" s="1311"/>
      <c r="L472" s="1311"/>
      <c r="M472" s="1311"/>
      <c r="N472" s="1311"/>
      <c r="O472" s="1311"/>
      <c r="P472" s="1311"/>
      <c r="Q472" s="1311"/>
      <c r="R472" s="1311"/>
      <c r="S472" s="1311"/>
    </row>
    <row r="473" spans="1:19" ht="15.75" customHeight="1">
      <c r="A473" s="1311"/>
      <c r="B473" s="1311"/>
      <c r="C473" s="1311"/>
      <c r="D473" s="1311"/>
      <c r="E473" s="1311"/>
      <c r="F473" s="1311"/>
      <c r="G473" s="1311"/>
      <c r="H473" s="1311"/>
      <c r="I473" s="1311"/>
      <c r="J473" s="1311"/>
      <c r="K473" s="1311"/>
      <c r="L473" s="1311"/>
      <c r="M473" s="1311"/>
      <c r="N473" s="1311"/>
      <c r="O473" s="1311"/>
      <c r="P473" s="1311"/>
      <c r="Q473" s="1311"/>
      <c r="R473" s="1311"/>
      <c r="S473" s="1311"/>
    </row>
    <row r="474" spans="1:19" ht="15.75" customHeight="1">
      <c r="A474" s="1311"/>
      <c r="B474" s="1311"/>
      <c r="C474" s="1311"/>
      <c r="D474" s="1311"/>
      <c r="E474" s="1311"/>
      <c r="F474" s="1311"/>
      <c r="G474" s="1311"/>
      <c r="H474" s="1311"/>
      <c r="I474" s="1311"/>
      <c r="J474" s="1311"/>
      <c r="K474" s="1311"/>
      <c r="L474" s="1311"/>
      <c r="M474" s="1311"/>
      <c r="N474" s="1311"/>
      <c r="O474" s="1311"/>
      <c r="P474" s="1311"/>
      <c r="Q474" s="1311"/>
      <c r="R474" s="1311"/>
      <c r="S474" s="1311"/>
    </row>
    <row r="475" spans="1:19" ht="15.75" customHeight="1">
      <c r="A475" s="1311"/>
      <c r="B475" s="1311"/>
      <c r="C475" s="1311"/>
      <c r="D475" s="1311"/>
      <c r="E475" s="1311"/>
      <c r="F475" s="1311"/>
      <c r="G475" s="1311"/>
      <c r="H475" s="1311"/>
      <c r="I475" s="1311"/>
      <c r="J475" s="1311"/>
      <c r="K475" s="1311"/>
      <c r="L475" s="1311"/>
      <c r="M475" s="1311"/>
      <c r="N475" s="1311"/>
      <c r="O475" s="1311"/>
      <c r="P475" s="1311"/>
      <c r="Q475" s="1311"/>
      <c r="R475" s="1311"/>
      <c r="S475" s="1311"/>
    </row>
    <row r="476" spans="1:19" ht="15.75" customHeight="1">
      <c r="A476" s="1311"/>
      <c r="B476" s="1311"/>
      <c r="C476" s="1311"/>
      <c r="D476" s="1311"/>
      <c r="E476" s="1311"/>
      <c r="F476" s="1311"/>
      <c r="G476" s="1311"/>
      <c r="H476" s="1311"/>
      <c r="I476" s="1311"/>
      <c r="J476" s="1311"/>
      <c r="K476" s="1311"/>
      <c r="L476" s="1311"/>
      <c r="M476" s="1311"/>
      <c r="N476" s="1311"/>
      <c r="O476" s="1311"/>
      <c r="P476" s="1311"/>
      <c r="Q476" s="1311"/>
      <c r="R476" s="1311"/>
      <c r="S476" s="1311"/>
    </row>
    <row r="477" spans="1:19" ht="15.75" customHeight="1">
      <c r="A477" s="1311"/>
      <c r="B477" s="1311"/>
      <c r="C477" s="1311"/>
      <c r="D477" s="1311"/>
      <c r="E477" s="1311"/>
      <c r="F477" s="1311"/>
      <c r="G477" s="1311"/>
      <c r="H477" s="1311"/>
      <c r="I477" s="1311"/>
      <c r="J477" s="1311"/>
      <c r="K477" s="1311"/>
      <c r="L477" s="1311"/>
      <c r="M477" s="1311"/>
      <c r="N477" s="1311"/>
      <c r="O477" s="1311"/>
      <c r="P477" s="1311"/>
      <c r="Q477" s="1311"/>
      <c r="R477" s="1311"/>
      <c r="S477" s="1311"/>
    </row>
    <row r="478" spans="1:19" ht="15.75" customHeight="1">
      <c r="A478" s="1311"/>
      <c r="B478" s="1311"/>
      <c r="C478" s="1311"/>
      <c r="D478" s="1311"/>
      <c r="E478" s="1311"/>
      <c r="F478" s="1311"/>
      <c r="G478" s="1311"/>
      <c r="H478" s="1311"/>
      <c r="I478" s="1311"/>
      <c r="J478" s="1311"/>
      <c r="K478" s="1311"/>
      <c r="L478" s="1311"/>
      <c r="M478" s="1311"/>
      <c r="N478" s="1311"/>
      <c r="O478" s="1311"/>
      <c r="P478" s="1311"/>
      <c r="Q478" s="1311"/>
      <c r="R478" s="1311"/>
      <c r="S478" s="1311"/>
    </row>
    <row r="479" spans="1:19" ht="15.75" customHeight="1">
      <c r="A479" s="1311"/>
      <c r="B479" s="1311"/>
      <c r="C479" s="1311"/>
      <c r="D479" s="1311"/>
      <c r="E479" s="1311"/>
      <c r="F479" s="1311"/>
      <c r="G479" s="1311"/>
      <c r="H479" s="1311"/>
      <c r="I479" s="1311"/>
      <c r="J479" s="1311"/>
      <c r="K479" s="1311"/>
      <c r="L479" s="1311"/>
      <c r="M479" s="1311"/>
      <c r="N479" s="1311"/>
      <c r="O479" s="1311"/>
      <c r="P479" s="1311"/>
      <c r="Q479" s="1311"/>
      <c r="R479" s="1311"/>
      <c r="S479" s="1311"/>
    </row>
    <row r="480" spans="1:19" ht="15.75" customHeight="1">
      <c r="A480" s="1311"/>
      <c r="B480" s="1311"/>
      <c r="C480" s="1311"/>
      <c r="D480" s="1311"/>
      <c r="E480" s="1311"/>
      <c r="F480" s="1311"/>
      <c r="G480" s="1311"/>
      <c r="H480" s="1311"/>
      <c r="I480" s="1311"/>
      <c r="J480" s="1311"/>
      <c r="K480" s="1311"/>
      <c r="L480" s="1311"/>
      <c r="M480" s="1311"/>
      <c r="N480" s="1311"/>
      <c r="O480" s="1311"/>
      <c r="P480" s="1311"/>
      <c r="Q480" s="1311"/>
      <c r="R480" s="1311"/>
      <c r="S480" s="1311"/>
    </row>
    <row r="481" spans="1:19" ht="15.75" customHeight="1">
      <c r="A481" s="1311"/>
      <c r="B481" s="1311"/>
      <c r="C481" s="1311"/>
      <c r="D481" s="1311"/>
      <c r="E481" s="1311"/>
      <c r="F481" s="1311"/>
      <c r="G481" s="1311"/>
      <c r="H481" s="1311"/>
      <c r="I481" s="1311"/>
      <c r="J481" s="1311"/>
      <c r="K481" s="1311"/>
      <c r="L481" s="1311"/>
      <c r="M481" s="1311"/>
      <c r="N481" s="1311"/>
      <c r="O481" s="1311"/>
      <c r="P481" s="1311"/>
      <c r="Q481" s="1311"/>
      <c r="R481" s="1311"/>
      <c r="S481" s="1311"/>
    </row>
    <row r="482" spans="1:19" ht="15.75" customHeight="1">
      <c r="A482" s="1311"/>
      <c r="B482" s="1311"/>
      <c r="C482" s="1311"/>
      <c r="D482" s="1311"/>
      <c r="E482" s="1311"/>
      <c r="F482" s="1311"/>
      <c r="G482" s="1311"/>
      <c r="H482" s="1311"/>
      <c r="I482" s="1311"/>
      <c r="J482" s="1311"/>
      <c r="K482" s="1311"/>
      <c r="L482" s="1311"/>
      <c r="M482" s="1311"/>
      <c r="N482" s="1311"/>
      <c r="O482" s="1311"/>
      <c r="P482" s="1311"/>
      <c r="Q482" s="1311"/>
      <c r="R482" s="1311"/>
      <c r="S482" s="1311"/>
    </row>
    <row r="483" spans="1:19" ht="15.75" customHeight="1">
      <c r="A483" s="1311"/>
      <c r="B483" s="1311"/>
      <c r="C483" s="1311"/>
      <c r="D483" s="1311"/>
      <c r="E483" s="1311"/>
      <c r="F483" s="1311"/>
      <c r="G483" s="1311"/>
      <c r="H483" s="1311"/>
      <c r="I483" s="1311"/>
      <c r="J483" s="1311"/>
      <c r="K483" s="1311"/>
      <c r="L483" s="1311"/>
      <c r="M483" s="1311"/>
      <c r="N483" s="1311"/>
      <c r="O483" s="1311"/>
      <c r="P483" s="1311"/>
      <c r="Q483" s="1311"/>
      <c r="R483" s="1311"/>
      <c r="S483" s="1311"/>
    </row>
    <row r="484" spans="1:19" ht="15.75" customHeight="1">
      <c r="A484" s="1311"/>
      <c r="B484" s="1311"/>
      <c r="C484" s="1311"/>
      <c r="D484" s="1311"/>
      <c r="E484" s="1311"/>
      <c r="F484" s="1311"/>
      <c r="G484" s="1311"/>
      <c r="H484" s="1311"/>
      <c r="I484" s="1311"/>
      <c r="J484" s="1311"/>
      <c r="K484" s="1311"/>
      <c r="L484" s="1311"/>
      <c r="M484" s="1311"/>
      <c r="N484" s="1311"/>
      <c r="O484" s="1311"/>
      <c r="P484" s="1311"/>
      <c r="Q484" s="1311"/>
      <c r="R484" s="1311"/>
      <c r="S484" s="1311"/>
    </row>
    <row r="485" spans="1:19" ht="15.75" customHeight="1">
      <c r="A485" s="1311"/>
      <c r="B485" s="1311"/>
      <c r="C485" s="1311"/>
      <c r="D485" s="1311"/>
      <c r="E485" s="1311"/>
      <c r="F485" s="1311"/>
      <c r="G485" s="1311"/>
      <c r="H485" s="1311"/>
      <c r="I485" s="1311"/>
      <c r="J485" s="1311"/>
      <c r="K485" s="1311"/>
      <c r="L485" s="1311"/>
      <c r="M485" s="1311"/>
      <c r="N485" s="1311"/>
      <c r="O485" s="1311"/>
      <c r="P485" s="1311"/>
      <c r="Q485" s="1311"/>
      <c r="R485" s="1311"/>
      <c r="S485" s="1311"/>
    </row>
    <row r="486" spans="1:19" ht="15.75" customHeight="1">
      <c r="A486" s="1311"/>
      <c r="B486" s="1311"/>
      <c r="C486" s="1311"/>
      <c r="D486" s="1311"/>
      <c r="E486" s="1311"/>
      <c r="F486" s="1311"/>
      <c r="G486" s="1311"/>
      <c r="H486" s="1311"/>
      <c r="I486" s="1311"/>
      <c r="J486" s="1311"/>
      <c r="K486" s="1311"/>
      <c r="L486" s="1311"/>
      <c r="M486" s="1311"/>
      <c r="N486" s="1311"/>
      <c r="O486" s="1311"/>
      <c r="P486" s="1311"/>
      <c r="Q486" s="1311"/>
      <c r="R486" s="1311"/>
      <c r="S486" s="1311"/>
    </row>
    <row r="487" spans="1:19" ht="15.75" customHeight="1">
      <c r="A487" s="1311"/>
      <c r="B487" s="1311"/>
      <c r="C487" s="1311"/>
      <c r="D487" s="1311"/>
      <c r="E487" s="1311"/>
      <c r="F487" s="1311"/>
      <c r="G487" s="1311"/>
      <c r="H487" s="1311"/>
      <c r="I487" s="1311"/>
      <c r="J487" s="1311"/>
      <c r="K487" s="1311"/>
      <c r="L487" s="1311"/>
      <c r="M487" s="1311"/>
      <c r="N487" s="1311"/>
      <c r="O487" s="1311"/>
      <c r="P487" s="1311"/>
      <c r="Q487" s="1311"/>
      <c r="R487" s="1311"/>
      <c r="S487" s="1311"/>
    </row>
    <row r="488" spans="1:19" ht="15.75" customHeight="1">
      <c r="A488" s="1311"/>
      <c r="B488" s="1311"/>
      <c r="C488" s="1311"/>
      <c r="D488" s="1311"/>
      <c r="E488" s="1311"/>
      <c r="F488" s="1311"/>
      <c r="G488" s="1311"/>
      <c r="H488" s="1311"/>
      <c r="I488" s="1311"/>
      <c r="J488" s="1311"/>
      <c r="K488" s="1311"/>
      <c r="L488" s="1311"/>
      <c r="M488" s="1311"/>
      <c r="N488" s="1311"/>
      <c r="O488" s="1311"/>
      <c r="P488" s="1311"/>
      <c r="Q488" s="1311"/>
      <c r="R488" s="1311"/>
      <c r="S488" s="1311"/>
    </row>
    <row r="489" spans="1:19" ht="15.75" customHeight="1">
      <c r="A489" s="1311"/>
      <c r="B489" s="1311"/>
      <c r="C489" s="1311"/>
      <c r="D489" s="1311"/>
      <c r="E489" s="1311"/>
      <c r="F489" s="1311"/>
      <c r="G489" s="1311"/>
      <c r="H489" s="1311"/>
      <c r="I489" s="1311"/>
      <c r="J489" s="1311"/>
      <c r="K489" s="1311"/>
      <c r="L489" s="1311"/>
      <c r="M489" s="1311"/>
      <c r="N489" s="1311"/>
      <c r="O489" s="1311"/>
      <c r="P489" s="1311"/>
      <c r="Q489" s="1311"/>
      <c r="R489" s="1311"/>
      <c r="S489" s="1311"/>
    </row>
    <row r="490" spans="1:19" ht="15.75" customHeight="1">
      <c r="A490" s="1311"/>
      <c r="B490" s="1311"/>
      <c r="C490" s="1311"/>
      <c r="D490" s="1311"/>
      <c r="E490" s="1311"/>
      <c r="F490" s="1311"/>
      <c r="G490" s="1311"/>
      <c r="H490" s="1311"/>
      <c r="I490" s="1311"/>
      <c r="J490" s="1311"/>
      <c r="K490" s="1311"/>
      <c r="L490" s="1311"/>
      <c r="M490" s="1311"/>
      <c r="N490" s="1311"/>
      <c r="O490" s="1311"/>
      <c r="P490" s="1311"/>
      <c r="Q490" s="1311"/>
      <c r="R490" s="1311"/>
      <c r="S490" s="1311"/>
    </row>
    <row r="491" spans="1:19" ht="15.75" customHeight="1">
      <c r="A491" s="1311"/>
      <c r="B491" s="1311"/>
      <c r="C491" s="1311"/>
      <c r="D491" s="1311"/>
      <c r="E491" s="1311"/>
      <c r="F491" s="1311"/>
      <c r="G491" s="1311"/>
      <c r="H491" s="1311"/>
      <c r="I491" s="1311"/>
      <c r="J491" s="1311"/>
      <c r="K491" s="1311"/>
      <c r="L491" s="1311"/>
      <c r="M491" s="1311"/>
      <c r="N491" s="1311"/>
      <c r="O491" s="1311"/>
      <c r="P491" s="1311"/>
      <c r="Q491" s="1311"/>
      <c r="R491" s="1311"/>
      <c r="S491" s="1311"/>
    </row>
    <row r="492" spans="1:19" ht="15.75" customHeight="1">
      <c r="A492" s="1311"/>
      <c r="B492" s="1311"/>
      <c r="C492" s="1311"/>
      <c r="D492" s="1311"/>
      <c r="E492" s="1311"/>
      <c r="F492" s="1311"/>
      <c r="G492" s="1311"/>
      <c r="H492" s="1311"/>
      <c r="I492" s="1311"/>
      <c r="J492" s="1311"/>
      <c r="K492" s="1311"/>
      <c r="L492" s="1311"/>
      <c r="M492" s="1311"/>
      <c r="N492" s="1311"/>
      <c r="O492" s="1311"/>
      <c r="P492" s="1311"/>
      <c r="Q492" s="1311"/>
      <c r="R492" s="1311"/>
      <c r="S492" s="1311"/>
    </row>
    <row r="493" spans="1:19" ht="15.75" customHeight="1">
      <c r="A493" s="1311"/>
      <c r="B493" s="1311"/>
      <c r="C493" s="1311"/>
      <c r="D493" s="1311"/>
      <c r="E493" s="1311"/>
      <c r="F493" s="1311"/>
      <c r="G493" s="1311"/>
      <c r="H493" s="1311"/>
      <c r="I493" s="1311"/>
      <c r="J493" s="1311"/>
      <c r="K493" s="1311"/>
      <c r="L493" s="1311"/>
      <c r="M493" s="1311"/>
      <c r="N493" s="1311"/>
      <c r="O493" s="1311"/>
      <c r="P493" s="1311"/>
      <c r="Q493" s="1311"/>
      <c r="R493" s="1311"/>
      <c r="S493" s="1311"/>
    </row>
    <row r="494" spans="1:19" ht="15.75" customHeight="1">
      <c r="A494" s="1311"/>
      <c r="B494" s="1311"/>
      <c r="C494" s="1311"/>
      <c r="D494" s="1311"/>
      <c r="E494" s="1311"/>
      <c r="F494" s="1311"/>
      <c r="G494" s="1311"/>
      <c r="H494" s="1311"/>
      <c r="I494" s="1311"/>
      <c r="J494" s="1311"/>
      <c r="K494" s="1311"/>
      <c r="L494" s="1311"/>
      <c r="M494" s="1311"/>
      <c r="N494" s="1311"/>
      <c r="O494" s="1311"/>
      <c r="P494" s="1311"/>
      <c r="Q494" s="1311"/>
      <c r="R494" s="1311"/>
      <c r="S494" s="1311"/>
    </row>
    <row r="495" spans="1:19" ht="15.75" customHeight="1">
      <c r="A495" s="1311"/>
      <c r="B495" s="1311"/>
      <c r="C495" s="1311"/>
      <c r="D495" s="1311"/>
      <c r="E495" s="1311"/>
      <c r="F495" s="1311"/>
      <c r="G495" s="1311"/>
      <c r="H495" s="1311"/>
      <c r="I495" s="1311"/>
      <c r="J495" s="1311"/>
      <c r="K495" s="1311"/>
      <c r="L495" s="1311"/>
      <c r="M495" s="1311"/>
      <c r="N495" s="1311"/>
      <c r="O495" s="1311"/>
      <c r="P495" s="1311"/>
      <c r="Q495" s="1311"/>
      <c r="R495" s="1311"/>
      <c r="S495" s="1311"/>
    </row>
    <row r="496" spans="1:19" ht="15.75" customHeight="1">
      <c r="A496" s="1311"/>
      <c r="B496" s="1311"/>
      <c r="C496" s="1311"/>
      <c r="D496" s="1311"/>
      <c r="E496" s="1311"/>
      <c r="F496" s="1311"/>
      <c r="G496" s="1311"/>
      <c r="H496" s="1311"/>
      <c r="I496" s="1311"/>
      <c r="J496" s="1311"/>
      <c r="K496" s="1311"/>
      <c r="L496" s="1311"/>
      <c r="M496" s="1311"/>
      <c r="N496" s="1311"/>
      <c r="O496" s="1311"/>
      <c r="P496" s="1311"/>
      <c r="Q496" s="1311"/>
      <c r="R496" s="1311"/>
      <c r="S496" s="1311"/>
    </row>
    <row r="497" spans="1:19" ht="15.75" customHeight="1">
      <c r="A497" s="1311"/>
      <c r="B497" s="1311"/>
      <c r="C497" s="1311"/>
      <c r="D497" s="1311"/>
      <c r="E497" s="1311"/>
      <c r="F497" s="1311"/>
      <c r="G497" s="1311"/>
      <c r="H497" s="1311"/>
      <c r="I497" s="1311"/>
      <c r="J497" s="1311"/>
      <c r="K497" s="1311"/>
      <c r="L497" s="1311"/>
      <c r="M497" s="1311"/>
      <c r="N497" s="1311"/>
      <c r="O497" s="1311"/>
      <c r="P497" s="1311"/>
      <c r="Q497" s="1311"/>
      <c r="R497" s="1311"/>
      <c r="S497" s="1311"/>
    </row>
    <row r="498" spans="1:19" ht="15.75" customHeight="1">
      <c r="A498" s="1311"/>
      <c r="B498" s="1311"/>
      <c r="C498" s="1311"/>
      <c r="D498" s="1311"/>
      <c r="E498" s="1311"/>
      <c r="F498" s="1311"/>
      <c r="G498" s="1311"/>
      <c r="H498" s="1311"/>
      <c r="I498" s="1311"/>
      <c r="J498" s="1311"/>
      <c r="K498" s="1311"/>
      <c r="L498" s="1311"/>
      <c r="M498" s="1311"/>
      <c r="N498" s="1311"/>
      <c r="O498" s="1311"/>
      <c r="P498" s="1311"/>
      <c r="Q498" s="1311"/>
      <c r="R498" s="1311"/>
      <c r="S498" s="1311"/>
    </row>
    <row r="499" spans="1:19" ht="15.75" customHeight="1">
      <c r="A499" s="1311"/>
      <c r="B499" s="1311"/>
      <c r="C499" s="1311"/>
      <c r="D499" s="1311"/>
      <c r="E499" s="1311"/>
      <c r="F499" s="1311"/>
      <c r="G499" s="1311"/>
      <c r="H499" s="1311"/>
      <c r="I499" s="1311"/>
      <c r="J499" s="1311"/>
      <c r="K499" s="1311"/>
      <c r="L499" s="1311"/>
      <c r="M499" s="1311"/>
      <c r="N499" s="1311"/>
      <c r="O499" s="1311"/>
      <c r="P499" s="1311"/>
      <c r="Q499" s="1311"/>
      <c r="R499" s="1311"/>
      <c r="S499" s="1311"/>
    </row>
    <row r="500" spans="1:19" ht="15.75" customHeight="1">
      <c r="A500" s="1311"/>
      <c r="B500" s="1311"/>
      <c r="C500" s="1311"/>
      <c r="D500" s="1311"/>
      <c r="E500" s="1311"/>
      <c r="F500" s="1311"/>
      <c r="G500" s="1311"/>
      <c r="H500" s="1311"/>
      <c r="I500" s="1311"/>
      <c r="J500" s="1311"/>
      <c r="K500" s="1311"/>
      <c r="L500" s="1311"/>
      <c r="M500" s="1311"/>
      <c r="N500" s="1311"/>
      <c r="O500" s="1311"/>
      <c r="P500" s="1311"/>
      <c r="Q500" s="1311"/>
      <c r="R500" s="1311"/>
      <c r="S500" s="1311"/>
    </row>
    <row r="501" spans="1:19" ht="15.75" customHeight="1">
      <c r="A501" s="1311"/>
      <c r="B501" s="1311"/>
      <c r="C501" s="1311"/>
      <c r="D501" s="1311"/>
      <c r="E501" s="1311"/>
      <c r="F501" s="1311"/>
      <c r="G501" s="1311"/>
      <c r="H501" s="1311"/>
      <c r="I501" s="1311"/>
      <c r="J501" s="1311"/>
      <c r="K501" s="1311"/>
      <c r="L501" s="1311"/>
      <c r="M501" s="1311"/>
      <c r="N501" s="1311"/>
      <c r="O501" s="1311"/>
      <c r="P501" s="1311"/>
      <c r="Q501" s="1311"/>
      <c r="R501" s="1311"/>
      <c r="S501" s="1311"/>
    </row>
    <row r="502" spans="1:19" ht="15.75" customHeight="1">
      <c r="A502" s="1311"/>
      <c r="B502" s="1311"/>
      <c r="C502" s="1311"/>
      <c r="D502" s="1311"/>
      <c r="E502" s="1311"/>
      <c r="F502" s="1311"/>
      <c r="G502" s="1311"/>
      <c r="H502" s="1311"/>
      <c r="I502" s="1311"/>
      <c r="J502" s="1311"/>
      <c r="K502" s="1311"/>
      <c r="L502" s="1311"/>
      <c r="M502" s="1311"/>
      <c r="N502" s="1311"/>
      <c r="O502" s="1311"/>
      <c r="P502" s="1311"/>
      <c r="Q502" s="1311"/>
      <c r="R502" s="1311"/>
      <c r="S502" s="1311"/>
    </row>
    <row r="503" spans="1:19" ht="15.75" customHeight="1">
      <c r="A503" s="1311"/>
      <c r="B503" s="1311"/>
      <c r="C503" s="1311"/>
      <c r="D503" s="1311"/>
      <c r="E503" s="1311"/>
      <c r="F503" s="1311"/>
      <c r="G503" s="1311"/>
      <c r="H503" s="1311"/>
      <c r="I503" s="1311"/>
      <c r="J503" s="1311"/>
      <c r="K503" s="1311"/>
      <c r="L503" s="1311"/>
      <c r="M503" s="1311"/>
      <c r="N503" s="1311"/>
      <c r="O503" s="1311"/>
      <c r="P503" s="1311"/>
      <c r="Q503" s="1311"/>
      <c r="R503" s="1311"/>
      <c r="S503" s="1311"/>
    </row>
    <row r="504" spans="1:19" ht="15.75" customHeight="1">
      <c r="A504" s="1311"/>
      <c r="B504" s="1311"/>
      <c r="C504" s="1311"/>
      <c r="D504" s="1311"/>
      <c r="E504" s="1311"/>
      <c r="F504" s="1311"/>
      <c r="G504" s="1311"/>
      <c r="H504" s="1311"/>
      <c r="I504" s="1311"/>
      <c r="J504" s="1311"/>
      <c r="K504" s="1311"/>
      <c r="L504" s="1311"/>
      <c r="M504" s="1311"/>
      <c r="N504" s="1311"/>
      <c r="O504" s="1311"/>
      <c r="P504" s="1311"/>
      <c r="Q504" s="1311"/>
      <c r="R504" s="1311"/>
      <c r="S504" s="1311"/>
    </row>
    <row r="505" spans="1:19" ht="15.75" customHeight="1">
      <c r="A505" s="1311"/>
      <c r="B505" s="1311"/>
      <c r="C505" s="1311"/>
      <c r="D505" s="1311"/>
      <c r="E505" s="1311"/>
      <c r="F505" s="1311"/>
      <c r="G505" s="1311"/>
      <c r="H505" s="1311"/>
      <c r="I505" s="1311"/>
      <c r="J505" s="1311"/>
      <c r="K505" s="1311"/>
      <c r="L505" s="1311"/>
      <c r="M505" s="1311"/>
      <c r="N505" s="1311"/>
      <c r="O505" s="1311"/>
      <c r="P505" s="1311"/>
      <c r="Q505" s="1311"/>
      <c r="R505" s="1311"/>
      <c r="S505" s="1311"/>
    </row>
    <row r="506" spans="1:19" ht="15.75" customHeight="1">
      <c r="A506" s="1311"/>
      <c r="B506" s="1311"/>
      <c r="C506" s="1311"/>
      <c r="D506" s="1311"/>
      <c r="E506" s="1311"/>
      <c r="F506" s="1311"/>
      <c r="G506" s="1311"/>
      <c r="H506" s="1311"/>
      <c r="I506" s="1311"/>
      <c r="J506" s="1311"/>
      <c r="K506" s="1311"/>
      <c r="L506" s="1311"/>
      <c r="M506" s="1311"/>
      <c r="N506" s="1311"/>
      <c r="O506" s="1311"/>
      <c r="P506" s="1311"/>
      <c r="Q506" s="1311"/>
      <c r="R506" s="1311"/>
      <c r="S506" s="1311"/>
    </row>
    <row r="507" spans="1:19" ht="15.75" customHeight="1">
      <c r="A507" s="1311"/>
      <c r="B507" s="1311"/>
      <c r="C507" s="1311"/>
      <c r="D507" s="1311"/>
      <c r="E507" s="1311"/>
      <c r="F507" s="1311"/>
      <c r="G507" s="1311"/>
      <c r="H507" s="1311"/>
      <c r="I507" s="1311"/>
      <c r="J507" s="1311"/>
      <c r="K507" s="1311"/>
      <c r="L507" s="1311"/>
      <c r="M507" s="1311"/>
      <c r="N507" s="1311"/>
      <c r="O507" s="1311"/>
      <c r="P507" s="1311"/>
      <c r="Q507" s="1311"/>
      <c r="R507" s="1311"/>
      <c r="S507" s="1311"/>
    </row>
    <row r="508" spans="1:19" ht="15.75" customHeight="1">
      <c r="A508" s="1311"/>
      <c r="B508" s="1311"/>
      <c r="C508" s="1311"/>
      <c r="D508" s="1311"/>
      <c r="E508" s="1311"/>
      <c r="F508" s="1311"/>
      <c r="G508" s="1311"/>
      <c r="H508" s="1311"/>
      <c r="I508" s="1311"/>
      <c r="J508" s="1311"/>
      <c r="K508" s="1311"/>
      <c r="L508" s="1311"/>
      <c r="M508" s="1311"/>
      <c r="N508" s="1311"/>
      <c r="O508" s="1311"/>
      <c r="P508" s="1311"/>
      <c r="Q508" s="1311"/>
      <c r="R508" s="1311"/>
      <c r="S508" s="1311"/>
    </row>
    <row r="509" spans="1:19" ht="15.75" customHeight="1">
      <c r="A509" s="1311"/>
      <c r="B509" s="1311"/>
      <c r="C509" s="1311"/>
      <c r="D509" s="1311"/>
      <c r="E509" s="1311"/>
      <c r="F509" s="1311"/>
      <c r="G509" s="1311"/>
      <c r="H509" s="1311"/>
      <c r="I509" s="1311"/>
      <c r="J509" s="1311"/>
      <c r="K509" s="1311"/>
      <c r="L509" s="1311"/>
      <c r="M509" s="1311"/>
      <c r="N509" s="1311"/>
      <c r="O509" s="1311"/>
      <c r="P509" s="1311"/>
      <c r="Q509" s="1311"/>
      <c r="R509" s="1311"/>
      <c r="S509" s="1311"/>
    </row>
    <row r="510" spans="1:19" ht="15.75" customHeight="1">
      <c r="A510" s="1311"/>
      <c r="B510" s="1311"/>
      <c r="C510" s="1311"/>
      <c r="D510" s="1311"/>
      <c r="E510" s="1311"/>
      <c r="F510" s="1311"/>
      <c r="G510" s="1311"/>
      <c r="H510" s="1311"/>
      <c r="I510" s="1311"/>
      <c r="J510" s="1311"/>
      <c r="K510" s="1311"/>
      <c r="L510" s="1311"/>
      <c r="M510" s="1311"/>
      <c r="N510" s="1311"/>
      <c r="O510" s="1311"/>
      <c r="P510" s="1311"/>
      <c r="Q510" s="1311"/>
      <c r="R510" s="1311"/>
      <c r="S510" s="1311"/>
    </row>
    <row r="511" spans="1:19" ht="15.75" customHeight="1">
      <c r="A511" s="1311"/>
      <c r="B511" s="1311"/>
      <c r="C511" s="1311"/>
      <c r="D511" s="1311"/>
      <c r="E511" s="1311"/>
      <c r="F511" s="1311"/>
      <c r="G511" s="1311"/>
      <c r="H511" s="1311"/>
      <c r="I511" s="1311"/>
      <c r="J511" s="1311"/>
      <c r="K511" s="1311"/>
      <c r="L511" s="1311"/>
      <c r="M511" s="1311"/>
      <c r="N511" s="1311"/>
      <c r="O511" s="1311"/>
      <c r="P511" s="1311"/>
      <c r="Q511" s="1311"/>
      <c r="R511" s="1311"/>
      <c r="S511" s="1311"/>
    </row>
    <row r="512" spans="1:19" ht="15.75" customHeight="1">
      <c r="A512" s="1311"/>
      <c r="B512" s="1311"/>
      <c r="C512" s="1311"/>
      <c r="D512" s="1311"/>
      <c r="E512" s="1311"/>
      <c r="F512" s="1311"/>
      <c r="G512" s="1311"/>
      <c r="H512" s="1311"/>
      <c r="I512" s="1311"/>
      <c r="J512" s="1311"/>
      <c r="K512" s="1311"/>
      <c r="L512" s="1311"/>
      <c r="M512" s="1311"/>
      <c r="N512" s="1311"/>
      <c r="O512" s="1311"/>
      <c r="P512" s="1311"/>
      <c r="Q512" s="1311"/>
      <c r="R512" s="1311"/>
      <c r="S512" s="1311"/>
    </row>
    <row r="513" spans="1:19" ht="15.75" customHeight="1">
      <c r="A513" s="1311"/>
      <c r="B513" s="1311"/>
      <c r="C513" s="1311"/>
      <c r="D513" s="1311"/>
      <c r="E513" s="1311"/>
      <c r="F513" s="1311"/>
      <c r="G513" s="1311"/>
      <c r="H513" s="1311"/>
      <c r="I513" s="1311"/>
      <c r="J513" s="1311"/>
      <c r="K513" s="1311"/>
      <c r="L513" s="1311"/>
      <c r="M513" s="1311"/>
      <c r="N513" s="1311"/>
      <c r="O513" s="1311"/>
      <c r="P513" s="1311"/>
      <c r="Q513" s="1311"/>
      <c r="R513" s="1311"/>
      <c r="S513" s="1311"/>
    </row>
    <row r="514" spans="1:19" ht="15.75" customHeight="1">
      <c r="A514" s="1311"/>
      <c r="B514" s="1311"/>
      <c r="C514" s="1311"/>
      <c r="D514" s="1311"/>
      <c r="E514" s="1311"/>
      <c r="F514" s="1311"/>
      <c r="G514" s="1311"/>
      <c r="H514" s="1311"/>
      <c r="I514" s="1311"/>
      <c r="J514" s="1311"/>
      <c r="K514" s="1311"/>
      <c r="L514" s="1311"/>
      <c r="M514" s="1311"/>
      <c r="N514" s="1311"/>
      <c r="O514" s="1311"/>
      <c r="P514" s="1311"/>
      <c r="Q514" s="1311"/>
      <c r="R514" s="1311"/>
      <c r="S514" s="1311"/>
    </row>
    <row r="515" spans="1:19" ht="15.75" customHeight="1">
      <c r="A515" s="1311"/>
      <c r="B515" s="1311"/>
      <c r="C515" s="1311"/>
      <c r="D515" s="1311"/>
      <c r="E515" s="1311"/>
      <c r="F515" s="1311"/>
      <c r="G515" s="1311"/>
      <c r="H515" s="1311"/>
      <c r="I515" s="1311"/>
      <c r="J515" s="1311"/>
      <c r="K515" s="1311"/>
      <c r="L515" s="1311"/>
      <c r="M515" s="1311"/>
      <c r="N515" s="1311"/>
      <c r="O515" s="1311"/>
      <c r="P515" s="1311"/>
      <c r="Q515" s="1311"/>
      <c r="R515" s="1311"/>
      <c r="S515" s="1311"/>
    </row>
    <row r="516" spans="1:19" ht="15.75" customHeight="1">
      <c r="A516" s="1311"/>
      <c r="B516" s="1311"/>
      <c r="C516" s="1311"/>
      <c r="D516" s="1311"/>
      <c r="E516" s="1311"/>
      <c r="F516" s="1311"/>
      <c r="G516" s="1311"/>
      <c r="H516" s="1311"/>
      <c r="I516" s="1311"/>
      <c r="J516" s="1311"/>
      <c r="K516" s="1311"/>
      <c r="L516" s="1311"/>
      <c r="M516" s="1311"/>
      <c r="N516" s="1311"/>
      <c r="O516" s="1311"/>
      <c r="P516" s="1311"/>
      <c r="Q516" s="1311"/>
      <c r="R516" s="1311"/>
      <c r="S516" s="1311"/>
    </row>
    <row r="517" spans="1:19" ht="15.75" customHeight="1">
      <c r="A517" s="1311"/>
      <c r="B517" s="1311"/>
      <c r="C517" s="1311"/>
      <c r="D517" s="1311"/>
      <c r="E517" s="1311"/>
      <c r="F517" s="1311"/>
      <c r="G517" s="1311"/>
      <c r="H517" s="1311"/>
      <c r="I517" s="1311"/>
      <c r="J517" s="1311"/>
      <c r="K517" s="1311"/>
      <c r="L517" s="1311"/>
      <c r="M517" s="1311"/>
      <c r="N517" s="1311"/>
      <c r="O517" s="1311"/>
      <c r="P517" s="1311"/>
      <c r="Q517" s="1311"/>
      <c r="R517" s="1311"/>
      <c r="S517" s="1311"/>
    </row>
    <row r="518" spans="1:19" ht="15.75" customHeight="1">
      <c r="A518" s="1311"/>
      <c r="B518" s="1311"/>
      <c r="C518" s="1311"/>
      <c r="D518" s="1311"/>
      <c r="E518" s="1311"/>
      <c r="F518" s="1311"/>
      <c r="G518" s="1311"/>
      <c r="H518" s="1311"/>
      <c r="I518" s="1311"/>
      <c r="J518" s="1311"/>
      <c r="K518" s="1311"/>
      <c r="L518" s="1311"/>
      <c r="M518" s="1311"/>
      <c r="N518" s="1311"/>
      <c r="O518" s="1311"/>
      <c r="P518" s="1311"/>
      <c r="Q518" s="1311"/>
      <c r="R518" s="1311"/>
      <c r="S518" s="1311"/>
    </row>
    <row r="519" spans="1:19" ht="15.75" customHeight="1">
      <c r="A519" s="1311"/>
      <c r="B519" s="1311"/>
      <c r="C519" s="1311"/>
      <c r="D519" s="1311"/>
      <c r="E519" s="1311"/>
      <c r="F519" s="1311"/>
      <c r="G519" s="1311"/>
      <c r="H519" s="1311"/>
      <c r="I519" s="1311"/>
      <c r="J519" s="1311"/>
      <c r="K519" s="1311"/>
      <c r="L519" s="1311"/>
      <c r="M519" s="1311"/>
      <c r="N519" s="1311"/>
      <c r="O519" s="1311"/>
      <c r="P519" s="1311"/>
      <c r="Q519" s="1311"/>
      <c r="R519" s="1311"/>
      <c r="S519" s="1311"/>
    </row>
    <row r="520" spans="1:19" ht="15.75" customHeight="1">
      <c r="A520" s="1311"/>
      <c r="B520" s="1311"/>
      <c r="C520" s="1311"/>
      <c r="D520" s="1311"/>
      <c r="E520" s="1311"/>
      <c r="F520" s="1311"/>
      <c r="G520" s="1311"/>
      <c r="H520" s="1311"/>
      <c r="I520" s="1311"/>
      <c r="J520" s="1311"/>
      <c r="K520" s="1311"/>
      <c r="L520" s="1311"/>
      <c r="M520" s="1311"/>
      <c r="N520" s="1311"/>
      <c r="O520" s="1311"/>
      <c r="P520" s="1311"/>
      <c r="Q520" s="1311"/>
      <c r="R520" s="1311"/>
      <c r="S520" s="1311"/>
    </row>
    <row r="521" spans="1:19" ht="15.75" customHeight="1">
      <c r="A521" s="1311"/>
      <c r="B521" s="1311"/>
      <c r="C521" s="1311"/>
      <c r="D521" s="1311"/>
      <c r="E521" s="1311"/>
      <c r="F521" s="1311"/>
      <c r="G521" s="1311"/>
      <c r="H521" s="1311"/>
      <c r="I521" s="1311"/>
      <c r="J521" s="1311"/>
      <c r="K521" s="1311"/>
      <c r="L521" s="1311"/>
      <c r="M521" s="1311"/>
      <c r="N521" s="1311"/>
      <c r="O521" s="1311"/>
      <c r="P521" s="1311"/>
      <c r="Q521" s="1311"/>
      <c r="R521" s="1311"/>
      <c r="S521" s="1311"/>
    </row>
    <row r="522" spans="1:19" ht="15.75" customHeight="1">
      <c r="A522" s="1311"/>
      <c r="B522" s="1311"/>
      <c r="C522" s="1311"/>
      <c r="D522" s="1311"/>
      <c r="E522" s="1311"/>
      <c r="F522" s="1311"/>
      <c r="G522" s="1311"/>
      <c r="H522" s="1311"/>
      <c r="I522" s="1311"/>
      <c r="J522" s="1311"/>
      <c r="K522" s="1311"/>
      <c r="L522" s="1311"/>
      <c r="M522" s="1311"/>
      <c r="N522" s="1311"/>
      <c r="O522" s="1311"/>
      <c r="P522" s="1311"/>
      <c r="Q522" s="1311"/>
      <c r="R522" s="1311"/>
      <c r="S522" s="1311"/>
    </row>
    <row r="523" spans="1:19" ht="15.75" customHeight="1">
      <c r="A523" s="1311"/>
      <c r="B523" s="1311"/>
      <c r="C523" s="1311"/>
      <c r="D523" s="1311"/>
      <c r="E523" s="1311"/>
      <c r="F523" s="1311"/>
      <c r="G523" s="1311"/>
      <c r="H523" s="1311"/>
      <c r="I523" s="1311"/>
      <c r="J523" s="1311"/>
      <c r="K523" s="1311"/>
      <c r="L523" s="1311"/>
      <c r="M523" s="1311"/>
      <c r="N523" s="1311"/>
      <c r="O523" s="1311"/>
      <c r="P523" s="1311"/>
      <c r="Q523" s="1311"/>
      <c r="R523" s="1311"/>
      <c r="S523" s="1311"/>
    </row>
    <row r="524" spans="1:19" ht="15.75" customHeight="1">
      <c r="A524" s="1311"/>
      <c r="B524" s="1311"/>
      <c r="C524" s="1311"/>
      <c r="D524" s="1311"/>
      <c r="E524" s="1311"/>
      <c r="F524" s="1311"/>
      <c r="G524" s="1311"/>
      <c r="H524" s="1311"/>
      <c r="I524" s="1311"/>
      <c r="J524" s="1311"/>
      <c r="K524" s="1311"/>
      <c r="L524" s="1311"/>
      <c r="M524" s="1311"/>
      <c r="N524" s="1311"/>
      <c r="O524" s="1311"/>
      <c r="P524" s="1311"/>
      <c r="Q524" s="1311"/>
      <c r="R524" s="1311"/>
      <c r="S524" s="1311"/>
    </row>
    <row r="525" spans="1:19" ht="15.75" customHeight="1">
      <c r="A525" s="1311"/>
      <c r="B525" s="1311"/>
      <c r="C525" s="1311"/>
      <c r="D525" s="1311"/>
      <c r="E525" s="1311"/>
      <c r="F525" s="1311"/>
      <c r="G525" s="1311"/>
      <c r="H525" s="1311"/>
      <c r="I525" s="1311"/>
      <c r="J525" s="1311"/>
      <c r="K525" s="1311"/>
      <c r="L525" s="1311"/>
      <c r="M525" s="1311"/>
      <c r="N525" s="1311"/>
      <c r="O525" s="1311"/>
      <c r="P525" s="1311"/>
      <c r="Q525" s="1311"/>
      <c r="R525" s="1311"/>
      <c r="S525" s="1311"/>
    </row>
    <row r="526" spans="1:19" ht="15.75" customHeight="1">
      <c r="A526" s="1311"/>
      <c r="B526" s="1311"/>
      <c r="C526" s="1311"/>
      <c r="D526" s="1311"/>
      <c r="E526" s="1311"/>
      <c r="F526" s="1311"/>
      <c r="G526" s="1311"/>
      <c r="H526" s="1311"/>
      <c r="I526" s="1311"/>
      <c r="J526" s="1311"/>
      <c r="K526" s="1311"/>
      <c r="L526" s="1311"/>
      <c r="M526" s="1311"/>
      <c r="N526" s="1311"/>
      <c r="O526" s="1311"/>
      <c r="P526" s="1311"/>
      <c r="Q526" s="1311"/>
      <c r="R526" s="1311"/>
      <c r="S526" s="1311"/>
    </row>
    <row r="527" spans="1:19" ht="15.75" customHeight="1">
      <c r="A527" s="1311"/>
      <c r="B527" s="1311"/>
      <c r="C527" s="1311"/>
      <c r="D527" s="1311"/>
      <c r="E527" s="1311"/>
      <c r="F527" s="1311"/>
      <c r="G527" s="1311"/>
      <c r="H527" s="1311"/>
      <c r="I527" s="1311"/>
      <c r="J527" s="1311"/>
      <c r="K527" s="1311"/>
      <c r="L527" s="1311"/>
      <c r="M527" s="1311"/>
      <c r="N527" s="1311"/>
      <c r="O527" s="1311"/>
      <c r="P527" s="1311"/>
      <c r="Q527" s="1311"/>
      <c r="R527" s="1311"/>
      <c r="S527" s="1311"/>
    </row>
    <row r="528" spans="1:19" ht="15.75" customHeight="1">
      <c r="A528" s="1311"/>
      <c r="B528" s="1311"/>
      <c r="C528" s="1311"/>
      <c r="D528" s="1311"/>
      <c r="E528" s="1311"/>
      <c r="F528" s="1311"/>
      <c r="G528" s="1311"/>
      <c r="H528" s="1311"/>
      <c r="I528" s="1311"/>
      <c r="J528" s="1311"/>
      <c r="K528" s="1311"/>
      <c r="L528" s="1311"/>
      <c r="M528" s="1311"/>
      <c r="N528" s="1311"/>
      <c r="O528" s="1311"/>
      <c r="P528" s="1311"/>
      <c r="Q528" s="1311"/>
      <c r="R528" s="1311"/>
      <c r="S528" s="1311"/>
    </row>
    <row r="529" spans="1:19" ht="15.75" customHeight="1">
      <c r="A529" s="1311"/>
      <c r="B529" s="1311"/>
      <c r="C529" s="1311"/>
      <c r="D529" s="1311"/>
      <c r="E529" s="1311"/>
      <c r="F529" s="1311"/>
      <c r="G529" s="1311"/>
      <c r="H529" s="1311"/>
      <c r="I529" s="1311"/>
      <c r="J529" s="1311"/>
      <c r="K529" s="1311"/>
      <c r="L529" s="1311"/>
      <c r="M529" s="1311"/>
      <c r="N529" s="1311"/>
      <c r="O529" s="1311"/>
      <c r="P529" s="1311"/>
      <c r="Q529" s="1311"/>
      <c r="R529" s="1311"/>
      <c r="S529" s="1311"/>
    </row>
    <row r="530" spans="1:19" ht="15.75" customHeight="1">
      <c r="A530" s="1311"/>
      <c r="B530" s="1311"/>
      <c r="C530" s="1311"/>
      <c r="D530" s="1311"/>
      <c r="E530" s="1311"/>
      <c r="F530" s="1311"/>
      <c r="G530" s="1311"/>
      <c r="H530" s="1311"/>
      <c r="I530" s="1311"/>
      <c r="J530" s="1311"/>
      <c r="K530" s="1311"/>
      <c r="L530" s="1311"/>
      <c r="M530" s="1311"/>
      <c r="N530" s="1311"/>
      <c r="O530" s="1311"/>
      <c r="P530" s="1311"/>
      <c r="Q530" s="1311"/>
      <c r="R530" s="1311"/>
      <c r="S530" s="1311"/>
    </row>
    <row r="531" spans="1:19" ht="15.75" customHeight="1">
      <c r="A531" s="1311"/>
      <c r="B531" s="1311"/>
      <c r="C531" s="1311"/>
      <c r="D531" s="1311"/>
      <c r="E531" s="1311"/>
      <c r="F531" s="1311"/>
      <c r="G531" s="1311"/>
      <c r="H531" s="1311"/>
      <c r="I531" s="1311"/>
      <c r="J531" s="1311"/>
      <c r="K531" s="1311"/>
      <c r="L531" s="1311"/>
      <c r="M531" s="1311"/>
      <c r="N531" s="1311"/>
      <c r="O531" s="1311"/>
      <c r="P531" s="1311"/>
      <c r="Q531" s="1311"/>
      <c r="R531" s="1311"/>
      <c r="S531" s="1311"/>
    </row>
    <row r="532" spans="1:19" ht="15.75" customHeight="1">
      <c r="A532" s="1311"/>
      <c r="B532" s="1311"/>
      <c r="C532" s="1311"/>
      <c r="D532" s="1311"/>
      <c r="E532" s="1311"/>
      <c r="F532" s="1311"/>
      <c r="G532" s="1311"/>
      <c r="H532" s="1311"/>
      <c r="I532" s="1311"/>
      <c r="J532" s="1311"/>
      <c r="K532" s="1311"/>
      <c r="L532" s="1311"/>
      <c r="M532" s="1311"/>
      <c r="N532" s="1311"/>
      <c r="O532" s="1311"/>
      <c r="P532" s="1311"/>
      <c r="Q532" s="1311"/>
      <c r="R532" s="1311"/>
      <c r="S532" s="1311"/>
    </row>
    <row r="533" spans="1:19" ht="15.75" customHeight="1">
      <c r="A533" s="1311"/>
      <c r="B533" s="1311"/>
      <c r="C533" s="1311"/>
      <c r="D533" s="1311"/>
      <c r="E533" s="1311"/>
      <c r="F533" s="1311"/>
      <c r="G533" s="1311"/>
      <c r="H533" s="1311"/>
      <c r="I533" s="1311"/>
      <c r="J533" s="1311"/>
      <c r="K533" s="1311"/>
      <c r="L533" s="1311"/>
      <c r="M533" s="1311"/>
      <c r="N533" s="1311"/>
      <c r="O533" s="1311"/>
      <c r="P533" s="1311"/>
      <c r="Q533" s="1311"/>
      <c r="R533" s="1311"/>
      <c r="S533" s="1311"/>
    </row>
    <row r="534" spans="1:19" ht="15.75" customHeight="1">
      <c r="A534" s="1311"/>
      <c r="B534" s="1311"/>
      <c r="C534" s="1311"/>
      <c r="D534" s="1311"/>
      <c r="E534" s="1311"/>
      <c r="F534" s="1311"/>
      <c r="G534" s="1311"/>
      <c r="H534" s="1311"/>
      <c r="I534" s="1311"/>
      <c r="J534" s="1311"/>
      <c r="K534" s="1311"/>
      <c r="L534" s="1311"/>
      <c r="M534" s="1311"/>
      <c r="N534" s="1311"/>
      <c r="O534" s="1311"/>
      <c r="P534" s="1311"/>
      <c r="Q534" s="1311"/>
      <c r="R534" s="1311"/>
      <c r="S534" s="1311"/>
    </row>
    <row r="535" spans="1:19" ht="15.75" customHeight="1">
      <c r="A535" s="1311"/>
      <c r="B535" s="1311"/>
      <c r="C535" s="1311"/>
      <c r="D535" s="1311"/>
      <c r="E535" s="1311"/>
      <c r="F535" s="1311"/>
      <c r="G535" s="1311"/>
      <c r="H535" s="1311"/>
      <c r="I535" s="1311"/>
      <c r="J535" s="1311"/>
      <c r="K535" s="1311"/>
      <c r="L535" s="1311"/>
      <c r="M535" s="1311"/>
      <c r="N535" s="1311"/>
      <c r="O535" s="1311"/>
      <c r="P535" s="1311"/>
      <c r="Q535" s="1311"/>
      <c r="R535" s="1311"/>
      <c r="S535" s="1311"/>
    </row>
    <row r="536" spans="1:19" ht="15.75" customHeight="1">
      <c r="A536" s="1311"/>
      <c r="B536" s="1311"/>
      <c r="C536" s="1311"/>
      <c r="D536" s="1311"/>
      <c r="E536" s="1311"/>
      <c r="F536" s="1311"/>
      <c r="G536" s="1311"/>
      <c r="H536" s="1311"/>
      <c r="I536" s="1311"/>
      <c r="J536" s="1311"/>
      <c r="K536" s="1311"/>
      <c r="L536" s="1311"/>
      <c r="M536" s="1311"/>
      <c r="N536" s="1311"/>
      <c r="O536" s="1311"/>
      <c r="P536" s="1311"/>
      <c r="Q536" s="1311"/>
      <c r="R536" s="1311"/>
      <c r="S536" s="1311"/>
    </row>
    <row r="537" spans="1:19" ht="15.75" customHeight="1">
      <c r="A537" s="1311"/>
      <c r="B537" s="1311"/>
      <c r="C537" s="1311"/>
      <c r="D537" s="1311"/>
      <c r="E537" s="1311"/>
      <c r="F537" s="1311"/>
      <c r="G537" s="1311"/>
      <c r="H537" s="1311"/>
      <c r="I537" s="1311"/>
      <c r="J537" s="1311"/>
      <c r="K537" s="1311"/>
      <c r="L537" s="1311"/>
      <c r="M537" s="1311"/>
      <c r="N537" s="1311"/>
      <c r="O537" s="1311"/>
      <c r="P537" s="1311"/>
      <c r="Q537" s="1311"/>
      <c r="R537" s="1311"/>
      <c r="S537" s="1311"/>
    </row>
    <row r="538" spans="1:19" ht="15.75" customHeight="1">
      <c r="A538" s="1311"/>
      <c r="B538" s="1311"/>
      <c r="C538" s="1311"/>
      <c r="D538" s="1311"/>
      <c r="E538" s="1311"/>
      <c r="F538" s="1311"/>
      <c r="G538" s="1311"/>
      <c r="H538" s="1311"/>
      <c r="I538" s="1311"/>
      <c r="J538" s="1311"/>
      <c r="K538" s="1311"/>
      <c r="L538" s="1311"/>
      <c r="M538" s="1311"/>
      <c r="N538" s="1311"/>
      <c r="O538" s="1311"/>
      <c r="P538" s="1311"/>
      <c r="Q538" s="1311"/>
      <c r="R538" s="1311"/>
      <c r="S538" s="1311"/>
    </row>
    <row r="539" spans="1:19" ht="15.75" customHeight="1">
      <c r="A539" s="1311"/>
      <c r="B539" s="1311"/>
      <c r="C539" s="1311"/>
      <c r="D539" s="1311"/>
      <c r="E539" s="1311"/>
      <c r="F539" s="1311"/>
      <c r="G539" s="1311"/>
      <c r="H539" s="1311"/>
      <c r="I539" s="1311"/>
      <c r="J539" s="1311"/>
      <c r="K539" s="1311"/>
      <c r="L539" s="1311"/>
      <c r="M539" s="1311"/>
      <c r="N539" s="1311"/>
      <c r="O539" s="1311"/>
      <c r="P539" s="1311"/>
      <c r="Q539" s="1311"/>
      <c r="R539" s="1311"/>
      <c r="S539" s="1311"/>
    </row>
    <row r="540" spans="1:19" ht="15.75" customHeight="1">
      <c r="A540" s="1311"/>
      <c r="B540" s="1311"/>
      <c r="C540" s="1311"/>
      <c r="D540" s="1311"/>
      <c r="E540" s="1311"/>
      <c r="F540" s="1311"/>
      <c r="G540" s="1311"/>
      <c r="H540" s="1311"/>
      <c r="I540" s="1311"/>
      <c r="J540" s="1311"/>
      <c r="K540" s="1311"/>
      <c r="L540" s="1311"/>
      <c r="M540" s="1311"/>
      <c r="N540" s="1311"/>
      <c r="O540" s="1311"/>
      <c r="P540" s="1311"/>
      <c r="Q540" s="1311"/>
      <c r="R540" s="1311"/>
      <c r="S540" s="1311"/>
    </row>
    <row r="541" spans="1:19" ht="15.75" customHeight="1">
      <c r="A541" s="1311"/>
      <c r="B541" s="1311"/>
      <c r="C541" s="1311"/>
      <c r="D541" s="1311"/>
      <c r="E541" s="1311"/>
      <c r="F541" s="1311"/>
      <c r="G541" s="1311"/>
      <c r="H541" s="1311"/>
      <c r="I541" s="1311"/>
      <c r="J541" s="1311"/>
      <c r="K541" s="1311"/>
      <c r="L541" s="1311"/>
      <c r="M541" s="1311"/>
      <c r="N541" s="1311"/>
      <c r="O541" s="1311"/>
      <c r="P541" s="1311"/>
      <c r="Q541" s="1311"/>
      <c r="R541" s="1311"/>
      <c r="S541" s="1311"/>
    </row>
    <row r="542" spans="1:19" ht="15.75" customHeight="1">
      <c r="A542" s="1311"/>
      <c r="B542" s="1311"/>
      <c r="C542" s="1311"/>
      <c r="D542" s="1311"/>
      <c r="E542" s="1311"/>
      <c r="F542" s="1311"/>
      <c r="G542" s="1311"/>
      <c r="H542" s="1311"/>
      <c r="I542" s="1311"/>
      <c r="J542" s="1311"/>
      <c r="K542" s="1311"/>
      <c r="L542" s="1311"/>
      <c r="M542" s="1311"/>
      <c r="N542" s="1311"/>
      <c r="O542" s="1311"/>
      <c r="P542" s="1311"/>
      <c r="Q542" s="1311"/>
      <c r="R542" s="1311"/>
      <c r="S542" s="1311"/>
    </row>
    <row r="543" spans="1:19" ht="15.75" customHeight="1">
      <c r="A543" s="1311"/>
      <c r="B543" s="1311"/>
      <c r="C543" s="1311"/>
      <c r="D543" s="1311"/>
      <c r="E543" s="1311"/>
      <c r="F543" s="1311"/>
      <c r="G543" s="1311"/>
      <c r="H543" s="1311"/>
      <c r="I543" s="1311"/>
      <c r="J543" s="1311"/>
      <c r="K543" s="1311"/>
      <c r="L543" s="1311"/>
      <c r="M543" s="1311"/>
      <c r="N543" s="1311"/>
      <c r="O543" s="1311"/>
      <c r="P543" s="1311"/>
      <c r="Q543" s="1311"/>
      <c r="R543" s="1311"/>
      <c r="S543" s="1311"/>
    </row>
    <row r="544" spans="1:19" ht="15.75" customHeight="1">
      <c r="A544" s="1311"/>
      <c r="B544" s="1311"/>
      <c r="C544" s="1311"/>
      <c r="D544" s="1311"/>
      <c r="E544" s="1311"/>
      <c r="F544" s="1311"/>
      <c r="G544" s="1311"/>
      <c r="H544" s="1311"/>
      <c r="I544" s="1311"/>
      <c r="J544" s="1311"/>
      <c r="K544" s="1311"/>
      <c r="L544" s="1311"/>
      <c r="M544" s="1311"/>
      <c r="N544" s="1311"/>
      <c r="O544" s="1311"/>
      <c r="P544" s="1311"/>
      <c r="Q544" s="1311"/>
      <c r="R544" s="1311"/>
      <c r="S544" s="1311"/>
    </row>
    <row r="545" spans="1:19" ht="15.75" customHeight="1">
      <c r="A545" s="1311"/>
      <c r="B545" s="1311"/>
      <c r="C545" s="1311"/>
      <c r="D545" s="1311"/>
      <c r="E545" s="1311"/>
      <c r="F545" s="1311"/>
      <c r="G545" s="1311"/>
      <c r="H545" s="1311"/>
      <c r="I545" s="1311"/>
      <c r="J545" s="1311"/>
      <c r="K545" s="1311"/>
      <c r="L545" s="1311"/>
      <c r="M545" s="1311"/>
      <c r="N545" s="1311"/>
      <c r="O545" s="1311"/>
      <c r="P545" s="1311"/>
      <c r="Q545" s="1311"/>
      <c r="R545" s="1311"/>
      <c r="S545" s="1311"/>
    </row>
    <row r="546" spans="1:19" ht="15.75" customHeight="1">
      <c r="A546" s="1311"/>
      <c r="B546" s="1311"/>
      <c r="C546" s="1311"/>
      <c r="D546" s="1311"/>
      <c r="E546" s="1311"/>
      <c r="F546" s="1311"/>
      <c r="G546" s="1311"/>
      <c r="H546" s="1311"/>
      <c r="I546" s="1311"/>
      <c r="J546" s="1311"/>
      <c r="K546" s="1311"/>
      <c r="L546" s="1311"/>
      <c r="M546" s="1311"/>
      <c r="N546" s="1311"/>
      <c r="O546" s="1311"/>
      <c r="P546" s="1311"/>
      <c r="Q546" s="1311"/>
      <c r="R546" s="1311"/>
      <c r="S546" s="1311"/>
    </row>
    <row r="547" spans="1:19" ht="15.75" customHeight="1">
      <c r="A547" s="1311"/>
      <c r="B547" s="1311"/>
      <c r="C547" s="1311"/>
      <c r="D547" s="1311"/>
      <c r="E547" s="1311"/>
      <c r="F547" s="1311"/>
      <c r="G547" s="1311"/>
      <c r="H547" s="1311"/>
      <c r="I547" s="1311"/>
      <c r="J547" s="1311"/>
      <c r="K547" s="1311"/>
      <c r="L547" s="1311"/>
      <c r="M547" s="1311"/>
      <c r="N547" s="1311"/>
      <c r="O547" s="1311"/>
      <c r="P547" s="1311"/>
      <c r="Q547" s="1311"/>
      <c r="R547" s="1311"/>
      <c r="S547" s="1311"/>
    </row>
    <row r="548" spans="1:19" ht="15.75" customHeight="1">
      <c r="A548" s="1311"/>
      <c r="B548" s="1311"/>
      <c r="C548" s="1311"/>
      <c r="D548" s="1311"/>
      <c r="E548" s="1311"/>
      <c r="F548" s="1311"/>
      <c r="G548" s="1311"/>
      <c r="H548" s="1311"/>
      <c r="I548" s="1311"/>
      <c r="J548" s="1311"/>
      <c r="K548" s="1311"/>
      <c r="L548" s="1311"/>
      <c r="M548" s="1311"/>
      <c r="N548" s="1311"/>
      <c r="O548" s="1311"/>
      <c r="P548" s="1311"/>
      <c r="Q548" s="1311"/>
      <c r="R548" s="1311"/>
      <c r="S548" s="1311"/>
    </row>
    <row r="549" spans="1:19" ht="15.75" customHeight="1">
      <c r="A549" s="1311"/>
      <c r="B549" s="1311"/>
      <c r="C549" s="1311"/>
      <c r="D549" s="1311"/>
      <c r="E549" s="1311"/>
      <c r="F549" s="1311"/>
      <c r="G549" s="1311"/>
      <c r="H549" s="1311"/>
      <c r="I549" s="1311"/>
      <c r="J549" s="1311"/>
      <c r="K549" s="1311"/>
      <c r="L549" s="1311"/>
      <c r="M549" s="1311"/>
      <c r="N549" s="1311"/>
      <c r="O549" s="1311"/>
      <c r="P549" s="1311"/>
      <c r="Q549" s="1311"/>
      <c r="R549" s="1311"/>
      <c r="S549" s="1311"/>
    </row>
    <row r="550" spans="1:19" ht="15.75" customHeight="1">
      <c r="A550" s="1311"/>
      <c r="B550" s="1311"/>
      <c r="C550" s="1311"/>
      <c r="D550" s="1311"/>
      <c r="E550" s="1311"/>
      <c r="F550" s="1311"/>
      <c r="G550" s="1311"/>
      <c r="H550" s="1311"/>
      <c r="I550" s="1311"/>
      <c r="J550" s="1311"/>
      <c r="K550" s="1311"/>
      <c r="L550" s="1311"/>
      <c r="M550" s="1311"/>
      <c r="N550" s="1311"/>
      <c r="O550" s="1311"/>
      <c r="P550" s="1311"/>
      <c r="Q550" s="1311"/>
      <c r="R550" s="1311"/>
      <c r="S550" s="1311"/>
    </row>
    <row r="551" spans="1:19" ht="15.75" customHeight="1">
      <c r="A551" s="1311"/>
      <c r="B551" s="1311"/>
      <c r="C551" s="1311"/>
      <c r="D551" s="1311"/>
      <c r="E551" s="1311"/>
      <c r="F551" s="1311"/>
      <c r="G551" s="1311"/>
      <c r="H551" s="1311"/>
      <c r="I551" s="1311"/>
      <c r="J551" s="1311"/>
      <c r="K551" s="1311"/>
      <c r="L551" s="1311"/>
      <c r="M551" s="1311"/>
      <c r="N551" s="1311"/>
      <c r="O551" s="1311"/>
      <c r="P551" s="1311"/>
      <c r="Q551" s="1311"/>
      <c r="R551" s="1311"/>
      <c r="S551" s="1311"/>
    </row>
    <row r="552" spans="1:19" ht="15.75" customHeight="1">
      <c r="A552" s="1311"/>
      <c r="B552" s="1311"/>
      <c r="C552" s="1311"/>
      <c r="D552" s="1311"/>
      <c r="E552" s="1311"/>
      <c r="F552" s="1311"/>
      <c r="G552" s="1311"/>
      <c r="H552" s="1311"/>
      <c r="I552" s="1311"/>
      <c r="J552" s="1311"/>
      <c r="K552" s="1311"/>
      <c r="L552" s="1311"/>
      <c r="M552" s="1311"/>
      <c r="N552" s="1311"/>
      <c r="O552" s="1311"/>
      <c r="P552" s="1311"/>
      <c r="Q552" s="1311"/>
      <c r="R552" s="1311"/>
      <c r="S552" s="1311"/>
    </row>
    <row r="553" spans="1:19" ht="15.75" customHeight="1">
      <c r="A553" s="1311"/>
      <c r="B553" s="1311"/>
      <c r="C553" s="1311"/>
      <c r="D553" s="1311"/>
      <c r="E553" s="1311"/>
      <c r="F553" s="1311"/>
      <c r="G553" s="1311"/>
      <c r="H553" s="1311"/>
      <c r="I553" s="1311"/>
      <c r="J553" s="1311"/>
      <c r="K553" s="1311"/>
      <c r="L553" s="1311"/>
      <c r="M553" s="1311"/>
      <c r="N553" s="1311"/>
      <c r="O553" s="1311"/>
      <c r="P553" s="1311"/>
      <c r="Q553" s="1311"/>
      <c r="R553" s="1311"/>
      <c r="S553" s="1311"/>
    </row>
    <row r="554" spans="1:19" ht="15.75" customHeight="1">
      <c r="A554" s="1311"/>
      <c r="B554" s="1311"/>
      <c r="C554" s="1311"/>
      <c r="D554" s="1311"/>
      <c r="E554" s="1311"/>
      <c r="F554" s="1311"/>
      <c r="G554" s="1311"/>
      <c r="H554" s="1311"/>
      <c r="I554" s="1311"/>
      <c r="J554" s="1311"/>
      <c r="K554" s="1311"/>
      <c r="L554" s="1311"/>
      <c r="M554" s="1311"/>
      <c r="N554" s="1311"/>
      <c r="O554" s="1311"/>
      <c r="P554" s="1311"/>
      <c r="Q554" s="1311"/>
      <c r="R554" s="1311"/>
      <c r="S554" s="1311"/>
    </row>
    <row r="555" spans="1:19" ht="15.75" customHeight="1">
      <c r="A555" s="1311"/>
      <c r="B555" s="1311"/>
      <c r="C555" s="1311"/>
      <c r="D555" s="1311"/>
      <c r="E555" s="1311"/>
      <c r="F555" s="1311"/>
      <c r="G555" s="1311"/>
      <c r="H555" s="1311"/>
      <c r="I555" s="1311"/>
      <c r="J555" s="1311"/>
      <c r="K555" s="1311"/>
      <c r="L555" s="1311"/>
      <c r="M555" s="1311"/>
      <c r="N555" s="1311"/>
      <c r="O555" s="1311"/>
      <c r="P555" s="1311"/>
      <c r="Q555" s="1311"/>
      <c r="R555" s="1311"/>
      <c r="S555" s="1311"/>
    </row>
    <row r="556" spans="1:19" ht="15.75" customHeight="1">
      <c r="A556" s="1311"/>
      <c r="B556" s="1311"/>
      <c r="C556" s="1311"/>
      <c r="D556" s="1311"/>
      <c r="E556" s="1311"/>
      <c r="F556" s="1311"/>
      <c r="G556" s="1311"/>
      <c r="H556" s="1311"/>
      <c r="I556" s="1311"/>
      <c r="J556" s="1311"/>
      <c r="K556" s="1311"/>
      <c r="L556" s="1311"/>
      <c r="M556" s="1311"/>
      <c r="N556" s="1311"/>
      <c r="O556" s="1311"/>
      <c r="P556" s="1311"/>
      <c r="Q556" s="1311"/>
      <c r="R556" s="1311"/>
      <c r="S556" s="1311"/>
    </row>
    <row r="557" spans="1:19" ht="15.75" customHeight="1">
      <c r="A557" s="1311"/>
      <c r="B557" s="1311"/>
      <c r="C557" s="1311"/>
      <c r="D557" s="1311"/>
      <c r="E557" s="1311"/>
      <c r="F557" s="1311"/>
      <c r="G557" s="1311"/>
      <c r="H557" s="1311"/>
      <c r="I557" s="1311"/>
      <c r="J557" s="1311"/>
      <c r="K557" s="1311"/>
      <c r="L557" s="1311"/>
      <c r="M557" s="1311"/>
      <c r="N557" s="1311"/>
      <c r="O557" s="1311"/>
      <c r="P557" s="1311"/>
      <c r="Q557" s="1311"/>
      <c r="R557" s="1311"/>
      <c r="S557" s="1311"/>
    </row>
    <row r="558" spans="1:19" ht="15.75" customHeight="1">
      <c r="A558" s="1311"/>
      <c r="B558" s="1311"/>
      <c r="C558" s="1311"/>
      <c r="D558" s="1311"/>
      <c r="E558" s="1311"/>
      <c r="F558" s="1311"/>
      <c r="G558" s="1311"/>
      <c r="H558" s="1311"/>
      <c r="I558" s="1311"/>
      <c r="J558" s="1311"/>
      <c r="K558" s="1311"/>
      <c r="L558" s="1311"/>
      <c r="M558" s="1311"/>
      <c r="N558" s="1311"/>
      <c r="O558" s="1311"/>
      <c r="P558" s="1311"/>
      <c r="Q558" s="1311"/>
      <c r="R558" s="1311"/>
      <c r="S558" s="1311"/>
    </row>
    <row r="559" spans="1:19" ht="15.75" customHeight="1">
      <c r="A559" s="1311"/>
      <c r="B559" s="1311"/>
      <c r="C559" s="1311"/>
      <c r="D559" s="1311"/>
      <c r="E559" s="1311"/>
      <c r="F559" s="1311"/>
      <c r="G559" s="1311"/>
      <c r="H559" s="1311"/>
      <c r="I559" s="1311"/>
      <c r="J559" s="1311"/>
      <c r="K559" s="1311"/>
      <c r="L559" s="1311"/>
      <c r="M559" s="1311"/>
      <c r="N559" s="1311"/>
      <c r="O559" s="1311"/>
      <c r="P559" s="1311"/>
      <c r="Q559" s="1311"/>
      <c r="R559" s="1311"/>
      <c r="S559" s="1311"/>
    </row>
    <row r="560" spans="1:19" ht="15.75" customHeight="1">
      <c r="A560" s="1311"/>
      <c r="B560" s="1311"/>
      <c r="C560" s="1311"/>
      <c r="D560" s="1311"/>
      <c r="E560" s="1311"/>
      <c r="F560" s="1311"/>
      <c r="G560" s="1311"/>
      <c r="H560" s="1311"/>
      <c r="I560" s="1311"/>
      <c r="J560" s="1311"/>
      <c r="K560" s="1311"/>
      <c r="L560" s="1311"/>
      <c r="M560" s="1311"/>
      <c r="N560" s="1311"/>
      <c r="O560" s="1311"/>
      <c r="P560" s="1311"/>
      <c r="Q560" s="1311"/>
      <c r="R560" s="1311"/>
      <c r="S560" s="1311"/>
    </row>
    <row r="561" spans="1:19" ht="15.75" customHeight="1">
      <c r="A561" s="1311"/>
      <c r="B561" s="1311"/>
      <c r="C561" s="1311"/>
      <c r="D561" s="1311"/>
      <c r="E561" s="1311"/>
      <c r="F561" s="1311"/>
      <c r="G561" s="1311"/>
      <c r="H561" s="1311"/>
      <c r="I561" s="1311"/>
      <c r="J561" s="1311"/>
      <c r="K561" s="1311"/>
      <c r="L561" s="1311"/>
      <c r="M561" s="1311"/>
      <c r="N561" s="1311"/>
      <c r="O561" s="1311"/>
      <c r="P561" s="1311"/>
      <c r="Q561" s="1311"/>
      <c r="R561" s="1311"/>
      <c r="S561" s="1311"/>
    </row>
    <row r="562" spans="1:19" ht="15.75" customHeight="1">
      <c r="A562" s="1311"/>
      <c r="B562" s="1311"/>
      <c r="C562" s="1311"/>
      <c r="D562" s="1311"/>
      <c r="E562" s="1311"/>
      <c r="F562" s="1311"/>
      <c r="G562" s="1311"/>
      <c r="H562" s="1311"/>
      <c r="I562" s="1311"/>
      <c r="J562" s="1311"/>
      <c r="K562" s="1311"/>
      <c r="L562" s="1311"/>
      <c r="M562" s="1311"/>
      <c r="N562" s="1311"/>
      <c r="O562" s="1311"/>
      <c r="P562" s="1311"/>
      <c r="Q562" s="1311"/>
      <c r="R562" s="1311"/>
      <c r="S562" s="1311"/>
    </row>
    <row r="563" spans="1:19" ht="15.75" customHeight="1">
      <c r="A563" s="1311"/>
      <c r="B563" s="1311"/>
      <c r="C563" s="1311"/>
      <c r="D563" s="1311"/>
      <c r="E563" s="1311"/>
      <c r="F563" s="1311"/>
      <c r="G563" s="1311"/>
      <c r="H563" s="1311"/>
      <c r="I563" s="1311"/>
      <c r="J563" s="1311"/>
      <c r="K563" s="1311"/>
      <c r="L563" s="1311"/>
      <c r="M563" s="1311"/>
      <c r="N563" s="1311"/>
      <c r="O563" s="1311"/>
      <c r="P563" s="1311"/>
      <c r="Q563" s="1311"/>
      <c r="R563" s="1311"/>
      <c r="S563" s="1311"/>
    </row>
    <row r="564" spans="1:19" ht="15.75" customHeight="1">
      <c r="A564" s="1311"/>
      <c r="B564" s="1311"/>
      <c r="C564" s="1311"/>
      <c r="D564" s="1311"/>
      <c r="E564" s="1311"/>
      <c r="F564" s="1311"/>
      <c r="G564" s="1311"/>
      <c r="H564" s="1311"/>
      <c r="I564" s="1311"/>
      <c r="J564" s="1311"/>
      <c r="K564" s="1311"/>
      <c r="L564" s="1311"/>
      <c r="M564" s="1311"/>
      <c r="N564" s="1311"/>
      <c r="O564" s="1311"/>
      <c r="P564" s="1311"/>
      <c r="Q564" s="1311"/>
      <c r="R564" s="1311"/>
      <c r="S564" s="1311"/>
    </row>
    <row r="565" spans="1:19" ht="15.75" customHeight="1">
      <c r="A565" s="1311"/>
      <c r="B565" s="1311"/>
      <c r="C565" s="1311"/>
      <c r="D565" s="1311"/>
      <c r="E565" s="1311"/>
      <c r="F565" s="1311"/>
      <c r="G565" s="1311"/>
      <c r="H565" s="1311"/>
      <c r="I565" s="1311"/>
      <c r="J565" s="1311"/>
      <c r="K565" s="1311"/>
      <c r="L565" s="1311"/>
      <c r="M565" s="1311"/>
      <c r="N565" s="1311"/>
      <c r="O565" s="1311"/>
      <c r="P565" s="1311"/>
      <c r="Q565" s="1311"/>
      <c r="R565" s="1311"/>
      <c r="S565" s="1311"/>
    </row>
    <row r="566" spans="1:19" ht="15.75" customHeight="1">
      <c r="A566" s="1311"/>
      <c r="B566" s="1311"/>
      <c r="C566" s="1311"/>
      <c r="D566" s="1311"/>
      <c r="E566" s="1311"/>
      <c r="F566" s="1311"/>
      <c r="G566" s="1311"/>
      <c r="H566" s="1311"/>
      <c r="I566" s="1311"/>
      <c r="J566" s="1311"/>
      <c r="K566" s="1311"/>
      <c r="L566" s="1311"/>
      <c r="M566" s="1311"/>
      <c r="N566" s="1311"/>
      <c r="O566" s="1311"/>
      <c r="P566" s="1311"/>
      <c r="Q566" s="1311"/>
      <c r="R566" s="1311"/>
      <c r="S566" s="1311"/>
    </row>
    <row r="567" spans="1:19" ht="15.75" customHeight="1">
      <c r="A567" s="1311"/>
      <c r="B567" s="1311"/>
      <c r="C567" s="1311"/>
      <c r="D567" s="1311"/>
      <c r="E567" s="1311"/>
      <c r="F567" s="1311"/>
      <c r="G567" s="1311"/>
      <c r="H567" s="1311"/>
      <c r="I567" s="1311"/>
      <c r="J567" s="1311"/>
      <c r="K567" s="1311"/>
      <c r="L567" s="1311"/>
      <c r="M567" s="1311"/>
      <c r="N567" s="1311"/>
      <c r="O567" s="1311"/>
      <c r="P567" s="1311"/>
      <c r="Q567" s="1311"/>
      <c r="R567" s="1311"/>
      <c r="S567" s="1311"/>
    </row>
    <row r="568" spans="1:19" ht="15.75" customHeight="1">
      <c r="A568" s="1311"/>
      <c r="B568" s="1311"/>
      <c r="C568" s="1311"/>
      <c r="D568" s="1311"/>
      <c r="E568" s="1311"/>
      <c r="F568" s="1311"/>
      <c r="G568" s="1311"/>
      <c r="H568" s="1311"/>
      <c r="I568" s="1311"/>
      <c r="J568" s="1311"/>
      <c r="K568" s="1311"/>
      <c r="L568" s="1311"/>
      <c r="M568" s="1311"/>
      <c r="N568" s="1311"/>
      <c r="O568" s="1311"/>
      <c r="P568" s="1311"/>
      <c r="Q568" s="1311"/>
      <c r="R568" s="1311"/>
      <c r="S568" s="1311"/>
    </row>
    <row r="569" spans="1:19" ht="15.75" customHeight="1">
      <c r="A569" s="1311"/>
      <c r="B569" s="1311"/>
      <c r="C569" s="1311"/>
      <c r="D569" s="1311"/>
      <c r="E569" s="1311"/>
      <c r="F569" s="1311"/>
      <c r="G569" s="1311"/>
      <c r="H569" s="1311"/>
      <c r="I569" s="1311"/>
      <c r="J569" s="1311"/>
      <c r="K569" s="1311"/>
      <c r="L569" s="1311"/>
      <c r="M569" s="1311"/>
      <c r="N569" s="1311"/>
      <c r="O569" s="1311"/>
      <c r="P569" s="1311"/>
      <c r="Q569" s="1311"/>
      <c r="R569" s="1311"/>
      <c r="S569" s="1311"/>
    </row>
    <row r="570" spans="1:19" ht="15.75" customHeight="1">
      <c r="A570" s="1311"/>
      <c r="B570" s="1311"/>
      <c r="C570" s="1311"/>
      <c r="D570" s="1311"/>
      <c r="E570" s="1311"/>
      <c r="F570" s="1311"/>
      <c r="G570" s="1311"/>
      <c r="H570" s="1311"/>
      <c r="I570" s="1311"/>
      <c r="J570" s="1311"/>
      <c r="K570" s="1311"/>
      <c r="L570" s="1311"/>
      <c r="M570" s="1311"/>
      <c r="N570" s="1311"/>
      <c r="O570" s="1311"/>
      <c r="P570" s="1311"/>
      <c r="Q570" s="1311"/>
      <c r="R570" s="1311"/>
      <c r="S570" s="1311"/>
    </row>
    <row r="571" spans="1:19" ht="15.75" customHeight="1">
      <c r="A571" s="1311"/>
      <c r="B571" s="1311"/>
      <c r="C571" s="1311"/>
      <c r="D571" s="1311"/>
      <c r="E571" s="1311"/>
      <c r="F571" s="1311"/>
      <c r="G571" s="1311"/>
      <c r="H571" s="1311"/>
      <c r="I571" s="1311"/>
      <c r="J571" s="1311"/>
      <c r="K571" s="1311"/>
      <c r="L571" s="1311"/>
      <c r="M571" s="1311"/>
      <c r="N571" s="1311"/>
      <c r="O571" s="1311"/>
      <c r="P571" s="1311"/>
      <c r="Q571" s="1311"/>
      <c r="R571" s="1311"/>
      <c r="S571" s="1311"/>
    </row>
    <row r="572" spans="1:19" ht="15.75" customHeight="1">
      <c r="A572" s="1311"/>
      <c r="B572" s="1311"/>
      <c r="C572" s="1311"/>
      <c r="D572" s="1311"/>
      <c r="E572" s="1311"/>
      <c r="F572" s="1311"/>
      <c r="G572" s="1311"/>
      <c r="H572" s="1311"/>
      <c r="I572" s="1311"/>
      <c r="J572" s="1311"/>
      <c r="K572" s="1311"/>
      <c r="L572" s="1311"/>
      <c r="M572" s="1311"/>
      <c r="N572" s="1311"/>
      <c r="O572" s="1311"/>
      <c r="P572" s="1311"/>
      <c r="Q572" s="1311"/>
      <c r="R572" s="1311"/>
      <c r="S572" s="1311"/>
    </row>
    <row r="573" spans="1:19" ht="15.75" customHeight="1">
      <c r="A573" s="1311"/>
      <c r="B573" s="1311"/>
      <c r="C573" s="1311"/>
      <c r="D573" s="1311"/>
      <c r="E573" s="1311"/>
      <c r="F573" s="1311"/>
      <c r="G573" s="1311"/>
      <c r="H573" s="1311"/>
      <c r="I573" s="1311"/>
      <c r="J573" s="1311"/>
      <c r="K573" s="1311"/>
      <c r="L573" s="1311"/>
      <c r="M573" s="1311"/>
      <c r="N573" s="1311"/>
      <c r="O573" s="1311"/>
      <c r="P573" s="1311"/>
      <c r="Q573" s="1311"/>
      <c r="R573" s="1311"/>
      <c r="S573" s="1311"/>
    </row>
    <row r="574" spans="1:19" ht="15.75" customHeight="1">
      <c r="A574" s="1311"/>
      <c r="B574" s="1311"/>
      <c r="C574" s="1311"/>
      <c r="D574" s="1311"/>
      <c r="E574" s="1311"/>
      <c r="F574" s="1311"/>
      <c r="G574" s="1311"/>
      <c r="H574" s="1311"/>
      <c r="I574" s="1311"/>
      <c r="J574" s="1311"/>
      <c r="K574" s="1311"/>
      <c r="L574" s="1311"/>
      <c r="M574" s="1311"/>
      <c r="N574" s="1311"/>
      <c r="O574" s="1311"/>
      <c r="P574" s="1311"/>
      <c r="Q574" s="1311"/>
      <c r="R574" s="1311"/>
      <c r="S574" s="1311"/>
    </row>
    <row r="575" spans="1:19" ht="15.75" customHeight="1">
      <c r="A575" s="1311"/>
      <c r="B575" s="1311"/>
      <c r="C575" s="1311"/>
      <c r="D575" s="1311"/>
      <c r="E575" s="1311"/>
      <c r="F575" s="1311"/>
      <c r="G575" s="1311"/>
      <c r="H575" s="1311"/>
      <c r="I575" s="1311"/>
      <c r="J575" s="1311"/>
      <c r="K575" s="1311"/>
      <c r="L575" s="1311"/>
      <c r="M575" s="1311"/>
      <c r="N575" s="1311"/>
      <c r="O575" s="1311"/>
      <c r="P575" s="1311"/>
      <c r="Q575" s="1311"/>
      <c r="R575" s="1311"/>
      <c r="S575" s="1311"/>
    </row>
    <row r="576" spans="1:19" ht="15.75" customHeight="1">
      <c r="A576" s="1311"/>
      <c r="B576" s="1311"/>
      <c r="C576" s="1311"/>
      <c r="D576" s="1311"/>
      <c r="E576" s="1311"/>
      <c r="F576" s="1311"/>
      <c r="G576" s="1311"/>
      <c r="H576" s="1311"/>
      <c r="I576" s="1311"/>
      <c r="J576" s="1311"/>
      <c r="K576" s="1311"/>
      <c r="L576" s="1311"/>
      <c r="M576" s="1311"/>
      <c r="N576" s="1311"/>
      <c r="O576" s="1311"/>
      <c r="P576" s="1311"/>
      <c r="Q576" s="1311"/>
      <c r="R576" s="1311"/>
      <c r="S576" s="1311"/>
    </row>
    <row r="577" spans="1:19" ht="15.75" customHeight="1">
      <c r="A577" s="1311"/>
      <c r="B577" s="1311"/>
      <c r="C577" s="1311"/>
      <c r="D577" s="1311"/>
      <c r="E577" s="1311"/>
      <c r="F577" s="1311"/>
      <c r="G577" s="1311"/>
      <c r="H577" s="1311"/>
      <c r="I577" s="1311"/>
      <c r="J577" s="1311"/>
      <c r="K577" s="1311"/>
      <c r="L577" s="1311"/>
      <c r="M577" s="1311"/>
      <c r="N577" s="1311"/>
      <c r="O577" s="1311"/>
      <c r="P577" s="1311"/>
      <c r="Q577" s="1311"/>
      <c r="R577" s="1311"/>
      <c r="S577" s="1311"/>
    </row>
    <row r="578" spans="1:19" ht="15.75" customHeight="1">
      <c r="A578" s="1311"/>
      <c r="B578" s="1311"/>
      <c r="C578" s="1311"/>
      <c r="D578" s="1311"/>
      <c r="E578" s="1311"/>
      <c r="F578" s="1311"/>
      <c r="G578" s="1311"/>
      <c r="H578" s="1311"/>
      <c r="I578" s="1311"/>
      <c r="J578" s="1311"/>
      <c r="K578" s="1311"/>
      <c r="L578" s="1311"/>
      <c r="M578" s="1311"/>
      <c r="N578" s="1311"/>
      <c r="O578" s="1311"/>
      <c r="P578" s="1311"/>
      <c r="Q578" s="1311"/>
      <c r="R578" s="1311"/>
      <c r="S578" s="1311"/>
    </row>
    <row r="579" spans="1:19" ht="15.75" customHeight="1">
      <c r="A579" s="1311"/>
      <c r="B579" s="1311"/>
      <c r="C579" s="1311"/>
      <c r="D579" s="1311"/>
      <c r="E579" s="1311"/>
      <c r="F579" s="1311"/>
      <c r="G579" s="1311"/>
      <c r="H579" s="1311"/>
      <c r="I579" s="1311"/>
      <c r="J579" s="1311"/>
      <c r="K579" s="1311"/>
      <c r="L579" s="1311"/>
      <c r="M579" s="1311"/>
      <c r="N579" s="1311"/>
      <c r="O579" s="1311"/>
      <c r="P579" s="1311"/>
      <c r="Q579" s="1311"/>
      <c r="R579" s="1311"/>
      <c r="S579" s="1311"/>
    </row>
    <row r="580" spans="1:19" ht="15.75" customHeight="1">
      <c r="A580" s="1311"/>
      <c r="B580" s="1311"/>
      <c r="C580" s="1311"/>
      <c r="D580" s="1311"/>
      <c r="E580" s="1311"/>
      <c r="F580" s="1311"/>
      <c r="G580" s="1311"/>
      <c r="H580" s="1311"/>
      <c r="I580" s="1311"/>
      <c r="J580" s="1311"/>
      <c r="K580" s="1311"/>
      <c r="L580" s="1311"/>
      <c r="M580" s="1311"/>
      <c r="N580" s="1311"/>
      <c r="O580" s="1311"/>
      <c r="P580" s="1311"/>
      <c r="Q580" s="1311"/>
      <c r="R580" s="1311"/>
      <c r="S580" s="1311"/>
    </row>
    <row r="581" spans="1:19" ht="15.75" customHeight="1">
      <c r="A581" s="1311"/>
      <c r="B581" s="1311"/>
      <c r="C581" s="1311"/>
      <c r="D581" s="1311"/>
      <c r="E581" s="1311"/>
      <c r="F581" s="1311"/>
      <c r="G581" s="1311"/>
      <c r="H581" s="1311"/>
      <c r="I581" s="1311"/>
      <c r="J581" s="1311"/>
      <c r="K581" s="1311"/>
      <c r="L581" s="1311"/>
      <c r="M581" s="1311"/>
      <c r="N581" s="1311"/>
      <c r="O581" s="1311"/>
      <c r="P581" s="1311"/>
      <c r="Q581" s="1311"/>
      <c r="R581" s="1311"/>
      <c r="S581" s="1311"/>
    </row>
    <row r="582" spans="1:19" ht="15.75" customHeight="1">
      <c r="A582" s="1311"/>
      <c r="B582" s="1311"/>
      <c r="C582" s="1311"/>
      <c r="D582" s="1311"/>
      <c r="E582" s="1311"/>
      <c r="F582" s="1311"/>
      <c r="G582" s="1311"/>
      <c r="H582" s="1311"/>
      <c r="I582" s="1311"/>
      <c r="J582" s="1311"/>
      <c r="K582" s="1311"/>
      <c r="L582" s="1311"/>
      <c r="M582" s="1311"/>
      <c r="N582" s="1311"/>
      <c r="O582" s="1311"/>
      <c r="P582" s="1311"/>
      <c r="Q582" s="1311"/>
      <c r="R582" s="1311"/>
      <c r="S582" s="1311"/>
    </row>
    <row r="583" spans="1:19" ht="15.75" customHeight="1">
      <c r="A583" s="1311"/>
      <c r="B583" s="1311"/>
      <c r="C583" s="1311"/>
      <c r="D583" s="1311"/>
      <c r="E583" s="1311"/>
      <c r="F583" s="1311"/>
      <c r="G583" s="1311"/>
      <c r="H583" s="1311"/>
      <c r="I583" s="1311"/>
      <c r="J583" s="1311"/>
      <c r="K583" s="1311"/>
      <c r="L583" s="1311"/>
      <c r="M583" s="1311"/>
      <c r="N583" s="1311"/>
      <c r="O583" s="1311"/>
      <c r="P583" s="1311"/>
      <c r="Q583" s="1311"/>
      <c r="R583" s="1311"/>
      <c r="S583" s="1311"/>
    </row>
    <row r="584" spans="1:19" ht="15.75" customHeight="1">
      <c r="A584" s="1311"/>
      <c r="B584" s="1311"/>
      <c r="C584" s="1311"/>
      <c r="D584" s="1311"/>
      <c r="E584" s="1311"/>
      <c r="F584" s="1311"/>
      <c r="G584" s="1311"/>
      <c r="H584" s="1311"/>
      <c r="I584" s="1311"/>
      <c r="J584" s="1311"/>
      <c r="K584" s="1311"/>
      <c r="L584" s="1311"/>
      <c r="M584" s="1311"/>
      <c r="N584" s="1311"/>
      <c r="O584" s="1311"/>
      <c r="P584" s="1311"/>
      <c r="Q584" s="1311"/>
      <c r="R584" s="1311"/>
      <c r="S584" s="1311"/>
    </row>
    <row r="585" spans="1:19" ht="15.75" customHeight="1">
      <c r="A585" s="1311"/>
      <c r="B585" s="1311"/>
      <c r="C585" s="1311"/>
      <c r="D585" s="1311"/>
      <c r="E585" s="1311"/>
      <c r="F585" s="1311"/>
      <c r="G585" s="1311"/>
      <c r="H585" s="1311"/>
      <c r="I585" s="1311"/>
      <c r="J585" s="1311"/>
      <c r="K585" s="1311"/>
      <c r="L585" s="1311"/>
      <c r="M585" s="1311"/>
      <c r="N585" s="1311"/>
      <c r="O585" s="1311"/>
      <c r="P585" s="1311"/>
      <c r="Q585" s="1311"/>
      <c r="R585" s="1311"/>
      <c r="S585" s="1311"/>
    </row>
    <row r="586" spans="1:19" ht="15.75" customHeight="1">
      <c r="A586" s="1311"/>
      <c r="B586" s="1311"/>
      <c r="C586" s="1311"/>
      <c r="D586" s="1311"/>
      <c r="E586" s="1311"/>
      <c r="F586" s="1311"/>
      <c r="G586" s="1311"/>
      <c r="H586" s="1311"/>
      <c r="I586" s="1311"/>
      <c r="J586" s="1311"/>
      <c r="K586" s="1311"/>
      <c r="L586" s="1311"/>
      <c r="M586" s="1311"/>
      <c r="N586" s="1311"/>
      <c r="O586" s="1311"/>
      <c r="P586" s="1311"/>
      <c r="Q586" s="1311"/>
      <c r="R586" s="1311"/>
      <c r="S586" s="1311"/>
    </row>
    <row r="587" spans="1:19" ht="15.75" customHeight="1">
      <c r="A587" s="1311"/>
      <c r="B587" s="1311"/>
      <c r="C587" s="1311"/>
      <c r="D587" s="1311"/>
      <c r="E587" s="1311"/>
      <c r="F587" s="1311"/>
      <c r="G587" s="1311"/>
      <c r="H587" s="1311"/>
      <c r="I587" s="1311"/>
      <c r="J587" s="1311"/>
      <c r="K587" s="1311"/>
      <c r="L587" s="1311"/>
      <c r="M587" s="1311"/>
      <c r="N587" s="1311"/>
      <c r="O587" s="1311"/>
      <c r="P587" s="1311"/>
      <c r="Q587" s="1311"/>
      <c r="R587" s="1311"/>
      <c r="S587" s="1311"/>
    </row>
    <row r="588" spans="1:19" ht="15.75" customHeight="1">
      <c r="A588" s="1311"/>
      <c r="B588" s="1311"/>
      <c r="C588" s="1311"/>
      <c r="D588" s="1311"/>
      <c r="E588" s="1311"/>
      <c r="F588" s="1311"/>
      <c r="G588" s="1311"/>
      <c r="H588" s="1311"/>
      <c r="I588" s="1311"/>
      <c r="J588" s="1311"/>
      <c r="K588" s="1311"/>
      <c r="L588" s="1311"/>
      <c r="M588" s="1311"/>
      <c r="N588" s="1311"/>
      <c r="O588" s="1311"/>
      <c r="P588" s="1311"/>
      <c r="Q588" s="1311"/>
      <c r="R588" s="1311"/>
      <c r="S588" s="1311"/>
    </row>
    <row r="589" spans="1:19" ht="15.75" customHeight="1">
      <c r="A589" s="1311"/>
      <c r="B589" s="1311"/>
      <c r="C589" s="1311"/>
      <c r="D589" s="1311"/>
      <c r="E589" s="1311"/>
      <c r="F589" s="1311"/>
      <c r="G589" s="1311"/>
      <c r="H589" s="1311"/>
      <c r="I589" s="1311"/>
      <c r="J589" s="1311"/>
      <c r="K589" s="1311"/>
      <c r="L589" s="1311"/>
      <c r="M589" s="1311"/>
      <c r="N589" s="1311"/>
      <c r="O589" s="1311"/>
      <c r="P589" s="1311"/>
      <c r="Q589" s="1311"/>
      <c r="R589" s="1311"/>
      <c r="S589" s="1311"/>
    </row>
    <row r="590" spans="1:19" ht="15.75" customHeight="1">
      <c r="A590" s="1311"/>
      <c r="B590" s="1311"/>
      <c r="C590" s="1311"/>
      <c r="D590" s="1311"/>
      <c r="E590" s="1311"/>
      <c r="F590" s="1311"/>
      <c r="G590" s="1311"/>
      <c r="H590" s="1311"/>
      <c r="I590" s="1311"/>
      <c r="J590" s="1311"/>
      <c r="K590" s="1311"/>
      <c r="L590" s="1311"/>
      <c r="M590" s="1311"/>
      <c r="N590" s="1311"/>
      <c r="O590" s="1311"/>
      <c r="P590" s="1311"/>
      <c r="Q590" s="1311"/>
      <c r="R590" s="1311"/>
      <c r="S590" s="1311"/>
    </row>
    <row r="591" spans="1:19" ht="15.75" customHeight="1">
      <c r="A591" s="1311"/>
      <c r="B591" s="1311"/>
      <c r="C591" s="1311"/>
      <c r="D591" s="1311"/>
      <c r="E591" s="1311"/>
      <c r="F591" s="1311"/>
      <c r="G591" s="1311"/>
      <c r="H591" s="1311"/>
      <c r="I591" s="1311"/>
      <c r="J591" s="1311"/>
      <c r="K591" s="1311"/>
      <c r="L591" s="1311"/>
      <c r="M591" s="1311"/>
      <c r="N591" s="1311"/>
      <c r="O591" s="1311"/>
      <c r="P591" s="1311"/>
      <c r="Q591" s="1311"/>
      <c r="R591" s="1311"/>
      <c r="S591" s="1311"/>
    </row>
    <row r="592" spans="1:19" ht="15.75" customHeight="1">
      <c r="A592" s="1311"/>
      <c r="B592" s="1311"/>
      <c r="C592" s="1311"/>
      <c r="D592" s="1311"/>
      <c r="E592" s="1311"/>
      <c r="F592" s="1311"/>
      <c r="G592" s="1311"/>
      <c r="H592" s="1311"/>
      <c r="I592" s="1311"/>
      <c r="J592" s="1311"/>
      <c r="K592" s="1311"/>
      <c r="L592" s="1311"/>
      <c r="M592" s="1311"/>
      <c r="N592" s="1311"/>
      <c r="O592" s="1311"/>
      <c r="P592" s="1311"/>
      <c r="Q592" s="1311"/>
      <c r="R592" s="1311"/>
      <c r="S592" s="1311"/>
    </row>
    <row r="593" spans="1:19" ht="15.75" customHeight="1">
      <c r="A593" s="1311"/>
      <c r="B593" s="1311"/>
      <c r="C593" s="1311"/>
      <c r="D593" s="1311"/>
      <c r="E593" s="1311"/>
      <c r="F593" s="1311"/>
      <c r="G593" s="1311"/>
      <c r="H593" s="1311"/>
      <c r="I593" s="1311"/>
      <c r="J593" s="1311"/>
      <c r="K593" s="1311"/>
      <c r="L593" s="1311"/>
      <c r="M593" s="1311"/>
      <c r="N593" s="1311"/>
      <c r="O593" s="1311"/>
      <c r="P593" s="1311"/>
      <c r="Q593" s="1311"/>
      <c r="R593" s="1311"/>
      <c r="S593" s="1311"/>
    </row>
    <row r="594" spans="1:19" ht="15.75" customHeight="1">
      <c r="A594" s="1311"/>
      <c r="B594" s="1311"/>
      <c r="C594" s="1311"/>
      <c r="D594" s="1311"/>
      <c r="E594" s="1311"/>
      <c r="F594" s="1311"/>
      <c r="G594" s="1311"/>
      <c r="H594" s="1311"/>
      <c r="I594" s="1311"/>
      <c r="J594" s="1311"/>
      <c r="K594" s="1311"/>
      <c r="L594" s="1311"/>
      <c r="M594" s="1311"/>
      <c r="N594" s="1311"/>
      <c r="O594" s="1311"/>
      <c r="P594" s="1311"/>
      <c r="Q594" s="1311"/>
      <c r="R594" s="1311"/>
      <c r="S594" s="1311"/>
    </row>
    <row r="595" spans="1:19" ht="15.75" customHeight="1">
      <c r="A595" s="1311"/>
      <c r="B595" s="1311"/>
      <c r="C595" s="1311"/>
      <c r="D595" s="1311"/>
      <c r="E595" s="1311"/>
      <c r="F595" s="1311"/>
      <c r="G595" s="1311"/>
      <c r="H595" s="1311"/>
      <c r="I595" s="1311"/>
      <c r="J595" s="1311"/>
      <c r="K595" s="1311"/>
      <c r="L595" s="1311"/>
      <c r="M595" s="1311"/>
      <c r="N595" s="1311"/>
      <c r="O595" s="1311"/>
      <c r="P595" s="1311"/>
      <c r="Q595" s="1311"/>
      <c r="R595" s="1311"/>
      <c r="S595" s="1311"/>
    </row>
    <row r="596" spans="1:19" ht="15.75" customHeight="1">
      <c r="A596" s="1311"/>
      <c r="B596" s="1311"/>
      <c r="C596" s="1311"/>
      <c r="D596" s="1311"/>
      <c r="E596" s="1311"/>
      <c r="F596" s="1311"/>
      <c r="G596" s="1311"/>
      <c r="H596" s="1311"/>
      <c r="I596" s="1311"/>
      <c r="J596" s="1311"/>
      <c r="K596" s="1311"/>
      <c r="L596" s="1311"/>
      <c r="M596" s="1311"/>
      <c r="N596" s="1311"/>
      <c r="O596" s="1311"/>
      <c r="P596" s="1311"/>
      <c r="Q596" s="1311"/>
      <c r="R596" s="1311"/>
      <c r="S596" s="1311"/>
    </row>
    <row r="597" spans="1:19" ht="15.75" customHeight="1">
      <c r="A597" s="1311"/>
      <c r="B597" s="1311"/>
      <c r="C597" s="1311"/>
      <c r="D597" s="1311"/>
      <c r="E597" s="1311"/>
      <c r="F597" s="1311"/>
      <c r="G597" s="1311"/>
      <c r="H597" s="1311"/>
      <c r="I597" s="1311"/>
      <c r="J597" s="1311"/>
      <c r="K597" s="1311"/>
      <c r="L597" s="1311"/>
      <c r="M597" s="1311"/>
      <c r="N597" s="1311"/>
      <c r="O597" s="1311"/>
      <c r="P597" s="1311"/>
      <c r="Q597" s="1311"/>
      <c r="R597" s="1311"/>
      <c r="S597" s="1311"/>
    </row>
    <row r="598" spans="1:19" ht="15.75" customHeight="1">
      <c r="A598" s="1311"/>
      <c r="B598" s="1311"/>
      <c r="C598" s="1311"/>
      <c r="D598" s="1311"/>
      <c r="E598" s="1311"/>
      <c r="F598" s="1311"/>
      <c r="G598" s="1311"/>
      <c r="H598" s="1311"/>
      <c r="I598" s="1311"/>
      <c r="J598" s="1311"/>
      <c r="K598" s="1311"/>
      <c r="L598" s="1311"/>
      <c r="M598" s="1311"/>
      <c r="N598" s="1311"/>
      <c r="O598" s="1311"/>
      <c r="P598" s="1311"/>
      <c r="Q598" s="1311"/>
      <c r="R598" s="1311"/>
      <c r="S598" s="1311"/>
    </row>
    <row r="599" spans="1:19" ht="15.75" customHeight="1">
      <c r="A599" s="1311"/>
      <c r="B599" s="1311"/>
      <c r="C599" s="1311"/>
      <c r="D599" s="1311"/>
      <c r="E599" s="1311"/>
      <c r="F599" s="1311"/>
      <c r="G599" s="1311"/>
      <c r="H599" s="1311"/>
      <c r="I599" s="1311"/>
      <c r="J599" s="1311"/>
      <c r="K599" s="1311"/>
      <c r="L599" s="1311"/>
      <c r="M599" s="1311"/>
      <c r="N599" s="1311"/>
      <c r="O599" s="1311"/>
      <c r="P599" s="1311"/>
      <c r="Q599" s="1311"/>
      <c r="R599" s="1311"/>
      <c r="S599" s="1311"/>
    </row>
    <row r="600" spans="1:19" ht="15.75" customHeight="1">
      <c r="A600" s="1311"/>
      <c r="B600" s="1311"/>
      <c r="C600" s="1311"/>
      <c r="D600" s="1311"/>
      <c r="E600" s="1311"/>
      <c r="F600" s="1311"/>
      <c r="G600" s="1311"/>
      <c r="H600" s="1311"/>
      <c r="I600" s="1311"/>
      <c r="J600" s="1311"/>
      <c r="K600" s="1311"/>
      <c r="L600" s="1311"/>
      <c r="M600" s="1311"/>
      <c r="N600" s="1311"/>
      <c r="O600" s="1311"/>
      <c r="P600" s="1311"/>
      <c r="Q600" s="1311"/>
      <c r="R600" s="1311"/>
      <c r="S600" s="1311"/>
    </row>
    <row r="601" spans="1:19" ht="15.75" customHeight="1">
      <c r="A601" s="1311"/>
      <c r="B601" s="1311"/>
      <c r="C601" s="1311"/>
      <c r="D601" s="1311"/>
      <c r="E601" s="1311"/>
      <c r="F601" s="1311"/>
      <c r="G601" s="1311"/>
      <c r="H601" s="1311"/>
      <c r="I601" s="1311"/>
      <c r="J601" s="1311"/>
      <c r="K601" s="1311"/>
      <c r="L601" s="1311"/>
      <c r="M601" s="1311"/>
      <c r="N601" s="1311"/>
      <c r="O601" s="1311"/>
      <c r="P601" s="1311"/>
      <c r="Q601" s="1311"/>
      <c r="R601" s="1311"/>
      <c r="S601" s="1311"/>
    </row>
    <row r="602" spans="1:19" ht="15.75" customHeight="1">
      <c r="A602" s="1311"/>
      <c r="B602" s="1311"/>
      <c r="C602" s="1311"/>
      <c r="D602" s="1311"/>
      <c r="E602" s="1311"/>
      <c r="F602" s="1311"/>
      <c r="G602" s="1311"/>
      <c r="H602" s="1311"/>
      <c r="I602" s="1311"/>
      <c r="J602" s="1311"/>
      <c r="K602" s="1311"/>
      <c r="L602" s="1311"/>
      <c r="M602" s="1311"/>
      <c r="N602" s="1311"/>
      <c r="O602" s="1311"/>
      <c r="P602" s="1311"/>
      <c r="Q602" s="1311"/>
      <c r="R602" s="1311"/>
      <c r="S602" s="1311"/>
    </row>
    <row r="603" spans="1:19" ht="15.75" customHeight="1">
      <c r="A603" s="1311"/>
      <c r="B603" s="1311"/>
      <c r="C603" s="1311"/>
      <c r="D603" s="1311"/>
      <c r="E603" s="1311"/>
      <c r="F603" s="1311"/>
      <c r="G603" s="1311"/>
      <c r="H603" s="1311"/>
      <c r="I603" s="1311"/>
      <c r="J603" s="1311"/>
      <c r="K603" s="1311"/>
      <c r="L603" s="1311"/>
      <c r="M603" s="1311"/>
      <c r="N603" s="1311"/>
      <c r="O603" s="1311"/>
      <c r="P603" s="1311"/>
      <c r="Q603" s="1311"/>
      <c r="R603" s="1311"/>
      <c r="S603" s="1311"/>
    </row>
    <row r="604" spans="1:19" ht="15.75" customHeight="1">
      <c r="A604" s="1311"/>
      <c r="B604" s="1311"/>
      <c r="C604" s="1311"/>
      <c r="D604" s="1311"/>
      <c r="E604" s="1311"/>
      <c r="F604" s="1311"/>
      <c r="G604" s="1311"/>
      <c r="H604" s="1311"/>
      <c r="I604" s="1311"/>
      <c r="J604" s="1311"/>
      <c r="K604" s="1311"/>
      <c r="L604" s="1311"/>
      <c r="M604" s="1311"/>
      <c r="N604" s="1311"/>
      <c r="O604" s="1311"/>
      <c r="P604" s="1311"/>
      <c r="Q604" s="1311"/>
      <c r="R604" s="1311"/>
      <c r="S604" s="1311"/>
    </row>
    <row r="605" spans="1:19" ht="15.75" customHeight="1">
      <c r="A605" s="1311"/>
      <c r="B605" s="1311"/>
      <c r="C605" s="1311"/>
      <c r="D605" s="1311"/>
      <c r="E605" s="1311"/>
      <c r="F605" s="1311"/>
      <c r="G605" s="1311"/>
      <c r="H605" s="1311"/>
      <c r="I605" s="1311"/>
      <c r="J605" s="1311"/>
      <c r="K605" s="1311"/>
      <c r="L605" s="1311"/>
      <c r="M605" s="1311"/>
      <c r="N605" s="1311"/>
      <c r="O605" s="1311"/>
      <c r="P605" s="1311"/>
      <c r="Q605" s="1311"/>
      <c r="R605" s="1311"/>
      <c r="S605" s="1311"/>
    </row>
    <row r="606" spans="1:19" ht="15.75" customHeight="1">
      <c r="A606" s="1311"/>
      <c r="B606" s="1311"/>
      <c r="C606" s="1311"/>
      <c r="D606" s="1311"/>
      <c r="E606" s="1311"/>
      <c r="F606" s="1311"/>
      <c r="G606" s="1311"/>
      <c r="H606" s="1311"/>
      <c r="I606" s="1311"/>
      <c r="J606" s="1311"/>
      <c r="K606" s="1311"/>
      <c r="L606" s="1311"/>
      <c r="M606" s="1311"/>
      <c r="N606" s="1311"/>
      <c r="O606" s="1311"/>
      <c r="P606" s="1311"/>
      <c r="Q606" s="1311"/>
      <c r="R606" s="1311"/>
      <c r="S606" s="1311"/>
    </row>
    <row r="607" spans="1:19" ht="15.75" customHeight="1">
      <c r="A607" s="1311"/>
      <c r="B607" s="1311"/>
      <c r="C607" s="1311"/>
      <c r="D607" s="1311"/>
      <c r="E607" s="1311"/>
      <c r="F607" s="1311"/>
      <c r="G607" s="1311"/>
      <c r="H607" s="1311"/>
      <c r="I607" s="1311"/>
      <c r="J607" s="1311"/>
      <c r="K607" s="1311"/>
      <c r="L607" s="1311"/>
      <c r="M607" s="1311"/>
      <c r="N607" s="1311"/>
      <c r="O607" s="1311"/>
      <c r="P607" s="1311"/>
      <c r="Q607" s="1311"/>
      <c r="R607" s="1311"/>
      <c r="S607" s="1311"/>
    </row>
    <row r="608" spans="1:19" ht="15.75" customHeight="1">
      <c r="A608" s="1311"/>
      <c r="B608" s="1311"/>
      <c r="C608" s="1311"/>
      <c r="D608" s="1311"/>
      <c r="E608" s="1311"/>
      <c r="F608" s="1311"/>
      <c r="G608" s="1311"/>
      <c r="H608" s="1311"/>
      <c r="I608" s="1311"/>
      <c r="J608" s="1311"/>
      <c r="K608" s="1311"/>
      <c r="L608" s="1311"/>
      <c r="M608" s="1311"/>
      <c r="N608" s="1311"/>
      <c r="O608" s="1311"/>
      <c r="P608" s="1311"/>
      <c r="Q608" s="1311"/>
      <c r="R608" s="1311"/>
      <c r="S608" s="1311"/>
    </row>
    <row r="609" spans="1:19" ht="15.75" customHeight="1">
      <c r="A609" s="1311"/>
      <c r="B609" s="1311"/>
      <c r="C609" s="1311"/>
      <c r="D609" s="1311"/>
      <c r="E609" s="1311"/>
      <c r="F609" s="1311"/>
      <c r="G609" s="1311"/>
      <c r="H609" s="1311"/>
      <c r="I609" s="1311"/>
      <c r="J609" s="1311"/>
      <c r="K609" s="1311"/>
      <c r="L609" s="1311"/>
      <c r="M609" s="1311"/>
      <c r="N609" s="1311"/>
      <c r="O609" s="1311"/>
      <c r="P609" s="1311"/>
      <c r="Q609" s="1311"/>
      <c r="R609" s="1311"/>
      <c r="S609" s="1311"/>
    </row>
    <row r="610" spans="1:19" ht="15.75" customHeight="1">
      <c r="A610" s="1311"/>
      <c r="B610" s="1311"/>
      <c r="C610" s="1311"/>
      <c r="D610" s="1311"/>
      <c r="E610" s="1311"/>
      <c r="F610" s="1311"/>
      <c r="G610" s="1311"/>
      <c r="H610" s="1311"/>
      <c r="I610" s="1311"/>
      <c r="J610" s="1311"/>
      <c r="K610" s="1311"/>
      <c r="L610" s="1311"/>
      <c r="M610" s="1311"/>
      <c r="N610" s="1311"/>
      <c r="O610" s="1311"/>
      <c r="P610" s="1311"/>
      <c r="Q610" s="1311"/>
      <c r="R610" s="1311"/>
      <c r="S610" s="1311"/>
    </row>
    <row r="611" spans="1:19" ht="15.75" customHeight="1">
      <c r="A611" s="1311"/>
      <c r="B611" s="1311"/>
      <c r="C611" s="1311"/>
      <c r="D611" s="1311"/>
      <c r="E611" s="1311"/>
      <c r="F611" s="1311"/>
      <c r="G611" s="1311"/>
      <c r="H611" s="1311"/>
      <c r="I611" s="1311"/>
      <c r="J611" s="1311"/>
      <c r="K611" s="1311"/>
      <c r="L611" s="1311"/>
      <c r="M611" s="1311"/>
      <c r="N611" s="1311"/>
      <c r="O611" s="1311"/>
      <c r="P611" s="1311"/>
      <c r="Q611" s="1311"/>
      <c r="R611" s="1311"/>
      <c r="S611" s="1311"/>
    </row>
    <row r="612" spans="1:19" ht="15.75" customHeight="1">
      <c r="A612" s="1311"/>
      <c r="B612" s="1311"/>
      <c r="C612" s="1311"/>
      <c r="D612" s="1311"/>
      <c r="E612" s="1311"/>
      <c r="F612" s="1311"/>
      <c r="G612" s="1311"/>
      <c r="H612" s="1311"/>
      <c r="I612" s="1311"/>
      <c r="J612" s="1311"/>
      <c r="K612" s="1311"/>
      <c r="L612" s="1311"/>
      <c r="M612" s="1311"/>
      <c r="N612" s="1311"/>
      <c r="O612" s="1311"/>
      <c r="P612" s="1311"/>
      <c r="Q612" s="1311"/>
      <c r="R612" s="1311"/>
      <c r="S612" s="1311"/>
    </row>
    <row r="613" spans="1:19" ht="15.75" customHeight="1">
      <c r="A613" s="1311"/>
      <c r="B613" s="1311"/>
      <c r="C613" s="1311"/>
      <c r="D613" s="1311"/>
      <c r="E613" s="1311"/>
      <c r="F613" s="1311"/>
      <c r="G613" s="1311"/>
      <c r="H613" s="1311"/>
      <c r="I613" s="1311"/>
      <c r="J613" s="1311"/>
      <c r="K613" s="1311"/>
      <c r="L613" s="1311"/>
      <c r="M613" s="1311"/>
      <c r="N613" s="1311"/>
      <c r="O613" s="1311"/>
      <c r="P613" s="1311"/>
      <c r="Q613" s="1311"/>
      <c r="R613" s="1311"/>
      <c r="S613" s="1311"/>
    </row>
    <row r="614" spans="1:19" ht="15.75" customHeight="1">
      <c r="A614" s="1311"/>
      <c r="B614" s="1311"/>
      <c r="C614" s="1311"/>
      <c r="D614" s="1311"/>
      <c r="E614" s="1311"/>
      <c r="F614" s="1311"/>
      <c r="G614" s="1311"/>
      <c r="H614" s="1311"/>
      <c r="I614" s="1311"/>
      <c r="J614" s="1311"/>
      <c r="K614" s="1311"/>
      <c r="L614" s="1311"/>
      <c r="M614" s="1311"/>
      <c r="N614" s="1311"/>
      <c r="O614" s="1311"/>
      <c r="P614" s="1311"/>
      <c r="Q614" s="1311"/>
      <c r="R614" s="1311"/>
      <c r="S614" s="1311"/>
    </row>
    <row r="615" spans="1:19" ht="15.75" customHeight="1">
      <c r="A615" s="1311"/>
      <c r="B615" s="1311"/>
      <c r="C615" s="1311"/>
      <c r="D615" s="1311"/>
      <c r="E615" s="1311"/>
      <c r="F615" s="1311"/>
      <c r="G615" s="1311"/>
      <c r="H615" s="1311"/>
      <c r="I615" s="1311"/>
      <c r="J615" s="1311"/>
      <c r="K615" s="1311"/>
      <c r="L615" s="1311"/>
      <c r="M615" s="1311"/>
      <c r="N615" s="1311"/>
      <c r="O615" s="1311"/>
      <c r="P615" s="1311"/>
      <c r="Q615" s="1311"/>
      <c r="R615" s="1311"/>
      <c r="S615" s="1311"/>
    </row>
    <row r="616" spans="1:19" ht="15.75" customHeight="1">
      <c r="A616" s="1311"/>
      <c r="B616" s="1311"/>
      <c r="C616" s="1311"/>
      <c r="D616" s="1311"/>
      <c r="E616" s="1311"/>
      <c r="F616" s="1311"/>
      <c r="G616" s="1311"/>
      <c r="H616" s="1311"/>
      <c r="I616" s="1311"/>
      <c r="J616" s="1311"/>
      <c r="K616" s="1311"/>
      <c r="L616" s="1311"/>
      <c r="M616" s="1311"/>
      <c r="N616" s="1311"/>
      <c r="O616" s="1311"/>
      <c r="P616" s="1311"/>
      <c r="Q616" s="1311"/>
      <c r="R616" s="1311"/>
      <c r="S616" s="1311"/>
    </row>
    <row r="617" spans="1:19" ht="15.75" customHeight="1">
      <c r="A617" s="1311"/>
      <c r="B617" s="1311"/>
      <c r="C617" s="1311"/>
      <c r="D617" s="1311"/>
      <c r="E617" s="1311"/>
      <c r="F617" s="1311"/>
      <c r="G617" s="1311"/>
      <c r="H617" s="1311"/>
      <c r="I617" s="1311"/>
      <c r="J617" s="1311"/>
      <c r="K617" s="1311"/>
      <c r="L617" s="1311"/>
      <c r="M617" s="1311"/>
      <c r="N617" s="1311"/>
      <c r="O617" s="1311"/>
      <c r="P617" s="1311"/>
      <c r="Q617" s="1311"/>
      <c r="R617" s="1311"/>
      <c r="S617" s="1311"/>
    </row>
    <row r="618" spans="1:19" ht="15.75" customHeight="1">
      <c r="A618" s="1311"/>
      <c r="B618" s="1311"/>
      <c r="C618" s="1311"/>
      <c r="D618" s="1311"/>
      <c r="E618" s="1311"/>
      <c r="F618" s="1311"/>
      <c r="G618" s="1311"/>
      <c r="H618" s="1311"/>
      <c r="I618" s="1311"/>
      <c r="J618" s="1311"/>
      <c r="K618" s="1311"/>
      <c r="L618" s="1311"/>
      <c r="M618" s="1311"/>
      <c r="N618" s="1311"/>
      <c r="O618" s="1311"/>
      <c r="P618" s="1311"/>
      <c r="Q618" s="1311"/>
      <c r="R618" s="1311"/>
      <c r="S618" s="1311"/>
    </row>
    <row r="619" spans="1:19" ht="15.75" customHeight="1">
      <c r="A619" s="1311"/>
      <c r="B619" s="1311"/>
      <c r="C619" s="1311"/>
      <c r="D619" s="1311"/>
      <c r="E619" s="1311"/>
      <c r="F619" s="1311"/>
      <c r="G619" s="1311"/>
      <c r="H619" s="1311"/>
      <c r="I619" s="1311"/>
      <c r="J619" s="1311"/>
      <c r="K619" s="1311"/>
      <c r="L619" s="1311"/>
      <c r="M619" s="1311"/>
      <c r="N619" s="1311"/>
      <c r="O619" s="1311"/>
      <c r="P619" s="1311"/>
      <c r="Q619" s="1311"/>
      <c r="R619" s="1311"/>
      <c r="S619" s="1311"/>
    </row>
    <row r="620" spans="1:19" ht="15.75" customHeight="1">
      <c r="A620" s="1311"/>
      <c r="B620" s="1311"/>
      <c r="C620" s="1311"/>
      <c r="D620" s="1311"/>
      <c r="E620" s="1311"/>
      <c r="F620" s="1311"/>
      <c r="G620" s="1311"/>
      <c r="H620" s="1311"/>
      <c r="I620" s="1311"/>
      <c r="J620" s="1311"/>
      <c r="K620" s="1311"/>
      <c r="L620" s="1311"/>
      <c r="M620" s="1311"/>
      <c r="N620" s="1311"/>
      <c r="O620" s="1311"/>
      <c r="P620" s="1311"/>
      <c r="Q620" s="1311"/>
      <c r="R620" s="1311"/>
      <c r="S620" s="1311"/>
    </row>
    <row r="621" spans="1:19" ht="15.75" customHeight="1">
      <c r="A621" s="1311"/>
      <c r="B621" s="1311"/>
      <c r="C621" s="1311"/>
      <c r="D621" s="1311"/>
      <c r="E621" s="1311"/>
      <c r="F621" s="1311"/>
      <c r="G621" s="1311"/>
      <c r="H621" s="1311"/>
      <c r="I621" s="1311"/>
      <c r="J621" s="1311"/>
      <c r="K621" s="1311"/>
      <c r="L621" s="1311"/>
      <c r="M621" s="1311"/>
      <c r="N621" s="1311"/>
      <c r="O621" s="1311"/>
      <c r="P621" s="1311"/>
      <c r="Q621" s="1311"/>
      <c r="R621" s="1311"/>
      <c r="S621" s="1311"/>
    </row>
    <row r="622" spans="1:19" ht="15.75" customHeight="1">
      <c r="A622" s="1311"/>
      <c r="B622" s="1311"/>
      <c r="C622" s="1311"/>
      <c r="D622" s="1311"/>
      <c r="E622" s="1311"/>
      <c r="F622" s="1311"/>
      <c r="G622" s="1311"/>
      <c r="H622" s="1311"/>
      <c r="I622" s="1311"/>
      <c r="J622" s="1311"/>
      <c r="K622" s="1311"/>
      <c r="L622" s="1311"/>
      <c r="M622" s="1311"/>
      <c r="N622" s="1311"/>
      <c r="O622" s="1311"/>
      <c r="P622" s="1311"/>
      <c r="Q622" s="1311"/>
      <c r="R622" s="1311"/>
      <c r="S622" s="1311"/>
    </row>
    <row r="623" spans="1:19" ht="15.75" customHeight="1">
      <c r="A623" s="1311"/>
      <c r="B623" s="1311"/>
      <c r="C623" s="1311"/>
      <c r="D623" s="1311"/>
      <c r="E623" s="1311"/>
      <c r="F623" s="1311"/>
      <c r="G623" s="1311"/>
      <c r="H623" s="1311"/>
      <c r="I623" s="1311"/>
      <c r="J623" s="1311"/>
      <c r="K623" s="1311"/>
      <c r="L623" s="1311"/>
      <c r="M623" s="1311"/>
      <c r="N623" s="1311"/>
      <c r="O623" s="1311"/>
      <c r="P623" s="1311"/>
      <c r="Q623" s="1311"/>
      <c r="R623" s="1311"/>
      <c r="S623" s="1311"/>
    </row>
    <row r="624" spans="1:19" ht="15.75" customHeight="1">
      <c r="A624" s="1311"/>
      <c r="B624" s="1311"/>
      <c r="C624" s="1311"/>
      <c r="D624" s="1311"/>
      <c r="E624" s="1311"/>
      <c r="F624" s="1311"/>
      <c r="G624" s="1311"/>
      <c r="H624" s="1311"/>
      <c r="I624" s="1311"/>
      <c r="J624" s="1311"/>
      <c r="K624" s="1311"/>
      <c r="L624" s="1311"/>
      <c r="M624" s="1311"/>
      <c r="N624" s="1311"/>
      <c r="O624" s="1311"/>
      <c r="P624" s="1311"/>
      <c r="Q624" s="1311"/>
      <c r="R624" s="1311"/>
      <c r="S624" s="1311"/>
    </row>
    <row r="625" spans="1:19" ht="15.75" customHeight="1">
      <c r="A625" s="1311"/>
      <c r="B625" s="1311"/>
      <c r="C625" s="1311"/>
      <c r="D625" s="1311"/>
      <c r="E625" s="1311"/>
      <c r="F625" s="1311"/>
      <c r="G625" s="1311"/>
      <c r="H625" s="1311"/>
      <c r="I625" s="1311"/>
      <c r="J625" s="1311"/>
      <c r="K625" s="1311"/>
      <c r="L625" s="1311"/>
      <c r="M625" s="1311"/>
      <c r="N625" s="1311"/>
      <c r="O625" s="1311"/>
      <c r="P625" s="1311"/>
      <c r="Q625" s="1311"/>
      <c r="R625" s="1311"/>
      <c r="S625" s="1311"/>
    </row>
    <row r="626" spans="1:19" ht="15.75" customHeight="1">
      <c r="A626" s="1311"/>
      <c r="B626" s="1311"/>
      <c r="C626" s="1311"/>
      <c r="D626" s="1311"/>
      <c r="E626" s="1311"/>
      <c r="F626" s="1311"/>
      <c r="G626" s="1311"/>
      <c r="H626" s="1311"/>
      <c r="I626" s="1311"/>
      <c r="J626" s="1311"/>
      <c r="K626" s="1311"/>
      <c r="L626" s="1311"/>
      <c r="M626" s="1311"/>
      <c r="N626" s="1311"/>
      <c r="O626" s="1311"/>
      <c r="P626" s="1311"/>
      <c r="Q626" s="1311"/>
      <c r="R626" s="1311"/>
      <c r="S626" s="1311"/>
    </row>
    <row r="627" spans="1:19" ht="15.75" customHeight="1">
      <c r="A627" s="1311"/>
      <c r="B627" s="1311"/>
      <c r="C627" s="1311"/>
      <c r="D627" s="1311"/>
      <c r="E627" s="1311"/>
      <c r="F627" s="1311"/>
      <c r="G627" s="1311"/>
      <c r="H627" s="1311"/>
      <c r="I627" s="1311"/>
      <c r="J627" s="1311"/>
      <c r="K627" s="1311"/>
      <c r="L627" s="1311"/>
      <c r="M627" s="1311"/>
      <c r="N627" s="1311"/>
      <c r="O627" s="1311"/>
      <c r="P627" s="1311"/>
      <c r="Q627" s="1311"/>
      <c r="R627" s="1311"/>
      <c r="S627" s="1311"/>
    </row>
    <row r="628" spans="1:19" ht="15.75" customHeight="1">
      <c r="A628" s="1311"/>
      <c r="B628" s="1311"/>
      <c r="C628" s="1311"/>
      <c r="D628" s="1311"/>
      <c r="E628" s="1311"/>
      <c r="F628" s="1311"/>
      <c r="G628" s="1311"/>
      <c r="H628" s="1311"/>
      <c r="I628" s="1311"/>
      <c r="J628" s="1311"/>
      <c r="K628" s="1311"/>
      <c r="L628" s="1311"/>
      <c r="M628" s="1311"/>
      <c r="N628" s="1311"/>
      <c r="O628" s="1311"/>
      <c r="P628" s="1311"/>
      <c r="Q628" s="1311"/>
      <c r="R628" s="1311"/>
      <c r="S628" s="1311"/>
    </row>
    <row r="629" spans="1:19" ht="15.75" customHeight="1">
      <c r="A629" s="1311"/>
      <c r="B629" s="1311"/>
      <c r="C629" s="1311"/>
      <c r="D629" s="1311"/>
      <c r="E629" s="1311"/>
      <c r="F629" s="1311"/>
      <c r="G629" s="1311"/>
      <c r="H629" s="1311"/>
      <c r="I629" s="1311"/>
      <c r="J629" s="1311"/>
      <c r="K629" s="1311"/>
      <c r="L629" s="1311"/>
      <c r="M629" s="1311"/>
      <c r="N629" s="1311"/>
      <c r="O629" s="1311"/>
      <c r="P629" s="1311"/>
      <c r="Q629" s="1311"/>
      <c r="R629" s="1311"/>
      <c r="S629" s="1311"/>
    </row>
    <row r="630" spans="1:19" ht="15.75" customHeight="1">
      <c r="A630" s="1311"/>
      <c r="B630" s="1311"/>
      <c r="C630" s="1311"/>
      <c r="D630" s="1311"/>
      <c r="E630" s="1311"/>
      <c r="F630" s="1311"/>
      <c r="G630" s="1311"/>
      <c r="H630" s="1311"/>
      <c r="I630" s="1311"/>
      <c r="J630" s="1311"/>
      <c r="K630" s="1311"/>
      <c r="L630" s="1311"/>
      <c r="M630" s="1311"/>
      <c r="N630" s="1311"/>
      <c r="O630" s="1311"/>
      <c r="P630" s="1311"/>
      <c r="Q630" s="1311"/>
      <c r="R630" s="1311"/>
      <c r="S630" s="1311"/>
    </row>
    <row r="631" spans="1:19" ht="15.75" customHeight="1">
      <c r="A631" s="1311"/>
      <c r="B631" s="1311"/>
      <c r="C631" s="1311"/>
      <c r="D631" s="1311"/>
      <c r="E631" s="1311"/>
      <c r="F631" s="1311"/>
      <c r="G631" s="1311"/>
      <c r="H631" s="1311"/>
      <c r="I631" s="1311"/>
      <c r="J631" s="1311"/>
      <c r="K631" s="1311"/>
      <c r="L631" s="1311"/>
      <c r="M631" s="1311"/>
      <c r="N631" s="1311"/>
      <c r="O631" s="1311"/>
      <c r="P631" s="1311"/>
      <c r="Q631" s="1311"/>
      <c r="R631" s="1311"/>
      <c r="S631" s="1311"/>
    </row>
    <row r="632" spans="1:19" ht="15.75" customHeight="1">
      <c r="A632" s="1311"/>
      <c r="B632" s="1311"/>
      <c r="C632" s="1311"/>
      <c r="D632" s="1311"/>
      <c r="E632" s="1311"/>
      <c r="F632" s="1311"/>
      <c r="G632" s="1311"/>
      <c r="H632" s="1311"/>
      <c r="I632" s="1311"/>
      <c r="J632" s="1311"/>
      <c r="K632" s="1311"/>
      <c r="L632" s="1311"/>
      <c r="M632" s="1311"/>
      <c r="N632" s="1311"/>
      <c r="O632" s="1311"/>
      <c r="P632" s="1311"/>
      <c r="Q632" s="1311"/>
      <c r="R632" s="1311"/>
      <c r="S632" s="1311"/>
    </row>
    <row r="633" spans="1:19" ht="15.75" customHeight="1">
      <c r="A633" s="1311"/>
      <c r="B633" s="1311"/>
      <c r="C633" s="1311"/>
      <c r="D633" s="1311"/>
      <c r="E633" s="1311"/>
      <c r="F633" s="1311"/>
      <c r="G633" s="1311"/>
      <c r="H633" s="1311"/>
      <c r="I633" s="1311"/>
      <c r="J633" s="1311"/>
      <c r="K633" s="1311"/>
      <c r="L633" s="1311"/>
      <c r="M633" s="1311"/>
      <c r="N633" s="1311"/>
      <c r="O633" s="1311"/>
      <c r="P633" s="1311"/>
      <c r="Q633" s="1311"/>
      <c r="R633" s="1311"/>
      <c r="S633" s="1311"/>
    </row>
    <row r="634" spans="1:19" ht="15.75" customHeight="1">
      <c r="A634" s="1311"/>
      <c r="B634" s="1311"/>
      <c r="C634" s="1311"/>
      <c r="D634" s="1311"/>
      <c r="E634" s="1311"/>
      <c r="F634" s="1311"/>
      <c r="G634" s="1311"/>
      <c r="H634" s="1311"/>
      <c r="I634" s="1311"/>
      <c r="J634" s="1311"/>
      <c r="K634" s="1311"/>
      <c r="L634" s="1311"/>
      <c r="M634" s="1311"/>
      <c r="N634" s="1311"/>
      <c r="O634" s="1311"/>
      <c r="P634" s="1311"/>
      <c r="Q634" s="1311"/>
      <c r="R634" s="1311"/>
      <c r="S634" s="1311"/>
    </row>
    <row r="635" spans="1:19" ht="15.75" customHeight="1">
      <c r="A635" s="1311"/>
      <c r="B635" s="1311"/>
      <c r="C635" s="1311"/>
      <c r="D635" s="1311"/>
      <c r="E635" s="1311"/>
      <c r="F635" s="1311"/>
      <c r="G635" s="1311"/>
      <c r="H635" s="1311"/>
      <c r="I635" s="1311"/>
      <c r="J635" s="1311"/>
      <c r="K635" s="1311"/>
      <c r="L635" s="1311"/>
      <c r="M635" s="1311"/>
      <c r="N635" s="1311"/>
      <c r="O635" s="1311"/>
      <c r="P635" s="1311"/>
      <c r="Q635" s="1311"/>
      <c r="R635" s="1311"/>
      <c r="S635" s="1311"/>
    </row>
    <row r="636" spans="1:19" ht="15.75" customHeight="1">
      <c r="A636" s="1311"/>
      <c r="B636" s="1311"/>
      <c r="C636" s="1311"/>
      <c r="D636" s="1311"/>
      <c r="E636" s="1311"/>
      <c r="F636" s="1311"/>
      <c r="G636" s="1311"/>
      <c r="H636" s="1311"/>
      <c r="I636" s="1311"/>
      <c r="J636" s="1311"/>
      <c r="K636" s="1311"/>
      <c r="L636" s="1311"/>
      <c r="M636" s="1311"/>
      <c r="N636" s="1311"/>
      <c r="O636" s="1311"/>
      <c r="P636" s="1311"/>
      <c r="Q636" s="1311"/>
      <c r="R636" s="1311"/>
      <c r="S636" s="1311"/>
    </row>
    <row r="637" spans="1:19" ht="15.75" customHeight="1">
      <c r="A637" s="1311"/>
      <c r="B637" s="1311"/>
      <c r="C637" s="1311"/>
      <c r="D637" s="1311"/>
      <c r="E637" s="1311"/>
      <c r="F637" s="1311"/>
      <c r="G637" s="1311"/>
      <c r="H637" s="1311"/>
      <c r="I637" s="1311"/>
      <c r="J637" s="1311"/>
      <c r="K637" s="1311"/>
      <c r="L637" s="1311"/>
      <c r="M637" s="1311"/>
      <c r="N637" s="1311"/>
      <c r="O637" s="1311"/>
      <c r="P637" s="1311"/>
      <c r="Q637" s="1311"/>
      <c r="R637" s="1311"/>
      <c r="S637" s="1311"/>
    </row>
    <row r="638" spans="1:19" ht="15.75" customHeight="1">
      <c r="A638" s="1311"/>
      <c r="B638" s="1311"/>
      <c r="C638" s="1311"/>
      <c r="D638" s="1311"/>
      <c r="E638" s="1311"/>
      <c r="F638" s="1311"/>
      <c r="G638" s="1311"/>
      <c r="H638" s="1311"/>
      <c r="I638" s="1311"/>
      <c r="J638" s="1311"/>
      <c r="K638" s="1311"/>
      <c r="L638" s="1311"/>
      <c r="M638" s="1311"/>
      <c r="N638" s="1311"/>
      <c r="O638" s="1311"/>
      <c r="P638" s="1311"/>
      <c r="Q638" s="1311"/>
      <c r="R638" s="1311"/>
      <c r="S638" s="1311"/>
    </row>
    <row r="639" spans="1:19" ht="15.75" customHeight="1">
      <c r="A639" s="1311"/>
      <c r="B639" s="1311"/>
      <c r="C639" s="1311"/>
      <c r="D639" s="1311"/>
      <c r="E639" s="1311"/>
      <c r="F639" s="1311"/>
      <c r="G639" s="1311"/>
      <c r="H639" s="1311"/>
      <c r="I639" s="1311"/>
      <c r="J639" s="1311"/>
      <c r="K639" s="1311"/>
      <c r="L639" s="1311"/>
      <c r="M639" s="1311"/>
      <c r="N639" s="1311"/>
      <c r="O639" s="1311"/>
      <c r="P639" s="1311"/>
      <c r="Q639" s="1311"/>
      <c r="R639" s="1311"/>
      <c r="S639" s="1311"/>
    </row>
    <row r="640" spans="1:19" ht="15.75" customHeight="1">
      <c r="A640" s="1311"/>
      <c r="B640" s="1311"/>
      <c r="C640" s="1311"/>
      <c r="D640" s="1311"/>
      <c r="E640" s="1311"/>
      <c r="F640" s="1311"/>
      <c r="G640" s="1311"/>
      <c r="H640" s="1311"/>
      <c r="I640" s="1311"/>
      <c r="J640" s="1311"/>
      <c r="K640" s="1311"/>
      <c r="L640" s="1311"/>
      <c r="M640" s="1311"/>
      <c r="N640" s="1311"/>
      <c r="O640" s="1311"/>
      <c r="P640" s="1311"/>
      <c r="Q640" s="1311"/>
      <c r="R640" s="1311"/>
      <c r="S640" s="1311"/>
    </row>
    <row r="641" spans="1:19" ht="15.75" customHeight="1">
      <c r="A641" s="1311"/>
      <c r="B641" s="1311"/>
      <c r="C641" s="1311"/>
      <c r="D641" s="1311"/>
      <c r="E641" s="1311"/>
      <c r="F641" s="1311"/>
      <c r="G641" s="1311"/>
      <c r="H641" s="1311"/>
      <c r="I641" s="1311"/>
      <c r="J641" s="1311"/>
      <c r="K641" s="1311"/>
      <c r="L641" s="1311"/>
      <c r="M641" s="1311"/>
      <c r="N641" s="1311"/>
      <c r="O641" s="1311"/>
      <c r="P641" s="1311"/>
      <c r="Q641" s="1311"/>
      <c r="R641" s="1311"/>
      <c r="S641" s="1311"/>
    </row>
    <row r="642" spans="1:19" ht="15.75" customHeight="1">
      <c r="A642" s="1311"/>
      <c r="B642" s="1311"/>
      <c r="C642" s="1311"/>
      <c r="D642" s="1311"/>
      <c r="E642" s="1311"/>
      <c r="F642" s="1311"/>
      <c r="G642" s="1311"/>
      <c r="H642" s="1311"/>
      <c r="I642" s="1311"/>
      <c r="J642" s="1311"/>
      <c r="K642" s="1311"/>
      <c r="L642" s="1311"/>
      <c r="M642" s="1311"/>
      <c r="N642" s="1311"/>
      <c r="O642" s="1311"/>
      <c r="P642" s="1311"/>
      <c r="Q642" s="1311"/>
      <c r="R642" s="1311"/>
      <c r="S642" s="1311"/>
    </row>
    <row r="643" spans="1:19" ht="15.75" customHeight="1">
      <c r="A643" s="1311"/>
      <c r="B643" s="1311"/>
      <c r="C643" s="1311"/>
      <c r="D643" s="1311"/>
      <c r="E643" s="1311"/>
      <c r="F643" s="1311"/>
      <c r="G643" s="1311"/>
      <c r="H643" s="1311"/>
      <c r="I643" s="1311"/>
      <c r="J643" s="1311"/>
      <c r="K643" s="1311"/>
      <c r="L643" s="1311"/>
      <c r="M643" s="1311"/>
      <c r="N643" s="1311"/>
      <c r="O643" s="1311"/>
      <c r="P643" s="1311"/>
      <c r="Q643" s="1311"/>
      <c r="R643" s="1311"/>
      <c r="S643" s="1311"/>
    </row>
    <row r="644" spans="1:19" ht="15.75" customHeight="1">
      <c r="A644" s="1311"/>
      <c r="B644" s="1311"/>
      <c r="C644" s="1311"/>
      <c r="D644" s="1311"/>
      <c r="E644" s="1311"/>
      <c r="F644" s="1311"/>
      <c r="G644" s="1311"/>
      <c r="H644" s="1311"/>
      <c r="I644" s="1311"/>
      <c r="J644" s="1311"/>
      <c r="K644" s="1311"/>
      <c r="L644" s="1311"/>
      <c r="M644" s="1311"/>
      <c r="N644" s="1311"/>
      <c r="O644" s="1311"/>
      <c r="P644" s="1311"/>
      <c r="Q644" s="1311"/>
      <c r="R644" s="1311"/>
      <c r="S644" s="1311"/>
    </row>
    <row r="645" spans="1:19" ht="15.75" customHeight="1">
      <c r="A645" s="1311"/>
      <c r="B645" s="1311"/>
      <c r="C645" s="1311"/>
      <c r="D645" s="1311"/>
      <c r="E645" s="1311"/>
      <c r="F645" s="1311"/>
      <c r="G645" s="1311"/>
      <c r="H645" s="1311"/>
      <c r="I645" s="1311"/>
      <c r="J645" s="1311"/>
      <c r="K645" s="1311"/>
      <c r="L645" s="1311"/>
      <c r="M645" s="1311"/>
      <c r="N645" s="1311"/>
      <c r="O645" s="1311"/>
      <c r="P645" s="1311"/>
      <c r="Q645" s="1311"/>
      <c r="R645" s="1311"/>
      <c r="S645" s="1311"/>
    </row>
    <row r="646" spans="1:19" ht="15.75" customHeight="1">
      <c r="A646" s="1311"/>
      <c r="B646" s="1311"/>
      <c r="C646" s="1311"/>
      <c r="D646" s="1311"/>
      <c r="E646" s="1311"/>
      <c r="F646" s="1311"/>
      <c r="G646" s="1311"/>
      <c r="H646" s="1311"/>
      <c r="I646" s="1311"/>
      <c r="J646" s="1311"/>
      <c r="K646" s="1311"/>
      <c r="L646" s="1311"/>
      <c r="M646" s="1311"/>
      <c r="N646" s="1311"/>
      <c r="O646" s="1311"/>
      <c r="P646" s="1311"/>
      <c r="Q646" s="1311"/>
      <c r="R646" s="1311"/>
      <c r="S646" s="1311"/>
    </row>
    <row r="647" spans="1:19" ht="15.75" customHeight="1">
      <c r="A647" s="1311"/>
      <c r="B647" s="1311"/>
      <c r="C647" s="1311"/>
      <c r="D647" s="1311"/>
      <c r="E647" s="1311"/>
      <c r="F647" s="1311"/>
      <c r="G647" s="1311"/>
      <c r="H647" s="1311"/>
      <c r="I647" s="1311"/>
      <c r="J647" s="1311"/>
      <c r="K647" s="1311"/>
      <c r="L647" s="1311"/>
      <c r="M647" s="1311"/>
      <c r="N647" s="1311"/>
      <c r="O647" s="1311"/>
      <c r="P647" s="1311"/>
      <c r="Q647" s="1311"/>
      <c r="R647" s="1311"/>
      <c r="S647" s="1311"/>
    </row>
    <row r="648" spans="1:19" ht="15.75" customHeight="1">
      <c r="A648" s="1311"/>
      <c r="B648" s="1311"/>
      <c r="C648" s="1311"/>
      <c r="D648" s="1311"/>
      <c r="E648" s="1311"/>
      <c r="F648" s="1311"/>
      <c r="G648" s="1311"/>
      <c r="H648" s="1311"/>
      <c r="I648" s="1311"/>
      <c r="J648" s="1311"/>
      <c r="K648" s="1311"/>
      <c r="L648" s="1311"/>
      <c r="M648" s="1311"/>
      <c r="N648" s="1311"/>
      <c r="O648" s="1311"/>
      <c r="P648" s="1311"/>
      <c r="Q648" s="1311"/>
      <c r="R648" s="1311"/>
      <c r="S648" s="1311"/>
    </row>
    <row r="649" spans="1:19" ht="15.75" customHeight="1">
      <c r="A649" s="1311"/>
      <c r="B649" s="1311"/>
      <c r="C649" s="1311"/>
      <c r="D649" s="1311"/>
      <c r="E649" s="1311"/>
      <c r="F649" s="1311"/>
      <c r="G649" s="1311"/>
      <c r="H649" s="1311"/>
      <c r="I649" s="1311"/>
      <c r="J649" s="1311"/>
      <c r="K649" s="1311"/>
      <c r="L649" s="1311"/>
      <c r="M649" s="1311"/>
      <c r="N649" s="1311"/>
      <c r="O649" s="1311"/>
      <c r="P649" s="1311"/>
      <c r="Q649" s="1311"/>
      <c r="R649" s="1311"/>
      <c r="S649" s="1311"/>
    </row>
    <row r="650" spans="1:19" ht="15.75" customHeight="1">
      <c r="A650" s="1311"/>
      <c r="B650" s="1311"/>
      <c r="C650" s="1311"/>
      <c r="D650" s="1311"/>
      <c r="E650" s="1311"/>
      <c r="F650" s="1311"/>
      <c r="G650" s="1311"/>
      <c r="H650" s="1311"/>
      <c r="I650" s="1311"/>
      <c r="J650" s="1311"/>
      <c r="K650" s="1311"/>
      <c r="L650" s="1311"/>
      <c r="M650" s="1311"/>
      <c r="N650" s="1311"/>
      <c r="O650" s="1311"/>
      <c r="P650" s="1311"/>
      <c r="Q650" s="1311"/>
      <c r="R650" s="1311"/>
      <c r="S650" s="1311"/>
    </row>
    <row r="651" spans="1:19" ht="15.75" customHeight="1">
      <c r="A651" s="1311"/>
      <c r="B651" s="1311"/>
      <c r="C651" s="1311"/>
      <c r="D651" s="1311"/>
      <c r="E651" s="1311"/>
      <c r="F651" s="1311"/>
      <c r="G651" s="1311"/>
      <c r="H651" s="1311"/>
      <c r="I651" s="1311"/>
      <c r="J651" s="1311"/>
      <c r="K651" s="1311"/>
      <c r="L651" s="1311"/>
      <c r="M651" s="1311"/>
      <c r="N651" s="1311"/>
      <c r="O651" s="1311"/>
      <c r="P651" s="1311"/>
      <c r="Q651" s="1311"/>
      <c r="R651" s="1311"/>
      <c r="S651" s="1311"/>
    </row>
    <row r="652" spans="1:19" ht="15.75" customHeight="1">
      <c r="A652" s="1311"/>
      <c r="B652" s="1311"/>
      <c r="C652" s="1311"/>
      <c r="D652" s="1311"/>
      <c r="E652" s="1311"/>
      <c r="F652" s="1311"/>
      <c r="G652" s="1311"/>
      <c r="H652" s="1311"/>
      <c r="I652" s="1311"/>
      <c r="J652" s="1311"/>
      <c r="K652" s="1311"/>
      <c r="L652" s="1311"/>
      <c r="M652" s="1311"/>
      <c r="N652" s="1311"/>
      <c r="O652" s="1311"/>
      <c r="P652" s="1311"/>
      <c r="Q652" s="1311"/>
      <c r="R652" s="1311"/>
      <c r="S652" s="1311"/>
    </row>
    <row r="653" spans="1:19" ht="15.75" customHeight="1">
      <c r="A653" s="1311"/>
      <c r="B653" s="1311"/>
      <c r="C653" s="1311"/>
      <c r="D653" s="1311"/>
      <c r="E653" s="1311"/>
      <c r="F653" s="1311"/>
      <c r="G653" s="1311"/>
      <c r="H653" s="1311"/>
      <c r="I653" s="1311"/>
      <c r="J653" s="1311"/>
      <c r="K653" s="1311"/>
      <c r="L653" s="1311"/>
      <c r="M653" s="1311"/>
      <c r="N653" s="1311"/>
      <c r="O653" s="1311"/>
      <c r="P653" s="1311"/>
      <c r="Q653" s="1311"/>
      <c r="R653" s="1311"/>
      <c r="S653" s="1311"/>
    </row>
    <row r="654" spans="1:19" ht="15.75" customHeight="1">
      <c r="A654" s="1311"/>
      <c r="B654" s="1311"/>
      <c r="C654" s="1311"/>
      <c r="D654" s="1311"/>
      <c r="E654" s="1311"/>
      <c r="F654" s="1311"/>
      <c r="G654" s="1311"/>
      <c r="H654" s="1311"/>
      <c r="I654" s="1311"/>
      <c r="J654" s="1311"/>
      <c r="K654" s="1311"/>
      <c r="L654" s="1311"/>
      <c r="M654" s="1311"/>
      <c r="N654" s="1311"/>
      <c r="O654" s="1311"/>
      <c r="P654" s="1311"/>
      <c r="Q654" s="1311"/>
      <c r="R654" s="1311"/>
      <c r="S654" s="1311"/>
    </row>
    <row r="655" spans="1:19" ht="15.75" customHeight="1">
      <c r="A655" s="1311"/>
      <c r="B655" s="1311"/>
      <c r="C655" s="1311"/>
      <c r="D655" s="1311"/>
      <c r="E655" s="1311"/>
      <c r="F655" s="1311"/>
      <c r="G655" s="1311"/>
      <c r="H655" s="1311"/>
      <c r="I655" s="1311"/>
      <c r="J655" s="1311"/>
      <c r="K655" s="1311"/>
      <c r="L655" s="1311"/>
      <c r="M655" s="1311"/>
      <c r="N655" s="1311"/>
      <c r="O655" s="1311"/>
      <c r="P655" s="1311"/>
      <c r="Q655" s="1311"/>
      <c r="R655" s="1311"/>
      <c r="S655" s="1311"/>
    </row>
    <row r="656" spans="1:19" ht="15.75" customHeight="1">
      <c r="A656" s="1311"/>
      <c r="B656" s="1311"/>
      <c r="C656" s="1311"/>
      <c r="D656" s="1311"/>
      <c r="E656" s="1311"/>
      <c r="F656" s="1311"/>
      <c r="G656" s="1311"/>
      <c r="H656" s="1311"/>
      <c r="I656" s="1311"/>
      <c r="J656" s="1311"/>
      <c r="K656" s="1311"/>
      <c r="L656" s="1311"/>
      <c r="M656" s="1311"/>
      <c r="N656" s="1311"/>
      <c r="O656" s="1311"/>
      <c r="P656" s="1311"/>
      <c r="Q656" s="1311"/>
      <c r="R656" s="1311"/>
      <c r="S656" s="1311"/>
    </row>
    <row r="657" spans="1:19" ht="15.75" customHeight="1">
      <c r="A657" s="1311"/>
      <c r="B657" s="1311"/>
      <c r="C657" s="1311"/>
      <c r="D657" s="1311"/>
      <c r="E657" s="1311"/>
      <c r="F657" s="1311"/>
      <c r="G657" s="1311"/>
      <c r="H657" s="1311"/>
      <c r="I657" s="1311"/>
      <c r="J657" s="1311"/>
      <c r="K657" s="1311"/>
      <c r="L657" s="1311"/>
      <c r="M657" s="1311"/>
      <c r="N657" s="1311"/>
      <c r="O657" s="1311"/>
      <c r="P657" s="1311"/>
      <c r="Q657" s="1311"/>
      <c r="R657" s="1311"/>
      <c r="S657" s="1311"/>
    </row>
    <row r="658" spans="1:19" ht="15.75" customHeight="1">
      <c r="A658" s="1311"/>
      <c r="B658" s="1311"/>
      <c r="C658" s="1311"/>
      <c r="D658" s="1311"/>
      <c r="E658" s="1311"/>
      <c r="F658" s="1311"/>
      <c r="G658" s="1311"/>
      <c r="H658" s="1311"/>
      <c r="I658" s="1311"/>
      <c r="J658" s="1311"/>
      <c r="K658" s="1311"/>
      <c r="L658" s="1311"/>
      <c r="M658" s="1311"/>
      <c r="N658" s="1311"/>
      <c r="O658" s="1311"/>
      <c r="P658" s="1311"/>
      <c r="Q658" s="1311"/>
      <c r="R658" s="1311"/>
      <c r="S658" s="1311"/>
    </row>
    <row r="659" spans="1:19" ht="15.75" customHeight="1">
      <c r="A659" s="1311"/>
      <c r="B659" s="1311"/>
      <c r="C659" s="1311"/>
      <c r="D659" s="1311"/>
      <c r="E659" s="1311"/>
      <c r="F659" s="1311"/>
      <c r="G659" s="1311"/>
      <c r="H659" s="1311"/>
      <c r="I659" s="1311"/>
      <c r="J659" s="1311"/>
      <c r="K659" s="1311"/>
      <c r="L659" s="1311"/>
      <c r="M659" s="1311"/>
      <c r="N659" s="1311"/>
      <c r="O659" s="1311"/>
      <c r="P659" s="1311"/>
      <c r="Q659" s="1311"/>
      <c r="R659" s="1311"/>
      <c r="S659" s="1311"/>
    </row>
    <row r="660" spans="1:19" ht="15.75" customHeight="1">
      <c r="A660" s="1311"/>
      <c r="B660" s="1311"/>
      <c r="C660" s="1311"/>
      <c r="D660" s="1311"/>
      <c r="E660" s="1311"/>
      <c r="F660" s="1311"/>
      <c r="G660" s="1311"/>
      <c r="H660" s="1311"/>
      <c r="I660" s="1311"/>
      <c r="J660" s="1311"/>
      <c r="K660" s="1311"/>
      <c r="L660" s="1311"/>
      <c r="M660" s="1311"/>
      <c r="N660" s="1311"/>
      <c r="O660" s="1311"/>
      <c r="P660" s="1311"/>
      <c r="Q660" s="1311"/>
      <c r="R660" s="1311"/>
      <c r="S660" s="1311"/>
    </row>
    <row r="661" spans="1:19" ht="15.75" customHeight="1">
      <c r="A661" s="1311"/>
      <c r="B661" s="1311"/>
      <c r="C661" s="1311"/>
      <c r="D661" s="1311"/>
      <c r="E661" s="1311"/>
      <c r="F661" s="1311"/>
      <c r="G661" s="1311"/>
      <c r="H661" s="1311"/>
      <c r="I661" s="1311"/>
      <c r="J661" s="1311"/>
      <c r="K661" s="1311"/>
      <c r="L661" s="1311"/>
      <c r="M661" s="1311"/>
      <c r="N661" s="1311"/>
      <c r="O661" s="1311"/>
      <c r="P661" s="1311"/>
      <c r="Q661" s="1311"/>
      <c r="R661" s="1311"/>
      <c r="S661" s="1311"/>
    </row>
    <row r="662" spans="1:19" ht="15.75" customHeight="1">
      <c r="A662" s="1311"/>
      <c r="B662" s="1311"/>
      <c r="C662" s="1311"/>
      <c r="D662" s="1311"/>
      <c r="E662" s="1311"/>
      <c r="F662" s="1311"/>
      <c r="G662" s="1311"/>
      <c r="H662" s="1311"/>
      <c r="I662" s="1311"/>
      <c r="J662" s="1311"/>
      <c r="K662" s="1311"/>
      <c r="L662" s="1311"/>
      <c r="M662" s="1311"/>
      <c r="N662" s="1311"/>
      <c r="O662" s="1311"/>
      <c r="P662" s="1311"/>
      <c r="Q662" s="1311"/>
      <c r="R662" s="1311"/>
      <c r="S662" s="1311"/>
    </row>
    <row r="663" spans="1:19" ht="15.75" customHeight="1">
      <c r="A663" s="1311"/>
      <c r="B663" s="1311"/>
      <c r="C663" s="1311"/>
      <c r="D663" s="1311"/>
      <c r="E663" s="1311"/>
      <c r="F663" s="1311"/>
      <c r="G663" s="1311"/>
      <c r="H663" s="1311"/>
      <c r="I663" s="1311"/>
      <c r="J663" s="1311"/>
      <c r="K663" s="1311"/>
      <c r="L663" s="1311"/>
      <c r="M663" s="1311"/>
      <c r="N663" s="1311"/>
      <c r="O663" s="1311"/>
      <c r="P663" s="1311"/>
      <c r="Q663" s="1311"/>
      <c r="R663" s="1311"/>
      <c r="S663" s="1311"/>
    </row>
    <row r="664" spans="1:19" ht="15.75" customHeight="1">
      <c r="A664" s="1311"/>
      <c r="B664" s="1311"/>
      <c r="C664" s="1311"/>
      <c r="D664" s="1311"/>
      <c r="E664" s="1311"/>
      <c r="F664" s="1311"/>
      <c r="G664" s="1311"/>
      <c r="H664" s="1311"/>
      <c r="I664" s="1311"/>
      <c r="J664" s="1311"/>
      <c r="K664" s="1311"/>
      <c r="L664" s="1311"/>
      <c r="M664" s="1311"/>
      <c r="N664" s="1311"/>
      <c r="O664" s="1311"/>
      <c r="P664" s="1311"/>
      <c r="Q664" s="1311"/>
      <c r="R664" s="1311"/>
      <c r="S664" s="1311"/>
    </row>
    <row r="665" spans="1:19" ht="15.75" customHeight="1">
      <c r="A665" s="1311"/>
      <c r="B665" s="1311"/>
      <c r="C665" s="1311"/>
      <c r="D665" s="1311"/>
      <c r="E665" s="1311"/>
      <c r="F665" s="1311"/>
      <c r="G665" s="1311"/>
      <c r="H665" s="1311"/>
      <c r="I665" s="1311"/>
      <c r="J665" s="1311"/>
      <c r="K665" s="1311"/>
      <c r="L665" s="1311"/>
      <c r="M665" s="1311"/>
      <c r="N665" s="1311"/>
      <c r="O665" s="1311"/>
      <c r="P665" s="1311"/>
      <c r="Q665" s="1311"/>
      <c r="R665" s="1311"/>
      <c r="S665" s="1311"/>
    </row>
    <row r="666" spans="1:19" ht="15.75" customHeight="1">
      <c r="A666" s="1311"/>
      <c r="B666" s="1311"/>
      <c r="C666" s="1311"/>
      <c r="D666" s="1311"/>
      <c r="E666" s="1311"/>
      <c r="F666" s="1311"/>
      <c r="G666" s="1311"/>
      <c r="H666" s="1311"/>
      <c r="I666" s="1311"/>
      <c r="J666" s="1311"/>
      <c r="K666" s="1311"/>
      <c r="L666" s="1311"/>
      <c r="M666" s="1311"/>
      <c r="N666" s="1311"/>
      <c r="O666" s="1311"/>
      <c r="P666" s="1311"/>
      <c r="Q666" s="1311"/>
      <c r="R666" s="1311"/>
      <c r="S666" s="1311"/>
    </row>
    <row r="667" spans="1:19" ht="15.75" customHeight="1">
      <c r="A667" s="1311"/>
      <c r="B667" s="1311"/>
      <c r="C667" s="1311"/>
      <c r="D667" s="1311"/>
      <c r="E667" s="1311"/>
      <c r="F667" s="1311"/>
      <c r="G667" s="1311"/>
      <c r="H667" s="1311"/>
      <c r="I667" s="1311"/>
      <c r="J667" s="1311"/>
      <c r="K667" s="1311"/>
      <c r="L667" s="1311"/>
      <c r="M667" s="1311"/>
      <c r="N667" s="1311"/>
      <c r="O667" s="1311"/>
      <c r="P667" s="1311"/>
      <c r="Q667" s="1311"/>
      <c r="R667" s="1311"/>
      <c r="S667" s="1311"/>
    </row>
    <row r="668" spans="1:19" ht="15.75" customHeight="1">
      <c r="A668" s="1311"/>
      <c r="B668" s="1311"/>
      <c r="C668" s="1311"/>
      <c r="D668" s="1311"/>
      <c r="E668" s="1311"/>
      <c r="F668" s="1311"/>
      <c r="G668" s="1311"/>
      <c r="H668" s="1311"/>
      <c r="I668" s="1311"/>
      <c r="J668" s="1311"/>
      <c r="K668" s="1311"/>
      <c r="L668" s="1311"/>
      <c r="M668" s="1311"/>
      <c r="N668" s="1311"/>
      <c r="O668" s="1311"/>
      <c r="P668" s="1311"/>
      <c r="Q668" s="1311"/>
      <c r="R668" s="1311"/>
      <c r="S668" s="1311"/>
    </row>
    <row r="669" spans="1:19" ht="15.75" customHeight="1">
      <c r="A669" s="1311"/>
      <c r="B669" s="1311"/>
      <c r="C669" s="1311"/>
      <c r="D669" s="1311"/>
      <c r="E669" s="1311"/>
      <c r="F669" s="1311"/>
      <c r="G669" s="1311"/>
      <c r="H669" s="1311"/>
      <c r="I669" s="1311"/>
      <c r="J669" s="1311"/>
      <c r="K669" s="1311"/>
      <c r="L669" s="1311"/>
      <c r="M669" s="1311"/>
      <c r="N669" s="1311"/>
      <c r="O669" s="1311"/>
      <c r="P669" s="1311"/>
      <c r="Q669" s="1311"/>
      <c r="R669" s="1311"/>
      <c r="S669" s="1311"/>
    </row>
    <row r="670" spans="1:19" ht="15.75" customHeight="1">
      <c r="A670" s="1311"/>
      <c r="B670" s="1311"/>
      <c r="C670" s="1311"/>
      <c r="D670" s="1311"/>
      <c r="E670" s="1311"/>
      <c r="F670" s="1311"/>
      <c r="G670" s="1311"/>
      <c r="H670" s="1311"/>
      <c r="I670" s="1311"/>
      <c r="J670" s="1311"/>
      <c r="K670" s="1311"/>
      <c r="L670" s="1311"/>
      <c r="M670" s="1311"/>
      <c r="N670" s="1311"/>
      <c r="O670" s="1311"/>
      <c r="P670" s="1311"/>
      <c r="Q670" s="1311"/>
      <c r="R670" s="1311"/>
      <c r="S670" s="1311"/>
    </row>
    <row r="671" spans="1:19" ht="15.75" customHeight="1">
      <c r="A671" s="1311"/>
      <c r="B671" s="1311"/>
      <c r="C671" s="1311"/>
      <c r="D671" s="1311"/>
      <c r="E671" s="1311"/>
      <c r="F671" s="1311"/>
      <c r="G671" s="1311"/>
      <c r="H671" s="1311"/>
      <c r="I671" s="1311"/>
      <c r="J671" s="1311"/>
      <c r="K671" s="1311"/>
      <c r="L671" s="1311"/>
      <c r="M671" s="1311"/>
      <c r="N671" s="1311"/>
      <c r="O671" s="1311"/>
      <c r="P671" s="1311"/>
      <c r="Q671" s="1311"/>
      <c r="R671" s="1311"/>
      <c r="S671" s="1311"/>
    </row>
    <row r="672" spans="1:19" ht="15.75" customHeight="1">
      <c r="A672" s="1311"/>
      <c r="B672" s="1311"/>
      <c r="C672" s="1311"/>
      <c r="D672" s="1311"/>
      <c r="E672" s="1311"/>
      <c r="F672" s="1311"/>
      <c r="G672" s="1311"/>
      <c r="H672" s="1311"/>
      <c r="I672" s="1311"/>
      <c r="J672" s="1311"/>
      <c r="K672" s="1311"/>
      <c r="L672" s="1311"/>
      <c r="M672" s="1311"/>
      <c r="N672" s="1311"/>
      <c r="O672" s="1311"/>
      <c r="P672" s="1311"/>
      <c r="Q672" s="1311"/>
      <c r="R672" s="1311"/>
      <c r="S672" s="1311"/>
    </row>
    <row r="673" spans="1:19" ht="15.75" customHeight="1">
      <c r="A673" s="1311"/>
      <c r="B673" s="1311"/>
      <c r="C673" s="1311"/>
      <c r="D673" s="1311"/>
      <c r="E673" s="1311"/>
      <c r="F673" s="1311"/>
      <c r="G673" s="1311"/>
      <c r="H673" s="1311"/>
      <c r="I673" s="1311"/>
      <c r="J673" s="1311"/>
      <c r="K673" s="1311"/>
      <c r="L673" s="1311"/>
      <c r="M673" s="1311"/>
      <c r="N673" s="1311"/>
      <c r="O673" s="1311"/>
      <c r="P673" s="1311"/>
      <c r="Q673" s="1311"/>
      <c r="R673" s="1311"/>
      <c r="S673" s="1311"/>
    </row>
    <row r="674" spans="1:19" ht="15.75" customHeight="1">
      <c r="A674" s="1311"/>
      <c r="B674" s="1311"/>
      <c r="C674" s="1311"/>
      <c r="D674" s="1311"/>
      <c r="E674" s="1311"/>
      <c r="F674" s="1311"/>
      <c r="G674" s="1311"/>
      <c r="H674" s="1311"/>
      <c r="I674" s="1311"/>
      <c r="J674" s="1311"/>
      <c r="K674" s="1311"/>
      <c r="L674" s="1311"/>
      <c r="M674" s="1311"/>
      <c r="N674" s="1311"/>
      <c r="O674" s="1311"/>
      <c r="P674" s="1311"/>
      <c r="Q674" s="1311"/>
      <c r="R674" s="1311"/>
      <c r="S674" s="1311"/>
    </row>
    <row r="675" spans="1:19" ht="15.75" customHeight="1">
      <c r="A675" s="1311"/>
      <c r="B675" s="1311"/>
      <c r="C675" s="1311"/>
      <c r="D675" s="1311"/>
      <c r="E675" s="1311"/>
      <c r="F675" s="1311"/>
      <c r="G675" s="1311"/>
      <c r="H675" s="1311"/>
      <c r="I675" s="1311"/>
      <c r="J675" s="1311"/>
      <c r="K675" s="1311"/>
      <c r="L675" s="1311"/>
      <c r="M675" s="1311"/>
      <c r="N675" s="1311"/>
      <c r="O675" s="1311"/>
      <c r="P675" s="1311"/>
      <c r="Q675" s="1311"/>
      <c r="R675" s="1311"/>
      <c r="S675" s="1311"/>
    </row>
    <row r="676" spans="1:19" ht="15.75" customHeight="1">
      <c r="A676" s="1311"/>
      <c r="B676" s="1311"/>
      <c r="C676" s="1311"/>
      <c r="D676" s="1311"/>
      <c r="E676" s="1311"/>
      <c r="F676" s="1311"/>
      <c r="G676" s="1311"/>
      <c r="H676" s="1311"/>
      <c r="I676" s="1311"/>
      <c r="J676" s="1311"/>
      <c r="K676" s="1311"/>
      <c r="L676" s="1311"/>
      <c r="M676" s="1311"/>
      <c r="N676" s="1311"/>
      <c r="O676" s="1311"/>
      <c r="P676" s="1311"/>
      <c r="Q676" s="1311"/>
      <c r="R676" s="1311"/>
      <c r="S676" s="1311"/>
    </row>
    <row r="677" spans="1:19" ht="15.75" customHeight="1">
      <c r="A677" s="1311"/>
      <c r="B677" s="1311"/>
      <c r="C677" s="1311"/>
      <c r="D677" s="1311"/>
      <c r="E677" s="1311"/>
      <c r="F677" s="1311"/>
      <c r="G677" s="1311"/>
      <c r="H677" s="1311"/>
      <c r="I677" s="1311"/>
      <c r="J677" s="1311"/>
      <c r="K677" s="1311"/>
      <c r="L677" s="1311"/>
      <c r="M677" s="1311"/>
      <c r="N677" s="1311"/>
      <c r="O677" s="1311"/>
      <c r="P677" s="1311"/>
      <c r="Q677" s="1311"/>
      <c r="R677" s="1311"/>
      <c r="S677" s="1311"/>
    </row>
    <row r="678" spans="1:19" ht="15.75" customHeight="1">
      <c r="A678" s="1311"/>
      <c r="B678" s="1311"/>
      <c r="C678" s="1311"/>
      <c r="D678" s="1311"/>
      <c r="E678" s="1311"/>
      <c r="F678" s="1311"/>
      <c r="G678" s="1311"/>
      <c r="H678" s="1311"/>
      <c r="I678" s="1311"/>
      <c r="J678" s="1311"/>
      <c r="K678" s="1311"/>
      <c r="L678" s="1311"/>
      <c r="M678" s="1311"/>
      <c r="N678" s="1311"/>
      <c r="O678" s="1311"/>
      <c r="P678" s="1311"/>
      <c r="Q678" s="1311"/>
      <c r="R678" s="1311"/>
      <c r="S678" s="1311"/>
    </row>
    <row r="679" spans="1:19" ht="15.75" customHeight="1">
      <c r="A679" s="1311"/>
      <c r="B679" s="1311"/>
      <c r="C679" s="1311"/>
      <c r="D679" s="1311"/>
      <c r="E679" s="1311"/>
      <c r="F679" s="1311"/>
      <c r="G679" s="1311"/>
      <c r="H679" s="1311"/>
      <c r="I679" s="1311"/>
      <c r="J679" s="1311"/>
      <c r="K679" s="1311"/>
      <c r="L679" s="1311"/>
      <c r="M679" s="1311"/>
      <c r="N679" s="1311"/>
      <c r="O679" s="1311"/>
      <c r="P679" s="1311"/>
      <c r="Q679" s="1311"/>
      <c r="R679" s="1311"/>
      <c r="S679" s="1311"/>
    </row>
    <row r="680" spans="1:19" ht="15.75" customHeight="1">
      <c r="A680" s="1311"/>
      <c r="B680" s="1311"/>
      <c r="C680" s="1311"/>
      <c r="D680" s="1311"/>
      <c r="E680" s="1311"/>
      <c r="F680" s="1311"/>
      <c r="G680" s="1311"/>
      <c r="H680" s="1311"/>
      <c r="I680" s="1311"/>
      <c r="J680" s="1311"/>
      <c r="K680" s="1311"/>
      <c r="L680" s="1311"/>
      <c r="M680" s="1311"/>
      <c r="N680" s="1311"/>
      <c r="O680" s="1311"/>
      <c r="P680" s="1311"/>
      <c r="Q680" s="1311"/>
      <c r="R680" s="1311"/>
      <c r="S680" s="1311"/>
    </row>
    <row r="681" spans="1:19" ht="15.75" customHeight="1">
      <c r="A681" s="1311"/>
      <c r="B681" s="1311"/>
      <c r="C681" s="1311"/>
      <c r="D681" s="1311"/>
      <c r="E681" s="1311"/>
      <c r="F681" s="1311"/>
      <c r="G681" s="1311"/>
      <c r="H681" s="1311"/>
      <c r="I681" s="1311"/>
      <c r="J681" s="1311"/>
      <c r="K681" s="1311"/>
      <c r="L681" s="1311"/>
      <c r="M681" s="1311"/>
      <c r="N681" s="1311"/>
      <c r="O681" s="1311"/>
      <c r="P681" s="1311"/>
      <c r="Q681" s="1311"/>
      <c r="R681" s="1311"/>
      <c r="S681" s="1311"/>
    </row>
    <row r="682" spans="1:19" ht="15.75" customHeight="1">
      <c r="A682" s="1311"/>
      <c r="B682" s="1311"/>
      <c r="C682" s="1311"/>
      <c r="D682" s="1311"/>
      <c r="E682" s="1311"/>
      <c r="F682" s="1311"/>
      <c r="G682" s="1311"/>
      <c r="H682" s="1311"/>
      <c r="I682" s="1311"/>
      <c r="J682" s="1311"/>
      <c r="K682" s="1311"/>
      <c r="L682" s="1311"/>
      <c r="M682" s="1311"/>
      <c r="N682" s="1311"/>
      <c r="O682" s="1311"/>
      <c r="P682" s="1311"/>
      <c r="Q682" s="1311"/>
      <c r="R682" s="1311"/>
      <c r="S682" s="1311"/>
    </row>
    <row r="683" spans="1:19" ht="15.75" customHeight="1">
      <c r="A683" s="1311"/>
      <c r="B683" s="1311"/>
      <c r="C683" s="1311"/>
      <c r="D683" s="1311"/>
      <c r="E683" s="1311"/>
      <c r="F683" s="1311"/>
      <c r="G683" s="1311"/>
      <c r="H683" s="1311"/>
      <c r="I683" s="1311"/>
      <c r="J683" s="1311"/>
      <c r="K683" s="1311"/>
      <c r="L683" s="1311"/>
      <c r="M683" s="1311"/>
      <c r="N683" s="1311"/>
      <c r="O683" s="1311"/>
      <c r="P683" s="1311"/>
      <c r="Q683" s="1311"/>
      <c r="R683" s="1311"/>
      <c r="S683" s="1311"/>
    </row>
    <row r="684" spans="1:19" ht="15.75" customHeight="1">
      <c r="A684" s="1311"/>
      <c r="B684" s="1311"/>
      <c r="C684" s="1311"/>
      <c r="D684" s="1311"/>
      <c r="E684" s="1311"/>
      <c r="F684" s="1311"/>
      <c r="G684" s="1311"/>
      <c r="H684" s="1311"/>
      <c r="I684" s="1311"/>
      <c r="J684" s="1311"/>
      <c r="K684" s="1311"/>
      <c r="L684" s="1311"/>
      <c r="M684" s="1311"/>
      <c r="N684" s="1311"/>
      <c r="O684" s="1311"/>
      <c r="P684" s="1311"/>
      <c r="Q684" s="1311"/>
      <c r="R684" s="1311"/>
      <c r="S684" s="1311"/>
    </row>
    <row r="685" spans="1:19" ht="15.75" customHeight="1">
      <c r="A685" s="1311"/>
      <c r="B685" s="1311"/>
      <c r="C685" s="1311"/>
      <c r="D685" s="1311"/>
      <c r="E685" s="1311"/>
      <c r="F685" s="1311"/>
      <c r="G685" s="1311"/>
      <c r="H685" s="1311"/>
      <c r="I685" s="1311"/>
      <c r="J685" s="1311"/>
      <c r="K685" s="1311"/>
      <c r="L685" s="1311"/>
      <c r="M685" s="1311"/>
      <c r="N685" s="1311"/>
      <c r="O685" s="1311"/>
      <c r="P685" s="1311"/>
      <c r="Q685" s="1311"/>
      <c r="R685" s="1311"/>
      <c r="S685" s="1311"/>
    </row>
    <row r="686" spans="1:19" ht="15.75" customHeight="1">
      <c r="A686" s="1311"/>
      <c r="B686" s="1311"/>
      <c r="C686" s="1311"/>
      <c r="D686" s="1311"/>
      <c r="E686" s="1311"/>
      <c r="F686" s="1311"/>
      <c r="G686" s="1311"/>
      <c r="H686" s="1311"/>
      <c r="I686" s="1311"/>
      <c r="J686" s="1311"/>
      <c r="K686" s="1311"/>
      <c r="L686" s="1311"/>
      <c r="M686" s="1311"/>
      <c r="N686" s="1311"/>
      <c r="O686" s="1311"/>
      <c r="P686" s="1311"/>
      <c r="Q686" s="1311"/>
      <c r="R686" s="1311"/>
      <c r="S686" s="1311"/>
    </row>
    <row r="687" spans="1:19" ht="15.75" customHeight="1">
      <c r="A687" s="1311"/>
      <c r="B687" s="1311"/>
      <c r="C687" s="1311"/>
      <c r="D687" s="1311"/>
      <c r="E687" s="1311"/>
      <c r="F687" s="1311"/>
      <c r="G687" s="1311"/>
      <c r="H687" s="1311"/>
      <c r="I687" s="1311"/>
      <c r="J687" s="1311"/>
      <c r="K687" s="1311"/>
      <c r="L687" s="1311"/>
      <c r="M687" s="1311"/>
      <c r="N687" s="1311"/>
      <c r="O687" s="1311"/>
      <c r="P687" s="1311"/>
      <c r="Q687" s="1311"/>
      <c r="R687" s="1311"/>
      <c r="S687" s="1311"/>
    </row>
    <row r="688" spans="1:19" ht="15.75" customHeight="1">
      <c r="A688" s="1311"/>
      <c r="B688" s="1311"/>
      <c r="C688" s="1311"/>
      <c r="D688" s="1311"/>
      <c r="E688" s="1311"/>
      <c r="F688" s="1311"/>
      <c r="G688" s="1311"/>
      <c r="H688" s="1311"/>
      <c r="I688" s="1311"/>
      <c r="J688" s="1311"/>
      <c r="K688" s="1311"/>
      <c r="L688" s="1311"/>
      <c r="M688" s="1311"/>
      <c r="N688" s="1311"/>
      <c r="O688" s="1311"/>
      <c r="P688" s="1311"/>
      <c r="Q688" s="1311"/>
      <c r="R688" s="1311"/>
      <c r="S688" s="1311"/>
    </row>
    <row r="689" spans="1:19" ht="15.75" customHeight="1">
      <c r="A689" s="1311"/>
      <c r="B689" s="1311"/>
      <c r="C689" s="1311"/>
      <c r="D689" s="1311"/>
      <c r="E689" s="1311"/>
      <c r="F689" s="1311"/>
      <c r="G689" s="1311"/>
      <c r="H689" s="1311"/>
      <c r="I689" s="1311"/>
      <c r="J689" s="1311"/>
      <c r="K689" s="1311"/>
      <c r="L689" s="1311"/>
      <c r="M689" s="1311"/>
      <c r="N689" s="1311"/>
      <c r="O689" s="1311"/>
      <c r="P689" s="1311"/>
      <c r="Q689" s="1311"/>
      <c r="R689" s="1311"/>
      <c r="S689" s="1311"/>
    </row>
    <row r="690" spans="1:19" ht="15.75" customHeight="1">
      <c r="A690" s="1311"/>
      <c r="B690" s="1311"/>
      <c r="C690" s="1311"/>
      <c r="D690" s="1311"/>
      <c r="E690" s="1311"/>
      <c r="F690" s="1311"/>
      <c r="G690" s="1311"/>
      <c r="H690" s="1311"/>
      <c r="I690" s="1311"/>
      <c r="J690" s="1311"/>
      <c r="K690" s="1311"/>
      <c r="L690" s="1311"/>
      <c r="M690" s="1311"/>
      <c r="N690" s="1311"/>
      <c r="O690" s="1311"/>
      <c r="P690" s="1311"/>
      <c r="Q690" s="1311"/>
      <c r="R690" s="1311"/>
      <c r="S690" s="1311"/>
    </row>
    <row r="691" spans="1:19" ht="15.75" customHeight="1">
      <c r="A691" s="1311"/>
      <c r="B691" s="1311"/>
      <c r="C691" s="1311"/>
      <c r="D691" s="1311"/>
      <c r="E691" s="1311"/>
      <c r="F691" s="1311"/>
      <c r="G691" s="1311"/>
      <c r="H691" s="1311"/>
      <c r="I691" s="1311"/>
      <c r="J691" s="1311"/>
      <c r="K691" s="1311"/>
      <c r="L691" s="1311"/>
      <c r="M691" s="1311"/>
      <c r="N691" s="1311"/>
      <c r="O691" s="1311"/>
      <c r="P691" s="1311"/>
      <c r="Q691" s="1311"/>
      <c r="R691" s="1311"/>
      <c r="S691" s="1311"/>
    </row>
    <row r="692" spans="1:19" ht="15.75" customHeight="1">
      <c r="A692" s="1311"/>
      <c r="B692" s="1311"/>
      <c r="C692" s="1311"/>
      <c r="D692" s="1311"/>
      <c r="E692" s="1311"/>
      <c r="F692" s="1311"/>
      <c r="G692" s="1311"/>
      <c r="H692" s="1311"/>
      <c r="I692" s="1311"/>
      <c r="J692" s="1311"/>
      <c r="K692" s="1311"/>
      <c r="L692" s="1311"/>
      <c r="M692" s="1311"/>
      <c r="N692" s="1311"/>
      <c r="O692" s="1311"/>
      <c r="P692" s="1311"/>
      <c r="Q692" s="1311"/>
      <c r="R692" s="1311"/>
      <c r="S692" s="1311"/>
    </row>
    <row r="693" spans="1:19" ht="15.75" customHeight="1">
      <c r="A693" s="1311"/>
      <c r="B693" s="1311"/>
      <c r="C693" s="1311"/>
      <c r="D693" s="1311"/>
      <c r="E693" s="1311"/>
      <c r="F693" s="1311"/>
      <c r="G693" s="1311"/>
      <c r="H693" s="1311"/>
      <c r="I693" s="1311"/>
      <c r="J693" s="1311"/>
      <c r="K693" s="1311"/>
      <c r="L693" s="1311"/>
      <c r="M693" s="1311"/>
      <c r="N693" s="1311"/>
      <c r="O693" s="1311"/>
      <c r="P693" s="1311"/>
      <c r="Q693" s="1311"/>
      <c r="R693" s="1311"/>
      <c r="S693" s="1311"/>
    </row>
    <row r="694" spans="1:19" ht="15.75" customHeight="1">
      <c r="A694" s="1311"/>
      <c r="B694" s="1311"/>
      <c r="C694" s="1311"/>
      <c r="D694" s="1311"/>
      <c r="E694" s="1311"/>
      <c r="F694" s="1311"/>
      <c r="G694" s="1311"/>
      <c r="H694" s="1311"/>
      <c r="I694" s="1311"/>
      <c r="J694" s="1311"/>
      <c r="K694" s="1311"/>
      <c r="L694" s="1311"/>
      <c r="M694" s="1311"/>
      <c r="N694" s="1311"/>
      <c r="O694" s="1311"/>
      <c r="P694" s="1311"/>
      <c r="Q694" s="1311"/>
      <c r="R694" s="1311"/>
      <c r="S694" s="1311"/>
    </row>
    <row r="695" spans="1:19" ht="15.75" customHeight="1">
      <c r="A695" s="1311"/>
      <c r="B695" s="1311"/>
      <c r="C695" s="1311"/>
      <c r="D695" s="1311"/>
      <c r="E695" s="1311"/>
      <c r="F695" s="1311"/>
      <c r="G695" s="1311"/>
      <c r="H695" s="1311"/>
      <c r="I695" s="1311"/>
      <c r="J695" s="1311"/>
      <c r="K695" s="1311"/>
      <c r="L695" s="1311"/>
      <c r="M695" s="1311"/>
      <c r="N695" s="1311"/>
      <c r="O695" s="1311"/>
      <c r="P695" s="1311"/>
      <c r="Q695" s="1311"/>
      <c r="R695" s="1311"/>
      <c r="S695" s="1311"/>
    </row>
    <row r="696" spans="1:19" ht="15.75" customHeight="1">
      <c r="A696" s="1311"/>
      <c r="B696" s="1311"/>
      <c r="C696" s="1311"/>
      <c r="D696" s="1311"/>
      <c r="E696" s="1311"/>
      <c r="F696" s="1311"/>
      <c r="G696" s="1311"/>
      <c r="H696" s="1311"/>
      <c r="I696" s="1311"/>
      <c r="J696" s="1311"/>
      <c r="K696" s="1311"/>
      <c r="L696" s="1311"/>
      <c r="M696" s="1311"/>
      <c r="N696" s="1311"/>
      <c r="O696" s="1311"/>
      <c r="P696" s="1311"/>
      <c r="Q696" s="1311"/>
      <c r="R696" s="1311"/>
      <c r="S696" s="1311"/>
    </row>
    <row r="697" spans="1:19" ht="15.75" customHeight="1">
      <c r="A697" s="1311"/>
      <c r="B697" s="1311"/>
      <c r="C697" s="1311"/>
      <c r="D697" s="1311"/>
      <c r="E697" s="1311"/>
      <c r="F697" s="1311"/>
      <c r="G697" s="1311"/>
      <c r="H697" s="1311"/>
      <c r="I697" s="1311"/>
      <c r="J697" s="1311"/>
      <c r="K697" s="1311"/>
      <c r="L697" s="1311"/>
      <c r="M697" s="1311"/>
      <c r="N697" s="1311"/>
      <c r="O697" s="1311"/>
      <c r="P697" s="1311"/>
      <c r="Q697" s="1311"/>
      <c r="R697" s="1311"/>
      <c r="S697" s="1311"/>
    </row>
    <row r="698" spans="1:19" ht="15.75" customHeight="1">
      <c r="A698" s="1311"/>
      <c r="B698" s="1311"/>
      <c r="C698" s="1311"/>
      <c r="D698" s="1311"/>
      <c r="E698" s="1311"/>
      <c r="F698" s="1311"/>
      <c r="G698" s="1311"/>
      <c r="H698" s="1311"/>
      <c r="I698" s="1311"/>
      <c r="J698" s="1311"/>
      <c r="K698" s="1311"/>
      <c r="L698" s="1311"/>
      <c r="M698" s="1311"/>
      <c r="N698" s="1311"/>
      <c r="O698" s="1311"/>
      <c r="P698" s="1311"/>
      <c r="Q698" s="1311"/>
      <c r="R698" s="1311"/>
      <c r="S698" s="1311"/>
    </row>
    <row r="699" spans="1:19" ht="15.75" customHeight="1">
      <c r="A699" s="1311"/>
      <c r="B699" s="1311"/>
      <c r="C699" s="1311"/>
      <c r="D699" s="1311"/>
      <c r="E699" s="1311"/>
      <c r="F699" s="1311"/>
      <c r="G699" s="1311"/>
      <c r="H699" s="1311"/>
      <c r="I699" s="1311"/>
      <c r="J699" s="1311"/>
      <c r="K699" s="1311"/>
      <c r="L699" s="1311"/>
      <c r="M699" s="1311"/>
      <c r="N699" s="1311"/>
      <c r="O699" s="1311"/>
      <c r="P699" s="1311"/>
      <c r="Q699" s="1311"/>
      <c r="R699" s="1311"/>
      <c r="S699" s="1311"/>
    </row>
    <row r="700" spans="1:19" ht="15.75" customHeight="1">
      <c r="A700" s="1311"/>
      <c r="B700" s="1311"/>
      <c r="C700" s="1311"/>
      <c r="D700" s="1311"/>
      <c r="E700" s="1311"/>
      <c r="F700" s="1311"/>
      <c r="G700" s="1311"/>
      <c r="H700" s="1311"/>
      <c r="I700" s="1311"/>
      <c r="J700" s="1311"/>
      <c r="K700" s="1311"/>
      <c r="L700" s="1311"/>
      <c r="M700" s="1311"/>
      <c r="N700" s="1311"/>
      <c r="O700" s="1311"/>
      <c r="P700" s="1311"/>
      <c r="Q700" s="1311"/>
      <c r="R700" s="1311"/>
      <c r="S700" s="1311"/>
    </row>
    <row r="701" spans="1:19" ht="15.75" customHeight="1">
      <c r="A701" s="1311"/>
      <c r="B701" s="1311"/>
      <c r="C701" s="1311"/>
      <c r="D701" s="1311"/>
      <c r="E701" s="1311"/>
      <c r="F701" s="1311"/>
      <c r="G701" s="1311"/>
      <c r="H701" s="1311"/>
      <c r="I701" s="1311"/>
      <c r="J701" s="1311"/>
      <c r="K701" s="1311"/>
      <c r="L701" s="1311"/>
      <c r="M701" s="1311"/>
      <c r="N701" s="1311"/>
      <c r="O701" s="1311"/>
      <c r="P701" s="1311"/>
      <c r="Q701" s="1311"/>
      <c r="R701" s="1311"/>
      <c r="S701" s="1311"/>
    </row>
    <row r="702" spans="1:19" ht="15.75" customHeight="1">
      <c r="A702" s="1311"/>
      <c r="B702" s="1311"/>
      <c r="C702" s="1311"/>
      <c r="D702" s="1311"/>
      <c r="E702" s="1311"/>
      <c r="F702" s="1311"/>
      <c r="G702" s="1311"/>
      <c r="H702" s="1311"/>
      <c r="I702" s="1311"/>
      <c r="J702" s="1311"/>
      <c r="K702" s="1311"/>
      <c r="L702" s="1311"/>
      <c r="M702" s="1311"/>
      <c r="N702" s="1311"/>
      <c r="O702" s="1311"/>
      <c r="P702" s="1311"/>
      <c r="Q702" s="1311"/>
      <c r="R702" s="1311"/>
      <c r="S702" s="1311"/>
    </row>
    <row r="703" spans="1:19" ht="15.75" customHeight="1">
      <c r="A703" s="1311"/>
      <c r="B703" s="1311"/>
      <c r="C703" s="1311"/>
      <c r="D703" s="1311"/>
      <c r="E703" s="1311"/>
      <c r="F703" s="1311"/>
      <c r="G703" s="1311"/>
      <c r="H703" s="1311"/>
      <c r="I703" s="1311"/>
      <c r="J703" s="1311"/>
      <c r="K703" s="1311"/>
      <c r="L703" s="1311"/>
      <c r="M703" s="1311"/>
      <c r="N703" s="1311"/>
      <c r="O703" s="1311"/>
      <c r="P703" s="1311"/>
      <c r="Q703" s="1311"/>
      <c r="R703" s="1311"/>
      <c r="S703" s="1311"/>
    </row>
    <row r="704" spans="1:19" ht="15.75" customHeight="1">
      <c r="A704" s="1311"/>
      <c r="B704" s="1311"/>
      <c r="C704" s="1311"/>
      <c r="D704" s="1311"/>
      <c r="E704" s="1311"/>
      <c r="F704" s="1311"/>
      <c r="G704" s="1311"/>
      <c r="H704" s="1311"/>
      <c r="I704" s="1311"/>
      <c r="J704" s="1311"/>
      <c r="K704" s="1311"/>
      <c r="L704" s="1311"/>
      <c r="M704" s="1311"/>
      <c r="N704" s="1311"/>
      <c r="O704" s="1311"/>
      <c r="P704" s="1311"/>
      <c r="Q704" s="1311"/>
      <c r="R704" s="1311"/>
      <c r="S704" s="1311"/>
    </row>
    <row r="705" spans="1:19" ht="15.75" customHeight="1">
      <c r="A705" s="1311"/>
      <c r="B705" s="1311"/>
      <c r="C705" s="1311"/>
      <c r="D705" s="1311"/>
      <c r="E705" s="1311"/>
      <c r="F705" s="1311"/>
      <c r="G705" s="1311"/>
      <c r="H705" s="1311"/>
      <c r="I705" s="1311"/>
      <c r="J705" s="1311"/>
      <c r="K705" s="1311"/>
      <c r="L705" s="1311"/>
      <c r="M705" s="1311"/>
      <c r="N705" s="1311"/>
      <c r="O705" s="1311"/>
      <c r="P705" s="1311"/>
      <c r="Q705" s="1311"/>
      <c r="R705" s="1311"/>
      <c r="S705" s="1311"/>
    </row>
    <row r="706" spans="1:19" ht="15.75" customHeight="1">
      <c r="A706" s="1311"/>
      <c r="B706" s="1311"/>
      <c r="C706" s="1311"/>
      <c r="D706" s="1311"/>
      <c r="E706" s="1311"/>
      <c r="F706" s="1311"/>
      <c r="G706" s="1311"/>
      <c r="H706" s="1311"/>
      <c r="I706" s="1311"/>
      <c r="J706" s="1311"/>
      <c r="K706" s="1311"/>
      <c r="L706" s="1311"/>
      <c r="M706" s="1311"/>
      <c r="N706" s="1311"/>
      <c r="O706" s="1311"/>
      <c r="P706" s="1311"/>
      <c r="Q706" s="1311"/>
      <c r="R706" s="1311"/>
      <c r="S706" s="1311"/>
    </row>
    <row r="707" spans="1:19" ht="15.75" customHeight="1">
      <c r="A707" s="1311"/>
      <c r="B707" s="1311"/>
      <c r="C707" s="1311"/>
      <c r="D707" s="1311"/>
      <c r="E707" s="1311"/>
      <c r="F707" s="1311"/>
      <c r="G707" s="1311"/>
      <c r="H707" s="1311"/>
      <c r="I707" s="1311"/>
      <c r="J707" s="1311"/>
      <c r="K707" s="1311"/>
      <c r="L707" s="1311"/>
      <c r="M707" s="1311"/>
      <c r="N707" s="1311"/>
      <c r="O707" s="1311"/>
      <c r="P707" s="1311"/>
      <c r="Q707" s="1311"/>
      <c r="R707" s="1311"/>
      <c r="S707" s="1311"/>
    </row>
    <row r="708" spans="1:19" ht="15.75" customHeight="1">
      <c r="A708" s="1311"/>
      <c r="B708" s="1311"/>
      <c r="C708" s="1311"/>
      <c r="D708" s="1311"/>
      <c r="E708" s="1311"/>
      <c r="F708" s="1311"/>
      <c r="G708" s="1311"/>
      <c r="H708" s="1311"/>
      <c r="I708" s="1311"/>
      <c r="J708" s="1311"/>
      <c r="K708" s="1311"/>
      <c r="L708" s="1311"/>
      <c r="M708" s="1311"/>
      <c r="N708" s="1311"/>
      <c r="O708" s="1311"/>
      <c r="P708" s="1311"/>
      <c r="Q708" s="1311"/>
      <c r="R708" s="1311"/>
      <c r="S708" s="1311"/>
    </row>
    <row r="709" spans="1:19" ht="15.75" customHeight="1">
      <c r="A709" s="1311"/>
      <c r="B709" s="1311"/>
      <c r="C709" s="1311"/>
      <c r="D709" s="1311"/>
      <c r="E709" s="1311"/>
      <c r="F709" s="1311"/>
      <c r="G709" s="1311"/>
      <c r="H709" s="1311"/>
      <c r="I709" s="1311"/>
      <c r="J709" s="1311"/>
      <c r="K709" s="1311"/>
      <c r="L709" s="1311"/>
      <c r="M709" s="1311"/>
      <c r="N709" s="1311"/>
      <c r="O709" s="1311"/>
      <c r="P709" s="1311"/>
      <c r="Q709" s="1311"/>
      <c r="R709" s="1311"/>
      <c r="S709" s="1311"/>
    </row>
    <row r="710" spans="1:19" ht="15.75" customHeight="1">
      <c r="A710" s="1311"/>
      <c r="B710" s="1311"/>
      <c r="C710" s="1311"/>
      <c r="D710" s="1311"/>
      <c r="E710" s="1311"/>
      <c r="F710" s="1311"/>
      <c r="G710" s="1311"/>
      <c r="H710" s="1311"/>
      <c r="I710" s="1311"/>
      <c r="J710" s="1311"/>
      <c r="K710" s="1311"/>
      <c r="L710" s="1311"/>
      <c r="M710" s="1311"/>
      <c r="N710" s="1311"/>
      <c r="O710" s="1311"/>
      <c r="P710" s="1311"/>
      <c r="Q710" s="1311"/>
      <c r="R710" s="1311"/>
      <c r="S710" s="1311"/>
    </row>
    <row r="711" spans="1:19" ht="15.75" customHeight="1">
      <c r="A711" s="1311"/>
      <c r="B711" s="1311"/>
      <c r="C711" s="1311"/>
      <c r="D711" s="1311"/>
      <c r="E711" s="1311"/>
      <c r="F711" s="1311"/>
      <c r="G711" s="1311"/>
      <c r="H711" s="1311"/>
      <c r="I711" s="1311"/>
      <c r="J711" s="1311"/>
      <c r="K711" s="1311"/>
      <c r="L711" s="1311"/>
      <c r="M711" s="1311"/>
      <c r="N711" s="1311"/>
      <c r="O711" s="1311"/>
      <c r="P711" s="1311"/>
      <c r="Q711" s="1311"/>
      <c r="R711" s="1311"/>
      <c r="S711" s="1311"/>
    </row>
    <row r="712" spans="1:19" ht="15.75" customHeight="1">
      <c r="A712" s="1311"/>
      <c r="B712" s="1311"/>
      <c r="C712" s="1311"/>
      <c r="D712" s="1311"/>
      <c r="E712" s="1311"/>
      <c r="F712" s="1311"/>
      <c r="G712" s="1311"/>
      <c r="H712" s="1311"/>
      <c r="I712" s="1311"/>
      <c r="J712" s="1311"/>
      <c r="K712" s="1311"/>
      <c r="L712" s="1311"/>
      <c r="M712" s="1311"/>
      <c r="N712" s="1311"/>
      <c r="O712" s="1311"/>
      <c r="P712" s="1311"/>
      <c r="Q712" s="1311"/>
      <c r="R712" s="1311"/>
      <c r="S712" s="1311"/>
    </row>
    <row r="713" spans="1:19" ht="15.75" customHeight="1">
      <c r="A713" s="1311"/>
      <c r="B713" s="1311"/>
      <c r="C713" s="1311"/>
      <c r="D713" s="1311"/>
      <c r="E713" s="1311"/>
      <c r="F713" s="1311"/>
      <c r="G713" s="1311"/>
      <c r="H713" s="1311"/>
      <c r="I713" s="1311"/>
      <c r="J713" s="1311"/>
      <c r="K713" s="1311"/>
      <c r="L713" s="1311"/>
      <c r="M713" s="1311"/>
      <c r="N713" s="1311"/>
      <c r="O713" s="1311"/>
      <c r="P713" s="1311"/>
      <c r="Q713" s="1311"/>
      <c r="R713" s="1311"/>
      <c r="S713" s="1311"/>
    </row>
    <row r="714" spans="1:19" ht="15.75" customHeight="1">
      <c r="A714" s="1311"/>
      <c r="B714" s="1311"/>
      <c r="C714" s="1311"/>
      <c r="D714" s="1311"/>
      <c r="E714" s="1311"/>
      <c r="F714" s="1311"/>
      <c r="G714" s="1311"/>
      <c r="H714" s="1311"/>
      <c r="I714" s="1311"/>
      <c r="J714" s="1311"/>
      <c r="K714" s="1311"/>
      <c r="L714" s="1311"/>
      <c r="M714" s="1311"/>
      <c r="N714" s="1311"/>
      <c r="O714" s="1311"/>
      <c r="P714" s="1311"/>
      <c r="Q714" s="1311"/>
      <c r="R714" s="1311"/>
      <c r="S714" s="1311"/>
    </row>
    <row r="715" spans="1:19" ht="15.75" customHeight="1">
      <c r="A715" s="1311"/>
      <c r="B715" s="1311"/>
      <c r="C715" s="1311"/>
      <c r="D715" s="1311"/>
      <c r="E715" s="1311"/>
      <c r="F715" s="1311"/>
      <c r="G715" s="1311"/>
      <c r="H715" s="1311"/>
      <c r="I715" s="1311"/>
      <c r="J715" s="1311"/>
      <c r="K715" s="1311"/>
      <c r="L715" s="1311"/>
      <c r="M715" s="1311"/>
      <c r="N715" s="1311"/>
      <c r="O715" s="1311"/>
      <c r="P715" s="1311"/>
      <c r="Q715" s="1311"/>
      <c r="R715" s="1311"/>
      <c r="S715" s="1311"/>
    </row>
    <row r="716" spans="1:19" ht="15.75" customHeight="1">
      <c r="A716" s="1311"/>
      <c r="B716" s="1311"/>
      <c r="C716" s="1311"/>
      <c r="D716" s="1311"/>
      <c r="E716" s="1311"/>
      <c r="F716" s="1311"/>
      <c r="G716" s="1311"/>
      <c r="H716" s="1311"/>
      <c r="I716" s="1311"/>
      <c r="J716" s="1311"/>
      <c r="K716" s="1311"/>
      <c r="L716" s="1311"/>
      <c r="M716" s="1311"/>
      <c r="N716" s="1311"/>
      <c r="O716" s="1311"/>
      <c r="P716" s="1311"/>
      <c r="Q716" s="1311"/>
      <c r="R716" s="1311"/>
      <c r="S716" s="1311"/>
    </row>
    <row r="717" spans="1:19" ht="15.75" customHeight="1">
      <c r="A717" s="1311"/>
      <c r="B717" s="1311"/>
      <c r="C717" s="1311"/>
      <c r="D717" s="1311"/>
      <c r="E717" s="1311"/>
      <c r="F717" s="1311"/>
      <c r="G717" s="1311"/>
      <c r="H717" s="1311"/>
      <c r="I717" s="1311"/>
      <c r="J717" s="1311"/>
      <c r="K717" s="1311"/>
      <c r="L717" s="1311"/>
      <c r="M717" s="1311"/>
      <c r="N717" s="1311"/>
      <c r="O717" s="1311"/>
      <c r="P717" s="1311"/>
      <c r="Q717" s="1311"/>
      <c r="R717" s="1311"/>
      <c r="S717" s="1311"/>
    </row>
    <row r="718" spans="1:19" ht="15.75" customHeight="1">
      <c r="A718" s="1311"/>
      <c r="B718" s="1311"/>
      <c r="C718" s="1311"/>
      <c r="D718" s="1311"/>
      <c r="E718" s="1311"/>
      <c r="F718" s="1311"/>
      <c r="G718" s="1311"/>
      <c r="H718" s="1311"/>
      <c r="I718" s="1311"/>
      <c r="J718" s="1311"/>
      <c r="K718" s="1311"/>
      <c r="L718" s="1311"/>
      <c r="M718" s="1311"/>
      <c r="N718" s="1311"/>
      <c r="O718" s="1311"/>
      <c r="P718" s="1311"/>
      <c r="Q718" s="1311"/>
      <c r="R718" s="1311"/>
      <c r="S718" s="1311"/>
    </row>
    <row r="719" spans="1:19" ht="15.75" customHeight="1">
      <c r="A719" s="1311"/>
      <c r="B719" s="1311"/>
      <c r="C719" s="1311"/>
      <c r="D719" s="1311"/>
      <c r="E719" s="1311"/>
      <c r="F719" s="1311"/>
      <c r="G719" s="1311"/>
      <c r="H719" s="1311"/>
      <c r="I719" s="1311"/>
      <c r="J719" s="1311"/>
      <c r="K719" s="1311"/>
      <c r="L719" s="1311"/>
      <c r="M719" s="1311"/>
      <c r="N719" s="1311"/>
      <c r="O719" s="1311"/>
      <c r="P719" s="1311"/>
      <c r="Q719" s="1311"/>
      <c r="R719" s="1311"/>
      <c r="S719" s="1311"/>
    </row>
    <row r="720" spans="1:19" ht="15.75" customHeight="1">
      <c r="A720" s="1311"/>
      <c r="B720" s="1311"/>
      <c r="C720" s="1311"/>
      <c r="D720" s="1311"/>
      <c r="E720" s="1311"/>
      <c r="F720" s="1311"/>
      <c r="G720" s="1311"/>
      <c r="H720" s="1311"/>
      <c r="I720" s="1311"/>
      <c r="J720" s="1311"/>
      <c r="K720" s="1311"/>
      <c r="L720" s="1311"/>
      <c r="M720" s="1311"/>
      <c r="N720" s="1311"/>
      <c r="O720" s="1311"/>
      <c r="P720" s="1311"/>
      <c r="Q720" s="1311"/>
      <c r="R720" s="1311"/>
      <c r="S720" s="1311"/>
    </row>
    <row r="721" spans="1:19" ht="15.75" customHeight="1">
      <c r="A721" s="1311"/>
      <c r="B721" s="1311"/>
      <c r="C721" s="1311"/>
      <c r="D721" s="1311"/>
      <c r="E721" s="1311"/>
      <c r="F721" s="1311"/>
      <c r="G721" s="1311"/>
      <c r="H721" s="1311"/>
      <c r="I721" s="1311"/>
      <c r="J721" s="1311"/>
      <c r="K721" s="1311"/>
      <c r="L721" s="1311"/>
      <c r="M721" s="1311"/>
      <c r="N721" s="1311"/>
      <c r="O721" s="1311"/>
      <c r="P721" s="1311"/>
      <c r="Q721" s="1311"/>
      <c r="R721" s="1311"/>
      <c r="S721" s="1311"/>
    </row>
    <row r="722" spans="1:19" ht="15.75" customHeight="1">
      <c r="A722" s="1311"/>
      <c r="B722" s="1311"/>
      <c r="C722" s="1311"/>
      <c r="D722" s="1311"/>
      <c r="E722" s="1311"/>
      <c r="F722" s="1311"/>
      <c r="G722" s="1311"/>
      <c r="H722" s="1311"/>
      <c r="I722" s="1311"/>
      <c r="J722" s="1311"/>
      <c r="K722" s="1311"/>
      <c r="L722" s="1311"/>
      <c r="M722" s="1311"/>
      <c r="N722" s="1311"/>
      <c r="O722" s="1311"/>
      <c r="P722" s="1311"/>
      <c r="Q722" s="1311"/>
      <c r="R722" s="1311"/>
      <c r="S722" s="1311"/>
    </row>
    <row r="723" spans="1:19" ht="15.75" customHeight="1">
      <c r="A723" s="1311"/>
      <c r="B723" s="1311"/>
      <c r="C723" s="1311"/>
      <c r="D723" s="1311"/>
      <c r="E723" s="1311"/>
      <c r="F723" s="1311"/>
      <c r="G723" s="1311"/>
      <c r="H723" s="1311"/>
      <c r="I723" s="1311"/>
      <c r="J723" s="1311"/>
      <c r="K723" s="1311"/>
      <c r="L723" s="1311"/>
      <c r="M723" s="1311"/>
      <c r="N723" s="1311"/>
      <c r="O723" s="1311"/>
      <c r="P723" s="1311"/>
      <c r="Q723" s="1311"/>
      <c r="R723" s="1311"/>
      <c r="S723" s="1311"/>
    </row>
    <row r="724" spans="1:19" ht="15.75" customHeight="1">
      <c r="A724" s="1311"/>
      <c r="B724" s="1311"/>
      <c r="C724" s="1311"/>
      <c r="D724" s="1311"/>
      <c r="E724" s="1311"/>
      <c r="F724" s="1311"/>
      <c r="G724" s="1311"/>
      <c r="H724" s="1311"/>
      <c r="I724" s="1311"/>
      <c r="J724" s="1311"/>
      <c r="K724" s="1311"/>
      <c r="L724" s="1311"/>
      <c r="M724" s="1311"/>
      <c r="N724" s="1311"/>
      <c r="O724" s="1311"/>
      <c r="P724" s="1311"/>
      <c r="Q724" s="1311"/>
      <c r="R724" s="1311"/>
      <c r="S724" s="1311"/>
    </row>
    <row r="725" spans="1:19" ht="15.75" customHeight="1">
      <c r="A725" s="1311"/>
      <c r="B725" s="1311"/>
      <c r="C725" s="1311"/>
      <c r="D725" s="1311"/>
      <c r="E725" s="1311"/>
      <c r="F725" s="1311"/>
      <c r="G725" s="1311"/>
      <c r="H725" s="1311"/>
      <c r="I725" s="1311"/>
      <c r="J725" s="1311"/>
      <c r="K725" s="1311"/>
      <c r="L725" s="1311"/>
      <c r="M725" s="1311"/>
      <c r="N725" s="1311"/>
      <c r="O725" s="1311"/>
      <c r="P725" s="1311"/>
      <c r="Q725" s="1311"/>
      <c r="R725" s="1311"/>
      <c r="S725" s="1311"/>
    </row>
    <row r="726" spans="1:19" ht="15.75" customHeight="1">
      <c r="A726" s="1311"/>
      <c r="B726" s="1311"/>
      <c r="C726" s="1311"/>
      <c r="D726" s="1311"/>
      <c r="E726" s="1311"/>
      <c r="F726" s="1311"/>
      <c r="G726" s="1311"/>
      <c r="H726" s="1311"/>
      <c r="I726" s="1311"/>
      <c r="J726" s="1311"/>
      <c r="K726" s="1311"/>
      <c r="L726" s="1311"/>
      <c r="M726" s="1311"/>
      <c r="N726" s="1311"/>
      <c r="O726" s="1311"/>
      <c r="P726" s="1311"/>
      <c r="Q726" s="1311"/>
      <c r="R726" s="1311"/>
      <c r="S726" s="1311"/>
    </row>
    <row r="727" spans="1:19" ht="15.75" customHeight="1">
      <c r="A727" s="1311"/>
      <c r="B727" s="1311"/>
      <c r="C727" s="1311"/>
      <c r="D727" s="1311"/>
      <c r="E727" s="1311"/>
      <c r="F727" s="1311"/>
      <c r="G727" s="1311"/>
      <c r="H727" s="1311"/>
      <c r="I727" s="1311"/>
      <c r="J727" s="1311"/>
      <c r="K727" s="1311"/>
      <c r="L727" s="1311"/>
      <c r="M727" s="1311"/>
      <c r="N727" s="1311"/>
      <c r="O727" s="1311"/>
      <c r="P727" s="1311"/>
      <c r="Q727" s="1311"/>
      <c r="R727" s="1311"/>
      <c r="S727" s="1311"/>
    </row>
    <row r="728" spans="1:19" ht="15.75" customHeight="1">
      <c r="A728" s="1311"/>
      <c r="B728" s="1311"/>
      <c r="C728" s="1311"/>
      <c r="D728" s="1311"/>
      <c r="E728" s="1311"/>
      <c r="F728" s="1311"/>
      <c r="G728" s="1311"/>
      <c r="H728" s="1311"/>
      <c r="I728" s="1311"/>
      <c r="J728" s="1311"/>
      <c r="K728" s="1311"/>
      <c r="L728" s="1311"/>
      <c r="M728" s="1311"/>
      <c r="N728" s="1311"/>
      <c r="O728" s="1311"/>
      <c r="P728" s="1311"/>
      <c r="Q728" s="1311"/>
      <c r="R728" s="1311"/>
      <c r="S728" s="1311"/>
    </row>
    <row r="729" spans="1:19" ht="15.75" customHeight="1">
      <c r="A729" s="1311"/>
      <c r="B729" s="1311"/>
      <c r="C729" s="1311"/>
      <c r="D729" s="1311"/>
      <c r="E729" s="1311"/>
      <c r="F729" s="1311"/>
      <c r="G729" s="1311"/>
      <c r="H729" s="1311"/>
      <c r="I729" s="1311"/>
      <c r="J729" s="1311"/>
      <c r="K729" s="1311"/>
      <c r="L729" s="1311"/>
      <c r="M729" s="1311"/>
      <c r="N729" s="1311"/>
      <c r="O729" s="1311"/>
      <c r="P729" s="1311"/>
      <c r="Q729" s="1311"/>
      <c r="R729" s="1311"/>
      <c r="S729" s="1311"/>
    </row>
    <row r="730" spans="1:19" ht="15.75" customHeight="1">
      <c r="A730" s="1311"/>
      <c r="B730" s="1311"/>
      <c r="C730" s="1311"/>
      <c r="D730" s="1311"/>
      <c r="E730" s="1311"/>
      <c r="F730" s="1311"/>
      <c r="G730" s="1311"/>
      <c r="H730" s="1311"/>
      <c r="I730" s="1311"/>
      <c r="J730" s="1311"/>
      <c r="K730" s="1311"/>
      <c r="L730" s="1311"/>
      <c r="M730" s="1311"/>
      <c r="N730" s="1311"/>
      <c r="O730" s="1311"/>
      <c r="P730" s="1311"/>
      <c r="Q730" s="1311"/>
      <c r="R730" s="1311"/>
      <c r="S730" s="1311"/>
    </row>
    <row r="731" spans="1:19" ht="15.75" customHeight="1">
      <c r="A731" s="1311"/>
      <c r="B731" s="1311"/>
      <c r="C731" s="1311"/>
      <c r="D731" s="1311"/>
      <c r="E731" s="1311"/>
      <c r="F731" s="1311"/>
      <c r="G731" s="1311"/>
      <c r="H731" s="1311"/>
      <c r="I731" s="1311"/>
      <c r="J731" s="1311"/>
      <c r="K731" s="1311"/>
      <c r="L731" s="1311"/>
      <c r="M731" s="1311"/>
      <c r="N731" s="1311"/>
      <c r="O731" s="1311"/>
      <c r="P731" s="1311"/>
      <c r="Q731" s="1311"/>
      <c r="R731" s="1311"/>
      <c r="S731" s="1311"/>
    </row>
    <row r="732" spans="1:19" ht="15.75" customHeight="1">
      <c r="A732" s="1311"/>
      <c r="B732" s="1311"/>
      <c r="C732" s="1311"/>
      <c r="D732" s="1311"/>
      <c r="E732" s="1311"/>
      <c r="F732" s="1311"/>
      <c r="G732" s="1311"/>
      <c r="H732" s="1311"/>
      <c r="I732" s="1311"/>
      <c r="J732" s="1311"/>
      <c r="K732" s="1311"/>
      <c r="L732" s="1311"/>
      <c r="M732" s="1311"/>
      <c r="N732" s="1311"/>
      <c r="O732" s="1311"/>
      <c r="P732" s="1311"/>
      <c r="Q732" s="1311"/>
      <c r="R732" s="1311"/>
      <c r="S732" s="1311"/>
    </row>
    <row r="733" spans="1:19" ht="15.75" customHeight="1">
      <c r="A733" s="1311"/>
      <c r="B733" s="1311"/>
      <c r="C733" s="1311"/>
      <c r="D733" s="1311"/>
      <c r="E733" s="1311"/>
      <c r="F733" s="1311"/>
      <c r="G733" s="1311"/>
      <c r="H733" s="1311"/>
      <c r="I733" s="1311"/>
      <c r="J733" s="1311"/>
      <c r="K733" s="1311"/>
      <c r="L733" s="1311"/>
      <c r="M733" s="1311"/>
      <c r="N733" s="1311"/>
      <c r="O733" s="1311"/>
      <c r="P733" s="1311"/>
      <c r="Q733" s="1311"/>
      <c r="R733" s="1311"/>
      <c r="S733" s="1311"/>
    </row>
    <row r="734" spans="1:19" ht="15.75" customHeight="1">
      <c r="A734" s="1311"/>
      <c r="B734" s="1311"/>
      <c r="C734" s="1311"/>
      <c r="D734" s="1311"/>
      <c r="E734" s="1311"/>
      <c r="F734" s="1311"/>
      <c r="G734" s="1311"/>
      <c r="H734" s="1311"/>
      <c r="I734" s="1311"/>
      <c r="J734" s="1311"/>
      <c r="K734" s="1311"/>
      <c r="L734" s="1311"/>
      <c r="M734" s="1311"/>
      <c r="N734" s="1311"/>
      <c r="O734" s="1311"/>
      <c r="P734" s="1311"/>
      <c r="Q734" s="1311"/>
      <c r="R734" s="1311"/>
      <c r="S734" s="1311"/>
    </row>
    <row r="735" spans="1:19" ht="15.75" customHeight="1">
      <c r="A735" s="1311"/>
      <c r="B735" s="1311"/>
      <c r="C735" s="1311"/>
      <c r="D735" s="1311"/>
      <c r="E735" s="1311"/>
      <c r="F735" s="1311"/>
      <c r="G735" s="1311"/>
      <c r="H735" s="1311"/>
      <c r="I735" s="1311"/>
      <c r="J735" s="1311"/>
      <c r="K735" s="1311"/>
      <c r="L735" s="1311"/>
      <c r="M735" s="1311"/>
      <c r="N735" s="1311"/>
      <c r="O735" s="1311"/>
      <c r="P735" s="1311"/>
      <c r="Q735" s="1311"/>
      <c r="R735" s="1311"/>
      <c r="S735" s="1311"/>
    </row>
    <row r="736" spans="1:19" ht="15.75" customHeight="1">
      <c r="A736" s="1311"/>
      <c r="B736" s="1311"/>
      <c r="C736" s="1311"/>
      <c r="D736" s="1311"/>
      <c r="E736" s="1311"/>
      <c r="F736" s="1311"/>
      <c r="G736" s="1311"/>
      <c r="H736" s="1311"/>
      <c r="I736" s="1311"/>
      <c r="J736" s="1311"/>
      <c r="K736" s="1311"/>
      <c r="L736" s="1311"/>
      <c r="M736" s="1311"/>
      <c r="N736" s="1311"/>
      <c r="O736" s="1311"/>
      <c r="P736" s="1311"/>
      <c r="Q736" s="1311"/>
      <c r="R736" s="1311"/>
      <c r="S736" s="1311"/>
    </row>
    <row r="737" spans="1:19" ht="15.75" customHeight="1">
      <c r="A737" s="1311"/>
      <c r="B737" s="1311"/>
      <c r="C737" s="1311"/>
      <c r="D737" s="1311"/>
      <c r="E737" s="1311"/>
      <c r="F737" s="1311"/>
      <c r="G737" s="1311"/>
      <c r="H737" s="1311"/>
      <c r="I737" s="1311"/>
      <c r="J737" s="1311"/>
      <c r="K737" s="1311"/>
      <c r="L737" s="1311"/>
      <c r="M737" s="1311"/>
      <c r="N737" s="1311"/>
      <c r="O737" s="1311"/>
      <c r="P737" s="1311"/>
      <c r="Q737" s="1311"/>
      <c r="R737" s="1311"/>
      <c r="S737" s="1311"/>
    </row>
    <row r="738" spans="1:19" ht="15.75" customHeight="1">
      <c r="A738" s="1311"/>
      <c r="B738" s="1311"/>
      <c r="C738" s="1311"/>
      <c r="D738" s="1311"/>
      <c r="E738" s="1311"/>
      <c r="F738" s="1311"/>
      <c r="G738" s="1311"/>
      <c r="H738" s="1311"/>
      <c r="I738" s="1311"/>
      <c r="J738" s="1311"/>
      <c r="K738" s="1311"/>
      <c r="L738" s="1311"/>
      <c r="M738" s="1311"/>
      <c r="N738" s="1311"/>
      <c r="O738" s="1311"/>
      <c r="P738" s="1311"/>
      <c r="Q738" s="1311"/>
      <c r="R738" s="1311"/>
      <c r="S738" s="1311"/>
    </row>
    <row r="739" spans="1:19" ht="15.75" customHeight="1">
      <c r="A739" s="1311"/>
      <c r="B739" s="1311"/>
      <c r="C739" s="1311"/>
      <c r="D739" s="1311"/>
      <c r="E739" s="1311"/>
      <c r="F739" s="1311"/>
      <c r="G739" s="1311"/>
      <c r="H739" s="1311"/>
      <c r="I739" s="1311"/>
      <c r="J739" s="1311"/>
      <c r="K739" s="1311"/>
      <c r="L739" s="1311"/>
      <c r="M739" s="1311"/>
      <c r="N739" s="1311"/>
      <c r="O739" s="1311"/>
      <c r="P739" s="1311"/>
      <c r="Q739" s="1311"/>
      <c r="R739" s="1311"/>
      <c r="S739" s="1311"/>
    </row>
    <row r="740" spans="1:19" ht="15.75" customHeight="1">
      <c r="A740" s="1311"/>
      <c r="B740" s="1311"/>
      <c r="C740" s="1311"/>
      <c r="D740" s="1311"/>
      <c r="E740" s="1311"/>
      <c r="F740" s="1311"/>
      <c r="G740" s="1311"/>
      <c r="H740" s="1311"/>
      <c r="I740" s="1311"/>
      <c r="J740" s="1311"/>
      <c r="K740" s="1311"/>
      <c r="L740" s="1311"/>
      <c r="M740" s="1311"/>
      <c r="N740" s="1311"/>
      <c r="O740" s="1311"/>
      <c r="P740" s="1311"/>
      <c r="Q740" s="1311"/>
      <c r="R740" s="1311"/>
      <c r="S740" s="1311"/>
    </row>
    <row r="741" spans="1:19" ht="15.75" customHeight="1">
      <c r="A741" s="1311"/>
      <c r="B741" s="1311"/>
      <c r="C741" s="1311"/>
      <c r="D741" s="1311"/>
      <c r="E741" s="1311"/>
      <c r="F741" s="1311"/>
      <c r="G741" s="1311"/>
      <c r="H741" s="1311"/>
      <c r="I741" s="1311"/>
      <c r="J741" s="1311"/>
      <c r="K741" s="1311"/>
      <c r="L741" s="1311"/>
      <c r="M741" s="1311"/>
      <c r="N741" s="1311"/>
      <c r="O741" s="1311"/>
      <c r="P741" s="1311"/>
      <c r="Q741" s="1311"/>
      <c r="R741" s="1311"/>
      <c r="S741" s="1311"/>
    </row>
    <row r="742" spans="1:19" ht="15.75" customHeight="1">
      <c r="A742" s="1311"/>
      <c r="B742" s="1311"/>
      <c r="C742" s="1311"/>
      <c r="D742" s="1311"/>
      <c r="E742" s="1311"/>
      <c r="F742" s="1311"/>
      <c r="G742" s="1311"/>
      <c r="H742" s="1311"/>
      <c r="I742" s="1311"/>
      <c r="J742" s="1311"/>
      <c r="K742" s="1311"/>
      <c r="L742" s="1311"/>
      <c r="M742" s="1311"/>
      <c r="N742" s="1311"/>
      <c r="O742" s="1311"/>
      <c r="P742" s="1311"/>
      <c r="Q742" s="1311"/>
      <c r="R742" s="1311"/>
      <c r="S742" s="1311"/>
    </row>
    <row r="743" spans="1:19" ht="15.75" customHeight="1">
      <c r="A743" s="1311"/>
      <c r="B743" s="1311"/>
      <c r="C743" s="1311"/>
      <c r="D743" s="1311"/>
      <c r="E743" s="1311"/>
      <c r="F743" s="1311"/>
      <c r="G743" s="1311"/>
      <c r="H743" s="1311"/>
      <c r="I743" s="1311"/>
      <c r="J743" s="1311"/>
      <c r="K743" s="1311"/>
      <c r="L743" s="1311"/>
      <c r="M743" s="1311"/>
      <c r="N743" s="1311"/>
      <c r="O743" s="1311"/>
      <c r="P743" s="1311"/>
      <c r="Q743" s="1311"/>
      <c r="R743" s="1311"/>
      <c r="S743" s="1311"/>
    </row>
    <row r="744" spans="1:19" ht="15.75" customHeight="1">
      <c r="A744" s="1311"/>
      <c r="B744" s="1311"/>
      <c r="C744" s="1311"/>
      <c r="D744" s="1311"/>
      <c r="E744" s="1311"/>
      <c r="F744" s="1311"/>
      <c r="G744" s="1311"/>
      <c r="H744" s="1311"/>
      <c r="I744" s="1311"/>
      <c r="J744" s="1311"/>
      <c r="K744" s="1311"/>
      <c r="L744" s="1311"/>
      <c r="M744" s="1311"/>
      <c r="N744" s="1311"/>
      <c r="O744" s="1311"/>
      <c r="P744" s="1311"/>
      <c r="Q744" s="1311"/>
      <c r="R744" s="1311"/>
      <c r="S744" s="1311"/>
    </row>
    <row r="745" spans="1:19" ht="15.75" customHeight="1">
      <c r="A745" s="1311"/>
      <c r="B745" s="1311"/>
      <c r="C745" s="1311"/>
      <c r="D745" s="1311"/>
      <c r="E745" s="1311"/>
      <c r="F745" s="1311"/>
      <c r="G745" s="1311"/>
      <c r="H745" s="1311"/>
      <c r="I745" s="1311"/>
      <c r="J745" s="1311"/>
      <c r="K745" s="1311"/>
      <c r="L745" s="1311"/>
      <c r="M745" s="1311"/>
      <c r="N745" s="1311"/>
      <c r="O745" s="1311"/>
      <c r="P745" s="1311"/>
      <c r="Q745" s="1311"/>
      <c r="R745" s="1311"/>
      <c r="S745" s="1311"/>
    </row>
    <row r="746" spans="1:19" ht="15.75" customHeight="1">
      <c r="A746" s="1311"/>
      <c r="B746" s="1311"/>
      <c r="C746" s="1311"/>
      <c r="D746" s="1311"/>
      <c r="E746" s="1311"/>
      <c r="F746" s="1311"/>
      <c r="G746" s="1311"/>
      <c r="H746" s="1311"/>
      <c r="I746" s="1311"/>
      <c r="J746" s="1311"/>
      <c r="K746" s="1311"/>
      <c r="L746" s="1311"/>
      <c r="M746" s="1311"/>
      <c r="N746" s="1311"/>
      <c r="O746" s="1311"/>
      <c r="P746" s="1311"/>
      <c r="Q746" s="1311"/>
      <c r="R746" s="1311"/>
      <c r="S746" s="1311"/>
    </row>
    <row r="747" spans="1:19" ht="15.75" customHeight="1">
      <c r="A747" s="1311"/>
      <c r="B747" s="1311"/>
      <c r="C747" s="1311"/>
      <c r="D747" s="1311"/>
      <c r="E747" s="1311"/>
      <c r="F747" s="1311"/>
      <c r="G747" s="1311"/>
      <c r="H747" s="1311"/>
      <c r="I747" s="1311"/>
      <c r="J747" s="1311"/>
      <c r="K747" s="1311"/>
      <c r="L747" s="1311"/>
      <c r="M747" s="1311"/>
      <c r="N747" s="1311"/>
      <c r="O747" s="1311"/>
      <c r="P747" s="1311"/>
      <c r="Q747" s="1311"/>
      <c r="R747" s="1311"/>
      <c r="S747" s="1311"/>
    </row>
    <row r="748" spans="1:19" ht="15.75" customHeight="1">
      <c r="A748" s="1311"/>
      <c r="B748" s="1311"/>
      <c r="C748" s="1311"/>
      <c r="D748" s="1311"/>
      <c r="E748" s="1311"/>
      <c r="F748" s="1311"/>
      <c r="G748" s="1311"/>
      <c r="H748" s="1311"/>
      <c r="I748" s="1311"/>
      <c r="J748" s="1311"/>
      <c r="K748" s="1311"/>
      <c r="L748" s="1311"/>
      <c r="M748" s="1311"/>
      <c r="N748" s="1311"/>
      <c r="O748" s="1311"/>
      <c r="P748" s="1311"/>
      <c r="Q748" s="1311"/>
      <c r="R748" s="1311"/>
      <c r="S748" s="1311"/>
    </row>
    <row r="749" spans="1:19" ht="15.75" customHeight="1">
      <c r="A749" s="1311"/>
      <c r="B749" s="1311"/>
      <c r="C749" s="1311"/>
      <c r="D749" s="1311"/>
      <c r="E749" s="1311"/>
      <c r="F749" s="1311"/>
      <c r="G749" s="1311"/>
      <c r="H749" s="1311"/>
      <c r="I749" s="1311"/>
      <c r="J749" s="1311"/>
      <c r="K749" s="1311"/>
      <c r="L749" s="1311"/>
      <c r="M749" s="1311"/>
      <c r="N749" s="1311"/>
      <c r="O749" s="1311"/>
      <c r="P749" s="1311"/>
      <c r="Q749" s="1311"/>
      <c r="R749" s="1311"/>
      <c r="S749" s="1311"/>
    </row>
    <row r="750" spans="1:19" ht="15.75" customHeight="1">
      <c r="A750" s="1311"/>
      <c r="B750" s="1311"/>
      <c r="C750" s="1311"/>
      <c r="D750" s="1311"/>
      <c r="E750" s="1311"/>
      <c r="F750" s="1311"/>
      <c r="G750" s="1311"/>
      <c r="H750" s="1311"/>
      <c r="I750" s="1311"/>
      <c r="J750" s="1311"/>
      <c r="K750" s="1311"/>
      <c r="L750" s="1311"/>
      <c r="M750" s="1311"/>
      <c r="N750" s="1311"/>
      <c r="O750" s="1311"/>
      <c r="P750" s="1311"/>
      <c r="Q750" s="1311"/>
      <c r="R750" s="1311"/>
      <c r="S750" s="1311"/>
    </row>
    <row r="751" spans="1:19" ht="15.75" customHeight="1">
      <c r="A751" s="1311"/>
      <c r="B751" s="1311"/>
      <c r="C751" s="1311"/>
      <c r="D751" s="1311"/>
      <c r="E751" s="1311"/>
      <c r="F751" s="1311"/>
      <c r="G751" s="1311"/>
      <c r="H751" s="1311"/>
      <c r="I751" s="1311"/>
      <c r="J751" s="1311"/>
      <c r="K751" s="1311"/>
      <c r="L751" s="1311"/>
      <c r="M751" s="1311"/>
      <c r="N751" s="1311"/>
      <c r="O751" s="1311"/>
      <c r="P751" s="1311"/>
      <c r="Q751" s="1311"/>
      <c r="R751" s="1311"/>
      <c r="S751" s="1311"/>
    </row>
    <row r="752" spans="1:19" ht="15.75" customHeight="1">
      <c r="A752" s="1311"/>
      <c r="B752" s="1311"/>
      <c r="C752" s="1311"/>
      <c r="D752" s="1311"/>
      <c r="E752" s="1311"/>
      <c r="F752" s="1311"/>
      <c r="G752" s="1311"/>
      <c r="H752" s="1311"/>
      <c r="I752" s="1311"/>
      <c r="J752" s="1311"/>
      <c r="K752" s="1311"/>
      <c r="L752" s="1311"/>
      <c r="M752" s="1311"/>
      <c r="N752" s="1311"/>
      <c r="O752" s="1311"/>
      <c r="P752" s="1311"/>
      <c r="Q752" s="1311"/>
      <c r="R752" s="1311"/>
      <c r="S752" s="1311"/>
    </row>
    <row r="753" spans="1:19" ht="15.75" customHeight="1">
      <c r="A753" s="1311"/>
      <c r="B753" s="1311"/>
      <c r="C753" s="1311"/>
      <c r="D753" s="1311"/>
      <c r="E753" s="1311"/>
      <c r="F753" s="1311"/>
      <c r="G753" s="1311"/>
      <c r="H753" s="1311"/>
      <c r="I753" s="1311"/>
      <c r="J753" s="1311"/>
      <c r="K753" s="1311"/>
      <c r="L753" s="1311"/>
      <c r="M753" s="1311"/>
      <c r="N753" s="1311"/>
      <c r="O753" s="1311"/>
      <c r="P753" s="1311"/>
      <c r="Q753" s="1311"/>
      <c r="R753" s="1311"/>
      <c r="S753" s="1311"/>
    </row>
    <row r="754" spans="1:19" ht="15.75" customHeight="1">
      <c r="A754" s="1311"/>
      <c r="B754" s="1311"/>
      <c r="C754" s="1311"/>
      <c r="D754" s="1311"/>
      <c r="E754" s="1311"/>
      <c r="F754" s="1311"/>
      <c r="G754" s="1311"/>
      <c r="H754" s="1311"/>
      <c r="I754" s="1311"/>
      <c r="J754" s="1311"/>
      <c r="K754" s="1311"/>
      <c r="L754" s="1311"/>
      <c r="M754" s="1311"/>
      <c r="N754" s="1311"/>
      <c r="O754" s="1311"/>
      <c r="P754" s="1311"/>
      <c r="Q754" s="1311"/>
      <c r="R754" s="1311"/>
      <c r="S754" s="1311"/>
    </row>
    <row r="755" spans="1:19" ht="15.75" customHeight="1">
      <c r="A755" s="1311"/>
      <c r="B755" s="1311"/>
      <c r="C755" s="1311"/>
      <c r="D755" s="1311"/>
      <c r="E755" s="1311"/>
      <c r="F755" s="1311"/>
      <c r="G755" s="1311"/>
      <c r="H755" s="1311"/>
      <c r="I755" s="1311"/>
      <c r="J755" s="1311"/>
      <c r="K755" s="1311"/>
      <c r="L755" s="1311"/>
      <c r="M755" s="1311"/>
      <c r="N755" s="1311"/>
      <c r="O755" s="1311"/>
      <c r="P755" s="1311"/>
      <c r="Q755" s="1311"/>
      <c r="R755" s="1311"/>
      <c r="S755" s="1311"/>
    </row>
    <row r="756" spans="1:19" ht="15.75" customHeight="1">
      <c r="A756" s="1311"/>
      <c r="B756" s="1311"/>
      <c r="C756" s="1311"/>
      <c r="D756" s="1311"/>
      <c r="E756" s="1311"/>
      <c r="F756" s="1311"/>
      <c r="G756" s="1311"/>
      <c r="H756" s="1311"/>
      <c r="I756" s="1311"/>
      <c r="J756" s="1311"/>
      <c r="K756" s="1311"/>
      <c r="L756" s="1311"/>
      <c r="M756" s="1311"/>
      <c r="N756" s="1311"/>
      <c r="O756" s="1311"/>
      <c r="P756" s="1311"/>
      <c r="Q756" s="1311"/>
      <c r="R756" s="1311"/>
      <c r="S756" s="1311"/>
    </row>
    <row r="757" spans="1:19" ht="15.75" customHeight="1">
      <c r="A757" s="1311"/>
      <c r="B757" s="1311"/>
      <c r="C757" s="1311"/>
      <c r="D757" s="1311"/>
      <c r="E757" s="1311"/>
      <c r="F757" s="1311"/>
      <c r="G757" s="1311"/>
      <c r="H757" s="1311"/>
      <c r="I757" s="1311"/>
      <c r="J757" s="1311"/>
      <c r="K757" s="1311"/>
      <c r="L757" s="1311"/>
      <c r="M757" s="1311"/>
      <c r="N757" s="1311"/>
      <c r="O757" s="1311"/>
      <c r="P757" s="1311"/>
      <c r="Q757" s="1311"/>
      <c r="R757" s="1311"/>
      <c r="S757" s="1311"/>
    </row>
    <row r="758" spans="1:19" ht="15.75" customHeight="1">
      <c r="A758" s="1311"/>
      <c r="B758" s="1311"/>
      <c r="C758" s="1311"/>
      <c r="D758" s="1311"/>
      <c r="E758" s="1311"/>
      <c r="F758" s="1311"/>
      <c r="G758" s="1311"/>
      <c r="H758" s="1311"/>
      <c r="I758" s="1311"/>
      <c r="J758" s="1311"/>
      <c r="K758" s="1311"/>
      <c r="L758" s="1311"/>
      <c r="M758" s="1311"/>
      <c r="N758" s="1311"/>
      <c r="O758" s="1311"/>
      <c r="P758" s="1311"/>
      <c r="Q758" s="1311"/>
      <c r="R758" s="1311"/>
      <c r="S758" s="1311"/>
    </row>
    <row r="759" spans="1:19" ht="15.75" customHeight="1">
      <c r="A759" s="1311"/>
      <c r="B759" s="1311"/>
      <c r="C759" s="1311"/>
      <c r="D759" s="1311"/>
      <c r="E759" s="1311"/>
      <c r="F759" s="1311"/>
      <c r="G759" s="1311"/>
      <c r="H759" s="1311"/>
      <c r="I759" s="1311"/>
      <c r="J759" s="1311"/>
      <c r="K759" s="1311"/>
      <c r="L759" s="1311"/>
      <c r="M759" s="1311"/>
      <c r="N759" s="1311"/>
      <c r="O759" s="1311"/>
      <c r="P759" s="1311"/>
      <c r="Q759" s="1311"/>
      <c r="R759" s="1311"/>
      <c r="S759" s="1311"/>
    </row>
    <row r="760" spans="1:19" ht="15.75" customHeight="1">
      <c r="A760" s="1311"/>
      <c r="B760" s="1311"/>
      <c r="C760" s="1311"/>
      <c r="D760" s="1311"/>
      <c r="E760" s="1311"/>
      <c r="F760" s="1311"/>
      <c r="G760" s="1311"/>
      <c r="H760" s="1311"/>
      <c r="I760" s="1311"/>
      <c r="J760" s="1311"/>
      <c r="K760" s="1311"/>
      <c r="L760" s="1311"/>
      <c r="M760" s="1311"/>
      <c r="N760" s="1311"/>
      <c r="O760" s="1311"/>
      <c r="P760" s="1311"/>
      <c r="Q760" s="1311"/>
      <c r="R760" s="1311"/>
      <c r="S760" s="1311"/>
    </row>
    <row r="761" spans="1:19" ht="15.75" customHeight="1">
      <c r="A761" s="1311"/>
      <c r="B761" s="1311"/>
      <c r="C761" s="1311"/>
      <c r="D761" s="1311"/>
      <c r="E761" s="1311"/>
      <c r="F761" s="1311"/>
      <c r="G761" s="1311"/>
      <c r="H761" s="1311"/>
      <c r="I761" s="1311"/>
      <c r="J761" s="1311"/>
      <c r="K761" s="1311"/>
      <c r="L761" s="1311"/>
      <c r="M761" s="1311"/>
      <c r="N761" s="1311"/>
      <c r="O761" s="1311"/>
      <c r="P761" s="1311"/>
      <c r="Q761" s="1311"/>
      <c r="R761" s="1311"/>
      <c r="S761" s="1311"/>
    </row>
    <row r="762" spans="1:19" ht="15.75" customHeight="1">
      <c r="A762" s="1311"/>
      <c r="B762" s="1311"/>
      <c r="C762" s="1311"/>
      <c r="D762" s="1311"/>
      <c r="E762" s="1311"/>
      <c r="F762" s="1311"/>
      <c r="G762" s="1311"/>
      <c r="H762" s="1311"/>
      <c r="I762" s="1311"/>
      <c r="J762" s="1311"/>
      <c r="K762" s="1311"/>
      <c r="L762" s="1311"/>
      <c r="M762" s="1311"/>
      <c r="N762" s="1311"/>
      <c r="O762" s="1311"/>
      <c r="P762" s="1311"/>
      <c r="Q762" s="1311"/>
      <c r="R762" s="1311"/>
      <c r="S762" s="1311"/>
    </row>
    <row r="763" spans="1:19" ht="15.75" customHeight="1">
      <c r="A763" s="1311"/>
      <c r="B763" s="1311"/>
      <c r="C763" s="1311"/>
      <c r="D763" s="1311"/>
      <c r="E763" s="1311"/>
      <c r="F763" s="1311"/>
      <c r="G763" s="1311"/>
      <c r="H763" s="1311"/>
      <c r="I763" s="1311"/>
      <c r="J763" s="1311"/>
      <c r="K763" s="1311"/>
      <c r="L763" s="1311"/>
      <c r="M763" s="1311"/>
      <c r="N763" s="1311"/>
      <c r="O763" s="1311"/>
      <c r="P763" s="1311"/>
      <c r="Q763" s="1311"/>
      <c r="R763" s="1311"/>
      <c r="S763" s="1311"/>
    </row>
    <row r="764" spans="1:19" ht="15.75" customHeight="1">
      <c r="A764" s="1311"/>
      <c r="B764" s="1311"/>
      <c r="C764" s="1311"/>
      <c r="D764" s="1311"/>
      <c r="E764" s="1311"/>
      <c r="F764" s="1311"/>
      <c r="G764" s="1311"/>
      <c r="H764" s="1311"/>
      <c r="I764" s="1311"/>
      <c r="J764" s="1311"/>
      <c r="K764" s="1311"/>
      <c r="L764" s="1311"/>
      <c r="M764" s="1311"/>
      <c r="N764" s="1311"/>
      <c r="O764" s="1311"/>
      <c r="P764" s="1311"/>
      <c r="Q764" s="1311"/>
      <c r="R764" s="1311"/>
      <c r="S764" s="1311"/>
    </row>
    <row r="765" spans="1:19" ht="15.75" customHeight="1">
      <c r="A765" s="1311"/>
      <c r="B765" s="1311"/>
      <c r="C765" s="1311"/>
      <c r="D765" s="1311"/>
      <c r="E765" s="1311"/>
      <c r="F765" s="1311"/>
      <c r="G765" s="1311"/>
      <c r="H765" s="1311"/>
      <c r="I765" s="1311"/>
      <c r="J765" s="1311"/>
      <c r="K765" s="1311"/>
      <c r="L765" s="1311"/>
      <c r="M765" s="1311"/>
      <c r="N765" s="1311"/>
      <c r="O765" s="1311"/>
      <c r="P765" s="1311"/>
      <c r="Q765" s="1311"/>
      <c r="R765" s="1311"/>
      <c r="S765" s="1311"/>
    </row>
    <row r="766" spans="1:19" ht="15.75" customHeight="1">
      <c r="A766" s="1311"/>
      <c r="B766" s="1311"/>
      <c r="C766" s="1311"/>
      <c r="D766" s="1311"/>
      <c r="E766" s="1311"/>
      <c r="F766" s="1311"/>
      <c r="G766" s="1311"/>
      <c r="H766" s="1311"/>
      <c r="I766" s="1311"/>
      <c r="J766" s="1311"/>
      <c r="K766" s="1311"/>
      <c r="L766" s="1311"/>
      <c r="M766" s="1311"/>
      <c r="N766" s="1311"/>
      <c r="O766" s="1311"/>
      <c r="P766" s="1311"/>
      <c r="Q766" s="1311"/>
      <c r="R766" s="1311"/>
      <c r="S766" s="1311"/>
    </row>
    <row r="767" spans="1:19" ht="15.75" customHeight="1">
      <c r="A767" s="1311"/>
      <c r="B767" s="1311"/>
      <c r="C767" s="1311"/>
      <c r="D767" s="1311"/>
      <c r="E767" s="1311"/>
      <c r="F767" s="1311"/>
      <c r="G767" s="1311"/>
      <c r="H767" s="1311"/>
      <c r="I767" s="1311"/>
      <c r="J767" s="1311"/>
      <c r="K767" s="1311"/>
      <c r="L767" s="1311"/>
      <c r="M767" s="1311"/>
      <c r="N767" s="1311"/>
      <c r="O767" s="1311"/>
      <c r="P767" s="1311"/>
      <c r="Q767" s="1311"/>
      <c r="R767" s="1311"/>
      <c r="S767" s="1311"/>
    </row>
    <row r="768" spans="1:19" ht="15.75" customHeight="1">
      <c r="A768" s="1311"/>
      <c r="B768" s="1311"/>
      <c r="C768" s="1311"/>
      <c r="D768" s="1311"/>
      <c r="E768" s="1311"/>
      <c r="F768" s="1311"/>
      <c r="G768" s="1311"/>
      <c r="H768" s="1311"/>
      <c r="I768" s="1311"/>
      <c r="J768" s="1311"/>
      <c r="K768" s="1311"/>
      <c r="L768" s="1311"/>
      <c r="M768" s="1311"/>
      <c r="N768" s="1311"/>
      <c r="O768" s="1311"/>
      <c r="P768" s="1311"/>
      <c r="Q768" s="1311"/>
      <c r="R768" s="1311"/>
      <c r="S768" s="1311"/>
    </row>
    <row r="769" spans="1:19" ht="15.75" customHeight="1">
      <c r="A769" s="1311"/>
      <c r="B769" s="1311"/>
      <c r="C769" s="1311"/>
      <c r="D769" s="1311"/>
      <c r="E769" s="1311"/>
      <c r="F769" s="1311"/>
      <c r="G769" s="1311"/>
      <c r="H769" s="1311"/>
      <c r="I769" s="1311"/>
      <c r="J769" s="1311"/>
      <c r="K769" s="1311"/>
      <c r="L769" s="1311"/>
      <c r="M769" s="1311"/>
      <c r="N769" s="1311"/>
      <c r="O769" s="1311"/>
      <c r="P769" s="1311"/>
      <c r="Q769" s="1311"/>
      <c r="R769" s="1311"/>
      <c r="S769" s="1311"/>
    </row>
    <row r="770" spans="1:19" ht="15.75" customHeight="1">
      <c r="A770" s="1311"/>
      <c r="B770" s="1311"/>
      <c r="C770" s="1311"/>
      <c r="D770" s="1311"/>
      <c r="E770" s="1311"/>
      <c r="F770" s="1311"/>
      <c r="G770" s="1311"/>
      <c r="H770" s="1311"/>
      <c r="I770" s="1311"/>
      <c r="J770" s="1311"/>
      <c r="K770" s="1311"/>
      <c r="L770" s="1311"/>
      <c r="M770" s="1311"/>
      <c r="N770" s="1311"/>
      <c r="O770" s="1311"/>
      <c r="P770" s="1311"/>
      <c r="Q770" s="1311"/>
      <c r="R770" s="1311"/>
      <c r="S770" s="1311"/>
    </row>
    <row r="771" spans="1:19" ht="15.75" customHeight="1">
      <c r="A771" s="1311"/>
      <c r="B771" s="1311"/>
      <c r="C771" s="1311"/>
      <c r="D771" s="1311"/>
      <c r="E771" s="1311"/>
      <c r="F771" s="1311"/>
      <c r="G771" s="1311"/>
      <c r="H771" s="1311"/>
      <c r="I771" s="1311"/>
      <c r="J771" s="1311"/>
      <c r="K771" s="1311"/>
      <c r="L771" s="1311"/>
      <c r="M771" s="1311"/>
      <c r="N771" s="1311"/>
      <c r="O771" s="1311"/>
      <c r="P771" s="1311"/>
      <c r="Q771" s="1311"/>
      <c r="R771" s="1311"/>
      <c r="S771" s="1311"/>
    </row>
    <row r="772" spans="1:19" ht="15.75" customHeight="1">
      <c r="A772" s="1311"/>
      <c r="B772" s="1311"/>
      <c r="C772" s="1311"/>
      <c r="D772" s="1311"/>
      <c r="E772" s="1311"/>
      <c r="F772" s="1311"/>
      <c r="G772" s="1311"/>
      <c r="H772" s="1311"/>
      <c r="I772" s="1311"/>
      <c r="J772" s="1311"/>
      <c r="K772" s="1311"/>
      <c r="L772" s="1311"/>
      <c r="M772" s="1311"/>
      <c r="N772" s="1311"/>
      <c r="O772" s="1311"/>
      <c r="P772" s="1311"/>
      <c r="Q772" s="1311"/>
      <c r="R772" s="1311"/>
      <c r="S772" s="1311"/>
    </row>
    <row r="773" spans="1:19" ht="15.75" customHeight="1">
      <c r="A773" s="1311"/>
      <c r="B773" s="1311"/>
      <c r="C773" s="1311"/>
      <c r="D773" s="1311"/>
      <c r="E773" s="1311"/>
      <c r="F773" s="1311"/>
      <c r="G773" s="1311"/>
      <c r="H773" s="1311"/>
      <c r="I773" s="1311"/>
      <c r="J773" s="1311"/>
      <c r="K773" s="1311"/>
      <c r="L773" s="1311"/>
      <c r="M773" s="1311"/>
      <c r="N773" s="1311"/>
      <c r="O773" s="1311"/>
      <c r="P773" s="1311"/>
      <c r="Q773" s="1311"/>
      <c r="R773" s="1311"/>
      <c r="S773" s="1311"/>
    </row>
    <row r="774" spans="1:19" ht="15.75" customHeight="1">
      <c r="A774" s="1311"/>
      <c r="B774" s="1311"/>
      <c r="C774" s="1311"/>
      <c r="D774" s="1311"/>
      <c r="E774" s="1311"/>
      <c r="F774" s="1311"/>
      <c r="G774" s="1311"/>
      <c r="H774" s="1311"/>
      <c r="I774" s="1311"/>
      <c r="J774" s="1311"/>
      <c r="K774" s="1311"/>
      <c r="L774" s="1311"/>
      <c r="M774" s="1311"/>
      <c r="N774" s="1311"/>
      <c r="O774" s="1311"/>
      <c r="P774" s="1311"/>
      <c r="Q774" s="1311"/>
      <c r="R774" s="1311"/>
      <c r="S774" s="1311"/>
    </row>
    <row r="775" spans="1:19" ht="15.75" customHeight="1">
      <c r="A775" s="1311"/>
      <c r="B775" s="1311"/>
      <c r="C775" s="1311"/>
      <c r="D775" s="1311"/>
      <c r="E775" s="1311"/>
      <c r="F775" s="1311"/>
      <c r="G775" s="1311"/>
      <c r="H775" s="1311"/>
      <c r="I775" s="1311"/>
      <c r="J775" s="1311"/>
      <c r="K775" s="1311"/>
      <c r="L775" s="1311"/>
      <c r="M775" s="1311"/>
      <c r="N775" s="1311"/>
      <c r="O775" s="1311"/>
      <c r="P775" s="1311"/>
      <c r="Q775" s="1311"/>
      <c r="R775" s="1311"/>
      <c r="S775" s="1311"/>
    </row>
    <row r="776" spans="1:19" ht="15.75" customHeight="1">
      <c r="A776" s="1311"/>
      <c r="B776" s="1311"/>
      <c r="C776" s="1311"/>
      <c r="D776" s="1311"/>
      <c r="E776" s="1311"/>
      <c r="F776" s="1311"/>
      <c r="G776" s="1311"/>
      <c r="H776" s="1311"/>
      <c r="I776" s="1311"/>
      <c r="J776" s="1311"/>
      <c r="K776" s="1311"/>
      <c r="L776" s="1311"/>
      <c r="M776" s="1311"/>
      <c r="N776" s="1311"/>
      <c r="O776" s="1311"/>
      <c r="P776" s="1311"/>
      <c r="Q776" s="1311"/>
      <c r="R776" s="1311"/>
      <c r="S776" s="1311"/>
    </row>
    <row r="777" spans="1:19" ht="15.75" customHeight="1">
      <c r="A777" s="1311"/>
      <c r="B777" s="1311"/>
      <c r="C777" s="1311"/>
      <c r="D777" s="1311"/>
      <c r="E777" s="1311"/>
      <c r="F777" s="1311"/>
      <c r="G777" s="1311"/>
      <c r="H777" s="1311"/>
      <c r="I777" s="1311"/>
      <c r="J777" s="1311"/>
      <c r="K777" s="1311"/>
      <c r="L777" s="1311"/>
      <c r="M777" s="1311"/>
      <c r="N777" s="1311"/>
      <c r="O777" s="1311"/>
      <c r="P777" s="1311"/>
      <c r="Q777" s="1311"/>
      <c r="R777" s="1311"/>
      <c r="S777" s="1311"/>
    </row>
    <row r="778" spans="1:19" ht="15.75" customHeight="1">
      <c r="A778" s="1311"/>
      <c r="B778" s="1311"/>
      <c r="C778" s="1311"/>
      <c r="D778" s="1311"/>
      <c r="E778" s="1311"/>
      <c r="F778" s="1311"/>
      <c r="G778" s="1311"/>
      <c r="H778" s="1311"/>
      <c r="I778" s="1311"/>
      <c r="J778" s="1311"/>
      <c r="K778" s="1311"/>
      <c r="L778" s="1311"/>
      <c r="M778" s="1311"/>
      <c r="N778" s="1311"/>
      <c r="O778" s="1311"/>
      <c r="P778" s="1311"/>
      <c r="Q778" s="1311"/>
      <c r="R778" s="1311"/>
      <c r="S778" s="1311"/>
    </row>
    <row r="779" spans="1:19" ht="15.75" customHeight="1">
      <c r="A779" s="1311"/>
      <c r="B779" s="1311"/>
      <c r="C779" s="1311"/>
      <c r="D779" s="1311"/>
      <c r="E779" s="1311"/>
      <c r="F779" s="1311"/>
      <c r="G779" s="1311"/>
      <c r="H779" s="1311"/>
      <c r="I779" s="1311"/>
      <c r="J779" s="1311"/>
      <c r="K779" s="1311"/>
      <c r="L779" s="1311"/>
      <c r="M779" s="1311"/>
      <c r="N779" s="1311"/>
      <c r="O779" s="1311"/>
      <c r="P779" s="1311"/>
      <c r="Q779" s="1311"/>
      <c r="R779" s="1311"/>
      <c r="S779" s="1311"/>
    </row>
    <row r="780" spans="1:19" ht="15.75" customHeight="1">
      <c r="A780" s="1311"/>
      <c r="B780" s="1311"/>
      <c r="C780" s="1311"/>
      <c r="D780" s="1311"/>
      <c r="E780" s="1311"/>
      <c r="F780" s="1311"/>
      <c r="G780" s="1311"/>
      <c r="H780" s="1311"/>
      <c r="I780" s="1311"/>
      <c r="J780" s="1311"/>
      <c r="K780" s="1311"/>
      <c r="L780" s="1311"/>
      <c r="M780" s="1311"/>
      <c r="N780" s="1311"/>
      <c r="O780" s="1311"/>
      <c r="P780" s="1311"/>
      <c r="Q780" s="1311"/>
      <c r="R780" s="1311"/>
      <c r="S780" s="1311"/>
    </row>
    <row r="781" spans="1:19" ht="15.75" customHeight="1">
      <c r="A781" s="1311"/>
      <c r="B781" s="1311"/>
      <c r="C781" s="1311"/>
      <c r="D781" s="1311"/>
      <c r="E781" s="1311"/>
      <c r="F781" s="1311"/>
      <c r="G781" s="1311"/>
      <c r="H781" s="1311"/>
      <c r="I781" s="1311"/>
      <c r="J781" s="1311"/>
      <c r="K781" s="1311"/>
      <c r="L781" s="1311"/>
      <c r="M781" s="1311"/>
      <c r="N781" s="1311"/>
      <c r="O781" s="1311"/>
      <c r="P781" s="1311"/>
      <c r="Q781" s="1311"/>
      <c r="R781" s="1311"/>
      <c r="S781" s="1311"/>
    </row>
    <row r="782" spans="1:19" ht="15.75" customHeight="1">
      <c r="A782" s="1311"/>
      <c r="B782" s="1311"/>
      <c r="C782" s="1311"/>
      <c r="D782" s="1311"/>
      <c r="E782" s="1311"/>
      <c r="F782" s="1311"/>
      <c r="G782" s="1311"/>
      <c r="H782" s="1311"/>
      <c r="I782" s="1311"/>
      <c r="J782" s="1311"/>
      <c r="K782" s="1311"/>
      <c r="L782" s="1311"/>
      <c r="M782" s="1311"/>
      <c r="N782" s="1311"/>
      <c r="O782" s="1311"/>
      <c r="P782" s="1311"/>
      <c r="Q782" s="1311"/>
      <c r="R782" s="1311"/>
      <c r="S782" s="1311"/>
    </row>
    <row r="783" spans="1:19" ht="15.75" customHeight="1">
      <c r="A783" s="1311"/>
      <c r="B783" s="1311"/>
      <c r="C783" s="1311"/>
      <c r="D783" s="1311"/>
      <c r="E783" s="1311"/>
      <c r="F783" s="1311"/>
      <c r="G783" s="1311"/>
      <c r="H783" s="1311"/>
      <c r="I783" s="1311"/>
      <c r="J783" s="1311"/>
      <c r="K783" s="1311"/>
      <c r="L783" s="1311"/>
      <c r="M783" s="1311"/>
      <c r="N783" s="1311"/>
      <c r="O783" s="1311"/>
      <c r="P783" s="1311"/>
      <c r="Q783" s="1311"/>
      <c r="R783" s="1311"/>
      <c r="S783" s="1311"/>
    </row>
    <row r="784" spans="1:19" ht="15.75" customHeight="1">
      <c r="A784" s="1311"/>
      <c r="B784" s="1311"/>
      <c r="C784" s="1311"/>
      <c r="D784" s="1311"/>
      <c r="E784" s="1311"/>
      <c r="F784" s="1311"/>
      <c r="G784" s="1311"/>
      <c r="H784" s="1311"/>
      <c r="I784" s="1311"/>
      <c r="J784" s="1311"/>
      <c r="K784" s="1311"/>
      <c r="L784" s="1311"/>
      <c r="M784" s="1311"/>
      <c r="N784" s="1311"/>
      <c r="O784" s="1311"/>
      <c r="P784" s="1311"/>
      <c r="Q784" s="1311"/>
      <c r="R784" s="1311"/>
      <c r="S784" s="1311"/>
    </row>
    <row r="785" spans="1:19" ht="15.75" customHeight="1">
      <c r="A785" s="1311"/>
      <c r="B785" s="1311"/>
      <c r="C785" s="1311"/>
      <c r="D785" s="1311"/>
      <c r="E785" s="1311"/>
      <c r="F785" s="1311"/>
      <c r="G785" s="1311"/>
      <c r="H785" s="1311"/>
      <c r="I785" s="1311"/>
      <c r="J785" s="1311"/>
      <c r="K785" s="1311"/>
      <c r="L785" s="1311"/>
      <c r="M785" s="1311"/>
      <c r="N785" s="1311"/>
      <c r="O785" s="1311"/>
      <c r="P785" s="1311"/>
      <c r="Q785" s="1311"/>
      <c r="R785" s="1311"/>
      <c r="S785" s="1311"/>
    </row>
    <row r="786" spans="1:19" ht="15.75" customHeight="1">
      <c r="A786" s="1311"/>
      <c r="B786" s="1311"/>
      <c r="C786" s="1311"/>
      <c r="D786" s="1311"/>
      <c r="E786" s="1311"/>
      <c r="F786" s="1311"/>
      <c r="G786" s="1311"/>
      <c r="H786" s="1311"/>
      <c r="I786" s="1311"/>
      <c r="J786" s="1311"/>
      <c r="K786" s="1311"/>
      <c r="L786" s="1311"/>
      <c r="M786" s="1311"/>
      <c r="N786" s="1311"/>
      <c r="O786" s="1311"/>
      <c r="P786" s="1311"/>
      <c r="Q786" s="1311"/>
      <c r="R786" s="1311"/>
      <c r="S786" s="1311"/>
    </row>
    <row r="787" spans="1:19" ht="15.75" customHeight="1">
      <c r="A787" s="1311"/>
      <c r="B787" s="1311"/>
      <c r="C787" s="1311"/>
      <c r="D787" s="1311"/>
      <c r="E787" s="1311"/>
      <c r="F787" s="1311"/>
      <c r="G787" s="1311"/>
      <c r="H787" s="1311"/>
      <c r="I787" s="1311"/>
      <c r="J787" s="1311"/>
      <c r="K787" s="1311"/>
      <c r="L787" s="1311"/>
      <c r="M787" s="1311"/>
      <c r="N787" s="1311"/>
      <c r="O787" s="1311"/>
      <c r="P787" s="1311"/>
      <c r="Q787" s="1311"/>
      <c r="R787" s="1311"/>
      <c r="S787" s="1311"/>
    </row>
    <row r="788" spans="1:19" ht="15.75" customHeight="1">
      <c r="A788" s="1311"/>
      <c r="B788" s="1311"/>
      <c r="C788" s="1311"/>
      <c r="D788" s="1311"/>
      <c r="E788" s="1311"/>
      <c r="F788" s="1311"/>
      <c r="G788" s="1311"/>
      <c r="H788" s="1311"/>
      <c r="I788" s="1311"/>
      <c r="J788" s="1311"/>
      <c r="K788" s="1311"/>
      <c r="L788" s="1311"/>
      <c r="M788" s="1311"/>
      <c r="N788" s="1311"/>
      <c r="O788" s="1311"/>
      <c r="P788" s="1311"/>
      <c r="Q788" s="1311"/>
      <c r="R788" s="1311"/>
      <c r="S788" s="1311"/>
    </row>
    <row r="789" spans="1:19" ht="15.75" customHeight="1">
      <c r="A789" s="1311"/>
      <c r="B789" s="1311"/>
      <c r="C789" s="1311"/>
      <c r="D789" s="1311"/>
      <c r="E789" s="1311"/>
      <c r="F789" s="1311"/>
      <c r="G789" s="1311"/>
      <c r="H789" s="1311"/>
      <c r="I789" s="1311"/>
      <c r="J789" s="1311"/>
      <c r="K789" s="1311"/>
      <c r="L789" s="1311"/>
      <c r="M789" s="1311"/>
      <c r="N789" s="1311"/>
      <c r="O789" s="1311"/>
      <c r="P789" s="1311"/>
      <c r="Q789" s="1311"/>
      <c r="R789" s="1311"/>
      <c r="S789" s="1311"/>
    </row>
    <row r="790" spans="1:19" ht="15.75" customHeight="1">
      <c r="A790" s="1311"/>
      <c r="B790" s="1311"/>
      <c r="C790" s="1311"/>
      <c r="D790" s="1311"/>
      <c r="E790" s="1311"/>
      <c r="F790" s="1311"/>
      <c r="G790" s="1311"/>
      <c r="H790" s="1311"/>
      <c r="I790" s="1311"/>
      <c r="J790" s="1311"/>
      <c r="K790" s="1311"/>
      <c r="L790" s="1311"/>
      <c r="M790" s="1311"/>
      <c r="N790" s="1311"/>
      <c r="O790" s="1311"/>
      <c r="P790" s="1311"/>
      <c r="Q790" s="1311"/>
      <c r="R790" s="1311"/>
      <c r="S790" s="1311"/>
    </row>
    <row r="791" spans="1:19" ht="15.75" customHeight="1">
      <c r="A791" s="1311"/>
      <c r="B791" s="1311"/>
      <c r="C791" s="1311"/>
      <c r="D791" s="1311"/>
      <c r="E791" s="1311"/>
      <c r="F791" s="1311"/>
      <c r="G791" s="1311"/>
      <c r="H791" s="1311"/>
      <c r="I791" s="1311"/>
      <c r="J791" s="1311"/>
      <c r="K791" s="1311"/>
      <c r="L791" s="1311"/>
      <c r="M791" s="1311"/>
      <c r="N791" s="1311"/>
      <c r="O791" s="1311"/>
      <c r="P791" s="1311"/>
      <c r="Q791" s="1311"/>
      <c r="R791" s="1311"/>
      <c r="S791" s="1311"/>
    </row>
    <row r="792" spans="1:19" ht="15.75" customHeight="1">
      <c r="A792" s="1311"/>
      <c r="B792" s="1311"/>
      <c r="C792" s="1311"/>
      <c r="D792" s="1311"/>
      <c r="E792" s="1311"/>
      <c r="F792" s="1311"/>
      <c r="G792" s="1311"/>
      <c r="H792" s="1311"/>
      <c r="I792" s="1311"/>
      <c r="J792" s="1311"/>
      <c r="K792" s="1311"/>
      <c r="L792" s="1311"/>
      <c r="M792" s="1311"/>
      <c r="N792" s="1311"/>
      <c r="O792" s="1311"/>
      <c r="P792" s="1311"/>
      <c r="Q792" s="1311"/>
      <c r="R792" s="1311"/>
      <c r="S792" s="1311"/>
    </row>
    <row r="793" spans="1:19" ht="15.75" customHeight="1">
      <c r="A793" s="1311"/>
      <c r="B793" s="1311"/>
      <c r="C793" s="1311"/>
      <c r="D793" s="1311"/>
      <c r="E793" s="1311"/>
      <c r="F793" s="1311"/>
      <c r="G793" s="1311"/>
      <c r="H793" s="1311"/>
      <c r="I793" s="1311"/>
      <c r="J793" s="1311"/>
      <c r="K793" s="1311"/>
      <c r="L793" s="1311"/>
      <c r="M793" s="1311"/>
      <c r="N793" s="1311"/>
      <c r="O793" s="1311"/>
      <c r="P793" s="1311"/>
      <c r="Q793" s="1311"/>
      <c r="R793" s="1311"/>
      <c r="S793" s="1311"/>
    </row>
    <row r="794" spans="1:19" ht="15.75" customHeight="1">
      <c r="A794" s="1311"/>
      <c r="B794" s="1311"/>
      <c r="C794" s="1311"/>
      <c r="D794" s="1311"/>
      <c r="E794" s="1311"/>
      <c r="F794" s="1311"/>
      <c r="G794" s="1311"/>
      <c r="H794" s="1311"/>
      <c r="I794" s="1311"/>
      <c r="J794" s="1311"/>
      <c r="K794" s="1311"/>
      <c r="L794" s="1311"/>
      <c r="M794" s="1311"/>
      <c r="N794" s="1311"/>
      <c r="O794" s="1311"/>
      <c r="P794" s="1311"/>
      <c r="Q794" s="1311"/>
      <c r="R794" s="1311"/>
      <c r="S794" s="1311"/>
    </row>
    <row r="795" spans="1:19" ht="15.75" customHeight="1">
      <c r="A795" s="1311"/>
      <c r="B795" s="1311"/>
      <c r="C795" s="1311"/>
      <c r="D795" s="1311"/>
      <c r="E795" s="1311"/>
      <c r="F795" s="1311"/>
      <c r="G795" s="1311"/>
      <c r="H795" s="1311"/>
      <c r="I795" s="1311"/>
      <c r="J795" s="1311"/>
      <c r="K795" s="1311"/>
      <c r="L795" s="1311"/>
      <c r="M795" s="1311"/>
      <c r="N795" s="1311"/>
      <c r="O795" s="1311"/>
      <c r="P795" s="1311"/>
      <c r="Q795" s="1311"/>
      <c r="R795" s="1311"/>
      <c r="S795" s="1311"/>
    </row>
    <row r="796" spans="1:19" ht="15.75" customHeight="1">
      <c r="A796" s="1311"/>
      <c r="B796" s="1311"/>
      <c r="C796" s="1311"/>
      <c r="D796" s="1311"/>
      <c r="E796" s="1311"/>
      <c r="F796" s="1311"/>
      <c r="G796" s="1311"/>
      <c r="H796" s="1311"/>
      <c r="I796" s="1311"/>
      <c r="J796" s="1311"/>
      <c r="K796" s="1311"/>
      <c r="L796" s="1311"/>
      <c r="M796" s="1311"/>
      <c r="N796" s="1311"/>
      <c r="O796" s="1311"/>
      <c r="P796" s="1311"/>
      <c r="Q796" s="1311"/>
      <c r="R796" s="1311"/>
      <c r="S796" s="1311"/>
    </row>
    <row r="797" spans="1:19" ht="15.75" customHeight="1">
      <c r="A797" s="1311"/>
      <c r="B797" s="1311"/>
      <c r="C797" s="1311"/>
      <c r="D797" s="1311"/>
      <c r="E797" s="1311"/>
      <c r="F797" s="1311"/>
      <c r="G797" s="1311"/>
      <c r="H797" s="1311"/>
      <c r="I797" s="1311"/>
      <c r="J797" s="1311"/>
      <c r="K797" s="1311"/>
      <c r="L797" s="1311"/>
      <c r="M797" s="1311"/>
      <c r="N797" s="1311"/>
      <c r="O797" s="1311"/>
      <c r="P797" s="1311"/>
      <c r="Q797" s="1311"/>
      <c r="R797" s="1311"/>
      <c r="S797" s="1311"/>
    </row>
    <row r="798" spans="1:19" ht="15.75" customHeight="1">
      <c r="A798" s="1311"/>
      <c r="B798" s="1311"/>
      <c r="C798" s="1311"/>
      <c r="D798" s="1311"/>
      <c r="E798" s="1311"/>
      <c r="F798" s="1311"/>
      <c r="G798" s="1311"/>
      <c r="H798" s="1311"/>
      <c r="I798" s="1311"/>
      <c r="J798" s="1311"/>
      <c r="K798" s="1311"/>
      <c r="L798" s="1311"/>
      <c r="M798" s="1311"/>
      <c r="N798" s="1311"/>
      <c r="O798" s="1311"/>
      <c r="P798" s="1311"/>
      <c r="Q798" s="1311"/>
      <c r="R798" s="1311"/>
      <c r="S798" s="1311"/>
    </row>
    <row r="799" spans="1:19" ht="15.75" customHeight="1">
      <c r="A799" s="1311"/>
      <c r="B799" s="1311"/>
      <c r="C799" s="1311"/>
      <c r="D799" s="1311"/>
      <c r="E799" s="1311"/>
      <c r="F799" s="1311"/>
      <c r="G799" s="1311"/>
      <c r="H799" s="1311"/>
      <c r="I799" s="1311"/>
      <c r="J799" s="1311"/>
      <c r="K799" s="1311"/>
      <c r="L799" s="1311"/>
      <c r="M799" s="1311"/>
      <c r="N799" s="1311"/>
      <c r="O799" s="1311"/>
      <c r="P799" s="1311"/>
      <c r="Q799" s="1311"/>
      <c r="R799" s="1311"/>
      <c r="S799" s="1311"/>
    </row>
    <row r="800" spans="1:19" ht="15.75" customHeight="1">
      <c r="A800" s="1311"/>
      <c r="B800" s="1311"/>
      <c r="C800" s="1311"/>
      <c r="D800" s="1311"/>
      <c r="E800" s="1311"/>
      <c r="F800" s="1311"/>
      <c r="G800" s="1311"/>
      <c r="H800" s="1311"/>
      <c r="I800" s="1311"/>
      <c r="J800" s="1311"/>
      <c r="K800" s="1311"/>
      <c r="L800" s="1311"/>
      <c r="M800" s="1311"/>
      <c r="N800" s="1311"/>
      <c r="O800" s="1311"/>
      <c r="P800" s="1311"/>
      <c r="Q800" s="1311"/>
      <c r="R800" s="1311"/>
      <c r="S800" s="1311"/>
    </row>
    <row r="801" spans="1:19" ht="15.75" customHeight="1">
      <c r="A801" s="1311"/>
      <c r="B801" s="1311"/>
      <c r="C801" s="1311"/>
      <c r="D801" s="1311"/>
      <c r="E801" s="1311"/>
      <c r="F801" s="1311"/>
      <c r="G801" s="1311"/>
      <c r="H801" s="1311"/>
      <c r="I801" s="1311"/>
      <c r="J801" s="1311"/>
      <c r="K801" s="1311"/>
      <c r="L801" s="1311"/>
      <c r="M801" s="1311"/>
      <c r="N801" s="1311"/>
      <c r="O801" s="1311"/>
      <c r="P801" s="1311"/>
      <c r="Q801" s="1311"/>
      <c r="R801" s="1311"/>
      <c r="S801" s="1311"/>
    </row>
    <row r="802" spans="1:19" ht="15.75" customHeight="1">
      <c r="A802" s="1311"/>
      <c r="B802" s="1311"/>
      <c r="C802" s="1311"/>
      <c r="D802" s="1311"/>
      <c r="E802" s="1311"/>
      <c r="F802" s="1311"/>
      <c r="G802" s="1311"/>
      <c r="H802" s="1311"/>
      <c r="I802" s="1311"/>
      <c r="J802" s="1311"/>
      <c r="K802" s="1311"/>
      <c r="L802" s="1311"/>
      <c r="M802" s="1311"/>
      <c r="N802" s="1311"/>
      <c r="O802" s="1311"/>
      <c r="P802" s="1311"/>
      <c r="Q802" s="1311"/>
      <c r="R802" s="1311"/>
      <c r="S802" s="1311"/>
    </row>
    <row r="803" spans="1:19" ht="15.75" customHeight="1">
      <c r="A803" s="1311"/>
      <c r="B803" s="1311"/>
      <c r="C803" s="1311"/>
      <c r="D803" s="1311"/>
      <c r="E803" s="1311"/>
      <c r="F803" s="1311"/>
      <c r="G803" s="1311"/>
      <c r="H803" s="1311"/>
      <c r="I803" s="1311"/>
      <c r="J803" s="1311"/>
      <c r="K803" s="1311"/>
      <c r="L803" s="1311"/>
      <c r="M803" s="1311"/>
      <c r="N803" s="1311"/>
      <c r="O803" s="1311"/>
      <c r="P803" s="1311"/>
      <c r="Q803" s="1311"/>
      <c r="R803" s="1311"/>
      <c r="S803" s="1311"/>
    </row>
    <row r="804" spans="1:19" ht="15.75" customHeight="1">
      <c r="A804" s="1311"/>
      <c r="B804" s="1311"/>
      <c r="C804" s="1311"/>
      <c r="D804" s="1311"/>
      <c r="E804" s="1311"/>
      <c r="F804" s="1311"/>
      <c r="G804" s="1311"/>
      <c r="H804" s="1311"/>
      <c r="I804" s="1311"/>
      <c r="J804" s="1311"/>
      <c r="K804" s="1311"/>
      <c r="L804" s="1311"/>
      <c r="M804" s="1311"/>
      <c r="N804" s="1311"/>
      <c r="O804" s="1311"/>
      <c r="P804" s="1311"/>
      <c r="Q804" s="1311"/>
      <c r="R804" s="1311"/>
      <c r="S804" s="1311"/>
    </row>
    <row r="805" spans="1:19" ht="15.75" customHeight="1">
      <c r="A805" s="1311"/>
      <c r="B805" s="1311"/>
      <c r="C805" s="1311"/>
      <c r="D805" s="1311"/>
      <c r="E805" s="1311"/>
      <c r="F805" s="1311"/>
      <c r="G805" s="1311"/>
      <c r="H805" s="1311"/>
      <c r="I805" s="1311"/>
      <c r="J805" s="1311"/>
      <c r="K805" s="1311"/>
      <c r="L805" s="1311"/>
      <c r="M805" s="1311"/>
      <c r="N805" s="1311"/>
      <c r="O805" s="1311"/>
      <c r="P805" s="1311"/>
      <c r="Q805" s="1311"/>
      <c r="R805" s="1311"/>
      <c r="S805" s="1311"/>
    </row>
    <row r="806" spans="1:19" ht="15.75" customHeight="1">
      <c r="A806" s="1311"/>
      <c r="B806" s="1311"/>
      <c r="C806" s="1311"/>
      <c r="D806" s="1311"/>
      <c r="E806" s="1311"/>
      <c r="F806" s="1311"/>
      <c r="G806" s="1311"/>
      <c r="H806" s="1311"/>
      <c r="I806" s="1311"/>
      <c r="J806" s="1311"/>
      <c r="K806" s="1311"/>
      <c r="L806" s="1311"/>
      <c r="M806" s="1311"/>
      <c r="N806" s="1311"/>
      <c r="O806" s="1311"/>
      <c r="P806" s="1311"/>
      <c r="Q806" s="1311"/>
      <c r="R806" s="1311"/>
      <c r="S806" s="1311"/>
    </row>
    <row r="807" spans="1:19" ht="15.75" customHeight="1">
      <c r="A807" s="1311"/>
      <c r="B807" s="1311"/>
      <c r="C807" s="1311"/>
      <c r="D807" s="1311"/>
      <c r="E807" s="1311"/>
      <c r="F807" s="1311"/>
      <c r="G807" s="1311"/>
      <c r="H807" s="1311"/>
      <c r="I807" s="1311"/>
      <c r="J807" s="1311"/>
      <c r="K807" s="1311"/>
      <c r="L807" s="1311"/>
      <c r="M807" s="1311"/>
      <c r="N807" s="1311"/>
      <c r="O807" s="1311"/>
      <c r="P807" s="1311"/>
      <c r="Q807" s="1311"/>
      <c r="R807" s="1311"/>
      <c r="S807" s="1311"/>
    </row>
    <row r="808" spans="1:19" ht="15.75" customHeight="1">
      <c r="A808" s="1311"/>
      <c r="B808" s="1311"/>
      <c r="C808" s="1311"/>
      <c r="D808" s="1311"/>
      <c r="E808" s="1311"/>
      <c r="F808" s="1311"/>
      <c r="G808" s="1311"/>
      <c r="H808" s="1311"/>
      <c r="I808" s="1311"/>
      <c r="J808" s="1311"/>
      <c r="K808" s="1311"/>
      <c r="L808" s="1311"/>
      <c r="M808" s="1311"/>
      <c r="N808" s="1311"/>
      <c r="O808" s="1311"/>
      <c r="P808" s="1311"/>
      <c r="Q808" s="1311"/>
      <c r="R808" s="1311"/>
      <c r="S808" s="1311"/>
    </row>
    <row r="809" spans="1:19" ht="15.75" customHeight="1">
      <c r="A809" s="1311"/>
      <c r="B809" s="1311"/>
      <c r="C809" s="1311"/>
      <c r="D809" s="1311"/>
      <c r="E809" s="1311"/>
      <c r="F809" s="1311"/>
      <c r="G809" s="1311"/>
      <c r="H809" s="1311"/>
      <c r="I809" s="1311"/>
      <c r="J809" s="1311"/>
      <c r="K809" s="1311"/>
      <c r="L809" s="1311"/>
      <c r="M809" s="1311"/>
      <c r="N809" s="1311"/>
      <c r="O809" s="1311"/>
      <c r="P809" s="1311"/>
      <c r="Q809" s="1311"/>
      <c r="R809" s="1311"/>
      <c r="S809" s="1311"/>
    </row>
    <row r="810" spans="1:19" ht="15.75" customHeight="1">
      <c r="A810" s="1311"/>
      <c r="B810" s="1311"/>
      <c r="C810" s="1311"/>
      <c r="D810" s="1311"/>
      <c r="E810" s="1311"/>
      <c r="F810" s="1311"/>
      <c r="G810" s="1311"/>
      <c r="H810" s="1311"/>
      <c r="I810" s="1311"/>
      <c r="J810" s="1311"/>
      <c r="K810" s="1311"/>
      <c r="L810" s="1311"/>
      <c r="M810" s="1311"/>
      <c r="N810" s="1311"/>
      <c r="O810" s="1311"/>
      <c r="P810" s="1311"/>
      <c r="Q810" s="1311"/>
      <c r="R810" s="1311"/>
      <c r="S810" s="1311"/>
    </row>
    <row r="811" spans="1:19" ht="15.75" customHeight="1">
      <c r="A811" s="1311"/>
      <c r="B811" s="1311"/>
      <c r="C811" s="1311"/>
      <c r="D811" s="1311"/>
      <c r="E811" s="1311"/>
      <c r="F811" s="1311"/>
      <c r="G811" s="1311"/>
      <c r="H811" s="1311"/>
      <c r="I811" s="1311"/>
      <c r="J811" s="1311"/>
      <c r="K811" s="1311"/>
      <c r="L811" s="1311"/>
      <c r="M811" s="1311"/>
      <c r="N811" s="1311"/>
      <c r="O811" s="1311"/>
      <c r="P811" s="1311"/>
      <c r="Q811" s="1311"/>
      <c r="R811" s="1311"/>
      <c r="S811" s="1311"/>
    </row>
    <row r="812" spans="1:19" ht="15.75" customHeight="1">
      <c r="A812" s="1311"/>
      <c r="B812" s="1311"/>
      <c r="C812" s="1311"/>
      <c r="D812" s="1311"/>
      <c r="E812" s="1311"/>
      <c r="F812" s="1311"/>
      <c r="G812" s="1311"/>
      <c r="H812" s="1311"/>
      <c r="I812" s="1311"/>
      <c r="J812" s="1311"/>
      <c r="K812" s="1311"/>
      <c r="L812" s="1311"/>
      <c r="M812" s="1311"/>
      <c r="N812" s="1311"/>
      <c r="O812" s="1311"/>
      <c r="P812" s="1311"/>
      <c r="Q812" s="1311"/>
      <c r="R812" s="1311"/>
      <c r="S812" s="1311"/>
    </row>
    <row r="813" spans="1:19" ht="15.75" customHeight="1">
      <c r="A813" s="1311"/>
      <c r="B813" s="1311"/>
      <c r="C813" s="1311"/>
      <c r="D813" s="1311"/>
      <c r="E813" s="1311"/>
      <c r="F813" s="1311"/>
      <c r="G813" s="1311"/>
      <c r="H813" s="1311"/>
      <c r="I813" s="1311"/>
      <c r="J813" s="1311"/>
      <c r="K813" s="1311"/>
      <c r="L813" s="1311"/>
      <c r="M813" s="1311"/>
      <c r="N813" s="1311"/>
      <c r="O813" s="1311"/>
      <c r="P813" s="1311"/>
      <c r="Q813" s="1311"/>
      <c r="R813" s="1311"/>
      <c r="S813" s="1311"/>
    </row>
    <row r="814" spans="1:19" ht="15.75" customHeight="1">
      <c r="A814" s="1311"/>
      <c r="B814" s="1311"/>
      <c r="C814" s="1311"/>
      <c r="D814" s="1311"/>
      <c r="E814" s="1311"/>
      <c r="F814" s="1311"/>
      <c r="G814" s="1311"/>
      <c r="H814" s="1311"/>
      <c r="I814" s="1311"/>
      <c r="J814" s="1311"/>
      <c r="K814" s="1311"/>
      <c r="L814" s="1311"/>
      <c r="M814" s="1311"/>
      <c r="N814" s="1311"/>
      <c r="O814" s="1311"/>
      <c r="P814" s="1311"/>
      <c r="Q814" s="1311"/>
      <c r="R814" s="1311"/>
      <c r="S814" s="1311"/>
    </row>
    <row r="815" spans="1:19" ht="15.75" customHeight="1">
      <c r="A815" s="1311"/>
      <c r="B815" s="1311"/>
      <c r="C815" s="1311"/>
      <c r="D815" s="1311"/>
      <c r="E815" s="1311"/>
      <c r="F815" s="1311"/>
      <c r="G815" s="1311"/>
      <c r="H815" s="1311"/>
      <c r="I815" s="1311"/>
      <c r="J815" s="1311"/>
      <c r="K815" s="1311"/>
      <c r="L815" s="1311"/>
      <c r="M815" s="1311"/>
      <c r="N815" s="1311"/>
      <c r="O815" s="1311"/>
      <c r="P815" s="1311"/>
      <c r="Q815" s="1311"/>
      <c r="R815" s="1311"/>
      <c r="S815" s="1311"/>
    </row>
    <row r="816" spans="1:19" ht="15.75" customHeight="1">
      <c r="A816" s="1311"/>
      <c r="B816" s="1311"/>
      <c r="C816" s="1311"/>
      <c r="D816" s="1311"/>
      <c r="E816" s="1311"/>
      <c r="F816" s="1311"/>
      <c r="G816" s="1311"/>
      <c r="H816" s="1311"/>
      <c r="I816" s="1311"/>
      <c r="J816" s="1311"/>
      <c r="K816" s="1311"/>
      <c r="L816" s="1311"/>
      <c r="M816" s="1311"/>
      <c r="N816" s="1311"/>
      <c r="O816" s="1311"/>
      <c r="P816" s="1311"/>
      <c r="Q816" s="1311"/>
      <c r="R816" s="1311"/>
      <c r="S816" s="1311"/>
    </row>
    <row r="817" spans="1:19" ht="15.75" customHeight="1">
      <c r="A817" s="1311"/>
      <c r="B817" s="1311"/>
      <c r="C817" s="1311"/>
      <c r="D817" s="1311"/>
      <c r="E817" s="1311"/>
      <c r="F817" s="1311"/>
      <c r="G817" s="1311"/>
      <c r="H817" s="1311"/>
      <c r="I817" s="1311"/>
      <c r="J817" s="1311"/>
      <c r="K817" s="1311"/>
      <c r="L817" s="1311"/>
      <c r="M817" s="1311"/>
      <c r="N817" s="1311"/>
      <c r="O817" s="1311"/>
      <c r="P817" s="1311"/>
      <c r="Q817" s="1311"/>
      <c r="R817" s="1311"/>
      <c r="S817" s="1311"/>
    </row>
    <row r="818" spans="1:19" ht="15.75" customHeight="1">
      <c r="A818" s="1311"/>
      <c r="B818" s="1311"/>
      <c r="C818" s="1311"/>
      <c r="D818" s="1311"/>
      <c r="E818" s="1311"/>
      <c r="F818" s="1311"/>
      <c r="G818" s="1311"/>
      <c r="H818" s="1311"/>
      <c r="I818" s="1311"/>
      <c r="J818" s="1311"/>
      <c r="K818" s="1311"/>
      <c r="L818" s="1311"/>
      <c r="M818" s="1311"/>
      <c r="N818" s="1311"/>
      <c r="O818" s="1311"/>
      <c r="P818" s="1311"/>
      <c r="Q818" s="1311"/>
      <c r="R818" s="1311"/>
      <c r="S818" s="1311"/>
    </row>
    <row r="819" spans="1:19" ht="15.75" customHeight="1">
      <c r="A819" s="1311"/>
      <c r="B819" s="1311"/>
      <c r="C819" s="1311"/>
      <c r="D819" s="1311"/>
      <c r="E819" s="1311"/>
      <c r="F819" s="1311"/>
      <c r="G819" s="1311"/>
      <c r="H819" s="1311"/>
      <c r="I819" s="1311"/>
      <c r="J819" s="1311"/>
      <c r="K819" s="1311"/>
      <c r="L819" s="1311"/>
      <c r="M819" s="1311"/>
      <c r="N819" s="1311"/>
      <c r="O819" s="1311"/>
      <c r="P819" s="1311"/>
      <c r="Q819" s="1311"/>
      <c r="R819" s="1311"/>
      <c r="S819" s="1311"/>
    </row>
    <row r="820" spans="1:19" ht="15.75" customHeight="1">
      <c r="A820" s="1311"/>
      <c r="B820" s="1311"/>
      <c r="C820" s="1311"/>
      <c r="D820" s="1311"/>
      <c r="E820" s="1311"/>
      <c r="F820" s="1311"/>
      <c r="G820" s="1311"/>
      <c r="H820" s="1311"/>
      <c r="I820" s="1311"/>
      <c r="J820" s="1311"/>
      <c r="K820" s="1311"/>
      <c r="L820" s="1311"/>
      <c r="M820" s="1311"/>
      <c r="N820" s="1311"/>
      <c r="O820" s="1311"/>
      <c r="P820" s="1311"/>
      <c r="Q820" s="1311"/>
      <c r="R820" s="1311"/>
      <c r="S820" s="1311"/>
    </row>
    <row r="821" spans="1:19" ht="15.75" customHeight="1">
      <c r="A821" s="1311"/>
      <c r="B821" s="1311"/>
      <c r="C821" s="1311"/>
      <c r="D821" s="1311"/>
      <c r="E821" s="1311"/>
      <c r="F821" s="1311"/>
      <c r="G821" s="1311"/>
      <c r="H821" s="1311"/>
      <c r="I821" s="1311"/>
      <c r="J821" s="1311"/>
      <c r="K821" s="1311"/>
      <c r="L821" s="1311"/>
      <c r="M821" s="1311"/>
      <c r="N821" s="1311"/>
      <c r="O821" s="1311"/>
      <c r="P821" s="1311"/>
      <c r="Q821" s="1311"/>
      <c r="R821" s="1311"/>
      <c r="S821" s="1311"/>
    </row>
    <row r="822" spans="1:19" ht="15.75" customHeight="1">
      <c r="A822" s="1311"/>
      <c r="B822" s="1311"/>
      <c r="C822" s="1311"/>
      <c r="D822" s="1311"/>
      <c r="E822" s="1311"/>
      <c r="F822" s="1311"/>
      <c r="G822" s="1311"/>
      <c r="H822" s="1311"/>
      <c r="I822" s="1311"/>
      <c r="J822" s="1311"/>
      <c r="K822" s="1311"/>
      <c r="L822" s="1311"/>
      <c r="M822" s="1311"/>
      <c r="N822" s="1311"/>
      <c r="O822" s="1311"/>
      <c r="P822" s="1311"/>
      <c r="Q822" s="1311"/>
      <c r="R822" s="1311"/>
      <c r="S822" s="1311"/>
    </row>
    <row r="823" spans="1:19" ht="15.75" customHeight="1">
      <c r="A823" s="1311"/>
      <c r="B823" s="1311"/>
      <c r="C823" s="1311"/>
      <c r="D823" s="1311"/>
      <c r="E823" s="1311"/>
      <c r="F823" s="1311"/>
      <c r="G823" s="1311"/>
      <c r="H823" s="1311"/>
      <c r="I823" s="1311"/>
      <c r="J823" s="1311"/>
      <c r="K823" s="1311"/>
      <c r="L823" s="1311"/>
      <c r="M823" s="1311"/>
      <c r="N823" s="1311"/>
      <c r="O823" s="1311"/>
      <c r="P823" s="1311"/>
      <c r="Q823" s="1311"/>
      <c r="R823" s="1311"/>
      <c r="S823" s="1311"/>
    </row>
    <row r="824" spans="1:19" ht="15.75" customHeight="1">
      <c r="A824" s="1311"/>
      <c r="B824" s="1311"/>
      <c r="C824" s="1311"/>
      <c r="D824" s="1311"/>
      <c r="E824" s="1311"/>
      <c r="F824" s="1311"/>
      <c r="G824" s="1311"/>
      <c r="H824" s="1311"/>
      <c r="I824" s="1311"/>
      <c r="J824" s="1311"/>
      <c r="K824" s="1311"/>
      <c r="L824" s="1311"/>
      <c r="M824" s="1311"/>
      <c r="N824" s="1311"/>
      <c r="O824" s="1311"/>
      <c r="P824" s="1311"/>
      <c r="Q824" s="1311"/>
      <c r="R824" s="1311"/>
      <c r="S824" s="1311"/>
    </row>
    <row r="825" spans="1:19" ht="15.75" customHeight="1">
      <c r="A825" s="1311"/>
      <c r="B825" s="1311"/>
      <c r="C825" s="1311"/>
      <c r="D825" s="1311"/>
      <c r="E825" s="1311"/>
      <c r="F825" s="1311"/>
      <c r="G825" s="1311"/>
      <c r="H825" s="1311"/>
      <c r="I825" s="1311"/>
      <c r="J825" s="1311"/>
      <c r="K825" s="1311"/>
      <c r="L825" s="1311"/>
      <c r="M825" s="1311"/>
      <c r="N825" s="1311"/>
      <c r="O825" s="1311"/>
      <c r="P825" s="1311"/>
      <c r="Q825" s="1311"/>
      <c r="R825" s="1311"/>
      <c r="S825" s="1311"/>
    </row>
    <row r="826" spans="1:19" ht="15.75" customHeight="1">
      <c r="A826" s="1311"/>
      <c r="B826" s="1311"/>
      <c r="C826" s="1311"/>
      <c r="D826" s="1311"/>
      <c r="E826" s="1311"/>
      <c r="F826" s="1311"/>
      <c r="G826" s="1311"/>
      <c r="H826" s="1311"/>
      <c r="I826" s="1311"/>
      <c r="J826" s="1311"/>
      <c r="K826" s="1311"/>
      <c r="L826" s="1311"/>
      <c r="M826" s="1311"/>
      <c r="N826" s="1311"/>
      <c r="O826" s="1311"/>
      <c r="P826" s="1311"/>
      <c r="Q826" s="1311"/>
      <c r="R826" s="1311"/>
      <c r="S826" s="1311"/>
    </row>
    <row r="827" spans="1:19" ht="15.75" customHeight="1">
      <c r="A827" s="1311"/>
      <c r="B827" s="1311"/>
      <c r="C827" s="1311"/>
      <c r="D827" s="1311"/>
      <c r="E827" s="1311"/>
      <c r="F827" s="1311"/>
      <c r="G827" s="1311"/>
      <c r="H827" s="1311"/>
      <c r="I827" s="1311"/>
      <c r="J827" s="1311"/>
      <c r="K827" s="1311"/>
      <c r="L827" s="1311"/>
      <c r="M827" s="1311"/>
      <c r="N827" s="1311"/>
      <c r="O827" s="1311"/>
      <c r="P827" s="1311"/>
      <c r="Q827" s="1311"/>
      <c r="R827" s="1311"/>
      <c r="S827" s="1311"/>
    </row>
    <row r="828" spans="1:19" ht="15.75" customHeight="1">
      <c r="A828" s="1311"/>
      <c r="B828" s="1311"/>
      <c r="C828" s="1311"/>
      <c r="D828" s="1311"/>
      <c r="E828" s="1311"/>
      <c r="F828" s="1311"/>
      <c r="G828" s="1311"/>
      <c r="H828" s="1311"/>
      <c r="I828" s="1311"/>
      <c r="J828" s="1311"/>
      <c r="K828" s="1311"/>
      <c r="L828" s="1311"/>
      <c r="M828" s="1311"/>
      <c r="N828" s="1311"/>
      <c r="O828" s="1311"/>
      <c r="P828" s="1311"/>
      <c r="Q828" s="1311"/>
      <c r="R828" s="1311"/>
      <c r="S828" s="1311"/>
    </row>
    <row r="829" spans="1:19" ht="15.75" customHeight="1">
      <c r="A829" s="1311"/>
      <c r="B829" s="1311"/>
      <c r="C829" s="1311"/>
      <c r="D829" s="1311"/>
      <c r="E829" s="1311"/>
      <c r="F829" s="1311"/>
      <c r="G829" s="1311"/>
      <c r="H829" s="1311"/>
      <c r="I829" s="1311"/>
      <c r="J829" s="1311"/>
      <c r="K829" s="1311"/>
      <c r="L829" s="1311"/>
      <c r="M829" s="1311"/>
      <c r="N829" s="1311"/>
      <c r="O829" s="1311"/>
      <c r="P829" s="1311"/>
      <c r="Q829" s="1311"/>
      <c r="R829" s="1311"/>
      <c r="S829" s="1311"/>
    </row>
    <row r="830" spans="1:19" ht="15.75" customHeight="1">
      <c r="A830" s="1311"/>
      <c r="B830" s="1311"/>
      <c r="C830" s="1311"/>
      <c r="D830" s="1311"/>
      <c r="E830" s="1311"/>
      <c r="F830" s="1311"/>
      <c r="G830" s="1311"/>
      <c r="H830" s="1311"/>
      <c r="I830" s="1311"/>
      <c r="J830" s="1311"/>
      <c r="K830" s="1311"/>
      <c r="L830" s="1311"/>
      <c r="M830" s="1311"/>
      <c r="N830" s="1311"/>
      <c r="O830" s="1311"/>
      <c r="P830" s="1311"/>
      <c r="Q830" s="1311"/>
      <c r="R830" s="1311"/>
      <c r="S830" s="1311"/>
    </row>
    <row r="831" spans="1:19" ht="15.75" customHeight="1">
      <c r="A831" s="1311"/>
      <c r="B831" s="1311"/>
      <c r="C831" s="1311"/>
      <c r="D831" s="1311"/>
      <c r="E831" s="1311"/>
      <c r="F831" s="1311"/>
      <c r="G831" s="1311"/>
      <c r="H831" s="1311"/>
      <c r="I831" s="1311"/>
      <c r="J831" s="1311"/>
      <c r="K831" s="1311"/>
      <c r="L831" s="1311"/>
      <c r="M831" s="1311"/>
      <c r="N831" s="1311"/>
      <c r="O831" s="1311"/>
      <c r="P831" s="1311"/>
      <c r="Q831" s="1311"/>
      <c r="R831" s="1311"/>
      <c r="S831" s="1311"/>
    </row>
    <row r="832" spans="1:19" ht="15.75" customHeight="1">
      <c r="A832" s="1311"/>
      <c r="B832" s="1311"/>
      <c r="C832" s="1311"/>
      <c r="D832" s="1311"/>
      <c r="E832" s="1311"/>
      <c r="F832" s="1311"/>
      <c r="G832" s="1311"/>
      <c r="H832" s="1311"/>
      <c r="I832" s="1311"/>
      <c r="J832" s="1311"/>
      <c r="K832" s="1311"/>
      <c r="L832" s="1311"/>
      <c r="M832" s="1311"/>
      <c r="N832" s="1311"/>
      <c r="O832" s="1311"/>
      <c r="P832" s="1311"/>
      <c r="Q832" s="1311"/>
      <c r="R832" s="1311"/>
      <c r="S832" s="1311"/>
    </row>
    <row r="833" spans="1:19" ht="15.75" customHeight="1">
      <c r="A833" s="1311"/>
      <c r="B833" s="1311"/>
      <c r="C833" s="1311"/>
      <c r="D833" s="1311"/>
      <c r="E833" s="1311"/>
      <c r="F833" s="1311"/>
      <c r="G833" s="1311"/>
      <c r="H833" s="1311"/>
      <c r="I833" s="1311"/>
      <c r="J833" s="1311"/>
      <c r="K833" s="1311"/>
      <c r="L833" s="1311"/>
      <c r="M833" s="1311"/>
      <c r="N833" s="1311"/>
      <c r="O833" s="1311"/>
      <c r="P833" s="1311"/>
      <c r="Q833" s="1311"/>
      <c r="R833" s="1311"/>
      <c r="S833" s="1311"/>
    </row>
    <row r="834" spans="1:19" ht="15.75" customHeight="1">
      <c r="A834" s="1311"/>
      <c r="B834" s="1311"/>
      <c r="C834" s="1311"/>
      <c r="D834" s="1311"/>
      <c r="E834" s="1311"/>
      <c r="F834" s="1311"/>
      <c r="G834" s="1311"/>
      <c r="H834" s="1311"/>
      <c r="I834" s="1311"/>
      <c r="J834" s="1311"/>
      <c r="K834" s="1311"/>
      <c r="L834" s="1311"/>
      <c r="M834" s="1311"/>
      <c r="N834" s="1311"/>
      <c r="O834" s="1311"/>
      <c r="P834" s="1311"/>
      <c r="Q834" s="1311"/>
      <c r="R834" s="1311"/>
      <c r="S834" s="1311"/>
    </row>
    <row r="835" spans="1:19" ht="15.75" customHeight="1">
      <c r="A835" s="1311"/>
      <c r="B835" s="1311"/>
      <c r="C835" s="1311"/>
      <c r="D835" s="1311"/>
      <c r="E835" s="1311"/>
      <c r="F835" s="1311"/>
      <c r="G835" s="1311"/>
      <c r="H835" s="1311"/>
      <c r="I835" s="1311"/>
      <c r="J835" s="1311"/>
      <c r="K835" s="1311"/>
      <c r="L835" s="1311"/>
      <c r="M835" s="1311"/>
      <c r="N835" s="1311"/>
      <c r="O835" s="1311"/>
      <c r="P835" s="1311"/>
      <c r="Q835" s="1311"/>
      <c r="R835" s="1311"/>
      <c r="S835" s="1311"/>
    </row>
    <row r="836" spans="1:19" ht="15.75" customHeight="1">
      <c r="A836" s="1311"/>
      <c r="B836" s="1311"/>
      <c r="C836" s="1311"/>
      <c r="D836" s="1311"/>
      <c r="E836" s="1311"/>
      <c r="F836" s="1311"/>
      <c r="G836" s="1311"/>
      <c r="H836" s="1311"/>
      <c r="I836" s="1311"/>
      <c r="J836" s="1311"/>
      <c r="K836" s="1311"/>
      <c r="L836" s="1311"/>
      <c r="M836" s="1311"/>
      <c r="N836" s="1311"/>
      <c r="O836" s="1311"/>
      <c r="P836" s="1311"/>
      <c r="Q836" s="1311"/>
      <c r="R836" s="1311"/>
      <c r="S836" s="1311"/>
    </row>
    <row r="837" spans="1:19" ht="15.75" customHeight="1">
      <c r="A837" s="1311"/>
      <c r="B837" s="1311"/>
      <c r="C837" s="1311"/>
      <c r="D837" s="1311"/>
      <c r="E837" s="1311"/>
      <c r="F837" s="1311"/>
      <c r="G837" s="1311"/>
      <c r="H837" s="1311"/>
      <c r="I837" s="1311"/>
      <c r="J837" s="1311"/>
      <c r="K837" s="1311"/>
      <c r="L837" s="1311"/>
      <c r="M837" s="1311"/>
      <c r="N837" s="1311"/>
      <c r="O837" s="1311"/>
      <c r="P837" s="1311"/>
      <c r="Q837" s="1311"/>
      <c r="R837" s="1311"/>
      <c r="S837" s="1311"/>
    </row>
    <row r="838" spans="1:19" ht="15.75" customHeight="1">
      <c r="A838" s="1311"/>
      <c r="B838" s="1311"/>
      <c r="C838" s="1311"/>
      <c r="D838" s="1311"/>
      <c r="E838" s="1311"/>
      <c r="F838" s="1311"/>
      <c r="G838" s="1311"/>
      <c r="H838" s="1311"/>
      <c r="I838" s="1311"/>
      <c r="J838" s="1311"/>
      <c r="K838" s="1311"/>
      <c r="L838" s="1311"/>
      <c r="M838" s="1311"/>
      <c r="N838" s="1311"/>
      <c r="O838" s="1311"/>
      <c r="P838" s="1311"/>
      <c r="Q838" s="1311"/>
      <c r="R838" s="1311"/>
      <c r="S838" s="1311"/>
    </row>
    <row r="839" spans="1:19" ht="15.75" customHeight="1">
      <c r="A839" s="1311"/>
      <c r="B839" s="1311"/>
      <c r="C839" s="1311"/>
      <c r="D839" s="1311"/>
      <c r="E839" s="1311"/>
      <c r="F839" s="1311"/>
      <c r="G839" s="1311"/>
      <c r="H839" s="1311"/>
      <c r="I839" s="1311"/>
      <c r="J839" s="1311"/>
      <c r="K839" s="1311"/>
      <c r="L839" s="1311"/>
      <c r="M839" s="1311"/>
      <c r="N839" s="1311"/>
      <c r="O839" s="1311"/>
      <c r="P839" s="1311"/>
      <c r="Q839" s="1311"/>
      <c r="R839" s="1311"/>
      <c r="S839" s="1311"/>
    </row>
    <row r="840" spans="1:19" ht="15.75" customHeight="1">
      <c r="A840" s="1311"/>
      <c r="B840" s="1311"/>
      <c r="C840" s="1311"/>
      <c r="D840" s="1311"/>
      <c r="E840" s="1311"/>
      <c r="F840" s="1311"/>
      <c r="G840" s="1311"/>
      <c r="H840" s="1311"/>
      <c r="I840" s="1311"/>
      <c r="J840" s="1311"/>
      <c r="K840" s="1311"/>
      <c r="L840" s="1311"/>
      <c r="M840" s="1311"/>
      <c r="N840" s="1311"/>
      <c r="O840" s="1311"/>
      <c r="P840" s="1311"/>
      <c r="Q840" s="1311"/>
      <c r="R840" s="1311"/>
      <c r="S840" s="1311"/>
    </row>
    <row r="841" spans="1:19" ht="15.75" customHeight="1">
      <c r="A841" s="1311"/>
      <c r="B841" s="1311"/>
      <c r="C841" s="1311"/>
      <c r="D841" s="1311"/>
      <c r="E841" s="1311"/>
      <c r="F841" s="1311"/>
      <c r="G841" s="1311"/>
      <c r="H841" s="1311"/>
      <c r="I841" s="1311"/>
      <c r="J841" s="1311"/>
      <c r="K841" s="1311"/>
      <c r="L841" s="1311"/>
      <c r="M841" s="1311"/>
      <c r="N841" s="1311"/>
      <c r="O841" s="1311"/>
      <c r="P841" s="1311"/>
      <c r="Q841" s="1311"/>
      <c r="R841" s="1311"/>
      <c r="S841" s="1311"/>
    </row>
    <row r="842" spans="1:19" ht="15.75" customHeight="1">
      <c r="A842" s="1311"/>
      <c r="B842" s="1311"/>
      <c r="C842" s="1311"/>
      <c r="D842" s="1311"/>
      <c r="E842" s="1311"/>
      <c r="F842" s="1311"/>
      <c r="G842" s="1311"/>
      <c r="H842" s="1311"/>
      <c r="I842" s="1311"/>
      <c r="J842" s="1311"/>
      <c r="K842" s="1311"/>
      <c r="L842" s="1311"/>
      <c r="M842" s="1311"/>
      <c r="N842" s="1311"/>
      <c r="O842" s="1311"/>
      <c r="P842" s="1311"/>
      <c r="Q842" s="1311"/>
      <c r="R842" s="1311"/>
      <c r="S842" s="1311"/>
    </row>
    <row r="843" spans="1:19" ht="15.75" customHeight="1">
      <c r="A843" s="1311"/>
      <c r="B843" s="1311"/>
      <c r="C843" s="1311"/>
      <c r="D843" s="1311"/>
      <c r="E843" s="1311"/>
      <c r="F843" s="1311"/>
      <c r="G843" s="1311"/>
      <c r="H843" s="1311"/>
      <c r="I843" s="1311"/>
      <c r="J843" s="1311"/>
      <c r="K843" s="1311"/>
      <c r="L843" s="1311"/>
      <c r="M843" s="1311"/>
      <c r="N843" s="1311"/>
      <c r="O843" s="1311"/>
      <c r="P843" s="1311"/>
      <c r="Q843" s="1311"/>
      <c r="R843" s="1311"/>
      <c r="S843" s="1311"/>
    </row>
    <row r="844" spans="1:19" ht="15.75" customHeight="1">
      <c r="A844" s="1311"/>
      <c r="B844" s="1311"/>
      <c r="C844" s="1311"/>
      <c r="D844" s="1311"/>
      <c r="E844" s="1311"/>
      <c r="F844" s="1311"/>
      <c r="G844" s="1311"/>
      <c r="H844" s="1311"/>
      <c r="I844" s="1311"/>
      <c r="J844" s="1311"/>
      <c r="K844" s="1311"/>
      <c r="L844" s="1311"/>
      <c r="M844" s="1311"/>
      <c r="N844" s="1311"/>
      <c r="O844" s="1311"/>
      <c r="P844" s="1311"/>
      <c r="Q844" s="1311"/>
      <c r="R844" s="1311"/>
      <c r="S844" s="1311"/>
    </row>
    <row r="845" spans="1:19" ht="15.75" customHeight="1">
      <c r="A845" s="1311"/>
      <c r="B845" s="1311"/>
      <c r="C845" s="1311"/>
      <c r="D845" s="1311"/>
      <c r="E845" s="1311"/>
      <c r="F845" s="1311"/>
      <c r="G845" s="1311"/>
      <c r="H845" s="1311"/>
      <c r="I845" s="1311"/>
      <c r="J845" s="1311"/>
      <c r="K845" s="1311"/>
      <c r="L845" s="1311"/>
      <c r="M845" s="1311"/>
      <c r="N845" s="1311"/>
      <c r="O845" s="1311"/>
      <c r="P845" s="1311"/>
      <c r="Q845" s="1311"/>
      <c r="R845" s="1311"/>
      <c r="S845" s="1311"/>
    </row>
    <row r="846" spans="1:19" ht="15.75" customHeight="1">
      <c r="A846" s="1311"/>
      <c r="B846" s="1311"/>
      <c r="C846" s="1311"/>
      <c r="D846" s="1311"/>
      <c r="E846" s="1311"/>
      <c r="F846" s="1311"/>
      <c r="G846" s="1311"/>
      <c r="H846" s="1311"/>
      <c r="I846" s="1311"/>
      <c r="J846" s="1311"/>
      <c r="K846" s="1311"/>
      <c r="L846" s="1311"/>
      <c r="M846" s="1311"/>
      <c r="N846" s="1311"/>
      <c r="O846" s="1311"/>
      <c r="P846" s="1311"/>
      <c r="Q846" s="1311"/>
      <c r="R846" s="1311"/>
      <c r="S846" s="1311"/>
    </row>
    <row r="847" spans="1:19" ht="15.75" customHeight="1">
      <c r="A847" s="1311"/>
      <c r="B847" s="1311"/>
      <c r="C847" s="1311"/>
      <c r="D847" s="1311"/>
      <c r="E847" s="1311"/>
      <c r="F847" s="1311"/>
      <c r="G847" s="1311"/>
      <c r="H847" s="1311"/>
      <c r="I847" s="1311"/>
      <c r="J847" s="1311"/>
      <c r="K847" s="1311"/>
      <c r="L847" s="1311"/>
      <c r="M847" s="1311"/>
      <c r="N847" s="1311"/>
      <c r="O847" s="1311"/>
      <c r="P847" s="1311"/>
      <c r="Q847" s="1311"/>
      <c r="R847" s="1311"/>
      <c r="S847" s="1311"/>
    </row>
    <row r="848" spans="1:19" ht="15.75" customHeight="1">
      <c r="A848" s="1311"/>
      <c r="B848" s="1311"/>
      <c r="C848" s="1311"/>
      <c r="D848" s="1311"/>
      <c r="E848" s="1311"/>
      <c r="F848" s="1311"/>
      <c r="G848" s="1311"/>
      <c r="H848" s="1311"/>
      <c r="I848" s="1311"/>
      <c r="J848" s="1311"/>
      <c r="K848" s="1311"/>
      <c r="L848" s="1311"/>
      <c r="M848" s="1311"/>
      <c r="N848" s="1311"/>
      <c r="O848" s="1311"/>
      <c r="P848" s="1311"/>
      <c r="Q848" s="1311"/>
      <c r="R848" s="1311"/>
      <c r="S848" s="1311"/>
    </row>
    <row r="849" spans="1:19" ht="15.75" customHeight="1">
      <c r="A849" s="1311"/>
      <c r="B849" s="1311"/>
      <c r="C849" s="1311"/>
      <c r="D849" s="1311"/>
      <c r="E849" s="1311"/>
      <c r="F849" s="1311"/>
      <c r="G849" s="1311"/>
      <c r="H849" s="1311"/>
      <c r="I849" s="1311"/>
      <c r="J849" s="1311"/>
      <c r="K849" s="1311"/>
      <c r="L849" s="1311"/>
      <c r="M849" s="1311"/>
      <c r="N849" s="1311"/>
      <c r="O849" s="1311"/>
      <c r="P849" s="1311"/>
      <c r="Q849" s="1311"/>
      <c r="R849" s="1311"/>
      <c r="S849" s="1311"/>
    </row>
    <row r="850" spans="1:19" ht="15.75" customHeight="1">
      <c r="A850" s="1311"/>
      <c r="B850" s="1311"/>
      <c r="C850" s="1311"/>
      <c r="D850" s="1311"/>
      <c r="E850" s="1311"/>
      <c r="F850" s="1311"/>
      <c r="G850" s="1311"/>
      <c r="H850" s="1311"/>
      <c r="I850" s="1311"/>
      <c r="J850" s="1311"/>
      <c r="K850" s="1311"/>
      <c r="L850" s="1311"/>
      <c r="M850" s="1311"/>
      <c r="N850" s="1311"/>
      <c r="O850" s="1311"/>
      <c r="P850" s="1311"/>
      <c r="Q850" s="1311"/>
      <c r="R850" s="1311"/>
      <c r="S850" s="1311"/>
    </row>
    <row r="851" spans="1:19" ht="15.75" customHeight="1">
      <c r="A851" s="1311"/>
      <c r="B851" s="1311"/>
      <c r="C851" s="1311"/>
      <c r="D851" s="1311"/>
      <c r="E851" s="1311"/>
      <c r="F851" s="1311"/>
      <c r="G851" s="1311"/>
      <c r="H851" s="1311"/>
      <c r="I851" s="1311"/>
      <c r="J851" s="1311"/>
      <c r="K851" s="1311"/>
      <c r="L851" s="1311"/>
      <c r="M851" s="1311"/>
      <c r="N851" s="1311"/>
      <c r="O851" s="1311"/>
      <c r="P851" s="1311"/>
      <c r="Q851" s="1311"/>
      <c r="R851" s="1311"/>
      <c r="S851" s="1311"/>
    </row>
    <row r="852" spans="1:19" ht="15.75" customHeight="1">
      <c r="A852" s="1311"/>
      <c r="B852" s="1311"/>
      <c r="C852" s="1311"/>
      <c r="D852" s="1311"/>
      <c r="E852" s="1311"/>
      <c r="F852" s="1311"/>
      <c r="G852" s="1311"/>
      <c r="H852" s="1311"/>
      <c r="I852" s="1311"/>
      <c r="J852" s="1311"/>
      <c r="K852" s="1311"/>
      <c r="L852" s="1311"/>
      <c r="M852" s="1311"/>
      <c r="N852" s="1311"/>
      <c r="O852" s="1311"/>
      <c r="P852" s="1311"/>
      <c r="Q852" s="1311"/>
      <c r="R852" s="1311"/>
      <c r="S852" s="1311"/>
    </row>
    <row r="853" spans="1:19" ht="15.75" customHeight="1">
      <c r="A853" s="1311"/>
      <c r="B853" s="1311"/>
      <c r="C853" s="1311"/>
      <c r="D853" s="1311"/>
      <c r="E853" s="1311"/>
      <c r="F853" s="1311"/>
      <c r="G853" s="1311"/>
      <c r="H853" s="1311"/>
      <c r="I853" s="1311"/>
      <c r="J853" s="1311"/>
      <c r="K853" s="1311"/>
      <c r="L853" s="1311"/>
      <c r="M853" s="1311"/>
      <c r="N853" s="1311"/>
      <c r="O853" s="1311"/>
      <c r="P853" s="1311"/>
      <c r="Q853" s="1311"/>
      <c r="R853" s="1311"/>
      <c r="S853" s="1311"/>
    </row>
    <row r="854" spans="1:19" ht="15.75" customHeight="1">
      <c r="A854" s="1311"/>
      <c r="B854" s="1311"/>
      <c r="C854" s="1311"/>
      <c r="D854" s="1311"/>
      <c r="E854" s="1311"/>
      <c r="F854" s="1311"/>
      <c r="G854" s="1311"/>
      <c r="H854" s="1311"/>
      <c r="I854" s="1311"/>
      <c r="J854" s="1311"/>
      <c r="K854" s="1311"/>
      <c r="L854" s="1311"/>
      <c r="M854" s="1311"/>
      <c r="N854" s="1311"/>
      <c r="O854" s="1311"/>
      <c r="P854" s="1311"/>
      <c r="Q854" s="1311"/>
      <c r="R854" s="1311"/>
      <c r="S854" s="1311"/>
    </row>
    <row r="855" spans="1:19" ht="15.75" customHeight="1">
      <c r="A855" s="1311"/>
      <c r="B855" s="1311"/>
      <c r="C855" s="1311"/>
      <c r="D855" s="1311"/>
      <c r="E855" s="1311"/>
      <c r="F855" s="1311"/>
      <c r="G855" s="1311"/>
      <c r="H855" s="1311"/>
      <c r="I855" s="1311"/>
      <c r="J855" s="1311"/>
      <c r="K855" s="1311"/>
      <c r="L855" s="1311"/>
      <c r="M855" s="1311"/>
      <c r="N855" s="1311"/>
      <c r="O855" s="1311"/>
      <c r="P855" s="1311"/>
      <c r="Q855" s="1311"/>
      <c r="R855" s="1311"/>
      <c r="S855" s="1311"/>
    </row>
    <row r="856" spans="1:19" ht="15.75" customHeight="1">
      <c r="A856" s="1311"/>
      <c r="B856" s="1311"/>
      <c r="C856" s="1311"/>
      <c r="D856" s="1311"/>
      <c r="E856" s="1311"/>
      <c r="F856" s="1311"/>
      <c r="G856" s="1311"/>
      <c r="H856" s="1311"/>
      <c r="I856" s="1311"/>
      <c r="J856" s="1311"/>
      <c r="K856" s="1311"/>
      <c r="L856" s="1311"/>
      <c r="M856" s="1311"/>
      <c r="N856" s="1311"/>
      <c r="O856" s="1311"/>
      <c r="P856" s="1311"/>
      <c r="Q856" s="1311"/>
      <c r="R856" s="1311"/>
      <c r="S856" s="1311"/>
    </row>
    <row r="857" spans="1:19" ht="15.75" customHeight="1">
      <c r="A857" s="1311"/>
      <c r="B857" s="1311"/>
      <c r="C857" s="1311"/>
      <c r="D857" s="1311"/>
      <c r="E857" s="1311"/>
      <c r="F857" s="1311"/>
      <c r="G857" s="1311"/>
      <c r="H857" s="1311"/>
      <c r="I857" s="1311"/>
      <c r="J857" s="1311"/>
      <c r="K857" s="1311"/>
      <c r="L857" s="1311"/>
      <c r="M857" s="1311"/>
      <c r="N857" s="1311"/>
      <c r="O857" s="1311"/>
      <c r="P857" s="1311"/>
      <c r="Q857" s="1311"/>
      <c r="R857" s="1311"/>
      <c r="S857" s="1311"/>
    </row>
    <row r="858" spans="1:19" ht="15.75" customHeight="1">
      <c r="A858" s="1311"/>
      <c r="B858" s="1311"/>
      <c r="C858" s="1311"/>
      <c r="D858" s="1311"/>
      <c r="E858" s="1311"/>
      <c r="F858" s="1311"/>
      <c r="G858" s="1311"/>
      <c r="H858" s="1311"/>
      <c r="I858" s="1311"/>
      <c r="J858" s="1311"/>
      <c r="K858" s="1311"/>
      <c r="L858" s="1311"/>
      <c r="M858" s="1311"/>
      <c r="N858" s="1311"/>
      <c r="O858" s="1311"/>
      <c r="P858" s="1311"/>
      <c r="Q858" s="1311"/>
      <c r="R858" s="1311"/>
      <c r="S858" s="1311"/>
    </row>
    <row r="859" spans="1:19" ht="15.75" customHeight="1">
      <c r="A859" s="1311"/>
      <c r="B859" s="1311"/>
      <c r="C859" s="1311"/>
      <c r="D859" s="1311"/>
      <c r="E859" s="1311"/>
      <c r="F859" s="1311"/>
      <c r="G859" s="1311"/>
      <c r="H859" s="1311"/>
      <c r="I859" s="1311"/>
      <c r="J859" s="1311"/>
      <c r="K859" s="1311"/>
      <c r="L859" s="1311"/>
      <c r="M859" s="1311"/>
      <c r="N859" s="1311"/>
      <c r="O859" s="1311"/>
      <c r="P859" s="1311"/>
      <c r="Q859" s="1311"/>
      <c r="R859" s="1311"/>
      <c r="S859" s="1311"/>
    </row>
    <row r="860" spans="1:19" ht="15.75" customHeight="1">
      <c r="A860" s="1311"/>
      <c r="B860" s="1311"/>
      <c r="C860" s="1311"/>
      <c r="D860" s="1311"/>
      <c r="E860" s="1311"/>
      <c r="F860" s="1311"/>
      <c r="G860" s="1311"/>
      <c r="H860" s="1311"/>
      <c r="I860" s="1311"/>
      <c r="J860" s="1311"/>
      <c r="K860" s="1311"/>
      <c r="L860" s="1311"/>
      <c r="M860" s="1311"/>
      <c r="N860" s="1311"/>
      <c r="O860" s="1311"/>
      <c r="P860" s="1311"/>
      <c r="Q860" s="1311"/>
      <c r="R860" s="1311"/>
      <c r="S860" s="1311"/>
    </row>
    <row r="861" spans="1:19" ht="15.75" customHeight="1">
      <c r="A861" s="1311"/>
      <c r="B861" s="1311"/>
      <c r="C861" s="1311"/>
      <c r="D861" s="1311"/>
      <c r="E861" s="1311"/>
      <c r="F861" s="1311"/>
      <c r="G861" s="1311"/>
      <c r="H861" s="1311"/>
      <c r="I861" s="1311"/>
      <c r="J861" s="1311"/>
      <c r="K861" s="1311"/>
      <c r="L861" s="1311"/>
      <c r="M861" s="1311"/>
      <c r="N861" s="1311"/>
      <c r="O861" s="1311"/>
      <c r="P861" s="1311"/>
      <c r="Q861" s="1311"/>
      <c r="R861" s="1311"/>
      <c r="S861" s="1311"/>
    </row>
    <row r="862" spans="1:19" ht="15.75" customHeight="1">
      <c r="A862" s="1311"/>
      <c r="B862" s="1311"/>
      <c r="C862" s="1311"/>
      <c r="D862" s="1311"/>
      <c r="E862" s="1311"/>
      <c r="F862" s="1311"/>
      <c r="G862" s="1311"/>
      <c r="H862" s="1311"/>
      <c r="I862" s="1311"/>
      <c r="J862" s="1311"/>
      <c r="K862" s="1311"/>
      <c r="L862" s="1311"/>
      <c r="M862" s="1311"/>
      <c r="N862" s="1311"/>
      <c r="O862" s="1311"/>
      <c r="P862" s="1311"/>
      <c r="Q862" s="1311"/>
      <c r="R862" s="1311"/>
      <c r="S862" s="1311"/>
    </row>
    <row r="863" spans="1:19" ht="15.75" customHeight="1">
      <c r="A863" s="1311"/>
      <c r="B863" s="1311"/>
      <c r="C863" s="1311"/>
      <c r="D863" s="1311"/>
      <c r="E863" s="1311"/>
      <c r="F863" s="1311"/>
      <c r="G863" s="1311"/>
      <c r="H863" s="1311"/>
      <c r="I863" s="1311"/>
      <c r="J863" s="1311"/>
      <c r="K863" s="1311"/>
      <c r="L863" s="1311"/>
      <c r="M863" s="1311"/>
      <c r="N863" s="1311"/>
      <c r="O863" s="1311"/>
      <c r="P863" s="1311"/>
      <c r="Q863" s="1311"/>
      <c r="R863" s="1311"/>
      <c r="S863" s="1311"/>
    </row>
    <row r="864" spans="1:19" ht="15.75" customHeight="1">
      <c r="A864" s="1311"/>
      <c r="B864" s="1311"/>
      <c r="C864" s="1311"/>
      <c r="D864" s="1311"/>
      <c r="E864" s="1311"/>
      <c r="F864" s="1311"/>
      <c r="G864" s="1311"/>
      <c r="H864" s="1311"/>
      <c r="I864" s="1311"/>
      <c r="J864" s="1311"/>
      <c r="K864" s="1311"/>
      <c r="L864" s="1311"/>
      <c r="M864" s="1311"/>
      <c r="N864" s="1311"/>
      <c r="O864" s="1311"/>
      <c r="P864" s="1311"/>
      <c r="Q864" s="1311"/>
      <c r="R864" s="1311"/>
      <c r="S864" s="1311"/>
    </row>
    <row r="865" spans="1:19" ht="15.75" customHeight="1">
      <c r="A865" s="1311"/>
      <c r="B865" s="1311"/>
      <c r="C865" s="1311"/>
      <c r="D865" s="1311"/>
      <c r="E865" s="1311"/>
      <c r="F865" s="1311"/>
      <c r="G865" s="1311"/>
      <c r="H865" s="1311"/>
      <c r="I865" s="1311"/>
      <c r="J865" s="1311"/>
      <c r="K865" s="1311"/>
      <c r="L865" s="1311"/>
      <c r="M865" s="1311"/>
      <c r="N865" s="1311"/>
      <c r="O865" s="1311"/>
      <c r="P865" s="1311"/>
      <c r="Q865" s="1311"/>
      <c r="R865" s="1311"/>
      <c r="S865" s="1311"/>
    </row>
    <row r="866" spans="1:19" ht="15.75" customHeight="1">
      <c r="A866" s="1311"/>
      <c r="B866" s="1311"/>
      <c r="C866" s="1311"/>
      <c r="D866" s="1311"/>
      <c r="E866" s="1311"/>
      <c r="F866" s="1311"/>
      <c r="G866" s="1311"/>
      <c r="H866" s="1311"/>
      <c r="I866" s="1311"/>
      <c r="J866" s="1311"/>
      <c r="K866" s="1311"/>
      <c r="L866" s="1311"/>
      <c r="M866" s="1311"/>
      <c r="N866" s="1311"/>
      <c r="O866" s="1311"/>
      <c r="P866" s="1311"/>
      <c r="Q866" s="1311"/>
      <c r="R866" s="1311"/>
      <c r="S866" s="1311"/>
    </row>
    <row r="867" spans="1:19" ht="15.75" customHeight="1">
      <c r="A867" s="1311"/>
      <c r="B867" s="1311"/>
      <c r="C867" s="1311"/>
      <c r="D867" s="1311"/>
      <c r="E867" s="1311"/>
      <c r="F867" s="1311"/>
      <c r="G867" s="1311"/>
      <c r="H867" s="1311"/>
      <c r="I867" s="1311"/>
      <c r="J867" s="1311"/>
      <c r="K867" s="1311"/>
      <c r="L867" s="1311"/>
      <c r="M867" s="1311"/>
      <c r="N867" s="1311"/>
      <c r="O867" s="1311"/>
      <c r="P867" s="1311"/>
      <c r="Q867" s="1311"/>
      <c r="R867" s="1311"/>
      <c r="S867" s="1311"/>
    </row>
    <row r="868" spans="1:19" ht="15.75" customHeight="1">
      <c r="A868" s="1311"/>
      <c r="B868" s="1311"/>
      <c r="C868" s="1311"/>
      <c r="D868" s="1311"/>
      <c r="E868" s="1311"/>
      <c r="F868" s="1311"/>
      <c r="G868" s="1311"/>
      <c r="H868" s="1311"/>
      <c r="I868" s="1311"/>
      <c r="J868" s="1311"/>
      <c r="K868" s="1311"/>
      <c r="L868" s="1311"/>
      <c r="M868" s="1311"/>
      <c r="N868" s="1311"/>
      <c r="O868" s="1311"/>
      <c r="P868" s="1311"/>
      <c r="Q868" s="1311"/>
      <c r="R868" s="1311"/>
      <c r="S868" s="1311"/>
    </row>
    <row r="869" spans="1:19" ht="15.75" customHeight="1">
      <c r="A869" s="1311"/>
      <c r="B869" s="1311"/>
      <c r="C869" s="1311"/>
      <c r="D869" s="1311"/>
      <c r="E869" s="1311"/>
      <c r="F869" s="1311"/>
      <c r="G869" s="1311"/>
      <c r="H869" s="1311"/>
      <c r="I869" s="1311"/>
      <c r="J869" s="1311"/>
      <c r="K869" s="1311"/>
      <c r="L869" s="1311"/>
      <c r="M869" s="1311"/>
      <c r="N869" s="1311"/>
      <c r="O869" s="1311"/>
      <c r="P869" s="1311"/>
      <c r="Q869" s="1311"/>
      <c r="R869" s="1311"/>
      <c r="S869" s="1311"/>
    </row>
    <row r="870" spans="1:19" ht="15.75" customHeight="1">
      <c r="A870" s="1311"/>
      <c r="B870" s="1311"/>
      <c r="C870" s="1311"/>
      <c r="D870" s="1311"/>
      <c r="E870" s="1311"/>
      <c r="F870" s="1311"/>
      <c r="G870" s="1311"/>
      <c r="H870" s="1311"/>
      <c r="I870" s="1311"/>
      <c r="J870" s="1311"/>
      <c r="K870" s="1311"/>
      <c r="L870" s="1311"/>
      <c r="M870" s="1311"/>
      <c r="N870" s="1311"/>
      <c r="O870" s="1311"/>
      <c r="P870" s="1311"/>
      <c r="Q870" s="1311"/>
      <c r="R870" s="1311"/>
      <c r="S870" s="1311"/>
    </row>
    <row r="871" spans="1:19" ht="15.75" customHeight="1">
      <c r="A871" s="1311"/>
      <c r="B871" s="1311"/>
      <c r="C871" s="1311"/>
      <c r="D871" s="1311"/>
      <c r="E871" s="1311"/>
      <c r="F871" s="1311"/>
      <c r="G871" s="1311"/>
      <c r="H871" s="1311"/>
      <c r="I871" s="1311"/>
      <c r="J871" s="1311"/>
      <c r="K871" s="1311"/>
      <c r="L871" s="1311"/>
      <c r="M871" s="1311"/>
      <c r="N871" s="1311"/>
      <c r="O871" s="1311"/>
      <c r="P871" s="1311"/>
      <c r="Q871" s="1311"/>
      <c r="R871" s="1311"/>
      <c r="S871" s="1311"/>
    </row>
    <row r="872" spans="1:19" ht="15.75" customHeight="1">
      <c r="A872" s="1311"/>
      <c r="B872" s="1311"/>
      <c r="C872" s="1311"/>
      <c r="D872" s="1311"/>
      <c r="E872" s="1311"/>
      <c r="F872" s="1311"/>
      <c r="G872" s="1311"/>
      <c r="H872" s="1311"/>
      <c r="I872" s="1311"/>
      <c r="J872" s="1311"/>
      <c r="K872" s="1311"/>
      <c r="L872" s="1311"/>
      <c r="M872" s="1311"/>
      <c r="N872" s="1311"/>
      <c r="O872" s="1311"/>
      <c r="P872" s="1311"/>
      <c r="Q872" s="1311"/>
      <c r="R872" s="1311"/>
      <c r="S872" s="1311"/>
    </row>
    <row r="873" spans="1:19" ht="15.75" customHeight="1">
      <c r="A873" s="1311"/>
      <c r="B873" s="1311"/>
      <c r="C873" s="1311"/>
      <c r="D873" s="1311"/>
      <c r="E873" s="1311"/>
      <c r="F873" s="1311"/>
      <c r="G873" s="1311"/>
      <c r="H873" s="1311"/>
      <c r="I873" s="1311"/>
      <c r="J873" s="1311"/>
      <c r="K873" s="1311"/>
      <c r="L873" s="1311"/>
      <c r="M873" s="1311"/>
      <c r="N873" s="1311"/>
      <c r="O873" s="1311"/>
      <c r="P873" s="1311"/>
      <c r="Q873" s="1311"/>
      <c r="R873" s="1311"/>
      <c r="S873" s="1311"/>
    </row>
    <row r="874" spans="1:19" ht="15.75" customHeight="1">
      <c r="A874" s="1311"/>
      <c r="B874" s="1311"/>
      <c r="C874" s="1311"/>
      <c r="D874" s="1311"/>
      <c r="E874" s="1311"/>
      <c r="F874" s="1311"/>
      <c r="G874" s="1311"/>
      <c r="H874" s="1311"/>
      <c r="I874" s="1311"/>
      <c r="J874" s="1311"/>
      <c r="K874" s="1311"/>
      <c r="L874" s="1311"/>
      <c r="M874" s="1311"/>
      <c r="N874" s="1311"/>
      <c r="O874" s="1311"/>
      <c r="P874" s="1311"/>
      <c r="Q874" s="1311"/>
      <c r="R874" s="1311"/>
      <c r="S874" s="1311"/>
    </row>
    <row r="875" spans="1:19" ht="15.75" customHeight="1">
      <c r="A875" s="1311"/>
      <c r="B875" s="1311"/>
      <c r="C875" s="1311"/>
      <c r="D875" s="1311"/>
      <c r="E875" s="1311"/>
      <c r="F875" s="1311"/>
      <c r="G875" s="1311"/>
      <c r="H875" s="1311"/>
      <c r="I875" s="1311"/>
      <c r="J875" s="1311"/>
      <c r="K875" s="1311"/>
      <c r="L875" s="1311"/>
      <c r="M875" s="1311"/>
      <c r="N875" s="1311"/>
      <c r="O875" s="1311"/>
      <c r="P875" s="1311"/>
      <c r="Q875" s="1311"/>
      <c r="R875" s="1311"/>
      <c r="S875" s="1311"/>
    </row>
    <row r="876" spans="1:19" ht="15.75" customHeight="1">
      <c r="A876" s="1311"/>
      <c r="B876" s="1311"/>
      <c r="C876" s="1311"/>
      <c r="D876" s="1311"/>
      <c r="E876" s="1311"/>
      <c r="F876" s="1311"/>
      <c r="G876" s="1311"/>
      <c r="H876" s="1311"/>
      <c r="I876" s="1311"/>
      <c r="J876" s="1311"/>
      <c r="K876" s="1311"/>
      <c r="L876" s="1311"/>
      <c r="M876" s="1311"/>
      <c r="N876" s="1311"/>
      <c r="O876" s="1311"/>
      <c r="P876" s="1311"/>
      <c r="Q876" s="1311"/>
      <c r="R876" s="1311"/>
      <c r="S876" s="1311"/>
    </row>
    <row r="877" spans="1:19" ht="15.75" customHeight="1">
      <c r="A877" s="1311"/>
      <c r="B877" s="1311"/>
      <c r="C877" s="1311"/>
      <c r="D877" s="1311"/>
      <c r="E877" s="1311"/>
      <c r="F877" s="1311"/>
      <c r="G877" s="1311"/>
      <c r="H877" s="1311"/>
      <c r="I877" s="1311"/>
      <c r="J877" s="1311"/>
      <c r="K877" s="1311"/>
      <c r="L877" s="1311"/>
      <c r="M877" s="1311"/>
      <c r="N877" s="1311"/>
      <c r="O877" s="1311"/>
      <c r="P877" s="1311"/>
      <c r="Q877" s="1311"/>
      <c r="R877" s="1311"/>
      <c r="S877" s="1311"/>
    </row>
    <row r="878" spans="1:19" ht="15.75" customHeight="1">
      <c r="A878" s="1311"/>
      <c r="B878" s="1311"/>
      <c r="C878" s="1311"/>
      <c r="D878" s="1311"/>
      <c r="E878" s="1311"/>
      <c r="F878" s="1311"/>
      <c r="G878" s="1311"/>
      <c r="H878" s="1311"/>
      <c r="I878" s="1311"/>
      <c r="J878" s="1311"/>
      <c r="K878" s="1311"/>
      <c r="L878" s="1311"/>
      <c r="M878" s="1311"/>
      <c r="N878" s="1311"/>
      <c r="O878" s="1311"/>
      <c r="P878" s="1311"/>
      <c r="Q878" s="1311"/>
      <c r="R878" s="1311"/>
      <c r="S878" s="1311"/>
    </row>
    <row r="879" spans="1:19" ht="15.75" customHeight="1">
      <c r="A879" s="1311"/>
      <c r="B879" s="1311"/>
      <c r="C879" s="1311"/>
      <c r="D879" s="1311"/>
      <c r="E879" s="1311"/>
      <c r="F879" s="1311"/>
      <c r="G879" s="1311"/>
      <c r="H879" s="1311"/>
      <c r="I879" s="1311"/>
      <c r="J879" s="1311"/>
      <c r="K879" s="1311"/>
      <c r="L879" s="1311"/>
      <c r="M879" s="1311"/>
      <c r="N879" s="1311"/>
      <c r="O879" s="1311"/>
      <c r="P879" s="1311"/>
      <c r="Q879" s="1311"/>
      <c r="R879" s="1311"/>
      <c r="S879" s="1311"/>
    </row>
    <row r="880" spans="1:19" ht="15.75" customHeight="1">
      <c r="A880" s="1311"/>
      <c r="B880" s="1311"/>
      <c r="C880" s="1311"/>
      <c r="D880" s="1311"/>
      <c r="E880" s="1311"/>
      <c r="F880" s="1311"/>
      <c r="G880" s="1311"/>
      <c r="H880" s="1311"/>
      <c r="I880" s="1311"/>
      <c r="J880" s="1311"/>
      <c r="K880" s="1311"/>
      <c r="L880" s="1311"/>
      <c r="M880" s="1311"/>
      <c r="N880" s="1311"/>
      <c r="O880" s="1311"/>
      <c r="P880" s="1311"/>
      <c r="Q880" s="1311"/>
      <c r="R880" s="1311"/>
      <c r="S880" s="1311"/>
    </row>
    <row r="881" spans="1:19" ht="15.75" customHeight="1">
      <c r="A881" s="1311"/>
      <c r="B881" s="1311"/>
      <c r="C881" s="1311"/>
      <c r="D881" s="1311"/>
      <c r="E881" s="1311"/>
      <c r="F881" s="1311"/>
      <c r="G881" s="1311"/>
      <c r="H881" s="1311"/>
      <c r="I881" s="1311"/>
      <c r="J881" s="1311"/>
      <c r="K881" s="1311"/>
      <c r="L881" s="1311"/>
      <c r="M881" s="1311"/>
      <c r="N881" s="1311"/>
      <c r="O881" s="1311"/>
      <c r="P881" s="1311"/>
      <c r="Q881" s="1311"/>
      <c r="R881" s="1311"/>
      <c r="S881" s="1311"/>
    </row>
    <row r="882" spans="1:19" ht="15.75" customHeight="1">
      <c r="A882" s="1311"/>
      <c r="B882" s="1311"/>
      <c r="C882" s="1311"/>
      <c r="D882" s="1311"/>
      <c r="E882" s="1311"/>
      <c r="F882" s="1311"/>
      <c r="G882" s="1311"/>
      <c r="H882" s="1311"/>
      <c r="I882" s="1311"/>
      <c r="J882" s="1311"/>
      <c r="K882" s="1311"/>
      <c r="L882" s="1311"/>
      <c r="M882" s="1311"/>
      <c r="N882" s="1311"/>
      <c r="O882" s="1311"/>
      <c r="P882" s="1311"/>
      <c r="Q882" s="1311"/>
      <c r="R882" s="1311"/>
      <c r="S882" s="1311"/>
    </row>
    <row r="883" spans="1:19" ht="15.75" customHeight="1">
      <c r="A883" s="1311"/>
      <c r="B883" s="1311"/>
      <c r="C883" s="1311"/>
      <c r="D883" s="1311"/>
      <c r="E883" s="1311"/>
      <c r="F883" s="1311"/>
      <c r="G883" s="1311"/>
      <c r="H883" s="1311"/>
      <c r="I883" s="1311"/>
      <c r="J883" s="1311"/>
      <c r="K883" s="1311"/>
      <c r="L883" s="1311"/>
      <c r="M883" s="1311"/>
      <c r="N883" s="1311"/>
      <c r="O883" s="1311"/>
      <c r="P883" s="1311"/>
      <c r="Q883" s="1311"/>
      <c r="R883" s="1311"/>
      <c r="S883" s="1311"/>
    </row>
    <row r="884" spans="1:19" ht="15.75" customHeight="1">
      <c r="A884" s="1311"/>
      <c r="B884" s="1311"/>
      <c r="C884" s="1311"/>
      <c r="D884" s="1311"/>
      <c r="E884" s="1311"/>
      <c r="F884" s="1311"/>
      <c r="G884" s="1311"/>
      <c r="H884" s="1311"/>
      <c r="I884" s="1311"/>
      <c r="J884" s="1311"/>
      <c r="K884" s="1311"/>
      <c r="L884" s="1311"/>
      <c r="M884" s="1311"/>
      <c r="N884" s="1311"/>
      <c r="O884" s="1311"/>
      <c r="P884" s="1311"/>
      <c r="Q884" s="1311"/>
      <c r="R884" s="1311"/>
      <c r="S884" s="1311"/>
    </row>
    <row r="885" spans="1:19" ht="15.75" customHeight="1">
      <c r="A885" s="1311"/>
      <c r="B885" s="1311"/>
      <c r="C885" s="1311"/>
      <c r="D885" s="1311"/>
      <c r="E885" s="1311"/>
      <c r="F885" s="1311"/>
      <c r="G885" s="1311"/>
      <c r="H885" s="1311"/>
      <c r="I885" s="1311"/>
      <c r="J885" s="1311"/>
      <c r="K885" s="1311"/>
      <c r="L885" s="1311"/>
      <c r="M885" s="1311"/>
      <c r="N885" s="1311"/>
      <c r="O885" s="1311"/>
      <c r="P885" s="1311"/>
      <c r="Q885" s="1311"/>
      <c r="R885" s="1311"/>
      <c r="S885" s="1311"/>
    </row>
    <row r="886" spans="1:19" ht="15.75" customHeight="1">
      <c r="A886" s="1311"/>
      <c r="B886" s="1311"/>
      <c r="C886" s="1311"/>
      <c r="D886" s="1311"/>
      <c r="E886" s="1311"/>
      <c r="F886" s="1311"/>
      <c r="G886" s="1311"/>
      <c r="H886" s="1311"/>
      <c r="I886" s="1311"/>
      <c r="J886" s="1311"/>
      <c r="K886" s="1311"/>
      <c r="L886" s="1311"/>
      <c r="M886" s="1311"/>
      <c r="N886" s="1311"/>
      <c r="O886" s="1311"/>
      <c r="P886" s="1311"/>
      <c r="Q886" s="1311"/>
      <c r="R886" s="1311"/>
      <c r="S886" s="1311"/>
    </row>
    <row r="887" spans="1:19" ht="15.75" customHeight="1">
      <c r="A887" s="1311"/>
      <c r="B887" s="1311"/>
      <c r="C887" s="1311"/>
      <c r="D887" s="1311"/>
      <c r="E887" s="1311"/>
      <c r="F887" s="1311"/>
      <c r="G887" s="1311"/>
      <c r="H887" s="1311"/>
      <c r="I887" s="1311"/>
      <c r="J887" s="1311"/>
      <c r="K887" s="1311"/>
      <c r="L887" s="1311"/>
      <c r="M887" s="1311"/>
      <c r="N887" s="1311"/>
      <c r="O887" s="1311"/>
      <c r="P887" s="1311"/>
      <c r="Q887" s="1311"/>
      <c r="R887" s="1311"/>
      <c r="S887" s="1311"/>
    </row>
    <row r="888" spans="1:19" ht="15.75" customHeight="1">
      <c r="A888" s="1311"/>
      <c r="B888" s="1311"/>
      <c r="C888" s="1311"/>
      <c r="D888" s="1311"/>
      <c r="E888" s="1311"/>
      <c r="F888" s="1311"/>
      <c r="G888" s="1311"/>
      <c r="H888" s="1311"/>
      <c r="I888" s="1311"/>
      <c r="J888" s="1311"/>
      <c r="K888" s="1311"/>
      <c r="L888" s="1311"/>
      <c r="M888" s="1311"/>
      <c r="N888" s="1311"/>
      <c r="O888" s="1311"/>
      <c r="P888" s="1311"/>
      <c r="Q888" s="1311"/>
      <c r="R888" s="1311"/>
      <c r="S888" s="1311"/>
    </row>
    <row r="889" spans="1:19" ht="15.75" customHeight="1">
      <c r="A889" s="1311"/>
      <c r="B889" s="1311"/>
      <c r="C889" s="1311"/>
      <c r="D889" s="1311"/>
      <c r="E889" s="1311"/>
      <c r="F889" s="1311"/>
      <c r="G889" s="1311"/>
      <c r="H889" s="1311"/>
      <c r="I889" s="1311"/>
      <c r="J889" s="1311"/>
      <c r="K889" s="1311"/>
      <c r="L889" s="1311"/>
      <c r="M889" s="1311"/>
      <c r="N889" s="1311"/>
      <c r="O889" s="1311"/>
      <c r="P889" s="1311"/>
      <c r="Q889" s="1311"/>
      <c r="R889" s="1311"/>
      <c r="S889" s="1311"/>
    </row>
    <row r="890" spans="1:19" ht="15.75" customHeight="1">
      <c r="A890" s="1311"/>
      <c r="B890" s="1311"/>
      <c r="C890" s="1311"/>
      <c r="D890" s="1311"/>
      <c r="E890" s="1311"/>
      <c r="F890" s="1311"/>
      <c r="G890" s="1311"/>
      <c r="H890" s="1311"/>
      <c r="I890" s="1311"/>
      <c r="J890" s="1311"/>
      <c r="K890" s="1311"/>
      <c r="L890" s="1311"/>
      <c r="M890" s="1311"/>
      <c r="N890" s="1311"/>
      <c r="O890" s="1311"/>
      <c r="P890" s="1311"/>
      <c r="Q890" s="1311"/>
      <c r="R890" s="1311"/>
      <c r="S890" s="1311"/>
    </row>
    <row r="891" spans="1:19" ht="15.75" customHeight="1">
      <c r="A891" s="1311"/>
      <c r="B891" s="1311"/>
      <c r="C891" s="1311"/>
      <c r="D891" s="1311"/>
      <c r="E891" s="1311"/>
      <c r="F891" s="1311"/>
      <c r="G891" s="1311"/>
      <c r="H891" s="1311"/>
      <c r="I891" s="1311"/>
      <c r="J891" s="1311"/>
      <c r="K891" s="1311"/>
      <c r="L891" s="1311"/>
      <c r="M891" s="1311"/>
      <c r="N891" s="1311"/>
      <c r="O891" s="1311"/>
      <c r="P891" s="1311"/>
      <c r="Q891" s="1311"/>
      <c r="R891" s="1311"/>
      <c r="S891" s="1311"/>
    </row>
    <row r="892" spans="1:19" ht="15.75" customHeight="1">
      <c r="A892" s="1311"/>
      <c r="B892" s="1311"/>
      <c r="C892" s="1311"/>
      <c r="D892" s="1311"/>
      <c r="E892" s="1311"/>
      <c r="F892" s="1311"/>
      <c r="G892" s="1311"/>
      <c r="H892" s="1311"/>
      <c r="I892" s="1311"/>
      <c r="J892" s="1311"/>
      <c r="K892" s="1311"/>
      <c r="L892" s="1311"/>
      <c r="M892" s="1311"/>
      <c r="N892" s="1311"/>
      <c r="O892" s="1311"/>
      <c r="P892" s="1311"/>
      <c r="Q892" s="1311"/>
      <c r="R892" s="1311"/>
      <c r="S892" s="1311"/>
    </row>
    <row r="893" spans="1:19" ht="15.75" customHeight="1">
      <c r="A893" s="1311"/>
      <c r="B893" s="1311"/>
      <c r="C893" s="1311"/>
      <c r="D893" s="1311"/>
      <c r="E893" s="1311"/>
      <c r="F893" s="1311"/>
      <c r="G893" s="1311"/>
      <c r="H893" s="1311"/>
      <c r="I893" s="1311"/>
      <c r="J893" s="1311"/>
      <c r="K893" s="1311"/>
      <c r="L893" s="1311"/>
      <c r="M893" s="1311"/>
      <c r="N893" s="1311"/>
      <c r="O893" s="1311"/>
      <c r="P893" s="1311"/>
      <c r="Q893" s="1311"/>
      <c r="R893" s="1311"/>
      <c r="S893" s="1311"/>
    </row>
    <row r="894" spans="1:19" ht="15.75" customHeight="1">
      <c r="A894" s="1311"/>
      <c r="B894" s="1311"/>
      <c r="C894" s="1311"/>
      <c r="D894" s="1311"/>
      <c r="E894" s="1311"/>
      <c r="F894" s="1311"/>
      <c r="G894" s="1311"/>
      <c r="H894" s="1311"/>
      <c r="I894" s="1311"/>
      <c r="J894" s="1311"/>
      <c r="K894" s="1311"/>
      <c r="L894" s="1311"/>
      <c r="M894" s="1311"/>
      <c r="N894" s="1311"/>
      <c r="O894" s="1311"/>
      <c r="P894" s="1311"/>
      <c r="Q894" s="1311"/>
      <c r="R894" s="1311"/>
      <c r="S894" s="1311"/>
    </row>
    <row r="895" spans="1:19" ht="15.75" customHeight="1">
      <c r="A895" s="1311"/>
      <c r="B895" s="1311"/>
      <c r="C895" s="1311"/>
      <c r="D895" s="1311"/>
      <c r="E895" s="1311"/>
      <c r="F895" s="1311"/>
      <c r="G895" s="1311"/>
      <c r="H895" s="1311"/>
      <c r="I895" s="1311"/>
      <c r="J895" s="1311"/>
      <c r="K895" s="1311"/>
      <c r="L895" s="1311"/>
      <c r="M895" s="1311"/>
      <c r="N895" s="1311"/>
      <c r="O895" s="1311"/>
      <c r="P895" s="1311"/>
      <c r="Q895" s="1311"/>
      <c r="R895" s="1311"/>
      <c r="S895" s="1311"/>
    </row>
    <row r="896" spans="1:19" ht="15.75" customHeight="1">
      <c r="A896" s="1311"/>
      <c r="B896" s="1311"/>
      <c r="C896" s="1311"/>
      <c r="D896" s="1311"/>
      <c r="E896" s="1311"/>
      <c r="F896" s="1311"/>
      <c r="G896" s="1311"/>
      <c r="H896" s="1311"/>
      <c r="I896" s="1311"/>
      <c r="J896" s="1311"/>
      <c r="K896" s="1311"/>
      <c r="L896" s="1311"/>
      <c r="M896" s="1311"/>
      <c r="N896" s="1311"/>
      <c r="O896" s="1311"/>
      <c r="P896" s="1311"/>
      <c r="Q896" s="1311"/>
      <c r="R896" s="1311"/>
      <c r="S896" s="1311"/>
    </row>
    <row r="897" spans="1:19" ht="15.75" customHeight="1">
      <c r="A897" s="1311"/>
      <c r="B897" s="1311"/>
      <c r="C897" s="1311"/>
      <c r="D897" s="1311"/>
      <c r="E897" s="1311"/>
      <c r="F897" s="1311"/>
      <c r="G897" s="1311"/>
      <c r="H897" s="1311"/>
      <c r="I897" s="1311"/>
      <c r="J897" s="1311"/>
      <c r="K897" s="1311"/>
      <c r="L897" s="1311"/>
      <c r="M897" s="1311"/>
      <c r="N897" s="1311"/>
      <c r="O897" s="1311"/>
      <c r="P897" s="1311"/>
      <c r="Q897" s="1311"/>
      <c r="R897" s="1311"/>
      <c r="S897" s="1311"/>
    </row>
    <row r="898" spans="1:19" ht="15.75" customHeight="1">
      <c r="A898" s="1311"/>
      <c r="B898" s="1311"/>
      <c r="C898" s="1311"/>
      <c r="D898" s="1311"/>
      <c r="E898" s="1311"/>
      <c r="F898" s="1311"/>
      <c r="G898" s="1311"/>
      <c r="H898" s="1311"/>
      <c r="I898" s="1311"/>
      <c r="J898" s="1311"/>
      <c r="K898" s="1311"/>
      <c r="L898" s="1311"/>
      <c r="M898" s="1311"/>
      <c r="N898" s="1311"/>
      <c r="O898" s="1311"/>
      <c r="P898" s="1311"/>
      <c r="Q898" s="1311"/>
      <c r="R898" s="1311"/>
      <c r="S898" s="1311"/>
    </row>
    <row r="899" spans="1:19" ht="15.75" customHeight="1">
      <c r="A899" s="1311"/>
      <c r="B899" s="1311"/>
      <c r="C899" s="1311"/>
      <c r="D899" s="1311"/>
      <c r="E899" s="1311"/>
      <c r="F899" s="1311"/>
      <c r="G899" s="1311"/>
      <c r="H899" s="1311"/>
      <c r="I899" s="1311"/>
      <c r="J899" s="1311"/>
      <c r="K899" s="1311"/>
      <c r="L899" s="1311"/>
      <c r="M899" s="1311"/>
      <c r="N899" s="1311"/>
      <c r="O899" s="1311"/>
      <c r="P899" s="1311"/>
      <c r="Q899" s="1311"/>
      <c r="R899" s="1311"/>
      <c r="S899" s="1311"/>
    </row>
    <row r="900" spans="1:19" ht="15.75" customHeight="1">
      <c r="A900" s="1311"/>
      <c r="B900" s="1311"/>
      <c r="C900" s="1311"/>
      <c r="D900" s="1311"/>
      <c r="E900" s="1311"/>
      <c r="F900" s="1311"/>
      <c r="G900" s="1311"/>
      <c r="H900" s="1311"/>
      <c r="I900" s="1311"/>
      <c r="J900" s="1311"/>
      <c r="K900" s="1311"/>
      <c r="L900" s="1311"/>
      <c r="M900" s="1311"/>
      <c r="N900" s="1311"/>
      <c r="O900" s="1311"/>
      <c r="P900" s="1311"/>
      <c r="Q900" s="1311"/>
      <c r="R900" s="1311"/>
      <c r="S900" s="1311"/>
    </row>
    <row r="901" spans="1:19" ht="15.75" customHeight="1">
      <c r="A901" s="1311"/>
      <c r="B901" s="1311"/>
      <c r="C901" s="1311"/>
      <c r="D901" s="1311"/>
      <c r="E901" s="1311"/>
      <c r="F901" s="1311"/>
      <c r="G901" s="1311"/>
      <c r="H901" s="1311"/>
      <c r="I901" s="1311"/>
      <c r="J901" s="1311"/>
      <c r="K901" s="1311"/>
      <c r="L901" s="1311"/>
      <c r="M901" s="1311"/>
      <c r="N901" s="1311"/>
      <c r="O901" s="1311"/>
      <c r="P901" s="1311"/>
      <c r="Q901" s="1311"/>
      <c r="R901" s="1311"/>
      <c r="S901" s="1311"/>
    </row>
    <row r="902" spans="1:19" ht="15.75" customHeight="1">
      <c r="A902" s="1311"/>
      <c r="B902" s="1311"/>
      <c r="C902" s="1311"/>
      <c r="D902" s="1311"/>
      <c r="E902" s="1311"/>
      <c r="F902" s="1311"/>
      <c r="G902" s="1311"/>
      <c r="H902" s="1311"/>
      <c r="I902" s="1311"/>
      <c r="J902" s="1311"/>
      <c r="K902" s="1311"/>
      <c r="L902" s="1311"/>
      <c r="M902" s="1311"/>
      <c r="N902" s="1311"/>
      <c r="O902" s="1311"/>
      <c r="P902" s="1311"/>
      <c r="Q902" s="1311"/>
      <c r="R902" s="1311"/>
      <c r="S902" s="1311"/>
    </row>
    <row r="903" spans="1:19" ht="15.75" customHeight="1">
      <c r="A903" s="1311"/>
      <c r="B903" s="1311"/>
      <c r="C903" s="1311"/>
      <c r="D903" s="1311"/>
      <c r="E903" s="1311"/>
      <c r="F903" s="1311"/>
      <c r="G903" s="1311"/>
      <c r="H903" s="1311"/>
      <c r="I903" s="1311"/>
      <c r="J903" s="1311"/>
      <c r="K903" s="1311"/>
      <c r="L903" s="1311"/>
      <c r="M903" s="1311"/>
      <c r="N903" s="1311"/>
      <c r="O903" s="1311"/>
      <c r="P903" s="1311"/>
      <c r="Q903" s="1311"/>
      <c r="R903" s="1311"/>
      <c r="S903" s="1311"/>
    </row>
    <row r="904" spans="1:19" ht="15.75" customHeight="1">
      <c r="A904" s="1311"/>
      <c r="B904" s="1311"/>
      <c r="C904" s="1311"/>
      <c r="D904" s="1311"/>
      <c r="E904" s="1311"/>
      <c r="F904" s="1311"/>
      <c r="G904" s="1311"/>
      <c r="H904" s="1311"/>
      <c r="I904" s="1311"/>
      <c r="J904" s="1311"/>
      <c r="K904" s="1311"/>
      <c r="L904" s="1311"/>
      <c r="M904" s="1311"/>
      <c r="N904" s="1311"/>
      <c r="O904" s="1311"/>
      <c r="P904" s="1311"/>
      <c r="Q904" s="1311"/>
      <c r="R904" s="1311"/>
      <c r="S904" s="1311"/>
    </row>
    <row r="905" spans="1:19" ht="15.75" customHeight="1">
      <c r="A905" s="1311"/>
      <c r="B905" s="1311"/>
      <c r="C905" s="1311"/>
      <c r="D905" s="1311"/>
      <c r="E905" s="1311"/>
      <c r="F905" s="1311"/>
      <c r="G905" s="1311"/>
      <c r="H905" s="1311"/>
      <c r="I905" s="1311"/>
      <c r="J905" s="1311"/>
      <c r="K905" s="1311"/>
      <c r="L905" s="1311"/>
      <c r="M905" s="1311"/>
      <c r="N905" s="1311"/>
      <c r="O905" s="1311"/>
      <c r="P905" s="1311"/>
      <c r="Q905" s="1311"/>
      <c r="R905" s="1311"/>
      <c r="S905" s="1311"/>
    </row>
    <row r="906" spans="1:19" ht="15.75" customHeight="1">
      <c r="A906" s="1311"/>
      <c r="B906" s="1311"/>
      <c r="C906" s="1311"/>
      <c r="D906" s="1311"/>
      <c r="E906" s="1311"/>
      <c r="F906" s="1311"/>
      <c r="G906" s="1311"/>
      <c r="H906" s="1311"/>
      <c r="I906" s="1311"/>
      <c r="J906" s="1311"/>
      <c r="K906" s="1311"/>
      <c r="L906" s="1311"/>
      <c r="M906" s="1311"/>
      <c r="N906" s="1311"/>
      <c r="O906" s="1311"/>
      <c r="P906" s="1311"/>
      <c r="Q906" s="1311"/>
      <c r="R906" s="1311"/>
      <c r="S906" s="1311"/>
    </row>
    <row r="907" spans="1:19" ht="15.75" customHeight="1">
      <c r="A907" s="1311"/>
      <c r="B907" s="1311"/>
      <c r="C907" s="1311"/>
      <c r="D907" s="1311"/>
      <c r="E907" s="1311"/>
      <c r="F907" s="1311"/>
      <c r="G907" s="1311"/>
      <c r="H907" s="1311"/>
      <c r="I907" s="1311"/>
      <c r="J907" s="1311"/>
      <c r="K907" s="1311"/>
      <c r="L907" s="1311"/>
      <c r="M907" s="1311"/>
      <c r="N907" s="1311"/>
      <c r="O907" s="1311"/>
      <c r="P907" s="1311"/>
      <c r="Q907" s="1311"/>
      <c r="R907" s="1311"/>
      <c r="S907" s="1311"/>
    </row>
    <row r="908" spans="1:19" ht="15.75" customHeight="1">
      <c r="A908" s="1311"/>
      <c r="B908" s="1311"/>
      <c r="C908" s="1311"/>
      <c r="D908" s="1311"/>
      <c r="E908" s="1311"/>
      <c r="F908" s="1311"/>
      <c r="G908" s="1311"/>
      <c r="H908" s="1311"/>
      <c r="I908" s="1311"/>
      <c r="J908" s="1311"/>
      <c r="K908" s="1311"/>
      <c r="L908" s="1311"/>
      <c r="M908" s="1311"/>
      <c r="N908" s="1311"/>
      <c r="O908" s="1311"/>
      <c r="P908" s="1311"/>
      <c r="Q908" s="1311"/>
      <c r="R908" s="1311"/>
      <c r="S908" s="1311"/>
    </row>
    <row r="909" spans="1:19" ht="15.75" customHeight="1">
      <c r="A909" s="1311"/>
      <c r="B909" s="1311"/>
      <c r="C909" s="1311"/>
      <c r="D909" s="1311"/>
      <c r="E909" s="1311"/>
      <c r="F909" s="1311"/>
      <c r="G909" s="1311"/>
      <c r="H909" s="1311"/>
      <c r="I909" s="1311"/>
      <c r="J909" s="1311"/>
      <c r="K909" s="1311"/>
      <c r="L909" s="1311"/>
      <c r="M909" s="1311"/>
      <c r="N909" s="1311"/>
      <c r="O909" s="1311"/>
      <c r="P909" s="1311"/>
      <c r="Q909" s="1311"/>
      <c r="R909" s="1311"/>
      <c r="S909" s="1311"/>
    </row>
    <row r="910" spans="1:19" ht="15.75" customHeight="1">
      <c r="A910" s="1311"/>
      <c r="B910" s="1311"/>
      <c r="C910" s="1311"/>
      <c r="D910" s="1311"/>
      <c r="E910" s="1311"/>
      <c r="F910" s="1311"/>
      <c r="G910" s="1311"/>
      <c r="H910" s="1311"/>
      <c r="I910" s="1311"/>
      <c r="J910" s="1311"/>
      <c r="K910" s="1311"/>
      <c r="L910" s="1311"/>
      <c r="M910" s="1311"/>
      <c r="N910" s="1311"/>
      <c r="O910" s="1311"/>
      <c r="P910" s="1311"/>
      <c r="Q910" s="1311"/>
      <c r="R910" s="1311"/>
      <c r="S910" s="1311"/>
    </row>
    <row r="911" spans="1:19" ht="15.75" customHeight="1">
      <c r="A911" s="1311"/>
      <c r="B911" s="1311"/>
      <c r="C911" s="1311"/>
      <c r="D911" s="1311"/>
      <c r="E911" s="1311"/>
      <c r="F911" s="1311"/>
      <c r="G911" s="1311"/>
      <c r="H911" s="1311"/>
      <c r="I911" s="1311"/>
      <c r="J911" s="1311"/>
      <c r="K911" s="1311"/>
      <c r="L911" s="1311"/>
      <c r="M911" s="1311"/>
      <c r="N911" s="1311"/>
      <c r="O911" s="1311"/>
      <c r="P911" s="1311"/>
      <c r="Q911" s="1311"/>
      <c r="R911" s="1311"/>
      <c r="S911" s="1311"/>
    </row>
    <row r="912" spans="1:19" ht="15.75" customHeight="1">
      <c r="A912" s="1311"/>
      <c r="B912" s="1311"/>
      <c r="C912" s="1311"/>
      <c r="D912" s="1311"/>
      <c r="E912" s="1311"/>
      <c r="F912" s="1311"/>
      <c r="G912" s="1311"/>
      <c r="H912" s="1311"/>
      <c r="I912" s="1311"/>
      <c r="J912" s="1311"/>
      <c r="K912" s="1311"/>
      <c r="L912" s="1311"/>
      <c r="M912" s="1311"/>
      <c r="N912" s="1311"/>
      <c r="O912" s="1311"/>
      <c r="P912" s="1311"/>
      <c r="Q912" s="1311"/>
      <c r="R912" s="1311"/>
      <c r="S912" s="1311"/>
    </row>
    <row r="913" spans="1:19" ht="15.75" customHeight="1">
      <c r="A913" s="1311"/>
      <c r="B913" s="1311"/>
      <c r="C913" s="1311"/>
      <c r="D913" s="1311"/>
      <c r="E913" s="1311"/>
      <c r="F913" s="1311"/>
      <c r="G913" s="1311"/>
      <c r="H913" s="1311"/>
      <c r="I913" s="1311"/>
      <c r="J913" s="1311"/>
      <c r="K913" s="1311"/>
      <c r="L913" s="1311"/>
      <c r="M913" s="1311"/>
      <c r="N913" s="1311"/>
      <c r="O913" s="1311"/>
      <c r="P913" s="1311"/>
      <c r="Q913" s="1311"/>
      <c r="R913" s="1311"/>
      <c r="S913" s="1311"/>
    </row>
    <row r="914" spans="1:19" ht="15.75" customHeight="1">
      <c r="A914" s="1311"/>
      <c r="B914" s="1311"/>
      <c r="C914" s="1311"/>
      <c r="D914" s="1311"/>
      <c r="E914" s="1311"/>
      <c r="F914" s="1311"/>
      <c r="G914" s="1311"/>
      <c r="H914" s="1311"/>
      <c r="I914" s="1311"/>
      <c r="J914" s="1311"/>
      <c r="K914" s="1311"/>
      <c r="L914" s="1311"/>
      <c r="M914" s="1311"/>
      <c r="N914" s="1311"/>
      <c r="O914" s="1311"/>
      <c r="P914" s="1311"/>
      <c r="Q914" s="1311"/>
      <c r="R914" s="1311"/>
      <c r="S914" s="1311"/>
    </row>
    <row r="915" spans="1:19" ht="15.75" customHeight="1">
      <c r="A915" s="1311"/>
      <c r="B915" s="1311"/>
      <c r="C915" s="1311"/>
      <c r="D915" s="1311"/>
      <c r="E915" s="1311"/>
      <c r="F915" s="1311"/>
      <c r="G915" s="1311"/>
      <c r="H915" s="1311"/>
      <c r="I915" s="1311"/>
      <c r="J915" s="1311"/>
      <c r="K915" s="1311"/>
      <c r="L915" s="1311"/>
      <c r="M915" s="1311"/>
      <c r="N915" s="1311"/>
      <c r="O915" s="1311"/>
      <c r="P915" s="1311"/>
      <c r="Q915" s="1311"/>
      <c r="R915" s="1311"/>
      <c r="S915" s="1311"/>
    </row>
    <row r="916" spans="1:19" ht="15.75" customHeight="1">
      <c r="A916" s="1311"/>
      <c r="B916" s="1311"/>
      <c r="C916" s="1311"/>
      <c r="D916" s="1311"/>
      <c r="E916" s="1311"/>
      <c r="F916" s="1311"/>
      <c r="G916" s="1311"/>
      <c r="H916" s="1311"/>
      <c r="I916" s="1311"/>
      <c r="J916" s="1311"/>
      <c r="K916" s="1311"/>
      <c r="L916" s="1311"/>
      <c r="M916" s="1311"/>
      <c r="N916" s="1311"/>
      <c r="O916" s="1311"/>
      <c r="P916" s="1311"/>
      <c r="Q916" s="1311"/>
      <c r="R916" s="1311"/>
      <c r="S916" s="1311"/>
    </row>
    <row r="917" spans="1:19" ht="15.75" customHeight="1">
      <c r="A917" s="1311"/>
      <c r="B917" s="1311"/>
      <c r="C917" s="1311"/>
      <c r="D917" s="1311"/>
      <c r="E917" s="1311"/>
      <c r="F917" s="1311"/>
      <c r="G917" s="1311"/>
      <c r="H917" s="1311"/>
      <c r="I917" s="1311"/>
      <c r="J917" s="1311"/>
      <c r="K917" s="1311"/>
      <c r="L917" s="1311"/>
      <c r="M917" s="1311"/>
      <c r="N917" s="1311"/>
      <c r="O917" s="1311"/>
      <c r="P917" s="1311"/>
      <c r="Q917" s="1311"/>
      <c r="R917" s="1311"/>
      <c r="S917" s="1311"/>
    </row>
    <row r="918" spans="1:19" ht="15.75" customHeight="1">
      <c r="A918" s="1311"/>
      <c r="B918" s="1311"/>
      <c r="C918" s="1311"/>
      <c r="D918" s="1311"/>
      <c r="E918" s="1311"/>
      <c r="F918" s="1311"/>
      <c r="G918" s="1311"/>
      <c r="H918" s="1311"/>
      <c r="I918" s="1311"/>
      <c r="J918" s="1311"/>
      <c r="K918" s="1311"/>
      <c r="L918" s="1311"/>
      <c r="M918" s="1311"/>
      <c r="N918" s="1311"/>
      <c r="O918" s="1311"/>
      <c r="P918" s="1311"/>
      <c r="Q918" s="1311"/>
      <c r="R918" s="1311"/>
      <c r="S918" s="1311"/>
    </row>
    <row r="919" spans="1:19" ht="15.75" customHeight="1">
      <c r="A919" s="1311"/>
      <c r="B919" s="1311"/>
      <c r="C919" s="1311"/>
      <c r="D919" s="1311"/>
      <c r="E919" s="1311"/>
      <c r="F919" s="1311"/>
      <c r="G919" s="1311"/>
      <c r="H919" s="1311"/>
      <c r="I919" s="1311"/>
      <c r="J919" s="1311"/>
      <c r="K919" s="1311"/>
      <c r="L919" s="1311"/>
      <c r="M919" s="1311"/>
      <c r="N919" s="1311"/>
      <c r="O919" s="1311"/>
      <c r="P919" s="1311"/>
      <c r="Q919" s="1311"/>
      <c r="R919" s="1311"/>
      <c r="S919" s="1311"/>
    </row>
    <row r="920" spans="1:19" ht="15.75" customHeight="1">
      <c r="A920" s="1311"/>
      <c r="B920" s="1311"/>
      <c r="C920" s="1311"/>
      <c r="D920" s="1311"/>
      <c r="E920" s="1311"/>
      <c r="F920" s="1311"/>
      <c r="G920" s="1311"/>
      <c r="H920" s="1311"/>
      <c r="I920" s="1311"/>
      <c r="J920" s="1311"/>
      <c r="K920" s="1311"/>
      <c r="L920" s="1311"/>
      <c r="M920" s="1311"/>
      <c r="N920" s="1311"/>
      <c r="O920" s="1311"/>
      <c r="P920" s="1311"/>
      <c r="Q920" s="1311"/>
      <c r="R920" s="1311"/>
      <c r="S920" s="1311"/>
    </row>
    <row r="921" spans="1:19" ht="15.75" customHeight="1">
      <c r="A921" s="1311"/>
      <c r="B921" s="1311"/>
      <c r="C921" s="1311"/>
      <c r="D921" s="1311"/>
      <c r="E921" s="1311"/>
      <c r="F921" s="1311"/>
      <c r="G921" s="1311"/>
      <c r="H921" s="1311"/>
      <c r="I921" s="1311"/>
      <c r="J921" s="1311"/>
      <c r="K921" s="1311"/>
      <c r="L921" s="1311"/>
      <c r="M921" s="1311"/>
      <c r="N921" s="1311"/>
      <c r="O921" s="1311"/>
      <c r="P921" s="1311"/>
      <c r="Q921" s="1311"/>
      <c r="R921" s="1311"/>
      <c r="S921" s="1311"/>
    </row>
    <row r="922" spans="1:19" ht="15.75" customHeight="1">
      <c r="A922" s="1311"/>
      <c r="B922" s="1311"/>
      <c r="C922" s="1311"/>
      <c r="D922" s="1311"/>
      <c r="E922" s="1311"/>
      <c r="F922" s="1311"/>
      <c r="G922" s="1311"/>
      <c r="H922" s="1311"/>
      <c r="I922" s="1311"/>
      <c r="J922" s="1311"/>
      <c r="K922" s="1311"/>
      <c r="L922" s="1311"/>
      <c r="M922" s="1311"/>
      <c r="N922" s="1311"/>
      <c r="O922" s="1311"/>
      <c r="P922" s="1311"/>
      <c r="Q922" s="1311"/>
      <c r="R922" s="1311"/>
      <c r="S922" s="1311"/>
    </row>
    <row r="923" spans="1:19" ht="15.75" customHeight="1">
      <c r="A923" s="1311"/>
      <c r="B923" s="1311"/>
      <c r="C923" s="1311"/>
      <c r="D923" s="1311"/>
      <c r="E923" s="1311"/>
      <c r="F923" s="1311"/>
      <c r="G923" s="1311"/>
      <c r="H923" s="1311"/>
      <c r="I923" s="1311"/>
      <c r="J923" s="1311"/>
      <c r="K923" s="1311"/>
      <c r="L923" s="1311"/>
      <c r="M923" s="1311"/>
      <c r="N923" s="1311"/>
      <c r="O923" s="1311"/>
      <c r="P923" s="1311"/>
      <c r="Q923" s="1311"/>
      <c r="R923" s="1311"/>
      <c r="S923" s="1311"/>
    </row>
    <row r="924" spans="1:19" ht="15.75" customHeight="1">
      <c r="A924" s="1311"/>
      <c r="B924" s="1311"/>
      <c r="C924" s="1311"/>
      <c r="D924" s="1311"/>
      <c r="E924" s="1311"/>
      <c r="F924" s="1311"/>
      <c r="G924" s="1311"/>
      <c r="H924" s="1311"/>
      <c r="I924" s="1311"/>
      <c r="J924" s="1311"/>
      <c r="K924" s="1311"/>
      <c r="L924" s="1311"/>
      <c r="M924" s="1311"/>
      <c r="N924" s="1311"/>
      <c r="O924" s="1311"/>
      <c r="P924" s="1311"/>
      <c r="Q924" s="1311"/>
      <c r="R924" s="1311"/>
      <c r="S924" s="1311"/>
    </row>
    <row r="925" spans="1:19" ht="15.75" customHeight="1">
      <c r="A925" s="1311"/>
      <c r="B925" s="1311"/>
      <c r="C925" s="1311"/>
      <c r="D925" s="1311"/>
      <c r="E925" s="1311"/>
      <c r="F925" s="1311"/>
      <c r="G925" s="1311"/>
      <c r="H925" s="1311"/>
      <c r="I925" s="1311"/>
      <c r="J925" s="1311"/>
      <c r="K925" s="1311"/>
      <c r="L925" s="1311"/>
      <c r="M925" s="1311"/>
      <c r="N925" s="1311"/>
      <c r="O925" s="1311"/>
      <c r="P925" s="1311"/>
      <c r="Q925" s="1311"/>
      <c r="R925" s="1311"/>
      <c r="S925" s="1311"/>
    </row>
    <row r="926" spans="1:19" ht="15.75" customHeight="1">
      <c r="A926" s="1311"/>
      <c r="B926" s="1311"/>
      <c r="C926" s="1311"/>
      <c r="D926" s="1311"/>
      <c r="E926" s="1311"/>
      <c r="F926" s="1311"/>
      <c r="G926" s="1311"/>
      <c r="H926" s="1311"/>
      <c r="I926" s="1311"/>
      <c r="J926" s="1311"/>
      <c r="K926" s="1311"/>
      <c r="L926" s="1311"/>
      <c r="M926" s="1311"/>
      <c r="N926" s="1311"/>
      <c r="O926" s="1311"/>
      <c r="P926" s="1311"/>
      <c r="Q926" s="1311"/>
      <c r="R926" s="1311"/>
      <c r="S926" s="1311"/>
    </row>
    <row r="927" spans="1:19" ht="15.75" customHeight="1">
      <c r="A927" s="1311"/>
      <c r="B927" s="1311"/>
      <c r="C927" s="1311"/>
      <c r="D927" s="1311"/>
      <c r="E927" s="1311"/>
      <c r="F927" s="1311"/>
      <c r="G927" s="1311"/>
      <c r="H927" s="1311"/>
      <c r="I927" s="1311"/>
      <c r="J927" s="1311"/>
      <c r="K927" s="1311"/>
      <c r="L927" s="1311"/>
      <c r="M927" s="1311"/>
      <c r="N927" s="1311"/>
      <c r="O927" s="1311"/>
      <c r="P927" s="1311"/>
      <c r="Q927" s="1311"/>
      <c r="R927" s="1311"/>
      <c r="S927" s="1311"/>
    </row>
    <row r="928" spans="1:19" ht="15.75" customHeight="1">
      <c r="A928" s="1311"/>
      <c r="B928" s="1311"/>
      <c r="C928" s="1311"/>
      <c r="D928" s="1311"/>
      <c r="E928" s="1311"/>
      <c r="F928" s="1311"/>
      <c r="G928" s="1311"/>
      <c r="H928" s="1311"/>
      <c r="I928" s="1311"/>
      <c r="J928" s="1311"/>
      <c r="K928" s="1311"/>
      <c r="L928" s="1311"/>
      <c r="M928" s="1311"/>
      <c r="N928" s="1311"/>
      <c r="O928" s="1311"/>
      <c r="P928" s="1311"/>
      <c r="Q928" s="1311"/>
      <c r="R928" s="1311"/>
      <c r="S928" s="1311"/>
    </row>
    <row r="929" spans="1:19" ht="15.75" customHeight="1">
      <c r="A929" s="1311"/>
      <c r="B929" s="1311"/>
      <c r="C929" s="1311"/>
      <c r="D929" s="1311"/>
      <c r="E929" s="1311"/>
      <c r="F929" s="1311"/>
      <c r="G929" s="1311"/>
      <c r="H929" s="1311"/>
      <c r="I929" s="1311"/>
      <c r="J929" s="1311"/>
      <c r="K929" s="1311"/>
      <c r="L929" s="1311"/>
      <c r="M929" s="1311"/>
      <c r="N929" s="1311"/>
      <c r="O929" s="1311"/>
      <c r="P929" s="1311"/>
      <c r="Q929" s="1311"/>
      <c r="R929" s="1311"/>
      <c r="S929" s="1311"/>
    </row>
    <row r="930" spans="1:19" ht="15.75" customHeight="1">
      <c r="A930" s="1311"/>
      <c r="B930" s="1311"/>
      <c r="C930" s="1311"/>
      <c r="D930" s="1311"/>
      <c r="E930" s="1311"/>
      <c r="F930" s="1311"/>
      <c r="G930" s="1311"/>
      <c r="H930" s="1311"/>
      <c r="I930" s="1311"/>
      <c r="J930" s="1311"/>
      <c r="K930" s="1311"/>
      <c r="L930" s="1311"/>
      <c r="M930" s="1311"/>
      <c r="N930" s="1311"/>
      <c r="O930" s="1311"/>
      <c r="P930" s="1311"/>
      <c r="Q930" s="1311"/>
      <c r="R930" s="1311"/>
      <c r="S930" s="1311"/>
    </row>
    <row r="931" spans="1:19" ht="15.75" customHeight="1">
      <c r="A931" s="1311"/>
      <c r="B931" s="1311"/>
      <c r="C931" s="1311"/>
      <c r="D931" s="1311"/>
      <c r="E931" s="1311"/>
      <c r="F931" s="1311"/>
      <c r="G931" s="1311"/>
      <c r="H931" s="1311"/>
      <c r="I931" s="1311"/>
      <c r="J931" s="1311"/>
      <c r="K931" s="1311"/>
      <c r="L931" s="1311"/>
      <c r="M931" s="1311"/>
      <c r="N931" s="1311"/>
      <c r="O931" s="1311"/>
      <c r="P931" s="1311"/>
      <c r="Q931" s="1311"/>
      <c r="R931" s="1311"/>
      <c r="S931" s="1311"/>
    </row>
    <row r="932" spans="1:19" ht="15.75" customHeight="1">
      <c r="A932" s="1311"/>
      <c r="B932" s="1311"/>
      <c r="C932" s="1311"/>
      <c r="D932" s="1311"/>
      <c r="E932" s="1311"/>
      <c r="F932" s="1311"/>
      <c r="G932" s="1311"/>
      <c r="H932" s="1311"/>
      <c r="I932" s="1311"/>
      <c r="J932" s="1311"/>
      <c r="K932" s="1311"/>
      <c r="L932" s="1311"/>
      <c r="M932" s="1311"/>
      <c r="N932" s="1311"/>
      <c r="O932" s="1311"/>
      <c r="P932" s="1311"/>
      <c r="Q932" s="1311"/>
      <c r="R932" s="1311"/>
      <c r="S932" s="1311"/>
    </row>
    <row r="933" spans="1:19" ht="15.75" customHeight="1">
      <c r="A933" s="1311"/>
      <c r="B933" s="1311"/>
      <c r="C933" s="1311"/>
      <c r="D933" s="1311"/>
      <c r="E933" s="1311"/>
      <c r="F933" s="1311"/>
      <c r="G933" s="1311"/>
      <c r="H933" s="1311"/>
      <c r="I933" s="1311"/>
      <c r="J933" s="1311"/>
      <c r="K933" s="1311"/>
      <c r="L933" s="1311"/>
      <c r="M933" s="1311"/>
      <c r="N933" s="1311"/>
      <c r="O933" s="1311"/>
      <c r="P933" s="1311"/>
      <c r="Q933" s="1311"/>
      <c r="R933" s="1311"/>
      <c r="S933" s="1311"/>
    </row>
    <row r="934" spans="1:19" ht="15.75" customHeight="1">
      <c r="A934" s="1311"/>
      <c r="B934" s="1311"/>
      <c r="C934" s="1311"/>
      <c r="D934" s="1311"/>
      <c r="E934" s="1311"/>
      <c r="F934" s="1311"/>
      <c r="G934" s="1311"/>
      <c r="H934" s="1311"/>
      <c r="I934" s="1311"/>
      <c r="J934" s="1311"/>
      <c r="K934" s="1311"/>
      <c r="L934" s="1311"/>
      <c r="M934" s="1311"/>
      <c r="N934" s="1311"/>
      <c r="O934" s="1311"/>
      <c r="P934" s="1311"/>
      <c r="Q934" s="1311"/>
      <c r="R934" s="1311"/>
      <c r="S934" s="1311"/>
    </row>
    <row r="935" spans="1:19" ht="15.75" customHeight="1">
      <c r="A935" s="1311"/>
      <c r="B935" s="1311"/>
      <c r="C935" s="1311"/>
      <c r="D935" s="1311"/>
      <c r="E935" s="1311"/>
      <c r="F935" s="1311"/>
      <c r="G935" s="1311"/>
      <c r="H935" s="1311"/>
      <c r="I935" s="1311"/>
      <c r="J935" s="1311"/>
      <c r="K935" s="1311"/>
      <c r="L935" s="1311"/>
      <c r="M935" s="1311"/>
      <c r="N935" s="1311"/>
      <c r="O935" s="1311"/>
      <c r="P935" s="1311"/>
      <c r="Q935" s="1311"/>
      <c r="R935" s="1311"/>
      <c r="S935" s="1311"/>
    </row>
    <row r="936" spans="1:19" ht="15.75" customHeight="1">
      <c r="A936" s="1311"/>
      <c r="B936" s="1311"/>
      <c r="C936" s="1311"/>
      <c r="D936" s="1311"/>
      <c r="E936" s="1311"/>
      <c r="F936" s="1311"/>
      <c r="G936" s="1311"/>
      <c r="H936" s="1311"/>
      <c r="I936" s="1311"/>
      <c r="J936" s="1311"/>
      <c r="K936" s="1311"/>
      <c r="L936" s="1311"/>
      <c r="M936" s="1311"/>
      <c r="N936" s="1311"/>
      <c r="O936" s="1311"/>
      <c r="P936" s="1311"/>
      <c r="Q936" s="1311"/>
      <c r="R936" s="1311"/>
      <c r="S936" s="1311"/>
    </row>
    <row r="937" spans="1:19" ht="15.75" customHeight="1">
      <c r="A937" s="1311"/>
      <c r="B937" s="1311"/>
      <c r="C937" s="1311"/>
      <c r="D937" s="1311"/>
      <c r="E937" s="1311"/>
      <c r="F937" s="1311"/>
      <c r="G937" s="1311"/>
      <c r="H937" s="1311"/>
      <c r="I937" s="1311"/>
      <c r="J937" s="1311"/>
      <c r="K937" s="1311"/>
      <c r="L937" s="1311"/>
      <c r="M937" s="1311"/>
      <c r="N937" s="1311"/>
      <c r="O937" s="1311"/>
      <c r="P937" s="1311"/>
      <c r="Q937" s="1311"/>
      <c r="R937" s="1311"/>
      <c r="S937" s="1311"/>
    </row>
    <row r="938" spans="1:19" ht="15.75" customHeight="1">
      <c r="A938" s="1311"/>
      <c r="B938" s="1311"/>
      <c r="C938" s="1311"/>
      <c r="D938" s="1311"/>
      <c r="E938" s="1311"/>
      <c r="F938" s="1311"/>
      <c r="G938" s="1311"/>
      <c r="H938" s="1311"/>
      <c r="I938" s="1311"/>
      <c r="J938" s="1311"/>
      <c r="K938" s="1311"/>
      <c r="L938" s="1311"/>
      <c r="M938" s="1311"/>
      <c r="N938" s="1311"/>
      <c r="O938" s="1311"/>
      <c r="P938" s="1311"/>
      <c r="Q938" s="1311"/>
      <c r="R938" s="1311"/>
      <c r="S938" s="1311"/>
    </row>
    <row r="939" spans="1:19" ht="15.75" customHeight="1">
      <c r="A939" s="1311"/>
      <c r="B939" s="1311"/>
      <c r="C939" s="1311"/>
      <c r="D939" s="1311"/>
      <c r="E939" s="1311"/>
      <c r="F939" s="1311"/>
      <c r="G939" s="1311"/>
      <c r="H939" s="1311"/>
      <c r="I939" s="1311"/>
      <c r="J939" s="1311"/>
      <c r="K939" s="1311"/>
      <c r="L939" s="1311"/>
      <c r="M939" s="1311"/>
      <c r="N939" s="1311"/>
      <c r="O939" s="1311"/>
      <c r="P939" s="1311"/>
      <c r="Q939" s="1311"/>
      <c r="R939" s="1311"/>
      <c r="S939" s="1311"/>
    </row>
    <row r="940" spans="1:19" ht="15.75" customHeight="1">
      <c r="A940" s="1311"/>
      <c r="B940" s="1311"/>
      <c r="C940" s="1311"/>
      <c r="D940" s="1311"/>
      <c r="E940" s="1311"/>
      <c r="F940" s="1311"/>
      <c r="G940" s="1311"/>
      <c r="H940" s="1311"/>
      <c r="I940" s="1311"/>
      <c r="J940" s="1311"/>
      <c r="K940" s="1311"/>
      <c r="L940" s="1311"/>
      <c r="M940" s="1311"/>
      <c r="N940" s="1311"/>
      <c r="O940" s="1311"/>
      <c r="P940" s="1311"/>
      <c r="Q940" s="1311"/>
      <c r="R940" s="1311"/>
      <c r="S940" s="1311"/>
    </row>
    <row r="941" spans="1:19" ht="15.75" customHeight="1">
      <c r="A941" s="1311"/>
      <c r="B941" s="1311"/>
      <c r="C941" s="1311"/>
      <c r="D941" s="1311"/>
      <c r="E941" s="1311"/>
      <c r="F941" s="1311"/>
      <c r="G941" s="1311"/>
      <c r="H941" s="1311"/>
      <c r="I941" s="1311"/>
      <c r="J941" s="1311"/>
      <c r="K941" s="1311"/>
      <c r="L941" s="1311"/>
      <c r="M941" s="1311"/>
      <c r="N941" s="1311"/>
      <c r="O941" s="1311"/>
      <c r="P941" s="1311"/>
      <c r="Q941" s="1311"/>
      <c r="R941" s="1311"/>
      <c r="S941" s="1311"/>
    </row>
    <row r="942" spans="1:19" ht="15.75" customHeight="1">
      <c r="A942" s="1311"/>
      <c r="B942" s="1311"/>
      <c r="C942" s="1311"/>
      <c r="D942" s="1311"/>
      <c r="E942" s="1311"/>
      <c r="F942" s="1311"/>
      <c r="G942" s="1311"/>
      <c r="H942" s="1311"/>
      <c r="I942" s="1311"/>
      <c r="J942" s="1311"/>
      <c r="K942" s="1311"/>
      <c r="L942" s="1311"/>
      <c r="M942" s="1311"/>
      <c r="N942" s="1311"/>
      <c r="O942" s="1311"/>
      <c r="P942" s="1311"/>
      <c r="Q942" s="1311"/>
      <c r="R942" s="1311"/>
      <c r="S942" s="1311"/>
    </row>
    <row r="943" spans="1:19" ht="15.75" customHeight="1">
      <c r="A943" s="1311"/>
      <c r="B943" s="1311"/>
      <c r="C943" s="1311"/>
      <c r="D943" s="1311"/>
      <c r="E943" s="1311"/>
      <c r="F943" s="1311"/>
      <c r="G943" s="1311"/>
      <c r="H943" s="1311"/>
      <c r="I943" s="1311"/>
      <c r="J943" s="1311"/>
      <c r="K943" s="1311"/>
      <c r="L943" s="1311"/>
      <c r="M943" s="1311"/>
      <c r="N943" s="1311"/>
      <c r="O943" s="1311"/>
      <c r="P943" s="1311"/>
      <c r="Q943" s="1311"/>
      <c r="R943" s="1311"/>
      <c r="S943" s="1311"/>
    </row>
    <row r="944" spans="1:19" ht="15.75" customHeight="1">
      <c r="A944" s="1311"/>
      <c r="B944" s="1311"/>
      <c r="C944" s="1311"/>
      <c r="D944" s="1311"/>
      <c r="E944" s="1311"/>
      <c r="F944" s="1311"/>
      <c r="G944" s="1311"/>
      <c r="H944" s="1311"/>
      <c r="I944" s="1311"/>
      <c r="J944" s="1311"/>
      <c r="K944" s="1311"/>
      <c r="L944" s="1311"/>
      <c r="M944" s="1311"/>
      <c r="N944" s="1311"/>
      <c r="O944" s="1311"/>
      <c r="P944" s="1311"/>
      <c r="Q944" s="1311"/>
      <c r="R944" s="1311"/>
      <c r="S944" s="1311"/>
    </row>
    <row r="945" spans="1:19" ht="15.75" customHeight="1">
      <c r="A945" s="1311"/>
      <c r="B945" s="1311"/>
      <c r="C945" s="1311"/>
      <c r="D945" s="1311"/>
      <c r="E945" s="1311"/>
      <c r="F945" s="1311"/>
      <c r="G945" s="1311"/>
      <c r="H945" s="1311"/>
      <c r="I945" s="1311"/>
      <c r="J945" s="1311"/>
      <c r="K945" s="1311"/>
      <c r="L945" s="1311"/>
      <c r="M945" s="1311"/>
      <c r="N945" s="1311"/>
      <c r="O945" s="1311"/>
      <c r="P945" s="1311"/>
      <c r="Q945" s="1311"/>
      <c r="R945" s="1311"/>
      <c r="S945" s="1311"/>
    </row>
    <row r="946" spans="1:19" ht="15.75" customHeight="1">
      <c r="A946" s="1311"/>
      <c r="B946" s="1311"/>
      <c r="C946" s="1311"/>
      <c r="D946" s="1311"/>
      <c r="E946" s="1311"/>
      <c r="F946" s="1311"/>
      <c r="G946" s="1311"/>
      <c r="H946" s="1311"/>
      <c r="I946" s="1311"/>
      <c r="J946" s="1311"/>
      <c r="K946" s="1311"/>
      <c r="L946" s="1311"/>
      <c r="M946" s="1311"/>
      <c r="N946" s="1311"/>
      <c r="O946" s="1311"/>
      <c r="P946" s="1311"/>
      <c r="Q946" s="1311"/>
      <c r="R946" s="1311"/>
      <c r="S946" s="1311"/>
    </row>
    <row r="947" spans="1:19" ht="15.75" customHeight="1">
      <c r="A947" s="1311"/>
      <c r="B947" s="1311"/>
      <c r="C947" s="1311"/>
      <c r="D947" s="1311"/>
      <c r="E947" s="1311"/>
      <c r="F947" s="1311"/>
      <c r="G947" s="1311"/>
      <c r="H947" s="1311"/>
      <c r="I947" s="1311"/>
      <c r="J947" s="1311"/>
      <c r="K947" s="1311"/>
      <c r="L947" s="1311"/>
      <c r="M947" s="1311"/>
      <c r="N947" s="1311"/>
      <c r="O947" s="1311"/>
      <c r="P947" s="1311"/>
      <c r="Q947" s="1311"/>
      <c r="R947" s="1311"/>
      <c r="S947" s="1311"/>
    </row>
    <row r="948" spans="1:19" ht="15.75" customHeight="1">
      <c r="A948" s="1311"/>
      <c r="B948" s="1311"/>
      <c r="C948" s="1311"/>
      <c r="D948" s="1311"/>
      <c r="E948" s="1311"/>
      <c r="F948" s="1311"/>
      <c r="G948" s="1311"/>
      <c r="H948" s="1311"/>
      <c r="I948" s="1311"/>
      <c r="J948" s="1311"/>
      <c r="K948" s="1311"/>
      <c r="L948" s="1311"/>
      <c r="M948" s="1311"/>
      <c r="N948" s="1311"/>
      <c r="O948" s="1311"/>
      <c r="P948" s="1311"/>
      <c r="Q948" s="1311"/>
      <c r="R948" s="1311"/>
      <c r="S948" s="1311"/>
    </row>
    <row r="949" spans="1:19" ht="15.75" customHeight="1">
      <c r="A949" s="1311"/>
      <c r="B949" s="1311"/>
      <c r="C949" s="1311"/>
      <c r="D949" s="1311"/>
      <c r="E949" s="1311"/>
      <c r="F949" s="1311"/>
      <c r="G949" s="1311"/>
      <c r="H949" s="1311"/>
      <c r="I949" s="1311"/>
      <c r="J949" s="1311"/>
      <c r="K949" s="1311"/>
      <c r="L949" s="1311"/>
      <c r="M949" s="1311"/>
      <c r="N949" s="1311"/>
      <c r="O949" s="1311"/>
      <c r="P949" s="1311"/>
      <c r="Q949" s="1311"/>
      <c r="R949" s="1311"/>
      <c r="S949" s="1311"/>
    </row>
    <row r="950" spans="1:19" ht="15.75" customHeight="1">
      <c r="A950" s="1311"/>
      <c r="B950" s="1311"/>
      <c r="C950" s="1311"/>
      <c r="D950" s="1311"/>
      <c r="E950" s="1311"/>
      <c r="F950" s="1311"/>
      <c r="G950" s="1311"/>
      <c r="H950" s="1311"/>
      <c r="I950" s="1311"/>
      <c r="J950" s="1311"/>
      <c r="K950" s="1311"/>
      <c r="L950" s="1311"/>
      <c r="M950" s="1311"/>
      <c r="N950" s="1311"/>
      <c r="O950" s="1311"/>
      <c r="P950" s="1311"/>
      <c r="Q950" s="1311"/>
      <c r="R950" s="1311"/>
      <c r="S950" s="1311"/>
    </row>
    <row r="951" spans="1:19" ht="15.75" customHeight="1">
      <c r="A951" s="1311"/>
      <c r="B951" s="1311"/>
      <c r="C951" s="1311"/>
      <c r="D951" s="1311"/>
      <c r="E951" s="1311"/>
      <c r="F951" s="1311"/>
      <c r="G951" s="1311"/>
      <c r="H951" s="1311"/>
      <c r="I951" s="1311"/>
      <c r="J951" s="1311"/>
      <c r="K951" s="1311"/>
      <c r="L951" s="1311"/>
      <c r="M951" s="1311"/>
      <c r="N951" s="1311"/>
      <c r="O951" s="1311"/>
      <c r="P951" s="1311"/>
      <c r="Q951" s="1311"/>
      <c r="R951" s="1311"/>
      <c r="S951" s="1311"/>
    </row>
    <row r="952" spans="1:19" ht="15.75" customHeight="1">
      <c r="A952" s="1311"/>
      <c r="B952" s="1311"/>
      <c r="C952" s="1311"/>
      <c r="D952" s="1311"/>
      <c r="E952" s="1311"/>
      <c r="F952" s="1311"/>
      <c r="G952" s="1311"/>
      <c r="H952" s="1311"/>
      <c r="I952" s="1311"/>
      <c r="J952" s="1311"/>
      <c r="K952" s="1311"/>
      <c r="L952" s="1311"/>
      <c r="M952" s="1311"/>
      <c r="N952" s="1311"/>
      <c r="O952" s="1311"/>
      <c r="P952" s="1311"/>
      <c r="Q952" s="1311"/>
      <c r="R952" s="1311"/>
      <c r="S952" s="1311"/>
    </row>
    <row r="953" spans="1:19" ht="15.75" customHeight="1">
      <c r="A953" s="1311"/>
      <c r="B953" s="1311"/>
      <c r="C953" s="1311"/>
      <c r="D953" s="1311"/>
      <c r="E953" s="1311"/>
      <c r="F953" s="1311"/>
      <c r="G953" s="1311"/>
      <c r="H953" s="1311"/>
      <c r="I953" s="1311"/>
      <c r="J953" s="1311"/>
      <c r="K953" s="1311"/>
      <c r="L953" s="1311"/>
      <c r="M953" s="1311"/>
      <c r="N953" s="1311"/>
      <c r="O953" s="1311"/>
      <c r="P953" s="1311"/>
      <c r="Q953" s="1311"/>
      <c r="R953" s="1311"/>
      <c r="S953" s="1311"/>
    </row>
    <row r="954" spans="1:19" ht="15.75" customHeight="1">
      <c r="A954" s="1311"/>
      <c r="B954" s="1311"/>
      <c r="C954" s="1311"/>
      <c r="D954" s="1311"/>
      <c r="E954" s="1311"/>
      <c r="F954" s="1311"/>
      <c r="G954" s="1311"/>
      <c r="H954" s="1311"/>
      <c r="I954" s="1311"/>
      <c r="J954" s="1311"/>
      <c r="K954" s="1311"/>
      <c r="L954" s="1311"/>
      <c r="M954" s="1311"/>
      <c r="N954" s="1311"/>
      <c r="O954" s="1311"/>
      <c r="P954" s="1311"/>
      <c r="Q954" s="1311"/>
      <c r="R954" s="1311"/>
      <c r="S954" s="1311"/>
    </row>
    <row r="955" spans="1:19" ht="15.75" customHeight="1">
      <c r="A955" s="1311"/>
      <c r="B955" s="1311"/>
      <c r="C955" s="1311"/>
      <c r="D955" s="1311"/>
      <c r="E955" s="1311"/>
      <c r="F955" s="1311"/>
      <c r="G955" s="1311"/>
      <c r="H955" s="1311"/>
      <c r="I955" s="1311"/>
      <c r="J955" s="1311"/>
      <c r="K955" s="1311"/>
      <c r="L955" s="1311"/>
      <c r="M955" s="1311"/>
      <c r="N955" s="1311"/>
      <c r="O955" s="1311"/>
      <c r="P955" s="1311"/>
      <c r="Q955" s="1311"/>
      <c r="R955" s="1311"/>
      <c r="S955" s="1311"/>
    </row>
    <row r="956" spans="1:19" ht="15.75" customHeight="1">
      <c r="A956" s="1311"/>
      <c r="B956" s="1311"/>
      <c r="C956" s="1311"/>
      <c r="D956" s="1311"/>
      <c r="E956" s="1311"/>
      <c r="F956" s="1311"/>
      <c r="G956" s="1311"/>
      <c r="H956" s="1311"/>
      <c r="I956" s="1311"/>
      <c r="J956" s="1311"/>
      <c r="K956" s="1311"/>
      <c r="L956" s="1311"/>
      <c r="M956" s="1311"/>
      <c r="N956" s="1311"/>
      <c r="O956" s="1311"/>
      <c r="P956" s="1311"/>
      <c r="Q956" s="1311"/>
      <c r="R956" s="1311"/>
      <c r="S956" s="1311"/>
    </row>
    <row r="957" spans="1:19" ht="15.75" customHeight="1">
      <c r="A957" s="1311"/>
      <c r="B957" s="1311"/>
      <c r="C957" s="1311"/>
      <c r="D957" s="1311"/>
      <c r="E957" s="1311"/>
      <c r="F957" s="1311"/>
      <c r="G957" s="1311"/>
      <c r="H957" s="1311"/>
      <c r="I957" s="1311"/>
      <c r="J957" s="1311"/>
      <c r="K957" s="1311"/>
      <c r="L957" s="1311"/>
      <c r="M957" s="1311"/>
      <c r="N957" s="1311"/>
      <c r="O957" s="1311"/>
      <c r="P957" s="1311"/>
      <c r="Q957" s="1311"/>
      <c r="R957" s="1311"/>
      <c r="S957" s="1311"/>
    </row>
    <row r="958" spans="1:19" ht="15.75" customHeight="1">
      <c r="A958" s="1311"/>
      <c r="B958" s="1311"/>
      <c r="C958" s="1311"/>
      <c r="D958" s="1311"/>
      <c r="E958" s="1311"/>
      <c r="F958" s="1311"/>
      <c r="G958" s="1311"/>
      <c r="H958" s="1311"/>
      <c r="I958" s="1311"/>
      <c r="J958" s="1311"/>
      <c r="K958" s="1311"/>
      <c r="L958" s="1311"/>
      <c r="M958" s="1311"/>
      <c r="N958" s="1311"/>
      <c r="O958" s="1311"/>
      <c r="P958" s="1311"/>
      <c r="Q958" s="1311"/>
      <c r="R958" s="1311"/>
      <c r="S958" s="1311"/>
    </row>
    <row r="959" spans="1:19" ht="15.75" customHeight="1">
      <c r="A959" s="1311"/>
      <c r="B959" s="1311"/>
      <c r="C959" s="1311"/>
      <c r="D959" s="1311"/>
      <c r="E959" s="1311"/>
      <c r="F959" s="1311"/>
      <c r="G959" s="1311"/>
      <c r="H959" s="1311"/>
      <c r="I959" s="1311"/>
      <c r="J959" s="1311"/>
      <c r="K959" s="1311"/>
      <c r="L959" s="1311"/>
      <c r="M959" s="1311"/>
      <c r="N959" s="1311"/>
      <c r="O959" s="1311"/>
      <c r="P959" s="1311"/>
      <c r="Q959" s="1311"/>
      <c r="R959" s="1311"/>
      <c r="S959" s="1311"/>
    </row>
    <row r="960" spans="1:19" ht="15.75" customHeight="1">
      <c r="A960" s="1311"/>
      <c r="B960" s="1311"/>
      <c r="C960" s="1311"/>
      <c r="D960" s="1311"/>
      <c r="E960" s="1311"/>
      <c r="F960" s="1311"/>
      <c r="G960" s="1311"/>
      <c r="H960" s="1311"/>
      <c r="I960" s="1311"/>
      <c r="J960" s="1311"/>
      <c r="K960" s="1311"/>
      <c r="L960" s="1311"/>
      <c r="M960" s="1311"/>
      <c r="N960" s="1311"/>
      <c r="O960" s="1311"/>
      <c r="P960" s="1311"/>
      <c r="Q960" s="1311"/>
      <c r="R960" s="1311"/>
      <c r="S960" s="1311"/>
    </row>
    <row r="961" spans="1:19" ht="15.75" customHeight="1">
      <c r="A961" s="1311"/>
      <c r="B961" s="1311"/>
      <c r="C961" s="1311"/>
      <c r="D961" s="1311"/>
      <c r="E961" s="1311"/>
      <c r="F961" s="1311"/>
      <c r="G961" s="1311"/>
      <c r="H961" s="1311"/>
      <c r="I961" s="1311"/>
      <c r="J961" s="1311"/>
      <c r="K961" s="1311"/>
      <c r="L961" s="1311"/>
      <c r="M961" s="1311"/>
      <c r="N961" s="1311"/>
      <c r="O961" s="1311"/>
      <c r="P961" s="1311"/>
      <c r="Q961" s="1311"/>
      <c r="R961" s="1311"/>
      <c r="S961" s="1311"/>
    </row>
    <row r="962" spans="1:19" ht="15.75" customHeight="1">
      <c r="A962" s="1311"/>
      <c r="B962" s="1311"/>
      <c r="C962" s="1311"/>
      <c r="D962" s="1311"/>
      <c r="E962" s="1311"/>
      <c r="F962" s="1311"/>
      <c r="G962" s="1311"/>
      <c r="H962" s="1311"/>
      <c r="I962" s="1311"/>
      <c r="J962" s="1311"/>
      <c r="K962" s="1311"/>
      <c r="L962" s="1311"/>
      <c r="M962" s="1311"/>
      <c r="N962" s="1311"/>
      <c r="O962" s="1311"/>
      <c r="P962" s="1311"/>
      <c r="Q962" s="1311"/>
      <c r="R962" s="1311"/>
      <c r="S962" s="1311"/>
    </row>
    <row r="963" spans="1:19" ht="15.75" customHeight="1">
      <c r="A963" s="1311"/>
      <c r="B963" s="1311"/>
      <c r="C963" s="1311"/>
      <c r="D963" s="1311"/>
      <c r="E963" s="1311"/>
      <c r="F963" s="1311"/>
      <c r="G963" s="1311"/>
      <c r="H963" s="1311"/>
      <c r="I963" s="1311"/>
      <c r="J963" s="1311"/>
      <c r="K963" s="1311"/>
      <c r="L963" s="1311"/>
      <c r="M963" s="1311"/>
      <c r="N963" s="1311"/>
      <c r="O963" s="1311"/>
      <c r="P963" s="1311"/>
      <c r="Q963" s="1311"/>
      <c r="R963" s="1311"/>
      <c r="S963" s="1311"/>
    </row>
    <row r="964" spans="1:19" ht="15.75" customHeight="1">
      <c r="A964" s="1311"/>
      <c r="B964" s="1311"/>
      <c r="C964" s="1311"/>
      <c r="D964" s="1311"/>
      <c r="E964" s="1311"/>
      <c r="F964" s="1311"/>
      <c r="G964" s="1311"/>
      <c r="H964" s="1311"/>
      <c r="I964" s="1311"/>
      <c r="J964" s="1311"/>
      <c r="K964" s="1311"/>
      <c r="L964" s="1311"/>
      <c r="M964" s="1311"/>
      <c r="N964" s="1311"/>
      <c r="O964" s="1311"/>
      <c r="P964" s="1311"/>
      <c r="Q964" s="1311"/>
      <c r="R964" s="1311"/>
      <c r="S964" s="1311"/>
    </row>
    <row r="965" spans="1:19" ht="15.75" customHeight="1">
      <c r="A965" s="1311"/>
      <c r="B965" s="1311"/>
      <c r="C965" s="1311"/>
      <c r="D965" s="1311"/>
      <c r="E965" s="1311"/>
      <c r="F965" s="1311"/>
      <c r="G965" s="1311"/>
      <c r="H965" s="1311"/>
      <c r="I965" s="1311"/>
      <c r="J965" s="1311"/>
      <c r="K965" s="1311"/>
      <c r="L965" s="1311"/>
      <c r="M965" s="1311"/>
      <c r="N965" s="1311"/>
      <c r="O965" s="1311"/>
      <c r="P965" s="1311"/>
      <c r="Q965" s="1311"/>
      <c r="R965" s="1311"/>
      <c r="S965" s="1311"/>
    </row>
    <row r="966" spans="1:19" ht="15.75" customHeight="1">
      <c r="A966" s="1311"/>
      <c r="B966" s="1311"/>
      <c r="C966" s="1311"/>
      <c r="D966" s="1311"/>
      <c r="E966" s="1311"/>
      <c r="F966" s="1311"/>
      <c r="G966" s="1311"/>
      <c r="H966" s="1311"/>
      <c r="I966" s="1311"/>
      <c r="J966" s="1311"/>
      <c r="K966" s="1311"/>
      <c r="L966" s="1311"/>
      <c r="M966" s="1311"/>
      <c r="N966" s="1311"/>
      <c r="O966" s="1311"/>
      <c r="P966" s="1311"/>
      <c r="Q966" s="1311"/>
      <c r="R966" s="1311"/>
      <c r="S966" s="1311"/>
    </row>
    <row r="967" spans="1:19" ht="15.75" customHeight="1">
      <c r="A967" s="1311"/>
      <c r="B967" s="1311"/>
      <c r="C967" s="1311"/>
      <c r="D967" s="1311"/>
      <c r="E967" s="1311"/>
      <c r="F967" s="1311"/>
      <c r="G967" s="1311"/>
      <c r="H967" s="1311"/>
      <c r="I967" s="1311"/>
      <c r="J967" s="1311"/>
      <c r="K967" s="1311"/>
      <c r="L967" s="1311"/>
      <c r="M967" s="1311"/>
      <c r="N967" s="1311"/>
      <c r="O967" s="1311"/>
      <c r="P967" s="1311"/>
      <c r="Q967" s="1311"/>
      <c r="R967" s="1311"/>
      <c r="S967" s="1311"/>
    </row>
    <row r="968" spans="1:19" ht="15.75" customHeight="1">
      <c r="A968" s="1311"/>
      <c r="B968" s="1311"/>
      <c r="C968" s="1311"/>
      <c r="D968" s="1311"/>
      <c r="E968" s="1311"/>
      <c r="F968" s="1311"/>
      <c r="G968" s="1311"/>
      <c r="H968" s="1311"/>
      <c r="I968" s="1311"/>
      <c r="J968" s="1311"/>
      <c r="K968" s="1311"/>
      <c r="L968" s="1311"/>
      <c r="M968" s="1311"/>
      <c r="N968" s="1311"/>
      <c r="O968" s="1311"/>
      <c r="P968" s="1311"/>
      <c r="Q968" s="1311"/>
      <c r="R968" s="1311"/>
      <c r="S968" s="1311"/>
    </row>
    <row r="969" spans="1:19" ht="15.75" customHeight="1">
      <c r="A969" s="1311"/>
      <c r="B969" s="1311"/>
      <c r="C969" s="1311"/>
      <c r="D969" s="1311"/>
      <c r="E969" s="1311"/>
      <c r="F969" s="1311"/>
      <c r="G969" s="1311"/>
      <c r="H969" s="1311"/>
      <c r="I969" s="1311"/>
      <c r="J969" s="1311"/>
      <c r="K969" s="1311"/>
      <c r="L969" s="1311"/>
      <c r="M969" s="1311"/>
      <c r="N969" s="1311"/>
      <c r="O969" s="1311"/>
      <c r="P969" s="1311"/>
      <c r="Q969" s="1311"/>
      <c r="R969" s="1311"/>
      <c r="S969" s="1311"/>
    </row>
    <row r="970" spans="1:19" ht="15.75" customHeight="1">
      <c r="A970" s="1311"/>
      <c r="B970" s="1311"/>
      <c r="C970" s="1311"/>
      <c r="D970" s="1311"/>
      <c r="E970" s="1311"/>
      <c r="F970" s="1311"/>
      <c r="G970" s="1311"/>
      <c r="H970" s="1311"/>
      <c r="I970" s="1311"/>
      <c r="J970" s="1311"/>
      <c r="K970" s="1311"/>
      <c r="L970" s="1311"/>
      <c r="M970" s="1311"/>
      <c r="N970" s="1311"/>
      <c r="O970" s="1311"/>
      <c r="P970" s="1311"/>
      <c r="Q970" s="1311"/>
      <c r="R970" s="1311"/>
      <c r="S970" s="1311"/>
    </row>
    <row r="971" spans="1:19" ht="15.75" customHeight="1">
      <c r="A971" s="1311"/>
      <c r="B971" s="1311"/>
      <c r="C971" s="1311"/>
      <c r="D971" s="1311"/>
      <c r="E971" s="1311"/>
      <c r="F971" s="1311"/>
      <c r="G971" s="1311"/>
      <c r="H971" s="1311"/>
      <c r="I971" s="1311"/>
      <c r="J971" s="1311"/>
      <c r="K971" s="1311"/>
      <c r="L971" s="1311"/>
      <c r="M971" s="1311"/>
      <c r="N971" s="1311"/>
      <c r="O971" s="1311"/>
      <c r="P971" s="1311"/>
      <c r="Q971" s="1311"/>
      <c r="R971" s="1311"/>
      <c r="S971" s="1311"/>
    </row>
    <row r="972" spans="1:19" ht="15.75" customHeight="1">
      <c r="A972" s="1311"/>
      <c r="B972" s="1311"/>
      <c r="C972" s="1311"/>
      <c r="D972" s="1311"/>
      <c r="E972" s="1311"/>
      <c r="F972" s="1311"/>
      <c r="G972" s="1311"/>
      <c r="H972" s="1311"/>
      <c r="I972" s="1311"/>
      <c r="J972" s="1311"/>
      <c r="K972" s="1311"/>
      <c r="L972" s="1311"/>
      <c r="M972" s="1311"/>
      <c r="N972" s="1311"/>
      <c r="O972" s="1311"/>
      <c r="P972" s="1311"/>
      <c r="Q972" s="1311"/>
      <c r="R972" s="1311"/>
      <c r="S972" s="1311"/>
    </row>
    <row r="973" spans="1:19" ht="15.75" customHeight="1">
      <c r="A973" s="1311"/>
      <c r="B973" s="1311"/>
      <c r="C973" s="1311"/>
      <c r="D973" s="1311"/>
      <c r="E973" s="1311"/>
      <c r="F973" s="1311"/>
      <c r="G973" s="1311"/>
      <c r="H973" s="1311"/>
      <c r="I973" s="1311"/>
      <c r="J973" s="1311"/>
      <c r="K973" s="1311"/>
      <c r="L973" s="1311"/>
      <c r="M973" s="1311"/>
      <c r="N973" s="1311"/>
      <c r="O973" s="1311"/>
      <c r="P973" s="1311"/>
      <c r="Q973" s="1311"/>
      <c r="R973" s="1311"/>
      <c r="S973" s="1311"/>
    </row>
    <row r="974" spans="1:19" ht="15.75" customHeight="1">
      <c r="A974" s="1311"/>
      <c r="B974" s="1311"/>
      <c r="C974" s="1311"/>
      <c r="D974" s="1311"/>
      <c r="E974" s="1311"/>
      <c r="F974" s="1311"/>
      <c r="G974" s="1311"/>
      <c r="H974" s="1311"/>
      <c r="I974" s="1311"/>
      <c r="J974" s="1311"/>
      <c r="K974" s="1311"/>
      <c r="L974" s="1311"/>
      <c r="M974" s="1311"/>
      <c r="N974" s="1311"/>
      <c r="O974" s="1311"/>
      <c r="P974" s="1311"/>
      <c r="Q974" s="1311"/>
      <c r="R974" s="1311"/>
      <c r="S974" s="1311"/>
    </row>
    <row r="975" spans="1:19" ht="15.75" customHeight="1">
      <c r="A975" s="1311"/>
      <c r="B975" s="1311"/>
      <c r="C975" s="1311"/>
      <c r="D975" s="1311"/>
      <c r="E975" s="1311"/>
      <c r="F975" s="1311"/>
      <c r="G975" s="1311"/>
      <c r="H975" s="1311"/>
      <c r="I975" s="1311"/>
      <c r="J975" s="1311"/>
      <c r="K975" s="1311"/>
      <c r="L975" s="1311"/>
      <c r="M975" s="1311"/>
      <c r="N975" s="1311"/>
      <c r="O975" s="1311"/>
      <c r="P975" s="1311"/>
      <c r="Q975" s="1311"/>
      <c r="R975" s="1311"/>
      <c r="S975" s="1311"/>
    </row>
    <row r="976" spans="1:19" ht="15.75" customHeight="1">
      <c r="A976" s="1311"/>
      <c r="B976" s="1311"/>
      <c r="C976" s="1311"/>
      <c r="D976" s="1311"/>
      <c r="E976" s="1311"/>
      <c r="F976" s="1311"/>
      <c r="G976" s="1311"/>
      <c r="H976" s="1311"/>
      <c r="I976" s="1311"/>
      <c r="J976" s="1311"/>
      <c r="K976" s="1311"/>
      <c r="L976" s="1311"/>
      <c r="M976" s="1311"/>
      <c r="N976" s="1311"/>
      <c r="O976" s="1311"/>
      <c r="P976" s="1311"/>
      <c r="Q976" s="1311"/>
      <c r="R976" s="1311"/>
      <c r="S976" s="1311"/>
    </row>
    <row r="977" spans="1:19" ht="15.75" customHeight="1">
      <c r="A977" s="1311"/>
      <c r="B977" s="1311"/>
      <c r="C977" s="1311"/>
      <c r="D977" s="1311"/>
      <c r="E977" s="1311"/>
      <c r="F977" s="1311"/>
      <c r="G977" s="1311"/>
      <c r="H977" s="1311"/>
      <c r="I977" s="1311"/>
      <c r="J977" s="1311"/>
      <c r="K977" s="1311"/>
      <c r="L977" s="1311"/>
      <c r="M977" s="1311"/>
      <c r="N977" s="1311"/>
      <c r="O977" s="1311"/>
      <c r="P977" s="1311"/>
      <c r="Q977" s="1311"/>
      <c r="R977" s="1311"/>
      <c r="S977" s="1311"/>
    </row>
    <row r="978" spans="1:19" ht="15.75" customHeight="1">
      <c r="A978" s="1311"/>
      <c r="B978" s="1311"/>
      <c r="C978" s="1311"/>
      <c r="D978" s="1311"/>
      <c r="E978" s="1311"/>
      <c r="F978" s="1311"/>
      <c r="G978" s="1311"/>
      <c r="H978" s="1311"/>
      <c r="I978" s="1311"/>
      <c r="J978" s="1311"/>
      <c r="K978" s="1311"/>
      <c r="L978" s="1311"/>
      <c r="M978" s="1311"/>
      <c r="N978" s="1311"/>
      <c r="O978" s="1311"/>
      <c r="P978" s="1311"/>
      <c r="Q978" s="1311"/>
      <c r="R978" s="1311"/>
      <c r="S978" s="1311"/>
    </row>
    <row r="979" spans="1:19" ht="15.75" customHeight="1">
      <c r="A979" s="1311"/>
      <c r="B979" s="1311"/>
      <c r="C979" s="1311"/>
      <c r="D979" s="1311"/>
      <c r="E979" s="1311"/>
      <c r="F979" s="1311"/>
      <c r="G979" s="1311"/>
      <c r="H979" s="1311"/>
      <c r="I979" s="1311"/>
      <c r="J979" s="1311"/>
      <c r="K979" s="1311"/>
      <c r="L979" s="1311"/>
      <c r="M979" s="1311"/>
      <c r="N979" s="1311"/>
      <c r="O979" s="1311"/>
      <c r="P979" s="1311"/>
      <c r="Q979" s="1311"/>
      <c r="R979" s="1311"/>
      <c r="S979" s="1311"/>
    </row>
    <row r="980" spans="1:19" ht="15.75" customHeight="1">
      <c r="A980" s="1311"/>
      <c r="B980" s="1311"/>
      <c r="C980" s="1311"/>
      <c r="D980" s="1311"/>
      <c r="E980" s="1311"/>
      <c r="F980" s="1311"/>
      <c r="G980" s="1311"/>
      <c r="H980" s="1311"/>
      <c r="I980" s="1311"/>
      <c r="J980" s="1311"/>
      <c r="K980" s="1311"/>
      <c r="L980" s="1311"/>
      <c r="M980" s="1311"/>
      <c r="N980" s="1311"/>
      <c r="O980" s="1311"/>
      <c r="P980" s="1311"/>
      <c r="Q980" s="1311"/>
      <c r="R980" s="1311"/>
      <c r="S980" s="1311"/>
    </row>
    <row r="981" spans="1:19" ht="15.75" customHeight="1">
      <c r="A981" s="1311"/>
      <c r="B981" s="1311"/>
      <c r="C981" s="1311"/>
      <c r="D981" s="1311"/>
      <c r="E981" s="1311"/>
      <c r="F981" s="1311"/>
      <c r="G981" s="1311"/>
      <c r="H981" s="1311"/>
      <c r="I981" s="1311"/>
      <c r="J981" s="1311"/>
      <c r="K981" s="1311"/>
      <c r="L981" s="1311"/>
      <c r="M981" s="1311"/>
      <c r="N981" s="1311"/>
      <c r="O981" s="1311"/>
      <c r="P981" s="1311"/>
      <c r="Q981" s="1311"/>
      <c r="R981" s="1311"/>
      <c r="S981" s="1311"/>
    </row>
    <row r="982" spans="1:19" ht="15.75" customHeight="1">
      <c r="A982" s="1311"/>
      <c r="B982" s="1311"/>
      <c r="C982" s="1311"/>
      <c r="D982" s="1311"/>
      <c r="E982" s="1311"/>
      <c r="F982" s="1311"/>
      <c r="G982" s="1311"/>
      <c r="H982" s="1311"/>
      <c r="I982" s="1311"/>
      <c r="J982" s="1311"/>
      <c r="K982" s="1311"/>
      <c r="L982" s="1311"/>
      <c r="M982" s="1311"/>
      <c r="N982" s="1311"/>
      <c r="O982" s="1311"/>
      <c r="P982" s="1311"/>
      <c r="Q982" s="1311"/>
      <c r="R982" s="1311"/>
      <c r="S982" s="1311"/>
    </row>
    <row r="983" spans="1:19" ht="15.75" customHeight="1">
      <c r="A983" s="1311"/>
      <c r="B983" s="1311"/>
      <c r="C983" s="1311"/>
      <c r="D983" s="1311"/>
      <c r="E983" s="1311"/>
      <c r="F983" s="1311"/>
      <c r="G983" s="1311"/>
      <c r="H983" s="1311"/>
      <c r="I983" s="1311"/>
      <c r="J983" s="1311"/>
      <c r="K983" s="1311"/>
      <c r="L983" s="1311"/>
      <c r="M983" s="1311"/>
      <c r="N983" s="1311"/>
      <c r="O983" s="1311"/>
      <c r="P983" s="1311"/>
      <c r="Q983" s="1311"/>
      <c r="R983" s="1311"/>
      <c r="S983" s="1311"/>
    </row>
    <row r="984" spans="1:19" ht="15.75" customHeight="1">
      <c r="A984" s="1311"/>
      <c r="B984" s="1311"/>
      <c r="C984" s="1311"/>
      <c r="D984" s="1311"/>
      <c r="E984" s="1311"/>
      <c r="F984" s="1311"/>
      <c r="G984" s="1311"/>
      <c r="H984" s="1311"/>
      <c r="I984" s="1311"/>
      <c r="J984" s="1311"/>
      <c r="K984" s="1311"/>
      <c r="L984" s="1311"/>
      <c r="M984" s="1311"/>
      <c r="N984" s="1311"/>
      <c r="O984" s="1311"/>
      <c r="P984" s="1311"/>
      <c r="Q984" s="1311"/>
      <c r="R984" s="1311"/>
      <c r="S984" s="1311"/>
    </row>
    <row r="985" spans="1:19" ht="15.75" customHeight="1">
      <c r="A985" s="1311"/>
      <c r="B985" s="1311"/>
      <c r="C985" s="1311"/>
      <c r="D985" s="1311"/>
      <c r="E985" s="1311"/>
      <c r="F985" s="1311"/>
      <c r="G985" s="1311"/>
      <c r="H985" s="1311"/>
      <c r="I985" s="1311"/>
      <c r="J985" s="1311"/>
      <c r="K985" s="1311"/>
      <c r="L985" s="1311"/>
      <c r="M985" s="1311"/>
      <c r="N985" s="1311"/>
      <c r="O985" s="1311"/>
      <c r="P985" s="1311"/>
      <c r="Q985" s="1311"/>
      <c r="R985" s="1311"/>
      <c r="S985" s="1311"/>
    </row>
    <row r="986" spans="1:19" ht="15.75" customHeight="1">
      <c r="A986" s="1311"/>
      <c r="B986" s="1311"/>
      <c r="C986" s="1311"/>
      <c r="D986" s="1311"/>
      <c r="E986" s="1311"/>
      <c r="F986" s="1311"/>
      <c r="G986" s="1311"/>
      <c r="H986" s="1311"/>
      <c r="I986" s="1311"/>
      <c r="J986" s="1311"/>
      <c r="K986" s="1311"/>
      <c r="L986" s="1311"/>
      <c r="M986" s="1311"/>
      <c r="N986" s="1311"/>
      <c r="O986" s="1311"/>
      <c r="P986" s="1311"/>
      <c r="Q986" s="1311"/>
      <c r="R986" s="1311"/>
      <c r="S986" s="1311"/>
    </row>
    <row r="987" spans="1:19" ht="15.75" customHeight="1">
      <c r="A987" s="1311"/>
      <c r="B987" s="1311"/>
      <c r="C987" s="1311"/>
      <c r="D987" s="1311"/>
      <c r="E987" s="1311"/>
      <c r="F987" s="1311"/>
      <c r="G987" s="1311"/>
      <c r="H987" s="1311"/>
      <c r="I987" s="1311"/>
      <c r="J987" s="1311"/>
      <c r="K987" s="1311"/>
      <c r="L987" s="1311"/>
      <c r="M987" s="1311"/>
      <c r="N987" s="1311"/>
      <c r="O987" s="1311"/>
      <c r="P987" s="1311"/>
      <c r="Q987" s="1311"/>
      <c r="R987" s="1311"/>
      <c r="S987" s="1311"/>
    </row>
    <row r="988" spans="1:19" ht="15.75" customHeight="1">
      <c r="A988" s="1311"/>
      <c r="B988" s="1311"/>
      <c r="C988" s="1311"/>
      <c r="D988" s="1311"/>
      <c r="E988" s="1311"/>
      <c r="F988" s="1311"/>
      <c r="G988" s="1311"/>
      <c r="H988" s="1311"/>
      <c r="I988" s="1311"/>
      <c r="J988" s="1311"/>
      <c r="K988" s="1311"/>
      <c r="L988" s="1311"/>
      <c r="M988" s="1311"/>
      <c r="N988" s="1311"/>
      <c r="O988" s="1311"/>
      <c r="P988" s="1311"/>
      <c r="Q988" s="1311"/>
      <c r="R988" s="1311"/>
      <c r="S988" s="1311"/>
    </row>
    <row r="989" spans="1:19" ht="15.75" customHeight="1">
      <c r="A989" s="1311"/>
      <c r="B989" s="1311"/>
      <c r="C989" s="1311"/>
      <c r="D989" s="1311"/>
      <c r="E989" s="1311"/>
      <c r="F989" s="1311"/>
      <c r="G989" s="1311"/>
      <c r="H989" s="1311"/>
      <c r="I989" s="1311"/>
      <c r="J989" s="1311"/>
      <c r="K989" s="1311"/>
      <c r="L989" s="1311"/>
      <c r="M989" s="1311"/>
      <c r="N989" s="1311"/>
      <c r="O989" s="1311"/>
      <c r="P989" s="1311"/>
      <c r="Q989" s="1311"/>
      <c r="R989" s="1311"/>
      <c r="S989" s="1311"/>
    </row>
    <row r="990" spans="1:19" ht="15.75" customHeight="1">
      <c r="A990" s="1311"/>
      <c r="B990" s="1311"/>
      <c r="C990" s="1311"/>
      <c r="D990" s="1311"/>
      <c r="E990" s="1311"/>
      <c r="F990" s="1311"/>
      <c r="G990" s="1311"/>
      <c r="H990" s="1311"/>
      <c r="I990" s="1311"/>
      <c r="J990" s="1311"/>
      <c r="K990" s="1311"/>
      <c r="L990" s="1311"/>
      <c r="M990" s="1311"/>
      <c r="N990" s="1311"/>
      <c r="O990" s="1311"/>
      <c r="P990" s="1311"/>
      <c r="Q990" s="1311"/>
      <c r="R990" s="1311"/>
      <c r="S990" s="1311"/>
    </row>
    <row r="991" spans="1:19" ht="15.75" customHeight="1">
      <c r="A991" s="1311"/>
      <c r="B991" s="1311"/>
      <c r="C991" s="1311"/>
      <c r="D991" s="1311"/>
      <c r="E991" s="1311"/>
      <c r="F991" s="1311"/>
      <c r="G991" s="1311"/>
      <c r="H991" s="1311"/>
      <c r="I991" s="1311"/>
      <c r="J991" s="1311"/>
      <c r="K991" s="1311"/>
      <c r="L991" s="1311"/>
      <c r="M991" s="1311"/>
      <c r="N991" s="1311"/>
      <c r="O991" s="1311"/>
      <c r="P991" s="1311"/>
      <c r="Q991" s="1311"/>
      <c r="R991" s="1311"/>
      <c r="S991" s="1311"/>
    </row>
    <row r="992" spans="1:19" ht="15.75" customHeight="1">
      <c r="A992" s="1311"/>
      <c r="B992" s="1311"/>
      <c r="C992" s="1311"/>
      <c r="D992" s="1311"/>
      <c r="E992" s="1311"/>
      <c r="F992" s="1311"/>
      <c r="G992" s="1311"/>
      <c r="H992" s="1311"/>
      <c r="I992" s="1311"/>
      <c r="J992" s="1311"/>
      <c r="K992" s="1311"/>
      <c r="L992" s="1311"/>
      <c r="M992" s="1311"/>
      <c r="N992" s="1311"/>
      <c r="O992" s="1311"/>
      <c r="P992" s="1311"/>
      <c r="Q992" s="1311"/>
      <c r="R992" s="1311"/>
      <c r="S992" s="1311"/>
    </row>
    <row r="993" spans="1:19" ht="15.75" customHeight="1">
      <c r="A993" s="1311"/>
      <c r="B993" s="1311"/>
      <c r="C993" s="1311"/>
      <c r="D993" s="1311"/>
      <c r="E993" s="1311"/>
      <c r="F993" s="1311"/>
      <c r="G993" s="1311"/>
      <c r="H993" s="1311"/>
      <c r="I993" s="1311"/>
      <c r="J993" s="1311"/>
      <c r="K993" s="1311"/>
      <c r="L993" s="1311"/>
      <c r="M993" s="1311"/>
      <c r="N993" s="1311"/>
      <c r="O993" s="1311"/>
      <c r="P993" s="1311"/>
      <c r="Q993" s="1311"/>
      <c r="R993" s="1311"/>
      <c r="S993" s="1311"/>
    </row>
    <row r="994" spans="1:19" ht="15.75" customHeight="1">
      <c r="A994" s="1311"/>
      <c r="B994" s="1311"/>
      <c r="C994" s="1311"/>
      <c r="D994" s="1311"/>
      <c r="E994" s="1311"/>
      <c r="F994" s="1311"/>
      <c r="G994" s="1311"/>
      <c r="H994" s="1311"/>
      <c r="I994" s="1311"/>
      <c r="J994" s="1311"/>
      <c r="K994" s="1311"/>
      <c r="L994" s="1311"/>
      <c r="M994" s="1311"/>
      <c r="N994" s="1311"/>
      <c r="O994" s="1311"/>
      <c r="P994" s="1311"/>
      <c r="Q994" s="1311"/>
      <c r="R994" s="1311"/>
      <c r="S994" s="1311"/>
    </row>
  </sheetData>
  <mergeCells count="18">
    <mergeCell ref="B1:I1"/>
    <mergeCell ref="B2:I2"/>
    <mergeCell ref="B3:I3"/>
    <mergeCell ref="B4:C6"/>
    <mergeCell ref="D4:E4"/>
    <mergeCell ref="F4:G4"/>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6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90" zoomScaleNormal="90" workbookViewId="0">
      <selection activeCell="F15" sqref="F15"/>
    </sheetView>
  </sheetViews>
  <sheetFormatPr defaultColWidth="14.42578125" defaultRowHeight="15" customHeight="1"/>
  <cols>
    <col min="1" max="1" width="12.42578125" style="1310" customWidth="1"/>
    <col min="2" max="2" width="7.42578125" style="1310" customWidth="1"/>
    <col min="3" max="3" width="35.28515625" style="1310" customWidth="1"/>
    <col min="4" max="7" width="13.140625" style="1310" customWidth="1"/>
    <col min="8" max="8" width="16" style="1310" customWidth="1"/>
    <col min="9" max="9" width="17.28515625" style="1310" customWidth="1"/>
    <col min="10" max="10" width="9.140625" style="1310" customWidth="1"/>
    <col min="11" max="20" width="8.7109375" style="1310" customWidth="1"/>
    <col min="21" max="16384" width="14.42578125" style="1310"/>
  </cols>
  <sheetData>
    <row r="1" spans="1:20" ht="15.75" customHeight="1">
      <c r="A1" s="1311"/>
      <c r="B1" s="2714" t="s">
        <v>1263</v>
      </c>
      <c r="C1" s="2715"/>
      <c r="D1" s="2715"/>
      <c r="E1" s="2715"/>
      <c r="F1" s="2715"/>
      <c r="G1" s="2715"/>
      <c r="H1" s="2715"/>
      <c r="I1" s="2715"/>
      <c r="J1" s="1311"/>
      <c r="K1" s="1311"/>
      <c r="L1" s="1311"/>
      <c r="M1" s="1311"/>
      <c r="N1" s="1311"/>
      <c r="O1" s="1311"/>
      <c r="P1" s="1311"/>
      <c r="Q1" s="1311"/>
      <c r="R1" s="1311"/>
      <c r="S1" s="1311"/>
      <c r="T1" s="1311"/>
    </row>
    <row r="2" spans="1:20" ht="15.75" customHeight="1">
      <c r="A2" s="1311"/>
      <c r="B2" s="2716" t="s">
        <v>27</v>
      </c>
      <c r="C2" s="2715"/>
      <c r="D2" s="2715"/>
      <c r="E2" s="2715"/>
      <c r="F2" s="2715"/>
      <c r="G2" s="2715"/>
      <c r="H2" s="2715"/>
      <c r="I2" s="2715"/>
      <c r="J2" s="1311"/>
      <c r="K2" s="1311"/>
      <c r="L2" s="1311"/>
      <c r="M2" s="1311"/>
      <c r="N2" s="1311"/>
      <c r="O2" s="1311"/>
      <c r="P2" s="1311"/>
      <c r="Q2" s="1311"/>
      <c r="R2" s="1311"/>
      <c r="S2" s="1311"/>
      <c r="T2" s="1311"/>
    </row>
    <row r="3" spans="1:20" ht="18" customHeight="1" thickBot="1">
      <c r="A3" s="1311"/>
      <c r="B3" s="2730" t="s">
        <v>1262</v>
      </c>
      <c r="C3" s="2731"/>
      <c r="D3" s="2731"/>
      <c r="E3" s="2731"/>
      <c r="F3" s="2731"/>
      <c r="G3" s="2731"/>
      <c r="H3" s="2731"/>
      <c r="I3" s="2731"/>
      <c r="J3" s="1311"/>
      <c r="K3" s="1311"/>
      <c r="L3" s="1311"/>
      <c r="M3" s="1311"/>
      <c r="N3" s="1311"/>
      <c r="O3" s="1311"/>
      <c r="P3" s="1311"/>
      <c r="Q3" s="1311"/>
      <c r="R3" s="1311"/>
      <c r="S3" s="1311"/>
      <c r="T3" s="1311"/>
    </row>
    <row r="4" spans="1:20" ht="15.75" customHeight="1" thickTop="1">
      <c r="A4" s="1311"/>
      <c r="B4" s="2718" t="s">
        <v>1092</v>
      </c>
      <c r="C4" s="2719"/>
      <c r="D4" s="2722">
        <v>2019</v>
      </c>
      <c r="E4" s="2723"/>
      <c r="F4" s="2722">
        <v>2020</v>
      </c>
      <c r="G4" s="2723"/>
      <c r="H4" s="2724" t="s">
        <v>659</v>
      </c>
      <c r="I4" s="2725"/>
      <c r="J4" s="1311"/>
      <c r="K4" s="1311"/>
      <c r="L4" s="1311"/>
      <c r="M4" s="1311"/>
      <c r="N4" s="1311"/>
      <c r="O4" s="1311"/>
      <c r="P4" s="1311"/>
      <c r="Q4" s="1311"/>
      <c r="R4" s="1311"/>
      <c r="S4" s="1311"/>
      <c r="T4" s="1311"/>
    </row>
    <row r="5" spans="1:20" ht="16.5" customHeight="1">
      <c r="A5" s="1311"/>
      <c r="B5" s="2720"/>
      <c r="C5" s="2705"/>
      <c r="D5" s="2708" t="s">
        <v>186</v>
      </c>
      <c r="E5" s="2708" t="s">
        <v>560</v>
      </c>
      <c r="F5" s="2708" t="s">
        <v>186</v>
      </c>
      <c r="G5" s="2708" t="s">
        <v>560</v>
      </c>
      <c r="H5" s="1384" t="s">
        <v>1259</v>
      </c>
      <c r="I5" s="1383" t="s">
        <v>560</v>
      </c>
      <c r="J5" s="1311"/>
      <c r="K5" s="1311"/>
      <c r="L5" s="1311"/>
      <c r="M5" s="1311"/>
      <c r="N5" s="1311"/>
      <c r="O5" s="1311"/>
      <c r="P5" s="1311"/>
      <c r="Q5" s="1311"/>
      <c r="R5" s="1311"/>
      <c r="S5" s="1311"/>
      <c r="T5" s="1311"/>
    </row>
    <row r="6" spans="1:20" ht="15.75" customHeight="1">
      <c r="A6" s="1311"/>
      <c r="B6" s="2720"/>
      <c r="C6" s="2705"/>
      <c r="D6" s="2709"/>
      <c r="E6" s="2709"/>
      <c r="F6" s="2709"/>
      <c r="G6" s="2709"/>
      <c r="H6" s="1382" t="s">
        <v>67</v>
      </c>
      <c r="I6" s="1381" t="s">
        <v>280</v>
      </c>
      <c r="J6" s="1311"/>
      <c r="K6" s="1311"/>
      <c r="L6" s="1311"/>
      <c r="M6" s="1311"/>
      <c r="N6" s="1311"/>
      <c r="O6" s="1311"/>
      <c r="P6" s="1311"/>
      <c r="Q6" s="1311"/>
      <c r="R6" s="1311"/>
      <c r="S6" s="1311"/>
      <c r="T6" s="1311"/>
    </row>
    <row r="7" spans="1:20" ht="20.25" customHeight="1">
      <c r="A7" s="1311"/>
      <c r="B7" s="1388" t="s">
        <v>1258</v>
      </c>
      <c r="C7" s="1387"/>
      <c r="D7" s="1375">
        <v>8568.5041559520687</v>
      </c>
      <c r="E7" s="1374">
        <v>8611.9178437345599</v>
      </c>
      <c r="F7" s="1375">
        <v>10585.807739438549</v>
      </c>
      <c r="G7" s="1374">
        <v>11442.960589030499</v>
      </c>
      <c r="H7" s="1373">
        <v>0.50666588931200351</v>
      </c>
      <c r="I7" s="1372">
        <v>8.0971889032004327</v>
      </c>
      <c r="J7" s="1313"/>
      <c r="K7" s="1311"/>
      <c r="L7" s="1311"/>
      <c r="M7" s="1311"/>
      <c r="N7" s="1311"/>
      <c r="O7" s="1311"/>
      <c r="P7" s="1311"/>
      <c r="Q7" s="1311"/>
      <c r="R7" s="1311"/>
      <c r="S7" s="1311"/>
      <c r="T7" s="1311"/>
    </row>
    <row r="8" spans="1:20" ht="22.5" customHeight="1">
      <c r="A8" s="1311"/>
      <c r="B8" s="1378" t="s">
        <v>1257</v>
      </c>
      <c r="C8" s="1377"/>
      <c r="D8" s="1365">
        <v>316.45656263714335</v>
      </c>
      <c r="E8" s="1364">
        <v>332.7499626894737</v>
      </c>
      <c r="F8" s="1365">
        <v>399.52941596882943</v>
      </c>
      <c r="G8" s="1364">
        <v>441.03090328613382</v>
      </c>
      <c r="H8" s="1356">
        <v>5.1487003197379551</v>
      </c>
      <c r="I8" s="1348">
        <v>10.387592417110596</v>
      </c>
      <c r="J8" s="1313"/>
      <c r="K8" s="1311"/>
      <c r="L8" s="1311"/>
      <c r="M8" s="1311"/>
      <c r="N8" s="1311"/>
      <c r="O8" s="1311"/>
      <c r="P8" s="1311"/>
      <c r="Q8" s="1311"/>
      <c r="R8" s="1311"/>
      <c r="S8" s="1311"/>
      <c r="T8" s="1311"/>
    </row>
    <row r="9" spans="1:20" ht="18" customHeight="1">
      <c r="A9" s="1311"/>
      <c r="B9" s="1378" t="s">
        <v>1256</v>
      </c>
      <c r="C9" s="1377"/>
      <c r="D9" s="1365">
        <v>8252.0475933149246</v>
      </c>
      <c r="E9" s="1364">
        <v>8279.1678810450867</v>
      </c>
      <c r="F9" s="1365">
        <v>10186.27832346972</v>
      </c>
      <c r="G9" s="1364">
        <v>11001.929685744366</v>
      </c>
      <c r="H9" s="1363">
        <v>0.32864919189429997</v>
      </c>
      <c r="I9" s="1362">
        <v>8.0073539753507674</v>
      </c>
      <c r="J9" s="1313"/>
      <c r="K9" s="1311"/>
      <c r="L9" s="1311"/>
      <c r="M9" s="1311"/>
      <c r="N9" s="1311"/>
      <c r="O9" s="1311"/>
      <c r="P9" s="1311"/>
      <c r="Q9" s="1311"/>
      <c r="R9" s="1311"/>
      <c r="S9" s="1311"/>
      <c r="T9" s="1311"/>
    </row>
    <row r="10" spans="1:20" ht="18" customHeight="1">
      <c r="A10" s="1311"/>
      <c r="B10" s="1366"/>
      <c r="C10" s="1354" t="s">
        <v>1253</v>
      </c>
      <c r="D10" s="1360">
        <v>6107.3716884527257</v>
      </c>
      <c r="E10" s="1361">
        <v>5977.7642810517518</v>
      </c>
      <c r="F10" s="1360">
        <v>7651.4139066804037</v>
      </c>
      <c r="G10" s="1361">
        <v>8209.6222270301405</v>
      </c>
      <c r="H10" s="1356">
        <v>-2.1221470382427157</v>
      </c>
      <c r="I10" s="1348">
        <v>7.2954924038597397</v>
      </c>
      <c r="J10" s="1313"/>
      <c r="K10" s="1311"/>
      <c r="L10" s="1311"/>
      <c r="M10" s="1311"/>
      <c r="N10" s="1311"/>
      <c r="O10" s="1311"/>
      <c r="P10" s="1311"/>
      <c r="Q10" s="1311"/>
      <c r="R10" s="1311"/>
      <c r="S10" s="1311"/>
      <c r="T10" s="1311"/>
    </row>
    <row r="11" spans="1:20" ht="18" customHeight="1">
      <c r="A11" s="1311"/>
      <c r="B11" s="1366"/>
      <c r="C11" s="1376" t="s">
        <v>1252</v>
      </c>
      <c r="D11" s="1360">
        <v>2144.675904862198</v>
      </c>
      <c r="E11" s="1361">
        <v>2301.4035999933335</v>
      </c>
      <c r="F11" s="1360">
        <v>2534.8644167893162</v>
      </c>
      <c r="G11" s="1361">
        <v>2792.3074587142246</v>
      </c>
      <c r="H11" s="1356">
        <v>7.3077566067589999</v>
      </c>
      <c r="I11" s="1348">
        <v>10.156087253415635</v>
      </c>
      <c r="J11" s="1313"/>
      <c r="K11" s="1311"/>
      <c r="L11" s="1311"/>
      <c r="M11" s="1311"/>
      <c r="N11" s="1311"/>
      <c r="O11" s="1311"/>
      <c r="P11" s="1311"/>
      <c r="Q11" s="1311"/>
      <c r="R11" s="1311"/>
      <c r="S11" s="1311"/>
      <c r="T11" s="1311"/>
    </row>
    <row r="12" spans="1:20" ht="18" customHeight="1">
      <c r="A12" s="1311"/>
      <c r="B12" s="1388" t="s">
        <v>1261</v>
      </c>
      <c r="C12" s="1387"/>
      <c r="D12" s="1375">
        <v>1247.9419965095406</v>
      </c>
      <c r="E12" s="1374">
        <v>1262.2821380547891</v>
      </c>
      <c r="F12" s="1375">
        <v>1459.7818018319315</v>
      </c>
      <c r="G12" s="1374">
        <v>1551.5253767713325</v>
      </c>
      <c r="H12" s="1373">
        <v>1.1491032103541272</v>
      </c>
      <c r="I12" s="1372">
        <v>6.2847457629810606</v>
      </c>
      <c r="J12" s="1313"/>
      <c r="K12" s="1311"/>
      <c r="L12" s="1311"/>
      <c r="M12" s="1311"/>
      <c r="N12" s="1311"/>
      <c r="O12" s="1311"/>
      <c r="P12" s="1311"/>
      <c r="Q12" s="1311"/>
      <c r="R12" s="1311"/>
      <c r="S12" s="1311"/>
      <c r="T12" s="1311"/>
    </row>
    <row r="13" spans="1:20" ht="18" customHeight="1">
      <c r="A13" s="1311"/>
      <c r="B13" s="1366"/>
      <c r="C13" s="1368" t="s">
        <v>1253</v>
      </c>
      <c r="D13" s="1360">
        <v>1147.7255430991079</v>
      </c>
      <c r="E13" s="1361">
        <v>1166.3331048145146</v>
      </c>
      <c r="F13" s="1360">
        <v>1339.9163887154189</v>
      </c>
      <c r="G13" s="1361">
        <v>1446.3618792879136</v>
      </c>
      <c r="H13" s="1356">
        <v>1.621255345172699</v>
      </c>
      <c r="I13" s="1348">
        <v>7.9441890157448114</v>
      </c>
      <c r="J13" s="1313"/>
      <c r="K13" s="1311"/>
      <c r="L13" s="1311"/>
      <c r="M13" s="1311"/>
      <c r="N13" s="1311"/>
      <c r="O13" s="1311"/>
      <c r="P13" s="1311"/>
      <c r="Q13" s="1311"/>
      <c r="R13" s="1311"/>
      <c r="S13" s="1311"/>
      <c r="T13" s="1311"/>
    </row>
    <row r="14" spans="1:20" ht="18" customHeight="1">
      <c r="A14" s="1311"/>
      <c r="B14" s="1366"/>
      <c r="C14" s="1368" t="s">
        <v>1252</v>
      </c>
      <c r="D14" s="1360">
        <v>100.21645341043261</v>
      </c>
      <c r="E14" s="1361">
        <v>95.949033240274417</v>
      </c>
      <c r="F14" s="1360">
        <v>119.86541311651273</v>
      </c>
      <c r="G14" s="1361">
        <v>105.16349748341922</v>
      </c>
      <c r="H14" s="1356">
        <v>-4.2582031442293555</v>
      </c>
      <c r="I14" s="1348">
        <v>-12.265352657486616</v>
      </c>
      <c r="J14" s="1313"/>
      <c r="K14" s="1311"/>
      <c r="L14" s="1311"/>
      <c r="M14" s="1311"/>
      <c r="N14" s="1311"/>
      <c r="O14" s="1311"/>
      <c r="P14" s="1311"/>
      <c r="Q14" s="1311"/>
      <c r="R14" s="1311"/>
      <c r="S14" s="1311"/>
      <c r="T14" s="1311"/>
    </row>
    <row r="15" spans="1:20" ht="18" customHeight="1">
      <c r="A15" s="1311"/>
      <c r="B15" s="1388" t="s">
        <v>1254</v>
      </c>
      <c r="C15" s="1387"/>
      <c r="D15" s="1375">
        <v>9499.9895898244631</v>
      </c>
      <c r="E15" s="1374">
        <v>9541.4500190998751</v>
      </c>
      <c r="F15" s="1375">
        <v>11646.060125301652</v>
      </c>
      <c r="G15" s="1374">
        <v>12553.455062515697</v>
      </c>
      <c r="H15" s="1373">
        <v>0.43642604955927311</v>
      </c>
      <c r="I15" s="1372">
        <v>7.7914327030021298</v>
      </c>
      <c r="J15" s="1313"/>
      <c r="K15" s="1371"/>
      <c r="L15" s="1371"/>
      <c r="M15" s="1311"/>
      <c r="N15" s="1311"/>
      <c r="O15" s="1311"/>
      <c r="P15" s="1311"/>
      <c r="Q15" s="1311"/>
      <c r="R15" s="1311"/>
      <c r="S15" s="1311"/>
      <c r="T15" s="1311"/>
    </row>
    <row r="16" spans="1:20" ht="18" customHeight="1">
      <c r="A16" s="1311"/>
      <c r="B16" s="1366"/>
      <c r="C16" s="1368" t="s">
        <v>1253</v>
      </c>
      <c r="D16" s="1360">
        <v>7255.0972315518329</v>
      </c>
      <c r="E16" s="1361">
        <v>7144.0973858662674</v>
      </c>
      <c r="F16" s="1360">
        <v>8991.3302953958228</v>
      </c>
      <c r="G16" s="1361">
        <v>9655.9841063180538</v>
      </c>
      <c r="H16" s="1356">
        <v>-1.5299566931072519</v>
      </c>
      <c r="I16" s="1348">
        <v>7.3921632181900776</v>
      </c>
      <c r="J16" s="1313"/>
      <c r="K16" s="1311"/>
      <c r="L16" s="1311"/>
      <c r="M16" s="1311"/>
      <c r="N16" s="1311"/>
      <c r="O16" s="1311"/>
      <c r="P16" s="1311"/>
      <c r="Q16" s="1311"/>
      <c r="R16" s="1311"/>
      <c r="S16" s="1311"/>
      <c r="T16" s="1311"/>
    </row>
    <row r="17" spans="1:20" ht="18" customHeight="1">
      <c r="A17" s="1311"/>
      <c r="B17" s="1366"/>
      <c r="C17" s="1368" t="s">
        <v>1251</v>
      </c>
      <c r="D17" s="1360">
        <v>76.369528228987136</v>
      </c>
      <c r="E17" s="1361">
        <v>74.874336411817509</v>
      </c>
      <c r="F17" s="1360">
        <v>77.204910490387263</v>
      </c>
      <c r="G17" s="1361">
        <v>76.918936326546302</v>
      </c>
      <c r="H17" s="1356" t="s">
        <v>71</v>
      </c>
      <c r="I17" s="1348" t="s">
        <v>71</v>
      </c>
      <c r="J17" s="1313"/>
      <c r="K17" s="1311"/>
      <c r="L17" s="1311"/>
      <c r="M17" s="1311"/>
      <c r="N17" s="1311"/>
      <c r="O17" s="1311"/>
      <c r="P17" s="1311"/>
      <c r="Q17" s="1311"/>
      <c r="R17" s="1311"/>
      <c r="S17" s="1311"/>
      <c r="T17" s="1311"/>
    </row>
    <row r="18" spans="1:20" ht="18" customHeight="1">
      <c r="A18" s="1311"/>
      <c r="B18" s="1366"/>
      <c r="C18" s="1368" t="s">
        <v>1252</v>
      </c>
      <c r="D18" s="1360">
        <v>2244.8923582726306</v>
      </c>
      <c r="E18" s="1361">
        <v>2397.3526332336078</v>
      </c>
      <c r="F18" s="1360">
        <v>2654.7298299058289</v>
      </c>
      <c r="G18" s="1361">
        <v>2897.4709561976438</v>
      </c>
      <c r="H18" s="1356">
        <v>6.7914291925467012</v>
      </c>
      <c r="I18" s="1348">
        <v>9.1437224066008156</v>
      </c>
      <c r="J18" s="1313"/>
      <c r="K18" s="1311"/>
      <c r="L18" s="1311"/>
      <c r="M18" s="1311"/>
      <c r="N18" s="1311"/>
      <c r="O18" s="1311"/>
      <c r="P18" s="1311"/>
      <c r="Q18" s="1311"/>
      <c r="R18" s="1311"/>
      <c r="S18" s="1311"/>
      <c r="T18" s="1311"/>
    </row>
    <row r="19" spans="1:20" ht="15.75">
      <c r="A19" s="1311"/>
      <c r="B19" s="1366"/>
      <c r="C19" s="1368" t="s">
        <v>1251</v>
      </c>
      <c r="D19" s="1360">
        <v>23.630471771012861</v>
      </c>
      <c r="E19" s="1361">
        <v>25.12566358818248</v>
      </c>
      <c r="F19" s="1360">
        <v>22.79508950961274</v>
      </c>
      <c r="G19" s="1361">
        <v>23.081063673453688</v>
      </c>
      <c r="H19" s="1356" t="s">
        <v>71</v>
      </c>
      <c r="I19" s="1348" t="s">
        <v>71</v>
      </c>
      <c r="J19" s="1313"/>
      <c r="K19" s="1311"/>
      <c r="L19" s="1311"/>
      <c r="M19" s="1311"/>
      <c r="N19" s="1311"/>
      <c r="O19" s="1311"/>
      <c r="P19" s="1311"/>
      <c r="Q19" s="1311"/>
      <c r="R19" s="1311"/>
      <c r="S19" s="1311"/>
      <c r="T19" s="1311"/>
    </row>
    <row r="20" spans="1:20" ht="18" customHeight="1">
      <c r="A20" s="1311"/>
      <c r="B20" s="1388" t="s">
        <v>1250</v>
      </c>
      <c r="C20" s="1387"/>
      <c r="D20" s="1375">
        <v>9816.446152461609</v>
      </c>
      <c r="E20" s="1374">
        <v>9874.1999817893502</v>
      </c>
      <c r="F20" s="1375">
        <v>12045.589541270481</v>
      </c>
      <c r="G20" s="1374">
        <v>12994.485965801832</v>
      </c>
      <c r="H20" s="1373">
        <v>0.58833745360340117</v>
      </c>
      <c r="I20" s="1372">
        <v>7.8775424090307098</v>
      </c>
      <c r="J20" s="1313"/>
      <c r="K20" s="1311"/>
      <c r="L20" s="1311"/>
      <c r="M20" s="1311"/>
      <c r="N20" s="1311"/>
      <c r="O20" s="1311"/>
      <c r="P20" s="1311"/>
      <c r="Q20" s="1311"/>
      <c r="R20" s="1311"/>
      <c r="S20" s="1311"/>
      <c r="T20" s="1311"/>
    </row>
    <row r="21" spans="1:20" ht="18" customHeight="1">
      <c r="A21" s="1311"/>
      <c r="B21" s="1394" t="s">
        <v>1249</v>
      </c>
      <c r="C21" s="1393"/>
      <c r="D21" s="1367"/>
      <c r="E21" s="1354"/>
      <c r="F21" s="1367"/>
      <c r="G21" s="1354"/>
      <c r="H21" s="1392"/>
      <c r="I21" s="1391"/>
      <c r="J21" s="1313"/>
      <c r="K21" s="1311"/>
      <c r="L21" s="1311"/>
      <c r="M21" s="1311"/>
      <c r="N21" s="1311"/>
      <c r="O21" s="1311"/>
      <c r="P21" s="1311"/>
      <c r="Q21" s="1311"/>
      <c r="R21" s="1311"/>
      <c r="S21" s="1311"/>
      <c r="T21" s="1311"/>
    </row>
    <row r="22" spans="1:20" ht="15.75" customHeight="1">
      <c r="A22" s="1311"/>
      <c r="B22" s="1390"/>
      <c r="C22" s="1389"/>
      <c r="D22" s="1367"/>
      <c r="E22" s="1354"/>
      <c r="F22" s="1367"/>
      <c r="G22" s="1354"/>
      <c r="H22" s="1356"/>
      <c r="I22" s="1348"/>
      <c r="J22" s="1313"/>
      <c r="K22" s="1311"/>
      <c r="L22" s="1311"/>
      <c r="M22" s="1311"/>
      <c r="N22" s="1311"/>
      <c r="O22" s="1311"/>
      <c r="P22" s="1311"/>
      <c r="Q22" s="1311"/>
      <c r="R22" s="1311"/>
      <c r="S22" s="1311"/>
      <c r="T22" s="1311"/>
    </row>
    <row r="23" spans="1:20" ht="15.75" customHeight="1">
      <c r="A23" s="1311"/>
      <c r="B23" s="2704" t="s">
        <v>1248</v>
      </c>
      <c r="C23" s="2705"/>
      <c r="D23" s="1367"/>
      <c r="E23" s="1354"/>
      <c r="F23" s="1367"/>
      <c r="G23" s="1354"/>
      <c r="H23" s="1356"/>
      <c r="I23" s="1348"/>
      <c r="J23" s="1313"/>
      <c r="K23" s="1311"/>
      <c r="L23" s="1311"/>
      <c r="M23" s="1311"/>
      <c r="N23" s="1311"/>
      <c r="O23" s="1311"/>
      <c r="P23" s="1311"/>
      <c r="Q23" s="1311"/>
      <c r="R23" s="1311"/>
      <c r="S23" s="1311"/>
      <c r="T23" s="1311"/>
    </row>
    <row r="24" spans="1:20" ht="15.75" customHeight="1">
      <c r="A24" s="1311"/>
      <c r="B24" s="1358"/>
      <c r="C24" s="1368"/>
      <c r="D24" s="1367"/>
      <c r="E24" s="1354"/>
      <c r="F24" s="1367"/>
      <c r="G24" s="1354"/>
      <c r="H24" s="1356"/>
      <c r="I24" s="1348"/>
      <c r="J24" s="1313"/>
      <c r="K24" s="1311"/>
      <c r="L24" s="1311"/>
      <c r="M24" s="1311"/>
      <c r="N24" s="1311"/>
      <c r="O24" s="1311"/>
      <c r="P24" s="1311"/>
      <c r="Q24" s="1311"/>
      <c r="R24" s="1311"/>
      <c r="S24" s="1311"/>
      <c r="T24" s="1311"/>
    </row>
    <row r="25" spans="1:20" ht="15.75" customHeight="1">
      <c r="A25" s="1311"/>
      <c r="B25" s="1366"/>
      <c r="C25" s="1354" t="s">
        <v>320</v>
      </c>
      <c r="D25" s="1360">
        <v>8.9264848310024476</v>
      </c>
      <c r="E25" s="1361">
        <v>9.8143157978590825</v>
      </c>
      <c r="F25" s="1360">
        <v>14.386889847329877</v>
      </c>
      <c r="G25" s="1361">
        <v>15.573234517663336</v>
      </c>
      <c r="H25" s="1356" t="s">
        <v>71</v>
      </c>
      <c r="I25" s="1348" t="s">
        <v>71</v>
      </c>
      <c r="J25" s="1313"/>
      <c r="K25" s="1311"/>
      <c r="L25" s="1311"/>
      <c r="M25" s="1311"/>
      <c r="N25" s="1311"/>
      <c r="O25" s="1311"/>
      <c r="P25" s="1311"/>
      <c r="Q25" s="1311"/>
      <c r="R25" s="1311"/>
      <c r="S25" s="1311"/>
      <c r="T25" s="1311"/>
    </row>
    <row r="26" spans="1:20" ht="18" customHeight="1">
      <c r="A26" s="1311"/>
      <c r="B26" s="1366"/>
      <c r="C26" s="1354" t="s">
        <v>1246</v>
      </c>
      <c r="D26" s="1360">
        <v>7.7921089509328789</v>
      </c>
      <c r="E26" s="1361">
        <v>8.5325416220234782</v>
      </c>
      <c r="F26" s="1360">
        <v>12.680793849301457</v>
      </c>
      <c r="G26" s="1361">
        <v>14.072959437563082</v>
      </c>
      <c r="H26" s="1356" t="s">
        <v>71</v>
      </c>
      <c r="I26" s="1348" t="s">
        <v>71</v>
      </c>
      <c r="J26" s="1313"/>
      <c r="K26" s="1311"/>
      <c r="L26" s="1311"/>
      <c r="M26" s="1311"/>
      <c r="N26" s="1311"/>
      <c r="O26" s="1311"/>
      <c r="P26" s="1311"/>
      <c r="Q26" s="1311"/>
      <c r="R26" s="1311"/>
      <c r="S26" s="1311"/>
      <c r="T26" s="1311"/>
    </row>
    <row r="27" spans="1:20" ht="12" customHeight="1">
      <c r="A27" s="1311"/>
      <c r="B27" s="1366"/>
      <c r="C27" s="1354"/>
      <c r="D27" s="1360"/>
      <c r="E27" s="1361"/>
      <c r="F27" s="1360"/>
      <c r="G27" s="1361"/>
      <c r="H27" s="1356"/>
      <c r="I27" s="1348"/>
      <c r="J27" s="1313"/>
      <c r="K27" s="1311"/>
      <c r="L27" s="1311"/>
      <c r="M27" s="1311"/>
      <c r="N27" s="1311"/>
      <c r="O27" s="1311"/>
      <c r="P27" s="1311"/>
      <c r="Q27" s="1311"/>
      <c r="R27" s="1311"/>
      <c r="S27" s="1311"/>
      <c r="T27" s="1311"/>
    </row>
    <row r="28" spans="1:20" ht="18" customHeight="1">
      <c r="A28" s="1311"/>
      <c r="B28" s="2704" t="s">
        <v>1247</v>
      </c>
      <c r="C28" s="2705"/>
      <c r="D28" s="1365"/>
      <c r="E28" s="1364"/>
      <c r="F28" s="1365"/>
      <c r="G28" s="1364"/>
      <c r="H28" s="1363"/>
      <c r="I28" s="1362"/>
      <c r="J28" s="1313"/>
      <c r="K28" s="1311"/>
      <c r="L28" s="1311"/>
      <c r="M28" s="1311"/>
      <c r="N28" s="1311"/>
      <c r="O28" s="1311"/>
      <c r="P28" s="1311"/>
      <c r="Q28" s="1311"/>
      <c r="R28" s="1311"/>
      <c r="S28" s="1311"/>
      <c r="T28" s="1311"/>
    </row>
    <row r="29" spans="1:20" ht="18" customHeight="1">
      <c r="A29" s="1311"/>
      <c r="B29" s="1358"/>
      <c r="C29" s="1313" t="s">
        <v>320</v>
      </c>
      <c r="D29" s="1360">
        <v>9.2238372311647971</v>
      </c>
      <c r="E29" s="1361">
        <v>10.156581722747132</v>
      </c>
      <c r="F29" s="1360">
        <v>14.880446091799522</v>
      </c>
      <c r="G29" s="1359">
        <v>16.120357015191555</v>
      </c>
      <c r="H29" s="1356" t="s">
        <v>71</v>
      </c>
      <c r="I29" s="1348" t="s">
        <v>71</v>
      </c>
      <c r="J29" s="1313"/>
      <c r="K29" s="1311"/>
      <c r="L29" s="1311"/>
      <c r="M29" s="1311"/>
      <c r="N29" s="1311"/>
      <c r="O29" s="1311"/>
      <c r="P29" s="1311"/>
      <c r="Q29" s="1311"/>
      <c r="R29" s="1311"/>
      <c r="S29" s="1311"/>
      <c r="T29" s="1311"/>
    </row>
    <row r="30" spans="1:20" ht="18" customHeight="1">
      <c r="A30" s="1311"/>
      <c r="B30" s="1358"/>
      <c r="C30" s="1313" t="s">
        <v>1246</v>
      </c>
      <c r="D30" s="1360">
        <v>8.051673868451056</v>
      </c>
      <c r="E30" s="1361">
        <v>8.8301067615663396</v>
      </c>
      <c r="F30" s="1360">
        <v>13.115820811735356</v>
      </c>
      <c r="G30" s="1359">
        <v>14.567373922001741</v>
      </c>
      <c r="H30" s="1356" t="s">
        <v>71</v>
      </c>
      <c r="I30" s="1348" t="s">
        <v>71</v>
      </c>
      <c r="J30" s="1313"/>
      <c r="K30" s="1311"/>
      <c r="L30" s="1311"/>
      <c r="M30" s="1311"/>
      <c r="N30" s="1311"/>
      <c r="O30" s="1311"/>
      <c r="P30" s="1311"/>
      <c r="Q30" s="1311"/>
      <c r="R30" s="1311"/>
      <c r="S30" s="1311"/>
      <c r="T30" s="1311"/>
    </row>
    <row r="31" spans="1:20" ht="3.75" customHeight="1">
      <c r="A31" s="1311"/>
      <c r="B31" s="1358"/>
      <c r="C31" s="1354"/>
      <c r="D31" s="1353"/>
      <c r="E31" s="1352"/>
      <c r="F31" s="1353"/>
      <c r="G31" s="1352"/>
      <c r="H31" s="1356"/>
      <c r="I31" s="1348"/>
      <c r="J31" s="1313"/>
      <c r="K31" s="1311"/>
      <c r="L31" s="1311"/>
      <c r="M31" s="1311"/>
      <c r="N31" s="1311"/>
      <c r="O31" s="1311"/>
      <c r="P31" s="1311"/>
      <c r="Q31" s="1311"/>
      <c r="R31" s="1311"/>
      <c r="S31" s="1311"/>
      <c r="T31" s="1311"/>
    </row>
    <row r="32" spans="1:20" ht="3.75" customHeight="1">
      <c r="A32" s="1311"/>
      <c r="B32" s="1358"/>
      <c r="C32" s="1354"/>
      <c r="D32" s="1353"/>
      <c r="E32" s="1352"/>
      <c r="F32" s="1353"/>
      <c r="G32" s="1352"/>
      <c r="H32" s="1356"/>
      <c r="I32" s="1348"/>
      <c r="J32" s="1313"/>
      <c r="K32" s="1311"/>
      <c r="L32" s="1311"/>
      <c r="M32" s="1311"/>
      <c r="N32" s="1311"/>
      <c r="O32" s="1311"/>
      <c r="P32" s="1311"/>
      <c r="Q32" s="1311"/>
      <c r="R32" s="1311"/>
      <c r="S32" s="1311"/>
      <c r="T32" s="1311"/>
    </row>
    <row r="33" spans="1:20" ht="18" customHeight="1">
      <c r="A33" s="1311"/>
      <c r="B33" s="1355" t="s">
        <v>1245</v>
      </c>
      <c r="C33" s="1354"/>
      <c r="D33" s="1353">
        <v>811.47991702446006</v>
      </c>
      <c r="E33" s="1352">
        <v>920.04500130600877</v>
      </c>
      <c r="F33" s="1353">
        <v>1010.0404813258077</v>
      </c>
      <c r="G33" s="1352">
        <v>949.87075357081903</v>
      </c>
      <c r="H33" s="1356">
        <v>13.378653248700957</v>
      </c>
      <c r="I33" s="1348">
        <v>-5.957160021547665</v>
      </c>
      <c r="J33" s="1313"/>
      <c r="K33" s="1311"/>
      <c r="L33" s="1311"/>
      <c r="M33" s="1311"/>
      <c r="N33" s="1311"/>
      <c r="O33" s="1311"/>
      <c r="P33" s="1311"/>
      <c r="Q33" s="1311"/>
      <c r="R33" s="1311"/>
      <c r="S33" s="1311"/>
      <c r="T33" s="1311"/>
    </row>
    <row r="34" spans="1:20" ht="18" customHeight="1">
      <c r="A34" s="1311"/>
      <c r="B34" s="1355" t="s">
        <v>1244</v>
      </c>
      <c r="C34" s="1354"/>
      <c r="D34" s="1351">
        <v>9004.9662354371467</v>
      </c>
      <c r="E34" s="1352">
        <v>8954.1549804833412</v>
      </c>
      <c r="F34" s="1351">
        <v>11035.549059944675</v>
      </c>
      <c r="G34" s="1350">
        <v>12044.615212231014</v>
      </c>
      <c r="H34" s="1356">
        <v>-0.56425813962354709</v>
      </c>
      <c r="I34" s="1348">
        <v>9.1437784092584025</v>
      </c>
      <c r="J34" s="1313"/>
      <c r="K34" s="1311"/>
      <c r="L34" s="1311"/>
      <c r="M34" s="1311"/>
      <c r="N34" s="1311"/>
      <c r="O34" s="1311"/>
      <c r="P34" s="1311"/>
      <c r="Q34" s="1311"/>
      <c r="R34" s="1311"/>
      <c r="S34" s="1311"/>
      <c r="T34" s="1311"/>
    </row>
    <row r="35" spans="1:20" ht="18" customHeight="1">
      <c r="A35" s="1311"/>
      <c r="B35" s="1355" t="s">
        <v>1243</v>
      </c>
      <c r="C35" s="1354"/>
      <c r="D35" s="1351">
        <v>635.59426984072763</v>
      </c>
      <c r="E35" s="1352">
        <v>-315.70666901486425</v>
      </c>
      <c r="F35" s="1351">
        <v>-2854.2488397286211</v>
      </c>
      <c r="G35" s="1350">
        <v>-702.83720381622152</v>
      </c>
      <c r="H35" s="1349" t="s">
        <v>71</v>
      </c>
      <c r="I35" s="1348" t="s">
        <v>71</v>
      </c>
      <c r="J35" s="1313"/>
      <c r="K35" s="1311"/>
      <c r="L35" s="1311"/>
      <c r="M35" s="1311"/>
      <c r="N35" s="1311"/>
      <c r="O35" s="1311"/>
      <c r="P35" s="1311"/>
      <c r="Q35" s="1311"/>
      <c r="R35" s="1311"/>
      <c r="S35" s="1311"/>
      <c r="T35" s="1311"/>
    </row>
    <row r="36" spans="1:20" ht="18" customHeight="1">
      <c r="A36" s="1311"/>
      <c r="B36" s="1355" t="s">
        <v>1242</v>
      </c>
      <c r="C36" s="1354"/>
      <c r="D36" s="1351">
        <v>-19.276676166120943</v>
      </c>
      <c r="E36" s="1352">
        <v>189.142715979294</v>
      </c>
      <c r="F36" s="1351">
        <v>508.07006538211618</v>
      </c>
      <c r="G36" s="1350">
        <v>-160.26431264218712</v>
      </c>
      <c r="H36" s="1349" t="s">
        <v>71</v>
      </c>
      <c r="I36" s="1348" t="s">
        <v>71</v>
      </c>
      <c r="J36" s="1313"/>
      <c r="K36" s="1311"/>
      <c r="L36" s="1311"/>
      <c r="M36" s="1311"/>
      <c r="N36" s="1311"/>
      <c r="O36" s="1311"/>
      <c r="P36" s="1311"/>
      <c r="Q36" s="1311"/>
      <c r="R36" s="1311"/>
      <c r="S36" s="1311"/>
      <c r="T36" s="1311"/>
    </row>
    <row r="37" spans="1:20" ht="21" customHeight="1" thickBot="1">
      <c r="A37" s="1311"/>
      <c r="B37" s="1388" t="s">
        <v>1241</v>
      </c>
      <c r="C37" s="1387"/>
      <c r="D37" s="1386">
        <v>616.31759367460677</v>
      </c>
      <c r="E37" s="1374">
        <v>-126.56395303557028</v>
      </c>
      <c r="F37" s="1386">
        <v>-2346.1787743465047</v>
      </c>
      <c r="G37" s="1385">
        <v>-863.1015164584087</v>
      </c>
      <c r="H37" s="1373" t="s">
        <v>71</v>
      </c>
      <c r="I37" s="1372" t="s">
        <v>71</v>
      </c>
      <c r="J37" s="1313"/>
      <c r="K37" s="1311"/>
      <c r="L37" s="1311"/>
      <c r="M37" s="1311"/>
      <c r="N37" s="1311"/>
      <c r="O37" s="1311"/>
      <c r="P37" s="1311"/>
      <c r="Q37" s="1311"/>
      <c r="R37" s="1311"/>
      <c r="S37" s="1311"/>
      <c r="T37" s="1311"/>
    </row>
    <row r="38" spans="1:20" ht="17.25" customHeight="1" thickTop="1">
      <c r="A38" s="1311"/>
      <c r="B38" s="2728" t="s">
        <v>1237</v>
      </c>
      <c r="C38" s="2729"/>
      <c r="D38" s="2729"/>
      <c r="E38" s="2729"/>
      <c r="F38" s="2729"/>
      <c r="G38" s="2729"/>
      <c r="H38" s="2729"/>
      <c r="I38" s="2729"/>
      <c r="J38" s="1311"/>
      <c r="K38" s="1311"/>
      <c r="L38" s="1311"/>
      <c r="M38" s="1311"/>
      <c r="N38" s="1311"/>
      <c r="O38" s="1311"/>
      <c r="P38" s="1311"/>
      <c r="Q38" s="1311"/>
      <c r="R38" s="1311"/>
      <c r="S38" s="1311"/>
      <c r="T38" s="1311"/>
    </row>
    <row r="39" spans="1:20" ht="17.25" customHeight="1">
      <c r="A39" s="1311"/>
      <c r="B39" s="2727" t="s">
        <v>1236</v>
      </c>
      <c r="C39" s="2715"/>
      <c r="D39" s="2715"/>
      <c r="E39" s="2715"/>
      <c r="F39" s="2715"/>
      <c r="G39" s="2715"/>
      <c r="H39" s="2715"/>
      <c r="I39" s="2715"/>
      <c r="J39" s="1311"/>
      <c r="K39" s="1311"/>
      <c r="L39" s="1311"/>
      <c r="M39" s="1311"/>
      <c r="N39" s="1311"/>
      <c r="O39" s="1311"/>
      <c r="P39" s="1311"/>
      <c r="Q39" s="1311"/>
      <c r="R39" s="1311"/>
      <c r="S39" s="1311"/>
      <c r="T39" s="1311"/>
    </row>
    <row r="40" spans="1:20" ht="17.25" customHeight="1">
      <c r="A40" s="1311"/>
      <c r="B40" s="2726" t="s">
        <v>1235</v>
      </c>
      <c r="C40" s="2715"/>
      <c r="D40" s="2715"/>
      <c r="E40" s="2715"/>
      <c r="F40" s="2715"/>
      <c r="G40" s="2715"/>
      <c r="H40" s="2715"/>
      <c r="I40" s="2715"/>
      <c r="J40" s="1311"/>
      <c r="K40" s="1311"/>
      <c r="L40" s="1311"/>
      <c r="M40" s="1311"/>
      <c r="N40" s="1311"/>
      <c r="O40" s="1311"/>
      <c r="P40" s="1311"/>
      <c r="Q40" s="1311"/>
      <c r="R40" s="1311"/>
      <c r="S40" s="1311"/>
      <c r="T40" s="1311"/>
    </row>
    <row r="41" spans="1:20" ht="17.25" customHeight="1">
      <c r="A41" s="1311"/>
      <c r="B41" s="2726" t="s">
        <v>1234</v>
      </c>
      <c r="C41" s="2715"/>
      <c r="D41" s="2715"/>
      <c r="E41" s="2715"/>
      <c r="F41" s="2715"/>
      <c r="G41" s="2715"/>
      <c r="H41" s="2715"/>
      <c r="I41" s="2715"/>
      <c r="J41" s="1311"/>
      <c r="K41" s="1311"/>
      <c r="L41" s="1311"/>
      <c r="M41" s="1311"/>
      <c r="N41" s="1311"/>
      <c r="O41" s="1311"/>
      <c r="P41" s="1311"/>
      <c r="Q41" s="1311"/>
      <c r="R41" s="1311"/>
      <c r="S41" s="1311"/>
      <c r="T41" s="1311"/>
    </row>
    <row r="42" spans="1:20" ht="17.25" customHeight="1">
      <c r="A42" s="1311"/>
      <c r="B42" s="2727" t="s">
        <v>1233</v>
      </c>
      <c r="C42" s="2715"/>
      <c r="D42" s="1315">
        <v>109.36</v>
      </c>
      <c r="E42" s="1315">
        <v>114</v>
      </c>
      <c r="F42" s="1315">
        <v>120.37</v>
      </c>
      <c r="G42" s="1315">
        <v>117.12</v>
      </c>
      <c r="H42" s="1313"/>
      <c r="I42" s="1313"/>
      <c r="J42" s="1311"/>
      <c r="K42" s="1311"/>
      <c r="L42" s="1311"/>
      <c r="M42" s="1311"/>
      <c r="N42" s="1311"/>
      <c r="O42" s="1311"/>
      <c r="P42" s="1311"/>
      <c r="Q42" s="1311"/>
      <c r="R42" s="1311"/>
      <c r="S42" s="1311"/>
      <c r="T42" s="1311"/>
    </row>
    <row r="43" spans="1:20" ht="15.75" customHeight="1">
      <c r="A43" s="1311"/>
      <c r="B43" s="1313"/>
      <c r="C43" s="1313"/>
      <c r="D43" s="1313"/>
      <c r="E43" s="1313"/>
      <c r="F43" s="1313"/>
      <c r="G43" s="1313"/>
      <c r="H43" s="1313"/>
      <c r="I43" s="1313"/>
      <c r="J43" s="1311"/>
      <c r="K43" s="1311"/>
      <c r="L43" s="1311"/>
      <c r="M43" s="1311"/>
      <c r="N43" s="1311"/>
      <c r="O43" s="1311"/>
      <c r="P43" s="1311"/>
      <c r="Q43" s="1311"/>
      <c r="R43" s="1311"/>
      <c r="S43" s="1311"/>
      <c r="T43" s="1311"/>
    </row>
    <row r="44" spans="1:20" ht="15.75" customHeight="1">
      <c r="A44" s="1311"/>
      <c r="B44" s="1311"/>
      <c r="C44" s="1311"/>
      <c r="D44" s="1311"/>
      <c r="E44" s="1311"/>
      <c r="F44" s="1311"/>
      <c r="G44" s="1311"/>
      <c r="H44" s="1311"/>
      <c r="I44" s="1311"/>
      <c r="J44" s="1311"/>
      <c r="K44" s="1311"/>
      <c r="L44" s="1311"/>
      <c r="M44" s="1311"/>
      <c r="N44" s="1311"/>
      <c r="O44" s="1311"/>
      <c r="P44" s="1311"/>
      <c r="Q44" s="1311"/>
      <c r="R44" s="1311"/>
      <c r="S44" s="1311"/>
      <c r="T44" s="1311"/>
    </row>
    <row r="45" spans="1:20" ht="15.75" customHeight="1">
      <c r="A45" s="1311"/>
      <c r="B45" s="1311"/>
      <c r="C45" s="1311"/>
      <c r="D45" s="1311"/>
      <c r="E45" s="1311"/>
      <c r="F45" s="1311"/>
      <c r="G45" s="1311"/>
      <c r="H45" s="1311"/>
      <c r="I45" s="1311"/>
      <c r="J45" s="1311"/>
      <c r="K45" s="1311"/>
      <c r="L45" s="1311"/>
      <c r="M45" s="1311"/>
      <c r="N45" s="1311"/>
      <c r="O45" s="1311"/>
      <c r="P45" s="1311"/>
      <c r="Q45" s="1311"/>
      <c r="R45" s="1311"/>
      <c r="S45" s="1311"/>
      <c r="T45" s="1311"/>
    </row>
    <row r="46" spans="1:20" ht="15.75" customHeight="1">
      <c r="A46" s="1311"/>
      <c r="B46" s="1311"/>
      <c r="C46" s="1311"/>
      <c r="D46" s="1311"/>
      <c r="E46" s="1311"/>
      <c r="F46" s="1311"/>
      <c r="G46" s="1311"/>
      <c r="H46" s="1311"/>
      <c r="I46" s="1311"/>
      <c r="J46" s="1311"/>
      <c r="K46" s="1311"/>
      <c r="L46" s="1311"/>
      <c r="M46" s="1311"/>
      <c r="N46" s="1311"/>
      <c r="O46" s="1311"/>
      <c r="P46" s="1311"/>
      <c r="Q46" s="1311"/>
      <c r="R46" s="1311"/>
      <c r="S46" s="1311"/>
      <c r="T46" s="1311"/>
    </row>
    <row r="47" spans="1:20" ht="15.75" customHeight="1">
      <c r="A47" s="1311"/>
      <c r="B47" s="1311"/>
      <c r="C47" s="1311"/>
      <c r="D47" s="1311"/>
      <c r="E47" s="1311"/>
      <c r="F47" s="1311"/>
      <c r="G47" s="1311"/>
      <c r="H47" s="1311"/>
      <c r="I47" s="1311"/>
      <c r="J47" s="1311"/>
      <c r="K47" s="1311"/>
      <c r="L47" s="1311"/>
      <c r="M47" s="1311"/>
      <c r="N47" s="1311"/>
      <c r="O47" s="1311"/>
      <c r="P47" s="1311"/>
      <c r="Q47" s="1311"/>
      <c r="R47" s="1311"/>
      <c r="S47" s="1311"/>
      <c r="T47" s="1311"/>
    </row>
    <row r="48" spans="1:20" ht="15.75" customHeight="1">
      <c r="A48" s="1311"/>
      <c r="B48" s="1311"/>
      <c r="C48" s="1311"/>
      <c r="D48" s="1311"/>
      <c r="E48" s="1311"/>
      <c r="F48" s="1311"/>
      <c r="G48" s="1311"/>
      <c r="H48" s="1311"/>
      <c r="I48" s="1311"/>
      <c r="J48" s="1311"/>
      <c r="K48" s="1311"/>
      <c r="L48" s="1311"/>
      <c r="M48" s="1311"/>
      <c r="N48" s="1311"/>
      <c r="O48" s="1311"/>
      <c r="P48" s="1311"/>
      <c r="Q48" s="1311"/>
      <c r="R48" s="1311"/>
      <c r="S48" s="1311"/>
      <c r="T48" s="1311"/>
    </row>
    <row r="49" spans="1:20" ht="15.75" customHeight="1">
      <c r="A49" s="1311"/>
      <c r="B49" s="1311"/>
      <c r="C49" s="1311"/>
      <c r="D49" s="1311"/>
      <c r="E49" s="1311"/>
      <c r="F49" s="1311"/>
      <c r="G49" s="1311"/>
      <c r="H49" s="1311"/>
      <c r="I49" s="1311"/>
      <c r="J49" s="1311"/>
      <c r="K49" s="1311"/>
      <c r="L49" s="1311"/>
      <c r="M49" s="1311"/>
      <c r="N49" s="1311"/>
      <c r="O49" s="1311"/>
      <c r="P49" s="1311"/>
      <c r="Q49" s="1311"/>
      <c r="R49" s="1311"/>
      <c r="S49" s="1311"/>
      <c r="T49" s="1311"/>
    </row>
    <row r="50" spans="1:20" ht="15.75" customHeight="1">
      <c r="A50" s="1311"/>
      <c r="B50" s="1311"/>
      <c r="C50" s="1311"/>
      <c r="D50" s="1311"/>
      <c r="E50" s="1311"/>
      <c r="F50" s="1311"/>
      <c r="G50" s="1311"/>
      <c r="H50" s="1311"/>
      <c r="I50" s="1311"/>
      <c r="J50" s="1311"/>
      <c r="K50" s="1311"/>
      <c r="L50" s="1311"/>
      <c r="M50" s="1311"/>
      <c r="N50" s="1311"/>
      <c r="O50" s="1311"/>
      <c r="P50" s="1311"/>
      <c r="Q50" s="1311"/>
      <c r="R50" s="1311"/>
      <c r="S50" s="1311"/>
      <c r="T50" s="1311"/>
    </row>
    <row r="51" spans="1:20" ht="15.75" customHeight="1">
      <c r="A51" s="1311"/>
      <c r="B51" s="1311"/>
      <c r="C51" s="1311"/>
      <c r="D51" s="1311"/>
      <c r="E51" s="1311"/>
      <c r="F51" s="1311"/>
      <c r="G51" s="1311"/>
      <c r="H51" s="1311"/>
      <c r="I51" s="1311"/>
      <c r="J51" s="1311"/>
      <c r="K51" s="1311"/>
      <c r="L51" s="1311"/>
      <c r="M51" s="1311"/>
      <c r="N51" s="1311"/>
      <c r="O51" s="1311"/>
      <c r="P51" s="1311"/>
      <c r="Q51" s="1311"/>
      <c r="R51" s="1311"/>
      <c r="S51" s="1311"/>
      <c r="T51" s="1311"/>
    </row>
    <row r="52" spans="1:20" ht="15.75" customHeight="1">
      <c r="A52" s="1311"/>
      <c r="B52" s="1311"/>
      <c r="C52" s="1311"/>
      <c r="D52" s="1311"/>
      <c r="E52" s="1311"/>
      <c r="F52" s="1311"/>
      <c r="G52" s="1311"/>
      <c r="H52" s="1311"/>
      <c r="I52" s="1311"/>
      <c r="J52" s="1311"/>
      <c r="K52" s="1311"/>
      <c r="L52" s="1311"/>
      <c r="M52" s="1311"/>
      <c r="N52" s="1311"/>
      <c r="O52" s="1311"/>
      <c r="P52" s="1311"/>
      <c r="Q52" s="1311"/>
      <c r="R52" s="1311"/>
      <c r="S52" s="1311"/>
      <c r="T52" s="1311"/>
    </row>
    <row r="53" spans="1:20" ht="15.75" customHeight="1">
      <c r="A53" s="1311"/>
      <c r="B53" s="1311"/>
      <c r="C53" s="1311"/>
      <c r="D53" s="1311"/>
      <c r="E53" s="1311"/>
      <c r="F53" s="1311"/>
      <c r="G53" s="1311"/>
      <c r="H53" s="1311"/>
      <c r="I53" s="1311"/>
      <c r="J53" s="1311"/>
      <c r="K53" s="1311"/>
      <c r="L53" s="1311"/>
      <c r="M53" s="1311"/>
      <c r="N53" s="1311"/>
      <c r="O53" s="1311"/>
      <c r="P53" s="1311"/>
      <c r="Q53" s="1311"/>
      <c r="R53" s="1311"/>
      <c r="S53" s="1311"/>
      <c r="T53" s="1311"/>
    </row>
    <row r="54" spans="1:20" ht="15.75" customHeight="1">
      <c r="A54" s="1311"/>
      <c r="B54" s="1311"/>
      <c r="C54" s="1311"/>
      <c r="D54" s="1311"/>
      <c r="E54" s="1311"/>
      <c r="F54" s="1311"/>
      <c r="G54" s="1311"/>
      <c r="H54" s="1311"/>
      <c r="I54" s="1311"/>
      <c r="J54" s="1311"/>
      <c r="K54" s="1311"/>
      <c r="L54" s="1311"/>
      <c r="M54" s="1311"/>
      <c r="N54" s="1311"/>
      <c r="O54" s="1311"/>
      <c r="P54" s="1311"/>
      <c r="Q54" s="1311"/>
      <c r="R54" s="1311"/>
      <c r="S54" s="1311"/>
      <c r="T54" s="1311"/>
    </row>
    <row r="55" spans="1:20" ht="15.75" customHeight="1">
      <c r="A55" s="1311"/>
      <c r="B55" s="1311"/>
      <c r="C55" s="1311"/>
      <c r="D55" s="1311"/>
      <c r="E55" s="1311"/>
      <c r="F55" s="1311"/>
      <c r="G55" s="1311"/>
      <c r="H55" s="1311"/>
      <c r="I55" s="1311"/>
      <c r="J55" s="1311"/>
      <c r="K55" s="1311"/>
      <c r="L55" s="1311"/>
      <c r="M55" s="1311"/>
      <c r="N55" s="1311"/>
      <c r="O55" s="1311"/>
      <c r="P55" s="1311"/>
      <c r="Q55" s="1311"/>
      <c r="R55" s="1311"/>
      <c r="S55" s="1311"/>
      <c r="T55" s="1311"/>
    </row>
    <row r="56" spans="1:20" ht="15.75" customHeight="1">
      <c r="A56" s="1311"/>
      <c r="B56" s="1311"/>
      <c r="C56" s="1311"/>
      <c r="D56" s="1311"/>
      <c r="E56" s="1311"/>
      <c r="F56" s="1311"/>
      <c r="G56" s="1311"/>
      <c r="H56" s="1311"/>
      <c r="I56" s="1311"/>
      <c r="J56" s="1311"/>
      <c r="K56" s="1311"/>
      <c r="L56" s="1311"/>
      <c r="M56" s="1311"/>
      <c r="N56" s="1311"/>
      <c r="O56" s="1311"/>
      <c r="P56" s="1311"/>
      <c r="Q56" s="1311"/>
      <c r="R56" s="1311"/>
      <c r="S56" s="1311"/>
      <c r="T56" s="1311"/>
    </row>
    <row r="57" spans="1:20" ht="15.75" customHeight="1">
      <c r="A57" s="1311"/>
      <c r="B57" s="1311"/>
      <c r="C57" s="1311"/>
      <c r="D57" s="1311"/>
      <c r="E57" s="1311"/>
      <c r="F57" s="1311"/>
      <c r="G57" s="1311"/>
      <c r="H57" s="1311"/>
      <c r="I57" s="1311"/>
      <c r="J57" s="1311"/>
      <c r="K57" s="1311"/>
      <c r="L57" s="1311"/>
      <c r="M57" s="1311"/>
      <c r="N57" s="1311"/>
      <c r="O57" s="1311"/>
      <c r="P57" s="1311"/>
      <c r="Q57" s="1311"/>
      <c r="R57" s="1311"/>
      <c r="S57" s="1311"/>
      <c r="T57" s="1311"/>
    </row>
    <row r="58" spans="1:20" ht="15.75" customHeight="1">
      <c r="A58" s="1311"/>
      <c r="B58" s="1311"/>
      <c r="C58" s="1311"/>
      <c r="D58" s="1311"/>
      <c r="E58" s="1311"/>
      <c r="F58" s="1311"/>
      <c r="G58" s="1311"/>
      <c r="H58" s="1311"/>
      <c r="I58" s="1311"/>
      <c r="J58" s="1311"/>
      <c r="K58" s="1311"/>
      <c r="L58" s="1311"/>
      <c r="M58" s="1311"/>
      <c r="N58" s="1311"/>
      <c r="O58" s="1311"/>
      <c r="P58" s="1311"/>
      <c r="Q58" s="1311"/>
      <c r="R58" s="1311"/>
      <c r="S58" s="1311"/>
      <c r="T58" s="1311"/>
    </row>
    <row r="59" spans="1:20" ht="15.75" customHeight="1">
      <c r="A59" s="1311"/>
      <c r="B59" s="1311"/>
      <c r="C59" s="1311"/>
      <c r="D59" s="1311"/>
      <c r="E59" s="1311"/>
      <c r="F59" s="1311"/>
      <c r="G59" s="1311"/>
      <c r="H59" s="1311"/>
      <c r="I59" s="1311"/>
      <c r="J59" s="1311"/>
      <c r="K59" s="1311"/>
      <c r="L59" s="1311"/>
      <c r="M59" s="1311"/>
      <c r="N59" s="1311"/>
      <c r="O59" s="1311"/>
      <c r="P59" s="1311"/>
      <c r="Q59" s="1311"/>
      <c r="R59" s="1311"/>
      <c r="S59" s="1311"/>
      <c r="T59" s="1311"/>
    </row>
    <row r="60" spans="1:20" ht="15.75" customHeight="1">
      <c r="A60" s="1311"/>
      <c r="B60" s="1311"/>
      <c r="C60" s="1311"/>
      <c r="D60" s="1311"/>
      <c r="E60" s="1311"/>
      <c r="F60" s="1311"/>
      <c r="G60" s="1311"/>
      <c r="H60" s="1311"/>
      <c r="I60" s="1311"/>
      <c r="J60" s="1311"/>
      <c r="K60" s="1311"/>
      <c r="L60" s="1311"/>
      <c r="M60" s="1311"/>
      <c r="N60" s="1311"/>
      <c r="O60" s="1311"/>
      <c r="P60" s="1311"/>
      <c r="Q60" s="1311"/>
      <c r="R60" s="1311"/>
      <c r="S60" s="1311"/>
      <c r="T60" s="1311"/>
    </row>
    <row r="61" spans="1:20" ht="15.75" customHeight="1">
      <c r="A61" s="1311"/>
      <c r="B61" s="1311"/>
      <c r="C61" s="1311"/>
      <c r="D61" s="1311"/>
      <c r="E61" s="1311"/>
      <c r="F61" s="1311"/>
      <c r="G61" s="1311"/>
      <c r="H61" s="1311"/>
      <c r="I61" s="1311"/>
      <c r="J61" s="1311"/>
      <c r="K61" s="1311"/>
      <c r="L61" s="1311"/>
      <c r="M61" s="1311"/>
      <c r="N61" s="1311"/>
      <c r="O61" s="1311"/>
      <c r="P61" s="1311"/>
      <c r="Q61" s="1311"/>
      <c r="R61" s="1311"/>
      <c r="S61" s="1311"/>
      <c r="T61" s="1311"/>
    </row>
    <row r="62" spans="1:20" ht="15.75" customHeight="1">
      <c r="A62" s="1311"/>
      <c r="B62" s="1311"/>
      <c r="C62" s="1311"/>
      <c r="D62" s="1311"/>
      <c r="E62" s="1311"/>
      <c r="F62" s="1311"/>
      <c r="G62" s="1311"/>
      <c r="H62" s="1311"/>
      <c r="I62" s="1311"/>
      <c r="J62" s="1311"/>
      <c r="K62" s="1311"/>
      <c r="L62" s="1311"/>
      <c r="M62" s="1311"/>
      <c r="N62" s="1311"/>
      <c r="O62" s="1311"/>
      <c r="P62" s="1311"/>
      <c r="Q62" s="1311"/>
      <c r="R62" s="1311"/>
      <c r="S62" s="1311"/>
      <c r="T62" s="1311"/>
    </row>
    <row r="63" spans="1:20" ht="15.75" customHeight="1">
      <c r="A63" s="1311"/>
      <c r="B63" s="1311"/>
      <c r="C63" s="1311"/>
      <c r="D63" s="1311"/>
      <c r="E63" s="1311"/>
      <c r="F63" s="1311"/>
      <c r="G63" s="1311"/>
      <c r="H63" s="1311"/>
      <c r="I63" s="1311"/>
      <c r="J63" s="1311"/>
      <c r="K63" s="1311"/>
      <c r="L63" s="1311"/>
      <c r="M63" s="1311"/>
      <c r="N63" s="1311"/>
      <c r="O63" s="1311"/>
      <c r="P63" s="1311"/>
      <c r="Q63" s="1311"/>
      <c r="R63" s="1311"/>
      <c r="S63" s="1311"/>
      <c r="T63" s="1311"/>
    </row>
    <row r="64" spans="1:20" ht="15.75" customHeight="1">
      <c r="A64" s="1311"/>
      <c r="B64" s="1311"/>
      <c r="C64" s="1311"/>
      <c r="D64" s="1311"/>
      <c r="E64" s="1311"/>
      <c r="F64" s="1311"/>
      <c r="G64" s="1311"/>
      <c r="H64" s="1311"/>
      <c r="I64" s="1311"/>
      <c r="J64" s="1311"/>
      <c r="K64" s="1311"/>
      <c r="L64" s="1311"/>
      <c r="M64" s="1311"/>
      <c r="N64" s="1311"/>
      <c r="O64" s="1311"/>
      <c r="P64" s="1311"/>
      <c r="Q64" s="1311"/>
      <c r="R64" s="1311"/>
      <c r="S64" s="1311"/>
      <c r="T64" s="1311"/>
    </row>
    <row r="65" spans="1:20" ht="15.75" customHeight="1">
      <c r="A65" s="1311"/>
      <c r="B65" s="1311"/>
      <c r="C65" s="1311"/>
      <c r="D65" s="1311"/>
      <c r="E65" s="1311"/>
      <c r="F65" s="1311"/>
      <c r="G65" s="1311"/>
      <c r="H65" s="1311"/>
      <c r="I65" s="1311"/>
      <c r="J65" s="1311"/>
      <c r="K65" s="1311"/>
      <c r="L65" s="1311"/>
      <c r="M65" s="1311"/>
      <c r="N65" s="1311"/>
      <c r="O65" s="1311"/>
      <c r="P65" s="1311"/>
      <c r="Q65" s="1311"/>
      <c r="R65" s="1311"/>
      <c r="S65" s="1311"/>
      <c r="T65" s="1311"/>
    </row>
    <row r="66" spans="1:20" ht="15.75" customHeight="1">
      <c r="A66" s="1311"/>
      <c r="B66" s="1311"/>
      <c r="C66" s="1311"/>
      <c r="D66" s="1311"/>
      <c r="E66" s="1311"/>
      <c r="F66" s="1311"/>
      <c r="G66" s="1311"/>
      <c r="H66" s="1311"/>
      <c r="I66" s="1311"/>
      <c r="J66" s="1311"/>
      <c r="K66" s="1311"/>
      <c r="L66" s="1311"/>
      <c r="M66" s="1311"/>
      <c r="N66" s="1311"/>
      <c r="O66" s="1311"/>
      <c r="P66" s="1311"/>
      <c r="Q66" s="1311"/>
      <c r="R66" s="1311"/>
      <c r="S66" s="1311"/>
      <c r="T66" s="1311"/>
    </row>
    <row r="67" spans="1:20" ht="15.75" customHeight="1">
      <c r="A67" s="1311"/>
      <c r="B67" s="1311"/>
      <c r="C67" s="1311"/>
      <c r="D67" s="1311"/>
      <c r="E67" s="1311"/>
      <c r="F67" s="1311"/>
      <c r="G67" s="1311"/>
      <c r="H67" s="1311"/>
      <c r="I67" s="1311"/>
      <c r="J67" s="1311"/>
      <c r="K67" s="1311"/>
      <c r="L67" s="1311"/>
      <c r="M67" s="1311"/>
      <c r="N67" s="1311"/>
      <c r="O67" s="1311"/>
      <c r="P67" s="1311"/>
      <c r="Q67" s="1311"/>
      <c r="R67" s="1311"/>
      <c r="S67" s="1311"/>
      <c r="T67" s="1311"/>
    </row>
    <row r="68" spans="1:20" ht="15.75" customHeight="1">
      <c r="A68" s="1311"/>
      <c r="B68" s="1311"/>
      <c r="C68" s="1311"/>
      <c r="D68" s="1311"/>
      <c r="E68" s="1311"/>
      <c r="F68" s="1311"/>
      <c r="G68" s="1311"/>
      <c r="H68" s="1311"/>
      <c r="I68" s="1311"/>
      <c r="J68" s="1311"/>
      <c r="K68" s="1311"/>
      <c r="L68" s="1311"/>
      <c r="M68" s="1311"/>
      <c r="N68" s="1311"/>
      <c r="O68" s="1311"/>
      <c r="P68" s="1311"/>
      <c r="Q68" s="1311"/>
      <c r="R68" s="1311"/>
      <c r="S68" s="1311"/>
      <c r="T68" s="1311"/>
    </row>
    <row r="69" spans="1:20" ht="15.75" customHeight="1">
      <c r="A69" s="1311"/>
      <c r="B69" s="1311"/>
      <c r="C69" s="1311"/>
      <c r="D69" s="1311"/>
      <c r="E69" s="1311"/>
      <c r="F69" s="1311"/>
      <c r="G69" s="1311"/>
      <c r="H69" s="1311"/>
      <c r="I69" s="1311"/>
      <c r="J69" s="1311"/>
      <c r="K69" s="1311"/>
      <c r="L69" s="1311"/>
      <c r="M69" s="1311"/>
      <c r="N69" s="1311"/>
      <c r="O69" s="1311"/>
      <c r="P69" s="1311"/>
      <c r="Q69" s="1311"/>
      <c r="R69" s="1311"/>
      <c r="S69" s="1311"/>
      <c r="T69" s="1311"/>
    </row>
    <row r="70" spans="1:20" ht="15.75" customHeight="1">
      <c r="A70" s="1311"/>
      <c r="B70" s="1311"/>
      <c r="C70" s="1311"/>
      <c r="D70" s="1311"/>
      <c r="E70" s="1311"/>
      <c r="F70" s="1311"/>
      <c r="G70" s="1311"/>
      <c r="H70" s="1311"/>
      <c r="I70" s="1311"/>
      <c r="J70" s="1311"/>
      <c r="K70" s="1311"/>
      <c r="L70" s="1311"/>
      <c r="M70" s="1311"/>
      <c r="N70" s="1311"/>
      <c r="O70" s="1311"/>
      <c r="P70" s="1311"/>
      <c r="Q70" s="1311"/>
      <c r="R70" s="1311"/>
      <c r="S70" s="1311"/>
      <c r="T70" s="1311"/>
    </row>
    <row r="71" spans="1:20" ht="15.75" customHeight="1">
      <c r="A71" s="1311"/>
      <c r="B71" s="1311"/>
      <c r="C71" s="1311"/>
      <c r="D71" s="1311"/>
      <c r="E71" s="1311"/>
      <c r="F71" s="1311"/>
      <c r="G71" s="1311"/>
      <c r="H71" s="1311"/>
      <c r="I71" s="1311"/>
      <c r="J71" s="1311"/>
      <c r="K71" s="1311"/>
      <c r="L71" s="1311"/>
      <c r="M71" s="1311"/>
      <c r="N71" s="1311"/>
      <c r="O71" s="1311"/>
      <c r="P71" s="1311"/>
      <c r="Q71" s="1311"/>
      <c r="R71" s="1311"/>
      <c r="S71" s="1311"/>
      <c r="T71" s="1311"/>
    </row>
    <row r="72" spans="1:20" ht="15.75" customHeight="1">
      <c r="A72" s="1311"/>
      <c r="B72" s="1311"/>
      <c r="C72" s="1311"/>
      <c r="D72" s="1311"/>
      <c r="E72" s="1311"/>
      <c r="F72" s="1311"/>
      <c r="G72" s="1311"/>
      <c r="H72" s="1311"/>
      <c r="I72" s="1311"/>
      <c r="J72" s="1311"/>
      <c r="K72" s="1311"/>
      <c r="L72" s="1311"/>
      <c r="M72" s="1311"/>
      <c r="N72" s="1311"/>
      <c r="O72" s="1311"/>
      <c r="P72" s="1311"/>
      <c r="Q72" s="1311"/>
      <c r="R72" s="1311"/>
      <c r="S72" s="1311"/>
      <c r="T72" s="1311"/>
    </row>
    <row r="73" spans="1:20" ht="15.75" customHeight="1">
      <c r="A73" s="1311"/>
      <c r="B73" s="1311"/>
      <c r="C73" s="1311"/>
      <c r="D73" s="1311"/>
      <c r="E73" s="1311"/>
      <c r="F73" s="1311"/>
      <c r="G73" s="1311"/>
      <c r="H73" s="1311"/>
      <c r="I73" s="1311"/>
      <c r="J73" s="1311"/>
      <c r="K73" s="1311"/>
      <c r="L73" s="1311"/>
      <c r="M73" s="1311"/>
      <c r="N73" s="1311"/>
      <c r="O73" s="1311"/>
      <c r="P73" s="1311"/>
      <c r="Q73" s="1311"/>
      <c r="R73" s="1311"/>
      <c r="S73" s="1311"/>
      <c r="T73" s="1311"/>
    </row>
    <row r="74" spans="1:20" ht="15.75" customHeight="1">
      <c r="A74" s="1311"/>
      <c r="B74" s="1311"/>
      <c r="C74" s="1311"/>
      <c r="D74" s="1311"/>
      <c r="E74" s="1311"/>
      <c r="F74" s="1311"/>
      <c r="G74" s="1311"/>
      <c r="H74" s="1311"/>
      <c r="I74" s="1311"/>
      <c r="J74" s="1311"/>
      <c r="K74" s="1311"/>
      <c r="L74" s="1311"/>
      <c r="M74" s="1311"/>
      <c r="N74" s="1311"/>
      <c r="O74" s="1311"/>
      <c r="P74" s="1311"/>
      <c r="Q74" s="1311"/>
      <c r="R74" s="1311"/>
      <c r="S74" s="1311"/>
      <c r="T74" s="1311"/>
    </row>
    <row r="75" spans="1:20" ht="15.75" customHeight="1">
      <c r="A75" s="1311"/>
      <c r="B75" s="1311"/>
      <c r="C75" s="1311"/>
      <c r="D75" s="1311"/>
      <c r="E75" s="1311"/>
      <c r="F75" s="1311"/>
      <c r="G75" s="1311"/>
      <c r="H75" s="1311"/>
      <c r="I75" s="1311"/>
      <c r="J75" s="1311"/>
      <c r="K75" s="1311"/>
      <c r="L75" s="1311"/>
      <c r="M75" s="1311"/>
      <c r="N75" s="1311"/>
      <c r="O75" s="1311"/>
      <c r="P75" s="1311"/>
      <c r="Q75" s="1311"/>
      <c r="R75" s="1311"/>
      <c r="S75" s="1311"/>
      <c r="T75" s="1311"/>
    </row>
    <row r="76" spans="1:20" ht="15.75" customHeight="1">
      <c r="A76" s="1311"/>
      <c r="B76" s="1311"/>
      <c r="C76" s="1311"/>
      <c r="D76" s="1311"/>
      <c r="E76" s="1311"/>
      <c r="F76" s="1311"/>
      <c r="G76" s="1311"/>
      <c r="H76" s="1311"/>
      <c r="I76" s="1311"/>
      <c r="J76" s="1311"/>
      <c r="K76" s="1311"/>
      <c r="L76" s="1311"/>
      <c r="M76" s="1311"/>
      <c r="N76" s="1311"/>
      <c r="O76" s="1311"/>
      <c r="P76" s="1311"/>
      <c r="Q76" s="1311"/>
      <c r="R76" s="1311"/>
      <c r="S76" s="1311"/>
      <c r="T76" s="1311"/>
    </row>
    <row r="77" spans="1:20" ht="15.75" customHeight="1">
      <c r="A77" s="1311"/>
      <c r="B77" s="1311"/>
      <c r="C77" s="1311"/>
      <c r="D77" s="1311"/>
      <c r="E77" s="1311"/>
      <c r="F77" s="1311"/>
      <c r="G77" s="1311"/>
      <c r="H77" s="1311"/>
      <c r="I77" s="1311"/>
      <c r="J77" s="1311"/>
      <c r="K77" s="1311"/>
      <c r="L77" s="1311"/>
      <c r="M77" s="1311"/>
      <c r="N77" s="1311"/>
      <c r="O77" s="1311"/>
      <c r="P77" s="1311"/>
      <c r="Q77" s="1311"/>
      <c r="R77" s="1311"/>
      <c r="S77" s="1311"/>
      <c r="T77" s="1311"/>
    </row>
    <row r="78" spans="1:20" ht="15.75" customHeight="1">
      <c r="A78" s="1311"/>
      <c r="B78" s="1311"/>
      <c r="C78" s="1311"/>
      <c r="D78" s="1311"/>
      <c r="E78" s="1311"/>
      <c r="F78" s="1311"/>
      <c r="G78" s="1311"/>
      <c r="H78" s="1311"/>
      <c r="I78" s="1311"/>
      <c r="J78" s="1311"/>
      <c r="K78" s="1311"/>
      <c r="L78" s="1311"/>
      <c r="M78" s="1311"/>
      <c r="N78" s="1311"/>
      <c r="O78" s="1311"/>
      <c r="P78" s="1311"/>
      <c r="Q78" s="1311"/>
      <c r="R78" s="1311"/>
      <c r="S78" s="1311"/>
      <c r="T78" s="1311"/>
    </row>
    <row r="79" spans="1:20" ht="15.75" customHeight="1">
      <c r="A79" s="1311"/>
      <c r="B79" s="1311"/>
      <c r="C79" s="1311"/>
      <c r="D79" s="1311"/>
      <c r="E79" s="1311"/>
      <c r="F79" s="1311"/>
      <c r="G79" s="1311"/>
      <c r="H79" s="1311"/>
      <c r="I79" s="1311"/>
      <c r="J79" s="1311"/>
      <c r="K79" s="1311"/>
      <c r="L79" s="1311"/>
      <c r="M79" s="1311"/>
      <c r="N79" s="1311"/>
      <c r="O79" s="1311"/>
      <c r="P79" s="1311"/>
      <c r="Q79" s="1311"/>
      <c r="R79" s="1311"/>
      <c r="S79" s="1311"/>
      <c r="T79" s="1311"/>
    </row>
    <row r="80" spans="1:20" ht="15.75" customHeight="1">
      <c r="A80" s="1311"/>
      <c r="B80" s="1311"/>
      <c r="C80" s="1311"/>
      <c r="D80" s="1311"/>
      <c r="E80" s="1311"/>
      <c r="F80" s="1311"/>
      <c r="G80" s="1311"/>
      <c r="H80" s="1311"/>
      <c r="I80" s="1311"/>
      <c r="J80" s="1311"/>
      <c r="K80" s="1311"/>
      <c r="L80" s="1311"/>
      <c r="M80" s="1311"/>
      <c r="N80" s="1311"/>
      <c r="O80" s="1311"/>
      <c r="P80" s="1311"/>
      <c r="Q80" s="1311"/>
      <c r="R80" s="1311"/>
      <c r="S80" s="1311"/>
      <c r="T80" s="1311"/>
    </row>
    <row r="81" spans="1:20" ht="15.75" customHeight="1">
      <c r="A81" s="1311"/>
      <c r="B81" s="1311"/>
      <c r="C81" s="1311"/>
      <c r="D81" s="1311"/>
      <c r="E81" s="1311"/>
      <c r="F81" s="1311"/>
      <c r="G81" s="1311"/>
      <c r="H81" s="1311"/>
      <c r="I81" s="1311"/>
      <c r="J81" s="1311"/>
      <c r="K81" s="1311"/>
      <c r="L81" s="1311"/>
      <c r="M81" s="1311"/>
      <c r="N81" s="1311"/>
      <c r="O81" s="1311"/>
      <c r="P81" s="1311"/>
      <c r="Q81" s="1311"/>
      <c r="R81" s="1311"/>
      <c r="S81" s="1311"/>
      <c r="T81" s="1311"/>
    </row>
    <row r="82" spans="1:20" ht="15.75" customHeight="1">
      <c r="A82" s="1311"/>
      <c r="B82" s="1311"/>
      <c r="C82" s="1311"/>
      <c r="D82" s="1311"/>
      <c r="E82" s="1311"/>
      <c r="F82" s="1311"/>
      <c r="G82" s="1311"/>
      <c r="H82" s="1311"/>
      <c r="I82" s="1311"/>
      <c r="J82" s="1311"/>
      <c r="K82" s="1311"/>
      <c r="L82" s="1311"/>
      <c r="M82" s="1311"/>
      <c r="N82" s="1311"/>
      <c r="O82" s="1311"/>
      <c r="P82" s="1311"/>
      <c r="Q82" s="1311"/>
      <c r="R82" s="1311"/>
      <c r="S82" s="1311"/>
      <c r="T82" s="1311"/>
    </row>
    <row r="83" spans="1:20" ht="15.75" customHeight="1">
      <c r="A83" s="1311"/>
      <c r="B83" s="1311"/>
      <c r="C83" s="1311"/>
      <c r="D83" s="1311"/>
      <c r="E83" s="1311"/>
      <c r="F83" s="1311"/>
      <c r="G83" s="1311"/>
      <c r="H83" s="1311"/>
      <c r="I83" s="1311"/>
      <c r="J83" s="1311"/>
      <c r="K83" s="1311"/>
      <c r="L83" s="1311"/>
      <c r="M83" s="1311"/>
      <c r="N83" s="1311"/>
      <c r="O83" s="1311"/>
      <c r="P83" s="1311"/>
      <c r="Q83" s="1311"/>
      <c r="R83" s="1311"/>
      <c r="S83" s="1311"/>
      <c r="T83" s="1311"/>
    </row>
    <row r="84" spans="1:20" ht="15.75" customHeight="1">
      <c r="A84" s="1311"/>
      <c r="B84" s="1311"/>
      <c r="C84" s="1311"/>
      <c r="D84" s="1311"/>
      <c r="E84" s="1311"/>
      <c r="F84" s="1311"/>
      <c r="G84" s="1311"/>
      <c r="H84" s="1311"/>
      <c r="I84" s="1311"/>
      <c r="J84" s="1311"/>
      <c r="K84" s="1311"/>
      <c r="L84" s="1311"/>
      <c r="M84" s="1311"/>
      <c r="N84" s="1311"/>
      <c r="O84" s="1311"/>
      <c r="P84" s="1311"/>
      <c r="Q84" s="1311"/>
      <c r="R84" s="1311"/>
      <c r="S84" s="1311"/>
      <c r="T84" s="1311"/>
    </row>
    <row r="85" spans="1:20" ht="15.75" customHeight="1">
      <c r="A85" s="1311"/>
      <c r="B85" s="1311"/>
      <c r="C85" s="1311"/>
      <c r="D85" s="1311"/>
      <c r="E85" s="1311"/>
      <c r="F85" s="1311"/>
      <c r="G85" s="1311"/>
      <c r="H85" s="1311"/>
      <c r="I85" s="1311"/>
      <c r="J85" s="1311"/>
      <c r="K85" s="1311"/>
      <c r="L85" s="1311"/>
      <c r="M85" s="1311"/>
      <c r="N85" s="1311"/>
      <c r="O85" s="1311"/>
      <c r="P85" s="1311"/>
      <c r="Q85" s="1311"/>
      <c r="R85" s="1311"/>
      <c r="S85" s="1311"/>
      <c r="T85" s="1311"/>
    </row>
    <row r="86" spans="1:20" ht="15.75" customHeight="1">
      <c r="A86" s="1311"/>
      <c r="B86" s="1311"/>
      <c r="C86" s="1311"/>
      <c r="D86" s="1311"/>
      <c r="E86" s="1311"/>
      <c r="F86" s="1311"/>
      <c r="G86" s="1311"/>
      <c r="H86" s="1311"/>
      <c r="I86" s="1311"/>
      <c r="J86" s="1311"/>
      <c r="K86" s="1311"/>
      <c r="L86" s="1311"/>
      <c r="M86" s="1311"/>
      <c r="N86" s="1311"/>
      <c r="O86" s="1311"/>
      <c r="P86" s="1311"/>
      <c r="Q86" s="1311"/>
      <c r="R86" s="1311"/>
      <c r="S86" s="1311"/>
      <c r="T86" s="1311"/>
    </row>
    <row r="87" spans="1:20" ht="15.75" customHeight="1">
      <c r="A87" s="1311"/>
      <c r="B87" s="1311"/>
      <c r="C87" s="1311"/>
      <c r="D87" s="1311"/>
      <c r="E87" s="1311"/>
      <c r="F87" s="1311"/>
      <c r="G87" s="1311"/>
      <c r="H87" s="1311"/>
      <c r="I87" s="1311"/>
      <c r="J87" s="1311"/>
      <c r="K87" s="1311"/>
      <c r="L87" s="1311"/>
      <c r="M87" s="1311"/>
      <c r="N87" s="1311"/>
      <c r="O87" s="1311"/>
      <c r="P87" s="1311"/>
      <c r="Q87" s="1311"/>
      <c r="R87" s="1311"/>
      <c r="S87" s="1311"/>
      <c r="T87" s="1311"/>
    </row>
    <row r="88" spans="1:20" ht="15.75" customHeight="1">
      <c r="A88" s="1311"/>
      <c r="B88" s="1311"/>
      <c r="C88" s="1311"/>
      <c r="D88" s="1311"/>
      <c r="E88" s="1311"/>
      <c r="F88" s="1311"/>
      <c r="G88" s="1311"/>
      <c r="H88" s="1311"/>
      <c r="I88" s="1311"/>
      <c r="J88" s="1311"/>
      <c r="K88" s="1311"/>
      <c r="L88" s="1311"/>
      <c r="M88" s="1311"/>
      <c r="N88" s="1311"/>
      <c r="O88" s="1311"/>
      <c r="P88" s="1311"/>
      <c r="Q88" s="1311"/>
      <c r="R88" s="1311"/>
      <c r="S88" s="1311"/>
      <c r="T88" s="1311"/>
    </row>
    <row r="89" spans="1:20" ht="15.75" customHeight="1">
      <c r="A89" s="1311"/>
      <c r="B89" s="1311"/>
      <c r="C89" s="1311"/>
      <c r="D89" s="1311"/>
      <c r="E89" s="1311"/>
      <c r="F89" s="1311"/>
      <c r="G89" s="1311"/>
      <c r="H89" s="1311"/>
      <c r="I89" s="1311"/>
      <c r="J89" s="1311"/>
      <c r="K89" s="1311"/>
      <c r="L89" s="1311"/>
      <c r="M89" s="1311"/>
      <c r="N89" s="1311"/>
      <c r="O89" s="1311"/>
      <c r="P89" s="1311"/>
      <c r="Q89" s="1311"/>
      <c r="R89" s="1311"/>
      <c r="S89" s="1311"/>
      <c r="T89" s="1311"/>
    </row>
    <row r="90" spans="1:20" ht="15.75" customHeight="1">
      <c r="A90" s="1311"/>
      <c r="B90" s="1311"/>
      <c r="C90" s="1311"/>
      <c r="D90" s="1311"/>
      <c r="E90" s="1311"/>
      <c r="F90" s="1311"/>
      <c r="G90" s="1311"/>
      <c r="H90" s="1311"/>
      <c r="I90" s="1311"/>
      <c r="J90" s="1311"/>
      <c r="K90" s="1311"/>
      <c r="L90" s="1311"/>
      <c r="M90" s="1311"/>
      <c r="N90" s="1311"/>
      <c r="O90" s="1311"/>
      <c r="P90" s="1311"/>
      <c r="Q90" s="1311"/>
      <c r="R90" s="1311"/>
      <c r="S90" s="1311"/>
      <c r="T90" s="1311"/>
    </row>
    <row r="91" spans="1:20" ht="15.75" customHeight="1">
      <c r="A91" s="1311"/>
      <c r="B91" s="1311"/>
      <c r="C91" s="1311"/>
      <c r="D91" s="1311"/>
      <c r="E91" s="1311"/>
      <c r="F91" s="1311"/>
      <c r="G91" s="1311"/>
      <c r="H91" s="1311"/>
      <c r="I91" s="1311"/>
      <c r="J91" s="1311"/>
      <c r="K91" s="1311"/>
      <c r="L91" s="1311"/>
      <c r="M91" s="1311"/>
      <c r="N91" s="1311"/>
      <c r="O91" s="1311"/>
      <c r="P91" s="1311"/>
      <c r="Q91" s="1311"/>
      <c r="R91" s="1311"/>
      <c r="S91" s="1311"/>
      <c r="T91" s="1311"/>
    </row>
    <row r="92" spans="1:20" ht="15.75" customHeight="1">
      <c r="A92" s="1311"/>
      <c r="B92" s="1311"/>
      <c r="C92" s="1311"/>
      <c r="D92" s="1311"/>
      <c r="E92" s="1311"/>
      <c r="F92" s="1311"/>
      <c r="G92" s="1311"/>
      <c r="H92" s="1311"/>
      <c r="I92" s="1311"/>
      <c r="J92" s="1311"/>
      <c r="K92" s="1311"/>
      <c r="L92" s="1311"/>
      <c r="M92" s="1311"/>
      <c r="N92" s="1311"/>
      <c r="O92" s="1311"/>
      <c r="P92" s="1311"/>
      <c r="Q92" s="1311"/>
      <c r="R92" s="1311"/>
      <c r="S92" s="1311"/>
      <c r="T92" s="1311"/>
    </row>
    <row r="93" spans="1:20" ht="15.75" customHeight="1">
      <c r="A93" s="1311"/>
      <c r="B93" s="1311"/>
      <c r="C93" s="1311"/>
      <c r="D93" s="1311"/>
      <c r="E93" s="1311"/>
      <c r="F93" s="1311"/>
      <c r="G93" s="1311"/>
      <c r="H93" s="1311"/>
      <c r="I93" s="1311"/>
      <c r="J93" s="1311"/>
      <c r="K93" s="1311"/>
      <c r="L93" s="1311"/>
      <c r="M93" s="1311"/>
      <c r="N93" s="1311"/>
      <c r="O93" s="1311"/>
      <c r="P93" s="1311"/>
      <c r="Q93" s="1311"/>
      <c r="R93" s="1311"/>
      <c r="S93" s="1311"/>
      <c r="T93" s="1311"/>
    </row>
    <row r="94" spans="1:20" ht="15.75" customHeight="1">
      <c r="A94" s="1311"/>
      <c r="B94" s="1311"/>
      <c r="C94" s="1311"/>
      <c r="D94" s="1311"/>
      <c r="E94" s="1311"/>
      <c r="F94" s="1311"/>
      <c r="G94" s="1311"/>
      <c r="H94" s="1311"/>
      <c r="I94" s="1311"/>
      <c r="J94" s="1311"/>
      <c r="K94" s="1311"/>
      <c r="L94" s="1311"/>
      <c r="M94" s="1311"/>
      <c r="N94" s="1311"/>
      <c r="O94" s="1311"/>
      <c r="P94" s="1311"/>
      <c r="Q94" s="1311"/>
      <c r="R94" s="1311"/>
      <c r="S94" s="1311"/>
      <c r="T94" s="1311"/>
    </row>
    <row r="95" spans="1:20" ht="15.75" customHeight="1">
      <c r="A95" s="1311"/>
      <c r="B95" s="1311"/>
      <c r="C95" s="1311"/>
      <c r="D95" s="1311"/>
      <c r="E95" s="1311"/>
      <c r="F95" s="1311"/>
      <c r="G95" s="1311"/>
      <c r="H95" s="1311"/>
      <c r="I95" s="1311"/>
      <c r="J95" s="1311"/>
      <c r="K95" s="1311"/>
      <c r="L95" s="1311"/>
      <c r="M95" s="1311"/>
      <c r="N95" s="1311"/>
      <c r="O95" s="1311"/>
      <c r="P95" s="1311"/>
      <c r="Q95" s="1311"/>
      <c r="R95" s="1311"/>
      <c r="S95" s="1311"/>
      <c r="T95" s="1311"/>
    </row>
    <row r="96" spans="1:20" ht="15.75" customHeight="1">
      <c r="A96" s="1311"/>
      <c r="B96" s="1311"/>
      <c r="C96" s="1311"/>
      <c r="D96" s="1311"/>
      <c r="E96" s="1311"/>
      <c r="F96" s="1311"/>
      <c r="G96" s="1311"/>
      <c r="H96" s="1311"/>
      <c r="I96" s="1311"/>
      <c r="J96" s="1311"/>
      <c r="K96" s="1311"/>
      <c r="L96" s="1311"/>
      <c r="M96" s="1311"/>
      <c r="N96" s="1311"/>
      <c r="O96" s="1311"/>
      <c r="P96" s="1311"/>
      <c r="Q96" s="1311"/>
      <c r="R96" s="1311"/>
      <c r="S96" s="1311"/>
      <c r="T96" s="1311"/>
    </row>
    <row r="97" spans="1:20" ht="15.75" customHeight="1">
      <c r="A97" s="1311"/>
      <c r="B97" s="1311"/>
      <c r="C97" s="1311"/>
      <c r="D97" s="1311"/>
      <c r="E97" s="1311"/>
      <c r="F97" s="1311"/>
      <c r="G97" s="1311"/>
      <c r="H97" s="1311"/>
      <c r="I97" s="1311"/>
      <c r="J97" s="1311"/>
      <c r="K97" s="1311"/>
      <c r="L97" s="1311"/>
      <c r="M97" s="1311"/>
      <c r="N97" s="1311"/>
      <c r="O97" s="1311"/>
      <c r="P97" s="1311"/>
      <c r="Q97" s="1311"/>
      <c r="R97" s="1311"/>
      <c r="S97" s="1311"/>
      <c r="T97" s="1311"/>
    </row>
    <row r="98" spans="1:20" ht="15.75" customHeight="1">
      <c r="A98" s="1311"/>
      <c r="B98" s="1311"/>
      <c r="C98" s="1311"/>
      <c r="D98" s="1311"/>
      <c r="E98" s="1311"/>
      <c r="F98" s="1311"/>
      <c r="G98" s="1311"/>
      <c r="H98" s="1311"/>
      <c r="I98" s="1311"/>
      <c r="J98" s="1311"/>
      <c r="K98" s="1311"/>
      <c r="L98" s="1311"/>
      <c r="M98" s="1311"/>
      <c r="N98" s="1311"/>
      <c r="O98" s="1311"/>
      <c r="P98" s="1311"/>
      <c r="Q98" s="1311"/>
      <c r="R98" s="1311"/>
      <c r="S98" s="1311"/>
      <c r="T98" s="1311"/>
    </row>
    <row r="99" spans="1:20" ht="15.75" customHeight="1">
      <c r="A99" s="1311"/>
      <c r="B99" s="1311"/>
      <c r="C99" s="1311"/>
      <c r="D99" s="1311"/>
      <c r="E99" s="1311"/>
      <c r="F99" s="1311"/>
      <c r="G99" s="1311"/>
      <c r="H99" s="1311"/>
      <c r="I99" s="1311"/>
      <c r="J99" s="1311"/>
      <c r="K99" s="1311"/>
      <c r="L99" s="1311"/>
      <c r="M99" s="1311"/>
      <c r="N99" s="1311"/>
      <c r="O99" s="1311"/>
      <c r="P99" s="1311"/>
      <c r="Q99" s="1311"/>
      <c r="R99" s="1311"/>
      <c r="S99" s="1311"/>
      <c r="T99" s="1311"/>
    </row>
    <row r="100" spans="1:20" ht="15.75" customHeight="1">
      <c r="A100" s="1311"/>
      <c r="B100" s="1311"/>
      <c r="C100" s="1311"/>
      <c r="D100" s="1311"/>
      <c r="E100" s="1311"/>
      <c r="F100" s="1311"/>
      <c r="G100" s="1311"/>
      <c r="H100" s="1311"/>
      <c r="I100" s="1311"/>
      <c r="J100" s="1311"/>
      <c r="K100" s="1311"/>
      <c r="L100" s="1311"/>
      <c r="M100" s="1311"/>
      <c r="N100" s="1311"/>
      <c r="O100" s="1311"/>
      <c r="P100" s="1311"/>
      <c r="Q100" s="1311"/>
      <c r="R100" s="1311"/>
      <c r="S100" s="1311"/>
      <c r="T100" s="1311"/>
    </row>
    <row r="101" spans="1:20" ht="15.75" customHeight="1">
      <c r="A101" s="1311"/>
      <c r="B101" s="1311"/>
      <c r="C101" s="1311"/>
      <c r="D101" s="1311"/>
      <c r="E101" s="1311"/>
      <c r="F101" s="1311"/>
      <c r="G101" s="1311"/>
      <c r="H101" s="1311"/>
      <c r="I101" s="1311"/>
      <c r="J101" s="1311"/>
      <c r="K101" s="1311"/>
      <c r="L101" s="1311"/>
      <c r="M101" s="1311"/>
      <c r="N101" s="1311"/>
      <c r="O101" s="1311"/>
      <c r="P101" s="1311"/>
      <c r="Q101" s="1311"/>
      <c r="R101" s="1311"/>
      <c r="S101" s="1311"/>
      <c r="T101" s="1311"/>
    </row>
    <row r="102" spans="1:20" ht="15.75" customHeight="1">
      <c r="A102" s="1311"/>
      <c r="B102" s="1311"/>
      <c r="C102" s="1311"/>
      <c r="D102" s="1311"/>
      <c r="E102" s="1311"/>
      <c r="F102" s="1311"/>
      <c r="G102" s="1311"/>
      <c r="H102" s="1311"/>
      <c r="I102" s="1311"/>
      <c r="J102" s="1311"/>
      <c r="K102" s="1311"/>
      <c r="L102" s="1311"/>
      <c r="M102" s="1311"/>
      <c r="N102" s="1311"/>
      <c r="O102" s="1311"/>
      <c r="P102" s="1311"/>
      <c r="Q102" s="1311"/>
      <c r="R102" s="1311"/>
      <c r="S102" s="1311"/>
      <c r="T102" s="1311"/>
    </row>
    <row r="103" spans="1:20" ht="15.75" customHeight="1">
      <c r="A103" s="1311"/>
      <c r="B103" s="1311"/>
      <c r="C103" s="1311"/>
      <c r="D103" s="1311"/>
      <c r="E103" s="1311"/>
      <c r="F103" s="1311"/>
      <c r="G103" s="1311"/>
      <c r="H103" s="1311"/>
      <c r="I103" s="1311"/>
      <c r="J103" s="1311"/>
      <c r="K103" s="1311"/>
      <c r="L103" s="1311"/>
      <c r="M103" s="1311"/>
      <c r="N103" s="1311"/>
      <c r="O103" s="1311"/>
      <c r="P103" s="1311"/>
      <c r="Q103" s="1311"/>
      <c r="R103" s="1311"/>
      <c r="S103" s="1311"/>
      <c r="T103" s="1311"/>
    </row>
    <row r="104" spans="1:20" ht="15.75" customHeight="1">
      <c r="A104" s="1311"/>
      <c r="B104" s="1311"/>
      <c r="C104" s="1311"/>
      <c r="D104" s="1311"/>
      <c r="E104" s="1311"/>
      <c r="F104" s="1311"/>
      <c r="G104" s="1311"/>
      <c r="H104" s="1311"/>
      <c r="I104" s="1311"/>
      <c r="J104" s="1311"/>
      <c r="K104" s="1311"/>
      <c r="L104" s="1311"/>
      <c r="M104" s="1311"/>
      <c r="N104" s="1311"/>
      <c r="O104" s="1311"/>
      <c r="P104" s="1311"/>
      <c r="Q104" s="1311"/>
      <c r="R104" s="1311"/>
      <c r="S104" s="1311"/>
      <c r="T104" s="1311"/>
    </row>
    <row r="105" spans="1:20" ht="15.75" customHeight="1">
      <c r="A105" s="1311"/>
      <c r="B105" s="1311"/>
      <c r="C105" s="1311"/>
      <c r="D105" s="1311"/>
      <c r="E105" s="1311"/>
      <c r="F105" s="1311"/>
      <c r="G105" s="1311"/>
      <c r="H105" s="1311"/>
      <c r="I105" s="1311"/>
      <c r="J105" s="1311"/>
      <c r="K105" s="1311"/>
      <c r="L105" s="1311"/>
      <c r="M105" s="1311"/>
      <c r="N105" s="1311"/>
      <c r="O105" s="1311"/>
      <c r="P105" s="1311"/>
      <c r="Q105" s="1311"/>
      <c r="R105" s="1311"/>
      <c r="S105" s="1311"/>
      <c r="T105" s="1311"/>
    </row>
    <row r="106" spans="1:20" ht="15.75" customHeight="1">
      <c r="A106" s="1311"/>
      <c r="B106" s="1311"/>
      <c r="C106" s="1311"/>
      <c r="D106" s="1311"/>
      <c r="E106" s="1311"/>
      <c r="F106" s="1311"/>
      <c r="G106" s="1311"/>
      <c r="H106" s="1311"/>
      <c r="I106" s="1311"/>
      <c r="J106" s="1311"/>
      <c r="K106" s="1311"/>
      <c r="L106" s="1311"/>
      <c r="M106" s="1311"/>
      <c r="N106" s="1311"/>
      <c r="O106" s="1311"/>
      <c r="P106" s="1311"/>
      <c r="Q106" s="1311"/>
      <c r="R106" s="1311"/>
      <c r="S106" s="1311"/>
      <c r="T106" s="1311"/>
    </row>
    <row r="107" spans="1:20" ht="15.75" customHeight="1">
      <c r="A107" s="1311"/>
      <c r="B107" s="1311"/>
      <c r="C107" s="1311"/>
      <c r="D107" s="1311"/>
      <c r="E107" s="1311"/>
      <c r="F107" s="1311"/>
      <c r="G107" s="1311"/>
      <c r="H107" s="1311"/>
      <c r="I107" s="1311"/>
      <c r="J107" s="1311"/>
      <c r="K107" s="1311"/>
      <c r="L107" s="1311"/>
      <c r="M107" s="1311"/>
      <c r="N107" s="1311"/>
      <c r="O107" s="1311"/>
      <c r="P107" s="1311"/>
      <c r="Q107" s="1311"/>
      <c r="R107" s="1311"/>
      <c r="S107" s="1311"/>
      <c r="T107" s="1311"/>
    </row>
    <row r="108" spans="1:20" ht="15.75" customHeight="1">
      <c r="A108" s="1311"/>
      <c r="B108" s="1311"/>
      <c r="C108" s="1311"/>
      <c r="D108" s="1311"/>
      <c r="E108" s="1311"/>
      <c r="F108" s="1311"/>
      <c r="G108" s="1311"/>
      <c r="H108" s="1311"/>
      <c r="I108" s="1311"/>
      <c r="J108" s="1311"/>
      <c r="K108" s="1311"/>
      <c r="L108" s="1311"/>
      <c r="M108" s="1311"/>
      <c r="N108" s="1311"/>
      <c r="O108" s="1311"/>
      <c r="P108" s="1311"/>
      <c r="Q108" s="1311"/>
      <c r="R108" s="1311"/>
      <c r="S108" s="1311"/>
      <c r="T108" s="1311"/>
    </row>
    <row r="109" spans="1:20" ht="15.75" customHeight="1">
      <c r="A109" s="1311"/>
      <c r="B109" s="1311"/>
      <c r="C109" s="1311"/>
      <c r="D109" s="1311"/>
      <c r="E109" s="1311"/>
      <c r="F109" s="1311"/>
      <c r="G109" s="1311"/>
      <c r="H109" s="1311"/>
      <c r="I109" s="1311"/>
      <c r="J109" s="1311"/>
      <c r="K109" s="1311"/>
      <c r="L109" s="1311"/>
      <c r="M109" s="1311"/>
      <c r="N109" s="1311"/>
      <c r="O109" s="1311"/>
      <c r="P109" s="1311"/>
      <c r="Q109" s="1311"/>
      <c r="R109" s="1311"/>
      <c r="S109" s="1311"/>
      <c r="T109" s="1311"/>
    </row>
    <row r="110" spans="1:20" ht="15.75" customHeight="1">
      <c r="A110" s="1311"/>
      <c r="B110" s="1311"/>
      <c r="C110" s="1311"/>
      <c r="D110" s="1311"/>
      <c r="E110" s="1311"/>
      <c r="F110" s="1311"/>
      <c r="G110" s="1311"/>
      <c r="H110" s="1311"/>
      <c r="I110" s="1311"/>
      <c r="J110" s="1311"/>
      <c r="K110" s="1311"/>
      <c r="L110" s="1311"/>
      <c r="M110" s="1311"/>
      <c r="N110" s="1311"/>
      <c r="O110" s="1311"/>
      <c r="P110" s="1311"/>
      <c r="Q110" s="1311"/>
      <c r="R110" s="1311"/>
      <c r="S110" s="1311"/>
      <c r="T110" s="1311"/>
    </row>
    <row r="111" spans="1:20" ht="15.75" customHeight="1">
      <c r="A111" s="1311"/>
      <c r="B111" s="1311"/>
      <c r="C111" s="1311"/>
      <c r="D111" s="1311"/>
      <c r="E111" s="1311"/>
      <c r="F111" s="1311"/>
      <c r="G111" s="1311"/>
      <c r="H111" s="1311"/>
      <c r="I111" s="1311"/>
      <c r="J111" s="1311"/>
      <c r="K111" s="1311"/>
      <c r="L111" s="1311"/>
      <c r="M111" s="1311"/>
      <c r="N111" s="1311"/>
      <c r="O111" s="1311"/>
      <c r="P111" s="1311"/>
      <c r="Q111" s="1311"/>
      <c r="R111" s="1311"/>
      <c r="S111" s="1311"/>
      <c r="T111" s="1311"/>
    </row>
    <row r="112" spans="1:20" ht="15.75" customHeight="1">
      <c r="A112" s="1311"/>
      <c r="B112" s="1311"/>
      <c r="C112" s="1311"/>
      <c r="D112" s="1311"/>
      <c r="E112" s="1311"/>
      <c r="F112" s="1311"/>
      <c r="G112" s="1311"/>
      <c r="H112" s="1311"/>
      <c r="I112" s="1311"/>
      <c r="J112" s="1311"/>
      <c r="K112" s="1311"/>
      <c r="L112" s="1311"/>
      <c r="M112" s="1311"/>
      <c r="N112" s="1311"/>
      <c r="O112" s="1311"/>
      <c r="P112" s="1311"/>
      <c r="Q112" s="1311"/>
      <c r="R112" s="1311"/>
      <c r="S112" s="1311"/>
      <c r="T112" s="1311"/>
    </row>
    <row r="113" spans="1:20" ht="15.75" customHeight="1">
      <c r="A113" s="1311"/>
      <c r="B113" s="1311"/>
      <c r="C113" s="1311"/>
      <c r="D113" s="1311"/>
      <c r="E113" s="1311"/>
      <c r="F113" s="1311"/>
      <c r="G113" s="1311"/>
      <c r="H113" s="1311"/>
      <c r="I113" s="1311"/>
      <c r="J113" s="1311"/>
      <c r="K113" s="1311"/>
      <c r="L113" s="1311"/>
      <c r="M113" s="1311"/>
      <c r="N113" s="1311"/>
      <c r="O113" s="1311"/>
      <c r="P113" s="1311"/>
      <c r="Q113" s="1311"/>
      <c r="R113" s="1311"/>
      <c r="S113" s="1311"/>
      <c r="T113" s="1311"/>
    </row>
    <row r="114" spans="1:20" ht="15.75" customHeight="1">
      <c r="A114" s="1311"/>
      <c r="B114" s="1311"/>
      <c r="C114" s="1311"/>
      <c r="D114" s="1311"/>
      <c r="E114" s="1311"/>
      <c r="F114" s="1311"/>
      <c r="G114" s="1311"/>
      <c r="H114" s="1311"/>
      <c r="I114" s="1311"/>
      <c r="J114" s="1311"/>
      <c r="K114" s="1311"/>
      <c r="L114" s="1311"/>
      <c r="M114" s="1311"/>
      <c r="N114" s="1311"/>
      <c r="O114" s="1311"/>
      <c r="P114" s="1311"/>
      <c r="Q114" s="1311"/>
      <c r="R114" s="1311"/>
      <c r="S114" s="1311"/>
      <c r="T114" s="1311"/>
    </row>
    <row r="115" spans="1:20" ht="15.75" customHeight="1">
      <c r="A115" s="1311"/>
      <c r="B115" s="1311"/>
      <c r="C115" s="1311"/>
      <c r="D115" s="1311"/>
      <c r="E115" s="1311"/>
      <c r="F115" s="1311"/>
      <c r="G115" s="1311"/>
      <c r="H115" s="1311"/>
      <c r="I115" s="1311"/>
      <c r="J115" s="1311"/>
      <c r="K115" s="1311"/>
      <c r="L115" s="1311"/>
      <c r="M115" s="1311"/>
      <c r="N115" s="1311"/>
      <c r="O115" s="1311"/>
      <c r="P115" s="1311"/>
      <c r="Q115" s="1311"/>
      <c r="R115" s="1311"/>
      <c r="S115" s="1311"/>
      <c r="T115" s="1311"/>
    </row>
    <row r="116" spans="1:20" ht="15.75" customHeight="1">
      <c r="A116" s="1311"/>
      <c r="B116" s="1311"/>
      <c r="C116" s="1311"/>
      <c r="D116" s="1311"/>
      <c r="E116" s="1311"/>
      <c r="F116" s="1311"/>
      <c r="G116" s="1311"/>
      <c r="H116" s="1311"/>
      <c r="I116" s="1311"/>
      <c r="J116" s="1311"/>
      <c r="K116" s="1311"/>
      <c r="L116" s="1311"/>
      <c r="M116" s="1311"/>
      <c r="N116" s="1311"/>
      <c r="O116" s="1311"/>
      <c r="P116" s="1311"/>
      <c r="Q116" s="1311"/>
      <c r="R116" s="1311"/>
      <c r="S116" s="1311"/>
      <c r="T116" s="1311"/>
    </row>
    <row r="117" spans="1:20" ht="15.75" customHeight="1">
      <c r="A117" s="1311"/>
      <c r="B117" s="1311"/>
      <c r="C117" s="1311"/>
      <c r="D117" s="1311"/>
      <c r="E117" s="1311"/>
      <c r="F117" s="1311"/>
      <c r="G117" s="1311"/>
      <c r="H117" s="1311"/>
      <c r="I117" s="1311"/>
      <c r="J117" s="1311"/>
      <c r="K117" s="1311"/>
      <c r="L117" s="1311"/>
      <c r="M117" s="1311"/>
      <c r="N117" s="1311"/>
      <c r="O117" s="1311"/>
      <c r="P117" s="1311"/>
      <c r="Q117" s="1311"/>
      <c r="R117" s="1311"/>
      <c r="S117" s="1311"/>
      <c r="T117" s="1311"/>
    </row>
    <row r="118" spans="1:20" ht="15.75" customHeight="1">
      <c r="A118" s="1311"/>
      <c r="B118" s="1311"/>
      <c r="C118" s="1311"/>
      <c r="D118" s="1311"/>
      <c r="E118" s="1311"/>
      <c r="F118" s="1311"/>
      <c r="G118" s="1311"/>
      <c r="H118" s="1311"/>
      <c r="I118" s="1311"/>
      <c r="J118" s="1311"/>
      <c r="K118" s="1311"/>
      <c r="L118" s="1311"/>
      <c r="M118" s="1311"/>
      <c r="N118" s="1311"/>
      <c r="O118" s="1311"/>
      <c r="P118" s="1311"/>
      <c r="Q118" s="1311"/>
      <c r="R118" s="1311"/>
      <c r="S118" s="1311"/>
      <c r="T118" s="1311"/>
    </row>
    <row r="119" spans="1:20" ht="15.75" customHeight="1">
      <c r="A119" s="1311"/>
      <c r="B119" s="1311"/>
      <c r="C119" s="1311"/>
      <c r="D119" s="1311"/>
      <c r="E119" s="1311"/>
      <c r="F119" s="1311"/>
      <c r="G119" s="1311"/>
      <c r="H119" s="1311"/>
      <c r="I119" s="1311"/>
      <c r="J119" s="1311"/>
      <c r="K119" s="1311"/>
      <c r="L119" s="1311"/>
      <c r="M119" s="1311"/>
      <c r="N119" s="1311"/>
      <c r="O119" s="1311"/>
      <c r="P119" s="1311"/>
      <c r="Q119" s="1311"/>
      <c r="R119" s="1311"/>
      <c r="S119" s="1311"/>
      <c r="T119" s="1311"/>
    </row>
    <row r="120" spans="1:20" ht="15.75" customHeight="1">
      <c r="A120" s="1311"/>
      <c r="B120" s="1311"/>
      <c r="C120" s="1311"/>
      <c r="D120" s="1311"/>
      <c r="E120" s="1311"/>
      <c r="F120" s="1311"/>
      <c r="G120" s="1311"/>
      <c r="H120" s="1311"/>
      <c r="I120" s="1311"/>
      <c r="J120" s="1311"/>
      <c r="K120" s="1311"/>
      <c r="L120" s="1311"/>
      <c r="M120" s="1311"/>
      <c r="N120" s="1311"/>
      <c r="O120" s="1311"/>
      <c r="P120" s="1311"/>
      <c r="Q120" s="1311"/>
      <c r="R120" s="1311"/>
      <c r="S120" s="1311"/>
      <c r="T120" s="1311"/>
    </row>
    <row r="121" spans="1:20" ht="15.75" customHeight="1">
      <c r="A121" s="1311"/>
      <c r="B121" s="1311"/>
      <c r="C121" s="1311"/>
      <c r="D121" s="1311"/>
      <c r="E121" s="1311"/>
      <c r="F121" s="1311"/>
      <c r="G121" s="1311"/>
      <c r="H121" s="1311"/>
      <c r="I121" s="1311"/>
      <c r="J121" s="1311"/>
      <c r="K121" s="1311"/>
      <c r="L121" s="1311"/>
      <c r="M121" s="1311"/>
      <c r="N121" s="1311"/>
      <c r="O121" s="1311"/>
      <c r="P121" s="1311"/>
      <c r="Q121" s="1311"/>
      <c r="R121" s="1311"/>
      <c r="S121" s="1311"/>
      <c r="T121" s="1311"/>
    </row>
    <row r="122" spans="1:20" ht="15.75" customHeight="1">
      <c r="A122" s="1311"/>
      <c r="B122" s="1311"/>
      <c r="C122" s="1311"/>
      <c r="D122" s="1311"/>
      <c r="E122" s="1311"/>
      <c r="F122" s="1311"/>
      <c r="G122" s="1311"/>
      <c r="H122" s="1311"/>
      <c r="I122" s="1311"/>
      <c r="J122" s="1311"/>
      <c r="K122" s="1311"/>
      <c r="L122" s="1311"/>
      <c r="M122" s="1311"/>
      <c r="N122" s="1311"/>
      <c r="O122" s="1311"/>
      <c r="P122" s="1311"/>
      <c r="Q122" s="1311"/>
      <c r="R122" s="1311"/>
      <c r="S122" s="1311"/>
      <c r="T122" s="1311"/>
    </row>
    <row r="123" spans="1:20" ht="15.75" customHeight="1">
      <c r="A123" s="1311"/>
      <c r="B123" s="1311"/>
      <c r="C123" s="1311"/>
      <c r="D123" s="1311"/>
      <c r="E123" s="1311"/>
      <c r="F123" s="1311"/>
      <c r="G123" s="1311"/>
      <c r="H123" s="1311"/>
      <c r="I123" s="1311"/>
      <c r="J123" s="1311"/>
      <c r="K123" s="1311"/>
      <c r="L123" s="1311"/>
      <c r="M123" s="1311"/>
      <c r="N123" s="1311"/>
      <c r="O123" s="1311"/>
      <c r="P123" s="1311"/>
      <c r="Q123" s="1311"/>
      <c r="R123" s="1311"/>
      <c r="S123" s="1311"/>
      <c r="T123" s="1311"/>
    </row>
    <row r="124" spans="1:20" ht="15.75" customHeight="1">
      <c r="A124" s="1311"/>
      <c r="B124" s="1311"/>
      <c r="C124" s="1311"/>
      <c r="D124" s="1311"/>
      <c r="E124" s="1311"/>
      <c r="F124" s="1311"/>
      <c r="G124" s="1311"/>
      <c r="H124" s="1311"/>
      <c r="I124" s="1311"/>
      <c r="J124" s="1311"/>
      <c r="K124" s="1311"/>
      <c r="L124" s="1311"/>
      <c r="M124" s="1311"/>
      <c r="N124" s="1311"/>
      <c r="O124" s="1311"/>
      <c r="P124" s="1311"/>
      <c r="Q124" s="1311"/>
      <c r="R124" s="1311"/>
      <c r="S124" s="1311"/>
      <c r="T124" s="1311"/>
    </row>
    <row r="125" spans="1:20" ht="15.75" customHeight="1">
      <c r="A125" s="1311"/>
      <c r="B125" s="1311"/>
      <c r="C125" s="1311"/>
      <c r="D125" s="1311"/>
      <c r="E125" s="1311"/>
      <c r="F125" s="1311"/>
      <c r="G125" s="1311"/>
      <c r="H125" s="1311"/>
      <c r="I125" s="1311"/>
      <c r="J125" s="1311"/>
      <c r="K125" s="1311"/>
      <c r="L125" s="1311"/>
      <c r="M125" s="1311"/>
      <c r="N125" s="1311"/>
      <c r="O125" s="1311"/>
      <c r="P125" s="1311"/>
      <c r="Q125" s="1311"/>
      <c r="R125" s="1311"/>
      <c r="S125" s="1311"/>
      <c r="T125" s="1311"/>
    </row>
    <row r="126" spans="1:20" ht="15.75" customHeight="1">
      <c r="A126" s="1311"/>
      <c r="B126" s="1311"/>
      <c r="C126" s="1311"/>
      <c r="D126" s="1311"/>
      <c r="E126" s="1311"/>
      <c r="F126" s="1311"/>
      <c r="G126" s="1311"/>
      <c r="H126" s="1311"/>
      <c r="I126" s="1311"/>
      <c r="J126" s="1311"/>
      <c r="K126" s="1311"/>
      <c r="L126" s="1311"/>
      <c r="M126" s="1311"/>
      <c r="N126" s="1311"/>
      <c r="O126" s="1311"/>
      <c r="P126" s="1311"/>
      <c r="Q126" s="1311"/>
      <c r="R126" s="1311"/>
      <c r="S126" s="1311"/>
      <c r="T126" s="1311"/>
    </row>
    <row r="127" spans="1:20" ht="15.75" customHeight="1">
      <c r="A127" s="1311"/>
      <c r="B127" s="1311"/>
      <c r="C127" s="1311"/>
      <c r="D127" s="1311"/>
      <c r="E127" s="1311"/>
      <c r="F127" s="1311"/>
      <c r="G127" s="1311"/>
      <c r="H127" s="1311"/>
      <c r="I127" s="1311"/>
      <c r="J127" s="1311"/>
      <c r="K127" s="1311"/>
      <c r="L127" s="1311"/>
      <c r="M127" s="1311"/>
      <c r="N127" s="1311"/>
      <c r="O127" s="1311"/>
      <c r="P127" s="1311"/>
      <c r="Q127" s="1311"/>
      <c r="R127" s="1311"/>
      <c r="S127" s="1311"/>
      <c r="T127" s="1311"/>
    </row>
    <row r="128" spans="1:20" ht="15.75" customHeight="1">
      <c r="A128" s="1311"/>
      <c r="B128" s="1311"/>
      <c r="C128" s="1311"/>
      <c r="D128" s="1311"/>
      <c r="E128" s="1311"/>
      <c r="F128" s="1311"/>
      <c r="G128" s="1311"/>
      <c r="H128" s="1311"/>
      <c r="I128" s="1311"/>
      <c r="J128" s="1311"/>
      <c r="K128" s="1311"/>
      <c r="L128" s="1311"/>
      <c r="M128" s="1311"/>
      <c r="N128" s="1311"/>
      <c r="O128" s="1311"/>
      <c r="P128" s="1311"/>
      <c r="Q128" s="1311"/>
      <c r="R128" s="1311"/>
      <c r="S128" s="1311"/>
      <c r="T128" s="1311"/>
    </row>
    <row r="129" spans="1:20" ht="15.75" customHeight="1">
      <c r="A129" s="1311"/>
      <c r="B129" s="1311"/>
      <c r="C129" s="1311"/>
      <c r="D129" s="1311"/>
      <c r="E129" s="1311"/>
      <c r="F129" s="1311"/>
      <c r="G129" s="1311"/>
      <c r="H129" s="1311"/>
      <c r="I129" s="1311"/>
      <c r="J129" s="1311"/>
      <c r="K129" s="1311"/>
      <c r="L129" s="1311"/>
      <c r="M129" s="1311"/>
      <c r="N129" s="1311"/>
      <c r="O129" s="1311"/>
      <c r="P129" s="1311"/>
      <c r="Q129" s="1311"/>
      <c r="R129" s="1311"/>
      <c r="S129" s="1311"/>
      <c r="T129" s="1311"/>
    </row>
    <row r="130" spans="1:20" ht="15.75" customHeight="1">
      <c r="A130" s="1311"/>
      <c r="B130" s="1311"/>
      <c r="C130" s="1311"/>
      <c r="D130" s="1311"/>
      <c r="E130" s="1311"/>
      <c r="F130" s="1311"/>
      <c r="G130" s="1311"/>
      <c r="H130" s="1311"/>
      <c r="I130" s="1311"/>
      <c r="J130" s="1311"/>
      <c r="K130" s="1311"/>
      <c r="L130" s="1311"/>
      <c r="M130" s="1311"/>
      <c r="N130" s="1311"/>
      <c r="O130" s="1311"/>
      <c r="P130" s="1311"/>
      <c r="Q130" s="1311"/>
      <c r="R130" s="1311"/>
      <c r="S130" s="1311"/>
      <c r="T130" s="1311"/>
    </row>
    <row r="131" spans="1:20" ht="15.75" customHeight="1">
      <c r="A131" s="1311"/>
      <c r="B131" s="1311"/>
      <c r="C131" s="1311"/>
      <c r="D131" s="1311"/>
      <c r="E131" s="1311"/>
      <c r="F131" s="1311"/>
      <c r="G131" s="1311"/>
      <c r="H131" s="1311"/>
      <c r="I131" s="1311"/>
      <c r="J131" s="1311"/>
      <c r="K131" s="1311"/>
      <c r="L131" s="1311"/>
      <c r="M131" s="1311"/>
      <c r="N131" s="1311"/>
      <c r="O131" s="1311"/>
      <c r="P131" s="1311"/>
      <c r="Q131" s="1311"/>
      <c r="R131" s="1311"/>
      <c r="S131" s="1311"/>
      <c r="T131" s="1311"/>
    </row>
    <row r="132" spans="1:20" ht="15.75" customHeight="1">
      <c r="A132" s="1311"/>
      <c r="B132" s="1311"/>
      <c r="C132" s="1311"/>
      <c r="D132" s="1311"/>
      <c r="E132" s="1311"/>
      <c r="F132" s="1311"/>
      <c r="G132" s="1311"/>
      <c r="H132" s="1311"/>
      <c r="I132" s="1311"/>
      <c r="J132" s="1311"/>
      <c r="K132" s="1311"/>
      <c r="L132" s="1311"/>
      <c r="M132" s="1311"/>
      <c r="N132" s="1311"/>
      <c r="O132" s="1311"/>
      <c r="P132" s="1311"/>
      <c r="Q132" s="1311"/>
      <c r="R132" s="1311"/>
      <c r="S132" s="1311"/>
      <c r="T132" s="1311"/>
    </row>
    <row r="133" spans="1:20" ht="15.75" customHeight="1">
      <c r="A133" s="1311"/>
      <c r="B133" s="1311"/>
      <c r="C133" s="1311"/>
      <c r="D133" s="1311"/>
      <c r="E133" s="1311"/>
      <c r="F133" s="1311"/>
      <c r="G133" s="1311"/>
      <c r="H133" s="1311"/>
      <c r="I133" s="1311"/>
      <c r="J133" s="1311"/>
      <c r="K133" s="1311"/>
      <c r="L133" s="1311"/>
      <c r="M133" s="1311"/>
      <c r="N133" s="1311"/>
      <c r="O133" s="1311"/>
      <c r="P133" s="1311"/>
      <c r="Q133" s="1311"/>
      <c r="R133" s="1311"/>
      <c r="S133" s="1311"/>
      <c r="T133" s="1311"/>
    </row>
    <row r="134" spans="1:20" ht="15.75" customHeight="1">
      <c r="A134" s="1311"/>
      <c r="B134" s="1311"/>
      <c r="C134" s="1311"/>
      <c r="D134" s="1311"/>
      <c r="E134" s="1311"/>
      <c r="F134" s="1311"/>
      <c r="G134" s="1311"/>
      <c r="H134" s="1311"/>
      <c r="I134" s="1311"/>
      <c r="J134" s="1311"/>
      <c r="K134" s="1311"/>
      <c r="L134" s="1311"/>
      <c r="M134" s="1311"/>
      <c r="N134" s="1311"/>
      <c r="O134" s="1311"/>
      <c r="P134" s="1311"/>
      <c r="Q134" s="1311"/>
      <c r="R134" s="1311"/>
      <c r="S134" s="1311"/>
      <c r="T134" s="1311"/>
    </row>
    <row r="135" spans="1:20" ht="15.75" customHeight="1">
      <c r="A135" s="1311"/>
      <c r="B135" s="1311"/>
      <c r="C135" s="1311"/>
      <c r="D135" s="1311"/>
      <c r="E135" s="1311"/>
      <c r="F135" s="1311"/>
      <c r="G135" s="1311"/>
      <c r="H135" s="1311"/>
      <c r="I135" s="1311"/>
      <c r="J135" s="1311"/>
      <c r="K135" s="1311"/>
      <c r="L135" s="1311"/>
      <c r="M135" s="1311"/>
      <c r="N135" s="1311"/>
      <c r="O135" s="1311"/>
      <c r="P135" s="1311"/>
      <c r="Q135" s="1311"/>
      <c r="R135" s="1311"/>
      <c r="S135" s="1311"/>
      <c r="T135" s="1311"/>
    </row>
    <row r="136" spans="1:20" ht="15.75" customHeight="1">
      <c r="A136" s="1311"/>
      <c r="B136" s="1311"/>
      <c r="C136" s="1311"/>
      <c r="D136" s="1311"/>
      <c r="E136" s="1311"/>
      <c r="F136" s="1311"/>
      <c r="G136" s="1311"/>
      <c r="H136" s="1311"/>
      <c r="I136" s="1311"/>
      <c r="J136" s="1311"/>
      <c r="K136" s="1311"/>
      <c r="L136" s="1311"/>
      <c r="M136" s="1311"/>
      <c r="N136" s="1311"/>
      <c r="O136" s="1311"/>
      <c r="P136" s="1311"/>
      <c r="Q136" s="1311"/>
      <c r="R136" s="1311"/>
      <c r="S136" s="1311"/>
      <c r="T136" s="1311"/>
    </row>
    <row r="137" spans="1:20" ht="15.75" customHeight="1">
      <c r="A137" s="1311"/>
      <c r="B137" s="1311"/>
      <c r="C137" s="1311"/>
      <c r="D137" s="1311"/>
      <c r="E137" s="1311"/>
      <c r="F137" s="1311"/>
      <c r="G137" s="1311"/>
      <c r="H137" s="1311"/>
      <c r="I137" s="1311"/>
      <c r="J137" s="1311"/>
      <c r="K137" s="1311"/>
      <c r="L137" s="1311"/>
      <c r="M137" s="1311"/>
      <c r="N137" s="1311"/>
      <c r="O137" s="1311"/>
      <c r="P137" s="1311"/>
      <c r="Q137" s="1311"/>
      <c r="R137" s="1311"/>
      <c r="S137" s="1311"/>
      <c r="T137" s="1311"/>
    </row>
    <row r="138" spans="1:20" ht="15.75" customHeight="1">
      <c r="A138" s="1311"/>
      <c r="B138" s="1311"/>
      <c r="C138" s="1311"/>
      <c r="D138" s="1311"/>
      <c r="E138" s="1311"/>
      <c r="F138" s="1311"/>
      <c r="G138" s="1311"/>
      <c r="H138" s="1311"/>
      <c r="I138" s="1311"/>
      <c r="J138" s="1311"/>
      <c r="K138" s="1311"/>
      <c r="L138" s="1311"/>
      <c r="M138" s="1311"/>
      <c r="N138" s="1311"/>
      <c r="O138" s="1311"/>
      <c r="P138" s="1311"/>
      <c r="Q138" s="1311"/>
      <c r="R138" s="1311"/>
      <c r="S138" s="1311"/>
      <c r="T138" s="1311"/>
    </row>
    <row r="139" spans="1:20" ht="15.75" customHeight="1">
      <c r="A139" s="1311"/>
      <c r="B139" s="1311"/>
      <c r="C139" s="1311"/>
      <c r="D139" s="1311"/>
      <c r="E139" s="1311"/>
      <c r="F139" s="1311"/>
      <c r="G139" s="1311"/>
      <c r="H139" s="1311"/>
      <c r="I139" s="1311"/>
      <c r="J139" s="1311"/>
      <c r="K139" s="1311"/>
      <c r="L139" s="1311"/>
      <c r="M139" s="1311"/>
      <c r="N139" s="1311"/>
      <c r="O139" s="1311"/>
      <c r="P139" s="1311"/>
      <c r="Q139" s="1311"/>
      <c r="R139" s="1311"/>
      <c r="S139" s="1311"/>
      <c r="T139" s="1311"/>
    </row>
    <row r="140" spans="1:20" ht="15.75" customHeight="1">
      <c r="A140" s="1311"/>
      <c r="B140" s="1311"/>
      <c r="C140" s="1311"/>
      <c r="D140" s="1311"/>
      <c r="E140" s="1311"/>
      <c r="F140" s="1311"/>
      <c r="G140" s="1311"/>
      <c r="H140" s="1311"/>
      <c r="I140" s="1311"/>
      <c r="J140" s="1311"/>
      <c r="K140" s="1311"/>
      <c r="L140" s="1311"/>
      <c r="M140" s="1311"/>
      <c r="N140" s="1311"/>
      <c r="O140" s="1311"/>
      <c r="P140" s="1311"/>
      <c r="Q140" s="1311"/>
      <c r="R140" s="1311"/>
      <c r="S140" s="1311"/>
      <c r="T140" s="1311"/>
    </row>
    <row r="141" spans="1:20" ht="15.75" customHeight="1">
      <c r="A141" s="1311"/>
      <c r="B141" s="1311"/>
      <c r="C141" s="1311"/>
      <c r="D141" s="1311"/>
      <c r="E141" s="1311"/>
      <c r="F141" s="1311"/>
      <c r="G141" s="1311"/>
      <c r="H141" s="1311"/>
      <c r="I141" s="1311"/>
      <c r="J141" s="1311"/>
      <c r="K141" s="1311"/>
      <c r="L141" s="1311"/>
      <c r="M141" s="1311"/>
      <c r="N141" s="1311"/>
      <c r="O141" s="1311"/>
      <c r="P141" s="1311"/>
      <c r="Q141" s="1311"/>
      <c r="R141" s="1311"/>
      <c r="S141" s="1311"/>
      <c r="T141" s="1311"/>
    </row>
    <row r="142" spans="1:20" ht="15.75" customHeight="1">
      <c r="A142" s="1311"/>
      <c r="B142" s="1311"/>
      <c r="C142" s="1311"/>
      <c r="D142" s="1311"/>
      <c r="E142" s="1311"/>
      <c r="F142" s="1311"/>
      <c r="G142" s="1311"/>
      <c r="H142" s="1311"/>
      <c r="I142" s="1311"/>
      <c r="J142" s="1311"/>
      <c r="K142" s="1311"/>
      <c r="L142" s="1311"/>
      <c r="M142" s="1311"/>
      <c r="N142" s="1311"/>
      <c r="O142" s="1311"/>
      <c r="P142" s="1311"/>
      <c r="Q142" s="1311"/>
      <c r="R142" s="1311"/>
      <c r="S142" s="1311"/>
      <c r="T142" s="1311"/>
    </row>
    <row r="143" spans="1:20" ht="15.75" customHeight="1">
      <c r="A143" s="1311"/>
      <c r="B143" s="1311"/>
      <c r="C143" s="1311"/>
      <c r="D143" s="1311"/>
      <c r="E143" s="1311"/>
      <c r="F143" s="1311"/>
      <c r="G143" s="1311"/>
      <c r="H143" s="1311"/>
      <c r="I143" s="1311"/>
      <c r="J143" s="1311"/>
      <c r="K143" s="1311"/>
      <c r="L143" s="1311"/>
      <c r="M143" s="1311"/>
      <c r="N143" s="1311"/>
      <c r="O143" s="1311"/>
      <c r="P143" s="1311"/>
      <c r="Q143" s="1311"/>
      <c r="R143" s="1311"/>
      <c r="S143" s="1311"/>
      <c r="T143" s="1311"/>
    </row>
    <row r="144" spans="1:20" ht="15.75" customHeight="1">
      <c r="A144" s="1311"/>
      <c r="B144" s="1311"/>
      <c r="C144" s="1311"/>
      <c r="D144" s="1311"/>
      <c r="E144" s="1311"/>
      <c r="F144" s="1311"/>
      <c r="G144" s="1311"/>
      <c r="H144" s="1311"/>
      <c r="I144" s="1311"/>
      <c r="J144" s="1311"/>
      <c r="K144" s="1311"/>
      <c r="L144" s="1311"/>
      <c r="M144" s="1311"/>
      <c r="N144" s="1311"/>
      <c r="O144" s="1311"/>
      <c r="P144" s="1311"/>
      <c r="Q144" s="1311"/>
      <c r="R144" s="1311"/>
      <c r="S144" s="1311"/>
      <c r="T144" s="1311"/>
    </row>
    <row r="145" spans="1:20" ht="15.75" customHeight="1">
      <c r="A145" s="1311"/>
      <c r="B145" s="1311"/>
      <c r="C145" s="1311"/>
      <c r="D145" s="1311"/>
      <c r="E145" s="1311"/>
      <c r="F145" s="1311"/>
      <c r="G145" s="1311"/>
      <c r="H145" s="1311"/>
      <c r="I145" s="1311"/>
      <c r="J145" s="1311"/>
      <c r="K145" s="1311"/>
      <c r="L145" s="1311"/>
      <c r="M145" s="1311"/>
      <c r="N145" s="1311"/>
      <c r="O145" s="1311"/>
      <c r="P145" s="1311"/>
      <c r="Q145" s="1311"/>
      <c r="R145" s="1311"/>
      <c r="S145" s="1311"/>
      <c r="T145" s="1311"/>
    </row>
    <row r="146" spans="1:20" ht="15.75" customHeight="1">
      <c r="A146" s="1311"/>
      <c r="B146" s="1311"/>
      <c r="C146" s="1311"/>
      <c r="D146" s="1311"/>
      <c r="E146" s="1311"/>
      <c r="F146" s="1311"/>
      <c r="G146" s="1311"/>
      <c r="H146" s="1311"/>
      <c r="I146" s="1311"/>
      <c r="J146" s="1311"/>
      <c r="K146" s="1311"/>
      <c r="L146" s="1311"/>
      <c r="M146" s="1311"/>
      <c r="N146" s="1311"/>
      <c r="O146" s="1311"/>
      <c r="P146" s="1311"/>
      <c r="Q146" s="1311"/>
      <c r="R146" s="1311"/>
      <c r="S146" s="1311"/>
      <c r="T146" s="1311"/>
    </row>
    <row r="147" spans="1:20" ht="15.75" customHeight="1">
      <c r="A147" s="1311"/>
      <c r="B147" s="1311"/>
      <c r="C147" s="1311"/>
      <c r="D147" s="1311"/>
      <c r="E147" s="1311"/>
      <c r="F147" s="1311"/>
      <c r="G147" s="1311"/>
      <c r="H147" s="1311"/>
      <c r="I147" s="1311"/>
      <c r="J147" s="1311"/>
      <c r="K147" s="1311"/>
      <c r="L147" s="1311"/>
      <c r="M147" s="1311"/>
      <c r="N147" s="1311"/>
      <c r="O147" s="1311"/>
      <c r="P147" s="1311"/>
      <c r="Q147" s="1311"/>
      <c r="R147" s="1311"/>
      <c r="S147" s="1311"/>
      <c r="T147" s="1311"/>
    </row>
    <row r="148" spans="1:20" ht="15.75" customHeight="1">
      <c r="A148" s="1311"/>
      <c r="B148" s="1311"/>
      <c r="C148" s="1311"/>
      <c r="D148" s="1311"/>
      <c r="E148" s="1311"/>
      <c r="F148" s="1311"/>
      <c r="G148" s="1311"/>
      <c r="H148" s="1311"/>
      <c r="I148" s="1311"/>
      <c r="J148" s="1311"/>
      <c r="K148" s="1311"/>
      <c r="L148" s="1311"/>
      <c r="M148" s="1311"/>
      <c r="N148" s="1311"/>
      <c r="O148" s="1311"/>
      <c r="P148" s="1311"/>
      <c r="Q148" s="1311"/>
      <c r="R148" s="1311"/>
      <c r="S148" s="1311"/>
      <c r="T148" s="1311"/>
    </row>
    <row r="149" spans="1:20" ht="15.75" customHeight="1">
      <c r="A149" s="1311"/>
      <c r="B149" s="1311"/>
      <c r="C149" s="1311"/>
      <c r="D149" s="1311"/>
      <c r="E149" s="1311"/>
      <c r="F149" s="1311"/>
      <c r="G149" s="1311"/>
      <c r="H149" s="1311"/>
      <c r="I149" s="1311"/>
      <c r="J149" s="1311"/>
      <c r="K149" s="1311"/>
      <c r="L149" s="1311"/>
      <c r="M149" s="1311"/>
      <c r="N149" s="1311"/>
      <c r="O149" s="1311"/>
      <c r="P149" s="1311"/>
      <c r="Q149" s="1311"/>
      <c r="R149" s="1311"/>
      <c r="S149" s="1311"/>
      <c r="T149" s="1311"/>
    </row>
    <row r="150" spans="1:20" ht="15.75" customHeight="1">
      <c r="A150" s="1311"/>
      <c r="B150" s="1311"/>
      <c r="C150" s="1311"/>
      <c r="D150" s="1311"/>
      <c r="E150" s="1311"/>
      <c r="F150" s="1311"/>
      <c r="G150" s="1311"/>
      <c r="H150" s="1311"/>
      <c r="I150" s="1311"/>
      <c r="J150" s="1311"/>
      <c r="K150" s="1311"/>
      <c r="L150" s="1311"/>
      <c r="M150" s="1311"/>
      <c r="N150" s="1311"/>
      <c r="O150" s="1311"/>
      <c r="P150" s="1311"/>
      <c r="Q150" s="1311"/>
      <c r="R150" s="1311"/>
      <c r="S150" s="1311"/>
      <c r="T150" s="1311"/>
    </row>
    <row r="151" spans="1:20" ht="15.75" customHeight="1">
      <c r="A151" s="1311"/>
      <c r="B151" s="1311"/>
      <c r="C151" s="1311"/>
      <c r="D151" s="1311"/>
      <c r="E151" s="1311"/>
      <c r="F151" s="1311"/>
      <c r="G151" s="1311"/>
      <c r="H151" s="1311"/>
      <c r="I151" s="1311"/>
      <c r="J151" s="1311"/>
      <c r="K151" s="1311"/>
      <c r="L151" s="1311"/>
      <c r="M151" s="1311"/>
      <c r="N151" s="1311"/>
      <c r="O151" s="1311"/>
      <c r="P151" s="1311"/>
      <c r="Q151" s="1311"/>
      <c r="R151" s="1311"/>
      <c r="S151" s="1311"/>
      <c r="T151" s="1311"/>
    </row>
    <row r="152" spans="1:20" ht="15.75" customHeight="1">
      <c r="A152" s="1311"/>
      <c r="B152" s="1311"/>
      <c r="C152" s="1311"/>
      <c r="D152" s="1311"/>
      <c r="E152" s="1311"/>
      <c r="F152" s="1311"/>
      <c r="G152" s="1311"/>
      <c r="H152" s="1311"/>
      <c r="I152" s="1311"/>
      <c r="J152" s="1311"/>
      <c r="K152" s="1311"/>
      <c r="L152" s="1311"/>
      <c r="M152" s="1311"/>
      <c r="N152" s="1311"/>
      <c r="O152" s="1311"/>
      <c r="P152" s="1311"/>
      <c r="Q152" s="1311"/>
      <c r="R152" s="1311"/>
      <c r="S152" s="1311"/>
      <c r="T152" s="1311"/>
    </row>
    <row r="153" spans="1:20" ht="15.75" customHeight="1">
      <c r="A153" s="1311"/>
      <c r="B153" s="1311"/>
      <c r="C153" s="1311"/>
      <c r="D153" s="1311"/>
      <c r="E153" s="1311"/>
      <c r="F153" s="1311"/>
      <c r="G153" s="1311"/>
      <c r="H153" s="1311"/>
      <c r="I153" s="1311"/>
      <c r="J153" s="1311"/>
      <c r="K153" s="1311"/>
      <c r="L153" s="1311"/>
      <c r="M153" s="1311"/>
      <c r="N153" s="1311"/>
      <c r="O153" s="1311"/>
      <c r="P153" s="1311"/>
      <c r="Q153" s="1311"/>
      <c r="R153" s="1311"/>
      <c r="S153" s="1311"/>
      <c r="T153" s="1311"/>
    </row>
    <row r="154" spans="1:20" ht="15.75" customHeight="1">
      <c r="A154" s="1311"/>
      <c r="B154" s="1311"/>
      <c r="C154" s="1311"/>
      <c r="D154" s="1311"/>
      <c r="E154" s="1311"/>
      <c r="F154" s="1311"/>
      <c r="G154" s="1311"/>
      <c r="H154" s="1311"/>
      <c r="I154" s="1311"/>
      <c r="J154" s="1311"/>
      <c r="K154" s="1311"/>
      <c r="L154" s="1311"/>
      <c r="M154" s="1311"/>
      <c r="N154" s="1311"/>
      <c r="O154" s="1311"/>
      <c r="P154" s="1311"/>
      <c r="Q154" s="1311"/>
      <c r="R154" s="1311"/>
      <c r="S154" s="1311"/>
      <c r="T154" s="1311"/>
    </row>
    <row r="155" spans="1:20" ht="15.75" customHeight="1">
      <c r="A155" s="1311"/>
      <c r="B155" s="1311"/>
      <c r="C155" s="1311"/>
      <c r="D155" s="1311"/>
      <c r="E155" s="1311"/>
      <c r="F155" s="1311"/>
      <c r="G155" s="1311"/>
      <c r="H155" s="1311"/>
      <c r="I155" s="1311"/>
      <c r="J155" s="1311"/>
      <c r="K155" s="1311"/>
      <c r="L155" s="1311"/>
      <c r="M155" s="1311"/>
      <c r="N155" s="1311"/>
      <c r="O155" s="1311"/>
      <c r="P155" s="1311"/>
      <c r="Q155" s="1311"/>
      <c r="R155" s="1311"/>
      <c r="S155" s="1311"/>
      <c r="T155" s="1311"/>
    </row>
    <row r="156" spans="1:20" ht="15.75" customHeight="1">
      <c r="A156" s="1311"/>
      <c r="B156" s="1311"/>
      <c r="C156" s="1311"/>
      <c r="D156" s="1311"/>
      <c r="E156" s="1311"/>
      <c r="F156" s="1311"/>
      <c r="G156" s="1311"/>
      <c r="H156" s="1311"/>
      <c r="I156" s="1311"/>
      <c r="J156" s="1311"/>
      <c r="K156" s="1311"/>
      <c r="L156" s="1311"/>
      <c r="M156" s="1311"/>
      <c r="N156" s="1311"/>
      <c r="O156" s="1311"/>
      <c r="P156" s="1311"/>
      <c r="Q156" s="1311"/>
      <c r="R156" s="1311"/>
      <c r="S156" s="1311"/>
      <c r="T156" s="1311"/>
    </row>
    <row r="157" spans="1:20" ht="15.75" customHeight="1">
      <c r="A157" s="1311"/>
      <c r="B157" s="1311"/>
      <c r="C157" s="1311"/>
      <c r="D157" s="1311"/>
      <c r="E157" s="1311"/>
      <c r="F157" s="1311"/>
      <c r="G157" s="1311"/>
      <c r="H157" s="1311"/>
      <c r="I157" s="1311"/>
      <c r="J157" s="1311"/>
      <c r="K157" s="1311"/>
      <c r="L157" s="1311"/>
      <c r="M157" s="1311"/>
      <c r="N157" s="1311"/>
      <c r="O157" s="1311"/>
      <c r="P157" s="1311"/>
      <c r="Q157" s="1311"/>
      <c r="R157" s="1311"/>
      <c r="S157" s="1311"/>
      <c r="T157" s="1311"/>
    </row>
    <row r="158" spans="1:20" ht="15.75" customHeight="1">
      <c r="A158" s="1311"/>
      <c r="B158" s="1311"/>
      <c r="C158" s="1311"/>
      <c r="D158" s="1311"/>
      <c r="E158" s="1311"/>
      <c r="F158" s="1311"/>
      <c r="G158" s="1311"/>
      <c r="H158" s="1311"/>
      <c r="I158" s="1311"/>
      <c r="J158" s="1311"/>
      <c r="K158" s="1311"/>
      <c r="L158" s="1311"/>
      <c r="M158" s="1311"/>
      <c r="N158" s="1311"/>
      <c r="O158" s="1311"/>
      <c r="P158" s="1311"/>
      <c r="Q158" s="1311"/>
      <c r="R158" s="1311"/>
      <c r="S158" s="1311"/>
      <c r="T158" s="1311"/>
    </row>
    <row r="159" spans="1:20" ht="15.75" customHeight="1">
      <c r="A159" s="1311"/>
      <c r="B159" s="1311"/>
      <c r="C159" s="1311"/>
      <c r="D159" s="1311"/>
      <c r="E159" s="1311"/>
      <c r="F159" s="1311"/>
      <c r="G159" s="1311"/>
      <c r="H159" s="1311"/>
      <c r="I159" s="1311"/>
      <c r="J159" s="1311"/>
      <c r="K159" s="1311"/>
      <c r="L159" s="1311"/>
      <c r="M159" s="1311"/>
      <c r="N159" s="1311"/>
      <c r="O159" s="1311"/>
      <c r="P159" s="1311"/>
      <c r="Q159" s="1311"/>
      <c r="R159" s="1311"/>
      <c r="S159" s="1311"/>
      <c r="T159" s="1311"/>
    </row>
    <row r="160" spans="1:20" ht="15.75" customHeight="1">
      <c r="A160" s="1311"/>
      <c r="B160" s="1311"/>
      <c r="C160" s="1311"/>
      <c r="D160" s="1311"/>
      <c r="E160" s="1311"/>
      <c r="F160" s="1311"/>
      <c r="G160" s="1311"/>
      <c r="H160" s="1311"/>
      <c r="I160" s="1311"/>
      <c r="J160" s="1311"/>
      <c r="K160" s="1311"/>
      <c r="L160" s="1311"/>
      <c r="M160" s="1311"/>
      <c r="N160" s="1311"/>
      <c r="O160" s="1311"/>
      <c r="P160" s="1311"/>
      <c r="Q160" s="1311"/>
      <c r="R160" s="1311"/>
      <c r="S160" s="1311"/>
      <c r="T160" s="1311"/>
    </row>
    <row r="161" spans="1:20" ht="15.75" customHeight="1">
      <c r="A161" s="1311"/>
      <c r="B161" s="1311"/>
      <c r="C161" s="1311"/>
      <c r="D161" s="1311"/>
      <c r="E161" s="1311"/>
      <c r="F161" s="1311"/>
      <c r="G161" s="1311"/>
      <c r="H161" s="1311"/>
      <c r="I161" s="1311"/>
      <c r="J161" s="1311"/>
      <c r="K161" s="1311"/>
      <c r="L161" s="1311"/>
      <c r="M161" s="1311"/>
      <c r="N161" s="1311"/>
      <c r="O161" s="1311"/>
      <c r="P161" s="1311"/>
      <c r="Q161" s="1311"/>
      <c r="R161" s="1311"/>
      <c r="S161" s="1311"/>
      <c r="T161" s="1311"/>
    </row>
    <row r="162" spans="1:20" ht="15.75" customHeight="1">
      <c r="A162" s="1311"/>
      <c r="B162" s="1311"/>
      <c r="C162" s="1311"/>
      <c r="D162" s="1311"/>
      <c r="E162" s="1311"/>
      <c r="F162" s="1311"/>
      <c r="G162" s="1311"/>
      <c r="H162" s="1311"/>
      <c r="I162" s="1311"/>
      <c r="J162" s="1311"/>
      <c r="K162" s="1311"/>
      <c r="L162" s="1311"/>
      <c r="M162" s="1311"/>
      <c r="N162" s="1311"/>
      <c r="O162" s="1311"/>
      <c r="P162" s="1311"/>
      <c r="Q162" s="1311"/>
      <c r="R162" s="1311"/>
      <c r="S162" s="1311"/>
      <c r="T162" s="1311"/>
    </row>
    <row r="163" spans="1:20" ht="15.75" customHeight="1">
      <c r="A163" s="1311"/>
      <c r="B163" s="1311"/>
      <c r="C163" s="1311"/>
      <c r="D163" s="1311"/>
      <c r="E163" s="1311"/>
      <c r="F163" s="1311"/>
      <c r="G163" s="1311"/>
      <c r="H163" s="1311"/>
      <c r="I163" s="1311"/>
      <c r="J163" s="1311"/>
      <c r="K163" s="1311"/>
      <c r="L163" s="1311"/>
      <c r="M163" s="1311"/>
      <c r="N163" s="1311"/>
      <c r="O163" s="1311"/>
      <c r="P163" s="1311"/>
      <c r="Q163" s="1311"/>
      <c r="R163" s="1311"/>
      <c r="S163" s="1311"/>
      <c r="T163" s="1311"/>
    </row>
    <row r="164" spans="1:20" ht="15.75" customHeight="1">
      <c r="A164" s="1311"/>
      <c r="B164" s="1311"/>
      <c r="C164" s="1311"/>
      <c r="D164" s="1311"/>
      <c r="E164" s="1311"/>
      <c r="F164" s="1311"/>
      <c r="G164" s="1311"/>
      <c r="H164" s="1311"/>
      <c r="I164" s="1311"/>
      <c r="J164" s="1311"/>
      <c r="K164" s="1311"/>
      <c r="L164" s="1311"/>
      <c r="M164" s="1311"/>
      <c r="N164" s="1311"/>
      <c r="O164" s="1311"/>
      <c r="P164" s="1311"/>
      <c r="Q164" s="1311"/>
      <c r="R164" s="1311"/>
      <c r="S164" s="1311"/>
      <c r="T164" s="1311"/>
    </row>
    <row r="165" spans="1:20" ht="15.75" customHeight="1">
      <c r="A165" s="1311"/>
      <c r="B165" s="1311"/>
      <c r="C165" s="1311"/>
      <c r="D165" s="1311"/>
      <c r="E165" s="1311"/>
      <c r="F165" s="1311"/>
      <c r="G165" s="1311"/>
      <c r="H165" s="1311"/>
      <c r="I165" s="1311"/>
      <c r="J165" s="1311"/>
      <c r="K165" s="1311"/>
      <c r="L165" s="1311"/>
      <c r="M165" s="1311"/>
      <c r="N165" s="1311"/>
      <c r="O165" s="1311"/>
      <c r="P165" s="1311"/>
      <c r="Q165" s="1311"/>
      <c r="R165" s="1311"/>
      <c r="S165" s="1311"/>
      <c r="T165" s="1311"/>
    </row>
    <row r="166" spans="1:20" ht="15.75" customHeight="1">
      <c r="A166" s="1311"/>
      <c r="B166" s="1311"/>
      <c r="C166" s="1311"/>
      <c r="D166" s="1311"/>
      <c r="E166" s="1311"/>
      <c r="F166" s="1311"/>
      <c r="G166" s="1311"/>
      <c r="H166" s="1311"/>
      <c r="I166" s="1311"/>
      <c r="J166" s="1311"/>
      <c r="K166" s="1311"/>
      <c r="L166" s="1311"/>
      <c r="M166" s="1311"/>
      <c r="N166" s="1311"/>
      <c r="O166" s="1311"/>
      <c r="P166" s="1311"/>
      <c r="Q166" s="1311"/>
      <c r="R166" s="1311"/>
      <c r="S166" s="1311"/>
      <c r="T166" s="1311"/>
    </row>
    <row r="167" spans="1:20" ht="15.75" customHeight="1">
      <c r="A167" s="1311"/>
      <c r="B167" s="1311"/>
      <c r="C167" s="1311"/>
      <c r="D167" s="1311"/>
      <c r="E167" s="1311"/>
      <c r="F167" s="1311"/>
      <c r="G167" s="1311"/>
      <c r="H167" s="1311"/>
      <c r="I167" s="1311"/>
      <c r="J167" s="1311"/>
      <c r="K167" s="1311"/>
      <c r="L167" s="1311"/>
      <c r="M167" s="1311"/>
      <c r="N167" s="1311"/>
      <c r="O167" s="1311"/>
      <c r="P167" s="1311"/>
      <c r="Q167" s="1311"/>
      <c r="R167" s="1311"/>
      <c r="S167" s="1311"/>
      <c r="T167" s="1311"/>
    </row>
    <row r="168" spans="1:20" ht="15.75" customHeight="1">
      <c r="A168" s="1311"/>
      <c r="B168" s="1311"/>
      <c r="C168" s="1311"/>
      <c r="D168" s="1311"/>
      <c r="E168" s="1311"/>
      <c r="F168" s="1311"/>
      <c r="G168" s="1311"/>
      <c r="H168" s="1311"/>
      <c r="I168" s="1311"/>
      <c r="J168" s="1311"/>
      <c r="K168" s="1311"/>
      <c r="L168" s="1311"/>
      <c r="M168" s="1311"/>
      <c r="N168" s="1311"/>
      <c r="O168" s="1311"/>
      <c r="P168" s="1311"/>
      <c r="Q168" s="1311"/>
      <c r="R168" s="1311"/>
      <c r="S168" s="1311"/>
      <c r="T168" s="1311"/>
    </row>
    <row r="169" spans="1:20" ht="15.75" customHeight="1">
      <c r="A169" s="1311"/>
      <c r="B169" s="1311"/>
      <c r="C169" s="1311"/>
      <c r="D169" s="1311"/>
      <c r="E169" s="1311"/>
      <c r="F169" s="1311"/>
      <c r="G169" s="1311"/>
      <c r="H169" s="1311"/>
      <c r="I169" s="1311"/>
      <c r="J169" s="1311"/>
      <c r="K169" s="1311"/>
      <c r="L169" s="1311"/>
      <c r="M169" s="1311"/>
      <c r="N169" s="1311"/>
      <c r="O169" s="1311"/>
      <c r="P169" s="1311"/>
      <c r="Q169" s="1311"/>
      <c r="R169" s="1311"/>
      <c r="S169" s="1311"/>
      <c r="T169" s="1311"/>
    </row>
    <row r="170" spans="1:20" ht="15.75" customHeight="1">
      <c r="A170" s="1311"/>
      <c r="B170" s="1311"/>
      <c r="C170" s="1311"/>
      <c r="D170" s="1311"/>
      <c r="E170" s="1311"/>
      <c r="F170" s="1311"/>
      <c r="G170" s="1311"/>
      <c r="H170" s="1311"/>
      <c r="I170" s="1311"/>
      <c r="J170" s="1311"/>
      <c r="K170" s="1311"/>
      <c r="L170" s="1311"/>
      <c r="M170" s="1311"/>
      <c r="N170" s="1311"/>
      <c r="O170" s="1311"/>
      <c r="P170" s="1311"/>
      <c r="Q170" s="1311"/>
      <c r="R170" s="1311"/>
      <c r="S170" s="1311"/>
      <c r="T170" s="1311"/>
    </row>
    <row r="171" spans="1:20" ht="15.75" customHeight="1">
      <c r="A171" s="1311"/>
      <c r="B171" s="1311"/>
      <c r="C171" s="1311"/>
      <c r="D171" s="1311"/>
      <c r="E171" s="1311"/>
      <c r="F171" s="1311"/>
      <c r="G171" s="1311"/>
      <c r="H171" s="1311"/>
      <c r="I171" s="1311"/>
      <c r="J171" s="1311"/>
      <c r="K171" s="1311"/>
      <c r="L171" s="1311"/>
      <c r="M171" s="1311"/>
      <c r="N171" s="1311"/>
      <c r="O171" s="1311"/>
      <c r="P171" s="1311"/>
      <c r="Q171" s="1311"/>
      <c r="R171" s="1311"/>
      <c r="S171" s="1311"/>
      <c r="T171" s="1311"/>
    </row>
    <row r="172" spans="1:20" ht="15.75" customHeight="1">
      <c r="A172" s="1311"/>
      <c r="B172" s="1311"/>
      <c r="C172" s="1311"/>
      <c r="D172" s="1311"/>
      <c r="E172" s="1311"/>
      <c r="F172" s="1311"/>
      <c r="G172" s="1311"/>
      <c r="H172" s="1311"/>
      <c r="I172" s="1311"/>
      <c r="J172" s="1311"/>
      <c r="K172" s="1311"/>
      <c r="L172" s="1311"/>
      <c r="M172" s="1311"/>
      <c r="N172" s="1311"/>
      <c r="O172" s="1311"/>
      <c r="P172" s="1311"/>
      <c r="Q172" s="1311"/>
      <c r="R172" s="1311"/>
      <c r="S172" s="1311"/>
      <c r="T172" s="1311"/>
    </row>
    <row r="173" spans="1:20" ht="15.75" customHeight="1">
      <c r="A173" s="1311"/>
      <c r="B173" s="1311"/>
      <c r="C173" s="1311"/>
      <c r="D173" s="1311"/>
      <c r="E173" s="1311"/>
      <c r="F173" s="1311"/>
      <c r="G173" s="1311"/>
      <c r="H173" s="1311"/>
      <c r="I173" s="1311"/>
      <c r="J173" s="1311"/>
      <c r="K173" s="1311"/>
      <c r="L173" s="1311"/>
      <c r="M173" s="1311"/>
      <c r="N173" s="1311"/>
      <c r="O173" s="1311"/>
      <c r="P173" s="1311"/>
      <c r="Q173" s="1311"/>
      <c r="R173" s="1311"/>
      <c r="S173" s="1311"/>
      <c r="T173" s="1311"/>
    </row>
    <row r="174" spans="1:20" ht="15.75" customHeight="1">
      <c r="A174" s="1311"/>
      <c r="B174" s="1311"/>
      <c r="C174" s="1311"/>
      <c r="D174" s="1311"/>
      <c r="E174" s="1311"/>
      <c r="F174" s="1311"/>
      <c r="G174" s="1311"/>
      <c r="H174" s="1311"/>
      <c r="I174" s="1311"/>
      <c r="J174" s="1311"/>
      <c r="K174" s="1311"/>
      <c r="L174" s="1311"/>
      <c r="M174" s="1311"/>
      <c r="N174" s="1311"/>
      <c r="O174" s="1311"/>
      <c r="P174" s="1311"/>
      <c r="Q174" s="1311"/>
      <c r="R174" s="1311"/>
      <c r="S174" s="1311"/>
      <c r="T174" s="1311"/>
    </row>
    <row r="175" spans="1:20" ht="15.75" customHeight="1">
      <c r="A175" s="1311"/>
      <c r="B175" s="1311"/>
      <c r="C175" s="1311"/>
      <c r="D175" s="1311"/>
      <c r="E175" s="1311"/>
      <c r="F175" s="1311"/>
      <c r="G175" s="1311"/>
      <c r="H175" s="1311"/>
      <c r="I175" s="1311"/>
      <c r="J175" s="1311"/>
      <c r="K175" s="1311"/>
      <c r="L175" s="1311"/>
      <c r="M175" s="1311"/>
      <c r="N175" s="1311"/>
      <c r="O175" s="1311"/>
      <c r="P175" s="1311"/>
      <c r="Q175" s="1311"/>
      <c r="R175" s="1311"/>
      <c r="S175" s="1311"/>
      <c r="T175" s="1311"/>
    </row>
    <row r="176" spans="1:20" ht="15.75" customHeight="1">
      <c r="A176" s="1311"/>
      <c r="B176" s="1311"/>
      <c r="C176" s="1311"/>
      <c r="D176" s="1311"/>
      <c r="E176" s="1311"/>
      <c r="F176" s="1311"/>
      <c r="G176" s="1311"/>
      <c r="H176" s="1311"/>
      <c r="I176" s="1311"/>
      <c r="J176" s="1311"/>
      <c r="K176" s="1311"/>
      <c r="L176" s="1311"/>
      <c r="M176" s="1311"/>
      <c r="N176" s="1311"/>
      <c r="O176" s="1311"/>
      <c r="P176" s="1311"/>
      <c r="Q176" s="1311"/>
      <c r="R176" s="1311"/>
      <c r="S176" s="1311"/>
      <c r="T176" s="1311"/>
    </row>
    <row r="177" spans="1:20" ht="15.75" customHeight="1">
      <c r="A177" s="1311"/>
      <c r="B177" s="1311"/>
      <c r="C177" s="1311"/>
      <c r="D177" s="1311"/>
      <c r="E177" s="1311"/>
      <c r="F177" s="1311"/>
      <c r="G177" s="1311"/>
      <c r="H177" s="1311"/>
      <c r="I177" s="1311"/>
      <c r="J177" s="1311"/>
      <c r="K177" s="1311"/>
      <c r="L177" s="1311"/>
      <c r="M177" s="1311"/>
      <c r="N177" s="1311"/>
      <c r="O177" s="1311"/>
      <c r="P177" s="1311"/>
      <c r="Q177" s="1311"/>
      <c r="R177" s="1311"/>
      <c r="S177" s="1311"/>
      <c r="T177" s="1311"/>
    </row>
    <row r="178" spans="1:20" ht="15.75" customHeight="1">
      <c r="A178" s="1311"/>
      <c r="B178" s="1311"/>
      <c r="C178" s="1311"/>
      <c r="D178" s="1311"/>
      <c r="E178" s="1311"/>
      <c r="F178" s="1311"/>
      <c r="G178" s="1311"/>
      <c r="H178" s="1311"/>
      <c r="I178" s="1311"/>
      <c r="J178" s="1311"/>
      <c r="K178" s="1311"/>
      <c r="L178" s="1311"/>
      <c r="M178" s="1311"/>
      <c r="N178" s="1311"/>
      <c r="O178" s="1311"/>
      <c r="P178" s="1311"/>
      <c r="Q178" s="1311"/>
      <c r="R178" s="1311"/>
      <c r="S178" s="1311"/>
      <c r="T178" s="1311"/>
    </row>
    <row r="179" spans="1:20" ht="15.75" customHeight="1">
      <c r="A179" s="1311"/>
      <c r="B179" s="1311"/>
      <c r="C179" s="1311"/>
      <c r="D179" s="1311"/>
      <c r="E179" s="1311"/>
      <c r="F179" s="1311"/>
      <c r="G179" s="1311"/>
      <c r="H179" s="1311"/>
      <c r="I179" s="1311"/>
      <c r="J179" s="1311"/>
      <c r="K179" s="1311"/>
      <c r="L179" s="1311"/>
      <c r="M179" s="1311"/>
      <c r="N179" s="1311"/>
      <c r="O179" s="1311"/>
      <c r="P179" s="1311"/>
      <c r="Q179" s="1311"/>
      <c r="R179" s="1311"/>
      <c r="S179" s="1311"/>
      <c r="T179" s="1311"/>
    </row>
    <row r="180" spans="1:20" ht="15.75" customHeight="1">
      <c r="A180" s="1311"/>
      <c r="B180" s="1311"/>
      <c r="C180" s="1311"/>
      <c r="D180" s="1311"/>
      <c r="E180" s="1311"/>
      <c r="F180" s="1311"/>
      <c r="G180" s="1311"/>
      <c r="H180" s="1311"/>
      <c r="I180" s="1311"/>
      <c r="J180" s="1311"/>
      <c r="K180" s="1311"/>
      <c r="L180" s="1311"/>
      <c r="M180" s="1311"/>
      <c r="N180" s="1311"/>
      <c r="O180" s="1311"/>
      <c r="P180" s="1311"/>
      <c r="Q180" s="1311"/>
      <c r="R180" s="1311"/>
      <c r="S180" s="1311"/>
      <c r="T180" s="1311"/>
    </row>
    <row r="181" spans="1:20" ht="15.75" customHeight="1">
      <c r="A181" s="1311"/>
      <c r="B181" s="1311"/>
      <c r="C181" s="1311"/>
      <c r="D181" s="1311"/>
      <c r="E181" s="1311"/>
      <c r="F181" s="1311"/>
      <c r="G181" s="1311"/>
      <c r="H181" s="1311"/>
      <c r="I181" s="1311"/>
      <c r="J181" s="1311"/>
      <c r="K181" s="1311"/>
      <c r="L181" s="1311"/>
      <c r="M181" s="1311"/>
      <c r="N181" s="1311"/>
      <c r="O181" s="1311"/>
      <c r="P181" s="1311"/>
      <c r="Q181" s="1311"/>
      <c r="R181" s="1311"/>
      <c r="S181" s="1311"/>
      <c r="T181" s="1311"/>
    </row>
    <row r="182" spans="1:20" ht="15.75" customHeight="1">
      <c r="A182" s="1311"/>
      <c r="B182" s="1311"/>
      <c r="C182" s="1311"/>
      <c r="D182" s="1311"/>
      <c r="E182" s="1311"/>
      <c r="F182" s="1311"/>
      <c r="G182" s="1311"/>
      <c r="H182" s="1311"/>
      <c r="I182" s="1311"/>
      <c r="J182" s="1311"/>
      <c r="K182" s="1311"/>
      <c r="L182" s="1311"/>
      <c r="M182" s="1311"/>
      <c r="N182" s="1311"/>
      <c r="O182" s="1311"/>
      <c r="P182" s="1311"/>
      <c r="Q182" s="1311"/>
      <c r="R182" s="1311"/>
      <c r="S182" s="1311"/>
      <c r="T182" s="1311"/>
    </row>
    <row r="183" spans="1:20" ht="15.75" customHeight="1">
      <c r="A183" s="1311"/>
      <c r="B183" s="1311"/>
      <c r="C183" s="1311"/>
      <c r="D183" s="1311"/>
      <c r="E183" s="1311"/>
      <c r="F183" s="1311"/>
      <c r="G183" s="1311"/>
      <c r="H183" s="1311"/>
      <c r="I183" s="1311"/>
      <c r="J183" s="1311"/>
      <c r="K183" s="1311"/>
      <c r="L183" s="1311"/>
      <c r="M183" s="1311"/>
      <c r="N183" s="1311"/>
      <c r="O183" s="1311"/>
      <c r="P183" s="1311"/>
      <c r="Q183" s="1311"/>
      <c r="R183" s="1311"/>
      <c r="S183" s="1311"/>
      <c r="T183" s="1311"/>
    </row>
    <row r="184" spans="1:20" ht="15.75" customHeight="1">
      <c r="A184" s="1311"/>
      <c r="B184" s="1311"/>
      <c r="C184" s="1311"/>
      <c r="D184" s="1311"/>
      <c r="E184" s="1311"/>
      <c r="F184" s="1311"/>
      <c r="G184" s="1311"/>
      <c r="H184" s="1311"/>
      <c r="I184" s="1311"/>
      <c r="J184" s="1311"/>
      <c r="K184" s="1311"/>
      <c r="L184" s="1311"/>
      <c r="M184" s="1311"/>
      <c r="N184" s="1311"/>
      <c r="O184" s="1311"/>
      <c r="P184" s="1311"/>
      <c r="Q184" s="1311"/>
      <c r="R184" s="1311"/>
      <c r="S184" s="1311"/>
      <c r="T184" s="1311"/>
    </row>
    <row r="185" spans="1:20" ht="15.75" customHeight="1">
      <c r="A185" s="1311"/>
      <c r="B185" s="1311"/>
      <c r="C185" s="1311"/>
      <c r="D185" s="1311"/>
      <c r="E185" s="1311"/>
      <c r="F185" s="1311"/>
      <c r="G185" s="1311"/>
      <c r="H185" s="1311"/>
      <c r="I185" s="1311"/>
      <c r="J185" s="1311"/>
      <c r="K185" s="1311"/>
      <c r="L185" s="1311"/>
      <c r="M185" s="1311"/>
      <c r="N185" s="1311"/>
      <c r="O185" s="1311"/>
      <c r="P185" s="1311"/>
      <c r="Q185" s="1311"/>
      <c r="R185" s="1311"/>
      <c r="S185" s="1311"/>
      <c r="T185" s="1311"/>
    </row>
    <row r="186" spans="1:20" ht="15.75" customHeight="1">
      <c r="A186" s="1311"/>
      <c r="B186" s="1311"/>
      <c r="C186" s="1311"/>
      <c r="D186" s="1311"/>
      <c r="E186" s="1311"/>
      <c r="F186" s="1311"/>
      <c r="G186" s="1311"/>
      <c r="H186" s="1311"/>
      <c r="I186" s="1311"/>
      <c r="J186" s="1311"/>
      <c r="K186" s="1311"/>
      <c r="L186" s="1311"/>
      <c r="M186" s="1311"/>
      <c r="N186" s="1311"/>
      <c r="O186" s="1311"/>
      <c r="P186" s="1311"/>
      <c r="Q186" s="1311"/>
      <c r="R186" s="1311"/>
      <c r="S186" s="1311"/>
      <c r="T186" s="1311"/>
    </row>
    <row r="187" spans="1:20" ht="15.75" customHeight="1">
      <c r="A187" s="1311"/>
      <c r="B187" s="1311"/>
      <c r="C187" s="1311"/>
      <c r="D187" s="1311"/>
      <c r="E187" s="1311"/>
      <c r="F187" s="1311"/>
      <c r="G187" s="1311"/>
      <c r="H187" s="1311"/>
      <c r="I187" s="1311"/>
      <c r="J187" s="1311"/>
      <c r="K187" s="1311"/>
      <c r="L187" s="1311"/>
      <c r="M187" s="1311"/>
      <c r="N187" s="1311"/>
      <c r="O187" s="1311"/>
      <c r="P187" s="1311"/>
      <c r="Q187" s="1311"/>
      <c r="R187" s="1311"/>
      <c r="S187" s="1311"/>
      <c r="T187" s="1311"/>
    </row>
    <row r="188" spans="1:20" ht="15.75" customHeight="1">
      <c r="A188" s="1311"/>
      <c r="B188" s="1311"/>
      <c r="C188" s="1311"/>
      <c r="D188" s="1311"/>
      <c r="E188" s="1311"/>
      <c r="F188" s="1311"/>
      <c r="G188" s="1311"/>
      <c r="H188" s="1311"/>
      <c r="I188" s="1311"/>
      <c r="J188" s="1311"/>
      <c r="K188" s="1311"/>
      <c r="L188" s="1311"/>
      <c r="M188" s="1311"/>
      <c r="N188" s="1311"/>
      <c r="O188" s="1311"/>
      <c r="P188" s="1311"/>
      <c r="Q188" s="1311"/>
      <c r="R188" s="1311"/>
      <c r="S188" s="1311"/>
      <c r="T188" s="1311"/>
    </row>
    <row r="189" spans="1:20" ht="15.75" customHeight="1">
      <c r="A189" s="1311"/>
      <c r="B189" s="1311"/>
      <c r="C189" s="1311"/>
      <c r="D189" s="1311"/>
      <c r="E189" s="1311"/>
      <c r="F189" s="1311"/>
      <c r="G189" s="1311"/>
      <c r="H189" s="1311"/>
      <c r="I189" s="1311"/>
      <c r="J189" s="1311"/>
      <c r="K189" s="1311"/>
      <c r="L189" s="1311"/>
      <c r="M189" s="1311"/>
      <c r="N189" s="1311"/>
      <c r="O189" s="1311"/>
      <c r="P189" s="1311"/>
      <c r="Q189" s="1311"/>
      <c r="R189" s="1311"/>
      <c r="S189" s="1311"/>
      <c r="T189" s="1311"/>
    </row>
    <row r="190" spans="1:20" ht="15.75" customHeight="1">
      <c r="A190" s="1311"/>
      <c r="B190" s="1311"/>
      <c r="C190" s="1311"/>
      <c r="D190" s="1311"/>
      <c r="E190" s="1311"/>
      <c r="F190" s="1311"/>
      <c r="G190" s="1311"/>
      <c r="H190" s="1311"/>
      <c r="I190" s="1311"/>
      <c r="J190" s="1311"/>
      <c r="K190" s="1311"/>
      <c r="L190" s="1311"/>
      <c r="M190" s="1311"/>
      <c r="N190" s="1311"/>
      <c r="O190" s="1311"/>
      <c r="P190" s="1311"/>
      <c r="Q190" s="1311"/>
      <c r="R190" s="1311"/>
      <c r="S190" s="1311"/>
      <c r="T190" s="1311"/>
    </row>
    <row r="191" spans="1:20" ht="15.75" customHeight="1">
      <c r="A191" s="1311"/>
      <c r="B191" s="1311"/>
      <c r="C191" s="1311"/>
      <c r="D191" s="1311"/>
      <c r="E191" s="1311"/>
      <c r="F191" s="1311"/>
      <c r="G191" s="1311"/>
      <c r="H191" s="1311"/>
      <c r="I191" s="1311"/>
      <c r="J191" s="1311"/>
      <c r="K191" s="1311"/>
      <c r="L191" s="1311"/>
      <c r="M191" s="1311"/>
      <c r="N191" s="1311"/>
      <c r="O191" s="1311"/>
      <c r="P191" s="1311"/>
      <c r="Q191" s="1311"/>
      <c r="R191" s="1311"/>
      <c r="S191" s="1311"/>
      <c r="T191" s="1311"/>
    </row>
    <row r="192" spans="1:20" ht="15.75" customHeight="1">
      <c r="A192" s="1311"/>
      <c r="B192" s="1311"/>
      <c r="C192" s="1311"/>
      <c r="D192" s="1311"/>
      <c r="E192" s="1311"/>
      <c r="F192" s="1311"/>
      <c r="G192" s="1311"/>
      <c r="H192" s="1311"/>
      <c r="I192" s="1311"/>
      <c r="J192" s="1311"/>
      <c r="K192" s="1311"/>
      <c r="L192" s="1311"/>
      <c r="M192" s="1311"/>
      <c r="N192" s="1311"/>
      <c r="O192" s="1311"/>
      <c r="P192" s="1311"/>
      <c r="Q192" s="1311"/>
      <c r="R192" s="1311"/>
      <c r="S192" s="1311"/>
      <c r="T192" s="1311"/>
    </row>
    <row r="193" spans="1:20" ht="15.75" customHeight="1">
      <c r="A193" s="1311"/>
      <c r="B193" s="1311"/>
      <c r="C193" s="1311"/>
      <c r="D193" s="1311"/>
      <c r="E193" s="1311"/>
      <c r="F193" s="1311"/>
      <c r="G193" s="1311"/>
      <c r="H193" s="1311"/>
      <c r="I193" s="1311"/>
      <c r="J193" s="1311"/>
      <c r="K193" s="1311"/>
      <c r="L193" s="1311"/>
      <c r="M193" s="1311"/>
      <c r="N193" s="1311"/>
      <c r="O193" s="1311"/>
      <c r="P193" s="1311"/>
      <c r="Q193" s="1311"/>
      <c r="R193" s="1311"/>
      <c r="S193" s="1311"/>
      <c r="T193" s="1311"/>
    </row>
    <row r="194" spans="1:20" ht="15.75" customHeight="1">
      <c r="A194" s="1311"/>
      <c r="B194" s="1311"/>
      <c r="C194" s="1311"/>
      <c r="D194" s="1311"/>
      <c r="E194" s="1311"/>
      <c r="F194" s="1311"/>
      <c r="G194" s="1311"/>
      <c r="H194" s="1311"/>
      <c r="I194" s="1311"/>
      <c r="J194" s="1311"/>
      <c r="K194" s="1311"/>
      <c r="L194" s="1311"/>
      <c r="M194" s="1311"/>
      <c r="N194" s="1311"/>
      <c r="O194" s="1311"/>
      <c r="P194" s="1311"/>
      <c r="Q194" s="1311"/>
      <c r="R194" s="1311"/>
      <c r="S194" s="1311"/>
      <c r="T194" s="1311"/>
    </row>
    <row r="195" spans="1:20" ht="15.75" customHeight="1">
      <c r="A195" s="1311"/>
      <c r="B195" s="1311"/>
      <c r="C195" s="1311"/>
      <c r="D195" s="1311"/>
      <c r="E195" s="1311"/>
      <c r="F195" s="1311"/>
      <c r="G195" s="1311"/>
      <c r="H195" s="1311"/>
      <c r="I195" s="1311"/>
      <c r="J195" s="1311"/>
      <c r="K195" s="1311"/>
      <c r="L195" s="1311"/>
      <c r="M195" s="1311"/>
      <c r="N195" s="1311"/>
      <c r="O195" s="1311"/>
      <c r="P195" s="1311"/>
      <c r="Q195" s="1311"/>
      <c r="R195" s="1311"/>
      <c r="S195" s="1311"/>
      <c r="T195" s="1311"/>
    </row>
    <row r="196" spans="1:20" ht="15.75" customHeight="1">
      <c r="A196" s="1311"/>
      <c r="B196" s="1311"/>
      <c r="C196" s="1311"/>
      <c r="D196" s="1311"/>
      <c r="E196" s="1311"/>
      <c r="F196" s="1311"/>
      <c r="G196" s="1311"/>
      <c r="H196" s="1311"/>
      <c r="I196" s="1311"/>
      <c r="J196" s="1311"/>
      <c r="K196" s="1311"/>
      <c r="L196" s="1311"/>
      <c r="M196" s="1311"/>
      <c r="N196" s="1311"/>
      <c r="O196" s="1311"/>
      <c r="P196" s="1311"/>
      <c r="Q196" s="1311"/>
      <c r="R196" s="1311"/>
      <c r="S196" s="1311"/>
      <c r="T196" s="1311"/>
    </row>
    <row r="197" spans="1:20" ht="15.75" customHeight="1">
      <c r="A197" s="1311"/>
      <c r="B197" s="1311"/>
      <c r="C197" s="1311"/>
      <c r="D197" s="1311"/>
      <c r="E197" s="1311"/>
      <c r="F197" s="1311"/>
      <c r="G197" s="1311"/>
      <c r="H197" s="1311"/>
      <c r="I197" s="1311"/>
      <c r="J197" s="1311"/>
      <c r="K197" s="1311"/>
      <c r="L197" s="1311"/>
      <c r="M197" s="1311"/>
      <c r="N197" s="1311"/>
      <c r="O197" s="1311"/>
      <c r="P197" s="1311"/>
      <c r="Q197" s="1311"/>
      <c r="R197" s="1311"/>
      <c r="S197" s="1311"/>
      <c r="T197" s="1311"/>
    </row>
    <row r="198" spans="1:20" ht="15.75" customHeight="1">
      <c r="A198" s="1311"/>
      <c r="B198" s="1311"/>
      <c r="C198" s="1311"/>
      <c r="D198" s="1311"/>
      <c r="E198" s="1311"/>
      <c r="F198" s="1311"/>
      <c r="G198" s="1311"/>
      <c r="H198" s="1311"/>
      <c r="I198" s="1311"/>
      <c r="J198" s="1311"/>
      <c r="K198" s="1311"/>
      <c r="L198" s="1311"/>
      <c r="M198" s="1311"/>
      <c r="N198" s="1311"/>
      <c r="O198" s="1311"/>
      <c r="P198" s="1311"/>
      <c r="Q198" s="1311"/>
      <c r="R198" s="1311"/>
      <c r="S198" s="1311"/>
      <c r="T198" s="1311"/>
    </row>
    <row r="199" spans="1:20" ht="15.75" customHeight="1">
      <c r="A199" s="1311"/>
      <c r="B199" s="1311"/>
      <c r="C199" s="1311"/>
      <c r="D199" s="1311"/>
      <c r="E199" s="1311"/>
      <c r="F199" s="1311"/>
      <c r="G199" s="1311"/>
      <c r="H199" s="1311"/>
      <c r="I199" s="1311"/>
      <c r="J199" s="1311"/>
      <c r="K199" s="1311"/>
      <c r="L199" s="1311"/>
      <c r="M199" s="1311"/>
      <c r="N199" s="1311"/>
      <c r="O199" s="1311"/>
      <c r="P199" s="1311"/>
      <c r="Q199" s="1311"/>
      <c r="R199" s="1311"/>
      <c r="S199" s="1311"/>
      <c r="T199" s="1311"/>
    </row>
    <row r="200" spans="1:20" ht="15.75" customHeight="1">
      <c r="A200" s="1311"/>
      <c r="B200" s="1311"/>
      <c r="C200" s="1311"/>
      <c r="D200" s="1311"/>
      <c r="E200" s="1311"/>
      <c r="F200" s="1311"/>
      <c r="G200" s="1311"/>
      <c r="H200" s="1311"/>
      <c r="I200" s="1311"/>
      <c r="J200" s="1311"/>
      <c r="K200" s="1311"/>
      <c r="L200" s="1311"/>
      <c r="M200" s="1311"/>
      <c r="N200" s="1311"/>
      <c r="O200" s="1311"/>
      <c r="P200" s="1311"/>
      <c r="Q200" s="1311"/>
      <c r="R200" s="1311"/>
      <c r="S200" s="1311"/>
      <c r="T200" s="1311"/>
    </row>
    <row r="201" spans="1:20" ht="15.75" customHeight="1">
      <c r="A201" s="1311"/>
      <c r="B201" s="1311"/>
      <c r="C201" s="1311"/>
      <c r="D201" s="1311"/>
      <c r="E201" s="1311"/>
      <c r="F201" s="1311"/>
      <c r="G201" s="1311"/>
      <c r="H201" s="1311"/>
      <c r="I201" s="1311"/>
      <c r="J201" s="1311"/>
      <c r="K201" s="1311"/>
      <c r="L201" s="1311"/>
      <c r="M201" s="1311"/>
      <c r="N201" s="1311"/>
      <c r="O201" s="1311"/>
      <c r="P201" s="1311"/>
      <c r="Q201" s="1311"/>
      <c r="R201" s="1311"/>
      <c r="S201" s="1311"/>
      <c r="T201" s="1311"/>
    </row>
    <row r="202" spans="1:20" ht="15.75" customHeight="1">
      <c r="A202" s="1311"/>
      <c r="B202" s="1311"/>
      <c r="C202" s="1311"/>
      <c r="D202" s="1311"/>
      <c r="E202" s="1311"/>
      <c r="F202" s="1311"/>
      <c r="G202" s="1311"/>
      <c r="H202" s="1311"/>
      <c r="I202" s="1311"/>
      <c r="J202" s="1311"/>
      <c r="K202" s="1311"/>
      <c r="L202" s="1311"/>
      <c r="M202" s="1311"/>
      <c r="N202" s="1311"/>
      <c r="O202" s="1311"/>
      <c r="P202" s="1311"/>
      <c r="Q202" s="1311"/>
      <c r="R202" s="1311"/>
      <c r="S202" s="1311"/>
      <c r="T202" s="1311"/>
    </row>
    <row r="203" spans="1:20" ht="15.75" customHeight="1">
      <c r="A203" s="1311"/>
      <c r="B203" s="1311"/>
      <c r="C203" s="1311"/>
      <c r="D203" s="1311"/>
      <c r="E203" s="1311"/>
      <c r="F203" s="1311"/>
      <c r="G203" s="1311"/>
      <c r="H203" s="1311"/>
      <c r="I203" s="1311"/>
      <c r="J203" s="1311"/>
      <c r="K203" s="1311"/>
      <c r="L203" s="1311"/>
      <c r="M203" s="1311"/>
      <c r="N203" s="1311"/>
      <c r="O203" s="1311"/>
      <c r="P203" s="1311"/>
      <c r="Q203" s="1311"/>
      <c r="R203" s="1311"/>
      <c r="S203" s="1311"/>
      <c r="T203" s="1311"/>
    </row>
    <row r="204" spans="1:20" ht="15.75" customHeight="1">
      <c r="A204" s="1311"/>
      <c r="B204" s="1311"/>
      <c r="C204" s="1311"/>
      <c r="D204" s="1311"/>
      <c r="E204" s="1311"/>
      <c r="F204" s="1311"/>
      <c r="G204" s="1311"/>
      <c r="H204" s="1311"/>
      <c r="I204" s="1311"/>
      <c r="J204" s="1311"/>
      <c r="K204" s="1311"/>
      <c r="L204" s="1311"/>
      <c r="M204" s="1311"/>
      <c r="N204" s="1311"/>
      <c r="O204" s="1311"/>
      <c r="P204" s="1311"/>
      <c r="Q204" s="1311"/>
      <c r="R204" s="1311"/>
      <c r="S204" s="1311"/>
      <c r="T204" s="1311"/>
    </row>
    <row r="205" spans="1:20" ht="15.75" customHeight="1">
      <c r="A205" s="1311"/>
      <c r="B205" s="1311"/>
      <c r="C205" s="1311"/>
      <c r="D205" s="1311"/>
      <c r="E205" s="1311"/>
      <c r="F205" s="1311"/>
      <c r="G205" s="1311"/>
      <c r="H205" s="1311"/>
      <c r="I205" s="1311"/>
      <c r="J205" s="1311"/>
      <c r="K205" s="1311"/>
      <c r="L205" s="1311"/>
      <c r="M205" s="1311"/>
      <c r="N205" s="1311"/>
      <c r="O205" s="1311"/>
      <c r="P205" s="1311"/>
      <c r="Q205" s="1311"/>
      <c r="R205" s="1311"/>
      <c r="S205" s="1311"/>
      <c r="T205" s="1311"/>
    </row>
    <row r="206" spans="1:20" ht="15.75" customHeight="1">
      <c r="A206" s="1311"/>
      <c r="B206" s="1311"/>
      <c r="C206" s="1311"/>
      <c r="D206" s="1311"/>
      <c r="E206" s="1311"/>
      <c r="F206" s="1311"/>
      <c r="G206" s="1311"/>
      <c r="H206" s="1311"/>
      <c r="I206" s="1311"/>
      <c r="J206" s="1311"/>
      <c r="K206" s="1311"/>
      <c r="L206" s="1311"/>
      <c r="M206" s="1311"/>
      <c r="N206" s="1311"/>
      <c r="O206" s="1311"/>
      <c r="P206" s="1311"/>
      <c r="Q206" s="1311"/>
      <c r="R206" s="1311"/>
      <c r="S206" s="1311"/>
      <c r="T206" s="1311"/>
    </row>
    <row r="207" spans="1:20" ht="15.75" customHeight="1">
      <c r="A207" s="1311"/>
      <c r="B207" s="1311"/>
      <c r="C207" s="1311"/>
      <c r="D207" s="1311"/>
      <c r="E207" s="1311"/>
      <c r="F207" s="1311"/>
      <c r="G207" s="1311"/>
      <c r="H207" s="1311"/>
      <c r="I207" s="1311"/>
      <c r="J207" s="1311"/>
      <c r="K207" s="1311"/>
      <c r="L207" s="1311"/>
      <c r="M207" s="1311"/>
      <c r="N207" s="1311"/>
      <c r="O207" s="1311"/>
      <c r="P207" s="1311"/>
      <c r="Q207" s="1311"/>
      <c r="R207" s="1311"/>
      <c r="S207" s="1311"/>
      <c r="T207" s="1311"/>
    </row>
    <row r="208" spans="1:20" ht="15.75" customHeight="1">
      <c r="A208" s="1311"/>
      <c r="B208" s="1311"/>
      <c r="C208" s="1311"/>
      <c r="D208" s="1311"/>
      <c r="E208" s="1311"/>
      <c r="F208" s="1311"/>
      <c r="G208" s="1311"/>
      <c r="H208" s="1311"/>
      <c r="I208" s="1311"/>
      <c r="J208" s="1311"/>
      <c r="K208" s="1311"/>
      <c r="L208" s="1311"/>
      <c r="M208" s="1311"/>
      <c r="N208" s="1311"/>
      <c r="O208" s="1311"/>
      <c r="P208" s="1311"/>
      <c r="Q208" s="1311"/>
      <c r="R208" s="1311"/>
      <c r="S208" s="1311"/>
      <c r="T208" s="1311"/>
    </row>
    <row r="209" spans="1:20" ht="15.75" customHeight="1">
      <c r="A209" s="1311"/>
      <c r="B209" s="1311"/>
      <c r="C209" s="1311"/>
      <c r="D209" s="1311"/>
      <c r="E209" s="1311"/>
      <c r="F209" s="1311"/>
      <c r="G209" s="1311"/>
      <c r="H209" s="1311"/>
      <c r="I209" s="1311"/>
      <c r="J209" s="1311"/>
      <c r="K209" s="1311"/>
      <c r="L209" s="1311"/>
      <c r="M209" s="1311"/>
      <c r="N209" s="1311"/>
      <c r="O209" s="1311"/>
      <c r="P209" s="1311"/>
      <c r="Q209" s="1311"/>
      <c r="R209" s="1311"/>
      <c r="S209" s="1311"/>
      <c r="T209" s="1311"/>
    </row>
    <row r="210" spans="1:20" ht="15.75" customHeight="1">
      <c r="A210" s="1311"/>
      <c r="B210" s="1311"/>
      <c r="C210" s="1311"/>
      <c r="D210" s="1311"/>
      <c r="E210" s="1311"/>
      <c r="F210" s="1311"/>
      <c r="G210" s="1311"/>
      <c r="H210" s="1311"/>
      <c r="I210" s="1311"/>
      <c r="J210" s="1311"/>
      <c r="K210" s="1311"/>
      <c r="L210" s="1311"/>
      <c r="M210" s="1311"/>
      <c r="N210" s="1311"/>
      <c r="O210" s="1311"/>
      <c r="P210" s="1311"/>
      <c r="Q210" s="1311"/>
      <c r="R210" s="1311"/>
      <c r="S210" s="1311"/>
      <c r="T210" s="1311"/>
    </row>
    <row r="211" spans="1:20" ht="15.75" customHeight="1">
      <c r="A211" s="1311"/>
      <c r="B211" s="1311"/>
      <c r="C211" s="1311"/>
      <c r="D211" s="1311"/>
      <c r="E211" s="1311"/>
      <c r="F211" s="1311"/>
      <c r="G211" s="1311"/>
      <c r="H211" s="1311"/>
      <c r="I211" s="1311"/>
      <c r="J211" s="1311"/>
      <c r="K211" s="1311"/>
      <c r="L211" s="1311"/>
      <c r="M211" s="1311"/>
      <c r="N211" s="1311"/>
      <c r="O211" s="1311"/>
      <c r="P211" s="1311"/>
      <c r="Q211" s="1311"/>
      <c r="R211" s="1311"/>
      <c r="S211" s="1311"/>
      <c r="T211" s="1311"/>
    </row>
    <row r="212" spans="1:20" ht="15.75" customHeight="1">
      <c r="A212" s="1311"/>
      <c r="B212" s="1311"/>
      <c r="C212" s="1311"/>
      <c r="D212" s="1311"/>
      <c r="E212" s="1311"/>
      <c r="F212" s="1311"/>
      <c r="G212" s="1311"/>
      <c r="H212" s="1311"/>
      <c r="I212" s="1311"/>
      <c r="J212" s="1311"/>
      <c r="K212" s="1311"/>
      <c r="L212" s="1311"/>
      <c r="M212" s="1311"/>
      <c r="N212" s="1311"/>
      <c r="O212" s="1311"/>
      <c r="P212" s="1311"/>
      <c r="Q212" s="1311"/>
      <c r="R212" s="1311"/>
      <c r="S212" s="1311"/>
      <c r="T212" s="1311"/>
    </row>
    <row r="213" spans="1:20" ht="15.75" customHeight="1">
      <c r="A213" s="1311"/>
      <c r="B213" s="1311"/>
      <c r="C213" s="1311"/>
      <c r="D213" s="1311"/>
      <c r="E213" s="1311"/>
      <c r="F213" s="1311"/>
      <c r="G213" s="1311"/>
      <c r="H213" s="1311"/>
      <c r="I213" s="1311"/>
      <c r="J213" s="1311"/>
      <c r="K213" s="1311"/>
      <c r="L213" s="1311"/>
      <c r="M213" s="1311"/>
      <c r="N213" s="1311"/>
      <c r="O213" s="1311"/>
      <c r="P213" s="1311"/>
      <c r="Q213" s="1311"/>
      <c r="R213" s="1311"/>
      <c r="S213" s="1311"/>
      <c r="T213" s="1311"/>
    </row>
    <row r="214" spans="1:20" ht="15.75" customHeight="1">
      <c r="A214" s="1311"/>
      <c r="B214" s="1311"/>
      <c r="C214" s="1311"/>
      <c r="D214" s="1311"/>
      <c r="E214" s="1311"/>
      <c r="F214" s="1311"/>
      <c r="G214" s="1311"/>
      <c r="H214" s="1311"/>
      <c r="I214" s="1311"/>
      <c r="J214" s="1311"/>
      <c r="K214" s="1311"/>
      <c r="L214" s="1311"/>
      <c r="M214" s="1311"/>
      <c r="N214" s="1311"/>
      <c r="O214" s="1311"/>
      <c r="P214" s="1311"/>
      <c r="Q214" s="1311"/>
      <c r="R214" s="1311"/>
      <c r="S214" s="1311"/>
      <c r="T214" s="1311"/>
    </row>
    <row r="215" spans="1:20" ht="15.75" customHeight="1">
      <c r="A215" s="1311"/>
      <c r="B215" s="1311"/>
      <c r="C215" s="1311"/>
      <c r="D215" s="1311"/>
      <c r="E215" s="1311"/>
      <c r="F215" s="1311"/>
      <c r="G215" s="1311"/>
      <c r="H215" s="1311"/>
      <c r="I215" s="1311"/>
      <c r="J215" s="1311"/>
      <c r="K215" s="1311"/>
      <c r="L215" s="1311"/>
      <c r="M215" s="1311"/>
      <c r="N215" s="1311"/>
      <c r="O215" s="1311"/>
      <c r="P215" s="1311"/>
      <c r="Q215" s="1311"/>
      <c r="R215" s="1311"/>
      <c r="S215" s="1311"/>
      <c r="T215" s="1311"/>
    </row>
    <row r="216" spans="1:20" ht="15.75" customHeight="1">
      <c r="A216" s="1311"/>
      <c r="B216" s="1311"/>
      <c r="C216" s="1311"/>
      <c r="D216" s="1311"/>
      <c r="E216" s="1311"/>
      <c r="F216" s="1311"/>
      <c r="G216" s="1311"/>
      <c r="H216" s="1311"/>
      <c r="I216" s="1311"/>
      <c r="J216" s="1311"/>
      <c r="K216" s="1311"/>
      <c r="L216" s="1311"/>
      <c r="M216" s="1311"/>
      <c r="N216" s="1311"/>
      <c r="O216" s="1311"/>
      <c r="P216" s="1311"/>
      <c r="Q216" s="1311"/>
      <c r="R216" s="1311"/>
      <c r="S216" s="1311"/>
      <c r="T216" s="1311"/>
    </row>
    <row r="217" spans="1:20" ht="15.75" customHeight="1">
      <c r="A217" s="1311"/>
      <c r="B217" s="1311"/>
      <c r="C217" s="1311"/>
      <c r="D217" s="1311"/>
      <c r="E217" s="1311"/>
      <c r="F217" s="1311"/>
      <c r="G217" s="1311"/>
      <c r="H217" s="1311"/>
      <c r="I217" s="1311"/>
      <c r="J217" s="1311"/>
      <c r="K217" s="1311"/>
      <c r="L217" s="1311"/>
      <c r="M217" s="1311"/>
      <c r="N217" s="1311"/>
      <c r="O217" s="1311"/>
      <c r="P217" s="1311"/>
      <c r="Q217" s="1311"/>
      <c r="R217" s="1311"/>
      <c r="S217" s="1311"/>
      <c r="T217" s="1311"/>
    </row>
    <row r="218" spans="1:20" ht="15.75" customHeight="1">
      <c r="A218" s="1311"/>
      <c r="B218" s="1311"/>
      <c r="C218" s="1311"/>
      <c r="D218" s="1311"/>
      <c r="E218" s="1311"/>
      <c r="F218" s="1311"/>
      <c r="G218" s="1311"/>
      <c r="H218" s="1311"/>
      <c r="I218" s="1311"/>
      <c r="J218" s="1311"/>
      <c r="K218" s="1311"/>
      <c r="L218" s="1311"/>
      <c r="M218" s="1311"/>
      <c r="N218" s="1311"/>
      <c r="O218" s="1311"/>
      <c r="P218" s="1311"/>
      <c r="Q218" s="1311"/>
      <c r="R218" s="1311"/>
      <c r="S218" s="1311"/>
      <c r="T218" s="1311"/>
    </row>
    <row r="219" spans="1:20" ht="15.75" customHeight="1">
      <c r="A219" s="1311"/>
      <c r="B219" s="1311"/>
      <c r="C219" s="1311"/>
      <c r="D219" s="1311"/>
      <c r="E219" s="1311"/>
      <c r="F219" s="1311"/>
      <c r="G219" s="1311"/>
      <c r="H219" s="1311"/>
      <c r="I219" s="1311"/>
      <c r="J219" s="1311"/>
      <c r="K219" s="1311"/>
      <c r="L219" s="1311"/>
      <c r="M219" s="1311"/>
      <c r="N219" s="1311"/>
      <c r="O219" s="1311"/>
      <c r="P219" s="1311"/>
      <c r="Q219" s="1311"/>
      <c r="R219" s="1311"/>
      <c r="S219" s="1311"/>
      <c r="T219" s="1311"/>
    </row>
    <row r="220" spans="1:20" ht="15.75" customHeight="1">
      <c r="A220" s="1311"/>
      <c r="B220" s="1311"/>
      <c r="C220" s="1311"/>
      <c r="D220" s="1311"/>
      <c r="E220" s="1311"/>
      <c r="F220" s="1311"/>
      <c r="G220" s="1311"/>
      <c r="H220" s="1311"/>
      <c r="I220" s="1311"/>
      <c r="J220" s="1311"/>
      <c r="K220" s="1311"/>
      <c r="L220" s="1311"/>
      <c r="M220" s="1311"/>
      <c r="N220" s="1311"/>
      <c r="O220" s="1311"/>
      <c r="P220" s="1311"/>
      <c r="Q220" s="1311"/>
      <c r="R220" s="1311"/>
      <c r="S220" s="1311"/>
      <c r="T220" s="1311"/>
    </row>
    <row r="221" spans="1:20" ht="15.75" customHeight="1">
      <c r="A221" s="1311"/>
      <c r="B221" s="1311"/>
      <c r="C221" s="1311"/>
      <c r="D221" s="1311"/>
      <c r="E221" s="1311"/>
      <c r="F221" s="1311"/>
      <c r="G221" s="1311"/>
      <c r="H221" s="1311"/>
      <c r="I221" s="1311"/>
      <c r="J221" s="1311"/>
      <c r="K221" s="1311"/>
      <c r="L221" s="1311"/>
      <c r="M221" s="1311"/>
      <c r="N221" s="1311"/>
      <c r="O221" s="1311"/>
      <c r="P221" s="1311"/>
      <c r="Q221" s="1311"/>
      <c r="R221" s="1311"/>
      <c r="S221" s="1311"/>
      <c r="T221" s="1311"/>
    </row>
    <row r="222" spans="1:20" ht="15.75" customHeight="1">
      <c r="A222" s="1311"/>
      <c r="B222" s="1311"/>
      <c r="C222" s="1311"/>
      <c r="D222" s="1311"/>
      <c r="E222" s="1311"/>
      <c r="F222" s="1311"/>
      <c r="G222" s="1311"/>
      <c r="H222" s="1311"/>
      <c r="I222" s="1311"/>
      <c r="J222" s="1311"/>
      <c r="K222" s="1311"/>
      <c r="L222" s="1311"/>
      <c r="M222" s="1311"/>
      <c r="N222" s="1311"/>
      <c r="O222" s="1311"/>
      <c r="P222" s="1311"/>
      <c r="Q222" s="1311"/>
      <c r="R222" s="1311"/>
      <c r="S222" s="1311"/>
      <c r="T222" s="1311"/>
    </row>
    <row r="223" spans="1:20" ht="15.75" customHeight="1">
      <c r="A223" s="1311"/>
      <c r="B223" s="1311"/>
      <c r="C223" s="1311"/>
      <c r="D223" s="1311"/>
      <c r="E223" s="1311"/>
      <c r="F223" s="1311"/>
      <c r="G223" s="1311"/>
      <c r="H223" s="1311"/>
      <c r="I223" s="1311"/>
      <c r="J223" s="1311"/>
      <c r="K223" s="1311"/>
      <c r="L223" s="1311"/>
      <c r="M223" s="1311"/>
      <c r="N223" s="1311"/>
      <c r="O223" s="1311"/>
      <c r="P223" s="1311"/>
      <c r="Q223" s="1311"/>
      <c r="R223" s="1311"/>
      <c r="S223" s="1311"/>
      <c r="T223" s="1311"/>
    </row>
    <row r="224" spans="1:20" ht="15.75" customHeight="1">
      <c r="A224" s="1311"/>
      <c r="B224" s="1311"/>
      <c r="C224" s="1311"/>
      <c r="D224" s="1311"/>
      <c r="E224" s="1311"/>
      <c r="F224" s="1311"/>
      <c r="G224" s="1311"/>
      <c r="H224" s="1311"/>
      <c r="I224" s="1311"/>
      <c r="J224" s="1311"/>
      <c r="K224" s="1311"/>
      <c r="L224" s="1311"/>
      <c r="M224" s="1311"/>
      <c r="N224" s="1311"/>
      <c r="O224" s="1311"/>
      <c r="P224" s="1311"/>
      <c r="Q224" s="1311"/>
      <c r="R224" s="1311"/>
      <c r="S224" s="1311"/>
      <c r="T224" s="1311"/>
    </row>
    <row r="225" spans="1:20" ht="15.75" customHeight="1">
      <c r="A225" s="1311"/>
      <c r="B225" s="1311"/>
      <c r="C225" s="1311"/>
      <c r="D225" s="1311"/>
      <c r="E225" s="1311"/>
      <c r="F225" s="1311"/>
      <c r="G225" s="1311"/>
      <c r="H225" s="1311"/>
      <c r="I225" s="1311"/>
      <c r="J225" s="1311"/>
      <c r="K225" s="1311"/>
      <c r="L225" s="1311"/>
      <c r="M225" s="1311"/>
      <c r="N225" s="1311"/>
      <c r="O225" s="1311"/>
      <c r="P225" s="1311"/>
      <c r="Q225" s="1311"/>
      <c r="R225" s="1311"/>
      <c r="S225" s="1311"/>
      <c r="T225" s="1311"/>
    </row>
    <row r="226" spans="1:20" ht="15.75" customHeight="1">
      <c r="A226" s="1311"/>
      <c r="B226" s="1311"/>
      <c r="C226" s="1311"/>
      <c r="D226" s="1311"/>
      <c r="E226" s="1311"/>
      <c r="F226" s="1311"/>
      <c r="G226" s="1311"/>
      <c r="H226" s="1311"/>
      <c r="I226" s="1311"/>
      <c r="J226" s="1311"/>
      <c r="K226" s="1311"/>
      <c r="L226" s="1311"/>
      <c r="M226" s="1311"/>
      <c r="N226" s="1311"/>
      <c r="O226" s="1311"/>
      <c r="P226" s="1311"/>
      <c r="Q226" s="1311"/>
      <c r="R226" s="1311"/>
      <c r="S226" s="1311"/>
      <c r="T226" s="1311"/>
    </row>
    <row r="227" spans="1:20" ht="15.75" customHeight="1">
      <c r="A227" s="1311"/>
      <c r="B227" s="1311"/>
      <c r="C227" s="1311"/>
      <c r="D227" s="1311"/>
      <c r="E227" s="1311"/>
      <c r="F227" s="1311"/>
      <c r="G227" s="1311"/>
      <c r="H227" s="1311"/>
      <c r="I227" s="1311"/>
      <c r="J227" s="1311"/>
      <c r="K227" s="1311"/>
      <c r="L227" s="1311"/>
      <c r="M227" s="1311"/>
      <c r="N227" s="1311"/>
      <c r="O227" s="1311"/>
      <c r="P227" s="1311"/>
      <c r="Q227" s="1311"/>
      <c r="R227" s="1311"/>
      <c r="S227" s="1311"/>
      <c r="T227" s="1311"/>
    </row>
    <row r="228" spans="1:20" ht="15.75" customHeight="1">
      <c r="A228" s="1311"/>
      <c r="B228" s="1311"/>
      <c r="C228" s="1311"/>
      <c r="D228" s="1311"/>
      <c r="E228" s="1311"/>
      <c r="F228" s="1311"/>
      <c r="G228" s="1311"/>
      <c r="H228" s="1311"/>
      <c r="I228" s="1311"/>
      <c r="J228" s="1311"/>
      <c r="K228" s="1311"/>
      <c r="L228" s="1311"/>
      <c r="M228" s="1311"/>
      <c r="N228" s="1311"/>
      <c r="O228" s="1311"/>
      <c r="P228" s="1311"/>
      <c r="Q228" s="1311"/>
      <c r="R228" s="1311"/>
      <c r="S228" s="1311"/>
      <c r="T228" s="1311"/>
    </row>
    <row r="229" spans="1:20" ht="15.75" customHeight="1">
      <c r="A229" s="1311"/>
      <c r="B229" s="1311"/>
      <c r="C229" s="1311"/>
      <c r="D229" s="1311"/>
      <c r="E229" s="1311"/>
      <c r="F229" s="1311"/>
      <c r="G229" s="1311"/>
      <c r="H229" s="1311"/>
      <c r="I229" s="1311"/>
      <c r="J229" s="1311"/>
      <c r="K229" s="1311"/>
      <c r="L229" s="1311"/>
      <c r="M229" s="1311"/>
      <c r="N229" s="1311"/>
      <c r="O229" s="1311"/>
      <c r="P229" s="1311"/>
      <c r="Q229" s="1311"/>
      <c r="R229" s="1311"/>
      <c r="S229" s="1311"/>
      <c r="T229" s="1311"/>
    </row>
    <row r="230" spans="1:20" ht="15.75" customHeight="1">
      <c r="A230" s="1311"/>
      <c r="B230" s="1311"/>
      <c r="C230" s="1311"/>
      <c r="D230" s="1311"/>
      <c r="E230" s="1311"/>
      <c r="F230" s="1311"/>
      <c r="G230" s="1311"/>
      <c r="H230" s="1311"/>
      <c r="I230" s="1311"/>
      <c r="J230" s="1311"/>
      <c r="K230" s="1311"/>
      <c r="L230" s="1311"/>
      <c r="M230" s="1311"/>
      <c r="N230" s="1311"/>
      <c r="O230" s="1311"/>
      <c r="P230" s="1311"/>
      <c r="Q230" s="1311"/>
      <c r="R230" s="1311"/>
      <c r="S230" s="1311"/>
      <c r="T230" s="1311"/>
    </row>
    <row r="231" spans="1:20" ht="15.75" customHeight="1">
      <c r="A231" s="1311"/>
      <c r="B231" s="1311"/>
      <c r="C231" s="1311"/>
      <c r="D231" s="1311"/>
      <c r="E231" s="1311"/>
      <c r="F231" s="1311"/>
      <c r="G231" s="1311"/>
      <c r="H231" s="1311"/>
      <c r="I231" s="1311"/>
      <c r="J231" s="1311"/>
      <c r="K231" s="1311"/>
      <c r="L231" s="1311"/>
      <c r="M231" s="1311"/>
      <c r="N231" s="1311"/>
      <c r="O231" s="1311"/>
      <c r="P231" s="1311"/>
      <c r="Q231" s="1311"/>
      <c r="R231" s="1311"/>
      <c r="S231" s="1311"/>
      <c r="T231" s="1311"/>
    </row>
    <row r="232" spans="1:20" ht="15.75" customHeight="1">
      <c r="A232" s="1311"/>
      <c r="B232" s="1311"/>
      <c r="C232" s="1311"/>
      <c r="D232" s="1311"/>
      <c r="E232" s="1311"/>
      <c r="F232" s="1311"/>
      <c r="G232" s="1311"/>
      <c r="H232" s="1311"/>
      <c r="I232" s="1311"/>
      <c r="J232" s="1311"/>
      <c r="K232" s="1311"/>
      <c r="L232" s="1311"/>
      <c r="M232" s="1311"/>
      <c r="N232" s="1311"/>
      <c r="O232" s="1311"/>
      <c r="P232" s="1311"/>
      <c r="Q232" s="1311"/>
      <c r="R232" s="1311"/>
      <c r="S232" s="1311"/>
      <c r="T232" s="1311"/>
    </row>
    <row r="233" spans="1:20" ht="15.75" customHeight="1">
      <c r="A233" s="1311"/>
      <c r="B233" s="1311"/>
      <c r="C233" s="1311"/>
      <c r="D233" s="1311"/>
      <c r="E233" s="1311"/>
      <c r="F233" s="1311"/>
      <c r="G233" s="1311"/>
      <c r="H233" s="1311"/>
      <c r="I233" s="1311"/>
      <c r="J233" s="1311"/>
      <c r="K233" s="1311"/>
      <c r="L233" s="1311"/>
      <c r="M233" s="1311"/>
      <c r="N233" s="1311"/>
      <c r="O233" s="1311"/>
      <c r="P233" s="1311"/>
      <c r="Q233" s="1311"/>
      <c r="R233" s="1311"/>
      <c r="S233" s="1311"/>
      <c r="T233" s="1311"/>
    </row>
    <row r="234" spans="1:20" ht="15.75" customHeight="1">
      <c r="A234" s="1311"/>
      <c r="B234" s="1311"/>
      <c r="C234" s="1311"/>
      <c r="D234" s="1311"/>
      <c r="E234" s="1311"/>
      <c r="F234" s="1311"/>
      <c r="G234" s="1311"/>
      <c r="H234" s="1311"/>
      <c r="I234" s="1311"/>
      <c r="J234" s="1311"/>
      <c r="K234" s="1311"/>
      <c r="L234" s="1311"/>
      <c r="M234" s="1311"/>
      <c r="N234" s="1311"/>
      <c r="O234" s="1311"/>
      <c r="P234" s="1311"/>
      <c r="Q234" s="1311"/>
      <c r="R234" s="1311"/>
      <c r="S234" s="1311"/>
      <c r="T234" s="1311"/>
    </row>
    <row r="235" spans="1:20" ht="15.75" customHeight="1">
      <c r="A235" s="1311"/>
      <c r="B235" s="1311"/>
      <c r="C235" s="1311"/>
      <c r="D235" s="1311"/>
      <c r="E235" s="1311"/>
      <c r="F235" s="1311"/>
      <c r="G235" s="1311"/>
      <c r="H235" s="1311"/>
      <c r="I235" s="1311"/>
      <c r="J235" s="1311"/>
      <c r="K235" s="1311"/>
      <c r="L235" s="1311"/>
      <c r="M235" s="1311"/>
      <c r="N235" s="1311"/>
      <c r="O235" s="1311"/>
      <c r="P235" s="1311"/>
      <c r="Q235" s="1311"/>
      <c r="R235" s="1311"/>
      <c r="S235" s="1311"/>
      <c r="T235" s="1311"/>
    </row>
    <row r="236" spans="1:20" ht="15.75" customHeight="1">
      <c r="A236" s="1311"/>
      <c r="B236" s="1311"/>
      <c r="C236" s="1311"/>
      <c r="D236" s="1311"/>
      <c r="E236" s="1311"/>
      <c r="F236" s="1311"/>
      <c r="G236" s="1311"/>
      <c r="H236" s="1311"/>
      <c r="I236" s="1311"/>
      <c r="J236" s="1311"/>
      <c r="K236" s="1311"/>
      <c r="L236" s="1311"/>
      <c r="M236" s="1311"/>
      <c r="N236" s="1311"/>
      <c r="O236" s="1311"/>
      <c r="P236" s="1311"/>
      <c r="Q236" s="1311"/>
      <c r="R236" s="1311"/>
      <c r="S236" s="1311"/>
      <c r="T236" s="1311"/>
    </row>
    <row r="237" spans="1:20" ht="15.75" customHeight="1">
      <c r="A237" s="1311"/>
      <c r="B237" s="1311"/>
      <c r="C237" s="1311"/>
      <c r="D237" s="1311"/>
      <c r="E237" s="1311"/>
      <c r="F237" s="1311"/>
      <c r="G237" s="1311"/>
      <c r="H237" s="1311"/>
      <c r="I237" s="1311"/>
      <c r="J237" s="1311"/>
      <c r="K237" s="1311"/>
      <c r="L237" s="1311"/>
      <c r="M237" s="1311"/>
      <c r="N237" s="1311"/>
      <c r="O237" s="1311"/>
      <c r="P237" s="1311"/>
      <c r="Q237" s="1311"/>
      <c r="R237" s="1311"/>
      <c r="S237" s="1311"/>
      <c r="T237" s="1311"/>
    </row>
    <row r="238" spans="1:20" ht="15.75" customHeight="1">
      <c r="A238" s="1311"/>
      <c r="B238" s="1311"/>
      <c r="C238" s="1311"/>
      <c r="D238" s="1311"/>
      <c r="E238" s="1311"/>
      <c r="F238" s="1311"/>
      <c r="G238" s="1311"/>
      <c r="H238" s="1311"/>
      <c r="I238" s="1311"/>
      <c r="J238" s="1311"/>
      <c r="K238" s="1311"/>
      <c r="L238" s="1311"/>
      <c r="M238" s="1311"/>
      <c r="N238" s="1311"/>
      <c r="O238" s="1311"/>
      <c r="P238" s="1311"/>
      <c r="Q238" s="1311"/>
      <c r="R238" s="1311"/>
      <c r="S238" s="1311"/>
      <c r="T238" s="1311"/>
    </row>
    <row r="239" spans="1:20" ht="15.75" customHeight="1">
      <c r="A239" s="1311"/>
      <c r="B239" s="1311"/>
      <c r="C239" s="1311"/>
      <c r="D239" s="1311"/>
      <c r="E239" s="1311"/>
      <c r="F239" s="1311"/>
      <c r="G239" s="1311"/>
      <c r="H239" s="1311"/>
      <c r="I239" s="1311"/>
      <c r="J239" s="1311"/>
      <c r="K239" s="1311"/>
      <c r="L239" s="1311"/>
      <c r="M239" s="1311"/>
      <c r="N239" s="1311"/>
      <c r="O239" s="1311"/>
      <c r="P239" s="1311"/>
      <c r="Q239" s="1311"/>
      <c r="R239" s="1311"/>
      <c r="S239" s="1311"/>
      <c r="T239" s="1311"/>
    </row>
    <row r="240" spans="1:20" ht="15.75" customHeight="1">
      <c r="A240" s="1311"/>
      <c r="B240" s="1311"/>
      <c r="C240" s="1311"/>
      <c r="D240" s="1311"/>
      <c r="E240" s="1311"/>
      <c r="F240" s="1311"/>
      <c r="G240" s="1311"/>
      <c r="H240" s="1311"/>
      <c r="I240" s="1311"/>
      <c r="J240" s="1311"/>
      <c r="K240" s="1311"/>
      <c r="L240" s="1311"/>
      <c r="M240" s="1311"/>
      <c r="N240" s="1311"/>
      <c r="O240" s="1311"/>
      <c r="P240" s="1311"/>
      <c r="Q240" s="1311"/>
      <c r="R240" s="1311"/>
      <c r="S240" s="1311"/>
      <c r="T240" s="1311"/>
    </row>
    <row r="241" spans="1:20" ht="15.75" customHeight="1">
      <c r="A241" s="1311"/>
      <c r="B241" s="1311"/>
      <c r="C241" s="1311"/>
      <c r="D241" s="1311"/>
      <c r="E241" s="1311"/>
      <c r="F241" s="1311"/>
      <c r="G241" s="1311"/>
      <c r="H241" s="1311"/>
      <c r="I241" s="1311"/>
      <c r="J241" s="1311"/>
      <c r="K241" s="1311"/>
      <c r="L241" s="1311"/>
      <c r="M241" s="1311"/>
      <c r="N241" s="1311"/>
      <c r="O241" s="1311"/>
      <c r="P241" s="1311"/>
      <c r="Q241" s="1311"/>
      <c r="R241" s="1311"/>
      <c r="S241" s="1311"/>
      <c r="T241" s="1311"/>
    </row>
    <row r="242" spans="1:20" ht="15.75" customHeight="1">
      <c r="A242" s="1311"/>
      <c r="B242" s="1311"/>
      <c r="C242" s="1311"/>
      <c r="D242" s="1311"/>
      <c r="E242" s="1311"/>
      <c r="F242" s="1311"/>
      <c r="G242" s="1311"/>
      <c r="H242" s="1311"/>
      <c r="I242" s="1311"/>
      <c r="J242" s="1311"/>
      <c r="K242" s="1311"/>
      <c r="L242" s="1311"/>
      <c r="M242" s="1311"/>
      <c r="N242" s="1311"/>
      <c r="O242" s="1311"/>
      <c r="P242" s="1311"/>
      <c r="Q242" s="1311"/>
      <c r="R242" s="1311"/>
      <c r="S242" s="1311"/>
      <c r="T242" s="1311"/>
    </row>
    <row r="243" spans="1:20" ht="15.75" customHeight="1">
      <c r="A243" s="1311"/>
      <c r="B243" s="1311"/>
      <c r="C243" s="1311"/>
      <c r="D243" s="1311"/>
      <c r="E243" s="1311"/>
      <c r="F243" s="1311"/>
      <c r="G243" s="1311"/>
      <c r="H243" s="1311"/>
      <c r="I243" s="1311"/>
      <c r="J243" s="1311"/>
      <c r="K243" s="1311"/>
      <c r="L243" s="1311"/>
      <c r="M243" s="1311"/>
      <c r="N243" s="1311"/>
      <c r="O243" s="1311"/>
      <c r="P243" s="1311"/>
      <c r="Q243" s="1311"/>
      <c r="R243" s="1311"/>
      <c r="S243" s="1311"/>
      <c r="T243" s="1311"/>
    </row>
    <row r="244" spans="1:20" ht="15.75" customHeight="1">
      <c r="A244" s="1311"/>
      <c r="B244" s="1311"/>
      <c r="C244" s="1311"/>
      <c r="D244" s="1311"/>
      <c r="E244" s="1311"/>
      <c r="F244" s="1311"/>
      <c r="G244" s="1311"/>
      <c r="H244" s="1311"/>
      <c r="I244" s="1311"/>
      <c r="J244" s="1311"/>
      <c r="K244" s="1311"/>
      <c r="L244" s="1311"/>
      <c r="M244" s="1311"/>
      <c r="N244" s="1311"/>
      <c r="O244" s="1311"/>
      <c r="P244" s="1311"/>
      <c r="Q244" s="1311"/>
      <c r="R244" s="1311"/>
      <c r="S244" s="1311"/>
      <c r="T244" s="1311"/>
    </row>
    <row r="245" spans="1:20" ht="15.75" customHeight="1">
      <c r="A245" s="1311"/>
      <c r="B245" s="1311"/>
      <c r="C245" s="1311"/>
      <c r="D245" s="1311"/>
      <c r="E245" s="1311"/>
      <c r="F245" s="1311"/>
      <c r="G245" s="1311"/>
      <c r="H245" s="1311"/>
      <c r="I245" s="1311"/>
      <c r="J245" s="1311"/>
      <c r="K245" s="1311"/>
      <c r="L245" s="1311"/>
      <c r="M245" s="1311"/>
      <c r="N245" s="1311"/>
      <c r="O245" s="1311"/>
      <c r="P245" s="1311"/>
      <c r="Q245" s="1311"/>
      <c r="R245" s="1311"/>
      <c r="S245" s="1311"/>
      <c r="T245" s="1311"/>
    </row>
    <row r="246" spans="1:20" ht="15.75" customHeight="1">
      <c r="A246" s="1311"/>
      <c r="B246" s="1311"/>
      <c r="C246" s="1311"/>
      <c r="D246" s="1311"/>
      <c r="E246" s="1311"/>
      <c r="F246" s="1311"/>
      <c r="G246" s="1311"/>
      <c r="H246" s="1311"/>
      <c r="I246" s="1311"/>
      <c r="J246" s="1311"/>
      <c r="K246" s="1311"/>
      <c r="L246" s="1311"/>
      <c r="M246" s="1311"/>
      <c r="N246" s="1311"/>
      <c r="O246" s="1311"/>
      <c r="P246" s="1311"/>
      <c r="Q246" s="1311"/>
      <c r="R246" s="1311"/>
      <c r="S246" s="1311"/>
      <c r="T246" s="1311"/>
    </row>
    <row r="247" spans="1:20" ht="15.75" customHeight="1">
      <c r="A247" s="1311"/>
      <c r="B247" s="1311"/>
      <c r="C247" s="1311"/>
      <c r="D247" s="1311"/>
      <c r="E247" s="1311"/>
      <c r="F247" s="1311"/>
      <c r="G247" s="1311"/>
      <c r="H247" s="1311"/>
      <c r="I247" s="1311"/>
      <c r="J247" s="1311"/>
      <c r="K247" s="1311"/>
      <c r="L247" s="1311"/>
      <c r="M247" s="1311"/>
      <c r="N247" s="1311"/>
      <c r="O247" s="1311"/>
      <c r="P247" s="1311"/>
      <c r="Q247" s="1311"/>
      <c r="R247" s="1311"/>
      <c r="S247" s="1311"/>
      <c r="T247" s="1311"/>
    </row>
    <row r="248" spans="1:20" ht="15.75" customHeight="1">
      <c r="A248" s="1311"/>
      <c r="B248" s="1311"/>
      <c r="C248" s="1311"/>
      <c r="D248" s="1311"/>
      <c r="E248" s="1311"/>
      <c r="F248" s="1311"/>
      <c r="G248" s="1311"/>
      <c r="H248" s="1311"/>
      <c r="I248" s="1311"/>
      <c r="J248" s="1311"/>
      <c r="K248" s="1311"/>
      <c r="L248" s="1311"/>
      <c r="M248" s="1311"/>
      <c r="N248" s="1311"/>
      <c r="O248" s="1311"/>
      <c r="P248" s="1311"/>
      <c r="Q248" s="1311"/>
      <c r="R248" s="1311"/>
      <c r="S248" s="1311"/>
      <c r="T248" s="1311"/>
    </row>
    <row r="249" spans="1:20" ht="15.75" customHeight="1">
      <c r="A249" s="1311"/>
      <c r="B249" s="1311"/>
      <c r="C249" s="1311"/>
      <c r="D249" s="1311"/>
      <c r="E249" s="1311"/>
      <c r="F249" s="1311"/>
      <c r="G249" s="1311"/>
      <c r="H249" s="1311"/>
      <c r="I249" s="1311"/>
      <c r="J249" s="1311"/>
      <c r="K249" s="1311"/>
      <c r="L249" s="1311"/>
      <c r="M249" s="1311"/>
      <c r="N249" s="1311"/>
      <c r="O249" s="1311"/>
      <c r="P249" s="1311"/>
      <c r="Q249" s="1311"/>
      <c r="R249" s="1311"/>
      <c r="S249" s="1311"/>
      <c r="T249" s="1311"/>
    </row>
    <row r="250" spans="1:20" ht="15.75" customHeight="1">
      <c r="A250" s="1311"/>
      <c r="B250" s="1311"/>
      <c r="C250" s="1311"/>
      <c r="D250" s="1311"/>
      <c r="E250" s="1311"/>
      <c r="F250" s="1311"/>
      <c r="G250" s="1311"/>
      <c r="H250" s="1311"/>
      <c r="I250" s="1311"/>
      <c r="J250" s="1311"/>
      <c r="K250" s="1311"/>
      <c r="L250" s="1311"/>
      <c r="M250" s="1311"/>
      <c r="N250" s="1311"/>
      <c r="O250" s="1311"/>
      <c r="P250" s="1311"/>
      <c r="Q250" s="1311"/>
      <c r="R250" s="1311"/>
      <c r="S250" s="1311"/>
      <c r="T250" s="1311"/>
    </row>
    <row r="251" spans="1:20" ht="15.75" customHeight="1">
      <c r="A251" s="1311"/>
      <c r="B251" s="1311"/>
      <c r="C251" s="1311"/>
      <c r="D251" s="1311"/>
      <c r="E251" s="1311"/>
      <c r="F251" s="1311"/>
      <c r="G251" s="1311"/>
      <c r="H251" s="1311"/>
      <c r="I251" s="1311"/>
      <c r="J251" s="1311"/>
      <c r="K251" s="1311"/>
      <c r="L251" s="1311"/>
      <c r="M251" s="1311"/>
      <c r="N251" s="1311"/>
      <c r="O251" s="1311"/>
      <c r="P251" s="1311"/>
      <c r="Q251" s="1311"/>
      <c r="R251" s="1311"/>
      <c r="S251" s="1311"/>
      <c r="T251" s="1311"/>
    </row>
    <row r="252" spans="1:20" ht="15.75" customHeight="1">
      <c r="A252" s="1311"/>
      <c r="B252" s="1311"/>
      <c r="C252" s="1311"/>
      <c r="D252" s="1311"/>
      <c r="E252" s="1311"/>
      <c r="F252" s="1311"/>
      <c r="G252" s="1311"/>
      <c r="H252" s="1311"/>
      <c r="I252" s="1311"/>
      <c r="J252" s="1311"/>
      <c r="K252" s="1311"/>
      <c r="L252" s="1311"/>
      <c r="M252" s="1311"/>
      <c r="N252" s="1311"/>
      <c r="O252" s="1311"/>
      <c r="P252" s="1311"/>
      <c r="Q252" s="1311"/>
      <c r="R252" s="1311"/>
      <c r="S252" s="1311"/>
      <c r="T252" s="1311"/>
    </row>
    <row r="253" spans="1:20" ht="15.75" customHeight="1">
      <c r="A253" s="1311"/>
      <c r="B253" s="1311"/>
      <c r="C253" s="1311"/>
      <c r="D253" s="1311"/>
      <c r="E253" s="1311"/>
      <c r="F253" s="1311"/>
      <c r="G253" s="1311"/>
      <c r="H253" s="1311"/>
      <c r="I253" s="1311"/>
      <c r="J253" s="1311"/>
      <c r="K253" s="1311"/>
      <c r="L253" s="1311"/>
      <c r="M253" s="1311"/>
      <c r="N253" s="1311"/>
      <c r="O253" s="1311"/>
      <c r="P253" s="1311"/>
      <c r="Q253" s="1311"/>
      <c r="R253" s="1311"/>
      <c r="S253" s="1311"/>
      <c r="T253" s="1311"/>
    </row>
    <row r="254" spans="1:20" ht="15.75" customHeight="1">
      <c r="A254" s="1311"/>
      <c r="B254" s="1311"/>
      <c r="C254" s="1311"/>
      <c r="D254" s="1311"/>
      <c r="E254" s="1311"/>
      <c r="F254" s="1311"/>
      <c r="G254" s="1311"/>
      <c r="H254" s="1311"/>
      <c r="I254" s="1311"/>
      <c r="J254" s="1311"/>
      <c r="K254" s="1311"/>
      <c r="L254" s="1311"/>
      <c r="M254" s="1311"/>
      <c r="N254" s="1311"/>
      <c r="O254" s="1311"/>
      <c r="P254" s="1311"/>
      <c r="Q254" s="1311"/>
      <c r="R254" s="1311"/>
      <c r="S254" s="1311"/>
      <c r="T254" s="1311"/>
    </row>
    <row r="255" spans="1:20" ht="15.75" customHeight="1">
      <c r="A255" s="1311"/>
      <c r="B255" s="1311"/>
      <c r="C255" s="1311"/>
      <c r="D255" s="1311"/>
      <c r="E255" s="1311"/>
      <c r="F255" s="1311"/>
      <c r="G255" s="1311"/>
      <c r="H255" s="1311"/>
      <c r="I255" s="1311"/>
      <c r="J255" s="1311"/>
      <c r="K255" s="1311"/>
      <c r="L255" s="1311"/>
      <c r="M255" s="1311"/>
      <c r="N255" s="1311"/>
      <c r="O255" s="1311"/>
      <c r="P255" s="1311"/>
      <c r="Q255" s="1311"/>
      <c r="R255" s="1311"/>
      <c r="S255" s="1311"/>
      <c r="T255" s="1311"/>
    </row>
    <row r="256" spans="1:20" ht="15.75" customHeight="1">
      <c r="A256" s="1311"/>
      <c r="B256" s="1311"/>
      <c r="C256" s="1311"/>
      <c r="D256" s="1311"/>
      <c r="E256" s="1311"/>
      <c r="F256" s="1311"/>
      <c r="G256" s="1311"/>
      <c r="H256" s="1311"/>
      <c r="I256" s="1311"/>
      <c r="J256" s="1311"/>
      <c r="K256" s="1311"/>
      <c r="L256" s="1311"/>
      <c r="M256" s="1311"/>
      <c r="N256" s="1311"/>
      <c r="O256" s="1311"/>
      <c r="P256" s="1311"/>
      <c r="Q256" s="1311"/>
      <c r="R256" s="1311"/>
      <c r="S256" s="1311"/>
      <c r="T256" s="1311"/>
    </row>
    <row r="257" spans="1:20" ht="15.75" customHeight="1">
      <c r="A257" s="1311"/>
      <c r="B257" s="1311"/>
      <c r="C257" s="1311"/>
      <c r="D257" s="1311"/>
      <c r="E257" s="1311"/>
      <c r="F257" s="1311"/>
      <c r="G257" s="1311"/>
      <c r="H257" s="1311"/>
      <c r="I257" s="1311"/>
      <c r="J257" s="1311"/>
      <c r="K257" s="1311"/>
      <c r="L257" s="1311"/>
      <c r="M257" s="1311"/>
      <c r="N257" s="1311"/>
      <c r="O257" s="1311"/>
      <c r="P257" s="1311"/>
      <c r="Q257" s="1311"/>
      <c r="R257" s="1311"/>
      <c r="S257" s="1311"/>
      <c r="T257" s="1311"/>
    </row>
    <row r="258" spans="1:20" ht="15.75" customHeight="1">
      <c r="A258" s="1311"/>
      <c r="B258" s="1311"/>
      <c r="C258" s="1311"/>
      <c r="D258" s="1311"/>
      <c r="E258" s="1311"/>
      <c r="F258" s="1311"/>
      <c r="G258" s="1311"/>
      <c r="H258" s="1311"/>
      <c r="I258" s="1311"/>
      <c r="J258" s="1311"/>
      <c r="K258" s="1311"/>
      <c r="L258" s="1311"/>
      <c r="M258" s="1311"/>
      <c r="N258" s="1311"/>
      <c r="O258" s="1311"/>
      <c r="P258" s="1311"/>
      <c r="Q258" s="1311"/>
      <c r="R258" s="1311"/>
      <c r="S258" s="1311"/>
      <c r="T258" s="1311"/>
    </row>
    <row r="259" spans="1:20" ht="15.75" customHeight="1">
      <c r="A259" s="1311"/>
      <c r="B259" s="1311"/>
      <c r="C259" s="1311"/>
      <c r="D259" s="1311"/>
      <c r="E259" s="1311"/>
      <c r="F259" s="1311"/>
      <c r="G259" s="1311"/>
      <c r="H259" s="1311"/>
      <c r="I259" s="1311"/>
      <c r="J259" s="1311"/>
      <c r="K259" s="1311"/>
      <c r="L259" s="1311"/>
      <c r="M259" s="1311"/>
      <c r="N259" s="1311"/>
      <c r="O259" s="1311"/>
      <c r="P259" s="1311"/>
      <c r="Q259" s="1311"/>
      <c r="R259" s="1311"/>
      <c r="S259" s="1311"/>
      <c r="T259" s="1311"/>
    </row>
    <row r="260" spans="1:20" ht="15.75" customHeight="1">
      <c r="A260" s="1311"/>
      <c r="B260" s="1311"/>
      <c r="C260" s="1311"/>
      <c r="D260" s="1311"/>
      <c r="E260" s="1311"/>
      <c r="F260" s="1311"/>
      <c r="G260" s="1311"/>
      <c r="H260" s="1311"/>
      <c r="I260" s="1311"/>
      <c r="J260" s="1311"/>
      <c r="K260" s="1311"/>
      <c r="L260" s="1311"/>
      <c r="M260" s="1311"/>
      <c r="N260" s="1311"/>
      <c r="O260" s="1311"/>
      <c r="P260" s="1311"/>
      <c r="Q260" s="1311"/>
      <c r="R260" s="1311"/>
      <c r="S260" s="1311"/>
      <c r="T260" s="1311"/>
    </row>
    <row r="261" spans="1:20" ht="15.75" customHeight="1">
      <c r="A261" s="1311"/>
      <c r="B261" s="1311"/>
      <c r="C261" s="1311"/>
      <c r="D261" s="1311"/>
      <c r="E261" s="1311"/>
      <c r="F261" s="1311"/>
      <c r="G261" s="1311"/>
      <c r="H261" s="1311"/>
      <c r="I261" s="1311"/>
      <c r="J261" s="1311"/>
      <c r="K261" s="1311"/>
      <c r="L261" s="1311"/>
      <c r="M261" s="1311"/>
      <c r="N261" s="1311"/>
      <c r="O261" s="1311"/>
      <c r="P261" s="1311"/>
      <c r="Q261" s="1311"/>
      <c r="R261" s="1311"/>
      <c r="S261" s="1311"/>
      <c r="T261" s="1311"/>
    </row>
    <row r="262" spans="1:20" ht="15.75" customHeight="1">
      <c r="A262" s="1311"/>
      <c r="B262" s="1311"/>
      <c r="C262" s="1311"/>
      <c r="D262" s="1311"/>
      <c r="E262" s="1311"/>
      <c r="F262" s="1311"/>
      <c r="G262" s="1311"/>
      <c r="H262" s="1311"/>
      <c r="I262" s="1311"/>
      <c r="J262" s="1311"/>
      <c r="K262" s="1311"/>
      <c r="L262" s="1311"/>
      <c r="M262" s="1311"/>
      <c r="N262" s="1311"/>
      <c r="O262" s="1311"/>
      <c r="P262" s="1311"/>
      <c r="Q262" s="1311"/>
      <c r="R262" s="1311"/>
      <c r="S262" s="1311"/>
      <c r="T262" s="1311"/>
    </row>
    <row r="263" spans="1:20" ht="15.75" customHeight="1">
      <c r="A263" s="1311"/>
      <c r="B263" s="1311"/>
      <c r="C263" s="1311"/>
      <c r="D263" s="1311"/>
      <c r="E263" s="1311"/>
      <c r="F263" s="1311"/>
      <c r="G263" s="1311"/>
      <c r="H263" s="1311"/>
      <c r="I263" s="1311"/>
      <c r="J263" s="1311"/>
      <c r="K263" s="1311"/>
      <c r="L263" s="1311"/>
      <c r="M263" s="1311"/>
      <c r="N263" s="1311"/>
      <c r="O263" s="1311"/>
      <c r="P263" s="1311"/>
      <c r="Q263" s="1311"/>
      <c r="R263" s="1311"/>
      <c r="S263" s="1311"/>
      <c r="T263" s="1311"/>
    </row>
    <row r="264" spans="1:20" ht="15.75" customHeight="1">
      <c r="A264" s="1311"/>
      <c r="B264" s="1311"/>
      <c r="C264" s="1311"/>
      <c r="D264" s="1311"/>
      <c r="E264" s="1311"/>
      <c r="F264" s="1311"/>
      <c r="G264" s="1311"/>
      <c r="H264" s="1311"/>
      <c r="I264" s="1311"/>
      <c r="J264" s="1311"/>
      <c r="K264" s="1311"/>
      <c r="L264" s="1311"/>
      <c r="M264" s="1311"/>
      <c r="N264" s="1311"/>
      <c r="O264" s="1311"/>
      <c r="P264" s="1311"/>
      <c r="Q264" s="1311"/>
      <c r="R264" s="1311"/>
      <c r="S264" s="1311"/>
      <c r="T264" s="1311"/>
    </row>
    <row r="265" spans="1:20" ht="15.75" customHeight="1">
      <c r="A265" s="1311"/>
      <c r="B265" s="1311"/>
      <c r="C265" s="1311"/>
      <c r="D265" s="1311"/>
      <c r="E265" s="1311"/>
      <c r="F265" s="1311"/>
      <c r="G265" s="1311"/>
      <c r="H265" s="1311"/>
      <c r="I265" s="1311"/>
      <c r="J265" s="1311"/>
      <c r="K265" s="1311"/>
      <c r="L265" s="1311"/>
      <c r="M265" s="1311"/>
      <c r="N265" s="1311"/>
      <c r="O265" s="1311"/>
      <c r="P265" s="1311"/>
      <c r="Q265" s="1311"/>
      <c r="R265" s="1311"/>
      <c r="S265" s="1311"/>
      <c r="T265" s="1311"/>
    </row>
    <row r="266" spans="1:20" ht="15.75" customHeight="1">
      <c r="A266" s="1311"/>
      <c r="B266" s="1311"/>
      <c r="C266" s="1311"/>
      <c r="D266" s="1311"/>
      <c r="E266" s="1311"/>
      <c r="F266" s="1311"/>
      <c r="G266" s="1311"/>
      <c r="H266" s="1311"/>
      <c r="I266" s="1311"/>
      <c r="J266" s="1311"/>
      <c r="K266" s="1311"/>
      <c r="L266" s="1311"/>
      <c r="M266" s="1311"/>
      <c r="N266" s="1311"/>
      <c r="O266" s="1311"/>
      <c r="P266" s="1311"/>
      <c r="Q266" s="1311"/>
      <c r="R266" s="1311"/>
      <c r="S266" s="1311"/>
      <c r="T266" s="1311"/>
    </row>
    <row r="267" spans="1:20" ht="15.75" customHeight="1">
      <c r="A267" s="1311"/>
      <c r="B267" s="1311"/>
      <c r="C267" s="1311"/>
      <c r="D267" s="1311"/>
      <c r="E267" s="1311"/>
      <c r="F267" s="1311"/>
      <c r="G267" s="1311"/>
      <c r="H267" s="1311"/>
      <c r="I267" s="1311"/>
      <c r="J267" s="1311"/>
      <c r="K267" s="1311"/>
      <c r="L267" s="1311"/>
      <c r="M267" s="1311"/>
      <c r="N267" s="1311"/>
      <c r="O267" s="1311"/>
      <c r="P267" s="1311"/>
      <c r="Q267" s="1311"/>
      <c r="R267" s="1311"/>
      <c r="S267" s="1311"/>
      <c r="T267" s="1311"/>
    </row>
    <row r="268" spans="1:20" ht="15.75" customHeight="1">
      <c r="A268" s="1311"/>
      <c r="B268" s="1311"/>
      <c r="C268" s="1311"/>
      <c r="D268" s="1311"/>
      <c r="E268" s="1311"/>
      <c r="F268" s="1311"/>
      <c r="G268" s="1311"/>
      <c r="H268" s="1311"/>
      <c r="I268" s="1311"/>
      <c r="J268" s="1311"/>
      <c r="K268" s="1311"/>
      <c r="L268" s="1311"/>
      <c r="M268" s="1311"/>
      <c r="N268" s="1311"/>
      <c r="O268" s="1311"/>
      <c r="P268" s="1311"/>
      <c r="Q268" s="1311"/>
      <c r="R268" s="1311"/>
      <c r="S268" s="1311"/>
      <c r="T268" s="1311"/>
    </row>
    <row r="269" spans="1:20" ht="15.75" customHeight="1">
      <c r="A269" s="1311"/>
      <c r="B269" s="1311"/>
      <c r="C269" s="1311"/>
      <c r="D269" s="1311"/>
      <c r="E269" s="1311"/>
      <c r="F269" s="1311"/>
      <c r="G269" s="1311"/>
      <c r="H269" s="1311"/>
      <c r="I269" s="1311"/>
      <c r="J269" s="1311"/>
      <c r="K269" s="1311"/>
      <c r="L269" s="1311"/>
      <c r="M269" s="1311"/>
      <c r="N269" s="1311"/>
      <c r="O269" s="1311"/>
      <c r="P269" s="1311"/>
      <c r="Q269" s="1311"/>
      <c r="R269" s="1311"/>
      <c r="S269" s="1311"/>
      <c r="T269" s="1311"/>
    </row>
    <row r="270" spans="1:20" ht="15.75" customHeight="1">
      <c r="A270" s="1311"/>
      <c r="B270" s="1311"/>
      <c r="C270" s="1311"/>
      <c r="D270" s="1311"/>
      <c r="E270" s="1311"/>
      <c r="F270" s="1311"/>
      <c r="G270" s="1311"/>
      <c r="H270" s="1311"/>
      <c r="I270" s="1311"/>
      <c r="J270" s="1311"/>
      <c r="K270" s="1311"/>
      <c r="L270" s="1311"/>
      <c r="M270" s="1311"/>
      <c r="N270" s="1311"/>
      <c r="O270" s="1311"/>
      <c r="P270" s="1311"/>
      <c r="Q270" s="1311"/>
      <c r="R270" s="1311"/>
      <c r="S270" s="1311"/>
      <c r="T270" s="1311"/>
    </row>
    <row r="271" spans="1:20" ht="15.75" customHeight="1">
      <c r="A271" s="1311"/>
      <c r="B271" s="1311"/>
      <c r="C271" s="1311"/>
      <c r="D271" s="1311"/>
      <c r="E271" s="1311"/>
      <c r="F271" s="1311"/>
      <c r="G271" s="1311"/>
      <c r="H271" s="1311"/>
      <c r="I271" s="1311"/>
      <c r="J271" s="1311"/>
      <c r="K271" s="1311"/>
      <c r="L271" s="1311"/>
      <c r="M271" s="1311"/>
      <c r="N271" s="1311"/>
      <c r="O271" s="1311"/>
      <c r="P271" s="1311"/>
      <c r="Q271" s="1311"/>
      <c r="R271" s="1311"/>
      <c r="S271" s="1311"/>
      <c r="T271" s="1311"/>
    </row>
    <row r="272" spans="1:20" ht="15.75" customHeight="1">
      <c r="A272" s="1311"/>
      <c r="B272" s="1311"/>
      <c r="C272" s="1311"/>
      <c r="D272" s="1311"/>
      <c r="E272" s="1311"/>
      <c r="F272" s="1311"/>
      <c r="G272" s="1311"/>
      <c r="H272" s="1311"/>
      <c r="I272" s="1311"/>
      <c r="J272" s="1311"/>
      <c r="K272" s="1311"/>
      <c r="L272" s="1311"/>
      <c r="M272" s="1311"/>
      <c r="N272" s="1311"/>
      <c r="O272" s="1311"/>
      <c r="P272" s="1311"/>
      <c r="Q272" s="1311"/>
      <c r="R272" s="1311"/>
      <c r="S272" s="1311"/>
      <c r="T272" s="1311"/>
    </row>
    <row r="273" spans="1:20" ht="15.75" customHeight="1">
      <c r="A273" s="1311"/>
      <c r="B273" s="1311"/>
      <c r="C273" s="1311"/>
      <c r="D273" s="1311"/>
      <c r="E273" s="1311"/>
      <c r="F273" s="1311"/>
      <c r="G273" s="1311"/>
      <c r="H273" s="1311"/>
      <c r="I273" s="1311"/>
      <c r="J273" s="1311"/>
      <c r="K273" s="1311"/>
      <c r="L273" s="1311"/>
      <c r="M273" s="1311"/>
      <c r="N273" s="1311"/>
      <c r="O273" s="1311"/>
      <c r="P273" s="1311"/>
      <c r="Q273" s="1311"/>
      <c r="R273" s="1311"/>
      <c r="S273" s="1311"/>
      <c r="T273" s="1311"/>
    </row>
    <row r="274" spans="1:20" ht="15.75" customHeight="1">
      <c r="A274" s="1311"/>
      <c r="B274" s="1311"/>
      <c r="C274" s="1311"/>
      <c r="D274" s="1311"/>
      <c r="E274" s="1311"/>
      <c r="F274" s="1311"/>
      <c r="G274" s="1311"/>
      <c r="H274" s="1311"/>
      <c r="I274" s="1311"/>
      <c r="J274" s="1311"/>
      <c r="K274" s="1311"/>
      <c r="L274" s="1311"/>
      <c r="M274" s="1311"/>
      <c r="N274" s="1311"/>
      <c r="O274" s="1311"/>
      <c r="P274" s="1311"/>
      <c r="Q274" s="1311"/>
      <c r="R274" s="1311"/>
      <c r="S274" s="1311"/>
      <c r="T274" s="1311"/>
    </row>
    <row r="275" spans="1:20" ht="15.75" customHeight="1">
      <c r="A275" s="1311"/>
      <c r="B275" s="1311"/>
      <c r="C275" s="1311"/>
      <c r="D275" s="1311"/>
      <c r="E275" s="1311"/>
      <c r="F275" s="1311"/>
      <c r="G275" s="1311"/>
      <c r="H275" s="1311"/>
      <c r="I275" s="1311"/>
      <c r="J275" s="1311"/>
      <c r="K275" s="1311"/>
      <c r="L275" s="1311"/>
      <c r="M275" s="1311"/>
      <c r="N275" s="1311"/>
      <c r="O275" s="1311"/>
      <c r="P275" s="1311"/>
      <c r="Q275" s="1311"/>
      <c r="R275" s="1311"/>
      <c r="S275" s="1311"/>
      <c r="T275" s="1311"/>
    </row>
    <row r="276" spans="1:20" ht="15.75" customHeight="1">
      <c r="A276" s="1311"/>
      <c r="B276" s="1311"/>
      <c r="C276" s="1311"/>
      <c r="D276" s="1311"/>
      <c r="E276" s="1311"/>
      <c r="F276" s="1311"/>
      <c r="G276" s="1311"/>
      <c r="H276" s="1311"/>
      <c r="I276" s="1311"/>
      <c r="J276" s="1311"/>
      <c r="K276" s="1311"/>
      <c r="L276" s="1311"/>
      <c r="M276" s="1311"/>
      <c r="N276" s="1311"/>
      <c r="O276" s="1311"/>
      <c r="P276" s="1311"/>
      <c r="Q276" s="1311"/>
      <c r="R276" s="1311"/>
      <c r="S276" s="1311"/>
      <c r="T276" s="1311"/>
    </row>
    <row r="277" spans="1:20" ht="15.75" customHeight="1">
      <c r="A277" s="1311"/>
      <c r="B277" s="1311"/>
      <c r="C277" s="1311"/>
      <c r="D277" s="1311"/>
      <c r="E277" s="1311"/>
      <c r="F277" s="1311"/>
      <c r="G277" s="1311"/>
      <c r="H277" s="1311"/>
      <c r="I277" s="1311"/>
      <c r="J277" s="1311"/>
      <c r="K277" s="1311"/>
      <c r="L277" s="1311"/>
      <c r="M277" s="1311"/>
      <c r="N277" s="1311"/>
      <c r="O277" s="1311"/>
      <c r="P277" s="1311"/>
      <c r="Q277" s="1311"/>
      <c r="R277" s="1311"/>
      <c r="S277" s="1311"/>
      <c r="T277" s="1311"/>
    </row>
    <row r="278" spans="1:20" ht="15.75" customHeight="1">
      <c r="A278" s="1311"/>
      <c r="B278" s="1311"/>
      <c r="C278" s="1311"/>
      <c r="D278" s="1311"/>
      <c r="E278" s="1311"/>
      <c r="F278" s="1311"/>
      <c r="G278" s="1311"/>
      <c r="H278" s="1311"/>
      <c r="I278" s="1311"/>
      <c r="J278" s="1311"/>
      <c r="K278" s="1311"/>
      <c r="L278" s="1311"/>
      <c r="M278" s="1311"/>
      <c r="N278" s="1311"/>
      <c r="O278" s="1311"/>
      <c r="P278" s="1311"/>
      <c r="Q278" s="1311"/>
      <c r="R278" s="1311"/>
      <c r="S278" s="1311"/>
      <c r="T278" s="1311"/>
    </row>
    <row r="279" spans="1:20" ht="15.75" customHeight="1">
      <c r="A279" s="1311"/>
      <c r="B279" s="1311"/>
      <c r="C279" s="1311"/>
      <c r="D279" s="1311"/>
      <c r="E279" s="1311"/>
      <c r="F279" s="1311"/>
      <c r="G279" s="1311"/>
      <c r="H279" s="1311"/>
      <c r="I279" s="1311"/>
      <c r="J279" s="1311"/>
      <c r="K279" s="1311"/>
      <c r="L279" s="1311"/>
      <c r="M279" s="1311"/>
      <c r="N279" s="1311"/>
      <c r="O279" s="1311"/>
      <c r="P279" s="1311"/>
      <c r="Q279" s="1311"/>
      <c r="R279" s="1311"/>
      <c r="S279" s="1311"/>
      <c r="T279" s="1311"/>
    </row>
    <row r="280" spans="1:20" ht="15.75" customHeight="1">
      <c r="A280" s="1311"/>
      <c r="B280" s="1311"/>
      <c r="C280" s="1311"/>
      <c r="D280" s="1311"/>
      <c r="E280" s="1311"/>
      <c r="F280" s="1311"/>
      <c r="G280" s="1311"/>
      <c r="H280" s="1311"/>
      <c r="I280" s="1311"/>
      <c r="J280" s="1311"/>
      <c r="K280" s="1311"/>
      <c r="L280" s="1311"/>
      <c r="M280" s="1311"/>
      <c r="N280" s="1311"/>
      <c r="O280" s="1311"/>
      <c r="P280" s="1311"/>
      <c r="Q280" s="1311"/>
      <c r="R280" s="1311"/>
      <c r="S280" s="1311"/>
      <c r="T280" s="1311"/>
    </row>
    <row r="281" spans="1:20" ht="15.75" customHeight="1">
      <c r="A281" s="1311"/>
      <c r="B281" s="1311"/>
      <c r="C281" s="1311"/>
      <c r="D281" s="1311"/>
      <c r="E281" s="1311"/>
      <c r="F281" s="1311"/>
      <c r="G281" s="1311"/>
      <c r="H281" s="1311"/>
      <c r="I281" s="1311"/>
      <c r="J281" s="1311"/>
      <c r="K281" s="1311"/>
      <c r="L281" s="1311"/>
      <c r="M281" s="1311"/>
      <c r="N281" s="1311"/>
      <c r="O281" s="1311"/>
      <c r="P281" s="1311"/>
      <c r="Q281" s="1311"/>
      <c r="R281" s="1311"/>
      <c r="S281" s="1311"/>
      <c r="T281" s="1311"/>
    </row>
    <row r="282" spans="1:20" ht="15.75" customHeight="1">
      <c r="A282" s="1311"/>
      <c r="B282" s="1311"/>
      <c r="C282" s="1311"/>
      <c r="D282" s="1311"/>
      <c r="E282" s="1311"/>
      <c r="F282" s="1311"/>
      <c r="G282" s="1311"/>
      <c r="H282" s="1311"/>
      <c r="I282" s="1311"/>
      <c r="J282" s="1311"/>
      <c r="K282" s="1311"/>
      <c r="L282" s="1311"/>
      <c r="M282" s="1311"/>
      <c r="N282" s="1311"/>
      <c r="O282" s="1311"/>
      <c r="P282" s="1311"/>
      <c r="Q282" s="1311"/>
      <c r="R282" s="1311"/>
      <c r="S282" s="1311"/>
      <c r="T282" s="1311"/>
    </row>
    <row r="283" spans="1:20" ht="15.75" customHeight="1">
      <c r="A283" s="1311"/>
      <c r="B283" s="1311"/>
      <c r="C283" s="1311"/>
      <c r="D283" s="1311"/>
      <c r="E283" s="1311"/>
      <c r="F283" s="1311"/>
      <c r="G283" s="1311"/>
      <c r="H283" s="1311"/>
      <c r="I283" s="1311"/>
      <c r="J283" s="1311"/>
      <c r="K283" s="1311"/>
      <c r="L283" s="1311"/>
      <c r="M283" s="1311"/>
      <c r="N283" s="1311"/>
      <c r="O283" s="1311"/>
      <c r="P283" s="1311"/>
      <c r="Q283" s="1311"/>
      <c r="R283" s="1311"/>
      <c r="S283" s="1311"/>
      <c r="T283" s="1311"/>
    </row>
    <row r="284" spans="1:20" ht="15.75" customHeight="1">
      <c r="A284" s="1311"/>
      <c r="B284" s="1311"/>
      <c r="C284" s="1311"/>
      <c r="D284" s="1311"/>
      <c r="E284" s="1311"/>
      <c r="F284" s="1311"/>
      <c r="G284" s="1311"/>
      <c r="H284" s="1311"/>
      <c r="I284" s="1311"/>
      <c r="J284" s="1311"/>
      <c r="K284" s="1311"/>
      <c r="L284" s="1311"/>
      <c r="M284" s="1311"/>
      <c r="N284" s="1311"/>
      <c r="O284" s="1311"/>
      <c r="P284" s="1311"/>
      <c r="Q284" s="1311"/>
      <c r="R284" s="1311"/>
      <c r="S284" s="1311"/>
      <c r="T284" s="1311"/>
    </row>
    <row r="285" spans="1:20" ht="15.75" customHeight="1">
      <c r="A285" s="1311"/>
      <c r="B285" s="1311"/>
      <c r="C285" s="1311"/>
      <c r="D285" s="1311"/>
      <c r="E285" s="1311"/>
      <c r="F285" s="1311"/>
      <c r="G285" s="1311"/>
      <c r="H285" s="1311"/>
      <c r="I285" s="1311"/>
      <c r="J285" s="1311"/>
      <c r="K285" s="1311"/>
      <c r="L285" s="1311"/>
      <c r="M285" s="1311"/>
      <c r="N285" s="1311"/>
      <c r="O285" s="1311"/>
      <c r="P285" s="1311"/>
      <c r="Q285" s="1311"/>
      <c r="R285" s="1311"/>
      <c r="S285" s="1311"/>
      <c r="T285" s="1311"/>
    </row>
    <row r="286" spans="1:20" ht="15.75" customHeight="1">
      <c r="A286" s="1311"/>
      <c r="B286" s="1311"/>
      <c r="C286" s="1311"/>
      <c r="D286" s="1311"/>
      <c r="E286" s="1311"/>
      <c r="F286" s="1311"/>
      <c r="G286" s="1311"/>
      <c r="H286" s="1311"/>
      <c r="I286" s="1311"/>
      <c r="J286" s="1311"/>
      <c r="K286" s="1311"/>
      <c r="L286" s="1311"/>
      <c r="M286" s="1311"/>
      <c r="N286" s="1311"/>
      <c r="O286" s="1311"/>
      <c r="P286" s="1311"/>
      <c r="Q286" s="1311"/>
      <c r="R286" s="1311"/>
      <c r="S286" s="1311"/>
      <c r="T286" s="1311"/>
    </row>
    <row r="287" spans="1:20" ht="15.75" customHeight="1">
      <c r="A287" s="1311"/>
      <c r="B287" s="1311"/>
      <c r="C287" s="1311"/>
      <c r="D287" s="1311"/>
      <c r="E287" s="1311"/>
      <c r="F287" s="1311"/>
      <c r="G287" s="1311"/>
      <c r="H287" s="1311"/>
      <c r="I287" s="1311"/>
      <c r="J287" s="1311"/>
      <c r="K287" s="1311"/>
      <c r="L287" s="1311"/>
      <c r="M287" s="1311"/>
      <c r="N287" s="1311"/>
      <c r="O287" s="1311"/>
      <c r="P287" s="1311"/>
      <c r="Q287" s="1311"/>
      <c r="R287" s="1311"/>
      <c r="S287" s="1311"/>
      <c r="T287" s="1311"/>
    </row>
    <row r="288" spans="1:20" ht="15.75" customHeight="1">
      <c r="A288" s="1311"/>
      <c r="B288" s="1311"/>
      <c r="C288" s="1311"/>
      <c r="D288" s="1311"/>
      <c r="E288" s="1311"/>
      <c r="F288" s="1311"/>
      <c r="G288" s="1311"/>
      <c r="H288" s="1311"/>
      <c r="I288" s="1311"/>
      <c r="J288" s="1311"/>
      <c r="K288" s="1311"/>
      <c r="L288" s="1311"/>
      <c r="M288" s="1311"/>
      <c r="N288" s="1311"/>
      <c r="O288" s="1311"/>
      <c r="P288" s="1311"/>
      <c r="Q288" s="1311"/>
      <c r="R288" s="1311"/>
      <c r="S288" s="1311"/>
      <c r="T288" s="1311"/>
    </row>
    <row r="289" spans="1:20" ht="15.75" customHeight="1">
      <c r="A289" s="1311"/>
      <c r="B289" s="1311"/>
      <c r="C289" s="1311"/>
      <c r="D289" s="1311"/>
      <c r="E289" s="1311"/>
      <c r="F289" s="1311"/>
      <c r="G289" s="1311"/>
      <c r="H289" s="1311"/>
      <c r="I289" s="1311"/>
      <c r="J289" s="1311"/>
      <c r="K289" s="1311"/>
      <c r="L289" s="1311"/>
      <c r="M289" s="1311"/>
      <c r="N289" s="1311"/>
      <c r="O289" s="1311"/>
      <c r="P289" s="1311"/>
      <c r="Q289" s="1311"/>
      <c r="R289" s="1311"/>
      <c r="S289" s="1311"/>
      <c r="T289" s="1311"/>
    </row>
    <row r="290" spans="1:20" ht="15.75" customHeight="1">
      <c r="A290" s="1311"/>
      <c r="B290" s="1311"/>
      <c r="C290" s="1311"/>
      <c r="D290" s="1311"/>
      <c r="E290" s="1311"/>
      <c r="F290" s="1311"/>
      <c r="G290" s="1311"/>
      <c r="H290" s="1311"/>
      <c r="I290" s="1311"/>
      <c r="J290" s="1311"/>
      <c r="K290" s="1311"/>
      <c r="L290" s="1311"/>
      <c r="M290" s="1311"/>
      <c r="N290" s="1311"/>
      <c r="O290" s="1311"/>
      <c r="P290" s="1311"/>
      <c r="Q290" s="1311"/>
      <c r="R290" s="1311"/>
      <c r="S290" s="1311"/>
      <c r="T290" s="1311"/>
    </row>
    <row r="291" spans="1:20" ht="15.75" customHeight="1">
      <c r="A291" s="1311"/>
      <c r="B291" s="1311"/>
      <c r="C291" s="1311"/>
      <c r="D291" s="1311"/>
      <c r="E291" s="1311"/>
      <c r="F291" s="1311"/>
      <c r="G291" s="1311"/>
      <c r="H291" s="1311"/>
      <c r="I291" s="1311"/>
      <c r="J291" s="1311"/>
      <c r="K291" s="1311"/>
      <c r="L291" s="1311"/>
      <c r="M291" s="1311"/>
      <c r="N291" s="1311"/>
      <c r="O291" s="1311"/>
      <c r="P291" s="1311"/>
      <c r="Q291" s="1311"/>
      <c r="R291" s="1311"/>
      <c r="S291" s="1311"/>
      <c r="T291" s="1311"/>
    </row>
    <row r="292" spans="1:20" ht="15.75" customHeight="1">
      <c r="A292" s="1311"/>
      <c r="B292" s="1311"/>
      <c r="C292" s="1311"/>
      <c r="D292" s="1311"/>
      <c r="E292" s="1311"/>
      <c r="F292" s="1311"/>
      <c r="G292" s="1311"/>
      <c r="H292" s="1311"/>
      <c r="I292" s="1311"/>
      <c r="J292" s="1311"/>
      <c r="K292" s="1311"/>
      <c r="L292" s="1311"/>
      <c r="M292" s="1311"/>
      <c r="N292" s="1311"/>
      <c r="O292" s="1311"/>
      <c r="P292" s="1311"/>
      <c r="Q292" s="1311"/>
      <c r="R292" s="1311"/>
      <c r="S292" s="1311"/>
      <c r="T292" s="1311"/>
    </row>
    <row r="293" spans="1:20" ht="15.75" customHeight="1">
      <c r="A293" s="1311"/>
      <c r="B293" s="1311"/>
      <c r="C293" s="1311"/>
      <c r="D293" s="1311"/>
      <c r="E293" s="1311"/>
      <c r="F293" s="1311"/>
      <c r="G293" s="1311"/>
      <c r="H293" s="1311"/>
      <c r="I293" s="1311"/>
      <c r="J293" s="1311"/>
      <c r="K293" s="1311"/>
      <c r="L293" s="1311"/>
      <c r="M293" s="1311"/>
      <c r="N293" s="1311"/>
      <c r="O293" s="1311"/>
      <c r="P293" s="1311"/>
      <c r="Q293" s="1311"/>
      <c r="R293" s="1311"/>
      <c r="S293" s="1311"/>
      <c r="T293" s="1311"/>
    </row>
    <row r="294" spans="1:20" ht="15.75" customHeight="1">
      <c r="A294" s="1311"/>
      <c r="B294" s="1311"/>
      <c r="C294" s="1311"/>
      <c r="D294" s="1311"/>
      <c r="E294" s="1311"/>
      <c r="F294" s="1311"/>
      <c r="G294" s="1311"/>
      <c r="H294" s="1311"/>
      <c r="I294" s="1311"/>
      <c r="J294" s="1311"/>
      <c r="K294" s="1311"/>
      <c r="L294" s="1311"/>
      <c r="M294" s="1311"/>
      <c r="N294" s="1311"/>
      <c r="O294" s="1311"/>
      <c r="P294" s="1311"/>
      <c r="Q294" s="1311"/>
      <c r="R294" s="1311"/>
      <c r="S294" s="1311"/>
      <c r="T294" s="1311"/>
    </row>
    <row r="295" spans="1:20" ht="15.75" customHeight="1">
      <c r="A295" s="1311"/>
      <c r="B295" s="1311"/>
      <c r="C295" s="1311"/>
      <c r="D295" s="1311"/>
      <c r="E295" s="1311"/>
      <c r="F295" s="1311"/>
      <c r="G295" s="1311"/>
      <c r="H295" s="1311"/>
      <c r="I295" s="1311"/>
      <c r="J295" s="1311"/>
      <c r="K295" s="1311"/>
      <c r="L295" s="1311"/>
      <c r="M295" s="1311"/>
      <c r="N295" s="1311"/>
      <c r="O295" s="1311"/>
      <c r="P295" s="1311"/>
      <c r="Q295" s="1311"/>
      <c r="R295" s="1311"/>
      <c r="S295" s="1311"/>
      <c r="T295" s="1311"/>
    </row>
    <row r="296" spans="1:20" ht="15.75" customHeight="1">
      <c r="A296" s="1311"/>
      <c r="B296" s="1311"/>
      <c r="C296" s="1311"/>
      <c r="D296" s="1311"/>
      <c r="E296" s="1311"/>
      <c r="F296" s="1311"/>
      <c r="G296" s="1311"/>
      <c r="H296" s="1311"/>
      <c r="I296" s="1311"/>
      <c r="J296" s="1311"/>
      <c r="K296" s="1311"/>
      <c r="L296" s="1311"/>
      <c r="M296" s="1311"/>
      <c r="N296" s="1311"/>
      <c r="O296" s="1311"/>
      <c r="P296" s="1311"/>
      <c r="Q296" s="1311"/>
      <c r="R296" s="1311"/>
      <c r="S296" s="1311"/>
      <c r="T296" s="1311"/>
    </row>
    <row r="297" spans="1:20" ht="15.75" customHeight="1">
      <c r="A297" s="1311"/>
      <c r="B297" s="1311"/>
      <c r="C297" s="1311"/>
      <c r="D297" s="1311"/>
      <c r="E297" s="1311"/>
      <c r="F297" s="1311"/>
      <c r="G297" s="1311"/>
      <c r="H297" s="1311"/>
      <c r="I297" s="1311"/>
      <c r="J297" s="1311"/>
      <c r="K297" s="1311"/>
      <c r="L297" s="1311"/>
      <c r="M297" s="1311"/>
      <c r="N297" s="1311"/>
      <c r="O297" s="1311"/>
      <c r="P297" s="1311"/>
      <c r="Q297" s="1311"/>
      <c r="R297" s="1311"/>
      <c r="S297" s="1311"/>
      <c r="T297" s="1311"/>
    </row>
    <row r="298" spans="1:20" ht="15.75" customHeight="1">
      <c r="A298" s="1311"/>
      <c r="B298" s="1311"/>
      <c r="C298" s="1311"/>
      <c r="D298" s="1311"/>
      <c r="E298" s="1311"/>
      <c r="F298" s="1311"/>
      <c r="G298" s="1311"/>
      <c r="H298" s="1311"/>
      <c r="I298" s="1311"/>
      <c r="J298" s="1311"/>
      <c r="K298" s="1311"/>
      <c r="L298" s="1311"/>
      <c r="M298" s="1311"/>
      <c r="N298" s="1311"/>
      <c r="O298" s="1311"/>
      <c r="P298" s="1311"/>
      <c r="Q298" s="1311"/>
      <c r="R298" s="1311"/>
      <c r="S298" s="1311"/>
      <c r="T298" s="1311"/>
    </row>
    <row r="299" spans="1:20" ht="15.75" customHeight="1">
      <c r="A299" s="1311"/>
      <c r="B299" s="1311"/>
      <c r="C299" s="1311"/>
      <c r="D299" s="1311"/>
      <c r="E299" s="1311"/>
      <c r="F299" s="1311"/>
      <c r="G299" s="1311"/>
      <c r="H299" s="1311"/>
      <c r="I299" s="1311"/>
      <c r="J299" s="1311"/>
      <c r="K299" s="1311"/>
      <c r="L299" s="1311"/>
      <c r="M299" s="1311"/>
      <c r="N299" s="1311"/>
      <c r="O299" s="1311"/>
      <c r="P299" s="1311"/>
      <c r="Q299" s="1311"/>
      <c r="R299" s="1311"/>
      <c r="S299" s="1311"/>
      <c r="T299" s="1311"/>
    </row>
    <row r="300" spans="1:20" ht="15.75" customHeight="1">
      <c r="A300" s="1311"/>
      <c r="B300" s="1311"/>
      <c r="C300" s="1311"/>
      <c r="D300" s="1311"/>
      <c r="E300" s="1311"/>
      <c r="F300" s="1311"/>
      <c r="G300" s="1311"/>
      <c r="H300" s="1311"/>
      <c r="I300" s="1311"/>
      <c r="J300" s="1311"/>
      <c r="K300" s="1311"/>
      <c r="L300" s="1311"/>
      <c r="M300" s="1311"/>
      <c r="N300" s="1311"/>
      <c r="O300" s="1311"/>
      <c r="P300" s="1311"/>
      <c r="Q300" s="1311"/>
      <c r="R300" s="1311"/>
      <c r="S300" s="1311"/>
      <c r="T300" s="1311"/>
    </row>
    <row r="301" spans="1:20" ht="15.75" customHeight="1">
      <c r="A301" s="1311"/>
      <c r="B301" s="1311"/>
      <c r="C301" s="1311"/>
      <c r="D301" s="1311"/>
      <c r="E301" s="1311"/>
      <c r="F301" s="1311"/>
      <c r="G301" s="1311"/>
      <c r="H301" s="1311"/>
      <c r="I301" s="1311"/>
      <c r="J301" s="1311"/>
      <c r="K301" s="1311"/>
      <c r="L301" s="1311"/>
      <c r="M301" s="1311"/>
      <c r="N301" s="1311"/>
      <c r="O301" s="1311"/>
      <c r="P301" s="1311"/>
      <c r="Q301" s="1311"/>
      <c r="R301" s="1311"/>
      <c r="S301" s="1311"/>
      <c r="T301" s="1311"/>
    </row>
    <row r="302" spans="1:20" ht="15.75" customHeight="1">
      <c r="A302" s="1311"/>
      <c r="B302" s="1311"/>
      <c r="C302" s="1311"/>
      <c r="D302" s="1311"/>
      <c r="E302" s="1311"/>
      <c r="F302" s="1311"/>
      <c r="G302" s="1311"/>
      <c r="H302" s="1311"/>
      <c r="I302" s="1311"/>
      <c r="J302" s="1311"/>
      <c r="K302" s="1311"/>
      <c r="L302" s="1311"/>
      <c r="M302" s="1311"/>
      <c r="N302" s="1311"/>
      <c r="O302" s="1311"/>
      <c r="P302" s="1311"/>
      <c r="Q302" s="1311"/>
      <c r="R302" s="1311"/>
      <c r="S302" s="1311"/>
      <c r="T302" s="1311"/>
    </row>
    <row r="303" spans="1:20" ht="15.75" customHeight="1">
      <c r="A303" s="1311"/>
      <c r="B303" s="1311"/>
      <c r="C303" s="1311"/>
      <c r="D303" s="1311"/>
      <c r="E303" s="1311"/>
      <c r="F303" s="1311"/>
      <c r="G303" s="1311"/>
      <c r="H303" s="1311"/>
      <c r="I303" s="1311"/>
      <c r="J303" s="1311"/>
      <c r="K303" s="1311"/>
      <c r="L303" s="1311"/>
      <c r="M303" s="1311"/>
      <c r="N303" s="1311"/>
      <c r="O303" s="1311"/>
      <c r="P303" s="1311"/>
      <c r="Q303" s="1311"/>
      <c r="R303" s="1311"/>
      <c r="S303" s="1311"/>
      <c r="T303" s="1311"/>
    </row>
    <row r="304" spans="1:20" ht="15.75" customHeight="1">
      <c r="A304" s="1311"/>
      <c r="B304" s="1311"/>
      <c r="C304" s="1311"/>
      <c r="D304" s="1311"/>
      <c r="E304" s="1311"/>
      <c r="F304" s="1311"/>
      <c r="G304" s="1311"/>
      <c r="H304" s="1311"/>
      <c r="I304" s="1311"/>
      <c r="J304" s="1311"/>
      <c r="K304" s="1311"/>
      <c r="L304" s="1311"/>
      <c r="M304" s="1311"/>
      <c r="N304" s="1311"/>
      <c r="O304" s="1311"/>
      <c r="P304" s="1311"/>
      <c r="Q304" s="1311"/>
      <c r="R304" s="1311"/>
      <c r="S304" s="1311"/>
      <c r="T304" s="1311"/>
    </row>
    <row r="305" spans="1:20" ht="15.75" customHeight="1">
      <c r="A305" s="1311"/>
      <c r="B305" s="1311"/>
      <c r="C305" s="1311"/>
      <c r="D305" s="1311"/>
      <c r="E305" s="1311"/>
      <c r="F305" s="1311"/>
      <c r="G305" s="1311"/>
      <c r="H305" s="1311"/>
      <c r="I305" s="1311"/>
      <c r="J305" s="1311"/>
      <c r="K305" s="1311"/>
      <c r="L305" s="1311"/>
      <c r="M305" s="1311"/>
      <c r="N305" s="1311"/>
      <c r="O305" s="1311"/>
      <c r="P305" s="1311"/>
      <c r="Q305" s="1311"/>
      <c r="R305" s="1311"/>
      <c r="S305" s="1311"/>
      <c r="T305" s="1311"/>
    </row>
    <row r="306" spans="1:20" ht="15.75" customHeight="1">
      <c r="A306" s="1311"/>
      <c r="B306" s="1311"/>
      <c r="C306" s="1311"/>
      <c r="D306" s="1311"/>
      <c r="E306" s="1311"/>
      <c r="F306" s="1311"/>
      <c r="G306" s="1311"/>
      <c r="H306" s="1311"/>
      <c r="I306" s="1311"/>
      <c r="J306" s="1311"/>
      <c r="K306" s="1311"/>
      <c r="L306" s="1311"/>
      <c r="M306" s="1311"/>
      <c r="N306" s="1311"/>
      <c r="O306" s="1311"/>
      <c r="P306" s="1311"/>
      <c r="Q306" s="1311"/>
      <c r="R306" s="1311"/>
      <c r="S306" s="1311"/>
      <c r="T306" s="1311"/>
    </row>
    <row r="307" spans="1:20" ht="15.75" customHeight="1">
      <c r="A307" s="1311"/>
      <c r="B307" s="1311"/>
      <c r="C307" s="1311"/>
      <c r="D307" s="1311"/>
      <c r="E307" s="1311"/>
      <c r="F307" s="1311"/>
      <c r="G307" s="1311"/>
      <c r="H307" s="1311"/>
      <c r="I307" s="1311"/>
      <c r="J307" s="1311"/>
      <c r="K307" s="1311"/>
      <c r="L307" s="1311"/>
      <c r="M307" s="1311"/>
      <c r="N307" s="1311"/>
      <c r="O307" s="1311"/>
      <c r="P307" s="1311"/>
      <c r="Q307" s="1311"/>
      <c r="R307" s="1311"/>
      <c r="S307" s="1311"/>
      <c r="T307" s="1311"/>
    </row>
    <row r="308" spans="1:20" ht="15.75" customHeight="1">
      <c r="A308" s="1311"/>
      <c r="B308" s="1311"/>
      <c r="C308" s="1311"/>
      <c r="D308" s="1311"/>
      <c r="E308" s="1311"/>
      <c r="F308" s="1311"/>
      <c r="G308" s="1311"/>
      <c r="H308" s="1311"/>
      <c r="I308" s="1311"/>
      <c r="J308" s="1311"/>
      <c r="K308" s="1311"/>
      <c r="L308" s="1311"/>
      <c r="M308" s="1311"/>
      <c r="N308" s="1311"/>
      <c r="O308" s="1311"/>
      <c r="P308" s="1311"/>
      <c r="Q308" s="1311"/>
      <c r="R308" s="1311"/>
      <c r="S308" s="1311"/>
      <c r="T308" s="1311"/>
    </row>
    <row r="309" spans="1:20" ht="15.75" customHeight="1">
      <c r="A309" s="1311"/>
      <c r="B309" s="1311"/>
      <c r="C309" s="1311"/>
      <c r="D309" s="1311"/>
      <c r="E309" s="1311"/>
      <c r="F309" s="1311"/>
      <c r="G309" s="1311"/>
      <c r="H309" s="1311"/>
      <c r="I309" s="1311"/>
      <c r="J309" s="1311"/>
      <c r="K309" s="1311"/>
      <c r="L309" s="1311"/>
      <c r="M309" s="1311"/>
      <c r="N309" s="1311"/>
      <c r="O309" s="1311"/>
      <c r="P309" s="1311"/>
      <c r="Q309" s="1311"/>
      <c r="R309" s="1311"/>
      <c r="S309" s="1311"/>
      <c r="T309" s="1311"/>
    </row>
    <row r="310" spans="1:20" ht="15.75" customHeight="1">
      <c r="A310" s="1311"/>
      <c r="B310" s="1311"/>
      <c r="C310" s="1311"/>
      <c r="D310" s="1311"/>
      <c r="E310" s="1311"/>
      <c r="F310" s="1311"/>
      <c r="G310" s="1311"/>
      <c r="H310" s="1311"/>
      <c r="I310" s="1311"/>
      <c r="J310" s="1311"/>
      <c r="K310" s="1311"/>
      <c r="L310" s="1311"/>
      <c r="M310" s="1311"/>
      <c r="N310" s="1311"/>
      <c r="O310" s="1311"/>
      <c r="P310" s="1311"/>
      <c r="Q310" s="1311"/>
      <c r="R310" s="1311"/>
      <c r="S310" s="1311"/>
      <c r="T310" s="1311"/>
    </row>
    <row r="311" spans="1:20" ht="15.75" customHeight="1">
      <c r="A311" s="1311"/>
      <c r="B311" s="1311"/>
      <c r="C311" s="1311"/>
      <c r="D311" s="1311"/>
      <c r="E311" s="1311"/>
      <c r="F311" s="1311"/>
      <c r="G311" s="1311"/>
      <c r="H311" s="1311"/>
      <c r="I311" s="1311"/>
      <c r="J311" s="1311"/>
      <c r="K311" s="1311"/>
      <c r="L311" s="1311"/>
      <c r="M311" s="1311"/>
      <c r="N311" s="1311"/>
      <c r="O311" s="1311"/>
      <c r="P311" s="1311"/>
      <c r="Q311" s="1311"/>
      <c r="R311" s="1311"/>
      <c r="S311" s="1311"/>
      <c r="T311" s="1311"/>
    </row>
    <row r="312" spans="1:20" ht="15.75" customHeight="1">
      <c r="A312" s="1311"/>
      <c r="B312" s="1311"/>
      <c r="C312" s="1311"/>
      <c r="D312" s="1311"/>
      <c r="E312" s="1311"/>
      <c r="F312" s="1311"/>
      <c r="G312" s="1311"/>
      <c r="H312" s="1311"/>
      <c r="I312" s="1311"/>
      <c r="J312" s="1311"/>
      <c r="K312" s="1311"/>
      <c r="L312" s="1311"/>
      <c r="M312" s="1311"/>
      <c r="N312" s="1311"/>
      <c r="O312" s="1311"/>
      <c r="P312" s="1311"/>
      <c r="Q312" s="1311"/>
      <c r="R312" s="1311"/>
      <c r="S312" s="1311"/>
      <c r="T312" s="1311"/>
    </row>
    <row r="313" spans="1:20" ht="15.75" customHeight="1">
      <c r="A313" s="1311"/>
      <c r="B313" s="1311"/>
      <c r="C313" s="1311"/>
      <c r="D313" s="1311"/>
      <c r="E313" s="1311"/>
      <c r="F313" s="1311"/>
      <c r="G313" s="1311"/>
      <c r="H313" s="1311"/>
      <c r="I313" s="1311"/>
      <c r="J313" s="1311"/>
      <c r="K313" s="1311"/>
      <c r="L313" s="1311"/>
      <c r="M313" s="1311"/>
      <c r="N313" s="1311"/>
      <c r="O313" s="1311"/>
      <c r="P313" s="1311"/>
      <c r="Q313" s="1311"/>
      <c r="R313" s="1311"/>
      <c r="S313" s="1311"/>
      <c r="T313" s="1311"/>
    </row>
    <row r="314" spans="1:20" ht="15.75" customHeight="1">
      <c r="A314" s="1311"/>
      <c r="B314" s="1311"/>
      <c r="C314" s="1311"/>
      <c r="D314" s="1311"/>
      <c r="E314" s="1311"/>
      <c r="F314" s="1311"/>
      <c r="G314" s="1311"/>
      <c r="H314" s="1311"/>
      <c r="I314" s="1311"/>
      <c r="J314" s="1311"/>
      <c r="K314" s="1311"/>
      <c r="L314" s="1311"/>
      <c r="M314" s="1311"/>
      <c r="N314" s="1311"/>
      <c r="O314" s="1311"/>
      <c r="P314" s="1311"/>
      <c r="Q314" s="1311"/>
      <c r="R314" s="1311"/>
      <c r="S314" s="1311"/>
      <c r="T314" s="1311"/>
    </row>
    <row r="315" spans="1:20" ht="15.75" customHeight="1">
      <c r="A315" s="1311"/>
      <c r="B315" s="1311"/>
      <c r="C315" s="1311"/>
      <c r="D315" s="1311"/>
      <c r="E315" s="1311"/>
      <c r="F315" s="1311"/>
      <c r="G315" s="1311"/>
      <c r="H315" s="1311"/>
      <c r="I315" s="1311"/>
      <c r="J315" s="1311"/>
      <c r="K315" s="1311"/>
      <c r="L315" s="1311"/>
      <c r="M315" s="1311"/>
      <c r="N315" s="1311"/>
      <c r="O315" s="1311"/>
      <c r="P315" s="1311"/>
      <c r="Q315" s="1311"/>
      <c r="R315" s="1311"/>
      <c r="S315" s="1311"/>
      <c r="T315" s="1311"/>
    </row>
    <row r="316" spans="1:20" ht="15.75" customHeight="1">
      <c r="A316" s="1311"/>
      <c r="B316" s="1311"/>
      <c r="C316" s="1311"/>
      <c r="D316" s="1311"/>
      <c r="E316" s="1311"/>
      <c r="F316" s="1311"/>
      <c r="G316" s="1311"/>
      <c r="H316" s="1311"/>
      <c r="I316" s="1311"/>
      <c r="J316" s="1311"/>
      <c r="K316" s="1311"/>
      <c r="L316" s="1311"/>
      <c r="M316" s="1311"/>
      <c r="N316" s="1311"/>
      <c r="O316" s="1311"/>
      <c r="P316" s="1311"/>
      <c r="Q316" s="1311"/>
      <c r="R316" s="1311"/>
      <c r="S316" s="1311"/>
      <c r="T316" s="1311"/>
    </row>
    <row r="317" spans="1:20" ht="15.75" customHeight="1">
      <c r="A317" s="1311"/>
      <c r="B317" s="1311"/>
      <c r="C317" s="1311"/>
      <c r="D317" s="1311"/>
      <c r="E317" s="1311"/>
      <c r="F317" s="1311"/>
      <c r="G317" s="1311"/>
      <c r="H317" s="1311"/>
      <c r="I317" s="1311"/>
      <c r="J317" s="1311"/>
      <c r="K317" s="1311"/>
      <c r="L317" s="1311"/>
      <c r="M317" s="1311"/>
      <c r="N317" s="1311"/>
      <c r="O317" s="1311"/>
      <c r="P317" s="1311"/>
      <c r="Q317" s="1311"/>
      <c r="R317" s="1311"/>
      <c r="S317" s="1311"/>
      <c r="T317" s="1311"/>
    </row>
    <row r="318" spans="1:20" ht="15.75" customHeight="1">
      <c r="A318" s="1311"/>
      <c r="B318" s="1311"/>
      <c r="C318" s="1311"/>
      <c r="D318" s="1311"/>
      <c r="E318" s="1311"/>
      <c r="F318" s="1311"/>
      <c r="G318" s="1311"/>
      <c r="H318" s="1311"/>
      <c r="I318" s="1311"/>
      <c r="J318" s="1311"/>
      <c r="K318" s="1311"/>
      <c r="L318" s="1311"/>
      <c r="M318" s="1311"/>
      <c r="N318" s="1311"/>
      <c r="O318" s="1311"/>
      <c r="P318" s="1311"/>
      <c r="Q318" s="1311"/>
      <c r="R318" s="1311"/>
      <c r="S318" s="1311"/>
      <c r="T318" s="1311"/>
    </row>
    <row r="319" spans="1:20" ht="15.75" customHeight="1">
      <c r="A319" s="1311"/>
      <c r="B319" s="1311"/>
      <c r="C319" s="1311"/>
      <c r="D319" s="1311"/>
      <c r="E319" s="1311"/>
      <c r="F319" s="1311"/>
      <c r="G319" s="1311"/>
      <c r="H319" s="1311"/>
      <c r="I319" s="1311"/>
      <c r="J319" s="1311"/>
      <c r="K319" s="1311"/>
      <c r="L319" s="1311"/>
      <c r="M319" s="1311"/>
      <c r="N319" s="1311"/>
      <c r="O319" s="1311"/>
      <c r="P319" s="1311"/>
      <c r="Q319" s="1311"/>
      <c r="R319" s="1311"/>
      <c r="S319" s="1311"/>
      <c r="T319" s="1311"/>
    </row>
    <row r="320" spans="1:20" ht="15.75" customHeight="1">
      <c r="A320" s="1311"/>
      <c r="B320" s="1311"/>
      <c r="C320" s="1311"/>
      <c r="D320" s="1311"/>
      <c r="E320" s="1311"/>
      <c r="F320" s="1311"/>
      <c r="G320" s="1311"/>
      <c r="H320" s="1311"/>
      <c r="I320" s="1311"/>
      <c r="J320" s="1311"/>
      <c r="K320" s="1311"/>
      <c r="L320" s="1311"/>
      <c r="M320" s="1311"/>
      <c r="N320" s="1311"/>
      <c r="O320" s="1311"/>
      <c r="P320" s="1311"/>
      <c r="Q320" s="1311"/>
      <c r="R320" s="1311"/>
      <c r="S320" s="1311"/>
      <c r="T320" s="1311"/>
    </row>
    <row r="321" spans="1:20" ht="15.75" customHeight="1">
      <c r="A321" s="1311"/>
      <c r="B321" s="1311"/>
      <c r="C321" s="1311"/>
      <c r="D321" s="1311"/>
      <c r="E321" s="1311"/>
      <c r="F321" s="1311"/>
      <c r="G321" s="1311"/>
      <c r="H321" s="1311"/>
      <c r="I321" s="1311"/>
      <c r="J321" s="1311"/>
      <c r="K321" s="1311"/>
      <c r="L321" s="1311"/>
      <c r="M321" s="1311"/>
      <c r="N321" s="1311"/>
      <c r="O321" s="1311"/>
      <c r="P321" s="1311"/>
      <c r="Q321" s="1311"/>
      <c r="R321" s="1311"/>
      <c r="S321" s="1311"/>
      <c r="T321" s="1311"/>
    </row>
    <row r="322" spans="1:20" ht="15.75" customHeight="1">
      <c r="A322" s="1311"/>
      <c r="B322" s="1311"/>
      <c r="C322" s="1311"/>
      <c r="D322" s="1311"/>
      <c r="E322" s="1311"/>
      <c r="F322" s="1311"/>
      <c r="G322" s="1311"/>
      <c r="H322" s="1311"/>
      <c r="I322" s="1311"/>
      <c r="J322" s="1311"/>
      <c r="K322" s="1311"/>
      <c r="L322" s="1311"/>
      <c r="M322" s="1311"/>
      <c r="N322" s="1311"/>
      <c r="O322" s="1311"/>
      <c r="P322" s="1311"/>
      <c r="Q322" s="1311"/>
      <c r="R322" s="1311"/>
      <c r="S322" s="1311"/>
      <c r="T322" s="1311"/>
    </row>
    <row r="323" spans="1:20" ht="15.75" customHeight="1">
      <c r="A323" s="1311"/>
      <c r="B323" s="1311"/>
      <c r="C323" s="1311"/>
      <c r="D323" s="1311"/>
      <c r="E323" s="1311"/>
      <c r="F323" s="1311"/>
      <c r="G323" s="1311"/>
      <c r="H323" s="1311"/>
      <c r="I323" s="1311"/>
      <c r="J323" s="1311"/>
      <c r="K323" s="1311"/>
      <c r="L323" s="1311"/>
      <c r="M323" s="1311"/>
      <c r="N323" s="1311"/>
      <c r="O323" s="1311"/>
      <c r="P323" s="1311"/>
      <c r="Q323" s="1311"/>
      <c r="R323" s="1311"/>
      <c r="S323" s="1311"/>
      <c r="T323" s="1311"/>
    </row>
    <row r="324" spans="1:20" ht="15.75" customHeight="1">
      <c r="A324" s="1311"/>
      <c r="B324" s="1311"/>
      <c r="C324" s="1311"/>
      <c r="D324" s="1311"/>
      <c r="E324" s="1311"/>
      <c r="F324" s="1311"/>
      <c r="G324" s="1311"/>
      <c r="H324" s="1311"/>
      <c r="I324" s="1311"/>
      <c r="J324" s="1311"/>
      <c r="K324" s="1311"/>
      <c r="L324" s="1311"/>
      <c r="M324" s="1311"/>
      <c r="N324" s="1311"/>
      <c r="O324" s="1311"/>
      <c r="P324" s="1311"/>
      <c r="Q324" s="1311"/>
      <c r="R324" s="1311"/>
      <c r="S324" s="1311"/>
      <c r="T324" s="1311"/>
    </row>
    <row r="325" spans="1:20" ht="15.75" customHeight="1">
      <c r="A325" s="1311"/>
      <c r="B325" s="1311"/>
      <c r="C325" s="1311"/>
      <c r="D325" s="1311"/>
      <c r="E325" s="1311"/>
      <c r="F325" s="1311"/>
      <c r="G325" s="1311"/>
      <c r="H325" s="1311"/>
      <c r="I325" s="1311"/>
      <c r="J325" s="1311"/>
      <c r="K325" s="1311"/>
      <c r="L325" s="1311"/>
      <c r="M325" s="1311"/>
      <c r="N325" s="1311"/>
      <c r="O325" s="1311"/>
      <c r="P325" s="1311"/>
      <c r="Q325" s="1311"/>
      <c r="R325" s="1311"/>
      <c r="S325" s="1311"/>
      <c r="T325" s="1311"/>
    </row>
    <row r="326" spans="1:20" ht="15.75" customHeight="1">
      <c r="A326" s="1311"/>
      <c r="B326" s="1311"/>
      <c r="C326" s="1311"/>
      <c r="D326" s="1311"/>
      <c r="E326" s="1311"/>
      <c r="F326" s="1311"/>
      <c r="G326" s="1311"/>
      <c r="H326" s="1311"/>
      <c r="I326" s="1311"/>
      <c r="J326" s="1311"/>
      <c r="K326" s="1311"/>
      <c r="L326" s="1311"/>
      <c r="M326" s="1311"/>
      <c r="N326" s="1311"/>
      <c r="O326" s="1311"/>
      <c r="P326" s="1311"/>
      <c r="Q326" s="1311"/>
      <c r="R326" s="1311"/>
      <c r="S326" s="1311"/>
      <c r="T326" s="1311"/>
    </row>
    <row r="327" spans="1:20" ht="15.75" customHeight="1">
      <c r="A327" s="1311"/>
      <c r="B327" s="1311"/>
      <c r="C327" s="1311"/>
      <c r="D327" s="1311"/>
      <c r="E327" s="1311"/>
      <c r="F327" s="1311"/>
      <c r="G327" s="1311"/>
      <c r="H327" s="1311"/>
      <c r="I327" s="1311"/>
      <c r="J327" s="1311"/>
      <c r="K327" s="1311"/>
      <c r="L327" s="1311"/>
      <c r="M327" s="1311"/>
      <c r="N327" s="1311"/>
      <c r="O327" s="1311"/>
      <c r="P327" s="1311"/>
      <c r="Q327" s="1311"/>
      <c r="R327" s="1311"/>
      <c r="S327" s="1311"/>
      <c r="T327" s="1311"/>
    </row>
    <row r="328" spans="1:20" ht="15.75" customHeight="1">
      <c r="A328" s="1311"/>
      <c r="B328" s="1311"/>
      <c r="C328" s="1311"/>
      <c r="D328" s="1311"/>
      <c r="E328" s="1311"/>
      <c r="F328" s="1311"/>
      <c r="G328" s="1311"/>
      <c r="H328" s="1311"/>
      <c r="I328" s="1311"/>
      <c r="J328" s="1311"/>
      <c r="K328" s="1311"/>
      <c r="L328" s="1311"/>
      <c r="M328" s="1311"/>
      <c r="N328" s="1311"/>
      <c r="O328" s="1311"/>
      <c r="P328" s="1311"/>
      <c r="Q328" s="1311"/>
      <c r="R328" s="1311"/>
      <c r="S328" s="1311"/>
      <c r="T328" s="1311"/>
    </row>
    <row r="329" spans="1:20" ht="15.75" customHeight="1">
      <c r="A329" s="1311"/>
      <c r="B329" s="1311"/>
      <c r="C329" s="1311"/>
      <c r="D329" s="1311"/>
      <c r="E329" s="1311"/>
      <c r="F329" s="1311"/>
      <c r="G329" s="1311"/>
      <c r="H329" s="1311"/>
      <c r="I329" s="1311"/>
      <c r="J329" s="1311"/>
      <c r="K329" s="1311"/>
      <c r="L329" s="1311"/>
      <c r="M329" s="1311"/>
      <c r="N329" s="1311"/>
      <c r="O329" s="1311"/>
      <c r="P329" s="1311"/>
      <c r="Q329" s="1311"/>
      <c r="R329" s="1311"/>
      <c r="S329" s="1311"/>
      <c r="T329" s="1311"/>
    </row>
    <row r="330" spans="1:20" ht="15.75" customHeight="1">
      <c r="A330" s="1311"/>
      <c r="B330" s="1311"/>
      <c r="C330" s="1311"/>
      <c r="D330" s="1311"/>
      <c r="E330" s="1311"/>
      <c r="F330" s="1311"/>
      <c r="G330" s="1311"/>
      <c r="H330" s="1311"/>
      <c r="I330" s="1311"/>
      <c r="J330" s="1311"/>
      <c r="K330" s="1311"/>
      <c r="L330" s="1311"/>
      <c r="M330" s="1311"/>
      <c r="N330" s="1311"/>
      <c r="O330" s="1311"/>
      <c r="P330" s="1311"/>
      <c r="Q330" s="1311"/>
      <c r="R330" s="1311"/>
      <c r="S330" s="1311"/>
      <c r="T330" s="1311"/>
    </row>
    <row r="331" spans="1:20" ht="15.75" customHeight="1">
      <c r="A331" s="1311"/>
      <c r="B331" s="1311"/>
      <c r="C331" s="1311"/>
      <c r="D331" s="1311"/>
      <c r="E331" s="1311"/>
      <c r="F331" s="1311"/>
      <c r="G331" s="1311"/>
      <c r="H331" s="1311"/>
      <c r="I331" s="1311"/>
      <c r="J331" s="1311"/>
      <c r="K331" s="1311"/>
      <c r="L331" s="1311"/>
      <c r="M331" s="1311"/>
      <c r="N331" s="1311"/>
      <c r="O331" s="1311"/>
      <c r="P331" s="1311"/>
      <c r="Q331" s="1311"/>
      <c r="R331" s="1311"/>
      <c r="S331" s="1311"/>
      <c r="T331" s="1311"/>
    </row>
    <row r="332" spans="1:20" ht="15.75" customHeight="1">
      <c r="A332" s="1311"/>
      <c r="B332" s="1311"/>
      <c r="C332" s="1311"/>
      <c r="D332" s="1311"/>
      <c r="E332" s="1311"/>
      <c r="F332" s="1311"/>
      <c r="G332" s="1311"/>
      <c r="H332" s="1311"/>
      <c r="I332" s="1311"/>
      <c r="J332" s="1311"/>
      <c r="K332" s="1311"/>
      <c r="L332" s="1311"/>
      <c r="M332" s="1311"/>
      <c r="N332" s="1311"/>
      <c r="O332" s="1311"/>
      <c r="P332" s="1311"/>
      <c r="Q332" s="1311"/>
      <c r="R332" s="1311"/>
      <c r="S332" s="1311"/>
      <c r="T332" s="1311"/>
    </row>
    <row r="333" spans="1:20" ht="15.75" customHeight="1">
      <c r="A333" s="1311"/>
      <c r="B333" s="1311"/>
      <c r="C333" s="1311"/>
      <c r="D333" s="1311"/>
      <c r="E333" s="1311"/>
      <c r="F333" s="1311"/>
      <c r="G333" s="1311"/>
      <c r="H333" s="1311"/>
      <c r="I333" s="1311"/>
      <c r="J333" s="1311"/>
      <c r="K333" s="1311"/>
      <c r="L333" s="1311"/>
      <c r="M333" s="1311"/>
      <c r="N333" s="1311"/>
      <c r="O333" s="1311"/>
      <c r="P333" s="1311"/>
      <c r="Q333" s="1311"/>
      <c r="R333" s="1311"/>
      <c r="S333" s="1311"/>
      <c r="T333" s="1311"/>
    </row>
    <row r="334" spans="1:20" ht="15.75" customHeight="1">
      <c r="A334" s="1311"/>
      <c r="B334" s="1311"/>
      <c r="C334" s="1311"/>
      <c r="D334" s="1311"/>
      <c r="E334" s="1311"/>
      <c r="F334" s="1311"/>
      <c r="G334" s="1311"/>
      <c r="H334" s="1311"/>
      <c r="I334" s="1311"/>
      <c r="J334" s="1311"/>
      <c r="K334" s="1311"/>
      <c r="L334" s="1311"/>
      <c r="M334" s="1311"/>
      <c r="N334" s="1311"/>
      <c r="O334" s="1311"/>
      <c r="P334" s="1311"/>
      <c r="Q334" s="1311"/>
      <c r="R334" s="1311"/>
      <c r="S334" s="1311"/>
      <c r="T334" s="1311"/>
    </row>
    <row r="335" spans="1:20" ht="15.75" customHeight="1">
      <c r="A335" s="1311"/>
      <c r="B335" s="1311"/>
      <c r="C335" s="1311"/>
      <c r="D335" s="1311"/>
      <c r="E335" s="1311"/>
      <c r="F335" s="1311"/>
      <c r="G335" s="1311"/>
      <c r="H335" s="1311"/>
      <c r="I335" s="1311"/>
      <c r="J335" s="1311"/>
      <c r="K335" s="1311"/>
      <c r="L335" s="1311"/>
      <c r="M335" s="1311"/>
      <c r="N335" s="1311"/>
      <c r="O335" s="1311"/>
      <c r="P335" s="1311"/>
      <c r="Q335" s="1311"/>
      <c r="R335" s="1311"/>
      <c r="S335" s="1311"/>
      <c r="T335" s="1311"/>
    </row>
    <row r="336" spans="1:20" ht="15.75" customHeight="1">
      <c r="A336" s="1311"/>
      <c r="B336" s="1311"/>
      <c r="C336" s="1311"/>
      <c r="D336" s="1311"/>
      <c r="E336" s="1311"/>
      <c r="F336" s="1311"/>
      <c r="G336" s="1311"/>
      <c r="H336" s="1311"/>
      <c r="I336" s="1311"/>
      <c r="J336" s="1311"/>
      <c r="K336" s="1311"/>
      <c r="L336" s="1311"/>
      <c r="M336" s="1311"/>
      <c r="N336" s="1311"/>
      <c r="O336" s="1311"/>
      <c r="P336" s="1311"/>
      <c r="Q336" s="1311"/>
      <c r="R336" s="1311"/>
      <c r="S336" s="1311"/>
      <c r="T336" s="1311"/>
    </row>
    <row r="337" spans="1:20" ht="15.75" customHeight="1">
      <c r="A337" s="1311"/>
      <c r="B337" s="1311"/>
      <c r="C337" s="1311"/>
      <c r="D337" s="1311"/>
      <c r="E337" s="1311"/>
      <c r="F337" s="1311"/>
      <c r="G337" s="1311"/>
      <c r="H337" s="1311"/>
      <c r="I337" s="1311"/>
      <c r="J337" s="1311"/>
      <c r="K337" s="1311"/>
      <c r="L337" s="1311"/>
      <c r="M337" s="1311"/>
      <c r="N337" s="1311"/>
      <c r="O337" s="1311"/>
      <c r="P337" s="1311"/>
      <c r="Q337" s="1311"/>
      <c r="R337" s="1311"/>
      <c r="S337" s="1311"/>
      <c r="T337" s="1311"/>
    </row>
    <row r="338" spans="1:20" ht="15.75" customHeight="1">
      <c r="A338" s="1311"/>
      <c r="B338" s="1311"/>
      <c r="C338" s="1311"/>
      <c r="D338" s="1311"/>
      <c r="E338" s="1311"/>
      <c r="F338" s="1311"/>
      <c r="G338" s="1311"/>
      <c r="H338" s="1311"/>
      <c r="I338" s="1311"/>
      <c r="J338" s="1311"/>
      <c r="K338" s="1311"/>
      <c r="L338" s="1311"/>
      <c r="M338" s="1311"/>
      <c r="N338" s="1311"/>
      <c r="O338" s="1311"/>
      <c r="P338" s="1311"/>
      <c r="Q338" s="1311"/>
      <c r="R338" s="1311"/>
      <c r="S338" s="1311"/>
      <c r="T338" s="1311"/>
    </row>
    <row r="339" spans="1:20" ht="15.75" customHeight="1">
      <c r="A339" s="1311"/>
      <c r="B339" s="1311"/>
      <c r="C339" s="1311"/>
      <c r="D339" s="1311"/>
      <c r="E339" s="1311"/>
      <c r="F339" s="1311"/>
      <c r="G339" s="1311"/>
      <c r="H339" s="1311"/>
      <c r="I339" s="1311"/>
      <c r="J339" s="1311"/>
      <c r="K339" s="1311"/>
      <c r="L339" s="1311"/>
      <c r="M339" s="1311"/>
      <c r="N339" s="1311"/>
      <c r="O339" s="1311"/>
      <c r="P339" s="1311"/>
      <c r="Q339" s="1311"/>
      <c r="R339" s="1311"/>
      <c r="S339" s="1311"/>
      <c r="T339" s="1311"/>
    </row>
    <row r="340" spans="1:20" ht="15.75" customHeight="1">
      <c r="A340" s="1311"/>
      <c r="B340" s="1311"/>
      <c r="C340" s="1311"/>
      <c r="D340" s="1311"/>
      <c r="E340" s="1311"/>
      <c r="F340" s="1311"/>
      <c r="G340" s="1311"/>
      <c r="H340" s="1311"/>
      <c r="I340" s="1311"/>
      <c r="J340" s="1311"/>
      <c r="K340" s="1311"/>
      <c r="L340" s="1311"/>
      <c r="M340" s="1311"/>
      <c r="N340" s="1311"/>
      <c r="O340" s="1311"/>
      <c r="P340" s="1311"/>
      <c r="Q340" s="1311"/>
      <c r="R340" s="1311"/>
      <c r="S340" s="1311"/>
      <c r="T340" s="1311"/>
    </row>
    <row r="341" spans="1:20" ht="15.75" customHeight="1">
      <c r="A341" s="1311"/>
      <c r="B341" s="1311"/>
      <c r="C341" s="1311"/>
      <c r="D341" s="1311"/>
      <c r="E341" s="1311"/>
      <c r="F341" s="1311"/>
      <c r="G341" s="1311"/>
      <c r="H341" s="1311"/>
      <c r="I341" s="1311"/>
      <c r="J341" s="1311"/>
      <c r="K341" s="1311"/>
      <c r="L341" s="1311"/>
      <c r="M341" s="1311"/>
      <c r="N341" s="1311"/>
      <c r="O341" s="1311"/>
      <c r="P341" s="1311"/>
      <c r="Q341" s="1311"/>
      <c r="R341" s="1311"/>
      <c r="S341" s="1311"/>
      <c r="T341" s="1311"/>
    </row>
    <row r="342" spans="1:20" ht="15.75" customHeight="1">
      <c r="A342" s="1311"/>
      <c r="B342" s="1311"/>
      <c r="C342" s="1311"/>
      <c r="D342" s="1311"/>
      <c r="E342" s="1311"/>
      <c r="F342" s="1311"/>
      <c r="G342" s="1311"/>
      <c r="H342" s="1311"/>
      <c r="I342" s="1311"/>
      <c r="J342" s="1311"/>
      <c r="K342" s="1311"/>
      <c r="L342" s="1311"/>
      <c r="M342" s="1311"/>
      <c r="N342" s="1311"/>
      <c r="O342" s="1311"/>
      <c r="P342" s="1311"/>
      <c r="Q342" s="1311"/>
      <c r="R342" s="1311"/>
      <c r="S342" s="1311"/>
      <c r="T342" s="1311"/>
    </row>
    <row r="343" spans="1:20" ht="15.75" customHeight="1">
      <c r="A343" s="1311"/>
      <c r="B343" s="1311"/>
      <c r="C343" s="1311"/>
      <c r="D343" s="1311"/>
      <c r="E343" s="1311"/>
      <c r="F343" s="1311"/>
      <c r="G343" s="1311"/>
      <c r="H343" s="1311"/>
      <c r="I343" s="1311"/>
      <c r="J343" s="1311"/>
      <c r="K343" s="1311"/>
      <c r="L343" s="1311"/>
      <c r="M343" s="1311"/>
      <c r="N343" s="1311"/>
      <c r="O343" s="1311"/>
      <c r="P343" s="1311"/>
      <c r="Q343" s="1311"/>
      <c r="R343" s="1311"/>
      <c r="S343" s="1311"/>
      <c r="T343" s="1311"/>
    </row>
    <row r="344" spans="1:20" ht="15.75" customHeight="1">
      <c r="A344" s="1311"/>
      <c r="B344" s="1311"/>
      <c r="C344" s="1311"/>
      <c r="D344" s="1311"/>
      <c r="E344" s="1311"/>
      <c r="F344" s="1311"/>
      <c r="G344" s="1311"/>
      <c r="H344" s="1311"/>
      <c r="I344" s="1311"/>
      <c r="J344" s="1311"/>
      <c r="K344" s="1311"/>
      <c r="L344" s="1311"/>
      <c r="M344" s="1311"/>
      <c r="N344" s="1311"/>
      <c r="O344" s="1311"/>
      <c r="P344" s="1311"/>
      <c r="Q344" s="1311"/>
      <c r="R344" s="1311"/>
      <c r="S344" s="1311"/>
      <c r="T344" s="1311"/>
    </row>
    <row r="345" spans="1:20" ht="15.75" customHeight="1">
      <c r="A345" s="1311"/>
      <c r="B345" s="1311"/>
      <c r="C345" s="1311"/>
      <c r="D345" s="1311"/>
      <c r="E345" s="1311"/>
      <c r="F345" s="1311"/>
      <c r="G345" s="1311"/>
      <c r="H345" s="1311"/>
      <c r="I345" s="1311"/>
      <c r="J345" s="1311"/>
      <c r="K345" s="1311"/>
      <c r="L345" s="1311"/>
      <c r="M345" s="1311"/>
      <c r="N345" s="1311"/>
      <c r="O345" s="1311"/>
      <c r="P345" s="1311"/>
      <c r="Q345" s="1311"/>
      <c r="R345" s="1311"/>
      <c r="S345" s="1311"/>
      <c r="T345" s="1311"/>
    </row>
    <row r="346" spans="1:20" ht="15.75" customHeight="1">
      <c r="A346" s="1311"/>
      <c r="B346" s="1311"/>
      <c r="C346" s="1311"/>
      <c r="D346" s="1311"/>
      <c r="E346" s="1311"/>
      <c r="F346" s="1311"/>
      <c r="G346" s="1311"/>
      <c r="H346" s="1311"/>
      <c r="I346" s="1311"/>
      <c r="J346" s="1311"/>
      <c r="K346" s="1311"/>
      <c r="L346" s="1311"/>
      <c r="M346" s="1311"/>
      <c r="N346" s="1311"/>
      <c r="O346" s="1311"/>
      <c r="P346" s="1311"/>
      <c r="Q346" s="1311"/>
      <c r="R346" s="1311"/>
      <c r="S346" s="1311"/>
      <c r="T346" s="1311"/>
    </row>
    <row r="347" spans="1:20" ht="15.75" customHeight="1">
      <c r="A347" s="1311"/>
      <c r="B347" s="1311"/>
      <c r="C347" s="1311"/>
      <c r="D347" s="1311"/>
      <c r="E347" s="1311"/>
      <c r="F347" s="1311"/>
      <c r="G347" s="1311"/>
      <c r="H347" s="1311"/>
      <c r="I347" s="1311"/>
      <c r="J347" s="1311"/>
      <c r="K347" s="1311"/>
      <c r="L347" s="1311"/>
      <c r="M347" s="1311"/>
      <c r="N347" s="1311"/>
      <c r="O347" s="1311"/>
      <c r="P347" s="1311"/>
      <c r="Q347" s="1311"/>
      <c r="R347" s="1311"/>
      <c r="S347" s="1311"/>
      <c r="T347" s="1311"/>
    </row>
    <row r="348" spans="1:20" ht="15.75" customHeight="1">
      <c r="A348" s="1311"/>
      <c r="B348" s="1311"/>
      <c r="C348" s="1311"/>
      <c r="D348" s="1311"/>
      <c r="E348" s="1311"/>
      <c r="F348" s="1311"/>
      <c r="G348" s="1311"/>
      <c r="H348" s="1311"/>
      <c r="I348" s="1311"/>
      <c r="J348" s="1311"/>
      <c r="K348" s="1311"/>
      <c r="L348" s="1311"/>
      <c r="M348" s="1311"/>
      <c r="N348" s="1311"/>
      <c r="O348" s="1311"/>
      <c r="P348" s="1311"/>
      <c r="Q348" s="1311"/>
      <c r="R348" s="1311"/>
      <c r="S348" s="1311"/>
      <c r="T348" s="1311"/>
    </row>
    <row r="349" spans="1:20" ht="15.75" customHeight="1">
      <c r="A349" s="1311"/>
      <c r="B349" s="1311"/>
      <c r="C349" s="1311"/>
      <c r="D349" s="1311"/>
      <c r="E349" s="1311"/>
      <c r="F349" s="1311"/>
      <c r="G349" s="1311"/>
      <c r="H349" s="1311"/>
      <c r="I349" s="1311"/>
      <c r="J349" s="1311"/>
      <c r="K349" s="1311"/>
      <c r="L349" s="1311"/>
      <c r="M349" s="1311"/>
      <c r="N349" s="1311"/>
      <c r="O349" s="1311"/>
      <c r="P349" s="1311"/>
      <c r="Q349" s="1311"/>
      <c r="R349" s="1311"/>
      <c r="S349" s="1311"/>
      <c r="T349" s="1311"/>
    </row>
    <row r="350" spans="1:20" ht="15.75" customHeight="1">
      <c r="A350" s="1311"/>
      <c r="B350" s="1311"/>
      <c r="C350" s="1311"/>
      <c r="D350" s="1311"/>
      <c r="E350" s="1311"/>
      <c r="F350" s="1311"/>
      <c r="G350" s="1311"/>
      <c r="H350" s="1311"/>
      <c r="I350" s="1311"/>
      <c r="J350" s="1311"/>
      <c r="K350" s="1311"/>
      <c r="L350" s="1311"/>
      <c r="M350" s="1311"/>
      <c r="N350" s="1311"/>
      <c r="O350" s="1311"/>
      <c r="P350" s="1311"/>
      <c r="Q350" s="1311"/>
      <c r="R350" s="1311"/>
      <c r="S350" s="1311"/>
      <c r="T350" s="1311"/>
    </row>
    <row r="351" spans="1:20" ht="15.75" customHeight="1">
      <c r="A351" s="1311"/>
      <c r="B351" s="1311"/>
      <c r="C351" s="1311"/>
      <c r="D351" s="1311"/>
      <c r="E351" s="1311"/>
      <c r="F351" s="1311"/>
      <c r="G351" s="1311"/>
      <c r="H351" s="1311"/>
      <c r="I351" s="1311"/>
      <c r="J351" s="1311"/>
      <c r="K351" s="1311"/>
      <c r="L351" s="1311"/>
      <c r="M351" s="1311"/>
      <c r="N351" s="1311"/>
      <c r="O351" s="1311"/>
      <c r="P351" s="1311"/>
      <c r="Q351" s="1311"/>
      <c r="R351" s="1311"/>
      <c r="S351" s="1311"/>
      <c r="T351" s="1311"/>
    </row>
    <row r="352" spans="1:20" ht="15.75" customHeight="1">
      <c r="A352" s="1311"/>
      <c r="B352" s="1311"/>
      <c r="C352" s="1311"/>
      <c r="D352" s="1311"/>
      <c r="E352" s="1311"/>
      <c r="F352" s="1311"/>
      <c r="G352" s="1311"/>
      <c r="H352" s="1311"/>
      <c r="I352" s="1311"/>
      <c r="J352" s="1311"/>
      <c r="K352" s="1311"/>
      <c r="L352" s="1311"/>
      <c r="M352" s="1311"/>
      <c r="N352" s="1311"/>
      <c r="O352" s="1311"/>
      <c r="P352" s="1311"/>
      <c r="Q352" s="1311"/>
      <c r="R352" s="1311"/>
      <c r="S352" s="1311"/>
      <c r="T352" s="1311"/>
    </row>
    <row r="353" spans="1:20" ht="15.75" customHeight="1">
      <c r="A353" s="1311"/>
      <c r="B353" s="1311"/>
      <c r="C353" s="1311"/>
      <c r="D353" s="1311"/>
      <c r="E353" s="1311"/>
      <c r="F353" s="1311"/>
      <c r="G353" s="1311"/>
      <c r="H353" s="1311"/>
      <c r="I353" s="1311"/>
      <c r="J353" s="1311"/>
      <c r="K353" s="1311"/>
      <c r="L353" s="1311"/>
      <c r="M353" s="1311"/>
      <c r="N353" s="1311"/>
      <c r="O353" s="1311"/>
      <c r="P353" s="1311"/>
      <c r="Q353" s="1311"/>
      <c r="R353" s="1311"/>
      <c r="S353" s="1311"/>
      <c r="T353" s="1311"/>
    </row>
    <row r="354" spans="1:20" ht="15.75" customHeight="1">
      <c r="A354" s="1311"/>
      <c r="B354" s="1311"/>
      <c r="C354" s="1311"/>
      <c r="D354" s="1311"/>
      <c r="E354" s="1311"/>
      <c r="F354" s="1311"/>
      <c r="G354" s="1311"/>
      <c r="H354" s="1311"/>
      <c r="I354" s="1311"/>
      <c r="J354" s="1311"/>
      <c r="K354" s="1311"/>
      <c r="L354" s="1311"/>
      <c r="M354" s="1311"/>
      <c r="N354" s="1311"/>
      <c r="O354" s="1311"/>
      <c r="P354" s="1311"/>
      <c r="Q354" s="1311"/>
      <c r="R354" s="1311"/>
      <c r="S354" s="1311"/>
      <c r="T354" s="1311"/>
    </row>
    <row r="355" spans="1:20" ht="15.75" customHeight="1">
      <c r="A355" s="1311"/>
      <c r="B355" s="1311"/>
      <c r="C355" s="1311"/>
      <c r="D355" s="1311"/>
      <c r="E355" s="1311"/>
      <c r="F355" s="1311"/>
      <c r="G355" s="1311"/>
      <c r="H355" s="1311"/>
      <c r="I355" s="1311"/>
      <c r="J355" s="1311"/>
      <c r="K355" s="1311"/>
      <c r="L355" s="1311"/>
      <c r="M355" s="1311"/>
      <c r="N355" s="1311"/>
      <c r="O355" s="1311"/>
      <c r="P355" s="1311"/>
      <c r="Q355" s="1311"/>
      <c r="R355" s="1311"/>
      <c r="S355" s="1311"/>
      <c r="T355" s="1311"/>
    </row>
    <row r="356" spans="1:20" ht="15.75" customHeight="1">
      <c r="A356" s="1311"/>
      <c r="B356" s="1311"/>
      <c r="C356" s="1311"/>
      <c r="D356" s="1311"/>
      <c r="E356" s="1311"/>
      <c r="F356" s="1311"/>
      <c r="G356" s="1311"/>
      <c r="H356" s="1311"/>
      <c r="I356" s="1311"/>
      <c r="J356" s="1311"/>
      <c r="K356" s="1311"/>
      <c r="L356" s="1311"/>
      <c r="M356" s="1311"/>
      <c r="N356" s="1311"/>
      <c r="O356" s="1311"/>
      <c r="P356" s="1311"/>
      <c r="Q356" s="1311"/>
      <c r="R356" s="1311"/>
      <c r="S356" s="1311"/>
      <c r="T356" s="1311"/>
    </row>
    <row r="357" spans="1:20" ht="15.75" customHeight="1">
      <c r="A357" s="1311"/>
      <c r="B357" s="1311"/>
      <c r="C357" s="1311"/>
      <c r="D357" s="1311"/>
      <c r="E357" s="1311"/>
      <c r="F357" s="1311"/>
      <c r="G357" s="1311"/>
      <c r="H357" s="1311"/>
      <c r="I357" s="1311"/>
      <c r="J357" s="1311"/>
      <c r="K357" s="1311"/>
      <c r="L357" s="1311"/>
      <c r="M357" s="1311"/>
      <c r="N357" s="1311"/>
      <c r="O357" s="1311"/>
      <c r="P357" s="1311"/>
      <c r="Q357" s="1311"/>
      <c r="R357" s="1311"/>
      <c r="S357" s="1311"/>
      <c r="T357" s="1311"/>
    </row>
    <row r="358" spans="1:20" ht="15.75" customHeight="1">
      <c r="A358" s="1311"/>
      <c r="B358" s="1311"/>
      <c r="C358" s="1311"/>
      <c r="D358" s="1311"/>
      <c r="E358" s="1311"/>
      <c r="F358" s="1311"/>
      <c r="G358" s="1311"/>
      <c r="H358" s="1311"/>
      <c r="I358" s="1311"/>
      <c r="J358" s="1311"/>
      <c r="K358" s="1311"/>
      <c r="L358" s="1311"/>
      <c r="M358" s="1311"/>
      <c r="N358" s="1311"/>
      <c r="O358" s="1311"/>
      <c r="P358" s="1311"/>
      <c r="Q358" s="1311"/>
      <c r="R358" s="1311"/>
      <c r="S358" s="1311"/>
      <c r="T358" s="1311"/>
    </row>
    <row r="359" spans="1:20" ht="15.75" customHeight="1">
      <c r="A359" s="1311"/>
      <c r="B359" s="1311"/>
      <c r="C359" s="1311"/>
      <c r="D359" s="1311"/>
      <c r="E359" s="1311"/>
      <c r="F359" s="1311"/>
      <c r="G359" s="1311"/>
      <c r="H359" s="1311"/>
      <c r="I359" s="1311"/>
      <c r="J359" s="1311"/>
      <c r="K359" s="1311"/>
      <c r="L359" s="1311"/>
      <c r="M359" s="1311"/>
      <c r="N359" s="1311"/>
      <c r="O359" s="1311"/>
      <c r="P359" s="1311"/>
      <c r="Q359" s="1311"/>
      <c r="R359" s="1311"/>
      <c r="S359" s="1311"/>
      <c r="T359" s="1311"/>
    </row>
    <row r="360" spans="1:20" ht="15.75" customHeight="1">
      <c r="A360" s="1311"/>
      <c r="B360" s="1311"/>
      <c r="C360" s="1311"/>
      <c r="D360" s="1311"/>
      <c r="E360" s="1311"/>
      <c r="F360" s="1311"/>
      <c r="G360" s="1311"/>
      <c r="H360" s="1311"/>
      <c r="I360" s="1311"/>
      <c r="J360" s="1311"/>
      <c r="K360" s="1311"/>
      <c r="L360" s="1311"/>
      <c r="M360" s="1311"/>
      <c r="N360" s="1311"/>
      <c r="O360" s="1311"/>
      <c r="P360" s="1311"/>
      <c r="Q360" s="1311"/>
      <c r="R360" s="1311"/>
      <c r="S360" s="1311"/>
      <c r="T360" s="1311"/>
    </row>
    <row r="361" spans="1:20" ht="15.75" customHeight="1">
      <c r="A361" s="1311"/>
      <c r="B361" s="1311"/>
      <c r="C361" s="1311"/>
      <c r="D361" s="1311"/>
      <c r="E361" s="1311"/>
      <c r="F361" s="1311"/>
      <c r="G361" s="1311"/>
      <c r="H361" s="1311"/>
      <c r="I361" s="1311"/>
      <c r="J361" s="1311"/>
      <c r="K361" s="1311"/>
      <c r="L361" s="1311"/>
      <c r="M361" s="1311"/>
      <c r="N361" s="1311"/>
      <c r="O361" s="1311"/>
      <c r="P361" s="1311"/>
      <c r="Q361" s="1311"/>
      <c r="R361" s="1311"/>
      <c r="S361" s="1311"/>
      <c r="T361" s="1311"/>
    </row>
    <row r="362" spans="1:20" ht="15.75" customHeight="1">
      <c r="A362" s="1311"/>
      <c r="B362" s="1311"/>
      <c r="C362" s="1311"/>
      <c r="D362" s="1311"/>
      <c r="E362" s="1311"/>
      <c r="F362" s="1311"/>
      <c r="G362" s="1311"/>
      <c r="H362" s="1311"/>
      <c r="I362" s="1311"/>
      <c r="J362" s="1311"/>
      <c r="K362" s="1311"/>
      <c r="L362" s="1311"/>
      <c r="M362" s="1311"/>
      <c r="N362" s="1311"/>
      <c r="O362" s="1311"/>
      <c r="P362" s="1311"/>
      <c r="Q362" s="1311"/>
      <c r="R362" s="1311"/>
      <c r="S362" s="1311"/>
      <c r="T362" s="1311"/>
    </row>
    <row r="363" spans="1:20" ht="15.75" customHeight="1">
      <c r="A363" s="1311"/>
      <c r="B363" s="1311"/>
      <c r="C363" s="1311"/>
      <c r="D363" s="1311"/>
      <c r="E363" s="1311"/>
      <c r="F363" s="1311"/>
      <c r="G363" s="1311"/>
      <c r="H363" s="1311"/>
      <c r="I363" s="1311"/>
      <c r="J363" s="1311"/>
      <c r="K363" s="1311"/>
      <c r="L363" s="1311"/>
      <c r="M363" s="1311"/>
      <c r="N363" s="1311"/>
      <c r="O363" s="1311"/>
      <c r="P363" s="1311"/>
      <c r="Q363" s="1311"/>
      <c r="R363" s="1311"/>
      <c r="S363" s="1311"/>
      <c r="T363" s="1311"/>
    </row>
    <row r="364" spans="1:20" ht="15.75" customHeight="1">
      <c r="A364" s="1311"/>
      <c r="B364" s="1311"/>
      <c r="C364" s="1311"/>
      <c r="D364" s="1311"/>
      <c r="E364" s="1311"/>
      <c r="F364" s="1311"/>
      <c r="G364" s="1311"/>
      <c r="H364" s="1311"/>
      <c r="I364" s="1311"/>
      <c r="J364" s="1311"/>
      <c r="K364" s="1311"/>
      <c r="L364" s="1311"/>
      <c r="M364" s="1311"/>
      <c r="N364" s="1311"/>
      <c r="O364" s="1311"/>
      <c r="P364" s="1311"/>
      <c r="Q364" s="1311"/>
      <c r="R364" s="1311"/>
      <c r="S364" s="1311"/>
      <c r="T364" s="1311"/>
    </row>
    <row r="365" spans="1:20" ht="15.75" customHeight="1">
      <c r="A365" s="1311"/>
      <c r="B365" s="1311"/>
      <c r="C365" s="1311"/>
      <c r="D365" s="1311"/>
      <c r="E365" s="1311"/>
      <c r="F365" s="1311"/>
      <c r="G365" s="1311"/>
      <c r="H365" s="1311"/>
      <c r="I365" s="1311"/>
      <c r="J365" s="1311"/>
      <c r="K365" s="1311"/>
      <c r="L365" s="1311"/>
      <c r="M365" s="1311"/>
      <c r="N365" s="1311"/>
      <c r="O365" s="1311"/>
      <c r="P365" s="1311"/>
      <c r="Q365" s="1311"/>
      <c r="R365" s="1311"/>
      <c r="S365" s="1311"/>
      <c r="T365" s="1311"/>
    </row>
    <row r="366" spans="1:20" ht="15.75" customHeight="1">
      <c r="A366" s="1311"/>
      <c r="B366" s="1311"/>
      <c r="C366" s="1311"/>
      <c r="D366" s="1311"/>
      <c r="E366" s="1311"/>
      <c r="F366" s="1311"/>
      <c r="G366" s="1311"/>
      <c r="H366" s="1311"/>
      <c r="I366" s="1311"/>
      <c r="J366" s="1311"/>
      <c r="K366" s="1311"/>
      <c r="L366" s="1311"/>
      <c r="M366" s="1311"/>
      <c r="N366" s="1311"/>
      <c r="O366" s="1311"/>
      <c r="P366" s="1311"/>
      <c r="Q366" s="1311"/>
      <c r="R366" s="1311"/>
      <c r="S366" s="1311"/>
      <c r="T366" s="1311"/>
    </row>
    <row r="367" spans="1:20" ht="15.75" customHeight="1">
      <c r="A367" s="1311"/>
      <c r="B367" s="1311"/>
      <c r="C367" s="1311"/>
      <c r="D367" s="1311"/>
      <c r="E367" s="1311"/>
      <c r="F367" s="1311"/>
      <c r="G367" s="1311"/>
      <c r="H367" s="1311"/>
      <c r="I367" s="1311"/>
      <c r="J367" s="1311"/>
      <c r="K367" s="1311"/>
      <c r="L367" s="1311"/>
      <c r="M367" s="1311"/>
      <c r="N367" s="1311"/>
      <c r="O367" s="1311"/>
      <c r="P367" s="1311"/>
      <c r="Q367" s="1311"/>
      <c r="R367" s="1311"/>
      <c r="S367" s="1311"/>
      <c r="T367" s="1311"/>
    </row>
    <row r="368" spans="1:20" ht="15.75" customHeight="1">
      <c r="A368" s="1311"/>
      <c r="B368" s="1311"/>
      <c r="C368" s="1311"/>
      <c r="D368" s="1311"/>
      <c r="E368" s="1311"/>
      <c r="F368" s="1311"/>
      <c r="G368" s="1311"/>
      <c r="H368" s="1311"/>
      <c r="I368" s="1311"/>
      <c r="J368" s="1311"/>
      <c r="K368" s="1311"/>
      <c r="L368" s="1311"/>
      <c r="M368" s="1311"/>
      <c r="N368" s="1311"/>
      <c r="O368" s="1311"/>
      <c r="P368" s="1311"/>
      <c r="Q368" s="1311"/>
      <c r="R368" s="1311"/>
      <c r="S368" s="1311"/>
      <c r="T368" s="1311"/>
    </row>
    <row r="369" spans="1:20" ht="15.75" customHeight="1">
      <c r="A369" s="1311"/>
      <c r="B369" s="1311"/>
      <c r="C369" s="1311"/>
      <c r="D369" s="1311"/>
      <c r="E369" s="1311"/>
      <c r="F369" s="1311"/>
      <c r="G369" s="1311"/>
      <c r="H369" s="1311"/>
      <c r="I369" s="1311"/>
      <c r="J369" s="1311"/>
      <c r="K369" s="1311"/>
      <c r="L369" s="1311"/>
      <c r="M369" s="1311"/>
      <c r="N369" s="1311"/>
      <c r="O369" s="1311"/>
      <c r="P369" s="1311"/>
      <c r="Q369" s="1311"/>
      <c r="R369" s="1311"/>
      <c r="S369" s="1311"/>
      <c r="T369" s="1311"/>
    </row>
    <row r="370" spans="1:20" ht="15.75" customHeight="1">
      <c r="A370" s="1311"/>
      <c r="B370" s="1311"/>
      <c r="C370" s="1311"/>
      <c r="D370" s="1311"/>
      <c r="E370" s="1311"/>
      <c r="F370" s="1311"/>
      <c r="G370" s="1311"/>
      <c r="H370" s="1311"/>
      <c r="I370" s="1311"/>
      <c r="J370" s="1311"/>
      <c r="K370" s="1311"/>
      <c r="L370" s="1311"/>
      <c r="M370" s="1311"/>
      <c r="N370" s="1311"/>
      <c r="O370" s="1311"/>
      <c r="P370" s="1311"/>
      <c r="Q370" s="1311"/>
      <c r="R370" s="1311"/>
      <c r="S370" s="1311"/>
      <c r="T370" s="1311"/>
    </row>
    <row r="371" spans="1:20" ht="15.75" customHeight="1">
      <c r="A371" s="1311"/>
      <c r="B371" s="1311"/>
      <c r="C371" s="1311"/>
      <c r="D371" s="1311"/>
      <c r="E371" s="1311"/>
      <c r="F371" s="1311"/>
      <c r="G371" s="1311"/>
      <c r="H371" s="1311"/>
      <c r="I371" s="1311"/>
      <c r="J371" s="1311"/>
      <c r="K371" s="1311"/>
      <c r="L371" s="1311"/>
      <c r="M371" s="1311"/>
      <c r="N371" s="1311"/>
      <c r="O371" s="1311"/>
      <c r="P371" s="1311"/>
      <c r="Q371" s="1311"/>
      <c r="R371" s="1311"/>
      <c r="S371" s="1311"/>
      <c r="T371" s="1311"/>
    </row>
    <row r="372" spans="1:20" ht="15.75" customHeight="1">
      <c r="A372" s="1311"/>
      <c r="B372" s="1311"/>
      <c r="C372" s="1311"/>
      <c r="D372" s="1311"/>
      <c r="E372" s="1311"/>
      <c r="F372" s="1311"/>
      <c r="G372" s="1311"/>
      <c r="H372" s="1311"/>
      <c r="I372" s="1311"/>
      <c r="J372" s="1311"/>
      <c r="K372" s="1311"/>
      <c r="L372" s="1311"/>
      <c r="M372" s="1311"/>
      <c r="N372" s="1311"/>
      <c r="O372" s="1311"/>
      <c r="P372" s="1311"/>
      <c r="Q372" s="1311"/>
      <c r="R372" s="1311"/>
      <c r="S372" s="1311"/>
      <c r="T372" s="1311"/>
    </row>
    <row r="373" spans="1:20" ht="15.75" customHeight="1">
      <c r="A373" s="1311"/>
      <c r="B373" s="1311"/>
      <c r="C373" s="1311"/>
      <c r="D373" s="1311"/>
      <c r="E373" s="1311"/>
      <c r="F373" s="1311"/>
      <c r="G373" s="1311"/>
      <c r="H373" s="1311"/>
      <c r="I373" s="1311"/>
      <c r="J373" s="1311"/>
      <c r="K373" s="1311"/>
      <c r="L373" s="1311"/>
      <c r="M373" s="1311"/>
      <c r="N373" s="1311"/>
      <c r="O373" s="1311"/>
      <c r="P373" s="1311"/>
      <c r="Q373" s="1311"/>
      <c r="R373" s="1311"/>
      <c r="S373" s="1311"/>
      <c r="T373" s="1311"/>
    </row>
    <row r="374" spans="1:20" ht="15.75" customHeight="1">
      <c r="A374" s="1311"/>
      <c r="B374" s="1311"/>
      <c r="C374" s="1311"/>
      <c r="D374" s="1311"/>
      <c r="E374" s="1311"/>
      <c r="F374" s="1311"/>
      <c r="G374" s="1311"/>
      <c r="H374" s="1311"/>
      <c r="I374" s="1311"/>
      <c r="J374" s="1311"/>
      <c r="K374" s="1311"/>
      <c r="L374" s="1311"/>
      <c r="M374" s="1311"/>
      <c r="N374" s="1311"/>
      <c r="O374" s="1311"/>
      <c r="P374" s="1311"/>
      <c r="Q374" s="1311"/>
      <c r="R374" s="1311"/>
      <c r="S374" s="1311"/>
      <c r="T374" s="1311"/>
    </row>
    <row r="375" spans="1:20" ht="15.75" customHeight="1">
      <c r="A375" s="1311"/>
      <c r="B375" s="1311"/>
      <c r="C375" s="1311"/>
      <c r="D375" s="1311"/>
      <c r="E375" s="1311"/>
      <c r="F375" s="1311"/>
      <c r="G375" s="1311"/>
      <c r="H375" s="1311"/>
      <c r="I375" s="1311"/>
      <c r="J375" s="1311"/>
      <c r="K375" s="1311"/>
      <c r="L375" s="1311"/>
      <c r="M375" s="1311"/>
      <c r="N375" s="1311"/>
      <c r="O375" s="1311"/>
      <c r="P375" s="1311"/>
      <c r="Q375" s="1311"/>
      <c r="R375" s="1311"/>
      <c r="S375" s="1311"/>
      <c r="T375" s="1311"/>
    </row>
    <row r="376" spans="1:20" ht="15.75" customHeight="1">
      <c r="A376" s="1311"/>
      <c r="B376" s="1311"/>
      <c r="C376" s="1311"/>
      <c r="D376" s="1311"/>
      <c r="E376" s="1311"/>
      <c r="F376" s="1311"/>
      <c r="G376" s="1311"/>
      <c r="H376" s="1311"/>
      <c r="I376" s="1311"/>
      <c r="J376" s="1311"/>
      <c r="K376" s="1311"/>
      <c r="L376" s="1311"/>
      <c r="M376" s="1311"/>
      <c r="N376" s="1311"/>
      <c r="O376" s="1311"/>
      <c r="P376" s="1311"/>
      <c r="Q376" s="1311"/>
      <c r="R376" s="1311"/>
      <c r="S376" s="1311"/>
      <c r="T376" s="1311"/>
    </row>
    <row r="377" spans="1:20" ht="15.75" customHeight="1">
      <c r="A377" s="1311"/>
      <c r="B377" s="1311"/>
      <c r="C377" s="1311"/>
      <c r="D377" s="1311"/>
      <c r="E377" s="1311"/>
      <c r="F377" s="1311"/>
      <c r="G377" s="1311"/>
      <c r="H377" s="1311"/>
      <c r="I377" s="1311"/>
      <c r="J377" s="1311"/>
      <c r="K377" s="1311"/>
      <c r="L377" s="1311"/>
      <c r="M377" s="1311"/>
      <c r="N377" s="1311"/>
      <c r="O377" s="1311"/>
      <c r="P377" s="1311"/>
      <c r="Q377" s="1311"/>
      <c r="R377" s="1311"/>
      <c r="S377" s="1311"/>
      <c r="T377" s="1311"/>
    </row>
    <row r="378" spans="1:20" ht="15.75" customHeight="1">
      <c r="A378" s="1311"/>
      <c r="B378" s="1311"/>
      <c r="C378" s="1311"/>
      <c r="D378" s="1311"/>
      <c r="E378" s="1311"/>
      <c r="F378" s="1311"/>
      <c r="G378" s="1311"/>
      <c r="H378" s="1311"/>
      <c r="I378" s="1311"/>
      <c r="J378" s="1311"/>
      <c r="K378" s="1311"/>
      <c r="L378" s="1311"/>
      <c r="M378" s="1311"/>
      <c r="N378" s="1311"/>
      <c r="O378" s="1311"/>
      <c r="P378" s="1311"/>
      <c r="Q378" s="1311"/>
      <c r="R378" s="1311"/>
      <c r="S378" s="1311"/>
      <c r="T378" s="1311"/>
    </row>
    <row r="379" spans="1:20" ht="15.75" customHeight="1">
      <c r="A379" s="1311"/>
      <c r="B379" s="1311"/>
      <c r="C379" s="1311"/>
      <c r="D379" s="1311"/>
      <c r="E379" s="1311"/>
      <c r="F379" s="1311"/>
      <c r="G379" s="1311"/>
      <c r="H379" s="1311"/>
      <c r="I379" s="1311"/>
      <c r="J379" s="1311"/>
      <c r="K379" s="1311"/>
      <c r="L379" s="1311"/>
      <c r="M379" s="1311"/>
      <c r="N379" s="1311"/>
      <c r="O379" s="1311"/>
      <c r="P379" s="1311"/>
      <c r="Q379" s="1311"/>
      <c r="R379" s="1311"/>
      <c r="S379" s="1311"/>
      <c r="T379" s="1311"/>
    </row>
    <row r="380" spans="1:20" ht="15.75" customHeight="1">
      <c r="A380" s="1311"/>
      <c r="B380" s="1311"/>
      <c r="C380" s="1311"/>
      <c r="D380" s="1311"/>
      <c r="E380" s="1311"/>
      <c r="F380" s="1311"/>
      <c r="G380" s="1311"/>
      <c r="H380" s="1311"/>
      <c r="I380" s="1311"/>
      <c r="J380" s="1311"/>
      <c r="K380" s="1311"/>
      <c r="L380" s="1311"/>
      <c r="M380" s="1311"/>
      <c r="N380" s="1311"/>
      <c r="O380" s="1311"/>
      <c r="P380" s="1311"/>
      <c r="Q380" s="1311"/>
      <c r="R380" s="1311"/>
      <c r="S380" s="1311"/>
      <c r="T380" s="1311"/>
    </row>
    <row r="381" spans="1:20" ht="15.75" customHeight="1">
      <c r="A381" s="1311"/>
      <c r="B381" s="1311"/>
      <c r="C381" s="1311"/>
      <c r="D381" s="1311"/>
      <c r="E381" s="1311"/>
      <c r="F381" s="1311"/>
      <c r="G381" s="1311"/>
      <c r="H381" s="1311"/>
      <c r="I381" s="1311"/>
      <c r="J381" s="1311"/>
      <c r="K381" s="1311"/>
      <c r="L381" s="1311"/>
      <c r="M381" s="1311"/>
      <c r="N381" s="1311"/>
      <c r="O381" s="1311"/>
      <c r="P381" s="1311"/>
      <c r="Q381" s="1311"/>
      <c r="R381" s="1311"/>
      <c r="S381" s="1311"/>
      <c r="T381" s="1311"/>
    </row>
    <row r="382" spans="1:20" ht="15.75" customHeight="1">
      <c r="A382" s="1311"/>
      <c r="B382" s="1311"/>
      <c r="C382" s="1311"/>
      <c r="D382" s="1311"/>
      <c r="E382" s="1311"/>
      <c r="F382" s="1311"/>
      <c r="G382" s="1311"/>
      <c r="H382" s="1311"/>
      <c r="I382" s="1311"/>
      <c r="J382" s="1311"/>
      <c r="K382" s="1311"/>
      <c r="L382" s="1311"/>
      <c r="M382" s="1311"/>
      <c r="N382" s="1311"/>
      <c r="O382" s="1311"/>
      <c r="P382" s="1311"/>
      <c r="Q382" s="1311"/>
      <c r="R382" s="1311"/>
      <c r="S382" s="1311"/>
      <c r="T382" s="1311"/>
    </row>
    <row r="383" spans="1:20" ht="15.75" customHeight="1">
      <c r="A383" s="1311"/>
      <c r="B383" s="1311"/>
      <c r="C383" s="1311"/>
      <c r="D383" s="1311"/>
      <c r="E383" s="1311"/>
      <c r="F383" s="1311"/>
      <c r="G383" s="1311"/>
      <c r="H383" s="1311"/>
      <c r="I383" s="1311"/>
      <c r="J383" s="1311"/>
      <c r="K383" s="1311"/>
      <c r="L383" s="1311"/>
      <c r="M383" s="1311"/>
      <c r="N383" s="1311"/>
      <c r="O383" s="1311"/>
      <c r="P383" s="1311"/>
      <c r="Q383" s="1311"/>
      <c r="R383" s="1311"/>
      <c r="S383" s="1311"/>
      <c r="T383" s="1311"/>
    </row>
    <row r="384" spans="1:20" ht="15.75" customHeight="1">
      <c r="A384" s="1311"/>
      <c r="B384" s="1311"/>
      <c r="C384" s="1311"/>
      <c r="D384" s="1311"/>
      <c r="E384" s="1311"/>
      <c r="F384" s="1311"/>
      <c r="G384" s="1311"/>
      <c r="H384" s="1311"/>
      <c r="I384" s="1311"/>
      <c r="J384" s="1311"/>
      <c r="K384" s="1311"/>
      <c r="L384" s="1311"/>
      <c r="M384" s="1311"/>
      <c r="N384" s="1311"/>
      <c r="O384" s="1311"/>
      <c r="P384" s="1311"/>
      <c r="Q384" s="1311"/>
      <c r="R384" s="1311"/>
      <c r="S384" s="1311"/>
      <c r="T384" s="1311"/>
    </row>
    <row r="385" spans="1:20" ht="15.75" customHeight="1">
      <c r="A385" s="1311"/>
      <c r="B385" s="1311"/>
      <c r="C385" s="1311"/>
      <c r="D385" s="1311"/>
      <c r="E385" s="1311"/>
      <c r="F385" s="1311"/>
      <c r="G385" s="1311"/>
      <c r="H385" s="1311"/>
      <c r="I385" s="1311"/>
      <c r="J385" s="1311"/>
      <c r="K385" s="1311"/>
      <c r="L385" s="1311"/>
      <c r="M385" s="1311"/>
      <c r="N385" s="1311"/>
      <c r="O385" s="1311"/>
      <c r="P385" s="1311"/>
      <c r="Q385" s="1311"/>
      <c r="R385" s="1311"/>
      <c r="S385" s="1311"/>
      <c r="T385" s="1311"/>
    </row>
    <row r="386" spans="1:20" ht="15.75" customHeight="1">
      <c r="A386" s="1311"/>
      <c r="B386" s="1311"/>
      <c r="C386" s="1311"/>
      <c r="D386" s="1311"/>
      <c r="E386" s="1311"/>
      <c r="F386" s="1311"/>
      <c r="G386" s="1311"/>
      <c r="H386" s="1311"/>
      <c r="I386" s="1311"/>
      <c r="J386" s="1311"/>
      <c r="K386" s="1311"/>
      <c r="L386" s="1311"/>
      <c r="M386" s="1311"/>
      <c r="N386" s="1311"/>
      <c r="O386" s="1311"/>
      <c r="P386" s="1311"/>
      <c r="Q386" s="1311"/>
      <c r="R386" s="1311"/>
      <c r="S386" s="1311"/>
      <c r="T386" s="1311"/>
    </row>
    <row r="387" spans="1:20" ht="15.75" customHeight="1">
      <c r="A387" s="1311"/>
      <c r="B387" s="1311"/>
      <c r="C387" s="1311"/>
      <c r="D387" s="1311"/>
      <c r="E387" s="1311"/>
      <c r="F387" s="1311"/>
      <c r="G387" s="1311"/>
      <c r="H387" s="1311"/>
      <c r="I387" s="1311"/>
      <c r="J387" s="1311"/>
      <c r="K387" s="1311"/>
      <c r="L387" s="1311"/>
      <c r="M387" s="1311"/>
      <c r="N387" s="1311"/>
      <c r="O387" s="1311"/>
      <c r="P387" s="1311"/>
      <c r="Q387" s="1311"/>
      <c r="R387" s="1311"/>
      <c r="S387" s="1311"/>
      <c r="T387" s="1311"/>
    </row>
    <row r="388" spans="1:20" ht="15.75" customHeight="1">
      <c r="A388" s="1311"/>
      <c r="B388" s="1311"/>
      <c r="C388" s="1311"/>
      <c r="D388" s="1311"/>
      <c r="E388" s="1311"/>
      <c r="F388" s="1311"/>
      <c r="G388" s="1311"/>
      <c r="H388" s="1311"/>
      <c r="I388" s="1311"/>
      <c r="J388" s="1311"/>
      <c r="K388" s="1311"/>
      <c r="L388" s="1311"/>
      <c r="M388" s="1311"/>
      <c r="N388" s="1311"/>
      <c r="O388" s="1311"/>
      <c r="P388" s="1311"/>
      <c r="Q388" s="1311"/>
      <c r="R388" s="1311"/>
      <c r="S388" s="1311"/>
      <c r="T388" s="1311"/>
    </row>
    <row r="389" spans="1:20" ht="15.75" customHeight="1">
      <c r="A389" s="1311"/>
      <c r="B389" s="1311"/>
      <c r="C389" s="1311"/>
      <c r="D389" s="1311"/>
      <c r="E389" s="1311"/>
      <c r="F389" s="1311"/>
      <c r="G389" s="1311"/>
      <c r="H389" s="1311"/>
      <c r="I389" s="1311"/>
      <c r="J389" s="1311"/>
      <c r="K389" s="1311"/>
      <c r="L389" s="1311"/>
      <c r="M389" s="1311"/>
      <c r="N389" s="1311"/>
      <c r="O389" s="1311"/>
      <c r="P389" s="1311"/>
      <c r="Q389" s="1311"/>
      <c r="R389" s="1311"/>
      <c r="S389" s="1311"/>
      <c r="T389" s="1311"/>
    </row>
    <row r="390" spans="1:20" ht="15.75" customHeight="1">
      <c r="A390" s="1311"/>
      <c r="B390" s="1311"/>
      <c r="C390" s="1311"/>
      <c r="D390" s="1311"/>
      <c r="E390" s="1311"/>
      <c r="F390" s="1311"/>
      <c r="G390" s="1311"/>
      <c r="H390" s="1311"/>
      <c r="I390" s="1311"/>
      <c r="J390" s="1311"/>
      <c r="K390" s="1311"/>
      <c r="L390" s="1311"/>
      <c r="M390" s="1311"/>
      <c r="N390" s="1311"/>
      <c r="O390" s="1311"/>
      <c r="P390" s="1311"/>
      <c r="Q390" s="1311"/>
      <c r="R390" s="1311"/>
      <c r="S390" s="1311"/>
      <c r="T390" s="1311"/>
    </row>
    <row r="391" spans="1:20" ht="15.75" customHeight="1">
      <c r="A391" s="1311"/>
      <c r="B391" s="1311"/>
      <c r="C391" s="1311"/>
      <c r="D391" s="1311"/>
      <c r="E391" s="1311"/>
      <c r="F391" s="1311"/>
      <c r="G391" s="1311"/>
      <c r="H391" s="1311"/>
      <c r="I391" s="1311"/>
      <c r="J391" s="1311"/>
      <c r="K391" s="1311"/>
      <c r="L391" s="1311"/>
      <c r="M391" s="1311"/>
      <c r="N391" s="1311"/>
      <c r="O391" s="1311"/>
      <c r="P391" s="1311"/>
      <c r="Q391" s="1311"/>
      <c r="R391" s="1311"/>
      <c r="S391" s="1311"/>
      <c r="T391" s="1311"/>
    </row>
    <row r="392" spans="1:20" ht="15.75" customHeight="1">
      <c r="A392" s="1311"/>
      <c r="B392" s="1311"/>
      <c r="C392" s="1311"/>
      <c r="D392" s="1311"/>
      <c r="E392" s="1311"/>
      <c r="F392" s="1311"/>
      <c r="G392" s="1311"/>
      <c r="H392" s="1311"/>
      <c r="I392" s="1311"/>
      <c r="J392" s="1311"/>
      <c r="K392" s="1311"/>
      <c r="L392" s="1311"/>
      <c r="M392" s="1311"/>
      <c r="N392" s="1311"/>
      <c r="O392" s="1311"/>
      <c r="P392" s="1311"/>
      <c r="Q392" s="1311"/>
      <c r="R392" s="1311"/>
      <c r="S392" s="1311"/>
      <c r="T392" s="1311"/>
    </row>
    <row r="393" spans="1:20" ht="15.75" customHeight="1">
      <c r="A393" s="1311"/>
      <c r="B393" s="1311"/>
      <c r="C393" s="1311"/>
      <c r="D393" s="1311"/>
      <c r="E393" s="1311"/>
      <c r="F393" s="1311"/>
      <c r="G393" s="1311"/>
      <c r="H393" s="1311"/>
      <c r="I393" s="1311"/>
      <c r="J393" s="1311"/>
      <c r="K393" s="1311"/>
      <c r="L393" s="1311"/>
      <c r="M393" s="1311"/>
      <c r="N393" s="1311"/>
      <c r="O393" s="1311"/>
      <c r="P393" s="1311"/>
      <c r="Q393" s="1311"/>
      <c r="R393" s="1311"/>
      <c r="S393" s="1311"/>
      <c r="T393" s="1311"/>
    </row>
    <row r="394" spans="1:20" ht="15.75" customHeight="1">
      <c r="A394" s="1311"/>
      <c r="B394" s="1311"/>
      <c r="C394" s="1311"/>
      <c r="D394" s="1311"/>
      <c r="E394" s="1311"/>
      <c r="F394" s="1311"/>
      <c r="G394" s="1311"/>
      <c r="H394" s="1311"/>
      <c r="I394" s="1311"/>
      <c r="J394" s="1311"/>
      <c r="K394" s="1311"/>
      <c r="L394" s="1311"/>
      <c r="M394" s="1311"/>
      <c r="N394" s="1311"/>
      <c r="O394" s="1311"/>
      <c r="P394" s="1311"/>
      <c r="Q394" s="1311"/>
      <c r="R394" s="1311"/>
      <c r="S394" s="1311"/>
      <c r="T394" s="1311"/>
    </row>
    <row r="395" spans="1:20" ht="15.75" customHeight="1">
      <c r="A395" s="1311"/>
      <c r="B395" s="1311"/>
      <c r="C395" s="1311"/>
      <c r="D395" s="1311"/>
      <c r="E395" s="1311"/>
      <c r="F395" s="1311"/>
      <c r="G395" s="1311"/>
      <c r="H395" s="1311"/>
      <c r="I395" s="1311"/>
      <c r="J395" s="1311"/>
      <c r="K395" s="1311"/>
      <c r="L395" s="1311"/>
      <c r="M395" s="1311"/>
      <c r="N395" s="1311"/>
      <c r="O395" s="1311"/>
      <c r="P395" s="1311"/>
      <c r="Q395" s="1311"/>
      <c r="R395" s="1311"/>
      <c r="S395" s="1311"/>
      <c r="T395" s="1311"/>
    </row>
    <row r="396" spans="1:20" ht="15.75" customHeight="1">
      <c r="A396" s="1311"/>
      <c r="B396" s="1311"/>
      <c r="C396" s="1311"/>
      <c r="D396" s="1311"/>
      <c r="E396" s="1311"/>
      <c r="F396" s="1311"/>
      <c r="G396" s="1311"/>
      <c r="H396" s="1311"/>
      <c r="I396" s="1311"/>
      <c r="J396" s="1311"/>
      <c r="K396" s="1311"/>
      <c r="L396" s="1311"/>
      <c r="M396" s="1311"/>
      <c r="N396" s="1311"/>
      <c r="O396" s="1311"/>
      <c r="P396" s="1311"/>
      <c r="Q396" s="1311"/>
      <c r="R396" s="1311"/>
      <c r="S396" s="1311"/>
      <c r="T396" s="1311"/>
    </row>
    <row r="397" spans="1:20" ht="15.75" customHeight="1">
      <c r="A397" s="1311"/>
      <c r="B397" s="1311"/>
      <c r="C397" s="1311"/>
      <c r="D397" s="1311"/>
      <c r="E397" s="1311"/>
      <c r="F397" s="1311"/>
      <c r="G397" s="1311"/>
      <c r="H397" s="1311"/>
      <c r="I397" s="1311"/>
      <c r="J397" s="1311"/>
      <c r="K397" s="1311"/>
      <c r="L397" s="1311"/>
      <c r="M397" s="1311"/>
      <c r="N397" s="1311"/>
      <c r="O397" s="1311"/>
      <c r="P397" s="1311"/>
      <c r="Q397" s="1311"/>
      <c r="R397" s="1311"/>
      <c r="S397" s="1311"/>
      <c r="T397" s="1311"/>
    </row>
    <row r="398" spans="1:20" ht="15.75" customHeight="1">
      <c r="A398" s="1311"/>
      <c r="B398" s="1311"/>
      <c r="C398" s="1311"/>
      <c r="D398" s="1311"/>
      <c r="E398" s="1311"/>
      <c r="F398" s="1311"/>
      <c r="G398" s="1311"/>
      <c r="H398" s="1311"/>
      <c r="I398" s="1311"/>
      <c r="J398" s="1311"/>
      <c r="K398" s="1311"/>
      <c r="L398" s="1311"/>
      <c r="M398" s="1311"/>
      <c r="N398" s="1311"/>
      <c r="O398" s="1311"/>
      <c r="P398" s="1311"/>
      <c r="Q398" s="1311"/>
      <c r="R398" s="1311"/>
      <c r="S398" s="1311"/>
      <c r="T398" s="1311"/>
    </row>
    <row r="399" spans="1:20" ht="15.75" customHeight="1">
      <c r="A399" s="1311"/>
      <c r="B399" s="1311"/>
      <c r="C399" s="1311"/>
      <c r="D399" s="1311"/>
      <c r="E399" s="1311"/>
      <c r="F399" s="1311"/>
      <c r="G399" s="1311"/>
      <c r="H399" s="1311"/>
      <c r="I399" s="1311"/>
      <c r="J399" s="1311"/>
      <c r="K399" s="1311"/>
      <c r="L399" s="1311"/>
      <c r="M399" s="1311"/>
      <c r="N399" s="1311"/>
      <c r="O399" s="1311"/>
      <c r="P399" s="1311"/>
      <c r="Q399" s="1311"/>
      <c r="R399" s="1311"/>
      <c r="S399" s="1311"/>
      <c r="T399" s="1311"/>
    </row>
    <row r="400" spans="1:20" ht="15.75" customHeight="1">
      <c r="A400" s="1311"/>
      <c r="B400" s="1311"/>
      <c r="C400" s="1311"/>
      <c r="D400" s="1311"/>
      <c r="E400" s="1311"/>
      <c r="F400" s="1311"/>
      <c r="G400" s="1311"/>
      <c r="H400" s="1311"/>
      <c r="I400" s="1311"/>
      <c r="J400" s="1311"/>
      <c r="K400" s="1311"/>
      <c r="L400" s="1311"/>
      <c r="M400" s="1311"/>
      <c r="N400" s="1311"/>
      <c r="O400" s="1311"/>
      <c r="P400" s="1311"/>
      <c r="Q400" s="1311"/>
      <c r="R400" s="1311"/>
      <c r="S400" s="1311"/>
      <c r="T400" s="1311"/>
    </row>
    <row r="401" spans="1:20" ht="15.75" customHeight="1">
      <c r="A401" s="1311"/>
      <c r="B401" s="1311"/>
      <c r="C401" s="1311"/>
      <c r="D401" s="1311"/>
      <c r="E401" s="1311"/>
      <c r="F401" s="1311"/>
      <c r="G401" s="1311"/>
      <c r="H401" s="1311"/>
      <c r="I401" s="1311"/>
      <c r="J401" s="1311"/>
      <c r="K401" s="1311"/>
      <c r="L401" s="1311"/>
      <c r="M401" s="1311"/>
      <c r="N401" s="1311"/>
      <c r="O401" s="1311"/>
      <c r="P401" s="1311"/>
      <c r="Q401" s="1311"/>
      <c r="R401" s="1311"/>
      <c r="S401" s="1311"/>
      <c r="T401" s="1311"/>
    </row>
    <row r="402" spans="1:20" ht="15.75" customHeight="1">
      <c r="A402" s="1311"/>
      <c r="B402" s="1311"/>
      <c r="C402" s="1311"/>
      <c r="D402" s="1311"/>
      <c r="E402" s="1311"/>
      <c r="F402" s="1311"/>
      <c r="G402" s="1311"/>
      <c r="H402" s="1311"/>
      <c r="I402" s="1311"/>
      <c r="J402" s="1311"/>
      <c r="K402" s="1311"/>
      <c r="L402" s="1311"/>
      <c r="M402" s="1311"/>
      <c r="N402" s="1311"/>
      <c r="O402" s="1311"/>
      <c r="P402" s="1311"/>
      <c r="Q402" s="1311"/>
      <c r="R402" s="1311"/>
      <c r="S402" s="1311"/>
      <c r="T402" s="1311"/>
    </row>
    <row r="403" spans="1:20" ht="15.75" customHeight="1">
      <c r="A403" s="1311"/>
      <c r="B403" s="1311"/>
      <c r="C403" s="1311"/>
      <c r="D403" s="1311"/>
      <c r="E403" s="1311"/>
      <c r="F403" s="1311"/>
      <c r="G403" s="1311"/>
      <c r="H403" s="1311"/>
      <c r="I403" s="1311"/>
      <c r="J403" s="1311"/>
      <c r="K403" s="1311"/>
      <c r="L403" s="1311"/>
      <c r="M403" s="1311"/>
      <c r="N403" s="1311"/>
      <c r="O403" s="1311"/>
      <c r="P403" s="1311"/>
      <c r="Q403" s="1311"/>
      <c r="R403" s="1311"/>
      <c r="S403" s="1311"/>
      <c r="T403" s="1311"/>
    </row>
    <row r="404" spans="1:20" ht="15.75" customHeight="1">
      <c r="A404" s="1311"/>
      <c r="B404" s="1311"/>
      <c r="C404" s="1311"/>
      <c r="D404" s="1311"/>
      <c r="E404" s="1311"/>
      <c r="F404" s="1311"/>
      <c r="G404" s="1311"/>
      <c r="H404" s="1311"/>
      <c r="I404" s="1311"/>
      <c r="J404" s="1311"/>
      <c r="K404" s="1311"/>
      <c r="L404" s="1311"/>
      <c r="M404" s="1311"/>
      <c r="N404" s="1311"/>
      <c r="O404" s="1311"/>
      <c r="P404" s="1311"/>
      <c r="Q404" s="1311"/>
      <c r="R404" s="1311"/>
      <c r="S404" s="1311"/>
      <c r="T404" s="1311"/>
    </row>
    <row r="405" spans="1:20" ht="15.75" customHeight="1">
      <c r="A405" s="1311"/>
      <c r="B405" s="1311"/>
      <c r="C405" s="1311"/>
      <c r="D405" s="1311"/>
      <c r="E405" s="1311"/>
      <c r="F405" s="1311"/>
      <c r="G405" s="1311"/>
      <c r="H405" s="1311"/>
      <c r="I405" s="1311"/>
      <c r="J405" s="1311"/>
      <c r="K405" s="1311"/>
      <c r="L405" s="1311"/>
      <c r="M405" s="1311"/>
      <c r="N405" s="1311"/>
      <c r="O405" s="1311"/>
      <c r="P405" s="1311"/>
      <c r="Q405" s="1311"/>
      <c r="R405" s="1311"/>
      <c r="S405" s="1311"/>
      <c r="T405" s="1311"/>
    </row>
    <row r="406" spans="1:20" ht="15.75" customHeight="1">
      <c r="A406" s="1311"/>
      <c r="B406" s="1311"/>
      <c r="C406" s="1311"/>
      <c r="D406" s="1311"/>
      <c r="E406" s="1311"/>
      <c r="F406" s="1311"/>
      <c r="G406" s="1311"/>
      <c r="H406" s="1311"/>
      <c r="I406" s="1311"/>
      <c r="J406" s="1311"/>
      <c r="K406" s="1311"/>
      <c r="L406" s="1311"/>
      <c r="M406" s="1311"/>
      <c r="N406" s="1311"/>
      <c r="O406" s="1311"/>
      <c r="P406" s="1311"/>
      <c r="Q406" s="1311"/>
      <c r="R406" s="1311"/>
      <c r="S406" s="1311"/>
      <c r="T406" s="1311"/>
    </row>
    <row r="407" spans="1:20" ht="15.75" customHeight="1">
      <c r="A407" s="1311"/>
      <c r="B407" s="1311"/>
      <c r="C407" s="1311"/>
      <c r="D407" s="1311"/>
      <c r="E407" s="1311"/>
      <c r="F407" s="1311"/>
      <c r="G407" s="1311"/>
      <c r="H407" s="1311"/>
      <c r="I407" s="1311"/>
      <c r="J407" s="1311"/>
      <c r="K407" s="1311"/>
      <c r="L407" s="1311"/>
      <c r="M407" s="1311"/>
      <c r="N407" s="1311"/>
      <c r="O407" s="1311"/>
      <c r="P407" s="1311"/>
      <c r="Q407" s="1311"/>
      <c r="R407" s="1311"/>
      <c r="S407" s="1311"/>
      <c r="T407" s="1311"/>
    </row>
    <row r="408" spans="1:20" ht="15.75" customHeight="1">
      <c r="A408" s="1311"/>
      <c r="B408" s="1311"/>
      <c r="C408" s="1311"/>
      <c r="D408" s="1311"/>
      <c r="E408" s="1311"/>
      <c r="F408" s="1311"/>
      <c r="G408" s="1311"/>
      <c r="H408" s="1311"/>
      <c r="I408" s="1311"/>
      <c r="J408" s="1311"/>
      <c r="K408" s="1311"/>
      <c r="L408" s="1311"/>
      <c r="M408" s="1311"/>
      <c r="N408" s="1311"/>
      <c r="O408" s="1311"/>
      <c r="P408" s="1311"/>
      <c r="Q408" s="1311"/>
      <c r="R408" s="1311"/>
      <c r="S408" s="1311"/>
      <c r="T408" s="1311"/>
    </row>
    <row r="409" spans="1:20" ht="15.75" customHeight="1">
      <c r="A409" s="1311"/>
      <c r="B409" s="1311"/>
      <c r="C409" s="1311"/>
      <c r="D409" s="1311"/>
      <c r="E409" s="1311"/>
      <c r="F409" s="1311"/>
      <c r="G409" s="1311"/>
      <c r="H409" s="1311"/>
      <c r="I409" s="1311"/>
      <c r="J409" s="1311"/>
      <c r="K409" s="1311"/>
      <c r="L409" s="1311"/>
      <c r="M409" s="1311"/>
      <c r="N409" s="1311"/>
      <c r="O409" s="1311"/>
      <c r="P409" s="1311"/>
      <c r="Q409" s="1311"/>
      <c r="R409" s="1311"/>
      <c r="S409" s="1311"/>
      <c r="T409" s="1311"/>
    </row>
    <row r="410" spans="1:20" ht="15.75" customHeight="1">
      <c r="A410" s="1311"/>
      <c r="B410" s="1311"/>
      <c r="C410" s="1311"/>
      <c r="D410" s="1311"/>
      <c r="E410" s="1311"/>
      <c r="F410" s="1311"/>
      <c r="G410" s="1311"/>
      <c r="H410" s="1311"/>
      <c r="I410" s="1311"/>
      <c r="J410" s="1311"/>
      <c r="K410" s="1311"/>
      <c r="L410" s="1311"/>
      <c r="M410" s="1311"/>
      <c r="N410" s="1311"/>
      <c r="O410" s="1311"/>
      <c r="P410" s="1311"/>
      <c r="Q410" s="1311"/>
      <c r="R410" s="1311"/>
      <c r="S410" s="1311"/>
      <c r="T410" s="1311"/>
    </row>
    <row r="411" spans="1:20" ht="15.75" customHeight="1">
      <c r="A411" s="1311"/>
      <c r="B411" s="1311"/>
      <c r="C411" s="1311"/>
      <c r="D411" s="1311"/>
      <c r="E411" s="1311"/>
      <c r="F411" s="1311"/>
      <c r="G411" s="1311"/>
      <c r="H411" s="1311"/>
      <c r="I411" s="1311"/>
      <c r="J411" s="1311"/>
      <c r="K411" s="1311"/>
      <c r="L411" s="1311"/>
      <c r="M411" s="1311"/>
      <c r="N411" s="1311"/>
      <c r="O411" s="1311"/>
      <c r="P411" s="1311"/>
      <c r="Q411" s="1311"/>
      <c r="R411" s="1311"/>
      <c r="S411" s="1311"/>
      <c r="T411" s="1311"/>
    </row>
    <row r="412" spans="1:20" ht="15.75" customHeight="1">
      <c r="A412" s="1311"/>
      <c r="B412" s="1311"/>
      <c r="C412" s="1311"/>
      <c r="D412" s="1311"/>
      <c r="E412" s="1311"/>
      <c r="F412" s="1311"/>
      <c r="G412" s="1311"/>
      <c r="H412" s="1311"/>
      <c r="I412" s="1311"/>
      <c r="J412" s="1311"/>
      <c r="K412" s="1311"/>
      <c r="L412" s="1311"/>
      <c r="M412" s="1311"/>
      <c r="N412" s="1311"/>
      <c r="O412" s="1311"/>
      <c r="P412" s="1311"/>
      <c r="Q412" s="1311"/>
      <c r="R412" s="1311"/>
      <c r="S412" s="1311"/>
      <c r="T412" s="1311"/>
    </row>
    <row r="413" spans="1:20" ht="15.75" customHeight="1">
      <c r="A413" s="1311"/>
      <c r="B413" s="1311"/>
      <c r="C413" s="1311"/>
      <c r="D413" s="1311"/>
      <c r="E413" s="1311"/>
      <c r="F413" s="1311"/>
      <c r="G413" s="1311"/>
      <c r="H413" s="1311"/>
      <c r="I413" s="1311"/>
      <c r="J413" s="1311"/>
      <c r="K413" s="1311"/>
      <c r="L413" s="1311"/>
      <c r="M413" s="1311"/>
      <c r="N413" s="1311"/>
      <c r="O413" s="1311"/>
      <c r="P413" s="1311"/>
      <c r="Q413" s="1311"/>
      <c r="R413" s="1311"/>
      <c r="S413" s="1311"/>
      <c r="T413" s="1311"/>
    </row>
    <row r="414" spans="1:20" ht="15.75" customHeight="1">
      <c r="A414" s="1311"/>
      <c r="B414" s="1311"/>
      <c r="C414" s="1311"/>
      <c r="D414" s="1311"/>
      <c r="E414" s="1311"/>
      <c r="F414" s="1311"/>
      <c r="G414" s="1311"/>
      <c r="H414" s="1311"/>
      <c r="I414" s="1311"/>
      <c r="J414" s="1311"/>
      <c r="K414" s="1311"/>
      <c r="L414" s="1311"/>
      <c r="M414" s="1311"/>
      <c r="N414" s="1311"/>
      <c r="O414" s="1311"/>
      <c r="P414" s="1311"/>
      <c r="Q414" s="1311"/>
      <c r="R414" s="1311"/>
      <c r="S414" s="1311"/>
      <c r="T414" s="1311"/>
    </row>
    <row r="415" spans="1:20" ht="15.75" customHeight="1">
      <c r="A415" s="1311"/>
      <c r="B415" s="1311"/>
      <c r="C415" s="1311"/>
      <c r="D415" s="1311"/>
      <c r="E415" s="1311"/>
      <c r="F415" s="1311"/>
      <c r="G415" s="1311"/>
      <c r="H415" s="1311"/>
      <c r="I415" s="1311"/>
      <c r="J415" s="1311"/>
      <c r="K415" s="1311"/>
      <c r="L415" s="1311"/>
      <c r="M415" s="1311"/>
      <c r="N415" s="1311"/>
      <c r="O415" s="1311"/>
      <c r="P415" s="1311"/>
      <c r="Q415" s="1311"/>
      <c r="R415" s="1311"/>
      <c r="S415" s="1311"/>
      <c r="T415" s="1311"/>
    </row>
    <row r="416" spans="1:20" ht="15.75" customHeight="1">
      <c r="A416" s="1311"/>
      <c r="B416" s="1311"/>
      <c r="C416" s="1311"/>
      <c r="D416" s="1311"/>
      <c r="E416" s="1311"/>
      <c r="F416" s="1311"/>
      <c r="G416" s="1311"/>
      <c r="H416" s="1311"/>
      <c r="I416" s="1311"/>
      <c r="J416" s="1311"/>
      <c r="K416" s="1311"/>
      <c r="L416" s="1311"/>
      <c r="M416" s="1311"/>
      <c r="N416" s="1311"/>
      <c r="O416" s="1311"/>
      <c r="P416" s="1311"/>
      <c r="Q416" s="1311"/>
      <c r="R416" s="1311"/>
      <c r="S416" s="1311"/>
      <c r="T416" s="1311"/>
    </row>
    <row r="417" spans="1:20" ht="15.75" customHeight="1">
      <c r="A417" s="1311"/>
      <c r="B417" s="1311"/>
      <c r="C417" s="1311"/>
      <c r="D417" s="1311"/>
      <c r="E417" s="1311"/>
      <c r="F417" s="1311"/>
      <c r="G417" s="1311"/>
      <c r="H417" s="1311"/>
      <c r="I417" s="1311"/>
      <c r="J417" s="1311"/>
      <c r="K417" s="1311"/>
      <c r="L417" s="1311"/>
      <c r="M417" s="1311"/>
      <c r="N417" s="1311"/>
      <c r="O417" s="1311"/>
      <c r="P417" s="1311"/>
      <c r="Q417" s="1311"/>
      <c r="R417" s="1311"/>
      <c r="S417" s="1311"/>
      <c r="T417" s="1311"/>
    </row>
    <row r="418" spans="1:20" ht="15.75" customHeight="1">
      <c r="A418" s="1311"/>
      <c r="B418" s="1311"/>
      <c r="C418" s="1311"/>
      <c r="D418" s="1311"/>
      <c r="E418" s="1311"/>
      <c r="F418" s="1311"/>
      <c r="G418" s="1311"/>
      <c r="H418" s="1311"/>
      <c r="I418" s="1311"/>
      <c r="J418" s="1311"/>
      <c r="K418" s="1311"/>
      <c r="L418" s="1311"/>
      <c r="M418" s="1311"/>
      <c r="N418" s="1311"/>
      <c r="O418" s="1311"/>
      <c r="P418" s="1311"/>
      <c r="Q418" s="1311"/>
      <c r="R418" s="1311"/>
      <c r="S418" s="1311"/>
      <c r="T418" s="1311"/>
    </row>
    <row r="419" spans="1:20" ht="15.75" customHeight="1">
      <c r="A419" s="1311"/>
      <c r="B419" s="1311"/>
      <c r="C419" s="1311"/>
      <c r="D419" s="1311"/>
      <c r="E419" s="1311"/>
      <c r="F419" s="1311"/>
      <c r="G419" s="1311"/>
      <c r="H419" s="1311"/>
      <c r="I419" s="1311"/>
      <c r="J419" s="1311"/>
      <c r="K419" s="1311"/>
      <c r="L419" s="1311"/>
      <c r="M419" s="1311"/>
      <c r="N419" s="1311"/>
      <c r="O419" s="1311"/>
      <c r="P419" s="1311"/>
      <c r="Q419" s="1311"/>
      <c r="R419" s="1311"/>
      <c r="S419" s="1311"/>
      <c r="T419" s="1311"/>
    </row>
    <row r="420" spans="1:20" ht="15.75" customHeight="1">
      <c r="A420" s="1311"/>
      <c r="B420" s="1311"/>
      <c r="C420" s="1311"/>
      <c r="D420" s="1311"/>
      <c r="E420" s="1311"/>
      <c r="F420" s="1311"/>
      <c r="G420" s="1311"/>
      <c r="H420" s="1311"/>
      <c r="I420" s="1311"/>
      <c r="J420" s="1311"/>
      <c r="K420" s="1311"/>
      <c r="L420" s="1311"/>
      <c r="M420" s="1311"/>
      <c r="N420" s="1311"/>
      <c r="O420" s="1311"/>
      <c r="P420" s="1311"/>
      <c r="Q420" s="1311"/>
      <c r="R420" s="1311"/>
      <c r="S420" s="1311"/>
      <c r="T420" s="1311"/>
    </row>
    <row r="421" spans="1:20" ht="15.75" customHeight="1">
      <c r="A421" s="1311"/>
      <c r="B421" s="1311"/>
      <c r="C421" s="1311"/>
      <c r="D421" s="1311"/>
      <c r="E421" s="1311"/>
      <c r="F421" s="1311"/>
      <c r="G421" s="1311"/>
      <c r="H421" s="1311"/>
      <c r="I421" s="1311"/>
      <c r="J421" s="1311"/>
      <c r="K421" s="1311"/>
      <c r="L421" s="1311"/>
      <c r="M421" s="1311"/>
      <c r="N421" s="1311"/>
      <c r="O421" s="1311"/>
      <c r="P421" s="1311"/>
      <c r="Q421" s="1311"/>
      <c r="R421" s="1311"/>
      <c r="S421" s="1311"/>
      <c r="T421" s="1311"/>
    </row>
    <row r="422" spans="1:20" ht="15.75" customHeight="1">
      <c r="A422" s="1311"/>
      <c r="B422" s="1311"/>
      <c r="C422" s="1311"/>
      <c r="D422" s="1311"/>
      <c r="E422" s="1311"/>
      <c r="F422" s="1311"/>
      <c r="G422" s="1311"/>
      <c r="H422" s="1311"/>
      <c r="I422" s="1311"/>
      <c r="J422" s="1311"/>
      <c r="K422" s="1311"/>
      <c r="L422" s="1311"/>
      <c r="M422" s="1311"/>
      <c r="N422" s="1311"/>
      <c r="O422" s="1311"/>
      <c r="P422" s="1311"/>
      <c r="Q422" s="1311"/>
      <c r="R422" s="1311"/>
      <c r="S422" s="1311"/>
      <c r="T422" s="1311"/>
    </row>
    <row r="423" spans="1:20" ht="15.75" customHeight="1">
      <c r="A423" s="1311"/>
      <c r="B423" s="1311"/>
      <c r="C423" s="1311"/>
      <c r="D423" s="1311"/>
      <c r="E423" s="1311"/>
      <c r="F423" s="1311"/>
      <c r="G423" s="1311"/>
      <c r="H423" s="1311"/>
      <c r="I423" s="1311"/>
      <c r="J423" s="1311"/>
      <c r="K423" s="1311"/>
      <c r="L423" s="1311"/>
      <c r="M423" s="1311"/>
      <c r="N423" s="1311"/>
      <c r="O423" s="1311"/>
      <c r="P423" s="1311"/>
      <c r="Q423" s="1311"/>
      <c r="R423" s="1311"/>
      <c r="S423" s="1311"/>
      <c r="T423" s="1311"/>
    </row>
    <row r="424" spans="1:20" ht="15.75" customHeight="1">
      <c r="A424" s="1311"/>
      <c r="B424" s="1311"/>
      <c r="C424" s="1311"/>
      <c r="D424" s="1311"/>
      <c r="E424" s="1311"/>
      <c r="F424" s="1311"/>
      <c r="G424" s="1311"/>
      <c r="H424" s="1311"/>
      <c r="I424" s="1311"/>
      <c r="J424" s="1311"/>
      <c r="K424" s="1311"/>
      <c r="L424" s="1311"/>
      <c r="M424" s="1311"/>
      <c r="N424" s="1311"/>
      <c r="O424" s="1311"/>
      <c r="P424" s="1311"/>
      <c r="Q424" s="1311"/>
      <c r="R424" s="1311"/>
      <c r="S424" s="1311"/>
      <c r="T424" s="1311"/>
    </row>
    <row r="425" spans="1:20" ht="15.75" customHeight="1">
      <c r="A425" s="1311"/>
      <c r="B425" s="1311"/>
      <c r="C425" s="1311"/>
      <c r="D425" s="1311"/>
      <c r="E425" s="1311"/>
      <c r="F425" s="1311"/>
      <c r="G425" s="1311"/>
      <c r="H425" s="1311"/>
      <c r="I425" s="1311"/>
      <c r="J425" s="1311"/>
      <c r="K425" s="1311"/>
      <c r="L425" s="1311"/>
      <c r="M425" s="1311"/>
      <c r="N425" s="1311"/>
      <c r="O425" s="1311"/>
      <c r="P425" s="1311"/>
      <c r="Q425" s="1311"/>
      <c r="R425" s="1311"/>
      <c r="S425" s="1311"/>
      <c r="T425" s="1311"/>
    </row>
    <row r="426" spans="1:20" ht="15.75" customHeight="1">
      <c r="A426" s="1311"/>
      <c r="B426" s="1311"/>
      <c r="C426" s="1311"/>
      <c r="D426" s="1311"/>
      <c r="E426" s="1311"/>
      <c r="F426" s="1311"/>
      <c r="G426" s="1311"/>
      <c r="H426" s="1311"/>
      <c r="I426" s="1311"/>
      <c r="J426" s="1311"/>
      <c r="K426" s="1311"/>
      <c r="L426" s="1311"/>
      <c r="M426" s="1311"/>
      <c r="N426" s="1311"/>
      <c r="O426" s="1311"/>
      <c r="P426" s="1311"/>
      <c r="Q426" s="1311"/>
      <c r="R426" s="1311"/>
      <c r="S426" s="1311"/>
      <c r="T426" s="1311"/>
    </row>
    <row r="427" spans="1:20" ht="15.75" customHeight="1">
      <c r="A427" s="1311"/>
      <c r="B427" s="1311"/>
      <c r="C427" s="1311"/>
      <c r="D427" s="1311"/>
      <c r="E427" s="1311"/>
      <c r="F427" s="1311"/>
      <c r="G427" s="1311"/>
      <c r="H427" s="1311"/>
      <c r="I427" s="1311"/>
      <c r="J427" s="1311"/>
      <c r="K427" s="1311"/>
      <c r="L427" s="1311"/>
      <c r="M427" s="1311"/>
      <c r="N427" s="1311"/>
      <c r="O427" s="1311"/>
      <c r="P427" s="1311"/>
      <c r="Q427" s="1311"/>
      <c r="R427" s="1311"/>
      <c r="S427" s="1311"/>
      <c r="T427" s="1311"/>
    </row>
    <row r="428" spans="1:20" ht="15.75" customHeight="1">
      <c r="A428" s="1311"/>
      <c r="B428" s="1311"/>
      <c r="C428" s="1311"/>
      <c r="D428" s="1311"/>
      <c r="E428" s="1311"/>
      <c r="F428" s="1311"/>
      <c r="G428" s="1311"/>
      <c r="H428" s="1311"/>
      <c r="I428" s="1311"/>
      <c r="J428" s="1311"/>
      <c r="K428" s="1311"/>
      <c r="L428" s="1311"/>
      <c r="M428" s="1311"/>
      <c r="N428" s="1311"/>
      <c r="O428" s="1311"/>
      <c r="P428" s="1311"/>
      <c r="Q428" s="1311"/>
      <c r="R428" s="1311"/>
      <c r="S428" s="1311"/>
      <c r="T428" s="1311"/>
    </row>
    <row r="429" spans="1:20" ht="15.75" customHeight="1">
      <c r="A429" s="1311"/>
      <c r="B429" s="1311"/>
      <c r="C429" s="1311"/>
      <c r="D429" s="1311"/>
      <c r="E429" s="1311"/>
      <c r="F429" s="1311"/>
      <c r="G429" s="1311"/>
      <c r="H429" s="1311"/>
      <c r="I429" s="1311"/>
      <c r="J429" s="1311"/>
      <c r="K429" s="1311"/>
      <c r="L429" s="1311"/>
      <c r="M429" s="1311"/>
      <c r="N429" s="1311"/>
      <c r="O429" s="1311"/>
      <c r="P429" s="1311"/>
      <c r="Q429" s="1311"/>
      <c r="R429" s="1311"/>
      <c r="S429" s="1311"/>
      <c r="T429" s="1311"/>
    </row>
    <row r="430" spans="1:20" ht="15.75" customHeight="1">
      <c r="A430" s="1311"/>
      <c r="B430" s="1311"/>
      <c r="C430" s="1311"/>
      <c r="D430" s="1311"/>
      <c r="E430" s="1311"/>
      <c r="F430" s="1311"/>
      <c r="G430" s="1311"/>
      <c r="H430" s="1311"/>
      <c r="I430" s="1311"/>
      <c r="J430" s="1311"/>
      <c r="K430" s="1311"/>
      <c r="L430" s="1311"/>
      <c r="M430" s="1311"/>
      <c r="N430" s="1311"/>
      <c r="O430" s="1311"/>
      <c r="P430" s="1311"/>
      <c r="Q430" s="1311"/>
      <c r="R430" s="1311"/>
      <c r="S430" s="1311"/>
      <c r="T430" s="1311"/>
    </row>
    <row r="431" spans="1:20" ht="15.75" customHeight="1">
      <c r="A431" s="1311"/>
      <c r="B431" s="1311"/>
      <c r="C431" s="1311"/>
      <c r="D431" s="1311"/>
      <c r="E431" s="1311"/>
      <c r="F431" s="1311"/>
      <c r="G431" s="1311"/>
      <c r="H431" s="1311"/>
      <c r="I431" s="1311"/>
      <c r="J431" s="1311"/>
      <c r="K431" s="1311"/>
      <c r="L431" s="1311"/>
      <c r="M431" s="1311"/>
      <c r="N431" s="1311"/>
      <c r="O431" s="1311"/>
      <c r="P431" s="1311"/>
      <c r="Q431" s="1311"/>
      <c r="R431" s="1311"/>
      <c r="S431" s="1311"/>
      <c r="T431" s="1311"/>
    </row>
    <row r="432" spans="1:20" ht="15.75" customHeight="1">
      <c r="A432" s="1311"/>
      <c r="B432" s="1311"/>
      <c r="C432" s="1311"/>
      <c r="D432" s="1311"/>
      <c r="E432" s="1311"/>
      <c r="F432" s="1311"/>
      <c r="G432" s="1311"/>
      <c r="H432" s="1311"/>
      <c r="I432" s="1311"/>
      <c r="J432" s="1311"/>
      <c r="K432" s="1311"/>
      <c r="L432" s="1311"/>
      <c r="M432" s="1311"/>
      <c r="N432" s="1311"/>
      <c r="O432" s="1311"/>
      <c r="P432" s="1311"/>
      <c r="Q432" s="1311"/>
      <c r="R432" s="1311"/>
      <c r="S432" s="1311"/>
      <c r="T432" s="1311"/>
    </row>
    <row r="433" spans="1:20" ht="15.75" customHeight="1">
      <c r="A433" s="1311"/>
      <c r="B433" s="1311"/>
      <c r="C433" s="1311"/>
      <c r="D433" s="1311"/>
      <c r="E433" s="1311"/>
      <c r="F433" s="1311"/>
      <c r="G433" s="1311"/>
      <c r="H433" s="1311"/>
      <c r="I433" s="1311"/>
      <c r="J433" s="1311"/>
      <c r="K433" s="1311"/>
      <c r="L433" s="1311"/>
      <c r="M433" s="1311"/>
      <c r="N433" s="1311"/>
      <c r="O433" s="1311"/>
      <c r="P433" s="1311"/>
      <c r="Q433" s="1311"/>
      <c r="R433" s="1311"/>
      <c r="S433" s="1311"/>
      <c r="T433" s="1311"/>
    </row>
    <row r="434" spans="1:20" ht="15.75" customHeight="1">
      <c r="A434" s="1311"/>
      <c r="B434" s="1311"/>
      <c r="C434" s="1311"/>
      <c r="D434" s="1311"/>
      <c r="E434" s="1311"/>
      <c r="F434" s="1311"/>
      <c r="G434" s="1311"/>
      <c r="H434" s="1311"/>
      <c r="I434" s="1311"/>
      <c r="J434" s="1311"/>
      <c r="K434" s="1311"/>
      <c r="L434" s="1311"/>
      <c r="M434" s="1311"/>
      <c r="N434" s="1311"/>
      <c r="O434" s="1311"/>
      <c r="P434" s="1311"/>
      <c r="Q434" s="1311"/>
      <c r="R434" s="1311"/>
      <c r="S434" s="1311"/>
      <c r="T434" s="1311"/>
    </row>
    <row r="435" spans="1:20" ht="15.75" customHeight="1">
      <c r="A435" s="1311"/>
      <c r="B435" s="1311"/>
      <c r="C435" s="1311"/>
      <c r="D435" s="1311"/>
      <c r="E435" s="1311"/>
      <c r="F435" s="1311"/>
      <c r="G435" s="1311"/>
      <c r="H435" s="1311"/>
      <c r="I435" s="1311"/>
      <c r="J435" s="1311"/>
      <c r="K435" s="1311"/>
      <c r="L435" s="1311"/>
      <c r="M435" s="1311"/>
      <c r="N435" s="1311"/>
      <c r="O435" s="1311"/>
      <c r="P435" s="1311"/>
      <c r="Q435" s="1311"/>
      <c r="R435" s="1311"/>
      <c r="S435" s="1311"/>
      <c r="T435" s="1311"/>
    </row>
    <row r="436" spans="1:20" ht="15.75" customHeight="1">
      <c r="A436" s="1311"/>
      <c r="B436" s="1311"/>
      <c r="C436" s="1311"/>
      <c r="D436" s="1311"/>
      <c r="E436" s="1311"/>
      <c r="F436" s="1311"/>
      <c r="G436" s="1311"/>
      <c r="H436" s="1311"/>
      <c r="I436" s="1311"/>
      <c r="J436" s="1311"/>
      <c r="K436" s="1311"/>
      <c r="L436" s="1311"/>
      <c r="M436" s="1311"/>
      <c r="N436" s="1311"/>
      <c r="O436" s="1311"/>
      <c r="P436" s="1311"/>
      <c r="Q436" s="1311"/>
      <c r="R436" s="1311"/>
      <c r="S436" s="1311"/>
      <c r="T436" s="1311"/>
    </row>
    <row r="437" spans="1:20" ht="15.75" customHeight="1">
      <c r="A437" s="1311"/>
      <c r="B437" s="1311"/>
      <c r="C437" s="1311"/>
      <c r="D437" s="1311"/>
      <c r="E437" s="1311"/>
      <c r="F437" s="1311"/>
      <c r="G437" s="1311"/>
      <c r="H437" s="1311"/>
      <c r="I437" s="1311"/>
      <c r="J437" s="1311"/>
      <c r="K437" s="1311"/>
      <c r="L437" s="1311"/>
      <c r="M437" s="1311"/>
      <c r="N437" s="1311"/>
      <c r="O437" s="1311"/>
      <c r="P437" s="1311"/>
      <c r="Q437" s="1311"/>
      <c r="R437" s="1311"/>
      <c r="S437" s="1311"/>
      <c r="T437" s="1311"/>
    </row>
    <row r="438" spans="1:20" ht="15.75" customHeight="1">
      <c r="A438" s="1311"/>
      <c r="B438" s="1311"/>
      <c r="C438" s="1311"/>
      <c r="D438" s="1311"/>
      <c r="E438" s="1311"/>
      <c r="F438" s="1311"/>
      <c r="G438" s="1311"/>
      <c r="H438" s="1311"/>
      <c r="I438" s="1311"/>
      <c r="J438" s="1311"/>
      <c r="K438" s="1311"/>
      <c r="L438" s="1311"/>
      <c r="M438" s="1311"/>
      <c r="N438" s="1311"/>
      <c r="O438" s="1311"/>
      <c r="P438" s="1311"/>
      <c r="Q438" s="1311"/>
      <c r="R438" s="1311"/>
      <c r="S438" s="1311"/>
      <c r="T438" s="1311"/>
    </row>
    <row r="439" spans="1:20" ht="15.75" customHeight="1">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row>
    <row r="440" spans="1:20" ht="15.75" customHeight="1">
      <c r="A440" s="1311"/>
      <c r="B440" s="1311"/>
      <c r="C440" s="1311"/>
      <c r="D440" s="1311"/>
      <c r="E440" s="1311"/>
      <c r="F440" s="1311"/>
      <c r="G440" s="1311"/>
      <c r="H440" s="1311"/>
      <c r="I440" s="1311"/>
      <c r="J440" s="1311"/>
      <c r="K440" s="1311"/>
      <c r="L440" s="1311"/>
      <c r="M440" s="1311"/>
      <c r="N440" s="1311"/>
      <c r="O440" s="1311"/>
      <c r="P440" s="1311"/>
      <c r="Q440" s="1311"/>
      <c r="R440" s="1311"/>
      <c r="S440" s="1311"/>
      <c r="T440" s="1311"/>
    </row>
    <row r="441" spans="1:20" ht="15.75" customHeight="1">
      <c r="A441" s="1311"/>
      <c r="B441" s="1311"/>
      <c r="C441" s="1311"/>
      <c r="D441" s="1311"/>
      <c r="E441" s="1311"/>
      <c r="F441" s="1311"/>
      <c r="G441" s="1311"/>
      <c r="H441" s="1311"/>
      <c r="I441" s="1311"/>
      <c r="J441" s="1311"/>
      <c r="K441" s="1311"/>
      <c r="L441" s="1311"/>
      <c r="M441" s="1311"/>
      <c r="N441" s="1311"/>
      <c r="O441" s="1311"/>
      <c r="P441" s="1311"/>
      <c r="Q441" s="1311"/>
      <c r="R441" s="1311"/>
      <c r="S441" s="1311"/>
      <c r="T441" s="1311"/>
    </row>
    <row r="442" spans="1:20" ht="15.75" customHeight="1">
      <c r="A442" s="1311"/>
      <c r="B442" s="1311"/>
      <c r="C442" s="1311"/>
      <c r="D442" s="1311"/>
      <c r="E442" s="1311"/>
      <c r="F442" s="1311"/>
      <c r="G442" s="1311"/>
      <c r="H442" s="1311"/>
      <c r="I442" s="1311"/>
      <c r="J442" s="1311"/>
      <c r="K442" s="1311"/>
      <c r="L442" s="1311"/>
      <c r="M442" s="1311"/>
      <c r="N442" s="1311"/>
      <c r="O442" s="1311"/>
      <c r="P442" s="1311"/>
      <c r="Q442" s="1311"/>
      <c r="R442" s="1311"/>
      <c r="S442" s="1311"/>
      <c r="T442" s="1311"/>
    </row>
    <row r="443" spans="1:20" ht="15.75" customHeight="1">
      <c r="A443" s="1311"/>
      <c r="B443" s="1311"/>
      <c r="C443" s="1311"/>
      <c r="D443" s="1311"/>
      <c r="E443" s="1311"/>
      <c r="F443" s="1311"/>
      <c r="G443" s="1311"/>
      <c r="H443" s="1311"/>
      <c r="I443" s="1311"/>
      <c r="J443" s="1311"/>
      <c r="K443" s="1311"/>
      <c r="L443" s="1311"/>
      <c r="M443" s="1311"/>
      <c r="N443" s="1311"/>
      <c r="O443" s="1311"/>
      <c r="P443" s="1311"/>
      <c r="Q443" s="1311"/>
      <c r="R443" s="1311"/>
      <c r="S443" s="1311"/>
      <c r="T443" s="1311"/>
    </row>
    <row r="444" spans="1:20" ht="15.75" customHeight="1">
      <c r="A444" s="1311"/>
      <c r="B444" s="1311"/>
      <c r="C444" s="1311"/>
      <c r="D444" s="1311"/>
      <c r="E444" s="1311"/>
      <c r="F444" s="1311"/>
      <c r="G444" s="1311"/>
      <c r="H444" s="1311"/>
      <c r="I444" s="1311"/>
      <c r="J444" s="1311"/>
      <c r="K444" s="1311"/>
      <c r="L444" s="1311"/>
      <c r="M444" s="1311"/>
      <c r="N444" s="1311"/>
      <c r="O444" s="1311"/>
      <c r="P444" s="1311"/>
      <c r="Q444" s="1311"/>
      <c r="R444" s="1311"/>
      <c r="S444" s="1311"/>
      <c r="T444" s="1311"/>
    </row>
    <row r="445" spans="1:20" ht="15.75" customHeight="1">
      <c r="A445" s="1311"/>
      <c r="B445" s="1311"/>
      <c r="C445" s="1311"/>
      <c r="D445" s="1311"/>
      <c r="E445" s="1311"/>
      <c r="F445" s="1311"/>
      <c r="G445" s="1311"/>
      <c r="H445" s="1311"/>
      <c r="I445" s="1311"/>
      <c r="J445" s="1311"/>
      <c r="K445" s="1311"/>
      <c r="L445" s="1311"/>
      <c r="M445" s="1311"/>
      <c r="N445" s="1311"/>
      <c r="O445" s="1311"/>
      <c r="P445" s="1311"/>
      <c r="Q445" s="1311"/>
      <c r="R445" s="1311"/>
      <c r="S445" s="1311"/>
      <c r="T445" s="1311"/>
    </row>
    <row r="446" spans="1:20" ht="15.75" customHeight="1">
      <c r="A446" s="1311"/>
      <c r="B446" s="1311"/>
      <c r="C446" s="1311"/>
      <c r="D446" s="1311"/>
      <c r="E446" s="1311"/>
      <c r="F446" s="1311"/>
      <c r="G446" s="1311"/>
      <c r="H446" s="1311"/>
      <c r="I446" s="1311"/>
      <c r="J446" s="1311"/>
      <c r="K446" s="1311"/>
      <c r="L446" s="1311"/>
      <c r="M446" s="1311"/>
      <c r="N446" s="1311"/>
      <c r="O446" s="1311"/>
      <c r="P446" s="1311"/>
      <c r="Q446" s="1311"/>
      <c r="R446" s="1311"/>
      <c r="S446" s="1311"/>
      <c r="T446" s="1311"/>
    </row>
    <row r="447" spans="1:20" ht="15.75" customHeight="1">
      <c r="A447" s="1311"/>
      <c r="B447" s="1311"/>
      <c r="C447" s="1311"/>
      <c r="D447" s="1311"/>
      <c r="E447" s="1311"/>
      <c r="F447" s="1311"/>
      <c r="G447" s="1311"/>
      <c r="H447" s="1311"/>
      <c r="I447" s="1311"/>
      <c r="J447" s="1311"/>
      <c r="K447" s="1311"/>
      <c r="L447" s="1311"/>
      <c r="M447" s="1311"/>
      <c r="N447" s="1311"/>
      <c r="O447" s="1311"/>
      <c r="P447" s="1311"/>
      <c r="Q447" s="1311"/>
      <c r="R447" s="1311"/>
      <c r="S447" s="1311"/>
      <c r="T447" s="1311"/>
    </row>
    <row r="448" spans="1:20" ht="15.75" customHeight="1">
      <c r="A448" s="1311"/>
      <c r="B448" s="1311"/>
      <c r="C448" s="1311"/>
      <c r="D448" s="1311"/>
      <c r="E448" s="1311"/>
      <c r="F448" s="1311"/>
      <c r="G448" s="1311"/>
      <c r="H448" s="1311"/>
      <c r="I448" s="1311"/>
      <c r="J448" s="1311"/>
      <c r="K448" s="1311"/>
      <c r="L448" s="1311"/>
      <c r="M448" s="1311"/>
      <c r="N448" s="1311"/>
      <c r="O448" s="1311"/>
      <c r="P448" s="1311"/>
      <c r="Q448" s="1311"/>
      <c r="R448" s="1311"/>
      <c r="S448" s="1311"/>
      <c r="T448" s="1311"/>
    </row>
    <row r="449" spans="1:20" ht="15.75" customHeight="1">
      <c r="A449" s="1311"/>
      <c r="B449" s="1311"/>
      <c r="C449" s="1311"/>
      <c r="D449" s="1311"/>
      <c r="E449" s="1311"/>
      <c r="F449" s="1311"/>
      <c r="G449" s="1311"/>
      <c r="H449" s="1311"/>
      <c r="I449" s="1311"/>
      <c r="J449" s="1311"/>
      <c r="K449" s="1311"/>
      <c r="L449" s="1311"/>
      <c r="M449" s="1311"/>
      <c r="N449" s="1311"/>
      <c r="O449" s="1311"/>
      <c r="P449" s="1311"/>
      <c r="Q449" s="1311"/>
      <c r="R449" s="1311"/>
      <c r="S449" s="1311"/>
      <c r="T449" s="1311"/>
    </row>
    <row r="450" spans="1:20" ht="15.75" customHeight="1">
      <c r="A450" s="1311"/>
      <c r="B450" s="1311"/>
      <c r="C450" s="1311"/>
      <c r="D450" s="1311"/>
      <c r="E450" s="1311"/>
      <c r="F450" s="1311"/>
      <c r="G450" s="1311"/>
      <c r="H450" s="1311"/>
      <c r="I450" s="1311"/>
      <c r="J450" s="1311"/>
      <c r="K450" s="1311"/>
      <c r="L450" s="1311"/>
      <c r="M450" s="1311"/>
      <c r="N450" s="1311"/>
      <c r="O450" s="1311"/>
      <c r="P450" s="1311"/>
      <c r="Q450" s="1311"/>
      <c r="R450" s="1311"/>
      <c r="S450" s="1311"/>
      <c r="T450" s="1311"/>
    </row>
    <row r="451" spans="1:20" ht="15.75" customHeight="1">
      <c r="A451" s="1311"/>
      <c r="B451" s="1311"/>
      <c r="C451" s="1311"/>
      <c r="D451" s="1311"/>
      <c r="E451" s="1311"/>
      <c r="F451" s="1311"/>
      <c r="G451" s="1311"/>
      <c r="H451" s="1311"/>
      <c r="I451" s="1311"/>
      <c r="J451" s="1311"/>
      <c r="K451" s="1311"/>
      <c r="L451" s="1311"/>
      <c r="M451" s="1311"/>
      <c r="N451" s="1311"/>
      <c r="O451" s="1311"/>
      <c r="P451" s="1311"/>
      <c r="Q451" s="1311"/>
      <c r="R451" s="1311"/>
      <c r="S451" s="1311"/>
      <c r="T451" s="1311"/>
    </row>
    <row r="452" spans="1:20" ht="15.75" customHeight="1">
      <c r="A452" s="1311"/>
      <c r="B452" s="1311"/>
      <c r="C452" s="1311"/>
      <c r="D452" s="1311"/>
      <c r="E452" s="1311"/>
      <c r="F452" s="1311"/>
      <c r="G452" s="1311"/>
      <c r="H452" s="1311"/>
      <c r="I452" s="1311"/>
      <c r="J452" s="1311"/>
      <c r="K452" s="1311"/>
      <c r="L452" s="1311"/>
      <c r="M452" s="1311"/>
      <c r="N452" s="1311"/>
      <c r="O452" s="1311"/>
      <c r="P452" s="1311"/>
      <c r="Q452" s="1311"/>
      <c r="R452" s="1311"/>
      <c r="S452" s="1311"/>
      <c r="T452" s="1311"/>
    </row>
    <row r="453" spans="1:20" ht="15.75" customHeight="1">
      <c r="A453" s="1311"/>
      <c r="B453" s="1311"/>
      <c r="C453" s="1311"/>
      <c r="D453" s="1311"/>
      <c r="E453" s="1311"/>
      <c r="F453" s="1311"/>
      <c r="G453" s="1311"/>
      <c r="H453" s="1311"/>
      <c r="I453" s="1311"/>
      <c r="J453" s="1311"/>
      <c r="K453" s="1311"/>
      <c r="L453" s="1311"/>
      <c r="M453" s="1311"/>
      <c r="N453" s="1311"/>
      <c r="O453" s="1311"/>
      <c r="P453" s="1311"/>
      <c r="Q453" s="1311"/>
      <c r="R453" s="1311"/>
      <c r="S453" s="1311"/>
      <c r="T453" s="1311"/>
    </row>
    <row r="454" spans="1:20" ht="15.75" customHeight="1">
      <c r="A454" s="1311"/>
      <c r="B454" s="1311"/>
      <c r="C454" s="1311"/>
      <c r="D454" s="1311"/>
      <c r="E454" s="1311"/>
      <c r="F454" s="1311"/>
      <c r="G454" s="1311"/>
      <c r="H454" s="1311"/>
      <c r="I454" s="1311"/>
      <c r="J454" s="1311"/>
      <c r="K454" s="1311"/>
      <c r="L454" s="1311"/>
      <c r="M454" s="1311"/>
      <c r="N454" s="1311"/>
      <c r="O454" s="1311"/>
      <c r="P454" s="1311"/>
      <c r="Q454" s="1311"/>
      <c r="R454" s="1311"/>
      <c r="S454" s="1311"/>
      <c r="T454" s="1311"/>
    </row>
    <row r="455" spans="1:20" ht="15.75" customHeight="1">
      <c r="A455" s="1311"/>
      <c r="B455" s="1311"/>
      <c r="C455" s="1311"/>
      <c r="D455" s="1311"/>
      <c r="E455" s="1311"/>
      <c r="F455" s="1311"/>
      <c r="G455" s="1311"/>
      <c r="H455" s="1311"/>
      <c r="I455" s="1311"/>
      <c r="J455" s="1311"/>
      <c r="K455" s="1311"/>
      <c r="L455" s="1311"/>
      <c r="M455" s="1311"/>
      <c r="N455" s="1311"/>
      <c r="O455" s="1311"/>
      <c r="P455" s="1311"/>
      <c r="Q455" s="1311"/>
      <c r="R455" s="1311"/>
      <c r="S455" s="1311"/>
      <c r="T455" s="1311"/>
    </row>
    <row r="456" spans="1:20" ht="15.75" customHeight="1">
      <c r="A456" s="1311"/>
      <c r="B456" s="1311"/>
      <c r="C456" s="1311"/>
      <c r="D456" s="1311"/>
      <c r="E456" s="1311"/>
      <c r="F456" s="1311"/>
      <c r="G456" s="1311"/>
      <c r="H456" s="1311"/>
      <c r="I456" s="1311"/>
      <c r="J456" s="1311"/>
      <c r="K456" s="1311"/>
      <c r="L456" s="1311"/>
      <c r="M456" s="1311"/>
      <c r="N456" s="1311"/>
      <c r="O456" s="1311"/>
      <c r="P456" s="1311"/>
      <c r="Q456" s="1311"/>
      <c r="R456" s="1311"/>
      <c r="S456" s="1311"/>
      <c r="T456" s="1311"/>
    </row>
    <row r="457" spans="1:20" ht="15.75" customHeight="1">
      <c r="A457" s="1311"/>
      <c r="B457" s="1311"/>
      <c r="C457" s="1311"/>
      <c r="D457" s="1311"/>
      <c r="E457" s="1311"/>
      <c r="F457" s="1311"/>
      <c r="G457" s="1311"/>
      <c r="H457" s="1311"/>
      <c r="I457" s="1311"/>
      <c r="J457" s="1311"/>
      <c r="K457" s="1311"/>
      <c r="L457" s="1311"/>
      <c r="M457" s="1311"/>
      <c r="N457" s="1311"/>
      <c r="O457" s="1311"/>
      <c r="P457" s="1311"/>
      <c r="Q457" s="1311"/>
      <c r="R457" s="1311"/>
      <c r="S457" s="1311"/>
      <c r="T457" s="1311"/>
    </row>
    <row r="458" spans="1:20" ht="15.75" customHeight="1">
      <c r="A458" s="1311"/>
      <c r="B458" s="1311"/>
      <c r="C458" s="1311"/>
      <c r="D458" s="1311"/>
      <c r="E458" s="1311"/>
      <c r="F458" s="1311"/>
      <c r="G458" s="1311"/>
      <c r="H458" s="1311"/>
      <c r="I458" s="1311"/>
      <c r="J458" s="1311"/>
      <c r="K458" s="1311"/>
      <c r="L458" s="1311"/>
      <c r="M458" s="1311"/>
      <c r="N458" s="1311"/>
      <c r="O458" s="1311"/>
      <c r="P458" s="1311"/>
      <c r="Q458" s="1311"/>
      <c r="R458" s="1311"/>
      <c r="S458" s="1311"/>
      <c r="T458" s="1311"/>
    </row>
    <row r="459" spans="1:20" ht="15.75" customHeight="1">
      <c r="A459" s="1311"/>
      <c r="B459" s="1311"/>
      <c r="C459" s="1311"/>
      <c r="D459" s="1311"/>
      <c r="E459" s="1311"/>
      <c r="F459" s="1311"/>
      <c r="G459" s="1311"/>
      <c r="H459" s="1311"/>
      <c r="I459" s="1311"/>
      <c r="J459" s="1311"/>
      <c r="K459" s="1311"/>
      <c r="L459" s="1311"/>
      <c r="M459" s="1311"/>
      <c r="N459" s="1311"/>
      <c r="O459" s="1311"/>
      <c r="P459" s="1311"/>
      <c r="Q459" s="1311"/>
      <c r="R459" s="1311"/>
      <c r="S459" s="1311"/>
      <c r="T459" s="1311"/>
    </row>
    <row r="460" spans="1:20" ht="15.75" customHeight="1">
      <c r="A460" s="1311"/>
      <c r="B460" s="1311"/>
      <c r="C460" s="1311"/>
      <c r="D460" s="1311"/>
      <c r="E460" s="1311"/>
      <c r="F460" s="1311"/>
      <c r="G460" s="1311"/>
      <c r="H460" s="1311"/>
      <c r="I460" s="1311"/>
      <c r="J460" s="1311"/>
      <c r="K460" s="1311"/>
      <c r="L460" s="1311"/>
      <c r="M460" s="1311"/>
      <c r="N460" s="1311"/>
      <c r="O460" s="1311"/>
      <c r="P460" s="1311"/>
      <c r="Q460" s="1311"/>
      <c r="R460" s="1311"/>
      <c r="S460" s="1311"/>
      <c r="T460" s="1311"/>
    </row>
    <row r="461" spans="1:20" ht="15.75" customHeight="1">
      <c r="A461" s="1311"/>
      <c r="B461" s="1311"/>
      <c r="C461" s="1311"/>
      <c r="D461" s="1311"/>
      <c r="E461" s="1311"/>
      <c r="F461" s="1311"/>
      <c r="G461" s="1311"/>
      <c r="H461" s="1311"/>
      <c r="I461" s="1311"/>
      <c r="J461" s="1311"/>
      <c r="K461" s="1311"/>
      <c r="L461" s="1311"/>
      <c r="M461" s="1311"/>
      <c r="N461" s="1311"/>
      <c r="O461" s="1311"/>
      <c r="P461" s="1311"/>
      <c r="Q461" s="1311"/>
      <c r="R461" s="1311"/>
      <c r="S461" s="1311"/>
      <c r="T461" s="1311"/>
    </row>
    <row r="462" spans="1:20" ht="15.75" customHeight="1">
      <c r="A462" s="1311"/>
      <c r="B462" s="1311"/>
      <c r="C462" s="1311"/>
      <c r="D462" s="1311"/>
      <c r="E462" s="1311"/>
      <c r="F462" s="1311"/>
      <c r="G462" s="1311"/>
      <c r="H462" s="1311"/>
      <c r="I462" s="1311"/>
      <c r="J462" s="1311"/>
      <c r="K462" s="1311"/>
      <c r="L462" s="1311"/>
      <c r="M462" s="1311"/>
      <c r="N462" s="1311"/>
      <c r="O462" s="1311"/>
      <c r="P462" s="1311"/>
      <c r="Q462" s="1311"/>
      <c r="R462" s="1311"/>
      <c r="S462" s="1311"/>
      <c r="T462" s="1311"/>
    </row>
    <row r="463" spans="1:20" ht="15.75" customHeight="1">
      <c r="A463" s="1311"/>
      <c r="B463" s="1311"/>
      <c r="C463" s="1311"/>
      <c r="D463" s="1311"/>
      <c r="E463" s="1311"/>
      <c r="F463" s="1311"/>
      <c r="G463" s="1311"/>
      <c r="H463" s="1311"/>
      <c r="I463" s="1311"/>
      <c r="J463" s="1311"/>
      <c r="K463" s="1311"/>
      <c r="L463" s="1311"/>
      <c r="M463" s="1311"/>
      <c r="N463" s="1311"/>
      <c r="O463" s="1311"/>
      <c r="P463" s="1311"/>
      <c r="Q463" s="1311"/>
      <c r="R463" s="1311"/>
      <c r="S463" s="1311"/>
      <c r="T463" s="1311"/>
    </row>
    <row r="464" spans="1:20" ht="15.75" customHeight="1">
      <c r="A464" s="1311"/>
      <c r="B464" s="1311"/>
      <c r="C464" s="1311"/>
      <c r="D464" s="1311"/>
      <c r="E464" s="1311"/>
      <c r="F464" s="1311"/>
      <c r="G464" s="1311"/>
      <c r="H464" s="1311"/>
      <c r="I464" s="1311"/>
      <c r="J464" s="1311"/>
      <c r="K464" s="1311"/>
      <c r="L464" s="1311"/>
      <c r="M464" s="1311"/>
      <c r="N464" s="1311"/>
      <c r="O464" s="1311"/>
      <c r="P464" s="1311"/>
      <c r="Q464" s="1311"/>
      <c r="R464" s="1311"/>
      <c r="S464" s="1311"/>
      <c r="T464" s="1311"/>
    </row>
    <row r="465" spans="1:20" ht="15.75" customHeight="1">
      <c r="A465" s="1311"/>
      <c r="B465" s="1311"/>
      <c r="C465" s="1311"/>
      <c r="D465" s="1311"/>
      <c r="E465" s="1311"/>
      <c r="F465" s="1311"/>
      <c r="G465" s="1311"/>
      <c r="H465" s="1311"/>
      <c r="I465" s="1311"/>
      <c r="J465" s="1311"/>
      <c r="K465" s="1311"/>
      <c r="L465" s="1311"/>
      <c r="M465" s="1311"/>
      <c r="N465" s="1311"/>
      <c r="O465" s="1311"/>
      <c r="P465" s="1311"/>
      <c r="Q465" s="1311"/>
      <c r="R465" s="1311"/>
      <c r="S465" s="1311"/>
      <c r="T465" s="1311"/>
    </row>
    <row r="466" spans="1:20" ht="15.75" customHeight="1">
      <c r="A466" s="1311"/>
      <c r="B466" s="1311"/>
      <c r="C466" s="1311"/>
      <c r="D466" s="1311"/>
      <c r="E466" s="1311"/>
      <c r="F466" s="1311"/>
      <c r="G466" s="1311"/>
      <c r="H466" s="1311"/>
      <c r="I466" s="1311"/>
      <c r="J466" s="1311"/>
      <c r="K466" s="1311"/>
      <c r="L466" s="1311"/>
      <c r="M466" s="1311"/>
      <c r="N466" s="1311"/>
      <c r="O466" s="1311"/>
      <c r="P466" s="1311"/>
      <c r="Q466" s="1311"/>
      <c r="R466" s="1311"/>
      <c r="S466" s="1311"/>
      <c r="T466" s="1311"/>
    </row>
    <row r="467" spans="1:20" ht="15.75" customHeight="1">
      <c r="A467" s="1311"/>
      <c r="B467" s="1311"/>
      <c r="C467" s="1311"/>
      <c r="D467" s="1311"/>
      <c r="E467" s="1311"/>
      <c r="F467" s="1311"/>
      <c r="G467" s="1311"/>
      <c r="H467" s="1311"/>
      <c r="I467" s="1311"/>
      <c r="J467" s="1311"/>
      <c r="K467" s="1311"/>
      <c r="L467" s="1311"/>
      <c r="M467" s="1311"/>
      <c r="N467" s="1311"/>
      <c r="O467" s="1311"/>
      <c r="P467" s="1311"/>
      <c r="Q467" s="1311"/>
      <c r="R467" s="1311"/>
      <c r="S467" s="1311"/>
      <c r="T467" s="1311"/>
    </row>
    <row r="468" spans="1:20" ht="15.75" customHeight="1">
      <c r="A468" s="1311"/>
      <c r="B468" s="1311"/>
      <c r="C468" s="1311"/>
      <c r="D468" s="1311"/>
      <c r="E468" s="1311"/>
      <c r="F468" s="1311"/>
      <c r="G468" s="1311"/>
      <c r="H468" s="1311"/>
      <c r="I468" s="1311"/>
      <c r="J468" s="1311"/>
      <c r="K468" s="1311"/>
      <c r="L468" s="1311"/>
      <c r="M468" s="1311"/>
      <c r="N468" s="1311"/>
      <c r="O468" s="1311"/>
      <c r="P468" s="1311"/>
      <c r="Q468" s="1311"/>
      <c r="R468" s="1311"/>
      <c r="S468" s="1311"/>
      <c r="T468" s="1311"/>
    </row>
    <row r="469" spans="1:20" ht="15.75" customHeight="1">
      <c r="A469" s="1311"/>
      <c r="B469" s="1311"/>
      <c r="C469" s="1311"/>
      <c r="D469" s="1311"/>
      <c r="E469" s="1311"/>
      <c r="F469" s="1311"/>
      <c r="G469" s="1311"/>
      <c r="H469" s="1311"/>
      <c r="I469" s="1311"/>
      <c r="J469" s="1311"/>
      <c r="K469" s="1311"/>
      <c r="L469" s="1311"/>
      <c r="M469" s="1311"/>
      <c r="N469" s="1311"/>
      <c r="O469" s="1311"/>
      <c r="P469" s="1311"/>
      <c r="Q469" s="1311"/>
      <c r="R469" s="1311"/>
      <c r="S469" s="1311"/>
      <c r="T469" s="1311"/>
    </row>
    <row r="470" spans="1:20" ht="15.75" customHeight="1">
      <c r="A470" s="1311"/>
      <c r="B470" s="1311"/>
      <c r="C470" s="1311"/>
      <c r="D470" s="1311"/>
      <c r="E470" s="1311"/>
      <c r="F470" s="1311"/>
      <c r="G470" s="1311"/>
      <c r="H470" s="1311"/>
      <c r="I470" s="1311"/>
      <c r="J470" s="1311"/>
      <c r="K470" s="1311"/>
      <c r="L470" s="1311"/>
      <c r="M470" s="1311"/>
      <c r="N470" s="1311"/>
      <c r="O470" s="1311"/>
      <c r="P470" s="1311"/>
      <c r="Q470" s="1311"/>
      <c r="R470" s="1311"/>
      <c r="S470" s="1311"/>
      <c r="T470" s="1311"/>
    </row>
    <row r="471" spans="1:20" ht="15.75" customHeight="1">
      <c r="A471" s="1311"/>
      <c r="B471" s="1311"/>
      <c r="C471" s="1311"/>
      <c r="D471" s="1311"/>
      <c r="E471" s="1311"/>
      <c r="F471" s="1311"/>
      <c r="G471" s="1311"/>
      <c r="H471" s="1311"/>
      <c r="I471" s="1311"/>
      <c r="J471" s="1311"/>
      <c r="K471" s="1311"/>
      <c r="L471" s="1311"/>
      <c r="M471" s="1311"/>
      <c r="N471" s="1311"/>
      <c r="O471" s="1311"/>
      <c r="P471" s="1311"/>
      <c r="Q471" s="1311"/>
      <c r="R471" s="1311"/>
      <c r="S471" s="1311"/>
      <c r="T471" s="1311"/>
    </row>
    <row r="472" spans="1:20" ht="15.75" customHeight="1">
      <c r="A472" s="1311"/>
      <c r="B472" s="1311"/>
      <c r="C472" s="1311"/>
      <c r="D472" s="1311"/>
      <c r="E472" s="1311"/>
      <c r="F472" s="1311"/>
      <c r="G472" s="1311"/>
      <c r="H472" s="1311"/>
      <c r="I472" s="1311"/>
      <c r="J472" s="1311"/>
      <c r="K472" s="1311"/>
      <c r="L472" s="1311"/>
      <c r="M472" s="1311"/>
      <c r="N472" s="1311"/>
      <c r="O472" s="1311"/>
      <c r="P472" s="1311"/>
      <c r="Q472" s="1311"/>
      <c r="R472" s="1311"/>
      <c r="S472" s="1311"/>
      <c r="T472" s="1311"/>
    </row>
    <row r="473" spans="1:20" ht="15.75" customHeight="1">
      <c r="A473" s="1311"/>
      <c r="B473" s="1311"/>
      <c r="C473" s="1311"/>
      <c r="D473" s="1311"/>
      <c r="E473" s="1311"/>
      <c r="F473" s="1311"/>
      <c r="G473" s="1311"/>
      <c r="H473" s="1311"/>
      <c r="I473" s="1311"/>
      <c r="J473" s="1311"/>
      <c r="K473" s="1311"/>
      <c r="L473" s="1311"/>
      <c r="M473" s="1311"/>
      <c r="N473" s="1311"/>
      <c r="O473" s="1311"/>
      <c r="P473" s="1311"/>
      <c r="Q473" s="1311"/>
      <c r="R473" s="1311"/>
      <c r="S473" s="1311"/>
      <c r="T473" s="1311"/>
    </row>
    <row r="474" spans="1:20" ht="15.75" customHeight="1">
      <c r="A474" s="1311"/>
      <c r="B474" s="1311"/>
      <c r="C474" s="1311"/>
      <c r="D474" s="1311"/>
      <c r="E474" s="1311"/>
      <c r="F474" s="1311"/>
      <c r="G474" s="1311"/>
      <c r="H474" s="1311"/>
      <c r="I474" s="1311"/>
      <c r="J474" s="1311"/>
      <c r="K474" s="1311"/>
      <c r="L474" s="1311"/>
      <c r="M474" s="1311"/>
      <c r="N474" s="1311"/>
      <c r="O474" s="1311"/>
      <c r="P474" s="1311"/>
      <c r="Q474" s="1311"/>
      <c r="R474" s="1311"/>
      <c r="S474" s="1311"/>
      <c r="T474" s="1311"/>
    </row>
    <row r="475" spans="1:20" ht="15.75" customHeight="1">
      <c r="A475" s="1311"/>
      <c r="B475" s="1311"/>
      <c r="C475" s="1311"/>
      <c r="D475" s="1311"/>
      <c r="E475" s="1311"/>
      <c r="F475" s="1311"/>
      <c r="G475" s="1311"/>
      <c r="H475" s="1311"/>
      <c r="I475" s="1311"/>
      <c r="J475" s="1311"/>
      <c r="K475" s="1311"/>
      <c r="L475" s="1311"/>
      <c r="M475" s="1311"/>
      <c r="N475" s="1311"/>
      <c r="O475" s="1311"/>
      <c r="P475" s="1311"/>
      <c r="Q475" s="1311"/>
      <c r="R475" s="1311"/>
      <c r="S475" s="1311"/>
      <c r="T475" s="1311"/>
    </row>
    <row r="476" spans="1:20" ht="15.75" customHeight="1">
      <c r="A476" s="1311"/>
      <c r="B476" s="1311"/>
      <c r="C476" s="1311"/>
      <c r="D476" s="1311"/>
      <c r="E476" s="1311"/>
      <c r="F476" s="1311"/>
      <c r="G476" s="1311"/>
      <c r="H476" s="1311"/>
      <c r="I476" s="1311"/>
      <c r="J476" s="1311"/>
      <c r="K476" s="1311"/>
      <c r="L476" s="1311"/>
      <c r="M476" s="1311"/>
      <c r="N476" s="1311"/>
      <c r="O476" s="1311"/>
      <c r="P476" s="1311"/>
      <c r="Q476" s="1311"/>
      <c r="R476" s="1311"/>
      <c r="S476" s="1311"/>
      <c r="T476" s="1311"/>
    </row>
    <row r="477" spans="1:20" ht="15.75" customHeight="1">
      <c r="A477" s="1311"/>
      <c r="B477" s="1311"/>
      <c r="C477" s="1311"/>
      <c r="D477" s="1311"/>
      <c r="E477" s="1311"/>
      <c r="F477" s="1311"/>
      <c r="G477" s="1311"/>
      <c r="H477" s="1311"/>
      <c r="I477" s="1311"/>
      <c r="J477" s="1311"/>
      <c r="K477" s="1311"/>
      <c r="L477" s="1311"/>
      <c r="M477" s="1311"/>
      <c r="N477" s="1311"/>
      <c r="O477" s="1311"/>
      <c r="P477" s="1311"/>
      <c r="Q477" s="1311"/>
      <c r="R477" s="1311"/>
      <c r="S477" s="1311"/>
      <c r="T477" s="1311"/>
    </row>
    <row r="478" spans="1:20" ht="15.75" customHeight="1">
      <c r="A478" s="1311"/>
      <c r="B478" s="1311"/>
      <c r="C478" s="1311"/>
      <c r="D478" s="1311"/>
      <c r="E478" s="1311"/>
      <c r="F478" s="1311"/>
      <c r="G478" s="1311"/>
      <c r="H478" s="1311"/>
      <c r="I478" s="1311"/>
      <c r="J478" s="1311"/>
      <c r="K478" s="1311"/>
      <c r="L478" s="1311"/>
      <c r="M478" s="1311"/>
      <c r="N478" s="1311"/>
      <c r="O478" s="1311"/>
      <c r="P478" s="1311"/>
      <c r="Q478" s="1311"/>
      <c r="R478" s="1311"/>
      <c r="S478" s="1311"/>
      <c r="T478" s="1311"/>
    </row>
    <row r="479" spans="1:20" ht="15.75" customHeight="1">
      <c r="A479" s="1311"/>
      <c r="B479" s="1311"/>
      <c r="C479" s="1311"/>
      <c r="D479" s="1311"/>
      <c r="E479" s="1311"/>
      <c r="F479" s="1311"/>
      <c r="G479" s="1311"/>
      <c r="H479" s="1311"/>
      <c r="I479" s="1311"/>
      <c r="J479" s="1311"/>
      <c r="K479" s="1311"/>
      <c r="L479" s="1311"/>
      <c r="M479" s="1311"/>
      <c r="N479" s="1311"/>
      <c r="O479" s="1311"/>
      <c r="P479" s="1311"/>
      <c r="Q479" s="1311"/>
      <c r="R479" s="1311"/>
      <c r="S479" s="1311"/>
      <c r="T479" s="1311"/>
    </row>
    <row r="480" spans="1:20" ht="15.75" customHeight="1">
      <c r="A480" s="1311"/>
      <c r="B480" s="1311"/>
      <c r="C480" s="1311"/>
      <c r="D480" s="1311"/>
      <c r="E480" s="1311"/>
      <c r="F480" s="1311"/>
      <c r="G480" s="1311"/>
      <c r="H480" s="1311"/>
      <c r="I480" s="1311"/>
      <c r="J480" s="1311"/>
      <c r="K480" s="1311"/>
      <c r="L480" s="1311"/>
      <c r="M480" s="1311"/>
      <c r="N480" s="1311"/>
      <c r="O480" s="1311"/>
      <c r="P480" s="1311"/>
      <c r="Q480" s="1311"/>
      <c r="R480" s="1311"/>
      <c r="S480" s="1311"/>
      <c r="T480" s="1311"/>
    </row>
    <row r="481" spans="1:20" ht="15.75" customHeight="1">
      <c r="A481" s="1311"/>
      <c r="B481" s="1311"/>
      <c r="C481" s="1311"/>
      <c r="D481" s="1311"/>
      <c r="E481" s="1311"/>
      <c r="F481" s="1311"/>
      <c r="G481" s="1311"/>
      <c r="H481" s="1311"/>
      <c r="I481" s="1311"/>
      <c r="J481" s="1311"/>
      <c r="K481" s="1311"/>
      <c r="L481" s="1311"/>
      <c r="M481" s="1311"/>
      <c r="N481" s="1311"/>
      <c r="O481" s="1311"/>
      <c r="P481" s="1311"/>
      <c r="Q481" s="1311"/>
      <c r="R481" s="1311"/>
      <c r="S481" s="1311"/>
      <c r="T481" s="1311"/>
    </row>
    <row r="482" spans="1:20" ht="15.75" customHeight="1">
      <c r="A482" s="1311"/>
      <c r="B482" s="1311"/>
      <c r="C482" s="1311"/>
      <c r="D482" s="1311"/>
      <c r="E482" s="1311"/>
      <c r="F482" s="1311"/>
      <c r="G482" s="1311"/>
      <c r="H482" s="1311"/>
      <c r="I482" s="1311"/>
      <c r="J482" s="1311"/>
      <c r="K482" s="1311"/>
      <c r="L482" s="1311"/>
      <c r="M482" s="1311"/>
      <c r="N482" s="1311"/>
      <c r="O482" s="1311"/>
      <c r="P482" s="1311"/>
      <c r="Q482" s="1311"/>
      <c r="R482" s="1311"/>
      <c r="S482" s="1311"/>
      <c r="T482" s="1311"/>
    </row>
    <row r="483" spans="1:20" ht="15.75" customHeight="1">
      <c r="A483" s="1311"/>
      <c r="B483" s="1311"/>
      <c r="C483" s="1311"/>
      <c r="D483" s="1311"/>
      <c r="E483" s="1311"/>
      <c r="F483" s="1311"/>
      <c r="G483" s="1311"/>
      <c r="H483" s="1311"/>
      <c r="I483" s="1311"/>
      <c r="J483" s="1311"/>
      <c r="K483" s="1311"/>
      <c r="L483" s="1311"/>
      <c r="M483" s="1311"/>
      <c r="N483" s="1311"/>
      <c r="O483" s="1311"/>
      <c r="P483" s="1311"/>
      <c r="Q483" s="1311"/>
      <c r="R483" s="1311"/>
      <c r="S483" s="1311"/>
      <c r="T483" s="1311"/>
    </row>
    <row r="484" spans="1:20" ht="15.75" customHeight="1">
      <c r="A484" s="1311"/>
      <c r="B484" s="1311"/>
      <c r="C484" s="1311"/>
      <c r="D484" s="1311"/>
      <c r="E484" s="1311"/>
      <c r="F484" s="1311"/>
      <c r="G484" s="1311"/>
      <c r="H484" s="1311"/>
      <c r="I484" s="1311"/>
      <c r="J484" s="1311"/>
      <c r="K484" s="1311"/>
      <c r="L484" s="1311"/>
      <c r="M484" s="1311"/>
      <c r="N484" s="1311"/>
      <c r="O484" s="1311"/>
      <c r="P484" s="1311"/>
      <c r="Q484" s="1311"/>
      <c r="R484" s="1311"/>
      <c r="S484" s="1311"/>
      <c r="T484" s="1311"/>
    </row>
    <row r="485" spans="1:20" ht="15.75" customHeight="1">
      <c r="A485" s="1311"/>
      <c r="B485" s="1311"/>
      <c r="C485" s="1311"/>
      <c r="D485" s="1311"/>
      <c r="E485" s="1311"/>
      <c r="F485" s="1311"/>
      <c r="G485" s="1311"/>
      <c r="H485" s="1311"/>
      <c r="I485" s="1311"/>
      <c r="J485" s="1311"/>
      <c r="K485" s="1311"/>
      <c r="L485" s="1311"/>
      <c r="M485" s="1311"/>
      <c r="N485" s="1311"/>
      <c r="O485" s="1311"/>
      <c r="P485" s="1311"/>
      <c r="Q485" s="1311"/>
      <c r="R485" s="1311"/>
      <c r="S485" s="1311"/>
      <c r="T485" s="1311"/>
    </row>
    <row r="486" spans="1:20" ht="15.75" customHeight="1">
      <c r="A486" s="1311"/>
      <c r="B486" s="1311"/>
      <c r="C486" s="1311"/>
      <c r="D486" s="1311"/>
      <c r="E486" s="1311"/>
      <c r="F486" s="1311"/>
      <c r="G486" s="1311"/>
      <c r="H486" s="1311"/>
      <c r="I486" s="1311"/>
      <c r="J486" s="1311"/>
      <c r="K486" s="1311"/>
      <c r="L486" s="1311"/>
      <c r="M486" s="1311"/>
      <c r="N486" s="1311"/>
      <c r="O486" s="1311"/>
      <c r="P486" s="1311"/>
      <c r="Q486" s="1311"/>
      <c r="R486" s="1311"/>
      <c r="S486" s="1311"/>
      <c r="T486" s="1311"/>
    </row>
    <row r="487" spans="1:20" ht="15.75" customHeight="1">
      <c r="A487" s="1311"/>
      <c r="B487" s="1311"/>
      <c r="C487" s="1311"/>
      <c r="D487" s="1311"/>
      <c r="E487" s="1311"/>
      <c r="F487" s="1311"/>
      <c r="G487" s="1311"/>
      <c r="H487" s="1311"/>
      <c r="I487" s="1311"/>
      <c r="J487" s="1311"/>
      <c r="K487" s="1311"/>
      <c r="L487" s="1311"/>
      <c r="M487" s="1311"/>
      <c r="N487" s="1311"/>
      <c r="O487" s="1311"/>
      <c r="P487" s="1311"/>
      <c r="Q487" s="1311"/>
      <c r="R487" s="1311"/>
      <c r="S487" s="1311"/>
      <c r="T487" s="1311"/>
    </row>
    <row r="488" spans="1:20" ht="15.75" customHeight="1">
      <c r="A488" s="1311"/>
      <c r="B488" s="1311"/>
      <c r="C488" s="1311"/>
      <c r="D488" s="1311"/>
      <c r="E488" s="1311"/>
      <c r="F488" s="1311"/>
      <c r="G488" s="1311"/>
      <c r="H488" s="1311"/>
      <c r="I488" s="1311"/>
      <c r="J488" s="1311"/>
      <c r="K488" s="1311"/>
      <c r="L488" s="1311"/>
      <c r="M488" s="1311"/>
      <c r="N488" s="1311"/>
      <c r="O488" s="1311"/>
      <c r="P488" s="1311"/>
      <c r="Q488" s="1311"/>
      <c r="R488" s="1311"/>
      <c r="S488" s="1311"/>
      <c r="T488" s="1311"/>
    </row>
    <row r="489" spans="1:20" ht="15.75" customHeight="1">
      <c r="A489" s="1311"/>
      <c r="B489" s="1311"/>
      <c r="C489" s="1311"/>
      <c r="D489" s="1311"/>
      <c r="E489" s="1311"/>
      <c r="F489" s="1311"/>
      <c r="G489" s="1311"/>
      <c r="H489" s="1311"/>
      <c r="I489" s="1311"/>
      <c r="J489" s="1311"/>
      <c r="K489" s="1311"/>
      <c r="L489" s="1311"/>
      <c r="M489" s="1311"/>
      <c r="N489" s="1311"/>
      <c r="O489" s="1311"/>
      <c r="P489" s="1311"/>
      <c r="Q489" s="1311"/>
      <c r="R489" s="1311"/>
      <c r="S489" s="1311"/>
      <c r="T489" s="1311"/>
    </row>
    <row r="490" spans="1:20" ht="15.75" customHeight="1">
      <c r="A490" s="1311"/>
      <c r="B490" s="1311"/>
      <c r="C490" s="1311"/>
      <c r="D490" s="1311"/>
      <c r="E490" s="1311"/>
      <c r="F490" s="1311"/>
      <c r="G490" s="1311"/>
      <c r="H490" s="1311"/>
      <c r="I490" s="1311"/>
      <c r="J490" s="1311"/>
      <c r="K490" s="1311"/>
      <c r="L490" s="1311"/>
      <c r="M490" s="1311"/>
      <c r="N490" s="1311"/>
      <c r="O490" s="1311"/>
      <c r="P490" s="1311"/>
      <c r="Q490" s="1311"/>
      <c r="R490" s="1311"/>
      <c r="S490" s="1311"/>
      <c r="T490" s="1311"/>
    </row>
    <row r="491" spans="1:20" ht="15.75" customHeight="1">
      <c r="A491" s="1311"/>
      <c r="B491" s="1311"/>
      <c r="C491" s="1311"/>
      <c r="D491" s="1311"/>
      <c r="E491" s="1311"/>
      <c r="F491" s="1311"/>
      <c r="G491" s="1311"/>
      <c r="H491" s="1311"/>
      <c r="I491" s="1311"/>
      <c r="J491" s="1311"/>
      <c r="K491" s="1311"/>
      <c r="L491" s="1311"/>
      <c r="M491" s="1311"/>
      <c r="N491" s="1311"/>
      <c r="O491" s="1311"/>
      <c r="P491" s="1311"/>
      <c r="Q491" s="1311"/>
      <c r="R491" s="1311"/>
      <c r="S491" s="1311"/>
      <c r="T491" s="1311"/>
    </row>
    <row r="492" spans="1:20" ht="15.75" customHeight="1">
      <c r="A492" s="1311"/>
      <c r="B492" s="1311"/>
      <c r="C492" s="1311"/>
      <c r="D492" s="1311"/>
      <c r="E492" s="1311"/>
      <c r="F492" s="1311"/>
      <c r="G492" s="1311"/>
      <c r="H492" s="1311"/>
      <c r="I492" s="1311"/>
      <c r="J492" s="1311"/>
      <c r="K492" s="1311"/>
      <c r="L492" s="1311"/>
      <c r="M492" s="1311"/>
      <c r="N492" s="1311"/>
      <c r="O492" s="1311"/>
      <c r="P492" s="1311"/>
      <c r="Q492" s="1311"/>
      <c r="R492" s="1311"/>
      <c r="S492" s="1311"/>
      <c r="T492" s="1311"/>
    </row>
    <row r="493" spans="1:20" ht="15.75" customHeight="1">
      <c r="A493" s="1311"/>
      <c r="B493" s="1311"/>
      <c r="C493" s="1311"/>
      <c r="D493" s="1311"/>
      <c r="E493" s="1311"/>
      <c r="F493" s="1311"/>
      <c r="G493" s="1311"/>
      <c r="H493" s="1311"/>
      <c r="I493" s="1311"/>
      <c r="J493" s="1311"/>
      <c r="K493" s="1311"/>
      <c r="L493" s="1311"/>
      <c r="M493" s="1311"/>
      <c r="N493" s="1311"/>
      <c r="O493" s="1311"/>
      <c r="P493" s="1311"/>
      <c r="Q493" s="1311"/>
      <c r="R493" s="1311"/>
      <c r="S493" s="1311"/>
      <c r="T493" s="1311"/>
    </row>
    <row r="494" spans="1:20" ht="15.75" customHeight="1">
      <c r="A494" s="1311"/>
      <c r="B494" s="1311"/>
      <c r="C494" s="1311"/>
      <c r="D494" s="1311"/>
      <c r="E494" s="1311"/>
      <c r="F494" s="1311"/>
      <c r="G494" s="1311"/>
      <c r="H494" s="1311"/>
      <c r="I494" s="1311"/>
      <c r="J494" s="1311"/>
      <c r="K494" s="1311"/>
      <c r="L494" s="1311"/>
      <c r="M494" s="1311"/>
      <c r="N494" s="1311"/>
      <c r="O494" s="1311"/>
      <c r="P494" s="1311"/>
      <c r="Q494" s="1311"/>
      <c r="R494" s="1311"/>
      <c r="S494" s="1311"/>
      <c r="T494" s="1311"/>
    </row>
    <row r="495" spans="1:20" ht="15.75" customHeight="1">
      <c r="A495" s="1311"/>
      <c r="B495" s="1311"/>
      <c r="C495" s="1311"/>
      <c r="D495" s="1311"/>
      <c r="E495" s="1311"/>
      <c r="F495" s="1311"/>
      <c r="G495" s="1311"/>
      <c r="H495" s="1311"/>
      <c r="I495" s="1311"/>
      <c r="J495" s="1311"/>
      <c r="K495" s="1311"/>
      <c r="L495" s="1311"/>
      <c r="M495" s="1311"/>
      <c r="N495" s="1311"/>
      <c r="O495" s="1311"/>
      <c r="P495" s="1311"/>
      <c r="Q495" s="1311"/>
      <c r="R495" s="1311"/>
      <c r="S495" s="1311"/>
      <c r="T495" s="1311"/>
    </row>
    <row r="496" spans="1:20" ht="15.75" customHeight="1">
      <c r="A496" s="1311"/>
      <c r="B496" s="1311"/>
      <c r="C496" s="1311"/>
      <c r="D496" s="1311"/>
      <c r="E496" s="1311"/>
      <c r="F496" s="1311"/>
      <c r="G496" s="1311"/>
      <c r="H496" s="1311"/>
      <c r="I496" s="1311"/>
      <c r="J496" s="1311"/>
      <c r="K496" s="1311"/>
      <c r="L496" s="1311"/>
      <c r="M496" s="1311"/>
      <c r="N496" s="1311"/>
      <c r="O496" s="1311"/>
      <c r="P496" s="1311"/>
      <c r="Q496" s="1311"/>
      <c r="R496" s="1311"/>
      <c r="S496" s="1311"/>
      <c r="T496" s="1311"/>
    </row>
    <row r="497" spans="1:20" ht="15.75" customHeight="1">
      <c r="A497" s="1311"/>
      <c r="B497" s="1311"/>
      <c r="C497" s="1311"/>
      <c r="D497" s="1311"/>
      <c r="E497" s="1311"/>
      <c r="F497" s="1311"/>
      <c r="G497" s="1311"/>
      <c r="H497" s="1311"/>
      <c r="I497" s="1311"/>
      <c r="J497" s="1311"/>
      <c r="K497" s="1311"/>
      <c r="L497" s="1311"/>
      <c r="M497" s="1311"/>
      <c r="N497" s="1311"/>
      <c r="O497" s="1311"/>
      <c r="P497" s="1311"/>
      <c r="Q497" s="1311"/>
      <c r="R497" s="1311"/>
      <c r="S497" s="1311"/>
      <c r="T497" s="1311"/>
    </row>
    <row r="498" spans="1:20" ht="15.75" customHeight="1">
      <c r="A498" s="1311"/>
      <c r="B498" s="1311"/>
      <c r="C498" s="1311"/>
      <c r="D498" s="1311"/>
      <c r="E498" s="1311"/>
      <c r="F498" s="1311"/>
      <c r="G498" s="1311"/>
      <c r="H498" s="1311"/>
      <c r="I498" s="1311"/>
      <c r="J498" s="1311"/>
      <c r="K498" s="1311"/>
      <c r="L498" s="1311"/>
      <c r="M498" s="1311"/>
      <c r="N498" s="1311"/>
      <c r="O498" s="1311"/>
      <c r="P498" s="1311"/>
      <c r="Q498" s="1311"/>
      <c r="R498" s="1311"/>
      <c r="S498" s="1311"/>
      <c r="T498" s="1311"/>
    </row>
    <row r="499" spans="1:20" ht="15.75" customHeight="1">
      <c r="A499" s="1311"/>
      <c r="B499" s="1311"/>
      <c r="C499" s="1311"/>
      <c r="D499" s="1311"/>
      <c r="E499" s="1311"/>
      <c r="F499" s="1311"/>
      <c r="G499" s="1311"/>
      <c r="H499" s="1311"/>
      <c r="I499" s="1311"/>
      <c r="J499" s="1311"/>
      <c r="K499" s="1311"/>
      <c r="L499" s="1311"/>
      <c r="M499" s="1311"/>
      <c r="N499" s="1311"/>
      <c r="O499" s="1311"/>
      <c r="P499" s="1311"/>
      <c r="Q499" s="1311"/>
      <c r="R499" s="1311"/>
      <c r="S499" s="1311"/>
      <c r="T499" s="1311"/>
    </row>
    <row r="500" spans="1:20" ht="15.75" customHeight="1">
      <c r="A500" s="1311"/>
      <c r="B500" s="1311"/>
      <c r="C500" s="1311"/>
      <c r="D500" s="1311"/>
      <c r="E500" s="1311"/>
      <c r="F500" s="1311"/>
      <c r="G500" s="1311"/>
      <c r="H500" s="1311"/>
      <c r="I500" s="1311"/>
      <c r="J500" s="1311"/>
      <c r="K500" s="1311"/>
      <c r="L500" s="1311"/>
      <c r="M500" s="1311"/>
      <c r="N500" s="1311"/>
      <c r="O500" s="1311"/>
      <c r="P500" s="1311"/>
      <c r="Q500" s="1311"/>
      <c r="R500" s="1311"/>
      <c r="S500" s="1311"/>
      <c r="T500" s="1311"/>
    </row>
    <row r="501" spans="1:20" ht="15.75" customHeight="1">
      <c r="A501" s="1311"/>
      <c r="B501" s="1311"/>
      <c r="C501" s="1311"/>
      <c r="D501" s="1311"/>
      <c r="E501" s="1311"/>
      <c r="F501" s="1311"/>
      <c r="G501" s="1311"/>
      <c r="H501" s="1311"/>
      <c r="I501" s="1311"/>
      <c r="J501" s="1311"/>
      <c r="K501" s="1311"/>
      <c r="L501" s="1311"/>
      <c r="M501" s="1311"/>
      <c r="N501" s="1311"/>
      <c r="O501" s="1311"/>
      <c r="P501" s="1311"/>
      <c r="Q501" s="1311"/>
      <c r="R501" s="1311"/>
      <c r="S501" s="1311"/>
      <c r="T501" s="1311"/>
    </row>
    <row r="502" spans="1:20" ht="15.75" customHeight="1">
      <c r="A502" s="1311"/>
      <c r="B502" s="1311"/>
      <c r="C502" s="1311"/>
      <c r="D502" s="1311"/>
      <c r="E502" s="1311"/>
      <c r="F502" s="1311"/>
      <c r="G502" s="1311"/>
      <c r="H502" s="1311"/>
      <c r="I502" s="1311"/>
      <c r="J502" s="1311"/>
      <c r="K502" s="1311"/>
      <c r="L502" s="1311"/>
      <c r="M502" s="1311"/>
      <c r="N502" s="1311"/>
      <c r="O502" s="1311"/>
      <c r="P502" s="1311"/>
      <c r="Q502" s="1311"/>
      <c r="R502" s="1311"/>
      <c r="S502" s="1311"/>
      <c r="T502" s="1311"/>
    </row>
    <row r="503" spans="1:20" ht="15.75" customHeight="1">
      <c r="A503" s="1311"/>
      <c r="B503" s="1311"/>
      <c r="C503" s="1311"/>
      <c r="D503" s="1311"/>
      <c r="E503" s="1311"/>
      <c r="F503" s="1311"/>
      <c r="G503" s="1311"/>
      <c r="H503" s="1311"/>
      <c r="I503" s="1311"/>
      <c r="J503" s="1311"/>
      <c r="K503" s="1311"/>
      <c r="L503" s="1311"/>
      <c r="M503" s="1311"/>
      <c r="N503" s="1311"/>
      <c r="O503" s="1311"/>
      <c r="P503" s="1311"/>
      <c r="Q503" s="1311"/>
      <c r="R503" s="1311"/>
      <c r="S503" s="1311"/>
      <c r="T503" s="1311"/>
    </row>
    <row r="504" spans="1:20" ht="15.75" customHeight="1">
      <c r="A504" s="1311"/>
      <c r="B504" s="1311"/>
      <c r="C504" s="1311"/>
      <c r="D504" s="1311"/>
      <c r="E504" s="1311"/>
      <c r="F504" s="1311"/>
      <c r="G504" s="1311"/>
      <c r="H504" s="1311"/>
      <c r="I504" s="1311"/>
      <c r="J504" s="1311"/>
      <c r="K504" s="1311"/>
      <c r="L504" s="1311"/>
      <c r="M504" s="1311"/>
      <c r="N504" s="1311"/>
      <c r="O504" s="1311"/>
      <c r="P504" s="1311"/>
      <c r="Q504" s="1311"/>
      <c r="R504" s="1311"/>
      <c r="S504" s="1311"/>
      <c r="T504" s="1311"/>
    </row>
    <row r="505" spans="1:20" ht="15.75" customHeight="1">
      <c r="A505" s="1311"/>
      <c r="B505" s="1311"/>
      <c r="C505" s="1311"/>
      <c r="D505" s="1311"/>
      <c r="E505" s="1311"/>
      <c r="F505" s="1311"/>
      <c r="G505" s="1311"/>
      <c r="H505" s="1311"/>
      <c r="I505" s="1311"/>
      <c r="J505" s="1311"/>
      <c r="K505" s="1311"/>
      <c r="L505" s="1311"/>
      <c r="M505" s="1311"/>
      <c r="N505" s="1311"/>
      <c r="O505" s="1311"/>
      <c r="P505" s="1311"/>
      <c r="Q505" s="1311"/>
      <c r="R505" s="1311"/>
      <c r="S505" s="1311"/>
      <c r="T505" s="1311"/>
    </row>
    <row r="506" spans="1:20" ht="15.75" customHeight="1">
      <c r="A506" s="1311"/>
      <c r="B506" s="1311"/>
      <c r="C506" s="1311"/>
      <c r="D506" s="1311"/>
      <c r="E506" s="1311"/>
      <c r="F506" s="1311"/>
      <c r="G506" s="1311"/>
      <c r="H506" s="1311"/>
      <c r="I506" s="1311"/>
      <c r="J506" s="1311"/>
      <c r="K506" s="1311"/>
      <c r="L506" s="1311"/>
      <c r="M506" s="1311"/>
      <c r="N506" s="1311"/>
      <c r="O506" s="1311"/>
      <c r="P506" s="1311"/>
      <c r="Q506" s="1311"/>
      <c r="R506" s="1311"/>
      <c r="S506" s="1311"/>
      <c r="T506" s="1311"/>
    </row>
    <row r="507" spans="1:20" ht="15.75" customHeight="1">
      <c r="A507" s="1311"/>
      <c r="B507" s="1311"/>
      <c r="C507" s="1311"/>
      <c r="D507" s="1311"/>
      <c r="E507" s="1311"/>
      <c r="F507" s="1311"/>
      <c r="G507" s="1311"/>
      <c r="H507" s="1311"/>
      <c r="I507" s="1311"/>
      <c r="J507" s="1311"/>
      <c r="K507" s="1311"/>
      <c r="L507" s="1311"/>
      <c r="M507" s="1311"/>
      <c r="N507" s="1311"/>
      <c r="O507" s="1311"/>
      <c r="P507" s="1311"/>
      <c r="Q507" s="1311"/>
      <c r="R507" s="1311"/>
      <c r="S507" s="1311"/>
      <c r="T507" s="1311"/>
    </row>
    <row r="508" spans="1:20" ht="15.75" customHeight="1">
      <c r="A508" s="1311"/>
      <c r="B508" s="1311"/>
      <c r="C508" s="1311"/>
      <c r="D508" s="1311"/>
      <c r="E508" s="1311"/>
      <c r="F508" s="1311"/>
      <c r="G508" s="1311"/>
      <c r="H508" s="1311"/>
      <c r="I508" s="1311"/>
      <c r="J508" s="1311"/>
      <c r="K508" s="1311"/>
      <c r="L508" s="1311"/>
      <c r="M508" s="1311"/>
      <c r="N508" s="1311"/>
      <c r="O508" s="1311"/>
      <c r="P508" s="1311"/>
      <c r="Q508" s="1311"/>
      <c r="R508" s="1311"/>
      <c r="S508" s="1311"/>
      <c r="T508" s="1311"/>
    </row>
    <row r="509" spans="1:20" ht="15.75" customHeight="1">
      <c r="A509" s="1311"/>
      <c r="B509" s="1311"/>
      <c r="C509" s="1311"/>
      <c r="D509" s="1311"/>
      <c r="E509" s="1311"/>
      <c r="F509" s="1311"/>
      <c r="G509" s="1311"/>
      <c r="H509" s="1311"/>
      <c r="I509" s="1311"/>
      <c r="J509" s="1311"/>
      <c r="K509" s="1311"/>
      <c r="L509" s="1311"/>
      <c r="M509" s="1311"/>
      <c r="N509" s="1311"/>
      <c r="O509" s="1311"/>
      <c r="P509" s="1311"/>
      <c r="Q509" s="1311"/>
      <c r="R509" s="1311"/>
      <c r="S509" s="1311"/>
      <c r="T509" s="1311"/>
    </row>
    <row r="510" spans="1:20" ht="15.75" customHeight="1">
      <c r="A510" s="1311"/>
      <c r="B510" s="1311"/>
      <c r="C510" s="1311"/>
      <c r="D510" s="1311"/>
      <c r="E510" s="1311"/>
      <c r="F510" s="1311"/>
      <c r="G510" s="1311"/>
      <c r="H510" s="1311"/>
      <c r="I510" s="1311"/>
      <c r="J510" s="1311"/>
      <c r="K510" s="1311"/>
      <c r="L510" s="1311"/>
      <c r="M510" s="1311"/>
      <c r="N510" s="1311"/>
      <c r="O510" s="1311"/>
      <c r="P510" s="1311"/>
      <c r="Q510" s="1311"/>
      <c r="R510" s="1311"/>
      <c r="S510" s="1311"/>
      <c r="T510" s="1311"/>
    </row>
    <row r="511" spans="1:20" ht="15.75" customHeight="1">
      <c r="A511" s="1311"/>
      <c r="B511" s="1311"/>
      <c r="C511" s="1311"/>
      <c r="D511" s="1311"/>
      <c r="E511" s="1311"/>
      <c r="F511" s="1311"/>
      <c r="G511" s="1311"/>
      <c r="H511" s="1311"/>
      <c r="I511" s="1311"/>
      <c r="J511" s="1311"/>
      <c r="K511" s="1311"/>
      <c r="L511" s="1311"/>
      <c r="M511" s="1311"/>
      <c r="N511" s="1311"/>
      <c r="O511" s="1311"/>
      <c r="P511" s="1311"/>
      <c r="Q511" s="1311"/>
      <c r="R511" s="1311"/>
      <c r="S511" s="1311"/>
      <c r="T511" s="1311"/>
    </row>
    <row r="512" spans="1:20" ht="15.75" customHeight="1">
      <c r="A512" s="1311"/>
      <c r="B512" s="1311"/>
      <c r="C512" s="1311"/>
      <c r="D512" s="1311"/>
      <c r="E512" s="1311"/>
      <c r="F512" s="1311"/>
      <c r="G512" s="1311"/>
      <c r="H512" s="1311"/>
      <c r="I512" s="1311"/>
      <c r="J512" s="1311"/>
      <c r="K512" s="1311"/>
      <c r="L512" s="1311"/>
      <c r="M512" s="1311"/>
      <c r="N512" s="1311"/>
      <c r="O512" s="1311"/>
      <c r="P512" s="1311"/>
      <c r="Q512" s="1311"/>
      <c r="R512" s="1311"/>
      <c r="S512" s="1311"/>
      <c r="T512" s="1311"/>
    </row>
    <row r="513" spans="1:20" ht="15.75" customHeight="1">
      <c r="A513" s="1311"/>
      <c r="B513" s="1311"/>
      <c r="C513" s="1311"/>
      <c r="D513" s="1311"/>
      <c r="E513" s="1311"/>
      <c r="F513" s="1311"/>
      <c r="G513" s="1311"/>
      <c r="H513" s="1311"/>
      <c r="I513" s="1311"/>
      <c r="J513" s="1311"/>
      <c r="K513" s="1311"/>
      <c r="L513" s="1311"/>
      <c r="M513" s="1311"/>
      <c r="N513" s="1311"/>
      <c r="O513" s="1311"/>
      <c r="P513" s="1311"/>
      <c r="Q513" s="1311"/>
      <c r="R513" s="1311"/>
      <c r="S513" s="1311"/>
      <c r="T513" s="1311"/>
    </row>
    <row r="514" spans="1:20" ht="15.75" customHeight="1">
      <c r="A514" s="1311"/>
      <c r="B514" s="1311"/>
      <c r="C514" s="1311"/>
      <c r="D514" s="1311"/>
      <c r="E514" s="1311"/>
      <c r="F514" s="1311"/>
      <c r="G514" s="1311"/>
      <c r="H514" s="1311"/>
      <c r="I514" s="1311"/>
      <c r="J514" s="1311"/>
      <c r="K514" s="1311"/>
      <c r="L514" s="1311"/>
      <c r="M514" s="1311"/>
      <c r="N514" s="1311"/>
      <c r="O514" s="1311"/>
      <c r="P514" s="1311"/>
      <c r="Q514" s="1311"/>
      <c r="R514" s="1311"/>
      <c r="S514" s="1311"/>
      <c r="T514" s="1311"/>
    </row>
    <row r="515" spans="1:20" ht="15.75" customHeight="1">
      <c r="A515" s="1311"/>
      <c r="B515" s="1311"/>
      <c r="C515" s="1311"/>
      <c r="D515" s="1311"/>
      <c r="E515" s="1311"/>
      <c r="F515" s="1311"/>
      <c r="G515" s="1311"/>
      <c r="H515" s="1311"/>
      <c r="I515" s="1311"/>
      <c r="J515" s="1311"/>
      <c r="K515" s="1311"/>
      <c r="L515" s="1311"/>
      <c r="M515" s="1311"/>
      <c r="N515" s="1311"/>
      <c r="O515" s="1311"/>
      <c r="P515" s="1311"/>
      <c r="Q515" s="1311"/>
      <c r="R515" s="1311"/>
      <c r="S515" s="1311"/>
      <c r="T515" s="1311"/>
    </row>
    <row r="516" spans="1:20" ht="15.75" customHeight="1">
      <c r="A516" s="1311"/>
      <c r="B516" s="1311"/>
      <c r="C516" s="1311"/>
      <c r="D516" s="1311"/>
      <c r="E516" s="1311"/>
      <c r="F516" s="1311"/>
      <c r="G516" s="1311"/>
      <c r="H516" s="1311"/>
      <c r="I516" s="1311"/>
      <c r="J516" s="1311"/>
      <c r="K516" s="1311"/>
      <c r="L516" s="1311"/>
      <c r="M516" s="1311"/>
      <c r="N516" s="1311"/>
      <c r="O516" s="1311"/>
      <c r="P516" s="1311"/>
      <c r="Q516" s="1311"/>
      <c r="R516" s="1311"/>
      <c r="S516" s="1311"/>
      <c r="T516" s="1311"/>
    </row>
    <row r="517" spans="1:20" ht="15.75" customHeight="1">
      <c r="A517" s="1311"/>
      <c r="B517" s="1311"/>
      <c r="C517" s="1311"/>
      <c r="D517" s="1311"/>
      <c r="E517" s="1311"/>
      <c r="F517" s="1311"/>
      <c r="G517" s="1311"/>
      <c r="H517" s="1311"/>
      <c r="I517" s="1311"/>
      <c r="J517" s="1311"/>
      <c r="K517" s="1311"/>
      <c r="L517" s="1311"/>
      <c r="M517" s="1311"/>
      <c r="N517" s="1311"/>
      <c r="O517" s="1311"/>
      <c r="P517" s="1311"/>
      <c r="Q517" s="1311"/>
      <c r="R517" s="1311"/>
      <c r="S517" s="1311"/>
      <c r="T517" s="1311"/>
    </row>
    <row r="518" spans="1:20" ht="15.75" customHeight="1">
      <c r="A518" s="1311"/>
      <c r="B518" s="1311"/>
      <c r="C518" s="1311"/>
      <c r="D518" s="1311"/>
      <c r="E518" s="1311"/>
      <c r="F518" s="1311"/>
      <c r="G518" s="1311"/>
      <c r="H518" s="1311"/>
      <c r="I518" s="1311"/>
      <c r="J518" s="1311"/>
      <c r="K518" s="1311"/>
      <c r="L518" s="1311"/>
      <c r="M518" s="1311"/>
      <c r="N518" s="1311"/>
      <c r="O518" s="1311"/>
      <c r="P518" s="1311"/>
      <c r="Q518" s="1311"/>
      <c r="R518" s="1311"/>
      <c r="S518" s="1311"/>
      <c r="T518" s="1311"/>
    </row>
    <row r="519" spans="1:20" ht="15.75" customHeight="1">
      <c r="A519" s="1311"/>
      <c r="B519" s="1311"/>
      <c r="C519" s="1311"/>
      <c r="D519" s="1311"/>
      <c r="E519" s="1311"/>
      <c r="F519" s="1311"/>
      <c r="G519" s="1311"/>
      <c r="H519" s="1311"/>
      <c r="I519" s="1311"/>
      <c r="J519" s="1311"/>
      <c r="K519" s="1311"/>
      <c r="L519" s="1311"/>
      <c r="M519" s="1311"/>
      <c r="N519" s="1311"/>
      <c r="O519" s="1311"/>
      <c r="P519" s="1311"/>
      <c r="Q519" s="1311"/>
      <c r="R519" s="1311"/>
      <c r="S519" s="1311"/>
      <c r="T519" s="1311"/>
    </row>
    <row r="520" spans="1:20" ht="15.75" customHeight="1">
      <c r="A520" s="1311"/>
      <c r="B520" s="1311"/>
      <c r="C520" s="1311"/>
      <c r="D520" s="1311"/>
      <c r="E520" s="1311"/>
      <c r="F520" s="1311"/>
      <c r="G520" s="1311"/>
      <c r="H520" s="1311"/>
      <c r="I520" s="1311"/>
      <c r="J520" s="1311"/>
      <c r="K520" s="1311"/>
      <c r="L520" s="1311"/>
      <c r="M520" s="1311"/>
      <c r="N520" s="1311"/>
      <c r="O520" s="1311"/>
      <c r="P520" s="1311"/>
      <c r="Q520" s="1311"/>
      <c r="R520" s="1311"/>
      <c r="S520" s="1311"/>
      <c r="T520" s="1311"/>
    </row>
    <row r="521" spans="1:20" ht="15.75" customHeight="1">
      <c r="A521" s="1311"/>
      <c r="B521" s="1311"/>
      <c r="C521" s="1311"/>
      <c r="D521" s="1311"/>
      <c r="E521" s="1311"/>
      <c r="F521" s="1311"/>
      <c r="G521" s="1311"/>
      <c r="H521" s="1311"/>
      <c r="I521" s="1311"/>
      <c r="J521" s="1311"/>
      <c r="K521" s="1311"/>
      <c r="L521" s="1311"/>
      <c r="M521" s="1311"/>
      <c r="N521" s="1311"/>
      <c r="O521" s="1311"/>
      <c r="P521" s="1311"/>
      <c r="Q521" s="1311"/>
      <c r="R521" s="1311"/>
      <c r="S521" s="1311"/>
      <c r="T521" s="1311"/>
    </row>
    <row r="522" spans="1:20" ht="15.75" customHeight="1">
      <c r="A522" s="1311"/>
      <c r="B522" s="1311"/>
      <c r="C522" s="1311"/>
      <c r="D522" s="1311"/>
      <c r="E522" s="1311"/>
      <c r="F522" s="1311"/>
      <c r="G522" s="1311"/>
      <c r="H522" s="1311"/>
      <c r="I522" s="1311"/>
      <c r="J522" s="1311"/>
      <c r="K522" s="1311"/>
      <c r="L522" s="1311"/>
      <c r="M522" s="1311"/>
      <c r="N522" s="1311"/>
      <c r="O522" s="1311"/>
      <c r="P522" s="1311"/>
      <c r="Q522" s="1311"/>
      <c r="R522" s="1311"/>
      <c r="S522" s="1311"/>
      <c r="T522" s="1311"/>
    </row>
    <row r="523" spans="1:20" ht="15.75" customHeight="1">
      <c r="A523" s="1311"/>
      <c r="B523" s="1311"/>
      <c r="C523" s="1311"/>
      <c r="D523" s="1311"/>
      <c r="E523" s="1311"/>
      <c r="F523" s="1311"/>
      <c r="G523" s="1311"/>
      <c r="H523" s="1311"/>
      <c r="I523" s="1311"/>
      <c r="J523" s="1311"/>
      <c r="K523" s="1311"/>
      <c r="L523" s="1311"/>
      <c r="M523" s="1311"/>
      <c r="N523" s="1311"/>
      <c r="O523" s="1311"/>
      <c r="P523" s="1311"/>
      <c r="Q523" s="1311"/>
      <c r="R523" s="1311"/>
      <c r="S523" s="1311"/>
      <c r="T523" s="1311"/>
    </row>
    <row r="524" spans="1:20" ht="15.75" customHeight="1">
      <c r="A524" s="1311"/>
      <c r="B524" s="1311"/>
      <c r="C524" s="1311"/>
      <c r="D524" s="1311"/>
      <c r="E524" s="1311"/>
      <c r="F524" s="1311"/>
      <c r="G524" s="1311"/>
      <c r="H524" s="1311"/>
      <c r="I524" s="1311"/>
      <c r="J524" s="1311"/>
      <c r="K524" s="1311"/>
      <c r="L524" s="1311"/>
      <c r="M524" s="1311"/>
      <c r="N524" s="1311"/>
      <c r="O524" s="1311"/>
      <c r="P524" s="1311"/>
      <c r="Q524" s="1311"/>
      <c r="R524" s="1311"/>
      <c r="S524" s="1311"/>
      <c r="T524" s="1311"/>
    </row>
    <row r="525" spans="1:20" ht="15.75" customHeight="1">
      <c r="A525" s="1311"/>
      <c r="B525" s="1311"/>
      <c r="C525" s="1311"/>
      <c r="D525" s="1311"/>
      <c r="E525" s="1311"/>
      <c r="F525" s="1311"/>
      <c r="G525" s="1311"/>
      <c r="H525" s="1311"/>
      <c r="I525" s="1311"/>
      <c r="J525" s="1311"/>
      <c r="K525" s="1311"/>
      <c r="L525" s="1311"/>
      <c r="M525" s="1311"/>
      <c r="N525" s="1311"/>
      <c r="O525" s="1311"/>
      <c r="P525" s="1311"/>
      <c r="Q525" s="1311"/>
      <c r="R525" s="1311"/>
      <c r="S525" s="1311"/>
      <c r="T525" s="1311"/>
    </row>
    <row r="526" spans="1:20" ht="15.75" customHeight="1">
      <c r="A526" s="1311"/>
      <c r="B526" s="1311"/>
      <c r="C526" s="1311"/>
      <c r="D526" s="1311"/>
      <c r="E526" s="1311"/>
      <c r="F526" s="1311"/>
      <c r="G526" s="1311"/>
      <c r="H526" s="1311"/>
      <c r="I526" s="1311"/>
      <c r="J526" s="1311"/>
      <c r="K526" s="1311"/>
      <c r="L526" s="1311"/>
      <c r="M526" s="1311"/>
      <c r="N526" s="1311"/>
      <c r="O526" s="1311"/>
      <c r="P526" s="1311"/>
      <c r="Q526" s="1311"/>
      <c r="R526" s="1311"/>
      <c r="S526" s="1311"/>
      <c r="T526" s="1311"/>
    </row>
    <row r="527" spans="1:20" ht="15.75" customHeight="1">
      <c r="A527" s="1311"/>
      <c r="B527" s="1311"/>
      <c r="C527" s="1311"/>
      <c r="D527" s="1311"/>
      <c r="E527" s="1311"/>
      <c r="F527" s="1311"/>
      <c r="G527" s="1311"/>
      <c r="H527" s="1311"/>
      <c r="I527" s="1311"/>
      <c r="J527" s="1311"/>
      <c r="K527" s="1311"/>
      <c r="L527" s="1311"/>
      <c r="M527" s="1311"/>
      <c r="N527" s="1311"/>
      <c r="O527" s="1311"/>
      <c r="P527" s="1311"/>
      <c r="Q527" s="1311"/>
      <c r="R527" s="1311"/>
      <c r="S527" s="1311"/>
      <c r="T527" s="1311"/>
    </row>
    <row r="528" spans="1:20" ht="15.75" customHeight="1">
      <c r="A528" s="1311"/>
      <c r="B528" s="1311"/>
      <c r="C528" s="1311"/>
      <c r="D528" s="1311"/>
      <c r="E528" s="1311"/>
      <c r="F528" s="1311"/>
      <c r="G528" s="1311"/>
      <c r="H528" s="1311"/>
      <c r="I528" s="1311"/>
      <c r="J528" s="1311"/>
      <c r="K528" s="1311"/>
      <c r="L528" s="1311"/>
      <c r="M528" s="1311"/>
      <c r="N528" s="1311"/>
      <c r="O528" s="1311"/>
      <c r="P528" s="1311"/>
      <c r="Q528" s="1311"/>
      <c r="R528" s="1311"/>
      <c r="S528" s="1311"/>
      <c r="T528" s="1311"/>
    </row>
    <row r="529" spans="1:20" ht="15.75" customHeight="1">
      <c r="A529" s="1311"/>
      <c r="B529" s="1311"/>
      <c r="C529" s="1311"/>
      <c r="D529" s="1311"/>
      <c r="E529" s="1311"/>
      <c r="F529" s="1311"/>
      <c r="G529" s="1311"/>
      <c r="H529" s="1311"/>
      <c r="I529" s="1311"/>
      <c r="J529" s="1311"/>
      <c r="K529" s="1311"/>
      <c r="L529" s="1311"/>
      <c r="M529" s="1311"/>
      <c r="N529" s="1311"/>
      <c r="O529" s="1311"/>
      <c r="P529" s="1311"/>
      <c r="Q529" s="1311"/>
      <c r="R529" s="1311"/>
      <c r="S529" s="1311"/>
      <c r="T529" s="1311"/>
    </row>
    <row r="530" spans="1:20" ht="15.75" customHeight="1">
      <c r="A530" s="1311"/>
      <c r="B530" s="1311"/>
      <c r="C530" s="1311"/>
      <c r="D530" s="1311"/>
      <c r="E530" s="1311"/>
      <c r="F530" s="1311"/>
      <c r="G530" s="1311"/>
      <c r="H530" s="1311"/>
      <c r="I530" s="1311"/>
      <c r="J530" s="1311"/>
      <c r="K530" s="1311"/>
      <c r="L530" s="1311"/>
      <c r="M530" s="1311"/>
      <c r="N530" s="1311"/>
      <c r="O530" s="1311"/>
      <c r="P530" s="1311"/>
      <c r="Q530" s="1311"/>
      <c r="R530" s="1311"/>
      <c r="S530" s="1311"/>
      <c r="T530" s="1311"/>
    </row>
    <row r="531" spans="1:20" ht="15.75" customHeight="1">
      <c r="A531" s="1311"/>
      <c r="B531" s="1311"/>
      <c r="C531" s="1311"/>
      <c r="D531" s="1311"/>
      <c r="E531" s="1311"/>
      <c r="F531" s="1311"/>
      <c r="G531" s="1311"/>
      <c r="H531" s="1311"/>
      <c r="I531" s="1311"/>
      <c r="J531" s="1311"/>
      <c r="K531" s="1311"/>
      <c r="L531" s="1311"/>
      <c r="M531" s="1311"/>
      <c r="N531" s="1311"/>
      <c r="O531" s="1311"/>
      <c r="P531" s="1311"/>
      <c r="Q531" s="1311"/>
      <c r="R531" s="1311"/>
      <c r="S531" s="1311"/>
      <c r="T531" s="1311"/>
    </row>
    <row r="532" spans="1:20" ht="15.75" customHeight="1">
      <c r="A532" s="1311"/>
      <c r="B532" s="1311"/>
      <c r="C532" s="1311"/>
      <c r="D532" s="1311"/>
      <c r="E532" s="1311"/>
      <c r="F532" s="1311"/>
      <c r="G532" s="1311"/>
      <c r="H532" s="1311"/>
      <c r="I532" s="1311"/>
      <c r="J532" s="1311"/>
      <c r="K532" s="1311"/>
      <c r="L532" s="1311"/>
      <c r="M532" s="1311"/>
      <c r="N532" s="1311"/>
      <c r="O532" s="1311"/>
      <c r="P532" s="1311"/>
      <c r="Q532" s="1311"/>
      <c r="R532" s="1311"/>
      <c r="S532" s="1311"/>
      <c r="T532" s="1311"/>
    </row>
    <row r="533" spans="1:20" ht="15.75" customHeight="1">
      <c r="A533" s="1311"/>
      <c r="B533" s="1311"/>
      <c r="C533" s="1311"/>
      <c r="D533" s="1311"/>
      <c r="E533" s="1311"/>
      <c r="F533" s="1311"/>
      <c r="G533" s="1311"/>
      <c r="H533" s="1311"/>
      <c r="I533" s="1311"/>
      <c r="J533" s="1311"/>
      <c r="K533" s="1311"/>
      <c r="L533" s="1311"/>
      <c r="M533" s="1311"/>
      <c r="N533" s="1311"/>
      <c r="O533" s="1311"/>
      <c r="P533" s="1311"/>
      <c r="Q533" s="1311"/>
      <c r="R533" s="1311"/>
      <c r="S533" s="1311"/>
      <c r="T533" s="1311"/>
    </row>
    <row r="534" spans="1:20" ht="15.75" customHeight="1">
      <c r="A534" s="1311"/>
      <c r="B534" s="1311"/>
      <c r="C534" s="1311"/>
      <c r="D534" s="1311"/>
      <c r="E534" s="1311"/>
      <c r="F534" s="1311"/>
      <c r="G534" s="1311"/>
      <c r="H534" s="1311"/>
      <c r="I534" s="1311"/>
      <c r="J534" s="1311"/>
      <c r="K534" s="1311"/>
      <c r="L534" s="1311"/>
      <c r="M534" s="1311"/>
      <c r="N534" s="1311"/>
      <c r="O534" s="1311"/>
      <c r="P534" s="1311"/>
      <c r="Q534" s="1311"/>
      <c r="R534" s="1311"/>
      <c r="S534" s="1311"/>
      <c r="T534" s="1311"/>
    </row>
    <row r="535" spans="1:20" ht="15.75" customHeight="1">
      <c r="A535" s="1311"/>
      <c r="B535" s="1311"/>
      <c r="C535" s="1311"/>
      <c r="D535" s="1311"/>
      <c r="E535" s="1311"/>
      <c r="F535" s="1311"/>
      <c r="G535" s="1311"/>
      <c r="H535" s="1311"/>
      <c r="I535" s="1311"/>
      <c r="J535" s="1311"/>
      <c r="K535" s="1311"/>
      <c r="L535" s="1311"/>
      <c r="M535" s="1311"/>
      <c r="N535" s="1311"/>
      <c r="O535" s="1311"/>
      <c r="P535" s="1311"/>
      <c r="Q535" s="1311"/>
      <c r="R535" s="1311"/>
      <c r="S535" s="1311"/>
      <c r="T535" s="1311"/>
    </row>
    <row r="536" spans="1:20" ht="15.75" customHeight="1">
      <c r="A536" s="1311"/>
      <c r="B536" s="1311"/>
      <c r="C536" s="1311"/>
      <c r="D536" s="1311"/>
      <c r="E536" s="1311"/>
      <c r="F536" s="1311"/>
      <c r="G536" s="1311"/>
      <c r="H536" s="1311"/>
      <c r="I536" s="1311"/>
      <c r="J536" s="1311"/>
      <c r="K536" s="1311"/>
      <c r="L536" s="1311"/>
      <c r="M536" s="1311"/>
      <c r="N536" s="1311"/>
      <c r="O536" s="1311"/>
      <c r="P536" s="1311"/>
      <c r="Q536" s="1311"/>
      <c r="R536" s="1311"/>
      <c r="S536" s="1311"/>
      <c r="T536" s="1311"/>
    </row>
    <row r="537" spans="1:20" ht="15.75" customHeight="1">
      <c r="A537" s="1311"/>
      <c r="B537" s="1311"/>
      <c r="C537" s="1311"/>
      <c r="D537" s="1311"/>
      <c r="E537" s="1311"/>
      <c r="F537" s="1311"/>
      <c r="G537" s="1311"/>
      <c r="H537" s="1311"/>
      <c r="I537" s="1311"/>
      <c r="J537" s="1311"/>
      <c r="K537" s="1311"/>
      <c r="L537" s="1311"/>
      <c r="M537" s="1311"/>
      <c r="N537" s="1311"/>
      <c r="O537" s="1311"/>
      <c r="P537" s="1311"/>
      <c r="Q537" s="1311"/>
      <c r="R537" s="1311"/>
      <c r="S537" s="1311"/>
      <c r="T537" s="1311"/>
    </row>
    <row r="538" spans="1:20" ht="15.75" customHeight="1">
      <c r="A538" s="1311"/>
      <c r="B538" s="1311"/>
      <c r="C538" s="1311"/>
      <c r="D538" s="1311"/>
      <c r="E538" s="1311"/>
      <c r="F538" s="1311"/>
      <c r="G538" s="1311"/>
      <c r="H538" s="1311"/>
      <c r="I538" s="1311"/>
      <c r="J538" s="1311"/>
      <c r="K538" s="1311"/>
      <c r="L538" s="1311"/>
      <c r="M538" s="1311"/>
      <c r="N538" s="1311"/>
      <c r="O538" s="1311"/>
      <c r="P538" s="1311"/>
      <c r="Q538" s="1311"/>
      <c r="R538" s="1311"/>
      <c r="S538" s="1311"/>
      <c r="T538" s="1311"/>
    </row>
    <row r="539" spans="1:20" ht="15.75" customHeight="1">
      <c r="A539" s="1311"/>
      <c r="B539" s="1311"/>
      <c r="C539" s="1311"/>
      <c r="D539" s="1311"/>
      <c r="E539" s="1311"/>
      <c r="F539" s="1311"/>
      <c r="G539" s="1311"/>
      <c r="H539" s="1311"/>
      <c r="I539" s="1311"/>
      <c r="J539" s="1311"/>
      <c r="K539" s="1311"/>
      <c r="L539" s="1311"/>
      <c r="M539" s="1311"/>
      <c r="N539" s="1311"/>
      <c r="O539" s="1311"/>
      <c r="P539" s="1311"/>
      <c r="Q539" s="1311"/>
      <c r="R539" s="1311"/>
      <c r="S539" s="1311"/>
      <c r="T539" s="1311"/>
    </row>
    <row r="540" spans="1:20" ht="15.75" customHeight="1">
      <c r="A540" s="1311"/>
      <c r="B540" s="1311"/>
      <c r="C540" s="1311"/>
      <c r="D540" s="1311"/>
      <c r="E540" s="1311"/>
      <c r="F540" s="1311"/>
      <c r="G540" s="1311"/>
      <c r="H540" s="1311"/>
      <c r="I540" s="1311"/>
      <c r="J540" s="1311"/>
      <c r="K540" s="1311"/>
      <c r="L540" s="1311"/>
      <c r="M540" s="1311"/>
      <c r="N540" s="1311"/>
      <c r="O540" s="1311"/>
      <c r="P540" s="1311"/>
      <c r="Q540" s="1311"/>
      <c r="R540" s="1311"/>
      <c r="S540" s="1311"/>
      <c r="T540" s="1311"/>
    </row>
    <row r="541" spans="1:20" ht="15.75" customHeight="1">
      <c r="A541" s="1311"/>
      <c r="B541" s="1311"/>
      <c r="C541" s="1311"/>
      <c r="D541" s="1311"/>
      <c r="E541" s="1311"/>
      <c r="F541" s="1311"/>
      <c r="G541" s="1311"/>
      <c r="H541" s="1311"/>
      <c r="I541" s="1311"/>
      <c r="J541" s="1311"/>
      <c r="K541" s="1311"/>
      <c r="L541" s="1311"/>
      <c r="M541" s="1311"/>
      <c r="N541" s="1311"/>
      <c r="O541" s="1311"/>
      <c r="P541" s="1311"/>
      <c r="Q541" s="1311"/>
      <c r="R541" s="1311"/>
      <c r="S541" s="1311"/>
      <c r="T541" s="1311"/>
    </row>
    <row r="542" spans="1:20" ht="15.75" customHeight="1">
      <c r="A542" s="1311"/>
      <c r="B542" s="1311"/>
      <c r="C542" s="1311"/>
      <c r="D542" s="1311"/>
      <c r="E542" s="1311"/>
      <c r="F542" s="1311"/>
      <c r="G542" s="1311"/>
      <c r="H542" s="1311"/>
      <c r="I542" s="1311"/>
      <c r="J542" s="1311"/>
      <c r="K542" s="1311"/>
      <c r="L542" s="1311"/>
      <c r="M542" s="1311"/>
      <c r="N542" s="1311"/>
      <c r="O542" s="1311"/>
      <c r="P542" s="1311"/>
      <c r="Q542" s="1311"/>
      <c r="R542" s="1311"/>
      <c r="S542" s="1311"/>
      <c r="T542" s="1311"/>
    </row>
    <row r="543" spans="1:20" ht="15.75" customHeight="1">
      <c r="A543" s="1311"/>
      <c r="B543" s="1311"/>
      <c r="C543" s="1311"/>
      <c r="D543" s="1311"/>
      <c r="E543" s="1311"/>
      <c r="F543" s="1311"/>
      <c r="G543" s="1311"/>
      <c r="H543" s="1311"/>
      <c r="I543" s="1311"/>
      <c r="J543" s="1311"/>
      <c r="K543" s="1311"/>
      <c r="L543" s="1311"/>
      <c r="M543" s="1311"/>
      <c r="N543" s="1311"/>
      <c r="O543" s="1311"/>
      <c r="P543" s="1311"/>
      <c r="Q543" s="1311"/>
      <c r="R543" s="1311"/>
      <c r="S543" s="1311"/>
      <c r="T543" s="1311"/>
    </row>
    <row r="544" spans="1:20" ht="15.75" customHeight="1">
      <c r="A544" s="1311"/>
      <c r="B544" s="1311"/>
      <c r="C544" s="1311"/>
      <c r="D544" s="1311"/>
      <c r="E544" s="1311"/>
      <c r="F544" s="1311"/>
      <c r="G544" s="1311"/>
      <c r="H544" s="1311"/>
      <c r="I544" s="1311"/>
      <c r="J544" s="1311"/>
      <c r="K544" s="1311"/>
      <c r="L544" s="1311"/>
      <c r="M544" s="1311"/>
      <c r="N544" s="1311"/>
      <c r="O544" s="1311"/>
      <c r="P544" s="1311"/>
      <c r="Q544" s="1311"/>
      <c r="R544" s="1311"/>
      <c r="S544" s="1311"/>
      <c r="T544" s="1311"/>
    </row>
    <row r="545" spans="1:20" ht="15.75" customHeight="1">
      <c r="A545" s="1311"/>
      <c r="B545" s="1311"/>
      <c r="C545" s="1311"/>
      <c r="D545" s="1311"/>
      <c r="E545" s="1311"/>
      <c r="F545" s="1311"/>
      <c r="G545" s="1311"/>
      <c r="H545" s="1311"/>
      <c r="I545" s="1311"/>
      <c r="J545" s="1311"/>
      <c r="K545" s="1311"/>
      <c r="L545" s="1311"/>
      <c r="M545" s="1311"/>
      <c r="N545" s="1311"/>
      <c r="O545" s="1311"/>
      <c r="P545" s="1311"/>
      <c r="Q545" s="1311"/>
      <c r="R545" s="1311"/>
      <c r="S545" s="1311"/>
      <c r="T545" s="1311"/>
    </row>
    <row r="546" spans="1:20" ht="15.75" customHeight="1">
      <c r="A546" s="1311"/>
      <c r="B546" s="1311"/>
      <c r="C546" s="1311"/>
      <c r="D546" s="1311"/>
      <c r="E546" s="1311"/>
      <c r="F546" s="1311"/>
      <c r="G546" s="1311"/>
      <c r="H546" s="1311"/>
      <c r="I546" s="1311"/>
      <c r="J546" s="1311"/>
      <c r="K546" s="1311"/>
      <c r="L546" s="1311"/>
      <c r="M546" s="1311"/>
      <c r="N546" s="1311"/>
      <c r="O546" s="1311"/>
      <c r="P546" s="1311"/>
      <c r="Q546" s="1311"/>
      <c r="R546" s="1311"/>
      <c r="S546" s="1311"/>
      <c r="T546" s="1311"/>
    </row>
    <row r="547" spans="1:20" ht="15.75" customHeight="1">
      <c r="A547" s="1311"/>
      <c r="B547" s="1311"/>
      <c r="C547" s="1311"/>
      <c r="D547" s="1311"/>
      <c r="E547" s="1311"/>
      <c r="F547" s="1311"/>
      <c r="G547" s="1311"/>
      <c r="H547" s="1311"/>
      <c r="I547" s="1311"/>
      <c r="J547" s="1311"/>
      <c r="K547" s="1311"/>
      <c r="L547" s="1311"/>
      <c r="M547" s="1311"/>
      <c r="N547" s="1311"/>
      <c r="O547" s="1311"/>
      <c r="P547" s="1311"/>
      <c r="Q547" s="1311"/>
      <c r="R547" s="1311"/>
      <c r="S547" s="1311"/>
      <c r="T547" s="1311"/>
    </row>
    <row r="548" spans="1:20" ht="15.75" customHeight="1">
      <c r="A548" s="1311"/>
      <c r="B548" s="1311"/>
      <c r="C548" s="1311"/>
      <c r="D548" s="1311"/>
      <c r="E548" s="1311"/>
      <c r="F548" s="1311"/>
      <c r="G548" s="1311"/>
      <c r="H548" s="1311"/>
      <c r="I548" s="1311"/>
      <c r="J548" s="1311"/>
      <c r="K548" s="1311"/>
      <c r="L548" s="1311"/>
      <c r="M548" s="1311"/>
      <c r="N548" s="1311"/>
      <c r="O548" s="1311"/>
      <c r="P548" s="1311"/>
      <c r="Q548" s="1311"/>
      <c r="R548" s="1311"/>
      <c r="S548" s="1311"/>
      <c r="T548" s="1311"/>
    </row>
    <row r="549" spans="1:20" ht="15.75" customHeight="1">
      <c r="A549" s="1311"/>
      <c r="B549" s="1311"/>
      <c r="C549" s="1311"/>
      <c r="D549" s="1311"/>
      <c r="E549" s="1311"/>
      <c r="F549" s="1311"/>
      <c r="G549" s="1311"/>
      <c r="H549" s="1311"/>
      <c r="I549" s="1311"/>
      <c r="J549" s="1311"/>
      <c r="K549" s="1311"/>
      <c r="L549" s="1311"/>
      <c r="M549" s="1311"/>
      <c r="N549" s="1311"/>
      <c r="O549" s="1311"/>
      <c r="P549" s="1311"/>
      <c r="Q549" s="1311"/>
      <c r="R549" s="1311"/>
      <c r="S549" s="1311"/>
      <c r="T549" s="1311"/>
    </row>
    <row r="550" spans="1:20" ht="15.75" customHeight="1">
      <c r="A550" s="1311"/>
      <c r="B550" s="1311"/>
      <c r="C550" s="1311"/>
      <c r="D550" s="1311"/>
      <c r="E550" s="1311"/>
      <c r="F550" s="1311"/>
      <c r="G550" s="1311"/>
      <c r="H550" s="1311"/>
      <c r="I550" s="1311"/>
      <c r="J550" s="1311"/>
      <c r="K550" s="1311"/>
      <c r="L550" s="1311"/>
      <c r="M550" s="1311"/>
      <c r="N550" s="1311"/>
      <c r="O550" s="1311"/>
      <c r="P550" s="1311"/>
      <c r="Q550" s="1311"/>
      <c r="R550" s="1311"/>
      <c r="S550" s="1311"/>
      <c r="T550" s="1311"/>
    </row>
    <row r="551" spans="1:20" ht="15.75" customHeight="1">
      <c r="A551" s="1311"/>
      <c r="B551" s="1311"/>
      <c r="C551" s="1311"/>
      <c r="D551" s="1311"/>
      <c r="E551" s="1311"/>
      <c r="F551" s="1311"/>
      <c r="G551" s="1311"/>
      <c r="H551" s="1311"/>
      <c r="I551" s="1311"/>
      <c r="J551" s="1311"/>
      <c r="K551" s="1311"/>
      <c r="L551" s="1311"/>
      <c r="M551" s="1311"/>
      <c r="N551" s="1311"/>
      <c r="O551" s="1311"/>
      <c r="P551" s="1311"/>
      <c r="Q551" s="1311"/>
      <c r="R551" s="1311"/>
      <c r="S551" s="1311"/>
      <c r="T551" s="1311"/>
    </row>
    <row r="552" spans="1:20" ht="15.75" customHeight="1">
      <c r="A552" s="1311"/>
      <c r="B552" s="1311"/>
      <c r="C552" s="1311"/>
      <c r="D552" s="1311"/>
      <c r="E552" s="1311"/>
      <c r="F552" s="1311"/>
      <c r="G552" s="1311"/>
      <c r="H552" s="1311"/>
      <c r="I552" s="1311"/>
      <c r="J552" s="1311"/>
      <c r="K552" s="1311"/>
      <c r="L552" s="1311"/>
      <c r="M552" s="1311"/>
      <c r="N552" s="1311"/>
      <c r="O552" s="1311"/>
      <c r="P552" s="1311"/>
      <c r="Q552" s="1311"/>
      <c r="R552" s="1311"/>
      <c r="S552" s="1311"/>
      <c r="T552" s="1311"/>
    </row>
    <row r="553" spans="1:20" ht="15.75" customHeight="1">
      <c r="A553" s="1311"/>
      <c r="B553" s="1311"/>
      <c r="C553" s="1311"/>
      <c r="D553" s="1311"/>
      <c r="E553" s="1311"/>
      <c r="F553" s="1311"/>
      <c r="G553" s="1311"/>
      <c r="H553" s="1311"/>
      <c r="I553" s="1311"/>
      <c r="J553" s="1311"/>
      <c r="K553" s="1311"/>
      <c r="L553" s="1311"/>
      <c r="M553" s="1311"/>
      <c r="N553" s="1311"/>
      <c r="O553" s="1311"/>
      <c r="P553" s="1311"/>
      <c r="Q553" s="1311"/>
      <c r="R553" s="1311"/>
      <c r="S553" s="1311"/>
      <c r="T553" s="1311"/>
    </row>
    <row r="554" spans="1:20" ht="15.75" customHeight="1">
      <c r="A554" s="1311"/>
      <c r="B554" s="1311"/>
      <c r="C554" s="1311"/>
      <c r="D554" s="1311"/>
      <c r="E554" s="1311"/>
      <c r="F554" s="1311"/>
      <c r="G554" s="1311"/>
      <c r="H554" s="1311"/>
      <c r="I554" s="1311"/>
      <c r="J554" s="1311"/>
      <c r="K554" s="1311"/>
      <c r="L554" s="1311"/>
      <c r="M554" s="1311"/>
      <c r="N554" s="1311"/>
      <c r="O554" s="1311"/>
      <c r="P554" s="1311"/>
      <c r="Q554" s="1311"/>
      <c r="R554" s="1311"/>
      <c r="S554" s="1311"/>
      <c r="T554" s="1311"/>
    </row>
    <row r="555" spans="1:20" ht="15.75" customHeight="1">
      <c r="A555" s="1311"/>
      <c r="B555" s="1311"/>
      <c r="C555" s="1311"/>
      <c r="D555" s="1311"/>
      <c r="E555" s="1311"/>
      <c r="F555" s="1311"/>
      <c r="G555" s="1311"/>
      <c r="H555" s="1311"/>
      <c r="I555" s="1311"/>
      <c r="J555" s="1311"/>
      <c r="K555" s="1311"/>
      <c r="L555" s="1311"/>
      <c r="M555" s="1311"/>
      <c r="N555" s="1311"/>
      <c r="O555" s="1311"/>
      <c r="P555" s="1311"/>
      <c r="Q555" s="1311"/>
      <c r="R555" s="1311"/>
      <c r="S555" s="1311"/>
      <c r="T555" s="1311"/>
    </row>
    <row r="556" spans="1:20" ht="15.75" customHeight="1">
      <c r="A556" s="1311"/>
      <c r="B556" s="1311"/>
      <c r="C556" s="1311"/>
      <c r="D556" s="1311"/>
      <c r="E556" s="1311"/>
      <c r="F556" s="1311"/>
      <c r="G556" s="1311"/>
      <c r="H556" s="1311"/>
      <c r="I556" s="1311"/>
      <c r="J556" s="1311"/>
      <c r="K556" s="1311"/>
      <c r="L556" s="1311"/>
      <c r="M556" s="1311"/>
      <c r="N556" s="1311"/>
      <c r="O556" s="1311"/>
      <c r="P556" s="1311"/>
      <c r="Q556" s="1311"/>
      <c r="R556" s="1311"/>
      <c r="S556" s="1311"/>
      <c r="T556" s="1311"/>
    </row>
    <row r="557" spans="1:20" ht="15.75" customHeight="1">
      <c r="A557" s="1311"/>
      <c r="B557" s="1311"/>
      <c r="C557" s="1311"/>
      <c r="D557" s="1311"/>
      <c r="E557" s="1311"/>
      <c r="F557" s="1311"/>
      <c r="G557" s="1311"/>
      <c r="H557" s="1311"/>
      <c r="I557" s="1311"/>
      <c r="J557" s="1311"/>
      <c r="K557" s="1311"/>
      <c r="L557" s="1311"/>
      <c r="M557" s="1311"/>
      <c r="N557" s="1311"/>
      <c r="O557" s="1311"/>
      <c r="P557" s="1311"/>
      <c r="Q557" s="1311"/>
      <c r="R557" s="1311"/>
      <c r="S557" s="1311"/>
      <c r="T557" s="1311"/>
    </row>
    <row r="558" spans="1:20" ht="15.75" customHeight="1">
      <c r="A558" s="1311"/>
      <c r="B558" s="1311"/>
      <c r="C558" s="1311"/>
      <c r="D558" s="1311"/>
      <c r="E558" s="1311"/>
      <c r="F558" s="1311"/>
      <c r="G558" s="1311"/>
      <c r="H558" s="1311"/>
      <c r="I558" s="1311"/>
      <c r="J558" s="1311"/>
      <c r="K558" s="1311"/>
      <c r="L558" s="1311"/>
      <c r="M558" s="1311"/>
      <c r="N558" s="1311"/>
      <c r="O558" s="1311"/>
      <c r="P558" s="1311"/>
      <c r="Q558" s="1311"/>
      <c r="R558" s="1311"/>
      <c r="S558" s="1311"/>
      <c r="T558" s="1311"/>
    </row>
    <row r="559" spans="1:20" ht="15.75" customHeight="1">
      <c r="A559" s="1311"/>
      <c r="B559" s="1311"/>
      <c r="C559" s="1311"/>
      <c r="D559" s="1311"/>
      <c r="E559" s="1311"/>
      <c r="F559" s="1311"/>
      <c r="G559" s="1311"/>
      <c r="H559" s="1311"/>
      <c r="I559" s="1311"/>
      <c r="J559" s="1311"/>
      <c r="K559" s="1311"/>
      <c r="L559" s="1311"/>
      <c r="M559" s="1311"/>
      <c r="N559" s="1311"/>
      <c r="O559" s="1311"/>
      <c r="P559" s="1311"/>
      <c r="Q559" s="1311"/>
      <c r="R559" s="1311"/>
      <c r="S559" s="1311"/>
      <c r="T559" s="1311"/>
    </row>
    <row r="560" spans="1:20" ht="15.75" customHeight="1">
      <c r="A560" s="1311"/>
      <c r="B560" s="1311"/>
      <c r="C560" s="1311"/>
      <c r="D560" s="1311"/>
      <c r="E560" s="1311"/>
      <c r="F560" s="1311"/>
      <c r="G560" s="1311"/>
      <c r="H560" s="1311"/>
      <c r="I560" s="1311"/>
      <c r="J560" s="1311"/>
      <c r="K560" s="1311"/>
      <c r="L560" s="1311"/>
      <c r="M560" s="1311"/>
      <c r="N560" s="1311"/>
      <c r="O560" s="1311"/>
      <c r="P560" s="1311"/>
      <c r="Q560" s="1311"/>
      <c r="R560" s="1311"/>
      <c r="S560" s="1311"/>
      <c r="T560" s="1311"/>
    </row>
    <row r="561" spans="1:20" ht="15.75" customHeight="1">
      <c r="A561" s="1311"/>
      <c r="B561" s="1311"/>
      <c r="C561" s="1311"/>
      <c r="D561" s="1311"/>
      <c r="E561" s="1311"/>
      <c r="F561" s="1311"/>
      <c r="G561" s="1311"/>
      <c r="H561" s="1311"/>
      <c r="I561" s="1311"/>
      <c r="J561" s="1311"/>
      <c r="K561" s="1311"/>
      <c r="L561" s="1311"/>
      <c r="M561" s="1311"/>
      <c r="N561" s="1311"/>
      <c r="O561" s="1311"/>
      <c r="P561" s="1311"/>
      <c r="Q561" s="1311"/>
      <c r="R561" s="1311"/>
      <c r="S561" s="1311"/>
      <c r="T561" s="1311"/>
    </row>
    <row r="562" spans="1:20" ht="15.75" customHeight="1">
      <c r="A562" s="1311"/>
      <c r="B562" s="1311"/>
      <c r="C562" s="1311"/>
      <c r="D562" s="1311"/>
      <c r="E562" s="1311"/>
      <c r="F562" s="1311"/>
      <c r="G562" s="1311"/>
      <c r="H562" s="1311"/>
      <c r="I562" s="1311"/>
      <c r="J562" s="1311"/>
      <c r="K562" s="1311"/>
      <c r="L562" s="1311"/>
      <c r="M562" s="1311"/>
      <c r="N562" s="1311"/>
      <c r="O562" s="1311"/>
      <c r="P562" s="1311"/>
      <c r="Q562" s="1311"/>
      <c r="R562" s="1311"/>
      <c r="S562" s="1311"/>
      <c r="T562" s="1311"/>
    </row>
    <row r="563" spans="1:20" ht="15.75" customHeight="1">
      <c r="A563" s="1311"/>
      <c r="B563" s="1311"/>
      <c r="C563" s="1311"/>
      <c r="D563" s="1311"/>
      <c r="E563" s="1311"/>
      <c r="F563" s="1311"/>
      <c r="G563" s="1311"/>
      <c r="H563" s="1311"/>
      <c r="I563" s="1311"/>
      <c r="J563" s="1311"/>
      <c r="K563" s="1311"/>
      <c r="L563" s="1311"/>
      <c r="M563" s="1311"/>
      <c r="N563" s="1311"/>
      <c r="O563" s="1311"/>
      <c r="P563" s="1311"/>
      <c r="Q563" s="1311"/>
      <c r="R563" s="1311"/>
      <c r="S563" s="1311"/>
      <c r="T563" s="1311"/>
    </row>
    <row r="564" spans="1:20" ht="15.75" customHeight="1">
      <c r="A564" s="1311"/>
      <c r="B564" s="1311"/>
      <c r="C564" s="1311"/>
      <c r="D564" s="1311"/>
      <c r="E564" s="1311"/>
      <c r="F564" s="1311"/>
      <c r="G564" s="1311"/>
      <c r="H564" s="1311"/>
      <c r="I564" s="1311"/>
      <c r="J564" s="1311"/>
      <c r="K564" s="1311"/>
      <c r="L564" s="1311"/>
      <c r="M564" s="1311"/>
      <c r="N564" s="1311"/>
      <c r="O564" s="1311"/>
      <c r="P564" s="1311"/>
      <c r="Q564" s="1311"/>
      <c r="R564" s="1311"/>
      <c r="S564" s="1311"/>
      <c r="T564" s="1311"/>
    </row>
    <row r="565" spans="1:20" ht="15.75" customHeight="1">
      <c r="A565" s="1311"/>
      <c r="B565" s="1311"/>
      <c r="C565" s="1311"/>
      <c r="D565" s="1311"/>
      <c r="E565" s="1311"/>
      <c r="F565" s="1311"/>
      <c r="G565" s="1311"/>
      <c r="H565" s="1311"/>
      <c r="I565" s="1311"/>
      <c r="J565" s="1311"/>
      <c r="K565" s="1311"/>
      <c r="L565" s="1311"/>
      <c r="M565" s="1311"/>
      <c r="N565" s="1311"/>
      <c r="O565" s="1311"/>
      <c r="P565" s="1311"/>
      <c r="Q565" s="1311"/>
      <c r="R565" s="1311"/>
      <c r="S565" s="1311"/>
      <c r="T565" s="1311"/>
    </row>
    <row r="566" spans="1:20" ht="15.75" customHeight="1">
      <c r="A566" s="1311"/>
      <c r="B566" s="1311"/>
      <c r="C566" s="1311"/>
      <c r="D566" s="1311"/>
      <c r="E566" s="1311"/>
      <c r="F566" s="1311"/>
      <c r="G566" s="1311"/>
      <c r="H566" s="1311"/>
      <c r="I566" s="1311"/>
      <c r="J566" s="1311"/>
      <c r="K566" s="1311"/>
      <c r="L566" s="1311"/>
      <c r="M566" s="1311"/>
      <c r="N566" s="1311"/>
      <c r="O566" s="1311"/>
      <c r="P566" s="1311"/>
      <c r="Q566" s="1311"/>
      <c r="R566" s="1311"/>
      <c r="S566" s="1311"/>
      <c r="T566" s="1311"/>
    </row>
    <row r="567" spans="1:20" ht="15.75" customHeight="1">
      <c r="A567" s="1311"/>
      <c r="B567" s="1311"/>
      <c r="C567" s="1311"/>
      <c r="D567" s="1311"/>
      <c r="E567" s="1311"/>
      <c r="F567" s="1311"/>
      <c r="G567" s="1311"/>
      <c r="H567" s="1311"/>
      <c r="I567" s="1311"/>
      <c r="J567" s="1311"/>
      <c r="K567" s="1311"/>
      <c r="L567" s="1311"/>
      <c r="M567" s="1311"/>
      <c r="N567" s="1311"/>
      <c r="O567" s="1311"/>
      <c r="P567" s="1311"/>
      <c r="Q567" s="1311"/>
      <c r="R567" s="1311"/>
      <c r="S567" s="1311"/>
      <c r="T567" s="1311"/>
    </row>
    <row r="568" spans="1:20" ht="15.75" customHeight="1">
      <c r="A568" s="1311"/>
      <c r="B568" s="1311"/>
      <c r="C568" s="1311"/>
      <c r="D568" s="1311"/>
      <c r="E568" s="1311"/>
      <c r="F568" s="1311"/>
      <c r="G568" s="1311"/>
      <c r="H568" s="1311"/>
      <c r="I568" s="1311"/>
      <c r="J568" s="1311"/>
      <c r="K568" s="1311"/>
      <c r="L568" s="1311"/>
      <c r="M568" s="1311"/>
      <c r="N568" s="1311"/>
      <c r="O568" s="1311"/>
      <c r="P568" s="1311"/>
      <c r="Q568" s="1311"/>
      <c r="R568" s="1311"/>
      <c r="S568" s="1311"/>
      <c r="T568" s="1311"/>
    </row>
    <row r="569" spans="1:20" ht="15.75" customHeight="1">
      <c r="A569" s="1311"/>
      <c r="B569" s="1311"/>
      <c r="C569" s="1311"/>
      <c r="D569" s="1311"/>
      <c r="E569" s="1311"/>
      <c r="F569" s="1311"/>
      <c r="G569" s="1311"/>
      <c r="H569" s="1311"/>
      <c r="I569" s="1311"/>
      <c r="J569" s="1311"/>
      <c r="K569" s="1311"/>
      <c r="L569" s="1311"/>
      <c r="M569" s="1311"/>
      <c r="N569" s="1311"/>
      <c r="O569" s="1311"/>
      <c r="P569" s="1311"/>
      <c r="Q569" s="1311"/>
      <c r="R569" s="1311"/>
      <c r="S569" s="1311"/>
      <c r="T569" s="1311"/>
    </row>
    <row r="570" spans="1:20" ht="15.75" customHeight="1">
      <c r="A570" s="1311"/>
      <c r="B570" s="1311"/>
      <c r="C570" s="1311"/>
      <c r="D570" s="1311"/>
      <c r="E570" s="1311"/>
      <c r="F570" s="1311"/>
      <c r="G570" s="1311"/>
      <c r="H570" s="1311"/>
      <c r="I570" s="1311"/>
      <c r="J570" s="1311"/>
      <c r="K570" s="1311"/>
      <c r="L570" s="1311"/>
      <c r="M570" s="1311"/>
      <c r="N570" s="1311"/>
      <c r="O570" s="1311"/>
      <c r="P570" s="1311"/>
      <c r="Q570" s="1311"/>
      <c r="R570" s="1311"/>
      <c r="S570" s="1311"/>
      <c r="T570" s="1311"/>
    </row>
    <row r="571" spans="1:20" ht="15.75" customHeight="1">
      <c r="A571" s="1311"/>
      <c r="B571" s="1311"/>
      <c r="C571" s="1311"/>
      <c r="D571" s="1311"/>
      <c r="E571" s="1311"/>
      <c r="F571" s="1311"/>
      <c r="G571" s="1311"/>
      <c r="H571" s="1311"/>
      <c r="I571" s="1311"/>
      <c r="J571" s="1311"/>
      <c r="K571" s="1311"/>
      <c r="L571" s="1311"/>
      <c r="M571" s="1311"/>
      <c r="N571" s="1311"/>
      <c r="O571" s="1311"/>
      <c r="P571" s="1311"/>
      <c r="Q571" s="1311"/>
      <c r="R571" s="1311"/>
      <c r="S571" s="1311"/>
      <c r="T571" s="1311"/>
    </row>
    <row r="572" spans="1:20" ht="15.75" customHeight="1">
      <c r="A572" s="1311"/>
      <c r="B572" s="1311"/>
      <c r="C572" s="1311"/>
      <c r="D572" s="1311"/>
      <c r="E572" s="1311"/>
      <c r="F572" s="1311"/>
      <c r="G572" s="1311"/>
      <c r="H572" s="1311"/>
      <c r="I572" s="1311"/>
      <c r="J572" s="1311"/>
      <c r="K572" s="1311"/>
      <c r="L572" s="1311"/>
      <c r="M572" s="1311"/>
      <c r="N572" s="1311"/>
      <c r="O572" s="1311"/>
      <c r="P572" s="1311"/>
      <c r="Q572" s="1311"/>
      <c r="R572" s="1311"/>
      <c r="S572" s="1311"/>
      <c r="T572" s="1311"/>
    </row>
    <row r="573" spans="1:20" ht="15.75" customHeight="1">
      <c r="A573" s="1311"/>
      <c r="B573" s="1311"/>
      <c r="C573" s="1311"/>
      <c r="D573" s="1311"/>
      <c r="E573" s="1311"/>
      <c r="F573" s="1311"/>
      <c r="G573" s="1311"/>
      <c r="H573" s="1311"/>
      <c r="I573" s="1311"/>
      <c r="J573" s="1311"/>
      <c r="K573" s="1311"/>
      <c r="L573" s="1311"/>
      <c r="M573" s="1311"/>
      <c r="N573" s="1311"/>
      <c r="O573" s="1311"/>
      <c r="P573" s="1311"/>
      <c r="Q573" s="1311"/>
      <c r="R573" s="1311"/>
      <c r="S573" s="1311"/>
      <c r="T573" s="1311"/>
    </row>
    <row r="574" spans="1:20" ht="15.75" customHeight="1">
      <c r="A574" s="1311"/>
      <c r="B574" s="1311"/>
      <c r="C574" s="1311"/>
      <c r="D574" s="1311"/>
      <c r="E574" s="1311"/>
      <c r="F574" s="1311"/>
      <c r="G574" s="1311"/>
      <c r="H574" s="1311"/>
      <c r="I574" s="1311"/>
      <c r="J574" s="1311"/>
      <c r="K574" s="1311"/>
      <c r="L574" s="1311"/>
      <c r="M574" s="1311"/>
      <c r="N574" s="1311"/>
      <c r="O574" s="1311"/>
      <c r="P574" s="1311"/>
      <c r="Q574" s="1311"/>
      <c r="R574" s="1311"/>
      <c r="S574" s="1311"/>
      <c r="T574" s="1311"/>
    </row>
    <row r="575" spans="1:20" ht="15.75" customHeight="1">
      <c r="A575" s="1311"/>
      <c r="B575" s="1311"/>
      <c r="C575" s="1311"/>
      <c r="D575" s="1311"/>
      <c r="E575" s="1311"/>
      <c r="F575" s="1311"/>
      <c r="G575" s="1311"/>
      <c r="H575" s="1311"/>
      <c r="I575" s="1311"/>
      <c r="J575" s="1311"/>
      <c r="K575" s="1311"/>
      <c r="L575" s="1311"/>
      <c r="M575" s="1311"/>
      <c r="N575" s="1311"/>
      <c r="O575" s="1311"/>
      <c r="P575" s="1311"/>
      <c r="Q575" s="1311"/>
      <c r="R575" s="1311"/>
      <c r="S575" s="1311"/>
      <c r="T575" s="1311"/>
    </row>
    <row r="576" spans="1:20" ht="15.75" customHeight="1">
      <c r="A576" s="1311"/>
      <c r="B576" s="1311"/>
      <c r="C576" s="1311"/>
      <c r="D576" s="1311"/>
      <c r="E576" s="1311"/>
      <c r="F576" s="1311"/>
      <c r="G576" s="1311"/>
      <c r="H576" s="1311"/>
      <c r="I576" s="1311"/>
      <c r="J576" s="1311"/>
      <c r="K576" s="1311"/>
      <c r="L576" s="1311"/>
      <c r="M576" s="1311"/>
      <c r="N576" s="1311"/>
      <c r="O576" s="1311"/>
      <c r="P576" s="1311"/>
      <c r="Q576" s="1311"/>
      <c r="R576" s="1311"/>
      <c r="S576" s="1311"/>
      <c r="T576" s="1311"/>
    </row>
    <row r="577" spans="1:20" ht="15.75" customHeight="1">
      <c r="A577" s="1311"/>
      <c r="B577" s="1311"/>
      <c r="C577" s="1311"/>
      <c r="D577" s="1311"/>
      <c r="E577" s="1311"/>
      <c r="F577" s="1311"/>
      <c r="G577" s="1311"/>
      <c r="H577" s="1311"/>
      <c r="I577" s="1311"/>
      <c r="J577" s="1311"/>
      <c r="K577" s="1311"/>
      <c r="L577" s="1311"/>
      <c r="M577" s="1311"/>
      <c r="N577" s="1311"/>
      <c r="O577" s="1311"/>
      <c r="P577" s="1311"/>
      <c r="Q577" s="1311"/>
      <c r="R577" s="1311"/>
      <c r="S577" s="1311"/>
      <c r="T577" s="1311"/>
    </row>
    <row r="578" spans="1:20" ht="15.75" customHeight="1">
      <c r="A578" s="1311"/>
      <c r="B578" s="1311"/>
      <c r="C578" s="1311"/>
      <c r="D578" s="1311"/>
      <c r="E578" s="1311"/>
      <c r="F578" s="1311"/>
      <c r="G578" s="1311"/>
      <c r="H578" s="1311"/>
      <c r="I578" s="1311"/>
      <c r="J578" s="1311"/>
      <c r="K578" s="1311"/>
      <c r="L578" s="1311"/>
      <c r="M578" s="1311"/>
      <c r="N578" s="1311"/>
      <c r="O578" s="1311"/>
      <c r="P578" s="1311"/>
      <c r="Q578" s="1311"/>
      <c r="R578" s="1311"/>
      <c r="S578" s="1311"/>
      <c r="T578" s="1311"/>
    </row>
    <row r="579" spans="1:20" ht="15.75" customHeight="1">
      <c r="A579" s="1311"/>
      <c r="B579" s="1311"/>
      <c r="C579" s="1311"/>
      <c r="D579" s="1311"/>
      <c r="E579" s="1311"/>
      <c r="F579" s="1311"/>
      <c r="G579" s="1311"/>
      <c r="H579" s="1311"/>
      <c r="I579" s="1311"/>
      <c r="J579" s="1311"/>
      <c r="K579" s="1311"/>
      <c r="L579" s="1311"/>
      <c r="M579" s="1311"/>
      <c r="N579" s="1311"/>
      <c r="O579" s="1311"/>
      <c r="P579" s="1311"/>
      <c r="Q579" s="1311"/>
      <c r="R579" s="1311"/>
      <c r="S579" s="1311"/>
      <c r="T579" s="1311"/>
    </row>
    <row r="580" spans="1:20" ht="15.75" customHeight="1">
      <c r="A580" s="1311"/>
      <c r="B580" s="1311"/>
      <c r="C580" s="1311"/>
      <c r="D580" s="1311"/>
      <c r="E580" s="1311"/>
      <c r="F580" s="1311"/>
      <c r="G580" s="1311"/>
      <c r="H580" s="1311"/>
      <c r="I580" s="1311"/>
      <c r="J580" s="1311"/>
      <c r="K580" s="1311"/>
      <c r="L580" s="1311"/>
      <c r="M580" s="1311"/>
      <c r="N580" s="1311"/>
      <c r="O580" s="1311"/>
      <c r="P580" s="1311"/>
      <c r="Q580" s="1311"/>
      <c r="R580" s="1311"/>
      <c r="S580" s="1311"/>
      <c r="T580" s="1311"/>
    </row>
    <row r="581" spans="1:20" ht="15.75" customHeight="1">
      <c r="A581" s="1311"/>
      <c r="B581" s="1311"/>
      <c r="C581" s="1311"/>
      <c r="D581" s="1311"/>
      <c r="E581" s="1311"/>
      <c r="F581" s="1311"/>
      <c r="G581" s="1311"/>
      <c r="H581" s="1311"/>
      <c r="I581" s="1311"/>
      <c r="J581" s="1311"/>
      <c r="K581" s="1311"/>
      <c r="L581" s="1311"/>
      <c r="M581" s="1311"/>
      <c r="N581" s="1311"/>
      <c r="O581" s="1311"/>
      <c r="P581" s="1311"/>
      <c r="Q581" s="1311"/>
      <c r="R581" s="1311"/>
      <c r="S581" s="1311"/>
      <c r="T581" s="1311"/>
    </row>
    <row r="582" spans="1:20" ht="15.75" customHeight="1">
      <c r="A582" s="1311"/>
      <c r="B582" s="1311"/>
      <c r="C582" s="1311"/>
      <c r="D582" s="1311"/>
      <c r="E582" s="1311"/>
      <c r="F582" s="1311"/>
      <c r="G582" s="1311"/>
      <c r="H582" s="1311"/>
      <c r="I582" s="1311"/>
      <c r="J582" s="1311"/>
      <c r="K582" s="1311"/>
      <c r="L582" s="1311"/>
      <c r="M582" s="1311"/>
      <c r="N582" s="1311"/>
      <c r="O582" s="1311"/>
      <c r="P582" s="1311"/>
      <c r="Q582" s="1311"/>
      <c r="R582" s="1311"/>
      <c r="S582" s="1311"/>
      <c r="T582" s="1311"/>
    </row>
    <row r="583" spans="1:20" ht="15.75" customHeight="1">
      <c r="A583" s="1311"/>
      <c r="B583" s="1311"/>
      <c r="C583" s="1311"/>
      <c r="D583" s="1311"/>
      <c r="E583" s="1311"/>
      <c r="F583" s="1311"/>
      <c r="G583" s="1311"/>
      <c r="H583" s="1311"/>
      <c r="I583" s="1311"/>
      <c r="J583" s="1311"/>
      <c r="K583" s="1311"/>
      <c r="L583" s="1311"/>
      <c r="M583" s="1311"/>
      <c r="N583" s="1311"/>
      <c r="O583" s="1311"/>
      <c r="P583" s="1311"/>
      <c r="Q583" s="1311"/>
      <c r="R583" s="1311"/>
      <c r="S583" s="1311"/>
      <c r="T583" s="1311"/>
    </row>
    <row r="584" spans="1:20" ht="15.75" customHeight="1">
      <c r="A584" s="1311"/>
      <c r="B584" s="1311"/>
      <c r="C584" s="1311"/>
      <c r="D584" s="1311"/>
      <c r="E584" s="1311"/>
      <c r="F584" s="1311"/>
      <c r="G584" s="1311"/>
      <c r="H584" s="1311"/>
      <c r="I584" s="1311"/>
      <c r="J584" s="1311"/>
      <c r="K584" s="1311"/>
      <c r="L584" s="1311"/>
      <c r="M584" s="1311"/>
      <c r="N584" s="1311"/>
      <c r="O584" s="1311"/>
      <c r="P584" s="1311"/>
      <c r="Q584" s="1311"/>
      <c r="R584" s="1311"/>
      <c r="S584" s="1311"/>
      <c r="T584" s="1311"/>
    </row>
    <row r="585" spans="1:20" ht="15.75" customHeight="1">
      <c r="A585" s="1311"/>
      <c r="B585" s="1311"/>
      <c r="C585" s="1311"/>
      <c r="D585" s="1311"/>
      <c r="E585" s="1311"/>
      <c r="F585" s="1311"/>
      <c r="G585" s="1311"/>
      <c r="H585" s="1311"/>
      <c r="I585" s="1311"/>
      <c r="J585" s="1311"/>
      <c r="K585" s="1311"/>
      <c r="L585" s="1311"/>
      <c r="M585" s="1311"/>
      <c r="N585" s="1311"/>
      <c r="O585" s="1311"/>
      <c r="P585" s="1311"/>
      <c r="Q585" s="1311"/>
      <c r="R585" s="1311"/>
      <c r="S585" s="1311"/>
      <c r="T585" s="1311"/>
    </row>
    <row r="586" spans="1:20" ht="15.75" customHeight="1">
      <c r="A586" s="1311"/>
      <c r="B586" s="1311"/>
      <c r="C586" s="1311"/>
      <c r="D586" s="1311"/>
      <c r="E586" s="1311"/>
      <c r="F586" s="1311"/>
      <c r="G586" s="1311"/>
      <c r="H586" s="1311"/>
      <c r="I586" s="1311"/>
      <c r="J586" s="1311"/>
      <c r="K586" s="1311"/>
      <c r="L586" s="1311"/>
      <c r="M586" s="1311"/>
      <c r="N586" s="1311"/>
      <c r="O586" s="1311"/>
      <c r="P586" s="1311"/>
      <c r="Q586" s="1311"/>
      <c r="R586" s="1311"/>
      <c r="S586" s="1311"/>
      <c r="T586" s="1311"/>
    </row>
    <row r="587" spans="1:20" ht="15.75" customHeight="1">
      <c r="A587" s="1311"/>
      <c r="B587" s="1311"/>
      <c r="C587" s="1311"/>
      <c r="D587" s="1311"/>
      <c r="E587" s="1311"/>
      <c r="F587" s="1311"/>
      <c r="G587" s="1311"/>
      <c r="H587" s="1311"/>
      <c r="I587" s="1311"/>
      <c r="J587" s="1311"/>
      <c r="K587" s="1311"/>
      <c r="L587" s="1311"/>
      <c r="M587" s="1311"/>
      <c r="N587" s="1311"/>
      <c r="O587" s="1311"/>
      <c r="P587" s="1311"/>
      <c r="Q587" s="1311"/>
      <c r="R587" s="1311"/>
      <c r="S587" s="1311"/>
      <c r="T587" s="1311"/>
    </row>
    <row r="588" spans="1:20" ht="15.75" customHeight="1">
      <c r="A588" s="1311"/>
      <c r="B588" s="1311"/>
      <c r="C588" s="1311"/>
      <c r="D588" s="1311"/>
      <c r="E588" s="1311"/>
      <c r="F588" s="1311"/>
      <c r="G588" s="1311"/>
      <c r="H588" s="1311"/>
      <c r="I588" s="1311"/>
      <c r="J588" s="1311"/>
      <c r="K588" s="1311"/>
      <c r="L588" s="1311"/>
      <c r="M588" s="1311"/>
      <c r="N588" s="1311"/>
      <c r="O588" s="1311"/>
      <c r="P588" s="1311"/>
      <c r="Q588" s="1311"/>
      <c r="R588" s="1311"/>
      <c r="S588" s="1311"/>
      <c r="T588" s="1311"/>
    </row>
    <row r="589" spans="1:20" ht="15.75" customHeight="1">
      <c r="A589" s="1311"/>
      <c r="B589" s="1311"/>
      <c r="C589" s="1311"/>
      <c r="D589" s="1311"/>
      <c r="E589" s="1311"/>
      <c r="F589" s="1311"/>
      <c r="G589" s="1311"/>
      <c r="H589" s="1311"/>
      <c r="I589" s="1311"/>
      <c r="J589" s="1311"/>
      <c r="K589" s="1311"/>
      <c r="L589" s="1311"/>
      <c r="M589" s="1311"/>
      <c r="N589" s="1311"/>
      <c r="O589" s="1311"/>
      <c r="P589" s="1311"/>
      <c r="Q589" s="1311"/>
      <c r="R589" s="1311"/>
      <c r="S589" s="1311"/>
      <c r="T589" s="1311"/>
    </row>
    <row r="590" spans="1:20" ht="15.75" customHeight="1">
      <c r="A590" s="1311"/>
      <c r="B590" s="1311"/>
      <c r="C590" s="1311"/>
      <c r="D590" s="1311"/>
      <c r="E590" s="1311"/>
      <c r="F590" s="1311"/>
      <c r="G590" s="1311"/>
      <c r="H590" s="1311"/>
      <c r="I590" s="1311"/>
      <c r="J590" s="1311"/>
      <c r="K590" s="1311"/>
      <c r="L590" s="1311"/>
      <c r="M590" s="1311"/>
      <c r="N590" s="1311"/>
      <c r="O590" s="1311"/>
      <c r="P590" s="1311"/>
      <c r="Q590" s="1311"/>
      <c r="R590" s="1311"/>
      <c r="S590" s="1311"/>
      <c r="T590" s="1311"/>
    </row>
    <row r="591" spans="1:20" ht="15.75" customHeight="1">
      <c r="A591" s="1311"/>
      <c r="B591" s="1311"/>
      <c r="C591" s="1311"/>
      <c r="D591" s="1311"/>
      <c r="E591" s="1311"/>
      <c r="F591" s="1311"/>
      <c r="G591" s="1311"/>
      <c r="H591" s="1311"/>
      <c r="I591" s="1311"/>
      <c r="J591" s="1311"/>
      <c r="K591" s="1311"/>
      <c r="L591" s="1311"/>
      <c r="M591" s="1311"/>
      <c r="N591" s="1311"/>
      <c r="O591" s="1311"/>
      <c r="P591" s="1311"/>
      <c r="Q591" s="1311"/>
      <c r="R591" s="1311"/>
      <c r="S591" s="1311"/>
      <c r="T591" s="1311"/>
    </row>
    <row r="592" spans="1:20" ht="15.75" customHeight="1">
      <c r="A592" s="1311"/>
      <c r="B592" s="1311"/>
      <c r="C592" s="1311"/>
      <c r="D592" s="1311"/>
      <c r="E592" s="1311"/>
      <c r="F592" s="1311"/>
      <c r="G592" s="1311"/>
      <c r="H592" s="1311"/>
      <c r="I592" s="1311"/>
      <c r="J592" s="1311"/>
      <c r="K592" s="1311"/>
      <c r="L592" s="1311"/>
      <c r="M592" s="1311"/>
      <c r="N592" s="1311"/>
      <c r="O592" s="1311"/>
      <c r="P592" s="1311"/>
      <c r="Q592" s="1311"/>
      <c r="R592" s="1311"/>
      <c r="S592" s="1311"/>
      <c r="T592" s="1311"/>
    </row>
    <row r="593" spans="1:20" ht="15.75" customHeight="1">
      <c r="A593" s="1311"/>
      <c r="B593" s="1311"/>
      <c r="C593" s="1311"/>
      <c r="D593" s="1311"/>
      <c r="E593" s="1311"/>
      <c r="F593" s="1311"/>
      <c r="G593" s="1311"/>
      <c r="H593" s="1311"/>
      <c r="I593" s="1311"/>
      <c r="J593" s="1311"/>
      <c r="K593" s="1311"/>
      <c r="L593" s="1311"/>
      <c r="M593" s="1311"/>
      <c r="N593" s="1311"/>
      <c r="O593" s="1311"/>
      <c r="P593" s="1311"/>
      <c r="Q593" s="1311"/>
      <c r="R593" s="1311"/>
      <c r="S593" s="1311"/>
      <c r="T593" s="1311"/>
    </row>
    <row r="594" spans="1:20" ht="15.75" customHeight="1">
      <c r="A594" s="1311"/>
      <c r="B594" s="1311"/>
      <c r="C594" s="1311"/>
      <c r="D594" s="1311"/>
      <c r="E594" s="1311"/>
      <c r="F594" s="1311"/>
      <c r="G594" s="1311"/>
      <c r="H594" s="1311"/>
      <c r="I594" s="1311"/>
      <c r="J594" s="1311"/>
      <c r="K594" s="1311"/>
      <c r="L594" s="1311"/>
      <c r="M594" s="1311"/>
      <c r="N594" s="1311"/>
      <c r="O594" s="1311"/>
      <c r="P594" s="1311"/>
      <c r="Q594" s="1311"/>
      <c r="R594" s="1311"/>
      <c r="S594" s="1311"/>
      <c r="T594" s="1311"/>
    </row>
    <row r="595" spans="1:20" ht="15.75" customHeight="1">
      <c r="A595" s="1311"/>
      <c r="B595" s="1311"/>
      <c r="C595" s="1311"/>
      <c r="D595" s="1311"/>
      <c r="E595" s="1311"/>
      <c r="F595" s="1311"/>
      <c r="G595" s="1311"/>
      <c r="H595" s="1311"/>
      <c r="I595" s="1311"/>
      <c r="J595" s="1311"/>
      <c r="K595" s="1311"/>
      <c r="L595" s="1311"/>
      <c r="M595" s="1311"/>
      <c r="N595" s="1311"/>
      <c r="O595" s="1311"/>
      <c r="P595" s="1311"/>
      <c r="Q595" s="1311"/>
      <c r="R595" s="1311"/>
      <c r="S595" s="1311"/>
      <c r="T595" s="1311"/>
    </row>
    <row r="596" spans="1:20" ht="15.75" customHeight="1">
      <c r="A596" s="1311"/>
      <c r="B596" s="1311"/>
      <c r="C596" s="1311"/>
      <c r="D596" s="1311"/>
      <c r="E596" s="1311"/>
      <c r="F596" s="1311"/>
      <c r="G596" s="1311"/>
      <c r="H596" s="1311"/>
      <c r="I596" s="1311"/>
      <c r="J596" s="1311"/>
      <c r="K596" s="1311"/>
      <c r="L596" s="1311"/>
      <c r="M596" s="1311"/>
      <c r="N596" s="1311"/>
      <c r="O596" s="1311"/>
      <c r="P596" s="1311"/>
      <c r="Q596" s="1311"/>
      <c r="R596" s="1311"/>
      <c r="S596" s="1311"/>
      <c r="T596" s="1311"/>
    </row>
    <row r="597" spans="1:20" ht="15.75" customHeight="1">
      <c r="A597" s="1311"/>
      <c r="B597" s="1311"/>
      <c r="C597" s="1311"/>
      <c r="D597" s="1311"/>
      <c r="E597" s="1311"/>
      <c r="F597" s="1311"/>
      <c r="G597" s="1311"/>
      <c r="H597" s="1311"/>
      <c r="I597" s="1311"/>
      <c r="J597" s="1311"/>
      <c r="K597" s="1311"/>
      <c r="L597" s="1311"/>
      <c r="M597" s="1311"/>
      <c r="N597" s="1311"/>
      <c r="O597" s="1311"/>
      <c r="P597" s="1311"/>
      <c r="Q597" s="1311"/>
      <c r="R597" s="1311"/>
      <c r="S597" s="1311"/>
      <c r="T597" s="1311"/>
    </row>
    <row r="598" spans="1:20" ht="15.75" customHeight="1">
      <c r="A598" s="1311"/>
      <c r="B598" s="1311"/>
      <c r="C598" s="1311"/>
      <c r="D598" s="1311"/>
      <c r="E598" s="1311"/>
      <c r="F598" s="1311"/>
      <c r="G598" s="1311"/>
      <c r="H598" s="1311"/>
      <c r="I598" s="1311"/>
      <c r="J598" s="1311"/>
      <c r="K598" s="1311"/>
      <c r="L598" s="1311"/>
      <c r="M598" s="1311"/>
      <c r="N598" s="1311"/>
      <c r="O598" s="1311"/>
      <c r="P598" s="1311"/>
      <c r="Q598" s="1311"/>
      <c r="R598" s="1311"/>
      <c r="S598" s="1311"/>
      <c r="T598" s="1311"/>
    </row>
    <row r="599" spans="1:20" ht="15.75" customHeight="1">
      <c r="A599" s="1311"/>
      <c r="B599" s="1311"/>
      <c r="C599" s="1311"/>
      <c r="D599" s="1311"/>
      <c r="E599" s="1311"/>
      <c r="F599" s="1311"/>
      <c r="G599" s="1311"/>
      <c r="H599" s="1311"/>
      <c r="I599" s="1311"/>
      <c r="J599" s="1311"/>
      <c r="K599" s="1311"/>
      <c r="L599" s="1311"/>
      <c r="M599" s="1311"/>
      <c r="N599" s="1311"/>
      <c r="O599" s="1311"/>
      <c r="P599" s="1311"/>
      <c r="Q599" s="1311"/>
      <c r="R599" s="1311"/>
      <c r="S599" s="1311"/>
      <c r="T599" s="1311"/>
    </row>
    <row r="600" spans="1:20" ht="15.75" customHeight="1">
      <c r="A600" s="1311"/>
      <c r="B600" s="1311"/>
      <c r="C600" s="1311"/>
      <c r="D600" s="1311"/>
      <c r="E600" s="1311"/>
      <c r="F600" s="1311"/>
      <c r="G600" s="1311"/>
      <c r="H600" s="1311"/>
      <c r="I600" s="1311"/>
      <c r="J600" s="1311"/>
      <c r="K600" s="1311"/>
      <c r="L600" s="1311"/>
      <c r="M600" s="1311"/>
      <c r="N600" s="1311"/>
      <c r="O600" s="1311"/>
      <c r="P600" s="1311"/>
      <c r="Q600" s="1311"/>
      <c r="R600" s="1311"/>
      <c r="S600" s="1311"/>
      <c r="T600" s="1311"/>
    </row>
    <row r="601" spans="1:20" ht="15.75" customHeight="1">
      <c r="A601" s="1311"/>
      <c r="B601" s="1311"/>
      <c r="C601" s="1311"/>
      <c r="D601" s="1311"/>
      <c r="E601" s="1311"/>
      <c r="F601" s="1311"/>
      <c r="G601" s="1311"/>
      <c r="H601" s="1311"/>
      <c r="I601" s="1311"/>
      <c r="J601" s="1311"/>
      <c r="K601" s="1311"/>
      <c r="L601" s="1311"/>
      <c r="M601" s="1311"/>
      <c r="N601" s="1311"/>
      <c r="O601" s="1311"/>
      <c r="P601" s="1311"/>
      <c r="Q601" s="1311"/>
      <c r="R601" s="1311"/>
      <c r="S601" s="1311"/>
      <c r="T601" s="1311"/>
    </row>
    <row r="602" spans="1:20" ht="15.75" customHeight="1">
      <c r="A602" s="1311"/>
      <c r="B602" s="1311"/>
      <c r="C602" s="1311"/>
      <c r="D602" s="1311"/>
      <c r="E602" s="1311"/>
      <c r="F602" s="1311"/>
      <c r="G602" s="1311"/>
      <c r="H602" s="1311"/>
      <c r="I602" s="1311"/>
      <c r="J602" s="1311"/>
      <c r="K602" s="1311"/>
      <c r="L602" s="1311"/>
      <c r="M602" s="1311"/>
      <c r="N602" s="1311"/>
      <c r="O602" s="1311"/>
      <c r="P602" s="1311"/>
      <c r="Q602" s="1311"/>
      <c r="R602" s="1311"/>
      <c r="S602" s="1311"/>
      <c r="T602" s="1311"/>
    </row>
    <row r="603" spans="1:20" ht="15.75" customHeight="1">
      <c r="A603" s="1311"/>
      <c r="B603" s="1311"/>
      <c r="C603" s="1311"/>
      <c r="D603" s="1311"/>
      <c r="E603" s="1311"/>
      <c r="F603" s="1311"/>
      <c r="G603" s="1311"/>
      <c r="H603" s="1311"/>
      <c r="I603" s="1311"/>
      <c r="J603" s="1311"/>
      <c r="K603" s="1311"/>
      <c r="L603" s="1311"/>
      <c r="M603" s="1311"/>
      <c r="N603" s="1311"/>
      <c r="O603" s="1311"/>
      <c r="P603" s="1311"/>
      <c r="Q603" s="1311"/>
      <c r="R603" s="1311"/>
      <c r="S603" s="1311"/>
      <c r="T603" s="1311"/>
    </row>
    <row r="604" spans="1:20" ht="15.75" customHeight="1">
      <c r="A604" s="1311"/>
      <c r="B604" s="1311"/>
      <c r="C604" s="1311"/>
      <c r="D604" s="1311"/>
      <c r="E604" s="1311"/>
      <c r="F604" s="1311"/>
      <c r="G604" s="1311"/>
      <c r="H604" s="1311"/>
      <c r="I604" s="1311"/>
      <c r="J604" s="1311"/>
      <c r="K604" s="1311"/>
      <c r="L604" s="1311"/>
      <c r="M604" s="1311"/>
      <c r="N604" s="1311"/>
      <c r="O604" s="1311"/>
      <c r="P604" s="1311"/>
      <c r="Q604" s="1311"/>
      <c r="R604" s="1311"/>
      <c r="S604" s="1311"/>
      <c r="T604" s="1311"/>
    </row>
    <row r="605" spans="1:20" ht="15.75" customHeight="1">
      <c r="A605" s="1311"/>
      <c r="B605" s="1311"/>
      <c r="C605" s="1311"/>
      <c r="D605" s="1311"/>
      <c r="E605" s="1311"/>
      <c r="F605" s="1311"/>
      <c r="G605" s="1311"/>
      <c r="H605" s="1311"/>
      <c r="I605" s="1311"/>
      <c r="J605" s="1311"/>
      <c r="K605" s="1311"/>
      <c r="L605" s="1311"/>
      <c r="M605" s="1311"/>
      <c r="N605" s="1311"/>
      <c r="O605" s="1311"/>
      <c r="P605" s="1311"/>
      <c r="Q605" s="1311"/>
      <c r="R605" s="1311"/>
      <c r="S605" s="1311"/>
      <c r="T605" s="1311"/>
    </row>
    <row r="606" spans="1:20" ht="15.75" customHeight="1">
      <c r="A606" s="1311"/>
      <c r="B606" s="1311"/>
      <c r="C606" s="1311"/>
      <c r="D606" s="1311"/>
      <c r="E606" s="1311"/>
      <c r="F606" s="1311"/>
      <c r="G606" s="1311"/>
      <c r="H606" s="1311"/>
      <c r="I606" s="1311"/>
      <c r="J606" s="1311"/>
      <c r="K606" s="1311"/>
      <c r="L606" s="1311"/>
      <c r="M606" s="1311"/>
      <c r="N606" s="1311"/>
      <c r="O606" s="1311"/>
      <c r="P606" s="1311"/>
      <c r="Q606" s="1311"/>
      <c r="R606" s="1311"/>
      <c r="S606" s="1311"/>
      <c r="T606" s="1311"/>
    </row>
    <row r="607" spans="1:20" ht="15.75" customHeight="1">
      <c r="A607" s="1311"/>
      <c r="B607" s="1311"/>
      <c r="C607" s="1311"/>
      <c r="D607" s="1311"/>
      <c r="E607" s="1311"/>
      <c r="F607" s="1311"/>
      <c r="G607" s="1311"/>
      <c r="H607" s="1311"/>
      <c r="I607" s="1311"/>
      <c r="J607" s="1311"/>
      <c r="K607" s="1311"/>
      <c r="L607" s="1311"/>
      <c r="M607" s="1311"/>
      <c r="N607" s="1311"/>
      <c r="O607" s="1311"/>
      <c r="P607" s="1311"/>
      <c r="Q607" s="1311"/>
      <c r="R607" s="1311"/>
      <c r="S607" s="1311"/>
      <c r="T607" s="1311"/>
    </row>
    <row r="608" spans="1:20" ht="15.75" customHeight="1">
      <c r="A608" s="1311"/>
      <c r="B608" s="1311"/>
      <c r="C608" s="1311"/>
      <c r="D608" s="1311"/>
      <c r="E608" s="1311"/>
      <c r="F608" s="1311"/>
      <c r="G608" s="1311"/>
      <c r="H608" s="1311"/>
      <c r="I608" s="1311"/>
      <c r="J608" s="1311"/>
      <c r="K608" s="1311"/>
      <c r="L608" s="1311"/>
      <c r="M608" s="1311"/>
      <c r="N608" s="1311"/>
      <c r="O608" s="1311"/>
      <c r="P608" s="1311"/>
      <c r="Q608" s="1311"/>
      <c r="R608" s="1311"/>
      <c r="S608" s="1311"/>
      <c r="T608" s="1311"/>
    </row>
    <row r="609" spans="1:20" ht="15.75" customHeight="1">
      <c r="A609" s="1311"/>
      <c r="B609" s="1311"/>
      <c r="C609" s="1311"/>
      <c r="D609" s="1311"/>
      <c r="E609" s="1311"/>
      <c r="F609" s="1311"/>
      <c r="G609" s="1311"/>
      <c r="H609" s="1311"/>
      <c r="I609" s="1311"/>
      <c r="J609" s="1311"/>
      <c r="K609" s="1311"/>
      <c r="L609" s="1311"/>
      <c r="M609" s="1311"/>
      <c r="N609" s="1311"/>
      <c r="O609" s="1311"/>
      <c r="P609" s="1311"/>
      <c r="Q609" s="1311"/>
      <c r="R609" s="1311"/>
      <c r="S609" s="1311"/>
      <c r="T609" s="1311"/>
    </row>
    <row r="610" spans="1:20" ht="15.75" customHeight="1">
      <c r="A610" s="1311"/>
      <c r="B610" s="1311"/>
      <c r="C610" s="1311"/>
      <c r="D610" s="1311"/>
      <c r="E610" s="1311"/>
      <c r="F610" s="1311"/>
      <c r="G610" s="1311"/>
      <c r="H610" s="1311"/>
      <c r="I610" s="1311"/>
      <c r="J610" s="1311"/>
      <c r="K610" s="1311"/>
      <c r="L610" s="1311"/>
      <c r="M610" s="1311"/>
      <c r="N610" s="1311"/>
      <c r="O610" s="1311"/>
      <c r="P610" s="1311"/>
      <c r="Q610" s="1311"/>
      <c r="R610" s="1311"/>
      <c r="S610" s="1311"/>
      <c r="T610" s="1311"/>
    </row>
    <row r="611" spans="1:20" ht="15.75" customHeight="1">
      <c r="A611" s="1311"/>
      <c r="B611" s="1311"/>
      <c r="C611" s="1311"/>
      <c r="D611" s="1311"/>
      <c r="E611" s="1311"/>
      <c r="F611" s="1311"/>
      <c r="G611" s="1311"/>
      <c r="H611" s="1311"/>
      <c r="I611" s="1311"/>
      <c r="J611" s="1311"/>
      <c r="K611" s="1311"/>
      <c r="L611" s="1311"/>
      <c r="M611" s="1311"/>
      <c r="N611" s="1311"/>
      <c r="O611" s="1311"/>
      <c r="P611" s="1311"/>
      <c r="Q611" s="1311"/>
      <c r="R611" s="1311"/>
      <c r="S611" s="1311"/>
      <c r="T611" s="1311"/>
    </row>
    <row r="612" spans="1:20" ht="15.75" customHeight="1">
      <c r="A612" s="1311"/>
      <c r="B612" s="1311"/>
      <c r="C612" s="1311"/>
      <c r="D612" s="1311"/>
      <c r="E612" s="1311"/>
      <c r="F612" s="1311"/>
      <c r="G612" s="1311"/>
      <c r="H612" s="1311"/>
      <c r="I612" s="1311"/>
      <c r="J612" s="1311"/>
      <c r="K612" s="1311"/>
      <c r="L612" s="1311"/>
      <c r="M612" s="1311"/>
      <c r="N612" s="1311"/>
      <c r="O612" s="1311"/>
      <c r="P612" s="1311"/>
      <c r="Q612" s="1311"/>
      <c r="R612" s="1311"/>
      <c r="S612" s="1311"/>
      <c r="T612" s="1311"/>
    </row>
    <row r="613" spans="1:20" ht="15.75" customHeight="1">
      <c r="A613" s="1311"/>
      <c r="B613" s="1311"/>
      <c r="C613" s="1311"/>
      <c r="D613" s="1311"/>
      <c r="E613" s="1311"/>
      <c r="F613" s="1311"/>
      <c r="G613" s="1311"/>
      <c r="H613" s="1311"/>
      <c r="I613" s="1311"/>
      <c r="J613" s="1311"/>
      <c r="K613" s="1311"/>
      <c r="L613" s="1311"/>
      <c r="M613" s="1311"/>
      <c r="N613" s="1311"/>
      <c r="O613" s="1311"/>
      <c r="P613" s="1311"/>
      <c r="Q613" s="1311"/>
      <c r="R613" s="1311"/>
      <c r="S613" s="1311"/>
      <c r="T613" s="1311"/>
    </row>
    <row r="614" spans="1:20" ht="15.75" customHeight="1">
      <c r="A614" s="1311"/>
      <c r="B614" s="1311"/>
      <c r="C614" s="1311"/>
      <c r="D614" s="1311"/>
      <c r="E614" s="1311"/>
      <c r="F614" s="1311"/>
      <c r="G614" s="1311"/>
      <c r="H614" s="1311"/>
      <c r="I614" s="1311"/>
      <c r="J614" s="1311"/>
      <c r="K614" s="1311"/>
      <c r="L614" s="1311"/>
      <c r="M614" s="1311"/>
      <c r="N614" s="1311"/>
      <c r="O614" s="1311"/>
      <c r="P614" s="1311"/>
      <c r="Q614" s="1311"/>
      <c r="R614" s="1311"/>
      <c r="S614" s="1311"/>
      <c r="T614" s="1311"/>
    </row>
    <row r="615" spans="1:20" ht="15.75" customHeight="1">
      <c r="A615" s="1311"/>
      <c r="B615" s="1311"/>
      <c r="C615" s="1311"/>
      <c r="D615" s="1311"/>
      <c r="E615" s="1311"/>
      <c r="F615" s="1311"/>
      <c r="G615" s="1311"/>
      <c r="H615" s="1311"/>
      <c r="I615" s="1311"/>
      <c r="J615" s="1311"/>
      <c r="K615" s="1311"/>
      <c r="L615" s="1311"/>
      <c r="M615" s="1311"/>
      <c r="N615" s="1311"/>
      <c r="O615" s="1311"/>
      <c r="P615" s="1311"/>
      <c r="Q615" s="1311"/>
      <c r="R615" s="1311"/>
      <c r="S615" s="1311"/>
      <c r="T615" s="1311"/>
    </row>
    <row r="616" spans="1:20" ht="15.75" customHeight="1">
      <c r="A616" s="1311"/>
      <c r="B616" s="1311"/>
      <c r="C616" s="1311"/>
      <c r="D616" s="1311"/>
      <c r="E616" s="1311"/>
      <c r="F616" s="1311"/>
      <c r="G616" s="1311"/>
      <c r="H616" s="1311"/>
      <c r="I616" s="1311"/>
      <c r="J616" s="1311"/>
      <c r="K616" s="1311"/>
      <c r="L616" s="1311"/>
      <c r="M616" s="1311"/>
      <c r="N616" s="1311"/>
      <c r="O616" s="1311"/>
      <c r="P616" s="1311"/>
      <c r="Q616" s="1311"/>
      <c r="R616" s="1311"/>
      <c r="S616" s="1311"/>
      <c r="T616" s="1311"/>
    </row>
    <row r="617" spans="1:20" ht="15.75" customHeight="1">
      <c r="A617" s="1311"/>
      <c r="B617" s="1311"/>
      <c r="C617" s="1311"/>
      <c r="D617" s="1311"/>
      <c r="E617" s="1311"/>
      <c r="F617" s="1311"/>
      <c r="G617" s="1311"/>
      <c r="H617" s="1311"/>
      <c r="I617" s="1311"/>
      <c r="J617" s="1311"/>
      <c r="K617" s="1311"/>
      <c r="L617" s="1311"/>
      <c r="M617" s="1311"/>
      <c r="N617" s="1311"/>
      <c r="O617" s="1311"/>
      <c r="P617" s="1311"/>
      <c r="Q617" s="1311"/>
      <c r="R617" s="1311"/>
      <c r="S617" s="1311"/>
      <c r="T617" s="1311"/>
    </row>
    <row r="618" spans="1:20" ht="15.75" customHeight="1">
      <c r="A618" s="1311"/>
      <c r="B618" s="1311"/>
      <c r="C618" s="1311"/>
      <c r="D618" s="1311"/>
      <c r="E618" s="1311"/>
      <c r="F618" s="1311"/>
      <c r="G618" s="1311"/>
      <c r="H618" s="1311"/>
      <c r="I618" s="1311"/>
      <c r="J618" s="1311"/>
      <c r="K618" s="1311"/>
      <c r="L618" s="1311"/>
      <c r="M618" s="1311"/>
      <c r="N618" s="1311"/>
      <c r="O618" s="1311"/>
      <c r="P618" s="1311"/>
      <c r="Q618" s="1311"/>
      <c r="R618" s="1311"/>
      <c r="S618" s="1311"/>
      <c r="T618" s="1311"/>
    </row>
    <row r="619" spans="1:20" ht="15.75" customHeight="1">
      <c r="A619" s="1311"/>
      <c r="B619" s="1311"/>
      <c r="C619" s="1311"/>
      <c r="D619" s="1311"/>
      <c r="E619" s="1311"/>
      <c r="F619" s="1311"/>
      <c r="G619" s="1311"/>
      <c r="H619" s="1311"/>
      <c r="I619" s="1311"/>
      <c r="J619" s="1311"/>
      <c r="K619" s="1311"/>
      <c r="L619" s="1311"/>
      <c r="M619" s="1311"/>
      <c r="N619" s="1311"/>
      <c r="O619" s="1311"/>
      <c r="P619" s="1311"/>
      <c r="Q619" s="1311"/>
      <c r="R619" s="1311"/>
      <c r="S619" s="1311"/>
      <c r="T619" s="1311"/>
    </row>
    <row r="620" spans="1:20" ht="15.75" customHeight="1">
      <c r="A620" s="1311"/>
      <c r="B620" s="1311"/>
      <c r="C620" s="1311"/>
      <c r="D620" s="1311"/>
      <c r="E620" s="1311"/>
      <c r="F620" s="1311"/>
      <c r="G620" s="1311"/>
      <c r="H620" s="1311"/>
      <c r="I620" s="1311"/>
      <c r="J620" s="1311"/>
      <c r="K620" s="1311"/>
      <c r="L620" s="1311"/>
      <c r="M620" s="1311"/>
      <c r="N620" s="1311"/>
      <c r="O620" s="1311"/>
      <c r="P620" s="1311"/>
      <c r="Q620" s="1311"/>
      <c r="R620" s="1311"/>
      <c r="S620" s="1311"/>
      <c r="T620" s="1311"/>
    </row>
    <row r="621" spans="1:20" ht="15.75" customHeight="1">
      <c r="A621" s="1311"/>
      <c r="B621" s="1311"/>
      <c r="C621" s="1311"/>
      <c r="D621" s="1311"/>
      <c r="E621" s="1311"/>
      <c r="F621" s="1311"/>
      <c r="G621" s="1311"/>
      <c r="H621" s="1311"/>
      <c r="I621" s="1311"/>
      <c r="J621" s="1311"/>
      <c r="K621" s="1311"/>
      <c r="L621" s="1311"/>
      <c r="M621" s="1311"/>
      <c r="N621" s="1311"/>
      <c r="O621" s="1311"/>
      <c r="P621" s="1311"/>
      <c r="Q621" s="1311"/>
      <c r="R621" s="1311"/>
      <c r="S621" s="1311"/>
      <c r="T621" s="1311"/>
    </row>
    <row r="622" spans="1:20" ht="15.75" customHeight="1">
      <c r="A622" s="1311"/>
      <c r="B622" s="1311"/>
      <c r="C622" s="1311"/>
      <c r="D622" s="1311"/>
      <c r="E622" s="1311"/>
      <c r="F622" s="1311"/>
      <c r="G622" s="1311"/>
      <c r="H622" s="1311"/>
      <c r="I622" s="1311"/>
      <c r="J622" s="1311"/>
      <c r="K622" s="1311"/>
      <c r="L622" s="1311"/>
      <c r="M622" s="1311"/>
      <c r="N622" s="1311"/>
      <c r="O622" s="1311"/>
      <c r="P622" s="1311"/>
      <c r="Q622" s="1311"/>
      <c r="R622" s="1311"/>
      <c r="S622" s="1311"/>
      <c r="T622" s="1311"/>
    </row>
    <row r="623" spans="1:20" ht="15.75" customHeight="1">
      <c r="A623" s="1311"/>
      <c r="B623" s="1311"/>
      <c r="C623" s="1311"/>
      <c r="D623" s="1311"/>
      <c r="E623" s="1311"/>
      <c r="F623" s="1311"/>
      <c r="G623" s="1311"/>
      <c r="H623" s="1311"/>
      <c r="I623" s="1311"/>
      <c r="J623" s="1311"/>
      <c r="K623" s="1311"/>
      <c r="L623" s="1311"/>
      <c r="M623" s="1311"/>
      <c r="N623" s="1311"/>
      <c r="O623" s="1311"/>
      <c r="P623" s="1311"/>
      <c r="Q623" s="1311"/>
      <c r="R623" s="1311"/>
      <c r="S623" s="1311"/>
      <c r="T623" s="1311"/>
    </row>
    <row r="624" spans="1:20" ht="15.75" customHeight="1">
      <c r="A624" s="1311"/>
      <c r="B624" s="1311"/>
      <c r="C624" s="1311"/>
      <c r="D624" s="1311"/>
      <c r="E624" s="1311"/>
      <c r="F624" s="1311"/>
      <c r="G624" s="1311"/>
      <c r="H624" s="1311"/>
      <c r="I624" s="1311"/>
      <c r="J624" s="1311"/>
      <c r="K624" s="1311"/>
      <c r="L624" s="1311"/>
      <c r="M624" s="1311"/>
      <c r="N624" s="1311"/>
      <c r="O624" s="1311"/>
      <c r="P624" s="1311"/>
      <c r="Q624" s="1311"/>
      <c r="R624" s="1311"/>
      <c r="S624" s="1311"/>
      <c r="T624" s="1311"/>
    </row>
    <row r="625" spans="1:20" ht="15.75" customHeight="1">
      <c r="A625" s="1311"/>
      <c r="B625" s="1311"/>
      <c r="C625" s="1311"/>
      <c r="D625" s="1311"/>
      <c r="E625" s="1311"/>
      <c r="F625" s="1311"/>
      <c r="G625" s="1311"/>
      <c r="H625" s="1311"/>
      <c r="I625" s="1311"/>
      <c r="J625" s="1311"/>
      <c r="K625" s="1311"/>
      <c r="L625" s="1311"/>
      <c r="M625" s="1311"/>
      <c r="N625" s="1311"/>
      <c r="O625" s="1311"/>
      <c r="P625" s="1311"/>
      <c r="Q625" s="1311"/>
      <c r="R625" s="1311"/>
      <c r="S625" s="1311"/>
      <c r="T625" s="1311"/>
    </row>
    <row r="626" spans="1:20" ht="15.75" customHeight="1">
      <c r="A626" s="1311"/>
      <c r="B626" s="1311"/>
      <c r="C626" s="1311"/>
      <c r="D626" s="1311"/>
      <c r="E626" s="1311"/>
      <c r="F626" s="1311"/>
      <c r="G626" s="1311"/>
      <c r="H626" s="1311"/>
      <c r="I626" s="1311"/>
      <c r="J626" s="1311"/>
      <c r="K626" s="1311"/>
      <c r="L626" s="1311"/>
      <c r="M626" s="1311"/>
      <c r="N626" s="1311"/>
      <c r="O626" s="1311"/>
      <c r="P626" s="1311"/>
      <c r="Q626" s="1311"/>
      <c r="R626" s="1311"/>
      <c r="S626" s="1311"/>
      <c r="T626" s="1311"/>
    </row>
    <row r="627" spans="1:20" ht="15.75" customHeight="1">
      <c r="A627" s="1311"/>
      <c r="B627" s="1311"/>
      <c r="C627" s="1311"/>
      <c r="D627" s="1311"/>
      <c r="E627" s="1311"/>
      <c r="F627" s="1311"/>
      <c r="G627" s="1311"/>
      <c r="H627" s="1311"/>
      <c r="I627" s="1311"/>
      <c r="J627" s="1311"/>
      <c r="K627" s="1311"/>
      <c r="L627" s="1311"/>
      <c r="M627" s="1311"/>
      <c r="N627" s="1311"/>
      <c r="O627" s="1311"/>
      <c r="P627" s="1311"/>
      <c r="Q627" s="1311"/>
      <c r="R627" s="1311"/>
      <c r="S627" s="1311"/>
      <c r="T627" s="1311"/>
    </row>
    <row r="628" spans="1:20" ht="15.75" customHeight="1">
      <c r="A628" s="1311"/>
      <c r="B628" s="1311"/>
      <c r="C628" s="1311"/>
      <c r="D628" s="1311"/>
      <c r="E628" s="1311"/>
      <c r="F628" s="1311"/>
      <c r="G628" s="1311"/>
      <c r="H628" s="1311"/>
      <c r="I628" s="1311"/>
      <c r="J628" s="1311"/>
      <c r="K628" s="1311"/>
      <c r="L628" s="1311"/>
      <c r="M628" s="1311"/>
      <c r="N628" s="1311"/>
      <c r="O628" s="1311"/>
      <c r="P628" s="1311"/>
      <c r="Q628" s="1311"/>
      <c r="R628" s="1311"/>
      <c r="S628" s="1311"/>
      <c r="T628" s="1311"/>
    </row>
    <row r="629" spans="1:20" ht="15.75" customHeight="1">
      <c r="A629" s="1311"/>
      <c r="B629" s="1311"/>
      <c r="C629" s="1311"/>
      <c r="D629" s="1311"/>
      <c r="E629" s="1311"/>
      <c r="F629" s="1311"/>
      <c r="G629" s="1311"/>
      <c r="H629" s="1311"/>
      <c r="I629" s="1311"/>
      <c r="J629" s="1311"/>
      <c r="K629" s="1311"/>
      <c r="L629" s="1311"/>
      <c r="M629" s="1311"/>
      <c r="N629" s="1311"/>
      <c r="O629" s="1311"/>
      <c r="P629" s="1311"/>
      <c r="Q629" s="1311"/>
      <c r="R629" s="1311"/>
      <c r="S629" s="1311"/>
      <c r="T629" s="1311"/>
    </row>
    <row r="630" spans="1:20" ht="15.75" customHeight="1">
      <c r="A630" s="1311"/>
      <c r="B630" s="1311"/>
      <c r="C630" s="1311"/>
      <c r="D630" s="1311"/>
      <c r="E630" s="1311"/>
      <c r="F630" s="1311"/>
      <c r="G630" s="1311"/>
      <c r="H630" s="1311"/>
      <c r="I630" s="1311"/>
      <c r="J630" s="1311"/>
      <c r="K630" s="1311"/>
      <c r="L630" s="1311"/>
      <c r="M630" s="1311"/>
      <c r="N630" s="1311"/>
      <c r="O630" s="1311"/>
      <c r="P630" s="1311"/>
      <c r="Q630" s="1311"/>
      <c r="R630" s="1311"/>
      <c r="S630" s="1311"/>
      <c r="T630" s="1311"/>
    </row>
    <row r="631" spans="1:20" ht="15.75" customHeight="1">
      <c r="A631" s="1311"/>
      <c r="B631" s="1311"/>
      <c r="C631" s="1311"/>
      <c r="D631" s="1311"/>
      <c r="E631" s="1311"/>
      <c r="F631" s="1311"/>
      <c r="G631" s="1311"/>
      <c r="H631" s="1311"/>
      <c r="I631" s="1311"/>
      <c r="J631" s="1311"/>
      <c r="K631" s="1311"/>
      <c r="L631" s="1311"/>
      <c r="M631" s="1311"/>
      <c r="N631" s="1311"/>
      <c r="O631" s="1311"/>
      <c r="P631" s="1311"/>
      <c r="Q631" s="1311"/>
      <c r="R631" s="1311"/>
      <c r="S631" s="1311"/>
      <c r="T631" s="1311"/>
    </row>
    <row r="632" spans="1:20" ht="15.75" customHeight="1">
      <c r="A632" s="1311"/>
      <c r="B632" s="1311"/>
      <c r="C632" s="1311"/>
      <c r="D632" s="1311"/>
      <c r="E632" s="1311"/>
      <c r="F632" s="1311"/>
      <c r="G632" s="1311"/>
      <c r="H632" s="1311"/>
      <c r="I632" s="1311"/>
      <c r="J632" s="1311"/>
      <c r="K632" s="1311"/>
      <c r="L632" s="1311"/>
      <c r="M632" s="1311"/>
      <c r="N632" s="1311"/>
      <c r="O632" s="1311"/>
      <c r="P632" s="1311"/>
      <c r="Q632" s="1311"/>
      <c r="R632" s="1311"/>
      <c r="S632" s="1311"/>
      <c r="T632" s="1311"/>
    </row>
    <row r="633" spans="1:20" ht="15.75" customHeight="1">
      <c r="A633" s="1311"/>
      <c r="B633" s="1311"/>
      <c r="C633" s="1311"/>
      <c r="D633" s="1311"/>
      <c r="E633" s="1311"/>
      <c r="F633" s="1311"/>
      <c r="G633" s="1311"/>
      <c r="H633" s="1311"/>
      <c r="I633" s="1311"/>
      <c r="J633" s="1311"/>
      <c r="K633" s="1311"/>
      <c r="L633" s="1311"/>
      <c r="M633" s="1311"/>
      <c r="N633" s="1311"/>
      <c r="O633" s="1311"/>
      <c r="P633" s="1311"/>
      <c r="Q633" s="1311"/>
      <c r="R633" s="1311"/>
      <c r="S633" s="1311"/>
      <c r="T633" s="1311"/>
    </row>
    <row r="634" spans="1:20" ht="15.75" customHeight="1">
      <c r="A634" s="1311"/>
      <c r="B634" s="1311"/>
      <c r="C634" s="1311"/>
      <c r="D634" s="1311"/>
      <c r="E634" s="1311"/>
      <c r="F634" s="1311"/>
      <c r="G634" s="1311"/>
      <c r="H634" s="1311"/>
      <c r="I634" s="1311"/>
      <c r="J634" s="1311"/>
      <c r="K634" s="1311"/>
      <c r="L634" s="1311"/>
      <c r="M634" s="1311"/>
      <c r="N634" s="1311"/>
      <c r="O634" s="1311"/>
      <c r="P634" s="1311"/>
      <c r="Q634" s="1311"/>
      <c r="R634" s="1311"/>
      <c r="S634" s="1311"/>
      <c r="T634" s="1311"/>
    </row>
    <row r="635" spans="1:20" ht="15.75" customHeight="1">
      <c r="A635" s="1311"/>
      <c r="B635" s="1311"/>
      <c r="C635" s="1311"/>
      <c r="D635" s="1311"/>
      <c r="E635" s="1311"/>
      <c r="F635" s="1311"/>
      <c r="G635" s="1311"/>
      <c r="H635" s="1311"/>
      <c r="I635" s="1311"/>
      <c r="J635" s="1311"/>
      <c r="K635" s="1311"/>
      <c r="L635" s="1311"/>
      <c r="M635" s="1311"/>
      <c r="N635" s="1311"/>
      <c r="O635" s="1311"/>
      <c r="P635" s="1311"/>
      <c r="Q635" s="1311"/>
      <c r="R635" s="1311"/>
      <c r="S635" s="1311"/>
      <c r="T635" s="1311"/>
    </row>
    <row r="636" spans="1:20" ht="15.75" customHeight="1">
      <c r="A636" s="1311"/>
      <c r="B636" s="1311"/>
      <c r="C636" s="1311"/>
      <c r="D636" s="1311"/>
      <c r="E636" s="1311"/>
      <c r="F636" s="1311"/>
      <c r="G636" s="1311"/>
      <c r="H636" s="1311"/>
      <c r="I636" s="1311"/>
      <c r="J636" s="1311"/>
      <c r="K636" s="1311"/>
      <c r="L636" s="1311"/>
      <c r="M636" s="1311"/>
      <c r="N636" s="1311"/>
      <c r="O636" s="1311"/>
      <c r="P636" s="1311"/>
      <c r="Q636" s="1311"/>
      <c r="R636" s="1311"/>
      <c r="S636" s="1311"/>
      <c r="T636" s="1311"/>
    </row>
    <row r="637" spans="1:20" ht="15.75" customHeight="1">
      <c r="A637" s="1311"/>
      <c r="B637" s="1311"/>
      <c r="C637" s="1311"/>
      <c r="D637" s="1311"/>
      <c r="E637" s="1311"/>
      <c r="F637" s="1311"/>
      <c r="G637" s="1311"/>
      <c r="H637" s="1311"/>
      <c r="I637" s="1311"/>
      <c r="J637" s="1311"/>
      <c r="K637" s="1311"/>
      <c r="L637" s="1311"/>
      <c r="M637" s="1311"/>
      <c r="N637" s="1311"/>
      <c r="O637" s="1311"/>
      <c r="P637" s="1311"/>
      <c r="Q637" s="1311"/>
      <c r="R637" s="1311"/>
      <c r="S637" s="1311"/>
      <c r="T637" s="1311"/>
    </row>
    <row r="638" spans="1:20" ht="15.75" customHeight="1">
      <c r="A638" s="1311"/>
      <c r="B638" s="1311"/>
      <c r="C638" s="1311"/>
      <c r="D638" s="1311"/>
      <c r="E638" s="1311"/>
      <c r="F638" s="1311"/>
      <c r="G638" s="1311"/>
      <c r="H638" s="1311"/>
      <c r="I638" s="1311"/>
      <c r="J638" s="1311"/>
      <c r="K638" s="1311"/>
      <c r="L638" s="1311"/>
      <c r="M638" s="1311"/>
      <c r="N638" s="1311"/>
      <c r="O638" s="1311"/>
      <c r="P638" s="1311"/>
      <c r="Q638" s="1311"/>
      <c r="R638" s="1311"/>
      <c r="S638" s="1311"/>
      <c r="T638" s="1311"/>
    </row>
    <row r="639" spans="1:20" ht="15.75" customHeight="1">
      <c r="A639" s="1311"/>
      <c r="B639" s="1311"/>
      <c r="C639" s="1311"/>
      <c r="D639" s="1311"/>
      <c r="E639" s="1311"/>
      <c r="F639" s="1311"/>
      <c r="G639" s="1311"/>
      <c r="H639" s="1311"/>
      <c r="I639" s="1311"/>
      <c r="J639" s="1311"/>
      <c r="K639" s="1311"/>
      <c r="L639" s="1311"/>
      <c r="M639" s="1311"/>
      <c r="N639" s="1311"/>
      <c r="O639" s="1311"/>
      <c r="P639" s="1311"/>
      <c r="Q639" s="1311"/>
      <c r="R639" s="1311"/>
      <c r="S639" s="1311"/>
      <c r="T639" s="1311"/>
    </row>
    <row r="640" spans="1:20" ht="15.75" customHeight="1">
      <c r="A640" s="1311"/>
      <c r="B640" s="1311"/>
      <c r="C640" s="1311"/>
      <c r="D640" s="1311"/>
      <c r="E640" s="1311"/>
      <c r="F640" s="1311"/>
      <c r="G640" s="1311"/>
      <c r="H640" s="1311"/>
      <c r="I640" s="1311"/>
      <c r="J640" s="1311"/>
      <c r="K640" s="1311"/>
      <c r="L640" s="1311"/>
      <c r="M640" s="1311"/>
      <c r="N640" s="1311"/>
      <c r="O640" s="1311"/>
      <c r="P640" s="1311"/>
      <c r="Q640" s="1311"/>
      <c r="R640" s="1311"/>
      <c r="S640" s="1311"/>
      <c r="T640" s="1311"/>
    </row>
    <row r="641" spans="1:20" ht="15.75" customHeight="1">
      <c r="A641" s="1311"/>
      <c r="B641" s="1311"/>
      <c r="C641" s="1311"/>
      <c r="D641" s="1311"/>
      <c r="E641" s="1311"/>
      <c r="F641" s="1311"/>
      <c r="G641" s="1311"/>
      <c r="H641" s="1311"/>
      <c r="I641" s="1311"/>
      <c r="J641" s="1311"/>
      <c r="K641" s="1311"/>
      <c r="L641" s="1311"/>
      <c r="M641" s="1311"/>
      <c r="N641" s="1311"/>
      <c r="O641" s="1311"/>
      <c r="P641" s="1311"/>
      <c r="Q641" s="1311"/>
      <c r="R641" s="1311"/>
      <c r="S641" s="1311"/>
      <c r="T641" s="1311"/>
    </row>
    <row r="642" spans="1:20" ht="15.75" customHeight="1">
      <c r="A642" s="1311"/>
      <c r="B642" s="1311"/>
      <c r="C642" s="1311"/>
      <c r="D642" s="1311"/>
      <c r="E642" s="1311"/>
      <c r="F642" s="1311"/>
      <c r="G642" s="1311"/>
      <c r="H642" s="1311"/>
      <c r="I642" s="1311"/>
      <c r="J642" s="1311"/>
      <c r="K642" s="1311"/>
      <c r="L642" s="1311"/>
      <c r="M642" s="1311"/>
      <c r="N642" s="1311"/>
      <c r="O642" s="1311"/>
      <c r="P642" s="1311"/>
      <c r="Q642" s="1311"/>
      <c r="R642" s="1311"/>
      <c r="S642" s="1311"/>
      <c r="T642" s="1311"/>
    </row>
    <row r="643" spans="1:20" ht="15.75" customHeight="1">
      <c r="A643" s="1311"/>
      <c r="B643" s="1311"/>
      <c r="C643" s="1311"/>
      <c r="D643" s="1311"/>
      <c r="E643" s="1311"/>
      <c r="F643" s="1311"/>
      <c r="G643" s="1311"/>
      <c r="H643" s="1311"/>
      <c r="I643" s="1311"/>
      <c r="J643" s="1311"/>
      <c r="K643" s="1311"/>
      <c r="L643" s="1311"/>
      <c r="M643" s="1311"/>
      <c r="N643" s="1311"/>
      <c r="O643" s="1311"/>
      <c r="P643" s="1311"/>
      <c r="Q643" s="1311"/>
      <c r="R643" s="1311"/>
      <c r="S643" s="1311"/>
      <c r="T643" s="1311"/>
    </row>
    <row r="644" spans="1:20" ht="15.75" customHeight="1">
      <c r="A644" s="1311"/>
      <c r="B644" s="1311"/>
      <c r="C644" s="1311"/>
      <c r="D644" s="1311"/>
      <c r="E644" s="1311"/>
      <c r="F644" s="1311"/>
      <c r="G644" s="1311"/>
      <c r="H644" s="1311"/>
      <c r="I644" s="1311"/>
      <c r="J644" s="1311"/>
      <c r="K644" s="1311"/>
      <c r="L644" s="1311"/>
      <c r="M644" s="1311"/>
      <c r="N644" s="1311"/>
      <c r="O644" s="1311"/>
      <c r="P644" s="1311"/>
      <c r="Q644" s="1311"/>
      <c r="R644" s="1311"/>
      <c r="S644" s="1311"/>
      <c r="T644" s="1311"/>
    </row>
    <row r="645" spans="1:20" ht="15.75" customHeight="1">
      <c r="A645" s="1311"/>
      <c r="B645" s="1311"/>
      <c r="C645" s="1311"/>
      <c r="D645" s="1311"/>
      <c r="E645" s="1311"/>
      <c r="F645" s="1311"/>
      <c r="G645" s="1311"/>
      <c r="H645" s="1311"/>
      <c r="I645" s="1311"/>
      <c r="J645" s="1311"/>
      <c r="K645" s="1311"/>
      <c r="L645" s="1311"/>
      <c r="M645" s="1311"/>
      <c r="N645" s="1311"/>
      <c r="O645" s="1311"/>
      <c r="P645" s="1311"/>
      <c r="Q645" s="1311"/>
      <c r="R645" s="1311"/>
      <c r="S645" s="1311"/>
      <c r="T645" s="1311"/>
    </row>
    <row r="646" spans="1:20" ht="15.75" customHeight="1">
      <c r="A646" s="1311"/>
      <c r="B646" s="1311"/>
      <c r="C646" s="1311"/>
      <c r="D646" s="1311"/>
      <c r="E646" s="1311"/>
      <c r="F646" s="1311"/>
      <c r="G646" s="1311"/>
      <c r="H646" s="1311"/>
      <c r="I646" s="1311"/>
      <c r="J646" s="1311"/>
      <c r="K646" s="1311"/>
      <c r="L646" s="1311"/>
      <c r="M646" s="1311"/>
      <c r="N646" s="1311"/>
      <c r="O646" s="1311"/>
      <c r="P646" s="1311"/>
      <c r="Q646" s="1311"/>
      <c r="R646" s="1311"/>
      <c r="S646" s="1311"/>
      <c r="T646" s="1311"/>
    </row>
    <row r="647" spans="1:20" ht="15.75" customHeight="1">
      <c r="A647" s="1311"/>
      <c r="B647" s="1311"/>
      <c r="C647" s="1311"/>
      <c r="D647" s="1311"/>
      <c r="E647" s="1311"/>
      <c r="F647" s="1311"/>
      <c r="G647" s="1311"/>
      <c r="H647" s="1311"/>
      <c r="I647" s="1311"/>
      <c r="J647" s="1311"/>
      <c r="K647" s="1311"/>
      <c r="L647" s="1311"/>
      <c r="M647" s="1311"/>
      <c r="N647" s="1311"/>
      <c r="O647" s="1311"/>
      <c r="P647" s="1311"/>
      <c r="Q647" s="1311"/>
      <c r="R647" s="1311"/>
      <c r="S647" s="1311"/>
      <c r="T647" s="1311"/>
    </row>
    <row r="648" spans="1:20" ht="15.75" customHeight="1">
      <c r="A648" s="1311"/>
      <c r="B648" s="1311"/>
      <c r="C648" s="1311"/>
      <c r="D648" s="1311"/>
      <c r="E648" s="1311"/>
      <c r="F648" s="1311"/>
      <c r="G648" s="1311"/>
      <c r="H648" s="1311"/>
      <c r="I648" s="1311"/>
      <c r="J648" s="1311"/>
      <c r="K648" s="1311"/>
      <c r="L648" s="1311"/>
      <c r="M648" s="1311"/>
      <c r="N648" s="1311"/>
      <c r="O648" s="1311"/>
      <c r="P648" s="1311"/>
      <c r="Q648" s="1311"/>
      <c r="R648" s="1311"/>
      <c r="S648" s="1311"/>
      <c r="T648" s="1311"/>
    </row>
    <row r="649" spans="1:20" ht="15.75" customHeight="1">
      <c r="A649" s="1311"/>
      <c r="B649" s="1311"/>
      <c r="C649" s="1311"/>
      <c r="D649" s="1311"/>
      <c r="E649" s="1311"/>
      <c r="F649" s="1311"/>
      <c r="G649" s="1311"/>
      <c r="H649" s="1311"/>
      <c r="I649" s="1311"/>
      <c r="J649" s="1311"/>
      <c r="K649" s="1311"/>
      <c r="L649" s="1311"/>
      <c r="M649" s="1311"/>
      <c r="N649" s="1311"/>
      <c r="O649" s="1311"/>
      <c r="P649" s="1311"/>
      <c r="Q649" s="1311"/>
      <c r="R649" s="1311"/>
      <c r="S649" s="1311"/>
      <c r="T649" s="1311"/>
    </row>
    <row r="650" spans="1:20" ht="15.75" customHeight="1">
      <c r="A650" s="1311"/>
      <c r="B650" s="1311"/>
      <c r="C650" s="1311"/>
      <c r="D650" s="1311"/>
      <c r="E650" s="1311"/>
      <c r="F650" s="1311"/>
      <c r="G650" s="1311"/>
      <c r="H650" s="1311"/>
      <c r="I650" s="1311"/>
      <c r="J650" s="1311"/>
      <c r="K650" s="1311"/>
      <c r="L650" s="1311"/>
      <c r="M650" s="1311"/>
      <c r="N650" s="1311"/>
      <c r="O650" s="1311"/>
      <c r="P650" s="1311"/>
      <c r="Q650" s="1311"/>
      <c r="R650" s="1311"/>
      <c r="S650" s="1311"/>
      <c r="T650" s="1311"/>
    </row>
    <row r="651" spans="1:20" ht="15.75" customHeight="1">
      <c r="A651" s="1311"/>
      <c r="B651" s="1311"/>
      <c r="C651" s="1311"/>
      <c r="D651" s="1311"/>
      <c r="E651" s="1311"/>
      <c r="F651" s="1311"/>
      <c r="G651" s="1311"/>
      <c r="H651" s="1311"/>
      <c r="I651" s="1311"/>
      <c r="J651" s="1311"/>
      <c r="K651" s="1311"/>
      <c r="L651" s="1311"/>
      <c r="M651" s="1311"/>
      <c r="N651" s="1311"/>
      <c r="O651" s="1311"/>
      <c r="P651" s="1311"/>
      <c r="Q651" s="1311"/>
      <c r="R651" s="1311"/>
      <c r="S651" s="1311"/>
      <c r="T651" s="1311"/>
    </row>
    <row r="652" spans="1:20" ht="15.75" customHeight="1">
      <c r="A652" s="1311"/>
      <c r="B652" s="1311"/>
      <c r="C652" s="1311"/>
      <c r="D652" s="1311"/>
      <c r="E652" s="1311"/>
      <c r="F652" s="1311"/>
      <c r="G652" s="1311"/>
      <c r="H652" s="1311"/>
      <c r="I652" s="1311"/>
      <c r="J652" s="1311"/>
      <c r="K652" s="1311"/>
      <c r="L652" s="1311"/>
      <c r="M652" s="1311"/>
      <c r="N652" s="1311"/>
      <c r="O652" s="1311"/>
      <c r="P652" s="1311"/>
      <c r="Q652" s="1311"/>
      <c r="R652" s="1311"/>
      <c r="S652" s="1311"/>
      <c r="T652" s="1311"/>
    </row>
    <row r="653" spans="1:20" ht="15.75" customHeight="1">
      <c r="A653" s="1311"/>
      <c r="B653" s="1311"/>
      <c r="C653" s="1311"/>
      <c r="D653" s="1311"/>
      <c r="E653" s="1311"/>
      <c r="F653" s="1311"/>
      <c r="G653" s="1311"/>
      <c r="H653" s="1311"/>
      <c r="I653" s="1311"/>
      <c r="J653" s="1311"/>
      <c r="K653" s="1311"/>
      <c r="L653" s="1311"/>
      <c r="M653" s="1311"/>
      <c r="N653" s="1311"/>
      <c r="O653" s="1311"/>
      <c r="P653" s="1311"/>
      <c r="Q653" s="1311"/>
      <c r="R653" s="1311"/>
      <c r="S653" s="1311"/>
      <c r="T653" s="1311"/>
    </row>
    <row r="654" spans="1:20" ht="15.75" customHeight="1">
      <c r="A654" s="1311"/>
      <c r="B654" s="1311"/>
      <c r="C654" s="1311"/>
      <c r="D654" s="1311"/>
      <c r="E654" s="1311"/>
      <c r="F654" s="1311"/>
      <c r="G654" s="1311"/>
      <c r="H654" s="1311"/>
      <c r="I654" s="1311"/>
      <c r="J654" s="1311"/>
      <c r="K654" s="1311"/>
      <c r="L654" s="1311"/>
      <c r="M654" s="1311"/>
      <c r="N654" s="1311"/>
      <c r="O654" s="1311"/>
      <c r="P654" s="1311"/>
      <c r="Q654" s="1311"/>
      <c r="R654" s="1311"/>
      <c r="S654" s="1311"/>
      <c r="T654" s="1311"/>
    </row>
    <row r="655" spans="1:20" ht="15.75" customHeight="1">
      <c r="A655" s="1311"/>
      <c r="B655" s="1311"/>
      <c r="C655" s="1311"/>
      <c r="D655" s="1311"/>
      <c r="E655" s="1311"/>
      <c r="F655" s="1311"/>
      <c r="G655" s="1311"/>
      <c r="H655" s="1311"/>
      <c r="I655" s="1311"/>
      <c r="J655" s="1311"/>
      <c r="K655" s="1311"/>
      <c r="L655" s="1311"/>
      <c r="M655" s="1311"/>
      <c r="N655" s="1311"/>
      <c r="O655" s="1311"/>
      <c r="P655" s="1311"/>
      <c r="Q655" s="1311"/>
      <c r="R655" s="1311"/>
      <c r="S655" s="1311"/>
      <c r="T655" s="1311"/>
    </row>
    <row r="656" spans="1:20" ht="15.75" customHeight="1">
      <c r="A656" s="1311"/>
      <c r="B656" s="1311"/>
      <c r="C656" s="1311"/>
      <c r="D656" s="1311"/>
      <c r="E656" s="1311"/>
      <c r="F656" s="1311"/>
      <c r="G656" s="1311"/>
      <c r="H656" s="1311"/>
      <c r="I656" s="1311"/>
      <c r="J656" s="1311"/>
      <c r="K656" s="1311"/>
      <c r="L656" s="1311"/>
      <c r="M656" s="1311"/>
      <c r="N656" s="1311"/>
      <c r="O656" s="1311"/>
      <c r="P656" s="1311"/>
      <c r="Q656" s="1311"/>
      <c r="R656" s="1311"/>
      <c r="S656" s="1311"/>
      <c r="T656" s="1311"/>
    </row>
    <row r="657" spans="1:20" ht="15.75" customHeight="1">
      <c r="A657" s="1311"/>
      <c r="B657" s="1311"/>
      <c r="C657" s="1311"/>
      <c r="D657" s="1311"/>
      <c r="E657" s="1311"/>
      <c r="F657" s="1311"/>
      <c r="G657" s="1311"/>
      <c r="H657" s="1311"/>
      <c r="I657" s="1311"/>
      <c r="J657" s="1311"/>
      <c r="K657" s="1311"/>
      <c r="L657" s="1311"/>
      <c r="M657" s="1311"/>
      <c r="N657" s="1311"/>
      <c r="O657" s="1311"/>
      <c r="P657" s="1311"/>
      <c r="Q657" s="1311"/>
      <c r="R657" s="1311"/>
      <c r="S657" s="1311"/>
      <c r="T657" s="1311"/>
    </row>
    <row r="658" spans="1:20" ht="15.75" customHeight="1">
      <c r="A658" s="1311"/>
      <c r="B658" s="1311"/>
      <c r="C658" s="1311"/>
      <c r="D658" s="1311"/>
      <c r="E658" s="1311"/>
      <c r="F658" s="1311"/>
      <c r="G658" s="1311"/>
      <c r="H658" s="1311"/>
      <c r="I658" s="1311"/>
      <c r="J658" s="1311"/>
      <c r="K658" s="1311"/>
      <c r="L658" s="1311"/>
      <c r="M658" s="1311"/>
      <c r="N658" s="1311"/>
      <c r="O658" s="1311"/>
      <c r="P658" s="1311"/>
      <c r="Q658" s="1311"/>
      <c r="R658" s="1311"/>
      <c r="S658" s="1311"/>
      <c r="T658" s="1311"/>
    </row>
    <row r="659" spans="1:20" ht="15.75" customHeight="1">
      <c r="A659" s="1311"/>
      <c r="B659" s="1311"/>
      <c r="C659" s="1311"/>
      <c r="D659" s="1311"/>
      <c r="E659" s="1311"/>
      <c r="F659" s="1311"/>
      <c r="G659" s="1311"/>
      <c r="H659" s="1311"/>
      <c r="I659" s="1311"/>
      <c r="J659" s="1311"/>
      <c r="K659" s="1311"/>
      <c r="L659" s="1311"/>
      <c r="M659" s="1311"/>
      <c r="N659" s="1311"/>
      <c r="O659" s="1311"/>
      <c r="P659" s="1311"/>
      <c r="Q659" s="1311"/>
      <c r="R659" s="1311"/>
      <c r="S659" s="1311"/>
      <c r="T659" s="1311"/>
    </row>
    <row r="660" spans="1:20" ht="15.75" customHeight="1">
      <c r="A660" s="1311"/>
      <c r="B660" s="1311"/>
      <c r="C660" s="1311"/>
      <c r="D660" s="1311"/>
      <c r="E660" s="1311"/>
      <c r="F660" s="1311"/>
      <c r="G660" s="1311"/>
      <c r="H660" s="1311"/>
      <c r="I660" s="1311"/>
      <c r="J660" s="1311"/>
      <c r="K660" s="1311"/>
      <c r="L660" s="1311"/>
      <c r="M660" s="1311"/>
      <c r="N660" s="1311"/>
      <c r="O660" s="1311"/>
      <c r="P660" s="1311"/>
      <c r="Q660" s="1311"/>
      <c r="R660" s="1311"/>
      <c r="S660" s="1311"/>
      <c r="T660" s="1311"/>
    </row>
    <row r="661" spans="1:20" ht="15.75" customHeight="1">
      <c r="A661" s="1311"/>
      <c r="B661" s="1311"/>
      <c r="C661" s="1311"/>
      <c r="D661" s="1311"/>
      <c r="E661" s="1311"/>
      <c r="F661" s="1311"/>
      <c r="G661" s="1311"/>
      <c r="H661" s="1311"/>
      <c r="I661" s="1311"/>
      <c r="J661" s="1311"/>
      <c r="K661" s="1311"/>
      <c r="L661" s="1311"/>
      <c r="M661" s="1311"/>
      <c r="N661" s="1311"/>
      <c r="O661" s="1311"/>
      <c r="P661" s="1311"/>
      <c r="Q661" s="1311"/>
      <c r="R661" s="1311"/>
      <c r="S661" s="1311"/>
      <c r="T661" s="1311"/>
    </row>
    <row r="662" spans="1:20" ht="15.75" customHeight="1">
      <c r="A662" s="1311"/>
      <c r="B662" s="1311"/>
      <c r="C662" s="1311"/>
      <c r="D662" s="1311"/>
      <c r="E662" s="1311"/>
      <c r="F662" s="1311"/>
      <c r="G662" s="1311"/>
      <c r="H662" s="1311"/>
      <c r="I662" s="1311"/>
      <c r="J662" s="1311"/>
      <c r="K662" s="1311"/>
      <c r="L662" s="1311"/>
      <c r="M662" s="1311"/>
      <c r="N662" s="1311"/>
      <c r="O662" s="1311"/>
      <c r="P662" s="1311"/>
      <c r="Q662" s="1311"/>
      <c r="R662" s="1311"/>
      <c r="S662" s="1311"/>
      <c r="T662" s="1311"/>
    </row>
    <row r="663" spans="1:20" ht="15.75" customHeight="1">
      <c r="A663" s="1311"/>
      <c r="B663" s="1311"/>
      <c r="C663" s="1311"/>
      <c r="D663" s="1311"/>
      <c r="E663" s="1311"/>
      <c r="F663" s="1311"/>
      <c r="G663" s="1311"/>
      <c r="H663" s="1311"/>
      <c r="I663" s="1311"/>
      <c r="J663" s="1311"/>
      <c r="K663" s="1311"/>
      <c r="L663" s="1311"/>
      <c r="M663" s="1311"/>
      <c r="N663" s="1311"/>
      <c r="O663" s="1311"/>
      <c r="P663" s="1311"/>
      <c r="Q663" s="1311"/>
      <c r="R663" s="1311"/>
      <c r="S663" s="1311"/>
      <c r="T663" s="1311"/>
    </row>
    <row r="664" spans="1:20" ht="15.75" customHeight="1">
      <c r="A664" s="1311"/>
      <c r="B664" s="1311"/>
      <c r="C664" s="1311"/>
      <c r="D664" s="1311"/>
      <c r="E664" s="1311"/>
      <c r="F664" s="1311"/>
      <c r="G664" s="1311"/>
      <c r="H664" s="1311"/>
      <c r="I664" s="1311"/>
      <c r="J664" s="1311"/>
      <c r="K664" s="1311"/>
      <c r="L664" s="1311"/>
      <c r="M664" s="1311"/>
      <c r="N664" s="1311"/>
      <c r="O664" s="1311"/>
      <c r="P664" s="1311"/>
      <c r="Q664" s="1311"/>
      <c r="R664" s="1311"/>
      <c r="S664" s="1311"/>
      <c r="T664" s="1311"/>
    </row>
    <row r="665" spans="1:20" ht="15.75" customHeight="1">
      <c r="A665" s="1311"/>
      <c r="B665" s="1311"/>
      <c r="C665" s="1311"/>
      <c r="D665" s="1311"/>
      <c r="E665" s="1311"/>
      <c r="F665" s="1311"/>
      <c r="G665" s="1311"/>
      <c r="H665" s="1311"/>
      <c r="I665" s="1311"/>
      <c r="J665" s="1311"/>
      <c r="K665" s="1311"/>
      <c r="L665" s="1311"/>
      <c r="M665" s="1311"/>
      <c r="N665" s="1311"/>
      <c r="O665" s="1311"/>
      <c r="P665" s="1311"/>
      <c r="Q665" s="1311"/>
      <c r="R665" s="1311"/>
      <c r="S665" s="1311"/>
      <c r="T665" s="1311"/>
    </row>
    <row r="666" spans="1:20" ht="15.75" customHeight="1">
      <c r="A666" s="1311"/>
      <c r="B666" s="1311"/>
      <c r="C666" s="1311"/>
      <c r="D666" s="1311"/>
      <c r="E666" s="1311"/>
      <c r="F666" s="1311"/>
      <c r="G666" s="1311"/>
      <c r="H666" s="1311"/>
      <c r="I666" s="1311"/>
      <c r="J666" s="1311"/>
      <c r="K666" s="1311"/>
      <c r="L666" s="1311"/>
      <c r="M666" s="1311"/>
      <c r="N666" s="1311"/>
      <c r="O666" s="1311"/>
      <c r="P666" s="1311"/>
      <c r="Q666" s="1311"/>
      <c r="R666" s="1311"/>
      <c r="S666" s="1311"/>
      <c r="T666" s="1311"/>
    </row>
    <row r="667" spans="1:20" ht="15.75" customHeight="1">
      <c r="A667" s="1311"/>
      <c r="B667" s="1311"/>
      <c r="C667" s="1311"/>
      <c r="D667" s="1311"/>
      <c r="E667" s="1311"/>
      <c r="F667" s="1311"/>
      <c r="G667" s="1311"/>
      <c r="H667" s="1311"/>
      <c r="I667" s="1311"/>
      <c r="J667" s="1311"/>
      <c r="K667" s="1311"/>
      <c r="L667" s="1311"/>
      <c r="M667" s="1311"/>
      <c r="N667" s="1311"/>
      <c r="O667" s="1311"/>
      <c r="P667" s="1311"/>
      <c r="Q667" s="1311"/>
      <c r="R667" s="1311"/>
      <c r="S667" s="1311"/>
      <c r="T667" s="1311"/>
    </row>
    <row r="668" spans="1:20" ht="15.75" customHeight="1">
      <c r="A668" s="1311"/>
      <c r="B668" s="1311"/>
      <c r="C668" s="1311"/>
      <c r="D668" s="1311"/>
      <c r="E668" s="1311"/>
      <c r="F668" s="1311"/>
      <c r="G668" s="1311"/>
      <c r="H668" s="1311"/>
      <c r="I668" s="1311"/>
      <c r="J668" s="1311"/>
      <c r="K668" s="1311"/>
      <c r="L668" s="1311"/>
      <c r="M668" s="1311"/>
      <c r="N668" s="1311"/>
      <c r="O668" s="1311"/>
      <c r="P668" s="1311"/>
      <c r="Q668" s="1311"/>
      <c r="R668" s="1311"/>
      <c r="S668" s="1311"/>
      <c r="T668" s="1311"/>
    </row>
    <row r="669" spans="1:20" ht="15.75" customHeight="1">
      <c r="A669" s="1311"/>
      <c r="B669" s="1311"/>
      <c r="C669" s="1311"/>
      <c r="D669" s="1311"/>
      <c r="E669" s="1311"/>
      <c r="F669" s="1311"/>
      <c r="G669" s="1311"/>
      <c r="H669" s="1311"/>
      <c r="I669" s="1311"/>
      <c r="J669" s="1311"/>
      <c r="K669" s="1311"/>
      <c r="L669" s="1311"/>
      <c r="M669" s="1311"/>
      <c r="N669" s="1311"/>
      <c r="O669" s="1311"/>
      <c r="P669" s="1311"/>
      <c r="Q669" s="1311"/>
      <c r="R669" s="1311"/>
      <c r="S669" s="1311"/>
      <c r="T669" s="1311"/>
    </row>
    <row r="670" spans="1:20" ht="15.75" customHeight="1">
      <c r="A670" s="1311"/>
      <c r="B670" s="1311"/>
      <c r="C670" s="1311"/>
      <c r="D670" s="1311"/>
      <c r="E670" s="1311"/>
      <c r="F670" s="1311"/>
      <c r="G670" s="1311"/>
      <c r="H670" s="1311"/>
      <c r="I670" s="1311"/>
      <c r="J670" s="1311"/>
      <c r="K670" s="1311"/>
      <c r="L670" s="1311"/>
      <c r="M670" s="1311"/>
      <c r="N670" s="1311"/>
      <c r="O670" s="1311"/>
      <c r="P670" s="1311"/>
      <c r="Q670" s="1311"/>
      <c r="R670" s="1311"/>
      <c r="S670" s="1311"/>
      <c r="T670" s="1311"/>
    </row>
    <row r="671" spans="1:20" ht="15.75" customHeight="1">
      <c r="A671" s="1311"/>
      <c r="B671" s="1311"/>
      <c r="C671" s="1311"/>
      <c r="D671" s="1311"/>
      <c r="E671" s="1311"/>
      <c r="F671" s="1311"/>
      <c r="G671" s="1311"/>
      <c r="H671" s="1311"/>
      <c r="I671" s="1311"/>
      <c r="J671" s="1311"/>
      <c r="K671" s="1311"/>
      <c r="L671" s="1311"/>
      <c r="M671" s="1311"/>
      <c r="N671" s="1311"/>
      <c r="O671" s="1311"/>
      <c r="P671" s="1311"/>
      <c r="Q671" s="1311"/>
      <c r="R671" s="1311"/>
      <c r="S671" s="1311"/>
      <c r="T671" s="1311"/>
    </row>
    <row r="672" spans="1:20" ht="15.75" customHeight="1">
      <c r="A672" s="1311"/>
      <c r="B672" s="1311"/>
      <c r="C672" s="1311"/>
      <c r="D672" s="1311"/>
      <c r="E672" s="1311"/>
      <c r="F672" s="1311"/>
      <c r="G672" s="1311"/>
      <c r="H672" s="1311"/>
      <c r="I672" s="1311"/>
      <c r="J672" s="1311"/>
      <c r="K672" s="1311"/>
      <c r="L672" s="1311"/>
      <c r="M672" s="1311"/>
      <c r="N672" s="1311"/>
      <c r="O672" s="1311"/>
      <c r="P672" s="1311"/>
      <c r="Q672" s="1311"/>
      <c r="R672" s="1311"/>
      <c r="S672" s="1311"/>
      <c r="T672" s="1311"/>
    </row>
    <row r="673" spans="1:20" ht="15.75" customHeight="1">
      <c r="A673" s="1311"/>
      <c r="B673" s="1311"/>
      <c r="C673" s="1311"/>
      <c r="D673" s="1311"/>
      <c r="E673" s="1311"/>
      <c r="F673" s="1311"/>
      <c r="G673" s="1311"/>
      <c r="H673" s="1311"/>
      <c r="I673" s="1311"/>
      <c r="J673" s="1311"/>
      <c r="K673" s="1311"/>
      <c r="L673" s="1311"/>
      <c r="M673" s="1311"/>
      <c r="N673" s="1311"/>
      <c r="O673" s="1311"/>
      <c r="P673" s="1311"/>
      <c r="Q673" s="1311"/>
      <c r="R673" s="1311"/>
      <c r="S673" s="1311"/>
      <c r="T673" s="1311"/>
    </row>
    <row r="674" spans="1:20" ht="15.75" customHeight="1">
      <c r="A674" s="1311"/>
      <c r="B674" s="1311"/>
      <c r="C674" s="1311"/>
      <c r="D674" s="1311"/>
      <c r="E674" s="1311"/>
      <c r="F674" s="1311"/>
      <c r="G674" s="1311"/>
      <c r="H674" s="1311"/>
      <c r="I674" s="1311"/>
      <c r="J674" s="1311"/>
      <c r="K674" s="1311"/>
      <c r="L674" s="1311"/>
      <c r="M674" s="1311"/>
      <c r="N674" s="1311"/>
      <c r="O674" s="1311"/>
      <c r="P674" s="1311"/>
      <c r="Q674" s="1311"/>
      <c r="R674" s="1311"/>
      <c r="S674" s="1311"/>
      <c r="T674" s="1311"/>
    </row>
    <row r="675" spans="1:20" ht="15.75" customHeight="1">
      <c r="A675" s="1311"/>
      <c r="B675" s="1311"/>
      <c r="C675" s="1311"/>
      <c r="D675" s="1311"/>
      <c r="E675" s="1311"/>
      <c r="F675" s="1311"/>
      <c r="G675" s="1311"/>
      <c r="H675" s="1311"/>
      <c r="I675" s="1311"/>
      <c r="J675" s="1311"/>
      <c r="K675" s="1311"/>
      <c r="L675" s="1311"/>
      <c r="M675" s="1311"/>
      <c r="N675" s="1311"/>
      <c r="O675" s="1311"/>
      <c r="P675" s="1311"/>
      <c r="Q675" s="1311"/>
      <c r="R675" s="1311"/>
      <c r="S675" s="1311"/>
      <c r="T675" s="1311"/>
    </row>
    <row r="676" spans="1:20" ht="15.75" customHeight="1">
      <c r="A676" s="1311"/>
      <c r="B676" s="1311"/>
      <c r="C676" s="1311"/>
      <c r="D676" s="1311"/>
      <c r="E676" s="1311"/>
      <c r="F676" s="1311"/>
      <c r="G676" s="1311"/>
      <c r="H676" s="1311"/>
      <c r="I676" s="1311"/>
      <c r="J676" s="1311"/>
      <c r="K676" s="1311"/>
      <c r="L676" s="1311"/>
      <c r="M676" s="1311"/>
      <c r="N676" s="1311"/>
      <c r="O676" s="1311"/>
      <c r="P676" s="1311"/>
      <c r="Q676" s="1311"/>
      <c r="R676" s="1311"/>
      <c r="S676" s="1311"/>
      <c r="T676" s="1311"/>
    </row>
    <row r="677" spans="1:20" ht="15.75" customHeight="1">
      <c r="A677" s="1311"/>
      <c r="B677" s="1311"/>
      <c r="C677" s="1311"/>
      <c r="D677" s="1311"/>
      <c r="E677" s="1311"/>
      <c r="F677" s="1311"/>
      <c r="G677" s="1311"/>
      <c r="H677" s="1311"/>
      <c r="I677" s="1311"/>
      <c r="J677" s="1311"/>
      <c r="K677" s="1311"/>
      <c r="L677" s="1311"/>
      <c r="M677" s="1311"/>
      <c r="N677" s="1311"/>
      <c r="O677" s="1311"/>
      <c r="P677" s="1311"/>
      <c r="Q677" s="1311"/>
      <c r="R677" s="1311"/>
      <c r="S677" s="1311"/>
      <c r="T677" s="1311"/>
    </row>
    <row r="678" spans="1:20" ht="15.75" customHeight="1">
      <c r="A678" s="1311"/>
      <c r="B678" s="1311"/>
      <c r="C678" s="1311"/>
      <c r="D678" s="1311"/>
      <c r="E678" s="1311"/>
      <c r="F678" s="1311"/>
      <c r="G678" s="1311"/>
      <c r="H678" s="1311"/>
      <c r="I678" s="1311"/>
      <c r="J678" s="1311"/>
      <c r="K678" s="1311"/>
      <c r="L678" s="1311"/>
      <c r="M678" s="1311"/>
      <c r="N678" s="1311"/>
      <c r="O678" s="1311"/>
      <c r="P678" s="1311"/>
      <c r="Q678" s="1311"/>
      <c r="R678" s="1311"/>
      <c r="S678" s="1311"/>
      <c r="T678" s="1311"/>
    </row>
    <row r="679" spans="1:20" ht="15.75" customHeight="1">
      <c r="A679" s="1311"/>
      <c r="B679" s="1311"/>
      <c r="C679" s="1311"/>
      <c r="D679" s="1311"/>
      <c r="E679" s="1311"/>
      <c r="F679" s="1311"/>
      <c r="G679" s="1311"/>
      <c r="H679" s="1311"/>
      <c r="I679" s="1311"/>
      <c r="J679" s="1311"/>
      <c r="K679" s="1311"/>
      <c r="L679" s="1311"/>
      <c r="M679" s="1311"/>
      <c r="N679" s="1311"/>
      <c r="O679" s="1311"/>
      <c r="P679" s="1311"/>
      <c r="Q679" s="1311"/>
      <c r="R679" s="1311"/>
      <c r="S679" s="1311"/>
      <c r="T679" s="1311"/>
    </row>
    <row r="680" spans="1:20" ht="15.75" customHeight="1">
      <c r="A680" s="1311"/>
      <c r="B680" s="1311"/>
      <c r="C680" s="1311"/>
      <c r="D680" s="1311"/>
      <c r="E680" s="1311"/>
      <c r="F680" s="1311"/>
      <c r="G680" s="1311"/>
      <c r="H680" s="1311"/>
      <c r="I680" s="1311"/>
      <c r="J680" s="1311"/>
      <c r="K680" s="1311"/>
      <c r="L680" s="1311"/>
      <c r="M680" s="1311"/>
      <c r="N680" s="1311"/>
      <c r="O680" s="1311"/>
      <c r="P680" s="1311"/>
      <c r="Q680" s="1311"/>
      <c r="R680" s="1311"/>
      <c r="S680" s="1311"/>
      <c r="T680" s="1311"/>
    </row>
    <row r="681" spans="1:20" ht="15.75" customHeight="1">
      <c r="A681" s="1311"/>
      <c r="B681" s="1311"/>
      <c r="C681" s="1311"/>
      <c r="D681" s="1311"/>
      <c r="E681" s="1311"/>
      <c r="F681" s="1311"/>
      <c r="G681" s="1311"/>
      <c r="H681" s="1311"/>
      <c r="I681" s="1311"/>
      <c r="J681" s="1311"/>
      <c r="K681" s="1311"/>
      <c r="L681" s="1311"/>
      <c r="M681" s="1311"/>
      <c r="N681" s="1311"/>
      <c r="O681" s="1311"/>
      <c r="P681" s="1311"/>
      <c r="Q681" s="1311"/>
      <c r="R681" s="1311"/>
      <c r="S681" s="1311"/>
      <c r="T681" s="1311"/>
    </row>
    <row r="682" spans="1:20" ht="15.75" customHeight="1">
      <c r="A682" s="1311"/>
      <c r="B682" s="1311"/>
      <c r="C682" s="1311"/>
      <c r="D682" s="1311"/>
      <c r="E682" s="1311"/>
      <c r="F682" s="1311"/>
      <c r="G682" s="1311"/>
      <c r="H682" s="1311"/>
      <c r="I682" s="1311"/>
      <c r="J682" s="1311"/>
      <c r="K682" s="1311"/>
      <c r="L682" s="1311"/>
      <c r="M682" s="1311"/>
      <c r="N682" s="1311"/>
      <c r="O682" s="1311"/>
      <c r="P682" s="1311"/>
      <c r="Q682" s="1311"/>
      <c r="R682" s="1311"/>
      <c r="S682" s="1311"/>
      <c r="T682" s="1311"/>
    </row>
    <row r="683" spans="1:20" ht="15.75" customHeight="1">
      <c r="A683" s="1311"/>
      <c r="B683" s="1311"/>
      <c r="C683" s="1311"/>
      <c r="D683" s="1311"/>
      <c r="E683" s="1311"/>
      <c r="F683" s="1311"/>
      <c r="G683" s="1311"/>
      <c r="H683" s="1311"/>
      <c r="I683" s="1311"/>
      <c r="J683" s="1311"/>
      <c r="K683" s="1311"/>
      <c r="L683" s="1311"/>
      <c r="M683" s="1311"/>
      <c r="N683" s="1311"/>
      <c r="O683" s="1311"/>
      <c r="P683" s="1311"/>
      <c r="Q683" s="1311"/>
      <c r="R683" s="1311"/>
      <c r="S683" s="1311"/>
      <c r="T683" s="1311"/>
    </row>
    <row r="684" spans="1:20" ht="15.75" customHeight="1">
      <c r="A684" s="1311"/>
      <c r="B684" s="1311"/>
      <c r="C684" s="1311"/>
      <c r="D684" s="1311"/>
      <c r="E684" s="1311"/>
      <c r="F684" s="1311"/>
      <c r="G684" s="1311"/>
      <c r="H684" s="1311"/>
      <c r="I684" s="1311"/>
      <c r="J684" s="1311"/>
      <c r="K684" s="1311"/>
      <c r="L684" s="1311"/>
      <c r="M684" s="1311"/>
      <c r="N684" s="1311"/>
      <c r="O684" s="1311"/>
      <c r="P684" s="1311"/>
      <c r="Q684" s="1311"/>
      <c r="R684" s="1311"/>
      <c r="S684" s="1311"/>
      <c r="T684" s="1311"/>
    </row>
    <row r="685" spans="1:20" ht="15.75" customHeight="1">
      <c r="A685" s="1311"/>
      <c r="B685" s="1311"/>
      <c r="C685" s="1311"/>
      <c r="D685" s="1311"/>
      <c r="E685" s="1311"/>
      <c r="F685" s="1311"/>
      <c r="G685" s="1311"/>
      <c r="H685" s="1311"/>
      <c r="I685" s="1311"/>
      <c r="J685" s="1311"/>
      <c r="K685" s="1311"/>
      <c r="L685" s="1311"/>
      <c r="M685" s="1311"/>
      <c r="N685" s="1311"/>
      <c r="O685" s="1311"/>
      <c r="P685" s="1311"/>
      <c r="Q685" s="1311"/>
      <c r="R685" s="1311"/>
      <c r="S685" s="1311"/>
      <c r="T685" s="1311"/>
    </row>
    <row r="686" spans="1:20" ht="15.75" customHeight="1">
      <c r="A686" s="1311"/>
      <c r="B686" s="1311"/>
      <c r="C686" s="1311"/>
      <c r="D686" s="1311"/>
      <c r="E686" s="1311"/>
      <c r="F686" s="1311"/>
      <c r="G686" s="1311"/>
      <c r="H686" s="1311"/>
      <c r="I686" s="1311"/>
      <c r="J686" s="1311"/>
      <c r="K686" s="1311"/>
      <c r="L686" s="1311"/>
      <c r="M686" s="1311"/>
      <c r="N686" s="1311"/>
      <c r="O686" s="1311"/>
      <c r="P686" s="1311"/>
      <c r="Q686" s="1311"/>
      <c r="R686" s="1311"/>
      <c r="S686" s="1311"/>
      <c r="T686" s="1311"/>
    </row>
    <row r="687" spans="1:20" ht="15.75" customHeight="1">
      <c r="A687" s="1311"/>
      <c r="B687" s="1311"/>
      <c r="C687" s="1311"/>
      <c r="D687" s="1311"/>
      <c r="E687" s="1311"/>
      <c r="F687" s="1311"/>
      <c r="G687" s="1311"/>
      <c r="H687" s="1311"/>
      <c r="I687" s="1311"/>
      <c r="J687" s="1311"/>
      <c r="K687" s="1311"/>
      <c r="L687" s="1311"/>
      <c r="M687" s="1311"/>
      <c r="N687" s="1311"/>
      <c r="O687" s="1311"/>
      <c r="P687" s="1311"/>
      <c r="Q687" s="1311"/>
      <c r="R687" s="1311"/>
      <c r="S687" s="1311"/>
      <c r="T687" s="1311"/>
    </row>
    <row r="688" spans="1:20" ht="15.75" customHeight="1">
      <c r="A688" s="1311"/>
      <c r="B688" s="1311"/>
      <c r="C688" s="1311"/>
      <c r="D688" s="1311"/>
      <c r="E688" s="1311"/>
      <c r="F688" s="1311"/>
      <c r="G688" s="1311"/>
      <c r="H688" s="1311"/>
      <c r="I688" s="1311"/>
      <c r="J688" s="1311"/>
      <c r="K688" s="1311"/>
      <c r="L688" s="1311"/>
      <c r="M688" s="1311"/>
      <c r="N688" s="1311"/>
      <c r="O688" s="1311"/>
      <c r="P688" s="1311"/>
      <c r="Q688" s="1311"/>
      <c r="R688" s="1311"/>
      <c r="S688" s="1311"/>
      <c r="T688" s="1311"/>
    </row>
    <row r="689" spans="1:20" ht="15.75" customHeight="1">
      <c r="A689" s="1311"/>
      <c r="B689" s="1311"/>
      <c r="C689" s="1311"/>
      <c r="D689" s="1311"/>
      <c r="E689" s="1311"/>
      <c r="F689" s="1311"/>
      <c r="G689" s="1311"/>
      <c r="H689" s="1311"/>
      <c r="I689" s="1311"/>
      <c r="J689" s="1311"/>
      <c r="K689" s="1311"/>
      <c r="L689" s="1311"/>
      <c r="M689" s="1311"/>
      <c r="N689" s="1311"/>
      <c r="O689" s="1311"/>
      <c r="P689" s="1311"/>
      <c r="Q689" s="1311"/>
      <c r="R689" s="1311"/>
      <c r="S689" s="1311"/>
      <c r="T689" s="1311"/>
    </row>
    <row r="690" spans="1:20" ht="15.75" customHeight="1">
      <c r="A690" s="1311"/>
      <c r="B690" s="1311"/>
      <c r="C690" s="1311"/>
      <c r="D690" s="1311"/>
      <c r="E690" s="1311"/>
      <c r="F690" s="1311"/>
      <c r="G690" s="1311"/>
      <c r="H690" s="1311"/>
      <c r="I690" s="1311"/>
      <c r="J690" s="1311"/>
      <c r="K690" s="1311"/>
      <c r="L690" s="1311"/>
      <c r="M690" s="1311"/>
      <c r="N690" s="1311"/>
      <c r="O690" s="1311"/>
      <c r="P690" s="1311"/>
      <c r="Q690" s="1311"/>
      <c r="R690" s="1311"/>
      <c r="S690" s="1311"/>
      <c r="T690" s="1311"/>
    </row>
    <row r="691" spans="1:20" ht="15.75" customHeight="1">
      <c r="A691" s="1311"/>
      <c r="B691" s="1311"/>
      <c r="C691" s="1311"/>
      <c r="D691" s="1311"/>
      <c r="E691" s="1311"/>
      <c r="F691" s="1311"/>
      <c r="G691" s="1311"/>
      <c r="H691" s="1311"/>
      <c r="I691" s="1311"/>
      <c r="J691" s="1311"/>
      <c r="K691" s="1311"/>
      <c r="L691" s="1311"/>
      <c r="M691" s="1311"/>
      <c r="N691" s="1311"/>
      <c r="O691" s="1311"/>
      <c r="P691" s="1311"/>
      <c r="Q691" s="1311"/>
      <c r="R691" s="1311"/>
      <c r="S691" s="1311"/>
      <c r="T691" s="1311"/>
    </row>
    <row r="692" spans="1:20" ht="15.75" customHeight="1">
      <c r="A692" s="1311"/>
      <c r="B692" s="1311"/>
      <c r="C692" s="1311"/>
      <c r="D692" s="1311"/>
      <c r="E692" s="1311"/>
      <c r="F692" s="1311"/>
      <c r="G692" s="1311"/>
      <c r="H692" s="1311"/>
      <c r="I692" s="1311"/>
      <c r="J692" s="1311"/>
      <c r="K692" s="1311"/>
      <c r="L692" s="1311"/>
      <c r="M692" s="1311"/>
      <c r="N692" s="1311"/>
      <c r="O692" s="1311"/>
      <c r="P692" s="1311"/>
      <c r="Q692" s="1311"/>
      <c r="R692" s="1311"/>
      <c r="S692" s="1311"/>
      <c r="T692" s="1311"/>
    </row>
    <row r="693" spans="1:20" ht="15.75" customHeight="1">
      <c r="A693" s="1311"/>
      <c r="B693" s="1311"/>
      <c r="C693" s="1311"/>
      <c r="D693" s="1311"/>
      <c r="E693" s="1311"/>
      <c r="F693" s="1311"/>
      <c r="G693" s="1311"/>
      <c r="H693" s="1311"/>
      <c r="I693" s="1311"/>
      <c r="J693" s="1311"/>
      <c r="K693" s="1311"/>
      <c r="L693" s="1311"/>
      <c r="M693" s="1311"/>
      <c r="N693" s="1311"/>
      <c r="O693" s="1311"/>
      <c r="P693" s="1311"/>
      <c r="Q693" s="1311"/>
      <c r="R693" s="1311"/>
      <c r="S693" s="1311"/>
      <c r="T693" s="1311"/>
    </row>
    <row r="694" spans="1:20" ht="15.75" customHeight="1">
      <c r="A694" s="1311"/>
      <c r="B694" s="1311"/>
      <c r="C694" s="1311"/>
      <c r="D694" s="1311"/>
      <c r="E694" s="1311"/>
      <c r="F694" s="1311"/>
      <c r="G694" s="1311"/>
      <c r="H694" s="1311"/>
      <c r="I694" s="1311"/>
      <c r="J694" s="1311"/>
      <c r="K694" s="1311"/>
      <c r="L694" s="1311"/>
      <c r="M694" s="1311"/>
      <c r="N694" s="1311"/>
      <c r="O694" s="1311"/>
      <c r="P694" s="1311"/>
      <c r="Q694" s="1311"/>
      <c r="R694" s="1311"/>
      <c r="S694" s="1311"/>
      <c r="T694" s="1311"/>
    </row>
    <row r="695" spans="1:20" ht="15.75" customHeight="1">
      <c r="A695" s="1311"/>
      <c r="B695" s="1311"/>
      <c r="C695" s="1311"/>
      <c r="D695" s="1311"/>
      <c r="E695" s="1311"/>
      <c r="F695" s="1311"/>
      <c r="G695" s="1311"/>
      <c r="H695" s="1311"/>
      <c r="I695" s="1311"/>
      <c r="J695" s="1311"/>
      <c r="K695" s="1311"/>
      <c r="L695" s="1311"/>
      <c r="M695" s="1311"/>
      <c r="N695" s="1311"/>
      <c r="O695" s="1311"/>
      <c r="P695" s="1311"/>
      <c r="Q695" s="1311"/>
      <c r="R695" s="1311"/>
      <c r="S695" s="1311"/>
      <c r="T695" s="1311"/>
    </row>
    <row r="696" spans="1:20" ht="15.75" customHeight="1">
      <c r="A696" s="1311"/>
      <c r="B696" s="1311"/>
      <c r="C696" s="1311"/>
      <c r="D696" s="1311"/>
      <c r="E696" s="1311"/>
      <c r="F696" s="1311"/>
      <c r="G696" s="1311"/>
      <c r="H696" s="1311"/>
      <c r="I696" s="1311"/>
      <c r="J696" s="1311"/>
      <c r="K696" s="1311"/>
      <c r="L696" s="1311"/>
      <c r="M696" s="1311"/>
      <c r="N696" s="1311"/>
      <c r="O696" s="1311"/>
      <c r="P696" s="1311"/>
      <c r="Q696" s="1311"/>
      <c r="R696" s="1311"/>
      <c r="S696" s="1311"/>
      <c r="T696" s="1311"/>
    </row>
    <row r="697" spans="1:20" ht="15.75" customHeight="1">
      <c r="A697" s="1311"/>
      <c r="B697" s="1311"/>
      <c r="C697" s="1311"/>
      <c r="D697" s="1311"/>
      <c r="E697" s="1311"/>
      <c r="F697" s="1311"/>
      <c r="G697" s="1311"/>
      <c r="H697" s="1311"/>
      <c r="I697" s="1311"/>
      <c r="J697" s="1311"/>
      <c r="K697" s="1311"/>
      <c r="L697" s="1311"/>
      <c r="M697" s="1311"/>
      <c r="N697" s="1311"/>
      <c r="O697" s="1311"/>
      <c r="P697" s="1311"/>
      <c r="Q697" s="1311"/>
      <c r="R697" s="1311"/>
      <c r="S697" s="1311"/>
      <c r="T697" s="1311"/>
    </row>
    <row r="698" spans="1:20" ht="15.75" customHeight="1">
      <c r="A698" s="1311"/>
      <c r="B698" s="1311"/>
      <c r="C698" s="1311"/>
      <c r="D698" s="1311"/>
      <c r="E698" s="1311"/>
      <c r="F698" s="1311"/>
      <c r="G698" s="1311"/>
      <c r="H698" s="1311"/>
      <c r="I698" s="1311"/>
      <c r="J698" s="1311"/>
      <c r="K698" s="1311"/>
      <c r="L698" s="1311"/>
      <c r="M698" s="1311"/>
      <c r="N698" s="1311"/>
      <c r="O698" s="1311"/>
      <c r="P698" s="1311"/>
      <c r="Q698" s="1311"/>
      <c r="R698" s="1311"/>
      <c r="S698" s="1311"/>
      <c r="T698" s="1311"/>
    </row>
    <row r="699" spans="1:20" ht="15.75" customHeight="1">
      <c r="A699" s="1311"/>
      <c r="B699" s="1311"/>
      <c r="C699" s="1311"/>
      <c r="D699" s="1311"/>
      <c r="E699" s="1311"/>
      <c r="F699" s="1311"/>
      <c r="G699" s="1311"/>
      <c r="H699" s="1311"/>
      <c r="I699" s="1311"/>
      <c r="J699" s="1311"/>
      <c r="K699" s="1311"/>
      <c r="L699" s="1311"/>
      <c r="M699" s="1311"/>
      <c r="N699" s="1311"/>
      <c r="O699" s="1311"/>
      <c r="P699" s="1311"/>
      <c r="Q699" s="1311"/>
      <c r="R699" s="1311"/>
      <c r="S699" s="1311"/>
      <c r="T699" s="1311"/>
    </row>
    <row r="700" spans="1:20" ht="15.75" customHeight="1">
      <c r="A700" s="1311"/>
      <c r="B700" s="1311"/>
      <c r="C700" s="1311"/>
      <c r="D700" s="1311"/>
      <c r="E700" s="1311"/>
      <c r="F700" s="1311"/>
      <c r="G700" s="1311"/>
      <c r="H700" s="1311"/>
      <c r="I700" s="1311"/>
      <c r="J700" s="1311"/>
      <c r="K700" s="1311"/>
      <c r="L700" s="1311"/>
      <c r="M700" s="1311"/>
      <c r="N700" s="1311"/>
      <c r="O700" s="1311"/>
      <c r="P700" s="1311"/>
      <c r="Q700" s="1311"/>
      <c r="R700" s="1311"/>
      <c r="S700" s="1311"/>
      <c r="T700" s="1311"/>
    </row>
    <row r="701" spans="1:20" ht="15.75" customHeight="1">
      <c r="A701" s="1311"/>
      <c r="B701" s="1311"/>
      <c r="C701" s="1311"/>
      <c r="D701" s="1311"/>
      <c r="E701" s="1311"/>
      <c r="F701" s="1311"/>
      <c r="G701" s="1311"/>
      <c r="H701" s="1311"/>
      <c r="I701" s="1311"/>
      <c r="J701" s="1311"/>
      <c r="K701" s="1311"/>
      <c r="L701" s="1311"/>
      <c r="M701" s="1311"/>
      <c r="N701" s="1311"/>
      <c r="O701" s="1311"/>
      <c r="P701" s="1311"/>
      <c r="Q701" s="1311"/>
      <c r="R701" s="1311"/>
      <c r="S701" s="1311"/>
      <c r="T701" s="1311"/>
    </row>
    <row r="702" spans="1:20" ht="15.75" customHeight="1">
      <c r="A702" s="1311"/>
      <c r="B702" s="1311"/>
      <c r="C702" s="1311"/>
      <c r="D702" s="1311"/>
      <c r="E702" s="1311"/>
      <c r="F702" s="1311"/>
      <c r="G702" s="1311"/>
      <c r="H702" s="1311"/>
      <c r="I702" s="1311"/>
      <c r="J702" s="1311"/>
      <c r="K702" s="1311"/>
      <c r="L702" s="1311"/>
      <c r="M702" s="1311"/>
      <c r="N702" s="1311"/>
      <c r="O702" s="1311"/>
      <c r="P702" s="1311"/>
      <c r="Q702" s="1311"/>
      <c r="R702" s="1311"/>
      <c r="S702" s="1311"/>
      <c r="T702" s="1311"/>
    </row>
    <row r="703" spans="1:20" ht="15.75" customHeight="1">
      <c r="A703" s="1311"/>
      <c r="B703" s="1311"/>
      <c r="C703" s="1311"/>
      <c r="D703" s="1311"/>
      <c r="E703" s="1311"/>
      <c r="F703" s="1311"/>
      <c r="G703" s="1311"/>
      <c r="H703" s="1311"/>
      <c r="I703" s="1311"/>
      <c r="J703" s="1311"/>
      <c r="K703" s="1311"/>
      <c r="L703" s="1311"/>
      <c r="M703" s="1311"/>
      <c r="N703" s="1311"/>
      <c r="O703" s="1311"/>
      <c r="P703" s="1311"/>
      <c r="Q703" s="1311"/>
      <c r="R703" s="1311"/>
      <c r="S703" s="1311"/>
      <c r="T703" s="1311"/>
    </row>
    <row r="704" spans="1:20" ht="15.75" customHeight="1">
      <c r="A704" s="1311"/>
      <c r="B704" s="1311"/>
      <c r="C704" s="1311"/>
      <c r="D704" s="1311"/>
      <c r="E704" s="1311"/>
      <c r="F704" s="1311"/>
      <c r="G704" s="1311"/>
      <c r="H704" s="1311"/>
      <c r="I704" s="1311"/>
      <c r="J704" s="1311"/>
      <c r="K704" s="1311"/>
      <c r="L704" s="1311"/>
      <c r="M704" s="1311"/>
      <c r="N704" s="1311"/>
      <c r="O704" s="1311"/>
      <c r="P704" s="1311"/>
      <c r="Q704" s="1311"/>
      <c r="R704" s="1311"/>
      <c r="S704" s="1311"/>
      <c r="T704" s="1311"/>
    </row>
    <row r="705" spans="1:20" ht="15.75" customHeight="1">
      <c r="A705" s="1311"/>
      <c r="B705" s="1311"/>
      <c r="C705" s="1311"/>
      <c r="D705" s="1311"/>
      <c r="E705" s="1311"/>
      <c r="F705" s="1311"/>
      <c r="G705" s="1311"/>
      <c r="H705" s="1311"/>
      <c r="I705" s="1311"/>
      <c r="J705" s="1311"/>
      <c r="K705" s="1311"/>
      <c r="L705" s="1311"/>
      <c r="M705" s="1311"/>
      <c r="N705" s="1311"/>
      <c r="O705" s="1311"/>
      <c r="P705" s="1311"/>
      <c r="Q705" s="1311"/>
      <c r="R705" s="1311"/>
      <c r="S705" s="1311"/>
      <c r="T705" s="1311"/>
    </row>
    <row r="706" spans="1:20" ht="15.75" customHeight="1">
      <c r="A706" s="1311"/>
      <c r="B706" s="1311"/>
      <c r="C706" s="1311"/>
      <c r="D706" s="1311"/>
      <c r="E706" s="1311"/>
      <c r="F706" s="1311"/>
      <c r="G706" s="1311"/>
      <c r="H706" s="1311"/>
      <c r="I706" s="1311"/>
      <c r="J706" s="1311"/>
      <c r="K706" s="1311"/>
      <c r="L706" s="1311"/>
      <c r="M706" s="1311"/>
      <c r="N706" s="1311"/>
      <c r="O706" s="1311"/>
      <c r="P706" s="1311"/>
      <c r="Q706" s="1311"/>
      <c r="R706" s="1311"/>
      <c r="S706" s="1311"/>
      <c r="T706" s="1311"/>
    </row>
    <row r="707" spans="1:20" ht="15.75" customHeight="1">
      <c r="A707" s="1311"/>
      <c r="B707" s="1311"/>
      <c r="C707" s="1311"/>
      <c r="D707" s="1311"/>
      <c r="E707" s="1311"/>
      <c r="F707" s="1311"/>
      <c r="G707" s="1311"/>
      <c r="H707" s="1311"/>
      <c r="I707" s="1311"/>
      <c r="J707" s="1311"/>
      <c r="K707" s="1311"/>
      <c r="L707" s="1311"/>
      <c r="M707" s="1311"/>
      <c r="N707" s="1311"/>
      <c r="O707" s="1311"/>
      <c r="P707" s="1311"/>
      <c r="Q707" s="1311"/>
      <c r="R707" s="1311"/>
      <c r="S707" s="1311"/>
      <c r="T707" s="1311"/>
    </row>
    <row r="708" spans="1:20" ht="15.75" customHeight="1">
      <c r="A708" s="1311"/>
      <c r="B708" s="1311"/>
      <c r="C708" s="1311"/>
      <c r="D708" s="1311"/>
      <c r="E708" s="1311"/>
      <c r="F708" s="1311"/>
      <c r="G708" s="1311"/>
      <c r="H708" s="1311"/>
      <c r="I708" s="1311"/>
      <c r="J708" s="1311"/>
      <c r="K708" s="1311"/>
      <c r="L708" s="1311"/>
      <c r="M708" s="1311"/>
      <c r="N708" s="1311"/>
      <c r="O708" s="1311"/>
      <c r="P708" s="1311"/>
      <c r="Q708" s="1311"/>
      <c r="R708" s="1311"/>
      <c r="S708" s="1311"/>
      <c r="T708" s="1311"/>
    </row>
    <row r="709" spans="1:20" ht="15.75" customHeight="1">
      <c r="A709" s="1311"/>
      <c r="B709" s="1311"/>
      <c r="C709" s="1311"/>
      <c r="D709" s="1311"/>
      <c r="E709" s="1311"/>
      <c r="F709" s="1311"/>
      <c r="G709" s="1311"/>
      <c r="H709" s="1311"/>
      <c r="I709" s="1311"/>
      <c r="J709" s="1311"/>
      <c r="K709" s="1311"/>
      <c r="L709" s="1311"/>
      <c r="M709" s="1311"/>
      <c r="N709" s="1311"/>
      <c r="O709" s="1311"/>
      <c r="P709" s="1311"/>
      <c r="Q709" s="1311"/>
      <c r="R709" s="1311"/>
      <c r="S709" s="1311"/>
      <c r="T709" s="1311"/>
    </row>
    <row r="710" spans="1:20" ht="15.75" customHeight="1">
      <c r="A710" s="1311"/>
      <c r="B710" s="1311"/>
      <c r="C710" s="1311"/>
      <c r="D710" s="1311"/>
      <c r="E710" s="1311"/>
      <c r="F710" s="1311"/>
      <c r="G710" s="1311"/>
      <c r="H710" s="1311"/>
      <c r="I710" s="1311"/>
      <c r="J710" s="1311"/>
      <c r="K710" s="1311"/>
      <c r="L710" s="1311"/>
      <c r="M710" s="1311"/>
      <c r="N710" s="1311"/>
      <c r="O710" s="1311"/>
      <c r="P710" s="1311"/>
      <c r="Q710" s="1311"/>
      <c r="R710" s="1311"/>
      <c r="S710" s="1311"/>
      <c r="T710" s="1311"/>
    </row>
    <row r="711" spans="1:20" ht="15.75" customHeight="1">
      <c r="A711" s="1311"/>
      <c r="B711" s="1311"/>
      <c r="C711" s="1311"/>
      <c r="D711" s="1311"/>
      <c r="E711" s="1311"/>
      <c r="F711" s="1311"/>
      <c r="G711" s="1311"/>
      <c r="H711" s="1311"/>
      <c r="I711" s="1311"/>
      <c r="J711" s="1311"/>
      <c r="K711" s="1311"/>
      <c r="L711" s="1311"/>
      <c r="M711" s="1311"/>
      <c r="N711" s="1311"/>
      <c r="O711" s="1311"/>
      <c r="P711" s="1311"/>
      <c r="Q711" s="1311"/>
      <c r="R711" s="1311"/>
      <c r="S711" s="1311"/>
      <c r="T711" s="1311"/>
    </row>
    <row r="712" spans="1:20" ht="15.75" customHeight="1">
      <c r="A712" s="1311"/>
      <c r="B712" s="1311"/>
      <c r="C712" s="1311"/>
      <c r="D712" s="1311"/>
      <c r="E712" s="1311"/>
      <c r="F712" s="1311"/>
      <c r="G712" s="1311"/>
      <c r="H712" s="1311"/>
      <c r="I712" s="1311"/>
      <c r="J712" s="1311"/>
      <c r="K712" s="1311"/>
      <c r="L712" s="1311"/>
      <c r="M712" s="1311"/>
      <c r="N712" s="1311"/>
      <c r="O712" s="1311"/>
      <c r="P712" s="1311"/>
      <c r="Q712" s="1311"/>
      <c r="R712" s="1311"/>
      <c r="S712" s="1311"/>
      <c r="T712" s="1311"/>
    </row>
    <row r="713" spans="1:20" ht="15.75" customHeight="1">
      <c r="A713" s="1311"/>
      <c r="B713" s="1311"/>
      <c r="C713" s="1311"/>
      <c r="D713" s="1311"/>
      <c r="E713" s="1311"/>
      <c r="F713" s="1311"/>
      <c r="G713" s="1311"/>
      <c r="H713" s="1311"/>
      <c r="I713" s="1311"/>
      <c r="J713" s="1311"/>
      <c r="K713" s="1311"/>
      <c r="L713" s="1311"/>
      <c r="M713" s="1311"/>
      <c r="N713" s="1311"/>
      <c r="O713" s="1311"/>
      <c r="P713" s="1311"/>
      <c r="Q713" s="1311"/>
      <c r="R713" s="1311"/>
      <c r="S713" s="1311"/>
      <c r="T713" s="1311"/>
    </row>
    <row r="714" spans="1:20" ht="15.75" customHeight="1">
      <c r="A714" s="1311"/>
      <c r="B714" s="1311"/>
      <c r="C714" s="1311"/>
      <c r="D714" s="1311"/>
      <c r="E714" s="1311"/>
      <c r="F714" s="1311"/>
      <c r="G714" s="1311"/>
      <c r="H714" s="1311"/>
      <c r="I714" s="1311"/>
      <c r="J714" s="1311"/>
      <c r="K714" s="1311"/>
      <c r="L714" s="1311"/>
      <c r="M714" s="1311"/>
      <c r="N714" s="1311"/>
      <c r="O714" s="1311"/>
      <c r="P714" s="1311"/>
      <c r="Q714" s="1311"/>
      <c r="R714" s="1311"/>
      <c r="S714" s="1311"/>
      <c r="T714" s="1311"/>
    </row>
    <row r="715" spans="1:20" ht="15.75" customHeight="1">
      <c r="A715" s="1311"/>
      <c r="B715" s="1311"/>
      <c r="C715" s="1311"/>
      <c r="D715" s="1311"/>
      <c r="E715" s="1311"/>
      <c r="F715" s="1311"/>
      <c r="G715" s="1311"/>
      <c r="H715" s="1311"/>
      <c r="I715" s="1311"/>
      <c r="J715" s="1311"/>
      <c r="K715" s="1311"/>
      <c r="L715" s="1311"/>
      <c r="M715" s="1311"/>
      <c r="N715" s="1311"/>
      <c r="O715" s="1311"/>
      <c r="P715" s="1311"/>
      <c r="Q715" s="1311"/>
      <c r="R715" s="1311"/>
      <c r="S715" s="1311"/>
      <c r="T715" s="1311"/>
    </row>
    <row r="716" spans="1:20" ht="15.75" customHeight="1">
      <c r="A716" s="1311"/>
      <c r="B716" s="1311"/>
      <c r="C716" s="1311"/>
      <c r="D716" s="1311"/>
      <c r="E716" s="1311"/>
      <c r="F716" s="1311"/>
      <c r="G716" s="1311"/>
      <c r="H716" s="1311"/>
      <c r="I716" s="1311"/>
      <c r="J716" s="1311"/>
      <c r="K716" s="1311"/>
      <c r="L716" s="1311"/>
      <c r="M716" s="1311"/>
      <c r="N716" s="1311"/>
      <c r="O716" s="1311"/>
      <c r="P716" s="1311"/>
      <c r="Q716" s="1311"/>
      <c r="R716" s="1311"/>
      <c r="S716" s="1311"/>
      <c r="T716" s="1311"/>
    </row>
    <row r="717" spans="1:20" ht="15.75" customHeight="1">
      <c r="A717" s="1311"/>
      <c r="B717" s="1311"/>
      <c r="C717" s="1311"/>
      <c r="D717" s="1311"/>
      <c r="E717" s="1311"/>
      <c r="F717" s="1311"/>
      <c r="G717" s="1311"/>
      <c r="H717" s="1311"/>
      <c r="I717" s="1311"/>
      <c r="J717" s="1311"/>
      <c r="K717" s="1311"/>
      <c r="L717" s="1311"/>
      <c r="M717" s="1311"/>
      <c r="N717" s="1311"/>
      <c r="O717" s="1311"/>
      <c r="P717" s="1311"/>
      <c r="Q717" s="1311"/>
      <c r="R717" s="1311"/>
      <c r="S717" s="1311"/>
      <c r="T717" s="1311"/>
    </row>
    <row r="718" spans="1:20" ht="15.75" customHeight="1">
      <c r="A718" s="1311"/>
      <c r="B718" s="1311"/>
      <c r="C718" s="1311"/>
      <c r="D718" s="1311"/>
      <c r="E718" s="1311"/>
      <c r="F718" s="1311"/>
      <c r="G718" s="1311"/>
      <c r="H718" s="1311"/>
      <c r="I718" s="1311"/>
      <c r="J718" s="1311"/>
      <c r="K718" s="1311"/>
      <c r="L718" s="1311"/>
      <c r="M718" s="1311"/>
      <c r="N718" s="1311"/>
      <c r="O718" s="1311"/>
      <c r="P718" s="1311"/>
      <c r="Q718" s="1311"/>
      <c r="R718" s="1311"/>
      <c r="S718" s="1311"/>
      <c r="T718" s="1311"/>
    </row>
    <row r="719" spans="1:20" ht="15.75" customHeight="1">
      <c r="A719" s="1311"/>
      <c r="B719" s="1311"/>
      <c r="C719" s="1311"/>
      <c r="D719" s="1311"/>
      <c r="E719" s="1311"/>
      <c r="F719" s="1311"/>
      <c r="G719" s="1311"/>
      <c r="H719" s="1311"/>
      <c r="I719" s="1311"/>
      <c r="J719" s="1311"/>
      <c r="K719" s="1311"/>
      <c r="L719" s="1311"/>
      <c r="M719" s="1311"/>
      <c r="N719" s="1311"/>
      <c r="O719" s="1311"/>
      <c r="P719" s="1311"/>
      <c r="Q719" s="1311"/>
      <c r="R719" s="1311"/>
      <c r="S719" s="1311"/>
      <c r="T719" s="1311"/>
    </row>
    <row r="720" spans="1:20" ht="15.75" customHeight="1">
      <c r="A720" s="1311"/>
      <c r="B720" s="1311"/>
      <c r="C720" s="1311"/>
      <c r="D720" s="1311"/>
      <c r="E720" s="1311"/>
      <c r="F720" s="1311"/>
      <c r="G720" s="1311"/>
      <c r="H720" s="1311"/>
      <c r="I720" s="1311"/>
      <c r="J720" s="1311"/>
      <c r="K720" s="1311"/>
      <c r="L720" s="1311"/>
      <c r="M720" s="1311"/>
      <c r="N720" s="1311"/>
      <c r="O720" s="1311"/>
      <c r="P720" s="1311"/>
      <c r="Q720" s="1311"/>
      <c r="R720" s="1311"/>
      <c r="S720" s="1311"/>
      <c r="T720" s="1311"/>
    </row>
    <row r="721" spans="1:20" ht="15.75" customHeight="1">
      <c r="A721" s="1311"/>
      <c r="B721" s="1311"/>
      <c r="C721" s="1311"/>
      <c r="D721" s="1311"/>
      <c r="E721" s="1311"/>
      <c r="F721" s="1311"/>
      <c r="G721" s="1311"/>
      <c r="H721" s="1311"/>
      <c r="I721" s="1311"/>
      <c r="J721" s="1311"/>
      <c r="K721" s="1311"/>
      <c r="L721" s="1311"/>
      <c r="M721" s="1311"/>
      <c r="N721" s="1311"/>
      <c r="O721" s="1311"/>
      <c r="P721" s="1311"/>
      <c r="Q721" s="1311"/>
      <c r="R721" s="1311"/>
      <c r="S721" s="1311"/>
      <c r="T721" s="1311"/>
    </row>
    <row r="722" spans="1:20" ht="15.75" customHeight="1">
      <c r="A722" s="1311"/>
      <c r="B722" s="1311"/>
      <c r="C722" s="1311"/>
      <c r="D722" s="1311"/>
      <c r="E722" s="1311"/>
      <c r="F722" s="1311"/>
      <c r="G722" s="1311"/>
      <c r="H722" s="1311"/>
      <c r="I722" s="1311"/>
      <c r="J722" s="1311"/>
      <c r="K722" s="1311"/>
      <c r="L722" s="1311"/>
      <c r="M722" s="1311"/>
      <c r="N722" s="1311"/>
      <c r="O722" s="1311"/>
      <c r="P722" s="1311"/>
      <c r="Q722" s="1311"/>
      <c r="R722" s="1311"/>
      <c r="S722" s="1311"/>
      <c r="T722" s="1311"/>
    </row>
    <row r="723" spans="1:20" ht="15.75" customHeight="1">
      <c r="A723" s="1311"/>
      <c r="B723" s="1311"/>
      <c r="C723" s="1311"/>
      <c r="D723" s="1311"/>
      <c r="E723" s="1311"/>
      <c r="F723" s="1311"/>
      <c r="G723" s="1311"/>
      <c r="H723" s="1311"/>
      <c r="I723" s="1311"/>
      <c r="J723" s="1311"/>
      <c r="K723" s="1311"/>
      <c r="L723" s="1311"/>
      <c r="M723" s="1311"/>
      <c r="N723" s="1311"/>
      <c r="O723" s="1311"/>
      <c r="P723" s="1311"/>
      <c r="Q723" s="1311"/>
      <c r="R723" s="1311"/>
      <c r="S723" s="1311"/>
      <c r="T723" s="1311"/>
    </row>
    <row r="724" spans="1:20" ht="15.75" customHeight="1">
      <c r="A724" s="1311"/>
      <c r="B724" s="1311"/>
      <c r="C724" s="1311"/>
      <c r="D724" s="1311"/>
      <c r="E724" s="1311"/>
      <c r="F724" s="1311"/>
      <c r="G724" s="1311"/>
      <c r="H724" s="1311"/>
      <c r="I724" s="1311"/>
      <c r="J724" s="1311"/>
      <c r="K724" s="1311"/>
      <c r="L724" s="1311"/>
      <c r="M724" s="1311"/>
      <c r="N724" s="1311"/>
      <c r="O724" s="1311"/>
      <c r="P724" s="1311"/>
      <c r="Q724" s="1311"/>
      <c r="R724" s="1311"/>
      <c r="S724" s="1311"/>
      <c r="T724" s="1311"/>
    </row>
    <row r="725" spans="1:20" ht="15.75" customHeight="1">
      <c r="A725" s="1311"/>
      <c r="B725" s="1311"/>
      <c r="C725" s="1311"/>
      <c r="D725" s="1311"/>
      <c r="E725" s="1311"/>
      <c r="F725" s="1311"/>
      <c r="G725" s="1311"/>
      <c r="H725" s="1311"/>
      <c r="I725" s="1311"/>
      <c r="J725" s="1311"/>
      <c r="K725" s="1311"/>
      <c r="L725" s="1311"/>
      <c r="M725" s="1311"/>
      <c r="N725" s="1311"/>
      <c r="O725" s="1311"/>
      <c r="P725" s="1311"/>
      <c r="Q725" s="1311"/>
      <c r="R725" s="1311"/>
      <c r="S725" s="1311"/>
      <c r="T725" s="1311"/>
    </row>
    <row r="726" spans="1:20" ht="15.75" customHeight="1">
      <c r="A726" s="1311"/>
      <c r="B726" s="1311"/>
      <c r="C726" s="1311"/>
      <c r="D726" s="1311"/>
      <c r="E726" s="1311"/>
      <c r="F726" s="1311"/>
      <c r="G726" s="1311"/>
      <c r="H726" s="1311"/>
      <c r="I726" s="1311"/>
      <c r="J726" s="1311"/>
      <c r="K726" s="1311"/>
      <c r="L726" s="1311"/>
      <c r="M726" s="1311"/>
      <c r="N726" s="1311"/>
      <c r="O726" s="1311"/>
      <c r="P726" s="1311"/>
      <c r="Q726" s="1311"/>
      <c r="R726" s="1311"/>
      <c r="S726" s="1311"/>
      <c r="T726" s="1311"/>
    </row>
    <row r="727" spans="1:20" ht="15.75" customHeight="1">
      <c r="A727" s="1311"/>
      <c r="B727" s="1311"/>
      <c r="C727" s="1311"/>
      <c r="D727" s="1311"/>
      <c r="E727" s="1311"/>
      <c r="F727" s="1311"/>
      <c r="G727" s="1311"/>
      <c r="H727" s="1311"/>
      <c r="I727" s="1311"/>
      <c r="J727" s="1311"/>
      <c r="K727" s="1311"/>
      <c r="L727" s="1311"/>
      <c r="M727" s="1311"/>
      <c r="N727" s="1311"/>
      <c r="O727" s="1311"/>
      <c r="P727" s="1311"/>
      <c r="Q727" s="1311"/>
      <c r="R727" s="1311"/>
      <c r="S727" s="1311"/>
      <c r="T727" s="1311"/>
    </row>
    <row r="728" spans="1:20" ht="15.75" customHeight="1">
      <c r="A728" s="1311"/>
      <c r="B728" s="1311"/>
      <c r="C728" s="1311"/>
      <c r="D728" s="1311"/>
      <c r="E728" s="1311"/>
      <c r="F728" s="1311"/>
      <c r="G728" s="1311"/>
      <c r="H728" s="1311"/>
      <c r="I728" s="1311"/>
      <c r="J728" s="1311"/>
      <c r="K728" s="1311"/>
      <c r="L728" s="1311"/>
      <c r="M728" s="1311"/>
      <c r="N728" s="1311"/>
      <c r="O728" s="1311"/>
      <c r="P728" s="1311"/>
      <c r="Q728" s="1311"/>
      <c r="R728" s="1311"/>
      <c r="S728" s="1311"/>
      <c r="T728" s="1311"/>
    </row>
    <row r="729" spans="1:20" ht="15.75" customHeight="1">
      <c r="A729" s="1311"/>
      <c r="B729" s="1311"/>
      <c r="C729" s="1311"/>
      <c r="D729" s="1311"/>
      <c r="E729" s="1311"/>
      <c r="F729" s="1311"/>
      <c r="G729" s="1311"/>
      <c r="H729" s="1311"/>
      <c r="I729" s="1311"/>
      <c r="J729" s="1311"/>
      <c r="K729" s="1311"/>
      <c r="L729" s="1311"/>
      <c r="M729" s="1311"/>
      <c r="N729" s="1311"/>
      <c r="O729" s="1311"/>
      <c r="P729" s="1311"/>
      <c r="Q729" s="1311"/>
      <c r="R729" s="1311"/>
      <c r="S729" s="1311"/>
      <c r="T729" s="1311"/>
    </row>
    <row r="730" spans="1:20" ht="15.75" customHeight="1">
      <c r="A730" s="1311"/>
      <c r="B730" s="1311"/>
      <c r="C730" s="1311"/>
      <c r="D730" s="1311"/>
      <c r="E730" s="1311"/>
      <c r="F730" s="1311"/>
      <c r="G730" s="1311"/>
      <c r="H730" s="1311"/>
      <c r="I730" s="1311"/>
      <c r="J730" s="1311"/>
      <c r="K730" s="1311"/>
      <c r="L730" s="1311"/>
      <c r="M730" s="1311"/>
      <c r="N730" s="1311"/>
      <c r="O730" s="1311"/>
      <c r="P730" s="1311"/>
      <c r="Q730" s="1311"/>
      <c r="R730" s="1311"/>
      <c r="S730" s="1311"/>
      <c r="T730" s="1311"/>
    </row>
    <row r="731" spans="1:20" ht="15.75" customHeight="1">
      <c r="A731" s="1311"/>
      <c r="B731" s="1311"/>
      <c r="C731" s="1311"/>
      <c r="D731" s="1311"/>
      <c r="E731" s="1311"/>
      <c r="F731" s="1311"/>
      <c r="G731" s="1311"/>
      <c r="H731" s="1311"/>
      <c r="I731" s="1311"/>
      <c r="J731" s="1311"/>
      <c r="K731" s="1311"/>
      <c r="L731" s="1311"/>
      <c r="M731" s="1311"/>
      <c r="N731" s="1311"/>
      <c r="O731" s="1311"/>
      <c r="P731" s="1311"/>
      <c r="Q731" s="1311"/>
      <c r="R731" s="1311"/>
      <c r="S731" s="1311"/>
      <c r="T731" s="1311"/>
    </row>
    <row r="732" spans="1:20" ht="15.75" customHeight="1">
      <c r="A732" s="1311"/>
      <c r="B732" s="1311"/>
      <c r="C732" s="1311"/>
      <c r="D732" s="1311"/>
      <c r="E732" s="1311"/>
      <c r="F732" s="1311"/>
      <c r="G732" s="1311"/>
      <c r="H732" s="1311"/>
      <c r="I732" s="1311"/>
      <c r="J732" s="1311"/>
      <c r="K732" s="1311"/>
      <c r="L732" s="1311"/>
      <c r="M732" s="1311"/>
      <c r="N732" s="1311"/>
      <c r="O732" s="1311"/>
      <c r="P732" s="1311"/>
      <c r="Q732" s="1311"/>
      <c r="R732" s="1311"/>
      <c r="S732" s="1311"/>
      <c r="T732" s="1311"/>
    </row>
    <row r="733" spans="1:20" ht="15.75" customHeight="1">
      <c r="A733" s="1311"/>
      <c r="B733" s="1311"/>
      <c r="C733" s="1311"/>
      <c r="D733" s="1311"/>
      <c r="E733" s="1311"/>
      <c r="F733" s="1311"/>
      <c r="G733" s="1311"/>
      <c r="H733" s="1311"/>
      <c r="I733" s="1311"/>
      <c r="J733" s="1311"/>
      <c r="K733" s="1311"/>
      <c r="L733" s="1311"/>
      <c r="M733" s="1311"/>
      <c r="N733" s="1311"/>
      <c r="O733" s="1311"/>
      <c r="P733" s="1311"/>
      <c r="Q733" s="1311"/>
      <c r="R733" s="1311"/>
      <c r="S733" s="1311"/>
      <c r="T733" s="1311"/>
    </row>
    <row r="734" spans="1:20" ht="15.75" customHeight="1">
      <c r="A734" s="1311"/>
      <c r="B734" s="1311"/>
      <c r="C734" s="1311"/>
      <c r="D734" s="1311"/>
      <c r="E734" s="1311"/>
      <c r="F734" s="1311"/>
      <c r="G734" s="1311"/>
      <c r="H734" s="1311"/>
      <c r="I734" s="1311"/>
      <c r="J734" s="1311"/>
      <c r="K734" s="1311"/>
      <c r="L734" s="1311"/>
      <c r="M734" s="1311"/>
      <c r="N734" s="1311"/>
      <c r="O734" s="1311"/>
      <c r="P734" s="1311"/>
      <c r="Q734" s="1311"/>
      <c r="R734" s="1311"/>
      <c r="S734" s="1311"/>
      <c r="T734" s="1311"/>
    </row>
    <row r="735" spans="1:20" ht="15.75" customHeight="1">
      <c r="A735" s="1311"/>
      <c r="B735" s="1311"/>
      <c r="C735" s="1311"/>
      <c r="D735" s="1311"/>
      <c r="E735" s="1311"/>
      <c r="F735" s="1311"/>
      <c r="G735" s="1311"/>
      <c r="H735" s="1311"/>
      <c r="I735" s="1311"/>
      <c r="J735" s="1311"/>
      <c r="K735" s="1311"/>
      <c r="L735" s="1311"/>
      <c r="M735" s="1311"/>
      <c r="N735" s="1311"/>
      <c r="O735" s="1311"/>
      <c r="P735" s="1311"/>
      <c r="Q735" s="1311"/>
      <c r="R735" s="1311"/>
      <c r="S735" s="1311"/>
      <c r="T735" s="1311"/>
    </row>
    <row r="736" spans="1:20" ht="15.75" customHeight="1">
      <c r="A736" s="1311"/>
      <c r="B736" s="1311"/>
      <c r="C736" s="1311"/>
      <c r="D736" s="1311"/>
      <c r="E736" s="1311"/>
      <c r="F736" s="1311"/>
      <c r="G736" s="1311"/>
      <c r="H736" s="1311"/>
      <c r="I736" s="1311"/>
      <c r="J736" s="1311"/>
      <c r="K736" s="1311"/>
      <c r="L736" s="1311"/>
      <c r="M736" s="1311"/>
      <c r="N736" s="1311"/>
      <c r="O736" s="1311"/>
      <c r="P736" s="1311"/>
      <c r="Q736" s="1311"/>
      <c r="R736" s="1311"/>
      <c r="S736" s="1311"/>
      <c r="T736" s="1311"/>
    </row>
    <row r="737" spans="1:20" ht="15.75" customHeight="1">
      <c r="A737" s="1311"/>
      <c r="B737" s="1311"/>
      <c r="C737" s="1311"/>
      <c r="D737" s="1311"/>
      <c r="E737" s="1311"/>
      <c r="F737" s="1311"/>
      <c r="G737" s="1311"/>
      <c r="H737" s="1311"/>
      <c r="I737" s="1311"/>
      <c r="J737" s="1311"/>
      <c r="K737" s="1311"/>
      <c r="L737" s="1311"/>
      <c r="M737" s="1311"/>
      <c r="N737" s="1311"/>
      <c r="O737" s="1311"/>
      <c r="P737" s="1311"/>
      <c r="Q737" s="1311"/>
      <c r="R737" s="1311"/>
      <c r="S737" s="1311"/>
      <c r="T737" s="1311"/>
    </row>
    <row r="738" spans="1:20" ht="15.75" customHeight="1">
      <c r="A738" s="1311"/>
      <c r="B738" s="1311"/>
      <c r="C738" s="1311"/>
      <c r="D738" s="1311"/>
      <c r="E738" s="1311"/>
      <c r="F738" s="1311"/>
      <c r="G738" s="1311"/>
      <c r="H738" s="1311"/>
      <c r="I738" s="1311"/>
      <c r="J738" s="1311"/>
      <c r="K738" s="1311"/>
      <c r="L738" s="1311"/>
      <c r="M738" s="1311"/>
      <c r="N738" s="1311"/>
      <c r="O738" s="1311"/>
      <c r="P738" s="1311"/>
      <c r="Q738" s="1311"/>
      <c r="R738" s="1311"/>
      <c r="S738" s="1311"/>
      <c r="T738" s="1311"/>
    </row>
    <row r="739" spans="1:20" ht="15.75" customHeight="1">
      <c r="A739" s="1311"/>
      <c r="B739" s="1311"/>
      <c r="C739" s="1311"/>
      <c r="D739" s="1311"/>
      <c r="E739" s="1311"/>
      <c r="F739" s="1311"/>
      <c r="G739" s="1311"/>
      <c r="H739" s="1311"/>
      <c r="I739" s="1311"/>
      <c r="J739" s="1311"/>
      <c r="K739" s="1311"/>
      <c r="L739" s="1311"/>
      <c r="M739" s="1311"/>
      <c r="N739" s="1311"/>
      <c r="O739" s="1311"/>
      <c r="P739" s="1311"/>
      <c r="Q739" s="1311"/>
      <c r="R739" s="1311"/>
      <c r="S739" s="1311"/>
      <c r="T739" s="1311"/>
    </row>
    <row r="740" spans="1:20" ht="15.75" customHeight="1">
      <c r="A740" s="1311"/>
      <c r="B740" s="1311"/>
      <c r="C740" s="1311"/>
      <c r="D740" s="1311"/>
      <c r="E740" s="1311"/>
      <c r="F740" s="1311"/>
      <c r="G740" s="1311"/>
      <c r="H740" s="1311"/>
      <c r="I740" s="1311"/>
      <c r="J740" s="1311"/>
      <c r="K740" s="1311"/>
      <c r="L740" s="1311"/>
      <c r="M740" s="1311"/>
      <c r="N740" s="1311"/>
      <c r="O740" s="1311"/>
      <c r="P740" s="1311"/>
      <c r="Q740" s="1311"/>
      <c r="R740" s="1311"/>
      <c r="S740" s="1311"/>
      <c r="T740" s="1311"/>
    </row>
    <row r="741" spans="1:20" ht="15.75" customHeight="1">
      <c r="A741" s="1311"/>
      <c r="B741" s="1311"/>
      <c r="C741" s="1311"/>
      <c r="D741" s="1311"/>
      <c r="E741" s="1311"/>
      <c r="F741" s="1311"/>
      <c r="G741" s="1311"/>
      <c r="H741" s="1311"/>
      <c r="I741" s="1311"/>
      <c r="J741" s="1311"/>
      <c r="K741" s="1311"/>
      <c r="L741" s="1311"/>
      <c r="M741" s="1311"/>
      <c r="N741" s="1311"/>
      <c r="O741" s="1311"/>
      <c r="P741" s="1311"/>
      <c r="Q741" s="1311"/>
      <c r="R741" s="1311"/>
      <c r="S741" s="1311"/>
      <c r="T741" s="1311"/>
    </row>
    <row r="742" spans="1:20" ht="15.75" customHeight="1">
      <c r="A742" s="1311"/>
      <c r="B742" s="1311"/>
      <c r="C742" s="1311"/>
      <c r="D742" s="1311"/>
      <c r="E742" s="1311"/>
      <c r="F742" s="1311"/>
      <c r="G742" s="1311"/>
      <c r="H742" s="1311"/>
      <c r="I742" s="1311"/>
      <c r="J742" s="1311"/>
      <c r="K742" s="1311"/>
      <c r="L742" s="1311"/>
      <c r="M742" s="1311"/>
      <c r="N742" s="1311"/>
      <c r="O742" s="1311"/>
      <c r="P742" s="1311"/>
      <c r="Q742" s="1311"/>
      <c r="R742" s="1311"/>
      <c r="S742" s="1311"/>
      <c r="T742" s="1311"/>
    </row>
    <row r="743" spans="1:20" ht="15.75" customHeight="1">
      <c r="A743" s="1311"/>
      <c r="B743" s="1311"/>
      <c r="C743" s="1311"/>
      <c r="D743" s="1311"/>
      <c r="E743" s="1311"/>
      <c r="F743" s="1311"/>
      <c r="G743" s="1311"/>
      <c r="H743" s="1311"/>
      <c r="I743" s="1311"/>
      <c r="J743" s="1311"/>
      <c r="K743" s="1311"/>
      <c r="L743" s="1311"/>
      <c r="M743" s="1311"/>
      <c r="N743" s="1311"/>
      <c r="O743" s="1311"/>
      <c r="P743" s="1311"/>
      <c r="Q743" s="1311"/>
      <c r="R743" s="1311"/>
      <c r="S743" s="1311"/>
      <c r="T743" s="1311"/>
    </row>
    <row r="744" spans="1:20" ht="15.75" customHeight="1">
      <c r="A744" s="1311"/>
      <c r="B744" s="1311"/>
      <c r="C744" s="1311"/>
      <c r="D744" s="1311"/>
      <c r="E744" s="1311"/>
      <c r="F744" s="1311"/>
      <c r="G744" s="1311"/>
      <c r="H744" s="1311"/>
      <c r="I744" s="1311"/>
      <c r="J744" s="1311"/>
      <c r="K744" s="1311"/>
      <c r="L744" s="1311"/>
      <c r="M744" s="1311"/>
      <c r="N744" s="1311"/>
      <c r="O744" s="1311"/>
      <c r="P744" s="1311"/>
      <c r="Q744" s="1311"/>
      <c r="R744" s="1311"/>
      <c r="S744" s="1311"/>
      <c r="T744" s="1311"/>
    </row>
    <row r="745" spans="1:20" ht="15.75" customHeight="1">
      <c r="A745" s="1311"/>
      <c r="B745" s="1311"/>
      <c r="C745" s="1311"/>
      <c r="D745" s="1311"/>
      <c r="E745" s="1311"/>
      <c r="F745" s="1311"/>
      <c r="G745" s="1311"/>
      <c r="H745" s="1311"/>
      <c r="I745" s="1311"/>
      <c r="J745" s="1311"/>
      <c r="K745" s="1311"/>
      <c r="L745" s="1311"/>
      <c r="M745" s="1311"/>
      <c r="N745" s="1311"/>
      <c r="O745" s="1311"/>
      <c r="P745" s="1311"/>
      <c r="Q745" s="1311"/>
      <c r="R745" s="1311"/>
      <c r="S745" s="1311"/>
      <c r="T745" s="1311"/>
    </row>
    <row r="746" spans="1:20" ht="15.75" customHeight="1">
      <c r="A746" s="1311"/>
      <c r="B746" s="1311"/>
      <c r="C746" s="1311"/>
      <c r="D746" s="1311"/>
      <c r="E746" s="1311"/>
      <c r="F746" s="1311"/>
      <c r="G746" s="1311"/>
      <c r="H746" s="1311"/>
      <c r="I746" s="1311"/>
      <c r="J746" s="1311"/>
      <c r="K746" s="1311"/>
      <c r="L746" s="1311"/>
      <c r="M746" s="1311"/>
      <c r="N746" s="1311"/>
      <c r="O746" s="1311"/>
      <c r="P746" s="1311"/>
      <c r="Q746" s="1311"/>
      <c r="R746" s="1311"/>
      <c r="S746" s="1311"/>
      <c r="T746" s="1311"/>
    </row>
    <row r="747" spans="1:20" ht="15.75" customHeight="1">
      <c r="A747" s="1311"/>
      <c r="B747" s="1311"/>
      <c r="C747" s="1311"/>
      <c r="D747" s="1311"/>
      <c r="E747" s="1311"/>
      <c r="F747" s="1311"/>
      <c r="G747" s="1311"/>
      <c r="H747" s="1311"/>
      <c r="I747" s="1311"/>
      <c r="J747" s="1311"/>
      <c r="K747" s="1311"/>
      <c r="L747" s="1311"/>
      <c r="M747" s="1311"/>
      <c r="N747" s="1311"/>
      <c r="O747" s="1311"/>
      <c r="P747" s="1311"/>
      <c r="Q747" s="1311"/>
      <c r="R747" s="1311"/>
      <c r="S747" s="1311"/>
      <c r="T747" s="1311"/>
    </row>
    <row r="748" spans="1:20" ht="15.75" customHeight="1">
      <c r="A748" s="1311"/>
      <c r="B748" s="1311"/>
      <c r="C748" s="1311"/>
      <c r="D748" s="1311"/>
      <c r="E748" s="1311"/>
      <c r="F748" s="1311"/>
      <c r="G748" s="1311"/>
      <c r="H748" s="1311"/>
      <c r="I748" s="1311"/>
      <c r="J748" s="1311"/>
      <c r="K748" s="1311"/>
      <c r="L748" s="1311"/>
      <c r="M748" s="1311"/>
      <c r="N748" s="1311"/>
      <c r="O748" s="1311"/>
      <c r="P748" s="1311"/>
      <c r="Q748" s="1311"/>
      <c r="R748" s="1311"/>
      <c r="S748" s="1311"/>
      <c r="T748" s="1311"/>
    </row>
    <row r="749" spans="1:20" ht="15.75" customHeight="1">
      <c r="A749" s="1311"/>
      <c r="B749" s="1311"/>
      <c r="C749" s="1311"/>
      <c r="D749" s="1311"/>
      <c r="E749" s="1311"/>
      <c r="F749" s="1311"/>
      <c r="G749" s="1311"/>
      <c r="H749" s="1311"/>
      <c r="I749" s="1311"/>
      <c r="J749" s="1311"/>
      <c r="K749" s="1311"/>
      <c r="L749" s="1311"/>
      <c r="M749" s="1311"/>
      <c r="N749" s="1311"/>
      <c r="O749" s="1311"/>
      <c r="P749" s="1311"/>
      <c r="Q749" s="1311"/>
      <c r="R749" s="1311"/>
      <c r="S749" s="1311"/>
      <c r="T749" s="1311"/>
    </row>
    <row r="750" spans="1:20" ht="15.75" customHeight="1">
      <c r="A750" s="1311"/>
      <c r="B750" s="1311"/>
      <c r="C750" s="1311"/>
      <c r="D750" s="1311"/>
      <c r="E750" s="1311"/>
      <c r="F750" s="1311"/>
      <c r="G750" s="1311"/>
      <c r="H750" s="1311"/>
      <c r="I750" s="1311"/>
      <c r="J750" s="1311"/>
      <c r="K750" s="1311"/>
      <c r="L750" s="1311"/>
      <c r="M750" s="1311"/>
      <c r="N750" s="1311"/>
      <c r="O750" s="1311"/>
      <c r="P750" s="1311"/>
      <c r="Q750" s="1311"/>
      <c r="R750" s="1311"/>
      <c r="S750" s="1311"/>
      <c r="T750" s="1311"/>
    </row>
    <row r="751" spans="1:20" ht="15.75" customHeight="1">
      <c r="A751" s="1311"/>
      <c r="B751" s="1311"/>
      <c r="C751" s="1311"/>
      <c r="D751" s="1311"/>
      <c r="E751" s="1311"/>
      <c r="F751" s="1311"/>
      <c r="G751" s="1311"/>
      <c r="H751" s="1311"/>
      <c r="I751" s="1311"/>
      <c r="J751" s="1311"/>
      <c r="K751" s="1311"/>
      <c r="L751" s="1311"/>
      <c r="M751" s="1311"/>
      <c r="N751" s="1311"/>
      <c r="O751" s="1311"/>
      <c r="P751" s="1311"/>
      <c r="Q751" s="1311"/>
      <c r="R751" s="1311"/>
      <c r="S751" s="1311"/>
      <c r="T751" s="1311"/>
    </row>
    <row r="752" spans="1:20" ht="15.75" customHeight="1">
      <c r="A752" s="1311"/>
      <c r="B752" s="1311"/>
      <c r="C752" s="1311"/>
      <c r="D752" s="1311"/>
      <c r="E752" s="1311"/>
      <c r="F752" s="1311"/>
      <c r="G752" s="1311"/>
      <c r="H752" s="1311"/>
      <c r="I752" s="1311"/>
      <c r="J752" s="1311"/>
      <c r="K752" s="1311"/>
      <c r="L752" s="1311"/>
      <c r="M752" s="1311"/>
      <c r="N752" s="1311"/>
      <c r="O752" s="1311"/>
      <c r="P752" s="1311"/>
      <c r="Q752" s="1311"/>
      <c r="R752" s="1311"/>
      <c r="S752" s="1311"/>
      <c r="T752" s="1311"/>
    </row>
    <row r="753" spans="1:20" ht="15.75" customHeight="1">
      <c r="A753" s="1311"/>
      <c r="B753" s="1311"/>
      <c r="C753" s="1311"/>
      <c r="D753" s="1311"/>
      <c r="E753" s="1311"/>
      <c r="F753" s="1311"/>
      <c r="G753" s="1311"/>
      <c r="H753" s="1311"/>
      <c r="I753" s="1311"/>
      <c r="J753" s="1311"/>
      <c r="K753" s="1311"/>
      <c r="L753" s="1311"/>
      <c r="M753" s="1311"/>
      <c r="N753" s="1311"/>
      <c r="O753" s="1311"/>
      <c r="P753" s="1311"/>
      <c r="Q753" s="1311"/>
      <c r="R753" s="1311"/>
      <c r="S753" s="1311"/>
      <c r="T753" s="1311"/>
    </row>
    <row r="754" spans="1:20" ht="15.75" customHeight="1">
      <c r="A754" s="1311"/>
      <c r="B754" s="1311"/>
      <c r="C754" s="1311"/>
      <c r="D754" s="1311"/>
      <c r="E754" s="1311"/>
      <c r="F754" s="1311"/>
      <c r="G754" s="1311"/>
      <c r="H754" s="1311"/>
      <c r="I754" s="1311"/>
      <c r="J754" s="1311"/>
      <c r="K754" s="1311"/>
      <c r="L754" s="1311"/>
      <c r="M754" s="1311"/>
      <c r="N754" s="1311"/>
      <c r="O754" s="1311"/>
      <c r="P754" s="1311"/>
      <c r="Q754" s="1311"/>
      <c r="R754" s="1311"/>
      <c r="S754" s="1311"/>
      <c r="T754" s="1311"/>
    </row>
    <row r="755" spans="1:20" ht="15.75" customHeight="1">
      <c r="A755" s="1311"/>
      <c r="B755" s="1311"/>
      <c r="C755" s="1311"/>
      <c r="D755" s="1311"/>
      <c r="E755" s="1311"/>
      <c r="F755" s="1311"/>
      <c r="G755" s="1311"/>
      <c r="H755" s="1311"/>
      <c r="I755" s="1311"/>
      <c r="J755" s="1311"/>
      <c r="K755" s="1311"/>
      <c r="L755" s="1311"/>
      <c r="M755" s="1311"/>
      <c r="N755" s="1311"/>
      <c r="O755" s="1311"/>
      <c r="P755" s="1311"/>
      <c r="Q755" s="1311"/>
      <c r="R755" s="1311"/>
      <c r="S755" s="1311"/>
      <c r="T755" s="1311"/>
    </row>
    <row r="756" spans="1:20" ht="15.75" customHeight="1">
      <c r="A756" s="1311"/>
      <c r="B756" s="1311"/>
      <c r="C756" s="1311"/>
      <c r="D756" s="1311"/>
      <c r="E756" s="1311"/>
      <c r="F756" s="1311"/>
      <c r="G756" s="1311"/>
      <c r="H756" s="1311"/>
      <c r="I756" s="1311"/>
      <c r="J756" s="1311"/>
      <c r="K756" s="1311"/>
      <c r="L756" s="1311"/>
      <c r="M756" s="1311"/>
      <c r="N756" s="1311"/>
      <c r="O756" s="1311"/>
      <c r="P756" s="1311"/>
      <c r="Q756" s="1311"/>
      <c r="R756" s="1311"/>
      <c r="S756" s="1311"/>
      <c r="T756" s="1311"/>
    </row>
    <row r="757" spans="1:20" ht="15.75" customHeight="1">
      <c r="A757" s="1311"/>
      <c r="B757" s="1311"/>
      <c r="C757" s="1311"/>
      <c r="D757" s="1311"/>
      <c r="E757" s="1311"/>
      <c r="F757" s="1311"/>
      <c r="G757" s="1311"/>
      <c r="H757" s="1311"/>
      <c r="I757" s="1311"/>
      <c r="J757" s="1311"/>
      <c r="K757" s="1311"/>
      <c r="L757" s="1311"/>
      <c r="M757" s="1311"/>
      <c r="N757" s="1311"/>
      <c r="O757" s="1311"/>
      <c r="P757" s="1311"/>
      <c r="Q757" s="1311"/>
      <c r="R757" s="1311"/>
      <c r="S757" s="1311"/>
      <c r="T757" s="1311"/>
    </row>
    <row r="758" spans="1:20" ht="15.75" customHeight="1">
      <c r="A758" s="1311"/>
      <c r="B758" s="1311"/>
      <c r="C758" s="1311"/>
      <c r="D758" s="1311"/>
      <c r="E758" s="1311"/>
      <c r="F758" s="1311"/>
      <c r="G758" s="1311"/>
      <c r="H758" s="1311"/>
      <c r="I758" s="1311"/>
      <c r="J758" s="1311"/>
      <c r="K758" s="1311"/>
      <c r="L758" s="1311"/>
      <c r="M758" s="1311"/>
      <c r="N758" s="1311"/>
      <c r="O758" s="1311"/>
      <c r="P758" s="1311"/>
      <c r="Q758" s="1311"/>
      <c r="R758" s="1311"/>
      <c r="S758" s="1311"/>
      <c r="T758" s="1311"/>
    </row>
    <row r="759" spans="1:20" ht="15.75" customHeight="1">
      <c r="A759" s="1311"/>
      <c r="B759" s="1311"/>
      <c r="C759" s="1311"/>
      <c r="D759" s="1311"/>
      <c r="E759" s="1311"/>
      <c r="F759" s="1311"/>
      <c r="G759" s="1311"/>
      <c r="H759" s="1311"/>
      <c r="I759" s="1311"/>
      <c r="J759" s="1311"/>
      <c r="K759" s="1311"/>
      <c r="L759" s="1311"/>
      <c r="M759" s="1311"/>
      <c r="N759" s="1311"/>
      <c r="O759" s="1311"/>
      <c r="P759" s="1311"/>
      <c r="Q759" s="1311"/>
      <c r="R759" s="1311"/>
      <c r="S759" s="1311"/>
      <c r="T759" s="1311"/>
    </row>
    <row r="760" spans="1:20" ht="15.75" customHeight="1">
      <c r="A760" s="1311"/>
      <c r="B760" s="1311"/>
      <c r="C760" s="1311"/>
      <c r="D760" s="1311"/>
      <c r="E760" s="1311"/>
      <c r="F760" s="1311"/>
      <c r="G760" s="1311"/>
      <c r="H760" s="1311"/>
      <c r="I760" s="1311"/>
      <c r="J760" s="1311"/>
      <c r="K760" s="1311"/>
      <c r="L760" s="1311"/>
      <c r="M760" s="1311"/>
      <c r="N760" s="1311"/>
      <c r="O760" s="1311"/>
      <c r="P760" s="1311"/>
      <c r="Q760" s="1311"/>
      <c r="R760" s="1311"/>
      <c r="S760" s="1311"/>
      <c r="T760" s="1311"/>
    </row>
    <row r="761" spans="1:20" ht="15.75" customHeight="1">
      <c r="A761" s="1311"/>
      <c r="B761" s="1311"/>
      <c r="C761" s="1311"/>
      <c r="D761" s="1311"/>
      <c r="E761" s="1311"/>
      <c r="F761" s="1311"/>
      <c r="G761" s="1311"/>
      <c r="H761" s="1311"/>
      <c r="I761" s="1311"/>
      <c r="J761" s="1311"/>
      <c r="K761" s="1311"/>
      <c r="L761" s="1311"/>
      <c r="M761" s="1311"/>
      <c r="N761" s="1311"/>
      <c r="O761" s="1311"/>
      <c r="P761" s="1311"/>
      <c r="Q761" s="1311"/>
      <c r="R761" s="1311"/>
      <c r="S761" s="1311"/>
      <c r="T761" s="1311"/>
    </row>
    <row r="762" spans="1:20" ht="15.75" customHeight="1">
      <c r="A762" s="1311"/>
      <c r="B762" s="1311"/>
      <c r="C762" s="1311"/>
      <c r="D762" s="1311"/>
      <c r="E762" s="1311"/>
      <c r="F762" s="1311"/>
      <c r="G762" s="1311"/>
      <c r="H762" s="1311"/>
      <c r="I762" s="1311"/>
      <c r="J762" s="1311"/>
      <c r="K762" s="1311"/>
      <c r="L762" s="1311"/>
      <c r="M762" s="1311"/>
      <c r="N762" s="1311"/>
      <c r="O762" s="1311"/>
      <c r="P762" s="1311"/>
      <c r="Q762" s="1311"/>
      <c r="R762" s="1311"/>
      <c r="S762" s="1311"/>
      <c r="T762" s="1311"/>
    </row>
    <row r="763" spans="1:20" ht="15.75" customHeight="1">
      <c r="A763" s="1311"/>
      <c r="B763" s="1311"/>
      <c r="C763" s="1311"/>
      <c r="D763" s="1311"/>
      <c r="E763" s="1311"/>
      <c r="F763" s="1311"/>
      <c r="G763" s="1311"/>
      <c r="H763" s="1311"/>
      <c r="I763" s="1311"/>
      <c r="J763" s="1311"/>
      <c r="K763" s="1311"/>
      <c r="L763" s="1311"/>
      <c r="M763" s="1311"/>
      <c r="N763" s="1311"/>
      <c r="O763" s="1311"/>
      <c r="P763" s="1311"/>
      <c r="Q763" s="1311"/>
      <c r="R763" s="1311"/>
      <c r="S763" s="1311"/>
      <c r="T763" s="1311"/>
    </row>
    <row r="764" spans="1:20" ht="15.75" customHeight="1">
      <c r="A764" s="1311"/>
      <c r="B764" s="1311"/>
      <c r="C764" s="1311"/>
      <c r="D764" s="1311"/>
      <c r="E764" s="1311"/>
      <c r="F764" s="1311"/>
      <c r="G764" s="1311"/>
      <c r="H764" s="1311"/>
      <c r="I764" s="1311"/>
      <c r="J764" s="1311"/>
      <c r="K764" s="1311"/>
      <c r="L764" s="1311"/>
      <c r="M764" s="1311"/>
      <c r="N764" s="1311"/>
      <c r="O764" s="1311"/>
      <c r="P764" s="1311"/>
      <c r="Q764" s="1311"/>
      <c r="R764" s="1311"/>
      <c r="S764" s="1311"/>
      <c r="T764" s="1311"/>
    </row>
    <row r="765" spans="1:20" ht="15.75" customHeight="1">
      <c r="A765" s="1311"/>
      <c r="B765" s="1311"/>
      <c r="C765" s="1311"/>
      <c r="D765" s="1311"/>
      <c r="E765" s="1311"/>
      <c r="F765" s="1311"/>
      <c r="G765" s="1311"/>
      <c r="H765" s="1311"/>
      <c r="I765" s="1311"/>
      <c r="J765" s="1311"/>
      <c r="K765" s="1311"/>
      <c r="L765" s="1311"/>
      <c r="M765" s="1311"/>
      <c r="N765" s="1311"/>
      <c r="O765" s="1311"/>
      <c r="P765" s="1311"/>
      <c r="Q765" s="1311"/>
      <c r="R765" s="1311"/>
      <c r="S765" s="1311"/>
      <c r="T765" s="1311"/>
    </row>
    <row r="766" spans="1:20" ht="15.75" customHeight="1">
      <c r="A766" s="1311"/>
      <c r="B766" s="1311"/>
      <c r="C766" s="1311"/>
      <c r="D766" s="1311"/>
      <c r="E766" s="1311"/>
      <c r="F766" s="1311"/>
      <c r="G766" s="1311"/>
      <c r="H766" s="1311"/>
      <c r="I766" s="1311"/>
      <c r="J766" s="1311"/>
      <c r="K766" s="1311"/>
      <c r="L766" s="1311"/>
      <c r="M766" s="1311"/>
      <c r="N766" s="1311"/>
      <c r="O766" s="1311"/>
      <c r="P766" s="1311"/>
      <c r="Q766" s="1311"/>
      <c r="R766" s="1311"/>
      <c r="S766" s="1311"/>
      <c r="T766" s="1311"/>
    </row>
    <row r="767" spans="1:20" ht="15.75" customHeight="1">
      <c r="A767" s="1311"/>
      <c r="B767" s="1311"/>
      <c r="C767" s="1311"/>
      <c r="D767" s="1311"/>
      <c r="E767" s="1311"/>
      <c r="F767" s="1311"/>
      <c r="G767" s="1311"/>
      <c r="H767" s="1311"/>
      <c r="I767" s="1311"/>
      <c r="J767" s="1311"/>
      <c r="K767" s="1311"/>
      <c r="L767" s="1311"/>
      <c r="M767" s="1311"/>
      <c r="N767" s="1311"/>
      <c r="O767" s="1311"/>
      <c r="P767" s="1311"/>
      <c r="Q767" s="1311"/>
      <c r="R767" s="1311"/>
      <c r="S767" s="1311"/>
      <c r="T767" s="1311"/>
    </row>
    <row r="768" spans="1:20" ht="15.75" customHeight="1">
      <c r="A768" s="1311"/>
      <c r="B768" s="1311"/>
      <c r="C768" s="1311"/>
      <c r="D768" s="1311"/>
      <c r="E768" s="1311"/>
      <c r="F768" s="1311"/>
      <c r="G768" s="1311"/>
      <c r="H768" s="1311"/>
      <c r="I768" s="1311"/>
      <c r="J768" s="1311"/>
      <c r="K768" s="1311"/>
      <c r="L768" s="1311"/>
      <c r="M768" s="1311"/>
      <c r="N768" s="1311"/>
      <c r="O768" s="1311"/>
      <c r="P768" s="1311"/>
      <c r="Q768" s="1311"/>
      <c r="R768" s="1311"/>
      <c r="S768" s="1311"/>
      <c r="T768" s="1311"/>
    </row>
    <row r="769" spans="1:20" ht="15.75" customHeight="1">
      <c r="A769" s="1311"/>
      <c r="B769" s="1311"/>
      <c r="C769" s="1311"/>
      <c r="D769" s="1311"/>
      <c r="E769" s="1311"/>
      <c r="F769" s="1311"/>
      <c r="G769" s="1311"/>
      <c r="H769" s="1311"/>
      <c r="I769" s="1311"/>
      <c r="J769" s="1311"/>
      <c r="K769" s="1311"/>
      <c r="L769" s="1311"/>
      <c r="M769" s="1311"/>
      <c r="N769" s="1311"/>
      <c r="O769" s="1311"/>
      <c r="P769" s="1311"/>
      <c r="Q769" s="1311"/>
      <c r="R769" s="1311"/>
      <c r="S769" s="1311"/>
      <c r="T769" s="1311"/>
    </row>
    <row r="770" spans="1:20" ht="15.75" customHeight="1">
      <c r="A770" s="1311"/>
      <c r="B770" s="1311"/>
      <c r="C770" s="1311"/>
      <c r="D770" s="1311"/>
      <c r="E770" s="1311"/>
      <c r="F770" s="1311"/>
      <c r="G770" s="1311"/>
      <c r="H770" s="1311"/>
      <c r="I770" s="1311"/>
      <c r="J770" s="1311"/>
      <c r="K770" s="1311"/>
      <c r="L770" s="1311"/>
      <c r="M770" s="1311"/>
      <c r="N770" s="1311"/>
      <c r="O770" s="1311"/>
      <c r="P770" s="1311"/>
      <c r="Q770" s="1311"/>
      <c r="R770" s="1311"/>
      <c r="S770" s="1311"/>
      <c r="T770" s="1311"/>
    </row>
    <row r="771" spans="1:20" ht="15.75" customHeight="1">
      <c r="A771" s="1311"/>
      <c r="B771" s="1311"/>
      <c r="C771" s="1311"/>
      <c r="D771" s="1311"/>
      <c r="E771" s="1311"/>
      <c r="F771" s="1311"/>
      <c r="G771" s="1311"/>
      <c r="H771" s="1311"/>
      <c r="I771" s="1311"/>
      <c r="J771" s="1311"/>
      <c r="K771" s="1311"/>
      <c r="L771" s="1311"/>
      <c r="M771" s="1311"/>
      <c r="N771" s="1311"/>
      <c r="O771" s="1311"/>
      <c r="P771" s="1311"/>
      <c r="Q771" s="1311"/>
      <c r="R771" s="1311"/>
      <c r="S771" s="1311"/>
      <c r="T771" s="1311"/>
    </row>
    <row r="772" spans="1:20" ht="15.75" customHeight="1">
      <c r="A772" s="1311"/>
      <c r="B772" s="1311"/>
      <c r="C772" s="1311"/>
      <c r="D772" s="1311"/>
      <c r="E772" s="1311"/>
      <c r="F772" s="1311"/>
      <c r="G772" s="1311"/>
      <c r="H772" s="1311"/>
      <c r="I772" s="1311"/>
      <c r="J772" s="1311"/>
      <c r="K772" s="1311"/>
      <c r="L772" s="1311"/>
      <c r="M772" s="1311"/>
      <c r="N772" s="1311"/>
      <c r="O772" s="1311"/>
      <c r="P772" s="1311"/>
      <c r="Q772" s="1311"/>
      <c r="R772" s="1311"/>
      <c r="S772" s="1311"/>
      <c r="T772" s="1311"/>
    </row>
    <row r="773" spans="1:20" ht="15.75" customHeight="1">
      <c r="A773" s="1311"/>
      <c r="B773" s="1311"/>
      <c r="C773" s="1311"/>
      <c r="D773" s="1311"/>
      <c r="E773" s="1311"/>
      <c r="F773" s="1311"/>
      <c r="G773" s="1311"/>
      <c r="H773" s="1311"/>
      <c r="I773" s="1311"/>
      <c r="J773" s="1311"/>
      <c r="K773" s="1311"/>
      <c r="L773" s="1311"/>
      <c r="M773" s="1311"/>
      <c r="N773" s="1311"/>
      <c r="O773" s="1311"/>
      <c r="P773" s="1311"/>
      <c r="Q773" s="1311"/>
      <c r="R773" s="1311"/>
      <c r="S773" s="1311"/>
      <c r="T773" s="1311"/>
    </row>
    <row r="774" spans="1:20" ht="15.75" customHeight="1">
      <c r="A774" s="1311"/>
      <c r="B774" s="1311"/>
      <c r="C774" s="1311"/>
      <c r="D774" s="1311"/>
      <c r="E774" s="1311"/>
      <c r="F774" s="1311"/>
      <c r="G774" s="1311"/>
      <c r="H774" s="1311"/>
      <c r="I774" s="1311"/>
      <c r="J774" s="1311"/>
      <c r="K774" s="1311"/>
      <c r="L774" s="1311"/>
      <c r="M774" s="1311"/>
      <c r="N774" s="1311"/>
      <c r="O774" s="1311"/>
      <c r="P774" s="1311"/>
      <c r="Q774" s="1311"/>
      <c r="R774" s="1311"/>
      <c r="S774" s="1311"/>
      <c r="T774" s="1311"/>
    </row>
    <row r="775" spans="1:20" ht="15.75" customHeight="1">
      <c r="A775" s="1311"/>
      <c r="B775" s="1311"/>
      <c r="C775" s="1311"/>
      <c r="D775" s="1311"/>
      <c r="E775" s="1311"/>
      <c r="F775" s="1311"/>
      <c r="G775" s="1311"/>
      <c r="H775" s="1311"/>
      <c r="I775" s="1311"/>
      <c r="J775" s="1311"/>
      <c r="K775" s="1311"/>
      <c r="L775" s="1311"/>
      <c r="M775" s="1311"/>
      <c r="N775" s="1311"/>
      <c r="O775" s="1311"/>
      <c r="P775" s="1311"/>
      <c r="Q775" s="1311"/>
      <c r="R775" s="1311"/>
      <c r="S775" s="1311"/>
      <c r="T775" s="1311"/>
    </row>
    <row r="776" spans="1:20" ht="15.75" customHeight="1">
      <c r="A776" s="1311"/>
      <c r="B776" s="1311"/>
      <c r="C776" s="1311"/>
      <c r="D776" s="1311"/>
      <c r="E776" s="1311"/>
      <c r="F776" s="1311"/>
      <c r="G776" s="1311"/>
      <c r="H776" s="1311"/>
      <c r="I776" s="1311"/>
      <c r="J776" s="1311"/>
      <c r="K776" s="1311"/>
      <c r="L776" s="1311"/>
      <c r="M776" s="1311"/>
      <c r="N776" s="1311"/>
      <c r="O776" s="1311"/>
      <c r="P776" s="1311"/>
      <c r="Q776" s="1311"/>
      <c r="R776" s="1311"/>
      <c r="S776" s="1311"/>
      <c r="T776" s="1311"/>
    </row>
    <row r="777" spans="1:20" ht="15.75" customHeight="1">
      <c r="A777" s="1311"/>
      <c r="B777" s="1311"/>
      <c r="C777" s="1311"/>
      <c r="D777" s="1311"/>
      <c r="E777" s="1311"/>
      <c r="F777" s="1311"/>
      <c r="G777" s="1311"/>
      <c r="H777" s="1311"/>
      <c r="I777" s="1311"/>
      <c r="J777" s="1311"/>
      <c r="K777" s="1311"/>
      <c r="L777" s="1311"/>
      <c r="M777" s="1311"/>
      <c r="N777" s="1311"/>
      <c r="O777" s="1311"/>
      <c r="P777" s="1311"/>
      <c r="Q777" s="1311"/>
      <c r="R777" s="1311"/>
      <c r="S777" s="1311"/>
      <c r="T777" s="1311"/>
    </row>
    <row r="778" spans="1:20" ht="15.75" customHeight="1">
      <c r="A778" s="1311"/>
      <c r="B778" s="1311"/>
      <c r="C778" s="1311"/>
      <c r="D778" s="1311"/>
      <c r="E778" s="1311"/>
      <c r="F778" s="1311"/>
      <c r="G778" s="1311"/>
      <c r="H778" s="1311"/>
      <c r="I778" s="1311"/>
      <c r="J778" s="1311"/>
      <c r="K778" s="1311"/>
      <c r="L778" s="1311"/>
      <c r="M778" s="1311"/>
      <c r="N778" s="1311"/>
      <c r="O778" s="1311"/>
      <c r="P778" s="1311"/>
      <c r="Q778" s="1311"/>
      <c r="R778" s="1311"/>
      <c r="S778" s="1311"/>
      <c r="T778" s="1311"/>
    </row>
    <row r="779" spans="1:20" ht="15.75" customHeight="1">
      <c r="A779" s="1311"/>
      <c r="B779" s="1311"/>
      <c r="C779" s="1311"/>
      <c r="D779" s="1311"/>
      <c r="E779" s="1311"/>
      <c r="F779" s="1311"/>
      <c r="G779" s="1311"/>
      <c r="H779" s="1311"/>
      <c r="I779" s="1311"/>
      <c r="J779" s="1311"/>
      <c r="K779" s="1311"/>
      <c r="L779" s="1311"/>
      <c r="M779" s="1311"/>
      <c r="N779" s="1311"/>
      <c r="O779" s="1311"/>
      <c r="P779" s="1311"/>
      <c r="Q779" s="1311"/>
      <c r="R779" s="1311"/>
      <c r="S779" s="1311"/>
      <c r="T779" s="1311"/>
    </row>
    <row r="780" spans="1:20" ht="15.75" customHeight="1">
      <c r="A780" s="1311"/>
      <c r="B780" s="1311"/>
      <c r="C780" s="1311"/>
      <c r="D780" s="1311"/>
      <c r="E780" s="1311"/>
      <c r="F780" s="1311"/>
      <c r="G780" s="1311"/>
      <c r="H780" s="1311"/>
      <c r="I780" s="1311"/>
      <c r="J780" s="1311"/>
      <c r="K780" s="1311"/>
      <c r="L780" s="1311"/>
      <c r="M780" s="1311"/>
      <c r="N780" s="1311"/>
      <c r="O780" s="1311"/>
      <c r="P780" s="1311"/>
      <c r="Q780" s="1311"/>
      <c r="R780" s="1311"/>
      <c r="S780" s="1311"/>
      <c r="T780" s="1311"/>
    </row>
    <row r="781" spans="1:20" ht="15.75" customHeight="1">
      <c r="A781" s="1311"/>
      <c r="B781" s="1311"/>
      <c r="C781" s="1311"/>
      <c r="D781" s="1311"/>
      <c r="E781" s="1311"/>
      <c r="F781" s="1311"/>
      <c r="G781" s="1311"/>
      <c r="H781" s="1311"/>
      <c r="I781" s="1311"/>
      <c r="J781" s="1311"/>
      <c r="K781" s="1311"/>
      <c r="L781" s="1311"/>
      <c r="M781" s="1311"/>
      <c r="N781" s="1311"/>
      <c r="O781" s="1311"/>
      <c r="P781" s="1311"/>
      <c r="Q781" s="1311"/>
      <c r="R781" s="1311"/>
      <c r="S781" s="1311"/>
      <c r="T781" s="1311"/>
    </row>
    <row r="782" spans="1:20" ht="15.75" customHeight="1">
      <c r="A782" s="1311"/>
      <c r="B782" s="1311"/>
      <c r="C782" s="1311"/>
      <c r="D782" s="1311"/>
      <c r="E782" s="1311"/>
      <c r="F782" s="1311"/>
      <c r="G782" s="1311"/>
      <c r="H782" s="1311"/>
      <c r="I782" s="1311"/>
      <c r="J782" s="1311"/>
      <c r="K782" s="1311"/>
      <c r="L782" s="1311"/>
      <c r="M782" s="1311"/>
      <c r="N782" s="1311"/>
      <c r="O782" s="1311"/>
      <c r="P782" s="1311"/>
      <c r="Q782" s="1311"/>
      <c r="R782" s="1311"/>
      <c r="S782" s="1311"/>
      <c r="T782" s="1311"/>
    </row>
    <row r="783" spans="1:20" ht="15.75" customHeight="1">
      <c r="A783" s="1311"/>
      <c r="B783" s="1311"/>
      <c r="C783" s="1311"/>
      <c r="D783" s="1311"/>
      <c r="E783" s="1311"/>
      <c r="F783" s="1311"/>
      <c r="G783" s="1311"/>
      <c r="H783" s="1311"/>
      <c r="I783" s="1311"/>
      <c r="J783" s="1311"/>
      <c r="K783" s="1311"/>
      <c r="L783" s="1311"/>
      <c r="M783" s="1311"/>
      <c r="N783" s="1311"/>
      <c r="O783" s="1311"/>
      <c r="P783" s="1311"/>
      <c r="Q783" s="1311"/>
      <c r="R783" s="1311"/>
      <c r="S783" s="1311"/>
      <c r="T783" s="1311"/>
    </row>
    <row r="784" spans="1:20" ht="15.75" customHeight="1">
      <c r="A784" s="1311"/>
      <c r="B784" s="1311"/>
      <c r="C784" s="1311"/>
      <c r="D784" s="1311"/>
      <c r="E784" s="1311"/>
      <c r="F784" s="1311"/>
      <c r="G784" s="1311"/>
      <c r="H784" s="1311"/>
      <c r="I784" s="1311"/>
      <c r="J784" s="1311"/>
      <c r="K784" s="1311"/>
      <c r="L784" s="1311"/>
      <c r="M784" s="1311"/>
      <c r="N784" s="1311"/>
      <c r="O784" s="1311"/>
      <c r="P784" s="1311"/>
      <c r="Q784" s="1311"/>
      <c r="R784" s="1311"/>
      <c r="S784" s="1311"/>
      <c r="T784" s="1311"/>
    </row>
    <row r="785" spans="1:20" ht="15.75" customHeight="1">
      <c r="A785" s="1311"/>
      <c r="B785" s="1311"/>
      <c r="C785" s="1311"/>
      <c r="D785" s="1311"/>
      <c r="E785" s="1311"/>
      <c r="F785" s="1311"/>
      <c r="G785" s="1311"/>
      <c r="H785" s="1311"/>
      <c r="I785" s="1311"/>
      <c r="J785" s="1311"/>
      <c r="K785" s="1311"/>
      <c r="L785" s="1311"/>
      <c r="M785" s="1311"/>
      <c r="N785" s="1311"/>
      <c r="O785" s="1311"/>
      <c r="P785" s="1311"/>
      <c r="Q785" s="1311"/>
      <c r="R785" s="1311"/>
      <c r="S785" s="1311"/>
      <c r="T785" s="1311"/>
    </row>
    <row r="786" spans="1:20" ht="15.75" customHeight="1">
      <c r="A786" s="1311"/>
      <c r="B786" s="1311"/>
      <c r="C786" s="1311"/>
      <c r="D786" s="1311"/>
      <c r="E786" s="1311"/>
      <c r="F786" s="1311"/>
      <c r="G786" s="1311"/>
      <c r="H786" s="1311"/>
      <c r="I786" s="1311"/>
      <c r="J786" s="1311"/>
      <c r="K786" s="1311"/>
      <c r="L786" s="1311"/>
      <c r="M786" s="1311"/>
      <c r="N786" s="1311"/>
      <c r="O786" s="1311"/>
      <c r="P786" s="1311"/>
      <c r="Q786" s="1311"/>
      <c r="R786" s="1311"/>
      <c r="S786" s="1311"/>
      <c r="T786" s="1311"/>
    </row>
    <row r="787" spans="1:20" ht="15.75" customHeight="1">
      <c r="A787" s="1311"/>
      <c r="B787" s="1311"/>
      <c r="C787" s="1311"/>
      <c r="D787" s="1311"/>
      <c r="E787" s="1311"/>
      <c r="F787" s="1311"/>
      <c r="G787" s="1311"/>
      <c r="H787" s="1311"/>
      <c r="I787" s="1311"/>
      <c r="J787" s="1311"/>
      <c r="K787" s="1311"/>
      <c r="L787" s="1311"/>
      <c r="M787" s="1311"/>
      <c r="N787" s="1311"/>
      <c r="O787" s="1311"/>
      <c r="P787" s="1311"/>
      <c r="Q787" s="1311"/>
      <c r="R787" s="1311"/>
      <c r="S787" s="1311"/>
      <c r="T787" s="1311"/>
    </row>
    <row r="788" spans="1:20" ht="15.75" customHeight="1">
      <c r="A788" s="1311"/>
      <c r="B788" s="1311"/>
      <c r="C788" s="1311"/>
      <c r="D788" s="1311"/>
      <c r="E788" s="1311"/>
      <c r="F788" s="1311"/>
      <c r="G788" s="1311"/>
      <c r="H788" s="1311"/>
      <c r="I788" s="1311"/>
      <c r="J788" s="1311"/>
      <c r="K788" s="1311"/>
      <c r="L788" s="1311"/>
      <c r="M788" s="1311"/>
      <c r="N788" s="1311"/>
      <c r="O788" s="1311"/>
      <c r="P788" s="1311"/>
      <c r="Q788" s="1311"/>
      <c r="R788" s="1311"/>
      <c r="S788" s="1311"/>
      <c r="T788" s="1311"/>
    </row>
    <row r="789" spans="1:20" ht="15.75" customHeight="1">
      <c r="A789" s="1311"/>
      <c r="B789" s="1311"/>
      <c r="C789" s="1311"/>
      <c r="D789" s="1311"/>
      <c r="E789" s="1311"/>
      <c r="F789" s="1311"/>
      <c r="G789" s="1311"/>
      <c r="H789" s="1311"/>
      <c r="I789" s="1311"/>
      <c r="J789" s="1311"/>
      <c r="K789" s="1311"/>
      <c r="L789" s="1311"/>
      <c r="M789" s="1311"/>
      <c r="N789" s="1311"/>
      <c r="O789" s="1311"/>
      <c r="P789" s="1311"/>
      <c r="Q789" s="1311"/>
      <c r="R789" s="1311"/>
      <c r="S789" s="1311"/>
      <c r="T789" s="1311"/>
    </row>
    <row r="790" spans="1:20" ht="15.75" customHeight="1">
      <c r="A790" s="1311"/>
      <c r="B790" s="1311"/>
      <c r="C790" s="1311"/>
      <c r="D790" s="1311"/>
      <c r="E790" s="1311"/>
      <c r="F790" s="1311"/>
      <c r="G790" s="1311"/>
      <c r="H790" s="1311"/>
      <c r="I790" s="1311"/>
      <c r="J790" s="1311"/>
      <c r="K790" s="1311"/>
      <c r="L790" s="1311"/>
      <c r="M790" s="1311"/>
      <c r="N790" s="1311"/>
      <c r="O790" s="1311"/>
      <c r="P790" s="1311"/>
      <c r="Q790" s="1311"/>
      <c r="R790" s="1311"/>
      <c r="S790" s="1311"/>
      <c r="T790" s="1311"/>
    </row>
    <row r="791" spans="1:20" ht="15.75" customHeight="1">
      <c r="A791" s="1311"/>
      <c r="B791" s="1311"/>
      <c r="C791" s="1311"/>
      <c r="D791" s="1311"/>
      <c r="E791" s="1311"/>
      <c r="F791" s="1311"/>
      <c r="G791" s="1311"/>
      <c r="H791" s="1311"/>
      <c r="I791" s="1311"/>
      <c r="J791" s="1311"/>
      <c r="K791" s="1311"/>
      <c r="L791" s="1311"/>
      <c r="M791" s="1311"/>
      <c r="N791" s="1311"/>
      <c r="O791" s="1311"/>
      <c r="P791" s="1311"/>
      <c r="Q791" s="1311"/>
      <c r="R791" s="1311"/>
      <c r="S791" s="1311"/>
      <c r="T791" s="1311"/>
    </row>
    <row r="792" spans="1:20" ht="15.75" customHeight="1">
      <c r="A792" s="1311"/>
      <c r="B792" s="1311"/>
      <c r="C792" s="1311"/>
      <c r="D792" s="1311"/>
      <c r="E792" s="1311"/>
      <c r="F792" s="1311"/>
      <c r="G792" s="1311"/>
      <c r="H792" s="1311"/>
      <c r="I792" s="1311"/>
      <c r="J792" s="1311"/>
      <c r="K792" s="1311"/>
      <c r="L792" s="1311"/>
      <c r="M792" s="1311"/>
      <c r="N792" s="1311"/>
      <c r="O792" s="1311"/>
      <c r="P792" s="1311"/>
      <c r="Q792" s="1311"/>
      <c r="R792" s="1311"/>
      <c r="S792" s="1311"/>
      <c r="T792" s="1311"/>
    </row>
    <row r="793" spans="1:20" ht="15.75" customHeight="1">
      <c r="A793" s="1311"/>
      <c r="B793" s="1311"/>
      <c r="C793" s="1311"/>
      <c r="D793" s="1311"/>
      <c r="E793" s="1311"/>
      <c r="F793" s="1311"/>
      <c r="G793" s="1311"/>
      <c r="H793" s="1311"/>
      <c r="I793" s="1311"/>
      <c r="J793" s="1311"/>
      <c r="K793" s="1311"/>
      <c r="L793" s="1311"/>
      <c r="M793" s="1311"/>
      <c r="N793" s="1311"/>
      <c r="O793" s="1311"/>
      <c r="P793" s="1311"/>
      <c r="Q793" s="1311"/>
      <c r="R793" s="1311"/>
      <c r="S793" s="1311"/>
      <c r="T793" s="1311"/>
    </row>
    <row r="794" spans="1:20" ht="15.75" customHeight="1">
      <c r="A794" s="1311"/>
      <c r="B794" s="1311"/>
      <c r="C794" s="1311"/>
      <c r="D794" s="1311"/>
      <c r="E794" s="1311"/>
      <c r="F794" s="1311"/>
      <c r="G794" s="1311"/>
      <c r="H794" s="1311"/>
      <c r="I794" s="1311"/>
      <c r="J794" s="1311"/>
      <c r="K794" s="1311"/>
      <c r="L794" s="1311"/>
      <c r="M794" s="1311"/>
      <c r="N794" s="1311"/>
      <c r="O794" s="1311"/>
      <c r="P794" s="1311"/>
      <c r="Q794" s="1311"/>
      <c r="R794" s="1311"/>
      <c r="S794" s="1311"/>
      <c r="T794" s="1311"/>
    </row>
    <row r="795" spans="1:20" ht="15.75" customHeight="1">
      <c r="A795" s="1311"/>
      <c r="B795" s="1311"/>
      <c r="C795" s="1311"/>
      <c r="D795" s="1311"/>
      <c r="E795" s="1311"/>
      <c r="F795" s="1311"/>
      <c r="G795" s="1311"/>
      <c r="H795" s="1311"/>
      <c r="I795" s="1311"/>
      <c r="J795" s="1311"/>
      <c r="K795" s="1311"/>
      <c r="L795" s="1311"/>
      <c r="M795" s="1311"/>
      <c r="N795" s="1311"/>
      <c r="O795" s="1311"/>
      <c r="P795" s="1311"/>
      <c r="Q795" s="1311"/>
      <c r="R795" s="1311"/>
      <c r="S795" s="1311"/>
      <c r="T795" s="1311"/>
    </row>
    <row r="796" spans="1:20" ht="15.75" customHeight="1">
      <c r="A796" s="1311"/>
      <c r="B796" s="1311"/>
      <c r="C796" s="1311"/>
      <c r="D796" s="1311"/>
      <c r="E796" s="1311"/>
      <c r="F796" s="1311"/>
      <c r="G796" s="1311"/>
      <c r="H796" s="1311"/>
      <c r="I796" s="1311"/>
      <c r="J796" s="1311"/>
      <c r="K796" s="1311"/>
      <c r="L796" s="1311"/>
      <c r="M796" s="1311"/>
      <c r="N796" s="1311"/>
      <c r="O796" s="1311"/>
      <c r="P796" s="1311"/>
      <c r="Q796" s="1311"/>
      <c r="R796" s="1311"/>
      <c r="S796" s="1311"/>
      <c r="T796" s="1311"/>
    </row>
    <row r="797" spans="1:20" ht="15.75" customHeight="1">
      <c r="A797" s="1311"/>
      <c r="B797" s="1311"/>
      <c r="C797" s="1311"/>
      <c r="D797" s="1311"/>
      <c r="E797" s="1311"/>
      <c r="F797" s="1311"/>
      <c r="G797" s="1311"/>
      <c r="H797" s="1311"/>
      <c r="I797" s="1311"/>
      <c r="J797" s="1311"/>
      <c r="K797" s="1311"/>
      <c r="L797" s="1311"/>
      <c r="M797" s="1311"/>
      <c r="N797" s="1311"/>
      <c r="O797" s="1311"/>
      <c r="P797" s="1311"/>
      <c r="Q797" s="1311"/>
      <c r="R797" s="1311"/>
      <c r="S797" s="1311"/>
      <c r="T797" s="1311"/>
    </row>
    <row r="798" spans="1:20" ht="15.75" customHeight="1">
      <c r="A798" s="1311"/>
      <c r="B798" s="1311"/>
      <c r="C798" s="1311"/>
      <c r="D798" s="1311"/>
      <c r="E798" s="1311"/>
      <c r="F798" s="1311"/>
      <c r="G798" s="1311"/>
      <c r="H798" s="1311"/>
      <c r="I798" s="1311"/>
      <c r="J798" s="1311"/>
      <c r="K798" s="1311"/>
      <c r="L798" s="1311"/>
      <c r="M798" s="1311"/>
      <c r="N798" s="1311"/>
      <c r="O798" s="1311"/>
      <c r="P798" s="1311"/>
      <c r="Q798" s="1311"/>
      <c r="R798" s="1311"/>
      <c r="S798" s="1311"/>
      <c r="T798" s="1311"/>
    </row>
    <row r="799" spans="1:20" ht="15.75" customHeight="1">
      <c r="A799" s="1311"/>
      <c r="B799" s="1311"/>
      <c r="C799" s="1311"/>
      <c r="D799" s="1311"/>
      <c r="E799" s="1311"/>
      <c r="F799" s="1311"/>
      <c r="G799" s="1311"/>
      <c r="H799" s="1311"/>
      <c r="I799" s="1311"/>
      <c r="J799" s="1311"/>
      <c r="K799" s="1311"/>
      <c r="L799" s="1311"/>
      <c r="M799" s="1311"/>
      <c r="N799" s="1311"/>
      <c r="O799" s="1311"/>
      <c r="P799" s="1311"/>
      <c r="Q799" s="1311"/>
      <c r="R799" s="1311"/>
      <c r="S799" s="1311"/>
      <c r="T799" s="1311"/>
    </row>
    <row r="800" spans="1:20" ht="15.75" customHeight="1">
      <c r="A800" s="1311"/>
      <c r="B800" s="1311"/>
      <c r="C800" s="1311"/>
      <c r="D800" s="1311"/>
      <c r="E800" s="1311"/>
      <c r="F800" s="1311"/>
      <c r="G800" s="1311"/>
      <c r="H800" s="1311"/>
      <c r="I800" s="1311"/>
      <c r="J800" s="1311"/>
      <c r="K800" s="1311"/>
      <c r="L800" s="1311"/>
      <c r="M800" s="1311"/>
      <c r="N800" s="1311"/>
      <c r="O800" s="1311"/>
      <c r="P800" s="1311"/>
      <c r="Q800" s="1311"/>
      <c r="R800" s="1311"/>
      <c r="S800" s="1311"/>
      <c r="T800" s="1311"/>
    </row>
    <row r="801" spans="1:20" ht="15.75" customHeight="1">
      <c r="A801" s="1311"/>
      <c r="B801" s="1311"/>
      <c r="C801" s="1311"/>
      <c r="D801" s="1311"/>
      <c r="E801" s="1311"/>
      <c r="F801" s="1311"/>
      <c r="G801" s="1311"/>
      <c r="H801" s="1311"/>
      <c r="I801" s="1311"/>
      <c r="J801" s="1311"/>
      <c r="K801" s="1311"/>
      <c r="L801" s="1311"/>
      <c r="M801" s="1311"/>
      <c r="N801" s="1311"/>
      <c r="O801" s="1311"/>
      <c r="P801" s="1311"/>
      <c r="Q801" s="1311"/>
      <c r="R801" s="1311"/>
      <c r="S801" s="1311"/>
      <c r="T801" s="1311"/>
    </row>
    <row r="802" spans="1:20" ht="15.75" customHeight="1">
      <c r="A802" s="1311"/>
      <c r="B802" s="1311"/>
      <c r="C802" s="1311"/>
      <c r="D802" s="1311"/>
      <c r="E802" s="1311"/>
      <c r="F802" s="1311"/>
      <c r="G802" s="1311"/>
      <c r="H802" s="1311"/>
      <c r="I802" s="1311"/>
      <c r="J802" s="1311"/>
      <c r="K802" s="1311"/>
      <c r="L802" s="1311"/>
      <c r="M802" s="1311"/>
      <c r="N802" s="1311"/>
      <c r="O802" s="1311"/>
      <c r="P802" s="1311"/>
      <c r="Q802" s="1311"/>
      <c r="R802" s="1311"/>
      <c r="S802" s="1311"/>
      <c r="T802" s="1311"/>
    </row>
    <row r="803" spans="1:20" ht="15.75" customHeight="1">
      <c r="A803" s="1311"/>
      <c r="B803" s="1311"/>
      <c r="C803" s="1311"/>
      <c r="D803" s="1311"/>
      <c r="E803" s="1311"/>
      <c r="F803" s="1311"/>
      <c r="G803" s="1311"/>
      <c r="H803" s="1311"/>
      <c r="I803" s="1311"/>
      <c r="J803" s="1311"/>
      <c r="K803" s="1311"/>
      <c r="L803" s="1311"/>
      <c r="M803" s="1311"/>
      <c r="N803" s="1311"/>
      <c r="O803" s="1311"/>
      <c r="P803" s="1311"/>
      <c r="Q803" s="1311"/>
      <c r="R803" s="1311"/>
      <c r="S803" s="1311"/>
      <c r="T803" s="1311"/>
    </row>
    <row r="804" spans="1:20" ht="15.75" customHeight="1">
      <c r="A804" s="1311"/>
      <c r="B804" s="1311"/>
      <c r="C804" s="1311"/>
      <c r="D804" s="1311"/>
      <c r="E804" s="1311"/>
      <c r="F804" s="1311"/>
      <c r="G804" s="1311"/>
      <c r="H804" s="1311"/>
      <c r="I804" s="1311"/>
      <c r="J804" s="1311"/>
      <c r="K804" s="1311"/>
      <c r="L804" s="1311"/>
      <c r="M804" s="1311"/>
      <c r="N804" s="1311"/>
      <c r="O804" s="1311"/>
      <c r="P804" s="1311"/>
      <c r="Q804" s="1311"/>
      <c r="R804" s="1311"/>
      <c r="S804" s="1311"/>
      <c r="T804" s="1311"/>
    </row>
    <row r="805" spans="1:20" ht="15.75" customHeight="1">
      <c r="A805" s="1311"/>
      <c r="B805" s="1311"/>
      <c r="C805" s="1311"/>
      <c r="D805" s="1311"/>
      <c r="E805" s="1311"/>
      <c r="F805" s="1311"/>
      <c r="G805" s="1311"/>
      <c r="H805" s="1311"/>
      <c r="I805" s="1311"/>
      <c r="J805" s="1311"/>
      <c r="K805" s="1311"/>
      <c r="L805" s="1311"/>
      <c r="M805" s="1311"/>
      <c r="N805" s="1311"/>
      <c r="O805" s="1311"/>
      <c r="P805" s="1311"/>
      <c r="Q805" s="1311"/>
      <c r="R805" s="1311"/>
      <c r="S805" s="1311"/>
      <c r="T805" s="1311"/>
    </row>
    <row r="806" spans="1:20" ht="15.75" customHeight="1">
      <c r="A806" s="1311"/>
      <c r="B806" s="1311"/>
      <c r="C806" s="1311"/>
      <c r="D806" s="1311"/>
      <c r="E806" s="1311"/>
      <c r="F806" s="1311"/>
      <c r="G806" s="1311"/>
      <c r="H806" s="1311"/>
      <c r="I806" s="1311"/>
      <c r="J806" s="1311"/>
      <c r="K806" s="1311"/>
      <c r="L806" s="1311"/>
      <c r="M806" s="1311"/>
      <c r="N806" s="1311"/>
      <c r="O806" s="1311"/>
      <c r="P806" s="1311"/>
      <c r="Q806" s="1311"/>
      <c r="R806" s="1311"/>
      <c r="S806" s="1311"/>
      <c r="T806" s="1311"/>
    </row>
    <row r="807" spans="1:20" ht="15.75" customHeight="1">
      <c r="A807" s="1311"/>
      <c r="B807" s="1311"/>
      <c r="C807" s="1311"/>
      <c r="D807" s="1311"/>
      <c r="E807" s="1311"/>
      <c r="F807" s="1311"/>
      <c r="G807" s="1311"/>
      <c r="H807" s="1311"/>
      <c r="I807" s="1311"/>
      <c r="J807" s="1311"/>
      <c r="K807" s="1311"/>
      <c r="L807" s="1311"/>
      <c r="M807" s="1311"/>
      <c r="N807" s="1311"/>
      <c r="O807" s="1311"/>
      <c r="P807" s="1311"/>
      <c r="Q807" s="1311"/>
      <c r="R807" s="1311"/>
      <c r="S807" s="1311"/>
      <c r="T807" s="1311"/>
    </row>
    <row r="808" spans="1:20" ht="15.75" customHeight="1">
      <c r="A808" s="1311"/>
      <c r="B808" s="1311"/>
      <c r="C808" s="1311"/>
      <c r="D808" s="1311"/>
      <c r="E808" s="1311"/>
      <c r="F808" s="1311"/>
      <c r="G808" s="1311"/>
      <c r="H808" s="1311"/>
      <c r="I808" s="1311"/>
      <c r="J808" s="1311"/>
      <c r="K808" s="1311"/>
      <c r="L808" s="1311"/>
      <c r="M808" s="1311"/>
      <c r="N808" s="1311"/>
      <c r="O808" s="1311"/>
      <c r="P808" s="1311"/>
      <c r="Q808" s="1311"/>
      <c r="R808" s="1311"/>
      <c r="S808" s="1311"/>
      <c r="T808" s="1311"/>
    </row>
    <row r="809" spans="1:20" ht="15.75" customHeight="1">
      <c r="A809" s="1311"/>
      <c r="B809" s="1311"/>
      <c r="C809" s="1311"/>
      <c r="D809" s="1311"/>
      <c r="E809" s="1311"/>
      <c r="F809" s="1311"/>
      <c r="G809" s="1311"/>
      <c r="H809" s="1311"/>
      <c r="I809" s="1311"/>
      <c r="J809" s="1311"/>
      <c r="K809" s="1311"/>
      <c r="L809" s="1311"/>
      <c r="M809" s="1311"/>
      <c r="N809" s="1311"/>
      <c r="O809" s="1311"/>
      <c r="P809" s="1311"/>
      <c r="Q809" s="1311"/>
      <c r="R809" s="1311"/>
      <c r="S809" s="1311"/>
      <c r="T809" s="1311"/>
    </row>
    <row r="810" spans="1:20" ht="15.75" customHeight="1">
      <c r="A810" s="1311"/>
      <c r="B810" s="1311"/>
      <c r="C810" s="1311"/>
      <c r="D810" s="1311"/>
      <c r="E810" s="1311"/>
      <c r="F810" s="1311"/>
      <c r="G810" s="1311"/>
      <c r="H810" s="1311"/>
      <c r="I810" s="1311"/>
      <c r="J810" s="1311"/>
      <c r="K810" s="1311"/>
      <c r="L810" s="1311"/>
      <c r="M810" s="1311"/>
      <c r="N810" s="1311"/>
      <c r="O810" s="1311"/>
      <c r="P810" s="1311"/>
      <c r="Q810" s="1311"/>
      <c r="R810" s="1311"/>
      <c r="S810" s="1311"/>
      <c r="T810" s="1311"/>
    </row>
    <row r="811" spans="1:20" ht="15.75" customHeight="1">
      <c r="A811" s="1311"/>
      <c r="B811" s="1311"/>
      <c r="C811" s="1311"/>
      <c r="D811" s="1311"/>
      <c r="E811" s="1311"/>
      <c r="F811" s="1311"/>
      <c r="G811" s="1311"/>
      <c r="H811" s="1311"/>
      <c r="I811" s="1311"/>
      <c r="J811" s="1311"/>
      <c r="K811" s="1311"/>
      <c r="L811" s="1311"/>
      <c r="M811" s="1311"/>
      <c r="N811" s="1311"/>
      <c r="O811" s="1311"/>
      <c r="P811" s="1311"/>
      <c r="Q811" s="1311"/>
      <c r="R811" s="1311"/>
      <c r="S811" s="1311"/>
      <c r="T811" s="1311"/>
    </row>
    <row r="812" spans="1:20" ht="15.75" customHeight="1">
      <c r="A812" s="1311"/>
      <c r="B812" s="1311"/>
      <c r="C812" s="1311"/>
      <c r="D812" s="1311"/>
      <c r="E812" s="1311"/>
      <c r="F812" s="1311"/>
      <c r="G812" s="1311"/>
      <c r="H812" s="1311"/>
      <c r="I812" s="1311"/>
      <c r="J812" s="1311"/>
      <c r="K812" s="1311"/>
      <c r="L812" s="1311"/>
      <c r="M812" s="1311"/>
      <c r="N812" s="1311"/>
      <c r="O812" s="1311"/>
      <c r="P812" s="1311"/>
      <c r="Q812" s="1311"/>
      <c r="R812" s="1311"/>
      <c r="S812" s="1311"/>
      <c r="T812" s="1311"/>
    </row>
    <row r="813" spans="1:20" ht="15.75" customHeight="1">
      <c r="A813" s="1311"/>
      <c r="B813" s="1311"/>
      <c r="C813" s="1311"/>
      <c r="D813" s="1311"/>
      <c r="E813" s="1311"/>
      <c r="F813" s="1311"/>
      <c r="G813" s="1311"/>
      <c r="H813" s="1311"/>
      <c r="I813" s="1311"/>
      <c r="J813" s="1311"/>
      <c r="K813" s="1311"/>
      <c r="L813" s="1311"/>
      <c r="M813" s="1311"/>
      <c r="N813" s="1311"/>
      <c r="O813" s="1311"/>
      <c r="P813" s="1311"/>
      <c r="Q813" s="1311"/>
      <c r="R813" s="1311"/>
      <c r="S813" s="1311"/>
      <c r="T813" s="1311"/>
    </row>
    <row r="814" spans="1:20" ht="15.75" customHeight="1">
      <c r="A814" s="1311"/>
      <c r="B814" s="1311"/>
      <c r="C814" s="1311"/>
      <c r="D814" s="1311"/>
      <c r="E814" s="1311"/>
      <c r="F814" s="1311"/>
      <c r="G814" s="1311"/>
      <c r="H814" s="1311"/>
      <c r="I814" s="1311"/>
      <c r="J814" s="1311"/>
      <c r="K814" s="1311"/>
      <c r="L814" s="1311"/>
      <c r="M814" s="1311"/>
      <c r="N814" s="1311"/>
      <c r="O814" s="1311"/>
      <c r="P814" s="1311"/>
      <c r="Q814" s="1311"/>
      <c r="R814" s="1311"/>
      <c r="S814" s="1311"/>
      <c r="T814" s="1311"/>
    </row>
    <row r="815" spans="1:20" ht="15.75" customHeight="1">
      <c r="A815" s="1311"/>
      <c r="B815" s="1311"/>
      <c r="C815" s="1311"/>
      <c r="D815" s="1311"/>
      <c r="E815" s="1311"/>
      <c r="F815" s="1311"/>
      <c r="G815" s="1311"/>
      <c r="H815" s="1311"/>
      <c r="I815" s="1311"/>
      <c r="J815" s="1311"/>
      <c r="K815" s="1311"/>
      <c r="L815" s="1311"/>
      <c r="M815" s="1311"/>
      <c r="N815" s="1311"/>
      <c r="O815" s="1311"/>
      <c r="P815" s="1311"/>
      <c r="Q815" s="1311"/>
      <c r="R815" s="1311"/>
      <c r="S815" s="1311"/>
      <c r="T815" s="1311"/>
    </row>
    <row r="816" spans="1:20" ht="15.75" customHeight="1">
      <c r="A816" s="1311"/>
      <c r="B816" s="1311"/>
      <c r="C816" s="1311"/>
      <c r="D816" s="1311"/>
      <c r="E816" s="1311"/>
      <c r="F816" s="1311"/>
      <c r="G816" s="1311"/>
      <c r="H816" s="1311"/>
      <c r="I816" s="1311"/>
      <c r="J816" s="1311"/>
      <c r="K816" s="1311"/>
      <c r="L816" s="1311"/>
      <c r="M816" s="1311"/>
      <c r="N816" s="1311"/>
      <c r="O816" s="1311"/>
      <c r="P816" s="1311"/>
      <c r="Q816" s="1311"/>
      <c r="R816" s="1311"/>
      <c r="S816" s="1311"/>
      <c r="T816" s="1311"/>
    </row>
    <row r="817" spans="1:20" ht="15.75" customHeight="1">
      <c r="A817" s="1311"/>
      <c r="B817" s="1311"/>
      <c r="C817" s="1311"/>
      <c r="D817" s="1311"/>
      <c r="E817" s="1311"/>
      <c r="F817" s="1311"/>
      <c r="G817" s="1311"/>
      <c r="H817" s="1311"/>
      <c r="I817" s="1311"/>
      <c r="J817" s="1311"/>
      <c r="K817" s="1311"/>
      <c r="L817" s="1311"/>
      <c r="M817" s="1311"/>
      <c r="N817" s="1311"/>
      <c r="O817" s="1311"/>
      <c r="P817" s="1311"/>
      <c r="Q817" s="1311"/>
      <c r="R817" s="1311"/>
      <c r="S817" s="1311"/>
      <c r="T817" s="1311"/>
    </row>
    <row r="818" spans="1:20" ht="15.75" customHeight="1">
      <c r="A818" s="1311"/>
      <c r="B818" s="1311"/>
      <c r="C818" s="1311"/>
      <c r="D818" s="1311"/>
      <c r="E818" s="1311"/>
      <c r="F818" s="1311"/>
      <c r="G818" s="1311"/>
      <c r="H818" s="1311"/>
      <c r="I818" s="1311"/>
      <c r="J818" s="1311"/>
      <c r="K818" s="1311"/>
      <c r="L818" s="1311"/>
      <c r="M818" s="1311"/>
      <c r="N818" s="1311"/>
      <c r="O818" s="1311"/>
      <c r="P818" s="1311"/>
      <c r="Q818" s="1311"/>
      <c r="R818" s="1311"/>
      <c r="S818" s="1311"/>
      <c r="T818" s="1311"/>
    </row>
    <row r="819" spans="1:20" ht="15.75" customHeight="1">
      <c r="A819" s="1311"/>
      <c r="B819" s="1311"/>
      <c r="C819" s="1311"/>
      <c r="D819" s="1311"/>
      <c r="E819" s="1311"/>
      <c r="F819" s="1311"/>
      <c r="G819" s="1311"/>
      <c r="H819" s="1311"/>
      <c r="I819" s="1311"/>
      <c r="J819" s="1311"/>
      <c r="K819" s="1311"/>
      <c r="L819" s="1311"/>
      <c r="M819" s="1311"/>
      <c r="N819" s="1311"/>
      <c r="O819" s="1311"/>
      <c r="P819" s="1311"/>
      <c r="Q819" s="1311"/>
      <c r="R819" s="1311"/>
      <c r="S819" s="1311"/>
      <c r="T819" s="1311"/>
    </row>
    <row r="820" spans="1:20" ht="15.75" customHeight="1">
      <c r="A820" s="1311"/>
      <c r="B820" s="1311"/>
      <c r="C820" s="1311"/>
      <c r="D820" s="1311"/>
      <c r="E820" s="1311"/>
      <c r="F820" s="1311"/>
      <c r="G820" s="1311"/>
      <c r="H820" s="1311"/>
      <c r="I820" s="1311"/>
      <c r="J820" s="1311"/>
      <c r="K820" s="1311"/>
      <c r="L820" s="1311"/>
      <c r="M820" s="1311"/>
      <c r="N820" s="1311"/>
      <c r="O820" s="1311"/>
      <c r="P820" s="1311"/>
      <c r="Q820" s="1311"/>
      <c r="R820" s="1311"/>
      <c r="S820" s="1311"/>
      <c r="T820" s="1311"/>
    </row>
    <row r="821" spans="1:20" ht="15.75" customHeight="1">
      <c r="A821" s="1311"/>
      <c r="B821" s="1311"/>
      <c r="C821" s="1311"/>
      <c r="D821" s="1311"/>
      <c r="E821" s="1311"/>
      <c r="F821" s="1311"/>
      <c r="G821" s="1311"/>
      <c r="H821" s="1311"/>
      <c r="I821" s="1311"/>
      <c r="J821" s="1311"/>
      <c r="K821" s="1311"/>
      <c r="L821" s="1311"/>
      <c r="M821" s="1311"/>
      <c r="N821" s="1311"/>
      <c r="O821" s="1311"/>
      <c r="P821" s="1311"/>
      <c r="Q821" s="1311"/>
      <c r="R821" s="1311"/>
      <c r="S821" s="1311"/>
      <c r="T821" s="1311"/>
    </row>
    <row r="822" spans="1:20" ht="15.75" customHeight="1">
      <c r="A822" s="1311"/>
      <c r="B822" s="1311"/>
      <c r="C822" s="1311"/>
      <c r="D822" s="1311"/>
      <c r="E822" s="1311"/>
      <c r="F822" s="1311"/>
      <c r="G822" s="1311"/>
      <c r="H822" s="1311"/>
      <c r="I822" s="1311"/>
      <c r="J822" s="1311"/>
      <c r="K822" s="1311"/>
      <c r="L822" s="1311"/>
      <c r="M822" s="1311"/>
      <c r="N822" s="1311"/>
      <c r="O822" s="1311"/>
      <c r="P822" s="1311"/>
      <c r="Q822" s="1311"/>
      <c r="R822" s="1311"/>
      <c r="S822" s="1311"/>
      <c r="T822" s="1311"/>
    </row>
    <row r="823" spans="1:20" ht="15.75" customHeight="1">
      <c r="A823" s="1311"/>
      <c r="B823" s="1311"/>
      <c r="C823" s="1311"/>
      <c r="D823" s="1311"/>
      <c r="E823" s="1311"/>
      <c r="F823" s="1311"/>
      <c r="G823" s="1311"/>
      <c r="H823" s="1311"/>
      <c r="I823" s="1311"/>
      <c r="J823" s="1311"/>
      <c r="K823" s="1311"/>
      <c r="L823" s="1311"/>
      <c r="M823" s="1311"/>
      <c r="N823" s="1311"/>
      <c r="O823" s="1311"/>
      <c r="P823" s="1311"/>
      <c r="Q823" s="1311"/>
      <c r="R823" s="1311"/>
      <c r="S823" s="1311"/>
      <c r="T823" s="1311"/>
    </row>
    <row r="824" spans="1:20" ht="15.75" customHeight="1">
      <c r="A824" s="1311"/>
      <c r="B824" s="1311"/>
      <c r="C824" s="1311"/>
      <c r="D824" s="1311"/>
      <c r="E824" s="1311"/>
      <c r="F824" s="1311"/>
      <c r="G824" s="1311"/>
      <c r="H824" s="1311"/>
      <c r="I824" s="1311"/>
      <c r="J824" s="1311"/>
      <c r="K824" s="1311"/>
      <c r="L824" s="1311"/>
      <c r="M824" s="1311"/>
      <c r="N824" s="1311"/>
      <c r="O824" s="1311"/>
      <c r="P824" s="1311"/>
      <c r="Q824" s="1311"/>
      <c r="R824" s="1311"/>
      <c r="S824" s="1311"/>
      <c r="T824" s="1311"/>
    </row>
    <row r="825" spans="1:20" ht="15.75" customHeight="1">
      <c r="A825" s="1311"/>
      <c r="B825" s="1311"/>
      <c r="C825" s="1311"/>
      <c r="D825" s="1311"/>
      <c r="E825" s="1311"/>
      <c r="F825" s="1311"/>
      <c r="G825" s="1311"/>
      <c r="H825" s="1311"/>
      <c r="I825" s="1311"/>
      <c r="J825" s="1311"/>
      <c r="K825" s="1311"/>
      <c r="L825" s="1311"/>
      <c r="M825" s="1311"/>
      <c r="N825" s="1311"/>
      <c r="O825" s="1311"/>
      <c r="P825" s="1311"/>
      <c r="Q825" s="1311"/>
      <c r="R825" s="1311"/>
      <c r="S825" s="1311"/>
      <c r="T825" s="1311"/>
    </row>
    <row r="826" spans="1:20" ht="15.75" customHeight="1">
      <c r="A826" s="1311"/>
      <c r="B826" s="1311"/>
      <c r="C826" s="1311"/>
      <c r="D826" s="1311"/>
      <c r="E826" s="1311"/>
      <c r="F826" s="1311"/>
      <c r="G826" s="1311"/>
      <c r="H826" s="1311"/>
      <c r="I826" s="1311"/>
      <c r="J826" s="1311"/>
      <c r="K826" s="1311"/>
      <c r="L826" s="1311"/>
      <c r="M826" s="1311"/>
      <c r="N826" s="1311"/>
      <c r="O826" s="1311"/>
      <c r="P826" s="1311"/>
      <c r="Q826" s="1311"/>
      <c r="R826" s="1311"/>
      <c r="S826" s="1311"/>
      <c r="T826" s="1311"/>
    </row>
    <row r="827" spans="1:20" ht="15.75" customHeight="1">
      <c r="A827" s="1311"/>
      <c r="B827" s="1311"/>
      <c r="C827" s="1311"/>
      <c r="D827" s="1311"/>
      <c r="E827" s="1311"/>
      <c r="F827" s="1311"/>
      <c r="G827" s="1311"/>
      <c r="H827" s="1311"/>
      <c r="I827" s="1311"/>
      <c r="J827" s="1311"/>
      <c r="K827" s="1311"/>
      <c r="L827" s="1311"/>
      <c r="M827" s="1311"/>
      <c r="N827" s="1311"/>
      <c r="O827" s="1311"/>
      <c r="P827" s="1311"/>
      <c r="Q827" s="1311"/>
      <c r="R827" s="1311"/>
      <c r="S827" s="1311"/>
      <c r="T827" s="1311"/>
    </row>
    <row r="828" spans="1:20" ht="15.75" customHeight="1">
      <c r="A828" s="1311"/>
      <c r="B828" s="1311"/>
      <c r="C828" s="1311"/>
      <c r="D828" s="1311"/>
      <c r="E828" s="1311"/>
      <c r="F828" s="1311"/>
      <c r="G828" s="1311"/>
      <c r="H828" s="1311"/>
      <c r="I828" s="1311"/>
      <c r="J828" s="1311"/>
      <c r="K828" s="1311"/>
      <c r="L828" s="1311"/>
      <c r="M828" s="1311"/>
      <c r="N828" s="1311"/>
      <c r="O828" s="1311"/>
      <c r="P828" s="1311"/>
      <c r="Q828" s="1311"/>
      <c r="R828" s="1311"/>
      <c r="S828" s="1311"/>
      <c r="T828" s="1311"/>
    </row>
    <row r="829" spans="1:20" ht="15.75" customHeight="1">
      <c r="A829" s="1311"/>
      <c r="B829" s="1311"/>
      <c r="C829" s="1311"/>
      <c r="D829" s="1311"/>
      <c r="E829" s="1311"/>
      <c r="F829" s="1311"/>
      <c r="G829" s="1311"/>
      <c r="H829" s="1311"/>
      <c r="I829" s="1311"/>
      <c r="J829" s="1311"/>
      <c r="K829" s="1311"/>
      <c r="L829" s="1311"/>
      <c r="M829" s="1311"/>
      <c r="N829" s="1311"/>
      <c r="O829" s="1311"/>
      <c r="P829" s="1311"/>
      <c r="Q829" s="1311"/>
      <c r="R829" s="1311"/>
      <c r="S829" s="1311"/>
      <c r="T829" s="1311"/>
    </row>
    <row r="830" spans="1:20" ht="15.75" customHeight="1">
      <c r="A830" s="1311"/>
      <c r="B830" s="1311"/>
      <c r="C830" s="1311"/>
      <c r="D830" s="1311"/>
      <c r="E830" s="1311"/>
      <c r="F830" s="1311"/>
      <c r="G830" s="1311"/>
      <c r="H830" s="1311"/>
      <c r="I830" s="1311"/>
      <c r="J830" s="1311"/>
      <c r="K830" s="1311"/>
      <c r="L830" s="1311"/>
      <c r="M830" s="1311"/>
      <c r="N830" s="1311"/>
      <c r="O830" s="1311"/>
      <c r="P830" s="1311"/>
      <c r="Q830" s="1311"/>
      <c r="R830" s="1311"/>
      <c r="S830" s="1311"/>
      <c r="T830" s="1311"/>
    </row>
    <row r="831" spans="1:20" ht="15.75" customHeight="1">
      <c r="A831" s="1311"/>
      <c r="B831" s="1311"/>
      <c r="C831" s="1311"/>
      <c r="D831" s="1311"/>
      <c r="E831" s="1311"/>
      <c r="F831" s="1311"/>
      <c r="G831" s="1311"/>
      <c r="H831" s="1311"/>
      <c r="I831" s="1311"/>
      <c r="J831" s="1311"/>
      <c r="K831" s="1311"/>
      <c r="L831" s="1311"/>
      <c r="M831" s="1311"/>
      <c r="N831" s="1311"/>
      <c r="O831" s="1311"/>
      <c r="P831" s="1311"/>
      <c r="Q831" s="1311"/>
      <c r="R831" s="1311"/>
      <c r="S831" s="1311"/>
      <c r="T831" s="1311"/>
    </row>
    <row r="832" spans="1:20" ht="15.75" customHeight="1">
      <c r="A832" s="1311"/>
      <c r="B832" s="1311"/>
      <c r="C832" s="1311"/>
      <c r="D832" s="1311"/>
      <c r="E832" s="1311"/>
      <c r="F832" s="1311"/>
      <c r="G832" s="1311"/>
      <c r="H832" s="1311"/>
      <c r="I832" s="1311"/>
      <c r="J832" s="1311"/>
      <c r="K832" s="1311"/>
      <c r="L832" s="1311"/>
      <c r="M832" s="1311"/>
      <c r="N832" s="1311"/>
      <c r="O832" s="1311"/>
      <c r="P832" s="1311"/>
      <c r="Q832" s="1311"/>
      <c r="R832" s="1311"/>
      <c r="S832" s="1311"/>
      <c r="T832" s="1311"/>
    </row>
    <row r="833" spans="1:20" ht="15.75" customHeight="1">
      <c r="A833" s="1311"/>
      <c r="B833" s="1311"/>
      <c r="C833" s="1311"/>
      <c r="D833" s="1311"/>
      <c r="E833" s="1311"/>
      <c r="F833" s="1311"/>
      <c r="G833" s="1311"/>
      <c r="H833" s="1311"/>
      <c r="I833" s="1311"/>
      <c r="J833" s="1311"/>
      <c r="K833" s="1311"/>
      <c r="L833" s="1311"/>
      <c r="M833" s="1311"/>
      <c r="N833" s="1311"/>
      <c r="O833" s="1311"/>
      <c r="P833" s="1311"/>
      <c r="Q833" s="1311"/>
      <c r="R833" s="1311"/>
      <c r="S833" s="1311"/>
      <c r="T833" s="1311"/>
    </row>
    <row r="834" spans="1:20" ht="15.75" customHeight="1">
      <c r="A834" s="1311"/>
      <c r="B834" s="1311"/>
      <c r="C834" s="1311"/>
      <c r="D834" s="1311"/>
      <c r="E834" s="1311"/>
      <c r="F834" s="1311"/>
      <c r="G834" s="1311"/>
      <c r="H834" s="1311"/>
      <c r="I834" s="1311"/>
      <c r="J834" s="1311"/>
      <c r="K834" s="1311"/>
      <c r="L834" s="1311"/>
      <c r="M834" s="1311"/>
      <c r="N834" s="1311"/>
      <c r="O834" s="1311"/>
      <c r="P834" s="1311"/>
      <c r="Q834" s="1311"/>
      <c r="R834" s="1311"/>
      <c r="S834" s="1311"/>
      <c r="T834" s="1311"/>
    </row>
    <row r="835" spans="1:20" ht="15.75" customHeight="1">
      <c r="A835" s="1311"/>
      <c r="B835" s="1311"/>
      <c r="C835" s="1311"/>
      <c r="D835" s="1311"/>
      <c r="E835" s="1311"/>
      <c r="F835" s="1311"/>
      <c r="G835" s="1311"/>
      <c r="H835" s="1311"/>
      <c r="I835" s="1311"/>
      <c r="J835" s="1311"/>
      <c r="K835" s="1311"/>
      <c r="L835" s="1311"/>
      <c r="M835" s="1311"/>
      <c r="N835" s="1311"/>
      <c r="O835" s="1311"/>
      <c r="P835" s="1311"/>
      <c r="Q835" s="1311"/>
      <c r="R835" s="1311"/>
      <c r="S835" s="1311"/>
      <c r="T835" s="1311"/>
    </row>
    <row r="836" spans="1:20" ht="15.75" customHeight="1">
      <c r="A836" s="1311"/>
      <c r="B836" s="1311"/>
      <c r="C836" s="1311"/>
      <c r="D836" s="1311"/>
      <c r="E836" s="1311"/>
      <c r="F836" s="1311"/>
      <c r="G836" s="1311"/>
      <c r="H836" s="1311"/>
      <c r="I836" s="1311"/>
      <c r="J836" s="1311"/>
      <c r="K836" s="1311"/>
      <c r="L836" s="1311"/>
      <c r="M836" s="1311"/>
      <c r="N836" s="1311"/>
      <c r="O836" s="1311"/>
      <c r="P836" s="1311"/>
      <c r="Q836" s="1311"/>
      <c r="R836" s="1311"/>
      <c r="S836" s="1311"/>
      <c r="T836" s="1311"/>
    </row>
    <row r="837" spans="1:20" ht="15.75" customHeight="1">
      <c r="A837" s="1311"/>
      <c r="B837" s="1311"/>
      <c r="C837" s="1311"/>
      <c r="D837" s="1311"/>
      <c r="E837" s="1311"/>
      <c r="F837" s="1311"/>
      <c r="G837" s="1311"/>
      <c r="H837" s="1311"/>
      <c r="I837" s="1311"/>
      <c r="J837" s="1311"/>
      <c r="K837" s="1311"/>
      <c r="L837" s="1311"/>
      <c r="M837" s="1311"/>
      <c r="N837" s="1311"/>
      <c r="O837" s="1311"/>
      <c r="P837" s="1311"/>
      <c r="Q837" s="1311"/>
      <c r="R837" s="1311"/>
      <c r="S837" s="1311"/>
      <c r="T837" s="1311"/>
    </row>
    <row r="838" spans="1:20" ht="15.75" customHeight="1">
      <c r="A838" s="1311"/>
      <c r="B838" s="1311"/>
      <c r="C838" s="1311"/>
      <c r="D838" s="1311"/>
      <c r="E838" s="1311"/>
      <c r="F838" s="1311"/>
      <c r="G838" s="1311"/>
      <c r="H838" s="1311"/>
      <c r="I838" s="1311"/>
      <c r="J838" s="1311"/>
      <c r="K838" s="1311"/>
      <c r="L838" s="1311"/>
      <c r="M838" s="1311"/>
      <c r="N838" s="1311"/>
      <c r="O838" s="1311"/>
      <c r="P838" s="1311"/>
      <c r="Q838" s="1311"/>
      <c r="R838" s="1311"/>
      <c r="S838" s="1311"/>
      <c r="T838" s="1311"/>
    </row>
    <row r="839" spans="1:20" ht="15.75" customHeight="1">
      <c r="A839" s="1311"/>
      <c r="B839" s="1311"/>
      <c r="C839" s="1311"/>
      <c r="D839" s="1311"/>
      <c r="E839" s="1311"/>
      <c r="F839" s="1311"/>
      <c r="G839" s="1311"/>
      <c r="H839" s="1311"/>
      <c r="I839" s="1311"/>
      <c r="J839" s="1311"/>
      <c r="K839" s="1311"/>
      <c r="L839" s="1311"/>
      <c r="M839" s="1311"/>
      <c r="N839" s="1311"/>
      <c r="O839" s="1311"/>
      <c r="P839" s="1311"/>
      <c r="Q839" s="1311"/>
      <c r="R839" s="1311"/>
      <c r="S839" s="1311"/>
      <c r="T839" s="1311"/>
    </row>
    <row r="840" spans="1:20" ht="15.75" customHeight="1">
      <c r="A840" s="1311"/>
      <c r="B840" s="1311"/>
      <c r="C840" s="1311"/>
      <c r="D840" s="1311"/>
      <c r="E840" s="1311"/>
      <c r="F840" s="1311"/>
      <c r="G840" s="1311"/>
      <c r="H840" s="1311"/>
      <c r="I840" s="1311"/>
      <c r="J840" s="1311"/>
      <c r="K840" s="1311"/>
      <c r="L840" s="1311"/>
      <c r="M840" s="1311"/>
      <c r="N840" s="1311"/>
      <c r="O840" s="1311"/>
      <c r="P840" s="1311"/>
      <c r="Q840" s="1311"/>
      <c r="R840" s="1311"/>
      <c r="S840" s="1311"/>
      <c r="T840" s="1311"/>
    </row>
    <row r="841" spans="1:20" ht="15.75" customHeight="1">
      <c r="A841" s="1311"/>
      <c r="B841" s="1311"/>
      <c r="C841" s="1311"/>
      <c r="D841" s="1311"/>
      <c r="E841" s="1311"/>
      <c r="F841" s="1311"/>
      <c r="G841" s="1311"/>
      <c r="H841" s="1311"/>
      <c r="I841" s="1311"/>
      <c r="J841" s="1311"/>
      <c r="K841" s="1311"/>
      <c r="L841" s="1311"/>
      <c r="M841" s="1311"/>
      <c r="N841" s="1311"/>
      <c r="O841" s="1311"/>
      <c r="P841" s="1311"/>
      <c r="Q841" s="1311"/>
      <c r="R841" s="1311"/>
      <c r="S841" s="1311"/>
      <c r="T841" s="1311"/>
    </row>
    <row r="842" spans="1:20" ht="15.75" customHeight="1">
      <c r="A842" s="1311"/>
      <c r="B842" s="1311"/>
      <c r="C842" s="1311"/>
      <c r="D842" s="1311"/>
      <c r="E842" s="1311"/>
      <c r="F842" s="1311"/>
      <c r="G842" s="1311"/>
      <c r="H842" s="1311"/>
      <c r="I842" s="1311"/>
      <c r="J842" s="1311"/>
      <c r="K842" s="1311"/>
      <c r="L842" s="1311"/>
      <c r="M842" s="1311"/>
      <c r="N842" s="1311"/>
      <c r="O842" s="1311"/>
      <c r="P842" s="1311"/>
      <c r="Q842" s="1311"/>
      <c r="R842" s="1311"/>
      <c r="S842" s="1311"/>
      <c r="T842" s="1311"/>
    </row>
    <row r="843" spans="1:20" ht="15.75" customHeight="1">
      <c r="A843" s="1311"/>
      <c r="B843" s="1311"/>
      <c r="C843" s="1311"/>
      <c r="D843" s="1311"/>
      <c r="E843" s="1311"/>
      <c r="F843" s="1311"/>
      <c r="G843" s="1311"/>
      <c r="H843" s="1311"/>
      <c r="I843" s="1311"/>
      <c r="J843" s="1311"/>
      <c r="K843" s="1311"/>
      <c r="L843" s="1311"/>
      <c r="M843" s="1311"/>
      <c r="N843" s="1311"/>
      <c r="O843" s="1311"/>
      <c r="P843" s="1311"/>
      <c r="Q843" s="1311"/>
      <c r="R843" s="1311"/>
      <c r="S843" s="1311"/>
      <c r="T843" s="1311"/>
    </row>
    <row r="844" spans="1:20" ht="15.75" customHeight="1">
      <c r="A844" s="1311"/>
      <c r="B844" s="1311"/>
      <c r="C844" s="1311"/>
      <c r="D844" s="1311"/>
      <c r="E844" s="1311"/>
      <c r="F844" s="1311"/>
      <c r="G844" s="1311"/>
      <c r="H844" s="1311"/>
      <c r="I844" s="1311"/>
      <c r="J844" s="1311"/>
      <c r="K844" s="1311"/>
      <c r="L844" s="1311"/>
      <c r="M844" s="1311"/>
      <c r="N844" s="1311"/>
      <c r="O844" s="1311"/>
      <c r="P844" s="1311"/>
      <c r="Q844" s="1311"/>
      <c r="R844" s="1311"/>
      <c r="S844" s="1311"/>
      <c r="T844" s="1311"/>
    </row>
    <row r="845" spans="1:20" ht="15.75" customHeight="1">
      <c r="A845" s="1311"/>
      <c r="B845" s="1311"/>
      <c r="C845" s="1311"/>
      <c r="D845" s="1311"/>
      <c r="E845" s="1311"/>
      <c r="F845" s="1311"/>
      <c r="G845" s="1311"/>
      <c r="H845" s="1311"/>
      <c r="I845" s="1311"/>
      <c r="J845" s="1311"/>
      <c r="K845" s="1311"/>
      <c r="L845" s="1311"/>
      <c r="M845" s="1311"/>
      <c r="N845" s="1311"/>
      <c r="O845" s="1311"/>
      <c r="P845" s="1311"/>
      <c r="Q845" s="1311"/>
      <c r="R845" s="1311"/>
      <c r="S845" s="1311"/>
      <c r="T845" s="1311"/>
    </row>
    <row r="846" spans="1:20" ht="15.75" customHeight="1">
      <c r="A846" s="1311"/>
      <c r="B846" s="1311"/>
      <c r="C846" s="1311"/>
      <c r="D846" s="1311"/>
      <c r="E846" s="1311"/>
      <c r="F846" s="1311"/>
      <c r="G846" s="1311"/>
      <c r="H846" s="1311"/>
      <c r="I846" s="1311"/>
      <c r="J846" s="1311"/>
      <c r="K846" s="1311"/>
      <c r="L846" s="1311"/>
      <c r="M846" s="1311"/>
      <c r="N846" s="1311"/>
      <c r="O846" s="1311"/>
      <c r="P846" s="1311"/>
      <c r="Q846" s="1311"/>
      <c r="R846" s="1311"/>
      <c r="S846" s="1311"/>
      <c r="T846" s="1311"/>
    </row>
    <row r="847" spans="1:20" ht="15.75" customHeight="1">
      <c r="A847" s="1311"/>
      <c r="B847" s="1311"/>
      <c r="C847" s="1311"/>
      <c r="D847" s="1311"/>
      <c r="E847" s="1311"/>
      <c r="F847" s="1311"/>
      <c r="G847" s="1311"/>
      <c r="H847" s="1311"/>
      <c r="I847" s="1311"/>
      <c r="J847" s="1311"/>
      <c r="K847" s="1311"/>
      <c r="L847" s="1311"/>
      <c r="M847" s="1311"/>
      <c r="N847" s="1311"/>
      <c r="O847" s="1311"/>
      <c r="P847" s="1311"/>
      <c r="Q847" s="1311"/>
      <c r="R847" s="1311"/>
      <c r="S847" s="1311"/>
      <c r="T847" s="1311"/>
    </row>
    <row r="848" spans="1:20" ht="15.75" customHeight="1">
      <c r="A848" s="1311"/>
      <c r="B848" s="1311"/>
      <c r="C848" s="1311"/>
      <c r="D848" s="1311"/>
      <c r="E848" s="1311"/>
      <c r="F848" s="1311"/>
      <c r="G848" s="1311"/>
      <c r="H848" s="1311"/>
      <c r="I848" s="1311"/>
      <c r="J848" s="1311"/>
      <c r="K848" s="1311"/>
      <c r="L848" s="1311"/>
      <c r="M848" s="1311"/>
      <c r="N848" s="1311"/>
      <c r="O848" s="1311"/>
      <c r="P848" s="1311"/>
      <c r="Q848" s="1311"/>
      <c r="R848" s="1311"/>
      <c r="S848" s="1311"/>
      <c r="T848" s="1311"/>
    </row>
    <row r="849" spans="1:20" ht="15.75" customHeight="1">
      <c r="A849" s="1311"/>
      <c r="B849" s="1311"/>
      <c r="C849" s="1311"/>
      <c r="D849" s="1311"/>
      <c r="E849" s="1311"/>
      <c r="F849" s="1311"/>
      <c r="G849" s="1311"/>
      <c r="H849" s="1311"/>
      <c r="I849" s="1311"/>
      <c r="J849" s="1311"/>
      <c r="K849" s="1311"/>
      <c r="L849" s="1311"/>
      <c r="M849" s="1311"/>
      <c r="N849" s="1311"/>
      <c r="O849" s="1311"/>
      <c r="P849" s="1311"/>
      <c r="Q849" s="1311"/>
      <c r="R849" s="1311"/>
      <c r="S849" s="1311"/>
      <c r="T849" s="1311"/>
    </row>
    <row r="850" spans="1:20" ht="15.75" customHeight="1">
      <c r="A850" s="1311"/>
      <c r="B850" s="1311"/>
      <c r="C850" s="1311"/>
      <c r="D850" s="1311"/>
      <c r="E850" s="1311"/>
      <c r="F850" s="1311"/>
      <c r="G850" s="1311"/>
      <c r="H850" s="1311"/>
      <c r="I850" s="1311"/>
      <c r="J850" s="1311"/>
      <c r="K850" s="1311"/>
      <c r="L850" s="1311"/>
      <c r="M850" s="1311"/>
      <c r="N850" s="1311"/>
      <c r="O850" s="1311"/>
      <c r="P850" s="1311"/>
      <c r="Q850" s="1311"/>
      <c r="R850" s="1311"/>
      <c r="S850" s="1311"/>
      <c r="T850" s="1311"/>
    </row>
    <row r="851" spans="1:20" ht="15.75" customHeight="1">
      <c r="A851" s="1311"/>
      <c r="B851" s="1311"/>
      <c r="C851" s="1311"/>
      <c r="D851" s="1311"/>
      <c r="E851" s="1311"/>
      <c r="F851" s="1311"/>
      <c r="G851" s="1311"/>
      <c r="H851" s="1311"/>
      <c r="I851" s="1311"/>
      <c r="J851" s="1311"/>
      <c r="K851" s="1311"/>
      <c r="L851" s="1311"/>
      <c r="M851" s="1311"/>
      <c r="N851" s="1311"/>
      <c r="O851" s="1311"/>
      <c r="P851" s="1311"/>
      <c r="Q851" s="1311"/>
      <c r="R851" s="1311"/>
      <c r="S851" s="1311"/>
      <c r="T851" s="1311"/>
    </row>
    <row r="852" spans="1:20" ht="15.75" customHeight="1">
      <c r="A852" s="1311"/>
      <c r="B852" s="1311"/>
      <c r="C852" s="1311"/>
      <c r="D852" s="1311"/>
      <c r="E852" s="1311"/>
      <c r="F852" s="1311"/>
      <c r="G852" s="1311"/>
      <c r="H852" s="1311"/>
      <c r="I852" s="1311"/>
      <c r="J852" s="1311"/>
      <c r="K852" s="1311"/>
      <c r="L852" s="1311"/>
      <c r="M852" s="1311"/>
      <c r="N852" s="1311"/>
      <c r="O852" s="1311"/>
      <c r="P852" s="1311"/>
      <c r="Q852" s="1311"/>
      <c r="R852" s="1311"/>
      <c r="S852" s="1311"/>
      <c r="T852" s="1311"/>
    </row>
    <row r="853" spans="1:20" ht="15.75" customHeight="1">
      <c r="A853" s="1311"/>
      <c r="B853" s="1311"/>
      <c r="C853" s="1311"/>
      <c r="D853" s="1311"/>
      <c r="E853" s="1311"/>
      <c r="F853" s="1311"/>
      <c r="G853" s="1311"/>
      <c r="H853" s="1311"/>
      <c r="I853" s="1311"/>
      <c r="J853" s="1311"/>
      <c r="K853" s="1311"/>
      <c r="L853" s="1311"/>
      <c r="M853" s="1311"/>
      <c r="N853" s="1311"/>
      <c r="O853" s="1311"/>
      <c r="P853" s="1311"/>
      <c r="Q853" s="1311"/>
      <c r="R853" s="1311"/>
      <c r="S853" s="1311"/>
      <c r="T853" s="1311"/>
    </row>
    <row r="854" spans="1:20" ht="15.75" customHeight="1">
      <c r="A854" s="1311"/>
      <c r="B854" s="1311"/>
      <c r="C854" s="1311"/>
      <c r="D854" s="1311"/>
      <c r="E854" s="1311"/>
      <c r="F854" s="1311"/>
      <c r="G854" s="1311"/>
      <c r="H854" s="1311"/>
      <c r="I854" s="1311"/>
      <c r="J854" s="1311"/>
      <c r="K854" s="1311"/>
      <c r="L854" s="1311"/>
      <c r="M854" s="1311"/>
      <c r="N854" s="1311"/>
      <c r="O854" s="1311"/>
      <c r="P854" s="1311"/>
      <c r="Q854" s="1311"/>
      <c r="R854" s="1311"/>
      <c r="S854" s="1311"/>
      <c r="T854" s="1311"/>
    </row>
    <row r="855" spans="1:20" ht="15.75" customHeight="1">
      <c r="A855" s="1311"/>
      <c r="B855" s="1311"/>
      <c r="C855" s="1311"/>
      <c r="D855" s="1311"/>
      <c r="E855" s="1311"/>
      <c r="F855" s="1311"/>
      <c r="G855" s="1311"/>
      <c r="H855" s="1311"/>
      <c r="I855" s="1311"/>
      <c r="J855" s="1311"/>
      <c r="K855" s="1311"/>
      <c r="L855" s="1311"/>
      <c r="M855" s="1311"/>
      <c r="N855" s="1311"/>
      <c r="O855" s="1311"/>
      <c r="P855" s="1311"/>
      <c r="Q855" s="1311"/>
      <c r="R855" s="1311"/>
      <c r="S855" s="1311"/>
      <c r="T855" s="1311"/>
    </row>
    <row r="856" spans="1:20" ht="15.75" customHeight="1">
      <c r="A856" s="1311"/>
      <c r="B856" s="1311"/>
      <c r="C856" s="1311"/>
      <c r="D856" s="1311"/>
      <c r="E856" s="1311"/>
      <c r="F856" s="1311"/>
      <c r="G856" s="1311"/>
      <c r="H856" s="1311"/>
      <c r="I856" s="1311"/>
      <c r="J856" s="1311"/>
      <c r="K856" s="1311"/>
      <c r="L856" s="1311"/>
      <c r="M856" s="1311"/>
      <c r="N856" s="1311"/>
      <c r="O856" s="1311"/>
      <c r="P856" s="1311"/>
      <c r="Q856" s="1311"/>
      <c r="R856" s="1311"/>
      <c r="S856" s="1311"/>
      <c r="T856" s="1311"/>
    </row>
    <row r="857" spans="1:20" ht="15.75" customHeight="1">
      <c r="A857" s="1311"/>
      <c r="B857" s="1311"/>
      <c r="C857" s="1311"/>
      <c r="D857" s="1311"/>
      <c r="E857" s="1311"/>
      <c r="F857" s="1311"/>
      <c r="G857" s="1311"/>
      <c r="H857" s="1311"/>
      <c r="I857" s="1311"/>
      <c r="J857" s="1311"/>
      <c r="K857" s="1311"/>
      <c r="L857" s="1311"/>
      <c r="M857" s="1311"/>
      <c r="N857" s="1311"/>
      <c r="O857" s="1311"/>
      <c r="P857" s="1311"/>
      <c r="Q857" s="1311"/>
      <c r="R857" s="1311"/>
      <c r="S857" s="1311"/>
      <c r="T857" s="1311"/>
    </row>
    <row r="858" spans="1:20" ht="15.75" customHeight="1">
      <c r="A858" s="1311"/>
      <c r="B858" s="1311"/>
      <c r="C858" s="1311"/>
      <c r="D858" s="1311"/>
      <c r="E858" s="1311"/>
      <c r="F858" s="1311"/>
      <c r="G858" s="1311"/>
      <c r="H858" s="1311"/>
      <c r="I858" s="1311"/>
      <c r="J858" s="1311"/>
      <c r="K858" s="1311"/>
      <c r="L858" s="1311"/>
      <c r="M858" s="1311"/>
      <c r="N858" s="1311"/>
      <c r="O858" s="1311"/>
      <c r="P858" s="1311"/>
      <c r="Q858" s="1311"/>
      <c r="R858" s="1311"/>
      <c r="S858" s="1311"/>
      <c r="T858" s="1311"/>
    </row>
    <row r="859" spans="1:20" ht="15.75" customHeight="1">
      <c r="A859" s="1311"/>
      <c r="B859" s="1311"/>
      <c r="C859" s="1311"/>
      <c r="D859" s="1311"/>
      <c r="E859" s="1311"/>
      <c r="F859" s="1311"/>
      <c r="G859" s="1311"/>
      <c r="H859" s="1311"/>
      <c r="I859" s="1311"/>
      <c r="J859" s="1311"/>
      <c r="K859" s="1311"/>
      <c r="L859" s="1311"/>
      <c r="M859" s="1311"/>
      <c r="N859" s="1311"/>
      <c r="O859" s="1311"/>
      <c r="P859" s="1311"/>
      <c r="Q859" s="1311"/>
      <c r="R859" s="1311"/>
      <c r="S859" s="1311"/>
      <c r="T859" s="1311"/>
    </row>
    <row r="860" spans="1:20" ht="15.75" customHeight="1">
      <c r="A860" s="1311"/>
      <c r="B860" s="1311"/>
      <c r="C860" s="1311"/>
      <c r="D860" s="1311"/>
      <c r="E860" s="1311"/>
      <c r="F860" s="1311"/>
      <c r="G860" s="1311"/>
      <c r="H860" s="1311"/>
      <c r="I860" s="1311"/>
      <c r="J860" s="1311"/>
      <c r="K860" s="1311"/>
      <c r="L860" s="1311"/>
      <c r="M860" s="1311"/>
      <c r="N860" s="1311"/>
      <c r="O860" s="1311"/>
      <c r="P860" s="1311"/>
      <c r="Q860" s="1311"/>
      <c r="R860" s="1311"/>
      <c r="S860" s="1311"/>
      <c r="T860" s="1311"/>
    </row>
    <row r="861" spans="1:20" ht="15.75" customHeight="1">
      <c r="A861" s="1311"/>
      <c r="B861" s="1311"/>
      <c r="C861" s="1311"/>
      <c r="D861" s="1311"/>
      <c r="E861" s="1311"/>
      <c r="F861" s="1311"/>
      <c r="G861" s="1311"/>
      <c r="H861" s="1311"/>
      <c r="I861" s="1311"/>
      <c r="J861" s="1311"/>
      <c r="K861" s="1311"/>
      <c r="L861" s="1311"/>
      <c r="M861" s="1311"/>
      <c r="N861" s="1311"/>
      <c r="O861" s="1311"/>
      <c r="P861" s="1311"/>
      <c r="Q861" s="1311"/>
      <c r="R861" s="1311"/>
      <c r="S861" s="1311"/>
      <c r="T861" s="1311"/>
    </row>
    <row r="862" spans="1:20" ht="15.75" customHeight="1">
      <c r="A862" s="1311"/>
      <c r="B862" s="1311"/>
      <c r="C862" s="1311"/>
      <c r="D862" s="1311"/>
      <c r="E862" s="1311"/>
      <c r="F862" s="1311"/>
      <c r="G862" s="1311"/>
      <c r="H862" s="1311"/>
      <c r="I862" s="1311"/>
      <c r="J862" s="1311"/>
      <c r="K862" s="1311"/>
      <c r="L862" s="1311"/>
      <c r="M862" s="1311"/>
      <c r="N862" s="1311"/>
      <c r="O862" s="1311"/>
      <c r="P862" s="1311"/>
      <c r="Q862" s="1311"/>
      <c r="R862" s="1311"/>
      <c r="S862" s="1311"/>
      <c r="T862" s="1311"/>
    </row>
    <row r="863" spans="1:20" ht="15.75" customHeight="1">
      <c r="A863" s="1311"/>
      <c r="B863" s="1311"/>
      <c r="C863" s="1311"/>
      <c r="D863" s="1311"/>
      <c r="E863" s="1311"/>
      <c r="F863" s="1311"/>
      <c r="G863" s="1311"/>
      <c r="H863" s="1311"/>
      <c r="I863" s="1311"/>
      <c r="J863" s="1311"/>
      <c r="K863" s="1311"/>
      <c r="L863" s="1311"/>
      <c r="M863" s="1311"/>
      <c r="N863" s="1311"/>
      <c r="O863" s="1311"/>
      <c r="P863" s="1311"/>
      <c r="Q863" s="1311"/>
      <c r="R863" s="1311"/>
      <c r="S863" s="1311"/>
      <c r="T863" s="1311"/>
    </row>
    <row r="864" spans="1:20" ht="15.75" customHeight="1">
      <c r="A864" s="1311"/>
      <c r="B864" s="1311"/>
      <c r="C864" s="1311"/>
      <c r="D864" s="1311"/>
      <c r="E864" s="1311"/>
      <c r="F864" s="1311"/>
      <c r="G864" s="1311"/>
      <c r="H864" s="1311"/>
      <c r="I864" s="1311"/>
      <c r="J864" s="1311"/>
      <c r="K864" s="1311"/>
      <c r="L864" s="1311"/>
      <c r="M864" s="1311"/>
      <c r="N864" s="1311"/>
      <c r="O864" s="1311"/>
      <c r="P864" s="1311"/>
      <c r="Q864" s="1311"/>
      <c r="R864" s="1311"/>
      <c r="S864" s="1311"/>
      <c r="T864" s="1311"/>
    </row>
    <row r="865" spans="1:20" ht="15.75" customHeight="1">
      <c r="A865" s="1311"/>
      <c r="B865" s="1311"/>
      <c r="C865" s="1311"/>
      <c r="D865" s="1311"/>
      <c r="E865" s="1311"/>
      <c r="F865" s="1311"/>
      <c r="G865" s="1311"/>
      <c r="H865" s="1311"/>
      <c r="I865" s="1311"/>
      <c r="J865" s="1311"/>
      <c r="K865" s="1311"/>
      <c r="L865" s="1311"/>
      <c r="M865" s="1311"/>
      <c r="N865" s="1311"/>
      <c r="O865" s="1311"/>
      <c r="P865" s="1311"/>
      <c r="Q865" s="1311"/>
      <c r="R865" s="1311"/>
      <c r="S865" s="1311"/>
      <c r="T865" s="1311"/>
    </row>
    <row r="866" spans="1:20" ht="15.75" customHeight="1">
      <c r="A866" s="1311"/>
      <c r="B866" s="1311"/>
      <c r="C866" s="1311"/>
      <c r="D866" s="1311"/>
      <c r="E866" s="1311"/>
      <c r="F866" s="1311"/>
      <c r="G866" s="1311"/>
      <c r="H866" s="1311"/>
      <c r="I866" s="1311"/>
      <c r="J866" s="1311"/>
      <c r="K866" s="1311"/>
      <c r="L866" s="1311"/>
      <c r="M866" s="1311"/>
      <c r="N866" s="1311"/>
      <c r="O866" s="1311"/>
      <c r="P866" s="1311"/>
      <c r="Q866" s="1311"/>
      <c r="R866" s="1311"/>
      <c r="S866" s="1311"/>
      <c r="T866" s="1311"/>
    </row>
    <row r="867" spans="1:20" ht="15.75" customHeight="1">
      <c r="A867" s="1311"/>
      <c r="B867" s="1311"/>
      <c r="C867" s="1311"/>
      <c r="D867" s="1311"/>
      <c r="E867" s="1311"/>
      <c r="F867" s="1311"/>
      <c r="G867" s="1311"/>
      <c r="H867" s="1311"/>
      <c r="I867" s="1311"/>
      <c r="J867" s="1311"/>
      <c r="K867" s="1311"/>
      <c r="L867" s="1311"/>
      <c r="M867" s="1311"/>
      <c r="N867" s="1311"/>
      <c r="O867" s="1311"/>
      <c r="P867" s="1311"/>
      <c r="Q867" s="1311"/>
      <c r="R867" s="1311"/>
      <c r="S867" s="1311"/>
      <c r="T867" s="1311"/>
    </row>
    <row r="868" spans="1:20" ht="15.75" customHeight="1">
      <c r="A868" s="1311"/>
      <c r="B868" s="1311"/>
      <c r="C868" s="1311"/>
      <c r="D868" s="1311"/>
      <c r="E868" s="1311"/>
      <c r="F868" s="1311"/>
      <c r="G868" s="1311"/>
      <c r="H868" s="1311"/>
      <c r="I868" s="1311"/>
      <c r="J868" s="1311"/>
      <c r="K868" s="1311"/>
      <c r="L868" s="1311"/>
      <c r="M868" s="1311"/>
      <c r="N868" s="1311"/>
      <c r="O868" s="1311"/>
      <c r="P868" s="1311"/>
      <c r="Q868" s="1311"/>
      <c r="R868" s="1311"/>
      <c r="S868" s="1311"/>
      <c r="T868" s="1311"/>
    </row>
    <row r="869" spans="1:20" ht="15.75" customHeight="1">
      <c r="A869" s="1311"/>
      <c r="B869" s="1311"/>
      <c r="C869" s="1311"/>
      <c r="D869" s="1311"/>
      <c r="E869" s="1311"/>
      <c r="F869" s="1311"/>
      <c r="G869" s="1311"/>
      <c r="H869" s="1311"/>
      <c r="I869" s="1311"/>
      <c r="J869" s="1311"/>
      <c r="K869" s="1311"/>
      <c r="L869" s="1311"/>
      <c r="M869" s="1311"/>
      <c r="N869" s="1311"/>
      <c r="O869" s="1311"/>
      <c r="P869" s="1311"/>
      <c r="Q869" s="1311"/>
      <c r="R869" s="1311"/>
      <c r="S869" s="1311"/>
      <c r="T869" s="1311"/>
    </row>
    <row r="870" spans="1:20" ht="15.75" customHeight="1">
      <c r="A870" s="1311"/>
      <c r="B870" s="1311"/>
      <c r="C870" s="1311"/>
      <c r="D870" s="1311"/>
      <c r="E870" s="1311"/>
      <c r="F870" s="1311"/>
      <c r="G870" s="1311"/>
      <c r="H870" s="1311"/>
      <c r="I870" s="1311"/>
      <c r="J870" s="1311"/>
      <c r="K870" s="1311"/>
      <c r="L870" s="1311"/>
      <c r="M870" s="1311"/>
      <c r="N870" s="1311"/>
      <c r="O870" s="1311"/>
      <c r="P870" s="1311"/>
      <c r="Q870" s="1311"/>
      <c r="R870" s="1311"/>
      <c r="S870" s="1311"/>
      <c r="T870" s="1311"/>
    </row>
    <row r="871" spans="1:20" ht="15.75" customHeight="1">
      <c r="A871" s="1311"/>
      <c r="B871" s="1311"/>
      <c r="C871" s="1311"/>
      <c r="D871" s="1311"/>
      <c r="E871" s="1311"/>
      <c r="F871" s="1311"/>
      <c r="G871" s="1311"/>
      <c r="H871" s="1311"/>
      <c r="I871" s="1311"/>
      <c r="J871" s="1311"/>
      <c r="K871" s="1311"/>
      <c r="L871" s="1311"/>
      <c r="M871" s="1311"/>
      <c r="N871" s="1311"/>
      <c r="O871" s="1311"/>
      <c r="P871" s="1311"/>
      <c r="Q871" s="1311"/>
      <c r="R871" s="1311"/>
      <c r="S871" s="1311"/>
      <c r="T871" s="1311"/>
    </row>
    <row r="872" spans="1:20" ht="15.75" customHeight="1">
      <c r="A872" s="1311"/>
      <c r="B872" s="1311"/>
      <c r="C872" s="1311"/>
      <c r="D872" s="1311"/>
      <c r="E872" s="1311"/>
      <c r="F872" s="1311"/>
      <c r="G872" s="1311"/>
      <c r="H872" s="1311"/>
      <c r="I872" s="1311"/>
      <c r="J872" s="1311"/>
      <c r="K872" s="1311"/>
      <c r="L872" s="1311"/>
      <c r="M872" s="1311"/>
      <c r="N872" s="1311"/>
      <c r="O872" s="1311"/>
      <c r="P872" s="1311"/>
      <c r="Q872" s="1311"/>
      <c r="R872" s="1311"/>
      <c r="S872" s="1311"/>
      <c r="T872" s="1311"/>
    </row>
    <row r="873" spans="1:20" ht="15.75" customHeight="1">
      <c r="A873" s="1311"/>
      <c r="B873" s="1311"/>
      <c r="C873" s="1311"/>
      <c r="D873" s="1311"/>
      <c r="E873" s="1311"/>
      <c r="F873" s="1311"/>
      <c r="G873" s="1311"/>
      <c r="H873" s="1311"/>
      <c r="I873" s="1311"/>
      <c r="J873" s="1311"/>
      <c r="K873" s="1311"/>
      <c r="L873" s="1311"/>
      <c r="M873" s="1311"/>
      <c r="N873" s="1311"/>
      <c r="O873" s="1311"/>
      <c r="P873" s="1311"/>
      <c r="Q873" s="1311"/>
      <c r="R873" s="1311"/>
      <c r="S873" s="1311"/>
      <c r="T873" s="1311"/>
    </row>
    <row r="874" spans="1:20" ht="15.75" customHeight="1">
      <c r="A874" s="1311"/>
      <c r="B874" s="1311"/>
      <c r="C874" s="1311"/>
      <c r="D874" s="1311"/>
      <c r="E874" s="1311"/>
      <c r="F874" s="1311"/>
      <c r="G874" s="1311"/>
      <c r="H874" s="1311"/>
      <c r="I874" s="1311"/>
      <c r="J874" s="1311"/>
      <c r="K874" s="1311"/>
      <c r="L874" s="1311"/>
      <c r="M874" s="1311"/>
      <c r="N874" s="1311"/>
      <c r="O874" s="1311"/>
      <c r="P874" s="1311"/>
      <c r="Q874" s="1311"/>
      <c r="R874" s="1311"/>
      <c r="S874" s="1311"/>
      <c r="T874" s="1311"/>
    </row>
    <row r="875" spans="1:20" ht="15.75" customHeight="1">
      <c r="A875" s="1311"/>
      <c r="B875" s="1311"/>
      <c r="C875" s="1311"/>
      <c r="D875" s="1311"/>
      <c r="E875" s="1311"/>
      <c r="F875" s="1311"/>
      <c r="G875" s="1311"/>
      <c r="H875" s="1311"/>
      <c r="I875" s="1311"/>
      <c r="J875" s="1311"/>
      <c r="K875" s="1311"/>
      <c r="L875" s="1311"/>
      <c r="M875" s="1311"/>
      <c r="N875" s="1311"/>
      <c r="O875" s="1311"/>
      <c r="P875" s="1311"/>
      <c r="Q875" s="1311"/>
      <c r="R875" s="1311"/>
      <c r="S875" s="1311"/>
      <c r="T875" s="1311"/>
    </row>
    <row r="876" spans="1:20" ht="15.75" customHeight="1">
      <c r="A876" s="1311"/>
      <c r="B876" s="1311"/>
      <c r="C876" s="1311"/>
      <c r="D876" s="1311"/>
      <c r="E876" s="1311"/>
      <c r="F876" s="1311"/>
      <c r="G876" s="1311"/>
      <c r="H876" s="1311"/>
      <c r="I876" s="1311"/>
      <c r="J876" s="1311"/>
      <c r="K876" s="1311"/>
      <c r="L876" s="1311"/>
      <c r="M876" s="1311"/>
      <c r="N876" s="1311"/>
      <c r="O876" s="1311"/>
      <c r="P876" s="1311"/>
      <c r="Q876" s="1311"/>
      <c r="R876" s="1311"/>
      <c r="S876" s="1311"/>
      <c r="T876" s="1311"/>
    </row>
    <row r="877" spans="1:20" ht="15.75" customHeight="1">
      <c r="A877" s="1311"/>
      <c r="B877" s="1311"/>
      <c r="C877" s="1311"/>
      <c r="D877" s="1311"/>
      <c r="E877" s="1311"/>
      <c r="F877" s="1311"/>
      <c r="G877" s="1311"/>
      <c r="H877" s="1311"/>
      <c r="I877" s="1311"/>
      <c r="J877" s="1311"/>
      <c r="K877" s="1311"/>
      <c r="L877" s="1311"/>
      <c r="M877" s="1311"/>
      <c r="N877" s="1311"/>
      <c r="O877" s="1311"/>
      <c r="P877" s="1311"/>
      <c r="Q877" s="1311"/>
      <c r="R877" s="1311"/>
      <c r="S877" s="1311"/>
      <c r="T877" s="1311"/>
    </row>
    <row r="878" spans="1:20" ht="15.75" customHeight="1">
      <c r="A878" s="1311"/>
      <c r="B878" s="1311"/>
      <c r="C878" s="1311"/>
      <c r="D878" s="1311"/>
      <c r="E878" s="1311"/>
      <c r="F878" s="1311"/>
      <c r="G878" s="1311"/>
      <c r="H878" s="1311"/>
      <c r="I878" s="1311"/>
      <c r="J878" s="1311"/>
      <c r="K878" s="1311"/>
      <c r="L878" s="1311"/>
      <c r="M878" s="1311"/>
      <c r="N878" s="1311"/>
      <c r="O878" s="1311"/>
      <c r="P878" s="1311"/>
      <c r="Q878" s="1311"/>
      <c r="R878" s="1311"/>
      <c r="S878" s="1311"/>
      <c r="T878" s="1311"/>
    </row>
    <row r="879" spans="1:20" ht="15.75" customHeight="1">
      <c r="A879" s="1311"/>
      <c r="B879" s="1311"/>
      <c r="C879" s="1311"/>
      <c r="D879" s="1311"/>
      <c r="E879" s="1311"/>
      <c r="F879" s="1311"/>
      <c r="G879" s="1311"/>
      <c r="H879" s="1311"/>
      <c r="I879" s="1311"/>
      <c r="J879" s="1311"/>
      <c r="K879" s="1311"/>
      <c r="L879" s="1311"/>
      <c r="M879" s="1311"/>
      <c r="N879" s="1311"/>
      <c r="O879" s="1311"/>
      <c r="P879" s="1311"/>
      <c r="Q879" s="1311"/>
      <c r="R879" s="1311"/>
      <c r="S879" s="1311"/>
      <c r="T879" s="1311"/>
    </row>
    <row r="880" spans="1:20" ht="15.75" customHeight="1">
      <c r="A880" s="1311"/>
      <c r="B880" s="1311"/>
      <c r="C880" s="1311"/>
      <c r="D880" s="1311"/>
      <c r="E880" s="1311"/>
      <c r="F880" s="1311"/>
      <c r="G880" s="1311"/>
      <c r="H880" s="1311"/>
      <c r="I880" s="1311"/>
      <c r="J880" s="1311"/>
      <c r="K880" s="1311"/>
      <c r="L880" s="1311"/>
      <c r="M880" s="1311"/>
      <c r="N880" s="1311"/>
      <c r="O880" s="1311"/>
      <c r="P880" s="1311"/>
      <c r="Q880" s="1311"/>
      <c r="R880" s="1311"/>
      <c r="S880" s="1311"/>
      <c r="T880" s="1311"/>
    </row>
    <row r="881" spans="1:20" ht="15.75" customHeight="1">
      <c r="A881" s="1311"/>
      <c r="B881" s="1311"/>
      <c r="C881" s="1311"/>
      <c r="D881" s="1311"/>
      <c r="E881" s="1311"/>
      <c r="F881" s="1311"/>
      <c r="G881" s="1311"/>
      <c r="H881" s="1311"/>
      <c r="I881" s="1311"/>
      <c r="J881" s="1311"/>
      <c r="K881" s="1311"/>
      <c r="L881" s="1311"/>
      <c r="M881" s="1311"/>
      <c r="N881" s="1311"/>
      <c r="O881" s="1311"/>
      <c r="P881" s="1311"/>
      <c r="Q881" s="1311"/>
      <c r="R881" s="1311"/>
      <c r="S881" s="1311"/>
      <c r="T881" s="1311"/>
    </row>
    <row r="882" spans="1:20" ht="15.75" customHeight="1">
      <c r="A882" s="1311"/>
      <c r="B882" s="1311"/>
      <c r="C882" s="1311"/>
      <c r="D882" s="1311"/>
      <c r="E882" s="1311"/>
      <c r="F882" s="1311"/>
      <c r="G882" s="1311"/>
      <c r="H882" s="1311"/>
      <c r="I882" s="1311"/>
      <c r="J882" s="1311"/>
      <c r="K882" s="1311"/>
      <c r="L882" s="1311"/>
      <c r="M882" s="1311"/>
      <c r="N882" s="1311"/>
      <c r="O882" s="1311"/>
      <c r="P882" s="1311"/>
      <c r="Q882" s="1311"/>
      <c r="R882" s="1311"/>
      <c r="S882" s="1311"/>
      <c r="T882" s="1311"/>
    </row>
    <row r="883" spans="1:20" ht="15.75" customHeight="1">
      <c r="A883" s="1311"/>
      <c r="B883" s="1311"/>
      <c r="C883" s="1311"/>
      <c r="D883" s="1311"/>
      <c r="E883" s="1311"/>
      <c r="F883" s="1311"/>
      <c r="G883" s="1311"/>
      <c r="H883" s="1311"/>
      <c r="I883" s="1311"/>
      <c r="J883" s="1311"/>
      <c r="K883" s="1311"/>
      <c r="L883" s="1311"/>
      <c r="M883" s="1311"/>
      <c r="N883" s="1311"/>
      <c r="O883" s="1311"/>
      <c r="P883" s="1311"/>
      <c r="Q883" s="1311"/>
      <c r="R883" s="1311"/>
      <c r="S883" s="1311"/>
      <c r="T883" s="1311"/>
    </row>
    <row r="884" spans="1:20" ht="15.75" customHeight="1">
      <c r="A884" s="1311"/>
      <c r="B884" s="1311"/>
      <c r="C884" s="1311"/>
      <c r="D884" s="1311"/>
      <c r="E884" s="1311"/>
      <c r="F884" s="1311"/>
      <c r="G884" s="1311"/>
      <c r="H884" s="1311"/>
      <c r="I884" s="1311"/>
      <c r="J884" s="1311"/>
      <c r="K884" s="1311"/>
      <c r="L884" s="1311"/>
      <c r="M884" s="1311"/>
      <c r="N884" s="1311"/>
      <c r="O884" s="1311"/>
      <c r="P884" s="1311"/>
      <c r="Q884" s="1311"/>
      <c r="R884" s="1311"/>
      <c r="S884" s="1311"/>
      <c r="T884" s="1311"/>
    </row>
    <row r="885" spans="1:20" ht="15.75" customHeight="1">
      <c r="A885" s="1311"/>
      <c r="B885" s="1311"/>
      <c r="C885" s="1311"/>
      <c r="D885" s="1311"/>
      <c r="E885" s="1311"/>
      <c r="F885" s="1311"/>
      <c r="G885" s="1311"/>
      <c r="H885" s="1311"/>
      <c r="I885" s="1311"/>
      <c r="J885" s="1311"/>
      <c r="K885" s="1311"/>
      <c r="L885" s="1311"/>
      <c r="M885" s="1311"/>
      <c r="N885" s="1311"/>
      <c r="O885" s="1311"/>
      <c r="P885" s="1311"/>
      <c r="Q885" s="1311"/>
      <c r="R885" s="1311"/>
      <c r="S885" s="1311"/>
      <c r="T885" s="1311"/>
    </row>
    <row r="886" spans="1:20" ht="15.75" customHeight="1">
      <c r="A886" s="1311"/>
      <c r="B886" s="1311"/>
      <c r="C886" s="1311"/>
      <c r="D886" s="1311"/>
      <c r="E886" s="1311"/>
      <c r="F886" s="1311"/>
      <c r="G886" s="1311"/>
      <c r="H886" s="1311"/>
      <c r="I886" s="1311"/>
      <c r="J886" s="1311"/>
      <c r="K886" s="1311"/>
      <c r="L886" s="1311"/>
      <c r="M886" s="1311"/>
      <c r="N886" s="1311"/>
      <c r="O886" s="1311"/>
      <c r="P886" s="1311"/>
      <c r="Q886" s="1311"/>
      <c r="R886" s="1311"/>
      <c r="S886" s="1311"/>
      <c r="T886" s="1311"/>
    </row>
    <row r="887" spans="1:20" ht="15.75" customHeight="1">
      <c r="A887" s="1311"/>
      <c r="B887" s="1311"/>
      <c r="C887" s="1311"/>
      <c r="D887" s="1311"/>
      <c r="E887" s="1311"/>
      <c r="F887" s="1311"/>
      <c r="G887" s="1311"/>
      <c r="H887" s="1311"/>
      <c r="I887" s="1311"/>
      <c r="J887" s="1311"/>
      <c r="K887" s="1311"/>
      <c r="L887" s="1311"/>
      <c r="M887" s="1311"/>
      <c r="N887" s="1311"/>
      <c r="O887" s="1311"/>
      <c r="P887" s="1311"/>
      <c r="Q887" s="1311"/>
      <c r="R887" s="1311"/>
      <c r="S887" s="1311"/>
      <c r="T887" s="1311"/>
    </row>
    <row r="888" spans="1:20" ht="15.75" customHeight="1">
      <c r="A888" s="1311"/>
      <c r="B888" s="1311"/>
      <c r="C888" s="1311"/>
      <c r="D888" s="1311"/>
      <c r="E888" s="1311"/>
      <c r="F888" s="1311"/>
      <c r="G888" s="1311"/>
      <c r="H888" s="1311"/>
      <c r="I888" s="1311"/>
      <c r="J888" s="1311"/>
      <c r="K888" s="1311"/>
      <c r="L888" s="1311"/>
      <c r="M888" s="1311"/>
      <c r="N888" s="1311"/>
      <c r="O888" s="1311"/>
      <c r="P888" s="1311"/>
      <c r="Q888" s="1311"/>
      <c r="R888" s="1311"/>
      <c r="S888" s="1311"/>
      <c r="T888" s="1311"/>
    </row>
    <row r="889" spans="1:20" ht="15.75" customHeight="1">
      <c r="A889" s="1311"/>
      <c r="B889" s="1311"/>
      <c r="C889" s="1311"/>
      <c r="D889" s="1311"/>
      <c r="E889" s="1311"/>
      <c r="F889" s="1311"/>
      <c r="G889" s="1311"/>
      <c r="H889" s="1311"/>
      <c r="I889" s="1311"/>
      <c r="J889" s="1311"/>
      <c r="K889" s="1311"/>
      <c r="L889" s="1311"/>
      <c r="M889" s="1311"/>
      <c r="N889" s="1311"/>
      <c r="O889" s="1311"/>
      <c r="P889" s="1311"/>
      <c r="Q889" s="1311"/>
      <c r="R889" s="1311"/>
      <c r="S889" s="1311"/>
      <c r="T889" s="1311"/>
    </row>
    <row r="890" spans="1:20" ht="15.75" customHeight="1">
      <c r="A890" s="1311"/>
      <c r="B890" s="1311"/>
      <c r="C890" s="1311"/>
      <c r="D890" s="1311"/>
      <c r="E890" s="1311"/>
      <c r="F890" s="1311"/>
      <c r="G890" s="1311"/>
      <c r="H890" s="1311"/>
      <c r="I890" s="1311"/>
      <c r="J890" s="1311"/>
      <c r="K890" s="1311"/>
      <c r="L890" s="1311"/>
      <c r="M890" s="1311"/>
      <c r="N890" s="1311"/>
      <c r="O890" s="1311"/>
      <c r="P890" s="1311"/>
      <c r="Q890" s="1311"/>
      <c r="R890" s="1311"/>
      <c r="S890" s="1311"/>
      <c r="T890" s="1311"/>
    </row>
    <row r="891" spans="1:20" ht="15.75" customHeight="1">
      <c r="A891" s="1311"/>
      <c r="B891" s="1311"/>
      <c r="C891" s="1311"/>
      <c r="D891" s="1311"/>
      <c r="E891" s="1311"/>
      <c r="F891" s="1311"/>
      <c r="G891" s="1311"/>
      <c r="H891" s="1311"/>
      <c r="I891" s="1311"/>
      <c r="J891" s="1311"/>
      <c r="K891" s="1311"/>
      <c r="L891" s="1311"/>
      <c r="M891" s="1311"/>
      <c r="N891" s="1311"/>
      <c r="O891" s="1311"/>
      <c r="P891" s="1311"/>
      <c r="Q891" s="1311"/>
      <c r="R891" s="1311"/>
      <c r="S891" s="1311"/>
      <c r="T891" s="1311"/>
    </row>
    <row r="892" spans="1:20" ht="15.75" customHeight="1">
      <c r="A892" s="1311"/>
      <c r="B892" s="1311"/>
      <c r="C892" s="1311"/>
      <c r="D892" s="1311"/>
      <c r="E892" s="1311"/>
      <c r="F892" s="1311"/>
      <c r="G892" s="1311"/>
      <c r="H892" s="1311"/>
      <c r="I892" s="1311"/>
      <c r="J892" s="1311"/>
      <c r="K892" s="1311"/>
      <c r="L892" s="1311"/>
      <c r="M892" s="1311"/>
      <c r="N892" s="1311"/>
      <c r="O892" s="1311"/>
      <c r="P892" s="1311"/>
      <c r="Q892" s="1311"/>
      <c r="R892" s="1311"/>
      <c r="S892" s="1311"/>
      <c r="T892" s="1311"/>
    </row>
    <row r="893" spans="1:20" ht="15.75" customHeight="1">
      <c r="A893" s="1311"/>
      <c r="B893" s="1311"/>
      <c r="C893" s="1311"/>
      <c r="D893" s="1311"/>
      <c r="E893" s="1311"/>
      <c r="F893" s="1311"/>
      <c r="G893" s="1311"/>
      <c r="H893" s="1311"/>
      <c r="I893" s="1311"/>
      <c r="J893" s="1311"/>
      <c r="K893" s="1311"/>
      <c r="L893" s="1311"/>
      <c r="M893" s="1311"/>
      <c r="N893" s="1311"/>
      <c r="O893" s="1311"/>
      <c r="P893" s="1311"/>
      <c r="Q893" s="1311"/>
      <c r="R893" s="1311"/>
      <c r="S893" s="1311"/>
      <c r="T893" s="1311"/>
    </row>
    <row r="894" spans="1:20" ht="15.75" customHeight="1">
      <c r="A894" s="1311"/>
      <c r="B894" s="1311"/>
      <c r="C894" s="1311"/>
      <c r="D894" s="1311"/>
      <c r="E894" s="1311"/>
      <c r="F894" s="1311"/>
      <c r="G894" s="1311"/>
      <c r="H894" s="1311"/>
      <c r="I894" s="1311"/>
      <c r="J894" s="1311"/>
      <c r="K894" s="1311"/>
      <c r="L894" s="1311"/>
      <c r="M894" s="1311"/>
      <c r="N894" s="1311"/>
      <c r="O894" s="1311"/>
      <c r="P894" s="1311"/>
      <c r="Q894" s="1311"/>
      <c r="R894" s="1311"/>
      <c r="S894" s="1311"/>
      <c r="T894" s="1311"/>
    </row>
    <row r="895" spans="1:20" ht="15.75" customHeight="1">
      <c r="A895" s="1311"/>
      <c r="B895" s="1311"/>
      <c r="C895" s="1311"/>
      <c r="D895" s="1311"/>
      <c r="E895" s="1311"/>
      <c r="F895" s="1311"/>
      <c r="G895" s="1311"/>
      <c r="H895" s="1311"/>
      <c r="I895" s="1311"/>
      <c r="J895" s="1311"/>
      <c r="K895" s="1311"/>
      <c r="L895" s="1311"/>
      <c r="M895" s="1311"/>
      <c r="N895" s="1311"/>
      <c r="O895" s="1311"/>
      <c r="P895" s="1311"/>
      <c r="Q895" s="1311"/>
      <c r="R895" s="1311"/>
      <c r="S895" s="1311"/>
      <c r="T895" s="1311"/>
    </row>
    <row r="896" spans="1:20" ht="15.75" customHeight="1">
      <c r="A896" s="1311"/>
      <c r="B896" s="1311"/>
      <c r="C896" s="1311"/>
      <c r="D896" s="1311"/>
      <c r="E896" s="1311"/>
      <c r="F896" s="1311"/>
      <c r="G896" s="1311"/>
      <c r="H896" s="1311"/>
      <c r="I896" s="1311"/>
      <c r="J896" s="1311"/>
      <c r="K896" s="1311"/>
      <c r="L896" s="1311"/>
      <c r="M896" s="1311"/>
      <c r="N896" s="1311"/>
      <c r="O896" s="1311"/>
      <c r="P896" s="1311"/>
      <c r="Q896" s="1311"/>
      <c r="R896" s="1311"/>
      <c r="S896" s="1311"/>
      <c r="T896" s="1311"/>
    </row>
    <row r="897" spans="1:20" ht="15.75" customHeight="1">
      <c r="A897" s="1311"/>
      <c r="B897" s="1311"/>
      <c r="C897" s="1311"/>
      <c r="D897" s="1311"/>
      <c r="E897" s="1311"/>
      <c r="F897" s="1311"/>
      <c r="G897" s="1311"/>
      <c r="H897" s="1311"/>
      <c r="I897" s="1311"/>
      <c r="J897" s="1311"/>
      <c r="K897" s="1311"/>
      <c r="L897" s="1311"/>
      <c r="M897" s="1311"/>
      <c r="N897" s="1311"/>
      <c r="O897" s="1311"/>
      <c r="P897" s="1311"/>
      <c r="Q897" s="1311"/>
      <c r="R897" s="1311"/>
      <c r="S897" s="1311"/>
      <c r="T897" s="1311"/>
    </row>
    <row r="898" spans="1:20" ht="15.75" customHeight="1">
      <c r="A898" s="1311"/>
      <c r="B898" s="1311"/>
      <c r="C898" s="1311"/>
      <c r="D898" s="1311"/>
      <c r="E898" s="1311"/>
      <c r="F898" s="1311"/>
      <c r="G898" s="1311"/>
      <c r="H898" s="1311"/>
      <c r="I898" s="1311"/>
      <c r="J898" s="1311"/>
      <c r="K898" s="1311"/>
      <c r="L898" s="1311"/>
      <c r="M898" s="1311"/>
      <c r="N898" s="1311"/>
      <c r="O898" s="1311"/>
      <c r="P898" s="1311"/>
      <c r="Q898" s="1311"/>
      <c r="R898" s="1311"/>
      <c r="S898" s="1311"/>
      <c r="T898" s="1311"/>
    </row>
    <row r="899" spans="1:20" ht="15.75" customHeight="1">
      <c r="A899" s="1311"/>
      <c r="B899" s="1311"/>
      <c r="C899" s="1311"/>
      <c r="D899" s="1311"/>
      <c r="E899" s="1311"/>
      <c r="F899" s="1311"/>
      <c r="G899" s="1311"/>
      <c r="H899" s="1311"/>
      <c r="I899" s="1311"/>
      <c r="J899" s="1311"/>
      <c r="K899" s="1311"/>
      <c r="L899" s="1311"/>
      <c r="M899" s="1311"/>
      <c r="N899" s="1311"/>
      <c r="O899" s="1311"/>
      <c r="P899" s="1311"/>
      <c r="Q899" s="1311"/>
      <c r="R899" s="1311"/>
      <c r="S899" s="1311"/>
      <c r="T899" s="1311"/>
    </row>
    <row r="900" spans="1:20" ht="15.75" customHeight="1">
      <c r="A900" s="1311"/>
      <c r="B900" s="1311"/>
      <c r="C900" s="1311"/>
      <c r="D900" s="1311"/>
      <c r="E900" s="1311"/>
      <c r="F900" s="1311"/>
      <c r="G900" s="1311"/>
      <c r="H900" s="1311"/>
      <c r="I900" s="1311"/>
      <c r="J900" s="1311"/>
      <c r="K900" s="1311"/>
      <c r="L900" s="1311"/>
      <c r="M900" s="1311"/>
      <c r="N900" s="1311"/>
      <c r="O900" s="1311"/>
      <c r="P900" s="1311"/>
      <c r="Q900" s="1311"/>
      <c r="R900" s="1311"/>
      <c r="S900" s="1311"/>
      <c r="T900" s="1311"/>
    </row>
    <row r="901" spans="1:20" ht="15.75" customHeight="1">
      <c r="A901" s="1311"/>
      <c r="B901" s="1311"/>
      <c r="C901" s="1311"/>
      <c r="D901" s="1311"/>
      <c r="E901" s="1311"/>
      <c r="F901" s="1311"/>
      <c r="G901" s="1311"/>
      <c r="H901" s="1311"/>
      <c r="I901" s="1311"/>
      <c r="J901" s="1311"/>
      <c r="K901" s="1311"/>
      <c r="L901" s="1311"/>
      <c r="M901" s="1311"/>
      <c r="N901" s="1311"/>
      <c r="O901" s="1311"/>
      <c r="P901" s="1311"/>
      <c r="Q901" s="1311"/>
      <c r="R901" s="1311"/>
      <c r="S901" s="1311"/>
      <c r="T901" s="1311"/>
    </row>
    <row r="902" spans="1:20" ht="15.75" customHeight="1">
      <c r="A902" s="1311"/>
      <c r="B902" s="1311"/>
      <c r="C902" s="1311"/>
      <c r="D902" s="1311"/>
      <c r="E902" s="1311"/>
      <c r="F902" s="1311"/>
      <c r="G902" s="1311"/>
      <c r="H902" s="1311"/>
      <c r="I902" s="1311"/>
      <c r="J902" s="1311"/>
      <c r="K902" s="1311"/>
      <c r="L902" s="1311"/>
      <c r="M902" s="1311"/>
      <c r="N902" s="1311"/>
      <c r="O902" s="1311"/>
      <c r="P902" s="1311"/>
      <c r="Q902" s="1311"/>
      <c r="R902" s="1311"/>
      <c r="S902" s="1311"/>
      <c r="T902" s="1311"/>
    </row>
    <row r="903" spans="1:20" ht="15.75" customHeight="1">
      <c r="A903" s="1311"/>
      <c r="B903" s="1311"/>
      <c r="C903" s="1311"/>
      <c r="D903" s="1311"/>
      <c r="E903" s="1311"/>
      <c r="F903" s="1311"/>
      <c r="G903" s="1311"/>
      <c r="H903" s="1311"/>
      <c r="I903" s="1311"/>
      <c r="J903" s="1311"/>
      <c r="K903" s="1311"/>
      <c r="L903" s="1311"/>
      <c r="M903" s="1311"/>
      <c r="N903" s="1311"/>
      <c r="O903" s="1311"/>
      <c r="P903" s="1311"/>
      <c r="Q903" s="1311"/>
      <c r="R903" s="1311"/>
      <c r="S903" s="1311"/>
      <c r="T903" s="1311"/>
    </row>
    <row r="904" spans="1:20" ht="15.75" customHeight="1">
      <c r="A904" s="1311"/>
      <c r="B904" s="1311"/>
      <c r="C904" s="1311"/>
      <c r="D904" s="1311"/>
      <c r="E904" s="1311"/>
      <c r="F904" s="1311"/>
      <c r="G904" s="1311"/>
      <c r="H904" s="1311"/>
      <c r="I904" s="1311"/>
      <c r="J904" s="1311"/>
      <c r="K904" s="1311"/>
      <c r="L904" s="1311"/>
      <c r="M904" s="1311"/>
      <c r="N904" s="1311"/>
      <c r="O904" s="1311"/>
      <c r="P904" s="1311"/>
      <c r="Q904" s="1311"/>
      <c r="R904" s="1311"/>
      <c r="S904" s="1311"/>
      <c r="T904" s="1311"/>
    </row>
    <row r="905" spans="1:20" ht="15.75" customHeight="1">
      <c r="A905" s="1311"/>
      <c r="B905" s="1311"/>
      <c r="C905" s="1311"/>
      <c r="D905" s="1311"/>
      <c r="E905" s="1311"/>
      <c r="F905" s="1311"/>
      <c r="G905" s="1311"/>
      <c r="H905" s="1311"/>
      <c r="I905" s="1311"/>
      <c r="J905" s="1311"/>
      <c r="K905" s="1311"/>
      <c r="L905" s="1311"/>
      <c r="M905" s="1311"/>
      <c r="N905" s="1311"/>
      <c r="O905" s="1311"/>
      <c r="P905" s="1311"/>
      <c r="Q905" s="1311"/>
      <c r="R905" s="1311"/>
      <c r="S905" s="1311"/>
      <c r="T905" s="1311"/>
    </row>
    <row r="906" spans="1:20" ht="15.75" customHeight="1">
      <c r="A906" s="1311"/>
      <c r="B906" s="1311"/>
      <c r="C906" s="1311"/>
      <c r="D906" s="1311"/>
      <c r="E906" s="1311"/>
      <c r="F906" s="1311"/>
      <c r="G906" s="1311"/>
      <c r="H906" s="1311"/>
      <c r="I906" s="1311"/>
      <c r="J906" s="1311"/>
      <c r="K906" s="1311"/>
      <c r="L906" s="1311"/>
      <c r="M906" s="1311"/>
      <c r="N906" s="1311"/>
      <c r="O906" s="1311"/>
      <c r="P906" s="1311"/>
      <c r="Q906" s="1311"/>
      <c r="R906" s="1311"/>
      <c r="S906" s="1311"/>
      <c r="T906" s="1311"/>
    </row>
    <row r="907" spans="1:20" ht="15.75" customHeight="1">
      <c r="A907" s="1311"/>
      <c r="B907" s="1311"/>
      <c r="C907" s="1311"/>
      <c r="D907" s="1311"/>
      <c r="E907" s="1311"/>
      <c r="F907" s="1311"/>
      <c r="G907" s="1311"/>
      <c r="H907" s="1311"/>
      <c r="I907" s="1311"/>
      <c r="J907" s="1311"/>
      <c r="K907" s="1311"/>
      <c r="L907" s="1311"/>
      <c r="M907" s="1311"/>
      <c r="N907" s="1311"/>
      <c r="O907" s="1311"/>
      <c r="P907" s="1311"/>
      <c r="Q907" s="1311"/>
      <c r="R907" s="1311"/>
      <c r="S907" s="1311"/>
      <c r="T907" s="1311"/>
    </row>
    <row r="908" spans="1:20" ht="15.75" customHeight="1">
      <c r="A908" s="1311"/>
      <c r="B908" s="1311"/>
      <c r="C908" s="1311"/>
      <c r="D908" s="1311"/>
      <c r="E908" s="1311"/>
      <c r="F908" s="1311"/>
      <c r="G908" s="1311"/>
      <c r="H908" s="1311"/>
      <c r="I908" s="1311"/>
      <c r="J908" s="1311"/>
      <c r="K908" s="1311"/>
      <c r="L908" s="1311"/>
      <c r="M908" s="1311"/>
      <c r="N908" s="1311"/>
      <c r="O908" s="1311"/>
      <c r="P908" s="1311"/>
      <c r="Q908" s="1311"/>
      <c r="R908" s="1311"/>
      <c r="S908" s="1311"/>
      <c r="T908" s="1311"/>
    </row>
    <row r="909" spans="1:20" ht="15.75" customHeight="1">
      <c r="A909" s="1311"/>
      <c r="B909" s="1311"/>
      <c r="C909" s="1311"/>
      <c r="D909" s="1311"/>
      <c r="E909" s="1311"/>
      <c r="F909" s="1311"/>
      <c r="G909" s="1311"/>
      <c r="H909" s="1311"/>
      <c r="I909" s="1311"/>
      <c r="J909" s="1311"/>
      <c r="K909" s="1311"/>
      <c r="L909" s="1311"/>
      <c r="M909" s="1311"/>
      <c r="N909" s="1311"/>
      <c r="O909" s="1311"/>
      <c r="P909" s="1311"/>
      <c r="Q909" s="1311"/>
      <c r="R909" s="1311"/>
      <c r="S909" s="1311"/>
      <c r="T909" s="1311"/>
    </row>
    <row r="910" spans="1:20" ht="15.75" customHeight="1">
      <c r="A910" s="1311"/>
      <c r="B910" s="1311"/>
      <c r="C910" s="1311"/>
      <c r="D910" s="1311"/>
      <c r="E910" s="1311"/>
      <c r="F910" s="1311"/>
      <c r="G910" s="1311"/>
      <c r="H910" s="1311"/>
      <c r="I910" s="1311"/>
      <c r="J910" s="1311"/>
      <c r="K910" s="1311"/>
      <c r="L910" s="1311"/>
      <c r="M910" s="1311"/>
      <c r="N910" s="1311"/>
      <c r="O910" s="1311"/>
      <c r="P910" s="1311"/>
      <c r="Q910" s="1311"/>
      <c r="R910" s="1311"/>
      <c r="S910" s="1311"/>
      <c r="T910" s="1311"/>
    </row>
    <row r="911" spans="1:20" ht="15.75" customHeight="1">
      <c r="A911" s="1311"/>
      <c r="B911" s="1311"/>
      <c r="C911" s="1311"/>
      <c r="D911" s="1311"/>
      <c r="E911" s="1311"/>
      <c r="F911" s="1311"/>
      <c r="G911" s="1311"/>
      <c r="H911" s="1311"/>
      <c r="I911" s="1311"/>
      <c r="J911" s="1311"/>
      <c r="K911" s="1311"/>
      <c r="L911" s="1311"/>
      <c r="M911" s="1311"/>
      <c r="N911" s="1311"/>
      <c r="O911" s="1311"/>
      <c r="P911" s="1311"/>
      <c r="Q911" s="1311"/>
      <c r="R911" s="1311"/>
      <c r="S911" s="1311"/>
      <c r="T911" s="1311"/>
    </row>
    <row r="912" spans="1:20" ht="15.75" customHeight="1">
      <c r="A912" s="1311"/>
      <c r="B912" s="1311"/>
      <c r="C912" s="1311"/>
      <c r="D912" s="1311"/>
      <c r="E912" s="1311"/>
      <c r="F912" s="1311"/>
      <c r="G912" s="1311"/>
      <c r="H912" s="1311"/>
      <c r="I912" s="1311"/>
      <c r="J912" s="1311"/>
      <c r="K912" s="1311"/>
      <c r="L912" s="1311"/>
      <c r="M912" s="1311"/>
      <c r="N912" s="1311"/>
      <c r="O912" s="1311"/>
      <c r="P912" s="1311"/>
      <c r="Q912" s="1311"/>
      <c r="R912" s="1311"/>
      <c r="S912" s="1311"/>
      <c r="T912" s="1311"/>
    </row>
    <row r="913" spans="1:20" ht="15.75" customHeight="1">
      <c r="A913" s="1311"/>
      <c r="B913" s="1311"/>
      <c r="C913" s="1311"/>
      <c r="D913" s="1311"/>
      <c r="E913" s="1311"/>
      <c r="F913" s="1311"/>
      <c r="G913" s="1311"/>
      <c r="H913" s="1311"/>
      <c r="I913" s="1311"/>
      <c r="J913" s="1311"/>
      <c r="K913" s="1311"/>
      <c r="L913" s="1311"/>
      <c r="M913" s="1311"/>
      <c r="N913" s="1311"/>
      <c r="O913" s="1311"/>
      <c r="P913" s="1311"/>
      <c r="Q913" s="1311"/>
      <c r="R913" s="1311"/>
      <c r="S913" s="1311"/>
      <c r="T913" s="1311"/>
    </row>
    <row r="914" spans="1:20" ht="15.75" customHeight="1">
      <c r="A914" s="1311"/>
      <c r="B914" s="1311"/>
      <c r="C914" s="1311"/>
      <c r="D914" s="1311"/>
      <c r="E914" s="1311"/>
      <c r="F914" s="1311"/>
      <c r="G914" s="1311"/>
      <c r="H914" s="1311"/>
      <c r="I914" s="1311"/>
      <c r="J914" s="1311"/>
      <c r="K914" s="1311"/>
      <c r="L914" s="1311"/>
      <c r="M914" s="1311"/>
      <c r="N914" s="1311"/>
      <c r="O914" s="1311"/>
      <c r="P914" s="1311"/>
      <c r="Q914" s="1311"/>
      <c r="R914" s="1311"/>
      <c r="S914" s="1311"/>
      <c r="T914" s="1311"/>
    </row>
    <row r="915" spans="1:20" ht="15.75" customHeight="1">
      <c r="A915" s="1311"/>
      <c r="B915" s="1311"/>
      <c r="C915" s="1311"/>
      <c r="D915" s="1311"/>
      <c r="E915" s="1311"/>
      <c r="F915" s="1311"/>
      <c r="G915" s="1311"/>
      <c r="H915" s="1311"/>
      <c r="I915" s="1311"/>
      <c r="J915" s="1311"/>
      <c r="K915" s="1311"/>
      <c r="L915" s="1311"/>
      <c r="M915" s="1311"/>
      <c r="N915" s="1311"/>
      <c r="O915" s="1311"/>
      <c r="P915" s="1311"/>
      <c r="Q915" s="1311"/>
      <c r="R915" s="1311"/>
      <c r="S915" s="1311"/>
      <c r="T915" s="1311"/>
    </row>
    <row r="916" spans="1:20" ht="15.75" customHeight="1">
      <c r="A916" s="1311"/>
      <c r="B916" s="1311"/>
      <c r="C916" s="1311"/>
      <c r="D916" s="1311"/>
      <c r="E916" s="1311"/>
      <c r="F916" s="1311"/>
      <c r="G916" s="1311"/>
      <c r="H916" s="1311"/>
      <c r="I916" s="1311"/>
      <c r="J916" s="1311"/>
      <c r="K916" s="1311"/>
      <c r="L916" s="1311"/>
      <c r="M916" s="1311"/>
      <c r="N916" s="1311"/>
      <c r="O916" s="1311"/>
      <c r="P916" s="1311"/>
      <c r="Q916" s="1311"/>
      <c r="R916" s="1311"/>
      <c r="S916" s="1311"/>
      <c r="T916" s="1311"/>
    </row>
    <row r="917" spans="1:20" ht="15.75" customHeight="1">
      <c r="A917" s="1311"/>
      <c r="B917" s="1311"/>
      <c r="C917" s="1311"/>
      <c r="D917" s="1311"/>
      <c r="E917" s="1311"/>
      <c r="F917" s="1311"/>
      <c r="G917" s="1311"/>
      <c r="H917" s="1311"/>
      <c r="I917" s="1311"/>
      <c r="J917" s="1311"/>
      <c r="K917" s="1311"/>
      <c r="L917" s="1311"/>
      <c r="M917" s="1311"/>
      <c r="N917" s="1311"/>
      <c r="O917" s="1311"/>
      <c r="P917" s="1311"/>
      <c r="Q917" s="1311"/>
      <c r="R917" s="1311"/>
      <c r="S917" s="1311"/>
      <c r="T917" s="1311"/>
    </row>
    <row r="918" spans="1:20" ht="15.75" customHeight="1">
      <c r="A918" s="1311"/>
      <c r="B918" s="1311"/>
      <c r="C918" s="1311"/>
      <c r="D918" s="1311"/>
      <c r="E918" s="1311"/>
      <c r="F918" s="1311"/>
      <c r="G918" s="1311"/>
      <c r="H918" s="1311"/>
      <c r="I918" s="1311"/>
      <c r="J918" s="1311"/>
      <c r="K918" s="1311"/>
      <c r="L918" s="1311"/>
      <c r="M918" s="1311"/>
      <c r="N918" s="1311"/>
      <c r="O918" s="1311"/>
      <c r="P918" s="1311"/>
      <c r="Q918" s="1311"/>
      <c r="R918" s="1311"/>
      <c r="S918" s="1311"/>
      <c r="T918" s="1311"/>
    </row>
    <row r="919" spans="1:20" ht="15.75" customHeight="1">
      <c r="A919" s="1311"/>
      <c r="B919" s="1311"/>
      <c r="C919" s="1311"/>
      <c r="D919" s="1311"/>
      <c r="E919" s="1311"/>
      <c r="F919" s="1311"/>
      <c r="G919" s="1311"/>
      <c r="H919" s="1311"/>
      <c r="I919" s="1311"/>
      <c r="J919" s="1311"/>
      <c r="K919" s="1311"/>
      <c r="L919" s="1311"/>
      <c r="M919" s="1311"/>
      <c r="N919" s="1311"/>
      <c r="O919" s="1311"/>
      <c r="P919" s="1311"/>
      <c r="Q919" s="1311"/>
      <c r="R919" s="1311"/>
      <c r="S919" s="1311"/>
      <c r="T919" s="1311"/>
    </row>
    <row r="920" spans="1:20" ht="15.75" customHeight="1">
      <c r="A920" s="1311"/>
      <c r="B920" s="1311"/>
      <c r="C920" s="1311"/>
      <c r="D920" s="1311"/>
      <c r="E920" s="1311"/>
      <c r="F920" s="1311"/>
      <c r="G920" s="1311"/>
      <c r="H920" s="1311"/>
      <c r="I920" s="1311"/>
      <c r="J920" s="1311"/>
      <c r="K920" s="1311"/>
      <c r="L920" s="1311"/>
      <c r="M920" s="1311"/>
      <c r="N920" s="1311"/>
      <c r="O920" s="1311"/>
      <c r="P920" s="1311"/>
      <c r="Q920" s="1311"/>
      <c r="R920" s="1311"/>
      <c r="S920" s="1311"/>
      <c r="T920" s="1311"/>
    </row>
    <row r="921" spans="1:20" ht="15.75" customHeight="1">
      <c r="A921" s="1311"/>
      <c r="B921" s="1311"/>
      <c r="C921" s="1311"/>
      <c r="D921" s="1311"/>
      <c r="E921" s="1311"/>
      <c r="F921" s="1311"/>
      <c r="G921" s="1311"/>
      <c r="H921" s="1311"/>
      <c r="I921" s="1311"/>
      <c r="J921" s="1311"/>
      <c r="K921" s="1311"/>
      <c r="L921" s="1311"/>
      <c r="M921" s="1311"/>
      <c r="N921" s="1311"/>
      <c r="O921" s="1311"/>
      <c r="P921" s="1311"/>
      <c r="Q921" s="1311"/>
      <c r="R921" s="1311"/>
      <c r="S921" s="1311"/>
      <c r="T921" s="1311"/>
    </row>
    <row r="922" spans="1:20" ht="15.75" customHeight="1">
      <c r="A922" s="1311"/>
      <c r="B922" s="1311"/>
      <c r="C922" s="1311"/>
      <c r="D922" s="1311"/>
      <c r="E922" s="1311"/>
      <c r="F922" s="1311"/>
      <c r="G922" s="1311"/>
      <c r="H922" s="1311"/>
      <c r="I922" s="1311"/>
      <c r="J922" s="1311"/>
      <c r="K922" s="1311"/>
      <c r="L922" s="1311"/>
      <c r="M922" s="1311"/>
      <c r="N922" s="1311"/>
      <c r="O922" s="1311"/>
      <c r="P922" s="1311"/>
      <c r="Q922" s="1311"/>
      <c r="R922" s="1311"/>
      <c r="S922" s="1311"/>
      <c r="T922" s="1311"/>
    </row>
    <row r="923" spans="1:20" ht="15.75" customHeight="1">
      <c r="A923" s="1311"/>
      <c r="B923" s="1311"/>
      <c r="C923" s="1311"/>
      <c r="D923" s="1311"/>
      <c r="E923" s="1311"/>
      <c r="F923" s="1311"/>
      <c r="G923" s="1311"/>
      <c r="H923" s="1311"/>
      <c r="I923" s="1311"/>
      <c r="J923" s="1311"/>
      <c r="K923" s="1311"/>
      <c r="L923" s="1311"/>
      <c r="M923" s="1311"/>
      <c r="N923" s="1311"/>
      <c r="O923" s="1311"/>
      <c r="P923" s="1311"/>
      <c r="Q923" s="1311"/>
      <c r="R923" s="1311"/>
      <c r="S923" s="1311"/>
      <c r="T923" s="1311"/>
    </row>
    <row r="924" spans="1:20" ht="15.75" customHeight="1">
      <c r="A924" s="1311"/>
      <c r="B924" s="1311"/>
      <c r="C924" s="1311"/>
      <c r="D924" s="1311"/>
      <c r="E924" s="1311"/>
      <c r="F924" s="1311"/>
      <c r="G924" s="1311"/>
      <c r="H924" s="1311"/>
      <c r="I924" s="1311"/>
      <c r="J924" s="1311"/>
      <c r="K924" s="1311"/>
      <c r="L924" s="1311"/>
      <c r="M924" s="1311"/>
      <c r="N924" s="1311"/>
      <c r="O924" s="1311"/>
      <c r="P924" s="1311"/>
      <c r="Q924" s="1311"/>
      <c r="R924" s="1311"/>
      <c r="S924" s="1311"/>
      <c r="T924" s="1311"/>
    </row>
    <row r="925" spans="1:20" ht="15.75" customHeight="1">
      <c r="A925" s="1311"/>
      <c r="B925" s="1311"/>
      <c r="C925" s="1311"/>
      <c r="D925" s="1311"/>
      <c r="E925" s="1311"/>
      <c r="F925" s="1311"/>
      <c r="G925" s="1311"/>
      <c r="H925" s="1311"/>
      <c r="I925" s="1311"/>
      <c r="J925" s="1311"/>
      <c r="K925" s="1311"/>
      <c r="L925" s="1311"/>
      <c r="M925" s="1311"/>
      <c r="N925" s="1311"/>
      <c r="O925" s="1311"/>
      <c r="P925" s="1311"/>
      <c r="Q925" s="1311"/>
      <c r="R925" s="1311"/>
      <c r="S925" s="1311"/>
      <c r="T925" s="1311"/>
    </row>
    <row r="926" spans="1:20" ht="15.75" customHeight="1">
      <c r="A926" s="1311"/>
      <c r="B926" s="1311"/>
      <c r="C926" s="1311"/>
      <c r="D926" s="1311"/>
      <c r="E926" s="1311"/>
      <c r="F926" s="1311"/>
      <c r="G926" s="1311"/>
      <c r="H926" s="1311"/>
      <c r="I926" s="1311"/>
      <c r="J926" s="1311"/>
      <c r="K926" s="1311"/>
      <c r="L926" s="1311"/>
      <c r="M926" s="1311"/>
      <c r="N926" s="1311"/>
      <c r="O926" s="1311"/>
      <c r="P926" s="1311"/>
      <c r="Q926" s="1311"/>
      <c r="R926" s="1311"/>
      <c r="S926" s="1311"/>
      <c r="T926" s="1311"/>
    </row>
    <row r="927" spans="1:20" ht="15.75" customHeight="1">
      <c r="A927" s="1311"/>
      <c r="B927" s="1311"/>
      <c r="C927" s="1311"/>
      <c r="D927" s="1311"/>
      <c r="E927" s="1311"/>
      <c r="F927" s="1311"/>
      <c r="G927" s="1311"/>
      <c r="H927" s="1311"/>
      <c r="I927" s="1311"/>
      <c r="J927" s="1311"/>
      <c r="K927" s="1311"/>
      <c r="L927" s="1311"/>
      <c r="M927" s="1311"/>
      <c r="N927" s="1311"/>
      <c r="O927" s="1311"/>
      <c r="P927" s="1311"/>
      <c r="Q927" s="1311"/>
      <c r="R927" s="1311"/>
      <c r="S927" s="1311"/>
      <c r="T927" s="1311"/>
    </row>
    <row r="928" spans="1:20" ht="15.75" customHeight="1">
      <c r="A928" s="1311"/>
      <c r="B928" s="1311"/>
      <c r="C928" s="1311"/>
      <c r="D928" s="1311"/>
      <c r="E928" s="1311"/>
      <c r="F928" s="1311"/>
      <c r="G928" s="1311"/>
      <c r="H928" s="1311"/>
      <c r="I928" s="1311"/>
      <c r="J928" s="1311"/>
      <c r="K928" s="1311"/>
      <c r="L928" s="1311"/>
      <c r="M928" s="1311"/>
      <c r="N928" s="1311"/>
      <c r="O928" s="1311"/>
      <c r="P928" s="1311"/>
      <c r="Q928" s="1311"/>
      <c r="R928" s="1311"/>
      <c r="S928" s="1311"/>
      <c r="T928" s="1311"/>
    </row>
    <row r="929" spans="1:20" ht="15.75" customHeight="1">
      <c r="A929" s="1311"/>
      <c r="B929" s="1311"/>
      <c r="C929" s="1311"/>
      <c r="D929" s="1311"/>
      <c r="E929" s="1311"/>
      <c r="F929" s="1311"/>
      <c r="G929" s="1311"/>
      <c r="H929" s="1311"/>
      <c r="I929" s="1311"/>
      <c r="J929" s="1311"/>
      <c r="K929" s="1311"/>
      <c r="L929" s="1311"/>
      <c r="M929" s="1311"/>
      <c r="N929" s="1311"/>
      <c r="O929" s="1311"/>
      <c r="P929" s="1311"/>
      <c r="Q929" s="1311"/>
      <c r="R929" s="1311"/>
      <c r="S929" s="1311"/>
      <c r="T929" s="1311"/>
    </row>
    <row r="930" spans="1:20" ht="15.75" customHeight="1">
      <c r="A930" s="1311"/>
      <c r="B930" s="1311"/>
      <c r="C930" s="1311"/>
      <c r="D930" s="1311"/>
      <c r="E930" s="1311"/>
      <c r="F930" s="1311"/>
      <c r="G930" s="1311"/>
      <c r="H930" s="1311"/>
      <c r="I930" s="1311"/>
      <c r="J930" s="1311"/>
      <c r="K930" s="1311"/>
      <c r="L930" s="1311"/>
      <c r="M930" s="1311"/>
      <c r="N930" s="1311"/>
      <c r="O930" s="1311"/>
      <c r="P930" s="1311"/>
      <c r="Q930" s="1311"/>
      <c r="R930" s="1311"/>
      <c r="S930" s="1311"/>
      <c r="T930" s="1311"/>
    </row>
    <row r="931" spans="1:20" ht="15.75" customHeight="1">
      <c r="A931" s="1311"/>
      <c r="B931" s="1311"/>
      <c r="C931" s="1311"/>
      <c r="D931" s="1311"/>
      <c r="E931" s="1311"/>
      <c r="F931" s="1311"/>
      <c r="G931" s="1311"/>
      <c r="H931" s="1311"/>
      <c r="I931" s="1311"/>
      <c r="J931" s="1311"/>
      <c r="K931" s="1311"/>
      <c r="L931" s="1311"/>
      <c r="M931" s="1311"/>
      <c r="N931" s="1311"/>
      <c r="O931" s="1311"/>
      <c r="P931" s="1311"/>
      <c r="Q931" s="1311"/>
      <c r="R931" s="1311"/>
      <c r="S931" s="1311"/>
      <c r="T931" s="1311"/>
    </row>
    <row r="932" spans="1:20" ht="15.75" customHeight="1">
      <c r="A932" s="1311"/>
      <c r="B932" s="1311"/>
      <c r="C932" s="1311"/>
      <c r="D932" s="1311"/>
      <c r="E932" s="1311"/>
      <c r="F932" s="1311"/>
      <c r="G932" s="1311"/>
      <c r="H932" s="1311"/>
      <c r="I932" s="1311"/>
      <c r="J932" s="1311"/>
      <c r="K932" s="1311"/>
      <c r="L932" s="1311"/>
      <c r="M932" s="1311"/>
      <c r="N932" s="1311"/>
      <c r="O932" s="1311"/>
      <c r="P932" s="1311"/>
      <c r="Q932" s="1311"/>
      <c r="R932" s="1311"/>
      <c r="S932" s="1311"/>
      <c r="T932" s="1311"/>
    </row>
    <row r="933" spans="1:20" ht="15.75" customHeight="1">
      <c r="A933" s="1311"/>
      <c r="B933" s="1311"/>
      <c r="C933" s="1311"/>
      <c r="D933" s="1311"/>
      <c r="E933" s="1311"/>
      <c r="F933" s="1311"/>
      <c r="G933" s="1311"/>
      <c r="H933" s="1311"/>
      <c r="I933" s="1311"/>
      <c r="J933" s="1311"/>
      <c r="K933" s="1311"/>
      <c r="L933" s="1311"/>
      <c r="M933" s="1311"/>
      <c r="N933" s="1311"/>
      <c r="O933" s="1311"/>
      <c r="P933" s="1311"/>
      <c r="Q933" s="1311"/>
      <c r="R933" s="1311"/>
      <c r="S933" s="1311"/>
      <c r="T933" s="1311"/>
    </row>
    <row r="934" spans="1:20" ht="15.75" customHeight="1">
      <c r="A934" s="1311"/>
      <c r="B934" s="1311"/>
      <c r="C934" s="1311"/>
      <c r="D934" s="1311"/>
      <c r="E934" s="1311"/>
      <c r="F934" s="1311"/>
      <c r="G934" s="1311"/>
      <c r="H934" s="1311"/>
      <c r="I934" s="1311"/>
      <c r="J934" s="1311"/>
      <c r="K934" s="1311"/>
      <c r="L934" s="1311"/>
      <c r="M934" s="1311"/>
      <c r="N934" s="1311"/>
      <c r="O934" s="1311"/>
      <c r="P934" s="1311"/>
      <c r="Q934" s="1311"/>
      <c r="R934" s="1311"/>
      <c r="S934" s="1311"/>
      <c r="T934" s="1311"/>
    </row>
    <row r="935" spans="1:20" ht="15.75" customHeight="1">
      <c r="A935" s="1311"/>
      <c r="B935" s="1311"/>
      <c r="C935" s="1311"/>
      <c r="D935" s="1311"/>
      <c r="E935" s="1311"/>
      <c r="F935" s="1311"/>
      <c r="G935" s="1311"/>
      <c r="H935" s="1311"/>
      <c r="I935" s="1311"/>
      <c r="J935" s="1311"/>
      <c r="K935" s="1311"/>
      <c r="L935" s="1311"/>
      <c r="M935" s="1311"/>
      <c r="N935" s="1311"/>
      <c r="O935" s="1311"/>
      <c r="P935" s="1311"/>
      <c r="Q935" s="1311"/>
      <c r="R935" s="1311"/>
      <c r="S935" s="1311"/>
      <c r="T935" s="1311"/>
    </row>
    <row r="936" spans="1:20" ht="15.75" customHeight="1">
      <c r="A936" s="1311"/>
      <c r="B936" s="1311"/>
      <c r="C936" s="1311"/>
      <c r="D936" s="1311"/>
      <c r="E936" s="1311"/>
      <c r="F936" s="1311"/>
      <c r="G936" s="1311"/>
      <c r="H936" s="1311"/>
      <c r="I936" s="1311"/>
      <c r="J936" s="1311"/>
      <c r="K936" s="1311"/>
      <c r="L936" s="1311"/>
      <c r="M936" s="1311"/>
      <c r="N936" s="1311"/>
      <c r="O936" s="1311"/>
      <c r="P936" s="1311"/>
      <c r="Q936" s="1311"/>
      <c r="R936" s="1311"/>
      <c r="S936" s="1311"/>
      <c r="T936" s="1311"/>
    </row>
    <row r="937" spans="1:20" ht="15.75" customHeight="1">
      <c r="A937" s="1311"/>
      <c r="B937" s="1311"/>
      <c r="C937" s="1311"/>
      <c r="D937" s="1311"/>
      <c r="E937" s="1311"/>
      <c r="F937" s="1311"/>
      <c r="G937" s="1311"/>
      <c r="H937" s="1311"/>
      <c r="I937" s="1311"/>
      <c r="J937" s="1311"/>
      <c r="K937" s="1311"/>
      <c r="L937" s="1311"/>
      <c r="M937" s="1311"/>
      <c r="N937" s="1311"/>
      <c r="O937" s="1311"/>
      <c r="P937" s="1311"/>
      <c r="Q937" s="1311"/>
      <c r="R937" s="1311"/>
      <c r="S937" s="1311"/>
      <c r="T937" s="1311"/>
    </row>
    <row r="938" spans="1:20" ht="15.75" customHeight="1">
      <c r="A938" s="1311"/>
      <c r="B938" s="1311"/>
      <c r="C938" s="1311"/>
      <c r="D938" s="1311"/>
      <c r="E938" s="1311"/>
      <c r="F938" s="1311"/>
      <c r="G938" s="1311"/>
      <c r="H938" s="1311"/>
      <c r="I938" s="1311"/>
      <c r="J938" s="1311"/>
      <c r="K938" s="1311"/>
      <c r="L938" s="1311"/>
      <c r="M938" s="1311"/>
      <c r="N938" s="1311"/>
      <c r="O938" s="1311"/>
      <c r="P938" s="1311"/>
      <c r="Q938" s="1311"/>
      <c r="R938" s="1311"/>
      <c r="S938" s="1311"/>
      <c r="T938" s="1311"/>
    </row>
    <row r="939" spans="1:20" ht="15.75" customHeight="1">
      <c r="A939" s="1311"/>
      <c r="B939" s="1311"/>
      <c r="C939" s="1311"/>
      <c r="D939" s="1311"/>
      <c r="E939" s="1311"/>
      <c r="F939" s="1311"/>
      <c r="G939" s="1311"/>
      <c r="H939" s="1311"/>
      <c r="I939" s="1311"/>
      <c r="J939" s="1311"/>
      <c r="K939" s="1311"/>
      <c r="L939" s="1311"/>
      <c r="M939" s="1311"/>
      <c r="N939" s="1311"/>
      <c r="O939" s="1311"/>
      <c r="P939" s="1311"/>
      <c r="Q939" s="1311"/>
      <c r="R939" s="1311"/>
      <c r="S939" s="1311"/>
      <c r="T939" s="1311"/>
    </row>
    <row r="940" spans="1:20" ht="15.75" customHeight="1">
      <c r="A940" s="1311"/>
      <c r="B940" s="1311"/>
      <c r="C940" s="1311"/>
      <c r="D940" s="1311"/>
      <c r="E940" s="1311"/>
      <c r="F940" s="1311"/>
      <c r="G940" s="1311"/>
      <c r="H940" s="1311"/>
      <c r="I940" s="1311"/>
      <c r="J940" s="1311"/>
      <c r="K940" s="1311"/>
      <c r="L940" s="1311"/>
      <c r="M940" s="1311"/>
      <c r="N940" s="1311"/>
      <c r="O940" s="1311"/>
      <c r="P940" s="1311"/>
      <c r="Q940" s="1311"/>
      <c r="R940" s="1311"/>
      <c r="S940" s="1311"/>
      <c r="T940" s="1311"/>
    </row>
    <row r="941" spans="1:20" ht="15.75" customHeight="1">
      <c r="A941" s="1311"/>
      <c r="B941" s="1311"/>
      <c r="C941" s="1311"/>
      <c r="D941" s="1311"/>
      <c r="E941" s="1311"/>
      <c r="F941" s="1311"/>
      <c r="G941" s="1311"/>
      <c r="H941" s="1311"/>
      <c r="I941" s="1311"/>
      <c r="J941" s="1311"/>
      <c r="K941" s="1311"/>
      <c r="L941" s="1311"/>
      <c r="M941" s="1311"/>
      <c r="N941" s="1311"/>
      <c r="O941" s="1311"/>
      <c r="P941" s="1311"/>
      <c r="Q941" s="1311"/>
      <c r="R941" s="1311"/>
      <c r="S941" s="1311"/>
      <c r="T941" s="1311"/>
    </row>
    <row r="942" spans="1:20" ht="15.75" customHeight="1">
      <c r="A942" s="1311"/>
      <c r="B942" s="1311"/>
      <c r="C942" s="1311"/>
      <c r="D942" s="1311"/>
      <c r="E942" s="1311"/>
      <c r="F942" s="1311"/>
      <c r="G942" s="1311"/>
      <c r="H942" s="1311"/>
      <c r="I942" s="1311"/>
      <c r="J942" s="1311"/>
      <c r="K942" s="1311"/>
      <c r="L942" s="1311"/>
      <c r="M942" s="1311"/>
      <c r="N942" s="1311"/>
      <c r="O942" s="1311"/>
      <c r="P942" s="1311"/>
      <c r="Q942" s="1311"/>
      <c r="R942" s="1311"/>
      <c r="S942" s="1311"/>
      <c r="T942" s="1311"/>
    </row>
    <row r="943" spans="1:20" ht="15.75" customHeight="1">
      <c r="A943" s="1311"/>
      <c r="B943" s="1311"/>
      <c r="C943" s="1311"/>
      <c r="D943" s="1311"/>
      <c r="E943" s="1311"/>
      <c r="F943" s="1311"/>
      <c r="G943" s="1311"/>
      <c r="H943" s="1311"/>
      <c r="I943" s="1311"/>
      <c r="J943" s="1311"/>
      <c r="K943" s="1311"/>
      <c r="L943" s="1311"/>
      <c r="M943" s="1311"/>
      <c r="N943" s="1311"/>
      <c r="O943" s="1311"/>
      <c r="P943" s="1311"/>
      <c r="Q943" s="1311"/>
      <c r="R943" s="1311"/>
      <c r="S943" s="1311"/>
      <c r="T943" s="1311"/>
    </row>
    <row r="944" spans="1:20" ht="15.75" customHeight="1">
      <c r="A944" s="1311"/>
      <c r="B944" s="1311"/>
      <c r="C944" s="1311"/>
      <c r="D944" s="1311"/>
      <c r="E944" s="1311"/>
      <c r="F944" s="1311"/>
      <c r="G944" s="1311"/>
      <c r="H944" s="1311"/>
      <c r="I944" s="1311"/>
      <c r="J944" s="1311"/>
      <c r="K944" s="1311"/>
      <c r="L944" s="1311"/>
      <c r="M944" s="1311"/>
      <c r="N944" s="1311"/>
      <c r="O944" s="1311"/>
      <c r="P944" s="1311"/>
      <c r="Q944" s="1311"/>
      <c r="R944" s="1311"/>
      <c r="S944" s="1311"/>
      <c r="T944" s="1311"/>
    </row>
    <row r="945" spans="1:20" ht="15.75" customHeight="1">
      <c r="A945" s="1311"/>
      <c r="B945" s="1311"/>
      <c r="C945" s="1311"/>
      <c r="D945" s="1311"/>
      <c r="E945" s="1311"/>
      <c r="F945" s="1311"/>
      <c r="G945" s="1311"/>
      <c r="H945" s="1311"/>
      <c r="I945" s="1311"/>
      <c r="J945" s="1311"/>
      <c r="K945" s="1311"/>
      <c r="L945" s="1311"/>
      <c r="M945" s="1311"/>
      <c r="N945" s="1311"/>
      <c r="O945" s="1311"/>
      <c r="P945" s="1311"/>
      <c r="Q945" s="1311"/>
      <c r="R945" s="1311"/>
      <c r="S945" s="1311"/>
      <c r="T945" s="1311"/>
    </row>
    <row r="946" spans="1:20" ht="15.75" customHeight="1">
      <c r="A946" s="1311"/>
      <c r="B946" s="1311"/>
      <c r="C946" s="1311"/>
      <c r="D946" s="1311"/>
      <c r="E946" s="1311"/>
      <c r="F946" s="1311"/>
      <c r="G946" s="1311"/>
      <c r="H946" s="1311"/>
      <c r="I946" s="1311"/>
      <c r="J946" s="1311"/>
      <c r="K946" s="1311"/>
      <c r="L946" s="1311"/>
      <c r="M946" s="1311"/>
      <c r="N946" s="1311"/>
      <c r="O946" s="1311"/>
      <c r="P946" s="1311"/>
      <c r="Q946" s="1311"/>
      <c r="R946" s="1311"/>
      <c r="S946" s="1311"/>
      <c r="T946" s="1311"/>
    </row>
    <row r="947" spans="1:20" ht="15.75" customHeight="1">
      <c r="A947" s="1311"/>
      <c r="B947" s="1311"/>
      <c r="C947" s="1311"/>
      <c r="D947" s="1311"/>
      <c r="E947" s="1311"/>
      <c r="F947" s="1311"/>
      <c r="G947" s="1311"/>
      <c r="H947" s="1311"/>
      <c r="I947" s="1311"/>
      <c r="J947" s="1311"/>
      <c r="K947" s="1311"/>
      <c r="L947" s="1311"/>
      <c r="M947" s="1311"/>
      <c r="N947" s="1311"/>
      <c r="O947" s="1311"/>
      <c r="P947" s="1311"/>
      <c r="Q947" s="1311"/>
      <c r="R947" s="1311"/>
      <c r="S947" s="1311"/>
      <c r="T947" s="1311"/>
    </row>
    <row r="948" spans="1:20" ht="15.75" customHeight="1">
      <c r="A948" s="1311"/>
      <c r="B948" s="1311"/>
      <c r="C948" s="1311"/>
      <c r="D948" s="1311"/>
      <c r="E948" s="1311"/>
      <c r="F948" s="1311"/>
      <c r="G948" s="1311"/>
      <c r="H948" s="1311"/>
      <c r="I948" s="1311"/>
      <c r="J948" s="1311"/>
      <c r="K948" s="1311"/>
      <c r="L948" s="1311"/>
      <c r="M948" s="1311"/>
      <c r="N948" s="1311"/>
      <c r="O948" s="1311"/>
      <c r="P948" s="1311"/>
      <c r="Q948" s="1311"/>
      <c r="R948" s="1311"/>
      <c r="S948" s="1311"/>
      <c r="T948" s="1311"/>
    </row>
    <row r="949" spans="1:20" ht="15.75" customHeight="1">
      <c r="A949" s="1311"/>
      <c r="B949" s="1311"/>
      <c r="C949" s="1311"/>
      <c r="D949" s="1311"/>
      <c r="E949" s="1311"/>
      <c r="F949" s="1311"/>
      <c r="G949" s="1311"/>
      <c r="H949" s="1311"/>
      <c r="I949" s="1311"/>
      <c r="J949" s="1311"/>
      <c r="K949" s="1311"/>
      <c r="L949" s="1311"/>
      <c r="M949" s="1311"/>
      <c r="N949" s="1311"/>
      <c r="O949" s="1311"/>
      <c r="P949" s="1311"/>
      <c r="Q949" s="1311"/>
      <c r="R949" s="1311"/>
      <c r="S949" s="1311"/>
      <c r="T949" s="1311"/>
    </row>
    <row r="950" spans="1:20" ht="15.75" customHeight="1">
      <c r="A950" s="1311"/>
      <c r="B950" s="1311"/>
      <c r="C950" s="1311"/>
      <c r="D950" s="1311"/>
      <c r="E950" s="1311"/>
      <c r="F950" s="1311"/>
      <c r="G950" s="1311"/>
      <c r="H950" s="1311"/>
      <c r="I950" s="1311"/>
      <c r="J950" s="1311"/>
      <c r="K950" s="1311"/>
      <c r="L950" s="1311"/>
      <c r="M950" s="1311"/>
      <c r="N950" s="1311"/>
      <c r="O950" s="1311"/>
      <c r="P950" s="1311"/>
      <c r="Q950" s="1311"/>
      <c r="R950" s="1311"/>
      <c r="S950" s="1311"/>
      <c r="T950" s="1311"/>
    </row>
    <row r="951" spans="1:20" ht="15.75" customHeight="1">
      <c r="A951" s="1311"/>
      <c r="B951" s="1311"/>
      <c r="C951" s="1311"/>
      <c r="D951" s="1311"/>
      <c r="E951" s="1311"/>
      <c r="F951" s="1311"/>
      <c r="G951" s="1311"/>
      <c r="H951" s="1311"/>
      <c r="I951" s="1311"/>
      <c r="J951" s="1311"/>
      <c r="K951" s="1311"/>
      <c r="L951" s="1311"/>
      <c r="M951" s="1311"/>
      <c r="N951" s="1311"/>
      <c r="O951" s="1311"/>
      <c r="P951" s="1311"/>
      <c r="Q951" s="1311"/>
      <c r="R951" s="1311"/>
      <c r="S951" s="1311"/>
      <c r="T951" s="1311"/>
    </row>
    <row r="952" spans="1:20" ht="15.75" customHeight="1">
      <c r="A952" s="1311"/>
      <c r="B952" s="1311"/>
      <c r="C952" s="1311"/>
      <c r="D952" s="1311"/>
      <c r="E952" s="1311"/>
      <c r="F952" s="1311"/>
      <c r="G952" s="1311"/>
      <c r="H952" s="1311"/>
      <c r="I952" s="1311"/>
      <c r="J952" s="1311"/>
      <c r="K952" s="1311"/>
      <c r="L952" s="1311"/>
      <c r="M952" s="1311"/>
      <c r="N952" s="1311"/>
      <c r="O952" s="1311"/>
      <c r="P952" s="1311"/>
      <c r="Q952" s="1311"/>
      <c r="R952" s="1311"/>
      <c r="S952" s="1311"/>
      <c r="T952" s="1311"/>
    </row>
    <row r="953" spans="1:20" ht="15.75" customHeight="1">
      <c r="A953" s="1311"/>
      <c r="B953" s="1311"/>
      <c r="C953" s="1311"/>
      <c r="D953" s="1311"/>
      <c r="E953" s="1311"/>
      <c r="F953" s="1311"/>
      <c r="G953" s="1311"/>
      <c r="H953" s="1311"/>
      <c r="I953" s="1311"/>
      <c r="J953" s="1311"/>
      <c r="K953" s="1311"/>
      <c r="L953" s="1311"/>
      <c r="M953" s="1311"/>
      <c r="N953" s="1311"/>
      <c r="O953" s="1311"/>
      <c r="P953" s="1311"/>
      <c r="Q953" s="1311"/>
      <c r="R953" s="1311"/>
      <c r="S953" s="1311"/>
      <c r="T953" s="1311"/>
    </row>
    <row r="954" spans="1:20" ht="15.75" customHeight="1">
      <c r="A954" s="1311"/>
      <c r="B954" s="1311"/>
      <c r="C954" s="1311"/>
      <c r="D954" s="1311"/>
      <c r="E954" s="1311"/>
      <c r="F954" s="1311"/>
      <c r="G954" s="1311"/>
      <c r="H954" s="1311"/>
      <c r="I954" s="1311"/>
      <c r="J954" s="1311"/>
      <c r="K954" s="1311"/>
      <c r="L954" s="1311"/>
      <c r="M954" s="1311"/>
      <c r="N954" s="1311"/>
      <c r="O954" s="1311"/>
      <c r="P954" s="1311"/>
      <c r="Q954" s="1311"/>
      <c r="R954" s="1311"/>
      <c r="S954" s="1311"/>
      <c r="T954" s="1311"/>
    </row>
    <row r="955" spans="1:20" ht="15.75" customHeight="1">
      <c r="A955" s="1311"/>
      <c r="B955" s="1311"/>
      <c r="C955" s="1311"/>
      <c r="D955" s="1311"/>
      <c r="E955" s="1311"/>
      <c r="F955" s="1311"/>
      <c r="G955" s="1311"/>
      <c r="H955" s="1311"/>
      <c r="I955" s="1311"/>
      <c r="J955" s="1311"/>
      <c r="K955" s="1311"/>
      <c r="L955" s="1311"/>
      <c r="M955" s="1311"/>
      <c r="N955" s="1311"/>
      <c r="O955" s="1311"/>
      <c r="P955" s="1311"/>
      <c r="Q955" s="1311"/>
      <c r="R955" s="1311"/>
      <c r="S955" s="1311"/>
      <c r="T955" s="1311"/>
    </row>
    <row r="956" spans="1:20" ht="15.75" customHeight="1">
      <c r="A956" s="1311"/>
      <c r="B956" s="1311"/>
      <c r="C956" s="1311"/>
      <c r="D956" s="1311"/>
      <c r="E956" s="1311"/>
      <c r="F956" s="1311"/>
      <c r="G956" s="1311"/>
      <c r="H956" s="1311"/>
      <c r="I956" s="1311"/>
      <c r="J956" s="1311"/>
      <c r="K956" s="1311"/>
      <c r="L956" s="1311"/>
      <c r="M956" s="1311"/>
      <c r="N956" s="1311"/>
      <c r="O956" s="1311"/>
      <c r="P956" s="1311"/>
      <c r="Q956" s="1311"/>
      <c r="R956" s="1311"/>
      <c r="S956" s="1311"/>
      <c r="T956" s="1311"/>
    </row>
    <row r="957" spans="1:20" ht="15.75" customHeight="1">
      <c r="A957" s="1311"/>
      <c r="B957" s="1311"/>
      <c r="C957" s="1311"/>
      <c r="D957" s="1311"/>
      <c r="E957" s="1311"/>
      <c r="F957" s="1311"/>
      <c r="G957" s="1311"/>
      <c r="H957" s="1311"/>
      <c r="I957" s="1311"/>
      <c r="J957" s="1311"/>
      <c r="K957" s="1311"/>
      <c r="L957" s="1311"/>
      <c r="M957" s="1311"/>
      <c r="N957" s="1311"/>
      <c r="O957" s="1311"/>
      <c r="P957" s="1311"/>
      <c r="Q957" s="1311"/>
      <c r="R957" s="1311"/>
      <c r="S957" s="1311"/>
      <c r="T957" s="1311"/>
    </row>
    <row r="958" spans="1:20" ht="15.75" customHeight="1">
      <c r="A958" s="1311"/>
      <c r="B958" s="1311"/>
      <c r="C958" s="1311"/>
      <c r="D958" s="1311"/>
      <c r="E958" s="1311"/>
      <c r="F958" s="1311"/>
      <c r="G958" s="1311"/>
      <c r="H958" s="1311"/>
      <c r="I958" s="1311"/>
      <c r="J958" s="1311"/>
      <c r="K958" s="1311"/>
      <c r="L958" s="1311"/>
      <c r="M958" s="1311"/>
      <c r="N958" s="1311"/>
      <c r="O958" s="1311"/>
      <c r="P958" s="1311"/>
      <c r="Q958" s="1311"/>
      <c r="R958" s="1311"/>
      <c r="S958" s="1311"/>
      <c r="T958" s="1311"/>
    </row>
    <row r="959" spans="1:20" ht="15.75" customHeight="1">
      <c r="A959" s="1311"/>
      <c r="B959" s="1311"/>
      <c r="C959" s="1311"/>
      <c r="D959" s="1311"/>
      <c r="E959" s="1311"/>
      <c r="F959" s="1311"/>
      <c r="G959" s="1311"/>
      <c r="H959" s="1311"/>
      <c r="I959" s="1311"/>
      <c r="J959" s="1311"/>
      <c r="K959" s="1311"/>
      <c r="L959" s="1311"/>
      <c r="M959" s="1311"/>
      <c r="N959" s="1311"/>
      <c r="O959" s="1311"/>
      <c r="P959" s="1311"/>
      <c r="Q959" s="1311"/>
      <c r="R959" s="1311"/>
      <c r="S959" s="1311"/>
      <c r="T959" s="1311"/>
    </row>
    <row r="960" spans="1:20" ht="15.75" customHeight="1">
      <c r="A960" s="1311"/>
      <c r="B960" s="1311"/>
      <c r="C960" s="1311"/>
      <c r="D960" s="1311"/>
      <c r="E960" s="1311"/>
      <c r="F960" s="1311"/>
      <c r="G960" s="1311"/>
      <c r="H960" s="1311"/>
      <c r="I960" s="1311"/>
      <c r="J960" s="1311"/>
      <c r="K960" s="1311"/>
      <c r="L960" s="1311"/>
      <c r="M960" s="1311"/>
      <c r="N960" s="1311"/>
      <c r="O960" s="1311"/>
      <c r="P960" s="1311"/>
      <c r="Q960" s="1311"/>
      <c r="R960" s="1311"/>
      <c r="S960" s="1311"/>
      <c r="T960" s="1311"/>
    </row>
    <row r="961" spans="1:20" ht="15.75" customHeight="1">
      <c r="A961" s="1311"/>
      <c r="B961" s="1311"/>
      <c r="C961" s="1311"/>
      <c r="D961" s="1311"/>
      <c r="E961" s="1311"/>
      <c r="F961" s="1311"/>
      <c r="G961" s="1311"/>
      <c r="H961" s="1311"/>
      <c r="I961" s="1311"/>
      <c r="J961" s="1311"/>
      <c r="K961" s="1311"/>
      <c r="L961" s="1311"/>
      <c r="M961" s="1311"/>
      <c r="N961" s="1311"/>
      <c r="O961" s="1311"/>
      <c r="P961" s="1311"/>
      <c r="Q961" s="1311"/>
      <c r="R961" s="1311"/>
      <c r="S961" s="1311"/>
      <c r="T961" s="1311"/>
    </row>
    <row r="962" spans="1:20" ht="15.75" customHeight="1">
      <c r="A962" s="1311"/>
      <c r="B962" s="1311"/>
      <c r="C962" s="1311"/>
      <c r="D962" s="1311"/>
      <c r="E962" s="1311"/>
      <c r="F962" s="1311"/>
      <c r="G962" s="1311"/>
      <c r="H962" s="1311"/>
      <c r="I962" s="1311"/>
      <c r="J962" s="1311"/>
      <c r="K962" s="1311"/>
      <c r="L962" s="1311"/>
      <c r="M962" s="1311"/>
      <c r="N962" s="1311"/>
      <c r="O962" s="1311"/>
      <c r="P962" s="1311"/>
      <c r="Q962" s="1311"/>
      <c r="R962" s="1311"/>
      <c r="S962" s="1311"/>
      <c r="T962" s="1311"/>
    </row>
    <row r="963" spans="1:20" ht="15.75" customHeight="1">
      <c r="A963" s="1311"/>
      <c r="B963" s="1311"/>
      <c r="C963" s="1311"/>
      <c r="D963" s="1311"/>
      <c r="E963" s="1311"/>
      <c r="F963" s="1311"/>
      <c r="G963" s="1311"/>
      <c r="H963" s="1311"/>
      <c r="I963" s="1311"/>
      <c r="J963" s="1311"/>
      <c r="K963" s="1311"/>
      <c r="L963" s="1311"/>
      <c r="M963" s="1311"/>
      <c r="N963" s="1311"/>
      <c r="O963" s="1311"/>
      <c r="P963" s="1311"/>
      <c r="Q963" s="1311"/>
      <c r="R963" s="1311"/>
      <c r="S963" s="1311"/>
      <c r="T963" s="1311"/>
    </row>
    <row r="964" spans="1:20" ht="15.75" customHeight="1">
      <c r="A964" s="1311"/>
      <c r="B964" s="1311"/>
      <c r="C964" s="1311"/>
      <c r="D964" s="1311"/>
      <c r="E964" s="1311"/>
      <c r="F964" s="1311"/>
      <c r="G964" s="1311"/>
      <c r="H964" s="1311"/>
      <c r="I964" s="1311"/>
      <c r="J964" s="1311"/>
      <c r="K964" s="1311"/>
      <c r="L964" s="1311"/>
      <c r="M964" s="1311"/>
      <c r="N964" s="1311"/>
      <c r="O964" s="1311"/>
      <c r="P964" s="1311"/>
      <c r="Q964" s="1311"/>
      <c r="R964" s="1311"/>
      <c r="S964" s="1311"/>
      <c r="T964" s="1311"/>
    </row>
    <row r="965" spans="1:20" ht="15.75" customHeight="1">
      <c r="A965" s="1311"/>
      <c r="B965" s="1311"/>
      <c r="C965" s="1311"/>
      <c r="D965" s="1311"/>
      <c r="E965" s="1311"/>
      <c r="F965" s="1311"/>
      <c r="G965" s="1311"/>
      <c r="H965" s="1311"/>
      <c r="I965" s="1311"/>
      <c r="J965" s="1311"/>
      <c r="K965" s="1311"/>
      <c r="L965" s="1311"/>
      <c r="M965" s="1311"/>
      <c r="N965" s="1311"/>
      <c r="O965" s="1311"/>
      <c r="P965" s="1311"/>
      <c r="Q965" s="1311"/>
      <c r="R965" s="1311"/>
      <c r="S965" s="1311"/>
      <c r="T965" s="1311"/>
    </row>
    <row r="966" spans="1:20" ht="15.75" customHeight="1">
      <c r="A966" s="1311"/>
      <c r="B966" s="1311"/>
      <c r="C966" s="1311"/>
      <c r="D966" s="1311"/>
      <c r="E966" s="1311"/>
      <c r="F966" s="1311"/>
      <c r="G966" s="1311"/>
      <c r="H966" s="1311"/>
      <c r="I966" s="1311"/>
      <c r="J966" s="1311"/>
      <c r="K966" s="1311"/>
      <c r="L966" s="1311"/>
      <c r="M966" s="1311"/>
      <c r="N966" s="1311"/>
      <c r="O966" s="1311"/>
      <c r="P966" s="1311"/>
      <c r="Q966" s="1311"/>
      <c r="R966" s="1311"/>
      <c r="S966" s="1311"/>
      <c r="T966" s="1311"/>
    </row>
    <row r="967" spans="1:20" ht="15.75" customHeight="1">
      <c r="A967" s="1311"/>
      <c r="B967" s="1311"/>
      <c r="C967" s="1311"/>
      <c r="D967" s="1311"/>
      <c r="E967" s="1311"/>
      <c r="F967" s="1311"/>
      <c r="G967" s="1311"/>
      <c r="H967" s="1311"/>
      <c r="I967" s="1311"/>
      <c r="J967" s="1311"/>
      <c r="K967" s="1311"/>
      <c r="L967" s="1311"/>
      <c r="M967" s="1311"/>
      <c r="N967" s="1311"/>
      <c r="O967" s="1311"/>
      <c r="P967" s="1311"/>
      <c r="Q967" s="1311"/>
      <c r="R967" s="1311"/>
      <c r="S967" s="1311"/>
      <c r="T967" s="1311"/>
    </row>
    <row r="968" spans="1:20" ht="15.75" customHeight="1">
      <c r="A968" s="1311"/>
      <c r="B968" s="1311"/>
      <c r="C968" s="1311"/>
      <c r="D968" s="1311"/>
      <c r="E968" s="1311"/>
      <c r="F968" s="1311"/>
      <c r="G968" s="1311"/>
      <c r="H968" s="1311"/>
      <c r="I968" s="1311"/>
      <c r="J968" s="1311"/>
      <c r="K968" s="1311"/>
      <c r="L968" s="1311"/>
      <c r="M968" s="1311"/>
      <c r="N968" s="1311"/>
      <c r="O968" s="1311"/>
      <c r="P968" s="1311"/>
      <c r="Q968" s="1311"/>
      <c r="R968" s="1311"/>
      <c r="S968" s="1311"/>
      <c r="T968" s="1311"/>
    </row>
    <row r="969" spans="1:20" ht="15.75" customHeight="1">
      <c r="A969" s="1311"/>
      <c r="B969" s="1311"/>
      <c r="C969" s="1311"/>
      <c r="D969" s="1311"/>
      <c r="E969" s="1311"/>
      <c r="F969" s="1311"/>
      <c r="G969" s="1311"/>
      <c r="H969" s="1311"/>
      <c r="I969" s="1311"/>
      <c r="J969" s="1311"/>
      <c r="K969" s="1311"/>
      <c r="L969" s="1311"/>
      <c r="M969" s="1311"/>
      <c r="N969" s="1311"/>
      <c r="O969" s="1311"/>
      <c r="P969" s="1311"/>
      <c r="Q969" s="1311"/>
      <c r="R969" s="1311"/>
      <c r="S969" s="1311"/>
      <c r="T969" s="1311"/>
    </row>
    <row r="970" spans="1:20" ht="15.75" customHeight="1">
      <c r="A970" s="1311"/>
      <c r="B970" s="1311"/>
      <c r="C970" s="1311"/>
      <c r="D970" s="1311"/>
      <c r="E970" s="1311"/>
      <c r="F970" s="1311"/>
      <c r="G970" s="1311"/>
      <c r="H970" s="1311"/>
      <c r="I970" s="1311"/>
      <c r="J970" s="1311"/>
      <c r="K970" s="1311"/>
      <c r="L970" s="1311"/>
      <c r="M970" s="1311"/>
      <c r="N970" s="1311"/>
      <c r="O970" s="1311"/>
      <c r="P970" s="1311"/>
      <c r="Q970" s="1311"/>
      <c r="R970" s="1311"/>
      <c r="S970" s="1311"/>
      <c r="T970" s="1311"/>
    </row>
    <row r="971" spans="1:20" ht="15.75" customHeight="1">
      <c r="A971" s="1311"/>
      <c r="B971" s="1311"/>
      <c r="C971" s="1311"/>
      <c r="D971" s="1311"/>
      <c r="E971" s="1311"/>
      <c r="F971" s="1311"/>
      <c r="G971" s="1311"/>
      <c r="H971" s="1311"/>
      <c r="I971" s="1311"/>
      <c r="J971" s="1311"/>
      <c r="K971" s="1311"/>
      <c r="L971" s="1311"/>
      <c r="M971" s="1311"/>
      <c r="N971" s="1311"/>
      <c r="O971" s="1311"/>
      <c r="P971" s="1311"/>
      <c r="Q971" s="1311"/>
      <c r="R971" s="1311"/>
      <c r="S971" s="1311"/>
      <c r="T971" s="1311"/>
    </row>
    <row r="972" spans="1:20" ht="15.75" customHeight="1">
      <c r="A972" s="1311"/>
      <c r="B972" s="1311"/>
      <c r="C972" s="1311"/>
      <c r="D972" s="1311"/>
      <c r="E972" s="1311"/>
      <c r="F972" s="1311"/>
      <c r="G972" s="1311"/>
      <c r="H972" s="1311"/>
      <c r="I972" s="1311"/>
      <c r="J972" s="1311"/>
      <c r="K972" s="1311"/>
      <c r="L972" s="1311"/>
      <c r="M972" s="1311"/>
      <c r="N972" s="1311"/>
      <c r="O972" s="1311"/>
      <c r="P972" s="1311"/>
      <c r="Q972" s="1311"/>
      <c r="R972" s="1311"/>
      <c r="S972" s="1311"/>
      <c r="T972" s="1311"/>
    </row>
    <row r="973" spans="1:20" ht="15.75" customHeight="1">
      <c r="A973" s="1311"/>
      <c r="B973" s="1311"/>
      <c r="C973" s="1311"/>
      <c r="D973" s="1311"/>
      <c r="E973" s="1311"/>
      <c r="F973" s="1311"/>
      <c r="G973" s="1311"/>
      <c r="H973" s="1311"/>
      <c r="I973" s="1311"/>
      <c r="J973" s="1311"/>
      <c r="K973" s="1311"/>
      <c r="L973" s="1311"/>
      <c r="M973" s="1311"/>
      <c r="N973" s="1311"/>
      <c r="O973" s="1311"/>
      <c r="P973" s="1311"/>
      <c r="Q973" s="1311"/>
      <c r="R973" s="1311"/>
      <c r="S973" s="1311"/>
      <c r="T973" s="1311"/>
    </row>
    <row r="974" spans="1:20" ht="15.75" customHeight="1">
      <c r="A974" s="1311"/>
      <c r="B974" s="1311"/>
      <c r="C974" s="1311"/>
      <c r="D974" s="1311"/>
      <c r="E974" s="1311"/>
      <c r="F974" s="1311"/>
      <c r="G974" s="1311"/>
      <c r="H974" s="1311"/>
      <c r="I974" s="1311"/>
      <c r="J974" s="1311"/>
      <c r="K974" s="1311"/>
      <c r="L974" s="1311"/>
      <c r="M974" s="1311"/>
      <c r="N974" s="1311"/>
      <c r="O974" s="1311"/>
      <c r="P974" s="1311"/>
      <c r="Q974" s="1311"/>
      <c r="R974" s="1311"/>
      <c r="S974" s="1311"/>
      <c r="T974" s="1311"/>
    </row>
    <row r="975" spans="1:20" ht="15.75" customHeight="1">
      <c r="A975" s="1311"/>
      <c r="B975" s="1311"/>
      <c r="C975" s="1311"/>
      <c r="D975" s="1311"/>
      <c r="E975" s="1311"/>
      <c r="F975" s="1311"/>
      <c r="G975" s="1311"/>
      <c r="H975" s="1311"/>
      <c r="I975" s="1311"/>
      <c r="J975" s="1311"/>
      <c r="K975" s="1311"/>
      <c r="L975" s="1311"/>
      <c r="M975" s="1311"/>
      <c r="N975" s="1311"/>
      <c r="O975" s="1311"/>
      <c r="P975" s="1311"/>
      <c r="Q975" s="1311"/>
      <c r="R975" s="1311"/>
      <c r="S975" s="1311"/>
      <c r="T975" s="1311"/>
    </row>
    <row r="976" spans="1:20" ht="15.75" customHeight="1">
      <c r="A976" s="1311"/>
      <c r="B976" s="1311"/>
      <c r="C976" s="1311"/>
      <c r="D976" s="1311"/>
      <c r="E976" s="1311"/>
      <c r="F976" s="1311"/>
      <c r="G976" s="1311"/>
      <c r="H976" s="1311"/>
      <c r="I976" s="1311"/>
      <c r="J976" s="1311"/>
      <c r="K976" s="1311"/>
      <c r="L976" s="1311"/>
      <c r="M976" s="1311"/>
      <c r="N976" s="1311"/>
      <c r="O976" s="1311"/>
      <c r="P976" s="1311"/>
      <c r="Q976" s="1311"/>
      <c r="R976" s="1311"/>
      <c r="S976" s="1311"/>
      <c r="T976" s="1311"/>
    </row>
    <row r="977" spans="1:20" ht="15.75" customHeight="1">
      <c r="A977" s="1311"/>
      <c r="B977" s="1311"/>
      <c r="C977" s="1311"/>
      <c r="D977" s="1311"/>
      <c r="E977" s="1311"/>
      <c r="F977" s="1311"/>
      <c r="G977" s="1311"/>
      <c r="H977" s="1311"/>
      <c r="I977" s="1311"/>
      <c r="J977" s="1311"/>
      <c r="K977" s="1311"/>
      <c r="L977" s="1311"/>
      <c r="M977" s="1311"/>
      <c r="N977" s="1311"/>
      <c r="O977" s="1311"/>
      <c r="P977" s="1311"/>
      <c r="Q977" s="1311"/>
      <c r="R977" s="1311"/>
      <c r="S977" s="1311"/>
      <c r="T977" s="1311"/>
    </row>
    <row r="978" spans="1:20" ht="15.75" customHeight="1">
      <c r="A978" s="1311"/>
      <c r="B978" s="1311"/>
      <c r="C978" s="1311"/>
      <c r="D978" s="1311"/>
      <c r="E978" s="1311"/>
      <c r="F978" s="1311"/>
      <c r="G978" s="1311"/>
      <c r="H978" s="1311"/>
      <c r="I978" s="1311"/>
      <c r="J978" s="1311"/>
      <c r="K978" s="1311"/>
      <c r="L978" s="1311"/>
      <c r="M978" s="1311"/>
      <c r="N978" s="1311"/>
      <c r="O978" s="1311"/>
      <c r="P978" s="1311"/>
      <c r="Q978" s="1311"/>
      <c r="R978" s="1311"/>
      <c r="S978" s="1311"/>
      <c r="T978" s="1311"/>
    </row>
    <row r="979" spans="1:20" ht="15.75" customHeight="1">
      <c r="A979" s="1311"/>
      <c r="B979" s="1311"/>
      <c r="C979" s="1311"/>
      <c r="D979" s="1311"/>
      <c r="E979" s="1311"/>
      <c r="F979" s="1311"/>
      <c r="G979" s="1311"/>
      <c r="H979" s="1311"/>
      <c r="I979" s="1311"/>
      <c r="J979" s="1311"/>
      <c r="K979" s="1311"/>
      <c r="L979" s="1311"/>
      <c r="M979" s="1311"/>
      <c r="N979" s="1311"/>
      <c r="O979" s="1311"/>
      <c r="P979" s="1311"/>
      <c r="Q979" s="1311"/>
      <c r="R979" s="1311"/>
      <c r="S979" s="1311"/>
      <c r="T979" s="1311"/>
    </row>
    <row r="980" spans="1:20" ht="15.75" customHeight="1">
      <c r="A980" s="1311"/>
      <c r="B980" s="1311"/>
      <c r="C980" s="1311"/>
      <c r="D980" s="1311"/>
      <c r="E980" s="1311"/>
      <c r="F980" s="1311"/>
      <c r="G980" s="1311"/>
      <c r="H980" s="1311"/>
      <c r="I980" s="1311"/>
      <c r="J980" s="1311"/>
      <c r="K980" s="1311"/>
      <c r="L980" s="1311"/>
      <c r="M980" s="1311"/>
      <c r="N980" s="1311"/>
      <c r="O980" s="1311"/>
      <c r="P980" s="1311"/>
      <c r="Q980" s="1311"/>
      <c r="R980" s="1311"/>
      <c r="S980" s="1311"/>
      <c r="T980" s="1311"/>
    </row>
    <row r="981" spans="1:20" ht="15.75" customHeight="1">
      <c r="A981" s="1311"/>
      <c r="B981" s="1311"/>
      <c r="C981" s="1311"/>
      <c r="D981" s="1311"/>
      <c r="E981" s="1311"/>
      <c r="F981" s="1311"/>
      <c r="G981" s="1311"/>
      <c r="H981" s="1311"/>
      <c r="I981" s="1311"/>
      <c r="J981" s="1311"/>
      <c r="K981" s="1311"/>
      <c r="L981" s="1311"/>
      <c r="M981" s="1311"/>
      <c r="N981" s="1311"/>
      <c r="O981" s="1311"/>
      <c r="P981" s="1311"/>
      <c r="Q981" s="1311"/>
      <c r="R981" s="1311"/>
      <c r="S981" s="1311"/>
      <c r="T981" s="1311"/>
    </row>
    <row r="982" spans="1:20" ht="15.75" customHeight="1">
      <c r="A982" s="1311"/>
      <c r="B982" s="1311"/>
      <c r="C982" s="1311"/>
      <c r="D982" s="1311"/>
      <c r="E982" s="1311"/>
      <c r="F982" s="1311"/>
      <c r="G982" s="1311"/>
      <c r="H982" s="1311"/>
      <c r="I982" s="1311"/>
      <c r="J982" s="1311"/>
      <c r="K982" s="1311"/>
      <c r="L982" s="1311"/>
      <c r="M982" s="1311"/>
      <c r="N982" s="1311"/>
      <c r="O982" s="1311"/>
      <c r="P982" s="1311"/>
      <c r="Q982" s="1311"/>
      <c r="R982" s="1311"/>
      <c r="S982" s="1311"/>
      <c r="T982" s="1311"/>
    </row>
    <row r="983" spans="1:20" ht="15.75" customHeight="1">
      <c r="A983" s="1311"/>
      <c r="B983" s="1311"/>
      <c r="C983" s="1311"/>
      <c r="D983" s="1311"/>
      <c r="E983" s="1311"/>
      <c r="F983" s="1311"/>
      <c r="G983" s="1311"/>
      <c r="H983" s="1311"/>
      <c r="I983" s="1311"/>
      <c r="J983" s="1311"/>
      <c r="K983" s="1311"/>
      <c r="L983" s="1311"/>
      <c r="M983" s="1311"/>
      <c r="N983" s="1311"/>
      <c r="O983" s="1311"/>
      <c r="P983" s="1311"/>
      <c r="Q983" s="1311"/>
      <c r="R983" s="1311"/>
      <c r="S983" s="1311"/>
      <c r="T983" s="1311"/>
    </row>
    <row r="984" spans="1:20" ht="15.75" customHeight="1">
      <c r="A984" s="1311"/>
      <c r="B984" s="1311"/>
      <c r="C984" s="1311"/>
      <c r="D984" s="1311"/>
      <c r="E984" s="1311"/>
      <c r="F984" s="1311"/>
      <c r="G984" s="1311"/>
      <c r="H984" s="1311"/>
      <c r="I984" s="1311"/>
      <c r="J984" s="1311"/>
      <c r="K984" s="1311"/>
      <c r="L984" s="1311"/>
      <c r="M984" s="1311"/>
      <c r="N984" s="1311"/>
      <c r="O984" s="1311"/>
      <c r="P984" s="1311"/>
      <c r="Q984" s="1311"/>
      <c r="R984" s="1311"/>
      <c r="S984" s="1311"/>
      <c r="T984" s="1311"/>
    </row>
    <row r="985" spans="1:20" ht="15.75" customHeight="1">
      <c r="A985" s="1311"/>
      <c r="B985" s="1311"/>
      <c r="C985" s="1311"/>
      <c r="D985" s="1311"/>
      <c r="E985" s="1311"/>
      <c r="F985" s="1311"/>
      <c r="G985" s="1311"/>
      <c r="H985" s="1311"/>
      <c r="I985" s="1311"/>
      <c r="J985" s="1311"/>
      <c r="K985" s="1311"/>
      <c r="L985" s="1311"/>
      <c r="M985" s="1311"/>
      <c r="N985" s="1311"/>
      <c r="O985" s="1311"/>
      <c r="P985" s="1311"/>
      <c r="Q985" s="1311"/>
      <c r="R985" s="1311"/>
      <c r="S985" s="1311"/>
      <c r="T985" s="1311"/>
    </row>
    <row r="986" spans="1:20" ht="15.75" customHeight="1">
      <c r="A986" s="1311"/>
      <c r="B986" s="1311"/>
      <c r="C986" s="1311"/>
      <c r="D986" s="1311"/>
      <c r="E986" s="1311"/>
      <c r="F986" s="1311"/>
      <c r="G986" s="1311"/>
      <c r="H986" s="1311"/>
      <c r="I986" s="1311"/>
      <c r="J986" s="1311"/>
      <c r="K986" s="1311"/>
      <c r="L986" s="1311"/>
      <c r="M986" s="1311"/>
      <c r="N986" s="1311"/>
      <c r="O986" s="1311"/>
      <c r="P986" s="1311"/>
      <c r="Q986" s="1311"/>
      <c r="R986" s="1311"/>
      <c r="S986" s="1311"/>
      <c r="T986" s="1311"/>
    </row>
    <row r="987" spans="1:20" ht="15.75" customHeight="1">
      <c r="A987" s="1311"/>
      <c r="B987" s="1311"/>
      <c r="C987" s="1311"/>
      <c r="D987" s="1311"/>
      <c r="E987" s="1311"/>
      <c r="F987" s="1311"/>
      <c r="G987" s="1311"/>
      <c r="H987" s="1311"/>
      <c r="I987" s="1311"/>
      <c r="J987" s="1311"/>
      <c r="K987" s="1311"/>
      <c r="L987" s="1311"/>
      <c r="M987" s="1311"/>
      <c r="N987" s="1311"/>
      <c r="O987" s="1311"/>
      <c r="P987" s="1311"/>
      <c r="Q987" s="1311"/>
      <c r="R987" s="1311"/>
      <c r="S987" s="1311"/>
      <c r="T987" s="1311"/>
    </row>
    <row r="988" spans="1:20" ht="15.75" customHeight="1">
      <c r="A988" s="1311"/>
      <c r="B988" s="1311"/>
      <c r="C988" s="1311"/>
      <c r="D988" s="1311"/>
      <c r="E988" s="1311"/>
      <c r="F988" s="1311"/>
      <c r="G988" s="1311"/>
      <c r="H988" s="1311"/>
      <c r="I988" s="1311"/>
      <c r="J988" s="1311"/>
      <c r="K988" s="1311"/>
      <c r="L988" s="1311"/>
      <c r="M988" s="1311"/>
      <c r="N988" s="1311"/>
      <c r="O988" s="1311"/>
      <c r="P988" s="1311"/>
      <c r="Q988" s="1311"/>
      <c r="R988" s="1311"/>
      <c r="S988" s="1311"/>
      <c r="T988" s="1311"/>
    </row>
    <row r="989" spans="1:20" ht="15.75" customHeight="1">
      <c r="A989" s="1311"/>
      <c r="B989" s="1311"/>
      <c r="C989" s="1311"/>
      <c r="D989" s="1311"/>
      <c r="E989" s="1311"/>
      <c r="F989" s="1311"/>
      <c r="G989" s="1311"/>
      <c r="H989" s="1311"/>
      <c r="I989" s="1311"/>
      <c r="J989" s="1311"/>
      <c r="K989" s="1311"/>
      <c r="L989" s="1311"/>
      <c r="M989" s="1311"/>
      <c r="N989" s="1311"/>
      <c r="O989" s="1311"/>
      <c r="P989" s="1311"/>
      <c r="Q989" s="1311"/>
      <c r="R989" s="1311"/>
      <c r="S989" s="1311"/>
      <c r="T989" s="1311"/>
    </row>
    <row r="990" spans="1:20" ht="15.75" customHeight="1">
      <c r="A990" s="1311"/>
      <c r="B990" s="1311"/>
      <c r="C990" s="1311"/>
      <c r="D990" s="1311"/>
      <c r="E990" s="1311"/>
      <c r="F990" s="1311"/>
      <c r="G990" s="1311"/>
      <c r="H990" s="1311"/>
      <c r="I990" s="1311"/>
      <c r="J990" s="1311"/>
      <c r="K990" s="1311"/>
      <c r="L990" s="1311"/>
      <c r="M990" s="1311"/>
      <c r="N990" s="1311"/>
      <c r="O990" s="1311"/>
      <c r="P990" s="1311"/>
      <c r="Q990" s="1311"/>
      <c r="R990" s="1311"/>
      <c r="S990" s="1311"/>
      <c r="T990" s="1311"/>
    </row>
    <row r="991" spans="1:20" ht="15.75" customHeight="1">
      <c r="A991" s="1311"/>
      <c r="B991" s="1311"/>
      <c r="C991" s="1311"/>
      <c r="D991" s="1311"/>
      <c r="E991" s="1311"/>
      <c r="F991" s="1311"/>
      <c r="G991" s="1311"/>
      <c r="H991" s="1311"/>
      <c r="I991" s="1311"/>
      <c r="J991" s="1311"/>
      <c r="K991" s="1311"/>
      <c r="L991" s="1311"/>
      <c r="M991" s="1311"/>
      <c r="N991" s="1311"/>
      <c r="O991" s="1311"/>
      <c r="P991" s="1311"/>
      <c r="Q991" s="1311"/>
      <c r="R991" s="1311"/>
      <c r="S991" s="1311"/>
      <c r="T991" s="1311"/>
    </row>
    <row r="992" spans="1:20" ht="15.75" customHeight="1">
      <c r="A992" s="1311"/>
      <c r="B992" s="1311"/>
      <c r="C992" s="1311"/>
      <c r="D992" s="1311"/>
      <c r="E992" s="1311"/>
      <c r="F992" s="1311"/>
      <c r="G992" s="1311"/>
      <c r="H992" s="1311"/>
      <c r="I992" s="1311"/>
      <c r="J992" s="1311"/>
      <c r="K992" s="1311"/>
      <c r="L992" s="1311"/>
      <c r="M992" s="1311"/>
      <c r="N992" s="1311"/>
      <c r="O992" s="1311"/>
      <c r="P992" s="1311"/>
      <c r="Q992" s="1311"/>
      <c r="R992" s="1311"/>
      <c r="S992" s="1311"/>
      <c r="T992" s="1311"/>
    </row>
    <row r="993" spans="1:20" ht="15.75" customHeight="1">
      <c r="A993" s="1311"/>
      <c r="B993" s="1311"/>
      <c r="C993" s="1311"/>
      <c r="D993" s="1311"/>
      <c r="E993" s="1311"/>
      <c r="F993" s="1311"/>
      <c r="G993" s="1311"/>
      <c r="H993" s="1311"/>
      <c r="I993" s="1311"/>
      <c r="J993" s="1311"/>
      <c r="K993" s="1311"/>
      <c r="L993" s="1311"/>
      <c r="M993" s="1311"/>
      <c r="N993" s="1311"/>
      <c r="O993" s="1311"/>
      <c r="P993" s="1311"/>
      <c r="Q993" s="1311"/>
      <c r="R993" s="1311"/>
      <c r="S993" s="1311"/>
      <c r="T993" s="1311"/>
    </row>
    <row r="994" spans="1:20" ht="15.75" customHeight="1">
      <c r="A994" s="1311"/>
      <c r="B994" s="1311"/>
      <c r="C994" s="1311"/>
      <c r="D994" s="1311"/>
      <c r="E994" s="1311"/>
      <c r="F994" s="1311"/>
      <c r="G994" s="1311"/>
      <c r="H994" s="1311"/>
      <c r="I994" s="1311"/>
      <c r="J994" s="1311"/>
      <c r="K994" s="1311"/>
      <c r="L994" s="1311"/>
      <c r="M994" s="1311"/>
      <c r="N994" s="1311"/>
      <c r="O994" s="1311"/>
      <c r="P994" s="1311"/>
      <c r="Q994" s="1311"/>
      <c r="R994" s="1311"/>
      <c r="S994" s="1311"/>
      <c r="T994" s="1311"/>
    </row>
  </sheetData>
  <mergeCells count="18">
    <mergeCell ref="B1:I1"/>
    <mergeCell ref="B2:I2"/>
    <mergeCell ref="B3:I3"/>
    <mergeCell ref="B4:C6"/>
    <mergeCell ref="D4:E4"/>
    <mergeCell ref="F4:G4"/>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topLeftCell="A41" workbookViewId="0">
      <selection activeCell="C8" sqref="C8"/>
    </sheetView>
  </sheetViews>
  <sheetFormatPr defaultRowHeight="1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c r="A1" s="2523" t="s">
        <v>691</v>
      </c>
      <c r="B1" s="2523"/>
      <c r="C1" s="2523"/>
      <c r="D1" s="2523"/>
      <c r="E1" s="2523"/>
      <c r="F1" s="2523"/>
      <c r="G1" s="2523"/>
      <c r="H1" s="2523"/>
      <c r="I1" s="2523"/>
      <c r="J1" s="2523"/>
      <c r="K1" s="2523"/>
    </row>
    <row r="2" spans="1:11" ht="15.75">
      <c r="A2" s="2524" t="s">
        <v>5</v>
      </c>
      <c r="B2" s="2524"/>
      <c r="C2" s="2524"/>
      <c r="D2" s="2524"/>
      <c r="E2" s="2524"/>
      <c r="F2" s="2524"/>
      <c r="G2" s="2524"/>
      <c r="H2" s="2524"/>
      <c r="I2" s="2524"/>
      <c r="J2" s="2524"/>
      <c r="K2" s="2524"/>
    </row>
    <row r="3" spans="1:11" ht="15.75">
      <c r="A3" s="2524" t="s">
        <v>609</v>
      </c>
      <c r="B3" s="2524"/>
      <c r="C3" s="2524"/>
      <c r="D3" s="2524"/>
      <c r="E3" s="2524"/>
      <c r="F3" s="2524"/>
      <c r="G3" s="2524"/>
      <c r="H3" s="2524"/>
      <c r="I3" s="2524"/>
      <c r="J3" s="2524"/>
      <c r="K3" s="2524"/>
    </row>
    <row r="4" spans="1:11" ht="15.75">
      <c r="A4" s="2525" t="s">
        <v>201</v>
      </c>
      <c r="B4" s="2525"/>
      <c r="C4" s="2525"/>
      <c r="D4" s="2525"/>
      <c r="E4" s="2525"/>
      <c r="F4" s="2525"/>
      <c r="G4" s="2525"/>
      <c r="H4" s="2525"/>
      <c r="I4" s="2525"/>
      <c r="J4" s="2525"/>
      <c r="K4" s="2525"/>
    </row>
    <row r="5" spans="1:11" ht="15.75">
      <c r="A5" s="2525"/>
      <c r="B5" s="2525"/>
      <c r="C5" s="2525"/>
      <c r="D5" s="2525"/>
      <c r="E5" s="2525"/>
      <c r="F5" s="2525"/>
      <c r="G5" s="2525"/>
      <c r="H5" s="2525"/>
      <c r="I5" s="2525"/>
      <c r="J5" s="2525"/>
      <c r="K5" s="2525"/>
    </row>
    <row r="6" spans="1:11" ht="16.5" thickBot="1">
      <c r="A6" s="2522"/>
      <c r="B6" s="2522"/>
      <c r="C6" s="2522"/>
      <c r="D6" s="2522"/>
      <c r="E6" s="2522"/>
      <c r="F6" s="2522"/>
      <c r="G6" s="2522"/>
      <c r="H6" s="2522"/>
      <c r="I6" s="2522"/>
      <c r="J6" s="2522"/>
      <c r="K6" s="2522"/>
    </row>
    <row r="7" spans="1:11" ht="21.75" customHeight="1" thickTop="1">
      <c r="A7" s="2506" t="s">
        <v>608</v>
      </c>
      <c r="B7" s="2509" t="s">
        <v>607</v>
      </c>
      <c r="C7" s="663" t="s">
        <v>606</v>
      </c>
      <c r="D7" s="2512" t="s">
        <v>605</v>
      </c>
      <c r="E7" s="2512"/>
      <c r="F7" s="2512" t="s">
        <v>604</v>
      </c>
      <c r="G7" s="2512"/>
      <c r="H7" s="2513" t="s">
        <v>603</v>
      </c>
      <c r="I7" s="2514"/>
      <c r="J7" s="2514"/>
      <c r="K7" s="2515"/>
    </row>
    <row r="8" spans="1:11" ht="28.5" customHeight="1">
      <c r="A8" s="2507"/>
      <c r="B8" s="2510"/>
      <c r="C8" s="662" t="s">
        <v>601</v>
      </c>
      <c r="D8" s="662" t="s">
        <v>602</v>
      </c>
      <c r="E8" s="662" t="s">
        <v>601</v>
      </c>
      <c r="F8" s="662" t="s">
        <v>602</v>
      </c>
      <c r="G8" s="662" t="s">
        <v>601</v>
      </c>
      <c r="H8" s="2516" t="s">
        <v>600</v>
      </c>
      <c r="I8" s="2518" t="s">
        <v>599</v>
      </c>
      <c r="J8" s="2518" t="s">
        <v>598</v>
      </c>
      <c r="K8" s="2520" t="s">
        <v>597</v>
      </c>
    </row>
    <row r="9" spans="1:11">
      <c r="A9" s="2508"/>
      <c r="B9" s="2511"/>
      <c r="C9" s="661">
        <v>1</v>
      </c>
      <c r="D9" s="661">
        <v>2</v>
      </c>
      <c r="E9" s="661">
        <v>3</v>
      </c>
      <c r="F9" s="661">
        <v>4</v>
      </c>
      <c r="G9" s="661">
        <v>5</v>
      </c>
      <c r="H9" s="2517"/>
      <c r="I9" s="2519"/>
      <c r="J9" s="2519"/>
      <c r="K9" s="2521"/>
    </row>
    <row r="10" spans="1:11">
      <c r="A10" s="653" t="s">
        <v>292</v>
      </c>
      <c r="B10" s="660">
        <v>100</v>
      </c>
      <c r="C10" s="658">
        <v>124.82</v>
      </c>
      <c r="D10" s="658">
        <v>131.66999999999999</v>
      </c>
      <c r="E10" s="658">
        <v>132.56</v>
      </c>
      <c r="F10" s="658">
        <v>137.62</v>
      </c>
      <c r="G10" s="658">
        <v>137.58000000000001</v>
      </c>
      <c r="H10" s="659">
        <v>6.21</v>
      </c>
      <c r="I10" s="658">
        <v>0.68</v>
      </c>
      <c r="J10" s="658">
        <v>3.79</v>
      </c>
      <c r="K10" s="657">
        <v>-0.03</v>
      </c>
    </row>
    <row r="11" spans="1:11">
      <c r="A11" s="2500"/>
      <c r="B11" s="2501"/>
      <c r="C11" s="2502"/>
      <c r="D11" s="2502"/>
      <c r="E11" s="2502"/>
      <c r="F11" s="2502"/>
      <c r="G11" s="2502"/>
      <c r="H11" s="2502"/>
      <c r="I11" s="2502"/>
      <c r="J11" s="2502"/>
      <c r="K11" s="2503"/>
    </row>
    <row r="12" spans="1:11">
      <c r="A12" s="653" t="s">
        <v>570</v>
      </c>
      <c r="B12" s="652">
        <v>43.91</v>
      </c>
      <c r="C12" s="651">
        <v>121.7</v>
      </c>
      <c r="D12" s="656">
        <v>128.22</v>
      </c>
      <c r="E12" s="656">
        <v>130.27000000000001</v>
      </c>
      <c r="F12" s="656">
        <v>137.08000000000001</v>
      </c>
      <c r="G12" s="656">
        <v>137.43</v>
      </c>
      <c r="H12" s="656">
        <v>7.04</v>
      </c>
      <c r="I12" s="656">
        <v>1.59</v>
      </c>
      <c r="J12" s="651">
        <v>5.5</v>
      </c>
      <c r="K12" s="655">
        <v>0.26</v>
      </c>
    </row>
    <row r="13" spans="1:11">
      <c r="A13" s="648" t="s">
        <v>596</v>
      </c>
      <c r="B13" s="626">
        <v>11.33</v>
      </c>
      <c r="C13" s="625">
        <v>118.81</v>
      </c>
      <c r="D13" s="625">
        <v>122.86</v>
      </c>
      <c r="E13" s="625">
        <v>123.38</v>
      </c>
      <c r="F13" s="625">
        <v>127.77</v>
      </c>
      <c r="G13" s="625">
        <v>128.04</v>
      </c>
      <c r="H13" s="625">
        <v>3.84</v>
      </c>
      <c r="I13" s="625">
        <v>0.42</v>
      </c>
      <c r="J13" s="625">
        <v>3.78</v>
      </c>
      <c r="K13" s="623">
        <v>0.21</v>
      </c>
    </row>
    <row r="14" spans="1:11">
      <c r="A14" s="646" t="s">
        <v>595</v>
      </c>
      <c r="B14" s="626">
        <v>1.84</v>
      </c>
      <c r="C14" s="625">
        <v>88.13</v>
      </c>
      <c r="D14" s="625">
        <v>92.89</v>
      </c>
      <c r="E14" s="625">
        <v>93.17</v>
      </c>
      <c r="F14" s="625">
        <v>105.55</v>
      </c>
      <c r="G14" s="625">
        <v>106.08</v>
      </c>
      <c r="H14" s="625">
        <v>5.72</v>
      </c>
      <c r="I14" s="625">
        <v>0.28999999999999998</v>
      </c>
      <c r="J14" s="654">
        <v>13.86</v>
      </c>
      <c r="K14" s="623">
        <v>0.5</v>
      </c>
    </row>
    <row r="15" spans="1:11">
      <c r="A15" s="646" t="s">
        <v>594</v>
      </c>
      <c r="B15" s="626">
        <v>5.52</v>
      </c>
      <c r="C15" s="625">
        <v>140.31</v>
      </c>
      <c r="D15" s="625">
        <v>145.27000000000001</v>
      </c>
      <c r="E15" s="625">
        <v>163.92</v>
      </c>
      <c r="F15" s="625">
        <v>183.17</v>
      </c>
      <c r="G15" s="625">
        <v>201.8</v>
      </c>
      <c r="H15" s="625">
        <v>16.829999999999998</v>
      </c>
      <c r="I15" s="625">
        <v>12.84</v>
      </c>
      <c r="J15" s="654">
        <v>23.1</v>
      </c>
      <c r="K15" s="623">
        <v>10.17</v>
      </c>
    </row>
    <row r="16" spans="1:11">
      <c r="A16" s="646" t="s">
        <v>593</v>
      </c>
      <c r="B16" s="626">
        <v>6.75</v>
      </c>
      <c r="C16" s="625">
        <v>119.09</v>
      </c>
      <c r="D16" s="625">
        <v>128.99</v>
      </c>
      <c r="E16" s="625">
        <v>128.97999999999999</v>
      </c>
      <c r="F16" s="625">
        <v>130.69</v>
      </c>
      <c r="G16" s="625">
        <v>124.84</v>
      </c>
      <c r="H16" s="625">
        <v>8.31</v>
      </c>
      <c r="I16" s="625">
        <v>-0.01</v>
      </c>
      <c r="J16" s="654">
        <v>-3.21</v>
      </c>
      <c r="K16" s="623">
        <v>-4.47</v>
      </c>
    </row>
    <row r="17" spans="1:11">
      <c r="A17" s="646" t="s">
        <v>592</v>
      </c>
      <c r="B17" s="626">
        <v>5.24</v>
      </c>
      <c r="C17" s="625">
        <v>125.34</v>
      </c>
      <c r="D17" s="625">
        <v>130</v>
      </c>
      <c r="E17" s="625">
        <v>131.61000000000001</v>
      </c>
      <c r="F17" s="625">
        <v>133.53</v>
      </c>
      <c r="G17" s="625">
        <v>133.35</v>
      </c>
      <c r="H17" s="625">
        <v>5</v>
      </c>
      <c r="I17" s="625">
        <v>1.24</v>
      </c>
      <c r="J17" s="654">
        <v>1.32</v>
      </c>
      <c r="K17" s="623">
        <v>-0.13</v>
      </c>
    </row>
    <row r="18" spans="1:11">
      <c r="A18" s="646" t="s">
        <v>591</v>
      </c>
      <c r="B18" s="626">
        <v>2.95</v>
      </c>
      <c r="C18" s="625">
        <v>121.4</v>
      </c>
      <c r="D18" s="625">
        <v>124.34</v>
      </c>
      <c r="E18" s="625">
        <v>124.35</v>
      </c>
      <c r="F18" s="625">
        <v>134.97</v>
      </c>
      <c r="G18" s="625">
        <v>135.61000000000001</v>
      </c>
      <c r="H18" s="625">
        <v>2.4300000000000002</v>
      </c>
      <c r="I18" s="625">
        <v>0</v>
      </c>
      <c r="J18" s="654">
        <v>9.06</v>
      </c>
      <c r="K18" s="623">
        <v>0.48</v>
      </c>
    </row>
    <row r="19" spans="1:11">
      <c r="A19" s="646" t="s">
        <v>590</v>
      </c>
      <c r="B19" s="626">
        <v>2.08</v>
      </c>
      <c r="C19" s="625">
        <v>118.75</v>
      </c>
      <c r="D19" s="625">
        <v>139.82</v>
      </c>
      <c r="E19" s="625">
        <v>132.49</v>
      </c>
      <c r="F19" s="625">
        <v>148.51</v>
      </c>
      <c r="G19" s="625">
        <v>139.79</v>
      </c>
      <c r="H19" s="625">
        <v>11.57</v>
      </c>
      <c r="I19" s="625">
        <v>-5.24</v>
      </c>
      <c r="J19" s="654">
        <v>5.51</v>
      </c>
      <c r="K19" s="623">
        <v>-5.87</v>
      </c>
    </row>
    <row r="20" spans="1:11">
      <c r="A20" s="646" t="s">
        <v>589</v>
      </c>
      <c r="B20" s="626">
        <v>1.74</v>
      </c>
      <c r="C20" s="625">
        <v>117.16</v>
      </c>
      <c r="D20" s="625">
        <v>122.56</v>
      </c>
      <c r="E20" s="625">
        <v>122.69</v>
      </c>
      <c r="F20" s="625">
        <v>129.72</v>
      </c>
      <c r="G20" s="625">
        <v>129.9</v>
      </c>
      <c r="H20" s="625">
        <v>4.72</v>
      </c>
      <c r="I20" s="625">
        <v>0.1</v>
      </c>
      <c r="J20" s="654">
        <v>5.88</v>
      </c>
      <c r="K20" s="623">
        <v>0.14000000000000001</v>
      </c>
    </row>
    <row r="21" spans="1:11">
      <c r="A21" s="646" t="s">
        <v>588</v>
      </c>
      <c r="B21" s="626">
        <v>1.21</v>
      </c>
      <c r="C21" s="625">
        <v>119.27</v>
      </c>
      <c r="D21" s="625">
        <v>134.69999999999999</v>
      </c>
      <c r="E21" s="625">
        <v>135.02000000000001</v>
      </c>
      <c r="F21" s="625">
        <v>137.68</v>
      </c>
      <c r="G21" s="625">
        <v>136.85</v>
      </c>
      <c r="H21" s="625">
        <v>13.21</v>
      </c>
      <c r="I21" s="625">
        <v>0.23</v>
      </c>
      <c r="J21" s="654">
        <v>1.35</v>
      </c>
      <c r="K21" s="623">
        <v>-0.61</v>
      </c>
    </row>
    <row r="22" spans="1:11">
      <c r="A22" s="646" t="s">
        <v>587</v>
      </c>
      <c r="B22" s="626">
        <v>1.24</v>
      </c>
      <c r="C22" s="625">
        <v>115.5</v>
      </c>
      <c r="D22" s="625">
        <v>119.77</v>
      </c>
      <c r="E22" s="625">
        <v>120.39</v>
      </c>
      <c r="F22" s="625">
        <v>123.5</v>
      </c>
      <c r="G22" s="625">
        <v>124.41</v>
      </c>
      <c r="H22" s="625">
        <v>4.2300000000000004</v>
      </c>
      <c r="I22" s="625">
        <v>0.52</v>
      </c>
      <c r="J22" s="654">
        <v>3.34</v>
      </c>
      <c r="K22" s="623">
        <v>0.73</v>
      </c>
    </row>
    <row r="23" spans="1:11">
      <c r="A23" s="646" t="s">
        <v>586</v>
      </c>
      <c r="B23" s="626">
        <v>0.68</v>
      </c>
      <c r="C23" s="625">
        <v>148.12</v>
      </c>
      <c r="D23" s="625">
        <v>161.36000000000001</v>
      </c>
      <c r="E23" s="625">
        <v>161.36000000000001</v>
      </c>
      <c r="F23" s="625">
        <v>171.55</v>
      </c>
      <c r="G23" s="625">
        <v>170.45</v>
      </c>
      <c r="H23" s="625">
        <v>8.94</v>
      </c>
      <c r="I23" s="625">
        <v>0</v>
      </c>
      <c r="J23" s="654">
        <v>5.63</v>
      </c>
      <c r="K23" s="623">
        <v>-0.64</v>
      </c>
    </row>
    <row r="24" spans="1:11">
      <c r="A24" s="646" t="s">
        <v>585</v>
      </c>
      <c r="B24" s="626">
        <v>0.41</v>
      </c>
      <c r="C24" s="625">
        <v>127.63</v>
      </c>
      <c r="D24" s="625">
        <v>139.63</v>
      </c>
      <c r="E24" s="625">
        <v>139.63</v>
      </c>
      <c r="F24" s="625">
        <v>152.63</v>
      </c>
      <c r="G24" s="625">
        <v>152.44999999999999</v>
      </c>
      <c r="H24" s="625">
        <v>9.4</v>
      </c>
      <c r="I24" s="625">
        <v>0</v>
      </c>
      <c r="J24" s="654">
        <v>9.18</v>
      </c>
      <c r="K24" s="623">
        <v>-0.12</v>
      </c>
    </row>
    <row r="25" spans="1:11">
      <c r="A25" s="645" t="s">
        <v>584</v>
      </c>
      <c r="B25" s="642">
        <v>2.92</v>
      </c>
      <c r="C25" s="641">
        <v>127.38</v>
      </c>
      <c r="D25" s="641">
        <v>132.68</v>
      </c>
      <c r="E25" s="641">
        <v>133.16999999999999</v>
      </c>
      <c r="F25" s="641">
        <v>138.66</v>
      </c>
      <c r="G25" s="641">
        <v>137.77000000000001</v>
      </c>
      <c r="H25" s="641">
        <v>4.54</v>
      </c>
      <c r="I25" s="641">
        <v>0.36</v>
      </c>
      <c r="J25" s="641">
        <v>3.46</v>
      </c>
      <c r="K25" s="639">
        <v>-0.64</v>
      </c>
    </row>
    <row r="26" spans="1:11">
      <c r="A26" s="2500"/>
      <c r="B26" s="2501"/>
      <c r="C26" s="2502"/>
      <c r="D26" s="2502"/>
      <c r="E26" s="2502"/>
      <c r="F26" s="2502"/>
      <c r="G26" s="2502"/>
      <c r="H26" s="2502"/>
      <c r="I26" s="2502"/>
      <c r="J26" s="2502"/>
      <c r="K26" s="2503"/>
    </row>
    <row r="27" spans="1:11">
      <c r="A27" s="653" t="s">
        <v>569</v>
      </c>
      <c r="B27" s="652">
        <v>56.09</v>
      </c>
      <c r="C27" s="651">
        <v>127.32</v>
      </c>
      <c r="D27" s="650">
        <v>134.43</v>
      </c>
      <c r="E27" s="651">
        <v>134.38999999999999</v>
      </c>
      <c r="F27" s="650">
        <v>138.04</v>
      </c>
      <c r="G27" s="651">
        <v>137.69999999999999</v>
      </c>
      <c r="H27" s="650">
        <v>5.55</v>
      </c>
      <c r="I27" s="651">
        <v>-0.03</v>
      </c>
      <c r="J27" s="650">
        <v>2.46</v>
      </c>
      <c r="K27" s="649">
        <v>-0.25</v>
      </c>
    </row>
    <row r="28" spans="1:11">
      <c r="A28" s="648" t="s">
        <v>583</v>
      </c>
      <c r="B28" s="626">
        <v>7.19</v>
      </c>
      <c r="C28" s="625">
        <v>136.88999999999999</v>
      </c>
      <c r="D28" s="624">
        <v>146.31</v>
      </c>
      <c r="E28" s="625">
        <v>146.31</v>
      </c>
      <c r="F28" s="624">
        <v>151.36000000000001</v>
      </c>
      <c r="G28" s="625">
        <v>149.68</v>
      </c>
      <c r="H28" s="624">
        <v>6.88</v>
      </c>
      <c r="I28" s="625">
        <v>0</v>
      </c>
      <c r="J28" s="624">
        <v>2.2999999999999998</v>
      </c>
      <c r="K28" s="623">
        <v>-1.1100000000000001</v>
      </c>
    </row>
    <row r="29" spans="1:11">
      <c r="A29" s="646" t="s">
        <v>582</v>
      </c>
      <c r="B29" s="626">
        <v>20.3</v>
      </c>
      <c r="C29" s="625">
        <v>137.02000000000001</v>
      </c>
      <c r="D29" s="624">
        <v>146.30000000000001</v>
      </c>
      <c r="E29" s="625">
        <v>146.13999999999999</v>
      </c>
      <c r="F29" s="624">
        <v>147.13</v>
      </c>
      <c r="G29" s="625">
        <v>147.18</v>
      </c>
      <c r="H29" s="624">
        <v>6.65</v>
      </c>
      <c r="I29" s="625">
        <v>-0.11</v>
      </c>
      <c r="J29" s="624">
        <v>0.71</v>
      </c>
      <c r="K29" s="623">
        <v>0.03</v>
      </c>
    </row>
    <row r="30" spans="1:11">
      <c r="A30" s="647" t="s">
        <v>581</v>
      </c>
      <c r="B30" s="626">
        <v>4.3</v>
      </c>
      <c r="C30" s="625">
        <v>121.65</v>
      </c>
      <c r="D30" s="624">
        <v>127.68</v>
      </c>
      <c r="E30" s="625">
        <v>127.77</v>
      </c>
      <c r="F30" s="624">
        <v>132.38</v>
      </c>
      <c r="G30" s="625">
        <v>131.12</v>
      </c>
      <c r="H30" s="624">
        <v>5.03</v>
      </c>
      <c r="I30" s="625">
        <v>7.0000000000000007E-2</v>
      </c>
      <c r="J30" s="624">
        <v>2.62</v>
      </c>
      <c r="K30" s="623">
        <v>-0.96</v>
      </c>
    </row>
    <row r="31" spans="1:11">
      <c r="A31" s="646" t="s">
        <v>580</v>
      </c>
      <c r="B31" s="626">
        <v>3.47</v>
      </c>
      <c r="C31" s="625">
        <v>109.17</v>
      </c>
      <c r="D31" s="624">
        <v>113.24</v>
      </c>
      <c r="E31" s="625">
        <v>113.24</v>
      </c>
      <c r="F31" s="624">
        <v>117.62</v>
      </c>
      <c r="G31" s="625">
        <v>117.33</v>
      </c>
      <c r="H31" s="624">
        <v>3.73</v>
      </c>
      <c r="I31" s="625">
        <v>0</v>
      </c>
      <c r="J31" s="624">
        <v>3.61</v>
      </c>
      <c r="K31" s="623">
        <v>-0.25</v>
      </c>
    </row>
    <row r="32" spans="1:11">
      <c r="A32" s="646" t="s">
        <v>579</v>
      </c>
      <c r="B32" s="626">
        <v>5.34</v>
      </c>
      <c r="C32" s="625">
        <v>109.06</v>
      </c>
      <c r="D32" s="624">
        <v>111</v>
      </c>
      <c r="E32" s="625">
        <v>111.08</v>
      </c>
      <c r="F32" s="624">
        <v>114.67</v>
      </c>
      <c r="G32" s="625">
        <v>119.02</v>
      </c>
      <c r="H32" s="624">
        <v>1.85</v>
      </c>
      <c r="I32" s="625">
        <v>7.0000000000000007E-2</v>
      </c>
      <c r="J32" s="624">
        <v>7.15</v>
      </c>
      <c r="K32" s="623">
        <v>3.8</v>
      </c>
    </row>
    <row r="33" spans="1:11">
      <c r="A33" s="646" t="s">
        <v>578</v>
      </c>
      <c r="B33" s="626">
        <v>2.82</v>
      </c>
      <c r="C33" s="625">
        <v>103.55</v>
      </c>
      <c r="D33" s="624">
        <v>105.2</v>
      </c>
      <c r="E33" s="625">
        <v>105.2</v>
      </c>
      <c r="F33" s="624">
        <v>107.97</v>
      </c>
      <c r="G33" s="625">
        <v>108.4</v>
      </c>
      <c r="H33" s="624">
        <v>1.59</v>
      </c>
      <c r="I33" s="625">
        <v>0</v>
      </c>
      <c r="J33" s="624">
        <v>3.05</v>
      </c>
      <c r="K33" s="623">
        <v>0.4</v>
      </c>
    </row>
    <row r="34" spans="1:11">
      <c r="A34" s="646" t="s">
        <v>577</v>
      </c>
      <c r="B34" s="626">
        <v>2.46</v>
      </c>
      <c r="C34" s="625">
        <v>115.86</v>
      </c>
      <c r="D34" s="624">
        <v>118.58</v>
      </c>
      <c r="E34" s="625">
        <v>118.58</v>
      </c>
      <c r="F34" s="624">
        <v>121.66</v>
      </c>
      <c r="G34" s="625">
        <v>121.14</v>
      </c>
      <c r="H34" s="624">
        <v>2.35</v>
      </c>
      <c r="I34" s="625">
        <v>0</v>
      </c>
      <c r="J34" s="624">
        <v>2.16</v>
      </c>
      <c r="K34" s="623">
        <v>-0.42</v>
      </c>
    </row>
    <row r="35" spans="1:11">
      <c r="A35" s="646" t="s">
        <v>576</v>
      </c>
      <c r="B35" s="626">
        <v>7.41</v>
      </c>
      <c r="C35" s="625">
        <v>135.38999999999999</v>
      </c>
      <c r="D35" s="624">
        <v>144.04</v>
      </c>
      <c r="E35" s="625">
        <v>144.04</v>
      </c>
      <c r="F35" s="624">
        <v>147.76</v>
      </c>
      <c r="G35" s="625">
        <v>144.19999999999999</v>
      </c>
      <c r="H35" s="624">
        <v>6.39</v>
      </c>
      <c r="I35" s="625">
        <v>0</v>
      </c>
      <c r="J35" s="624">
        <v>0.11</v>
      </c>
      <c r="K35" s="623">
        <v>-2.41</v>
      </c>
    </row>
    <row r="36" spans="1:11">
      <c r="A36" s="645" t="s">
        <v>575</v>
      </c>
      <c r="B36" s="642">
        <v>2.81</v>
      </c>
      <c r="C36" s="641">
        <v>122.86</v>
      </c>
      <c r="D36" s="640">
        <v>134.41999999999999</v>
      </c>
      <c r="E36" s="641">
        <v>134.22999999999999</v>
      </c>
      <c r="F36" s="640">
        <v>151.97</v>
      </c>
      <c r="G36" s="641">
        <v>149.82</v>
      </c>
      <c r="H36" s="640">
        <v>9.25</v>
      </c>
      <c r="I36" s="641">
        <v>-0.14000000000000001</v>
      </c>
      <c r="J36" s="640">
        <v>11.61</v>
      </c>
      <c r="K36" s="639">
        <v>-1.42</v>
      </c>
    </row>
    <row r="37" spans="1:11">
      <c r="A37" s="638"/>
      <c r="B37" s="637"/>
      <c r="C37" s="637"/>
      <c r="D37" s="637"/>
      <c r="E37" s="637"/>
      <c r="F37" s="637"/>
      <c r="G37" s="637"/>
      <c r="H37" s="637"/>
      <c r="I37" s="637"/>
      <c r="J37" s="637"/>
      <c r="K37" s="636"/>
    </row>
    <row r="38" spans="1:11" ht="21.75" customHeight="1">
      <c r="A38" s="2504" t="s">
        <v>574</v>
      </c>
      <c r="B38" s="2505"/>
      <c r="C38" s="2505"/>
      <c r="D38" s="644"/>
      <c r="E38" s="644"/>
      <c r="F38" s="634"/>
      <c r="G38" s="634"/>
      <c r="H38" s="634"/>
      <c r="I38" s="634"/>
      <c r="J38" s="634"/>
      <c r="K38" s="633"/>
    </row>
    <row r="39" spans="1:11">
      <c r="A39" s="632" t="s">
        <v>292</v>
      </c>
      <c r="B39" s="631">
        <v>100</v>
      </c>
      <c r="C39" s="630">
        <v>123.1</v>
      </c>
      <c r="D39" s="629">
        <v>131.84</v>
      </c>
      <c r="E39" s="630">
        <v>133.12</v>
      </c>
      <c r="F39" s="629">
        <v>136.66</v>
      </c>
      <c r="G39" s="630">
        <v>137.59</v>
      </c>
      <c r="H39" s="629">
        <v>8.14</v>
      </c>
      <c r="I39" s="630">
        <v>0.97</v>
      </c>
      <c r="J39" s="629">
        <v>3.35</v>
      </c>
      <c r="K39" s="628">
        <v>0.67</v>
      </c>
    </row>
    <row r="40" spans="1:11">
      <c r="A40" s="627" t="s">
        <v>570</v>
      </c>
      <c r="B40" s="626">
        <v>39.770000000000003</v>
      </c>
      <c r="C40" s="625">
        <v>124.54</v>
      </c>
      <c r="D40" s="624">
        <v>131.78</v>
      </c>
      <c r="E40" s="625">
        <v>135.15</v>
      </c>
      <c r="F40" s="624">
        <v>138.77000000000001</v>
      </c>
      <c r="G40" s="625">
        <v>140.97</v>
      </c>
      <c r="H40" s="624">
        <v>8.52</v>
      </c>
      <c r="I40" s="625">
        <v>2.56</v>
      </c>
      <c r="J40" s="624">
        <v>4.3099999999999996</v>
      </c>
      <c r="K40" s="623">
        <v>1.59</v>
      </c>
    </row>
    <row r="41" spans="1:11">
      <c r="A41" s="643" t="s">
        <v>569</v>
      </c>
      <c r="B41" s="642">
        <v>60.23</v>
      </c>
      <c r="C41" s="641">
        <v>122.16</v>
      </c>
      <c r="D41" s="640">
        <v>131.88</v>
      </c>
      <c r="E41" s="641">
        <v>131.80000000000001</v>
      </c>
      <c r="F41" s="640">
        <v>135.29</v>
      </c>
      <c r="G41" s="641">
        <v>135.38999999999999</v>
      </c>
      <c r="H41" s="640">
        <v>7.89</v>
      </c>
      <c r="I41" s="641">
        <v>-0.06</v>
      </c>
      <c r="J41" s="640">
        <v>2.73</v>
      </c>
      <c r="K41" s="639">
        <v>0.08</v>
      </c>
    </row>
    <row r="42" spans="1:11">
      <c r="A42" s="638"/>
      <c r="B42" s="637"/>
      <c r="C42" s="637"/>
      <c r="D42" s="637"/>
      <c r="E42" s="637"/>
      <c r="F42" s="637"/>
      <c r="G42" s="637"/>
      <c r="H42" s="637"/>
      <c r="I42" s="637"/>
      <c r="J42" s="637"/>
      <c r="K42" s="636"/>
    </row>
    <row r="43" spans="1:11">
      <c r="A43" s="635" t="s">
        <v>573</v>
      </c>
      <c r="B43" s="634"/>
      <c r="C43" s="634"/>
      <c r="D43" s="634"/>
      <c r="E43" s="634"/>
      <c r="F43" s="634"/>
      <c r="G43" s="634"/>
      <c r="H43" s="634"/>
      <c r="I43" s="634"/>
      <c r="J43" s="634"/>
      <c r="K43" s="633"/>
    </row>
    <row r="44" spans="1:11">
      <c r="A44" s="632" t="s">
        <v>292</v>
      </c>
      <c r="B44" s="631">
        <v>100</v>
      </c>
      <c r="C44" s="630">
        <v>123.88</v>
      </c>
      <c r="D44" s="629">
        <v>130.25</v>
      </c>
      <c r="E44" s="630">
        <v>131</v>
      </c>
      <c r="F44" s="629">
        <v>136.38999999999999</v>
      </c>
      <c r="G44" s="630">
        <v>136.84</v>
      </c>
      <c r="H44" s="629">
        <v>5.75</v>
      </c>
      <c r="I44" s="630">
        <v>0.56999999999999995</v>
      </c>
      <c r="J44" s="629">
        <v>4.46</v>
      </c>
      <c r="K44" s="628">
        <v>0.33</v>
      </c>
    </row>
    <row r="45" spans="1:11">
      <c r="A45" s="627" t="s">
        <v>570</v>
      </c>
      <c r="B45" s="626">
        <v>44.14</v>
      </c>
      <c r="C45" s="625">
        <v>119.66</v>
      </c>
      <c r="D45" s="624">
        <v>126.31</v>
      </c>
      <c r="E45" s="625">
        <v>128.02000000000001</v>
      </c>
      <c r="F45" s="624">
        <v>136.44</v>
      </c>
      <c r="G45" s="625">
        <v>136.69999999999999</v>
      </c>
      <c r="H45" s="624">
        <v>6.99</v>
      </c>
      <c r="I45" s="625">
        <v>1.35</v>
      </c>
      <c r="J45" s="624">
        <v>6.78</v>
      </c>
      <c r="K45" s="623">
        <v>0.19</v>
      </c>
    </row>
    <row r="46" spans="1:11">
      <c r="A46" s="643" t="s">
        <v>569</v>
      </c>
      <c r="B46" s="642">
        <v>55.86</v>
      </c>
      <c r="C46" s="641">
        <v>127.31</v>
      </c>
      <c r="D46" s="640">
        <v>133.44</v>
      </c>
      <c r="E46" s="641">
        <v>133.4</v>
      </c>
      <c r="F46" s="640">
        <v>136.35</v>
      </c>
      <c r="G46" s="641">
        <v>136.96</v>
      </c>
      <c r="H46" s="640">
        <v>4.78</v>
      </c>
      <c r="I46" s="641">
        <v>-0.04</v>
      </c>
      <c r="J46" s="640">
        <v>2.67</v>
      </c>
      <c r="K46" s="639">
        <v>0.44</v>
      </c>
    </row>
    <row r="47" spans="1:11">
      <c r="A47" s="638"/>
      <c r="B47" s="637"/>
      <c r="C47" s="637"/>
      <c r="D47" s="637"/>
      <c r="E47" s="637"/>
      <c r="F47" s="637"/>
      <c r="G47" s="637"/>
      <c r="H47" s="637"/>
      <c r="I47" s="637"/>
      <c r="J47" s="637"/>
      <c r="K47" s="636"/>
    </row>
    <row r="48" spans="1:11">
      <c r="A48" s="635" t="s">
        <v>572</v>
      </c>
      <c r="B48" s="634"/>
      <c r="C48" s="634"/>
      <c r="D48" s="634"/>
      <c r="E48" s="634"/>
      <c r="F48" s="634"/>
      <c r="G48" s="634"/>
      <c r="H48" s="634"/>
      <c r="I48" s="634"/>
      <c r="J48" s="634"/>
      <c r="K48" s="633"/>
    </row>
    <row r="49" spans="1:11">
      <c r="A49" s="632" t="s">
        <v>292</v>
      </c>
      <c r="B49" s="631">
        <v>100</v>
      </c>
      <c r="C49" s="630">
        <v>128.63999999999999</v>
      </c>
      <c r="D49" s="629">
        <v>134.25</v>
      </c>
      <c r="E49" s="630">
        <v>134.91999999999999</v>
      </c>
      <c r="F49" s="629">
        <v>140.6</v>
      </c>
      <c r="G49" s="630">
        <v>139.02000000000001</v>
      </c>
      <c r="H49" s="629">
        <v>4.8899999999999997</v>
      </c>
      <c r="I49" s="630">
        <v>0.5</v>
      </c>
      <c r="J49" s="629">
        <v>3.03</v>
      </c>
      <c r="K49" s="628">
        <v>-1.1299999999999999</v>
      </c>
    </row>
    <row r="50" spans="1:11">
      <c r="A50" s="627" t="s">
        <v>570</v>
      </c>
      <c r="B50" s="626">
        <v>46.88</v>
      </c>
      <c r="C50" s="625">
        <v>122.52</v>
      </c>
      <c r="D50" s="624">
        <v>128.44999999999999</v>
      </c>
      <c r="E50" s="625">
        <v>129.81</v>
      </c>
      <c r="F50" s="624">
        <v>137.19999999999999</v>
      </c>
      <c r="G50" s="625">
        <v>135.76</v>
      </c>
      <c r="H50" s="624">
        <v>5.96</v>
      </c>
      <c r="I50" s="625">
        <v>1.06</v>
      </c>
      <c r="J50" s="624">
        <v>4.58</v>
      </c>
      <c r="K50" s="623">
        <v>-1.05</v>
      </c>
    </row>
    <row r="51" spans="1:11">
      <c r="A51" s="643" t="s">
        <v>569</v>
      </c>
      <c r="B51" s="642">
        <v>53.12</v>
      </c>
      <c r="C51" s="641">
        <v>134.29</v>
      </c>
      <c r="D51" s="640">
        <v>139.58000000000001</v>
      </c>
      <c r="E51" s="641">
        <v>139.59</v>
      </c>
      <c r="F51" s="640">
        <v>143.47</v>
      </c>
      <c r="G51" s="641">
        <v>141.94999999999999</v>
      </c>
      <c r="H51" s="640">
        <v>3.95</v>
      </c>
      <c r="I51" s="641">
        <v>0.01</v>
      </c>
      <c r="J51" s="640">
        <v>1.69</v>
      </c>
      <c r="K51" s="639">
        <v>-1.06</v>
      </c>
    </row>
    <row r="52" spans="1:11">
      <c r="A52" s="638"/>
      <c r="B52" s="637"/>
      <c r="C52" s="637"/>
      <c r="D52" s="637"/>
      <c r="E52" s="637"/>
      <c r="F52" s="637"/>
      <c r="G52" s="637"/>
      <c r="H52" s="637"/>
      <c r="I52" s="637"/>
      <c r="J52" s="637"/>
      <c r="K52" s="636"/>
    </row>
    <row r="53" spans="1:11">
      <c r="A53" s="635" t="s">
        <v>571</v>
      </c>
      <c r="B53" s="634"/>
      <c r="C53" s="634"/>
      <c r="D53" s="634"/>
      <c r="E53" s="634"/>
      <c r="F53" s="634"/>
      <c r="G53" s="634"/>
      <c r="H53" s="634"/>
      <c r="I53" s="634"/>
      <c r="J53" s="634"/>
      <c r="K53" s="633"/>
    </row>
    <row r="54" spans="1:11">
      <c r="A54" s="632" t="s">
        <v>292</v>
      </c>
      <c r="B54" s="631">
        <v>100</v>
      </c>
      <c r="C54" s="630">
        <v>124.17</v>
      </c>
      <c r="D54" s="629">
        <v>129.4</v>
      </c>
      <c r="E54" s="630">
        <v>130.52000000000001</v>
      </c>
      <c r="F54" s="629">
        <v>135.24</v>
      </c>
      <c r="G54" s="630">
        <v>136.25</v>
      </c>
      <c r="H54" s="629">
        <v>5.1100000000000003</v>
      </c>
      <c r="I54" s="630">
        <v>0.86</v>
      </c>
      <c r="J54" s="629">
        <v>4.3899999999999997</v>
      </c>
      <c r="K54" s="628">
        <v>0.75</v>
      </c>
    </row>
    <row r="55" spans="1:11">
      <c r="A55" s="627" t="s">
        <v>570</v>
      </c>
      <c r="B55" s="626">
        <v>59.53</v>
      </c>
      <c r="C55" s="625">
        <v>120.18</v>
      </c>
      <c r="D55" s="624">
        <v>124.02</v>
      </c>
      <c r="E55" s="625">
        <v>125.89</v>
      </c>
      <c r="F55" s="624">
        <v>130.84</v>
      </c>
      <c r="G55" s="625">
        <v>132.66999999999999</v>
      </c>
      <c r="H55" s="624">
        <v>4.75</v>
      </c>
      <c r="I55" s="625">
        <v>1.51</v>
      </c>
      <c r="J55" s="624">
        <v>5.38</v>
      </c>
      <c r="K55" s="623">
        <v>1.4</v>
      </c>
    </row>
    <row r="56" spans="1:11" ht="15.75" thickBot="1">
      <c r="A56" s="622" t="s">
        <v>569</v>
      </c>
      <c r="B56" s="621">
        <v>40.47</v>
      </c>
      <c r="C56" s="620">
        <v>130.28</v>
      </c>
      <c r="D56" s="619">
        <v>137.74</v>
      </c>
      <c r="E56" s="620">
        <v>137.63</v>
      </c>
      <c r="F56" s="619">
        <v>141.97999999999999</v>
      </c>
      <c r="G56" s="620">
        <v>141.69999999999999</v>
      </c>
      <c r="H56" s="619">
        <v>5.64</v>
      </c>
      <c r="I56" s="620">
        <v>-0.08</v>
      </c>
      <c r="J56" s="619">
        <v>2.95</v>
      </c>
      <c r="K56" s="618">
        <v>-0.2</v>
      </c>
    </row>
    <row r="57" spans="1:11" ht="15.75" thickTop="1"/>
    <row r="58" spans="1:11">
      <c r="A58" s="617" t="s">
        <v>568</v>
      </c>
    </row>
  </sheetData>
  <mergeCells count="18">
    <mergeCell ref="A6:K6"/>
    <mergeCell ref="A1:K1"/>
    <mergeCell ref="A2:K2"/>
    <mergeCell ref="A3:K3"/>
    <mergeCell ref="A4:K4"/>
    <mergeCell ref="A5:K5"/>
    <mergeCell ref="A11:K11"/>
    <mergeCell ref="A26:K26"/>
    <mergeCell ref="A38:C38"/>
    <mergeCell ref="A7:A9"/>
    <mergeCell ref="B7:B9"/>
    <mergeCell ref="D7:E7"/>
    <mergeCell ref="F7:G7"/>
    <mergeCell ref="H7:K7"/>
    <mergeCell ref="H8:H9"/>
    <mergeCell ref="I8:I9"/>
    <mergeCell ref="J8:J9"/>
    <mergeCell ref="K8:K9"/>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6"/>
  <sheetViews>
    <sheetView showGridLines="0" workbookViewId="0">
      <selection activeCell="F15" sqref="F15"/>
    </sheetView>
  </sheetViews>
  <sheetFormatPr defaultColWidth="14.42578125" defaultRowHeight="15" customHeight="1"/>
  <cols>
    <col min="1" max="1" width="8.7109375" style="1395" customWidth="1"/>
    <col min="2" max="2" width="16.42578125" style="1395" customWidth="1"/>
    <col min="3" max="3" width="17.7109375" style="1395" customWidth="1"/>
    <col min="4" max="4" width="11.42578125" style="1395" customWidth="1"/>
    <col min="5" max="9" width="10.85546875" style="1395" customWidth="1"/>
    <col min="10" max="12" width="11.42578125" style="1395" customWidth="1"/>
    <col min="13" max="26" width="8.7109375" style="1395" customWidth="1"/>
    <col min="27" max="16384" width="14.42578125" style="1395"/>
  </cols>
  <sheetData>
    <row r="1" spans="1:12" ht="15.75">
      <c r="B1" s="2759" t="s">
        <v>1284</v>
      </c>
      <c r="C1" s="2735"/>
      <c r="D1" s="2735"/>
      <c r="E1" s="2735"/>
      <c r="F1" s="2735"/>
      <c r="G1" s="2735"/>
      <c r="H1" s="2735"/>
      <c r="I1" s="2735"/>
      <c r="J1" s="1414"/>
      <c r="K1" s="1414"/>
      <c r="L1" s="1414"/>
    </row>
    <row r="2" spans="1:12" ht="16.5" thickBot="1">
      <c r="B2" s="2765" t="s">
        <v>1283</v>
      </c>
      <c r="C2" s="2735"/>
      <c r="D2" s="2735"/>
      <c r="E2" s="2735"/>
      <c r="F2" s="2735"/>
      <c r="G2" s="2735"/>
      <c r="H2" s="2735"/>
      <c r="I2" s="2735"/>
      <c r="J2" s="1414"/>
      <c r="K2" s="1414"/>
      <c r="L2" s="1414"/>
    </row>
    <row r="3" spans="1:12" ht="16.5" thickTop="1">
      <c r="B3" s="2766" t="s">
        <v>216</v>
      </c>
      <c r="C3" s="2768" t="s">
        <v>201</v>
      </c>
      <c r="D3" s="2770" t="s">
        <v>1282</v>
      </c>
      <c r="E3" s="2748"/>
      <c r="F3" s="2771"/>
      <c r="G3" s="2772" t="s">
        <v>1281</v>
      </c>
      <c r="H3" s="2748"/>
      <c r="I3" s="2749"/>
      <c r="J3" s="1414"/>
      <c r="K3" s="1414"/>
      <c r="L3" s="1414"/>
    </row>
    <row r="4" spans="1:12" ht="16.5" thickBot="1">
      <c r="B4" s="2767"/>
      <c r="C4" s="2769"/>
      <c r="D4" s="1484" t="s">
        <v>1280</v>
      </c>
      <c r="E4" s="1484" t="s">
        <v>1279</v>
      </c>
      <c r="F4" s="1484" t="s">
        <v>1278</v>
      </c>
      <c r="G4" s="1485" t="s">
        <v>1280</v>
      </c>
      <c r="H4" s="1484" t="s">
        <v>1279</v>
      </c>
      <c r="I4" s="1483" t="s">
        <v>1278</v>
      </c>
      <c r="J4" s="1414"/>
      <c r="K4" s="1414"/>
      <c r="L4" s="1414"/>
    </row>
    <row r="5" spans="1:12" ht="15.75" hidden="1">
      <c r="B5" s="2764" t="s">
        <v>312</v>
      </c>
      <c r="C5" s="1438" t="s">
        <v>208</v>
      </c>
      <c r="D5" s="1482">
        <v>72.099999999999994</v>
      </c>
      <c r="E5" s="1482">
        <v>72.7</v>
      </c>
      <c r="F5" s="1482">
        <v>72.400000000000006</v>
      </c>
      <c r="G5" s="1482">
        <v>71.107187499999995</v>
      </c>
      <c r="H5" s="1482">
        <v>71.707187500000003</v>
      </c>
      <c r="I5" s="1480">
        <v>71.407187500000006</v>
      </c>
      <c r="J5" s="1414"/>
      <c r="K5" s="1414"/>
      <c r="L5" s="1414"/>
    </row>
    <row r="6" spans="1:12" ht="15.75" hidden="1">
      <c r="B6" s="2753"/>
      <c r="C6" s="1438" t="s">
        <v>546</v>
      </c>
      <c r="D6" s="1482">
        <v>75.599999999999994</v>
      </c>
      <c r="E6" s="1482">
        <v>76.2</v>
      </c>
      <c r="F6" s="1482">
        <v>75.900000000000006</v>
      </c>
      <c r="G6" s="1482">
        <v>73.617096774193527</v>
      </c>
      <c r="H6" s="1482">
        <v>74.21709677419355</v>
      </c>
      <c r="I6" s="1480">
        <v>73.917096774193539</v>
      </c>
      <c r="J6" s="1414"/>
      <c r="K6" s="1414"/>
      <c r="L6" s="1414"/>
    </row>
    <row r="7" spans="1:12" ht="15.75" hidden="1">
      <c r="A7" s="1414"/>
      <c r="B7" s="2753"/>
      <c r="C7" s="1438" t="s">
        <v>202</v>
      </c>
      <c r="D7" s="1482">
        <v>78.099999999999994</v>
      </c>
      <c r="E7" s="1482">
        <v>78.7</v>
      </c>
      <c r="F7" s="1482">
        <v>78.400000000000006</v>
      </c>
      <c r="G7" s="1482">
        <v>77.85466666666666</v>
      </c>
      <c r="H7" s="1482">
        <v>78.454666666666668</v>
      </c>
      <c r="I7" s="1480">
        <v>78.154666666666657</v>
      </c>
      <c r="J7" s="1414"/>
      <c r="K7" s="1414"/>
      <c r="L7" s="1414"/>
    </row>
    <row r="8" spans="1:12" ht="15.75" hidden="1">
      <c r="A8" s="1414"/>
      <c r="B8" s="2753"/>
      <c r="C8" s="1438" t="s">
        <v>206</v>
      </c>
      <c r="D8" s="1482">
        <v>80.739999999999995</v>
      </c>
      <c r="E8" s="1482">
        <v>81.34</v>
      </c>
      <c r="F8" s="1482">
        <v>81.040000000000006</v>
      </c>
      <c r="G8" s="1482">
        <v>78.983333333333334</v>
      </c>
      <c r="H8" s="1482">
        <v>79.583333333333329</v>
      </c>
      <c r="I8" s="1480">
        <v>79.283333333333331</v>
      </c>
      <c r="J8" s="1414"/>
      <c r="K8" s="1414"/>
      <c r="L8" s="1414"/>
    </row>
    <row r="9" spans="1:12" ht="15.75" hidden="1">
      <c r="A9" s="1414"/>
      <c r="B9" s="2753"/>
      <c r="C9" s="1438" t="s">
        <v>205</v>
      </c>
      <c r="D9" s="1482">
        <v>85.51</v>
      </c>
      <c r="E9" s="1482">
        <v>86.11</v>
      </c>
      <c r="F9" s="1482">
        <v>85.81</v>
      </c>
      <c r="G9" s="1482">
        <v>82.697241379310341</v>
      </c>
      <c r="H9" s="1482">
        <v>83.297241379310336</v>
      </c>
      <c r="I9" s="1480">
        <v>82.997241379310339</v>
      </c>
      <c r="J9" s="1414"/>
      <c r="K9" s="1414"/>
      <c r="L9" s="1414"/>
    </row>
    <row r="10" spans="1:12" ht="15.75" hidden="1">
      <c r="A10" s="1414"/>
      <c r="B10" s="2753"/>
      <c r="C10" s="1438" t="s">
        <v>204</v>
      </c>
      <c r="D10" s="1482">
        <v>81.900000000000006</v>
      </c>
      <c r="E10" s="1482">
        <v>82.5</v>
      </c>
      <c r="F10" s="1482">
        <v>82.2</v>
      </c>
      <c r="G10" s="1482">
        <v>84.163666666666657</v>
      </c>
      <c r="H10" s="1482">
        <v>84.763666666666666</v>
      </c>
      <c r="I10" s="1480">
        <v>84.463666666666654</v>
      </c>
      <c r="J10" s="1414"/>
      <c r="K10" s="1414"/>
      <c r="L10" s="1414"/>
    </row>
    <row r="11" spans="1:12" ht="15.75" hidden="1">
      <c r="A11" s="1414"/>
      <c r="B11" s="2753"/>
      <c r="C11" s="1438" t="s">
        <v>203</v>
      </c>
      <c r="D11" s="1482">
        <v>79.05</v>
      </c>
      <c r="E11" s="1482">
        <v>79.650000000000006</v>
      </c>
      <c r="F11" s="1482">
        <v>79.349999999999994</v>
      </c>
      <c r="G11" s="1482">
        <v>79.455517241379312</v>
      </c>
      <c r="H11" s="1482">
        <v>80.055517241379306</v>
      </c>
      <c r="I11" s="1480">
        <v>79.755517241379309</v>
      </c>
      <c r="J11" s="1414"/>
      <c r="K11" s="1414"/>
      <c r="L11" s="1414"/>
    </row>
    <row r="12" spans="1:12" ht="15.75" hidden="1">
      <c r="A12" s="1414"/>
      <c r="B12" s="2753"/>
      <c r="C12" s="1438" t="s">
        <v>213</v>
      </c>
      <c r="D12" s="1482">
        <v>79.55</v>
      </c>
      <c r="E12" s="1482">
        <v>80.150000000000006</v>
      </c>
      <c r="F12" s="1482">
        <v>79.849999999999994</v>
      </c>
      <c r="G12" s="1482">
        <v>78.760000000000005</v>
      </c>
      <c r="H12" s="1482">
        <v>79.36</v>
      </c>
      <c r="I12" s="1480">
        <v>79.06</v>
      </c>
      <c r="J12" s="1414"/>
      <c r="K12" s="1414"/>
      <c r="L12" s="1414"/>
    </row>
    <row r="13" spans="1:12" ht="15.75" hidden="1">
      <c r="A13" s="1414"/>
      <c r="B13" s="2753"/>
      <c r="C13" s="1438" t="s">
        <v>212</v>
      </c>
      <c r="D13" s="1482">
        <v>82.13</v>
      </c>
      <c r="E13" s="1482">
        <v>82.73</v>
      </c>
      <c r="F13" s="1482">
        <v>82.43</v>
      </c>
      <c r="G13" s="1482">
        <v>80.99233333333332</v>
      </c>
      <c r="H13" s="1482">
        <v>81.592333333333343</v>
      </c>
      <c r="I13" s="1480">
        <v>81.292333333333332</v>
      </c>
      <c r="J13" s="1414"/>
      <c r="K13" s="1414"/>
      <c r="L13" s="1414"/>
    </row>
    <row r="14" spans="1:12" ht="15.75" hidden="1">
      <c r="A14" s="1414"/>
      <c r="B14" s="2753"/>
      <c r="C14" s="1438" t="s">
        <v>211</v>
      </c>
      <c r="D14" s="1482">
        <v>85.32</v>
      </c>
      <c r="E14" s="1482">
        <v>85.92</v>
      </c>
      <c r="F14" s="1482">
        <v>85.62</v>
      </c>
      <c r="G14" s="1482">
        <v>83.74677419354839</v>
      </c>
      <c r="H14" s="1482">
        <v>84.346774193548384</v>
      </c>
      <c r="I14" s="1480">
        <v>84.046774193548387</v>
      </c>
      <c r="J14" s="1414"/>
      <c r="K14" s="1414"/>
      <c r="L14" s="1414"/>
    </row>
    <row r="15" spans="1:12" ht="15.75" hidden="1">
      <c r="A15" s="1414"/>
      <c r="B15" s="2753"/>
      <c r="C15" s="1438" t="s">
        <v>210</v>
      </c>
      <c r="D15" s="1481">
        <v>88.6</v>
      </c>
      <c r="E15" s="1482">
        <v>89.2</v>
      </c>
      <c r="F15" s="1481">
        <v>88.9</v>
      </c>
      <c r="G15" s="1482">
        <v>88.055937499999999</v>
      </c>
      <c r="H15" s="1481">
        <v>88.655937499999993</v>
      </c>
      <c r="I15" s="1480">
        <v>88.355937499999996</v>
      </c>
      <c r="J15" s="1414"/>
      <c r="K15" s="1414"/>
      <c r="L15" s="1414"/>
    </row>
    <row r="16" spans="1:12" ht="15.75" hidden="1">
      <c r="A16" s="1414"/>
      <c r="B16" s="2753"/>
      <c r="C16" s="1444" t="s">
        <v>209</v>
      </c>
      <c r="D16" s="1479">
        <v>88.6</v>
      </c>
      <c r="E16" s="1479">
        <v>89.2</v>
      </c>
      <c r="F16" s="1479">
        <v>88.9</v>
      </c>
      <c r="G16" s="1479">
        <v>89.202903225806452</v>
      </c>
      <c r="H16" s="1479">
        <v>89.80290322580646</v>
      </c>
      <c r="I16" s="1478">
        <v>89.502903225806449</v>
      </c>
      <c r="J16" s="1414"/>
      <c r="K16" s="1414"/>
      <c r="L16" s="1414"/>
    </row>
    <row r="17" spans="1:12" ht="15.75" hidden="1">
      <c r="A17" s="1414"/>
      <c r="B17" s="2754"/>
      <c r="C17" s="1477" t="s">
        <v>1275</v>
      </c>
      <c r="D17" s="1476">
        <v>81.433333333333323</v>
      </c>
      <c r="E17" s="1476">
        <v>82.033333333333346</v>
      </c>
      <c r="F17" s="1476">
        <v>81.733333333333334</v>
      </c>
      <c r="G17" s="1476">
        <v>80.719721484519837</v>
      </c>
      <c r="H17" s="1476">
        <v>81.319721484519846</v>
      </c>
      <c r="I17" s="1475">
        <v>81.019721484519806</v>
      </c>
      <c r="J17" s="1414"/>
      <c r="K17" s="1414"/>
      <c r="L17" s="1414"/>
    </row>
    <row r="18" spans="1:12" ht="15.75" hidden="1">
      <c r="A18" s="1414"/>
      <c r="B18" s="2752" t="s">
        <v>311</v>
      </c>
      <c r="C18" s="1438" t="s">
        <v>208</v>
      </c>
      <c r="D18" s="1461">
        <v>88.75</v>
      </c>
      <c r="E18" s="1461">
        <v>89.35</v>
      </c>
      <c r="F18" s="1461">
        <v>89.05</v>
      </c>
      <c r="G18" s="1463">
        <v>88.448437499999997</v>
      </c>
      <c r="H18" s="1461">
        <v>89.048437500000006</v>
      </c>
      <c r="I18" s="1460">
        <v>88.748437499999994</v>
      </c>
      <c r="J18" s="1414"/>
      <c r="K18" s="1414"/>
      <c r="L18" s="1414"/>
    </row>
    <row r="19" spans="1:12" ht="15.75" hidden="1">
      <c r="A19" s="1414"/>
      <c r="B19" s="2753"/>
      <c r="C19" s="1438" t="s">
        <v>546</v>
      </c>
      <c r="D19" s="1461">
        <v>87.23</v>
      </c>
      <c r="E19" s="1461">
        <v>87.83</v>
      </c>
      <c r="F19" s="1461">
        <v>87.53</v>
      </c>
      <c r="G19" s="1463">
        <v>88.500967741935511</v>
      </c>
      <c r="H19" s="1461">
        <v>89.100967741935477</v>
      </c>
      <c r="I19" s="1460">
        <v>88.800967741935494</v>
      </c>
      <c r="J19" s="1414"/>
      <c r="K19" s="1414"/>
      <c r="L19" s="1414"/>
    </row>
    <row r="20" spans="1:12" ht="15.75" hidden="1">
      <c r="A20" s="1414"/>
      <c r="B20" s="2753"/>
      <c r="C20" s="1438" t="s">
        <v>202</v>
      </c>
      <c r="D20" s="1461">
        <v>84.6</v>
      </c>
      <c r="E20" s="1461">
        <v>85.2</v>
      </c>
      <c r="F20" s="1461">
        <v>84.9</v>
      </c>
      <c r="G20" s="1463">
        <v>84.469333333333324</v>
      </c>
      <c r="H20" s="1461">
        <v>85.069333333333333</v>
      </c>
      <c r="I20" s="1460">
        <v>84.769333333333321</v>
      </c>
      <c r="J20" s="1414"/>
      <c r="K20" s="1414"/>
      <c r="L20" s="1414"/>
    </row>
    <row r="21" spans="1:12" ht="15.75" hidden="1" customHeight="1">
      <c r="B21" s="2753"/>
      <c r="C21" s="1438" t="s">
        <v>206</v>
      </c>
      <c r="D21" s="1461">
        <v>87.64</v>
      </c>
      <c r="E21" s="1461">
        <v>88.24</v>
      </c>
      <c r="F21" s="1461">
        <v>87.94</v>
      </c>
      <c r="G21" s="1463">
        <v>85.926666666666677</v>
      </c>
      <c r="H21" s="1461">
        <v>86.526666666666657</v>
      </c>
      <c r="I21" s="1460">
        <v>86.226666666666659</v>
      </c>
      <c r="J21" s="1414"/>
      <c r="K21" s="1414"/>
      <c r="L21" s="1414"/>
    </row>
    <row r="22" spans="1:12" ht="15.75" hidden="1" customHeight="1">
      <c r="B22" s="2753"/>
      <c r="C22" s="1438" t="s">
        <v>205</v>
      </c>
      <c r="D22" s="1461">
        <v>86.61</v>
      </c>
      <c r="E22" s="1461">
        <v>87.21</v>
      </c>
      <c r="F22" s="1461">
        <v>86.91</v>
      </c>
      <c r="G22" s="1463">
        <v>87.38366666666667</v>
      </c>
      <c r="H22" s="1461">
        <v>87.983666666666679</v>
      </c>
      <c r="I22" s="1460">
        <v>87.683666666666682</v>
      </c>
      <c r="J22" s="1414"/>
      <c r="K22" s="1414"/>
      <c r="L22" s="1414"/>
    </row>
    <row r="23" spans="1:12" ht="15.75" hidden="1" customHeight="1">
      <c r="B23" s="2753"/>
      <c r="C23" s="1438" t="s">
        <v>204</v>
      </c>
      <c r="D23" s="1461">
        <v>87.1</v>
      </c>
      <c r="E23" s="1461">
        <v>87.7</v>
      </c>
      <c r="F23" s="1461">
        <v>87.4</v>
      </c>
      <c r="G23" s="1463">
        <v>87.402758620689667</v>
      </c>
      <c r="H23" s="1461">
        <v>88.002758620689633</v>
      </c>
      <c r="I23" s="1460">
        <v>87.70275862068965</v>
      </c>
      <c r="J23" s="1414"/>
      <c r="K23" s="1414"/>
      <c r="L23" s="1414"/>
    </row>
    <row r="24" spans="1:12" ht="15.75" hidden="1" customHeight="1">
      <c r="B24" s="2753"/>
      <c r="C24" s="1438" t="s">
        <v>203</v>
      </c>
      <c r="D24" s="1461">
        <v>85.3</v>
      </c>
      <c r="E24" s="1461">
        <v>85.9</v>
      </c>
      <c r="F24" s="1461">
        <v>85.6</v>
      </c>
      <c r="G24" s="1463">
        <v>85.646896551724126</v>
      </c>
      <c r="H24" s="1461">
        <v>86.246896551724149</v>
      </c>
      <c r="I24" s="1460">
        <v>85.946896551724137</v>
      </c>
      <c r="J24" s="1414"/>
      <c r="K24" s="1414"/>
      <c r="L24" s="1414"/>
    </row>
    <row r="25" spans="1:12" ht="15.75" hidden="1" customHeight="1">
      <c r="B25" s="2753"/>
      <c r="C25" s="1438" t="s">
        <v>213</v>
      </c>
      <c r="D25" s="1461">
        <v>86.77</v>
      </c>
      <c r="E25" s="1461">
        <v>87.37</v>
      </c>
      <c r="F25" s="1461">
        <v>87.07</v>
      </c>
      <c r="G25" s="1463">
        <v>86.572333333333333</v>
      </c>
      <c r="H25" s="1461">
        <v>87.172333333333341</v>
      </c>
      <c r="I25" s="1460">
        <v>86.87233333333333</v>
      </c>
      <c r="J25" s="1414"/>
      <c r="K25" s="1414"/>
      <c r="L25" s="1414"/>
    </row>
    <row r="26" spans="1:12" ht="15.75" hidden="1" customHeight="1">
      <c r="B26" s="2753"/>
      <c r="C26" s="1438" t="s">
        <v>212</v>
      </c>
      <c r="D26" s="1461">
        <v>86.86</v>
      </c>
      <c r="E26" s="1461">
        <v>87.46</v>
      </c>
      <c r="F26" s="1461">
        <v>87.16</v>
      </c>
      <c r="G26" s="1463">
        <v>86.686451612903213</v>
      </c>
      <c r="H26" s="1461">
        <v>87.291000000000011</v>
      </c>
      <c r="I26" s="1460">
        <v>86.988725806451612</v>
      </c>
      <c r="J26" s="1414"/>
      <c r="K26" s="1414"/>
      <c r="L26" s="1414"/>
    </row>
    <row r="27" spans="1:12" ht="15.75" hidden="1" customHeight="1">
      <c r="B27" s="2753"/>
      <c r="C27" s="1438" t="s">
        <v>211</v>
      </c>
      <c r="D27" s="1461">
        <v>87.61</v>
      </c>
      <c r="E27" s="1461">
        <v>88.21</v>
      </c>
      <c r="F27" s="1461">
        <v>87.91</v>
      </c>
      <c r="G27" s="1463">
        <v>86.455806451612901</v>
      </c>
      <c r="H27" s="1461">
        <v>87.055806451612895</v>
      </c>
      <c r="I27" s="1460">
        <v>86.755806451612898</v>
      </c>
      <c r="J27" s="1414"/>
      <c r="K27" s="1414"/>
      <c r="L27" s="1414"/>
    </row>
    <row r="28" spans="1:12" ht="15.75" hidden="1" customHeight="1">
      <c r="B28" s="2753"/>
      <c r="C28" s="1438" t="s">
        <v>210</v>
      </c>
      <c r="D28" s="1461">
        <v>92.72</v>
      </c>
      <c r="E28" s="1461">
        <v>93.32</v>
      </c>
      <c r="F28" s="1461">
        <v>93.02</v>
      </c>
      <c r="G28" s="1463">
        <v>89.458709677419364</v>
      </c>
      <c r="H28" s="1461">
        <v>90.058709677419344</v>
      </c>
      <c r="I28" s="1460">
        <v>89.758709677419347</v>
      </c>
      <c r="J28" s="1414"/>
      <c r="K28" s="1414"/>
      <c r="L28" s="1414"/>
    </row>
    <row r="29" spans="1:12" ht="15.75" hidden="1" customHeight="1">
      <c r="B29" s="2753"/>
      <c r="C29" s="1444" t="s">
        <v>209</v>
      </c>
      <c r="D29" s="1461">
        <v>95</v>
      </c>
      <c r="E29" s="1461">
        <v>95.6</v>
      </c>
      <c r="F29" s="1461">
        <v>95.3</v>
      </c>
      <c r="G29" s="1463">
        <v>94.915483870967748</v>
      </c>
      <c r="H29" s="1461">
        <v>95.515483870967742</v>
      </c>
      <c r="I29" s="1460">
        <v>95.215483870967745</v>
      </c>
      <c r="J29" s="1414"/>
      <c r="K29" s="1414"/>
      <c r="L29" s="1414"/>
    </row>
    <row r="30" spans="1:12" ht="15.75" hidden="1" customHeight="1">
      <c r="B30" s="2754"/>
      <c r="C30" s="1474" t="s">
        <v>1275</v>
      </c>
      <c r="D30" s="1459">
        <v>88.015833333333333</v>
      </c>
      <c r="E30" s="1459">
        <v>88.615833333333327</v>
      </c>
      <c r="F30" s="1459">
        <v>88.31583333333333</v>
      </c>
      <c r="G30" s="1473">
        <v>87.655626002271049</v>
      </c>
      <c r="H30" s="1459">
        <v>88.256005034529096</v>
      </c>
      <c r="I30" s="1458">
        <v>87.955815518400073</v>
      </c>
      <c r="J30" s="1414"/>
      <c r="K30" s="1414"/>
      <c r="L30" s="1414"/>
    </row>
    <row r="31" spans="1:12" ht="15.75" hidden="1" customHeight="1">
      <c r="B31" s="2752" t="s">
        <v>310</v>
      </c>
      <c r="C31" s="1438" t="s">
        <v>208</v>
      </c>
      <c r="D31" s="1472">
        <v>97.96</v>
      </c>
      <c r="E31" s="1472">
        <v>98.56</v>
      </c>
      <c r="F31" s="1472">
        <v>98.259999999999991</v>
      </c>
      <c r="G31" s="1472">
        <v>96.012187499999996</v>
      </c>
      <c r="H31" s="1472">
        <v>96.612187500000005</v>
      </c>
      <c r="I31" s="1471">
        <v>96.312187499999993</v>
      </c>
      <c r="J31" s="1414"/>
      <c r="K31" s="1414"/>
      <c r="L31" s="1414"/>
    </row>
    <row r="32" spans="1:12" ht="15.75" hidden="1" customHeight="1">
      <c r="B32" s="2753"/>
      <c r="C32" s="1438" t="s">
        <v>546</v>
      </c>
      <c r="D32" s="1461">
        <v>101.29</v>
      </c>
      <c r="E32" s="1461">
        <v>101.89</v>
      </c>
      <c r="F32" s="1461">
        <v>101.59</v>
      </c>
      <c r="G32" s="1461">
        <v>103.24870967741936</v>
      </c>
      <c r="H32" s="1461">
        <v>103.84870967741935</v>
      </c>
      <c r="I32" s="1460">
        <v>103.54870967741935</v>
      </c>
      <c r="J32" s="1414"/>
      <c r="K32" s="1414"/>
      <c r="L32" s="1414"/>
    </row>
    <row r="33" spans="2:12" ht="15.75" hidden="1" customHeight="1">
      <c r="B33" s="2753"/>
      <c r="C33" s="1438" t="s">
        <v>202</v>
      </c>
      <c r="D33" s="1461">
        <v>98.64</v>
      </c>
      <c r="E33" s="1461">
        <v>99.24</v>
      </c>
      <c r="F33" s="1461">
        <v>98.94</v>
      </c>
      <c r="G33" s="1461">
        <v>98.939677419354837</v>
      </c>
      <c r="H33" s="1461">
        <v>99.539677419354845</v>
      </c>
      <c r="I33" s="1460">
        <v>99.239677419354848</v>
      </c>
      <c r="J33" s="1414"/>
      <c r="K33" s="1414"/>
      <c r="L33" s="1414"/>
    </row>
    <row r="34" spans="2:12" ht="15.75" hidden="1" customHeight="1">
      <c r="B34" s="2753"/>
      <c r="C34" s="1438" t="s">
        <v>206</v>
      </c>
      <c r="D34" s="1461">
        <v>100.73</v>
      </c>
      <c r="E34" s="1461">
        <v>101.33</v>
      </c>
      <c r="F34" s="1461">
        <v>101.03</v>
      </c>
      <c r="G34" s="1461">
        <v>98.803103448275863</v>
      </c>
      <c r="H34" s="1461">
        <v>99.403103448275857</v>
      </c>
      <c r="I34" s="1460">
        <v>99.10310344827586</v>
      </c>
      <c r="J34" s="1414"/>
      <c r="K34" s="1414"/>
      <c r="L34" s="1414"/>
    </row>
    <row r="35" spans="2:12" ht="15.75" hidden="1" customHeight="1">
      <c r="B35" s="2753"/>
      <c r="C35" s="1438" t="s">
        <v>205</v>
      </c>
      <c r="D35" s="1461">
        <v>99.11</v>
      </c>
      <c r="E35" s="1461">
        <v>99.71</v>
      </c>
      <c r="F35" s="1461">
        <v>99.41</v>
      </c>
      <c r="G35" s="1461">
        <v>99.268333333333302</v>
      </c>
      <c r="H35" s="1461">
        <v>99.868333333333339</v>
      </c>
      <c r="I35" s="1460">
        <v>99.568333333333328</v>
      </c>
      <c r="J35" s="1414"/>
      <c r="K35" s="1414"/>
      <c r="L35" s="1414"/>
    </row>
    <row r="36" spans="2:12" ht="15.75" hidden="1" customHeight="1">
      <c r="B36" s="2753"/>
      <c r="C36" s="1438" t="s">
        <v>204</v>
      </c>
      <c r="D36" s="1461">
        <v>98.14</v>
      </c>
      <c r="E36" s="1461">
        <v>98.74</v>
      </c>
      <c r="F36" s="1461">
        <v>98.44</v>
      </c>
      <c r="G36" s="1461">
        <v>98.89533333333334</v>
      </c>
      <c r="H36" s="1461">
        <v>99.495333333333321</v>
      </c>
      <c r="I36" s="1460">
        <v>99.195333333333338</v>
      </c>
      <c r="J36" s="1414"/>
      <c r="K36" s="1414"/>
      <c r="L36" s="1414"/>
    </row>
    <row r="37" spans="2:12" ht="15.75" hidden="1" customHeight="1">
      <c r="B37" s="2753"/>
      <c r="C37" s="1470" t="s">
        <v>203</v>
      </c>
      <c r="D37" s="1461">
        <v>99.26</v>
      </c>
      <c r="E37" s="1461">
        <v>99.86</v>
      </c>
      <c r="F37" s="1461">
        <v>99.56</v>
      </c>
      <c r="G37" s="1461">
        <v>99.27</v>
      </c>
      <c r="H37" s="1461">
        <v>99.87</v>
      </c>
      <c r="I37" s="1460">
        <v>99.57</v>
      </c>
      <c r="J37" s="1414"/>
      <c r="K37" s="1414"/>
      <c r="L37" s="1414"/>
    </row>
    <row r="38" spans="2:12" ht="15.75" hidden="1" customHeight="1">
      <c r="B38" s="2753"/>
      <c r="C38" s="1470" t="s">
        <v>213</v>
      </c>
      <c r="D38" s="1461">
        <v>97.58</v>
      </c>
      <c r="E38" s="1461">
        <v>98.18</v>
      </c>
      <c r="F38" s="1461">
        <v>97.88</v>
      </c>
      <c r="G38" s="1461">
        <v>98.50866666666667</v>
      </c>
      <c r="H38" s="1461">
        <v>99.108666666666679</v>
      </c>
      <c r="I38" s="1460">
        <v>98.808666666666682</v>
      </c>
      <c r="J38" s="1414"/>
      <c r="K38" s="1414"/>
      <c r="L38" s="1414"/>
    </row>
    <row r="39" spans="2:12" ht="15.75" hidden="1" customHeight="1">
      <c r="B39" s="2753"/>
      <c r="C39" s="1438" t="s">
        <v>212</v>
      </c>
      <c r="D39" s="1461">
        <v>95.99</v>
      </c>
      <c r="E39" s="1461">
        <v>96.59</v>
      </c>
      <c r="F39" s="1461">
        <v>96.289999999999992</v>
      </c>
      <c r="G39" s="1461">
        <v>96.414666666666662</v>
      </c>
      <c r="H39" s="1461">
        <v>97.014666666666685</v>
      </c>
      <c r="I39" s="1460">
        <v>96.714666666666673</v>
      </c>
      <c r="J39" s="1414"/>
      <c r="K39" s="1414"/>
      <c r="L39" s="1414"/>
    </row>
    <row r="40" spans="2:12" ht="15.75" hidden="1" customHeight="1">
      <c r="B40" s="2753"/>
      <c r="C40" s="1438" t="s">
        <v>211</v>
      </c>
      <c r="D40" s="1461">
        <v>95.2</v>
      </c>
      <c r="E40" s="1461">
        <v>95.8</v>
      </c>
      <c r="F40" s="1461">
        <v>95.5</v>
      </c>
      <c r="G40" s="1461">
        <v>96.220967741935496</v>
      </c>
      <c r="H40" s="1461">
        <v>96.820967741935476</v>
      </c>
      <c r="I40" s="1460">
        <v>96.520967741935493</v>
      </c>
      <c r="J40" s="1414"/>
      <c r="K40" s="1414"/>
      <c r="L40" s="1414"/>
    </row>
    <row r="41" spans="2:12" ht="15.75" hidden="1" customHeight="1">
      <c r="B41" s="2753"/>
      <c r="C41" s="1438" t="s">
        <v>210</v>
      </c>
      <c r="D41" s="1461">
        <v>95.32</v>
      </c>
      <c r="E41" s="1461">
        <v>95.92</v>
      </c>
      <c r="F41" s="1461">
        <v>95.62</v>
      </c>
      <c r="G41" s="1461">
        <v>94.152258064516133</v>
      </c>
      <c r="H41" s="1461">
        <v>94.752258064516141</v>
      </c>
      <c r="I41" s="1460">
        <v>94.452258064516144</v>
      </c>
      <c r="J41" s="1414"/>
      <c r="K41" s="1414"/>
      <c r="L41" s="1414"/>
    </row>
    <row r="42" spans="2:12" ht="15.75" hidden="1" customHeight="1">
      <c r="B42" s="2753"/>
      <c r="C42" s="1444" t="s">
        <v>209</v>
      </c>
      <c r="D42" s="1469">
        <v>95.9</v>
      </c>
      <c r="E42" s="1469">
        <v>96.5</v>
      </c>
      <c r="F42" s="1469">
        <v>96.2</v>
      </c>
      <c r="G42" s="1469">
        <v>95.714062499999997</v>
      </c>
      <c r="H42" s="1469">
        <v>96.314062500000006</v>
      </c>
      <c r="I42" s="1468">
        <v>96.014062499999994</v>
      </c>
      <c r="J42" s="1414"/>
      <c r="K42" s="1414"/>
      <c r="L42" s="1414"/>
    </row>
    <row r="43" spans="2:12" ht="15.75" hidden="1" customHeight="1">
      <c r="B43" s="2754"/>
      <c r="C43" s="1453" t="s">
        <v>1275</v>
      </c>
      <c r="D43" s="1467">
        <v>97.926666666666677</v>
      </c>
      <c r="E43" s="1467">
        <v>98.526666666666657</v>
      </c>
      <c r="F43" s="1467">
        <v>98.251639784946235</v>
      </c>
      <c r="G43" s="1467">
        <v>97.953997195958479</v>
      </c>
      <c r="H43" s="1467">
        <v>98.553997195958473</v>
      </c>
      <c r="I43" s="1466">
        <v>98.253997195958462</v>
      </c>
      <c r="J43" s="1414"/>
      <c r="K43" s="1414"/>
      <c r="L43" s="1414"/>
    </row>
    <row r="44" spans="2:12" ht="15.75" hidden="1" customHeight="1">
      <c r="B44" s="2752" t="s">
        <v>309</v>
      </c>
      <c r="C44" s="1438" t="s">
        <v>208</v>
      </c>
      <c r="D44" s="1465">
        <v>96.92</v>
      </c>
      <c r="E44" s="1465">
        <v>97.52</v>
      </c>
      <c r="F44" s="1465">
        <v>97.22</v>
      </c>
      <c r="G44" s="1465">
        <v>96.714193548387101</v>
      </c>
      <c r="H44" s="1465">
        <v>97.314193548387095</v>
      </c>
      <c r="I44" s="1464">
        <v>97.014193548387098</v>
      </c>
      <c r="J44" s="1414"/>
      <c r="K44" s="1414"/>
      <c r="L44" s="1414"/>
    </row>
    <row r="45" spans="2:12" ht="15.75" hidden="1" customHeight="1">
      <c r="B45" s="2753"/>
      <c r="C45" s="1438" t="s">
        <v>546</v>
      </c>
      <c r="D45" s="1463">
        <v>97.52</v>
      </c>
      <c r="E45" s="1463">
        <v>98.12</v>
      </c>
      <c r="F45" s="1463">
        <v>97.82</v>
      </c>
      <c r="G45" s="1463">
        <v>96.642258064516142</v>
      </c>
      <c r="H45" s="1463">
        <v>97.242258064516108</v>
      </c>
      <c r="I45" s="1462">
        <v>96.942258064516125</v>
      </c>
      <c r="J45" s="1414"/>
      <c r="K45" s="1414"/>
      <c r="L45" s="1414"/>
    </row>
    <row r="46" spans="2:12" ht="15.75" hidden="1" customHeight="1">
      <c r="B46" s="2753"/>
      <c r="C46" s="1438" t="s">
        <v>202</v>
      </c>
      <c r="D46" s="1463">
        <v>98.64</v>
      </c>
      <c r="E46" s="1463">
        <v>99.24</v>
      </c>
      <c r="F46" s="1463">
        <v>98.94</v>
      </c>
      <c r="G46" s="1463">
        <v>97.734193548387097</v>
      </c>
      <c r="H46" s="1463">
        <v>98.334193548387105</v>
      </c>
      <c r="I46" s="1462">
        <v>98.034193548387094</v>
      </c>
      <c r="J46" s="1414"/>
      <c r="K46" s="1414"/>
      <c r="L46" s="1414"/>
    </row>
    <row r="47" spans="2:12" ht="15.75" hidden="1" customHeight="1">
      <c r="B47" s="2753"/>
      <c r="C47" s="1438" t="s">
        <v>206</v>
      </c>
      <c r="D47" s="1463">
        <v>98.46</v>
      </c>
      <c r="E47" s="1463">
        <v>99.06</v>
      </c>
      <c r="F47" s="1463">
        <v>98.76</v>
      </c>
      <c r="G47" s="1463">
        <v>97.996333333333311</v>
      </c>
      <c r="H47" s="1463">
        <v>98.596333333333334</v>
      </c>
      <c r="I47" s="1462">
        <v>98.296333333333322</v>
      </c>
      <c r="J47" s="1414"/>
      <c r="K47" s="1414"/>
      <c r="L47" s="1414"/>
    </row>
    <row r="48" spans="2:12" ht="15.75" hidden="1" customHeight="1">
      <c r="B48" s="2753"/>
      <c r="C48" s="1438" t="s">
        <v>205</v>
      </c>
      <c r="D48" s="1463">
        <v>99.37</v>
      </c>
      <c r="E48" s="1463">
        <v>99.97</v>
      </c>
      <c r="F48" s="1463">
        <v>99.67</v>
      </c>
      <c r="G48" s="1463">
        <v>98.795172413793082</v>
      </c>
      <c r="H48" s="1463">
        <v>99.395172413793105</v>
      </c>
      <c r="I48" s="1462">
        <v>99.095172413793094</v>
      </c>
      <c r="J48" s="1414"/>
      <c r="K48" s="1414"/>
      <c r="L48" s="1414"/>
    </row>
    <row r="49" spans="2:12" ht="15.75" hidden="1" customHeight="1">
      <c r="B49" s="2753"/>
      <c r="C49" s="1438" t="s">
        <v>204</v>
      </c>
      <c r="D49" s="1463">
        <v>99.13</v>
      </c>
      <c r="E49" s="1463">
        <v>99.73</v>
      </c>
      <c r="F49" s="1463">
        <v>99.43</v>
      </c>
      <c r="G49" s="1463">
        <v>100.75700000000002</v>
      </c>
      <c r="H49" s="1463">
        <v>101.357</v>
      </c>
      <c r="I49" s="1462">
        <v>101.05700000000002</v>
      </c>
      <c r="J49" s="1414"/>
      <c r="K49" s="1414"/>
      <c r="L49" s="1414"/>
    </row>
    <row r="50" spans="2:12" ht="15.75" hidden="1" customHeight="1">
      <c r="B50" s="2753"/>
      <c r="C50" s="1438" t="s">
        <v>1277</v>
      </c>
      <c r="D50" s="1463">
        <v>99.31</v>
      </c>
      <c r="E50" s="1463">
        <v>99.91</v>
      </c>
      <c r="F50" s="1463">
        <v>99.61</v>
      </c>
      <c r="G50" s="1463">
        <v>98.53</v>
      </c>
      <c r="H50" s="1463">
        <v>99.13</v>
      </c>
      <c r="I50" s="1462">
        <v>98.83</v>
      </c>
      <c r="J50" s="1414"/>
      <c r="K50" s="1414"/>
      <c r="L50" s="1414"/>
    </row>
    <row r="51" spans="2:12" ht="15.75" hidden="1" customHeight="1">
      <c r="B51" s="2753"/>
      <c r="C51" s="1438" t="s">
        <v>213</v>
      </c>
      <c r="D51" s="1463">
        <v>100.45</v>
      </c>
      <c r="E51" s="1463">
        <v>101.05</v>
      </c>
      <c r="F51" s="1463">
        <v>100.75</v>
      </c>
      <c r="G51" s="1463">
        <v>99.253666666666689</v>
      </c>
      <c r="H51" s="1463">
        <v>99.853666666666655</v>
      </c>
      <c r="I51" s="1462">
        <v>99.553666666666672</v>
      </c>
      <c r="J51" s="1414"/>
      <c r="K51" s="1414"/>
      <c r="L51" s="1414"/>
    </row>
    <row r="52" spans="2:12" ht="15.75" hidden="1" customHeight="1">
      <c r="B52" s="2753"/>
      <c r="C52" s="1438" t="s">
        <v>212</v>
      </c>
      <c r="D52" s="1463">
        <v>99.4</v>
      </c>
      <c r="E52" s="1463">
        <v>100</v>
      </c>
      <c r="F52" s="1463">
        <v>99.7</v>
      </c>
      <c r="G52" s="1463">
        <v>99.667000000000002</v>
      </c>
      <c r="H52" s="1463">
        <v>100.26700000000001</v>
      </c>
      <c r="I52" s="1462">
        <v>99.967000000000013</v>
      </c>
      <c r="J52" s="1414"/>
      <c r="K52" s="1414"/>
      <c r="L52" s="1414"/>
    </row>
    <row r="53" spans="2:12" ht="15.75" hidden="1" customHeight="1">
      <c r="B53" s="2753"/>
      <c r="C53" s="1438" t="s">
        <v>211</v>
      </c>
      <c r="D53" s="1463">
        <v>102.16</v>
      </c>
      <c r="E53" s="1463">
        <v>102.76</v>
      </c>
      <c r="F53" s="1463">
        <v>102.46000000000001</v>
      </c>
      <c r="G53" s="1463">
        <v>100.94516129032259</v>
      </c>
      <c r="H53" s="1463">
        <v>101.54516129032258</v>
      </c>
      <c r="I53" s="1462">
        <v>101.24516129032259</v>
      </c>
      <c r="J53" s="1414"/>
      <c r="K53" s="1414"/>
      <c r="L53" s="1414"/>
    </row>
    <row r="54" spans="2:12" ht="15.75" hidden="1" customHeight="1">
      <c r="B54" s="2753"/>
      <c r="C54" s="1438" t="s">
        <v>1276</v>
      </c>
      <c r="D54" s="1463">
        <v>102.2</v>
      </c>
      <c r="E54" s="1463">
        <v>102.8</v>
      </c>
      <c r="F54" s="1463">
        <v>102.5</v>
      </c>
      <c r="G54" s="1463">
        <v>101.78375</v>
      </c>
      <c r="H54" s="1463">
        <v>102.38374999999999</v>
      </c>
      <c r="I54" s="1462">
        <v>102.08374999999999</v>
      </c>
      <c r="J54" s="1414"/>
      <c r="K54" s="1414"/>
      <c r="L54" s="1414"/>
    </row>
    <row r="55" spans="2:12" ht="15.75" hidden="1" customHeight="1">
      <c r="B55" s="2753"/>
      <c r="C55" s="1438" t="s">
        <v>209</v>
      </c>
      <c r="D55" s="1461">
        <v>101.14</v>
      </c>
      <c r="E55" s="1461">
        <v>101.74</v>
      </c>
      <c r="F55" s="1461">
        <v>101.44</v>
      </c>
      <c r="G55" s="1461">
        <v>101.45258064516129</v>
      </c>
      <c r="H55" s="1461">
        <v>102.0525806451613</v>
      </c>
      <c r="I55" s="1460">
        <v>101.75258064516129</v>
      </c>
      <c r="J55" s="1414"/>
      <c r="K55" s="1414"/>
      <c r="L55" s="1414"/>
    </row>
    <row r="56" spans="2:12" ht="15.75" hidden="1" customHeight="1">
      <c r="B56" s="2754"/>
      <c r="C56" s="1453" t="s">
        <v>1275</v>
      </c>
      <c r="D56" s="1459">
        <v>99.558333333333337</v>
      </c>
      <c r="E56" s="1459">
        <v>100.15833333333332</v>
      </c>
      <c r="F56" s="1459">
        <v>99.858333333333348</v>
      </c>
      <c r="G56" s="1459">
        <v>99.189275792547292</v>
      </c>
      <c r="H56" s="1459">
        <v>99.789275792547258</v>
      </c>
      <c r="I56" s="1458">
        <v>99.489275792547275</v>
      </c>
      <c r="J56" s="1414"/>
      <c r="K56" s="1414"/>
      <c r="L56" s="1414"/>
    </row>
    <row r="57" spans="2:12" ht="15.75" hidden="1" customHeight="1">
      <c r="B57" s="2752" t="s">
        <v>63</v>
      </c>
      <c r="C57" s="1438" t="s">
        <v>208</v>
      </c>
      <c r="D57" s="1457">
        <v>103.71</v>
      </c>
      <c r="E57" s="1457">
        <v>104.31</v>
      </c>
      <c r="F57" s="1457">
        <v>104.00999999999999</v>
      </c>
      <c r="G57" s="1457">
        <v>102.12375000000002</v>
      </c>
      <c r="H57" s="1457">
        <v>102.72375</v>
      </c>
      <c r="I57" s="1456">
        <v>102.42375000000001</v>
      </c>
      <c r="J57" s="1414"/>
      <c r="K57" s="1414"/>
      <c r="L57" s="1414"/>
    </row>
    <row r="58" spans="2:12" ht="15.75" hidden="1" customHeight="1">
      <c r="B58" s="2753"/>
      <c r="C58" s="1438" t="s">
        <v>546</v>
      </c>
      <c r="D58" s="1455">
        <v>105.92</v>
      </c>
      <c r="E58" s="1455">
        <v>106.52</v>
      </c>
      <c r="F58" s="1455">
        <v>106.22</v>
      </c>
      <c r="G58" s="1455">
        <v>105.59096774193547</v>
      </c>
      <c r="H58" s="1455">
        <v>106.19096774193549</v>
      </c>
      <c r="I58" s="1454">
        <v>105.89096774193548</v>
      </c>
      <c r="J58" s="1414"/>
      <c r="K58" s="1414"/>
      <c r="L58" s="1414"/>
    </row>
    <row r="59" spans="2:12" ht="15.75" hidden="1" customHeight="1">
      <c r="B59" s="2753"/>
      <c r="C59" s="1438" t="s">
        <v>202</v>
      </c>
      <c r="D59" s="1455">
        <v>103.49</v>
      </c>
      <c r="E59" s="1455">
        <v>104.09</v>
      </c>
      <c r="F59" s="1455">
        <v>103.78999999999999</v>
      </c>
      <c r="G59" s="1455">
        <v>104.52666666666666</v>
      </c>
      <c r="H59" s="1455">
        <v>105.12666666666668</v>
      </c>
      <c r="I59" s="1454">
        <v>104.82666666666667</v>
      </c>
      <c r="J59" s="1414"/>
      <c r="K59" s="1414"/>
      <c r="L59" s="1414"/>
    </row>
    <row r="60" spans="2:12" ht="15.75" hidden="1" customHeight="1">
      <c r="B60" s="2753"/>
      <c r="C60" s="1438" t="s">
        <v>206</v>
      </c>
      <c r="D60" s="1455">
        <v>105.46</v>
      </c>
      <c r="E60" s="1455">
        <v>106.06</v>
      </c>
      <c r="F60" s="1455">
        <v>105.75999999999999</v>
      </c>
      <c r="G60" s="1455">
        <v>104.429</v>
      </c>
      <c r="H60" s="1455">
        <v>105.02900000000001</v>
      </c>
      <c r="I60" s="1454">
        <v>104.72900000000001</v>
      </c>
      <c r="J60" s="1414"/>
      <c r="K60" s="1414"/>
      <c r="L60" s="1414"/>
    </row>
    <row r="61" spans="2:12" ht="15.75" hidden="1" customHeight="1">
      <c r="B61" s="2753"/>
      <c r="C61" s="1438" t="s">
        <v>205</v>
      </c>
      <c r="D61" s="1455">
        <v>107</v>
      </c>
      <c r="E61" s="1455">
        <v>107.6</v>
      </c>
      <c r="F61" s="1455">
        <v>107.3</v>
      </c>
      <c r="G61" s="1455">
        <v>106.20206896551723</v>
      </c>
      <c r="H61" s="1455">
        <v>106.80206896551724</v>
      </c>
      <c r="I61" s="1454">
        <v>106.50206896551722</v>
      </c>
      <c r="J61" s="1414"/>
      <c r="K61" s="1418"/>
      <c r="L61" s="1414"/>
    </row>
    <row r="62" spans="2:12" ht="15.75" hidden="1" customHeight="1">
      <c r="B62" s="2753"/>
      <c r="C62" s="1438" t="s">
        <v>204</v>
      </c>
      <c r="D62" s="1455">
        <v>106.6</v>
      </c>
      <c r="E62" s="1455">
        <v>107.2</v>
      </c>
      <c r="F62" s="1455">
        <v>106.9</v>
      </c>
      <c r="G62" s="1455">
        <v>106.06200000000003</v>
      </c>
      <c r="H62" s="1455">
        <v>106.66199999999999</v>
      </c>
      <c r="I62" s="1454">
        <v>106.36200000000001</v>
      </c>
      <c r="J62" s="1414"/>
      <c r="K62" s="1418"/>
      <c r="L62" s="1414"/>
    </row>
    <row r="63" spans="2:12" ht="15.75" hidden="1" customHeight="1">
      <c r="B63" s="2753"/>
      <c r="C63" s="1438" t="s">
        <v>548</v>
      </c>
      <c r="D63" s="1455">
        <v>108.88</v>
      </c>
      <c r="E63" s="1455">
        <v>109.48</v>
      </c>
      <c r="F63" s="1455">
        <v>109.18</v>
      </c>
      <c r="G63" s="1455">
        <v>108.18586206896553</v>
      </c>
      <c r="H63" s="1455">
        <v>108.78586206896551</v>
      </c>
      <c r="I63" s="1454">
        <v>108.48586206896553</v>
      </c>
      <c r="J63" s="1414"/>
      <c r="K63" s="1418"/>
      <c r="L63" s="1414"/>
    </row>
    <row r="64" spans="2:12" ht="15.75" hidden="1" customHeight="1">
      <c r="B64" s="2753"/>
      <c r="C64" s="1438" t="s">
        <v>213</v>
      </c>
      <c r="D64" s="1455">
        <v>107.23</v>
      </c>
      <c r="E64" s="1455">
        <v>107.83</v>
      </c>
      <c r="F64" s="1455">
        <v>107.53</v>
      </c>
      <c r="G64" s="1455">
        <v>108.52000000000001</v>
      </c>
      <c r="H64" s="1455">
        <v>109.11999999999998</v>
      </c>
      <c r="I64" s="1454">
        <v>108.82</v>
      </c>
      <c r="J64" s="1414"/>
      <c r="K64" s="1418"/>
      <c r="L64" s="1414"/>
    </row>
    <row r="65" spans="2:12" ht="15.75" hidden="1" customHeight="1">
      <c r="B65" s="2753"/>
      <c r="C65" s="1438" t="s">
        <v>212</v>
      </c>
      <c r="D65" s="1455">
        <v>105.92</v>
      </c>
      <c r="E65" s="1455">
        <v>106.52</v>
      </c>
      <c r="F65" s="1455">
        <v>106.22</v>
      </c>
      <c r="G65" s="1455">
        <v>106.24066666666664</v>
      </c>
      <c r="H65" s="1455">
        <v>106.84066666666668</v>
      </c>
      <c r="I65" s="1454">
        <v>106.54066666666665</v>
      </c>
      <c r="J65" s="1414"/>
      <c r="K65" s="1418"/>
      <c r="L65" s="1414"/>
    </row>
    <row r="66" spans="2:12" ht="15.75" hidden="1" customHeight="1">
      <c r="B66" s="2753"/>
      <c r="C66" s="1438" t="s">
        <v>211</v>
      </c>
      <c r="D66" s="1455">
        <v>106.27</v>
      </c>
      <c r="E66" s="1455">
        <v>106.87</v>
      </c>
      <c r="F66" s="1455">
        <v>106.57</v>
      </c>
      <c r="G66" s="1455">
        <v>106.12741935483871</v>
      </c>
      <c r="H66" s="1455">
        <v>106.72741935483872</v>
      </c>
      <c r="I66" s="1454">
        <v>106.42741935483872</v>
      </c>
      <c r="J66" s="1414"/>
      <c r="K66" s="1418"/>
      <c r="L66" s="1414"/>
    </row>
    <row r="67" spans="2:12" ht="15.75" hidden="1" customHeight="1">
      <c r="B67" s="2753"/>
      <c r="C67" s="1438" t="s">
        <v>210</v>
      </c>
      <c r="D67" s="1427">
        <v>107.08</v>
      </c>
      <c r="E67" s="1427">
        <v>107.68</v>
      </c>
      <c r="F67" s="1427">
        <v>107.38</v>
      </c>
      <c r="G67" s="1427">
        <v>107.05187500000002</v>
      </c>
      <c r="H67" s="1427">
        <v>107.65187499999999</v>
      </c>
      <c r="I67" s="1426">
        <v>107.35187500000001</v>
      </c>
      <c r="J67" s="1414"/>
      <c r="K67" s="1418"/>
      <c r="L67" s="1414"/>
    </row>
    <row r="68" spans="2:12" ht="15.75" hidden="1" customHeight="1">
      <c r="B68" s="2753"/>
      <c r="C68" s="1438" t="s">
        <v>209</v>
      </c>
      <c r="D68" s="1427">
        <v>106.73</v>
      </c>
      <c r="E68" s="1427">
        <v>107.33</v>
      </c>
      <c r="F68" s="1427">
        <v>107.03</v>
      </c>
      <c r="G68" s="1427">
        <v>107.56193548387097</v>
      </c>
      <c r="H68" s="1427">
        <v>108.16193548387095</v>
      </c>
      <c r="I68" s="1426">
        <v>107.86193548387095</v>
      </c>
      <c r="J68" s="1414"/>
      <c r="K68" s="1414"/>
      <c r="L68" s="1418"/>
    </row>
    <row r="69" spans="2:12" ht="15.75" hidden="1" customHeight="1">
      <c r="B69" s="2753"/>
      <c r="C69" s="1453" t="s">
        <v>1275</v>
      </c>
      <c r="D69" s="1452">
        <v>106.19083333333333</v>
      </c>
      <c r="E69" s="1452">
        <v>106.79083333333334</v>
      </c>
      <c r="F69" s="1452">
        <v>106.4908333333333</v>
      </c>
      <c r="G69" s="1452">
        <v>106.05185099570512</v>
      </c>
      <c r="H69" s="1452">
        <v>106.6518509957051</v>
      </c>
      <c r="I69" s="1451">
        <v>106.35185099570509</v>
      </c>
      <c r="J69" s="1414"/>
      <c r="K69" s="1414"/>
      <c r="L69" s="1414"/>
    </row>
    <row r="70" spans="2:12" ht="15.75" customHeight="1">
      <c r="B70" s="2755" t="s">
        <v>64</v>
      </c>
      <c r="C70" s="1447" t="s">
        <v>208</v>
      </c>
      <c r="D70" s="1446">
        <v>106.72</v>
      </c>
      <c r="E70" s="1446">
        <v>107.32</v>
      </c>
      <c r="F70" s="1446">
        <v>107.02</v>
      </c>
      <c r="G70" s="1446">
        <v>106.88593750000001</v>
      </c>
      <c r="H70" s="1446">
        <v>107.48593749999998</v>
      </c>
      <c r="I70" s="1450">
        <v>107.18593749999999</v>
      </c>
      <c r="J70" s="1414"/>
      <c r="K70" s="1414"/>
      <c r="L70" s="1414"/>
    </row>
    <row r="71" spans="2:12" ht="15.75" customHeight="1">
      <c r="B71" s="2753"/>
      <c r="C71" s="1438" t="s">
        <v>546</v>
      </c>
      <c r="D71" s="1427">
        <v>106.85</v>
      </c>
      <c r="E71" s="1427">
        <v>107.45</v>
      </c>
      <c r="F71" s="1427">
        <v>107.15</v>
      </c>
      <c r="G71" s="1427">
        <v>106.7274193548387</v>
      </c>
      <c r="H71" s="1427">
        <v>107.32741935483868</v>
      </c>
      <c r="I71" s="1426">
        <v>107.02741935483868</v>
      </c>
      <c r="J71" s="1414"/>
      <c r="K71" s="1414"/>
      <c r="L71" s="1414"/>
    </row>
    <row r="72" spans="2:12" ht="15.75" customHeight="1">
      <c r="B72" s="2753"/>
      <c r="C72" s="1438" t="s">
        <v>202</v>
      </c>
      <c r="D72" s="1427">
        <v>106.49</v>
      </c>
      <c r="E72" s="1427">
        <v>107.09</v>
      </c>
      <c r="F72" s="1427">
        <v>106.78999999999999</v>
      </c>
      <c r="G72" s="1427">
        <v>106.43566666666669</v>
      </c>
      <c r="H72" s="1427">
        <v>107.03566666666666</v>
      </c>
      <c r="I72" s="1426">
        <v>106.73566666666667</v>
      </c>
      <c r="J72" s="1414"/>
      <c r="K72" s="1414"/>
      <c r="L72" s="1414"/>
    </row>
    <row r="73" spans="2:12" ht="15.75" customHeight="1">
      <c r="B73" s="2753"/>
      <c r="C73" s="1438" t="s">
        <v>206</v>
      </c>
      <c r="D73" s="1427">
        <v>107.31</v>
      </c>
      <c r="E73" s="1427">
        <v>107.91</v>
      </c>
      <c r="F73" s="1427">
        <v>107.61</v>
      </c>
      <c r="G73" s="1427">
        <v>106.61566666666667</v>
      </c>
      <c r="H73" s="1427">
        <v>107.21566666666668</v>
      </c>
      <c r="I73" s="1426">
        <v>106.91566666666668</v>
      </c>
      <c r="J73" s="1414"/>
      <c r="K73" s="1414"/>
      <c r="L73" s="1414"/>
    </row>
    <row r="74" spans="2:12" ht="15.75" customHeight="1">
      <c r="B74" s="2753"/>
      <c r="C74" s="1438" t="s">
        <v>205</v>
      </c>
      <c r="D74" s="1427">
        <v>107.7</v>
      </c>
      <c r="E74" s="1427">
        <v>108.3</v>
      </c>
      <c r="F74" s="1427">
        <v>108</v>
      </c>
      <c r="G74" s="1427">
        <v>108.59133333333332</v>
      </c>
      <c r="H74" s="1427">
        <v>109.19133333333333</v>
      </c>
      <c r="I74" s="1426">
        <v>108.89133333333334</v>
      </c>
      <c r="J74" s="1414"/>
      <c r="K74" s="1414"/>
      <c r="L74" s="1414"/>
    </row>
    <row r="75" spans="2:12" ht="15.75" customHeight="1">
      <c r="B75" s="2753"/>
      <c r="C75" s="1438" t="s">
        <v>204</v>
      </c>
      <c r="D75" s="1427">
        <v>108.54</v>
      </c>
      <c r="E75" s="1427">
        <v>109.14</v>
      </c>
      <c r="F75" s="1427">
        <v>108.84</v>
      </c>
      <c r="G75" s="1427">
        <v>108.4448275862069</v>
      </c>
      <c r="H75" s="1427">
        <v>109.04482758620691</v>
      </c>
      <c r="I75" s="1426">
        <v>108.7448275862069</v>
      </c>
      <c r="J75" s="1414"/>
      <c r="K75" s="1414"/>
      <c r="L75" s="1414"/>
    </row>
    <row r="76" spans="2:12" ht="15.75" customHeight="1">
      <c r="B76" s="2753"/>
      <c r="C76" s="1438" t="s">
        <v>203</v>
      </c>
      <c r="D76" s="1427">
        <v>106.63</v>
      </c>
      <c r="E76" s="1427">
        <v>107.23</v>
      </c>
      <c r="F76" s="1427">
        <v>106.93</v>
      </c>
      <c r="G76" s="1427">
        <v>108.20103448275863</v>
      </c>
      <c r="H76" s="1427">
        <v>108.80103448275862</v>
      </c>
      <c r="I76" s="1426">
        <v>108.50103448275863</v>
      </c>
      <c r="J76" s="1414"/>
      <c r="K76" s="1414"/>
      <c r="L76" s="1414"/>
    </row>
    <row r="77" spans="2:12" ht="15.75" customHeight="1">
      <c r="B77" s="2753"/>
      <c r="C77" s="1438" t="s">
        <v>213</v>
      </c>
      <c r="D77" s="1427">
        <v>106.27</v>
      </c>
      <c r="E77" s="1427">
        <v>106.87</v>
      </c>
      <c r="F77" s="1427">
        <v>106.57</v>
      </c>
      <c r="G77" s="1427">
        <v>106.642</v>
      </c>
      <c r="H77" s="1427">
        <v>107.242</v>
      </c>
      <c r="I77" s="1426">
        <v>106.94200000000001</v>
      </c>
      <c r="J77" s="1414"/>
      <c r="K77" s="1414"/>
      <c r="L77" s="1414"/>
    </row>
    <row r="78" spans="2:12" ht="15.75" customHeight="1">
      <c r="B78" s="2753"/>
      <c r="C78" s="1438" t="s">
        <v>212</v>
      </c>
      <c r="D78" s="1427">
        <v>103.1</v>
      </c>
      <c r="E78" s="1427">
        <v>103.7</v>
      </c>
      <c r="F78" s="1427">
        <v>103.4</v>
      </c>
      <c r="G78" s="1427">
        <v>103.90870967741935</v>
      </c>
      <c r="H78" s="1427">
        <v>104.50870967741933</v>
      </c>
      <c r="I78" s="1426">
        <v>104.20870967741934</v>
      </c>
      <c r="J78" s="1414"/>
      <c r="K78" s="1414"/>
      <c r="L78" s="1414"/>
    </row>
    <row r="79" spans="2:12" ht="15.75" customHeight="1">
      <c r="B79" s="2753"/>
      <c r="C79" s="1438" t="s">
        <v>211</v>
      </c>
      <c r="D79" s="1427">
        <v>102.61</v>
      </c>
      <c r="E79" s="1427">
        <v>103.21</v>
      </c>
      <c r="F79" s="1427">
        <v>102.91</v>
      </c>
      <c r="G79" s="1427">
        <v>102.69709677419354</v>
      </c>
      <c r="H79" s="1427">
        <v>103.29709677419355</v>
      </c>
      <c r="I79" s="1426">
        <v>102.99709677419355</v>
      </c>
      <c r="J79" s="1414"/>
      <c r="K79" s="1418"/>
      <c r="L79" s="1414"/>
    </row>
    <row r="80" spans="2:12" ht="15.75" customHeight="1">
      <c r="B80" s="2753"/>
      <c r="C80" s="1438" t="s">
        <v>210</v>
      </c>
      <c r="D80" s="1427">
        <v>102.77</v>
      </c>
      <c r="E80" s="1427">
        <v>103.37</v>
      </c>
      <c r="F80" s="1427">
        <v>103.07</v>
      </c>
      <c r="G80" s="1427">
        <v>102.82129032258065</v>
      </c>
      <c r="H80" s="1427">
        <v>103.42129032258065</v>
      </c>
      <c r="I80" s="1426">
        <v>103.12129032258065</v>
      </c>
      <c r="J80" s="1414"/>
      <c r="K80" s="1418"/>
      <c r="L80" s="1414"/>
    </row>
    <row r="81" spans="2:20" ht="15.75" customHeight="1">
      <c r="B81" s="2753"/>
      <c r="C81" s="1444" t="s">
        <v>209</v>
      </c>
      <c r="D81" s="1443">
        <v>102.86</v>
      </c>
      <c r="E81" s="1443">
        <v>103.46</v>
      </c>
      <c r="F81" s="1443">
        <v>103.16</v>
      </c>
      <c r="G81" s="1443">
        <v>102.97903225806451</v>
      </c>
      <c r="H81" s="1443">
        <v>103.57903225806453</v>
      </c>
      <c r="I81" s="1442">
        <v>103.27903225806452</v>
      </c>
      <c r="J81" s="1414"/>
      <c r="K81" s="1418"/>
      <c r="L81" s="1418"/>
    </row>
    <row r="82" spans="2:20" ht="15.75" customHeight="1" thickBot="1">
      <c r="B82" s="2756"/>
      <c r="C82" s="1449" t="s">
        <v>1275</v>
      </c>
      <c r="D82" s="1448">
        <v>105.65416666666665</v>
      </c>
      <c r="E82" s="1448">
        <v>106.25416666666668</v>
      </c>
      <c r="F82" s="1448">
        <v>105.95416666666667</v>
      </c>
      <c r="G82" s="1448">
        <v>105.91250121856073</v>
      </c>
      <c r="H82" s="1448">
        <v>106.51250121856073</v>
      </c>
      <c r="I82" s="1439">
        <v>106.21250121856076</v>
      </c>
      <c r="J82" s="1414"/>
      <c r="K82" s="1418"/>
      <c r="L82" s="1418"/>
    </row>
    <row r="83" spans="2:20" ht="15.75" customHeight="1" thickTop="1">
      <c r="B83" s="2755" t="s">
        <v>65</v>
      </c>
      <c r="C83" s="1447" t="s">
        <v>208</v>
      </c>
      <c r="D83" s="1446">
        <v>102.29</v>
      </c>
      <c r="E83" s="1446">
        <v>102.89</v>
      </c>
      <c r="F83" s="1446">
        <v>102.59</v>
      </c>
      <c r="G83" s="1446">
        <v>102.28999999999998</v>
      </c>
      <c r="H83" s="1446">
        <v>102.89000000000001</v>
      </c>
      <c r="I83" s="1426">
        <v>102.59</v>
      </c>
      <c r="J83" s="1414"/>
      <c r="K83" s="1417"/>
      <c r="L83" s="1417"/>
      <c r="Q83" s="1445"/>
    </row>
    <row r="84" spans="2:20" ht="15.75" customHeight="1">
      <c r="B84" s="2753"/>
      <c r="C84" s="1438" t="s">
        <v>546</v>
      </c>
      <c r="D84" s="1427">
        <v>102.22</v>
      </c>
      <c r="E84" s="1427">
        <v>102.82</v>
      </c>
      <c r="F84" s="1427">
        <v>102.52</v>
      </c>
      <c r="G84" s="1427">
        <v>102.15354838709678</v>
      </c>
      <c r="H84" s="1427">
        <v>102.75354838709676</v>
      </c>
      <c r="I84" s="1426">
        <v>102.45354838709676</v>
      </c>
      <c r="J84" s="1414"/>
      <c r="K84" s="1417"/>
      <c r="L84" s="1417"/>
      <c r="Q84" s="1445"/>
      <c r="T84" s="1445"/>
    </row>
    <row r="85" spans="2:20" ht="15.75" customHeight="1">
      <c r="B85" s="2753"/>
      <c r="C85" s="1438" t="s">
        <v>202</v>
      </c>
      <c r="D85" s="1427">
        <v>103.29</v>
      </c>
      <c r="E85" s="1427">
        <v>103.89</v>
      </c>
      <c r="F85" s="1427">
        <v>103.59</v>
      </c>
      <c r="G85" s="1427">
        <v>103.68709677419353</v>
      </c>
      <c r="H85" s="1427">
        <v>104.28709677419357</v>
      </c>
      <c r="I85" s="1426">
        <v>103.98709677419356</v>
      </c>
      <c r="J85" s="1414"/>
      <c r="K85" s="1417"/>
      <c r="L85" s="1417"/>
      <c r="Q85" s="1445"/>
      <c r="T85" s="1445"/>
    </row>
    <row r="86" spans="2:20" ht="15.75" customHeight="1">
      <c r="B86" s="2753"/>
      <c r="C86" s="1438" t="s">
        <v>206</v>
      </c>
      <c r="D86" s="1427">
        <v>104.04</v>
      </c>
      <c r="E86" s="1427">
        <v>104.64</v>
      </c>
      <c r="F86" s="1427">
        <v>104.34</v>
      </c>
      <c r="G86" s="1427">
        <v>103.63419354838709</v>
      </c>
      <c r="H86" s="1427">
        <v>104.23419354838707</v>
      </c>
      <c r="I86" s="1426">
        <v>103.93419354838707</v>
      </c>
      <c r="J86" s="1414"/>
      <c r="K86" s="1417"/>
      <c r="L86" s="1417"/>
      <c r="Q86" s="1445"/>
      <c r="T86" s="1445"/>
    </row>
    <row r="87" spans="2:20" ht="15.75" customHeight="1">
      <c r="B87" s="2753"/>
      <c r="C87" s="1438" t="s">
        <v>205</v>
      </c>
      <c r="D87" s="1427">
        <v>102.65</v>
      </c>
      <c r="E87" s="1427">
        <v>103.25</v>
      </c>
      <c r="F87" s="1427">
        <v>102.95</v>
      </c>
      <c r="G87" s="1427">
        <v>103.08379310344827</v>
      </c>
      <c r="H87" s="1427">
        <v>103.68379310344827</v>
      </c>
      <c r="I87" s="1426">
        <v>103.38379310344827</v>
      </c>
      <c r="J87" s="1414"/>
      <c r="K87" s="1417"/>
      <c r="L87" s="1417"/>
      <c r="Q87" s="1445"/>
      <c r="T87" s="1445"/>
    </row>
    <row r="88" spans="2:20" ht="15.75" customHeight="1">
      <c r="B88" s="2753"/>
      <c r="C88" s="1438" t="s">
        <v>204</v>
      </c>
      <c r="D88" s="1427">
        <v>101.52</v>
      </c>
      <c r="E88" s="1427">
        <v>102.12</v>
      </c>
      <c r="F88" s="1427">
        <v>101.82</v>
      </c>
      <c r="G88" s="1427">
        <v>101.83166666666668</v>
      </c>
      <c r="H88" s="1427">
        <v>102.43166666666666</v>
      </c>
      <c r="I88" s="1426">
        <v>102.13166666666666</v>
      </c>
      <c r="J88" s="1414"/>
      <c r="K88" s="1417"/>
      <c r="L88" s="1417"/>
      <c r="Q88" s="1445"/>
      <c r="T88" s="1445"/>
    </row>
    <row r="89" spans="2:20" ht="15.75" customHeight="1">
      <c r="B89" s="2753"/>
      <c r="C89" s="1438" t="s">
        <v>203</v>
      </c>
      <c r="D89" s="1427">
        <v>102.74</v>
      </c>
      <c r="E89" s="1427">
        <v>103.34</v>
      </c>
      <c r="F89" s="1427">
        <v>103.03999999999999</v>
      </c>
      <c r="G89" s="1427">
        <v>101.93551724137932</v>
      </c>
      <c r="H89" s="1427">
        <v>102.5355172413793</v>
      </c>
      <c r="I89" s="1426">
        <v>102.23551724137931</v>
      </c>
      <c r="J89" s="1414"/>
      <c r="K89" s="1417"/>
      <c r="L89" s="1417"/>
      <c r="Q89" s="1445"/>
    </row>
    <row r="90" spans="2:20" ht="15.75" customHeight="1">
      <c r="B90" s="2753"/>
      <c r="C90" s="1438" t="s">
        <v>213</v>
      </c>
      <c r="D90" s="1427">
        <v>103.53</v>
      </c>
      <c r="E90" s="1427">
        <v>104.13</v>
      </c>
      <c r="F90" s="1427">
        <v>103.83</v>
      </c>
      <c r="G90" s="1427">
        <v>103.34766666666668</v>
      </c>
      <c r="H90" s="1427">
        <v>103.94766666666668</v>
      </c>
      <c r="I90" s="1426">
        <v>103.64766666666668</v>
      </c>
      <c r="J90" s="1414"/>
      <c r="K90" s="1417"/>
      <c r="L90" s="1417"/>
      <c r="Q90" s="1445"/>
    </row>
    <row r="91" spans="2:20" ht="15.75" customHeight="1">
      <c r="B91" s="2753"/>
      <c r="C91" s="1438" t="s">
        <v>212</v>
      </c>
      <c r="D91" s="1427">
        <v>104.12</v>
      </c>
      <c r="E91" s="1427">
        <v>104.72</v>
      </c>
      <c r="F91" s="1427">
        <v>104.42</v>
      </c>
      <c r="G91" s="1427">
        <v>103.79666666666668</v>
      </c>
      <c r="H91" s="1427">
        <v>104.39666666666666</v>
      </c>
      <c r="I91" s="1426">
        <v>104.09666666666666</v>
      </c>
      <c r="J91" s="1414"/>
      <c r="K91" s="1417"/>
      <c r="L91" s="1417"/>
    </row>
    <row r="92" spans="2:20" ht="15.75" customHeight="1">
      <c r="B92" s="2753"/>
      <c r="C92" s="1438" t="s">
        <v>211</v>
      </c>
      <c r="D92" s="1427">
        <v>107.43</v>
      </c>
      <c r="E92" s="1427">
        <v>108.03</v>
      </c>
      <c r="F92" s="1427">
        <v>107.73</v>
      </c>
      <c r="G92" s="1427">
        <v>106.08032258064517</v>
      </c>
      <c r="H92" s="1427">
        <v>106.68032258064517</v>
      </c>
      <c r="I92" s="1426">
        <v>106.38032258064517</v>
      </c>
      <c r="J92" s="1418"/>
      <c r="K92" s="1417"/>
      <c r="L92" s="1417"/>
    </row>
    <row r="93" spans="2:20" ht="15.75" customHeight="1">
      <c r="B93" s="2753"/>
      <c r="C93" s="1438" t="s">
        <v>210</v>
      </c>
      <c r="D93" s="1427">
        <v>107.94</v>
      </c>
      <c r="E93" s="1427">
        <v>108.54</v>
      </c>
      <c r="F93" s="1427">
        <v>108.24000000000001</v>
      </c>
      <c r="G93" s="1427">
        <v>107.88774193548387</v>
      </c>
      <c r="H93" s="1427">
        <v>108.48774193548388</v>
      </c>
      <c r="I93" s="1426">
        <v>108.18774193548387</v>
      </c>
      <c r="J93" s="1418"/>
      <c r="K93" s="1417"/>
      <c r="L93" s="1417"/>
    </row>
    <row r="94" spans="2:20" ht="15.75" customHeight="1">
      <c r="B94" s="2753"/>
      <c r="C94" s="1444" t="s">
        <v>209</v>
      </c>
      <c r="D94" s="1443">
        <v>109.34</v>
      </c>
      <c r="E94" s="1443">
        <v>109.94</v>
      </c>
      <c r="F94" s="1443">
        <v>109.64</v>
      </c>
      <c r="G94" s="1443">
        <v>109.14781249999999</v>
      </c>
      <c r="H94" s="1443">
        <v>109.74781249999999</v>
      </c>
      <c r="I94" s="1442">
        <v>109.4478125</v>
      </c>
      <c r="J94" s="1418"/>
      <c r="K94" s="1417"/>
      <c r="L94" s="1417"/>
      <c r="M94" s="1417"/>
      <c r="N94" s="1417"/>
      <c r="O94" s="1417"/>
      <c r="P94" s="1417"/>
    </row>
    <row r="95" spans="2:20" ht="15.75" customHeight="1" thickBot="1">
      <c r="B95" s="2756"/>
      <c r="C95" s="1441" t="s">
        <v>1275</v>
      </c>
      <c r="D95" s="1440">
        <v>104.25916666666666</v>
      </c>
      <c r="E95" s="1440">
        <v>104.85916666666668</v>
      </c>
      <c r="F95" s="1440">
        <v>104.55916666666668</v>
      </c>
      <c r="G95" s="1440">
        <v>104.07300217255283</v>
      </c>
      <c r="H95" s="1440">
        <v>104.67300217255281</v>
      </c>
      <c r="I95" s="1439">
        <v>104.37300217255284</v>
      </c>
      <c r="J95" s="1414"/>
      <c r="K95" s="1417"/>
      <c r="L95" s="1417"/>
      <c r="M95" s="1417"/>
      <c r="N95" s="1417"/>
      <c r="O95" s="1417"/>
      <c r="P95" s="1417"/>
    </row>
    <row r="96" spans="2:20" ht="15.75" customHeight="1" thickTop="1">
      <c r="B96" s="2755" t="s">
        <v>66</v>
      </c>
      <c r="C96" s="1438" t="s">
        <v>208</v>
      </c>
      <c r="D96" s="1427">
        <v>111.54</v>
      </c>
      <c r="E96" s="1427">
        <v>112.14</v>
      </c>
      <c r="F96" s="1427">
        <v>111.84</v>
      </c>
      <c r="G96" s="1427">
        <v>109.83064516129029</v>
      </c>
      <c r="H96" s="1427">
        <v>110.43064516129036</v>
      </c>
      <c r="I96" s="1426">
        <v>110.13064516129032</v>
      </c>
      <c r="J96" s="1418"/>
      <c r="K96" s="1417"/>
      <c r="L96" s="1417"/>
      <c r="M96" s="1417"/>
      <c r="N96" s="1417"/>
      <c r="O96" s="1417"/>
      <c r="P96" s="1417"/>
      <c r="R96" s="1422"/>
    </row>
    <row r="97" spans="2:18" ht="15.75" customHeight="1">
      <c r="B97" s="2753"/>
      <c r="C97" s="1438" t="s">
        <v>546</v>
      </c>
      <c r="D97" s="1427">
        <v>114.66</v>
      </c>
      <c r="E97" s="1427">
        <v>115.26</v>
      </c>
      <c r="F97" s="1427">
        <v>114.96000000000001</v>
      </c>
      <c r="G97" s="1427">
        <v>113.2225806451613</v>
      </c>
      <c r="H97" s="1427">
        <v>113.8225806451613</v>
      </c>
      <c r="I97" s="1426">
        <v>113.5225806451613</v>
      </c>
      <c r="J97" s="1414"/>
      <c r="K97" s="1417"/>
      <c r="L97" s="1417"/>
      <c r="M97" s="1417"/>
      <c r="N97" s="1417"/>
      <c r="O97" s="1417"/>
      <c r="P97" s="1417"/>
      <c r="R97" s="1422"/>
    </row>
    <row r="98" spans="2:18" ht="15.75" customHeight="1">
      <c r="B98" s="2753"/>
      <c r="C98" s="1438" t="s">
        <v>202</v>
      </c>
      <c r="D98" s="1427">
        <v>117.24</v>
      </c>
      <c r="E98" s="1427">
        <v>117.84</v>
      </c>
      <c r="F98" s="1427">
        <v>117.53999999999999</v>
      </c>
      <c r="G98" s="1427">
        <v>116.63032258064518</v>
      </c>
      <c r="H98" s="1427">
        <v>117.23032258064515</v>
      </c>
      <c r="I98" s="1426">
        <v>116.93032258064517</v>
      </c>
      <c r="J98" s="1414"/>
      <c r="K98" s="1417"/>
      <c r="L98" s="1417"/>
      <c r="M98" s="1417"/>
      <c r="N98" s="1417"/>
      <c r="O98" s="1417"/>
      <c r="P98" s="1417"/>
      <c r="R98" s="1422"/>
    </row>
    <row r="99" spans="2:18" ht="15.75" customHeight="1">
      <c r="B99" s="2753"/>
      <c r="C99" s="1438" t="s">
        <v>206</v>
      </c>
      <c r="D99" s="1427">
        <v>114.88</v>
      </c>
      <c r="E99" s="1427">
        <v>115.48</v>
      </c>
      <c r="F99" s="1427">
        <v>115.18</v>
      </c>
      <c r="G99" s="1427">
        <v>116.63066666666667</v>
      </c>
      <c r="H99" s="1427">
        <v>117.23066666666665</v>
      </c>
      <c r="I99" s="1426">
        <v>116.93066666666667</v>
      </c>
      <c r="J99" s="1414"/>
      <c r="K99" s="1417"/>
      <c r="L99" s="1417"/>
      <c r="M99" s="1417"/>
      <c r="N99" s="1417"/>
      <c r="O99" s="1417"/>
      <c r="P99" s="1417"/>
      <c r="R99" s="1422"/>
    </row>
    <row r="100" spans="2:18" ht="15.75" customHeight="1">
      <c r="B100" s="2753"/>
      <c r="C100" s="1438" t="s">
        <v>205</v>
      </c>
      <c r="D100" s="1427">
        <v>114.74</v>
      </c>
      <c r="E100" s="1427">
        <v>115.34</v>
      </c>
      <c r="F100" s="1427">
        <v>115.03999999999999</v>
      </c>
      <c r="G100" s="1427">
        <v>113.22</v>
      </c>
      <c r="H100" s="1427">
        <v>113.82</v>
      </c>
      <c r="I100" s="1426">
        <v>113.52</v>
      </c>
      <c r="J100" s="1414"/>
      <c r="K100" s="1417"/>
      <c r="L100" s="1417"/>
      <c r="M100" s="1417"/>
      <c r="N100" s="1417"/>
      <c r="O100" s="1417"/>
      <c r="P100" s="1417"/>
      <c r="R100" s="1422"/>
    </row>
    <row r="101" spans="2:18" ht="15.75" customHeight="1">
      <c r="B101" s="2753"/>
      <c r="C101" s="1438" t="s">
        <v>204</v>
      </c>
      <c r="D101" s="1427">
        <v>112.48</v>
      </c>
      <c r="E101" s="1427">
        <v>113.08</v>
      </c>
      <c r="F101" s="1427">
        <v>112.78</v>
      </c>
      <c r="G101" s="1427">
        <v>112.12</v>
      </c>
      <c r="H101" s="1427">
        <v>112.72</v>
      </c>
      <c r="I101" s="1426">
        <v>112.42</v>
      </c>
      <c r="J101" s="1414"/>
      <c r="K101" s="1417"/>
      <c r="L101" s="1417"/>
      <c r="M101" s="1417"/>
      <c r="N101" s="1417"/>
      <c r="O101" s="1417"/>
      <c r="P101" s="1417"/>
      <c r="R101" s="1422"/>
    </row>
    <row r="102" spans="2:18" ht="15.75" customHeight="1">
      <c r="B102" s="2753"/>
      <c r="C102" s="1438" t="s">
        <v>203</v>
      </c>
      <c r="D102" s="1427">
        <v>113.58</v>
      </c>
      <c r="E102" s="1427">
        <v>114.18</v>
      </c>
      <c r="F102" s="1427">
        <v>113.88</v>
      </c>
      <c r="G102" s="1427">
        <v>113.69379310344827</v>
      </c>
      <c r="H102" s="1427">
        <v>114.29379310344828</v>
      </c>
      <c r="I102" s="1426">
        <v>113.99379310344827</v>
      </c>
      <c r="J102" s="1414"/>
      <c r="K102" s="1417"/>
      <c r="L102" s="1417"/>
      <c r="M102" s="1417"/>
      <c r="N102" s="1417"/>
      <c r="O102" s="1417"/>
      <c r="P102" s="1417"/>
      <c r="R102" s="1422"/>
    </row>
    <row r="103" spans="2:18" ht="15.75" customHeight="1">
      <c r="B103" s="2753"/>
      <c r="C103" s="1438" t="s">
        <v>213</v>
      </c>
      <c r="D103" s="1427">
        <v>110.96</v>
      </c>
      <c r="E103" s="1427">
        <v>111.56</v>
      </c>
      <c r="F103" s="1427">
        <v>111.25999999999999</v>
      </c>
      <c r="G103" s="1427">
        <v>112.92</v>
      </c>
      <c r="H103" s="1427">
        <v>113.52</v>
      </c>
      <c r="I103" s="1426">
        <v>113.22</v>
      </c>
      <c r="J103" s="1414"/>
      <c r="K103" s="1417"/>
      <c r="L103" s="1417"/>
      <c r="M103" s="1417"/>
      <c r="N103" s="1417"/>
      <c r="O103" s="1417"/>
      <c r="P103" s="1417"/>
      <c r="R103" s="1422"/>
    </row>
    <row r="104" spans="2:18" ht="15.75" customHeight="1">
      <c r="B104" s="2753"/>
      <c r="C104" s="1438" t="s">
        <v>212</v>
      </c>
      <c r="D104" s="1427">
        <v>110.35</v>
      </c>
      <c r="E104" s="1427">
        <v>110.95</v>
      </c>
      <c r="F104" s="1427">
        <v>110.65</v>
      </c>
      <c r="G104" s="1427">
        <v>110.18</v>
      </c>
      <c r="H104" s="1427">
        <v>110.78</v>
      </c>
      <c r="I104" s="1426">
        <v>110.48</v>
      </c>
      <c r="J104" s="1414"/>
      <c r="K104" s="1417"/>
      <c r="L104" s="1417"/>
      <c r="M104" s="1417"/>
      <c r="N104" s="1417"/>
      <c r="O104" s="1417"/>
      <c r="P104" s="1417"/>
      <c r="R104" s="1422"/>
    </row>
    <row r="105" spans="2:18" ht="15.75" customHeight="1">
      <c r="B105" s="2753"/>
      <c r="C105" s="1438" t="s">
        <v>211</v>
      </c>
      <c r="D105" s="1427">
        <v>112.56</v>
      </c>
      <c r="E105" s="1427">
        <v>113.16</v>
      </c>
      <c r="F105" s="1427">
        <v>112.86</v>
      </c>
      <c r="G105" s="1427">
        <v>111.12</v>
      </c>
      <c r="H105" s="1427">
        <v>111.72</v>
      </c>
      <c r="I105" s="1426">
        <v>111.42</v>
      </c>
      <c r="J105" s="1414"/>
      <c r="K105" s="1417"/>
      <c r="L105" s="1417"/>
      <c r="M105" s="1417"/>
      <c r="N105" s="1417"/>
      <c r="O105" s="1417"/>
      <c r="P105" s="1417"/>
      <c r="R105" s="1422"/>
    </row>
    <row r="106" spans="2:18" ht="15.75" customHeight="1">
      <c r="B106" s="2753"/>
      <c r="C106" s="1438" t="s">
        <v>210</v>
      </c>
      <c r="D106" s="1427">
        <v>111.39</v>
      </c>
      <c r="E106" s="1427">
        <v>111.99</v>
      </c>
      <c r="F106" s="1427">
        <v>111.69</v>
      </c>
      <c r="G106" s="1427">
        <v>111.22</v>
      </c>
      <c r="H106" s="1427">
        <v>111.82</v>
      </c>
      <c r="I106" s="1426">
        <v>111.52</v>
      </c>
      <c r="J106" s="1418"/>
      <c r="K106" s="1417"/>
      <c r="L106" s="1417"/>
      <c r="M106" s="1417"/>
      <c r="N106" s="1417"/>
      <c r="O106" s="1417"/>
      <c r="P106" s="1417"/>
      <c r="R106" s="1422"/>
    </row>
    <row r="107" spans="2:18" ht="15.75" customHeight="1">
      <c r="B107" s="2753"/>
      <c r="C107" s="1438" t="s">
        <v>209</v>
      </c>
      <c r="D107" s="1427">
        <v>109.36</v>
      </c>
      <c r="E107" s="1427">
        <v>109.96</v>
      </c>
      <c r="F107" s="1427">
        <v>109.66</v>
      </c>
      <c r="G107" s="1427">
        <v>110.17</v>
      </c>
      <c r="H107" s="1427">
        <v>110.77</v>
      </c>
      <c r="I107" s="1426">
        <v>110.47</v>
      </c>
      <c r="J107" s="1418"/>
      <c r="K107" s="1418"/>
      <c r="L107" s="1417"/>
      <c r="M107" s="1418"/>
      <c r="N107" s="1417"/>
      <c r="O107" s="1417"/>
      <c r="P107" s="1417"/>
      <c r="R107" s="1422"/>
    </row>
    <row r="108" spans="2:18" ht="15.75" customHeight="1" thickBot="1">
      <c r="B108" s="2753"/>
      <c r="C108" s="1441" t="s">
        <v>1275</v>
      </c>
      <c r="D108" s="1440">
        <v>112.81166666666667</v>
      </c>
      <c r="E108" s="1440">
        <v>113.41166666666669</v>
      </c>
      <c r="F108" s="1440">
        <v>113.11166666666668</v>
      </c>
      <c r="G108" s="1440">
        <v>112.57983401310099</v>
      </c>
      <c r="H108" s="1440">
        <v>113.17983401310096</v>
      </c>
      <c r="I108" s="1439">
        <v>112.87983401310099</v>
      </c>
      <c r="J108" s="1418"/>
      <c r="K108" s="1418"/>
      <c r="L108" s="1418"/>
      <c r="M108" s="1418"/>
      <c r="R108" s="1422"/>
    </row>
    <row r="109" spans="2:18" ht="15.75" customHeight="1" thickTop="1">
      <c r="B109" s="2755" t="s">
        <v>67</v>
      </c>
      <c r="C109" s="1431" t="s">
        <v>208</v>
      </c>
      <c r="D109" s="1430">
        <v>113.55</v>
      </c>
      <c r="E109" s="1430">
        <v>114.15</v>
      </c>
      <c r="F109" s="1430">
        <v>113.85</v>
      </c>
      <c r="G109" s="1430">
        <v>111.26</v>
      </c>
      <c r="H109" s="1430">
        <v>111.86</v>
      </c>
      <c r="I109" s="1429">
        <v>111.56</v>
      </c>
      <c r="J109" s="1418"/>
      <c r="K109" s="1418"/>
      <c r="L109" s="1418"/>
      <c r="M109" s="1418"/>
      <c r="N109" s="1418"/>
      <c r="O109" s="1418"/>
      <c r="P109" s="1418"/>
      <c r="R109" s="1422"/>
    </row>
    <row r="110" spans="2:18" ht="15.75" customHeight="1">
      <c r="B110" s="2753"/>
      <c r="C110" s="1438" t="s">
        <v>546</v>
      </c>
      <c r="D110" s="1427">
        <v>114.26</v>
      </c>
      <c r="E110" s="1427">
        <v>114.86</v>
      </c>
      <c r="F110" s="1427">
        <v>114.56</v>
      </c>
      <c r="G110" s="1427">
        <v>114.21</v>
      </c>
      <c r="H110" s="1427">
        <v>114.81</v>
      </c>
      <c r="I110" s="1426">
        <v>114.50999999999999</v>
      </c>
      <c r="J110" s="1418"/>
      <c r="K110" s="1418"/>
      <c r="L110" s="1418"/>
      <c r="M110" s="1418"/>
      <c r="N110" s="1418"/>
      <c r="O110" s="1418"/>
      <c r="P110" s="1418"/>
      <c r="R110" s="1422"/>
    </row>
    <row r="111" spans="2:18" ht="15.75" customHeight="1">
      <c r="B111" s="2753"/>
      <c r="C111" s="1438" t="s">
        <v>202</v>
      </c>
      <c r="D111" s="1427">
        <v>114</v>
      </c>
      <c r="E111" s="1427">
        <v>114.6</v>
      </c>
      <c r="F111" s="1427">
        <v>114.3</v>
      </c>
      <c r="G111" s="1427">
        <v>113.34</v>
      </c>
      <c r="H111" s="1427">
        <v>113.94</v>
      </c>
      <c r="I111" s="1426">
        <v>113.64</v>
      </c>
      <c r="J111" s="1418"/>
      <c r="K111" s="1418"/>
      <c r="L111" s="1418"/>
      <c r="M111" s="1418"/>
      <c r="N111" s="1418"/>
      <c r="O111" s="1418"/>
      <c r="P111" s="1418"/>
      <c r="R111" s="1422"/>
    </row>
    <row r="112" spans="2:18" ht="15.75" customHeight="1">
      <c r="B112" s="2753"/>
      <c r="C112" s="1438" t="s">
        <v>206</v>
      </c>
      <c r="D112" s="1427">
        <v>114.56</v>
      </c>
      <c r="E112" s="1427">
        <v>115.16</v>
      </c>
      <c r="F112" s="1427">
        <v>114.86</v>
      </c>
      <c r="G112" s="1427">
        <v>113.48</v>
      </c>
      <c r="H112" s="1427">
        <v>114.08</v>
      </c>
      <c r="I112" s="1426">
        <v>113.78</v>
      </c>
      <c r="J112" s="1418"/>
      <c r="K112" s="1418"/>
      <c r="L112" s="1418"/>
      <c r="M112" s="1418"/>
      <c r="N112" s="1418"/>
      <c r="O112" s="1418"/>
      <c r="P112" s="1418"/>
      <c r="R112" s="1422"/>
    </row>
    <row r="113" spans="2:18" ht="15.75" customHeight="1">
      <c r="B113" s="2753"/>
      <c r="C113" s="1438" t="s">
        <v>205</v>
      </c>
      <c r="D113" s="1427">
        <v>113</v>
      </c>
      <c r="E113" s="1427">
        <v>113.6</v>
      </c>
      <c r="F113" s="1427">
        <v>113.3</v>
      </c>
      <c r="G113" s="1427">
        <v>113.99733333333334</v>
      </c>
      <c r="H113" s="1427">
        <v>114.597333333333</v>
      </c>
      <c r="I113" s="1426">
        <v>114.29733333333334</v>
      </c>
      <c r="J113" s="1418"/>
      <c r="K113" s="1418"/>
      <c r="L113" s="1418"/>
      <c r="M113" s="1418"/>
      <c r="N113" s="1418"/>
      <c r="O113" s="1418"/>
      <c r="P113" s="1418"/>
      <c r="R113" s="1422"/>
    </row>
    <row r="114" spans="2:18" ht="15.75" customHeight="1">
      <c r="B114" s="2753"/>
      <c r="C114" s="1438" t="s">
        <v>204</v>
      </c>
      <c r="D114" s="1427">
        <v>113.08</v>
      </c>
      <c r="E114" s="1427">
        <v>113.68</v>
      </c>
      <c r="F114" s="1427">
        <v>113.38</v>
      </c>
      <c r="G114" s="1427">
        <v>113.77</v>
      </c>
      <c r="H114" s="1427">
        <v>114.37</v>
      </c>
      <c r="I114" s="1426">
        <v>114.07</v>
      </c>
      <c r="J114" s="1418"/>
      <c r="K114" s="1418"/>
      <c r="L114" s="1418"/>
      <c r="M114" s="1418"/>
      <c r="N114" s="1418"/>
      <c r="O114" s="1418"/>
      <c r="P114" s="1418"/>
      <c r="R114" s="1422"/>
    </row>
    <row r="115" spans="2:18" ht="15.75" customHeight="1">
      <c r="B115" s="2753"/>
      <c r="C115" s="1438" t="s">
        <v>203</v>
      </c>
      <c r="D115" s="1427">
        <v>113.76</v>
      </c>
      <c r="E115" s="1427">
        <v>114.36</v>
      </c>
      <c r="F115" s="1427">
        <v>114.06</v>
      </c>
      <c r="G115" s="1427">
        <v>113.68</v>
      </c>
      <c r="H115" s="1427">
        <v>114.28</v>
      </c>
      <c r="I115" s="1426">
        <v>113.98</v>
      </c>
      <c r="J115" s="1418"/>
      <c r="K115" s="1418"/>
      <c r="L115" s="1418"/>
      <c r="M115" s="1418"/>
      <c r="N115" s="1418"/>
      <c r="O115" s="1418"/>
      <c r="P115" s="1418"/>
      <c r="R115" s="1422"/>
    </row>
    <row r="116" spans="2:18" ht="15.75" customHeight="1">
      <c r="B116" s="2753"/>
      <c r="C116" s="1438" t="s">
        <v>213</v>
      </c>
      <c r="D116" s="1427">
        <v>118.44</v>
      </c>
      <c r="E116" s="1427">
        <v>119.04</v>
      </c>
      <c r="F116" s="1427">
        <v>118.74000000000001</v>
      </c>
      <c r="G116" s="1427">
        <v>115.51</v>
      </c>
      <c r="H116" s="1427">
        <v>116.11</v>
      </c>
      <c r="I116" s="1426">
        <v>115.81</v>
      </c>
      <c r="J116" s="1418"/>
      <c r="K116" s="1418"/>
      <c r="L116" s="1418"/>
      <c r="M116" s="1418"/>
      <c r="N116" s="1418"/>
      <c r="O116" s="1418"/>
      <c r="P116" s="1418"/>
      <c r="R116" s="1422"/>
    </row>
    <row r="117" spans="2:18" ht="15.75" customHeight="1">
      <c r="B117" s="2753"/>
      <c r="C117" s="1438" t="s">
        <v>212</v>
      </c>
      <c r="D117" s="1427">
        <v>121.76</v>
      </c>
      <c r="E117" s="1427">
        <v>122.36</v>
      </c>
      <c r="F117" s="1427">
        <v>122.06</v>
      </c>
      <c r="G117" s="1427">
        <v>120.29</v>
      </c>
      <c r="H117" s="1427">
        <v>120.89</v>
      </c>
      <c r="I117" s="1426">
        <v>120.59</v>
      </c>
      <c r="J117" s="1418"/>
      <c r="K117" s="1418"/>
      <c r="L117" s="1418"/>
      <c r="M117" s="1418"/>
      <c r="N117" s="1418"/>
      <c r="O117" s="1418"/>
      <c r="P117" s="1418"/>
      <c r="R117" s="1422"/>
    </row>
    <row r="118" spans="2:18" ht="15.75" customHeight="1">
      <c r="B118" s="2753"/>
      <c r="C118" s="1438" t="s">
        <v>211</v>
      </c>
      <c r="D118" s="1427">
        <v>120.51</v>
      </c>
      <c r="E118" s="1427">
        <v>121.11</v>
      </c>
      <c r="F118" s="1427">
        <v>120.81</v>
      </c>
      <c r="G118" s="1427">
        <v>121.31</v>
      </c>
      <c r="H118" s="1427">
        <v>121.91</v>
      </c>
      <c r="I118" s="1426">
        <v>121.61</v>
      </c>
      <c r="J118" s="1418"/>
      <c r="K118" s="1418"/>
      <c r="L118" s="1418"/>
      <c r="M118" s="1418"/>
      <c r="N118" s="1418"/>
      <c r="O118" s="1418"/>
      <c r="P118" s="1418"/>
      <c r="R118" s="1422"/>
    </row>
    <row r="119" spans="2:18" ht="15.75" customHeight="1">
      <c r="B119" s="2753"/>
      <c r="C119" s="1438" t="s">
        <v>210</v>
      </c>
      <c r="D119" s="1427">
        <v>121.05</v>
      </c>
      <c r="E119" s="1427">
        <v>121.65</v>
      </c>
      <c r="F119" s="1427">
        <v>121.35</v>
      </c>
      <c r="G119" s="1427">
        <v>120.7825806451613</v>
      </c>
      <c r="H119" s="1427">
        <v>121.38258064516127</v>
      </c>
      <c r="I119" s="1426">
        <v>121.08258064516129</v>
      </c>
      <c r="J119" s="1418"/>
      <c r="K119" s="1418"/>
      <c r="L119" s="1418"/>
      <c r="M119" s="1418"/>
      <c r="N119" s="1418"/>
      <c r="O119" s="1418"/>
      <c r="P119" s="1418"/>
      <c r="R119" s="1422"/>
    </row>
    <row r="120" spans="2:18" ht="15.75" customHeight="1">
      <c r="B120" s="2753"/>
      <c r="C120" s="1437" t="s">
        <v>209</v>
      </c>
      <c r="D120" s="1436">
        <v>120.37</v>
      </c>
      <c r="E120" s="1436">
        <v>120.97</v>
      </c>
      <c r="F120" s="1436">
        <v>120.67</v>
      </c>
      <c r="G120" s="1436">
        <v>120.5</v>
      </c>
      <c r="H120" s="1436">
        <v>121.1</v>
      </c>
      <c r="I120" s="1435">
        <v>120.8</v>
      </c>
      <c r="J120" s="1418"/>
      <c r="K120" s="1418"/>
      <c r="L120" s="1418"/>
      <c r="M120" s="1418"/>
      <c r="N120" s="1418"/>
      <c r="O120" s="1418"/>
      <c r="P120" s="1418"/>
      <c r="R120" s="1422"/>
    </row>
    <row r="121" spans="2:18" ht="15.75" customHeight="1" thickBot="1">
      <c r="B121" s="2756"/>
      <c r="C121" s="1434" t="s">
        <v>1275</v>
      </c>
      <c r="D121" s="1433">
        <v>116.52833333333335</v>
      </c>
      <c r="E121" s="1433">
        <v>117.12833333333333</v>
      </c>
      <c r="F121" s="1433">
        <v>116.82833333333332</v>
      </c>
      <c r="G121" s="1433">
        <v>116.01082616487453</v>
      </c>
      <c r="H121" s="1433">
        <v>116.61082616487454</v>
      </c>
      <c r="I121" s="1432">
        <v>116.31082616487453</v>
      </c>
      <c r="J121" s="1418"/>
      <c r="K121" s="1418"/>
      <c r="L121" s="1416"/>
      <c r="M121" s="1418"/>
      <c r="R121" s="1422"/>
    </row>
    <row r="122" spans="2:18" ht="15.75" customHeight="1" thickTop="1">
      <c r="B122" s="2761" t="s">
        <v>280</v>
      </c>
      <c r="C122" s="1431" t="s">
        <v>208</v>
      </c>
      <c r="D122" s="1430">
        <v>119.55</v>
      </c>
      <c r="E122" s="1430">
        <v>120.15</v>
      </c>
      <c r="F122" s="1430">
        <v>119.85</v>
      </c>
      <c r="G122" s="1430">
        <v>119.54</v>
      </c>
      <c r="H122" s="1430">
        <v>120.14</v>
      </c>
      <c r="I122" s="1429">
        <v>119.84</v>
      </c>
      <c r="J122" s="1418"/>
      <c r="K122" s="1418"/>
      <c r="L122" s="1418"/>
      <c r="M122" s="1418"/>
      <c r="R122" s="1422"/>
    </row>
    <row r="123" spans="2:18" ht="15.75" customHeight="1">
      <c r="B123" s="2762"/>
      <c r="C123" s="1428" t="s">
        <v>546</v>
      </c>
      <c r="D123" s="1427">
        <v>117.54</v>
      </c>
      <c r="E123" s="1427">
        <v>118.14</v>
      </c>
      <c r="F123" s="1427">
        <v>117.84</v>
      </c>
      <c r="G123" s="1427">
        <v>117.89</v>
      </c>
      <c r="H123" s="1427">
        <v>118.49</v>
      </c>
      <c r="I123" s="1426">
        <v>118.19</v>
      </c>
      <c r="J123" s="1418"/>
      <c r="K123" s="1418"/>
      <c r="L123" s="1418"/>
      <c r="M123" s="1418"/>
      <c r="R123" s="1422"/>
    </row>
    <row r="124" spans="2:18" ht="15.75" customHeight="1" thickBot="1">
      <c r="B124" s="2763"/>
      <c r="C124" s="1425" t="s">
        <v>202</v>
      </c>
      <c r="D124" s="1424">
        <v>117.12</v>
      </c>
      <c r="E124" s="1424">
        <v>117.72</v>
      </c>
      <c r="F124" s="1424">
        <v>117.42</v>
      </c>
      <c r="G124" s="1424">
        <v>117.19</v>
      </c>
      <c r="H124" s="1424">
        <v>117.79</v>
      </c>
      <c r="I124" s="1423">
        <v>117.49000000000001</v>
      </c>
      <c r="J124" s="1418"/>
      <c r="K124" s="1418"/>
      <c r="L124" s="1418"/>
      <c r="M124" s="1418"/>
      <c r="N124" s="1418"/>
      <c r="O124" s="1418"/>
      <c r="P124" s="1418"/>
      <c r="Q124" s="1418"/>
      <c r="R124" s="1422"/>
    </row>
    <row r="125" spans="2:18" ht="15.75" customHeight="1" thickTop="1">
      <c r="B125" s="1421"/>
      <c r="C125" s="1420"/>
      <c r="D125" s="1419"/>
      <c r="E125" s="1419"/>
      <c r="F125" s="1419"/>
      <c r="G125" s="1419"/>
      <c r="H125" s="1419"/>
      <c r="I125" s="1419"/>
      <c r="J125" s="1418"/>
      <c r="K125" s="1417"/>
      <c r="L125" s="1416"/>
    </row>
    <row r="126" spans="2:18" ht="15.75" customHeight="1">
      <c r="B126" s="2758" t="s">
        <v>1274</v>
      </c>
      <c r="C126" s="2735"/>
      <c r="D126" s="2735"/>
      <c r="E126" s="2735"/>
      <c r="F126" s="2735"/>
      <c r="G126" s="2735"/>
      <c r="H126" s="1415"/>
      <c r="I126" s="1415"/>
      <c r="J126" s="1414"/>
      <c r="K126" s="1414"/>
      <c r="L126" s="1414"/>
    </row>
    <row r="127" spans="2:18" ht="15.75" customHeight="1">
      <c r="B127" s="2759" t="s">
        <v>1273</v>
      </c>
      <c r="C127" s="2759"/>
      <c r="D127" s="2759"/>
      <c r="E127" s="2759"/>
      <c r="F127" s="2759"/>
      <c r="G127" s="2759"/>
      <c r="H127" s="2759"/>
      <c r="I127" s="2759"/>
      <c r="J127" s="2759"/>
      <c r="K127" s="2759"/>
      <c r="L127" s="2759"/>
    </row>
    <row r="128" spans="2:18" ht="15.75" customHeight="1">
      <c r="B128" s="2759" t="s">
        <v>30</v>
      </c>
      <c r="C128" s="2759"/>
      <c r="D128" s="2759"/>
      <c r="E128" s="2759"/>
      <c r="F128" s="2759"/>
      <c r="G128" s="2759"/>
      <c r="H128" s="2759"/>
      <c r="I128" s="2759"/>
      <c r="J128" s="2759"/>
      <c r="K128" s="2759"/>
      <c r="L128" s="2759"/>
    </row>
    <row r="129" spans="2:15" ht="15.75" customHeight="1" thickBot="1">
      <c r="B129" s="1413"/>
      <c r="C129" s="1413"/>
      <c r="D129" s="1413"/>
      <c r="E129" s="1413"/>
      <c r="F129" s="1413"/>
      <c r="G129" s="1413"/>
      <c r="H129" s="1413"/>
      <c r="I129" s="1413"/>
      <c r="J129" s="1138"/>
      <c r="K129" s="1138"/>
      <c r="L129" s="1138"/>
    </row>
    <row r="130" spans="2:15" ht="15.75" customHeight="1" thickTop="1">
      <c r="B130" s="2757"/>
      <c r="C130" s="2737" t="s">
        <v>186</v>
      </c>
      <c r="D130" s="2733"/>
      <c r="E130" s="2738"/>
      <c r="F130" s="2737" t="s">
        <v>560</v>
      </c>
      <c r="G130" s="2742"/>
      <c r="H130" s="2743"/>
      <c r="I130" s="2747" t="s">
        <v>659</v>
      </c>
      <c r="J130" s="2748"/>
      <c r="K130" s="2748"/>
      <c r="L130" s="2749"/>
    </row>
    <row r="131" spans="2:15" ht="15.75" customHeight="1">
      <c r="B131" s="2753"/>
      <c r="C131" s="2739"/>
      <c r="D131" s="2740"/>
      <c r="E131" s="2741"/>
      <c r="F131" s="2744"/>
      <c r="G131" s="2745"/>
      <c r="H131" s="2746"/>
      <c r="I131" s="2750" t="s">
        <v>1272</v>
      </c>
      <c r="J131" s="2751"/>
      <c r="K131" s="2750" t="s">
        <v>1271</v>
      </c>
      <c r="L131" s="2760"/>
    </row>
    <row r="132" spans="2:15" ht="15.75" customHeight="1">
      <c r="B132" s="2754"/>
      <c r="C132" s="1412">
        <v>2018</v>
      </c>
      <c r="D132" s="1412">
        <v>2019</v>
      </c>
      <c r="E132" s="1412">
        <v>2020</v>
      </c>
      <c r="F132" s="1412">
        <v>2018</v>
      </c>
      <c r="G132" s="1412">
        <v>2019</v>
      </c>
      <c r="H132" s="1412">
        <v>2020</v>
      </c>
      <c r="I132" s="1412">
        <v>2019</v>
      </c>
      <c r="J132" s="1411">
        <v>2020</v>
      </c>
      <c r="K132" s="1410">
        <v>2019</v>
      </c>
      <c r="L132" s="1409">
        <v>2020</v>
      </c>
    </row>
    <row r="133" spans="2:15" ht="15.75" customHeight="1">
      <c r="B133" s="1408" t="s">
        <v>1270</v>
      </c>
      <c r="C133" s="1406">
        <v>71.03</v>
      </c>
      <c r="D133" s="1406">
        <v>65.87</v>
      </c>
      <c r="E133" s="1407">
        <v>43.96</v>
      </c>
      <c r="F133" s="1406">
        <v>79.91</v>
      </c>
      <c r="G133" s="1406">
        <v>59.35</v>
      </c>
      <c r="H133" s="1406">
        <v>41.34</v>
      </c>
      <c r="I133" s="1405">
        <v>-7.2645361115021734</v>
      </c>
      <c r="J133" s="1405">
        <v>-33.262486716259296</v>
      </c>
      <c r="K133" s="1405">
        <f>(G133/F133-1)*100</f>
        <v>-25.728945063196097</v>
      </c>
      <c r="L133" s="1404">
        <f>(H133/G133-1)*100</f>
        <v>-30.345408593091825</v>
      </c>
      <c r="N133" s="1398"/>
      <c r="O133" s="1398"/>
    </row>
    <row r="134" spans="2:15" ht="15.75" customHeight="1" thickBot="1">
      <c r="B134" s="1403" t="s">
        <v>1269</v>
      </c>
      <c r="C134" s="1401">
        <v>1241.0999999999999</v>
      </c>
      <c r="D134" s="1401">
        <v>1409.85</v>
      </c>
      <c r="E134" s="1402">
        <v>1804.6</v>
      </c>
      <c r="F134" s="1401">
        <v>1229.05</v>
      </c>
      <c r="G134" s="1401">
        <v>1492.65</v>
      </c>
      <c r="H134" s="1401">
        <v>1905.05</v>
      </c>
      <c r="I134" s="1400">
        <v>13.596809282088458</v>
      </c>
      <c r="J134" s="1400">
        <v>27.999432563747931</v>
      </c>
      <c r="K134" s="1400">
        <f>(G134/F134-1)*100</f>
        <v>21.447459419877156</v>
      </c>
      <c r="L134" s="1399">
        <f>(H134/G134-1)*100</f>
        <v>27.628714032090574</v>
      </c>
      <c r="N134" s="1398"/>
      <c r="O134" s="1398"/>
    </row>
    <row r="135" spans="2:15" ht="15.75" customHeight="1" thickTop="1">
      <c r="B135" s="2732" t="s">
        <v>1268</v>
      </c>
      <c r="C135" s="2733"/>
      <c r="D135" s="2733"/>
      <c r="E135" s="2733"/>
      <c r="F135" s="2733"/>
      <c r="G135" s="1138"/>
      <c r="H135" s="1138"/>
      <c r="I135" s="1138"/>
      <c r="J135" s="1138"/>
      <c r="K135" s="1138"/>
      <c r="L135" s="1138"/>
    </row>
    <row r="136" spans="2:15" ht="15.75" customHeight="1">
      <c r="B136" s="2734" t="s">
        <v>1267</v>
      </c>
      <c r="C136" s="2735"/>
      <c r="D136" s="2735"/>
      <c r="E136" s="2735"/>
      <c r="F136" s="2735"/>
      <c r="G136" s="2735"/>
      <c r="H136" s="1138" t="s">
        <v>1266</v>
      </c>
      <c r="I136" s="1396"/>
      <c r="J136" s="1396"/>
      <c r="K136" s="1397"/>
    </row>
    <row r="137" spans="2:15" ht="15.75" customHeight="1">
      <c r="B137" s="2734" t="s">
        <v>1265</v>
      </c>
      <c r="C137" s="2734"/>
      <c r="D137" s="2734"/>
      <c r="E137" s="2734"/>
      <c r="F137" s="2734"/>
      <c r="G137" s="2734"/>
      <c r="H137" s="2734"/>
      <c r="I137" s="2734"/>
      <c r="J137" s="2734"/>
      <c r="K137" s="2734"/>
      <c r="L137" s="1397"/>
    </row>
    <row r="138" spans="2:15" ht="15.75" customHeight="1">
      <c r="B138" s="2736" t="s">
        <v>1264</v>
      </c>
      <c r="C138" s="2735"/>
      <c r="D138" s="2735"/>
      <c r="E138" s="2735"/>
      <c r="F138" s="2735"/>
      <c r="G138" s="1138"/>
      <c r="H138" s="1138"/>
      <c r="I138" s="1396"/>
      <c r="J138" s="1396"/>
      <c r="K138" s="1138"/>
      <c r="L138" s="1138"/>
    </row>
    <row r="139" spans="2:15" ht="15.75" customHeight="1"/>
    <row r="140" spans="2:15" ht="15.75" customHeight="1"/>
    <row r="141" spans="2:15" ht="15.75" customHeight="1"/>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29">
    <mergeCell ref="B5:B17"/>
    <mergeCell ref="B18:B30"/>
    <mergeCell ref="B31:B43"/>
    <mergeCell ref="B1:I1"/>
    <mergeCell ref="B2:I2"/>
    <mergeCell ref="B3:B4"/>
    <mergeCell ref="C3:C4"/>
    <mergeCell ref="D3:F3"/>
    <mergeCell ref="G3:I3"/>
    <mergeCell ref="B44:B56"/>
    <mergeCell ref="B70:B82"/>
    <mergeCell ref="B83:B95"/>
    <mergeCell ref="B96:B108"/>
    <mergeCell ref="B130:B132"/>
    <mergeCell ref="B126:G126"/>
    <mergeCell ref="B127:L127"/>
    <mergeCell ref="B128:L128"/>
    <mergeCell ref="K131:L131"/>
    <mergeCell ref="B57:B69"/>
    <mergeCell ref="B109:B121"/>
    <mergeCell ref="B122:B124"/>
    <mergeCell ref="B135:F135"/>
    <mergeCell ref="B136:G136"/>
    <mergeCell ref="B137:K137"/>
    <mergeCell ref="B138:F138"/>
    <mergeCell ref="C130:E131"/>
    <mergeCell ref="F130:H131"/>
    <mergeCell ref="I130:L130"/>
    <mergeCell ref="I131:J131"/>
  </mergeCells>
  <hyperlinks>
    <hyperlink ref="B138"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C1:N1203"/>
  <sheetViews>
    <sheetView showGridLines="0" topLeftCell="A21" zoomScale="85" zoomScaleNormal="85" zoomScaleSheetLayoutView="100" workbookViewId="0">
      <selection activeCell="H31" sqref="H31"/>
    </sheetView>
  </sheetViews>
  <sheetFormatPr defaultColWidth="9.140625" defaultRowHeight="18.75" outlineLevelRow="1"/>
  <cols>
    <col min="1" max="1" width="9.140625" style="47"/>
    <col min="2" max="2" width="5.7109375" style="47" customWidth="1"/>
    <col min="3" max="3" width="7.140625" style="47" bestFit="1" customWidth="1"/>
    <col min="4" max="4" width="60" style="47" customWidth="1"/>
    <col min="5" max="5" width="16.5703125" style="48" bestFit="1" customWidth="1"/>
    <col min="6" max="6" width="16.85546875" style="49" customWidth="1"/>
    <col min="7" max="7" width="17.28515625" style="48" bestFit="1" customWidth="1"/>
    <col min="8" max="8" width="12.7109375" style="49" bestFit="1" customWidth="1"/>
    <col min="9" max="9" width="17.28515625" style="81" bestFit="1" customWidth="1"/>
    <col min="10" max="10" width="13.5703125" style="47" customWidth="1"/>
    <col min="11" max="11" width="18" style="47" hidden="1" customWidth="1"/>
    <col min="12" max="12" width="20.42578125" style="47" hidden="1" customWidth="1"/>
    <col min="13" max="13" width="17.140625" style="47" hidden="1" customWidth="1"/>
    <col min="14" max="14" width="10.5703125" style="47" bestFit="1" customWidth="1"/>
    <col min="15" max="16384" width="9.140625" style="47"/>
  </cols>
  <sheetData>
    <row r="1" spans="3:12">
      <c r="I1" s="48"/>
    </row>
    <row r="2" spans="3:12">
      <c r="I2" s="48"/>
    </row>
    <row r="3" spans="3:12">
      <c r="I3" s="48"/>
    </row>
    <row r="4" spans="3:12" s="201" customFormat="1">
      <c r="E4" s="48"/>
      <c r="F4" s="202"/>
      <c r="G4" s="48"/>
      <c r="H4" s="202"/>
      <c r="I4" s="48"/>
    </row>
    <row r="5" spans="3:12" ht="14.25" customHeight="1">
      <c r="C5" s="2784" t="s">
        <v>258</v>
      </c>
      <c r="D5" s="2784"/>
      <c r="E5" s="2784"/>
      <c r="F5" s="2784"/>
      <c r="G5" s="2784"/>
      <c r="H5" s="2784"/>
      <c r="I5" s="587"/>
    </row>
    <row r="6" spans="3:12" ht="18" customHeight="1">
      <c r="C6" s="2784" t="s">
        <v>138</v>
      </c>
      <c r="D6" s="2784"/>
      <c r="E6" s="2784"/>
      <c r="F6" s="2784"/>
      <c r="G6" s="2784"/>
      <c r="H6" s="2784"/>
      <c r="I6" s="587"/>
      <c r="J6" s="50"/>
      <c r="K6" s="50"/>
    </row>
    <row r="7" spans="3:12">
      <c r="C7" s="2784" t="s">
        <v>139</v>
      </c>
      <c r="D7" s="2784"/>
      <c r="E7" s="2784"/>
      <c r="F7" s="2784"/>
      <c r="G7" s="2784"/>
      <c r="H7" s="2784"/>
      <c r="I7" s="587"/>
      <c r="J7" s="50"/>
      <c r="K7" s="50"/>
    </row>
    <row r="8" spans="3:12" ht="15" customHeight="1" thickBot="1">
      <c r="C8" s="2785" t="s">
        <v>140</v>
      </c>
      <c r="D8" s="2785"/>
      <c r="E8" s="2785"/>
      <c r="F8" s="2785"/>
      <c r="G8" s="2785"/>
      <c r="H8" s="2785"/>
      <c r="I8" s="51"/>
      <c r="J8" s="51"/>
      <c r="K8" s="51"/>
    </row>
    <row r="9" spans="3:12" ht="19.5" customHeight="1" thickTop="1">
      <c r="C9" s="2774" t="s">
        <v>141</v>
      </c>
      <c r="D9" s="2776" t="s">
        <v>61</v>
      </c>
      <c r="E9" s="2781" t="s">
        <v>142</v>
      </c>
      <c r="F9" s="2782"/>
      <c r="G9" s="2782"/>
      <c r="H9" s="2783"/>
      <c r="I9" s="52"/>
      <c r="J9" s="51"/>
    </row>
    <row r="10" spans="3:12" ht="21" customHeight="1">
      <c r="C10" s="2775"/>
      <c r="D10" s="2777"/>
      <c r="E10" s="2778" t="s">
        <v>62</v>
      </c>
      <c r="F10" s="2779"/>
      <c r="G10" s="2778" t="s">
        <v>562</v>
      </c>
      <c r="H10" s="2780"/>
      <c r="I10" s="47"/>
      <c r="J10" s="51"/>
      <c r="K10" s="204" t="s">
        <v>66</v>
      </c>
      <c r="L10" s="53" t="s">
        <v>143</v>
      </c>
    </row>
    <row r="11" spans="3:12" s="56" customFormat="1" ht="24.75" customHeight="1">
      <c r="C11" s="2775"/>
      <c r="D11" s="2777"/>
      <c r="E11" s="54" t="s">
        <v>66</v>
      </c>
      <c r="F11" s="54" t="s">
        <v>67</v>
      </c>
      <c r="G11" s="54" t="s">
        <v>67</v>
      </c>
      <c r="H11" s="199" t="s">
        <v>280</v>
      </c>
      <c r="I11" s="55"/>
      <c r="J11" s="51"/>
    </row>
    <row r="12" spans="3:12" ht="20.100000000000001" customHeight="1">
      <c r="C12" s="57">
        <v>1</v>
      </c>
      <c r="D12" s="58" t="s">
        <v>144</v>
      </c>
      <c r="E12" s="59">
        <v>1067289.5</v>
      </c>
      <c r="F12" s="59">
        <v>1038026.2</v>
      </c>
      <c r="G12" s="59">
        <v>172325</v>
      </c>
      <c r="H12" s="60">
        <v>176991.5</v>
      </c>
      <c r="I12" s="61"/>
      <c r="J12" s="61"/>
      <c r="K12" s="207" t="e">
        <f>F12/#REF!-1</f>
        <v>#REF!</v>
      </c>
      <c r="L12" s="207">
        <f>H12/F12-1</f>
        <v>-0.82949226137066678</v>
      </c>
    </row>
    <row r="13" spans="3:12" ht="20.100000000000001" customHeight="1">
      <c r="C13" s="63"/>
      <c r="D13" s="64" t="s">
        <v>145</v>
      </c>
      <c r="E13" s="65">
        <v>712043.1</v>
      </c>
      <c r="F13" s="65">
        <v>0</v>
      </c>
      <c r="G13" s="65">
        <v>0</v>
      </c>
      <c r="H13" s="66">
        <v>0</v>
      </c>
      <c r="I13" s="61"/>
      <c r="J13" s="128"/>
      <c r="K13" s="62"/>
      <c r="L13" s="62"/>
    </row>
    <row r="14" spans="3:12" ht="20.100000000000001" customHeight="1" outlineLevel="1">
      <c r="C14" s="68"/>
      <c r="D14" s="69" t="s">
        <v>146</v>
      </c>
      <c r="E14" s="70">
        <v>671045.4</v>
      </c>
      <c r="F14" s="70">
        <v>0</v>
      </c>
      <c r="G14" s="70">
        <v>0</v>
      </c>
      <c r="H14" s="71">
        <v>0</v>
      </c>
      <c r="I14" s="61"/>
      <c r="J14" s="128"/>
      <c r="K14" s="62"/>
      <c r="L14" s="62"/>
    </row>
    <row r="15" spans="3:12" ht="20.100000000000001" customHeight="1" outlineLevel="1">
      <c r="C15" s="68"/>
      <c r="D15" s="69" t="s">
        <v>147</v>
      </c>
      <c r="E15" s="70">
        <v>31821.1</v>
      </c>
      <c r="F15" s="70">
        <v>0</v>
      </c>
      <c r="G15" s="70">
        <v>0</v>
      </c>
      <c r="H15" s="71">
        <v>0</v>
      </c>
      <c r="I15" s="61"/>
      <c r="J15" s="128"/>
      <c r="K15" s="62"/>
      <c r="L15" s="62"/>
    </row>
    <row r="16" spans="3:12" ht="20.100000000000001" customHeight="1" outlineLevel="1">
      <c r="C16" s="68"/>
      <c r="D16" s="69" t="s">
        <v>148</v>
      </c>
      <c r="E16" s="70">
        <v>9176.5999999999985</v>
      </c>
      <c r="F16" s="70">
        <v>0</v>
      </c>
      <c r="G16" s="70">
        <v>0</v>
      </c>
      <c r="H16" s="71">
        <v>0</v>
      </c>
      <c r="I16" s="61"/>
      <c r="J16" s="128"/>
      <c r="K16" s="62"/>
      <c r="L16" s="62"/>
    </row>
    <row r="17" spans="3:12" ht="20.100000000000001" customHeight="1">
      <c r="C17" s="63"/>
      <c r="D17" s="64" t="s">
        <v>149</v>
      </c>
      <c r="E17" s="65">
        <v>232308.5</v>
      </c>
      <c r="F17" s="65">
        <v>0</v>
      </c>
      <c r="G17" s="65">
        <v>0</v>
      </c>
      <c r="H17" s="66">
        <v>0</v>
      </c>
      <c r="I17" s="61"/>
      <c r="J17" s="128"/>
      <c r="K17" s="62"/>
      <c r="L17" s="62"/>
    </row>
    <row r="18" spans="3:12" ht="20.100000000000001" customHeight="1" outlineLevel="1">
      <c r="C18" s="68"/>
      <c r="D18" s="69" t="s">
        <v>146</v>
      </c>
      <c r="E18" s="70">
        <v>172113.7</v>
      </c>
      <c r="F18" s="70">
        <v>0</v>
      </c>
      <c r="G18" s="70">
        <v>0</v>
      </c>
      <c r="H18" s="71">
        <v>0</v>
      </c>
      <c r="I18" s="61"/>
      <c r="J18" s="128"/>
      <c r="K18" s="62"/>
      <c r="L18" s="62"/>
    </row>
    <row r="19" spans="3:12" ht="20.100000000000001" customHeight="1" outlineLevel="1">
      <c r="C19" s="68"/>
      <c r="D19" s="69" t="s">
        <v>147</v>
      </c>
      <c r="E19" s="70">
        <v>54702.8</v>
      </c>
      <c r="F19" s="70">
        <v>0</v>
      </c>
      <c r="G19" s="70">
        <v>0</v>
      </c>
      <c r="H19" s="71">
        <v>0</v>
      </c>
      <c r="I19" s="61"/>
      <c r="J19" s="128"/>
      <c r="K19" s="62"/>
      <c r="L19" s="62"/>
    </row>
    <row r="20" spans="3:12" ht="20.100000000000001" customHeight="1" outlineLevel="1">
      <c r="C20" s="68"/>
      <c r="D20" s="69" t="s">
        <v>148</v>
      </c>
      <c r="E20" s="70">
        <v>5492</v>
      </c>
      <c r="F20" s="70">
        <v>0</v>
      </c>
      <c r="G20" s="70">
        <v>0</v>
      </c>
      <c r="H20" s="71">
        <v>0</v>
      </c>
      <c r="I20" s="61"/>
      <c r="J20" s="128"/>
      <c r="K20" s="62"/>
      <c r="L20" s="62"/>
    </row>
    <row r="21" spans="3:12" ht="20.100000000000001" customHeight="1">
      <c r="C21" s="63"/>
      <c r="D21" s="64" t="s">
        <v>150</v>
      </c>
      <c r="E21" s="65">
        <v>122937.9</v>
      </c>
      <c r="F21" s="65">
        <v>0</v>
      </c>
      <c r="G21" s="65">
        <v>0</v>
      </c>
      <c r="H21" s="66">
        <v>0</v>
      </c>
      <c r="I21" s="61"/>
      <c r="J21" s="128"/>
      <c r="K21" s="62"/>
      <c r="L21" s="62"/>
    </row>
    <row r="22" spans="3:12" ht="20.100000000000001" customHeight="1" outlineLevel="1">
      <c r="C22" s="68"/>
      <c r="D22" s="69" t="s">
        <v>146</v>
      </c>
      <c r="E22" s="70">
        <v>122937.9</v>
      </c>
      <c r="F22" s="70">
        <v>0</v>
      </c>
      <c r="G22" s="70">
        <v>0</v>
      </c>
      <c r="H22" s="71">
        <v>0</v>
      </c>
      <c r="I22" s="61"/>
      <c r="J22" s="128"/>
      <c r="K22" s="62"/>
      <c r="L22" s="62"/>
    </row>
    <row r="23" spans="3:12" ht="20.100000000000001" customHeight="1" outlineLevel="1">
      <c r="C23" s="68"/>
      <c r="D23" s="69" t="s">
        <v>147</v>
      </c>
      <c r="E23" s="70">
        <v>0</v>
      </c>
      <c r="F23" s="70">
        <v>0</v>
      </c>
      <c r="G23" s="70">
        <v>0</v>
      </c>
      <c r="H23" s="71">
        <v>0</v>
      </c>
      <c r="I23" s="61"/>
      <c r="J23" s="128"/>
      <c r="K23" s="62"/>
      <c r="L23" s="62"/>
    </row>
    <row r="24" spans="3:12" ht="20.100000000000001" customHeight="1" outlineLevel="1">
      <c r="C24" s="68"/>
      <c r="D24" s="69" t="s">
        <v>148</v>
      </c>
      <c r="E24" s="70">
        <v>0</v>
      </c>
      <c r="F24" s="70">
        <v>0</v>
      </c>
      <c r="G24" s="70">
        <v>0</v>
      </c>
      <c r="H24" s="71">
        <v>0</v>
      </c>
      <c r="I24" s="61"/>
      <c r="J24" s="128"/>
      <c r="K24" s="62"/>
      <c r="L24" s="62"/>
    </row>
    <row r="25" spans="3:12" ht="20.100000000000001" customHeight="1">
      <c r="C25" s="57">
        <v>2</v>
      </c>
      <c r="D25" s="58" t="s">
        <v>228</v>
      </c>
      <c r="E25" s="78">
        <v>886784.8</v>
      </c>
      <c r="F25" s="78">
        <v>770576.5</v>
      </c>
      <c r="G25" s="78">
        <v>218707.69999999998</v>
      </c>
      <c r="H25" s="157">
        <v>177308.3</v>
      </c>
      <c r="I25" s="61"/>
      <c r="J25" s="128"/>
      <c r="K25" s="62"/>
      <c r="L25" s="62"/>
    </row>
    <row r="26" spans="3:12" ht="20.100000000000001" customHeight="1">
      <c r="C26" s="68"/>
      <c r="D26" s="158" t="s">
        <v>229</v>
      </c>
      <c r="E26" s="72">
        <v>886784.8</v>
      </c>
      <c r="F26" s="72">
        <v>723001</v>
      </c>
      <c r="G26" s="72">
        <v>218707.69999999998</v>
      </c>
      <c r="H26" s="73">
        <v>154743.5</v>
      </c>
      <c r="I26" s="61"/>
      <c r="J26" s="128"/>
      <c r="K26" s="62"/>
      <c r="L26" s="62"/>
    </row>
    <row r="27" spans="3:12" ht="20.100000000000001" customHeight="1">
      <c r="C27" s="68"/>
      <c r="D27" s="159" t="s">
        <v>230</v>
      </c>
      <c r="E27" s="72">
        <v>871781.8</v>
      </c>
      <c r="F27" s="72">
        <v>793784.3</v>
      </c>
      <c r="G27" s="72">
        <v>211283.9</v>
      </c>
      <c r="H27" s="75">
        <v>172364</v>
      </c>
      <c r="I27" s="61"/>
      <c r="J27" s="61"/>
      <c r="K27" s="207" t="e">
        <f>F27/#REF!-1</f>
        <v>#REF!</v>
      </c>
      <c r="L27" s="207">
        <f>H27/F27-1</f>
        <v>-0.78285788721192895</v>
      </c>
    </row>
    <row r="28" spans="3:12" ht="20.100000000000001" customHeight="1">
      <c r="C28" s="68"/>
      <c r="D28" s="160" t="s">
        <v>231</v>
      </c>
      <c r="E28" s="161" t="s">
        <v>71</v>
      </c>
      <c r="F28" s="161">
        <v>704431.3</v>
      </c>
      <c r="G28" s="161">
        <v>211283.9</v>
      </c>
      <c r="H28" s="614">
        <v>149275</v>
      </c>
      <c r="I28" s="67"/>
      <c r="J28" s="67"/>
      <c r="K28" s="62"/>
      <c r="L28" s="62"/>
    </row>
    <row r="29" spans="3:12" ht="20.100000000000001" customHeight="1">
      <c r="C29" s="68"/>
      <c r="D29" s="160" t="s">
        <v>232</v>
      </c>
      <c r="E29" s="161" t="s">
        <v>71</v>
      </c>
      <c r="F29" s="161">
        <v>89353</v>
      </c>
      <c r="G29" s="161" t="s">
        <v>71</v>
      </c>
      <c r="H29" s="614">
        <v>23089</v>
      </c>
      <c r="I29" s="67"/>
      <c r="J29" s="67"/>
      <c r="K29" s="62"/>
      <c r="L29" s="62"/>
    </row>
    <row r="30" spans="3:12" ht="20.100000000000001" customHeight="1">
      <c r="C30" s="68"/>
      <c r="D30" s="159" t="s">
        <v>233</v>
      </c>
      <c r="E30" s="72">
        <v>15003.000000000005</v>
      </c>
      <c r="F30" s="72">
        <v>18569.700000000004</v>
      </c>
      <c r="G30" s="72">
        <v>7423.7999999999956</v>
      </c>
      <c r="H30" s="73">
        <v>5468.5000000000127</v>
      </c>
      <c r="I30" s="67"/>
      <c r="J30" s="67"/>
      <c r="K30" s="62"/>
      <c r="L30" s="62"/>
    </row>
    <row r="31" spans="3:12" s="74" customFormat="1" ht="20.100000000000001" customHeight="1">
      <c r="C31" s="162"/>
      <c r="D31" s="163" t="s">
        <v>234</v>
      </c>
      <c r="E31" s="72">
        <v>0</v>
      </c>
      <c r="F31" s="72">
        <v>47575.5</v>
      </c>
      <c r="G31" s="72">
        <v>0</v>
      </c>
      <c r="H31" s="73">
        <v>22564.799999999999</v>
      </c>
      <c r="I31" s="67"/>
      <c r="J31" s="67"/>
      <c r="K31" s="62"/>
      <c r="L31" s="62"/>
    </row>
    <row r="32" spans="3:12" ht="20.100000000000001" customHeight="1">
      <c r="C32" s="57">
        <v>3</v>
      </c>
      <c r="D32" s="58" t="s">
        <v>235</v>
      </c>
      <c r="E32" s="59">
        <v>-180504.69999999995</v>
      </c>
      <c r="F32" s="59">
        <v>-267449.69999999995</v>
      </c>
      <c r="G32" s="59">
        <v>46382.699999999983</v>
      </c>
      <c r="H32" s="60">
        <v>316.79999999998802</v>
      </c>
      <c r="I32" s="67"/>
      <c r="J32" s="67"/>
      <c r="K32" s="62"/>
      <c r="L32" s="62"/>
    </row>
    <row r="33" spans="3:12" ht="20.100000000000001" customHeight="1">
      <c r="C33" s="57">
        <v>4</v>
      </c>
      <c r="D33" s="58" t="s">
        <v>151</v>
      </c>
      <c r="E33" s="59">
        <v>170109.5</v>
      </c>
      <c r="F33" s="59">
        <v>333781.2</v>
      </c>
      <c r="G33" s="59">
        <v>18253.899999999994</v>
      </c>
      <c r="H33" s="60">
        <v>46843.5</v>
      </c>
      <c r="I33" s="67"/>
      <c r="J33" s="67"/>
      <c r="K33" s="62"/>
      <c r="L33" s="62"/>
    </row>
    <row r="34" spans="3:12" ht="20.100000000000001" customHeight="1">
      <c r="C34" s="68"/>
      <c r="D34" s="69" t="s">
        <v>152</v>
      </c>
      <c r="E34" s="70">
        <v>95619.4</v>
      </c>
      <c r="F34" s="70">
        <v>193485.5</v>
      </c>
      <c r="G34" s="70">
        <v>147.4</v>
      </c>
      <c r="H34" s="75">
        <v>38914.699999999997</v>
      </c>
      <c r="I34" s="67"/>
      <c r="J34" s="67"/>
      <c r="K34" s="62"/>
      <c r="L34" s="62"/>
    </row>
    <row r="35" spans="3:12" ht="20.100000000000001" customHeight="1">
      <c r="C35" s="68"/>
      <c r="D35" s="69" t="s">
        <v>153</v>
      </c>
      <c r="E35" s="164">
        <v>96382</v>
      </c>
      <c r="F35" s="164">
        <v>194642.35</v>
      </c>
      <c r="G35" s="164">
        <v>0</v>
      </c>
      <c r="H35" s="165">
        <v>33000</v>
      </c>
      <c r="I35" s="67"/>
      <c r="J35" s="67"/>
      <c r="K35" s="62"/>
      <c r="L35" s="62"/>
    </row>
    <row r="36" spans="3:12" ht="20.100000000000001" customHeight="1" outlineLevel="1">
      <c r="C36" s="68"/>
      <c r="D36" s="69" t="s">
        <v>154</v>
      </c>
      <c r="E36" s="70">
        <v>26435</v>
      </c>
      <c r="F36" s="70">
        <v>93000</v>
      </c>
      <c r="G36" s="70">
        <v>0</v>
      </c>
      <c r="H36" s="75">
        <v>3000</v>
      </c>
      <c r="I36" s="67"/>
      <c r="J36" s="67"/>
      <c r="K36" s="62"/>
      <c r="L36" s="62"/>
    </row>
    <row r="37" spans="3:12" ht="20.100000000000001" customHeight="1" outlineLevel="1">
      <c r="C37" s="68"/>
      <c r="D37" s="69" t="s">
        <v>155</v>
      </c>
      <c r="E37" s="70">
        <v>69947</v>
      </c>
      <c r="F37" s="70">
        <v>100000</v>
      </c>
      <c r="G37" s="70">
        <v>0</v>
      </c>
      <c r="H37" s="75">
        <v>30000</v>
      </c>
      <c r="I37" s="67"/>
      <c r="J37" s="67"/>
      <c r="K37" s="62"/>
      <c r="L37" s="62"/>
    </row>
    <row r="38" spans="3:12" ht="20.100000000000001" customHeight="1" outlineLevel="1">
      <c r="C38" s="68"/>
      <c r="D38" s="69" t="s">
        <v>156</v>
      </c>
      <c r="E38" s="70">
        <v>0</v>
      </c>
      <c r="F38" s="70">
        <v>0</v>
      </c>
      <c r="G38" s="70">
        <v>0</v>
      </c>
      <c r="H38" s="75">
        <v>0</v>
      </c>
      <c r="I38" s="67"/>
      <c r="J38" s="67"/>
      <c r="K38" s="62"/>
      <c r="L38" s="62"/>
    </row>
    <row r="39" spans="3:12" ht="20.100000000000001" customHeight="1" outlineLevel="1">
      <c r="C39" s="68"/>
      <c r="D39" s="69" t="s">
        <v>157</v>
      </c>
      <c r="E39" s="70">
        <v>0</v>
      </c>
      <c r="F39" s="70">
        <v>1605.2</v>
      </c>
      <c r="G39" s="70">
        <v>0</v>
      </c>
      <c r="H39" s="75">
        <v>0</v>
      </c>
      <c r="I39" s="67"/>
      <c r="J39" s="67"/>
      <c r="K39" s="62"/>
      <c r="L39" s="62"/>
    </row>
    <row r="40" spans="3:12" ht="20.100000000000001" customHeight="1" outlineLevel="1">
      <c r="C40" s="68"/>
      <c r="D40" s="69" t="s">
        <v>158</v>
      </c>
      <c r="E40" s="70">
        <v>0</v>
      </c>
      <c r="F40" s="70">
        <v>37.119999999999997</v>
      </c>
      <c r="G40" s="70">
        <v>0</v>
      </c>
      <c r="H40" s="75">
        <v>0</v>
      </c>
      <c r="I40" s="67"/>
      <c r="J40" s="67"/>
      <c r="K40" s="62"/>
      <c r="L40" s="62"/>
    </row>
    <row r="41" spans="3:12" ht="20.100000000000001" customHeight="1">
      <c r="C41" s="68"/>
      <c r="D41" s="69" t="s">
        <v>159</v>
      </c>
      <c r="E41" s="70">
        <v>0</v>
      </c>
      <c r="F41" s="70">
        <v>0</v>
      </c>
      <c r="G41" s="70">
        <v>0</v>
      </c>
      <c r="H41" s="75">
        <v>0</v>
      </c>
      <c r="I41" s="67"/>
      <c r="J41" s="67"/>
      <c r="K41" s="62"/>
      <c r="L41" s="62"/>
    </row>
    <row r="42" spans="3:12" ht="20.100000000000001" customHeight="1">
      <c r="C42" s="68"/>
      <c r="D42" s="69" t="s">
        <v>160</v>
      </c>
      <c r="E42" s="70">
        <v>-762.60000000000582</v>
      </c>
      <c r="F42" s="70">
        <v>-1156.8500000000058</v>
      </c>
      <c r="G42" s="70">
        <v>147.4</v>
      </c>
      <c r="H42" s="75">
        <v>5914.6999999999971</v>
      </c>
      <c r="I42" s="67"/>
      <c r="J42" s="67"/>
      <c r="K42" s="62"/>
      <c r="L42" s="62"/>
    </row>
    <row r="43" spans="3:12" ht="21.75" customHeight="1">
      <c r="C43" s="68"/>
      <c r="D43" s="69" t="s">
        <v>161</v>
      </c>
      <c r="E43" s="70">
        <v>3066.1</v>
      </c>
      <c r="F43" s="70">
        <v>1788.2</v>
      </c>
      <c r="G43" s="70">
        <v>0</v>
      </c>
      <c r="H43" s="75">
        <v>0</v>
      </c>
      <c r="I43" s="67"/>
      <c r="J43" s="67"/>
      <c r="K43" s="62"/>
      <c r="L43" s="62"/>
    </row>
    <row r="44" spans="3:12" s="74" customFormat="1" ht="20.100000000000001" customHeight="1">
      <c r="C44" s="68"/>
      <c r="D44" s="69" t="s">
        <v>162</v>
      </c>
      <c r="E44" s="70">
        <v>71424</v>
      </c>
      <c r="F44" s="70">
        <v>138507.5</v>
      </c>
      <c r="G44" s="70">
        <v>18106.499999999993</v>
      </c>
      <c r="H44" s="75">
        <v>7928.8000000000029</v>
      </c>
      <c r="I44" s="67"/>
      <c r="J44" s="67"/>
      <c r="K44" s="62"/>
      <c r="L44" s="62"/>
    </row>
    <row r="45" spans="3:12" ht="33" customHeight="1">
      <c r="C45" s="166">
        <v>5</v>
      </c>
      <c r="D45" s="167" t="s">
        <v>534</v>
      </c>
      <c r="E45" s="76">
        <v>-10395.199999999953</v>
      </c>
      <c r="F45" s="76">
        <v>66331.500000000058</v>
      </c>
      <c r="G45" s="76">
        <v>64636.599999999977</v>
      </c>
      <c r="H45" s="77">
        <v>47160.299999999988</v>
      </c>
      <c r="I45" s="67"/>
      <c r="J45" s="67"/>
      <c r="K45" s="62"/>
      <c r="L45" s="62"/>
    </row>
    <row r="46" spans="3:12" ht="20.100000000000001" customHeight="1">
      <c r="C46" s="168">
        <v>6</v>
      </c>
      <c r="D46" s="169" t="s">
        <v>236</v>
      </c>
      <c r="E46" s="170">
        <v>0</v>
      </c>
      <c r="F46" s="213">
        <v>153871</v>
      </c>
      <c r="G46" s="170">
        <v>0</v>
      </c>
      <c r="H46" s="171">
        <v>0</v>
      </c>
      <c r="I46" s="67"/>
      <c r="J46" s="67"/>
      <c r="K46" s="62"/>
      <c r="L46" s="62"/>
    </row>
    <row r="47" spans="3:12" ht="20.100000000000001" customHeight="1">
      <c r="C47" s="168">
        <v>7</v>
      </c>
      <c r="D47" s="169" t="s">
        <v>237</v>
      </c>
      <c r="E47" s="170">
        <v>0</v>
      </c>
      <c r="F47" s="213">
        <v>148825.79999999999</v>
      </c>
      <c r="G47" s="170">
        <v>0</v>
      </c>
      <c r="H47" s="171">
        <v>27382.400000000001</v>
      </c>
      <c r="I47" s="67"/>
      <c r="J47" s="67"/>
      <c r="K47" s="62"/>
      <c r="L47" s="62"/>
    </row>
    <row r="48" spans="3:12" ht="20.100000000000001" customHeight="1">
      <c r="C48" s="191"/>
      <c r="D48" s="189" t="s">
        <v>238</v>
      </c>
      <c r="E48" s="193">
        <v>0</v>
      </c>
      <c r="F48" s="214">
        <v>109332.4</v>
      </c>
      <c r="G48" s="193">
        <v>0</v>
      </c>
      <c r="H48" s="195">
        <v>18436.3</v>
      </c>
      <c r="I48" s="67"/>
      <c r="J48" s="67"/>
      <c r="K48" s="62"/>
      <c r="L48" s="62"/>
    </row>
    <row r="49" spans="3:14" ht="20.100000000000001" customHeight="1">
      <c r="C49" s="192"/>
      <c r="D49" s="190" t="s">
        <v>239</v>
      </c>
      <c r="E49" s="194">
        <v>0</v>
      </c>
      <c r="F49" s="215">
        <v>39493.399999999994</v>
      </c>
      <c r="G49" s="194">
        <v>0</v>
      </c>
      <c r="H49" s="196">
        <v>8946.1</v>
      </c>
      <c r="I49" s="67"/>
      <c r="J49" s="67"/>
      <c r="K49" s="62"/>
      <c r="L49" s="62"/>
    </row>
    <row r="50" spans="3:14" s="74" customFormat="1" ht="20.100000000000001" customHeight="1">
      <c r="C50" s="166">
        <v>8</v>
      </c>
      <c r="D50" s="167" t="s">
        <v>240</v>
      </c>
      <c r="E50" s="172">
        <v>0</v>
      </c>
      <c r="F50" s="225">
        <v>-5045.2000000000116</v>
      </c>
      <c r="G50" s="172">
        <v>0</v>
      </c>
      <c r="H50" s="77">
        <v>27382.400000000001</v>
      </c>
      <c r="I50" s="67"/>
      <c r="J50" s="67"/>
      <c r="K50" s="62"/>
      <c r="L50" s="62"/>
    </row>
    <row r="51" spans="3:14" s="74" customFormat="1" ht="20.100000000000001" customHeight="1">
      <c r="C51" s="173">
        <v>9</v>
      </c>
      <c r="D51" s="174" t="s">
        <v>241</v>
      </c>
      <c r="E51" s="72">
        <v>-23811</v>
      </c>
      <c r="F51" s="72">
        <v>16165.6</v>
      </c>
      <c r="G51" s="72">
        <v>-11526.199999999997</v>
      </c>
      <c r="H51" s="75">
        <v>-5796.4</v>
      </c>
      <c r="I51" s="67"/>
      <c r="J51" s="79"/>
      <c r="K51" s="62"/>
      <c r="L51" s="62"/>
    </row>
    <row r="52" spans="3:14" s="74" customFormat="1" ht="19.5" customHeight="1">
      <c r="C52" s="175">
        <v>10</v>
      </c>
      <c r="D52" s="176" t="s">
        <v>242</v>
      </c>
      <c r="E52" s="177">
        <v>-17925.099999999995</v>
      </c>
      <c r="F52" s="177">
        <v>-1933.8000000000043</v>
      </c>
      <c r="G52" s="177">
        <v>9520.0000000000018</v>
      </c>
      <c r="H52" s="171">
        <v>3469.2999999999984</v>
      </c>
      <c r="I52" s="67"/>
      <c r="J52" s="67"/>
      <c r="K52" s="62"/>
      <c r="L52" s="62"/>
    </row>
    <row r="53" spans="3:14" s="74" customFormat="1" ht="20.100000000000001" customHeight="1" outlineLevel="1">
      <c r="C53" s="68"/>
      <c r="D53" s="69" t="s">
        <v>163</v>
      </c>
      <c r="E53" s="72">
        <v>-42.699999999999989</v>
      </c>
      <c r="F53" s="72">
        <v>-64.5</v>
      </c>
      <c r="G53" s="72">
        <v>347.1</v>
      </c>
      <c r="H53" s="73">
        <v>235.3</v>
      </c>
      <c r="I53" s="67"/>
      <c r="J53" s="67"/>
      <c r="K53" s="62"/>
      <c r="L53" s="62"/>
    </row>
    <row r="54" spans="3:14" s="74" customFormat="1" ht="20.100000000000001" customHeight="1" outlineLevel="1">
      <c r="C54" s="68"/>
      <c r="D54" s="69" t="s">
        <v>164</v>
      </c>
      <c r="E54" s="72">
        <v>-156.69999999999982</v>
      </c>
      <c r="F54" s="72">
        <v>-793.30000000000007</v>
      </c>
      <c r="G54" s="72">
        <v>119.29999999999995</v>
      </c>
      <c r="H54" s="73">
        <v>792.30000000000007</v>
      </c>
      <c r="I54" s="67"/>
      <c r="J54" s="67"/>
      <c r="K54" s="62"/>
      <c r="L54" s="62"/>
    </row>
    <row r="55" spans="3:14" s="74" customFormat="1" ht="20.100000000000001" customHeight="1" outlineLevel="1">
      <c r="C55" s="68"/>
      <c r="D55" s="69" t="s">
        <v>243</v>
      </c>
      <c r="E55" s="72">
        <v>-28287.1</v>
      </c>
      <c r="F55" s="72">
        <v>0</v>
      </c>
      <c r="G55" s="72">
        <v>0</v>
      </c>
      <c r="H55" s="73">
        <v>0</v>
      </c>
      <c r="I55" s="67"/>
      <c r="J55" s="67"/>
      <c r="K55" s="62"/>
      <c r="L55" s="62"/>
    </row>
    <row r="56" spans="3:14" s="74" customFormat="1" ht="20.100000000000001" customHeight="1" outlineLevel="1">
      <c r="C56" s="68"/>
      <c r="D56" s="69" t="s">
        <v>244</v>
      </c>
      <c r="E56" s="72">
        <v>10561.400000000005</v>
      </c>
      <c r="F56" s="72">
        <v>-1076.0000000000041</v>
      </c>
      <c r="G56" s="72">
        <v>9053.6000000000022</v>
      </c>
      <c r="H56" s="73">
        <v>2441.6999999999985</v>
      </c>
      <c r="I56" s="67"/>
      <c r="J56" s="67"/>
      <c r="K56" s="62"/>
      <c r="L56" s="62"/>
    </row>
    <row r="57" spans="3:14" s="74" customFormat="1" ht="20.100000000000001" customHeight="1">
      <c r="C57" s="178">
        <v>11</v>
      </c>
      <c r="D57" s="179" t="s">
        <v>245</v>
      </c>
      <c r="E57" s="59">
        <v>-52131.299999999945</v>
      </c>
      <c r="F57" s="59">
        <v>75518.100000000049</v>
      </c>
      <c r="G57" s="59">
        <v>62630.39999999998</v>
      </c>
      <c r="H57" s="60">
        <v>72215.599999999991</v>
      </c>
      <c r="I57" s="67"/>
      <c r="J57" s="67"/>
      <c r="K57" s="62"/>
      <c r="L57" s="62"/>
    </row>
    <row r="58" spans="3:14" s="74" customFormat="1" ht="20.100000000000001" customHeight="1">
      <c r="C58" s="68"/>
      <c r="D58" s="158" t="s">
        <v>246</v>
      </c>
      <c r="E58" s="72">
        <v>89497.8</v>
      </c>
      <c r="F58" s="180">
        <v>65653.700000000055</v>
      </c>
      <c r="G58" s="180">
        <v>65653.700000000055</v>
      </c>
      <c r="H58" s="75">
        <v>141171.8000000001</v>
      </c>
      <c r="I58" s="67"/>
      <c r="J58" s="67"/>
      <c r="K58" s="62"/>
      <c r="L58" s="62"/>
    </row>
    <row r="59" spans="3:14" s="74" customFormat="1" ht="20.100000000000001" customHeight="1">
      <c r="C59" s="68"/>
      <c r="D59" s="158" t="s">
        <v>247</v>
      </c>
      <c r="E59" s="72">
        <v>28287.200000000001</v>
      </c>
      <c r="F59" s="72">
        <v>0</v>
      </c>
      <c r="G59" s="181">
        <v>0</v>
      </c>
      <c r="H59" s="73">
        <v>0</v>
      </c>
      <c r="I59" s="67"/>
      <c r="J59" s="67"/>
      <c r="K59" s="62"/>
      <c r="L59" s="62"/>
    </row>
    <row r="60" spans="3:14" s="74" customFormat="1" ht="20.100000000000001" customHeight="1" thickBot="1">
      <c r="C60" s="182">
        <v>12</v>
      </c>
      <c r="D60" s="183" t="s">
        <v>248</v>
      </c>
      <c r="E60" s="184">
        <v>65653.700000000055</v>
      </c>
      <c r="F60" s="184">
        <v>141171.8000000001</v>
      </c>
      <c r="G60" s="185">
        <v>128284.10000000003</v>
      </c>
      <c r="H60" s="186">
        <v>213387.40000000008</v>
      </c>
      <c r="I60" s="67"/>
      <c r="J60" s="67"/>
      <c r="K60" s="62"/>
      <c r="L60" s="62"/>
    </row>
    <row r="61" spans="3:14" s="74" customFormat="1" ht="25.5" customHeight="1" thickTop="1">
      <c r="C61" s="221" t="s">
        <v>249</v>
      </c>
      <c r="D61" s="219" t="s">
        <v>250</v>
      </c>
      <c r="E61" s="220"/>
      <c r="F61" s="220"/>
      <c r="G61" s="220"/>
      <c r="H61" s="220">
        <v>60838</v>
      </c>
      <c r="I61" s="156"/>
      <c r="J61" s="187"/>
      <c r="K61" s="80"/>
      <c r="L61" s="62"/>
      <c r="N61" s="62"/>
    </row>
    <row r="62" spans="3:14" ht="34.5" customHeight="1">
      <c r="C62" s="188" t="s">
        <v>251</v>
      </c>
      <c r="D62" s="2786" t="s">
        <v>252</v>
      </c>
      <c r="E62" s="2786"/>
      <c r="F62" s="2786"/>
      <c r="G62" s="2786"/>
      <c r="H62" s="2786"/>
      <c r="I62" s="156"/>
      <c r="J62" s="187"/>
      <c r="K62" s="80"/>
      <c r="L62" s="62"/>
      <c r="N62" s="62"/>
    </row>
    <row r="63" spans="3:14" ht="31.5" customHeight="1">
      <c r="C63" s="188" t="s">
        <v>253</v>
      </c>
      <c r="D63" s="2787" t="s">
        <v>254</v>
      </c>
      <c r="E63" s="2787"/>
      <c r="F63" s="2787"/>
      <c r="G63" s="2787"/>
      <c r="H63" s="2787"/>
      <c r="I63" s="216"/>
      <c r="J63" s="187"/>
      <c r="K63" s="80"/>
      <c r="L63" s="62"/>
      <c r="N63" s="62"/>
    </row>
    <row r="64" spans="3:14" ht="31.5" customHeight="1">
      <c r="C64" s="218" t="s">
        <v>255</v>
      </c>
      <c r="D64" s="2773" t="s">
        <v>256</v>
      </c>
      <c r="E64" s="2773"/>
      <c r="F64" s="2773"/>
      <c r="G64" s="2773"/>
      <c r="H64" s="2773"/>
      <c r="I64" s="217"/>
      <c r="J64" s="187"/>
      <c r="K64" s="80"/>
      <c r="L64" s="62"/>
      <c r="N64" s="62"/>
    </row>
    <row r="65" spans="3:9">
      <c r="C65" s="188"/>
      <c r="D65" s="2773"/>
      <c r="E65" s="2773"/>
      <c r="F65" s="2773"/>
      <c r="G65" s="2773"/>
      <c r="H65" s="2773"/>
      <c r="I65" s="2773"/>
    </row>
    <row r="66" spans="3:9">
      <c r="I66" s="48"/>
    </row>
    <row r="67" spans="3:9">
      <c r="I67" s="48"/>
    </row>
    <row r="68" spans="3:9">
      <c r="I68" s="48"/>
    </row>
    <row r="69" spans="3:9">
      <c r="I69" s="48"/>
    </row>
    <row r="70" spans="3:9">
      <c r="I70" s="48"/>
    </row>
    <row r="71" spans="3:9">
      <c r="I71" s="48"/>
    </row>
    <row r="72" spans="3:9">
      <c r="I72" s="48"/>
    </row>
    <row r="73" spans="3:9">
      <c r="I73" s="48"/>
    </row>
    <row r="74" spans="3:9">
      <c r="I74" s="48"/>
    </row>
    <row r="75" spans="3:9">
      <c r="I75" s="48"/>
    </row>
    <row r="76" spans="3:9">
      <c r="I76" s="48"/>
    </row>
    <row r="77" spans="3:9">
      <c r="I77" s="48"/>
    </row>
    <row r="78" spans="3:9">
      <c r="I78" s="48"/>
    </row>
    <row r="79" spans="3:9">
      <c r="I79" s="48"/>
    </row>
    <row r="80" spans="3:9">
      <c r="I80" s="48"/>
    </row>
    <row r="81" spans="9:9">
      <c r="I81" s="48"/>
    </row>
    <row r="82" spans="9:9">
      <c r="I82" s="48"/>
    </row>
    <row r="83" spans="9:9">
      <c r="I83" s="48"/>
    </row>
    <row r="84" spans="9:9">
      <c r="I84" s="48"/>
    </row>
    <row r="85" spans="9:9">
      <c r="I85" s="48"/>
    </row>
    <row r="86" spans="9:9">
      <c r="I86" s="48"/>
    </row>
    <row r="87" spans="9:9">
      <c r="I87" s="48"/>
    </row>
    <row r="88" spans="9:9">
      <c r="I88" s="48"/>
    </row>
    <row r="89" spans="9:9">
      <c r="I89" s="48"/>
    </row>
    <row r="90" spans="9:9">
      <c r="I90" s="48"/>
    </row>
    <row r="91" spans="9:9">
      <c r="I91" s="48"/>
    </row>
    <row r="92" spans="9:9">
      <c r="I92" s="48"/>
    </row>
    <row r="93" spans="9:9">
      <c r="I93" s="48"/>
    </row>
    <row r="94" spans="9:9">
      <c r="I94" s="48"/>
    </row>
    <row r="95" spans="9:9">
      <c r="I95" s="48"/>
    </row>
    <row r="96" spans="9:9">
      <c r="I96" s="48"/>
    </row>
    <row r="97" spans="9:9">
      <c r="I97" s="48"/>
    </row>
    <row r="98" spans="9:9">
      <c r="I98" s="48"/>
    </row>
    <row r="99" spans="9:9">
      <c r="I99" s="48"/>
    </row>
    <row r="100" spans="9:9">
      <c r="I100" s="48"/>
    </row>
    <row r="101" spans="9:9">
      <c r="I101" s="48"/>
    </row>
    <row r="102" spans="9:9">
      <c r="I102" s="48"/>
    </row>
    <row r="103" spans="9:9">
      <c r="I103" s="48"/>
    </row>
    <row r="104" spans="9:9">
      <c r="I104" s="48"/>
    </row>
    <row r="105" spans="9:9">
      <c r="I105" s="48"/>
    </row>
    <row r="106" spans="9:9">
      <c r="I106" s="48"/>
    </row>
    <row r="107" spans="9:9">
      <c r="I107" s="48"/>
    </row>
    <row r="108" spans="9:9">
      <c r="I108" s="48"/>
    </row>
    <row r="109" spans="9:9">
      <c r="I109" s="48"/>
    </row>
    <row r="110" spans="9:9">
      <c r="I110" s="48"/>
    </row>
    <row r="111" spans="9:9">
      <c r="I111" s="48"/>
    </row>
    <row r="112" spans="9:9">
      <c r="I112" s="48"/>
    </row>
    <row r="113" spans="9:9">
      <c r="I113" s="48"/>
    </row>
    <row r="114" spans="9:9">
      <c r="I114" s="48"/>
    </row>
    <row r="115" spans="9:9">
      <c r="I115" s="48"/>
    </row>
    <row r="116" spans="9:9">
      <c r="I116" s="48"/>
    </row>
    <row r="117" spans="9:9">
      <c r="I117" s="48"/>
    </row>
    <row r="118" spans="9:9">
      <c r="I118" s="48"/>
    </row>
    <row r="119" spans="9:9">
      <c r="I119" s="48"/>
    </row>
    <row r="120" spans="9:9">
      <c r="I120" s="48"/>
    </row>
    <row r="121" spans="9:9">
      <c r="I121" s="48"/>
    </row>
    <row r="122" spans="9:9">
      <c r="I122" s="48"/>
    </row>
    <row r="123" spans="9:9">
      <c r="I123" s="48"/>
    </row>
    <row r="124" spans="9:9">
      <c r="I124" s="48"/>
    </row>
    <row r="125" spans="9:9">
      <c r="I125" s="48"/>
    </row>
    <row r="126" spans="9:9">
      <c r="I126" s="48"/>
    </row>
    <row r="127" spans="9:9">
      <c r="I127" s="48"/>
    </row>
    <row r="128" spans="9:9">
      <c r="I128" s="48"/>
    </row>
    <row r="129" spans="9:9">
      <c r="I129" s="48"/>
    </row>
    <row r="130" spans="9:9">
      <c r="I130" s="48"/>
    </row>
    <row r="131" spans="9:9">
      <c r="I131" s="48"/>
    </row>
    <row r="132" spans="9:9">
      <c r="I132" s="48"/>
    </row>
    <row r="133" spans="9:9">
      <c r="I133" s="48"/>
    </row>
    <row r="134" spans="9:9">
      <c r="I134" s="48"/>
    </row>
    <row r="135" spans="9:9">
      <c r="I135" s="48"/>
    </row>
    <row r="136" spans="9:9">
      <c r="I136" s="48"/>
    </row>
    <row r="137" spans="9:9">
      <c r="I137" s="48"/>
    </row>
    <row r="138" spans="9:9">
      <c r="I138" s="48"/>
    </row>
    <row r="139" spans="9:9">
      <c r="I139" s="48"/>
    </row>
    <row r="140" spans="9:9">
      <c r="I140" s="48"/>
    </row>
    <row r="141" spans="9:9">
      <c r="I141" s="48"/>
    </row>
    <row r="142" spans="9:9">
      <c r="I142" s="48"/>
    </row>
    <row r="143" spans="9:9">
      <c r="I143" s="48"/>
    </row>
    <row r="144" spans="9:9">
      <c r="I144" s="48"/>
    </row>
    <row r="145" spans="9:9">
      <c r="I145" s="48"/>
    </row>
    <row r="146" spans="9:9">
      <c r="I146" s="48"/>
    </row>
    <row r="147" spans="9:9">
      <c r="I147" s="48"/>
    </row>
    <row r="148" spans="9:9">
      <c r="I148" s="48"/>
    </row>
    <row r="149" spans="9:9">
      <c r="I149" s="48"/>
    </row>
    <row r="150" spans="9:9">
      <c r="I150" s="48"/>
    </row>
    <row r="151" spans="9:9">
      <c r="I151" s="48"/>
    </row>
    <row r="152" spans="9:9">
      <c r="I152" s="48"/>
    </row>
    <row r="153" spans="9:9">
      <c r="I153" s="48"/>
    </row>
    <row r="154" spans="9:9">
      <c r="I154" s="48"/>
    </row>
    <row r="155" spans="9:9">
      <c r="I155" s="48"/>
    </row>
    <row r="156" spans="9:9">
      <c r="I156" s="48"/>
    </row>
    <row r="157" spans="9:9">
      <c r="I157" s="48"/>
    </row>
    <row r="158" spans="9:9">
      <c r="I158" s="48"/>
    </row>
    <row r="159" spans="9:9">
      <c r="I159" s="48"/>
    </row>
    <row r="160" spans="9:9">
      <c r="I160" s="48"/>
    </row>
    <row r="161" spans="9:9">
      <c r="I161" s="48"/>
    </row>
    <row r="162" spans="9:9">
      <c r="I162" s="48"/>
    </row>
    <row r="163" spans="9:9">
      <c r="I163" s="48"/>
    </row>
    <row r="164" spans="9:9">
      <c r="I164" s="48"/>
    </row>
    <row r="165" spans="9:9">
      <c r="I165" s="48"/>
    </row>
    <row r="166" spans="9:9">
      <c r="I166" s="48"/>
    </row>
    <row r="167" spans="9:9">
      <c r="I167" s="48"/>
    </row>
    <row r="168" spans="9:9">
      <c r="I168" s="48"/>
    </row>
    <row r="169" spans="9:9">
      <c r="I169" s="48"/>
    </row>
    <row r="170" spans="9:9">
      <c r="I170" s="48"/>
    </row>
    <row r="171" spans="9:9">
      <c r="I171" s="48"/>
    </row>
    <row r="172" spans="9:9">
      <c r="I172" s="48"/>
    </row>
    <row r="173" spans="9:9">
      <c r="I173" s="48"/>
    </row>
    <row r="174" spans="9:9">
      <c r="I174" s="48"/>
    </row>
    <row r="175" spans="9:9">
      <c r="I175" s="48"/>
    </row>
    <row r="176" spans="9:9">
      <c r="I176" s="48"/>
    </row>
    <row r="177" spans="9:9">
      <c r="I177" s="48"/>
    </row>
    <row r="178" spans="9:9">
      <c r="I178" s="48"/>
    </row>
    <row r="179" spans="9:9">
      <c r="I179" s="48"/>
    </row>
    <row r="180" spans="9:9">
      <c r="I180" s="48"/>
    </row>
    <row r="181" spans="9:9">
      <c r="I181" s="48"/>
    </row>
    <row r="182" spans="9:9">
      <c r="I182" s="48"/>
    </row>
    <row r="183" spans="9:9">
      <c r="I183" s="48"/>
    </row>
    <row r="184" spans="9:9">
      <c r="I184" s="48"/>
    </row>
    <row r="185" spans="9:9">
      <c r="I185" s="48"/>
    </row>
    <row r="186" spans="9:9">
      <c r="I186" s="48"/>
    </row>
    <row r="187" spans="9:9">
      <c r="I187" s="48"/>
    </row>
    <row r="188" spans="9:9">
      <c r="I188" s="48"/>
    </row>
    <row r="189" spans="9:9">
      <c r="I189" s="48"/>
    </row>
    <row r="190" spans="9:9">
      <c r="I190" s="48"/>
    </row>
    <row r="191" spans="9:9">
      <c r="I191" s="48"/>
    </row>
    <row r="192" spans="9:9">
      <c r="I192" s="48"/>
    </row>
    <row r="193" spans="9:9">
      <c r="I193" s="48"/>
    </row>
    <row r="194" spans="9:9">
      <c r="I194" s="48"/>
    </row>
    <row r="195" spans="9:9">
      <c r="I195" s="48"/>
    </row>
    <row r="196" spans="9:9">
      <c r="I196" s="48"/>
    </row>
    <row r="197" spans="9:9">
      <c r="I197" s="48"/>
    </row>
    <row r="198" spans="9:9">
      <c r="I198" s="48"/>
    </row>
    <row r="199" spans="9:9">
      <c r="I199" s="48"/>
    </row>
    <row r="200" spans="9:9">
      <c r="I200" s="48"/>
    </row>
    <row r="201" spans="9:9">
      <c r="I201" s="48"/>
    </row>
    <row r="202" spans="9:9">
      <c r="I202" s="48"/>
    </row>
    <row r="203" spans="9:9">
      <c r="I203" s="48"/>
    </row>
    <row r="204" spans="9:9">
      <c r="I204" s="48"/>
    </row>
    <row r="205" spans="9:9">
      <c r="I205" s="48"/>
    </row>
    <row r="206" spans="9:9">
      <c r="I206" s="48"/>
    </row>
    <row r="207" spans="9:9">
      <c r="I207" s="48"/>
    </row>
    <row r="208" spans="9:9">
      <c r="I208" s="48"/>
    </row>
    <row r="209" spans="9:9">
      <c r="I209" s="48"/>
    </row>
    <row r="210" spans="9:9">
      <c r="I210" s="48"/>
    </row>
    <row r="211" spans="9:9">
      <c r="I211" s="48"/>
    </row>
    <row r="212" spans="9:9">
      <c r="I212" s="48"/>
    </row>
    <row r="213" spans="9:9">
      <c r="I213" s="48"/>
    </row>
    <row r="214" spans="9:9">
      <c r="I214" s="48"/>
    </row>
    <row r="215" spans="9:9">
      <c r="I215" s="48"/>
    </row>
    <row r="216" spans="9:9">
      <c r="I216" s="48"/>
    </row>
    <row r="217" spans="9:9">
      <c r="I217" s="48"/>
    </row>
    <row r="218" spans="9:9">
      <c r="I218" s="48"/>
    </row>
    <row r="219" spans="9:9">
      <c r="I219" s="48"/>
    </row>
    <row r="220" spans="9:9">
      <c r="I220" s="48"/>
    </row>
    <row r="221" spans="9:9">
      <c r="I221" s="48"/>
    </row>
    <row r="222" spans="9:9">
      <c r="I222" s="48"/>
    </row>
    <row r="223" spans="9:9">
      <c r="I223" s="48"/>
    </row>
    <row r="224" spans="9:9">
      <c r="I224" s="48"/>
    </row>
    <row r="225" spans="9:9">
      <c r="I225" s="48"/>
    </row>
    <row r="226" spans="9:9">
      <c r="I226" s="48"/>
    </row>
    <row r="227" spans="9:9">
      <c r="I227" s="48"/>
    </row>
    <row r="228" spans="9:9">
      <c r="I228" s="48"/>
    </row>
    <row r="229" spans="9:9">
      <c r="I229" s="48"/>
    </row>
    <row r="230" spans="9:9">
      <c r="I230" s="48"/>
    </row>
    <row r="231" spans="9:9">
      <c r="I231" s="48"/>
    </row>
    <row r="232" spans="9:9">
      <c r="I232" s="48"/>
    </row>
    <row r="233" spans="9:9">
      <c r="I233" s="48"/>
    </row>
    <row r="234" spans="9:9">
      <c r="I234" s="48"/>
    </row>
    <row r="235" spans="9:9">
      <c r="I235" s="48"/>
    </row>
    <row r="236" spans="9:9">
      <c r="I236" s="48"/>
    </row>
    <row r="237" spans="9:9">
      <c r="I237" s="48"/>
    </row>
    <row r="238" spans="9:9">
      <c r="I238" s="48"/>
    </row>
    <row r="239" spans="9:9">
      <c r="I239" s="48"/>
    </row>
    <row r="240" spans="9:9">
      <c r="I240" s="48"/>
    </row>
    <row r="241" spans="9:9">
      <c r="I241" s="48"/>
    </row>
    <row r="242" spans="9:9">
      <c r="I242" s="48"/>
    </row>
    <row r="243" spans="9:9">
      <c r="I243" s="48"/>
    </row>
    <row r="244" spans="9:9">
      <c r="I244" s="48"/>
    </row>
    <row r="245" spans="9:9">
      <c r="I245" s="48"/>
    </row>
    <row r="246" spans="9:9">
      <c r="I246" s="48"/>
    </row>
    <row r="247" spans="9:9">
      <c r="I247" s="48"/>
    </row>
    <row r="248" spans="9:9">
      <c r="I248" s="48"/>
    </row>
    <row r="249" spans="9:9">
      <c r="I249" s="48"/>
    </row>
    <row r="250" spans="9:9">
      <c r="I250" s="48"/>
    </row>
    <row r="251" spans="9:9">
      <c r="I251" s="48"/>
    </row>
    <row r="252" spans="9:9">
      <c r="I252" s="48"/>
    </row>
    <row r="253" spans="9:9">
      <c r="I253" s="48"/>
    </row>
    <row r="254" spans="9:9">
      <c r="I254" s="48"/>
    </row>
    <row r="255" spans="9:9">
      <c r="I255" s="48"/>
    </row>
    <row r="256" spans="9:9">
      <c r="I256" s="48"/>
    </row>
    <row r="257" spans="9:9">
      <c r="I257" s="48"/>
    </row>
    <row r="258" spans="9:9">
      <c r="I258" s="48"/>
    </row>
    <row r="259" spans="9:9">
      <c r="I259" s="48"/>
    </row>
    <row r="260" spans="9:9">
      <c r="I260" s="48"/>
    </row>
    <row r="261" spans="9:9">
      <c r="I261" s="48"/>
    </row>
    <row r="262" spans="9:9">
      <c r="I262" s="48"/>
    </row>
    <row r="263" spans="9:9">
      <c r="I263" s="48"/>
    </row>
    <row r="264" spans="9:9">
      <c r="I264" s="48"/>
    </row>
    <row r="265" spans="9:9">
      <c r="I265" s="48"/>
    </row>
    <row r="266" spans="9:9">
      <c r="I266" s="48"/>
    </row>
    <row r="267" spans="9:9">
      <c r="I267" s="48"/>
    </row>
    <row r="268" spans="9:9">
      <c r="I268" s="48"/>
    </row>
    <row r="269" spans="9:9">
      <c r="I269" s="48"/>
    </row>
    <row r="270" spans="9:9">
      <c r="I270" s="48"/>
    </row>
    <row r="271" spans="9:9">
      <c r="I271" s="48"/>
    </row>
    <row r="272" spans="9:9">
      <c r="I272" s="48"/>
    </row>
    <row r="273" spans="9:9">
      <c r="I273" s="48"/>
    </row>
    <row r="274" spans="9:9">
      <c r="I274" s="48"/>
    </row>
    <row r="275" spans="9:9">
      <c r="I275" s="48"/>
    </row>
    <row r="276" spans="9:9">
      <c r="I276" s="48"/>
    </row>
    <row r="277" spans="9:9">
      <c r="I277" s="48"/>
    </row>
    <row r="278" spans="9:9">
      <c r="I278" s="48"/>
    </row>
    <row r="279" spans="9:9">
      <c r="I279" s="48"/>
    </row>
    <row r="280" spans="9:9">
      <c r="I280" s="48"/>
    </row>
    <row r="281" spans="9:9">
      <c r="I281" s="48"/>
    </row>
    <row r="282" spans="9:9">
      <c r="I282" s="48"/>
    </row>
    <row r="283" spans="9:9">
      <c r="I283" s="48"/>
    </row>
    <row r="284" spans="9:9">
      <c r="I284" s="48"/>
    </row>
    <row r="285" spans="9:9">
      <c r="I285" s="48"/>
    </row>
    <row r="286" spans="9:9">
      <c r="I286" s="48"/>
    </row>
    <row r="287" spans="9:9">
      <c r="I287" s="48"/>
    </row>
    <row r="288" spans="9:9">
      <c r="I288" s="48"/>
    </row>
    <row r="289" spans="9:9">
      <c r="I289" s="48"/>
    </row>
    <row r="290" spans="9:9">
      <c r="I290" s="48"/>
    </row>
    <row r="291" spans="9:9">
      <c r="I291" s="48"/>
    </row>
    <row r="292" spans="9:9">
      <c r="I292" s="48"/>
    </row>
    <row r="293" spans="9:9">
      <c r="I293" s="48"/>
    </row>
    <row r="294" spans="9:9">
      <c r="I294" s="48"/>
    </row>
    <row r="295" spans="9:9">
      <c r="I295" s="48"/>
    </row>
    <row r="296" spans="9:9">
      <c r="I296" s="48"/>
    </row>
    <row r="297" spans="9:9">
      <c r="I297" s="48"/>
    </row>
    <row r="298" spans="9:9">
      <c r="I298" s="48"/>
    </row>
    <row r="299" spans="9:9">
      <c r="I299" s="48"/>
    </row>
    <row r="300" spans="9:9">
      <c r="I300" s="48"/>
    </row>
    <row r="301" spans="9:9">
      <c r="I301" s="48"/>
    </row>
    <row r="302" spans="9:9">
      <c r="I302" s="48"/>
    </row>
    <row r="303" spans="9:9">
      <c r="I303" s="48"/>
    </row>
    <row r="304" spans="9:9">
      <c r="I304" s="48"/>
    </row>
    <row r="305" spans="9:9">
      <c r="I305" s="48"/>
    </row>
    <row r="306" spans="9:9">
      <c r="I306" s="48"/>
    </row>
    <row r="307" spans="9:9">
      <c r="I307" s="48"/>
    </row>
    <row r="308" spans="9:9">
      <c r="I308" s="48"/>
    </row>
    <row r="309" spans="9:9">
      <c r="I309" s="48"/>
    </row>
    <row r="310" spans="9:9">
      <c r="I310" s="48"/>
    </row>
    <row r="311" spans="9:9">
      <c r="I311" s="48"/>
    </row>
    <row r="312" spans="9:9">
      <c r="I312" s="48"/>
    </row>
    <row r="313" spans="9:9">
      <c r="I313" s="48"/>
    </row>
    <row r="314" spans="9:9">
      <c r="I314" s="48"/>
    </row>
    <row r="315" spans="9:9">
      <c r="I315" s="48"/>
    </row>
    <row r="316" spans="9:9">
      <c r="I316" s="48"/>
    </row>
    <row r="317" spans="9:9">
      <c r="I317" s="48"/>
    </row>
    <row r="318" spans="9:9">
      <c r="I318" s="48"/>
    </row>
    <row r="319" spans="9:9">
      <c r="I319" s="48"/>
    </row>
    <row r="320" spans="9:9">
      <c r="I320" s="48"/>
    </row>
    <row r="321" spans="9:9">
      <c r="I321" s="48"/>
    </row>
    <row r="322" spans="9:9">
      <c r="I322" s="48"/>
    </row>
    <row r="323" spans="9:9">
      <c r="I323" s="48"/>
    </row>
    <row r="324" spans="9:9">
      <c r="I324" s="48"/>
    </row>
    <row r="325" spans="9:9">
      <c r="I325" s="48"/>
    </row>
    <row r="326" spans="9:9">
      <c r="I326" s="48"/>
    </row>
    <row r="327" spans="9:9">
      <c r="I327" s="48"/>
    </row>
    <row r="328" spans="9:9">
      <c r="I328" s="48"/>
    </row>
    <row r="329" spans="9:9">
      <c r="I329" s="48"/>
    </row>
    <row r="330" spans="9:9">
      <c r="I330" s="48"/>
    </row>
    <row r="331" spans="9:9">
      <c r="I331" s="48"/>
    </row>
    <row r="332" spans="9:9">
      <c r="I332" s="48"/>
    </row>
    <row r="333" spans="9:9">
      <c r="I333" s="48"/>
    </row>
    <row r="334" spans="9:9">
      <c r="I334" s="48"/>
    </row>
    <row r="335" spans="9:9">
      <c r="I335" s="48"/>
    </row>
    <row r="336" spans="9:9">
      <c r="I336" s="48"/>
    </row>
    <row r="337" spans="9:9">
      <c r="I337" s="48"/>
    </row>
    <row r="338" spans="9:9">
      <c r="I338" s="48"/>
    </row>
    <row r="339" spans="9:9">
      <c r="I339" s="48"/>
    </row>
    <row r="340" spans="9:9">
      <c r="I340" s="48"/>
    </row>
    <row r="341" spans="9:9">
      <c r="I341" s="48"/>
    </row>
    <row r="342" spans="9:9">
      <c r="I342" s="48"/>
    </row>
    <row r="343" spans="9:9">
      <c r="I343" s="48"/>
    </row>
    <row r="344" spans="9:9">
      <c r="I344" s="48"/>
    </row>
    <row r="345" spans="9:9">
      <c r="I345" s="48"/>
    </row>
    <row r="346" spans="9:9">
      <c r="I346" s="48"/>
    </row>
    <row r="347" spans="9:9">
      <c r="I347" s="48"/>
    </row>
    <row r="348" spans="9:9">
      <c r="I348" s="48"/>
    </row>
    <row r="349" spans="9:9">
      <c r="I349" s="48"/>
    </row>
    <row r="350" spans="9:9">
      <c r="I350" s="48"/>
    </row>
    <row r="351" spans="9:9">
      <c r="I351" s="48"/>
    </row>
    <row r="352" spans="9:9">
      <c r="I352" s="48"/>
    </row>
    <row r="353" spans="9:9">
      <c r="I353" s="48"/>
    </row>
    <row r="354" spans="9:9">
      <c r="I354" s="48"/>
    </row>
    <row r="355" spans="9:9">
      <c r="I355" s="48"/>
    </row>
    <row r="356" spans="9:9">
      <c r="I356" s="48"/>
    </row>
    <row r="357" spans="9:9">
      <c r="I357" s="48"/>
    </row>
    <row r="358" spans="9:9">
      <c r="I358" s="48"/>
    </row>
    <row r="359" spans="9:9">
      <c r="I359" s="48"/>
    </row>
    <row r="360" spans="9:9">
      <c r="I360" s="48"/>
    </row>
    <row r="361" spans="9:9">
      <c r="I361" s="48"/>
    </row>
    <row r="362" spans="9:9">
      <c r="I362" s="48"/>
    </row>
    <row r="363" spans="9:9">
      <c r="I363" s="48"/>
    </row>
    <row r="364" spans="9:9">
      <c r="I364" s="48"/>
    </row>
    <row r="365" spans="9:9">
      <c r="I365" s="48"/>
    </row>
    <row r="366" spans="9:9">
      <c r="I366" s="48"/>
    </row>
    <row r="367" spans="9:9">
      <c r="I367" s="48"/>
    </row>
    <row r="368" spans="9:9">
      <c r="I368" s="48"/>
    </row>
    <row r="369" spans="9:9">
      <c r="I369" s="48"/>
    </row>
    <row r="370" spans="9:9">
      <c r="I370" s="48"/>
    </row>
    <row r="371" spans="9:9">
      <c r="I371" s="48"/>
    </row>
    <row r="372" spans="9:9">
      <c r="I372" s="48"/>
    </row>
    <row r="373" spans="9:9">
      <c r="I373" s="48"/>
    </row>
    <row r="374" spans="9:9">
      <c r="I374" s="48"/>
    </row>
    <row r="375" spans="9:9">
      <c r="I375" s="48"/>
    </row>
    <row r="376" spans="9:9">
      <c r="I376" s="48"/>
    </row>
    <row r="377" spans="9:9">
      <c r="I377" s="48"/>
    </row>
    <row r="378" spans="9:9">
      <c r="I378" s="48"/>
    </row>
    <row r="379" spans="9:9">
      <c r="I379" s="48"/>
    </row>
    <row r="380" spans="9:9">
      <c r="I380" s="48"/>
    </row>
    <row r="381" spans="9:9">
      <c r="I381" s="48"/>
    </row>
    <row r="382" spans="9:9">
      <c r="I382" s="48"/>
    </row>
    <row r="383" spans="9:9">
      <c r="I383" s="48"/>
    </row>
    <row r="384" spans="9:9">
      <c r="I384" s="48"/>
    </row>
    <row r="385" spans="9:9">
      <c r="I385" s="48"/>
    </row>
    <row r="386" spans="9:9">
      <c r="I386" s="48"/>
    </row>
    <row r="387" spans="9:9">
      <c r="I387" s="48"/>
    </row>
    <row r="388" spans="9:9">
      <c r="I388" s="48"/>
    </row>
    <row r="389" spans="9:9">
      <c r="I389" s="48"/>
    </row>
    <row r="390" spans="9:9">
      <c r="I390" s="48"/>
    </row>
    <row r="391" spans="9:9">
      <c r="I391" s="48"/>
    </row>
    <row r="392" spans="9:9">
      <c r="I392" s="48"/>
    </row>
    <row r="393" spans="9:9">
      <c r="I393" s="48"/>
    </row>
    <row r="394" spans="9:9">
      <c r="I394" s="48"/>
    </row>
    <row r="395" spans="9:9">
      <c r="I395" s="48"/>
    </row>
    <row r="396" spans="9:9">
      <c r="I396" s="48"/>
    </row>
    <row r="397" spans="9:9">
      <c r="I397" s="48"/>
    </row>
    <row r="398" spans="9:9">
      <c r="I398" s="48"/>
    </row>
    <row r="399" spans="9:9">
      <c r="I399" s="48"/>
    </row>
    <row r="400" spans="9:9">
      <c r="I400" s="48"/>
    </row>
    <row r="401" spans="9:9">
      <c r="I401" s="48"/>
    </row>
    <row r="402" spans="9:9">
      <c r="I402" s="48"/>
    </row>
    <row r="403" spans="9:9">
      <c r="I403" s="48"/>
    </row>
    <row r="404" spans="9:9">
      <c r="I404" s="48"/>
    </row>
    <row r="405" spans="9:9">
      <c r="I405" s="48"/>
    </row>
    <row r="406" spans="9:9">
      <c r="I406" s="48"/>
    </row>
    <row r="407" spans="9:9">
      <c r="I407" s="48"/>
    </row>
    <row r="408" spans="9:9">
      <c r="I408" s="48"/>
    </row>
    <row r="409" spans="9:9">
      <c r="I409" s="48"/>
    </row>
    <row r="410" spans="9:9">
      <c r="I410" s="48"/>
    </row>
    <row r="411" spans="9:9">
      <c r="I411" s="48"/>
    </row>
    <row r="412" spans="9:9">
      <c r="I412" s="48"/>
    </row>
    <row r="413" spans="9:9">
      <c r="I413" s="48"/>
    </row>
    <row r="414" spans="9:9">
      <c r="I414" s="48"/>
    </row>
    <row r="415" spans="9:9">
      <c r="I415" s="48"/>
    </row>
    <row r="416" spans="9:9">
      <c r="I416" s="48"/>
    </row>
    <row r="417" spans="9:9">
      <c r="I417" s="48"/>
    </row>
    <row r="418" spans="9:9">
      <c r="I418" s="48"/>
    </row>
    <row r="419" spans="9:9">
      <c r="I419" s="48"/>
    </row>
    <row r="420" spans="9:9">
      <c r="I420" s="48"/>
    </row>
    <row r="421" spans="9:9">
      <c r="I421" s="48"/>
    </row>
    <row r="422" spans="9:9">
      <c r="I422" s="48"/>
    </row>
    <row r="423" spans="9:9">
      <c r="I423" s="48"/>
    </row>
    <row r="424" spans="9:9">
      <c r="I424" s="48"/>
    </row>
    <row r="425" spans="9:9">
      <c r="I425" s="48"/>
    </row>
    <row r="426" spans="9:9">
      <c r="I426" s="48"/>
    </row>
    <row r="427" spans="9:9">
      <c r="I427" s="48"/>
    </row>
    <row r="428" spans="9:9">
      <c r="I428" s="48"/>
    </row>
    <row r="429" spans="9:9">
      <c r="I429" s="48"/>
    </row>
    <row r="430" spans="9:9">
      <c r="I430" s="48"/>
    </row>
    <row r="431" spans="9:9">
      <c r="I431" s="48"/>
    </row>
    <row r="432" spans="9:9">
      <c r="I432" s="48"/>
    </row>
    <row r="433" spans="9:9">
      <c r="I433" s="48"/>
    </row>
    <row r="434" spans="9:9">
      <c r="I434" s="48"/>
    </row>
    <row r="435" spans="9:9">
      <c r="I435" s="48"/>
    </row>
    <row r="436" spans="9:9">
      <c r="I436" s="48"/>
    </row>
    <row r="437" spans="9:9">
      <c r="I437" s="48"/>
    </row>
    <row r="438" spans="9:9">
      <c r="I438" s="48"/>
    </row>
    <row r="439" spans="9:9">
      <c r="I439" s="48"/>
    </row>
    <row r="440" spans="9:9">
      <c r="I440" s="48"/>
    </row>
    <row r="441" spans="9:9">
      <c r="I441" s="48"/>
    </row>
    <row r="442" spans="9:9">
      <c r="I442" s="48"/>
    </row>
    <row r="443" spans="9:9">
      <c r="I443" s="48"/>
    </row>
    <row r="444" spans="9:9">
      <c r="I444" s="48"/>
    </row>
    <row r="445" spans="9:9">
      <c r="I445" s="48"/>
    </row>
    <row r="446" spans="9:9">
      <c r="I446" s="48"/>
    </row>
    <row r="447" spans="9:9">
      <c r="I447" s="48"/>
    </row>
    <row r="448" spans="9:9">
      <c r="I448" s="48"/>
    </row>
    <row r="449" spans="9:9">
      <c r="I449" s="48"/>
    </row>
    <row r="450" spans="9:9">
      <c r="I450" s="48"/>
    </row>
    <row r="451" spans="9:9">
      <c r="I451" s="48"/>
    </row>
    <row r="452" spans="9:9">
      <c r="I452" s="48"/>
    </row>
    <row r="453" spans="9:9">
      <c r="I453" s="48"/>
    </row>
    <row r="454" spans="9:9">
      <c r="I454" s="48"/>
    </row>
    <row r="455" spans="9:9">
      <c r="I455" s="48"/>
    </row>
    <row r="456" spans="9:9">
      <c r="I456" s="48"/>
    </row>
    <row r="457" spans="9:9">
      <c r="I457" s="48"/>
    </row>
    <row r="458" spans="9:9">
      <c r="I458" s="48"/>
    </row>
    <row r="459" spans="9:9">
      <c r="I459" s="48"/>
    </row>
    <row r="460" spans="9:9">
      <c r="I460" s="48"/>
    </row>
    <row r="461" spans="9:9">
      <c r="I461" s="48"/>
    </row>
    <row r="462" spans="9:9">
      <c r="I462" s="48"/>
    </row>
    <row r="463" spans="9:9">
      <c r="I463" s="48"/>
    </row>
    <row r="464" spans="9:9">
      <c r="I464" s="48"/>
    </row>
    <row r="465" spans="9:9">
      <c r="I465" s="48"/>
    </row>
    <row r="466" spans="9:9">
      <c r="I466" s="48"/>
    </row>
    <row r="467" spans="9:9">
      <c r="I467" s="48"/>
    </row>
    <row r="468" spans="9:9">
      <c r="I468" s="48"/>
    </row>
    <row r="469" spans="9:9">
      <c r="I469" s="48"/>
    </row>
    <row r="470" spans="9:9">
      <c r="I470" s="48"/>
    </row>
    <row r="471" spans="9:9">
      <c r="I471" s="48"/>
    </row>
    <row r="472" spans="9:9">
      <c r="I472" s="48"/>
    </row>
    <row r="473" spans="9:9">
      <c r="I473" s="48"/>
    </row>
    <row r="474" spans="9:9">
      <c r="I474" s="48"/>
    </row>
    <row r="475" spans="9:9">
      <c r="I475" s="48"/>
    </row>
    <row r="476" spans="9:9">
      <c r="I476" s="48"/>
    </row>
    <row r="477" spans="9:9">
      <c r="I477" s="48"/>
    </row>
    <row r="478" spans="9:9">
      <c r="I478" s="48"/>
    </row>
    <row r="479" spans="9:9">
      <c r="I479" s="48"/>
    </row>
    <row r="480" spans="9:9">
      <c r="I480" s="48"/>
    </row>
    <row r="481" spans="9:9">
      <c r="I481" s="48"/>
    </row>
    <row r="482" spans="9:9">
      <c r="I482" s="48"/>
    </row>
    <row r="483" spans="9:9">
      <c r="I483" s="48"/>
    </row>
    <row r="484" spans="9:9">
      <c r="I484" s="48"/>
    </row>
    <row r="485" spans="9:9">
      <c r="I485" s="48"/>
    </row>
    <row r="486" spans="9:9">
      <c r="I486" s="48"/>
    </row>
    <row r="487" spans="9:9">
      <c r="I487" s="48"/>
    </row>
    <row r="488" spans="9:9">
      <c r="I488" s="48"/>
    </row>
    <row r="489" spans="9:9">
      <c r="I489" s="48"/>
    </row>
    <row r="490" spans="9:9">
      <c r="I490" s="48"/>
    </row>
    <row r="491" spans="9:9">
      <c r="I491" s="48"/>
    </row>
    <row r="492" spans="9:9">
      <c r="I492" s="48"/>
    </row>
    <row r="493" spans="9:9">
      <c r="I493" s="48"/>
    </row>
    <row r="494" spans="9:9">
      <c r="I494" s="48"/>
    </row>
    <row r="495" spans="9:9">
      <c r="I495" s="48"/>
    </row>
    <row r="496" spans="9:9">
      <c r="I496" s="48"/>
    </row>
    <row r="497" spans="9:9">
      <c r="I497" s="48"/>
    </row>
    <row r="498" spans="9:9">
      <c r="I498" s="48"/>
    </row>
    <row r="499" spans="9:9">
      <c r="I499" s="48"/>
    </row>
    <row r="500" spans="9:9">
      <c r="I500" s="48"/>
    </row>
    <row r="501" spans="9:9">
      <c r="I501" s="48"/>
    </row>
    <row r="502" spans="9:9">
      <c r="I502" s="48"/>
    </row>
    <row r="503" spans="9:9">
      <c r="I503" s="48"/>
    </row>
    <row r="504" spans="9:9">
      <c r="I504" s="48"/>
    </row>
    <row r="505" spans="9:9">
      <c r="I505" s="48"/>
    </row>
    <row r="506" spans="9:9">
      <c r="I506" s="48"/>
    </row>
    <row r="507" spans="9:9">
      <c r="I507" s="48"/>
    </row>
    <row r="508" spans="9:9">
      <c r="I508" s="48"/>
    </row>
    <row r="509" spans="9:9">
      <c r="I509" s="48"/>
    </row>
    <row r="510" spans="9:9">
      <c r="I510" s="48"/>
    </row>
    <row r="511" spans="9:9">
      <c r="I511" s="48"/>
    </row>
    <row r="512" spans="9:9">
      <c r="I512" s="48"/>
    </row>
    <row r="513" spans="9:9">
      <c r="I513" s="48"/>
    </row>
    <row r="514" spans="9:9">
      <c r="I514" s="48"/>
    </row>
    <row r="515" spans="9:9">
      <c r="I515" s="48"/>
    </row>
    <row r="516" spans="9:9">
      <c r="I516" s="48"/>
    </row>
    <row r="517" spans="9:9">
      <c r="I517" s="48"/>
    </row>
    <row r="518" spans="9:9">
      <c r="I518" s="48"/>
    </row>
    <row r="519" spans="9:9">
      <c r="I519" s="48"/>
    </row>
    <row r="520" spans="9:9">
      <c r="I520" s="48"/>
    </row>
    <row r="521" spans="9:9">
      <c r="I521" s="48"/>
    </row>
    <row r="522" spans="9:9">
      <c r="I522" s="48"/>
    </row>
    <row r="523" spans="9:9">
      <c r="I523" s="48"/>
    </row>
    <row r="524" spans="9:9">
      <c r="I524" s="48"/>
    </row>
    <row r="525" spans="9:9">
      <c r="I525" s="48"/>
    </row>
    <row r="526" spans="9:9">
      <c r="I526" s="48"/>
    </row>
    <row r="527" spans="9:9">
      <c r="I527" s="48"/>
    </row>
    <row r="528" spans="9:9">
      <c r="I528" s="48"/>
    </row>
    <row r="529" spans="9:9">
      <c r="I529" s="48"/>
    </row>
    <row r="530" spans="9:9">
      <c r="I530" s="48"/>
    </row>
    <row r="531" spans="9:9">
      <c r="I531" s="48"/>
    </row>
    <row r="532" spans="9:9">
      <c r="I532" s="48"/>
    </row>
    <row r="533" spans="9:9">
      <c r="I533" s="48"/>
    </row>
    <row r="534" spans="9:9">
      <c r="I534" s="48"/>
    </row>
    <row r="535" spans="9:9">
      <c r="I535" s="48"/>
    </row>
    <row r="536" spans="9:9">
      <c r="I536" s="48"/>
    </row>
    <row r="537" spans="9:9">
      <c r="I537" s="48"/>
    </row>
    <row r="538" spans="9:9">
      <c r="I538" s="48"/>
    </row>
    <row r="539" spans="9:9">
      <c r="I539" s="48"/>
    </row>
    <row r="540" spans="9:9">
      <c r="I540" s="48"/>
    </row>
    <row r="541" spans="9:9">
      <c r="I541" s="48"/>
    </row>
    <row r="542" spans="9:9">
      <c r="I542" s="48"/>
    </row>
    <row r="543" spans="9:9">
      <c r="I543" s="48"/>
    </row>
    <row r="544" spans="9:9">
      <c r="I544" s="48"/>
    </row>
    <row r="545" spans="9:9">
      <c r="I545" s="48"/>
    </row>
    <row r="546" spans="9:9">
      <c r="I546" s="48"/>
    </row>
    <row r="547" spans="9:9">
      <c r="I547" s="48"/>
    </row>
    <row r="548" spans="9:9">
      <c r="I548" s="48"/>
    </row>
    <row r="549" spans="9:9">
      <c r="I549" s="48"/>
    </row>
    <row r="550" spans="9:9">
      <c r="I550" s="48"/>
    </row>
    <row r="551" spans="9:9">
      <c r="I551" s="48"/>
    </row>
    <row r="552" spans="9:9">
      <c r="I552" s="48"/>
    </row>
    <row r="553" spans="9:9">
      <c r="I553" s="48"/>
    </row>
    <row r="554" spans="9:9">
      <c r="I554" s="48"/>
    </row>
    <row r="555" spans="9:9">
      <c r="I555" s="48"/>
    </row>
    <row r="556" spans="9:9">
      <c r="I556" s="48"/>
    </row>
    <row r="557" spans="9:9">
      <c r="I557" s="48"/>
    </row>
    <row r="558" spans="9:9">
      <c r="I558" s="48"/>
    </row>
    <row r="559" spans="9:9">
      <c r="I559" s="48"/>
    </row>
    <row r="560" spans="9:9">
      <c r="I560" s="48"/>
    </row>
    <row r="561" spans="9:9">
      <c r="I561" s="48"/>
    </row>
    <row r="562" spans="9:9">
      <c r="I562" s="48"/>
    </row>
    <row r="563" spans="9:9">
      <c r="I563" s="48"/>
    </row>
    <row r="564" spans="9:9">
      <c r="I564" s="48"/>
    </row>
    <row r="565" spans="9:9">
      <c r="I565" s="48"/>
    </row>
    <row r="566" spans="9:9">
      <c r="I566" s="48"/>
    </row>
    <row r="567" spans="9:9">
      <c r="I567" s="48"/>
    </row>
    <row r="568" spans="9:9">
      <c r="I568" s="48"/>
    </row>
    <row r="569" spans="9:9">
      <c r="I569" s="48"/>
    </row>
    <row r="570" spans="9:9">
      <c r="I570" s="48"/>
    </row>
    <row r="571" spans="9:9">
      <c r="I571" s="48"/>
    </row>
    <row r="572" spans="9:9">
      <c r="I572" s="48"/>
    </row>
    <row r="573" spans="9:9">
      <c r="I573" s="48"/>
    </row>
    <row r="574" spans="9:9">
      <c r="I574" s="48"/>
    </row>
    <row r="575" spans="9:9">
      <c r="I575" s="48"/>
    </row>
    <row r="576" spans="9:9">
      <c r="I576" s="48"/>
    </row>
    <row r="577" spans="9:9">
      <c r="I577" s="48"/>
    </row>
    <row r="578" spans="9:9">
      <c r="I578" s="48"/>
    </row>
    <row r="579" spans="9:9">
      <c r="I579" s="48"/>
    </row>
    <row r="580" spans="9:9">
      <c r="I580" s="48"/>
    </row>
    <row r="581" spans="9:9">
      <c r="I581" s="48"/>
    </row>
    <row r="582" spans="9:9">
      <c r="I582" s="48"/>
    </row>
    <row r="583" spans="9:9">
      <c r="I583" s="48"/>
    </row>
    <row r="584" spans="9:9">
      <c r="I584" s="48"/>
    </row>
    <row r="585" spans="9:9">
      <c r="I585" s="48"/>
    </row>
    <row r="586" spans="9:9">
      <c r="I586" s="48"/>
    </row>
    <row r="587" spans="9:9">
      <c r="I587" s="48"/>
    </row>
    <row r="588" spans="9:9">
      <c r="I588" s="48"/>
    </row>
    <row r="589" spans="9:9">
      <c r="I589" s="48"/>
    </row>
    <row r="590" spans="9:9">
      <c r="I590" s="48"/>
    </row>
    <row r="591" spans="9:9">
      <c r="I591" s="48"/>
    </row>
    <row r="592" spans="9:9">
      <c r="I592" s="48"/>
    </row>
    <row r="593" spans="9:9">
      <c r="I593" s="48"/>
    </row>
    <row r="594" spans="9:9">
      <c r="I594" s="48"/>
    </row>
    <row r="595" spans="9:9">
      <c r="I595" s="48"/>
    </row>
    <row r="596" spans="9:9">
      <c r="I596" s="48"/>
    </row>
    <row r="597" spans="9:9">
      <c r="I597" s="48"/>
    </row>
    <row r="598" spans="9:9">
      <c r="I598" s="48"/>
    </row>
    <row r="599" spans="9:9">
      <c r="I599" s="48"/>
    </row>
    <row r="600" spans="9:9">
      <c r="I600" s="48"/>
    </row>
    <row r="601" spans="9:9">
      <c r="I601" s="48"/>
    </row>
    <row r="602" spans="9:9">
      <c r="I602" s="48"/>
    </row>
    <row r="603" spans="9:9">
      <c r="I603" s="48"/>
    </row>
    <row r="604" spans="9:9">
      <c r="I604" s="48"/>
    </row>
    <row r="605" spans="9:9">
      <c r="I605" s="48"/>
    </row>
    <row r="606" spans="9:9">
      <c r="I606" s="48"/>
    </row>
    <row r="607" spans="9:9">
      <c r="I607" s="48"/>
    </row>
    <row r="608" spans="9:9">
      <c r="I608" s="48"/>
    </row>
    <row r="609" spans="9:9">
      <c r="I609" s="48"/>
    </row>
    <row r="610" spans="9:9">
      <c r="I610" s="48"/>
    </row>
    <row r="611" spans="9:9">
      <c r="I611" s="48"/>
    </row>
    <row r="612" spans="9:9">
      <c r="I612" s="48"/>
    </row>
    <row r="613" spans="9:9">
      <c r="I613" s="48"/>
    </row>
    <row r="614" spans="9:9">
      <c r="I614" s="48"/>
    </row>
    <row r="615" spans="9:9">
      <c r="I615" s="48"/>
    </row>
    <row r="616" spans="9:9">
      <c r="I616" s="48"/>
    </row>
    <row r="617" spans="9:9">
      <c r="I617" s="48"/>
    </row>
    <row r="618" spans="9:9">
      <c r="I618" s="48"/>
    </row>
    <row r="619" spans="9:9">
      <c r="I619" s="48"/>
    </row>
    <row r="620" spans="9:9">
      <c r="I620" s="48"/>
    </row>
    <row r="621" spans="9:9">
      <c r="I621" s="48"/>
    </row>
    <row r="622" spans="9:9">
      <c r="I622" s="48"/>
    </row>
    <row r="623" spans="9:9">
      <c r="I623" s="48"/>
    </row>
    <row r="624" spans="9:9">
      <c r="I624" s="48"/>
    </row>
    <row r="625" spans="9:9">
      <c r="I625" s="48"/>
    </row>
    <row r="626" spans="9:9">
      <c r="I626" s="48"/>
    </row>
    <row r="627" spans="9:9">
      <c r="I627" s="48"/>
    </row>
    <row r="628" spans="9:9">
      <c r="I628" s="48"/>
    </row>
    <row r="629" spans="9:9">
      <c r="I629" s="48"/>
    </row>
    <row r="630" spans="9:9">
      <c r="I630" s="48"/>
    </row>
    <row r="631" spans="9:9">
      <c r="I631" s="48"/>
    </row>
    <row r="632" spans="9:9">
      <c r="I632" s="48"/>
    </row>
    <row r="633" spans="9:9">
      <c r="I633" s="48"/>
    </row>
    <row r="634" spans="9:9">
      <c r="I634" s="48"/>
    </row>
    <row r="635" spans="9:9">
      <c r="I635" s="48"/>
    </row>
    <row r="636" spans="9:9">
      <c r="I636" s="48"/>
    </row>
    <row r="637" spans="9:9">
      <c r="I637" s="48"/>
    </row>
    <row r="638" spans="9:9">
      <c r="I638" s="48"/>
    </row>
    <row r="639" spans="9:9">
      <c r="I639" s="48"/>
    </row>
    <row r="640" spans="9:9">
      <c r="I640" s="48"/>
    </row>
    <row r="641" spans="9:9">
      <c r="I641" s="48"/>
    </row>
    <row r="642" spans="9:9">
      <c r="I642" s="48"/>
    </row>
    <row r="643" spans="9:9">
      <c r="I643" s="48"/>
    </row>
    <row r="644" spans="9:9">
      <c r="I644" s="48"/>
    </row>
    <row r="645" spans="9:9">
      <c r="I645" s="48"/>
    </row>
    <row r="646" spans="9:9">
      <c r="I646" s="48"/>
    </row>
    <row r="647" spans="9:9">
      <c r="I647" s="48"/>
    </row>
    <row r="648" spans="9:9">
      <c r="I648" s="48"/>
    </row>
    <row r="649" spans="9:9">
      <c r="I649" s="48"/>
    </row>
    <row r="650" spans="9:9">
      <c r="I650" s="48"/>
    </row>
    <row r="651" spans="9:9">
      <c r="I651" s="48"/>
    </row>
    <row r="652" spans="9:9">
      <c r="I652" s="48"/>
    </row>
    <row r="653" spans="9:9">
      <c r="I653" s="48"/>
    </row>
    <row r="654" spans="9:9">
      <c r="I654" s="48"/>
    </row>
    <row r="655" spans="9:9">
      <c r="I655" s="48"/>
    </row>
    <row r="656" spans="9:9">
      <c r="I656" s="48"/>
    </row>
    <row r="657" spans="9:9">
      <c r="I657" s="48"/>
    </row>
    <row r="658" spans="9:9">
      <c r="I658" s="48"/>
    </row>
    <row r="659" spans="9:9">
      <c r="I659" s="48"/>
    </row>
    <row r="660" spans="9:9">
      <c r="I660" s="48"/>
    </row>
    <row r="661" spans="9:9">
      <c r="I661" s="48"/>
    </row>
    <row r="662" spans="9:9">
      <c r="I662" s="48"/>
    </row>
    <row r="663" spans="9:9">
      <c r="I663" s="48"/>
    </row>
    <row r="664" spans="9:9">
      <c r="I664" s="48"/>
    </row>
    <row r="665" spans="9:9">
      <c r="I665" s="48"/>
    </row>
    <row r="666" spans="9:9">
      <c r="I666" s="48"/>
    </row>
    <row r="667" spans="9:9">
      <c r="I667" s="48"/>
    </row>
    <row r="668" spans="9:9">
      <c r="I668" s="48"/>
    </row>
    <row r="669" spans="9:9">
      <c r="I669" s="48"/>
    </row>
    <row r="670" spans="9:9">
      <c r="I670" s="48"/>
    </row>
    <row r="671" spans="9:9">
      <c r="I671" s="48"/>
    </row>
    <row r="672" spans="9:9">
      <c r="I672" s="48"/>
    </row>
    <row r="673" spans="9:9">
      <c r="I673" s="48"/>
    </row>
    <row r="674" spans="9:9">
      <c r="I674" s="48"/>
    </row>
    <row r="675" spans="9:9">
      <c r="I675" s="48"/>
    </row>
    <row r="676" spans="9:9">
      <c r="I676" s="48"/>
    </row>
    <row r="677" spans="9:9">
      <c r="I677" s="48"/>
    </row>
    <row r="678" spans="9:9">
      <c r="I678" s="48"/>
    </row>
    <row r="679" spans="9:9">
      <c r="I679" s="48"/>
    </row>
    <row r="680" spans="9:9">
      <c r="I680" s="48"/>
    </row>
    <row r="681" spans="9:9">
      <c r="I681" s="48"/>
    </row>
    <row r="682" spans="9:9">
      <c r="I682" s="48"/>
    </row>
    <row r="683" spans="9:9">
      <c r="I683" s="48"/>
    </row>
    <row r="684" spans="9:9">
      <c r="I684" s="48"/>
    </row>
    <row r="685" spans="9:9">
      <c r="I685" s="48"/>
    </row>
    <row r="686" spans="9:9">
      <c r="I686" s="48"/>
    </row>
    <row r="687" spans="9:9">
      <c r="I687" s="48"/>
    </row>
    <row r="688" spans="9:9">
      <c r="I688" s="48"/>
    </row>
    <row r="689" spans="9:9">
      <c r="I689" s="48"/>
    </row>
    <row r="690" spans="9:9">
      <c r="I690" s="48"/>
    </row>
    <row r="691" spans="9:9">
      <c r="I691" s="48"/>
    </row>
    <row r="692" spans="9:9">
      <c r="I692" s="48"/>
    </row>
    <row r="693" spans="9:9">
      <c r="I693" s="48"/>
    </row>
    <row r="694" spans="9:9">
      <c r="I694" s="48"/>
    </row>
    <row r="695" spans="9:9">
      <c r="I695" s="48"/>
    </row>
    <row r="696" spans="9:9">
      <c r="I696" s="48"/>
    </row>
    <row r="697" spans="9:9">
      <c r="I697" s="48"/>
    </row>
    <row r="698" spans="9:9">
      <c r="I698" s="48"/>
    </row>
    <row r="699" spans="9:9">
      <c r="I699" s="48"/>
    </row>
    <row r="700" spans="9:9">
      <c r="I700" s="48"/>
    </row>
    <row r="701" spans="9:9">
      <c r="I701" s="48"/>
    </row>
    <row r="702" spans="9:9">
      <c r="I702" s="48"/>
    </row>
    <row r="703" spans="9:9">
      <c r="I703" s="48"/>
    </row>
    <row r="704" spans="9:9">
      <c r="I704" s="48"/>
    </row>
    <row r="705" spans="9:9">
      <c r="I705" s="48"/>
    </row>
    <row r="706" spans="9:9">
      <c r="I706" s="48"/>
    </row>
    <row r="707" spans="9:9">
      <c r="I707" s="48"/>
    </row>
    <row r="708" spans="9:9">
      <c r="I708" s="48"/>
    </row>
    <row r="709" spans="9:9">
      <c r="I709" s="48"/>
    </row>
    <row r="710" spans="9:9">
      <c r="I710" s="48"/>
    </row>
    <row r="711" spans="9:9">
      <c r="I711" s="48"/>
    </row>
    <row r="712" spans="9:9">
      <c r="I712" s="48"/>
    </row>
    <row r="713" spans="9:9">
      <c r="I713" s="48"/>
    </row>
    <row r="714" spans="9:9">
      <c r="I714" s="48"/>
    </row>
    <row r="715" spans="9:9">
      <c r="I715" s="48"/>
    </row>
    <row r="716" spans="9:9">
      <c r="I716" s="48"/>
    </row>
    <row r="717" spans="9:9">
      <c r="I717" s="48"/>
    </row>
    <row r="718" spans="9:9">
      <c r="I718" s="48"/>
    </row>
    <row r="719" spans="9:9">
      <c r="I719" s="48"/>
    </row>
    <row r="720" spans="9:9">
      <c r="I720" s="48"/>
    </row>
    <row r="721" spans="9:9">
      <c r="I721" s="48"/>
    </row>
    <row r="722" spans="9:9">
      <c r="I722" s="48"/>
    </row>
    <row r="723" spans="9:9">
      <c r="I723" s="48"/>
    </row>
    <row r="724" spans="9:9">
      <c r="I724" s="48"/>
    </row>
    <row r="725" spans="9:9">
      <c r="I725" s="48"/>
    </row>
    <row r="726" spans="9:9">
      <c r="I726" s="48"/>
    </row>
    <row r="727" spans="9:9">
      <c r="I727" s="48"/>
    </row>
    <row r="728" spans="9:9">
      <c r="I728" s="48"/>
    </row>
    <row r="729" spans="9:9">
      <c r="I729" s="48"/>
    </row>
    <row r="730" spans="9:9">
      <c r="I730" s="48"/>
    </row>
    <row r="731" spans="9:9">
      <c r="I731" s="48"/>
    </row>
    <row r="732" spans="9:9">
      <c r="I732" s="48"/>
    </row>
    <row r="733" spans="9:9">
      <c r="I733" s="48"/>
    </row>
    <row r="734" spans="9:9">
      <c r="I734" s="48"/>
    </row>
    <row r="735" spans="9:9">
      <c r="I735" s="48"/>
    </row>
    <row r="736" spans="9:9">
      <c r="I736" s="48"/>
    </row>
    <row r="737" spans="9:9">
      <c r="I737" s="48"/>
    </row>
    <row r="738" spans="9:9">
      <c r="I738" s="48"/>
    </row>
    <row r="739" spans="9:9">
      <c r="I739" s="48"/>
    </row>
    <row r="740" spans="9:9">
      <c r="I740" s="48"/>
    </row>
    <row r="741" spans="9:9">
      <c r="I741" s="48"/>
    </row>
    <row r="742" spans="9:9">
      <c r="I742" s="48"/>
    </row>
    <row r="743" spans="9:9">
      <c r="I743" s="48"/>
    </row>
    <row r="744" spans="9:9">
      <c r="I744" s="48"/>
    </row>
    <row r="745" spans="9:9">
      <c r="I745" s="48"/>
    </row>
    <row r="746" spans="9:9">
      <c r="I746" s="48"/>
    </row>
    <row r="747" spans="9:9">
      <c r="I747" s="48"/>
    </row>
    <row r="748" spans="9:9">
      <c r="I748" s="48"/>
    </row>
    <row r="749" spans="9:9">
      <c r="I749" s="48"/>
    </row>
    <row r="750" spans="9:9">
      <c r="I750" s="48"/>
    </row>
    <row r="751" spans="9:9">
      <c r="I751" s="48"/>
    </row>
    <row r="752" spans="9:9">
      <c r="I752" s="48"/>
    </row>
    <row r="753" spans="9:9">
      <c r="I753" s="48"/>
    </row>
    <row r="754" spans="9:9">
      <c r="I754" s="48"/>
    </row>
    <row r="755" spans="9:9">
      <c r="I755" s="48"/>
    </row>
    <row r="756" spans="9:9">
      <c r="I756" s="48"/>
    </row>
    <row r="757" spans="9:9">
      <c r="I757" s="48"/>
    </row>
    <row r="758" spans="9:9">
      <c r="I758" s="48"/>
    </row>
    <row r="759" spans="9:9">
      <c r="I759" s="48"/>
    </row>
    <row r="760" spans="9:9">
      <c r="I760" s="48"/>
    </row>
    <row r="761" spans="9:9">
      <c r="I761" s="48"/>
    </row>
    <row r="762" spans="9:9">
      <c r="I762" s="48"/>
    </row>
    <row r="763" spans="9:9">
      <c r="I763" s="48"/>
    </row>
    <row r="764" spans="9:9">
      <c r="I764" s="48"/>
    </row>
    <row r="765" spans="9:9">
      <c r="I765" s="48"/>
    </row>
    <row r="766" spans="9:9">
      <c r="I766" s="48"/>
    </row>
    <row r="767" spans="9:9">
      <c r="I767" s="48"/>
    </row>
    <row r="768" spans="9:9">
      <c r="I768" s="48"/>
    </row>
    <row r="769" spans="9:9">
      <c r="I769" s="48"/>
    </row>
    <row r="770" spans="9:9">
      <c r="I770" s="48"/>
    </row>
    <row r="771" spans="9:9">
      <c r="I771" s="48"/>
    </row>
    <row r="772" spans="9:9">
      <c r="I772" s="48"/>
    </row>
    <row r="773" spans="9:9">
      <c r="I773" s="48"/>
    </row>
    <row r="774" spans="9:9">
      <c r="I774" s="48"/>
    </row>
    <row r="775" spans="9:9">
      <c r="I775" s="48"/>
    </row>
    <row r="776" spans="9:9">
      <c r="I776" s="48"/>
    </row>
    <row r="777" spans="9:9">
      <c r="I777" s="48"/>
    </row>
    <row r="778" spans="9:9">
      <c r="I778" s="48"/>
    </row>
    <row r="779" spans="9:9">
      <c r="I779" s="48"/>
    </row>
    <row r="780" spans="9:9">
      <c r="I780" s="48"/>
    </row>
    <row r="781" spans="9:9">
      <c r="I781" s="48"/>
    </row>
    <row r="782" spans="9:9">
      <c r="I782" s="48"/>
    </row>
    <row r="783" spans="9:9">
      <c r="I783" s="48"/>
    </row>
    <row r="784" spans="9:9">
      <c r="I784" s="48"/>
    </row>
    <row r="785" spans="9:9">
      <c r="I785" s="48"/>
    </row>
    <row r="786" spans="9:9">
      <c r="I786" s="48"/>
    </row>
    <row r="787" spans="9:9">
      <c r="I787" s="48"/>
    </row>
    <row r="788" spans="9:9">
      <c r="I788" s="48"/>
    </row>
    <row r="789" spans="9:9">
      <c r="I789" s="48"/>
    </row>
    <row r="790" spans="9:9">
      <c r="I790" s="48"/>
    </row>
    <row r="791" spans="9:9">
      <c r="I791" s="48"/>
    </row>
    <row r="792" spans="9:9">
      <c r="I792" s="48"/>
    </row>
    <row r="793" spans="9:9">
      <c r="I793" s="48"/>
    </row>
    <row r="794" spans="9:9">
      <c r="I794" s="48"/>
    </row>
    <row r="795" spans="9:9">
      <c r="I795" s="48"/>
    </row>
    <row r="796" spans="9:9">
      <c r="I796" s="48"/>
    </row>
    <row r="797" spans="9:9">
      <c r="I797" s="48"/>
    </row>
    <row r="798" spans="9:9">
      <c r="I798" s="48"/>
    </row>
    <row r="799" spans="9:9">
      <c r="I799" s="48"/>
    </row>
    <row r="800" spans="9:9">
      <c r="I800" s="48"/>
    </row>
    <row r="801" spans="9:9">
      <c r="I801" s="48"/>
    </row>
    <row r="802" spans="9:9">
      <c r="I802" s="48"/>
    </row>
    <row r="803" spans="9:9">
      <c r="I803" s="48"/>
    </row>
    <row r="804" spans="9:9">
      <c r="I804" s="48"/>
    </row>
    <row r="805" spans="9:9">
      <c r="I805" s="48"/>
    </row>
    <row r="806" spans="9:9">
      <c r="I806" s="48"/>
    </row>
    <row r="807" spans="9:9">
      <c r="I807" s="48"/>
    </row>
    <row r="808" spans="9:9">
      <c r="I808" s="48"/>
    </row>
    <row r="809" spans="9:9">
      <c r="I809" s="48"/>
    </row>
    <row r="810" spans="9:9">
      <c r="I810" s="48"/>
    </row>
    <row r="811" spans="9:9">
      <c r="I811" s="48"/>
    </row>
    <row r="812" spans="9:9">
      <c r="I812" s="48"/>
    </row>
    <row r="813" spans="9:9">
      <c r="I813" s="48"/>
    </row>
    <row r="814" spans="9:9">
      <c r="I814" s="48"/>
    </row>
    <row r="815" spans="9:9">
      <c r="I815" s="48"/>
    </row>
    <row r="816" spans="9:9">
      <c r="I816" s="48"/>
    </row>
    <row r="817" spans="9:9">
      <c r="I817" s="48"/>
    </row>
    <row r="818" spans="9:9">
      <c r="I818" s="48"/>
    </row>
    <row r="819" spans="9:9">
      <c r="I819" s="48"/>
    </row>
    <row r="820" spans="9:9">
      <c r="I820" s="48"/>
    </row>
    <row r="821" spans="9:9">
      <c r="I821" s="48"/>
    </row>
    <row r="822" spans="9:9">
      <c r="I822" s="48"/>
    </row>
    <row r="823" spans="9:9">
      <c r="I823" s="48"/>
    </row>
    <row r="824" spans="9:9">
      <c r="I824" s="48"/>
    </row>
    <row r="825" spans="9:9">
      <c r="I825" s="48"/>
    </row>
    <row r="826" spans="9:9">
      <c r="I826" s="48"/>
    </row>
    <row r="827" spans="9:9">
      <c r="I827" s="48"/>
    </row>
    <row r="828" spans="9:9">
      <c r="I828" s="48"/>
    </row>
    <row r="829" spans="9:9">
      <c r="I829" s="48"/>
    </row>
    <row r="830" spans="9:9">
      <c r="I830" s="48"/>
    </row>
    <row r="831" spans="9:9">
      <c r="I831" s="48"/>
    </row>
    <row r="832" spans="9:9">
      <c r="I832" s="48"/>
    </row>
    <row r="833" spans="9:9">
      <c r="I833" s="48"/>
    </row>
    <row r="834" spans="9:9">
      <c r="I834" s="48"/>
    </row>
    <row r="835" spans="9:9">
      <c r="I835" s="48"/>
    </row>
    <row r="836" spans="9:9">
      <c r="I836" s="48"/>
    </row>
    <row r="837" spans="9:9">
      <c r="I837" s="48"/>
    </row>
    <row r="838" spans="9:9">
      <c r="I838" s="48"/>
    </row>
    <row r="839" spans="9:9">
      <c r="I839" s="48"/>
    </row>
    <row r="840" spans="9:9">
      <c r="I840" s="48"/>
    </row>
    <row r="841" spans="9:9">
      <c r="I841" s="48"/>
    </row>
    <row r="842" spans="9:9">
      <c r="I842" s="48"/>
    </row>
    <row r="843" spans="9:9">
      <c r="I843" s="48"/>
    </row>
    <row r="844" spans="9:9">
      <c r="I844" s="48"/>
    </row>
    <row r="845" spans="9:9">
      <c r="I845" s="48"/>
    </row>
    <row r="846" spans="9:9">
      <c r="I846" s="48"/>
    </row>
    <row r="847" spans="9:9">
      <c r="I847" s="48"/>
    </row>
    <row r="848" spans="9:9">
      <c r="I848" s="48"/>
    </row>
    <row r="849" spans="9:9">
      <c r="I849" s="48"/>
    </row>
    <row r="850" spans="9:9">
      <c r="I850" s="48"/>
    </row>
    <row r="851" spans="9:9">
      <c r="I851" s="48"/>
    </row>
    <row r="852" spans="9:9">
      <c r="I852" s="48"/>
    </row>
    <row r="853" spans="9:9">
      <c r="I853" s="48"/>
    </row>
    <row r="854" spans="9:9">
      <c r="I854" s="48"/>
    </row>
    <row r="855" spans="9:9">
      <c r="I855" s="48"/>
    </row>
    <row r="856" spans="9:9">
      <c r="I856" s="48"/>
    </row>
    <row r="857" spans="9:9">
      <c r="I857" s="48"/>
    </row>
    <row r="858" spans="9:9">
      <c r="I858" s="48"/>
    </row>
    <row r="859" spans="9:9">
      <c r="I859" s="48"/>
    </row>
    <row r="860" spans="9:9">
      <c r="I860" s="48"/>
    </row>
    <row r="861" spans="9:9">
      <c r="I861" s="48"/>
    </row>
    <row r="862" spans="9:9">
      <c r="I862" s="48"/>
    </row>
    <row r="863" spans="9:9">
      <c r="I863" s="48"/>
    </row>
    <row r="864" spans="9:9">
      <c r="I864" s="48"/>
    </row>
    <row r="865" spans="9:9">
      <c r="I865" s="48"/>
    </row>
    <row r="866" spans="9:9">
      <c r="I866" s="48"/>
    </row>
    <row r="867" spans="9:9">
      <c r="I867" s="48"/>
    </row>
    <row r="868" spans="9:9">
      <c r="I868" s="48"/>
    </row>
    <row r="869" spans="9:9">
      <c r="I869" s="48"/>
    </row>
    <row r="870" spans="9:9">
      <c r="I870" s="48"/>
    </row>
    <row r="871" spans="9:9">
      <c r="I871" s="48"/>
    </row>
    <row r="872" spans="9:9">
      <c r="I872" s="48"/>
    </row>
    <row r="873" spans="9:9">
      <c r="I873" s="48"/>
    </row>
    <row r="874" spans="9:9">
      <c r="I874" s="48"/>
    </row>
    <row r="875" spans="9:9">
      <c r="I875" s="48"/>
    </row>
    <row r="876" spans="9:9">
      <c r="I876" s="48"/>
    </row>
    <row r="877" spans="9:9">
      <c r="I877" s="48"/>
    </row>
    <row r="878" spans="9:9">
      <c r="I878" s="48"/>
    </row>
    <row r="879" spans="9:9">
      <c r="I879" s="48"/>
    </row>
    <row r="880" spans="9:9">
      <c r="I880" s="48"/>
    </row>
    <row r="881" spans="9:9">
      <c r="I881" s="48"/>
    </row>
    <row r="882" spans="9:9">
      <c r="I882" s="48"/>
    </row>
    <row r="883" spans="9:9">
      <c r="I883" s="48"/>
    </row>
    <row r="884" spans="9:9">
      <c r="I884" s="48"/>
    </row>
    <row r="885" spans="9:9">
      <c r="I885" s="48"/>
    </row>
    <row r="886" spans="9:9">
      <c r="I886" s="48"/>
    </row>
    <row r="887" spans="9:9">
      <c r="I887" s="48"/>
    </row>
    <row r="888" spans="9:9">
      <c r="I888" s="48"/>
    </row>
    <row r="889" spans="9:9">
      <c r="I889" s="48"/>
    </row>
    <row r="890" spans="9:9">
      <c r="I890" s="48"/>
    </row>
    <row r="891" spans="9:9">
      <c r="I891" s="48"/>
    </row>
    <row r="892" spans="9:9">
      <c r="I892" s="48"/>
    </row>
    <row r="893" spans="9:9">
      <c r="I893" s="48"/>
    </row>
    <row r="894" spans="9:9">
      <c r="I894" s="48"/>
    </row>
    <row r="895" spans="9:9">
      <c r="I895" s="48"/>
    </row>
    <row r="896" spans="9:9">
      <c r="I896" s="48"/>
    </row>
    <row r="897" spans="9:9">
      <c r="I897" s="48"/>
    </row>
    <row r="898" spans="9:9">
      <c r="I898" s="48"/>
    </row>
    <row r="899" spans="9:9">
      <c r="I899" s="48"/>
    </row>
    <row r="900" spans="9:9">
      <c r="I900" s="48"/>
    </row>
    <row r="901" spans="9:9">
      <c r="I901" s="48"/>
    </row>
    <row r="902" spans="9:9">
      <c r="I902" s="48"/>
    </row>
    <row r="903" spans="9:9">
      <c r="I903" s="48"/>
    </row>
    <row r="904" spans="9:9">
      <c r="I904" s="48"/>
    </row>
    <row r="905" spans="9:9">
      <c r="I905" s="48"/>
    </row>
    <row r="906" spans="9:9">
      <c r="I906" s="48"/>
    </row>
    <row r="907" spans="9:9">
      <c r="I907" s="48"/>
    </row>
    <row r="908" spans="9:9">
      <c r="I908" s="48"/>
    </row>
    <row r="909" spans="9:9">
      <c r="I909" s="48"/>
    </row>
    <row r="910" spans="9:9">
      <c r="I910" s="48"/>
    </row>
    <row r="911" spans="9:9">
      <c r="I911" s="48"/>
    </row>
    <row r="912" spans="9:9">
      <c r="I912" s="48"/>
    </row>
    <row r="913" spans="9:9">
      <c r="I913" s="48"/>
    </row>
    <row r="914" spans="9:9">
      <c r="I914" s="48"/>
    </row>
    <row r="915" spans="9:9">
      <c r="I915" s="48"/>
    </row>
    <row r="916" spans="9:9">
      <c r="I916" s="48"/>
    </row>
    <row r="917" spans="9:9">
      <c r="I917" s="48"/>
    </row>
    <row r="918" spans="9:9">
      <c r="I918" s="48"/>
    </row>
    <row r="919" spans="9:9">
      <c r="I919" s="48"/>
    </row>
    <row r="920" spans="9:9">
      <c r="I920" s="48"/>
    </row>
    <row r="921" spans="9:9">
      <c r="I921" s="48"/>
    </row>
    <row r="922" spans="9:9">
      <c r="I922" s="48"/>
    </row>
    <row r="923" spans="9:9">
      <c r="I923" s="48"/>
    </row>
    <row r="924" spans="9:9">
      <c r="I924" s="48"/>
    </row>
    <row r="925" spans="9:9">
      <c r="I925" s="48"/>
    </row>
    <row r="926" spans="9:9">
      <c r="I926" s="48"/>
    </row>
    <row r="927" spans="9:9">
      <c r="I927" s="48"/>
    </row>
    <row r="928" spans="9:9">
      <c r="I928" s="48"/>
    </row>
    <row r="929" spans="9:9">
      <c r="I929" s="48"/>
    </row>
    <row r="930" spans="9:9">
      <c r="I930" s="48"/>
    </row>
    <row r="931" spans="9:9">
      <c r="I931" s="48"/>
    </row>
    <row r="932" spans="9:9">
      <c r="I932" s="48"/>
    </row>
    <row r="933" spans="9:9">
      <c r="I933" s="48"/>
    </row>
    <row r="934" spans="9:9">
      <c r="I934" s="48"/>
    </row>
    <row r="935" spans="9:9">
      <c r="I935" s="48"/>
    </row>
    <row r="936" spans="9:9">
      <c r="I936" s="48"/>
    </row>
    <row r="937" spans="9:9">
      <c r="I937" s="48"/>
    </row>
    <row r="938" spans="9:9">
      <c r="I938" s="48"/>
    </row>
    <row r="939" spans="9:9">
      <c r="I939" s="48"/>
    </row>
    <row r="940" spans="9:9">
      <c r="I940" s="48"/>
    </row>
    <row r="941" spans="9:9">
      <c r="I941" s="48"/>
    </row>
    <row r="942" spans="9:9">
      <c r="I942" s="48"/>
    </row>
    <row r="943" spans="9:9">
      <c r="I943" s="48"/>
    </row>
    <row r="944" spans="9:9">
      <c r="I944" s="48"/>
    </row>
    <row r="945" spans="9:9">
      <c r="I945" s="48"/>
    </row>
    <row r="946" spans="9:9">
      <c r="I946" s="48"/>
    </row>
    <row r="947" spans="9:9">
      <c r="I947" s="48"/>
    </row>
    <row r="948" spans="9:9">
      <c r="I948" s="48"/>
    </row>
    <row r="949" spans="9:9">
      <c r="I949" s="48"/>
    </row>
    <row r="950" spans="9:9">
      <c r="I950" s="48"/>
    </row>
    <row r="951" spans="9:9">
      <c r="I951" s="48"/>
    </row>
    <row r="952" spans="9:9">
      <c r="I952" s="48"/>
    </row>
    <row r="953" spans="9:9">
      <c r="I953" s="48"/>
    </row>
    <row r="954" spans="9:9">
      <c r="I954" s="48"/>
    </row>
    <row r="955" spans="9:9">
      <c r="I955" s="48"/>
    </row>
    <row r="956" spans="9:9">
      <c r="I956" s="48"/>
    </row>
    <row r="957" spans="9:9">
      <c r="I957" s="48"/>
    </row>
    <row r="958" spans="9:9">
      <c r="I958" s="48"/>
    </row>
    <row r="959" spans="9:9">
      <c r="I959" s="48"/>
    </row>
    <row r="960" spans="9:9">
      <c r="I960" s="48"/>
    </row>
    <row r="961" spans="9:9">
      <c r="I961" s="48"/>
    </row>
    <row r="962" spans="9:9">
      <c r="I962" s="48"/>
    </row>
    <row r="963" spans="9:9">
      <c r="I963" s="48"/>
    </row>
    <row r="964" spans="9:9">
      <c r="I964" s="48"/>
    </row>
    <row r="965" spans="9:9">
      <c r="I965" s="48"/>
    </row>
    <row r="966" spans="9:9">
      <c r="I966" s="48"/>
    </row>
    <row r="967" spans="9:9">
      <c r="I967" s="48"/>
    </row>
    <row r="968" spans="9:9">
      <c r="I968" s="48"/>
    </row>
    <row r="969" spans="9:9">
      <c r="I969" s="48"/>
    </row>
    <row r="970" spans="9:9">
      <c r="I970" s="48"/>
    </row>
    <row r="971" spans="9:9">
      <c r="I971" s="48"/>
    </row>
    <row r="972" spans="9:9">
      <c r="I972" s="48"/>
    </row>
    <row r="973" spans="9:9">
      <c r="I973" s="48"/>
    </row>
    <row r="974" spans="9:9">
      <c r="I974" s="48"/>
    </row>
    <row r="975" spans="9:9">
      <c r="I975" s="48"/>
    </row>
    <row r="976" spans="9:9">
      <c r="I976" s="48"/>
    </row>
    <row r="977" spans="9:9">
      <c r="I977" s="48"/>
    </row>
    <row r="978" spans="9:9">
      <c r="I978" s="48"/>
    </row>
    <row r="979" spans="9:9">
      <c r="I979" s="48"/>
    </row>
    <row r="980" spans="9:9">
      <c r="I980" s="48"/>
    </row>
    <row r="981" spans="9:9">
      <c r="I981" s="48"/>
    </row>
    <row r="982" spans="9:9">
      <c r="I982" s="48"/>
    </row>
    <row r="983" spans="9:9">
      <c r="I983" s="48"/>
    </row>
    <row r="984" spans="9:9">
      <c r="I984" s="48"/>
    </row>
    <row r="985" spans="9:9">
      <c r="I985" s="48"/>
    </row>
    <row r="986" spans="9:9">
      <c r="I986" s="48"/>
    </row>
    <row r="987" spans="9:9">
      <c r="I987" s="48"/>
    </row>
    <row r="988" spans="9:9">
      <c r="I988" s="48"/>
    </row>
    <row r="989" spans="9:9">
      <c r="I989" s="48"/>
    </row>
    <row r="990" spans="9:9">
      <c r="I990" s="48"/>
    </row>
    <row r="991" spans="9:9">
      <c r="I991" s="48"/>
    </row>
    <row r="992" spans="9:9">
      <c r="I992" s="48"/>
    </row>
    <row r="993" spans="9:9">
      <c r="I993" s="48"/>
    </row>
    <row r="994" spans="9:9">
      <c r="I994" s="48"/>
    </row>
    <row r="995" spans="9:9">
      <c r="I995" s="48"/>
    </row>
    <row r="996" spans="9:9">
      <c r="I996" s="48"/>
    </row>
    <row r="997" spans="9:9">
      <c r="I997" s="48"/>
    </row>
    <row r="998" spans="9:9">
      <c r="I998" s="48"/>
    </row>
    <row r="999" spans="9:9">
      <c r="I999" s="48"/>
    </row>
    <row r="1000" spans="9:9">
      <c r="I1000" s="48"/>
    </row>
    <row r="1001" spans="9:9">
      <c r="I1001" s="48"/>
    </row>
    <row r="1002" spans="9:9">
      <c r="I1002" s="48"/>
    </row>
    <row r="1003" spans="9:9">
      <c r="I1003" s="48"/>
    </row>
    <row r="1004" spans="9:9">
      <c r="I1004" s="48"/>
    </row>
    <row r="1005" spans="9:9">
      <c r="I1005" s="48"/>
    </row>
    <row r="1006" spans="9:9">
      <c r="I1006" s="48"/>
    </row>
    <row r="1007" spans="9:9">
      <c r="I1007" s="48"/>
    </row>
    <row r="1008" spans="9:9">
      <c r="I1008" s="48"/>
    </row>
    <row r="1009" spans="9:9">
      <c r="I1009" s="48"/>
    </row>
    <row r="1010" spans="9:9">
      <c r="I1010" s="48"/>
    </row>
    <row r="1011" spans="9:9">
      <c r="I1011" s="48"/>
    </row>
    <row r="1012" spans="9:9">
      <c r="I1012" s="48"/>
    </row>
    <row r="1013" spans="9:9">
      <c r="I1013" s="48"/>
    </row>
    <row r="1014" spans="9:9">
      <c r="I1014" s="48"/>
    </row>
    <row r="1015" spans="9:9">
      <c r="I1015" s="48"/>
    </row>
    <row r="1016" spans="9:9">
      <c r="I1016" s="48"/>
    </row>
    <row r="1017" spans="9:9">
      <c r="I1017" s="48"/>
    </row>
    <row r="1018" spans="9:9">
      <c r="I1018" s="48"/>
    </row>
    <row r="1019" spans="9:9">
      <c r="I1019" s="48"/>
    </row>
    <row r="1020" spans="9:9">
      <c r="I1020" s="48"/>
    </row>
    <row r="1021" spans="9:9">
      <c r="I1021" s="48"/>
    </row>
    <row r="1022" spans="9:9">
      <c r="I1022" s="48"/>
    </row>
    <row r="1023" spans="9:9">
      <c r="I1023" s="48"/>
    </row>
    <row r="1024" spans="9:9">
      <c r="I1024" s="48"/>
    </row>
    <row r="1025" spans="9:9">
      <c r="I1025" s="48"/>
    </row>
    <row r="1026" spans="9:9">
      <c r="I1026" s="48"/>
    </row>
    <row r="1027" spans="9:9">
      <c r="I1027" s="48"/>
    </row>
    <row r="1028" spans="9:9">
      <c r="I1028" s="48"/>
    </row>
    <row r="1029" spans="9:9">
      <c r="I1029" s="48"/>
    </row>
    <row r="1030" spans="9:9">
      <c r="I1030" s="48"/>
    </row>
    <row r="1031" spans="9:9">
      <c r="I1031" s="48"/>
    </row>
    <row r="1032" spans="9:9">
      <c r="I1032" s="48"/>
    </row>
    <row r="1033" spans="9:9">
      <c r="I1033" s="48"/>
    </row>
    <row r="1034" spans="9:9">
      <c r="I1034" s="48"/>
    </row>
    <row r="1035" spans="9:9">
      <c r="I1035" s="48"/>
    </row>
    <row r="1036" spans="9:9">
      <c r="I1036" s="48"/>
    </row>
    <row r="1037" spans="9:9">
      <c r="I1037" s="48"/>
    </row>
    <row r="1038" spans="9:9">
      <c r="I1038" s="48"/>
    </row>
    <row r="1039" spans="9:9">
      <c r="I1039" s="48"/>
    </row>
    <row r="1040" spans="9:9">
      <c r="I1040" s="48"/>
    </row>
    <row r="1041" spans="9:9">
      <c r="I1041" s="48"/>
    </row>
    <row r="1042" spans="9:9">
      <c r="I1042" s="48"/>
    </row>
    <row r="1043" spans="9:9">
      <c r="I1043" s="48"/>
    </row>
    <row r="1044" spans="9:9">
      <c r="I1044" s="48"/>
    </row>
    <row r="1045" spans="9:9">
      <c r="I1045" s="48"/>
    </row>
    <row r="1046" spans="9:9">
      <c r="I1046" s="48"/>
    </row>
    <row r="1047" spans="9:9">
      <c r="I1047" s="48"/>
    </row>
    <row r="1048" spans="9:9">
      <c r="I1048" s="48"/>
    </row>
    <row r="1049" spans="9:9">
      <c r="I1049" s="48"/>
    </row>
    <row r="1050" spans="9:9">
      <c r="I1050" s="48"/>
    </row>
    <row r="1051" spans="9:9">
      <c r="I1051" s="48"/>
    </row>
    <row r="1052" spans="9:9">
      <c r="I1052" s="48"/>
    </row>
    <row r="1053" spans="9:9">
      <c r="I1053" s="48"/>
    </row>
    <row r="1054" spans="9:9">
      <c r="I1054" s="48"/>
    </row>
    <row r="1055" spans="9:9">
      <c r="I1055" s="48"/>
    </row>
    <row r="1056" spans="9:9">
      <c r="I1056" s="48"/>
    </row>
    <row r="1057" spans="9:9">
      <c r="I1057" s="48"/>
    </row>
    <row r="1058" spans="9:9">
      <c r="I1058" s="48"/>
    </row>
    <row r="1059" spans="9:9">
      <c r="I1059" s="48"/>
    </row>
    <row r="1060" spans="9:9">
      <c r="I1060" s="48"/>
    </row>
    <row r="1061" spans="9:9">
      <c r="I1061" s="48"/>
    </row>
    <row r="1062" spans="9:9">
      <c r="I1062" s="48"/>
    </row>
    <row r="1063" spans="9:9">
      <c r="I1063" s="48"/>
    </row>
    <row r="1064" spans="9:9">
      <c r="I1064" s="48"/>
    </row>
    <row r="1065" spans="9:9">
      <c r="I1065" s="48"/>
    </row>
    <row r="1066" spans="9:9">
      <c r="I1066" s="48"/>
    </row>
    <row r="1067" spans="9:9">
      <c r="I1067" s="48"/>
    </row>
    <row r="1068" spans="9:9">
      <c r="I1068" s="48"/>
    </row>
    <row r="1069" spans="9:9">
      <c r="I1069" s="48"/>
    </row>
    <row r="1070" spans="9:9">
      <c r="I1070" s="48"/>
    </row>
    <row r="1071" spans="9:9">
      <c r="I1071" s="48"/>
    </row>
    <row r="1072" spans="9:9">
      <c r="I1072" s="48"/>
    </row>
    <row r="1073" spans="9:9">
      <c r="I1073" s="48"/>
    </row>
    <row r="1074" spans="9:9">
      <c r="I1074" s="48"/>
    </row>
    <row r="1075" spans="9:9">
      <c r="I1075" s="48"/>
    </row>
    <row r="1076" spans="9:9">
      <c r="I1076" s="48"/>
    </row>
    <row r="1077" spans="9:9">
      <c r="I1077" s="48"/>
    </row>
    <row r="1078" spans="9:9">
      <c r="I1078" s="48"/>
    </row>
    <row r="1079" spans="9:9">
      <c r="I1079" s="48"/>
    </row>
    <row r="1080" spans="9:9">
      <c r="I1080" s="48"/>
    </row>
    <row r="1081" spans="9:9">
      <c r="I1081" s="48"/>
    </row>
    <row r="1082" spans="9:9">
      <c r="I1082" s="48"/>
    </row>
    <row r="1083" spans="9:9">
      <c r="I1083" s="48"/>
    </row>
    <row r="1084" spans="9:9">
      <c r="I1084" s="48"/>
    </row>
    <row r="1085" spans="9:9">
      <c r="I1085" s="48"/>
    </row>
    <row r="1086" spans="9:9">
      <c r="I1086" s="48"/>
    </row>
    <row r="1087" spans="9:9">
      <c r="I1087" s="48"/>
    </row>
    <row r="1088" spans="9:9">
      <c r="I1088" s="48"/>
    </row>
    <row r="1089" spans="9:9">
      <c r="I1089" s="48"/>
    </row>
    <row r="1090" spans="9:9">
      <c r="I1090" s="48"/>
    </row>
    <row r="1091" spans="9:9">
      <c r="I1091" s="48"/>
    </row>
    <row r="1092" spans="9:9">
      <c r="I1092" s="48"/>
    </row>
    <row r="1093" spans="9:9">
      <c r="I1093" s="48"/>
    </row>
    <row r="1094" spans="9:9">
      <c r="I1094" s="48"/>
    </row>
    <row r="1095" spans="9:9">
      <c r="I1095" s="48"/>
    </row>
    <row r="1096" spans="9:9">
      <c r="I1096" s="48"/>
    </row>
    <row r="1097" spans="9:9">
      <c r="I1097" s="48"/>
    </row>
    <row r="1098" spans="9:9">
      <c r="I1098" s="48"/>
    </row>
    <row r="1099" spans="9:9">
      <c r="I1099" s="48"/>
    </row>
    <row r="1100" spans="9:9">
      <c r="I1100" s="48"/>
    </row>
    <row r="1101" spans="9:9">
      <c r="I1101" s="48"/>
    </row>
    <row r="1102" spans="9:9">
      <c r="I1102" s="48"/>
    </row>
    <row r="1103" spans="9:9">
      <c r="I1103" s="48"/>
    </row>
    <row r="1104" spans="9:9">
      <c r="I1104" s="48"/>
    </row>
    <row r="1105" spans="9:9">
      <c r="I1105" s="48"/>
    </row>
    <row r="1106" spans="9:9">
      <c r="I1106" s="48"/>
    </row>
    <row r="1107" spans="9:9">
      <c r="I1107" s="48"/>
    </row>
    <row r="1108" spans="9:9">
      <c r="I1108" s="48"/>
    </row>
    <row r="1109" spans="9:9">
      <c r="I1109" s="48"/>
    </row>
    <row r="1110" spans="9:9">
      <c r="I1110" s="48"/>
    </row>
    <row r="1111" spans="9:9">
      <c r="I1111" s="48"/>
    </row>
    <row r="1112" spans="9:9">
      <c r="I1112" s="48"/>
    </row>
    <row r="1113" spans="9:9">
      <c r="I1113" s="48"/>
    </row>
    <row r="1114" spans="9:9">
      <c r="I1114" s="48"/>
    </row>
    <row r="1115" spans="9:9">
      <c r="I1115" s="48"/>
    </row>
    <row r="1116" spans="9:9">
      <c r="I1116" s="48"/>
    </row>
    <row r="1117" spans="9:9">
      <c r="I1117" s="48"/>
    </row>
    <row r="1118" spans="9:9">
      <c r="I1118" s="48"/>
    </row>
    <row r="1119" spans="9:9">
      <c r="I1119" s="48"/>
    </row>
    <row r="1120" spans="9:9">
      <c r="I1120" s="48"/>
    </row>
    <row r="1121" spans="9:9">
      <c r="I1121" s="48"/>
    </row>
    <row r="1122" spans="9:9">
      <c r="I1122" s="48"/>
    </row>
    <row r="1123" spans="9:9">
      <c r="I1123" s="48"/>
    </row>
    <row r="1124" spans="9:9">
      <c r="I1124" s="48"/>
    </row>
    <row r="1125" spans="9:9">
      <c r="I1125" s="48"/>
    </row>
    <row r="1126" spans="9:9">
      <c r="I1126" s="48"/>
    </row>
    <row r="1127" spans="9:9">
      <c r="I1127" s="48"/>
    </row>
    <row r="1128" spans="9:9">
      <c r="I1128" s="48"/>
    </row>
    <row r="1129" spans="9:9">
      <c r="I1129" s="48"/>
    </row>
    <row r="1130" spans="9:9">
      <c r="I1130" s="48"/>
    </row>
    <row r="1131" spans="9:9">
      <c r="I1131" s="48"/>
    </row>
    <row r="1132" spans="9:9">
      <c r="I1132" s="48"/>
    </row>
    <row r="1133" spans="9:9">
      <c r="I1133" s="48"/>
    </row>
    <row r="1134" spans="9:9">
      <c r="I1134" s="48"/>
    </row>
    <row r="1135" spans="9:9">
      <c r="I1135" s="48"/>
    </row>
    <row r="1136" spans="9:9">
      <c r="I1136" s="48"/>
    </row>
    <row r="1137" spans="9:9">
      <c r="I1137" s="48"/>
    </row>
    <row r="1138" spans="9:9">
      <c r="I1138" s="48"/>
    </row>
    <row r="1139" spans="9:9">
      <c r="I1139" s="48"/>
    </row>
    <row r="1140" spans="9:9">
      <c r="I1140" s="48"/>
    </row>
    <row r="1141" spans="9:9">
      <c r="I1141" s="48"/>
    </row>
    <row r="1142" spans="9:9">
      <c r="I1142" s="48"/>
    </row>
    <row r="1143" spans="9:9">
      <c r="I1143" s="48"/>
    </row>
    <row r="1144" spans="9:9">
      <c r="I1144" s="48"/>
    </row>
    <row r="1145" spans="9:9">
      <c r="I1145" s="48"/>
    </row>
    <row r="1146" spans="9:9">
      <c r="I1146" s="48"/>
    </row>
    <row r="1147" spans="9:9">
      <c r="I1147" s="48"/>
    </row>
    <row r="1148" spans="9:9">
      <c r="I1148" s="48"/>
    </row>
    <row r="1149" spans="9:9">
      <c r="I1149" s="48"/>
    </row>
    <row r="1150" spans="9:9">
      <c r="I1150" s="48"/>
    </row>
    <row r="1151" spans="9:9">
      <c r="I1151" s="48"/>
    </row>
    <row r="1152" spans="9:9">
      <c r="I1152" s="48"/>
    </row>
    <row r="1153" spans="9:9">
      <c r="I1153" s="48"/>
    </row>
    <row r="1154" spans="9:9">
      <c r="I1154" s="48"/>
    </row>
    <row r="1155" spans="9:9">
      <c r="I1155" s="48"/>
    </row>
    <row r="1156" spans="9:9">
      <c r="I1156" s="48"/>
    </row>
    <row r="1157" spans="9:9">
      <c r="I1157" s="48"/>
    </row>
    <row r="1158" spans="9:9">
      <c r="I1158" s="48"/>
    </row>
    <row r="1159" spans="9:9">
      <c r="I1159" s="48"/>
    </row>
    <row r="1160" spans="9:9">
      <c r="I1160" s="48"/>
    </row>
    <row r="1161" spans="9:9">
      <c r="I1161" s="48"/>
    </row>
    <row r="1162" spans="9:9">
      <c r="I1162" s="48"/>
    </row>
    <row r="1163" spans="9:9">
      <c r="I1163" s="48"/>
    </row>
    <row r="1164" spans="9:9">
      <c r="I1164" s="48"/>
    </row>
    <row r="1165" spans="9:9">
      <c r="I1165" s="48"/>
    </row>
    <row r="1166" spans="9:9">
      <c r="I1166" s="48"/>
    </row>
    <row r="1167" spans="9:9">
      <c r="I1167" s="48"/>
    </row>
    <row r="1168" spans="9:9">
      <c r="I1168" s="48"/>
    </row>
    <row r="1169" spans="9:9">
      <c r="I1169" s="48"/>
    </row>
    <row r="1170" spans="9:9">
      <c r="I1170" s="48"/>
    </row>
    <row r="1171" spans="9:9">
      <c r="I1171" s="48"/>
    </row>
    <row r="1172" spans="9:9">
      <c r="I1172" s="48"/>
    </row>
    <row r="1173" spans="9:9">
      <c r="I1173" s="48"/>
    </row>
    <row r="1174" spans="9:9">
      <c r="I1174" s="48"/>
    </row>
    <row r="1175" spans="9:9">
      <c r="I1175" s="48"/>
    </row>
    <row r="1176" spans="9:9">
      <c r="I1176" s="48"/>
    </row>
    <row r="1177" spans="9:9">
      <c r="I1177" s="48"/>
    </row>
    <row r="1178" spans="9:9">
      <c r="I1178" s="48"/>
    </row>
    <row r="1179" spans="9:9">
      <c r="I1179" s="48"/>
    </row>
    <row r="1180" spans="9:9">
      <c r="I1180" s="48"/>
    </row>
    <row r="1181" spans="9:9">
      <c r="I1181" s="48"/>
    </row>
    <row r="1182" spans="9:9">
      <c r="I1182" s="48"/>
    </row>
    <row r="1183" spans="9:9">
      <c r="I1183" s="48"/>
    </row>
    <row r="1184" spans="9:9">
      <c r="I1184" s="48"/>
    </row>
    <row r="1185" spans="9:9">
      <c r="I1185" s="48"/>
    </row>
    <row r="1186" spans="9:9">
      <c r="I1186" s="48"/>
    </row>
    <row r="1187" spans="9:9">
      <c r="I1187" s="48"/>
    </row>
    <row r="1188" spans="9:9">
      <c r="I1188" s="48"/>
    </row>
    <row r="1189" spans="9:9">
      <c r="I1189" s="48"/>
    </row>
    <row r="1190" spans="9:9">
      <c r="I1190" s="48"/>
    </row>
    <row r="1191" spans="9:9">
      <c r="I1191" s="48"/>
    </row>
    <row r="1192" spans="9:9">
      <c r="I1192" s="48"/>
    </row>
    <row r="1193" spans="9:9">
      <c r="I1193" s="48"/>
    </row>
    <row r="1194" spans="9:9">
      <c r="I1194" s="48"/>
    </row>
    <row r="1195" spans="9:9">
      <c r="I1195" s="48"/>
    </row>
    <row r="1196" spans="9:9">
      <c r="I1196" s="48"/>
    </row>
    <row r="1197" spans="9:9">
      <c r="I1197" s="48"/>
    </row>
    <row r="1198" spans="9:9">
      <c r="I1198" s="48"/>
    </row>
    <row r="1199" spans="9:9">
      <c r="I1199" s="48"/>
    </row>
    <row r="1200" spans="9:9">
      <c r="I1200" s="48"/>
    </row>
    <row r="1201" spans="9:9">
      <c r="I1201" s="48"/>
    </row>
    <row r="1202" spans="9:9">
      <c r="I1202" s="48"/>
    </row>
    <row r="1203" spans="9:9">
      <c r="I1203" s="48"/>
    </row>
  </sheetData>
  <mergeCells count="13">
    <mergeCell ref="C5:H5"/>
    <mergeCell ref="C8:H8"/>
    <mergeCell ref="D62:H62"/>
    <mergeCell ref="D63:H63"/>
    <mergeCell ref="C7:H7"/>
    <mergeCell ref="C6:H6"/>
    <mergeCell ref="D64:H64"/>
    <mergeCell ref="D65:I65"/>
    <mergeCell ref="C9:C11"/>
    <mergeCell ref="D9:D11"/>
    <mergeCell ref="E10:F10"/>
    <mergeCell ref="G10:H10"/>
    <mergeCell ref="E9:H9"/>
  </mergeCells>
  <pageMargins left="0.21" right="0.34" top="0.23" bottom="0.15748031496063" header="0.42" footer="0.31496062992126"/>
  <pageSetup paperSize="9" scale="6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24"/>
  <sheetViews>
    <sheetView showGridLines="0" zoomScale="85" zoomScaleNormal="85" zoomScaleSheetLayoutView="100" workbookViewId="0">
      <selection activeCell="F19" sqref="F19"/>
    </sheetView>
  </sheetViews>
  <sheetFormatPr defaultRowHeight="12.75"/>
  <cols>
    <col min="1" max="1" width="40.140625" style="82" customWidth="1"/>
    <col min="2" max="2" width="16.5703125" style="82" bestFit="1" customWidth="1"/>
    <col min="3" max="3" width="12.42578125" style="82" bestFit="1" customWidth="1"/>
    <col min="4" max="4" width="16.5703125" style="82" bestFit="1" customWidth="1"/>
    <col min="5" max="5" width="12.42578125" style="82" bestFit="1" customWidth="1"/>
    <col min="6" max="6" width="16.5703125" style="82" bestFit="1" customWidth="1"/>
    <col min="7" max="10" width="10.7109375" style="82" customWidth="1"/>
    <col min="11" max="250" width="9.140625" style="82"/>
    <col min="251" max="251" width="20.7109375" style="82" customWidth="1"/>
    <col min="252" max="253" width="0" style="82" hidden="1" customWidth="1"/>
    <col min="254" max="254" width="11.28515625" style="82" bestFit="1" customWidth="1"/>
    <col min="255" max="255" width="12.85546875" style="82" bestFit="1" customWidth="1"/>
    <col min="256" max="257" width="12.85546875" style="82" customWidth="1"/>
    <col min="258" max="258" width="11" style="82" bestFit="1" customWidth="1"/>
    <col min="259" max="260" width="11" style="82" customWidth="1"/>
    <col min="261" max="262" width="9.42578125" style="82" customWidth="1"/>
    <col min="263" max="263" width="9.42578125" style="82" bestFit="1" customWidth="1"/>
    <col min="264" max="265" width="9.42578125" style="82" customWidth="1"/>
    <col min="266" max="266" width="9.42578125" style="82" bestFit="1" customWidth="1"/>
    <col min="267" max="506" width="9.140625" style="82"/>
    <col min="507" max="507" width="20.7109375" style="82" customWidth="1"/>
    <col min="508" max="509" width="0" style="82" hidden="1" customWidth="1"/>
    <col min="510" max="510" width="11.28515625" style="82" bestFit="1" customWidth="1"/>
    <col min="511" max="511" width="12.85546875" style="82" bestFit="1" customWidth="1"/>
    <col min="512" max="513" width="12.85546875" style="82" customWidth="1"/>
    <col min="514" max="514" width="11" style="82" bestFit="1" customWidth="1"/>
    <col min="515" max="516" width="11" style="82" customWidth="1"/>
    <col min="517" max="518" width="9.42578125" style="82" customWidth="1"/>
    <col min="519" max="519" width="9.42578125" style="82" bestFit="1" customWidth="1"/>
    <col min="520" max="521" width="9.42578125" style="82" customWidth="1"/>
    <col min="522" max="522" width="9.42578125" style="82" bestFit="1" customWidth="1"/>
    <col min="523" max="762" width="9.140625" style="82"/>
    <col min="763" max="763" width="20.7109375" style="82" customWidth="1"/>
    <col min="764" max="765" width="0" style="82" hidden="1" customWidth="1"/>
    <col min="766" max="766" width="11.28515625" style="82" bestFit="1" customWidth="1"/>
    <col min="767" max="767" width="12.85546875" style="82" bestFit="1" customWidth="1"/>
    <col min="768" max="769" width="12.85546875" style="82" customWidth="1"/>
    <col min="770" max="770" width="11" style="82" bestFit="1" customWidth="1"/>
    <col min="771" max="772" width="11" style="82" customWidth="1"/>
    <col min="773" max="774" width="9.42578125" style="82" customWidth="1"/>
    <col min="775" max="775" width="9.42578125" style="82" bestFit="1" customWidth="1"/>
    <col min="776" max="777" width="9.42578125" style="82" customWidth="1"/>
    <col min="778" max="778" width="9.42578125" style="82" bestFit="1" customWidth="1"/>
    <col min="779" max="1018" width="9.140625" style="82"/>
    <col min="1019" max="1019" width="20.7109375" style="82" customWidth="1"/>
    <col min="1020" max="1021" width="0" style="82" hidden="1" customWidth="1"/>
    <col min="1022" max="1022" width="11.28515625" style="82" bestFit="1" customWidth="1"/>
    <col min="1023" max="1023" width="12.85546875" style="82" bestFit="1" customWidth="1"/>
    <col min="1024" max="1025" width="12.85546875" style="82" customWidth="1"/>
    <col min="1026" max="1026" width="11" style="82" bestFit="1" customWidth="1"/>
    <col min="1027" max="1028" width="11" style="82" customWidth="1"/>
    <col min="1029" max="1030" width="9.42578125" style="82" customWidth="1"/>
    <col min="1031" max="1031" width="9.42578125" style="82" bestFit="1" customWidth="1"/>
    <col min="1032" max="1033" width="9.42578125" style="82" customWidth="1"/>
    <col min="1034" max="1034" width="9.42578125" style="82" bestFit="1" customWidth="1"/>
    <col min="1035" max="1274" width="9.140625" style="82"/>
    <col min="1275" max="1275" width="20.7109375" style="82" customWidth="1"/>
    <col min="1276" max="1277" width="0" style="82" hidden="1" customWidth="1"/>
    <col min="1278" max="1278" width="11.28515625" style="82" bestFit="1" customWidth="1"/>
    <col min="1279" max="1279" width="12.85546875" style="82" bestFit="1" customWidth="1"/>
    <col min="1280" max="1281" width="12.85546875" style="82" customWidth="1"/>
    <col min="1282" max="1282" width="11" style="82" bestFit="1" customWidth="1"/>
    <col min="1283" max="1284" width="11" style="82" customWidth="1"/>
    <col min="1285" max="1286" width="9.42578125" style="82" customWidth="1"/>
    <col min="1287" max="1287" width="9.42578125" style="82" bestFit="1" customWidth="1"/>
    <col min="1288" max="1289" width="9.42578125" style="82" customWidth="1"/>
    <col min="1290" max="1290" width="9.42578125" style="82" bestFit="1" customWidth="1"/>
    <col min="1291" max="1530" width="9.140625" style="82"/>
    <col min="1531" max="1531" width="20.7109375" style="82" customWidth="1"/>
    <col min="1532" max="1533" width="0" style="82" hidden="1" customWidth="1"/>
    <col min="1534" max="1534" width="11.28515625" style="82" bestFit="1" customWidth="1"/>
    <col min="1535" max="1535" width="12.85546875" style="82" bestFit="1" customWidth="1"/>
    <col min="1536" max="1537" width="12.85546875" style="82" customWidth="1"/>
    <col min="1538" max="1538" width="11" style="82" bestFit="1" customWidth="1"/>
    <col min="1539" max="1540" width="11" style="82" customWidth="1"/>
    <col min="1541" max="1542" width="9.42578125" style="82" customWidth="1"/>
    <col min="1543" max="1543" width="9.42578125" style="82" bestFit="1" customWidth="1"/>
    <col min="1544" max="1545" width="9.42578125" style="82" customWidth="1"/>
    <col min="1546" max="1546" width="9.42578125" style="82" bestFit="1" customWidth="1"/>
    <col min="1547" max="1786" width="9.140625" style="82"/>
    <col min="1787" max="1787" width="20.7109375" style="82" customWidth="1"/>
    <col min="1788" max="1789" width="0" style="82" hidden="1" customWidth="1"/>
    <col min="1790" max="1790" width="11.28515625" style="82" bestFit="1" customWidth="1"/>
    <col min="1791" max="1791" width="12.85546875" style="82" bestFit="1" customWidth="1"/>
    <col min="1792" max="1793" width="12.85546875" style="82" customWidth="1"/>
    <col min="1794" max="1794" width="11" style="82" bestFit="1" customWidth="1"/>
    <col min="1795" max="1796" width="11" style="82" customWidth="1"/>
    <col min="1797" max="1798" width="9.42578125" style="82" customWidth="1"/>
    <col min="1799" max="1799" width="9.42578125" style="82" bestFit="1" customWidth="1"/>
    <col min="1800" max="1801" width="9.42578125" style="82" customWidth="1"/>
    <col min="1802" max="1802" width="9.42578125" style="82" bestFit="1" customWidth="1"/>
    <col min="1803" max="2042" width="9.140625" style="82"/>
    <col min="2043" max="2043" width="20.7109375" style="82" customWidth="1"/>
    <col min="2044" max="2045" width="0" style="82" hidden="1" customWidth="1"/>
    <col min="2046" max="2046" width="11.28515625" style="82" bestFit="1" customWidth="1"/>
    <col min="2047" max="2047" width="12.85546875" style="82" bestFit="1" customWidth="1"/>
    <col min="2048" max="2049" width="12.85546875" style="82" customWidth="1"/>
    <col min="2050" max="2050" width="11" style="82" bestFit="1" customWidth="1"/>
    <col min="2051" max="2052" width="11" style="82" customWidth="1"/>
    <col min="2053" max="2054" width="9.42578125" style="82" customWidth="1"/>
    <col min="2055" max="2055" width="9.42578125" style="82" bestFit="1" customWidth="1"/>
    <col min="2056" max="2057" width="9.42578125" style="82" customWidth="1"/>
    <col min="2058" max="2058" width="9.42578125" style="82" bestFit="1" customWidth="1"/>
    <col min="2059" max="2298" width="9.140625" style="82"/>
    <col min="2299" max="2299" width="20.7109375" style="82" customWidth="1"/>
    <col min="2300" max="2301" width="0" style="82" hidden="1" customWidth="1"/>
    <col min="2302" max="2302" width="11.28515625" style="82" bestFit="1" customWidth="1"/>
    <col min="2303" max="2303" width="12.85546875" style="82" bestFit="1" customWidth="1"/>
    <col min="2304" max="2305" width="12.85546875" style="82" customWidth="1"/>
    <col min="2306" max="2306" width="11" style="82" bestFit="1" customWidth="1"/>
    <col min="2307" max="2308" width="11" style="82" customWidth="1"/>
    <col min="2309" max="2310" width="9.42578125" style="82" customWidth="1"/>
    <col min="2311" max="2311" width="9.42578125" style="82" bestFit="1" customWidth="1"/>
    <col min="2312" max="2313" width="9.42578125" style="82" customWidth="1"/>
    <col min="2314" max="2314" width="9.42578125" style="82" bestFit="1" customWidth="1"/>
    <col min="2315" max="2554" width="9.140625" style="82"/>
    <col min="2555" max="2555" width="20.7109375" style="82" customWidth="1"/>
    <col min="2556" max="2557" width="0" style="82" hidden="1" customWidth="1"/>
    <col min="2558" max="2558" width="11.28515625" style="82" bestFit="1" customWidth="1"/>
    <col min="2559" max="2559" width="12.85546875" style="82" bestFit="1" customWidth="1"/>
    <col min="2560" max="2561" width="12.85546875" style="82" customWidth="1"/>
    <col min="2562" max="2562" width="11" style="82" bestFit="1" customWidth="1"/>
    <col min="2563" max="2564" width="11" style="82" customWidth="1"/>
    <col min="2565" max="2566" width="9.42578125" style="82" customWidth="1"/>
    <col min="2567" max="2567" width="9.42578125" style="82" bestFit="1" customWidth="1"/>
    <col min="2568" max="2569" width="9.42578125" style="82" customWidth="1"/>
    <col min="2570" max="2570" width="9.42578125" style="82" bestFit="1" customWidth="1"/>
    <col min="2571" max="2810" width="9.140625" style="82"/>
    <col min="2811" max="2811" width="20.7109375" style="82" customWidth="1"/>
    <col min="2812" max="2813" width="0" style="82" hidden="1" customWidth="1"/>
    <col min="2814" max="2814" width="11.28515625" style="82" bestFit="1" customWidth="1"/>
    <col min="2815" max="2815" width="12.85546875" style="82" bestFit="1" customWidth="1"/>
    <col min="2816" max="2817" width="12.85546875" style="82" customWidth="1"/>
    <col min="2818" max="2818" width="11" style="82" bestFit="1" customWidth="1"/>
    <col min="2819" max="2820" width="11" style="82" customWidth="1"/>
    <col min="2821" max="2822" width="9.42578125" style="82" customWidth="1"/>
    <col min="2823" max="2823" width="9.42578125" style="82" bestFit="1" customWidth="1"/>
    <col min="2824" max="2825" width="9.42578125" style="82" customWidth="1"/>
    <col min="2826" max="2826" width="9.42578125" style="82" bestFit="1" customWidth="1"/>
    <col min="2827" max="3066" width="9.140625" style="82"/>
    <col min="3067" max="3067" width="20.7109375" style="82" customWidth="1"/>
    <col min="3068" max="3069" width="0" style="82" hidden="1" customWidth="1"/>
    <col min="3070" max="3070" width="11.28515625" style="82" bestFit="1" customWidth="1"/>
    <col min="3071" max="3071" width="12.85546875" style="82" bestFit="1" customWidth="1"/>
    <col min="3072" max="3073" width="12.85546875" style="82" customWidth="1"/>
    <col min="3074" max="3074" width="11" style="82" bestFit="1" customWidth="1"/>
    <col min="3075" max="3076" width="11" style="82" customWidth="1"/>
    <col min="3077" max="3078" width="9.42578125" style="82" customWidth="1"/>
    <col min="3079" max="3079" width="9.42578125" style="82" bestFit="1" customWidth="1"/>
    <col min="3080" max="3081" width="9.42578125" style="82" customWidth="1"/>
    <col min="3082" max="3082" width="9.42578125" style="82" bestFit="1" customWidth="1"/>
    <col min="3083" max="3322" width="9.140625" style="82"/>
    <col min="3323" max="3323" width="20.7109375" style="82" customWidth="1"/>
    <col min="3324" max="3325" width="0" style="82" hidden="1" customWidth="1"/>
    <col min="3326" max="3326" width="11.28515625" style="82" bestFit="1" customWidth="1"/>
    <col min="3327" max="3327" width="12.85546875" style="82" bestFit="1" customWidth="1"/>
    <col min="3328" max="3329" width="12.85546875" style="82" customWidth="1"/>
    <col min="3330" max="3330" width="11" style="82" bestFit="1" customWidth="1"/>
    <col min="3331" max="3332" width="11" style="82" customWidth="1"/>
    <col min="3333" max="3334" width="9.42578125" style="82" customWidth="1"/>
    <col min="3335" max="3335" width="9.42578125" style="82" bestFit="1" customWidth="1"/>
    <col min="3336" max="3337" width="9.42578125" style="82" customWidth="1"/>
    <col min="3338" max="3338" width="9.42578125" style="82" bestFit="1" customWidth="1"/>
    <col min="3339" max="3578" width="9.140625" style="82"/>
    <col min="3579" max="3579" width="20.7109375" style="82" customWidth="1"/>
    <col min="3580" max="3581" width="0" style="82" hidden="1" customWidth="1"/>
    <col min="3582" max="3582" width="11.28515625" style="82" bestFit="1" customWidth="1"/>
    <col min="3583" max="3583" width="12.85546875" style="82" bestFit="1" customWidth="1"/>
    <col min="3584" max="3585" width="12.85546875" style="82" customWidth="1"/>
    <col min="3586" max="3586" width="11" style="82" bestFit="1" customWidth="1"/>
    <col min="3587" max="3588" width="11" style="82" customWidth="1"/>
    <col min="3589" max="3590" width="9.42578125" style="82" customWidth="1"/>
    <col min="3591" max="3591" width="9.42578125" style="82" bestFit="1" customWidth="1"/>
    <col min="3592" max="3593" width="9.42578125" style="82" customWidth="1"/>
    <col min="3594" max="3594" width="9.42578125" style="82" bestFit="1" customWidth="1"/>
    <col min="3595" max="3834" width="9.140625" style="82"/>
    <col min="3835" max="3835" width="20.7109375" style="82" customWidth="1"/>
    <col min="3836" max="3837" width="0" style="82" hidden="1" customWidth="1"/>
    <col min="3838" max="3838" width="11.28515625" style="82" bestFit="1" customWidth="1"/>
    <col min="3839" max="3839" width="12.85546875" style="82" bestFit="1" customWidth="1"/>
    <col min="3840" max="3841" width="12.85546875" style="82" customWidth="1"/>
    <col min="3842" max="3842" width="11" style="82" bestFit="1" customWidth="1"/>
    <col min="3843" max="3844" width="11" style="82" customWidth="1"/>
    <col min="3845" max="3846" width="9.42578125" style="82" customWidth="1"/>
    <col min="3847" max="3847" width="9.42578125" style="82" bestFit="1" customWidth="1"/>
    <col min="3848" max="3849" width="9.42578125" style="82" customWidth="1"/>
    <col min="3850" max="3850" width="9.42578125" style="82" bestFit="1" customWidth="1"/>
    <col min="3851" max="4090" width="9.140625" style="82"/>
    <col min="4091" max="4091" width="20.7109375" style="82" customWidth="1"/>
    <col min="4092" max="4093" width="0" style="82" hidden="1" customWidth="1"/>
    <col min="4094" max="4094" width="11.28515625" style="82" bestFit="1" customWidth="1"/>
    <col min="4095" max="4095" width="12.85546875" style="82" bestFit="1" customWidth="1"/>
    <col min="4096" max="4097" width="12.85546875" style="82" customWidth="1"/>
    <col min="4098" max="4098" width="11" style="82" bestFit="1" customWidth="1"/>
    <col min="4099" max="4100" width="11" style="82" customWidth="1"/>
    <col min="4101" max="4102" width="9.42578125" style="82" customWidth="1"/>
    <col min="4103" max="4103" width="9.42578125" style="82" bestFit="1" customWidth="1"/>
    <col min="4104" max="4105" width="9.42578125" style="82" customWidth="1"/>
    <col min="4106" max="4106" width="9.42578125" style="82" bestFit="1" customWidth="1"/>
    <col min="4107" max="4346" width="9.140625" style="82"/>
    <col min="4347" max="4347" width="20.7109375" style="82" customWidth="1"/>
    <col min="4348" max="4349" width="0" style="82" hidden="1" customWidth="1"/>
    <col min="4350" max="4350" width="11.28515625" style="82" bestFit="1" customWidth="1"/>
    <col min="4351" max="4351" width="12.85546875" style="82" bestFit="1" customWidth="1"/>
    <col min="4352" max="4353" width="12.85546875" style="82" customWidth="1"/>
    <col min="4354" max="4354" width="11" style="82" bestFit="1" customWidth="1"/>
    <col min="4355" max="4356" width="11" style="82" customWidth="1"/>
    <col min="4357" max="4358" width="9.42578125" style="82" customWidth="1"/>
    <col min="4359" max="4359" width="9.42578125" style="82" bestFit="1" customWidth="1"/>
    <col min="4360" max="4361" width="9.42578125" style="82" customWidth="1"/>
    <col min="4362" max="4362" width="9.42578125" style="82" bestFit="1" customWidth="1"/>
    <col min="4363" max="4602" width="9.140625" style="82"/>
    <col min="4603" max="4603" width="20.7109375" style="82" customWidth="1"/>
    <col min="4604" max="4605" width="0" style="82" hidden="1" customWidth="1"/>
    <col min="4606" max="4606" width="11.28515625" style="82" bestFit="1" customWidth="1"/>
    <col min="4607" max="4607" width="12.85546875" style="82" bestFit="1" customWidth="1"/>
    <col min="4608" max="4609" width="12.85546875" style="82" customWidth="1"/>
    <col min="4610" max="4610" width="11" style="82" bestFit="1" customWidth="1"/>
    <col min="4611" max="4612" width="11" style="82" customWidth="1"/>
    <col min="4613" max="4614" width="9.42578125" style="82" customWidth="1"/>
    <col min="4615" max="4615" width="9.42578125" style="82" bestFit="1" customWidth="1"/>
    <col min="4616" max="4617" width="9.42578125" style="82" customWidth="1"/>
    <col min="4618" max="4618" width="9.42578125" style="82" bestFit="1" customWidth="1"/>
    <col min="4619" max="4858" width="9.140625" style="82"/>
    <col min="4859" max="4859" width="20.7109375" style="82" customWidth="1"/>
    <col min="4860" max="4861" width="0" style="82" hidden="1" customWidth="1"/>
    <col min="4862" max="4862" width="11.28515625" style="82" bestFit="1" customWidth="1"/>
    <col min="4863" max="4863" width="12.85546875" style="82" bestFit="1" customWidth="1"/>
    <col min="4864" max="4865" width="12.85546875" style="82" customWidth="1"/>
    <col min="4866" max="4866" width="11" style="82" bestFit="1" customWidth="1"/>
    <col min="4867" max="4868" width="11" style="82" customWidth="1"/>
    <col min="4869" max="4870" width="9.42578125" style="82" customWidth="1"/>
    <col min="4871" max="4871" width="9.42578125" style="82" bestFit="1" customWidth="1"/>
    <col min="4872" max="4873" width="9.42578125" style="82" customWidth="1"/>
    <col min="4874" max="4874" width="9.42578125" style="82" bestFit="1" customWidth="1"/>
    <col min="4875" max="5114" width="9.140625" style="82"/>
    <col min="5115" max="5115" width="20.7109375" style="82" customWidth="1"/>
    <col min="5116" max="5117" width="0" style="82" hidden="1" customWidth="1"/>
    <col min="5118" max="5118" width="11.28515625" style="82" bestFit="1" customWidth="1"/>
    <col min="5119" max="5119" width="12.85546875" style="82" bestFit="1" customWidth="1"/>
    <col min="5120" max="5121" width="12.85546875" style="82" customWidth="1"/>
    <col min="5122" max="5122" width="11" style="82" bestFit="1" customWidth="1"/>
    <col min="5123" max="5124" width="11" style="82" customWidth="1"/>
    <col min="5125" max="5126" width="9.42578125" style="82" customWidth="1"/>
    <col min="5127" max="5127" width="9.42578125" style="82" bestFit="1" customWidth="1"/>
    <col min="5128" max="5129" width="9.42578125" style="82" customWidth="1"/>
    <col min="5130" max="5130" width="9.42578125" style="82" bestFit="1" customWidth="1"/>
    <col min="5131" max="5370" width="9.140625" style="82"/>
    <col min="5371" max="5371" width="20.7109375" style="82" customWidth="1"/>
    <col min="5372" max="5373" width="0" style="82" hidden="1" customWidth="1"/>
    <col min="5374" max="5374" width="11.28515625" style="82" bestFit="1" customWidth="1"/>
    <col min="5375" max="5375" width="12.85546875" style="82" bestFit="1" customWidth="1"/>
    <col min="5376" max="5377" width="12.85546875" style="82" customWidth="1"/>
    <col min="5378" max="5378" width="11" style="82" bestFit="1" customWidth="1"/>
    <col min="5379" max="5380" width="11" style="82" customWidth="1"/>
    <col min="5381" max="5382" width="9.42578125" style="82" customWidth="1"/>
    <col min="5383" max="5383" width="9.42578125" style="82" bestFit="1" customWidth="1"/>
    <col min="5384" max="5385" width="9.42578125" style="82" customWidth="1"/>
    <col min="5386" max="5386" width="9.42578125" style="82" bestFit="1" customWidth="1"/>
    <col min="5387" max="5626" width="9.140625" style="82"/>
    <col min="5627" max="5627" width="20.7109375" style="82" customWidth="1"/>
    <col min="5628" max="5629" width="0" style="82" hidden="1" customWidth="1"/>
    <col min="5630" max="5630" width="11.28515625" style="82" bestFit="1" customWidth="1"/>
    <col min="5631" max="5631" width="12.85546875" style="82" bestFit="1" customWidth="1"/>
    <col min="5632" max="5633" width="12.85546875" style="82" customWidth="1"/>
    <col min="5634" max="5634" width="11" style="82" bestFit="1" customWidth="1"/>
    <col min="5635" max="5636" width="11" style="82" customWidth="1"/>
    <col min="5637" max="5638" width="9.42578125" style="82" customWidth="1"/>
    <col min="5639" max="5639" width="9.42578125" style="82" bestFit="1" customWidth="1"/>
    <col min="5640" max="5641" width="9.42578125" style="82" customWidth="1"/>
    <col min="5642" max="5642" width="9.42578125" style="82" bestFit="1" customWidth="1"/>
    <col min="5643" max="5882" width="9.140625" style="82"/>
    <col min="5883" max="5883" width="20.7109375" style="82" customWidth="1"/>
    <col min="5884" max="5885" width="0" style="82" hidden="1" customWidth="1"/>
    <col min="5886" max="5886" width="11.28515625" style="82" bestFit="1" customWidth="1"/>
    <col min="5887" max="5887" width="12.85546875" style="82" bestFit="1" customWidth="1"/>
    <col min="5888" max="5889" width="12.85546875" style="82" customWidth="1"/>
    <col min="5890" max="5890" width="11" style="82" bestFit="1" customWidth="1"/>
    <col min="5891" max="5892" width="11" style="82" customWidth="1"/>
    <col min="5893" max="5894" width="9.42578125" style="82" customWidth="1"/>
    <col min="5895" max="5895" width="9.42578125" style="82" bestFit="1" customWidth="1"/>
    <col min="5896" max="5897" width="9.42578125" style="82" customWidth="1"/>
    <col min="5898" max="5898" width="9.42578125" style="82" bestFit="1" customWidth="1"/>
    <col min="5899" max="6138" width="9.140625" style="82"/>
    <col min="6139" max="6139" width="20.7109375" style="82" customWidth="1"/>
    <col min="6140" max="6141" width="0" style="82" hidden="1" customWidth="1"/>
    <col min="6142" max="6142" width="11.28515625" style="82" bestFit="1" customWidth="1"/>
    <col min="6143" max="6143" width="12.85546875" style="82" bestFit="1" customWidth="1"/>
    <col min="6144" max="6145" width="12.85546875" style="82" customWidth="1"/>
    <col min="6146" max="6146" width="11" style="82" bestFit="1" customWidth="1"/>
    <col min="6147" max="6148" width="11" style="82" customWidth="1"/>
    <col min="6149" max="6150" width="9.42578125" style="82" customWidth="1"/>
    <col min="6151" max="6151" width="9.42578125" style="82" bestFit="1" customWidth="1"/>
    <col min="6152" max="6153" width="9.42578125" style="82" customWidth="1"/>
    <col min="6154" max="6154" width="9.42578125" style="82" bestFit="1" customWidth="1"/>
    <col min="6155" max="6394" width="9.140625" style="82"/>
    <col min="6395" max="6395" width="20.7109375" style="82" customWidth="1"/>
    <col min="6396" max="6397" width="0" style="82" hidden="1" customWidth="1"/>
    <col min="6398" max="6398" width="11.28515625" style="82" bestFit="1" customWidth="1"/>
    <col min="6399" max="6399" width="12.85546875" style="82" bestFit="1" customWidth="1"/>
    <col min="6400" max="6401" width="12.85546875" style="82" customWidth="1"/>
    <col min="6402" max="6402" width="11" style="82" bestFit="1" customWidth="1"/>
    <col min="6403" max="6404" width="11" style="82" customWidth="1"/>
    <col min="6405" max="6406" width="9.42578125" style="82" customWidth="1"/>
    <col min="6407" max="6407" width="9.42578125" style="82" bestFit="1" customWidth="1"/>
    <col min="6408" max="6409" width="9.42578125" style="82" customWidth="1"/>
    <col min="6410" max="6410" width="9.42578125" style="82" bestFit="1" customWidth="1"/>
    <col min="6411" max="6650" width="9.140625" style="82"/>
    <col min="6651" max="6651" width="20.7109375" style="82" customWidth="1"/>
    <col min="6652" max="6653" width="0" style="82" hidden="1" customWidth="1"/>
    <col min="6654" max="6654" width="11.28515625" style="82" bestFit="1" customWidth="1"/>
    <col min="6655" max="6655" width="12.85546875" style="82" bestFit="1" customWidth="1"/>
    <col min="6656" max="6657" width="12.85546875" style="82" customWidth="1"/>
    <col min="6658" max="6658" width="11" style="82" bestFit="1" customWidth="1"/>
    <col min="6659" max="6660" width="11" style="82" customWidth="1"/>
    <col min="6661" max="6662" width="9.42578125" style="82" customWidth="1"/>
    <col min="6663" max="6663" width="9.42578125" style="82" bestFit="1" customWidth="1"/>
    <col min="6664" max="6665" width="9.42578125" style="82" customWidth="1"/>
    <col min="6666" max="6666" width="9.42578125" style="82" bestFit="1" customWidth="1"/>
    <col min="6667" max="6906" width="9.140625" style="82"/>
    <col min="6907" max="6907" width="20.7109375" style="82" customWidth="1"/>
    <col min="6908" max="6909" width="0" style="82" hidden="1" customWidth="1"/>
    <col min="6910" max="6910" width="11.28515625" style="82" bestFit="1" customWidth="1"/>
    <col min="6911" max="6911" width="12.85546875" style="82" bestFit="1" customWidth="1"/>
    <col min="6912" max="6913" width="12.85546875" style="82" customWidth="1"/>
    <col min="6914" max="6914" width="11" style="82" bestFit="1" customWidth="1"/>
    <col min="6915" max="6916" width="11" style="82" customWidth="1"/>
    <col min="6917" max="6918" width="9.42578125" style="82" customWidth="1"/>
    <col min="6919" max="6919" width="9.42578125" style="82" bestFit="1" customWidth="1"/>
    <col min="6920" max="6921" width="9.42578125" style="82" customWidth="1"/>
    <col min="6922" max="6922" width="9.42578125" style="82" bestFit="1" customWidth="1"/>
    <col min="6923" max="7162" width="9.140625" style="82"/>
    <col min="7163" max="7163" width="20.7109375" style="82" customWidth="1"/>
    <col min="7164" max="7165" width="0" style="82" hidden="1" customWidth="1"/>
    <col min="7166" max="7166" width="11.28515625" style="82" bestFit="1" customWidth="1"/>
    <col min="7167" max="7167" width="12.85546875" style="82" bestFit="1" customWidth="1"/>
    <col min="7168" max="7169" width="12.85546875" style="82" customWidth="1"/>
    <col min="7170" max="7170" width="11" style="82" bestFit="1" customWidth="1"/>
    <col min="7171" max="7172" width="11" style="82" customWidth="1"/>
    <col min="7173" max="7174" width="9.42578125" style="82" customWidth="1"/>
    <col min="7175" max="7175" width="9.42578125" style="82" bestFit="1" customWidth="1"/>
    <col min="7176" max="7177" width="9.42578125" style="82" customWidth="1"/>
    <col min="7178" max="7178" width="9.42578125" style="82" bestFit="1" customWidth="1"/>
    <col min="7179" max="7418" width="9.140625" style="82"/>
    <col min="7419" max="7419" width="20.7109375" style="82" customWidth="1"/>
    <col min="7420" max="7421" width="0" style="82" hidden="1" customWidth="1"/>
    <col min="7422" max="7422" width="11.28515625" style="82" bestFit="1" customWidth="1"/>
    <col min="7423" max="7423" width="12.85546875" style="82" bestFit="1" customWidth="1"/>
    <col min="7424" max="7425" width="12.85546875" style="82" customWidth="1"/>
    <col min="7426" max="7426" width="11" style="82" bestFit="1" customWidth="1"/>
    <col min="7427" max="7428" width="11" style="82" customWidth="1"/>
    <col min="7429" max="7430" width="9.42578125" style="82" customWidth="1"/>
    <col min="7431" max="7431" width="9.42578125" style="82" bestFit="1" customWidth="1"/>
    <col min="7432" max="7433" width="9.42578125" style="82" customWidth="1"/>
    <col min="7434" max="7434" width="9.42578125" style="82" bestFit="1" customWidth="1"/>
    <col min="7435" max="7674" width="9.140625" style="82"/>
    <col min="7675" max="7675" width="20.7109375" style="82" customWidth="1"/>
    <col min="7676" max="7677" width="0" style="82" hidden="1" customWidth="1"/>
    <col min="7678" max="7678" width="11.28515625" style="82" bestFit="1" customWidth="1"/>
    <col min="7679" max="7679" width="12.85546875" style="82" bestFit="1" customWidth="1"/>
    <col min="7680" max="7681" width="12.85546875" style="82" customWidth="1"/>
    <col min="7682" max="7682" width="11" style="82" bestFit="1" customWidth="1"/>
    <col min="7683" max="7684" width="11" style="82" customWidth="1"/>
    <col min="7685" max="7686" width="9.42578125" style="82" customWidth="1"/>
    <col min="7687" max="7687" width="9.42578125" style="82" bestFit="1" customWidth="1"/>
    <col min="7688" max="7689" width="9.42578125" style="82" customWidth="1"/>
    <col min="7690" max="7690" width="9.42578125" style="82" bestFit="1" customWidth="1"/>
    <col min="7691" max="7930" width="9.140625" style="82"/>
    <col min="7931" max="7931" width="20.7109375" style="82" customWidth="1"/>
    <col min="7932" max="7933" width="0" style="82" hidden="1" customWidth="1"/>
    <col min="7934" max="7934" width="11.28515625" style="82" bestFit="1" customWidth="1"/>
    <col min="7935" max="7935" width="12.85546875" style="82" bestFit="1" customWidth="1"/>
    <col min="7936" max="7937" width="12.85546875" style="82" customWidth="1"/>
    <col min="7938" max="7938" width="11" style="82" bestFit="1" customWidth="1"/>
    <col min="7939" max="7940" width="11" style="82" customWidth="1"/>
    <col min="7941" max="7942" width="9.42578125" style="82" customWidth="1"/>
    <col min="7943" max="7943" width="9.42578125" style="82" bestFit="1" customWidth="1"/>
    <col min="7944" max="7945" width="9.42578125" style="82" customWidth="1"/>
    <col min="7946" max="7946" width="9.42578125" style="82" bestFit="1" customWidth="1"/>
    <col min="7947" max="8186" width="9.140625" style="82"/>
    <col min="8187" max="8187" width="20.7109375" style="82" customWidth="1"/>
    <col min="8188" max="8189" width="0" style="82" hidden="1" customWidth="1"/>
    <col min="8190" max="8190" width="11.28515625" style="82" bestFit="1" customWidth="1"/>
    <col min="8191" max="8191" width="12.85546875" style="82" bestFit="1" customWidth="1"/>
    <col min="8192" max="8193" width="12.85546875" style="82" customWidth="1"/>
    <col min="8194" max="8194" width="11" style="82" bestFit="1" customWidth="1"/>
    <col min="8195" max="8196" width="11" style="82" customWidth="1"/>
    <col min="8197" max="8198" width="9.42578125" style="82" customWidth="1"/>
    <col min="8199" max="8199" width="9.42578125" style="82" bestFit="1" customWidth="1"/>
    <col min="8200" max="8201" width="9.42578125" style="82" customWidth="1"/>
    <col min="8202" max="8202" width="9.42578125" style="82" bestFit="1" customWidth="1"/>
    <col min="8203" max="8442" width="9.140625" style="82"/>
    <col min="8443" max="8443" width="20.7109375" style="82" customWidth="1"/>
    <col min="8444" max="8445" width="0" style="82" hidden="1" customWidth="1"/>
    <col min="8446" max="8446" width="11.28515625" style="82" bestFit="1" customWidth="1"/>
    <col min="8447" max="8447" width="12.85546875" style="82" bestFit="1" customWidth="1"/>
    <col min="8448" max="8449" width="12.85546875" style="82" customWidth="1"/>
    <col min="8450" max="8450" width="11" style="82" bestFit="1" customWidth="1"/>
    <col min="8451" max="8452" width="11" style="82" customWidth="1"/>
    <col min="8453" max="8454" width="9.42578125" style="82" customWidth="1"/>
    <col min="8455" max="8455" width="9.42578125" style="82" bestFit="1" customWidth="1"/>
    <col min="8456" max="8457" width="9.42578125" style="82" customWidth="1"/>
    <col min="8458" max="8458" width="9.42578125" style="82" bestFit="1" customWidth="1"/>
    <col min="8459" max="8698" width="9.140625" style="82"/>
    <col min="8699" max="8699" width="20.7109375" style="82" customWidth="1"/>
    <col min="8700" max="8701" width="0" style="82" hidden="1" customWidth="1"/>
    <col min="8702" max="8702" width="11.28515625" style="82" bestFit="1" customWidth="1"/>
    <col min="8703" max="8703" width="12.85546875" style="82" bestFit="1" customWidth="1"/>
    <col min="8704" max="8705" width="12.85546875" style="82" customWidth="1"/>
    <col min="8706" max="8706" width="11" style="82" bestFit="1" customWidth="1"/>
    <col min="8707" max="8708" width="11" style="82" customWidth="1"/>
    <col min="8709" max="8710" width="9.42578125" style="82" customWidth="1"/>
    <col min="8711" max="8711" width="9.42578125" style="82" bestFit="1" customWidth="1"/>
    <col min="8712" max="8713" width="9.42578125" style="82" customWidth="1"/>
    <col min="8714" max="8714" width="9.42578125" style="82" bestFit="1" customWidth="1"/>
    <col min="8715" max="8954" width="9.140625" style="82"/>
    <col min="8955" max="8955" width="20.7109375" style="82" customWidth="1"/>
    <col min="8956" max="8957" width="0" style="82" hidden="1" customWidth="1"/>
    <col min="8958" max="8958" width="11.28515625" style="82" bestFit="1" customWidth="1"/>
    <col min="8959" max="8959" width="12.85546875" style="82" bestFit="1" customWidth="1"/>
    <col min="8960" max="8961" width="12.85546875" style="82" customWidth="1"/>
    <col min="8962" max="8962" width="11" style="82" bestFit="1" customWidth="1"/>
    <col min="8963" max="8964" width="11" style="82" customWidth="1"/>
    <col min="8965" max="8966" width="9.42578125" style="82" customWidth="1"/>
    <col min="8967" max="8967" width="9.42578125" style="82" bestFit="1" customWidth="1"/>
    <col min="8968" max="8969" width="9.42578125" style="82" customWidth="1"/>
    <col min="8970" max="8970" width="9.42578125" style="82" bestFit="1" customWidth="1"/>
    <col min="8971" max="9210" width="9.140625" style="82"/>
    <col min="9211" max="9211" width="20.7109375" style="82" customWidth="1"/>
    <col min="9212" max="9213" width="0" style="82" hidden="1" customWidth="1"/>
    <col min="9214" max="9214" width="11.28515625" style="82" bestFit="1" customWidth="1"/>
    <col min="9215" max="9215" width="12.85546875" style="82" bestFit="1" customWidth="1"/>
    <col min="9216" max="9217" width="12.85546875" style="82" customWidth="1"/>
    <col min="9218" max="9218" width="11" style="82" bestFit="1" customWidth="1"/>
    <col min="9219" max="9220" width="11" style="82" customWidth="1"/>
    <col min="9221" max="9222" width="9.42578125" style="82" customWidth="1"/>
    <col min="9223" max="9223" width="9.42578125" style="82" bestFit="1" customWidth="1"/>
    <col min="9224" max="9225" width="9.42578125" style="82" customWidth="1"/>
    <col min="9226" max="9226" width="9.42578125" style="82" bestFit="1" customWidth="1"/>
    <col min="9227" max="9466" width="9.140625" style="82"/>
    <col min="9467" max="9467" width="20.7109375" style="82" customWidth="1"/>
    <col min="9468" max="9469" width="0" style="82" hidden="1" customWidth="1"/>
    <col min="9470" max="9470" width="11.28515625" style="82" bestFit="1" customWidth="1"/>
    <col min="9471" max="9471" width="12.85546875" style="82" bestFit="1" customWidth="1"/>
    <col min="9472" max="9473" width="12.85546875" style="82" customWidth="1"/>
    <col min="9474" max="9474" width="11" style="82" bestFit="1" customWidth="1"/>
    <col min="9475" max="9476" width="11" style="82" customWidth="1"/>
    <col min="9477" max="9478" width="9.42578125" style="82" customWidth="1"/>
    <col min="9479" max="9479" width="9.42578125" style="82" bestFit="1" customWidth="1"/>
    <col min="9480" max="9481" width="9.42578125" style="82" customWidth="1"/>
    <col min="9482" max="9482" width="9.42578125" style="82" bestFit="1" customWidth="1"/>
    <col min="9483" max="9722" width="9.140625" style="82"/>
    <col min="9723" max="9723" width="20.7109375" style="82" customWidth="1"/>
    <col min="9724" max="9725" width="0" style="82" hidden="1" customWidth="1"/>
    <col min="9726" max="9726" width="11.28515625" style="82" bestFit="1" customWidth="1"/>
    <col min="9727" max="9727" width="12.85546875" style="82" bestFit="1" customWidth="1"/>
    <col min="9728" max="9729" width="12.85546875" style="82" customWidth="1"/>
    <col min="9730" max="9730" width="11" style="82" bestFit="1" customWidth="1"/>
    <col min="9731" max="9732" width="11" style="82" customWidth="1"/>
    <col min="9733" max="9734" width="9.42578125" style="82" customWidth="1"/>
    <col min="9735" max="9735" width="9.42578125" style="82" bestFit="1" customWidth="1"/>
    <col min="9736" max="9737" width="9.42578125" style="82" customWidth="1"/>
    <col min="9738" max="9738" width="9.42578125" style="82" bestFit="1" customWidth="1"/>
    <col min="9739" max="9978" width="9.140625" style="82"/>
    <col min="9979" max="9979" width="20.7109375" style="82" customWidth="1"/>
    <col min="9980" max="9981" width="0" style="82" hidden="1" customWidth="1"/>
    <col min="9982" max="9982" width="11.28515625" style="82" bestFit="1" customWidth="1"/>
    <col min="9983" max="9983" width="12.85546875" style="82" bestFit="1" customWidth="1"/>
    <col min="9984" max="9985" width="12.85546875" style="82" customWidth="1"/>
    <col min="9986" max="9986" width="11" style="82" bestFit="1" customWidth="1"/>
    <col min="9987" max="9988" width="11" style="82" customWidth="1"/>
    <col min="9989" max="9990" width="9.42578125" style="82" customWidth="1"/>
    <col min="9991" max="9991" width="9.42578125" style="82" bestFit="1" customWidth="1"/>
    <col min="9992" max="9993" width="9.42578125" style="82" customWidth="1"/>
    <col min="9994" max="9994" width="9.42578125" style="82" bestFit="1" customWidth="1"/>
    <col min="9995" max="10234" width="9.140625" style="82"/>
    <col min="10235" max="10235" width="20.7109375" style="82" customWidth="1"/>
    <col min="10236" max="10237" width="0" style="82" hidden="1" customWidth="1"/>
    <col min="10238" max="10238" width="11.28515625" style="82" bestFit="1" customWidth="1"/>
    <col min="10239" max="10239" width="12.85546875" style="82" bestFit="1" customWidth="1"/>
    <col min="10240" max="10241" width="12.85546875" style="82" customWidth="1"/>
    <col min="10242" max="10242" width="11" style="82" bestFit="1" customWidth="1"/>
    <col min="10243" max="10244" width="11" style="82" customWidth="1"/>
    <col min="10245" max="10246" width="9.42578125" style="82" customWidth="1"/>
    <col min="10247" max="10247" width="9.42578125" style="82" bestFit="1" customWidth="1"/>
    <col min="10248" max="10249" width="9.42578125" style="82" customWidth="1"/>
    <col min="10250" max="10250" width="9.42578125" style="82" bestFit="1" customWidth="1"/>
    <col min="10251" max="10490" width="9.140625" style="82"/>
    <col min="10491" max="10491" width="20.7109375" style="82" customWidth="1"/>
    <col min="10492" max="10493" width="0" style="82" hidden="1" customWidth="1"/>
    <col min="10494" max="10494" width="11.28515625" style="82" bestFit="1" customWidth="1"/>
    <col min="10495" max="10495" width="12.85546875" style="82" bestFit="1" customWidth="1"/>
    <col min="10496" max="10497" width="12.85546875" style="82" customWidth="1"/>
    <col min="10498" max="10498" width="11" style="82" bestFit="1" customWidth="1"/>
    <col min="10499" max="10500" width="11" style="82" customWidth="1"/>
    <col min="10501" max="10502" width="9.42578125" style="82" customWidth="1"/>
    <col min="10503" max="10503" width="9.42578125" style="82" bestFit="1" customWidth="1"/>
    <col min="10504" max="10505" width="9.42578125" style="82" customWidth="1"/>
    <col min="10506" max="10506" width="9.42578125" style="82" bestFit="1" customWidth="1"/>
    <col min="10507" max="10746" width="9.140625" style="82"/>
    <col min="10747" max="10747" width="20.7109375" style="82" customWidth="1"/>
    <col min="10748" max="10749" width="0" style="82" hidden="1" customWidth="1"/>
    <col min="10750" max="10750" width="11.28515625" style="82" bestFit="1" customWidth="1"/>
    <col min="10751" max="10751" width="12.85546875" style="82" bestFit="1" customWidth="1"/>
    <col min="10752" max="10753" width="12.85546875" style="82" customWidth="1"/>
    <col min="10754" max="10754" width="11" style="82" bestFit="1" customWidth="1"/>
    <col min="10755" max="10756" width="11" style="82" customWidth="1"/>
    <col min="10757" max="10758" width="9.42578125" style="82" customWidth="1"/>
    <col min="10759" max="10759" width="9.42578125" style="82" bestFit="1" customWidth="1"/>
    <col min="10760" max="10761" width="9.42578125" style="82" customWidth="1"/>
    <col min="10762" max="10762" width="9.42578125" style="82" bestFit="1" customWidth="1"/>
    <col min="10763" max="11002" width="9.140625" style="82"/>
    <col min="11003" max="11003" width="20.7109375" style="82" customWidth="1"/>
    <col min="11004" max="11005" width="0" style="82" hidden="1" customWidth="1"/>
    <col min="11006" max="11006" width="11.28515625" style="82" bestFit="1" customWidth="1"/>
    <col min="11007" max="11007" width="12.85546875" style="82" bestFit="1" customWidth="1"/>
    <col min="11008" max="11009" width="12.85546875" style="82" customWidth="1"/>
    <col min="11010" max="11010" width="11" style="82" bestFit="1" customWidth="1"/>
    <col min="11011" max="11012" width="11" style="82" customWidth="1"/>
    <col min="11013" max="11014" width="9.42578125" style="82" customWidth="1"/>
    <col min="11015" max="11015" width="9.42578125" style="82" bestFit="1" customWidth="1"/>
    <col min="11016" max="11017" width="9.42578125" style="82" customWidth="1"/>
    <col min="11018" max="11018" width="9.42578125" style="82" bestFit="1" customWidth="1"/>
    <col min="11019" max="11258" width="9.140625" style="82"/>
    <col min="11259" max="11259" width="20.7109375" style="82" customWidth="1"/>
    <col min="11260" max="11261" width="0" style="82" hidden="1" customWidth="1"/>
    <col min="11262" max="11262" width="11.28515625" style="82" bestFit="1" customWidth="1"/>
    <col min="11263" max="11263" width="12.85546875" style="82" bestFit="1" customWidth="1"/>
    <col min="11264" max="11265" width="12.85546875" style="82" customWidth="1"/>
    <col min="11266" max="11266" width="11" style="82" bestFit="1" customWidth="1"/>
    <col min="11267" max="11268" width="11" style="82" customWidth="1"/>
    <col min="11269" max="11270" width="9.42578125" style="82" customWidth="1"/>
    <col min="11271" max="11271" width="9.42578125" style="82" bestFit="1" customWidth="1"/>
    <col min="11272" max="11273" width="9.42578125" style="82" customWidth="1"/>
    <col min="11274" max="11274" width="9.42578125" style="82" bestFit="1" customWidth="1"/>
    <col min="11275" max="11514" width="9.140625" style="82"/>
    <col min="11515" max="11515" width="20.7109375" style="82" customWidth="1"/>
    <col min="11516" max="11517" width="0" style="82" hidden="1" customWidth="1"/>
    <col min="11518" max="11518" width="11.28515625" style="82" bestFit="1" customWidth="1"/>
    <col min="11519" max="11519" width="12.85546875" style="82" bestFit="1" customWidth="1"/>
    <col min="11520" max="11521" width="12.85546875" style="82" customWidth="1"/>
    <col min="11522" max="11522" width="11" style="82" bestFit="1" customWidth="1"/>
    <col min="11523" max="11524" width="11" style="82" customWidth="1"/>
    <col min="11525" max="11526" width="9.42578125" style="82" customWidth="1"/>
    <col min="11527" max="11527" width="9.42578125" style="82" bestFit="1" customWidth="1"/>
    <col min="11528" max="11529" width="9.42578125" style="82" customWidth="1"/>
    <col min="11530" max="11530" width="9.42578125" style="82" bestFit="1" customWidth="1"/>
    <col min="11531" max="11770" width="9.140625" style="82"/>
    <col min="11771" max="11771" width="20.7109375" style="82" customWidth="1"/>
    <col min="11772" max="11773" width="0" style="82" hidden="1" customWidth="1"/>
    <col min="11774" max="11774" width="11.28515625" style="82" bestFit="1" customWidth="1"/>
    <col min="11775" max="11775" width="12.85546875" style="82" bestFit="1" customWidth="1"/>
    <col min="11776" max="11777" width="12.85546875" style="82" customWidth="1"/>
    <col min="11778" max="11778" width="11" style="82" bestFit="1" customWidth="1"/>
    <col min="11779" max="11780" width="11" style="82" customWidth="1"/>
    <col min="11781" max="11782" width="9.42578125" style="82" customWidth="1"/>
    <col min="11783" max="11783" width="9.42578125" style="82" bestFit="1" customWidth="1"/>
    <col min="11784" max="11785" width="9.42578125" style="82" customWidth="1"/>
    <col min="11786" max="11786" width="9.42578125" style="82" bestFit="1" customWidth="1"/>
    <col min="11787" max="12026" width="9.140625" style="82"/>
    <col min="12027" max="12027" width="20.7109375" style="82" customWidth="1"/>
    <col min="12028" max="12029" width="0" style="82" hidden="1" customWidth="1"/>
    <col min="12030" max="12030" width="11.28515625" style="82" bestFit="1" customWidth="1"/>
    <col min="12031" max="12031" width="12.85546875" style="82" bestFit="1" customWidth="1"/>
    <col min="12032" max="12033" width="12.85546875" style="82" customWidth="1"/>
    <col min="12034" max="12034" width="11" style="82" bestFit="1" customWidth="1"/>
    <col min="12035" max="12036" width="11" style="82" customWidth="1"/>
    <col min="12037" max="12038" width="9.42578125" style="82" customWidth="1"/>
    <col min="12039" max="12039" width="9.42578125" style="82" bestFit="1" customWidth="1"/>
    <col min="12040" max="12041" width="9.42578125" style="82" customWidth="1"/>
    <col min="12042" max="12042" width="9.42578125" style="82" bestFit="1" customWidth="1"/>
    <col min="12043" max="12282" width="9.140625" style="82"/>
    <col min="12283" max="12283" width="20.7109375" style="82" customWidth="1"/>
    <col min="12284" max="12285" width="0" style="82" hidden="1" customWidth="1"/>
    <col min="12286" max="12286" width="11.28515625" style="82" bestFit="1" customWidth="1"/>
    <col min="12287" max="12287" width="12.85546875" style="82" bestFit="1" customWidth="1"/>
    <col min="12288" max="12289" width="12.85546875" style="82" customWidth="1"/>
    <col min="12290" max="12290" width="11" style="82" bestFit="1" customWidth="1"/>
    <col min="12291" max="12292" width="11" style="82" customWidth="1"/>
    <col min="12293" max="12294" width="9.42578125" style="82" customWidth="1"/>
    <col min="12295" max="12295" width="9.42578125" style="82" bestFit="1" customWidth="1"/>
    <col min="12296" max="12297" width="9.42578125" style="82" customWidth="1"/>
    <col min="12298" max="12298" width="9.42578125" style="82" bestFit="1" customWidth="1"/>
    <col min="12299" max="12538" width="9.140625" style="82"/>
    <col min="12539" max="12539" width="20.7109375" style="82" customWidth="1"/>
    <col min="12540" max="12541" width="0" style="82" hidden="1" customWidth="1"/>
    <col min="12542" max="12542" width="11.28515625" style="82" bestFit="1" customWidth="1"/>
    <col min="12543" max="12543" width="12.85546875" style="82" bestFit="1" customWidth="1"/>
    <col min="12544" max="12545" width="12.85546875" style="82" customWidth="1"/>
    <col min="12546" max="12546" width="11" style="82" bestFit="1" customWidth="1"/>
    <col min="12547" max="12548" width="11" style="82" customWidth="1"/>
    <col min="12549" max="12550" width="9.42578125" style="82" customWidth="1"/>
    <col min="12551" max="12551" width="9.42578125" style="82" bestFit="1" customWidth="1"/>
    <col min="12552" max="12553" width="9.42578125" style="82" customWidth="1"/>
    <col min="12554" max="12554" width="9.42578125" style="82" bestFit="1" customWidth="1"/>
    <col min="12555" max="12794" width="9.140625" style="82"/>
    <col min="12795" max="12795" width="20.7109375" style="82" customWidth="1"/>
    <col min="12796" max="12797" width="0" style="82" hidden="1" customWidth="1"/>
    <col min="12798" max="12798" width="11.28515625" style="82" bestFit="1" customWidth="1"/>
    <col min="12799" max="12799" width="12.85546875" style="82" bestFit="1" customWidth="1"/>
    <col min="12800" max="12801" width="12.85546875" style="82" customWidth="1"/>
    <col min="12802" max="12802" width="11" style="82" bestFit="1" customWidth="1"/>
    <col min="12803" max="12804" width="11" style="82" customWidth="1"/>
    <col min="12805" max="12806" width="9.42578125" style="82" customWidth="1"/>
    <col min="12807" max="12807" width="9.42578125" style="82" bestFit="1" customWidth="1"/>
    <col min="12808" max="12809" width="9.42578125" style="82" customWidth="1"/>
    <col min="12810" max="12810" width="9.42578125" style="82" bestFit="1" customWidth="1"/>
    <col min="12811" max="13050" width="9.140625" style="82"/>
    <col min="13051" max="13051" width="20.7109375" style="82" customWidth="1"/>
    <col min="13052" max="13053" width="0" style="82" hidden="1" customWidth="1"/>
    <col min="13054" max="13054" width="11.28515625" style="82" bestFit="1" customWidth="1"/>
    <col min="13055" max="13055" width="12.85546875" style="82" bestFit="1" customWidth="1"/>
    <col min="13056" max="13057" width="12.85546875" style="82" customWidth="1"/>
    <col min="13058" max="13058" width="11" style="82" bestFit="1" customWidth="1"/>
    <col min="13059" max="13060" width="11" style="82" customWidth="1"/>
    <col min="13061" max="13062" width="9.42578125" style="82" customWidth="1"/>
    <col min="13063" max="13063" width="9.42578125" style="82" bestFit="1" customWidth="1"/>
    <col min="13064" max="13065" width="9.42578125" style="82" customWidth="1"/>
    <col min="13066" max="13066" width="9.42578125" style="82" bestFit="1" customWidth="1"/>
    <col min="13067" max="13306" width="9.140625" style="82"/>
    <col min="13307" max="13307" width="20.7109375" style="82" customWidth="1"/>
    <col min="13308" max="13309" width="0" style="82" hidden="1" customWidth="1"/>
    <col min="13310" max="13310" width="11.28515625" style="82" bestFit="1" customWidth="1"/>
    <col min="13311" max="13311" width="12.85546875" style="82" bestFit="1" customWidth="1"/>
    <col min="13312" max="13313" width="12.85546875" style="82" customWidth="1"/>
    <col min="13314" max="13314" width="11" style="82" bestFit="1" customWidth="1"/>
    <col min="13315" max="13316" width="11" style="82" customWidth="1"/>
    <col min="13317" max="13318" width="9.42578125" style="82" customWidth="1"/>
    <col min="13319" max="13319" width="9.42578125" style="82" bestFit="1" customWidth="1"/>
    <col min="13320" max="13321" width="9.42578125" style="82" customWidth="1"/>
    <col min="13322" max="13322" width="9.42578125" style="82" bestFit="1" customWidth="1"/>
    <col min="13323" max="13562" width="9.140625" style="82"/>
    <col min="13563" max="13563" width="20.7109375" style="82" customWidth="1"/>
    <col min="13564" max="13565" width="0" style="82" hidden="1" customWidth="1"/>
    <col min="13566" max="13566" width="11.28515625" style="82" bestFit="1" customWidth="1"/>
    <col min="13567" max="13567" width="12.85546875" style="82" bestFit="1" customWidth="1"/>
    <col min="13568" max="13569" width="12.85546875" style="82" customWidth="1"/>
    <col min="13570" max="13570" width="11" style="82" bestFit="1" customWidth="1"/>
    <col min="13571" max="13572" width="11" style="82" customWidth="1"/>
    <col min="13573" max="13574" width="9.42578125" style="82" customWidth="1"/>
    <col min="13575" max="13575" width="9.42578125" style="82" bestFit="1" customWidth="1"/>
    <col min="13576" max="13577" width="9.42578125" style="82" customWidth="1"/>
    <col min="13578" max="13578" width="9.42578125" style="82" bestFit="1" customWidth="1"/>
    <col min="13579" max="13818" width="9.140625" style="82"/>
    <col min="13819" max="13819" width="20.7109375" style="82" customWidth="1"/>
    <col min="13820" max="13821" width="0" style="82" hidden="1" customWidth="1"/>
    <col min="13822" max="13822" width="11.28515625" style="82" bestFit="1" customWidth="1"/>
    <col min="13823" max="13823" width="12.85546875" style="82" bestFit="1" customWidth="1"/>
    <col min="13824" max="13825" width="12.85546875" style="82" customWidth="1"/>
    <col min="13826" max="13826" width="11" style="82" bestFit="1" customWidth="1"/>
    <col min="13827" max="13828" width="11" style="82" customWidth="1"/>
    <col min="13829" max="13830" width="9.42578125" style="82" customWidth="1"/>
    <col min="13831" max="13831" width="9.42578125" style="82" bestFit="1" customWidth="1"/>
    <col min="13832" max="13833" width="9.42578125" style="82" customWidth="1"/>
    <col min="13834" max="13834" width="9.42578125" style="82" bestFit="1" customWidth="1"/>
    <col min="13835" max="14074" width="9.140625" style="82"/>
    <col min="14075" max="14075" width="20.7109375" style="82" customWidth="1"/>
    <col min="14076" max="14077" width="0" style="82" hidden="1" customWidth="1"/>
    <col min="14078" max="14078" width="11.28515625" style="82" bestFit="1" customWidth="1"/>
    <col min="14079" max="14079" width="12.85546875" style="82" bestFit="1" customWidth="1"/>
    <col min="14080" max="14081" width="12.85546875" style="82" customWidth="1"/>
    <col min="14082" max="14082" width="11" style="82" bestFit="1" customWidth="1"/>
    <col min="14083" max="14084" width="11" style="82" customWidth="1"/>
    <col min="14085" max="14086" width="9.42578125" style="82" customWidth="1"/>
    <col min="14087" max="14087" width="9.42578125" style="82" bestFit="1" customWidth="1"/>
    <col min="14088" max="14089" width="9.42578125" style="82" customWidth="1"/>
    <col min="14090" max="14090" width="9.42578125" style="82" bestFit="1" customWidth="1"/>
    <col min="14091" max="14330" width="9.140625" style="82"/>
    <col min="14331" max="14331" width="20.7109375" style="82" customWidth="1"/>
    <col min="14332" max="14333" width="0" style="82" hidden="1" customWidth="1"/>
    <col min="14334" max="14334" width="11.28515625" style="82" bestFit="1" customWidth="1"/>
    <col min="14335" max="14335" width="12.85546875" style="82" bestFit="1" customWidth="1"/>
    <col min="14336" max="14337" width="12.85546875" style="82" customWidth="1"/>
    <col min="14338" max="14338" width="11" style="82" bestFit="1" customWidth="1"/>
    <col min="14339" max="14340" width="11" style="82" customWidth="1"/>
    <col min="14341" max="14342" width="9.42578125" style="82" customWidth="1"/>
    <col min="14343" max="14343" width="9.42578125" style="82" bestFit="1" customWidth="1"/>
    <col min="14344" max="14345" width="9.42578125" style="82" customWidth="1"/>
    <col min="14346" max="14346" width="9.42578125" style="82" bestFit="1" customWidth="1"/>
    <col min="14347" max="14586" width="9.140625" style="82"/>
    <col min="14587" max="14587" width="20.7109375" style="82" customWidth="1"/>
    <col min="14588" max="14589" width="0" style="82" hidden="1" customWidth="1"/>
    <col min="14590" max="14590" width="11.28515625" style="82" bestFit="1" customWidth="1"/>
    <col min="14591" max="14591" width="12.85546875" style="82" bestFit="1" customWidth="1"/>
    <col min="14592" max="14593" width="12.85546875" style="82" customWidth="1"/>
    <col min="14594" max="14594" width="11" style="82" bestFit="1" customWidth="1"/>
    <col min="14595" max="14596" width="11" style="82" customWidth="1"/>
    <col min="14597" max="14598" width="9.42578125" style="82" customWidth="1"/>
    <col min="14599" max="14599" width="9.42578125" style="82" bestFit="1" customWidth="1"/>
    <col min="14600" max="14601" width="9.42578125" style="82" customWidth="1"/>
    <col min="14602" max="14602" width="9.42578125" style="82" bestFit="1" customWidth="1"/>
    <col min="14603" max="14842" width="9.140625" style="82"/>
    <col min="14843" max="14843" width="20.7109375" style="82" customWidth="1"/>
    <col min="14844" max="14845" width="0" style="82" hidden="1" customWidth="1"/>
    <col min="14846" max="14846" width="11.28515625" style="82" bestFit="1" customWidth="1"/>
    <col min="14847" max="14847" width="12.85546875" style="82" bestFit="1" customWidth="1"/>
    <col min="14848" max="14849" width="12.85546875" style="82" customWidth="1"/>
    <col min="14850" max="14850" width="11" style="82" bestFit="1" customWidth="1"/>
    <col min="14851" max="14852" width="11" style="82" customWidth="1"/>
    <col min="14853" max="14854" width="9.42578125" style="82" customWidth="1"/>
    <col min="14855" max="14855" width="9.42578125" style="82" bestFit="1" customWidth="1"/>
    <col min="14856" max="14857" width="9.42578125" style="82" customWidth="1"/>
    <col min="14858" max="14858" width="9.42578125" style="82" bestFit="1" customWidth="1"/>
    <col min="14859" max="15098" width="9.140625" style="82"/>
    <col min="15099" max="15099" width="20.7109375" style="82" customWidth="1"/>
    <col min="15100" max="15101" width="0" style="82" hidden="1" customWidth="1"/>
    <col min="15102" max="15102" width="11.28515625" style="82" bestFit="1" customWidth="1"/>
    <col min="15103" max="15103" width="12.85546875" style="82" bestFit="1" customWidth="1"/>
    <col min="15104" max="15105" width="12.85546875" style="82" customWidth="1"/>
    <col min="15106" max="15106" width="11" style="82" bestFit="1" customWidth="1"/>
    <col min="15107" max="15108" width="11" style="82" customWidth="1"/>
    <col min="15109" max="15110" width="9.42578125" style="82" customWidth="1"/>
    <col min="15111" max="15111" width="9.42578125" style="82" bestFit="1" customWidth="1"/>
    <col min="15112" max="15113" width="9.42578125" style="82" customWidth="1"/>
    <col min="15114" max="15114" width="9.42578125" style="82" bestFit="1" customWidth="1"/>
    <col min="15115" max="15354" width="9.140625" style="82"/>
    <col min="15355" max="15355" width="20.7109375" style="82" customWidth="1"/>
    <col min="15356" max="15357" width="0" style="82" hidden="1" customWidth="1"/>
    <col min="15358" max="15358" width="11.28515625" style="82" bestFit="1" customWidth="1"/>
    <col min="15359" max="15359" width="12.85546875" style="82" bestFit="1" customWidth="1"/>
    <col min="15360" max="15361" width="12.85546875" style="82" customWidth="1"/>
    <col min="15362" max="15362" width="11" style="82" bestFit="1" customWidth="1"/>
    <col min="15363" max="15364" width="11" style="82" customWidth="1"/>
    <col min="15365" max="15366" width="9.42578125" style="82" customWidth="1"/>
    <col min="15367" max="15367" width="9.42578125" style="82" bestFit="1" customWidth="1"/>
    <col min="15368" max="15369" width="9.42578125" style="82" customWidth="1"/>
    <col min="15370" max="15370" width="9.42578125" style="82" bestFit="1" customWidth="1"/>
    <col min="15371" max="15610" width="9.140625" style="82"/>
    <col min="15611" max="15611" width="20.7109375" style="82" customWidth="1"/>
    <col min="15612" max="15613" width="0" style="82" hidden="1" customWidth="1"/>
    <col min="15614" max="15614" width="11.28515625" style="82" bestFit="1" customWidth="1"/>
    <col min="15615" max="15615" width="12.85546875" style="82" bestFit="1" customWidth="1"/>
    <col min="15616" max="15617" width="12.85546875" style="82" customWidth="1"/>
    <col min="15618" max="15618" width="11" style="82" bestFit="1" customWidth="1"/>
    <col min="15619" max="15620" width="11" style="82" customWidth="1"/>
    <col min="15621" max="15622" width="9.42578125" style="82" customWidth="1"/>
    <col min="15623" max="15623" width="9.42578125" style="82" bestFit="1" customWidth="1"/>
    <col min="15624" max="15625" width="9.42578125" style="82" customWidth="1"/>
    <col min="15626" max="15626" width="9.42578125" style="82" bestFit="1" customWidth="1"/>
    <col min="15627" max="15866" width="9.140625" style="82"/>
    <col min="15867" max="15867" width="20.7109375" style="82" customWidth="1"/>
    <col min="15868" max="15869" width="0" style="82" hidden="1" customWidth="1"/>
    <col min="15870" max="15870" width="11.28515625" style="82" bestFit="1" customWidth="1"/>
    <col min="15871" max="15871" width="12.85546875" style="82" bestFit="1" customWidth="1"/>
    <col min="15872" max="15873" width="12.85546875" style="82" customWidth="1"/>
    <col min="15874" max="15874" width="11" style="82" bestFit="1" customWidth="1"/>
    <col min="15875" max="15876" width="11" style="82" customWidth="1"/>
    <col min="15877" max="15878" width="9.42578125" style="82" customWidth="1"/>
    <col min="15879" max="15879" width="9.42578125" style="82" bestFit="1" customWidth="1"/>
    <col min="15880" max="15881" width="9.42578125" style="82" customWidth="1"/>
    <col min="15882" max="15882" width="9.42578125" style="82" bestFit="1" customWidth="1"/>
    <col min="15883" max="16122" width="9.140625" style="82"/>
    <col min="16123" max="16123" width="20.7109375" style="82" customWidth="1"/>
    <col min="16124" max="16125" width="0" style="82" hidden="1" customWidth="1"/>
    <col min="16126" max="16126" width="11.28515625" style="82" bestFit="1" customWidth="1"/>
    <col min="16127" max="16127" width="12.85546875" style="82" bestFit="1" customWidth="1"/>
    <col min="16128" max="16129" width="12.85546875" style="82" customWidth="1"/>
    <col min="16130" max="16130" width="11" style="82" bestFit="1" customWidth="1"/>
    <col min="16131" max="16132" width="11" style="82" customWidth="1"/>
    <col min="16133" max="16134" width="9.42578125" style="82" customWidth="1"/>
    <col min="16135" max="16135" width="9.42578125" style="82" bestFit="1" customWidth="1"/>
    <col min="16136" max="16137" width="9.42578125" style="82" customWidth="1"/>
    <col min="16138" max="16138" width="9.42578125" style="82" bestFit="1" customWidth="1"/>
    <col min="16139" max="16384" width="9.140625" style="82"/>
  </cols>
  <sheetData>
    <row r="1" spans="1:10" ht="15.75">
      <c r="A1" s="2790" t="s">
        <v>165</v>
      </c>
      <c r="B1" s="2790"/>
      <c r="C1" s="2790"/>
      <c r="D1" s="2790"/>
      <c r="E1" s="2790"/>
      <c r="F1" s="2790"/>
      <c r="G1" s="2790"/>
      <c r="H1" s="2790"/>
      <c r="I1" s="2790"/>
      <c r="J1" s="2790"/>
    </row>
    <row r="2" spans="1:10" ht="15.75">
      <c r="A2" s="2790" t="s">
        <v>33</v>
      </c>
      <c r="B2" s="2790"/>
      <c r="C2" s="2790"/>
      <c r="D2" s="2790"/>
      <c r="E2" s="2790"/>
      <c r="F2" s="2790"/>
      <c r="G2" s="2790"/>
      <c r="H2" s="2790"/>
      <c r="I2" s="2790"/>
      <c r="J2" s="2790"/>
    </row>
    <row r="3" spans="1:10" ht="13.5" thickBot="1">
      <c r="A3" s="83"/>
      <c r="B3" s="83"/>
      <c r="C3" s="83"/>
      <c r="D3" s="83"/>
      <c r="E3" s="83"/>
      <c r="F3" s="83"/>
      <c r="G3" s="83"/>
      <c r="H3" s="83"/>
      <c r="I3" s="83"/>
      <c r="J3" s="83"/>
    </row>
    <row r="4" spans="1:10" ht="18" customHeight="1" thickTop="1">
      <c r="A4" s="2791" t="s">
        <v>61</v>
      </c>
      <c r="B4" s="2794" t="s">
        <v>166</v>
      </c>
      <c r="C4" s="2795"/>
      <c r="D4" s="2795"/>
      <c r="E4" s="2795"/>
      <c r="F4" s="2796"/>
      <c r="G4" s="2797" t="s">
        <v>563</v>
      </c>
      <c r="H4" s="2797"/>
      <c r="I4" s="2797" t="s">
        <v>564</v>
      </c>
      <c r="J4" s="2799"/>
    </row>
    <row r="5" spans="1:10" ht="31.5" customHeight="1">
      <c r="A5" s="2792"/>
      <c r="B5" s="2801" t="s">
        <v>66</v>
      </c>
      <c r="C5" s="2801"/>
      <c r="D5" s="2801" t="s">
        <v>282</v>
      </c>
      <c r="E5" s="2801"/>
      <c r="F5" s="84" t="s">
        <v>281</v>
      </c>
      <c r="G5" s="2798"/>
      <c r="H5" s="2798"/>
      <c r="I5" s="2798"/>
      <c r="J5" s="2800"/>
    </row>
    <row r="6" spans="1:10" ht="21" customHeight="1">
      <c r="A6" s="2793"/>
      <c r="B6" s="84" t="s">
        <v>562</v>
      </c>
      <c r="C6" s="85" t="s">
        <v>167</v>
      </c>
      <c r="D6" s="613" t="s">
        <v>562</v>
      </c>
      <c r="E6" s="84" t="s">
        <v>167</v>
      </c>
      <c r="F6" s="613" t="s">
        <v>562</v>
      </c>
      <c r="G6" s="86" t="s">
        <v>67</v>
      </c>
      <c r="H6" s="86" t="s">
        <v>280</v>
      </c>
      <c r="I6" s="86" t="s">
        <v>67</v>
      </c>
      <c r="J6" s="226" t="s">
        <v>280</v>
      </c>
    </row>
    <row r="7" spans="1:10" ht="27" customHeight="1">
      <c r="A7" s="87" t="s">
        <v>168</v>
      </c>
      <c r="B7" s="88">
        <v>61020.712</v>
      </c>
      <c r="C7" s="88">
        <v>241612.59299999999</v>
      </c>
      <c r="D7" s="88">
        <v>64390.65588934999</v>
      </c>
      <c r="E7" s="88">
        <v>224070.516</v>
      </c>
      <c r="F7" s="88">
        <v>58063.379329789997</v>
      </c>
      <c r="G7" s="88">
        <f t="shared" ref="G7:G17" si="0">D7/B7*100-100</f>
        <v>5.5226230224091637</v>
      </c>
      <c r="H7" s="88">
        <f t="shared" ref="H7:H18" si="1">F7/D7*100-100</f>
        <v>-9.8263893606440291</v>
      </c>
      <c r="I7" s="88">
        <f t="shared" ref="I7:I17" si="2">D7/D$17*100</f>
        <v>33.949037188784963</v>
      </c>
      <c r="J7" s="89">
        <f t="shared" ref="J7:J17" si="3">F7/F$17*100</f>
        <v>33.686481515831758</v>
      </c>
    </row>
    <row r="8" spans="1:10" ht="27" customHeight="1">
      <c r="A8" s="90" t="s">
        <v>169</v>
      </c>
      <c r="B8" s="29">
        <v>42489.584000000003</v>
      </c>
      <c r="C8" s="91">
        <v>155366.01199999999</v>
      </c>
      <c r="D8" s="91">
        <v>39087.903510019998</v>
      </c>
      <c r="E8" s="91">
        <v>137990.33900000001</v>
      </c>
      <c r="F8" s="91">
        <v>37579.158747170004</v>
      </c>
      <c r="G8" s="29">
        <f t="shared" si="0"/>
        <v>-8.00591620285104</v>
      </c>
      <c r="H8" s="29">
        <f t="shared" si="1"/>
        <v>-3.8598764000306005</v>
      </c>
      <c r="I8" s="29">
        <f t="shared" si="2"/>
        <v>20.608528855081722</v>
      </c>
      <c r="J8" s="30">
        <f t="shared" si="3"/>
        <v>21.802203921457977</v>
      </c>
    </row>
    <row r="9" spans="1:10" ht="27" customHeight="1">
      <c r="A9" s="90" t="s">
        <v>170</v>
      </c>
      <c r="B9" s="29">
        <v>27033.592000000001</v>
      </c>
      <c r="C9" s="91">
        <v>194283.34899999999</v>
      </c>
      <c r="D9" s="91">
        <v>34939.343807090001</v>
      </c>
      <c r="E9" s="91">
        <v>219689.516</v>
      </c>
      <c r="F9" s="91">
        <v>35251.288572470003</v>
      </c>
      <c r="G9" s="29">
        <f t="shared" si="0"/>
        <v>29.244178158381629</v>
      </c>
      <c r="H9" s="29">
        <f t="shared" si="1"/>
        <v>0.8928180423259704</v>
      </c>
      <c r="I9" s="29">
        <f t="shared" si="2"/>
        <v>18.421261064601591</v>
      </c>
      <c r="J9" s="30">
        <f t="shared" si="3"/>
        <v>20.451649466714855</v>
      </c>
    </row>
    <row r="10" spans="1:10" ht="27" customHeight="1">
      <c r="A10" s="90" t="s">
        <v>171</v>
      </c>
      <c r="B10" s="29">
        <v>33821.357000000004</v>
      </c>
      <c r="C10" s="91">
        <v>121858.15300000001</v>
      </c>
      <c r="D10" s="91">
        <v>32901.049653400005</v>
      </c>
      <c r="E10" s="91">
        <v>100622.55100000001</v>
      </c>
      <c r="F10" s="91">
        <v>28975.779179220008</v>
      </c>
      <c r="G10" s="29">
        <f t="shared" si="0"/>
        <v>-2.7210834461786959</v>
      </c>
      <c r="H10" s="29">
        <f t="shared" si="1"/>
        <v>-11.930532659386927</v>
      </c>
      <c r="I10" s="29">
        <f t="shared" si="2"/>
        <v>17.346600105343526</v>
      </c>
      <c r="J10" s="30">
        <f t="shared" si="3"/>
        <v>16.810803315177068</v>
      </c>
    </row>
    <row r="11" spans="1:10" ht="27" customHeight="1">
      <c r="A11" s="90" t="s">
        <v>172</v>
      </c>
      <c r="B11" s="29">
        <v>850.06500000000005</v>
      </c>
      <c r="C11" s="91">
        <v>0</v>
      </c>
      <c r="D11" s="91">
        <v>0</v>
      </c>
      <c r="E11" s="91">
        <v>0</v>
      </c>
      <c r="F11" s="91">
        <v>0</v>
      </c>
      <c r="G11" s="29">
        <v>0</v>
      </c>
      <c r="H11" s="29">
        <v>0</v>
      </c>
      <c r="I11" s="29">
        <f t="shared" si="2"/>
        <v>0</v>
      </c>
      <c r="J11" s="30">
        <f t="shared" si="3"/>
        <v>0</v>
      </c>
    </row>
    <row r="12" spans="1:10" ht="27" customHeight="1">
      <c r="A12" s="90" t="s">
        <v>173</v>
      </c>
      <c r="B12" s="29">
        <v>3700.261</v>
      </c>
      <c r="C12" s="91">
        <v>0</v>
      </c>
      <c r="D12" s="91">
        <v>0</v>
      </c>
      <c r="E12" s="91">
        <v>0</v>
      </c>
      <c r="F12" s="91">
        <v>0</v>
      </c>
      <c r="G12" s="29">
        <v>0</v>
      </c>
      <c r="H12" s="29">
        <v>0</v>
      </c>
      <c r="I12" s="29">
        <f t="shared" si="2"/>
        <v>0</v>
      </c>
      <c r="J12" s="30">
        <f t="shared" si="3"/>
        <v>0</v>
      </c>
    </row>
    <row r="13" spans="1:10" ht="27" customHeight="1">
      <c r="A13" s="90" t="s">
        <v>174</v>
      </c>
      <c r="B13" s="29">
        <v>342.72300000000001</v>
      </c>
      <c r="C13" s="91">
        <v>1079.347</v>
      </c>
      <c r="D13" s="91">
        <v>227.74026951000002</v>
      </c>
      <c r="E13" s="91">
        <v>583.928</v>
      </c>
      <c r="F13" s="91">
        <v>55.967906289999995</v>
      </c>
      <c r="G13" s="29">
        <f t="shared" si="0"/>
        <v>-33.549756068311723</v>
      </c>
      <c r="H13" s="29">
        <f t="shared" si="1"/>
        <v>-75.424677238496699</v>
      </c>
      <c r="I13" s="29">
        <f t="shared" si="2"/>
        <v>0.12007274614914548</v>
      </c>
      <c r="J13" s="30">
        <f t="shared" si="3"/>
        <v>3.2470756309400425E-2</v>
      </c>
    </row>
    <row r="14" spans="1:10" ht="27" customHeight="1">
      <c r="A14" s="90" t="s">
        <v>175</v>
      </c>
      <c r="B14" s="29">
        <v>306.43200000000002</v>
      </c>
      <c r="C14" s="91">
        <v>0</v>
      </c>
      <c r="D14" s="91">
        <v>0</v>
      </c>
      <c r="E14" s="91">
        <v>0</v>
      </c>
      <c r="F14" s="91">
        <v>0</v>
      </c>
      <c r="G14" s="29">
        <v>0</v>
      </c>
      <c r="H14" s="29">
        <v>0</v>
      </c>
      <c r="I14" s="29">
        <f t="shared" si="2"/>
        <v>0</v>
      </c>
      <c r="J14" s="30">
        <f t="shared" si="3"/>
        <v>0</v>
      </c>
    </row>
    <row r="15" spans="1:10" ht="27" customHeight="1">
      <c r="A15" s="90" t="s">
        <v>176</v>
      </c>
      <c r="B15" s="29">
        <v>6633.2740000000003</v>
      </c>
      <c r="C15" s="91">
        <v>14831.038</v>
      </c>
      <c r="D15" s="91">
        <v>5863.4432424399993</v>
      </c>
      <c r="E15" s="91">
        <v>17097.998</v>
      </c>
      <c r="F15" s="91">
        <v>3502.3938198599994</v>
      </c>
      <c r="G15" s="29">
        <f t="shared" si="0"/>
        <v>-11.605592616255578</v>
      </c>
      <c r="H15" s="29">
        <f t="shared" si="1"/>
        <v>-40.26728536383817</v>
      </c>
      <c r="I15" s="29">
        <f t="shared" si="2"/>
        <v>3.091415205243297</v>
      </c>
      <c r="J15" s="30">
        <f t="shared" si="3"/>
        <v>2.0319748184781368</v>
      </c>
    </row>
    <row r="16" spans="1:10" ht="22.5" customHeight="1">
      <c r="A16" s="90" t="s">
        <v>177</v>
      </c>
      <c r="B16" s="29">
        <v>21669.653999999999</v>
      </c>
      <c r="C16" s="29">
        <v>100590.17200000001</v>
      </c>
      <c r="D16" s="29">
        <v>12258.441064669998</v>
      </c>
      <c r="E16" s="29">
        <v>93729.463000000003</v>
      </c>
      <c r="F16" s="29">
        <v>8936.0690469500005</v>
      </c>
      <c r="G16" s="29">
        <f>D16/B16*100-100</f>
        <v>-43.430379346758386</v>
      </c>
      <c r="H16" s="29">
        <f t="shared" si="1"/>
        <v>-27.102728643819091</v>
      </c>
      <c r="I16" s="29">
        <f t="shared" si="2"/>
        <v>6.4630848347957643</v>
      </c>
      <c r="J16" s="30">
        <f t="shared" si="3"/>
        <v>5.1844162060308081</v>
      </c>
    </row>
    <row r="17" spans="1:10" ht="24.75" customHeight="1">
      <c r="A17" s="209" t="s">
        <v>178</v>
      </c>
      <c r="B17" s="92">
        <f>SUM(B7:B16)</f>
        <v>197867.65400000001</v>
      </c>
      <c r="C17" s="92">
        <f>SUM(C7:C16)</f>
        <v>829620.66399999987</v>
      </c>
      <c r="D17" s="92">
        <f>SUM(D7:D16)</f>
        <v>189668.57743647997</v>
      </c>
      <c r="E17" s="92">
        <f>SUM(E7:E16)</f>
        <v>793784.31099999999</v>
      </c>
      <c r="F17" s="92">
        <f>SUM(F7:F16)</f>
        <v>172364.03660175001</v>
      </c>
      <c r="G17" s="92">
        <f t="shared" si="0"/>
        <v>-4.1437174787143505</v>
      </c>
      <c r="H17" s="92">
        <f t="shared" si="1"/>
        <v>-9.1235675769884779</v>
      </c>
      <c r="I17" s="92">
        <f t="shared" si="2"/>
        <v>100</v>
      </c>
      <c r="J17" s="93">
        <f t="shared" si="3"/>
        <v>100</v>
      </c>
    </row>
    <row r="18" spans="1:10" ht="24.75" customHeight="1">
      <c r="A18" s="90" t="s">
        <v>277</v>
      </c>
      <c r="B18" s="208">
        <v>0</v>
      </c>
      <c r="C18" s="222">
        <v>10041.173000000001</v>
      </c>
      <c r="D18" s="29">
        <v>11474.42999296</v>
      </c>
      <c r="E18" s="222">
        <v>47575.49</v>
      </c>
      <c r="F18" s="29">
        <v>22564.75989745</v>
      </c>
      <c r="G18" s="208">
        <v>0</v>
      </c>
      <c r="H18" s="224">
        <f t="shared" si="1"/>
        <v>96.652556260261633</v>
      </c>
      <c r="I18" s="224">
        <f>D18/D$19*100</f>
        <v>5.7046129217219628</v>
      </c>
      <c r="J18" s="223">
        <f>F18/F$19*100</f>
        <v>11.575898637194227</v>
      </c>
    </row>
    <row r="19" spans="1:10" ht="24.75" customHeight="1">
      <c r="A19" s="209" t="s">
        <v>278</v>
      </c>
      <c r="B19" s="92">
        <f>B18+B17</f>
        <v>197867.65400000001</v>
      </c>
      <c r="C19" s="92">
        <f t="shared" ref="C19:F19" si="4">C18+C17</f>
        <v>839661.83699999982</v>
      </c>
      <c r="D19" s="92">
        <f t="shared" si="4"/>
        <v>201143.00742943998</v>
      </c>
      <c r="E19" s="92">
        <f t="shared" si="4"/>
        <v>841359.80099999998</v>
      </c>
      <c r="F19" s="92">
        <f t="shared" si="4"/>
        <v>194928.79649919999</v>
      </c>
      <c r="G19" s="92">
        <f t="shared" ref="G19:G20" si="5">D19/B19*100-100</f>
        <v>1.6553253466278903</v>
      </c>
      <c r="H19" s="92">
        <f t="shared" ref="H19:H20" si="6">F19/D19*100-100</f>
        <v>-3.0894491484720845</v>
      </c>
      <c r="I19" s="92" t="s">
        <v>71</v>
      </c>
      <c r="J19" s="93" t="s">
        <v>71</v>
      </c>
    </row>
    <row r="20" spans="1:10" ht="38.25" customHeight="1" thickBot="1">
      <c r="A20" s="210" t="s">
        <v>279</v>
      </c>
      <c r="B20" s="94">
        <f>B19-B11-B12</f>
        <v>193317.32800000001</v>
      </c>
      <c r="C20" s="94">
        <f t="shared" ref="C20:F20" si="7">C19-C11-C12</f>
        <v>839661.83699999982</v>
      </c>
      <c r="D20" s="94">
        <f t="shared" si="7"/>
        <v>201143.00742943998</v>
      </c>
      <c r="E20" s="94">
        <f t="shared" si="7"/>
        <v>841359.80099999998</v>
      </c>
      <c r="F20" s="94">
        <f t="shared" si="7"/>
        <v>194928.79649919999</v>
      </c>
      <c r="G20" s="94">
        <f t="shared" si="5"/>
        <v>4.048100348997167</v>
      </c>
      <c r="H20" s="94">
        <f t="shared" si="6"/>
        <v>-3.0894491484720845</v>
      </c>
      <c r="I20" s="94" t="s">
        <v>71</v>
      </c>
      <c r="J20" s="95" t="s">
        <v>71</v>
      </c>
    </row>
    <row r="21" spans="1:10" ht="33.75" customHeight="1" thickTop="1">
      <c r="A21" s="2788" t="s">
        <v>179</v>
      </c>
      <c r="B21" s="2788"/>
      <c r="C21" s="2788"/>
      <c r="D21" s="2788"/>
      <c r="E21" s="2788"/>
      <c r="F21" s="2788"/>
      <c r="G21" s="2788"/>
      <c r="H21" s="2788"/>
      <c r="I21" s="2788"/>
      <c r="J21" s="2788"/>
    </row>
    <row r="22" spans="1:10" ht="15.75" customHeight="1">
      <c r="A22" s="2789" t="s">
        <v>180</v>
      </c>
      <c r="B22" s="2789"/>
      <c r="C22" s="2789"/>
      <c r="D22" s="2789"/>
      <c r="E22" s="2789"/>
      <c r="F22" s="2789"/>
      <c r="G22" s="2789"/>
      <c r="H22" s="2789"/>
      <c r="I22" s="2789"/>
      <c r="J22" s="2789"/>
    </row>
    <row r="23" spans="1:10" ht="15.75" customHeight="1">
      <c r="A23" s="212" t="s">
        <v>283</v>
      </c>
      <c r="B23" s="212"/>
      <c r="C23" s="212"/>
      <c r="D23" s="212"/>
      <c r="E23" s="212"/>
      <c r="F23" s="212"/>
      <c r="G23" s="212"/>
      <c r="H23" s="212"/>
      <c r="I23" s="212"/>
      <c r="J23" s="212"/>
    </row>
    <row r="24" spans="1:10" ht="14.25" customHeight="1">
      <c r="A24" s="2789" t="s">
        <v>181</v>
      </c>
      <c r="B24" s="2789"/>
      <c r="C24" s="2789"/>
      <c r="D24" s="2789"/>
      <c r="E24" s="2789"/>
      <c r="F24" s="2789"/>
      <c r="G24" s="2789"/>
      <c r="H24" s="2789"/>
      <c r="I24" s="2789"/>
      <c r="J24" s="2789"/>
    </row>
  </sheetData>
  <mergeCells count="11">
    <mergeCell ref="A21:J21"/>
    <mergeCell ref="A22:J22"/>
    <mergeCell ref="A24:J24"/>
    <mergeCell ref="A1:J1"/>
    <mergeCell ref="A2:J2"/>
    <mergeCell ref="A4:A6"/>
    <mergeCell ref="B4:F4"/>
    <mergeCell ref="G4:H5"/>
    <mergeCell ref="I4:J5"/>
    <mergeCell ref="B5:C5"/>
    <mergeCell ref="D5:E5"/>
  </mergeCells>
  <printOptions horizontalCentered="1"/>
  <pageMargins left="0.75" right="0.32" top="0.7" bottom="0.7" header="0" footer="0"/>
  <pageSetup paperSize="9" scale="85" orientation="landscape" errors="blank"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IW42"/>
  <sheetViews>
    <sheetView showGridLines="0" workbookViewId="0">
      <selection activeCell="E33" sqref="E33"/>
    </sheetView>
  </sheetViews>
  <sheetFormatPr defaultRowHeight="15.75"/>
  <cols>
    <col min="1" max="1" width="9.140625" style="96"/>
    <col min="2" max="2" width="5.140625" style="96" bestFit="1" customWidth="1"/>
    <col min="3" max="3" width="28.42578125" style="96" bestFit="1" customWidth="1"/>
    <col min="4" max="4" width="10.5703125" style="96" customWidth="1"/>
    <col min="5" max="7" width="10.5703125" style="110" customWidth="1"/>
    <col min="8" max="8" width="10.5703125" style="96" customWidth="1"/>
    <col min="9" max="9" width="14" style="96" customWidth="1"/>
    <col min="10" max="257" width="9.140625" style="96"/>
    <col min="258" max="258" width="5.140625" style="96" bestFit="1" customWidth="1"/>
    <col min="259" max="259" width="28.42578125" style="96" bestFit="1" customWidth="1"/>
    <col min="260" max="260" width="9.5703125" style="96" bestFit="1" customWidth="1"/>
    <col min="261" max="261" width="9.7109375" style="96" bestFit="1" customWidth="1"/>
    <col min="262" max="262" width="9.5703125" style="96" bestFit="1" customWidth="1"/>
    <col min="263" max="263" width="9.7109375" style="96" bestFit="1" customWidth="1"/>
    <col min="264" max="264" width="10.42578125" style="96" bestFit="1" customWidth="1"/>
    <col min="265" max="265" width="8.42578125" style="96" bestFit="1" customWidth="1"/>
    <col min="266" max="513" width="9.140625" style="96"/>
    <col min="514" max="514" width="5.140625" style="96" bestFit="1" customWidth="1"/>
    <col min="515" max="515" width="28.42578125" style="96" bestFit="1" customWidth="1"/>
    <col min="516" max="516" width="9.5703125" style="96" bestFit="1" customWidth="1"/>
    <col min="517" max="517" width="9.7109375" style="96" bestFit="1" customWidth="1"/>
    <col min="518" max="518" width="9.5703125" style="96" bestFit="1" customWidth="1"/>
    <col min="519" max="519" width="9.7109375" style="96" bestFit="1" customWidth="1"/>
    <col min="520" max="520" width="10.42578125" style="96" bestFit="1" customWidth="1"/>
    <col min="521" max="521" width="8.42578125" style="96" bestFit="1" customWidth="1"/>
    <col min="522" max="769" width="9.140625" style="96"/>
    <col min="770" max="770" width="5.140625" style="96" bestFit="1" customWidth="1"/>
    <col min="771" max="771" width="28.42578125" style="96" bestFit="1" customWidth="1"/>
    <col min="772" max="772" width="9.5703125" style="96" bestFit="1" customWidth="1"/>
    <col min="773" max="773" width="9.7109375" style="96" bestFit="1" customWidth="1"/>
    <col min="774" max="774" width="9.5703125" style="96" bestFit="1" customWidth="1"/>
    <col min="775" max="775" width="9.7109375" style="96" bestFit="1" customWidth="1"/>
    <col min="776" max="776" width="10.42578125" style="96" bestFit="1" customWidth="1"/>
    <col min="777" max="777" width="8.42578125" style="96" bestFit="1" customWidth="1"/>
    <col min="778" max="1025" width="9.140625" style="96"/>
    <col min="1026" max="1026" width="5.140625" style="96" bestFit="1" customWidth="1"/>
    <col min="1027" max="1027" width="28.42578125" style="96" bestFit="1" customWidth="1"/>
    <col min="1028" max="1028" width="9.5703125" style="96" bestFit="1" customWidth="1"/>
    <col min="1029" max="1029" width="9.7109375" style="96" bestFit="1" customWidth="1"/>
    <col min="1030" max="1030" width="9.5703125" style="96" bestFit="1" customWidth="1"/>
    <col min="1031" max="1031" width="9.7109375" style="96" bestFit="1" customWidth="1"/>
    <col min="1032" max="1032" width="10.42578125" style="96" bestFit="1" customWidth="1"/>
    <col min="1033" max="1033" width="8.42578125" style="96" bestFit="1" customWidth="1"/>
    <col min="1034" max="1281" width="9.140625" style="96"/>
    <col min="1282" max="1282" width="5.140625" style="96" bestFit="1" customWidth="1"/>
    <col min="1283" max="1283" width="28.42578125" style="96" bestFit="1" customWidth="1"/>
    <col min="1284" max="1284" width="9.5703125" style="96" bestFit="1" customWidth="1"/>
    <col min="1285" max="1285" width="9.7109375" style="96" bestFit="1" customWidth="1"/>
    <col min="1286" max="1286" width="9.5703125" style="96" bestFit="1" customWidth="1"/>
    <col min="1287" max="1287" width="9.7109375" style="96" bestFit="1" customWidth="1"/>
    <col min="1288" max="1288" width="10.42578125" style="96" bestFit="1" customWidth="1"/>
    <col min="1289" max="1289" width="8.42578125" style="96" bestFit="1" customWidth="1"/>
    <col min="1290" max="1537" width="9.140625" style="96"/>
    <col min="1538" max="1538" width="5.140625" style="96" bestFit="1" customWidth="1"/>
    <col min="1539" max="1539" width="28.42578125" style="96" bestFit="1" customWidth="1"/>
    <col min="1540" max="1540" width="9.5703125" style="96" bestFit="1" customWidth="1"/>
    <col min="1541" max="1541" width="9.7109375" style="96" bestFit="1" customWidth="1"/>
    <col min="1542" max="1542" width="9.5703125" style="96" bestFit="1" customWidth="1"/>
    <col min="1543" max="1543" width="9.7109375" style="96" bestFit="1" customWidth="1"/>
    <col min="1544" max="1544" width="10.42578125" style="96" bestFit="1" customWidth="1"/>
    <col min="1545" max="1545" width="8.42578125" style="96" bestFit="1" customWidth="1"/>
    <col min="1546" max="1793" width="9.140625" style="96"/>
    <col min="1794" max="1794" width="5.140625" style="96" bestFit="1" customWidth="1"/>
    <col min="1795" max="1795" width="28.42578125" style="96" bestFit="1" customWidth="1"/>
    <col min="1796" max="1796" width="9.5703125" style="96" bestFit="1" customWidth="1"/>
    <col min="1797" max="1797" width="9.7109375" style="96" bestFit="1" customWidth="1"/>
    <col min="1798" max="1798" width="9.5703125" style="96" bestFit="1" customWidth="1"/>
    <col min="1799" max="1799" width="9.7109375" style="96" bestFit="1" customWidth="1"/>
    <col min="1800" max="1800" width="10.42578125" style="96" bestFit="1" customWidth="1"/>
    <col min="1801" max="1801" width="8.42578125" style="96" bestFit="1" customWidth="1"/>
    <col min="1802" max="2049" width="9.140625" style="96"/>
    <col min="2050" max="2050" width="5.140625" style="96" bestFit="1" customWidth="1"/>
    <col min="2051" max="2051" width="28.42578125" style="96" bestFit="1" customWidth="1"/>
    <col min="2052" max="2052" width="9.5703125" style="96" bestFit="1" customWidth="1"/>
    <col min="2053" max="2053" width="9.7109375" style="96" bestFit="1" customWidth="1"/>
    <col min="2054" max="2054" width="9.5703125" style="96" bestFit="1" customWidth="1"/>
    <col min="2055" max="2055" width="9.7109375" style="96" bestFit="1" customWidth="1"/>
    <col min="2056" max="2056" width="10.42578125" style="96" bestFit="1" customWidth="1"/>
    <col min="2057" max="2057" width="8.42578125" style="96" bestFit="1" customWidth="1"/>
    <col min="2058" max="2305" width="9.140625" style="96"/>
    <col min="2306" max="2306" width="5.140625" style="96" bestFit="1" customWidth="1"/>
    <col min="2307" max="2307" width="28.42578125" style="96" bestFit="1" customWidth="1"/>
    <col min="2308" max="2308" width="9.5703125" style="96" bestFit="1" customWidth="1"/>
    <col min="2309" max="2309" width="9.7109375" style="96" bestFit="1" customWidth="1"/>
    <col min="2310" max="2310" width="9.5703125" style="96" bestFit="1" customWidth="1"/>
    <col min="2311" max="2311" width="9.7109375" style="96" bestFit="1" customWidth="1"/>
    <col min="2312" max="2312" width="10.42578125" style="96" bestFit="1" customWidth="1"/>
    <col min="2313" max="2313" width="8.42578125" style="96" bestFit="1" customWidth="1"/>
    <col min="2314" max="2561" width="9.140625" style="96"/>
    <col min="2562" max="2562" width="5.140625" style="96" bestFit="1" customWidth="1"/>
    <col min="2563" max="2563" width="28.42578125" style="96" bestFit="1" customWidth="1"/>
    <col min="2564" max="2564" width="9.5703125" style="96" bestFit="1" customWidth="1"/>
    <col min="2565" max="2565" width="9.7109375" style="96" bestFit="1" customWidth="1"/>
    <col min="2566" max="2566" width="9.5703125" style="96" bestFit="1" customWidth="1"/>
    <col min="2567" max="2567" width="9.7109375" style="96" bestFit="1" customWidth="1"/>
    <col min="2568" max="2568" width="10.42578125" style="96" bestFit="1" customWidth="1"/>
    <col min="2569" max="2569" width="8.42578125" style="96" bestFit="1" customWidth="1"/>
    <col min="2570" max="2817" width="9.140625" style="96"/>
    <col min="2818" max="2818" width="5.140625" style="96" bestFit="1" customWidth="1"/>
    <col min="2819" max="2819" width="28.42578125" style="96" bestFit="1" customWidth="1"/>
    <col min="2820" max="2820" width="9.5703125" style="96" bestFit="1" customWidth="1"/>
    <col min="2821" max="2821" width="9.7109375" style="96" bestFit="1" customWidth="1"/>
    <col min="2822" max="2822" width="9.5703125" style="96" bestFit="1" customWidth="1"/>
    <col min="2823" max="2823" width="9.7109375" style="96" bestFit="1" customWidth="1"/>
    <col min="2824" max="2824" width="10.42578125" style="96" bestFit="1" customWidth="1"/>
    <col min="2825" max="2825" width="8.42578125" style="96" bestFit="1" customWidth="1"/>
    <col min="2826" max="3073" width="9.140625" style="96"/>
    <col min="3074" max="3074" width="5.140625" style="96" bestFit="1" customWidth="1"/>
    <col min="3075" max="3075" width="28.42578125" style="96" bestFit="1" customWidth="1"/>
    <col min="3076" max="3076" width="9.5703125" style="96" bestFit="1" customWidth="1"/>
    <col min="3077" max="3077" width="9.7109375" style="96" bestFit="1" customWidth="1"/>
    <col min="3078" max="3078" width="9.5703125" style="96" bestFit="1" customWidth="1"/>
    <col min="3079" max="3079" width="9.7109375" style="96" bestFit="1" customWidth="1"/>
    <col min="3080" max="3080" width="10.42578125" style="96" bestFit="1" customWidth="1"/>
    <col min="3081" max="3081" width="8.42578125" style="96" bestFit="1" customWidth="1"/>
    <col min="3082" max="3329" width="9.140625" style="96"/>
    <col min="3330" max="3330" width="5.140625" style="96" bestFit="1" customWidth="1"/>
    <col min="3331" max="3331" width="28.42578125" style="96" bestFit="1" customWidth="1"/>
    <col min="3332" max="3332" width="9.5703125" style="96" bestFit="1" customWidth="1"/>
    <col min="3333" max="3333" width="9.7109375" style="96" bestFit="1" customWidth="1"/>
    <col min="3334" max="3334" width="9.5703125" style="96" bestFit="1" customWidth="1"/>
    <col min="3335" max="3335" width="9.7109375" style="96" bestFit="1" customWidth="1"/>
    <col min="3336" max="3336" width="10.42578125" style="96" bestFit="1" customWidth="1"/>
    <col min="3337" max="3337" width="8.42578125" style="96" bestFit="1" customWidth="1"/>
    <col min="3338" max="3585" width="9.140625" style="96"/>
    <col min="3586" max="3586" width="5.140625" style="96" bestFit="1" customWidth="1"/>
    <col min="3587" max="3587" width="28.42578125" style="96" bestFit="1" customWidth="1"/>
    <col min="3588" max="3588" width="9.5703125" style="96" bestFit="1" customWidth="1"/>
    <col min="3589" max="3589" width="9.7109375" style="96" bestFit="1" customWidth="1"/>
    <col min="3590" max="3590" width="9.5703125" style="96" bestFit="1" customWidth="1"/>
    <col min="3591" max="3591" width="9.7109375" style="96" bestFit="1" customWidth="1"/>
    <col min="3592" max="3592" width="10.42578125" style="96" bestFit="1" customWidth="1"/>
    <col min="3593" max="3593" width="8.42578125" style="96" bestFit="1" customWidth="1"/>
    <col min="3594" max="3841" width="9.140625" style="96"/>
    <col min="3842" max="3842" width="5.140625" style="96" bestFit="1" customWidth="1"/>
    <col min="3843" max="3843" width="28.42578125" style="96" bestFit="1" customWidth="1"/>
    <col min="3844" max="3844" width="9.5703125" style="96" bestFit="1" customWidth="1"/>
    <col min="3845" max="3845" width="9.7109375" style="96" bestFit="1" customWidth="1"/>
    <col min="3846" max="3846" width="9.5703125" style="96" bestFit="1" customWidth="1"/>
    <col min="3847" max="3847" width="9.7109375" style="96" bestFit="1" customWidth="1"/>
    <col min="3848" max="3848" width="10.42578125" style="96" bestFit="1" customWidth="1"/>
    <col min="3849" max="3849" width="8.42578125" style="96" bestFit="1" customWidth="1"/>
    <col min="3850" max="4097" width="9.140625" style="96"/>
    <col min="4098" max="4098" width="5.140625" style="96" bestFit="1" customWidth="1"/>
    <col min="4099" max="4099" width="28.42578125" style="96" bestFit="1" customWidth="1"/>
    <col min="4100" max="4100" width="9.5703125" style="96" bestFit="1" customWidth="1"/>
    <col min="4101" max="4101" width="9.7109375" style="96" bestFit="1" customWidth="1"/>
    <col min="4102" max="4102" width="9.5703125" style="96" bestFit="1" customWidth="1"/>
    <col min="4103" max="4103" width="9.7109375" style="96" bestFit="1" customWidth="1"/>
    <col min="4104" max="4104" width="10.42578125" style="96" bestFit="1" customWidth="1"/>
    <col min="4105" max="4105" width="8.42578125" style="96" bestFit="1" customWidth="1"/>
    <col min="4106" max="4353" width="9.140625" style="96"/>
    <col min="4354" max="4354" width="5.140625" style="96" bestFit="1" customWidth="1"/>
    <col min="4355" max="4355" width="28.42578125" style="96" bestFit="1" customWidth="1"/>
    <col min="4356" max="4356" width="9.5703125" style="96" bestFit="1" customWidth="1"/>
    <col min="4357" max="4357" width="9.7109375" style="96" bestFit="1" customWidth="1"/>
    <col min="4358" max="4358" width="9.5703125" style="96" bestFit="1" customWidth="1"/>
    <col min="4359" max="4359" width="9.7109375" style="96" bestFit="1" customWidth="1"/>
    <col min="4360" max="4360" width="10.42578125" style="96" bestFit="1" customWidth="1"/>
    <col min="4361" max="4361" width="8.42578125" style="96" bestFit="1" customWidth="1"/>
    <col min="4362" max="4609" width="9.140625" style="96"/>
    <col min="4610" max="4610" width="5.140625" style="96" bestFit="1" customWidth="1"/>
    <col min="4611" max="4611" width="28.42578125" style="96" bestFit="1" customWidth="1"/>
    <col min="4612" max="4612" width="9.5703125" style="96" bestFit="1" customWidth="1"/>
    <col min="4613" max="4613" width="9.7109375" style="96" bestFit="1" customWidth="1"/>
    <col min="4614" max="4614" width="9.5703125" style="96" bestFit="1" customWidth="1"/>
    <col min="4615" max="4615" width="9.7109375" style="96" bestFit="1" customWidth="1"/>
    <col min="4616" max="4616" width="10.42578125" style="96" bestFit="1" customWidth="1"/>
    <col min="4617" max="4617" width="8.42578125" style="96" bestFit="1" customWidth="1"/>
    <col min="4618" max="4865" width="9.140625" style="96"/>
    <col min="4866" max="4866" width="5.140625" style="96" bestFit="1" customWidth="1"/>
    <col min="4867" max="4867" width="28.42578125" style="96" bestFit="1" customWidth="1"/>
    <col min="4868" max="4868" width="9.5703125" style="96" bestFit="1" customWidth="1"/>
    <col min="4869" max="4869" width="9.7109375" style="96" bestFit="1" customWidth="1"/>
    <col min="4870" max="4870" width="9.5703125" style="96" bestFit="1" customWidth="1"/>
    <col min="4871" max="4871" width="9.7109375" style="96" bestFit="1" customWidth="1"/>
    <col min="4872" max="4872" width="10.42578125" style="96" bestFit="1" customWidth="1"/>
    <col min="4873" max="4873" width="8.42578125" style="96" bestFit="1" customWidth="1"/>
    <col min="4874" max="5121" width="9.140625" style="96"/>
    <col min="5122" max="5122" width="5.140625" style="96" bestFit="1" customWidth="1"/>
    <col min="5123" max="5123" width="28.42578125" style="96" bestFit="1" customWidth="1"/>
    <col min="5124" max="5124" width="9.5703125" style="96" bestFit="1" customWidth="1"/>
    <col min="5125" max="5125" width="9.7109375" style="96" bestFit="1" customWidth="1"/>
    <col min="5126" max="5126" width="9.5703125" style="96" bestFit="1" customWidth="1"/>
    <col min="5127" max="5127" width="9.7109375" style="96" bestFit="1" customWidth="1"/>
    <col min="5128" max="5128" width="10.42578125" style="96" bestFit="1" customWidth="1"/>
    <col min="5129" max="5129" width="8.42578125" style="96" bestFit="1" customWidth="1"/>
    <col min="5130" max="5377" width="9.140625" style="96"/>
    <col min="5378" max="5378" width="5.140625" style="96" bestFit="1" customWidth="1"/>
    <col min="5379" max="5379" width="28.42578125" style="96" bestFit="1" customWidth="1"/>
    <col min="5380" max="5380" width="9.5703125" style="96" bestFit="1" customWidth="1"/>
    <col min="5381" max="5381" width="9.7109375" style="96" bestFit="1" customWidth="1"/>
    <col min="5382" max="5382" width="9.5703125" style="96" bestFit="1" customWidth="1"/>
    <col min="5383" max="5383" width="9.7109375" style="96" bestFit="1" customWidth="1"/>
    <col min="5384" max="5384" width="10.42578125" style="96" bestFit="1" customWidth="1"/>
    <col min="5385" max="5385" width="8.42578125" style="96" bestFit="1" customWidth="1"/>
    <col min="5386" max="5633" width="9.140625" style="96"/>
    <col min="5634" max="5634" width="5.140625" style="96" bestFit="1" customWidth="1"/>
    <col min="5635" max="5635" width="28.42578125" style="96" bestFit="1" customWidth="1"/>
    <col min="5636" max="5636" width="9.5703125" style="96" bestFit="1" customWidth="1"/>
    <col min="5637" max="5637" width="9.7109375" style="96" bestFit="1" customWidth="1"/>
    <col min="5638" max="5638" width="9.5703125" style="96" bestFit="1" customWidth="1"/>
    <col min="5639" max="5639" width="9.7109375" style="96" bestFit="1" customWidth="1"/>
    <col min="5640" max="5640" width="10.42578125" style="96" bestFit="1" customWidth="1"/>
    <col min="5641" max="5641" width="8.42578125" style="96" bestFit="1" customWidth="1"/>
    <col min="5642" max="5889" width="9.140625" style="96"/>
    <col min="5890" max="5890" width="5.140625" style="96" bestFit="1" customWidth="1"/>
    <col min="5891" max="5891" width="28.42578125" style="96" bestFit="1" customWidth="1"/>
    <col min="5892" max="5892" width="9.5703125" style="96" bestFit="1" customWidth="1"/>
    <col min="5893" max="5893" width="9.7109375" style="96" bestFit="1" customWidth="1"/>
    <col min="5894" max="5894" width="9.5703125" style="96" bestFit="1" customWidth="1"/>
    <col min="5895" max="5895" width="9.7109375" style="96" bestFit="1" customWidth="1"/>
    <col min="5896" max="5896" width="10.42578125" style="96" bestFit="1" customWidth="1"/>
    <col min="5897" max="5897" width="8.42578125" style="96" bestFit="1" customWidth="1"/>
    <col min="5898" max="6145" width="9.140625" style="96"/>
    <col min="6146" max="6146" width="5.140625" style="96" bestFit="1" customWidth="1"/>
    <col min="6147" max="6147" width="28.42578125" style="96" bestFit="1" customWidth="1"/>
    <col min="6148" max="6148" width="9.5703125" style="96" bestFit="1" customWidth="1"/>
    <col min="6149" max="6149" width="9.7109375" style="96" bestFit="1" customWidth="1"/>
    <col min="6150" max="6150" width="9.5703125" style="96" bestFit="1" customWidth="1"/>
    <col min="6151" max="6151" width="9.7109375" style="96" bestFit="1" customWidth="1"/>
    <col min="6152" max="6152" width="10.42578125" style="96" bestFit="1" customWidth="1"/>
    <col min="6153" max="6153" width="8.42578125" style="96" bestFit="1" customWidth="1"/>
    <col min="6154" max="6401" width="9.140625" style="96"/>
    <col min="6402" max="6402" width="5.140625" style="96" bestFit="1" customWidth="1"/>
    <col min="6403" max="6403" width="28.42578125" style="96" bestFit="1" customWidth="1"/>
    <col min="6404" max="6404" width="9.5703125" style="96" bestFit="1" customWidth="1"/>
    <col min="6405" max="6405" width="9.7109375" style="96" bestFit="1" customWidth="1"/>
    <col min="6406" max="6406" width="9.5703125" style="96" bestFit="1" customWidth="1"/>
    <col min="6407" max="6407" width="9.7109375" style="96" bestFit="1" customWidth="1"/>
    <col min="6408" max="6408" width="10.42578125" style="96" bestFit="1" customWidth="1"/>
    <col min="6409" max="6409" width="8.42578125" style="96" bestFit="1" customWidth="1"/>
    <col min="6410" max="6657" width="9.140625" style="96"/>
    <col min="6658" max="6658" width="5.140625" style="96" bestFit="1" customWidth="1"/>
    <col min="6659" max="6659" width="28.42578125" style="96" bestFit="1" customWidth="1"/>
    <col min="6660" max="6660" width="9.5703125" style="96" bestFit="1" customWidth="1"/>
    <col min="6661" max="6661" width="9.7109375" style="96" bestFit="1" customWidth="1"/>
    <col min="6662" max="6662" width="9.5703125" style="96" bestFit="1" customWidth="1"/>
    <col min="6663" max="6663" width="9.7109375" style="96" bestFit="1" customWidth="1"/>
    <col min="6664" max="6664" width="10.42578125" style="96" bestFit="1" customWidth="1"/>
    <col min="6665" max="6665" width="8.42578125" style="96" bestFit="1" customWidth="1"/>
    <col min="6666" max="6913" width="9.140625" style="96"/>
    <col min="6914" max="6914" width="5.140625" style="96" bestFit="1" customWidth="1"/>
    <col min="6915" max="6915" width="28.42578125" style="96" bestFit="1" customWidth="1"/>
    <col min="6916" max="6916" width="9.5703125" style="96" bestFit="1" customWidth="1"/>
    <col min="6917" max="6917" width="9.7109375" style="96" bestFit="1" customWidth="1"/>
    <col min="6918" max="6918" width="9.5703125" style="96" bestFit="1" customWidth="1"/>
    <col min="6919" max="6919" width="9.7109375" style="96" bestFit="1" customWidth="1"/>
    <col min="6920" max="6920" width="10.42578125" style="96" bestFit="1" customWidth="1"/>
    <col min="6921" max="6921" width="8.42578125" style="96" bestFit="1" customWidth="1"/>
    <col min="6922" max="7169" width="9.140625" style="96"/>
    <col min="7170" max="7170" width="5.140625" style="96" bestFit="1" customWidth="1"/>
    <col min="7171" max="7171" width="28.42578125" style="96" bestFit="1" customWidth="1"/>
    <col min="7172" max="7172" width="9.5703125" style="96" bestFit="1" customWidth="1"/>
    <col min="7173" max="7173" width="9.7109375" style="96" bestFit="1" customWidth="1"/>
    <col min="7174" max="7174" width="9.5703125" style="96" bestFit="1" customWidth="1"/>
    <col min="7175" max="7175" width="9.7109375" style="96" bestFit="1" customWidth="1"/>
    <col min="7176" max="7176" width="10.42578125" style="96" bestFit="1" customWidth="1"/>
    <col min="7177" max="7177" width="8.42578125" style="96" bestFit="1" customWidth="1"/>
    <col min="7178" max="7425" width="9.140625" style="96"/>
    <col min="7426" max="7426" width="5.140625" style="96" bestFit="1" customWidth="1"/>
    <col min="7427" max="7427" width="28.42578125" style="96" bestFit="1" customWidth="1"/>
    <col min="7428" max="7428" width="9.5703125" style="96" bestFit="1" customWidth="1"/>
    <col min="7429" max="7429" width="9.7109375" style="96" bestFit="1" customWidth="1"/>
    <col min="7430" max="7430" width="9.5703125" style="96" bestFit="1" customWidth="1"/>
    <col min="7431" max="7431" width="9.7109375" style="96" bestFit="1" customWidth="1"/>
    <col min="7432" max="7432" width="10.42578125" style="96" bestFit="1" customWidth="1"/>
    <col min="7433" max="7433" width="8.42578125" style="96" bestFit="1" customWidth="1"/>
    <col min="7434" max="7681" width="9.140625" style="96"/>
    <col min="7682" max="7682" width="5.140625" style="96" bestFit="1" customWidth="1"/>
    <col min="7683" max="7683" width="28.42578125" style="96" bestFit="1" customWidth="1"/>
    <col min="7684" max="7684" width="9.5703125" style="96" bestFit="1" customWidth="1"/>
    <col min="7685" max="7685" width="9.7109375" style="96" bestFit="1" customWidth="1"/>
    <col min="7686" max="7686" width="9.5703125" style="96" bestFit="1" customWidth="1"/>
    <col min="7687" max="7687" width="9.7109375" style="96" bestFit="1" customWidth="1"/>
    <col min="7688" max="7688" width="10.42578125" style="96" bestFit="1" customWidth="1"/>
    <col min="7689" max="7689" width="8.42578125" style="96" bestFit="1" customWidth="1"/>
    <col min="7690" max="7937" width="9.140625" style="96"/>
    <col min="7938" max="7938" width="5.140625" style="96" bestFit="1" customWidth="1"/>
    <col min="7939" max="7939" width="28.42578125" style="96" bestFit="1" customWidth="1"/>
    <col min="7940" max="7940" width="9.5703125" style="96" bestFit="1" customWidth="1"/>
    <col min="7941" max="7941" width="9.7109375" style="96" bestFit="1" customWidth="1"/>
    <col min="7942" max="7942" width="9.5703125" style="96" bestFit="1" customWidth="1"/>
    <col min="7943" max="7943" width="9.7109375" style="96" bestFit="1" customWidth="1"/>
    <col min="7944" max="7944" width="10.42578125" style="96" bestFit="1" customWidth="1"/>
    <col min="7945" max="7945" width="8.42578125" style="96" bestFit="1" customWidth="1"/>
    <col min="7946" max="8193" width="9.140625" style="96"/>
    <col min="8194" max="8194" width="5.140625" style="96" bestFit="1" customWidth="1"/>
    <col min="8195" max="8195" width="28.42578125" style="96" bestFit="1" customWidth="1"/>
    <col min="8196" max="8196" width="9.5703125" style="96" bestFit="1" customWidth="1"/>
    <col min="8197" max="8197" width="9.7109375" style="96" bestFit="1" customWidth="1"/>
    <col min="8198" max="8198" width="9.5703125" style="96" bestFit="1" customWidth="1"/>
    <col min="8199" max="8199" width="9.7109375" style="96" bestFit="1" customWidth="1"/>
    <col min="8200" max="8200" width="10.42578125" style="96" bestFit="1" customWidth="1"/>
    <col min="8201" max="8201" width="8.42578125" style="96" bestFit="1" customWidth="1"/>
    <col min="8202" max="8449" width="9.140625" style="96"/>
    <col min="8450" max="8450" width="5.140625" style="96" bestFit="1" customWidth="1"/>
    <col min="8451" max="8451" width="28.42578125" style="96" bestFit="1" customWidth="1"/>
    <col min="8452" max="8452" width="9.5703125" style="96" bestFit="1" customWidth="1"/>
    <col min="8453" max="8453" width="9.7109375" style="96" bestFit="1" customWidth="1"/>
    <col min="8454" max="8454" width="9.5703125" style="96" bestFit="1" customWidth="1"/>
    <col min="8455" max="8455" width="9.7109375" style="96" bestFit="1" customWidth="1"/>
    <col min="8456" max="8456" width="10.42578125" style="96" bestFit="1" customWidth="1"/>
    <col min="8457" max="8457" width="8.42578125" style="96" bestFit="1" customWidth="1"/>
    <col min="8458" max="8705" width="9.140625" style="96"/>
    <col min="8706" max="8706" width="5.140625" style="96" bestFit="1" customWidth="1"/>
    <col min="8707" max="8707" width="28.42578125" style="96" bestFit="1" customWidth="1"/>
    <col min="8708" max="8708" width="9.5703125" style="96" bestFit="1" customWidth="1"/>
    <col min="8709" max="8709" width="9.7109375" style="96" bestFit="1" customWidth="1"/>
    <col min="8710" max="8710" width="9.5703125" style="96" bestFit="1" customWidth="1"/>
    <col min="8711" max="8711" width="9.7109375" style="96" bestFit="1" customWidth="1"/>
    <col min="8712" max="8712" width="10.42578125" style="96" bestFit="1" customWidth="1"/>
    <col min="8713" max="8713" width="8.42578125" style="96" bestFit="1" customWidth="1"/>
    <col min="8714" max="8961" width="9.140625" style="96"/>
    <col min="8962" max="8962" width="5.140625" style="96" bestFit="1" customWidth="1"/>
    <col min="8963" max="8963" width="28.42578125" style="96" bestFit="1" customWidth="1"/>
    <col min="8964" max="8964" width="9.5703125" style="96" bestFit="1" customWidth="1"/>
    <col min="8965" max="8965" width="9.7109375" style="96" bestFit="1" customWidth="1"/>
    <col min="8966" max="8966" width="9.5703125" style="96" bestFit="1" customWidth="1"/>
    <col min="8967" max="8967" width="9.7109375" style="96" bestFit="1" customWidth="1"/>
    <col min="8968" max="8968" width="10.42578125" style="96" bestFit="1" customWidth="1"/>
    <col min="8969" max="8969" width="8.42578125" style="96" bestFit="1" customWidth="1"/>
    <col min="8970" max="9217" width="9.140625" style="96"/>
    <col min="9218" max="9218" width="5.140625" style="96" bestFit="1" customWidth="1"/>
    <col min="9219" max="9219" width="28.42578125" style="96" bestFit="1" customWidth="1"/>
    <col min="9220" max="9220" width="9.5703125" style="96" bestFit="1" customWidth="1"/>
    <col min="9221" max="9221" width="9.7109375" style="96" bestFit="1" customWidth="1"/>
    <col min="9222" max="9222" width="9.5703125" style="96" bestFit="1" customWidth="1"/>
    <col min="9223" max="9223" width="9.7109375" style="96" bestFit="1" customWidth="1"/>
    <col min="9224" max="9224" width="10.42578125" style="96" bestFit="1" customWidth="1"/>
    <col min="9225" max="9225" width="8.42578125" style="96" bestFit="1" customWidth="1"/>
    <col min="9226" max="9473" width="9.140625" style="96"/>
    <col min="9474" max="9474" width="5.140625" style="96" bestFit="1" customWidth="1"/>
    <col min="9475" max="9475" width="28.42578125" style="96" bestFit="1" customWidth="1"/>
    <col min="9476" max="9476" width="9.5703125" style="96" bestFit="1" customWidth="1"/>
    <col min="9477" max="9477" width="9.7109375" style="96" bestFit="1" customWidth="1"/>
    <col min="9478" max="9478" width="9.5703125" style="96" bestFit="1" customWidth="1"/>
    <col min="9479" max="9479" width="9.7109375" style="96" bestFit="1" customWidth="1"/>
    <col min="9480" max="9480" width="10.42578125" style="96" bestFit="1" customWidth="1"/>
    <col min="9481" max="9481" width="8.42578125" style="96" bestFit="1" customWidth="1"/>
    <col min="9482" max="9729" width="9.140625" style="96"/>
    <col min="9730" max="9730" width="5.140625" style="96" bestFit="1" customWidth="1"/>
    <col min="9731" max="9731" width="28.42578125" style="96" bestFit="1" customWidth="1"/>
    <col min="9732" max="9732" width="9.5703125" style="96" bestFit="1" customWidth="1"/>
    <col min="9733" max="9733" width="9.7109375" style="96" bestFit="1" customWidth="1"/>
    <col min="9734" max="9734" width="9.5703125" style="96" bestFit="1" customWidth="1"/>
    <col min="9735" max="9735" width="9.7109375" style="96" bestFit="1" customWidth="1"/>
    <col min="9736" max="9736" width="10.42578125" style="96" bestFit="1" customWidth="1"/>
    <col min="9737" max="9737" width="8.42578125" style="96" bestFit="1" customWidth="1"/>
    <col min="9738" max="9985" width="9.140625" style="96"/>
    <col min="9986" max="9986" width="5.140625" style="96" bestFit="1" customWidth="1"/>
    <col min="9987" max="9987" width="28.42578125" style="96" bestFit="1" customWidth="1"/>
    <col min="9988" max="9988" width="9.5703125" style="96" bestFit="1" customWidth="1"/>
    <col min="9989" max="9989" width="9.7109375" style="96" bestFit="1" customWidth="1"/>
    <col min="9990" max="9990" width="9.5703125" style="96" bestFit="1" customWidth="1"/>
    <col min="9991" max="9991" width="9.7109375" style="96" bestFit="1" customWidth="1"/>
    <col min="9992" max="9992" width="10.42578125" style="96" bestFit="1" customWidth="1"/>
    <col min="9993" max="9993" width="8.42578125" style="96" bestFit="1" customWidth="1"/>
    <col min="9994" max="10241" width="9.140625" style="96"/>
    <col min="10242" max="10242" width="5.140625" style="96" bestFit="1" customWidth="1"/>
    <col min="10243" max="10243" width="28.42578125" style="96" bestFit="1" customWidth="1"/>
    <col min="10244" max="10244" width="9.5703125" style="96" bestFit="1" customWidth="1"/>
    <col min="10245" max="10245" width="9.7109375" style="96" bestFit="1" customWidth="1"/>
    <col min="10246" max="10246" width="9.5703125" style="96" bestFit="1" customWidth="1"/>
    <col min="10247" max="10247" width="9.7109375" style="96" bestFit="1" customWidth="1"/>
    <col min="10248" max="10248" width="10.42578125" style="96" bestFit="1" customWidth="1"/>
    <col min="10249" max="10249" width="8.42578125" style="96" bestFit="1" customWidth="1"/>
    <col min="10250" max="10497" width="9.140625" style="96"/>
    <col min="10498" max="10498" width="5.140625" style="96" bestFit="1" customWidth="1"/>
    <col min="10499" max="10499" width="28.42578125" style="96" bestFit="1" customWidth="1"/>
    <col min="10500" max="10500" width="9.5703125" style="96" bestFit="1" customWidth="1"/>
    <col min="10501" max="10501" width="9.7109375" style="96" bestFit="1" customWidth="1"/>
    <col min="10502" max="10502" width="9.5703125" style="96" bestFit="1" customWidth="1"/>
    <col min="10503" max="10503" width="9.7109375" style="96" bestFit="1" customWidth="1"/>
    <col min="10504" max="10504" width="10.42578125" style="96" bestFit="1" customWidth="1"/>
    <col min="10505" max="10505" width="8.42578125" style="96" bestFit="1" customWidth="1"/>
    <col min="10506" max="10753" width="9.140625" style="96"/>
    <col min="10754" max="10754" width="5.140625" style="96" bestFit="1" customWidth="1"/>
    <col min="10755" max="10755" width="28.42578125" style="96" bestFit="1" customWidth="1"/>
    <col min="10756" max="10756" width="9.5703125" style="96" bestFit="1" customWidth="1"/>
    <col min="10757" max="10757" width="9.7109375" style="96" bestFit="1" customWidth="1"/>
    <col min="10758" max="10758" width="9.5703125" style="96" bestFit="1" customWidth="1"/>
    <col min="10759" max="10759" width="9.7109375" style="96" bestFit="1" customWidth="1"/>
    <col min="10760" max="10760" width="10.42578125" style="96" bestFit="1" customWidth="1"/>
    <col min="10761" max="10761" width="8.42578125" style="96" bestFit="1" customWidth="1"/>
    <col min="10762" max="11009" width="9.140625" style="96"/>
    <col min="11010" max="11010" width="5.140625" style="96" bestFit="1" customWidth="1"/>
    <col min="11011" max="11011" width="28.42578125" style="96" bestFit="1" customWidth="1"/>
    <col min="11012" max="11012" width="9.5703125" style="96" bestFit="1" customWidth="1"/>
    <col min="11013" max="11013" width="9.7109375" style="96" bestFit="1" customWidth="1"/>
    <col min="11014" max="11014" width="9.5703125" style="96" bestFit="1" customWidth="1"/>
    <col min="11015" max="11015" width="9.7109375" style="96" bestFit="1" customWidth="1"/>
    <col min="11016" max="11016" width="10.42578125" style="96" bestFit="1" customWidth="1"/>
    <col min="11017" max="11017" width="8.42578125" style="96" bestFit="1" customWidth="1"/>
    <col min="11018" max="11265" width="9.140625" style="96"/>
    <col min="11266" max="11266" width="5.140625" style="96" bestFit="1" customWidth="1"/>
    <col min="11267" max="11267" width="28.42578125" style="96" bestFit="1" customWidth="1"/>
    <col min="11268" max="11268" width="9.5703125" style="96" bestFit="1" customWidth="1"/>
    <col min="11269" max="11269" width="9.7109375" style="96" bestFit="1" customWidth="1"/>
    <col min="11270" max="11270" width="9.5703125" style="96" bestFit="1" customWidth="1"/>
    <col min="11271" max="11271" width="9.7109375" style="96" bestFit="1" customWidth="1"/>
    <col min="11272" max="11272" width="10.42578125" style="96" bestFit="1" customWidth="1"/>
    <col min="11273" max="11273" width="8.42578125" style="96" bestFit="1" customWidth="1"/>
    <col min="11274" max="11521" width="9.140625" style="96"/>
    <col min="11522" max="11522" width="5.140625" style="96" bestFit="1" customWidth="1"/>
    <col min="11523" max="11523" width="28.42578125" style="96" bestFit="1" customWidth="1"/>
    <col min="11524" max="11524" width="9.5703125" style="96" bestFit="1" customWidth="1"/>
    <col min="11525" max="11525" width="9.7109375" style="96" bestFit="1" customWidth="1"/>
    <col min="11526" max="11526" width="9.5703125" style="96" bestFit="1" customWidth="1"/>
    <col min="11527" max="11527" width="9.7109375" style="96" bestFit="1" customWidth="1"/>
    <col min="11528" max="11528" width="10.42578125" style="96" bestFit="1" customWidth="1"/>
    <col min="11529" max="11529" width="8.42578125" style="96" bestFit="1" customWidth="1"/>
    <col min="11530" max="11777" width="9.140625" style="96"/>
    <col min="11778" max="11778" width="5.140625" style="96" bestFit="1" customWidth="1"/>
    <col min="11779" max="11779" width="28.42578125" style="96" bestFit="1" customWidth="1"/>
    <col min="11780" max="11780" width="9.5703125" style="96" bestFit="1" customWidth="1"/>
    <col min="11781" max="11781" width="9.7109375" style="96" bestFit="1" customWidth="1"/>
    <col min="11782" max="11782" width="9.5703125" style="96" bestFit="1" customWidth="1"/>
    <col min="11783" max="11783" width="9.7109375" style="96" bestFit="1" customWidth="1"/>
    <col min="11784" max="11784" width="10.42578125" style="96" bestFit="1" customWidth="1"/>
    <col min="11785" max="11785" width="8.42578125" style="96" bestFit="1" customWidth="1"/>
    <col min="11786" max="12033" width="9.140625" style="96"/>
    <col min="12034" max="12034" width="5.140625" style="96" bestFit="1" customWidth="1"/>
    <col min="12035" max="12035" width="28.42578125" style="96" bestFit="1" customWidth="1"/>
    <col min="12036" max="12036" width="9.5703125" style="96" bestFit="1" customWidth="1"/>
    <col min="12037" max="12037" width="9.7109375" style="96" bestFit="1" customWidth="1"/>
    <col min="12038" max="12038" width="9.5703125" style="96" bestFit="1" customWidth="1"/>
    <col min="12039" max="12039" width="9.7109375" style="96" bestFit="1" customWidth="1"/>
    <col min="12040" max="12040" width="10.42578125" style="96" bestFit="1" customWidth="1"/>
    <col min="12041" max="12041" width="8.42578125" style="96" bestFit="1" customWidth="1"/>
    <col min="12042" max="12289" width="9.140625" style="96"/>
    <col min="12290" max="12290" width="5.140625" style="96" bestFit="1" customWidth="1"/>
    <col min="12291" max="12291" width="28.42578125" style="96" bestFit="1" customWidth="1"/>
    <col min="12292" max="12292" width="9.5703125" style="96" bestFit="1" customWidth="1"/>
    <col min="12293" max="12293" width="9.7109375" style="96" bestFit="1" customWidth="1"/>
    <col min="12294" max="12294" width="9.5703125" style="96" bestFit="1" customWidth="1"/>
    <col min="12295" max="12295" width="9.7109375" style="96" bestFit="1" customWidth="1"/>
    <col min="12296" max="12296" width="10.42578125" style="96" bestFit="1" customWidth="1"/>
    <col min="12297" max="12297" width="8.42578125" style="96" bestFit="1" customWidth="1"/>
    <col min="12298" max="12545" width="9.140625" style="96"/>
    <col min="12546" max="12546" width="5.140625" style="96" bestFit="1" customWidth="1"/>
    <col min="12547" max="12547" width="28.42578125" style="96" bestFit="1" customWidth="1"/>
    <col min="12548" max="12548" width="9.5703125" style="96" bestFit="1" customWidth="1"/>
    <col min="12549" max="12549" width="9.7109375" style="96" bestFit="1" customWidth="1"/>
    <col min="12550" max="12550" width="9.5703125" style="96" bestFit="1" customWidth="1"/>
    <col min="12551" max="12551" width="9.7109375" style="96" bestFit="1" customWidth="1"/>
    <col min="12552" max="12552" width="10.42578125" style="96" bestFit="1" customWidth="1"/>
    <col min="12553" max="12553" width="8.42578125" style="96" bestFit="1" customWidth="1"/>
    <col min="12554" max="12801" width="9.140625" style="96"/>
    <col min="12802" max="12802" width="5.140625" style="96" bestFit="1" customWidth="1"/>
    <col min="12803" max="12803" width="28.42578125" style="96" bestFit="1" customWidth="1"/>
    <col min="12804" max="12804" width="9.5703125" style="96" bestFit="1" customWidth="1"/>
    <col min="12805" max="12805" width="9.7109375" style="96" bestFit="1" customWidth="1"/>
    <col min="12806" max="12806" width="9.5703125" style="96" bestFit="1" customWidth="1"/>
    <col min="12807" max="12807" width="9.7109375" style="96" bestFit="1" customWidth="1"/>
    <col min="12808" max="12808" width="10.42578125" style="96" bestFit="1" customWidth="1"/>
    <col min="12809" max="12809" width="8.42578125" style="96" bestFit="1" customWidth="1"/>
    <col min="12810" max="13057" width="9.140625" style="96"/>
    <col min="13058" max="13058" width="5.140625" style="96" bestFit="1" customWidth="1"/>
    <col min="13059" max="13059" width="28.42578125" style="96" bestFit="1" customWidth="1"/>
    <col min="13060" max="13060" width="9.5703125" style="96" bestFit="1" customWidth="1"/>
    <col min="13061" max="13061" width="9.7109375" style="96" bestFit="1" customWidth="1"/>
    <col min="13062" max="13062" width="9.5703125" style="96" bestFit="1" customWidth="1"/>
    <col min="13063" max="13063" width="9.7109375" style="96" bestFit="1" customWidth="1"/>
    <col min="13064" max="13064" width="10.42578125" style="96" bestFit="1" customWidth="1"/>
    <col min="13065" max="13065" width="8.42578125" style="96" bestFit="1" customWidth="1"/>
    <col min="13066" max="13313" width="9.140625" style="96"/>
    <col min="13314" max="13314" width="5.140625" style="96" bestFit="1" customWidth="1"/>
    <col min="13315" max="13315" width="28.42578125" style="96" bestFit="1" customWidth="1"/>
    <col min="13316" max="13316" width="9.5703125" style="96" bestFit="1" customWidth="1"/>
    <col min="13317" max="13317" width="9.7109375" style="96" bestFit="1" customWidth="1"/>
    <col min="13318" max="13318" width="9.5703125" style="96" bestFit="1" customWidth="1"/>
    <col min="13319" max="13319" width="9.7109375" style="96" bestFit="1" customWidth="1"/>
    <col min="13320" max="13320" width="10.42578125" style="96" bestFit="1" customWidth="1"/>
    <col min="13321" max="13321" width="8.42578125" style="96" bestFit="1" customWidth="1"/>
    <col min="13322" max="13569" width="9.140625" style="96"/>
    <col min="13570" max="13570" width="5.140625" style="96" bestFit="1" customWidth="1"/>
    <col min="13571" max="13571" width="28.42578125" style="96" bestFit="1" customWidth="1"/>
    <col min="13572" max="13572" width="9.5703125" style="96" bestFit="1" customWidth="1"/>
    <col min="13573" max="13573" width="9.7109375" style="96" bestFit="1" customWidth="1"/>
    <col min="13574" max="13574" width="9.5703125" style="96" bestFit="1" customWidth="1"/>
    <col min="13575" max="13575" width="9.7109375" style="96" bestFit="1" customWidth="1"/>
    <col min="13576" max="13576" width="10.42578125" style="96" bestFit="1" customWidth="1"/>
    <col min="13577" max="13577" width="8.42578125" style="96" bestFit="1" customWidth="1"/>
    <col min="13578" max="13825" width="9.140625" style="96"/>
    <col min="13826" max="13826" width="5.140625" style="96" bestFit="1" customWidth="1"/>
    <col min="13827" max="13827" width="28.42578125" style="96" bestFit="1" customWidth="1"/>
    <col min="13828" max="13828" width="9.5703125" style="96" bestFit="1" customWidth="1"/>
    <col min="13829" max="13829" width="9.7109375" style="96" bestFit="1" customWidth="1"/>
    <col min="13830" max="13830" width="9.5703125" style="96" bestFit="1" customWidth="1"/>
    <col min="13831" max="13831" width="9.7109375" style="96" bestFit="1" customWidth="1"/>
    <col min="13832" max="13832" width="10.42578125" style="96" bestFit="1" customWidth="1"/>
    <col min="13833" max="13833" width="8.42578125" style="96" bestFit="1" customWidth="1"/>
    <col min="13834" max="14081" width="9.140625" style="96"/>
    <col min="14082" max="14082" width="5.140625" style="96" bestFit="1" customWidth="1"/>
    <col min="14083" max="14083" width="28.42578125" style="96" bestFit="1" customWidth="1"/>
    <col min="14084" max="14084" width="9.5703125" style="96" bestFit="1" customWidth="1"/>
    <col min="14085" max="14085" width="9.7109375" style="96" bestFit="1" customWidth="1"/>
    <col min="14086" max="14086" width="9.5703125" style="96" bestFit="1" customWidth="1"/>
    <col min="14087" max="14087" width="9.7109375" style="96" bestFit="1" customWidth="1"/>
    <col min="14088" max="14088" width="10.42578125" style="96" bestFit="1" customWidth="1"/>
    <col min="14089" max="14089" width="8.42578125" style="96" bestFit="1" customWidth="1"/>
    <col min="14090" max="14337" width="9.140625" style="96"/>
    <col min="14338" max="14338" width="5.140625" style="96" bestFit="1" customWidth="1"/>
    <col min="14339" max="14339" width="28.42578125" style="96" bestFit="1" customWidth="1"/>
    <col min="14340" max="14340" width="9.5703125" style="96" bestFit="1" customWidth="1"/>
    <col min="14341" max="14341" width="9.7109375" style="96" bestFit="1" customWidth="1"/>
    <col min="14342" max="14342" width="9.5703125" style="96" bestFit="1" customWidth="1"/>
    <col min="14343" max="14343" width="9.7109375" style="96" bestFit="1" customWidth="1"/>
    <col min="14344" max="14344" width="10.42578125" style="96" bestFit="1" customWidth="1"/>
    <col min="14345" max="14345" width="8.42578125" style="96" bestFit="1" customWidth="1"/>
    <col min="14346" max="14593" width="9.140625" style="96"/>
    <col min="14594" max="14594" width="5.140625" style="96" bestFit="1" customWidth="1"/>
    <col min="14595" max="14595" width="28.42578125" style="96" bestFit="1" customWidth="1"/>
    <col min="14596" max="14596" width="9.5703125" style="96" bestFit="1" customWidth="1"/>
    <col min="14597" max="14597" width="9.7109375" style="96" bestFit="1" customWidth="1"/>
    <col min="14598" max="14598" width="9.5703125" style="96" bestFit="1" customWidth="1"/>
    <col min="14599" max="14599" width="9.7109375" style="96" bestFit="1" customWidth="1"/>
    <col min="14600" max="14600" width="10.42578125" style="96" bestFit="1" customWidth="1"/>
    <col min="14601" max="14601" width="8.42578125" style="96" bestFit="1" customWidth="1"/>
    <col min="14602" max="14849" width="9.140625" style="96"/>
    <col min="14850" max="14850" width="5.140625" style="96" bestFit="1" customWidth="1"/>
    <col min="14851" max="14851" width="28.42578125" style="96" bestFit="1" customWidth="1"/>
    <col min="14852" max="14852" width="9.5703125" style="96" bestFit="1" customWidth="1"/>
    <col min="14853" max="14853" width="9.7109375" style="96" bestFit="1" customWidth="1"/>
    <col min="14854" max="14854" width="9.5703125" style="96" bestFit="1" customWidth="1"/>
    <col min="14855" max="14855" width="9.7109375" style="96" bestFit="1" customWidth="1"/>
    <col min="14856" max="14856" width="10.42578125" style="96" bestFit="1" customWidth="1"/>
    <col min="14857" max="14857" width="8.42578125" style="96" bestFit="1" customWidth="1"/>
    <col min="14858" max="15105" width="9.140625" style="96"/>
    <col min="15106" max="15106" width="5.140625" style="96" bestFit="1" customWidth="1"/>
    <col min="15107" max="15107" width="28.42578125" style="96" bestFit="1" customWidth="1"/>
    <col min="15108" max="15108" width="9.5703125" style="96" bestFit="1" customWidth="1"/>
    <col min="15109" max="15109" width="9.7109375" style="96" bestFit="1" customWidth="1"/>
    <col min="15110" max="15110" width="9.5703125" style="96" bestFit="1" customWidth="1"/>
    <col min="15111" max="15111" width="9.7109375" style="96" bestFit="1" customWidth="1"/>
    <col min="15112" max="15112" width="10.42578125" style="96" bestFit="1" customWidth="1"/>
    <col min="15113" max="15113" width="8.42578125" style="96" bestFit="1" customWidth="1"/>
    <col min="15114" max="15361" width="9.140625" style="96"/>
    <col min="15362" max="15362" width="5.140625" style="96" bestFit="1" customWidth="1"/>
    <col min="15363" max="15363" width="28.42578125" style="96" bestFit="1" customWidth="1"/>
    <col min="15364" max="15364" width="9.5703125" style="96" bestFit="1" customWidth="1"/>
    <col min="15365" max="15365" width="9.7109375" style="96" bestFit="1" customWidth="1"/>
    <col min="15366" max="15366" width="9.5703125" style="96" bestFit="1" customWidth="1"/>
    <col min="15367" max="15367" width="9.7109375" style="96" bestFit="1" customWidth="1"/>
    <col min="15368" max="15368" width="10.42578125" style="96" bestFit="1" customWidth="1"/>
    <col min="15369" max="15369" width="8.42578125" style="96" bestFit="1" customWidth="1"/>
    <col min="15370" max="15617" width="9.140625" style="96"/>
    <col min="15618" max="15618" width="5.140625" style="96" bestFit="1" customWidth="1"/>
    <col min="15619" max="15619" width="28.42578125" style="96" bestFit="1" customWidth="1"/>
    <col min="15620" max="15620" width="9.5703125" style="96" bestFit="1" customWidth="1"/>
    <col min="15621" max="15621" width="9.7109375" style="96" bestFit="1" customWidth="1"/>
    <col min="15622" max="15622" width="9.5703125" style="96" bestFit="1" customWidth="1"/>
    <col min="15623" max="15623" width="9.7109375" style="96" bestFit="1" customWidth="1"/>
    <col min="15624" max="15624" width="10.42578125" style="96" bestFit="1" customWidth="1"/>
    <col min="15625" max="15625" width="8.42578125" style="96" bestFit="1" customWidth="1"/>
    <col min="15626" max="15873" width="9.140625" style="96"/>
    <col min="15874" max="15874" width="5.140625" style="96" bestFit="1" customWidth="1"/>
    <col min="15875" max="15875" width="28.42578125" style="96" bestFit="1" customWidth="1"/>
    <col min="15876" max="15876" width="9.5703125" style="96" bestFit="1" customWidth="1"/>
    <col min="15877" max="15877" width="9.7109375" style="96" bestFit="1" customWidth="1"/>
    <col min="15878" max="15878" width="9.5703125" style="96" bestFit="1" customWidth="1"/>
    <col min="15879" max="15879" width="9.7109375" style="96" bestFit="1" customWidth="1"/>
    <col min="15880" max="15880" width="10.42578125" style="96" bestFit="1" customWidth="1"/>
    <col min="15881" max="15881" width="8.42578125" style="96" bestFit="1" customWidth="1"/>
    <col min="15882" max="16129" width="9.140625" style="96"/>
    <col min="16130" max="16130" width="5.140625" style="96" bestFit="1" customWidth="1"/>
    <col min="16131" max="16131" width="28.42578125" style="96" bestFit="1" customWidth="1"/>
    <col min="16132" max="16132" width="9.5703125" style="96" bestFit="1" customWidth="1"/>
    <col min="16133" max="16133" width="9.7109375" style="96" bestFit="1" customWidth="1"/>
    <col min="16134" max="16134" width="9.5703125" style="96" bestFit="1" customWidth="1"/>
    <col min="16135" max="16135" width="9.7109375" style="96" bestFit="1" customWidth="1"/>
    <col min="16136" max="16136" width="10.42578125" style="96" bestFit="1" customWidth="1"/>
    <col min="16137" max="16137" width="8.42578125" style="96" bestFit="1" customWidth="1"/>
    <col min="16138" max="16384" width="9.140625" style="96"/>
  </cols>
  <sheetData>
    <row r="1" spans="2:257">
      <c r="B1" s="2802" t="s">
        <v>182</v>
      </c>
      <c r="C1" s="2802"/>
      <c r="D1" s="2802"/>
      <c r="E1" s="2802"/>
      <c r="F1" s="2802"/>
      <c r="G1" s="2802"/>
      <c r="H1" s="2802"/>
      <c r="I1" s="2802"/>
    </row>
    <row r="2" spans="2:257">
      <c r="B2" s="2802" t="s">
        <v>183</v>
      </c>
      <c r="C2" s="2802"/>
      <c r="D2" s="2802"/>
      <c r="E2" s="2802"/>
      <c r="F2" s="2802"/>
      <c r="G2" s="2802"/>
      <c r="H2" s="2802"/>
      <c r="I2" s="2802"/>
    </row>
    <row r="3" spans="2:257" ht="16.5" thickBot="1">
      <c r="B3" s="2803" t="s">
        <v>184</v>
      </c>
      <c r="C3" s="2803"/>
      <c r="D3" s="2803"/>
      <c r="E3" s="2803"/>
      <c r="F3" s="2803"/>
      <c r="G3" s="2803"/>
      <c r="H3" s="2803"/>
      <c r="I3" s="2803"/>
    </row>
    <row r="4" spans="2:257" ht="29.25" customHeight="1" thickTop="1">
      <c r="B4" s="2804" t="s">
        <v>141</v>
      </c>
      <c r="C4" s="2806" t="s">
        <v>185</v>
      </c>
      <c r="D4" s="2810">
        <v>2019</v>
      </c>
      <c r="E4" s="2811"/>
      <c r="F4" s="2810">
        <v>2020</v>
      </c>
      <c r="G4" s="2811"/>
      <c r="H4" s="2808" t="s">
        <v>565</v>
      </c>
      <c r="I4" s="2809"/>
    </row>
    <row r="5" spans="2:257" ht="22.5" customHeight="1">
      <c r="B5" s="2805"/>
      <c r="C5" s="2807"/>
      <c r="D5" s="113" t="s">
        <v>186</v>
      </c>
      <c r="E5" s="113" t="s">
        <v>560</v>
      </c>
      <c r="F5" s="113" t="s">
        <v>186</v>
      </c>
      <c r="G5" s="113" t="s">
        <v>560</v>
      </c>
      <c r="H5" s="114" t="s">
        <v>67</v>
      </c>
      <c r="I5" s="115" t="s">
        <v>280</v>
      </c>
    </row>
    <row r="6" spans="2:257" ht="17.25" customHeight="1">
      <c r="B6" s="97">
        <v>1</v>
      </c>
      <c r="C6" s="98" t="s">
        <v>187</v>
      </c>
      <c r="D6" s="117">
        <v>146792.9</v>
      </c>
      <c r="E6" s="117">
        <v>146793</v>
      </c>
      <c r="F6" s="117">
        <v>215218.1</v>
      </c>
      <c r="G6" s="117">
        <v>218218.19999999998</v>
      </c>
      <c r="H6" s="116">
        <f>+E6-D6</f>
        <v>0.10000000000582077</v>
      </c>
      <c r="I6" s="118">
        <f>+G6-F6</f>
        <v>3000.0999999999767</v>
      </c>
      <c r="L6" s="99"/>
      <c r="M6" s="99"/>
    </row>
    <row r="7" spans="2:257" ht="17.25" customHeight="1">
      <c r="B7" s="100"/>
      <c r="C7" s="101" t="s">
        <v>188</v>
      </c>
      <c r="D7" s="120">
        <v>18473.099999999999</v>
      </c>
      <c r="E7" s="120">
        <v>17289.900000000001</v>
      </c>
      <c r="F7" s="120">
        <v>21319.9</v>
      </c>
      <c r="G7" s="120">
        <v>25779.9</v>
      </c>
      <c r="H7" s="119">
        <f>+E7-D7</f>
        <v>-1183.1999999999971</v>
      </c>
      <c r="I7" s="121">
        <f>+G7-F7</f>
        <v>4460</v>
      </c>
      <c r="J7" s="99"/>
      <c r="K7" s="99"/>
      <c r="L7" s="99"/>
      <c r="M7" s="99"/>
    </row>
    <row r="8" spans="2:257" ht="17.25" customHeight="1">
      <c r="B8" s="100"/>
      <c r="C8" s="101" t="s">
        <v>189</v>
      </c>
      <c r="D8" s="120">
        <v>125094.9</v>
      </c>
      <c r="E8" s="120">
        <v>126653</v>
      </c>
      <c r="F8" s="120">
        <v>183326.9</v>
      </c>
      <c r="G8" s="120">
        <v>179089.3</v>
      </c>
      <c r="H8" s="119">
        <f>+E8-D8</f>
        <v>1558.1000000000058</v>
      </c>
      <c r="I8" s="121">
        <f t="shared" ref="I8:I38" si="0">+G8-F8</f>
        <v>-4237.6000000000058</v>
      </c>
      <c r="L8" s="99"/>
      <c r="M8" s="99"/>
    </row>
    <row r="9" spans="2:257" ht="17.25" customHeight="1">
      <c r="B9" s="100"/>
      <c r="C9" s="101" t="s">
        <v>190</v>
      </c>
      <c r="D9" s="120">
        <v>2960.8</v>
      </c>
      <c r="E9" s="120">
        <v>2389</v>
      </c>
      <c r="F9" s="120">
        <v>9572.1</v>
      </c>
      <c r="G9" s="120">
        <v>11967.1</v>
      </c>
      <c r="H9" s="119">
        <f t="shared" ref="H9:H38" si="1">+E9-D9</f>
        <v>-571.80000000000018</v>
      </c>
      <c r="I9" s="121">
        <f t="shared" si="0"/>
        <v>2395</v>
      </c>
      <c r="L9" s="99"/>
      <c r="M9" s="99"/>
    </row>
    <row r="10" spans="2:257" ht="17.25" customHeight="1">
      <c r="B10" s="100"/>
      <c r="C10" s="101" t="s">
        <v>191</v>
      </c>
      <c r="D10" s="120">
        <v>262.10000000000002</v>
      </c>
      <c r="E10" s="120">
        <v>311.10000000000002</v>
      </c>
      <c r="F10" s="120">
        <v>719.2</v>
      </c>
      <c r="G10" s="120">
        <v>1101.9000000000001</v>
      </c>
      <c r="H10" s="119">
        <f t="shared" si="1"/>
        <v>49</v>
      </c>
      <c r="I10" s="121">
        <f t="shared" si="0"/>
        <v>382.70000000000005</v>
      </c>
      <c r="L10" s="99"/>
      <c r="M10" s="99"/>
    </row>
    <row r="11" spans="2:257" ht="17.25" customHeight="1">
      <c r="B11" s="102"/>
      <c r="C11" s="103" t="s">
        <v>192</v>
      </c>
      <c r="D11" s="123">
        <v>2</v>
      </c>
      <c r="E11" s="123">
        <v>150</v>
      </c>
      <c r="F11" s="123">
        <v>280</v>
      </c>
      <c r="G11" s="123">
        <v>280</v>
      </c>
      <c r="H11" s="122">
        <f t="shared" si="1"/>
        <v>148</v>
      </c>
      <c r="I11" s="124">
        <f t="shared" si="0"/>
        <v>0</v>
      </c>
      <c r="L11" s="99"/>
      <c r="M11" s="99"/>
    </row>
    <row r="12" spans="2:257" ht="17.25" customHeight="1">
      <c r="B12" s="97">
        <v>2</v>
      </c>
      <c r="C12" s="98" t="s">
        <v>193</v>
      </c>
      <c r="D12" s="117">
        <v>297346.99999999994</v>
      </c>
      <c r="E12" s="117">
        <v>297346.99999999994</v>
      </c>
      <c r="F12" s="117">
        <v>389947</v>
      </c>
      <c r="G12" s="117">
        <v>419947</v>
      </c>
      <c r="H12" s="116">
        <f t="shared" si="1"/>
        <v>0</v>
      </c>
      <c r="I12" s="118">
        <f t="shared" si="0"/>
        <v>30000</v>
      </c>
      <c r="J12" s="104"/>
      <c r="K12" s="104"/>
      <c r="L12" s="99"/>
      <c r="M12" s="99"/>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c r="GB12" s="105"/>
      <c r="GC12" s="105"/>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row>
    <row r="13" spans="2:257" ht="17.25" customHeight="1">
      <c r="B13" s="100"/>
      <c r="C13" s="101" t="s">
        <v>188</v>
      </c>
      <c r="D13" s="120">
        <v>44032.5</v>
      </c>
      <c r="E13" s="120">
        <v>44032.5</v>
      </c>
      <c r="F13" s="120">
        <v>43556.5</v>
      </c>
      <c r="G13" s="120">
        <v>43556.5</v>
      </c>
      <c r="H13" s="119">
        <f t="shared" si="1"/>
        <v>0</v>
      </c>
      <c r="I13" s="121">
        <f t="shared" si="0"/>
        <v>0</v>
      </c>
      <c r="L13" s="99"/>
      <c r="M13" s="99"/>
    </row>
    <row r="14" spans="2:257" ht="17.25" customHeight="1">
      <c r="B14" s="100"/>
      <c r="C14" s="101" t="s">
        <v>189</v>
      </c>
      <c r="D14" s="120">
        <v>229793.3</v>
      </c>
      <c r="E14" s="120">
        <v>229793.3</v>
      </c>
      <c r="F14" s="120">
        <v>308055.3</v>
      </c>
      <c r="G14" s="120">
        <v>327200.3</v>
      </c>
      <c r="H14" s="119">
        <f t="shared" si="1"/>
        <v>0</v>
      </c>
      <c r="I14" s="121">
        <f t="shared" si="0"/>
        <v>19145</v>
      </c>
      <c r="L14" s="99"/>
      <c r="M14" s="99"/>
    </row>
    <row r="15" spans="2:257" ht="17.25" customHeight="1">
      <c r="B15" s="100"/>
      <c r="C15" s="101" t="s">
        <v>190</v>
      </c>
      <c r="D15" s="120">
        <v>12715.1</v>
      </c>
      <c r="E15" s="120">
        <v>12715.1</v>
      </c>
      <c r="F15" s="120">
        <v>21815.599999999999</v>
      </c>
      <c r="G15" s="120">
        <v>28745.599999999999</v>
      </c>
      <c r="H15" s="119">
        <f t="shared" si="1"/>
        <v>0</v>
      </c>
      <c r="I15" s="121">
        <f t="shared" si="0"/>
        <v>6930</v>
      </c>
      <c r="L15" s="99"/>
      <c r="M15" s="99"/>
    </row>
    <row r="16" spans="2:257" ht="17.25" customHeight="1">
      <c r="B16" s="100"/>
      <c r="C16" s="101" t="s">
        <v>191</v>
      </c>
      <c r="D16" s="120">
        <v>5060</v>
      </c>
      <c r="E16" s="120">
        <v>5060</v>
      </c>
      <c r="F16" s="120">
        <v>11904.4</v>
      </c>
      <c r="G16" s="120">
        <v>14929.4</v>
      </c>
      <c r="H16" s="119">
        <f t="shared" si="1"/>
        <v>0</v>
      </c>
      <c r="I16" s="121">
        <f t="shared" si="0"/>
        <v>3025</v>
      </c>
      <c r="L16" s="99"/>
      <c r="M16" s="99"/>
    </row>
    <row r="17" spans="2:257" ht="17.25" customHeight="1">
      <c r="B17" s="102"/>
      <c r="C17" s="103" t="s">
        <v>194</v>
      </c>
      <c r="D17" s="123">
        <v>5746.1</v>
      </c>
      <c r="E17" s="123">
        <v>5746.1</v>
      </c>
      <c r="F17" s="123">
        <v>4615.2</v>
      </c>
      <c r="G17" s="123">
        <v>5515.2</v>
      </c>
      <c r="H17" s="122">
        <f t="shared" si="1"/>
        <v>0</v>
      </c>
      <c r="I17" s="124">
        <f t="shared" si="0"/>
        <v>900</v>
      </c>
      <c r="L17" s="99"/>
      <c r="M17" s="99"/>
    </row>
    <row r="18" spans="2:257" ht="17.25" customHeight="1">
      <c r="B18" s="97">
        <v>3</v>
      </c>
      <c r="C18" s="98" t="s">
        <v>195</v>
      </c>
      <c r="D18" s="117">
        <v>0</v>
      </c>
      <c r="E18" s="117">
        <v>0</v>
      </c>
      <c r="F18" s="117">
        <v>0</v>
      </c>
      <c r="G18" s="117">
        <v>0</v>
      </c>
      <c r="H18" s="116">
        <f t="shared" si="1"/>
        <v>0</v>
      </c>
      <c r="I18" s="118">
        <f t="shared" si="0"/>
        <v>0</v>
      </c>
      <c r="J18" s="104"/>
      <c r="K18" s="104"/>
      <c r="L18" s="99"/>
      <c r="M18" s="99"/>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row>
    <row r="19" spans="2:257" ht="17.25" customHeight="1">
      <c r="B19" s="100"/>
      <c r="C19" s="101" t="s">
        <v>188</v>
      </c>
      <c r="D19" s="120">
        <v>0</v>
      </c>
      <c r="E19" s="120">
        <v>0</v>
      </c>
      <c r="F19" s="120">
        <v>0</v>
      </c>
      <c r="G19" s="120">
        <v>0</v>
      </c>
      <c r="H19" s="119">
        <f t="shared" si="1"/>
        <v>0</v>
      </c>
      <c r="I19" s="121">
        <f t="shared" si="0"/>
        <v>0</v>
      </c>
      <c r="L19" s="99"/>
      <c r="M19" s="99"/>
    </row>
    <row r="20" spans="2:257" ht="17.25" customHeight="1">
      <c r="B20" s="100"/>
      <c r="C20" s="101" t="s">
        <v>189</v>
      </c>
      <c r="D20" s="120">
        <v>0</v>
      </c>
      <c r="E20" s="120">
        <v>0</v>
      </c>
      <c r="F20" s="120">
        <v>0</v>
      </c>
      <c r="G20" s="120">
        <v>0</v>
      </c>
      <c r="H20" s="119">
        <f t="shared" si="1"/>
        <v>0</v>
      </c>
      <c r="I20" s="121">
        <f t="shared" si="0"/>
        <v>0</v>
      </c>
      <c r="L20" s="99"/>
      <c r="M20" s="99"/>
    </row>
    <row r="21" spans="2:257" ht="17.25" customHeight="1">
      <c r="B21" s="100"/>
      <c r="C21" s="101" t="s">
        <v>190</v>
      </c>
      <c r="D21" s="120">
        <v>0</v>
      </c>
      <c r="E21" s="120">
        <v>0</v>
      </c>
      <c r="F21" s="120">
        <v>0</v>
      </c>
      <c r="G21" s="120">
        <v>0</v>
      </c>
      <c r="H21" s="119">
        <f t="shared" si="1"/>
        <v>0</v>
      </c>
      <c r="I21" s="121">
        <f t="shared" si="0"/>
        <v>0</v>
      </c>
      <c r="L21" s="99"/>
      <c r="M21" s="99"/>
    </row>
    <row r="22" spans="2:257" ht="17.25" customHeight="1">
      <c r="B22" s="100"/>
      <c r="C22" s="101" t="s">
        <v>191</v>
      </c>
      <c r="D22" s="120">
        <v>0</v>
      </c>
      <c r="E22" s="120">
        <v>0</v>
      </c>
      <c r="F22" s="120">
        <v>0</v>
      </c>
      <c r="G22" s="120">
        <v>0</v>
      </c>
      <c r="H22" s="119">
        <f t="shared" si="1"/>
        <v>0</v>
      </c>
      <c r="I22" s="121">
        <f t="shared" si="0"/>
        <v>0</v>
      </c>
      <c r="L22" s="99"/>
      <c r="M22" s="99"/>
    </row>
    <row r="23" spans="2:257" ht="17.25" customHeight="1">
      <c r="B23" s="102"/>
      <c r="C23" s="103" t="s">
        <v>192</v>
      </c>
      <c r="D23" s="123">
        <v>0</v>
      </c>
      <c r="E23" s="123">
        <v>0</v>
      </c>
      <c r="F23" s="123">
        <v>0</v>
      </c>
      <c r="G23" s="123">
        <v>0</v>
      </c>
      <c r="H23" s="122">
        <f t="shared" si="1"/>
        <v>0</v>
      </c>
      <c r="I23" s="124">
        <f t="shared" si="0"/>
        <v>0</v>
      </c>
      <c r="L23" s="99"/>
      <c r="M23" s="99"/>
    </row>
    <row r="24" spans="2:257" ht="17.25" customHeight="1">
      <c r="B24" s="97">
        <v>4</v>
      </c>
      <c r="C24" s="98" t="s">
        <v>196</v>
      </c>
      <c r="D24" s="117">
        <v>8376.1</v>
      </c>
      <c r="E24" s="117">
        <v>8376.2000000000007</v>
      </c>
      <c r="F24" s="117">
        <v>7641.9499999999989</v>
      </c>
      <c r="G24" s="117">
        <v>7642</v>
      </c>
      <c r="H24" s="116">
        <f t="shared" si="1"/>
        <v>0.1000000000003638</v>
      </c>
      <c r="I24" s="118">
        <f t="shared" si="0"/>
        <v>5.0000000001091394E-2</v>
      </c>
      <c r="J24" s="104"/>
      <c r="K24" s="104"/>
      <c r="L24" s="99"/>
      <c r="M24" s="99"/>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row>
    <row r="25" spans="2:257" ht="30">
      <c r="B25" s="100"/>
      <c r="C25" s="106" t="s">
        <v>197</v>
      </c>
      <c r="D25" s="120">
        <v>2794.9</v>
      </c>
      <c r="E25" s="120">
        <v>2803.7</v>
      </c>
      <c r="F25" s="120">
        <v>1945.6</v>
      </c>
      <c r="G25" s="120">
        <v>1953</v>
      </c>
      <c r="H25" s="119">
        <f t="shared" si="1"/>
        <v>8.7999999999997272</v>
      </c>
      <c r="I25" s="121">
        <f t="shared" si="0"/>
        <v>7.4000000000000909</v>
      </c>
      <c r="L25" s="99"/>
      <c r="M25" s="99"/>
    </row>
    <row r="26" spans="2:257" ht="17.25" customHeight="1">
      <c r="B26" s="100"/>
      <c r="C26" s="101" t="s">
        <v>189</v>
      </c>
      <c r="D26" s="120">
        <v>0</v>
      </c>
      <c r="E26" s="120">
        <v>0</v>
      </c>
      <c r="F26" s="120">
        <v>0</v>
      </c>
      <c r="G26" s="120">
        <v>0</v>
      </c>
      <c r="H26" s="119">
        <f t="shared" si="1"/>
        <v>0</v>
      </c>
      <c r="I26" s="121">
        <f t="shared" si="0"/>
        <v>0</v>
      </c>
      <c r="L26" s="99"/>
      <c r="M26" s="99"/>
    </row>
    <row r="27" spans="2:257" ht="17.25" customHeight="1">
      <c r="B27" s="100"/>
      <c r="C27" s="101" t="s">
        <v>190</v>
      </c>
      <c r="D27" s="120">
        <v>0</v>
      </c>
      <c r="E27" s="120">
        <v>0</v>
      </c>
      <c r="F27" s="120">
        <v>0</v>
      </c>
      <c r="G27" s="120">
        <v>0</v>
      </c>
      <c r="H27" s="119">
        <f t="shared" si="1"/>
        <v>0</v>
      </c>
      <c r="I27" s="121">
        <f t="shared" si="0"/>
        <v>0</v>
      </c>
      <c r="L27" s="99"/>
      <c r="M27" s="99"/>
    </row>
    <row r="28" spans="2:257" ht="17.25" customHeight="1">
      <c r="B28" s="100"/>
      <c r="C28" s="101" t="s">
        <v>191</v>
      </c>
      <c r="D28" s="120">
        <v>0</v>
      </c>
      <c r="E28" s="120">
        <v>0</v>
      </c>
      <c r="F28" s="120">
        <v>0</v>
      </c>
      <c r="G28" s="120">
        <v>0</v>
      </c>
      <c r="H28" s="119">
        <f t="shared" si="1"/>
        <v>0</v>
      </c>
      <c r="I28" s="121">
        <f t="shared" si="0"/>
        <v>0</v>
      </c>
      <c r="L28" s="99"/>
      <c r="M28" s="99"/>
    </row>
    <row r="29" spans="2:257" ht="17.25" customHeight="1">
      <c r="B29" s="102"/>
      <c r="C29" s="103" t="s">
        <v>192</v>
      </c>
      <c r="D29" s="123">
        <v>5581.2000000000007</v>
      </c>
      <c r="E29" s="123">
        <v>5572.5</v>
      </c>
      <c r="F29" s="123">
        <v>5696.3499999999995</v>
      </c>
      <c r="G29" s="123">
        <v>5689</v>
      </c>
      <c r="H29" s="122">
        <f t="shared" si="1"/>
        <v>-8.7000000000007276</v>
      </c>
      <c r="I29" s="124">
        <f t="shared" si="0"/>
        <v>-7.3499999999994543</v>
      </c>
      <c r="L29" s="99"/>
      <c r="M29" s="99"/>
    </row>
    <row r="30" spans="2:257" ht="17.25" customHeight="1">
      <c r="B30" s="97">
        <v>5</v>
      </c>
      <c r="C30" s="98" t="s">
        <v>198</v>
      </c>
      <c r="D30" s="117">
        <f>SUM(D31:D32)</f>
        <v>451.4</v>
      </c>
      <c r="E30" s="117">
        <v>451.49999999999994</v>
      </c>
      <c r="F30" s="117">
        <v>404.95</v>
      </c>
      <c r="G30" s="117">
        <v>404.9</v>
      </c>
      <c r="H30" s="116">
        <f t="shared" si="1"/>
        <v>9.9999999999965894E-2</v>
      </c>
      <c r="I30" s="118">
        <f t="shared" si="0"/>
        <v>-5.0000000000011369E-2</v>
      </c>
      <c r="J30" s="105"/>
      <c r="K30" s="105"/>
      <c r="L30" s="99"/>
      <c r="M30" s="99"/>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row>
    <row r="31" spans="2:257" ht="17.25" customHeight="1">
      <c r="B31" s="100"/>
      <c r="C31" s="101" t="s">
        <v>188</v>
      </c>
      <c r="D31" s="120">
        <v>12.7</v>
      </c>
      <c r="E31" s="120">
        <v>12.7</v>
      </c>
      <c r="F31" s="120">
        <v>10.7</v>
      </c>
      <c r="G31" s="120">
        <v>10.7</v>
      </c>
      <c r="H31" s="119">
        <f t="shared" si="1"/>
        <v>0</v>
      </c>
      <c r="I31" s="121">
        <f t="shared" si="0"/>
        <v>0</v>
      </c>
      <c r="L31" s="99"/>
      <c r="M31" s="99"/>
    </row>
    <row r="32" spans="2:257" ht="17.25" customHeight="1">
      <c r="B32" s="102"/>
      <c r="C32" s="103" t="s">
        <v>199</v>
      </c>
      <c r="D32" s="123">
        <v>438.7</v>
      </c>
      <c r="E32" s="123">
        <v>438.79999999999995</v>
      </c>
      <c r="F32" s="123">
        <v>394.25</v>
      </c>
      <c r="G32" s="123">
        <v>394.2</v>
      </c>
      <c r="H32" s="122">
        <f t="shared" si="1"/>
        <v>9.9999999999965894E-2</v>
      </c>
      <c r="I32" s="124">
        <f t="shared" si="0"/>
        <v>-5.0000000000011369E-2</v>
      </c>
      <c r="L32" s="99"/>
      <c r="M32" s="99"/>
    </row>
    <row r="33" spans="2:257" ht="17.25" customHeight="1">
      <c r="B33" s="97">
        <v>6</v>
      </c>
      <c r="C33" s="98" t="s">
        <v>200</v>
      </c>
      <c r="D33" s="117">
        <f t="shared" ref="D33:E33" si="2">SUM(D34:D38)</f>
        <v>452967.39999999997</v>
      </c>
      <c r="E33" s="117">
        <f t="shared" si="2"/>
        <v>452967.69999999995</v>
      </c>
      <c r="F33" s="117">
        <f>SUM(F34:F38)</f>
        <v>613211.99999999988</v>
      </c>
      <c r="G33" s="117">
        <f>SUM(G34:G38)</f>
        <v>646212.1</v>
      </c>
      <c r="H33" s="116">
        <f t="shared" si="1"/>
        <v>0.29999999998835847</v>
      </c>
      <c r="I33" s="118">
        <f>+G33-F33</f>
        <v>33000.100000000093</v>
      </c>
      <c r="J33" s="104"/>
      <c r="K33" s="104"/>
      <c r="L33" s="99"/>
      <c r="M33" s="99"/>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05"/>
      <c r="GE33" s="105"/>
      <c r="GF33" s="105"/>
      <c r="GG33" s="105"/>
      <c r="GH33" s="105"/>
      <c r="GI33" s="105"/>
      <c r="GJ33" s="105"/>
      <c r="GK33" s="105"/>
      <c r="GL33" s="105"/>
      <c r="GM33" s="105"/>
      <c r="GN33" s="105"/>
      <c r="GO33" s="105"/>
      <c r="GP33" s="105"/>
      <c r="GQ33" s="105"/>
      <c r="GR33" s="105"/>
      <c r="GS33" s="105"/>
      <c r="GT33" s="105"/>
      <c r="GU33" s="105"/>
      <c r="GV33" s="105"/>
      <c r="GW33" s="105"/>
      <c r="GX33" s="105"/>
      <c r="GY33" s="105"/>
      <c r="GZ33" s="105"/>
      <c r="HA33" s="105"/>
      <c r="HB33" s="105"/>
      <c r="HC33" s="105"/>
      <c r="HD33" s="105"/>
      <c r="HE33" s="105"/>
      <c r="HF33" s="105"/>
      <c r="HG33" s="105"/>
      <c r="HH33" s="105"/>
      <c r="HI33" s="105"/>
      <c r="HJ33" s="105"/>
      <c r="HK33" s="105"/>
      <c r="HL33" s="105"/>
      <c r="HM33" s="105"/>
      <c r="HN33" s="105"/>
      <c r="HO33" s="105"/>
      <c r="HP33" s="105"/>
      <c r="HQ33" s="105"/>
      <c r="HR33" s="105"/>
      <c r="HS33" s="105"/>
      <c r="HT33" s="105"/>
      <c r="HU33" s="105"/>
      <c r="HV33" s="105"/>
      <c r="HW33" s="105"/>
      <c r="HX33" s="105"/>
      <c r="HY33" s="105"/>
      <c r="HZ33" s="105"/>
      <c r="IA33" s="105"/>
      <c r="IB33" s="105"/>
      <c r="IC33" s="105"/>
      <c r="ID33" s="105"/>
      <c r="IE33" s="105"/>
      <c r="IF33" s="105"/>
      <c r="IG33" s="105"/>
      <c r="IH33" s="105"/>
      <c r="II33" s="105"/>
      <c r="IJ33" s="105"/>
      <c r="IK33" s="105"/>
      <c r="IL33" s="105"/>
      <c r="IM33" s="105"/>
      <c r="IN33" s="105"/>
      <c r="IO33" s="105"/>
      <c r="IP33" s="105"/>
      <c r="IQ33" s="105"/>
      <c r="IR33" s="105"/>
      <c r="IS33" s="105"/>
      <c r="IT33" s="105"/>
      <c r="IU33" s="105"/>
      <c r="IV33" s="105"/>
      <c r="IW33" s="105"/>
    </row>
    <row r="34" spans="2:257" ht="17.25" customHeight="1">
      <c r="B34" s="107"/>
      <c r="C34" s="101" t="s">
        <v>188</v>
      </c>
      <c r="D34" s="120">
        <f t="shared" ref="D34:E34" si="3">D7+D13+D19+D25+D31</f>
        <v>65313.2</v>
      </c>
      <c r="E34" s="120">
        <f t="shared" si="3"/>
        <v>64138.799999999996</v>
      </c>
      <c r="F34" s="120">
        <f>F7+F13+F19+F25+F31</f>
        <v>66832.7</v>
      </c>
      <c r="G34" s="120">
        <f>G7+G13+G19+G25+G31</f>
        <v>71300.099999999991</v>
      </c>
      <c r="H34" s="119">
        <f>+E34-D34</f>
        <v>-1174.4000000000015</v>
      </c>
      <c r="I34" s="121">
        <f>+G34-F34</f>
        <v>4467.3999999999942</v>
      </c>
      <c r="L34" s="99"/>
      <c r="M34" s="99"/>
    </row>
    <row r="35" spans="2:257" ht="17.25" customHeight="1">
      <c r="B35" s="107"/>
      <c r="C35" s="101" t="s">
        <v>189</v>
      </c>
      <c r="D35" s="120">
        <f t="shared" ref="D35:F35" si="4">D8+D14+D20+D26</f>
        <v>354888.19999999995</v>
      </c>
      <c r="E35" s="120">
        <f t="shared" ref="E35" si="5">E8+E14+E20+E26</f>
        <v>356446.3</v>
      </c>
      <c r="F35" s="120">
        <f t="shared" si="4"/>
        <v>491382.19999999995</v>
      </c>
      <c r="G35" s="120">
        <f t="shared" ref="G35" si="6">G8+G14+G20+G26</f>
        <v>506289.6</v>
      </c>
      <c r="H35" s="119">
        <f t="shared" si="1"/>
        <v>1558.1000000000349</v>
      </c>
      <c r="I35" s="121">
        <f t="shared" si="0"/>
        <v>14907.400000000023</v>
      </c>
      <c r="L35" s="99"/>
      <c r="M35" s="99"/>
    </row>
    <row r="36" spans="2:257" ht="17.25" customHeight="1">
      <c r="B36" s="107"/>
      <c r="C36" s="101" t="s">
        <v>190</v>
      </c>
      <c r="D36" s="120">
        <f t="shared" ref="D36:F36" si="7">D9+D15+D21+D27</f>
        <v>15675.900000000001</v>
      </c>
      <c r="E36" s="120">
        <f t="shared" ref="E36" si="8">E9+E15+E21+E27</f>
        <v>15104.1</v>
      </c>
      <c r="F36" s="120">
        <f t="shared" si="7"/>
        <v>31387.699999999997</v>
      </c>
      <c r="G36" s="120">
        <f t="shared" ref="G36" si="9">G9+G15+G21+G27</f>
        <v>40712.699999999997</v>
      </c>
      <c r="H36" s="119">
        <f t="shared" si="1"/>
        <v>-571.80000000000109</v>
      </c>
      <c r="I36" s="121">
        <f t="shared" si="0"/>
        <v>9325</v>
      </c>
      <c r="L36" s="99"/>
      <c r="M36" s="99"/>
    </row>
    <row r="37" spans="2:257" ht="17.25" customHeight="1">
      <c r="B37" s="107"/>
      <c r="C37" s="101" t="s">
        <v>191</v>
      </c>
      <c r="D37" s="120">
        <f t="shared" ref="D37:F37" si="10">D10+D16+D22+D28</f>
        <v>5322.1</v>
      </c>
      <c r="E37" s="120">
        <f t="shared" ref="E37" si="11">E10+E16+E22+E28</f>
        <v>5371.1</v>
      </c>
      <c r="F37" s="120">
        <f t="shared" si="10"/>
        <v>12623.6</v>
      </c>
      <c r="G37" s="120">
        <f t="shared" ref="G37" si="12">G10+G16+G22+G28</f>
        <v>16031.3</v>
      </c>
      <c r="H37" s="119">
        <f t="shared" si="1"/>
        <v>49</v>
      </c>
      <c r="I37" s="121">
        <f t="shared" si="0"/>
        <v>3407.6999999999989</v>
      </c>
    </row>
    <row r="38" spans="2:257" ht="17.25" customHeight="1" thickBot="1">
      <c r="B38" s="108"/>
      <c r="C38" s="109" t="s">
        <v>192</v>
      </c>
      <c r="D38" s="125">
        <f t="shared" ref="D38:F38" si="13">D11+D17+D23+D29+D32</f>
        <v>11768.000000000002</v>
      </c>
      <c r="E38" s="125">
        <f t="shared" ref="E38" si="14">E11+E17+E23+E29+E32</f>
        <v>11907.4</v>
      </c>
      <c r="F38" s="125">
        <f t="shared" si="13"/>
        <v>10985.8</v>
      </c>
      <c r="G38" s="125">
        <f t="shared" ref="G38" si="15">G11+G17+G23+G29+G32</f>
        <v>11878.400000000001</v>
      </c>
      <c r="H38" s="126">
        <f t="shared" si="1"/>
        <v>139.39999999999782</v>
      </c>
      <c r="I38" s="127">
        <f t="shared" si="0"/>
        <v>892.60000000000218</v>
      </c>
      <c r="K38" s="99"/>
    </row>
    <row r="39" spans="2:257" ht="16.5" thickTop="1"/>
    <row r="40" spans="2:257">
      <c r="E40" s="111"/>
    </row>
    <row r="41" spans="2:257">
      <c r="E41" s="112"/>
    </row>
    <row r="42" spans="2:257">
      <c r="D42" s="99"/>
    </row>
  </sheetData>
  <mergeCells count="8">
    <mergeCell ref="B1:I1"/>
    <mergeCell ref="B2:I2"/>
    <mergeCell ref="B3:I3"/>
    <mergeCell ref="B4:B5"/>
    <mergeCell ref="C4:C5"/>
    <mergeCell ref="H4:I4"/>
    <mergeCell ref="D4:E4"/>
    <mergeCell ref="F4:G4"/>
  </mergeCells>
  <pageMargins left="0.7" right="0.7" top="0.75" bottom="0.75" header="0.3" footer="0.3"/>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49"/>
  <sheetViews>
    <sheetView showGridLines="0" zoomScale="90" zoomScaleNormal="90" workbookViewId="0">
      <selection activeCell="I8" sqref="I8"/>
    </sheetView>
  </sheetViews>
  <sheetFormatPr defaultColWidth="11" defaultRowHeight="17.100000000000001" customHeight="1"/>
  <cols>
    <col min="1" max="1" width="53.5703125" style="1517" bestFit="1" customWidth="1"/>
    <col min="2" max="5" width="14.42578125" style="1517" bestFit="1" customWidth="1"/>
    <col min="6" max="6" width="12.7109375" style="1517" bestFit="1" customWidth="1"/>
    <col min="7" max="7" width="2.42578125" style="1517" bestFit="1" customWidth="1"/>
    <col min="8" max="8" width="8.5703125" style="1517" customWidth="1"/>
    <col min="9" max="9" width="12.28515625" style="1517" bestFit="1" customWidth="1"/>
    <col min="10" max="10" width="2.140625" style="1517" customWidth="1"/>
    <col min="11" max="11" width="9.42578125" style="1517" customWidth="1"/>
    <col min="12" max="254" width="11" style="1516"/>
    <col min="255" max="255" width="46.7109375" style="1516" bestFit="1" customWidth="1"/>
    <col min="256" max="256" width="11.85546875" style="1516" customWidth="1"/>
    <col min="257" max="257" width="12.42578125" style="1516" customWidth="1"/>
    <col min="258" max="258" width="12.5703125" style="1516" customWidth="1"/>
    <col min="259" max="259" width="11.7109375" style="1516" customWidth="1"/>
    <col min="260" max="260" width="10.7109375" style="1516" customWidth="1"/>
    <col min="261" max="261" width="2.42578125" style="1516" bestFit="1" customWidth="1"/>
    <col min="262" max="262" width="8.5703125" style="1516" customWidth="1"/>
    <col min="263" max="263" width="12.42578125" style="1516" customWidth="1"/>
    <col min="264" max="264" width="2.140625" style="1516" customWidth="1"/>
    <col min="265" max="265" width="9.42578125" style="1516" customWidth="1"/>
    <col min="266" max="510" width="11" style="1516"/>
    <col min="511" max="511" width="46.7109375" style="1516" bestFit="1" customWidth="1"/>
    <col min="512" max="512" width="11.85546875" style="1516" customWidth="1"/>
    <col min="513" max="513" width="12.42578125" style="1516" customWidth="1"/>
    <col min="514" max="514" width="12.5703125" style="1516" customWidth="1"/>
    <col min="515" max="515" width="11.7109375" style="1516" customWidth="1"/>
    <col min="516" max="516" width="10.7109375" style="1516" customWidth="1"/>
    <col min="517" max="517" width="2.42578125" style="1516" bestFit="1" customWidth="1"/>
    <col min="518" max="518" width="8.5703125" style="1516" customWidth="1"/>
    <col min="519" max="519" width="12.42578125" style="1516" customWidth="1"/>
    <col min="520" max="520" width="2.140625" style="1516" customWidth="1"/>
    <col min="521" max="521" width="9.42578125" style="1516" customWidth="1"/>
    <col min="522" max="766" width="11" style="1516"/>
    <col min="767" max="767" width="46.7109375" style="1516" bestFit="1" customWidth="1"/>
    <col min="768" max="768" width="11.85546875" style="1516" customWidth="1"/>
    <col min="769" max="769" width="12.42578125" style="1516" customWidth="1"/>
    <col min="770" max="770" width="12.5703125" style="1516" customWidth="1"/>
    <col min="771" max="771" width="11.7109375" style="1516" customWidth="1"/>
    <col min="772" max="772" width="10.7109375" style="1516" customWidth="1"/>
    <col min="773" max="773" width="2.42578125" style="1516" bestFit="1" customWidth="1"/>
    <col min="774" max="774" width="8.5703125" style="1516" customWidth="1"/>
    <col min="775" max="775" width="12.42578125" style="1516" customWidth="1"/>
    <col min="776" max="776" width="2.140625" style="1516" customWidth="1"/>
    <col min="777" max="777" width="9.42578125" style="1516" customWidth="1"/>
    <col min="778" max="1022" width="11" style="1516"/>
    <col min="1023" max="1023" width="46.7109375" style="1516" bestFit="1" customWidth="1"/>
    <col min="1024" max="1024" width="11.85546875" style="1516" customWidth="1"/>
    <col min="1025" max="1025" width="12.42578125" style="1516" customWidth="1"/>
    <col min="1026" max="1026" width="12.5703125" style="1516" customWidth="1"/>
    <col min="1027" max="1027" width="11.7109375" style="1516" customWidth="1"/>
    <col min="1028" max="1028" width="10.7109375" style="1516" customWidth="1"/>
    <col min="1029" max="1029" width="2.42578125" style="1516" bestFit="1" customWidth="1"/>
    <col min="1030" max="1030" width="8.5703125" style="1516" customWidth="1"/>
    <col min="1031" max="1031" width="12.42578125" style="1516" customWidth="1"/>
    <col min="1032" max="1032" width="2.140625" style="1516" customWidth="1"/>
    <col min="1033" max="1033" width="9.42578125" style="1516" customWidth="1"/>
    <col min="1034" max="1278" width="11" style="1516"/>
    <col min="1279" max="1279" width="46.7109375" style="1516" bestFit="1" customWidth="1"/>
    <col min="1280" max="1280" width="11.85546875" style="1516" customWidth="1"/>
    <col min="1281" max="1281" width="12.42578125" style="1516" customWidth="1"/>
    <col min="1282" max="1282" width="12.5703125" style="1516" customWidth="1"/>
    <col min="1283" max="1283" width="11.7109375" style="1516" customWidth="1"/>
    <col min="1284" max="1284" width="10.7109375" style="1516" customWidth="1"/>
    <col min="1285" max="1285" width="2.42578125" style="1516" bestFit="1" customWidth="1"/>
    <col min="1286" max="1286" width="8.5703125" style="1516" customWidth="1"/>
    <col min="1287" max="1287" width="12.42578125" style="1516" customWidth="1"/>
    <col min="1288" max="1288" width="2.140625" style="1516" customWidth="1"/>
    <col min="1289" max="1289" width="9.42578125" style="1516" customWidth="1"/>
    <col min="1290" max="1534" width="11" style="1516"/>
    <col min="1535" max="1535" width="46.7109375" style="1516" bestFit="1" customWidth="1"/>
    <col min="1536" max="1536" width="11.85546875" style="1516" customWidth="1"/>
    <col min="1537" max="1537" width="12.42578125" style="1516" customWidth="1"/>
    <col min="1538" max="1538" width="12.5703125" style="1516" customWidth="1"/>
    <col min="1539" max="1539" width="11.7109375" style="1516" customWidth="1"/>
    <col min="1540" max="1540" width="10.7109375" style="1516" customWidth="1"/>
    <col min="1541" max="1541" width="2.42578125" style="1516" bestFit="1" customWidth="1"/>
    <col min="1542" max="1542" width="8.5703125" style="1516" customWidth="1"/>
    <col min="1543" max="1543" width="12.42578125" style="1516" customWidth="1"/>
    <col min="1544" max="1544" width="2.140625" style="1516" customWidth="1"/>
    <col min="1545" max="1545" width="9.42578125" style="1516" customWidth="1"/>
    <col min="1546" max="1790" width="11" style="1516"/>
    <col min="1791" max="1791" width="46.7109375" style="1516" bestFit="1" customWidth="1"/>
    <col min="1792" max="1792" width="11.85546875" style="1516" customWidth="1"/>
    <col min="1793" max="1793" width="12.42578125" style="1516" customWidth="1"/>
    <col min="1794" max="1794" width="12.5703125" style="1516" customWidth="1"/>
    <col min="1795" max="1795" width="11.7109375" style="1516" customWidth="1"/>
    <col min="1796" max="1796" width="10.7109375" style="1516" customWidth="1"/>
    <col min="1797" max="1797" width="2.42578125" style="1516" bestFit="1" customWidth="1"/>
    <col min="1798" max="1798" width="8.5703125" style="1516" customWidth="1"/>
    <col min="1799" max="1799" width="12.42578125" style="1516" customWidth="1"/>
    <col min="1800" max="1800" width="2.140625" style="1516" customWidth="1"/>
    <col min="1801" max="1801" width="9.42578125" style="1516" customWidth="1"/>
    <col min="1802" max="2046" width="11" style="1516"/>
    <col min="2047" max="2047" width="46.7109375" style="1516" bestFit="1" customWidth="1"/>
    <col min="2048" max="2048" width="11.85546875" style="1516" customWidth="1"/>
    <col min="2049" max="2049" width="12.42578125" style="1516" customWidth="1"/>
    <col min="2050" max="2050" width="12.5703125" style="1516" customWidth="1"/>
    <col min="2051" max="2051" width="11.7109375" style="1516" customWidth="1"/>
    <col min="2052" max="2052" width="10.7109375" style="1516" customWidth="1"/>
    <col min="2053" max="2053" width="2.42578125" style="1516" bestFit="1" customWidth="1"/>
    <col min="2054" max="2054" width="8.5703125" style="1516" customWidth="1"/>
    <col min="2055" max="2055" width="12.42578125" style="1516" customWidth="1"/>
    <col min="2056" max="2056" width="2.140625" style="1516" customWidth="1"/>
    <col min="2057" max="2057" width="9.42578125" style="1516" customWidth="1"/>
    <col min="2058" max="2302" width="11" style="1516"/>
    <col min="2303" max="2303" width="46.7109375" style="1516" bestFit="1" customWidth="1"/>
    <col min="2304" max="2304" width="11.85546875" style="1516" customWidth="1"/>
    <col min="2305" max="2305" width="12.42578125" style="1516" customWidth="1"/>
    <col min="2306" max="2306" width="12.5703125" style="1516" customWidth="1"/>
    <col min="2307" max="2307" width="11.7109375" style="1516" customWidth="1"/>
    <col min="2308" max="2308" width="10.7109375" style="1516" customWidth="1"/>
    <col min="2309" max="2309" width="2.42578125" style="1516" bestFit="1" customWidth="1"/>
    <col min="2310" max="2310" width="8.5703125" style="1516" customWidth="1"/>
    <col min="2311" max="2311" width="12.42578125" style="1516" customWidth="1"/>
    <col min="2312" max="2312" width="2.140625" style="1516" customWidth="1"/>
    <col min="2313" max="2313" width="9.42578125" style="1516" customWidth="1"/>
    <col min="2314" max="2558" width="11" style="1516"/>
    <col min="2559" max="2559" width="46.7109375" style="1516" bestFit="1" customWidth="1"/>
    <col min="2560" max="2560" width="11.85546875" style="1516" customWidth="1"/>
    <col min="2561" max="2561" width="12.42578125" style="1516" customWidth="1"/>
    <col min="2562" max="2562" width="12.5703125" style="1516" customWidth="1"/>
    <col min="2563" max="2563" width="11.7109375" style="1516" customWidth="1"/>
    <col min="2564" max="2564" width="10.7109375" style="1516" customWidth="1"/>
    <col min="2565" max="2565" width="2.42578125" style="1516" bestFit="1" customWidth="1"/>
    <col min="2566" max="2566" width="8.5703125" style="1516" customWidth="1"/>
    <col min="2567" max="2567" width="12.42578125" style="1516" customWidth="1"/>
    <col min="2568" max="2568" width="2.140625" style="1516" customWidth="1"/>
    <col min="2569" max="2569" width="9.42578125" style="1516" customWidth="1"/>
    <col min="2570" max="2814" width="11" style="1516"/>
    <col min="2815" max="2815" width="46.7109375" style="1516" bestFit="1" customWidth="1"/>
    <col min="2816" max="2816" width="11.85546875" style="1516" customWidth="1"/>
    <col min="2817" max="2817" width="12.42578125" style="1516" customWidth="1"/>
    <col min="2818" max="2818" width="12.5703125" style="1516" customWidth="1"/>
    <col min="2819" max="2819" width="11.7109375" style="1516" customWidth="1"/>
    <col min="2820" max="2820" width="10.7109375" style="1516" customWidth="1"/>
    <col min="2821" max="2821" width="2.42578125" style="1516" bestFit="1" customWidth="1"/>
    <col min="2822" max="2822" width="8.5703125" style="1516" customWidth="1"/>
    <col min="2823" max="2823" width="12.42578125" style="1516" customWidth="1"/>
    <col min="2824" max="2824" width="2.140625" style="1516" customWidth="1"/>
    <col min="2825" max="2825" width="9.42578125" style="1516" customWidth="1"/>
    <col min="2826" max="3070" width="11" style="1516"/>
    <col min="3071" max="3071" width="46.7109375" style="1516" bestFit="1" customWidth="1"/>
    <col min="3072" max="3072" width="11.85546875" style="1516" customWidth="1"/>
    <col min="3073" max="3073" width="12.42578125" style="1516" customWidth="1"/>
    <col min="3074" max="3074" width="12.5703125" style="1516" customWidth="1"/>
    <col min="3075" max="3075" width="11.7109375" style="1516" customWidth="1"/>
    <col min="3076" max="3076" width="10.7109375" style="1516" customWidth="1"/>
    <col min="3077" max="3077" width="2.42578125" style="1516" bestFit="1" customWidth="1"/>
    <col min="3078" max="3078" width="8.5703125" style="1516" customWidth="1"/>
    <col min="3079" max="3079" width="12.42578125" style="1516" customWidth="1"/>
    <col min="3080" max="3080" width="2.140625" style="1516" customWidth="1"/>
    <col min="3081" max="3081" width="9.42578125" style="1516" customWidth="1"/>
    <col min="3082" max="3326" width="11" style="1516"/>
    <col min="3327" max="3327" width="46.7109375" style="1516" bestFit="1" customWidth="1"/>
    <col min="3328" max="3328" width="11.85546875" style="1516" customWidth="1"/>
    <col min="3329" max="3329" width="12.42578125" style="1516" customWidth="1"/>
    <col min="3330" max="3330" width="12.5703125" style="1516" customWidth="1"/>
    <col min="3331" max="3331" width="11.7109375" style="1516" customWidth="1"/>
    <col min="3332" max="3332" width="10.7109375" style="1516" customWidth="1"/>
    <col min="3333" max="3333" width="2.42578125" style="1516" bestFit="1" customWidth="1"/>
    <col min="3334" max="3334" width="8.5703125" style="1516" customWidth="1"/>
    <col min="3335" max="3335" width="12.42578125" style="1516" customWidth="1"/>
    <col min="3336" max="3336" width="2.140625" style="1516" customWidth="1"/>
    <col min="3337" max="3337" width="9.42578125" style="1516" customWidth="1"/>
    <col min="3338" max="3582" width="11" style="1516"/>
    <col min="3583" max="3583" width="46.7109375" style="1516" bestFit="1" customWidth="1"/>
    <col min="3584" max="3584" width="11.85546875" style="1516" customWidth="1"/>
    <col min="3585" max="3585" width="12.42578125" style="1516" customWidth="1"/>
    <col min="3586" max="3586" width="12.5703125" style="1516" customWidth="1"/>
    <col min="3587" max="3587" width="11.7109375" style="1516" customWidth="1"/>
    <col min="3588" max="3588" width="10.7109375" style="1516" customWidth="1"/>
    <col min="3589" max="3589" width="2.42578125" style="1516" bestFit="1" customWidth="1"/>
    <col min="3590" max="3590" width="8.5703125" style="1516" customWidth="1"/>
    <col min="3591" max="3591" width="12.42578125" style="1516" customWidth="1"/>
    <col min="3592" max="3592" width="2.140625" style="1516" customWidth="1"/>
    <col min="3593" max="3593" width="9.42578125" style="1516" customWidth="1"/>
    <col min="3594" max="3838" width="11" style="1516"/>
    <col min="3839" max="3839" width="46.7109375" style="1516" bestFit="1" customWidth="1"/>
    <col min="3840" max="3840" width="11.85546875" style="1516" customWidth="1"/>
    <col min="3841" max="3841" width="12.42578125" style="1516" customWidth="1"/>
    <col min="3842" max="3842" width="12.5703125" style="1516" customWidth="1"/>
    <col min="3843" max="3843" width="11.7109375" style="1516" customWidth="1"/>
    <col min="3844" max="3844" width="10.7109375" style="1516" customWidth="1"/>
    <col min="3845" max="3845" width="2.42578125" style="1516" bestFit="1" customWidth="1"/>
    <col min="3846" max="3846" width="8.5703125" style="1516" customWidth="1"/>
    <col min="3847" max="3847" width="12.42578125" style="1516" customWidth="1"/>
    <col min="3848" max="3848" width="2.140625" style="1516" customWidth="1"/>
    <col min="3849" max="3849" width="9.42578125" style="1516" customWidth="1"/>
    <col min="3850" max="4094" width="11" style="1516"/>
    <col min="4095" max="4095" width="46.7109375" style="1516" bestFit="1" customWidth="1"/>
    <col min="4096" max="4096" width="11.85546875" style="1516" customWidth="1"/>
    <col min="4097" max="4097" width="12.42578125" style="1516" customWidth="1"/>
    <col min="4098" max="4098" width="12.5703125" style="1516" customWidth="1"/>
    <col min="4099" max="4099" width="11.7109375" style="1516" customWidth="1"/>
    <col min="4100" max="4100" width="10.7109375" style="1516" customWidth="1"/>
    <col min="4101" max="4101" width="2.42578125" style="1516" bestFit="1" customWidth="1"/>
    <col min="4102" max="4102" width="8.5703125" style="1516" customWidth="1"/>
    <col min="4103" max="4103" width="12.42578125" style="1516" customWidth="1"/>
    <col min="4104" max="4104" width="2.140625" style="1516" customWidth="1"/>
    <col min="4105" max="4105" width="9.42578125" style="1516" customWidth="1"/>
    <col min="4106" max="4350" width="11" style="1516"/>
    <col min="4351" max="4351" width="46.7109375" style="1516" bestFit="1" customWidth="1"/>
    <col min="4352" max="4352" width="11.85546875" style="1516" customWidth="1"/>
    <col min="4353" max="4353" width="12.42578125" style="1516" customWidth="1"/>
    <col min="4354" max="4354" width="12.5703125" style="1516" customWidth="1"/>
    <col min="4355" max="4355" width="11.7109375" style="1516" customWidth="1"/>
    <col min="4356" max="4356" width="10.7109375" style="1516" customWidth="1"/>
    <col min="4357" max="4357" width="2.42578125" style="1516" bestFit="1" customWidth="1"/>
    <col min="4358" max="4358" width="8.5703125" style="1516" customWidth="1"/>
    <col min="4359" max="4359" width="12.42578125" style="1516" customWidth="1"/>
    <col min="4360" max="4360" width="2.140625" style="1516" customWidth="1"/>
    <col min="4361" max="4361" width="9.42578125" style="1516" customWidth="1"/>
    <col min="4362" max="4606" width="11" style="1516"/>
    <col min="4607" max="4607" width="46.7109375" style="1516" bestFit="1" customWidth="1"/>
    <col min="4608" max="4608" width="11.85546875" style="1516" customWidth="1"/>
    <col min="4609" max="4609" width="12.42578125" style="1516" customWidth="1"/>
    <col min="4610" max="4610" width="12.5703125" style="1516" customWidth="1"/>
    <col min="4611" max="4611" width="11.7109375" style="1516" customWidth="1"/>
    <col min="4612" max="4612" width="10.7109375" style="1516" customWidth="1"/>
    <col min="4613" max="4613" width="2.42578125" style="1516" bestFit="1" customWidth="1"/>
    <col min="4614" max="4614" width="8.5703125" style="1516" customWidth="1"/>
    <col min="4615" max="4615" width="12.42578125" style="1516" customWidth="1"/>
    <col min="4616" max="4616" width="2.140625" style="1516" customWidth="1"/>
    <col min="4617" max="4617" width="9.42578125" style="1516" customWidth="1"/>
    <col min="4618" max="4862" width="11" style="1516"/>
    <col min="4863" max="4863" width="46.7109375" style="1516" bestFit="1" customWidth="1"/>
    <col min="4864" max="4864" width="11.85546875" style="1516" customWidth="1"/>
    <col min="4865" max="4865" width="12.42578125" style="1516" customWidth="1"/>
    <col min="4866" max="4866" width="12.5703125" style="1516" customWidth="1"/>
    <col min="4867" max="4867" width="11.7109375" style="1516" customWidth="1"/>
    <col min="4868" max="4868" width="10.7109375" style="1516" customWidth="1"/>
    <col min="4869" max="4869" width="2.42578125" style="1516" bestFit="1" customWidth="1"/>
    <col min="4870" max="4870" width="8.5703125" style="1516" customWidth="1"/>
    <col min="4871" max="4871" width="12.42578125" style="1516" customWidth="1"/>
    <col min="4872" max="4872" width="2.140625" style="1516" customWidth="1"/>
    <col min="4873" max="4873" width="9.42578125" style="1516" customWidth="1"/>
    <col min="4874" max="5118" width="11" style="1516"/>
    <col min="5119" max="5119" width="46.7109375" style="1516" bestFit="1" customWidth="1"/>
    <col min="5120" max="5120" width="11.85546875" style="1516" customWidth="1"/>
    <col min="5121" max="5121" width="12.42578125" style="1516" customWidth="1"/>
    <col min="5122" max="5122" width="12.5703125" style="1516" customWidth="1"/>
    <col min="5123" max="5123" width="11.7109375" style="1516" customWidth="1"/>
    <col min="5124" max="5124" width="10.7109375" style="1516" customWidth="1"/>
    <col min="5125" max="5125" width="2.42578125" style="1516" bestFit="1" customWidth="1"/>
    <col min="5126" max="5126" width="8.5703125" style="1516" customWidth="1"/>
    <col min="5127" max="5127" width="12.42578125" style="1516" customWidth="1"/>
    <col min="5128" max="5128" width="2.140625" style="1516" customWidth="1"/>
    <col min="5129" max="5129" width="9.42578125" style="1516" customWidth="1"/>
    <col min="5130" max="5374" width="11" style="1516"/>
    <col min="5375" max="5375" width="46.7109375" style="1516" bestFit="1" customWidth="1"/>
    <col min="5376" max="5376" width="11.85546875" style="1516" customWidth="1"/>
    <col min="5377" max="5377" width="12.42578125" style="1516" customWidth="1"/>
    <col min="5378" max="5378" width="12.5703125" style="1516" customWidth="1"/>
    <col min="5379" max="5379" width="11.7109375" style="1516" customWidth="1"/>
    <col min="5380" max="5380" width="10.7109375" style="1516" customWidth="1"/>
    <col min="5381" max="5381" width="2.42578125" style="1516" bestFit="1" customWidth="1"/>
    <col min="5382" max="5382" width="8.5703125" style="1516" customWidth="1"/>
    <col min="5383" max="5383" width="12.42578125" style="1516" customWidth="1"/>
    <col min="5384" max="5384" width="2.140625" style="1516" customWidth="1"/>
    <col min="5385" max="5385" width="9.42578125" style="1516" customWidth="1"/>
    <col min="5386" max="5630" width="11" style="1516"/>
    <col min="5631" max="5631" width="46.7109375" style="1516" bestFit="1" customWidth="1"/>
    <col min="5632" max="5632" width="11.85546875" style="1516" customWidth="1"/>
    <col min="5633" max="5633" width="12.42578125" style="1516" customWidth="1"/>
    <col min="5634" max="5634" width="12.5703125" style="1516" customWidth="1"/>
    <col min="5635" max="5635" width="11.7109375" style="1516" customWidth="1"/>
    <col min="5636" max="5636" width="10.7109375" style="1516" customWidth="1"/>
    <col min="5637" max="5637" width="2.42578125" style="1516" bestFit="1" customWidth="1"/>
    <col min="5638" max="5638" width="8.5703125" style="1516" customWidth="1"/>
    <col min="5639" max="5639" width="12.42578125" style="1516" customWidth="1"/>
    <col min="5640" max="5640" width="2.140625" style="1516" customWidth="1"/>
    <col min="5641" max="5641" width="9.42578125" style="1516" customWidth="1"/>
    <col min="5642" max="5886" width="11" style="1516"/>
    <col min="5887" max="5887" width="46.7109375" style="1516" bestFit="1" customWidth="1"/>
    <col min="5888" max="5888" width="11.85546875" style="1516" customWidth="1"/>
    <col min="5889" max="5889" width="12.42578125" style="1516" customWidth="1"/>
    <col min="5890" max="5890" width="12.5703125" style="1516" customWidth="1"/>
    <col min="5891" max="5891" width="11.7109375" style="1516" customWidth="1"/>
    <col min="5892" max="5892" width="10.7109375" style="1516" customWidth="1"/>
    <col min="5893" max="5893" width="2.42578125" style="1516" bestFit="1" customWidth="1"/>
    <col min="5894" max="5894" width="8.5703125" style="1516" customWidth="1"/>
    <col min="5895" max="5895" width="12.42578125" style="1516" customWidth="1"/>
    <col min="5896" max="5896" width="2.140625" style="1516" customWidth="1"/>
    <col min="5897" max="5897" width="9.42578125" style="1516" customWidth="1"/>
    <col min="5898" max="6142" width="11" style="1516"/>
    <col min="6143" max="6143" width="46.7109375" style="1516" bestFit="1" customWidth="1"/>
    <col min="6144" max="6144" width="11.85546875" style="1516" customWidth="1"/>
    <col min="6145" max="6145" width="12.42578125" style="1516" customWidth="1"/>
    <col min="6146" max="6146" width="12.5703125" style="1516" customWidth="1"/>
    <col min="6147" max="6147" width="11.7109375" style="1516" customWidth="1"/>
    <col min="6148" max="6148" width="10.7109375" style="1516" customWidth="1"/>
    <col min="6149" max="6149" width="2.42578125" style="1516" bestFit="1" customWidth="1"/>
    <col min="6150" max="6150" width="8.5703125" style="1516" customWidth="1"/>
    <col min="6151" max="6151" width="12.42578125" style="1516" customWidth="1"/>
    <col min="6152" max="6152" width="2.140625" style="1516" customWidth="1"/>
    <col min="6153" max="6153" width="9.42578125" style="1516" customWidth="1"/>
    <col min="6154" max="6398" width="11" style="1516"/>
    <col min="6399" max="6399" width="46.7109375" style="1516" bestFit="1" customWidth="1"/>
    <col min="6400" max="6400" width="11.85546875" style="1516" customWidth="1"/>
    <col min="6401" max="6401" width="12.42578125" style="1516" customWidth="1"/>
    <col min="6402" max="6402" width="12.5703125" style="1516" customWidth="1"/>
    <col min="6403" max="6403" width="11.7109375" style="1516" customWidth="1"/>
    <col min="6404" max="6404" width="10.7109375" style="1516" customWidth="1"/>
    <col min="6405" max="6405" width="2.42578125" style="1516" bestFit="1" customWidth="1"/>
    <col min="6406" max="6406" width="8.5703125" style="1516" customWidth="1"/>
    <col min="6407" max="6407" width="12.42578125" style="1516" customWidth="1"/>
    <col min="6408" max="6408" width="2.140625" style="1516" customWidth="1"/>
    <col min="6409" max="6409" width="9.42578125" style="1516" customWidth="1"/>
    <col min="6410" max="6654" width="11" style="1516"/>
    <col min="6655" max="6655" width="46.7109375" style="1516" bestFit="1" customWidth="1"/>
    <col min="6656" max="6656" width="11.85546875" style="1516" customWidth="1"/>
    <col min="6657" max="6657" width="12.42578125" style="1516" customWidth="1"/>
    <col min="6658" max="6658" width="12.5703125" style="1516" customWidth="1"/>
    <col min="6659" max="6659" width="11.7109375" style="1516" customWidth="1"/>
    <col min="6660" max="6660" width="10.7109375" style="1516" customWidth="1"/>
    <col min="6661" max="6661" width="2.42578125" style="1516" bestFit="1" customWidth="1"/>
    <col min="6662" max="6662" width="8.5703125" style="1516" customWidth="1"/>
    <col min="6663" max="6663" width="12.42578125" style="1516" customWidth="1"/>
    <col min="6664" max="6664" width="2.140625" style="1516" customWidth="1"/>
    <col min="6665" max="6665" width="9.42578125" style="1516" customWidth="1"/>
    <col min="6666" max="6910" width="11" style="1516"/>
    <col min="6911" max="6911" width="46.7109375" style="1516" bestFit="1" customWidth="1"/>
    <col min="6912" max="6912" width="11.85546875" style="1516" customWidth="1"/>
    <col min="6913" max="6913" width="12.42578125" style="1516" customWidth="1"/>
    <col min="6914" max="6914" width="12.5703125" style="1516" customWidth="1"/>
    <col min="6915" max="6915" width="11.7109375" style="1516" customWidth="1"/>
    <col min="6916" max="6916" width="10.7109375" style="1516" customWidth="1"/>
    <col min="6917" max="6917" width="2.42578125" style="1516" bestFit="1" customWidth="1"/>
    <col min="6918" max="6918" width="8.5703125" style="1516" customWidth="1"/>
    <col min="6919" max="6919" width="12.42578125" style="1516" customWidth="1"/>
    <col min="6920" max="6920" width="2.140625" style="1516" customWidth="1"/>
    <col min="6921" max="6921" width="9.42578125" style="1516" customWidth="1"/>
    <col min="6922" max="7166" width="11" style="1516"/>
    <col min="7167" max="7167" width="46.7109375" style="1516" bestFit="1" customWidth="1"/>
    <col min="7168" max="7168" width="11.85546875" style="1516" customWidth="1"/>
    <col min="7169" max="7169" width="12.42578125" style="1516" customWidth="1"/>
    <col min="7170" max="7170" width="12.5703125" style="1516" customWidth="1"/>
    <col min="7171" max="7171" width="11.7109375" style="1516" customWidth="1"/>
    <col min="7172" max="7172" width="10.7109375" style="1516" customWidth="1"/>
    <col min="7173" max="7173" width="2.42578125" style="1516" bestFit="1" customWidth="1"/>
    <col min="7174" max="7174" width="8.5703125" style="1516" customWidth="1"/>
    <col min="7175" max="7175" width="12.42578125" style="1516" customWidth="1"/>
    <col min="7176" max="7176" width="2.140625" style="1516" customWidth="1"/>
    <col min="7177" max="7177" width="9.42578125" style="1516" customWidth="1"/>
    <col min="7178" max="7422" width="11" style="1516"/>
    <col min="7423" max="7423" width="46.7109375" style="1516" bestFit="1" customWidth="1"/>
    <col min="7424" max="7424" width="11.85546875" style="1516" customWidth="1"/>
    <col min="7425" max="7425" width="12.42578125" style="1516" customWidth="1"/>
    <col min="7426" max="7426" width="12.5703125" style="1516" customWidth="1"/>
    <col min="7427" max="7427" width="11.7109375" style="1516" customWidth="1"/>
    <col min="7428" max="7428" width="10.7109375" style="1516" customWidth="1"/>
    <col min="7429" max="7429" width="2.42578125" style="1516" bestFit="1" customWidth="1"/>
    <col min="7430" max="7430" width="8.5703125" style="1516" customWidth="1"/>
    <col min="7431" max="7431" width="12.42578125" style="1516" customWidth="1"/>
    <col min="7432" max="7432" width="2.140625" style="1516" customWidth="1"/>
    <col min="7433" max="7433" width="9.42578125" style="1516" customWidth="1"/>
    <col min="7434" max="7678" width="11" style="1516"/>
    <col min="7679" max="7679" width="46.7109375" style="1516" bestFit="1" customWidth="1"/>
    <col min="7680" max="7680" width="11.85546875" style="1516" customWidth="1"/>
    <col min="7681" max="7681" width="12.42578125" style="1516" customWidth="1"/>
    <col min="7682" max="7682" width="12.5703125" style="1516" customWidth="1"/>
    <col min="7683" max="7683" width="11.7109375" style="1516" customWidth="1"/>
    <col min="7684" max="7684" width="10.7109375" style="1516" customWidth="1"/>
    <col min="7685" max="7685" width="2.42578125" style="1516" bestFit="1" customWidth="1"/>
    <col min="7686" max="7686" width="8.5703125" style="1516" customWidth="1"/>
    <col min="7687" max="7687" width="12.42578125" style="1516" customWidth="1"/>
    <col min="7688" max="7688" width="2.140625" style="1516" customWidth="1"/>
    <col min="7689" max="7689" width="9.42578125" style="1516" customWidth="1"/>
    <col min="7690" max="7934" width="11" style="1516"/>
    <col min="7935" max="7935" width="46.7109375" style="1516" bestFit="1" customWidth="1"/>
    <col min="7936" max="7936" width="11.85546875" style="1516" customWidth="1"/>
    <col min="7937" max="7937" width="12.42578125" style="1516" customWidth="1"/>
    <col min="7938" max="7938" width="12.5703125" style="1516" customWidth="1"/>
    <col min="7939" max="7939" width="11.7109375" style="1516" customWidth="1"/>
    <col min="7940" max="7940" width="10.7109375" style="1516" customWidth="1"/>
    <col min="7941" max="7941" width="2.42578125" style="1516" bestFit="1" customWidth="1"/>
    <col min="7942" max="7942" width="8.5703125" style="1516" customWidth="1"/>
    <col min="7943" max="7943" width="12.42578125" style="1516" customWidth="1"/>
    <col min="7944" max="7944" width="2.140625" style="1516" customWidth="1"/>
    <col min="7945" max="7945" width="9.42578125" style="1516" customWidth="1"/>
    <col min="7946" max="8190" width="11" style="1516"/>
    <col min="8191" max="8191" width="46.7109375" style="1516" bestFit="1" customWidth="1"/>
    <col min="8192" max="8192" width="11.85546875" style="1516" customWidth="1"/>
    <col min="8193" max="8193" width="12.42578125" style="1516" customWidth="1"/>
    <col min="8194" max="8194" width="12.5703125" style="1516" customWidth="1"/>
    <col min="8195" max="8195" width="11.7109375" style="1516" customWidth="1"/>
    <col min="8196" max="8196" width="10.7109375" style="1516" customWidth="1"/>
    <col min="8197" max="8197" width="2.42578125" style="1516" bestFit="1" customWidth="1"/>
    <col min="8198" max="8198" width="8.5703125" style="1516" customWidth="1"/>
    <col min="8199" max="8199" width="12.42578125" style="1516" customWidth="1"/>
    <col min="8200" max="8200" width="2.140625" style="1516" customWidth="1"/>
    <col min="8201" max="8201" width="9.42578125" style="1516" customWidth="1"/>
    <col min="8202" max="8446" width="11" style="1516"/>
    <col min="8447" max="8447" width="46.7109375" style="1516" bestFit="1" customWidth="1"/>
    <col min="8448" max="8448" width="11.85546875" style="1516" customWidth="1"/>
    <col min="8449" max="8449" width="12.42578125" style="1516" customWidth="1"/>
    <col min="8450" max="8450" width="12.5703125" style="1516" customWidth="1"/>
    <col min="8451" max="8451" width="11.7109375" style="1516" customWidth="1"/>
    <col min="8452" max="8452" width="10.7109375" style="1516" customWidth="1"/>
    <col min="8453" max="8453" width="2.42578125" style="1516" bestFit="1" customWidth="1"/>
    <col min="8454" max="8454" width="8.5703125" style="1516" customWidth="1"/>
    <col min="8455" max="8455" width="12.42578125" style="1516" customWidth="1"/>
    <col min="8456" max="8456" width="2.140625" style="1516" customWidth="1"/>
    <col min="8457" max="8457" width="9.42578125" style="1516" customWidth="1"/>
    <col min="8458" max="8702" width="11" style="1516"/>
    <col min="8703" max="8703" width="46.7109375" style="1516" bestFit="1" customWidth="1"/>
    <col min="8704" max="8704" width="11.85546875" style="1516" customWidth="1"/>
    <col min="8705" max="8705" width="12.42578125" style="1516" customWidth="1"/>
    <col min="8706" max="8706" width="12.5703125" style="1516" customWidth="1"/>
    <col min="8707" max="8707" width="11.7109375" style="1516" customWidth="1"/>
    <col min="8708" max="8708" width="10.7109375" style="1516" customWidth="1"/>
    <col min="8709" max="8709" width="2.42578125" style="1516" bestFit="1" customWidth="1"/>
    <col min="8710" max="8710" width="8.5703125" style="1516" customWidth="1"/>
    <col min="8711" max="8711" width="12.42578125" style="1516" customWidth="1"/>
    <col min="8712" max="8712" width="2.140625" style="1516" customWidth="1"/>
    <col min="8713" max="8713" width="9.42578125" style="1516" customWidth="1"/>
    <col min="8714" max="8958" width="11" style="1516"/>
    <col min="8959" max="8959" width="46.7109375" style="1516" bestFit="1" customWidth="1"/>
    <col min="8960" max="8960" width="11.85546875" style="1516" customWidth="1"/>
    <col min="8961" max="8961" width="12.42578125" style="1516" customWidth="1"/>
    <col min="8962" max="8962" width="12.5703125" style="1516" customWidth="1"/>
    <col min="8963" max="8963" width="11.7109375" style="1516" customWidth="1"/>
    <col min="8964" max="8964" width="10.7109375" style="1516" customWidth="1"/>
    <col min="8965" max="8965" width="2.42578125" style="1516" bestFit="1" customWidth="1"/>
    <col min="8966" max="8966" width="8.5703125" style="1516" customWidth="1"/>
    <col min="8967" max="8967" width="12.42578125" style="1516" customWidth="1"/>
    <col min="8968" max="8968" width="2.140625" style="1516" customWidth="1"/>
    <col min="8969" max="8969" width="9.42578125" style="1516" customWidth="1"/>
    <col min="8970" max="9214" width="11" style="1516"/>
    <col min="9215" max="9215" width="46.7109375" style="1516" bestFit="1" customWidth="1"/>
    <col min="9216" max="9216" width="11.85546875" style="1516" customWidth="1"/>
    <col min="9217" max="9217" width="12.42578125" style="1516" customWidth="1"/>
    <col min="9218" max="9218" width="12.5703125" style="1516" customWidth="1"/>
    <col min="9219" max="9219" width="11.7109375" style="1516" customWidth="1"/>
    <col min="9220" max="9220" width="10.7109375" style="1516" customWidth="1"/>
    <col min="9221" max="9221" width="2.42578125" style="1516" bestFit="1" customWidth="1"/>
    <col min="9222" max="9222" width="8.5703125" style="1516" customWidth="1"/>
    <col min="9223" max="9223" width="12.42578125" style="1516" customWidth="1"/>
    <col min="9224" max="9224" width="2.140625" style="1516" customWidth="1"/>
    <col min="9225" max="9225" width="9.42578125" style="1516" customWidth="1"/>
    <col min="9226" max="9470" width="11" style="1516"/>
    <col min="9471" max="9471" width="46.7109375" style="1516" bestFit="1" customWidth="1"/>
    <col min="9472" max="9472" width="11.85546875" style="1516" customWidth="1"/>
    <col min="9473" max="9473" width="12.42578125" style="1516" customWidth="1"/>
    <col min="9474" max="9474" width="12.5703125" style="1516" customWidth="1"/>
    <col min="9475" max="9475" width="11.7109375" style="1516" customWidth="1"/>
    <col min="9476" max="9476" width="10.7109375" style="1516" customWidth="1"/>
    <col min="9477" max="9477" width="2.42578125" style="1516" bestFit="1" customWidth="1"/>
    <col min="9478" max="9478" width="8.5703125" style="1516" customWidth="1"/>
    <col min="9479" max="9479" width="12.42578125" style="1516" customWidth="1"/>
    <col min="9480" max="9480" width="2.140625" style="1516" customWidth="1"/>
    <col min="9481" max="9481" width="9.42578125" style="1516" customWidth="1"/>
    <col min="9482" max="9726" width="11" style="1516"/>
    <col min="9727" max="9727" width="46.7109375" style="1516" bestFit="1" customWidth="1"/>
    <col min="9728" max="9728" width="11.85546875" style="1516" customWidth="1"/>
    <col min="9729" max="9729" width="12.42578125" style="1516" customWidth="1"/>
    <col min="9730" max="9730" width="12.5703125" style="1516" customWidth="1"/>
    <col min="9731" max="9731" width="11.7109375" style="1516" customWidth="1"/>
    <col min="9732" max="9732" width="10.7109375" style="1516" customWidth="1"/>
    <col min="9733" max="9733" width="2.42578125" style="1516" bestFit="1" customWidth="1"/>
    <col min="9734" max="9734" width="8.5703125" style="1516" customWidth="1"/>
    <col min="9735" max="9735" width="12.42578125" style="1516" customWidth="1"/>
    <col min="9736" max="9736" width="2.140625" style="1516" customWidth="1"/>
    <col min="9737" max="9737" width="9.42578125" style="1516" customWidth="1"/>
    <col min="9738" max="9982" width="11" style="1516"/>
    <col min="9983" max="9983" width="46.7109375" style="1516" bestFit="1" customWidth="1"/>
    <col min="9984" max="9984" width="11.85546875" style="1516" customWidth="1"/>
    <col min="9985" max="9985" width="12.42578125" style="1516" customWidth="1"/>
    <col min="9986" max="9986" width="12.5703125" style="1516" customWidth="1"/>
    <col min="9987" max="9987" width="11.7109375" style="1516" customWidth="1"/>
    <col min="9988" max="9988" width="10.7109375" style="1516" customWidth="1"/>
    <col min="9989" max="9989" width="2.42578125" style="1516" bestFit="1" customWidth="1"/>
    <col min="9990" max="9990" width="8.5703125" style="1516" customWidth="1"/>
    <col min="9991" max="9991" width="12.42578125" style="1516" customWidth="1"/>
    <col min="9992" max="9992" width="2.140625" style="1516" customWidth="1"/>
    <col min="9993" max="9993" width="9.42578125" style="1516" customWidth="1"/>
    <col min="9994" max="10238" width="11" style="1516"/>
    <col min="10239" max="10239" width="46.7109375" style="1516" bestFit="1" customWidth="1"/>
    <col min="10240" max="10240" width="11.85546875" style="1516" customWidth="1"/>
    <col min="10241" max="10241" width="12.42578125" style="1516" customWidth="1"/>
    <col min="10242" max="10242" width="12.5703125" style="1516" customWidth="1"/>
    <col min="10243" max="10243" width="11.7109375" style="1516" customWidth="1"/>
    <col min="10244" max="10244" width="10.7109375" style="1516" customWidth="1"/>
    <col min="10245" max="10245" width="2.42578125" style="1516" bestFit="1" customWidth="1"/>
    <col min="10246" max="10246" width="8.5703125" style="1516" customWidth="1"/>
    <col min="10247" max="10247" width="12.42578125" style="1516" customWidth="1"/>
    <col min="10248" max="10248" width="2.140625" style="1516" customWidth="1"/>
    <col min="10249" max="10249" width="9.42578125" style="1516" customWidth="1"/>
    <col min="10250" max="10494" width="11" style="1516"/>
    <col min="10495" max="10495" width="46.7109375" style="1516" bestFit="1" customWidth="1"/>
    <col min="10496" max="10496" width="11.85546875" style="1516" customWidth="1"/>
    <col min="10497" max="10497" width="12.42578125" style="1516" customWidth="1"/>
    <col min="10498" max="10498" width="12.5703125" style="1516" customWidth="1"/>
    <col min="10499" max="10499" width="11.7109375" style="1516" customWidth="1"/>
    <col min="10500" max="10500" width="10.7109375" style="1516" customWidth="1"/>
    <col min="10501" max="10501" width="2.42578125" style="1516" bestFit="1" customWidth="1"/>
    <col min="10502" max="10502" width="8.5703125" style="1516" customWidth="1"/>
    <col min="10503" max="10503" width="12.42578125" style="1516" customWidth="1"/>
    <col min="10504" max="10504" width="2.140625" style="1516" customWidth="1"/>
    <col min="10505" max="10505" width="9.42578125" style="1516" customWidth="1"/>
    <col min="10506" max="10750" width="11" style="1516"/>
    <col min="10751" max="10751" width="46.7109375" style="1516" bestFit="1" customWidth="1"/>
    <col min="10752" max="10752" width="11.85546875" style="1516" customWidth="1"/>
    <col min="10753" max="10753" width="12.42578125" style="1516" customWidth="1"/>
    <col min="10754" max="10754" width="12.5703125" style="1516" customWidth="1"/>
    <col min="10755" max="10755" width="11.7109375" style="1516" customWidth="1"/>
    <col min="10756" max="10756" width="10.7109375" style="1516" customWidth="1"/>
    <col min="10757" max="10757" width="2.42578125" style="1516" bestFit="1" customWidth="1"/>
    <col min="10758" max="10758" width="8.5703125" style="1516" customWidth="1"/>
    <col min="10759" max="10759" width="12.42578125" style="1516" customWidth="1"/>
    <col min="10760" max="10760" width="2.140625" style="1516" customWidth="1"/>
    <col min="10761" max="10761" width="9.42578125" style="1516" customWidth="1"/>
    <col min="10762" max="11006" width="11" style="1516"/>
    <col min="11007" max="11007" width="46.7109375" style="1516" bestFit="1" customWidth="1"/>
    <col min="11008" max="11008" width="11.85546875" style="1516" customWidth="1"/>
    <col min="11009" max="11009" width="12.42578125" style="1516" customWidth="1"/>
    <col min="11010" max="11010" width="12.5703125" style="1516" customWidth="1"/>
    <col min="11011" max="11011" width="11.7109375" style="1516" customWidth="1"/>
    <col min="11012" max="11012" width="10.7109375" style="1516" customWidth="1"/>
    <col min="11013" max="11013" width="2.42578125" style="1516" bestFit="1" customWidth="1"/>
    <col min="11014" max="11014" width="8.5703125" style="1516" customWidth="1"/>
    <col min="11015" max="11015" width="12.42578125" style="1516" customWidth="1"/>
    <col min="11016" max="11016" width="2.140625" style="1516" customWidth="1"/>
    <col min="11017" max="11017" width="9.42578125" style="1516" customWidth="1"/>
    <col min="11018" max="11262" width="11" style="1516"/>
    <col min="11263" max="11263" width="46.7109375" style="1516" bestFit="1" customWidth="1"/>
    <col min="11264" max="11264" width="11.85546875" style="1516" customWidth="1"/>
    <col min="11265" max="11265" width="12.42578125" style="1516" customWidth="1"/>
    <col min="11266" max="11266" width="12.5703125" style="1516" customWidth="1"/>
    <col min="11267" max="11267" width="11.7109375" style="1516" customWidth="1"/>
    <col min="11268" max="11268" width="10.7109375" style="1516" customWidth="1"/>
    <col min="11269" max="11269" width="2.42578125" style="1516" bestFit="1" customWidth="1"/>
    <col min="11270" max="11270" width="8.5703125" style="1516" customWidth="1"/>
    <col min="11271" max="11271" width="12.42578125" style="1516" customWidth="1"/>
    <col min="11272" max="11272" width="2.140625" style="1516" customWidth="1"/>
    <col min="11273" max="11273" width="9.42578125" style="1516" customWidth="1"/>
    <col min="11274" max="11518" width="11" style="1516"/>
    <col min="11519" max="11519" width="46.7109375" style="1516" bestFit="1" customWidth="1"/>
    <col min="11520" max="11520" width="11.85546875" style="1516" customWidth="1"/>
    <col min="11521" max="11521" width="12.42578125" style="1516" customWidth="1"/>
    <col min="11522" max="11522" width="12.5703125" style="1516" customWidth="1"/>
    <col min="11523" max="11523" width="11.7109375" style="1516" customWidth="1"/>
    <col min="11524" max="11524" width="10.7109375" style="1516" customWidth="1"/>
    <col min="11525" max="11525" width="2.42578125" style="1516" bestFit="1" customWidth="1"/>
    <col min="11526" max="11526" width="8.5703125" style="1516" customWidth="1"/>
    <col min="11527" max="11527" width="12.42578125" style="1516" customWidth="1"/>
    <col min="11528" max="11528" width="2.140625" style="1516" customWidth="1"/>
    <col min="11529" max="11529" width="9.42578125" style="1516" customWidth="1"/>
    <col min="11530" max="11774" width="11" style="1516"/>
    <col min="11775" max="11775" width="46.7109375" style="1516" bestFit="1" customWidth="1"/>
    <col min="11776" max="11776" width="11.85546875" style="1516" customWidth="1"/>
    <col min="11777" max="11777" width="12.42578125" style="1516" customWidth="1"/>
    <col min="11778" max="11778" width="12.5703125" style="1516" customWidth="1"/>
    <col min="11779" max="11779" width="11.7109375" style="1516" customWidth="1"/>
    <col min="11780" max="11780" width="10.7109375" style="1516" customWidth="1"/>
    <col min="11781" max="11781" width="2.42578125" style="1516" bestFit="1" customWidth="1"/>
    <col min="11782" max="11782" width="8.5703125" style="1516" customWidth="1"/>
    <col min="11783" max="11783" width="12.42578125" style="1516" customWidth="1"/>
    <col min="11784" max="11784" width="2.140625" style="1516" customWidth="1"/>
    <col min="11785" max="11785" width="9.42578125" style="1516" customWidth="1"/>
    <col min="11786" max="12030" width="11" style="1516"/>
    <col min="12031" max="12031" width="46.7109375" style="1516" bestFit="1" customWidth="1"/>
    <col min="12032" max="12032" width="11.85546875" style="1516" customWidth="1"/>
    <col min="12033" max="12033" width="12.42578125" style="1516" customWidth="1"/>
    <col min="12034" max="12034" width="12.5703125" style="1516" customWidth="1"/>
    <col min="12035" max="12035" width="11.7109375" style="1516" customWidth="1"/>
    <col min="12036" max="12036" width="10.7109375" style="1516" customWidth="1"/>
    <col min="12037" max="12037" width="2.42578125" style="1516" bestFit="1" customWidth="1"/>
    <col min="12038" max="12038" width="8.5703125" style="1516" customWidth="1"/>
    <col min="12039" max="12039" width="12.42578125" style="1516" customWidth="1"/>
    <col min="12040" max="12040" width="2.140625" style="1516" customWidth="1"/>
    <col min="12041" max="12041" width="9.42578125" style="1516" customWidth="1"/>
    <col min="12042" max="12286" width="11" style="1516"/>
    <col min="12287" max="12287" width="46.7109375" style="1516" bestFit="1" customWidth="1"/>
    <col min="12288" max="12288" width="11.85546875" style="1516" customWidth="1"/>
    <col min="12289" max="12289" width="12.42578125" style="1516" customWidth="1"/>
    <col min="12290" max="12290" width="12.5703125" style="1516" customWidth="1"/>
    <col min="12291" max="12291" width="11.7109375" style="1516" customWidth="1"/>
    <col min="12292" max="12292" width="10.7109375" style="1516" customWidth="1"/>
    <col min="12293" max="12293" width="2.42578125" style="1516" bestFit="1" customWidth="1"/>
    <col min="12294" max="12294" width="8.5703125" style="1516" customWidth="1"/>
    <col min="12295" max="12295" width="12.42578125" style="1516" customWidth="1"/>
    <col min="12296" max="12296" width="2.140625" style="1516" customWidth="1"/>
    <col min="12297" max="12297" width="9.42578125" style="1516" customWidth="1"/>
    <col min="12298" max="12542" width="11" style="1516"/>
    <col min="12543" max="12543" width="46.7109375" style="1516" bestFit="1" customWidth="1"/>
    <col min="12544" max="12544" width="11.85546875" style="1516" customWidth="1"/>
    <col min="12545" max="12545" width="12.42578125" style="1516" customWidth="1"/>
    <col min="12546" max="12546" width="12.5703125" style="1516" customWidth="1"/>
    <col min="12547" max="12547" width="11.7109375" style="1516" customWidth="1"/>
    <col min="12548" max="12548" width="10.7109375" style="1516" customWidth="1"/>
    <col min="12549" max="12549" width="2.42578125" style="1516" bestFit="1" customWidth="1"/>
    <col min="12550" max="12550" width="8.5703125" style="1516" customWidth="1"/>
    <col min="12551" max="12551" width="12.42578125" style="1516" customWidth="1"/>
    <col min="12552" max="12552" width="2.140625" style="1516" customWidth="1"/>
    <col min="12553" max="12553" width="9.42578125" style="1516" customWidth="1"/>
    <col min="12554" max="12798" width="11" style="1516"/>
    <col min="12799" max="12799" width="46.7109375" style="1516" bestFit="1" customWidth="1"/>
    <col min="12800" max="12800" width="11.85546875" style="1516" customWidth="1"/>
    <col min="12801" max="12801" width="12.42578125" style="1516" customWidth="1"/>
    <col min="12802" max="12802" width="12.5703125" style="1516" customWidth="1"/>
    <col min="12803" max="12803" width="11.7109375" style="1516" customWidth="1"/>
    <col min="12804" max="12804" width="10.7109375" style="1516" customWidth="1"/>
    <col min="12805" max="12805" width="2.42578125" style="1516" bestFit="1" customWidth="1"/>
    <col min="12806" max="12806" width="8.5703125" style="1516" customWidth="1"/>
    <col min="12807" max="12807" width="12.42578125" style="1516" customWidth="1"/>
    <col min="12808" max="12808" width="2.140625" style="1516" customWidth="1"/>
    <col min="12809" max="12809" width="9.42578125" style="1516" customWidth="1"/>
    <col min="12810" max="13054" width="11" style="1516"/>
    <col min="13055" max="13055" width="46.7109375" style="1516" bestFit="1" customWidth="1"/>
    <col min="13056" max="13056" width="11.85546875" style="1516" customWidth="1"/>
    <col min="13057" max="13057" width="12.42578125" style="1516" customWidth="1"/>
    <col min="13058" max="13058" width="12.5703125" style="1516" customWidth="1"/>
    <col min="13059" max="13059" width="11.7109375" style="1516" customWidth="1"/>
    <col min="13060" max="13060" width="10.7109375" style="1516" customWidth="1"/>
    <col min="13061" max="13061" width="2.42578125" style="1516" bestFit="1" customWidth="1"/>
    <col min="13062" max="13062" width="8.5703125" style="1516" customWidth="1"/>
    <col min="13063" max="13063" width="12.42578125" style="1516" customWidth="1"/>
    <col min="13064" max="13064" width="2.140625" style="1516" customWidth="1"/>
    <col min="13065" max="13065" width="9.42578125" style="1516" customWidth="1"/>
    <col min="13066" max="13310" width="11" style="1516"/>
    <col min="13311" max="13311" width="46.7109375" style="1516" bestFit="1" customWidth="1"/>
    <col min="13312" max="13312" width="11.85546875" style="1516" customWidth="1"/>
    <col min="13313" max="13313" width="12.42578125" style="1516" customWidth="1"/>
    <col min="13314" max="13314" width="12.5703125" style="1516" customWidth="1"/>
    <col min="13315" max="13315" width="11.7109375" style="1516" customWidth="1"/>
    <col min="13316" max="13316" width="10.7109375" style="1516" customWidth="1"/>
    <col min="13317" max="13317" width="2.42578125" style="1516" bestFit="1" customWidth="1"/>
    <col min="13318" max="13318" width="8.5703125" style="1516" customWidth="1"/>
    <col min="13319" max="13319" width="12.42578125" style="1516" customWidth="1"/>
    <col min="13320" max="13320" width="2.140625" style="1516" customWidth="1"/>
    <col min="13321" max="13321" width="9.42578125" style="1516" customWidth="1"/>
    <col min="13322" max="13566" width="11" style="1516"/>
    <col min="13567" max="13567" width="46.7109375" style="1516" bestFit="1" customWidth="1"/>
    <col min="13568" max="13568" width="11.85546875" style="1516" customWidth="1"/>
    <col min="13569" max="13569" width="12.42578125" style="1516" customWidth="1"/>
    <col min="13570" max="13570" width="12.5703125" style="1516" customWidth="1"/>
    <col min="13571" max="13571" width="11.7109375" style="1516" customWidth="1"/>
    <col min="13572" max="13572" width="10.7109375" style="1516" customWidth="1"/>
    <col min="13573" max="13573" width="2.42578125" style="1516" bestFit="1" customWidth="1"/>
    <col min="13574" max="13574" width="8.5703125" style="1516" customWidth="1"/>
    <col min="13575" max="13575" width="12.42578125" style="1516" customWidth="1"/>
    <col min="13576" max="13576" width="2.140625" style="1516" customWidth="1"/>
    <col min="13577" max="13577" width="9.42578125" style="1516" customWidth="1"/>
    <col min="13578" max="13822" width="11" style="1516"/>
    <col min="13823" max="13823" width="46.7109375" style="1516" bestFit="1" customWidth="1"/>
    <col min="13824" max="13824" width="11.85546875" style="1516" customWidth="1"/>
    <col min="13825" max="13825" width="12.42578125" style="1516" customWidth="1"/>
    <col min="13826" max="13826" width="12.5703125" style="1516" customWidth="1"/>
    <col min="13827" max="13827" width="11.7109375" style="1516" customWidth="1"/>
    <col min="13828" max="13828" width="10.7109375" style="1516" customWidth="1"/>
    <col min="13829" max="13829" width="2.42578125" style="1516" bestFit="1" customWidth="1"/>
    <col min="13830" max="13830" width="8.5703125" style="1516" customWidth="1"/>
    <col min="13831" max="13831" width="12.42578125" style="1516" customWidth="1"/>
    <col min="13832" max="13832" width="2.140625" style="1516" customWidth="1"/>
    <col min="13833" max="13833" width="9.42578125" style="1516" customWidth="1"/>
    <col min="13834" max="14078" width="11" style="1516"/>
    <col min="14079" max="14079" width="46.7109375" style="1516" bestFit="1" customWidth="1"/>
    <col min="14080" max="14080" width="11.85546875" style="1516" customWidth="1"/>
    <col min="14081" max="14081" width="12.42578125" style="1516" customWidth="1"/>
    <col min="14082" max="14082" width="12.5703125" style="1516" customWidth="1"/>
    <col min="14083" max="14083" width="11.7109375" style="1516" customWidth="1"/>
    <col min="14084" max="14084" width="10.7109375" style="1516" customWidth="1"/>
    <col min="14085" max="14085" width="2.42578125" style="1516" bestFit="1" customWidth="1"/>
    <col min="14086" max="14086" width="8.5703125" style="1516" customWidth="1"/>
    <col min="14087" max="14087" width="12.42578125" style="1516" customWidth="1"/>
    <col min="14088" max="14088" width="2.140625" style="1516" customWidth="1"/>
    <col min="14089" max="14089" width="9.42578125" style="1516" customWidth="1"/>
    <col min="14090" max="14334" width="11" style="1516"/>
    <col min="14335" max="14335" width="46.7109375" style="1516" bestFit="1" customWidth="1"/>
    <col min="14336" max="14336" width="11.85546875" style="1516" customWidth="1"/>
    <col min="14337" max="14337" width="12.42578125" style="1516" customWidth="1"/>
    <col min="14338" max="14338" width="12.5703125" style="1516" customWidth="1"/>
    <col min="14339" max="14339" width="11.7109375" style="1516" customWidth="1"/>
    <col min="14340" max="14340" width="10.7109375" style="1516" customWidth="1"/>
    <col min="14341" max="14341" width="2.42578125" style="1516" bestFit="1" customWidth="1"/>
    <col min="14342" max="14342" width="8.5703125" style="1516" customWidth="1"/>
    <col min="14343" max="14343" width="12.42578125" style="1516" customWidth="1"/>
    <col min="14344" max="14344" width="2.140625" style="1516" customWidth="1"/>
    <col min="14345" max="14345" width="9.42578125" style="1516" customWidth="1"/>
    <col min="14346" max="14590" width="11" style="1516"/>
    <col min="14591" max="14591" width="46.7109375" style="1516" bestFit="1" customWidth="1"/>
    <col min="14592" max="14592" width="11.85546875" style="1516" customWidth="1"/>
    <col min="14593" max="14593" width="12.42578125" style="1516" customWidth="1"/>
    <col min="14594" max="14594" width="12.5703125" style="1516" customWidth="1"/>
    <col min="14595" max="14595" width="11.7109375" style="1516" customWidth="1"/>
    <col min="14596" max="14596" width="10.7109375" style="1516" customWidth="1"/>
    <col min="14597" max="14597" width="2.42578125" style="1516" bestFit="1" customWidth="1"/>
    <col min="14598" max="14598" width="8.5703125" style="1516" customWidth="1"/>
    <col min="14599" max="14599" width="12.42578125" style="1516" customWidth="1"/>
    <col min="14600" max="14600" width="2.140625" style="1516" customWidth="1"/>
    <col min="14601" max="14601" width="9.42578125" style="1516" customWidth="1"/>
    <col min="14602" max="14846" width="11" style="1516"/>
    <col min="14847" max="14847" width="46.7109375" style="1516" bestFit="1" customWidth="1"/>
    <col min="14848" max="14848" width="11.85546875" style="1516" customWidth="1"/>
    <col min="14849" max="14849" width="12.42578125" style="1516" customWidth="1"/>
    <col min="14850" max="14850" width="12.5703125" style="1516" customWidth="1"/>
    <col min="14851" max="14851" width="11.7109375" style="1516" customWidth="1"/>
    <col min="14852" max="14852" width="10.7109375" style="1516" customWidth="1"/>
    <col min="14853" max="14853" width="2.42578125" style="1516" bestFit="1" customWidth="1"/>
    <col min="14854" max="14854" width="8.5703125" style="1516" customWidth="1"/>
    <col min="14855" max="14855" width="12.42578125" style="1516" customWidth="1"/>
    <col min="14856" max="14856" width="2.140625" style="1516" customWidth="1"/>
    <col min="14857" max="14857" width="9.42578125" style="1516" customWidth="1"/>
    <col min="14858" max="15102" width="11" style="1516"/>
    <col min="15103" max="15103" width="46.7109375" style="1516" bestFit="1" customWidth="1"/>
    <col min="15104" max="15104" width="11.85546875" style="1516" customWidth="1"/>
    <col min="15105" max="15105" width="12.42578125" style="1516" customWidth="1"/>
    <col min="15106" max="15106" width="12.5703125" style="1516" customWidth="1"/>
    <col min="15107" max="15107" width="11.7109375" style="1516" customWidth="1"/>
    <col min="15108" max="15108" width="10.7109375" style="1516" customWidth="1"/>
    <col min="15109" max="15109" width="2.42578125" style="1516" bestFit="1" customWidth="1"/>
    <col min="15110" max="15110" width="8.5703125" style="1516" customWidth="1"/>
    <col min="15111" max="15111" width="12.42578125" style="1516" customWidth="1"/>
    <col min="15112" max="15112" width="2.140625" style="1516" customWidth="1"/>
    <col min="15113" max="15113" width="9.42578125" style="1516" customWidth="1"/>
    <col min="15114" max="15358" width="11" style="1516"/>
    <col min="15359" max="15359" width="46.7109375" style="1516" bestFit="1" customWidth="1"/>
    <col min="15360" max="15360" width="11.85546875" style="1516" customWidth="1"/>
    <col min="15361" max="15361" width="12.42578125" style="1516" customWidth="1"/>
    <col min="15362" max="15362" width="12.5703125" style="1516" customWidth="1"/>
    <col min="15363" max="15363" width="11.7109375" style="1516" customWidth="1"/>
    <col min="15364" max="15364" width="10.7109375" style="1516" customWidth="1"/>
    <col min="15365" max="15365" width="2.42578125" style="1516" bestFit="1" customWidth="1"/>
    <col min="15366" max="15366" width="8.5703125" style="1516" customWidth="1"/>
    <col min="15367" max="15367" width="12.42578125" style="1516" customWidth="1"/>
    <col min="15368" max="15368" width="2.140625" style="1516" customWidth="1"/>
    <col min="15369" max="15369" width="9.42578125" style="1516" customWidth="1"/>
    <col min="15370" max="15614" width="11" style="1516"/>
    <col min="15615" max="15615" width="46.7109375" style="1516" bestFit="1" customWidth="1"/>
    <col min="15616" max="15616" width="11.85546875" style="1516" customWidth="1"/>
    <col min="15617" max="15617" width="12.42578125" style="1516" customWidth="1"/>
    <col min="15618" max="15618" width="12.5703125" style="1516" customWidth="1"/>
    <col min="15619" max="15619" width="11.7109375" style="1516" customWidth="1"/>
    <col min="15620" max="15620" width="10.7109375" style="1516" customWidth="1"/>
    <col min="15621" max="15621" width="2.42578125" style="1516" bestFit="1" customWidth="1"/>
    <col min="15622" max="15622" width="8.5703125" style="1516" customWidth="1"/>
    <col min="15623" max="15623" width="12.42578125" style="1516" customWidth="1"/>
    <col min="15624" max="15624" width="2.140625" style="1516" customWidth="1"/>
    <col min="15625" max="15625" width="9.42578125" style="1516" customWidth="1"/>
    <col min="15626" max="15870" width="11" style="1516"/>
    <col min="15871" max="15871" width="46.7109375" style="1516" bestFit="1" customWidth="1"/>
    <col min="15872" max="15872" width="11.85546875" style="1516" customWidth="1"/>
    <col min="15873" max="15873" width="12.42578125" style="1516" customWidth="1"/>
    <col min="15874" max="15874" width="12.5703125" style="1516" customWidth="1"/>
    <col min="15875" max="15875" width="11.7109375" style="1516" customWidth="1"/>
    <col min="15876" max="15876" width="10.7109375" style="1516" customWidth="1"/>
    <col min="15877" max="15877" width="2.42578125" style="1516" bestFit="1" customWidth="1"/>
    <col min="15878" max="15878" width="8.5703125" style="1516" customWidth="1"/>
    <col min="15879" max="15879" width="12.42578125" style="1516" customWidth="1"/>
    <col min="15880" max="15880" width="2.140625" style="1516" customWidth="1"/>
    <col min="15881" max="15881" width="9.42578125" style="1516" customWidth="1"/>
    <col min="15882" max="16126" width="11" style="1516"/>
    <col min="16127" max="16127" width="46.7109375" style="1516" bestFit="1" customWidth="1"/>
    <col min="16128" max="16128" width="11.85546875" style="1516" customWidth="1"/>
    <col min="16129" max="16129" width="12.42578125" style="1516" customWidth="1"/>
    <col min="16130" max="16130" width="12.5703125" style="1516" customWidth="1"/>
    <col min="16131" max="16131" width="11.7109375" style="1516" customWidth="1"/>
    <col min="16132" max="16132" width="10.7109375" style="1516" customWidth="1"/>
    <col min="16133" max="16133" width="2.42578125" style="1516" bestFit="1" customWidth="1"/>
    <col min="16134" max="16134" width="8.5703125" style="1516" customWidth="1"/>
    <col min="16135" max="16135" width="12.42578125" style="1516" customWidth="1"/>
    <col min="16136" max="16136" width="2.140625" style="1516" customWidth="1"/>
    <col min="16137" max="16137" width="9.42578125" style="1516" customWidth="1"/>
    <col min="16138" max="16384" width="11" style="1516"/>
  </cols>
  <sheetData>
    <row r="1" spans="1:27" ht="15.75">
      <c r="A1" s="2812" t="s">
        <v>1335</v>
      </c>
      <c r="B1" s="2812"/>
      <c r="C1" s="2812"/>
      <c r="D1" s="2812"/>
      <c r="E1" s="2812"/>
      <c r="F1" s="2812"/>
      <c r="G1" s="2812"/>
      <c r="H1" s="2812"/>
      <c r="I1" s="2812"/>
      <c r="J1" s="2812"/>
      <c r="K1" s="2812"/>
    </row>
    <row r="2" spans="1:27" ht="17.100000000000001" customHeight="1">
      <c r="A2" s="2813" t="s">
        <v>36</v>
      </c>
      <c r="B2" s="2813"/>
      <c r="C2" s="2813"/>
      <c r="D2" s="2813"/>
      <c r="E2" s="2813"/>
      <c r="F2" s="2813"/>
      <c r="G2" s="2813"/>
      <c r="H2" s="2813"/>
      <c r="I2" s="2813"/>
      <c r="J2" s="2813"/>
      <c r="K2" s="2813"/>
    </row>
    <row r="3" spans="1:27" ht="17.100000000000001" customHeight="1">
      <c r="A3" s="2813" t="s">
        <v>1334</v>
      </c>
      <c r="B3" s="2813"/>
      <c r="C3" s="2813"/>
      <c r="D3" s="2813"/>
      <c r="E3" s="2813"/>
      <c r="F3" s="2813"/>
      <c r="G3" s="2813"/>
      <c r="H3" s="2813"/>
      <c r="I3" s="2813"/>
      <c r="J3" s="2813"/>
      <c r="K3" s="2813"/>
    </row>
    <row r="4" spans="1:27" ht="17.100000000000001" customHeight="1" thickBot="1">
      <c r="A4" s="1519" t="s">
        <v>45</v>
      </c>
      <c r="B4" s="1519"/>
      <c r="C4" s="1519"/>
      <c r="D4" s="1519"/>
      <c r="E4" s="1575"/>
      <c r="F4" s="1519"/>
      <c r="G4" s="1519"/>
      <c r="H4" s="1519"/>
      <c r="I4" s="2814" t="s">
        <v>140</v>
      </c>
      <c r="J4" s="2814"/>
      <c r="K4" s="2814"/>
    </row>
    <row r="5" spans="1:27" ht="31.5" customHeight="1" thickTop="1">
      <c r="A5" s="2815" t="s">
        <v>1333</v>
      </c>
      <c r="B5" s="2817">
        <v>2019</v>
      </c>
      <c r="C5" s="2826"/>
      <c r="D5" s="2817">
        <v>2020</v>
      </c>
      <c r="E5" s="2826">
        <v>2019</v>
      </c>
      <c r="F5" s="2817" t="s">
        <v>1332</v>
      </c>
      <c r="G5" s="2818"/>
      <c r="H5" s="2818"/>
      <c r="I5" s="2818"/>
      <c r="J5" s="2818"/>
      <c r="K5" s="2819"/>
    </row>
    <row r="6" spans="1:27" ht="19.5" customHeight="1">
      <c r="A6" s="2816"/>
      <c r="B6" s="2827" t="s">
        <v>1331</v>
      </c>
      <c r="C6" s="2827" t="s">
        <v>1330</v>
      </c>
      <c r="D6" s="2827" t="s">
        <v>1329</v>
      </c>
      <c r="E6" s="2827" t="s">
        <v>1328</v>
      </c>
      <c r="F6" s="2820" t="s">
        <v>67</v>
      </c>
      <c r="G6" s="2821"/>
      <c r="H6" s="2822"/>
      <c r="I6" s="2821" t="s">
        <v>280</v>
      </c>
      <c r="J6" s="2821"/>
      <c r="K6" s="2823"/>
    </row>
    <row r="7" spans="1:27" ht="15.75">
      <c r="A7" s="2816"/>
      <c r="B7" s="2828"/>
      <c r="C7" s="2828"/>
      <c r="D7" s="2828"/>
      <c r="E7" s="2828"/>
      <c r="F7" s="2824" t="s">
        <v>142</v>
      </c>
      <c r="G7" s="2825"/>
      <c r="H7" s="1574" t="s">
        <v>1327</v>
      </c>
      <c r="I7" s="2824" t="s">
        <v>142</v>
      </c>
      <c r="J7" s="2825"/>
      <c r="K7" s="1573" t="s">
        <v>1327</v>
      </c>
    </row>
    <row r="8" spans="1:27" ht="31.5" customHeight="1">
      <c r="A8" s="1561" t="s">
        <v>1326</v>
      </c>
      <c r="B8" s="1560">
        <v>984783.10750740638</v>
      </c>
      <c r="C8" s="1560">
        <v>1020773.6677751009</v>
      </c>
      <c r="D8" s="1560">
        <v>1328349.04034554</v>
      </c>
      <c r="E8" s="1560">
        <v>1410665.3336564964</v>
      </c>
      <c r="F8" s="1559">
        <v>14428.290646055011</v>
      </c>
      <c r="G8" s="1571" t="s">
        <v>1310</v>
      </c>
      <c r="H8" s="1557">
        <v>1.4651236943507886</v>
      </c>
      <c r="I8" s="1556">
        <v>101086.44960759928</v>
      </c>
      <c r="J8" s="1570" t="s">
        <v>1309</v>
      </c>
      <c r="K8" s="1569">
        <v>7.6099313160420481</v>
      </c>
      <c r="O8" s="1521"/>
      <c r="P8" s="1521"/>
      <c r="Q8" s="1521"/>
      <c r="R8" s="1522"/>
      <c r="S8" s="1522"/>
      <c r="T8" s="1521"/>
      <c r="U8" s="1521"/>
      <c r="V8" s="1521"/>
      <c r="W8" s="1521"/>
      <c r="X8" s="1521"/>
      <c r="Y8" s="1521"/>
      <c r="Z8" s="1521"/>
      <c r="AA8" s="1521"/>
    </row>
    <row r="9" spans="1:27" ht="31.5" customHeight="1">
      <c r="A9" s="1550" t="s">
        <v>1325</v>
      </c>
      <c r="B9" s="1549">
        <v>1073526.5512332013</v>
      </c>
      <c r="C9" s="1549">
        <v>1125658.7979239859</v>
      </c>
      <c r="D9" s="1549">
        <v>1449927.6130827277</v>
      </c>
      <c r="E9" s="1549">
        <v>1521914.1963147107</v>
      </c>
      <c r="F9" s="1548">
        <v>52132.246690784581</v>
      </c>
      <c r="G9" s="1551"/>
      <c r="H9" s="1547">
        <v>4.8561674260313605</v>
      </c>
      <c r="I9" s="1546">
        <v>71986.583231983008</v>
      </c>
      <c r="J9" s="1545"/>
      <c r="K9" s="1544">
        <v>4.9648398018250379</v>
      </c>
      <c r="O9" s="1521"/>
      <c r="P9" s="1521"/>
      <c r="Q9" s="1521"/>
      <c r="R9" s="1522"/>
      <c r="S9" s="1522"/>
      <c r="T9" s="1521"/>
      <c r="U9" s="1521"/>
      <c r="V9" s="1521"/>
      <c r="W9" s="1521"/>
      <c r="X9" s="1521"/>
      <c r="Y9" s="1521"/>
      <c r="Z9" s="1521"/>
      <c r="AA9" s="1521"/>
    </row>
    <row r="10" spans="1:27" ht="31.5" customHeight="1">
      <c r="A10" s="1550" t="s">
        <v>1324</v>
      </c>
      <c r="B10" s="1549">
        <v>88743.443725794947</v>
      </c>
      <c r="C10" s="1549">
        <v>104885.130148885</v>
      </c>
      <c r="D10" s="1549">
        <v>121578.57273718748</v>
      </c>
      <c r="E10" s="1549">
        <v>111248.86265821433</v>
      </c>
      <c r="F10" s="1548">
        <v>16141.686423090054</v>
      </c>
      <c r="G10" s="1551"/>
      <c r="H10" s="1547">
        <v>18.189159385075982</v>
      </c>
      <c r="I10" s="1546">
        <v>-10329.710078973148</v>
      </c>
      <c r="J10" s="1545"/>
      <c r="K10" s="1544">
        <v>-8.4963245137797045</v>
      </c>
      <c r="O10" s="1521"/>
      <c r="P10" s="1521"/>
      <c r="Q10" s="1521"/>
      <c r="R10" s="1522"/>
      <c r="S10" s="1522"/>
      <c r="T10" s="1521"/>
      <c r="U10" s="1521"/>
      <c r="V10" s="1521"/>
      <c r="W10" s="1521"/>
      <c r="X10" s="1521"/>
      <c r="Y10" s="1521"/>
      <c r="Z10" s="1521"/>
      <c r="AA10" s="1521"/>
    </row>
    <row r="11" spans="1:27" ht="31.5" customHeight="1">
      <c r="A11" s="1552" t="s">
        <v>1323</v>
      </c>
      <c r="B11" s="1549">
        <v>84490.260876004948</v>
      </c>
      <c r="C11" s="1549">
        <v>98172.612459475</v>
      </c>
      <c r="D11" s="1549">
        <v>106693.24263705748</v>
      </c>
      <c r="E11" s="1549">
        <v>98929.251401884336</v>
      </c>
      <c r="F11" s="1548">
        <v>13682.351583470052</v>
      </c>
      <c r="G11" s="1551"/>
      <c r="H11" s="1547">
        <v>16.193998505401481</v>
      </c>
      <c r="I11" s="1546">
        <v>-7763.9912351731473</v>
      </c>
      <c r="J11" s="1545"/>
      <c r="K11" s="1544">
        <v>-7.2769287381996772</v>
      </c>
      <c r="O11" s="1521"/>
      <c r="P11" s="1521"/>
      <c r="Q11" s="1521"/>
      <c r="R11" s="1522"/>
      <c r="S11" s="1522"/>
      <c r="T11" s="1521"/>
      <c r="U11" s="1521"/>
      <c r="V11" s="1521"/>
      <c r="W11" s="1521"/>
      <c r="X11" s="1521"/>
      <c r="Y11" s="1521"/>
      <c r="Z11" s="1521"/>
      <c r="AA11" s="1521"/>
    </row>
    <row r="12" spans="1:27" s="1572" customFormat="1" ht="31.5" customHeight="1">
      <c r="A12" s="1552" t="s">
        <v>1322</v>
      </c>
      <c r="B12" s="1549">
        <v>4253.1828497899996</v>
      </c>
      <c r="C12" s="1549">
        <v>6712.5176894099995</v>
      </c>
      <c r="D12" s="1549">
        <v>14885.330100130001</v>
      </c>
      <c r="E12" s="1549">
        <v>12319.611256329999</v>
      </c>
      <c r="F12" s="1548">
        <v>2459.3348396199999</v>
      </c>
      <c r="G12" s="1551"/>
      <c r="H12" s="1547">
        <v>57.823397828791421</v>
      </c>
      <c r="I12" s="1546">
        <v>-2565.7188438000012</v>
      </c>
      <c r="J12" s="1545"/>
      <c r="K12" s="1544">
        <v>-17.236559932101162</v>
      </c>
      <c r="O12" s="1521"/>
      <c r="P12" s="1521"/>
      <c r="Q12" s="1521"/>
      <c r="R12" s="1522"/>
      <c r="S12" s="1522"/>
      <c r="T12" s="1521"/>
      <c r="U12" s="1521"/>
      <c r="V12" s="1521"/>
      <c r="W12" s="1521"/>
      <c r="X12" s="1521"/>
      <c r="Y12" s="1521"/>
      <c r="Z12" s="1521"/>
      <c r="AA12" s="1521"/>
    </row>
    <row r="13" spans="1:27" ht="31.5" customHeight="1">
      <c r="A13" s="1561" t="s">
        <v>1321</v>
      </c>
      <c r="B13" s="1560">
        <v>2597354.5437567979</v>
      </c>
      <c r="C13" s="1560">
        <v>2675917.5058963359</v>
      </c>
      <c r="D13" s="1560">
        <v>2902620.7440691497</v>
      </c>
      <c r="E13" s="1560">
        <v>3057321.3276010901</v>
      </c>
      <c r="F13" s="1559">
        <v>100125.23176117742</v>
      </c>
      <c r="G13" s="1571" t="s">
        <v>1310</v>
      </c>
      <c r="H13" s="1557">
        <v>3.8548927408407208</v>
      </c>
      <c r="I13" s="1556">
        <v>135930.42723529719</v>
      </c>
      <c r="J13" s="1570" t="s">
        <v>1309</v>
      </c>
      <c r="K13" s="1569">
        <v>4.6830240400176404</v>
      </c>
      <c r="O13" s="1521"/>
      <c r="P13" s="1521"/>
      <c r="Q13" s="1521"/>
      <c r="R13" s="1522"/>
      <c r="S13" s="1522"/>
      <c r="T13" s="1521"/>
      <c r="U13" s="1521"/>
      <c r="V13" s="1521"/>
      <c r="W13" s="1521"/>
      <c r="X13" s="1521"/>
      <c r="Y13" s="1521"/>
      <c r="Z13" s="1521"/>
      <c r="AA13" s="1521"/>
    </row>
    <row r="14" spans="1:27" ht="31.5" customHeight="1">
      <c r="A14" s="1550" t="s">
        <v>1320</v>
      </c>
      <c r="B14" s="1549">
        <v>3338509.823816373</v>
      </c>
      <c r="C14" s="1549">
        <v>3411331.3137445142</v>
      </c>
      <c r="D14" s="1549">
        <v>3792618.5594211118</v>
      </c>
      <c r="E14" s="1549">
        <v>3899722.7029168638</v>
      </c>
      <c r="F14" s="1548">
        <v>72821.489928141236</v>
      </c>
      <c r="G14" s="1551"/>
      <c r="H14" s="1547">
        <v>2.1812573205160235</v>
      </c>
      <c r="I14" s="1568">
        <v>107104.14349575201</v>
      </c>
      <c r="J14" s="1567"/>
      <c r="K14" s="1566">
        <v>2.8240156983279623</v>
      </c>
      <c r="O14" s="1521"/>
      <c r="P14" s="1521"/>
      <c r="Q14" s="1521"/>
      <c r="R14" s="1522"/>
      <c r="S14" s="1522"/>
      <c r="T14" s="1521"/>
      <c r="U14" s="1521"/>
      <c r="V14" s="1521"/>
      <c r="W14" s="1521"/>
      <c r="X14" s="1521"/>
      <c r="Y14" s="1521"/>
      <c r="Z14" s="1521"/>
      <c r="AA14" s="1521"/>
    </row>
    <row r="15" spans="1:27" ht="31.5" customHeight="1">
      <c r="A15" s="1550" t="s">
        <v>1319</v>
      </c>
      <c r="B15" s="1549">
        <v>375545.80544650072</v>
      </c>
      <c r="C15" s="1549">
        <v>319786.69916809013</v>
      </c>
      <c r="D15" s="1549">
        <v>461044.29863920016</v>
      </c>
      <c r="E15" s="1549">
        <v>420946.30005158001</v>
      </c>
      <c r="F15" s="1548">
        <v>-55759.106278410589</v>
      </c>
      <c r="G15" s="1551"/>
      <c r="H15" s="1547">
        <v>-14.847484772760666</v>
      </c>
      <c r="I15" s="1546">
        <v>-40097.998587620154</v>
      </c>
      <c r="J15" s="1545"/>
      <c r="K15" s="1544">
        <v>-8.6972116792186327</v>
      </c>
      <c r="O15" s="1521"/>
      <c r="P15" s="1521"/>
      <c r="Q15" s="1521"/>
      <c r="R15" s="1522"/>
      <c r="S15" s="1522"/>
      <c r="T15" s="1521"/>
      <c r="U15" s="1521"/>
      <c r="V15" s="1521"/>
      <c r="W15" s="1521"/>
      <c r="X15" s="1521"/>
      <c r="Y15" s="1521"/>
      <c r="Z15" s="1521"/>
      <c r="AA15" s="1521"/>
    </row>
    <row r="16" spans="1:27" ht="31.5" customHeight="1">
      <c r="A16" s="1552" t="s">
        <v>1318</v>
      </c>
      <c r="B16" s="1549">
        <v>441199.50541387993</v>
      </c>
      <c r="C16" s="1549">
        <v>441060.29953587992</v>
      </c>
      <c r="D16" s="1549">
        <v>602216.10000588011</v>
      </c>
      <c r="E16" s="1549">
        <v>634333.70000587997</v>
      </c>
      <c r="F16" s="1548">
        <v>-139.20587800000794</v>
      </c>
      <c r="G16" s="1551"/>
      <c r="H16" s="1547">
        <v>-3.1551684961528201E-2</v>
      </c>
      <c r="I16" s="1546">
        <v>32117.59999999986</v>
      </c>
      <c r="J16" s="1545"/>
      <c r="K16" s="1544">
        <v>5.3332350296988507</v>
      </c>
      <c r="O16" s="1521"/>
      <c r="P16" s="1521"/>
      <c r="Q16" s="1521"/>
      <c r="R16" s="1522"/>
      <c r="S16" s="1522"/>
      <c r="T16" s="1521"/>
      <c r="U16" s="1521"/>
      <c r="V16" s="1521"/>
      <c r="W16" s="1521"/>
      <c r="X16" s="1521"/>
      <c r="Y16" s="1521"/>
      <c r="Z16" s="1521"/>
      <c r="AA16" s="1521"/>
    </row>
    <row r="17" spans="1:27" ht="31.5" customHeight="1">
      <c r="A17" s="1552" t="s">
        <v>1317</v>
      </c>
      <c r="B17" s="1549">
        <v>65653.699967379231</v>
      </c>
      <c r="C17" s="1549">
        <v>121273.60036778977</v>
      </c>
      <c r="D17" s="1549">
        <v>141171.80136667995</v>
      </c>
      <c r="E17" s="1549">
        <v>213387.39995429997</v>
      </c>
      <c r="F17" s="1548">
        <v>55619.900400410537</v>
      </c>
      <c r="G17" s="1551"/>
      <c r="H17" s="1547">
        <v>84.717084380691261</v>
      </c>
      <c r="I17" s="1546">
        <v>72215.598587620014</v>
      </c>
      <c r="J17" s="1545"/>
      <c r="K17" s="1544">
        <v>51.154407529338705</v>
      </c>
      <c r="O17" s="1521"/>
      <c r="P17" s="1521"/>
      <c r="Q17" s="1521"/>
      <c r="R17" s="1522"/>
      <c r="S17" s="1522"/>
      <c r="T17" s="1521"/>
      <c r="U17" s="1521"/>
      <c r="V17" s="1521"/>
      <c r="W17" s="1521"/>
      <c r="X17" s="1521"/>
      <c r="Y17" s="1521"/>
      <c r="Z17" s="1521"/>
      <c r="AA17" s="1521"/>
    </row>
    <row r="18" spans="1:27" ht="31.5" customHeight="1">
      <c r="A18" s="1550" t="s">
        <v>1316</v>
      </c>
      <c r="B18" s="1549">
        <v>9693.1363867239997</v>
      </c>
      <c r="C18" s="1549">
        <v>9108.9591202600022</v>
      </c>
      <c r="D18" s="1549">
        <v>8702.6272158699994</v>
      </c>
      <c r="E18" s="1549">
        <v>10054.517168959999</v>
      </c>
      <c r="F18" s="1548">
        <v>-584.17726646399751</v>
      </c>
      <c r="G18" s="1551"/>
      <c r="H18" s="1547">
        <v>-6.0267104800475479</v>
      </c>
      <c r="I18" s="1546">
        <v>1351.8899530899998</v>
      </c>
      <c r="J18" s="1545"/>
      <c r="K18" s="1544">
        <v>15.534273956084327</v>
      </c>
      <c r="O18" s="1521"/>
      <c r="P18" s="1521"/>
      <c r="Q18" s="1521"/>
      <c r="R18" s="1522"/>
      <c r="S18" s="1522"/>
      <c r="T18" s="1521"/>
      <c r="U18" s="1521"/>
      <c r="V18" s="1521"/>
      <c r="W18" s="1521"/>
      <c r="X18" s="1521"/>
      <c r="Y18" s="1521"/>
      <c r="Z18" s="1521"/>
      <c r="AA18" s="1521"/>
    </row>
    <row r="19" spans="1:27" ht="31.5" customHeight="1">
      <c r="A19" s="1552" t="s">
        <v>1315</v>
      </c>
      <c r="B19" s="1549">
        <v>42994.938690557763</v>
      </c>
      <c r="C19" s="1549">
        <v>44286.635709982351</v>
      </c>
      <c r="D19" s="1549">
        <v>45979.640412219189</v>
      </c>
      <c r="E19" s="1549">
        <v>54855.729713627399</v>
      </c>
      <c r="F19" s="1548">
        <v>1291.6970194245878</v>
      </c>
      <c r="G19" s="1551"/>
      <c r="H19" s="1547">
        <v>3.0043001775654607</v>
      </c>
      <c r="I19" s="1546">
        <v>8876.0893014082103</v>
      </c>
      <c r="J19" s="1545"/>
      <c r="K19" s="1544">
        <v>19.304390425483557</v>
      </c>
      <c r="O19" s="1521"/>
      <c r="P19" s="1521"/>
      <c r="Q19" s="1521"/>
      <c r="R19" s="1522"/>
      <c r="S19" s="1522"/>
      <c r="T19" s="1521"/>
      <c r="U19" s="1521"/>
      <c r="V19" s="1521"/>
      <c r="W19" s="1521"/>
      <c r="X19" s="1521"/>
      <c r="Y19" s="1521"/>
      <c r="Z19" s="1521"/>
      <c r="AA19" s="1521"/>
    </row>
    <row r="20" spans="1:27" ht="31.5" customHeight="1">
      <c r="A20" s="1552" t="s">
        <v>1314</v>
      </c>
      <c r="B20" s="1549">
        <v>1607.2304751699999</v>
      </c>
      <c r="C20" s="1549">
        <v>1596.2377008600001</v>
      </c>
      <c r="D20" s="1549">
        <v>1560.4230420600002</v>
      </c>
      <c r="E20" s="1549">
        <v>1409.3929023999999</v>
      </c>
      <c r="F20" s="1548">
        <v>-10.992774309999731</v>
      </c>
      <c r="G20" s="1551"/>
      <c r="H20" s="1547">
        <v>-0.68395755803703284</v>
      </c>
      <c r="I20" s="1546">
        <v>-151.03013966000026</v>
      </c>
      <c r="J20" s="1545"/>
      <c r="K20" s="1544">
        <v>-9.6787945056628413</v>
      </c>
      <c r="O20" s="1521"/>
      <c r="P20" s="1521"/>
      <c r="Q20" s="1521"/>
      <c r="R20" s="1522"/>
      <c r="S20" s="1522"/>
      <c r="T20" s="1521"/>
      <c r="U20" s="1521"/>
      <c r="V20" s="1521"/>
      <c r="W20" s="1521"/>
      <c r="X20" s="1521"/>
      <c r="Y20" s="1521"/>
      <c r="Z20" s="1521"/>
      <c r="AA20" s="1521"/>
    </row>
    <row r="21" spans="1:27" ht="31.5" customHeight="1">
      <c r="A21" s="1552" t="s">
        <v>1313</v>
      </c>
      <c r="B21" s="1549">
        <v>41387.708215387764</v>
      </c>
      <c r="C21" s="1549">
        <v>42690.398009122349</v>
      </c>
      <c r="D21" s="1549">
        <v>44419.217370159189</v>
      </c>
      <c r="E21" s="1549">
        <v>53446.336811227397</v>
      </c>
      <c r="F21" s="1548">
        <v>1302.6897937345857</v>
      </c>
      <c r="G21" s="1551"/>
      <c r="H21" s="1547">
        <v>3.1475282152739528</v>
      </c>
      <c r="I21" s="1546">
        <v>9027.1194410682074</v>
      </c>
      <c r="J21" s="1545"/>
      <c r="K21" s="1544">
        <v>20.322554010446439</v>
      </c>
      <c r="O21" s="1521"/>
      <c r="P21" s="1521"/>
      <c r="Q21" s="1521"/>
      <c r="R21" s="1522"/>
      <c r="S21" s="1522"/>
      <c r="T21" s="1521"/>
      <c r="U21" s="1521"/>
      <c r="V21" s="1521"/>
      <c r="W21" s="1521"/>
      <c r="X21" s="1521"/>
      <c r="Y21" s="1521"/>
      <c r="Z21" s="1521"/>
      <c r="AA21" s="1521"/>
    </row>
    <row r="22" spans="1:27" ht="31.5" customHeight="1">
      <c r="A22" s="1550" t="s">
        <v>1312</v>
      </c>
      <c r="B22" s="1549">
        <v>2910275.9432925903</v>
      </c>
      <c r="C22" s="1549">
        <v>3038149.0197461816</v>
      </c>
      <c r="D22" s="1549">
        <v>3276891.9931538226</v>
      </c>
      <c r="E22" s="1549">
        <v>3413866.1559826965</v>
      </c>
      <c r="F22" s="1548">
        <v>127873.07645359123</v>
      </c>
      <c r="G22" s="1565"/>
      <c r="H22" s="1547">
        <v>4.3938471452614163</v>
      </c>
      <c r="I22" s="1546">
        <v>136974.16282887384</v>
      </c>
      <c r="J22" s="1564"/>
      <c r="K22" s="1544">
        <v>4.1800023655050031</v>
      </c>
      <c r="O22" s="1521"/>
      <c r="P22" s="1521"/>
      <c r="Q22" s="1521"/>
      <c r="R22" s="1522"/>
      <c r="S22" s="1522"/>
      <c r="T22" s="1521"/>
      <c r="U22" s="1521"/>
      <c r="V22" s="1521"/>
      <c r="W22" s="1521"/>
      <c r="X22" s="1521"/>
      <c r="Y22" s="1521"/>
      <c r="Z22" s="1521"/>
      <c r="AA22" s="1521"/>
    </row>
    <row r="23" spans="1:27" ht="31.5" customHeight="1">
      <c r="A23" s="1550" t="s">
        <v>1311</v>
      </c>
      <c r="B23" s="1549">
        <v>741155.2800595751</v>
      </c>
      <c r="C23" s="1549">
        <v>735413.80784817843</v>
      </c>
      <c r="D23" s="1549">
        <v>889997.81535196211</v>
      </c>
      <c r="E23" s="1549">
        <v>842401.375315774</v>
      </c>
      <c r="F23" s="1548">
        <v>-27303.741833036187</v>
      </c>
      <c r="G23" s="1563" t="s">
        <v>1310</v>
      </c>
      <c r="H23" s="1547">
        <v>-3.683943509225418</v>
      </c>
      <c r="I23" s="1546">
        <v>-28826.283739545168</v>
      </c>
      <c r="J23" s="1562" t="s">
        <v>1309</v>
      </c>
      <c r="K23" s="1544">
        <v>-3.2389162357826025</v>
      </c>
      <c r="O23" s="1521"/>
      <c r="P23" s="1521"/>
      <c r="Q23" s="1521"/>
      <c r="R23" s="1522"/>
      <c r="S23" s="1522"/>
      <c r="T23" s="1521"/>
      <c r="U23" s="1521"/>
      <c r="V23" s="1521"/>
      <c r="W23" s="1521"/>
      <c r="X23" s="1521"/>
      <c r="Y23" s="1521"/>
      <c r="Z23" s="1521"/>
      <c r="AA23" s="1521"/>
    </row>
    <row r="24" spans="1:27" ht="31.5" customHeight="1">
      <c r="A24" s="1561" t="s">
        <v>1308</v>
      </c>
      <c r="B24" s="1560">
        <v>3582137.6512642042</v>
      </c>
      <c r="C24" s="1560">
        <v>3696691.173671437</v>
      </c>
      <c r="D24" s="1560">
        <v>4230969.78441469</v>
      </c>
      <c r="E24" s="1560">
        <v>4467986.6612575864</v>
      </c>
      <c r="F24" s="1559">
        <v>114553.52240723278</v>
      </c>
      <c r="G24" s="1558"/>
      <c r="H24" s="1557">
        <v>3.1979095601422434</v>
      </c>
      <c r="I24" s="1556">
        <v>237016.87684289645</v>
      </c>
      <c r="J24" s="1555"/>
      <c r="K24" s="1554">
        <v>5.601951536406097</v>
      </c>
      <c r="O24" s="1521"/>
      <c r="P24" s="1521"/>
      <c r="Q24" s="1521"/>
      <c r="R24" s="1522"/>
      <c r="S24" s="1522"/>
      <c r="T24" s="1521"/>
      <c r="U24" s="1521"/>
      <c r="V24" s="1521"/>
      <c r="W24" s="1521"/>
      <c r="X24" s="1521"/>
      <c r="Y24" s="1521"/>
      <c r="Z24" s="1521"/>
      <c r="AA24" s="1521"/>
    </row>
    <row r="25" spans="1:27" ht="31.5" customHeight="1">
      <c r="A25" s="1550" t="s">
        <v>1307</v>
      </c>
      <c r="B25" s="1549">
        <v>2093758.3614650557</v>
      </c>
      <c r="C25" s="1549">
        <v>2105924.5512072947</v>
      </c>
      <c r="D25" s="1549">
        <v>2368304.5445506191</v>
      </c>
      <c r="E25" s="1549">
        <v>2473912.7744652517</v>
      </c>
      <c r="F25" s="1548">
        <v>12166.189742238959</v>
      </c>
      <c r="G25" s="1551"/>
      <c r="H25" s="1547">
        <v>0.58106942836163622</v>
      </c>
      <c r="I25" s="1546">
        <v>105608.22991463263</v>
      </c>
      <c r="J25" s="1545"/>
      <c r="K25" s="1553">
        <v>4.4592335119076321</v>
      </c>
      <c r="O25" s="1521"/>
      <c r="P25" s="1521"/>
      <c r="Q25" s="1521"/>
      <c r="R25" s="1522"/>
      <c r="S25" s="1522"/>
      <c r="T25" s="1521"/>
      <c r="U25" s="1521"/>
      <c r="V25" s="1521"/>
      <c r="W25" s="1521"/>
      <c r="X25" s="1521"/>
      <c r="Y25" s="1521"/>
      <c r="Z25" s="1521"/>
      <c r="AA25" s="1521"/>
    </row>
    <row r="26" spans="1:27" ht="31.5" customHeight="1">
      <c r="A26" s="1550" t="s">
        <v>1306</v>
      </c>
      <c r="B26" s="1549">
        <v>726642.75895137782</v>
      </c>
      <c r="C26" s="1549">
        <v>715071.54296047916</v>
      </c>
      <c r="D26" s="1549">
        <v>856260.84549545031</v>
      </c>
      <c r="E26" s="1549">
        <v>865650.53507494763</v>
      </c>
      <c r="F26" s="1548">
        <v>-11571.215990898665</v>
      </c>
      <c r="G26" s="1551"/>
      <c r="H26" s="1547">
        <v>-1.592421564565943</v>
      </c>
      <c r="I26" s="1546">
        <v>9389.6895794973243</v>
      </c>
      <c r="J26" s="1545"/>
      <c r="K26" s="1553">
        <v>1.0965921925420115</v>
      </c>
      <c r="O26" s="1521"/>
      <c r="P26" s="1521"/>
      <c r="Q26" s="1521"/>
      <c r="R26" s="1522"/>
      <c r="S26" s="1522"/>
      <c r="T26" s="1521"/>
      <c r="U26" s="1521"/>
      <c r="V26" s="1521"/>
      <c r="W26" s="1521"/>
      <c r="X26" s="1521"/>
      <c r="Y26" s="1521"/>
      <c r="Z26" s="1521"/>
      <c r="AA26" s="1521"/>
    </row>
    <row r="27" spans="1:27" ht="31.5" customHeight="1">
      <c r="A27" s="1552" t="s">
        <v>1305</v>
      </c>
      <c r="B27" s="1549">
        <v>423204.34043245297</v>
      </c>
      <c r="C27" s="1549">
        <v>456003.40562454454</v>
      </c>
      <c r="D27" s="1549">
        <v>490396.40995969303</v>
      </c>
      <c r="E27" s="1549">
        <v>531481.65598235303</v>
      </c>
      <c r="F27" s="1548">
        <v>32799.06519209157</v>
      </c>
      <c r="G27" s="1551"/>
      <c r="H27" s="1547">
        <v>7.7501722119805576</v>
      </c>
      <c r="I27" s="1546">
        <v>41085.246022659994</v>
      </c>
      <c r="J27" s="1545"/>
      <c r="K27" s="1544">
        <v>8.3779663121997352</v>
      </c>
      <c r="O27" s="1521"/>
      <c r="P27" s="1521"/>
      <c r="Q27" s="1521"/>
      <c r="R27" s="1522"/>
      <c r="S27" s="1522"/>
      <c r="T27" s="1521"/>
      <c r="U27" s="1521"/>
      <c r="V27" s="1521"/>
      <c r="W27" s="1521"/>
      <c r="X27" s="1521"/>
      <c r="Y27" s="1521"/>
      <c r="Z27" s="1521"/>
      <c r="AA27" s="1521"/>
    </row>
    <row r="28" spans="1:27" ht="31.5" customHeight="1">
      <c r="A28" s="1552" t="s">
        <v>1304</v>
      </c>
      <c r="B28" s="1549">
        <v>303438.42404282617</v>
      </c>
      <c r="C28" s="1549">
        <v>259068.13830121633</v>
      </c>
      <c r="D28" s="1549">
        <v>365864.43060273584</v>
      </c>
      <c r="E28" s="1549">
        <v>334168.88282560848</v>
      </c>
      <c r="F28" s="1548">
        <v>-44370.285741609841</v>
      </c>
      <c r="G28" s="1551"/>
      <c r="H28" s="1547">
        <v>-14.622500720392479</v>
      </c>
      <c r="I28" s="1546">
        <v>-31695.547777127358</v>
      </c>
      <c r="J28" s="1545"/>
      <c r="K28" s="1544">
        <v>-8.6631946496988448</v>
      </c>
      <c r="O28" s="1521"/>
      <c r="P28" s="1521"/>
      <c r="Q28" s="1521"/>
      <c r="R28" s="1522"/>
      <c r="S28" s="1522"/>
      <c r="T28" s="1521"/>
      <c r="U28" s="1521"/>
      <c r="V28" s="1521"/>
      <c r="W28" s="1521"/>
      <c r="X28" s="1521"/>
      <c r="Y28" s="1521"/>
      <c r="Z28" s="1521"/>
      <c r="AA28" s="1521"/>
    </row>
    <row r="29" spans="1:27" ht="31.5" customHeight="1">
      <c r="A29" s="1552" t="s">
        <v>1303</v>
      </c>
      <c r="B29" s="1549">
        <v>1367115.6025136779</v>
      </c>
      <c r="C29" s="1549">
        <v>1390853.0082468153</v>
      </c>
      <c r="D29" s="1549">
        <v>1512043.699055169</v>
      </c>
      <c r="E29" s="1549">
        <v>1608262.2393903043</v>
      </c>
      <c r="F29" s="1548">
        <v>23737.405733137392</v>
      </c>
      <c r="G29" s="1551"/>
      <c r="H29" s="1547">
        <v>1.7363129854923811</v>
      </c>
      <c r="I29" s="1546">
        <v>96218.540335135302</v>
      </c>
      <c r="J29" s="1545"/>
      <c r="K29" s="1544">
        <v>6.3634761611228168</v>
      </c>
      <c r="O29" s="1521"/>
      <c r="P29" s="1521"/>
      <c r="Q29" s="1521"/>
      <c r="R29" s="1522"/>
      <c r="S29" s="1522"/>
      <c r="T29" s="1521"/>
      <c r="U29" s="1521"/>
      <c r="V29" s="1521"/>
      <c r="W29" s="1521"/>
      <c r="X29" s="1521"/>
      <c r="Y29" s="1521"/>
      <c r="Z29" s="1521"/>
      <c r="AA29" s="1521"/>
    </row>
    <row r="30" spans="1:27" ht="31.5" customHeight="1">
      <c r="A30" s="1550" t="s">
        <v>1302</v>
      </c>
      <c r="B30" s="1549">
        <v>1488379.2897991484</v>
      </c>
      <c r="C30" s="1549">
        <v>1590766.6224641425</v>
      </c>
      <c r="D30" s="1549">
        <v>1862665.2398640709</v>
      </c>
      <c r="E30" s="1549">
        <v>1994073.8867923345</v>
      </c>
      <c r="F30" s="1548">
        <v>102387.33266499406</v>
      </c>
      <c r="G30" s="1545"/>
      <c r="H30" s="1547">
        <v>6.87911565060885</v>
      </c>
      <c r="I30" s="1546">
        <v>131408.6469282636</v>
      </c>
      <c r="J30" s="1545"/>
      <c r="K30" s="1544">
        <v>7.0548719177179269</v>
      </c>
      <c r="O30" s="1521"/>
      <c r="P30" s="1521"/>
      <c r="Q30" s="1521"/>
      <c r="R30" s="1522"/>
      <c r="S30" s="1522"/>
      <c r="T30" s="1521"/>
      <c r="U30" s="1521"/>
      <c r="V30" s="1521"/>
      <c r="W30" s="1521"/>
      <c r="X30" s="1521"/>
      <c r="Y30" s="1521"/>
      <c r="Z30" s="1521"/>
      <c r="AA30" s="1521"/>
    </row>
    <row r="31" spans="1:27" ht="31.5" customHeight="1" thickBot="1">
      <c r="A31" s="1543" t="s">
        <v>1301</v>
      </c>
      <c r="B31" s="1542">
        <v>3666627.9121402092</v>
      </c>
      <c r="C31" s="1542">
        <v>3794863.7861309121</v>
      </c>
      <c r="D31" s="1542">
        <v>4337663.0270517478</v>
      </c>
      <c r="E31" s="1542">
        <v>4566915.9126594709</v>
      </c>
      <c r="F31" s="1541">
        <v>128235.87399070291</v>
      </c>
      <c r="G31" s="1538"/>
      <c r="H31" s="1540">
        <v>3.497378983182716</v>
      </c>
      <c r="I31" s="1539">
        <v>229252.88560772315</v>
      </c>
      <c r="J31" s="1538"/>
      <c r="K31" s="1537">
        <v>5.2851704749306752</v>
      </c>
      <c r="O31" s="1521"/>
      <c r="P31" s="1521"/>
      <c r="Q31" s="1521"/>
      <c r="R31" s="1522"/>
      <c r="S31" s="1522"/>
      <c r="T31" s="1521"/>
      <c r="U31" s="1521"/>
      <c r="V31" s="1521"/>
      <c r="W31" s="1521"/>
      <c r="X31" s="1521"/>
      <c r="Y31" s="1521"/>
      <c r="Z31" s="1521"/>
      <c r="AA31" s="1521"/>
    </row>
    <row r="32" spans="1:27" ht="26.25" customHeight="1" thickTop="1">
      <c r="A32" s="1536" t="s">
        <v>1300</v>
      </c>
      <c r="B32" s="1535">
        <v>21562.269621639516</v>
      </c>
      <c r="C32" s="1532" t="s">
        <v>1298</v>
      </c>
      <c r="D32" s="1529"/>
      <c r="E32" s="1529"/>
      <c r="F32" s="1529"/>
      <c r="G32" s="1531"/>
      <c r="H32" s="1530"/>
      <c r="I32" s="1529"/>
      <c r="J32" s="1528"/>
      <c r="K32" s="1528"/>
      <c r="O32" s="1521"/>
      <c r="P32" s="1521"/>
      <c r="Q32" s="1521"/>
      <c r="R32" s="1522"/>
      <c r="S32" s="1522"/>
      <c r="T32" s="1521"/>
      <c r="U32" s="1521"/>
      <c r="V32" s="1521"/>
      <c r="W32" s="1521"/>
      <c r="X32" s="1521"/>
      <c r="Y32" s="1521"/>
      <c r="Z32" s="1521"/>
      <c r="AA32" s="1521"/>
    </row>
    <row r="33" spans="1:27" ht="26.25" customHeight="1">
      <c r="A33" s="1536" t="s">
        <v>1299</v>
      </c>
      <c r="B33" s="1535">
        <v>-18770.156296642945</v>
      </c>
      <c r="C33" s="1532" t="s">
        <v>1298</v>
      </c>
      <c r="D33" s="1529"/>
      <c r="E33" s="1529"/>
      <c r="F33" s="1529"/>
      <c r="G33" s="1531"/>
      <c r="H33" s="1530"/>
      <c r="I33" s="1529"/>
      <c r="J33" s="1528"/>
      <c r="K33" s="1528"/>
      <c r="O33" s="1521"/>
      <c r="P33" s="1521"/>
      <c r="Q33" s="1521"/>
      <c r="R33" s="1522"/>
      <c r="S33" s="1522"/>
      <c r="T33" s="1521"/>
      <c r="U33" s="1521"/>
      <c r="V33" s="1521"/>
      <c r="W33" s="1521"/>
      <c r="X33" s="1521"/>
      <c r="Y33" s="1521"/>
      <c r="Z33" s="1521"/>
      <c r="AA33" s="1521"/>
    </row>
    <row r="34" spans="1:27" ht="26.25" customHeight="1">
      <c r="A34" s="1534" t="s">
        <v>1297</v>
      </c>
      <c r="B34" s="1532"/>
      <c r="C34" s="1532"/>
      <c r="D34" s="1529"/>
      <c r="E34" s="1529"/>
      <c r="F34" s="1529"/>
      <c r="G34" s="1531"/>
      <c r="H34" s="1530"/>
      <c r="I34" s="1529"/>
      <c r="J34" s="1528"/>
      <c r="K34" s="1528"/>
      <c r="O34" s="1521"/>
      <c r="P34" s="1521"/>
      <c r="Q34" s="1521"/>
      <c r="R34" s="1522"/>
      <c r="S34" s="1522"/>
      <c r="T34" s="1521"/>
      <c r="U34" s="1521"/>
      <c r="V34" s="1521"/>
      <c r="W34" s="1521"/>
      <c r="X34" s="1521"/>
      <c r="Y34" s="1521"/>
      <c r="Z34" s="1521"/>
      <c r="AA34" s="1521"/>
    </row>
    <row r="35" spans="1:27" ht="26.25" customHeight="1">
      <c r="A35" s="1533" t="s">
        <v>1296</v>
      </c>
      <c r="B35" s="1532"/>
      <c r="C35" s="1532"/>
      <c r="D35" s="1529"/>
      <c r="E35" s="1529"/>
      <c r="F35" s="1529"/>
      <c r="G35" s="1531"/>
      <c r="H35" s="1530"/>
      <c r="I35" s="1529"/>
      <c r="J35" s="1528"/>
      <c r="K35" s="1528"/>
      <c r="O35" s="1521"/>
      <c r="P35" s="1521"/>
      <c r="Q35" s="1521"/>
      <c r="R35" s="1522"/>
      <c r="S35" s="1522"/>
      <c r="T35" s="1521"/>
      <c r="U35" s="1521"/>
      <c r="V35" s="1521"/>
      <c r="W35" s="1521"/>
      <c r="X35" s="1521"/>
      <c r="Y35" s="1521"/>
      <c r="Z35" s="1521"/>
      <c r="AA35" s="1521"/>
    </row>
    <row r="36" spans="1:27" ht="26.25" customHeight="1">
      <c r="A36" s="1526" t="s">
        <v>1295</v>
      </c>
      <c r="B36" s="1527">
        <v>1.0394582917278712</v>
      </c>
      <c r="C36" s="1527">
        <v>0.99633156800950717</v>
      </c>
      <c r="D36" s="1527">
        <v>0.96658063455750731</v>
      </c>
      <c r="E36" s="1527">
        <v>0.96055667237703535</v>
      </c>
      <c r="F36" s="1523">
        <v>-4.3126723718364013E-2</v>
      </c>
      <c r="G36" s="1524"/>
      <c r="H36" s="1523">
        <v>-4.1489614409324016</v>
      </c>
      <c r="I36" s="1523">
        <v>-6.0239621804719645E-3</v>
      </c>
      <c r="J36" s="1523"/>
      <c r="K36" s="1523">
        <v>-0.62322396757200549</v>
      </c>
      <c r="O36" s="1521"/>
      <c r="P36" s="1521"/>
      <c r="Q36" s="1521"/>
      <c r="R36" s="1522"/>
      <c r="S36" s="1522"/>
      <c r="T36" s="1521"/>
      <c r="U36" s="1521"/>
      <c r="V36" s="1521"/>
      <c r="W36" s="1521"/>
      <c r="X36" s="1521"/>
      <c r="Y36" s="1521"/>
      <c r="Z36" s="1521"/>
      <c r="AA36" s="1521"/>
    </row>
    <row r="37" spans="1:27" ht="26.25" customHeight="1">
      <c r="A37" s="1526" t="s">
        <v>1294</v>
      </c>
      <c r="B37" s="1527">
        <v>2.9951093063118823</v>
      </c>
      <c r="C37" s="1527">
        <v>2.9342506087255185</v>
      </c>
      <c r="D37" s="1527">
        <v>2.6734345282045586</v>
      </c>
      <c r="E37" s="1527">
        <v>2.7451417472821631</v>
      </c>
      <c r="F37" s="1523">
        <v>-6.0858697586363864E-2</v>
      </c>
      <c r="G37" s="1524"/>
      <c r="H37" s="1523">
        <v>-2.0319357780402361</v>
      </c>
      <c r="I37" s="1523">
        <v>7.1707219077604467E-2</v>
      </c>
      <c r="J37" s="1523"/>
      <c r="K37" s="1523">
        <v>2.6822133970777298</v>
      </c>
      <c r="O37" s="1521"/>
      <c r="P37" s="1521"/>
      <c r="Q37" s="1521"/>
      <c r="R37" s="1522"/>
      <c r="S37" s="1522"/>
      <c r="T37" s="1521"/>
      <c r="U37" s="1521"/>
      <c r="V37" s="1521"/>
      <c r="W37" s="1521"/>
      <c r="X37" s="1521"/>
      <c r="Y37" s="1521"/>
      <c r="Z37" s="1521"/>
      <c r="AA37" s="1521"/>
    </row>
    <row r="38" spans="1:27" ht="26.25" customHeight="1">
      <c r="A38" s="1526" t="s">
        <v>1293</v>
      </c>
      <c r="B38" s="1525">
        <v>5.1242273288328875</v>
      </c>
      <c r="C38" s="1525">
        <v>5.1507155469540606</v>
      </c>
      <c r="D38" s="1525">
        <v>4.7760836905334365</v>
      </c>
      <c r="E38" s="1525">
        <v>4.9578371706210396</v>
      </c>
      <c r="F38" s="1523">
        <v>2.648821812117319E-2</v>
      </c>
      <c r="G38" s="1524"/>
      <c r="H38" s="1523">
        <v>0.5169212140946573</v>
      </c>
      <c r="I38" s="1523">
        <v>0.18175348008760306</v>
      </c>
      <c r="J38" s="1523"/>
      <c r="K38" s="1523">
        <v>3.8054919441184074</v>
      </c>
      <c r="O38" s="1521"/>
      <c r="P38" s="1521"/>
      <c r="Q38" s="1521"/>
      <c r="R38" s="1522"/>
      <c r="S38" s="1522"/>
      <c r="T38" s="1521"/>
      <c r="U38" s="1521"/>
      <c r="V38" s="1521"/>
      <c r="W38" s="1521"/>
      <c r="X38" s="1521"/>
      <c r="Y38" s="1521"/>
      <c r="Z38" s="1521"/>
      <c r="AA38" s="1521"/>
    </row>
    <row r="39" spans="1:27" ht="17.100000000000001" customHeight="1">
      <c r="A39" s="1520"/>
      <c r="B39" s="1519"/>
      <c r="C39" s="1519"/>
      <c r="D39" s="1519"/>
      <c r="E39" s="1519"/>
      <c r="F39" s="1519"/>
      <c r="G39" s="1519"/>
      <c r="H39" s="1519"/>
      <c r="I39" s="1519"/>
      <c r="J39" s="1519"/>
      <c r="K39" s="1519"/>
    </row>
    <row r="46" spans="1:27" ht="17.100000000000001" customHeight="1">
      <c r="B46" s="1518"/>
      <c r="C46" s="1518"/>
      <c r="D46" s="1518"/>
      <c r="E46" s="1518"/>
      <c r="F46" s="1518"/>
      <c r="G46" s="1518"/>
      <c r="H46" s="1518"/>
      <c r="I46" s="1518"/>
      <c r="J46" s="1518"/>
      <c r="K46" s="1518"/>
    </row>
    <row r="47" spans="1:27" ht="17.100000000000001" customHeight="1">
      <c r="B47" s="1518"/>
      <c r="C47" s="1518"/>
      <c r="D47" s="1518"/>
      <c r="E47" s="1518"/>
      <c r="F47" s="1518"/>
      <c r="G47" s="1518"/>
      <c r="H47" s="1518"/>
      <c r="I47" s="1518"/>
      <c r="J47" s="1518"/>
      <c r="K47" s="1518"/>
    </row>
    <row r="48" spans="1:27" ht="17.100000000000001" customHeight="1">
      <c r="B48" s="1518"/>
      <c r="C48" s="1518"/>
      <c r="D48" s="1518"/>
      <c r="E48" s="1518"/>
      <c r="F48" s="1518"/>
      <c r="G48" s="1518"/>
      <c r="H48" s="1518"/>
      <c r="I48" s="1518"/>
      <c r="J48" s="1518"/>
      <c r="K48" s="1518"/>
    </row>
    <row r="49" spans="2:2" ht="17.100000000000001" customHeight="1">
      <c r="B49" s="1518"/>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48"/>
  <sheetViews>
    <sheetView showGridLines="0" zoomScale="90" zoomScaleNormal="90" workbookViewId="0">
      <selection activeCell="M11" sqref="M11"/>
    </sheetView>
  </sheetViews>
  <sheetFormatPr defaultRowHeight="15.75"/>
  <cols>
    <col min="1" max="1" width="51.42578125" style="1516" bestFit="1" customWidth="1"/>
    <col min="2" max="4" width="15.42578125" style="1516" bestFit="1" customWidth="1"/>
    <col min="5" max="5" width="13" style="1516" bestFit="1" customWidth="1"/>
    <col min="6" max="6" width="9.42578125" style="1516" customWidth="1"/>
    <col min="7" max="7" width="13" style="1516" bestFit="1" customWidth="1"/>
    <col min="8" max="8" width="8.85546875" style="1516" customWidth="1"/>
    <col min="9" max="256" width="9.140625" style="1516"/>
    <col min="257" max="257" width="44.28515625" style="1516" bestFit="1" customWidth="1"/>
    <col min="258" max="258" width="11.42578125" style="1516" customWidth="1"/>
    <col min="259" max="259" width="12.5703125" style="1516" customWidth="1"/>
    <col min="260" max="260" width="12" style="1516" customWidth="1"/>
    <col min="261" max="261" width="11.140625" style="1516" customWidth="1"/>
    <col min="262" max="262" width="9.42578125" style="1516" customWidth="1"/>
    <col min="263" max="263" width="10.85546875" style="1516" customWidth="1"/>
    <col min="264" max="264" width="8.85546875" style="1516" customWidth="1"/>
    <col min="265" max="512" width="9.140625" style="1516"/>
    <col min="513" max="513" width="44.28515625" style="1516" bestFit="1" customWidth="1"/>
    <col min="514" max="514" width="11.42578125" style="1516" customWidth="1"/>
    <col min="515" max="515" width="12.5703125" style="1516" customWidth="1"/>
    <col min="516" max="516" width="12" style="1516" customWidth="1"/>
    <col min="517" max="517" width="11.140625" style="1516" customWidth="1"/>
    <col min="518" max="518" width="9.42578125" style="1516" customWidth="1"/>
    <col min="519" max="519" width="10.85546875" style="1516" customWidth="1"/>
    <col min="520" max="520" width="8.85546875" style="1516" customWidth="1"/>
    <col min="521" max="768" width="9.140625" style="1516"/>
    <col min="769" max="769" width="44.28515625" style="1516" bestFit="1" customWidth="1"/>
    <col min="770" max="770" width="11.42578125" style="1516" customWidth="1"/>
    <col min="771" max="771" width="12.5703125" style="1516" customWidth="1"/>
    <col min="772" max="772" width="12" style="1516" customWidth="1"/>
    <col min="773" max="773" width="11.140625" style="1516" customWidth="1"/>
    <col min="774" max="774" width="9.42578125" style="1516" customWidth="1"/>
    <col min="775" max="775" width="10.85546875" style="1516" customWidth="1"/>
    <col min="776" max="776" width="8.85546875" style="1516" customWidth="1"/>
    <col min="777" max="1024" width="9.140625" style="1516"/>
    <col min="1025" max="1025" width="44.28515625" style="1516" bestFit="1" customWidth="1"/>
    <col min="1026" max="1026" width="11.42578125" style="1516" customWidth="1"/>
    <col min="1027" max="1027" width="12.5703125" style="1516" customWidth="1"/>
    <col min="1028" max="1028" width="12" style="1516" customWidth="1"/>
    <col min="1029" max="1029" width="11.140625" style="1516" customWidth="1"/>
    <col min="1030" max="1030" width="9.42578125" style="1516" customWidth="1"/>
    <col min="1031" max="1031" width="10.85546875" style="1516" customWidth="1"/>
    <col min="1032" max="1032" width="8.85546875" style="1516" customWidth="1"/>
    <col min="1033" max="1280" width="9.140625" style="1516"/>
    <col min="1281" max="1281" width="44.28515625" style="1516" bestFit="1" customWidth="1"/>
    <col min="1282" max="1282" width="11.42578125" style="1516" customWidth="1"/>
    <col min="1283" max="1283" width="12.5703125" style="1516" customWidth="1"/>
    <col min="1284" max="1284" width="12" style="1516" customWidth="1"/>
    <col min="1285" max="1285" width="11.140625" style="1516" customWidth="1"/>
    <col min="1286" max="1286" width="9.42578125" style="1516" customWidth="1"/>
    <col min="1287" max="1287" width="10.85546875" style="1516" customWidth="1"/>
    <col min="1288" max="1288" width="8.85546875" style="1516" customWidth="1"/>
    <col min="1289" max="1536" width="9.140625" style="1516"/>
    <col min="1537" max="1537" width="44.28515625" style="1516" bestFit="1" customWidth="1"/>
    <col min="1538" max="1538" width="11.42578125" style="1516" customWidth="1"/>
    <col min="1539" max="1539" width="12.5703125" style="1516" customWidth="1"/>
    <col min="1540" max="1540" width="12" style="1516" customWidth="1"/>
    <col min="1541" max="1541" width="11.140625" style="1516" customWidth="1"/>
    <col min="1542" max="1542" width="9.42578125" style="1516" customWidth="1"/>
    <col min="1543" max="1543" width="10.85546875" style="1516" customWidth="1"/>
    <col min="1544" max="1544" width="8.85546875" style="1516" customWidth="1"/>
    <col min="1545" max="1792" width="9.140625" style="1516"/>
    <col min="1793" max="1793" width="44.28515625" style="1516" bestFit="1" customWidth="1"/>
    <col min="1794" max="1794" width="11.42578125" style="1516" customWidth="1"/>
    <col min="1795" max="1795" width="12.5703125" style="1516" customWidth="1"/>
    <col min="1796" max="1796" width="12" style="1516" customWidth="1"/>
    <col min="1797" max="1797" width="11.140625" style="1516" customWidth="1"/>
    <col min="1798" max="1798" width="9.42578125" style="1516" customWidth="1"/>
    <col min="1799" max="1799" width="10.85546875" style="1516" customWidth="1"/>
    <col min="1800" max="1800" width="8.85546875" style="1516" customWidth="1"/>
    <col min="1801" max="2048" width="9.140625" style="1516"/>
    <col min="2049" max="2049" width="44.28515625" style="1516" bestFit="1" customWidth="1"/>
    <col min="2050" max="2050" width="11.42578125" style="1516" customWidth="1"/>
    <col min="2051" max="2051" width="12.5703125" style="1516" customWidth="1"/>
    <col min="2052" max="2052" width="12" style="1516" customWidth="1"/>
    <col min="2053" max="2053" width="11.140625" style="1516" customWidth="1"/>
    <col min="2054" max="2054" width="9.42578125" style="1516" customWidth="1"/>
    <col min="2055" max="2055" width="10.85546875" style="1516" customWidth="1"/>
    <col min="2056" max="2056" width="8.85546875" style="1516" customWidth="1"/>
    <col min="2057" max="2304" width="9.140625" style="1516"/>
    <col min="2305" max="2305" width="44.28515625" style="1516" bestFit="1" customWidth="1"/>
    <col min="2306" max="2306" width="11.42578125" style="1516" customWidth="1"/>
    <col min="2307" max="2307" width="12.5703125" style="1516" customWidth="1"/>
    <col min="2308" max="2308" width="12" style="1516" customWidth="1"/>
    <col min="2309" max="2309" width="11.140625" style="1516" customWidth="1"/>
    <col min="2310" max="2310" width="9.42578125" style="1516" customWidth="1"/>
    <col min="2311" max="2311" width="10.85546875" style="1516" customWidth="1"/>
    <col min="2312" max="2312" width="8.85546875" style="1516" customWidth="1"/>
    <col min="2313" max="2560" width="9.140625" style="1516"/>
    <col min="2561" max="2561" width="44.28515625" style="1516" bestFit="1" customWidth="1"/>
    <col min="2562" max="2562" width="11.42578125" style="1516" customWidth="1"/>
    <col min="2563" max="2563" width="12.5703125" style="1516" customWidth="1"/>
    <col min="2564" max="2564" width="12" style="1516" customWidth="1"/>
    <col min="2565" max="2565" width="11.140625" style="1516" customWidth="1"/>
    <col min="2566" max="2566" width="9.42578125" style="1516" customWidth="1"/>
    <col min="2567" max="2567" width="10.85546875" style="1516" customWidth="1"/>
    <col min="2568" max="2568" width="8.85546875" style="1516" customWidth="1"/>
    <col min="2569" max="2816" width="9.140625" style="1516"/>
    <col min="2817" max="2817" width="44.28515625" style="1516" bestFit="1" customWidth="1"/>
    <col min="2818" max="2818" width="11.42578125" style="1516" customWidth="1"/>
    <col min="2819" max="2819" width="12.5703125" style="1516" customWidth="1"/>
    <col min="2820" max="2820" width="12" style="1516" customWidth="1"/>
    <col min="2821" max="2821" width="11.140625" style="1516" customWidth="1"/>
    <col min="2822" max="2822" width="9.42578125" style="1516" customWidth="1"/>
    <col min="2823" max="2823" width="10.85546875" style="1516" customWidth="1"/>
    <col min="2824" max="2824" width="8.85546875" style="1516" customWidth="1"/>
    <col min="2825" max="3072" width="9.140625" style="1516"/>
    <col min="3073" max="3073" width="44.28515625" style="1516" bestFit="1" customWidth="1"/>
    <col min="3074" max="3074" width="11.42578125" style="1516" customWidth="1"/>
    <col min="3075" max="3075" width="12.5703125" style="1516" customWidth="1"/>
    <col min="3076" max="3076" width="12" style="1516" customWidth="1"/>
    <col min="3077" max="3077" width="11.140625" style="1516" customWidth="1"/>
    <col min="3078" max="3078" width="9.42578125" style="1516" customWidth="1"/>
    <col min="3079" max="3079" width="10.85546875" style="1516" customWidth="1"/>
    <col min="3080" max="3080" width="8.85546875" style="1516" customWidth="1"/>
    <col min="3081" max="3328" width="9.140625" style="1516"/>
    <col min="3329" max="3329" width="44.28515625" style="1516" bestFit="1" customWidth="1"/>
    <col min="3330" max="3330" width="11.42578125" style="1516" customWidth="1"/>
    <col min="3331" max="3331" width="12.5703125" style="1516" customWidth="1"/>
    <col min="3332" max="3332" width="12" style="1516" customWidth="1"/>
    <col min="3333" max="3333" width="11.140625" style="1516" customWidth="1"/>
    <col min="3334" max="3334" width="9.42578125" style="1516" customWidth="1"/>
    <col min="3335" max="3335" width="10.85546875" style="1516" customWidth="1"/>
    <col min="3336" max="3336" width="8.85546875" style="1516" customWidth="1"/>
    <col min="3337" max="3584" width="9.140625" style="1516"/>
    <col min="3585" max="3585" width="44.28515625" style="1516" bestFit="1" customWidth="1"/>
    <col min="3586" max="3586" width="11.42578125" style="1516" customWidth="1"/>
    <col min="3587" max="3587" width="12.5703125" style="1516" customWidth="1"/>
    <col min="3588" max="3588" width="12" style="1516" customWidth="1"/>
    <col min="3589" max="3589" width="11.140625" style="1516" customWidth="1"/>
    <col min="3590" max="3590" width="9.42578125" style="1516" customWidth="1"/>
    <col min="3591" max="3591" width="10.85546875" style="1516" customWidth="1"/>
    <col min="3592" max="3592" width="8.85546875" style="1516" customWidth="1"/>
    <col min="3593" max="3840" width="9.140625" style="1516"/>
    <col min="3841" max="3841" width="44.28515625" style="1516" bestFit="1" customWidth="1"/>
    <col min="3842" max="3842" width="11.42578125" style="1516" customWidth="1"/>
    <col min="3843" max="3843" width="12.5703125" style="1516" customWidth="1"/>
    <col min="3844" max="3844" width="12" style="1516" customWidth="1"/>
    <col min="3845" max="3845" width="11.140625" style="1516" customWidth="1"/>
    <col min="3846" max="3846" width="9.42578125" style="1516" customWidth="1"/>
    <col min="3847" max="3847" width="10.85546875" style="1516" customWidth="1"/>
    <col min="3848" max="3848" width="8.85546875" style="1516" customWidth="1"/>
    <col min="3849" max="4096" width="9.140625" style="1516"/>
    <col min="4097" max="4097" width="44.28515625" style="1516" bestFit="1" customWidth="1"/>
    <col min="4098" max="4098" width="11.42578125" style="1516" customWidth="1"/>
    <col min="4099" max="4099" width="12.5703125" style="1516" customWidth="1"/>
    <col min="4100" max="4100" width="12" style="1516" customWidth="1"/>
    <col min="4101" max="4101" width="11.140625" style="1516" customWidth="1"/>
    <col min="4102" max="4102" width="9.42578125" style="1516" customWidth="1"/>
    <col min="4103" max="4103" width="10.85546875" style="1516" customWidth="1"/>
    <col min="4104" max="4104" width="8.85546875" style="1516" customWidth="1"/>
    <col min="4105" max="4352" width="9.140625" style="1516"/>
    <col min="4353" max="4353" width="44.28515625" style="1516" bestFit="1" customWidth="1"/>
    <col min="4354" max="4354" width="11.42578125" style="1516" customWidth="1"/>
    <col min="4355" max="4355" width="12.5703125" style="1516" customWidth="1"/>
    <col min="4356" max="4356" width="12" style="1516" customWidth="1"/>
    <col min="4357" max="4357" width="11.140625" style="1516" customWidth="1"/>
    <col min="4358" max="4358" width="9.42578125" style="1516" customWidth="1"/>
    <col min="4359" max="4359" width="10.85546875" style="1516" customWidth="1"/>
    <col min="4360" max="4360" width="8.85546875" style="1516" customWidth="1"/>
    <col min="4361" max="4608" width="9.140625" style="1516"/>
    <col min="4609" max="4609" width="44.28515625" style="1516" bestFit="1" customWidth="1"/>
    <col min="4610" max="4610" width="11.42578125" style="1516" customWidth="1"/>
    <col min="4611" max="4611" width="12.5703125" style="1516" customWidth="1"/>
    <col min="4612" max="4612" width="12" style="1516" customWidth="1"/>
    <col min="4613" max="4613" width="11.140625" style="1516" customWidth="1"/>
    <col min="4614" max="4614" width="9.42578125" style="1516" customWidth="1"/>
    <col min="4615" max="4615" width="10.85546875" style="1516" customWidth="1"/>
    <col min="4616" max="4616" width="8.85546875" style="1516" customWidth="1"/>
    <col min="4617" max="4864" width="9.140625" style="1516"/>
    <col min="4865" max="4865" width="44.28515625" style="1516" bestFit="1" customWidth="1"/>
    <col min="4866" max="4866" width="11.42578125" style="1516" customWidth="1"/>
    <col min="4867" max="4867" width="12.5703125" style="1516" customWidth="1"/>
    <col min="4868" max="4868" width="12" style="1516" customWidth="1"/>
    <col min="4869" max="4869" width="11.140625" style="1516" customWidth="1"/>
    <col min="4870" max="4870" width="9.42578125" style="1516" customWidth="1"/>
    <col min="4871" max="4871" width="10.85546875" style="1516" customWidth="1"/>
    <col min="4872" max="4872" width="8.85546875" style="1516" customWidth="1"/>
    <col min="4873" max="5120" width="9.140625" style="1516"/>
    <col min="5121" max="5121" width="44.28515625" style="1516" bestFit="1" customWidth="1"/>
    <col min="5122" max="5122" width="11.42578125" style="1516" customWidth="1"/>
    <col min="5123" max="5123" width="12.5703125" style="1516" customWidth="1"/>
    <col min="5124" max="5124" width="12" style="1516" customWidth="1"/>
    <col min="5125" max="5125" width="11.140625" style="1516" customWidth="1"/>
    <col min="5126" max="5126" width="9.42578125" style="1516" customWidth="1"/>
    <col min="5127" max="5127" width="10.85546875" style="1516" customWidth="1"/>
    <col min="5128" max="5128" width="8.85546875" style="1516" customWidth="1"/>
    <col min="5129" max="5376" width="9.140625" style="1516"/>
    <col min="5377" max="5377" width="44.28515625" style="1516" bestFit="1" customWidth="1"/>
    <col min="5378" max="5378" width="11.42578125" style="1516" customWidth="1"/>
    <col min="5379" max="5379" width="12.5703125" style="1516" customWidth="1"/>
    <col min="5380" max="5380" width="12" style="1516" customWidth="1"/>
    <col min="5381" max="5381" width="11.140625" style="1516" customWidth="1"/>
    <col min="5382" max="5382" width="9.42578125" style="1516" customWidth="1"/>
    <col min="5383" max="5383" width="10.85546875" style="1516" customWidth="1"/>
    <col min="5384" max="5384" width="8.85546875" style="1516" customWidth="1"/>
    <col min="5385" max="5632" width="9.140625" style="1516"/>
    <col min="5633" max="5633" width="44.28515625" style="1516" bestFit="1" customWidth="1"/>
    <col min="5634" max="5634" width="11.42578125" style="1516" customWidth="1"/>
    <col min="5635" max="5635" width="12.5703125" style="1516" customWidth="1"/>
    <col min="5636" max="5636" width="12" style="1516" customWidth="1"/>
    <col min="5637" max="5637" width="11.140625" style="1516" customWidth="1"/>
    <col min="5638" max="5638" width="9.42578125" style="1516" customWidth="1"/>
    <col min="5639" max="5639" width="10.85546875" style="1516" customWidth="1"/>
    <col min="5640" max="5640" width="8.85546875" style="1516" customWidth="1"/>
    <col min="5641" max="5888" width="9.140625" style="1516"/>
    <col min="5889" max="5889" width="44.28515625" style="1516" bestFit="1" customWidth="1"/>
    <col min="5890" max="5890" width="11.42578125" style="1516" customWidth="1"/>
    <col min="5891" max="5891" width="12.5703125" style="1516" customWidth="1"/>
    <col min="5892" max="5892" width="12" style="1516" customWidth="1"/>
    <col min="5893" max="5893" width="11.140625" style="1516" customWidth="1"/>
    <col min="5894" max="5894" width="9.42578125" style="1516" customWidth="1"/>
    <col min="5895" max="5895" width="10.85546875" style="1516" customWidth="1"/>
    <col min="5896" max="5896" width="8.85546875" style="1516" customWidth="1"/>
    <col min="5897" max="6144" width="9.140625" style="1516"/>
    <col min="6145" max="6145" width="44.28515625" style="1516" bestFit="1" customWidth="1"/>
    <col min="6146" max="6146" width="11.42578125" style="1516" customWidth="1"/>
    <col min="6147" max="6147" width="12.5703125" style="1516" customWidth="1"/>
    <col min="6148" max="6148" width="12" style="1516" customWidth="1"/>
    <col min="6149" max="6149" width="11.140625" style="1516" customWidth="1"/>
    <col min="6150" max="6150" width="9.42578125" style="1516" customWidth="1"/>
    <col min="6151" max="6151" width="10.85546875" style="1516" customWidth="1"/>
    <col min="6152" max="6152" width="8.85546875" style="1516" customWidth="1"/>
    <col min="6153" max="6400" width="9.140625" style="1516"/>
    <col min="6401" max="6401" width="44.28515625" style="1516" bestFit="1" customWidth="1"/>
    <col min="6402" max="6402" width="11.42578125" style="1516" customWidth="1"/>
    <col min="6403" max="6403" width="12.5703125" style="1516" customWidth="1"/>
    <col min="6404" max="6404" width="12" style="1516" customWidth="1"/>
    <col min="6405" max="6405" width="11.140625" style="1516" customWidth="1"/>
    <col min="6406" max="6406" width="9.42578125" style="1516" customWidth="1"/>
    <col min="6407" max="6407" width="10.85546875" style="1516" customWidth="1"/>
    <col min="6408" max="6408" width="8.85546875" style="1516" customWidth="1"/>
    <col min="6409" max="6656" width="9.140625" style="1516"/>
    <col min="6657" max="6657" width="44.28515625" style="1516" bestFit="1" customWidth="1"/>
    <col min="6658" max="6658" width="11.42578125" style="1516" customWidth="1"/>
    <col min="6659" max="6659" width="12.5703125" style="1516" customWidth="1"/>
    <col min="6660" max="6660" width="12" style="1516" customWidth="1"/>
    <col min="6661" max="6661" width="11.140625" style="1516" customWidth="1"/>
    <col min="6662" max="6662" width="9.42578125" style="1516" customWidth="1"/>
    <col min="6663" max="6663" width="10.85546875" style="1516" customWidth="1"/>
    <col min="6664" max="6664" width="8.85546875" style="1516" customWidth="1"/>
    <col min="6665" max="6912" width="9.140625" style="1516"/>
    <col min="6913" max="6913" width="44.28515625" style="1516" bestFit="1" customWidth="1"/>
    <col min="6914" max="6914" width="11.42578125" style="1516" customWidth="1"/>
    <col min="6915" max="6915" width="12.5703125" style="1516" customWidth="1"/>
    <col min="6916" max="6916" width="12" style="1516" customWidth="1"/>
    <col min="6917" max="6917" width="11.140625" style="1516" customWidth="1"/>
    <col min="6918" max="6918" width="9.42578125" style="1516" customWidth="1"/>
    <col min="6919" max="6919" width="10.85546875" style="1516" customWidth="1"/>
    <col min="6920" max="6920" width="8.85546875" style="1516" customWidth="1"/>
    <col min="6921" max="7168" width="9.140625" style="1516"/>
    <col min="7169" max="7169" width="44.28515625" style="1516" bestFit="1" customWidth="1"/>
    <col min="7170" max="7170" width="11.42578125" style="1516" customWidth="1"/>
    <col min="7171" max="7171" width="12.5703125" style="1516" customWidth="1"/>
    <col min="7172" max="7172" width="12" style="1516" customWidth="1"/>
    <col min="7173" max="7173" width="11.140625" style="1516" customWidth="1"/>
    <col min="7174" max="7174" width="9.42578125" style="1516" customWidth="1"/>
    <col min="7175" max="7175" width="10.85546875" style="1516" customWidth="1"/>
    <col min="7176" max="7176" width="8.85546875" style="1516" customWidth="1"/>
    <col min="7177" max="7424" width="9.140625" style="1516"/>
    <col min="7425" max="7425" width="44.28515625" style="1516" bestFit="1" customWidth="1"/>
    <col min="7426" max="7426" width="11.42578125" style="1516" customWidth="1"/>
    <col min="7427" max="7427" width="12.5703125" style="1516" customWidth="1"/>
    <col min="7428" max="7428" width="12" style="1516" customWidth="1"/>
    <col min="7429" max="7429" width="11.140625" style="1516" customWidth="1"/>
    <col min="7430" max="7430" width="9.42578125" style="1516" customWidth="1"/>
    <col min="7431" max="7431" width="10.85546875" style="1516" customWidth="1"/>
    <col min="7432" max="7432" width="8.85546875" style="1516" customWidth="1"/>
    <col min="7433" max="7680" width="9.140625" style="1516"/>
    <col min="7681" max="7681" width="44.28515625" style="1516" bestFit="1" customWidth="1"/>
    <col min="7682" max="7682" width="11.42578125" style="1516" customWidth="1"/>
    <col min="7683" max="7683" width="12.5703125" style="1516" customWidth="1"/>
    <col min="7684" max="7684" width="12" style="1516" customWidth="1"/>
    <col min="7685" max="7685" width="11.140625" style="1516" customWidth="1"/>
    <col min="7686" max="7686" width="9.42578125" style="1516" customWidth="1"/>
    <col min="7687" max="7687" width="10.85546875" style="1516" customWidth="1"/>
    <col min="7688" max="7688" width="8.85546875" style="1516" customWidth="1"/>
    <col min="7689" max="7936" width="9.140625" style="1516"/>
    <col min="7937" max="7937" width="44.28515625" style="1516" bestFit="1" customWidth="1"/>
    <col min="7938" max="7938" width="11.42578125" style="1516" customWidth="1"/>
    <col min="7939" max="7939" width="12.5703125" style="1516" customWidth="1"/>
    <col min="7940" max="7940" width="12" style="1516" customWidth="1"/>
    <col min="7941" max="7941" width="11.140625" style="1516" customWidth="1"/>
    <col min="7942" max="7942" width="9.42578125" style="1516" customWidth="1"/>
    <col min="7943" max="7943" width="10.85546875" style="1516" customWidth="1"/>
    <col min="7944" max="7944" width="8.85546875" style="1516" customWidth="1"/>
    <col min="7945" max="8192" width="9.140625" style="1516"/>
    <col min="8193" max="8193" width="44.28515625" style="1516" bestFit="1" customWidth="1"/>
    <col min="8194" max="8194" width="11.42578125" style="1516" customWidth="1"/>
    <col min="8195" max="8195" width="12.5703125" style="1516" customWidth="1"/>
    <col min="8196" max="8196" width="12" style="1516" customWidth="1"/>
    <col min="8197" max="8197" width="11.140625" style="1516" customWidth="1"/>
    <col min="8198" max="8198" width="9.42578125" style="1516" customWidth="1"/>
    <col min="8199" max="8199" width="10.85546875" style="1516" customWidth="1"/>
    <col min="8200" max="8200" width="8.85546875" style="1516" customWidth="1"/>
    <col min="8201" max="8448" width="9.140625" style="1516"/>
    <col min="8449" max="8449" width="44.28515625" style="1516" bestFit="1" customWidth="1"/>
    <col min="8450" max="8450" width="11.42578125" style="1516" customWidth="1"/>
    <col min="8451" max="8451" width="12.5703125" style="1516" customWidth="1"/>
    <col min="8452" max="8452" width="12" style="1516" customWidth="1"/>
    <col min="8453" max="8453" width="11.140625" style="1516" customWidth="1"/>
    <col min="8454" max="8454" width="9.42578125" style="1516" customWidth="1"/>
    <col min="8455" max="8455" width="10.85546875" style="1516" customWidth="1"/>
    <col min="8456" max="8456" width="8.85546875" style="1516" customWidth="1"/>
    <col min="8457" max="8704" width="9.140625" style="1516"/>
    <col min="8705" max="8705" width="44.28515625" style="1516" bestFit="1" customWidth="1"/>
    <col min="8706" max="8706" width="11.42578125" style="1516" customWidth="1"/>
    <col min="8707" max="8707" width="12.5703125" style="1516" customWidth="1"/>
    <col min="8708" max="8708" width="12" style="1516" customWidth="1"/>
    <col min="8709" max="8709" width="11.140625" style="1516" customWidth="1"/>
    <col min="8710" max="8710" width="9.42578125" style="1516" customWidth="1"/>
    <col min="8711" max="8711" width="10.85546875" style="1516" customWidth="1"/>
    <col min="8712" max="8712" width="8.85546875" style="1516" customWidth="1"/>
    <col min="8713" max="8960" width="9.140625" style="1516"/>
    <col min="8961" max="8961" width="44.28515625" style="1516" bestFit="1" customWidth="1"/>
    <col min="8962" max="8962" width="11.42578125" style="1516" customWidth="1"/>
    <col min="8963" max="8963" width="12.5703125" style="1516" customWidth="1"/>
    <col min="8964" max="8964" width="12" style="1516" customWidth="1"/>
    <col min="8965" max="8965" width="11.140625" style="1516" customWidth="1"/>
    <col min="8966" max="8966" width="9.42578125" style="1516" customWidth="1"/>
    <col min="8967" max="8967" width="10.85546875" style="1516" customWidth="1"/>
    <col min="8968" max="8968" width="8.85546875" style="1516" customWidth="1"/>
    <col min="8969" max="9216" width="9.140625" style="1516"/>
    <col min="9217" max="9217" width="44.28515625" style="1516" bestFit="1" customWidth="1"/>
    <col min="9218" max="9218" width="11.42578125" style="1516" customWidth="1"/>
    <col min="9219" max="9219" width="12.5703125" style="1516" customWidth="1"/>
    <col min="9220" max="9220" width="12" style="1516" customWidth="1"/>
    <col min="9221" max="9221" width="11.140625" style="1516" customWidth="1"/>
    <col min="9222" max="9222" width="9.42578125" style="1516" customWidth="1"/>
    <col min="9223" max="9223" width="10.85546875" style="1516" customWidth="1"/>
    <col min="9224" max="9224" width="8.85546875" style="1516" customWidth="1"/>
    <col min="9225" max="9472" width="9.140625" style="1516"/>
    <col min="9473" max="9473" width="44.28515625" style="1516" bestFit="1" customWidth="1"/>
    <col min="9474" max="9474" width="11.42578125" style="1516" customWidth="1"/>
    <col min="9475" max="9475" width="12.5703125" style="1516" customWidth="1"/>
    <col min="9476" max="9476" width="12" style="1516" customWidth="1"/>
    <col min="9477" max="9477" width="11.140625" style="1516" customWidth="1"/>
    <col min="9478" max="9478" width="9.42578125" style="1516" customWidth="1"/>
    <col min="9479" max="9479" width="10.85546875" style="1516" customWidth="1"/>
    <col min="9480" max="9480" width="8.85546875" style="1516" customWidth="1"/>
    <col min="9481" max="9728" width="9.140625" style="1516"/>
    <col min="9729" max="9729" width="44.28515625" style="1516" bestFit="1" customWidth="1"/>
    <col min="9730" max="9730" width="11.42578125" style="1516" customWidth="1"/>
    <col min="9731" max="9731" width="12.5703125" style="1516" customWidth="1"/>
    <col min="9732" max="9732" width="12" style="1516" customWidth="1"/>
    <col min="9733" max="9733" width="11.140625" style="1516" customWidth="1"/>
    <col min="9734" max="9734" width="9.42578125" style="1516" customWidth="1"/>
    <col min="9735" max="9735" width="10.85546875" style="1516" customWidth="1"/>
    <col min="9736" max="9736" width="8.85546875" style="1516" customWidth="1"/>
    <col min="9737" max="9984" width="9.140625" style="1516"/>
    <col min="9985" max="9985" width="44.28515625" style="1516" bestFit="1" customWidth="1"/>
    <col min="9986" max="9986" width="11.42578125" style="1516" customWidth="1"/>
    <col min="9987" max="9987" width="12.5703125" style="1516" customWidth="1"/>
    <col min="9988" max="9988" width="12" style="1516" customWidth="1"/>
    <col min="9989" max="9989" width="11.140625" style="1516" customWidth="1"/>
    <col min="9990" max="9990" width="9.42578125" style="1516" customWidth="1"/>
    <col min="9991" max="9991" width="10.85546875" style="1516" customWidth="1"/>
    <col min="9992" max="9992" width="8.85546875" style="1516" customWidth="1"/>
    <col min="9993" max="10240" width="9.140625" style="1516"/>
    <col min="10241" max="10241" width="44.28515625" style="1516" bestFit="1" customWidth="1"/>
    <col min="10242" max="10242" width="11.42578125" style="1516" customWidth="1"/>
    <col min="10243" max="10243" width="12.5703125" style="1516" customWidth="1"/>
    <col min="10244" max="10244" width="12" style="1516" customWidth="1"/>
    <col min="10245" max="10245" width="11.140625" style="1516" customWidth="1"/>
    <col min="10246" max="10246" width="9.42578125" style="1516" customWidth="1"/>
    <col min="10247" max="10247" width="10.85546875" style="1516" customWidth="1"/>
    <col min="10248" max="10248" width="8.85546875" style="1516" customWidth="1"/>
    <col min="10249" max="10496" width="9.140625" style="1516"/>
    <col min="10497" max="10497" width="44.28515625" style="1516" bestFit="1" customWidth="1"/>
    <col min="10498" max="10498" width="11.42578125" style="1516" customWidth="1"/>
    <col min="10499" max="10499" width="12.5703125" style="1516" customWidth="1"/>
    <col min="10500" max="10500" width="12" style="1516" customWidth="1"/>
    <col min="10501" max="10501" width="11.140625" style="1516" customWidth="1"/>
    <col min="10502" max="10502" width="9.42578125" style="1516" customWidth="1"/>
    <col min="10503" max="10503" width="10.85546875" style="1516" customWidth="1"/>
    <col min="10504" max="10504" width="8.85546875" style="1516" customWidth="1"/>
    <col min="10505" max="10752" width="9.140625" style="1516"/>
    <col min="10753" max="10753" width="44.28515625" style="1516" bestFit="1" customWidth="1"/>
    <col min="10754" max="10754" width="11.42578125" style="1516" customWidth="1"/>
    <col min="10755" max="10755" width="12.5703125" style="1516" customWidth="1"/>
    <col min="10756" max="10756" width="12" style="1516" customWidth="1"/>
    <col min="10757" max="10757" width="11.140625" style="1516" customWidth="1"/>
    <col min="10758" max="10758" width="9.42578125" style="1516" customWidth="1"/>
    <col min="10759" max="10759" width="10.85546875" style="1516" customWidth="1"/>
    <col min="10760" max="10760" width="8.85546875" style="1516" customWidth="1"/>
    <col min="10761" max="11008" width="9.140625" style="1516"/>
    <col min="11009" max="11009" width="44.28515625" style="1516" bestFit="1" customWidth="1"/>
    <col min="11010" max="11010" width="11.42578125" style="1516" customWidth="1"/>
    <col min="11011" max="11011" width="12.5703125" style="1516" customWidth="1"/>
    <col min="11012" max="11012" width="12" style="1516" customWidth="1"/>
    <col min="11013" max="11013" width="11.140625" style="1516" customWidth="1"/>
    <col min="11014" max="11014" width="9.42578125" style="1516" customWidth="1"/>
    <col min="11015" max="11015" width="10.85546875" style="1516" customWidth="1"/>
    <col min="11016" max="11016" width="8.85546875" style="1516" customWidth="1"/>
    <col min="11017" max="11264" width="9.140625" style="1516"/>
    <col min="11265" max="11265" width="44.28515625" style="1516" bestFit="1" customWidth="1"/>
    <col min="11266" max="11266" width="11.42578125" style="1516" customWidth="1"/>
    <col min="11267" max="11267" width="12.5703125" style="1516" customWidth="1"/>
    <col min="11268" max="11268" width="12" style="1516" customWidth="1"/>
    <col min="11269" max="11269" width="11.140625" style="1516" customWidth="1"/>
    <col min="11270" max="11270" width="9.42578125" style="1516" customWidth="1"/>
    <col min="11271" max="11271" width="10.85546875" style="1516" customWidth="1"/>
    <col min="11272" max="11272" width="8.85546875" style="1516" customWidth="1"/>
    <col min="11273" max="11520" width="9.140625" style="1516"/>
    <col min="11521" max="11521" width="44.28515625" style="1516" bestFit="1" customWidth="1"/>
    <col min="11522" max="11522" width="11.42578125" style="1516" customWidth="1"/>
    <col min="11523" max="11523" width="12.5703125" style="1516" customWidth="1"/>
    <col min="11524" max="11524" width="12" style="1516" customWidth="1"/>
    <col min="11525" max="11525" width="11.140625" style="1516" customWidth="1"/>
    <col min="11526" max="11526" width="9.42578125" style="1516" customWidth="1"/>
    <col min="11527" max="11527" width="10.85546875" style="1516" customWidth="1"/>
    <col min="11528" max="11528" width="8.85546875" style="1516" customWidth="1"/>
    <col min="11529" max="11776" width="9.140625" style="1516"/>
    <col min="11777" max="11777" width="44.28515625" style="1516" bestFit="1" customWidth="1"/>
    <col min="11778" max="11778" width="11.42578125" style="1516" customWidth="1"/>
    <col min="11779" max="11779" width="12.5703125" style="1516" customWidth="1"/>
    <col min="11780" max="11780" width="12" style="1516" customWidth="1"/>
    <col min="11781" max="11781" width="11.140625" style="1516" customWidth="1"/>
    <col min="11782" max="11782" width="9.42578125" style="1516" customWidth="1"/>
    <col min="11783" max="11783" width="10.85546875" style="1516" customWidth="1"/>
    <col min="11784" max="11784" width="8.85546875" style="1516" customWidth="1"/>
    <col min="11785" max="12032" width="9.140625" style="1516"/>
    <col min="12033" max="12033" width="44.28515625" style="1516" bestFit="1" customWidth="1"/>
    <col min="12034" max="12034" width="11.42578125" style="1516" customWidth="1"/>
    <col min="12035" max="12035" width="12.5703125" style="1516" customWidth="1"/>
    <col min="12036" max="12036" width="12" style="1516" customWidth="1"/>
    <col min="12037" max="12037" width="11.140625" style="1516" customWidth="1"/>
    <col min="12038" max="12038" width="9.42578125" style="1516" customWidth="1"/>
    <col min="12039" max="12039" width="10.85546875" style="1516" customWidth="1"/>
    <col min="12040" max="12040" width="8.85546875" style="1516" customWidth="1"/>
    <col min="12041" max="12288" width="9.140625" style="1516"/>
    <col min="12289" max="12289" width="44.28515625" style="1516" bestFit="1" customWidth="1"/>
    <col min="12290" max="12290" width="11.42578125" style="1516" customWidth="1"/>
    <col min="12291" max="12291" width="12.5703125" style="1516" customWidth="1"/>
    <col min="12292" max="12292" width="12" style="1516" customWidth="1"/>
    <col min="12293" max="12293" width="11.140625" style="1516" customWidth="1"/>
    <col min="12294" max="12294" width="9.42578125" style="1516" customWidth="1"/>
    <col min="12295" max="12295" width="10.85546875" style="1516" customWidth="1"/>
    <col min="12296" max="12296" width="8.85546875" style="1516" customWidth="1"/>
    <col min="12297" max="12544" width="9.140625" style="1516"/>
    <col min="12545" max="12545" width="44.28515625" style="1516" bestFit="1" customWidth="1"/>
    <col min="12546" max="12546" width="11.42578125" style="1516" customWidth="1"/>
    <col min="12547" max="12547" width="12.5703125" style="1516" customWidth="1"/>
    <col min="12548" max="12548" width="12" style="1516" customWidth="1"/>
    <col min="12549" max="12549" width="11.140625" style="1516" customWidth="1"/>
    <col min="12550" max="12550" width="9.42578125" style="1516" customWidth="1"/>
    <col min="12551" max="12551" width="10.85546875" style="1516" customWidth="1"/>
    <col min="12552" max="12552" width="8.85546875" style="1516" customWidth="1"/>
    <col min="12553" max="12800" width="9.140625" style="1516"/>
    <col min="12801" max="12801" width="44.28515625" style="1516" bestFit="1" customWidth="1"/>
    <col min="12802" max="12802" width="11.42578125" style="1516" customWidth="1"/>
    <col min="12803" max="12803" width="12.5703125" style="1516" customWidth="1"/>
    <col min="12804" max="12804" width="12" style="1516" customWidth="1"/>
    <col min="12805" max="12805" width="11.140625" style="1516" customWidth="1"/>
    <col min="12806" max="12806" width="9.42578125" style="1516" customWidth="1"/>
    <col min="12807" max="12807" width="10.85546875" style="1516" customWidth="1"/>
    <col min="12808" max="12808" width="8.85546875" style="1516" customWidth="1"/>
    <col min="12809" max="13056" width="9.140625" style="1516"/>
    <col min="13057" max="13057" width="44.28515625" style="1516" bestFit="1" customWidth="1"/>
    <col min="13058" max="13058" width="11.42578125" style="1516" customWidth="1"/>
    <col min="13059" max="13059" width="12.5703125" style="1516" customWidth="1"/>
    <col min="13060" max="13060" width="12" style="1516" customWidth="1"/>
    <col min="13061" max="13061" width="11.140625" style="1516" customWidth="1"/>
    <col min="13062" max="13062" width="9.42578125" style="1516" customWidth="1"/>
    <col min="13063" max="13063" width="10.85546875" style="1516" customWidth="1"/>
    <col min="13064" max="13064" width="8.85546875" style="1516" customWidth="1"/>
    <col min="13065" max="13312" width="9.140625" style="1516"/>
    <col min="13313" max="13313" width="44.28515625" style="1516" bestFit="1" customWidth="1"/>
    <col min="13314" max="13314" width="11.42578125" style="1516" customWidth="1"/>
    <col min="13315" max="13315" width="12.5703125" style="1516" customWidth="1"/>
    <col min="13316" max="13316" width="12" style="1516" customWidth="1"/>
    <col min="13317" max="13317" width="11.140625" style="1516" customWidth="1"/>
    <col min="13318" max="13318" width="9.42578125" style="1516" customWidth="1"/>
    <col min="13319" max="13319" width="10.85546875" style="1516" customWidth="1"/>
    <col min="13320" max="13320" width="8.85546875" style="1516" customWidth="1"/>
    <col min="13321" max="13568" width="9.140625" style="1516"/>
    <col min="13569" max="13569" width="44.28515625" style="1516" bestFit="1" customWidth="1"/>
    <col min="13570" max="13570" width="11.42578125" style="1516" customWidth="1"/>
    <col min="13571" max="13571" width="12.5703125" style="1516" customWidth="1"/>
    <col min="13572" max="13572" width="12" style="1516" customWidth="1"/>
    <col min="13573" max="13573" width="11.140625" style="1516" customWidth="1"/>
    <col min="13574" max="13574" width="9.42578125" style="1516" customWidth="1"/>
    <col min="13575" max="13575" width="10.85546875" style="1516" customWidth="1"/>
    <col min="13576" max="13576" width="8.85546875" style="1516" customWidth="1"/>
    <col min="13577" max="13824" width="9.140625" style="1516"/>
    <col min="13825" max="13825" width="44.28515625" style="1516" bestFit="1" customWidth="1"/>
    <col min="13826" max="13826" width="11.42578125" style="1516" customWidth="1"/>
    <col min="13827" max="13827" width="12.5703125" style="1516" customWidth="1"/>
    <col min="13828" max="13828" width="12" style="1516" customWidth="1"/>
    <col min="13829" max="13829" width="11.140625" style="1516" customWidth="1"/>
    <col min="13830" max="13830" width="9.42578125" style="1516" customWidth="1"/>
    <col min="13831" max="13831" width="10.85546875" style="1516" customWidth="1"/>
    <col min="13832" max="13832" width="8.85546875" style="1516" customWidth="1"/>
    <col min="13833" max="14080" width="9.140625" style="1516"/>
    <col min="14081" max="14081" width="44.28515625" style="1516" bestFit="1" customWidth="1"/>
    <col min="14082" max="14082" width="11.42578125" style="1516" customWidth="1"/>
    <col min="14083" max="14083" width="12.5703125" style="1516" customWidth="1"/>
    <col min="14084" max="14084" width="12" style="1516" customWidth="1"/>
    <col min="14085" max="14085" width="11.140625" style="1516" customWidth="1"/>
    <col min="14086" max="14086" width="9.42578125" style="1516" customWidth="1"/>
    <col min="14087" max="14087" width="10.85546875" style="1516" customWidth="1"/>
    <col min="14088" max="14088" width="8.85546875" style="1516" customWidth="1"/>
    <col min="14089" max="14336" width="9.140625" style="1516"/>
    <col min="14337" max="14337" width="44.28515625" style="1516" bestFit="1" customWidth="1"/>
    <col min="14338" max="14338" width="11.42578125" style="1516" customWidth="1"/>
    <col min="14339" max="14339" width="12.5703125" style="1516" customWidth="1"/>
    <col min="14340" max="14340" width="12" style="1516" customWidth="1"/>
    <col min="14341" max="14341" width="11.140625" style="1516" customWidth="1"/>
    <col min="14342" max="14342" width="9.42578125" style="1516" customWidth="1"/>
    <col min="14343" max="14343" width="10.85546875" style="1516" customWidth="1"/>
    <col min="14344" max="14344" width="8.85546875" style="1516" customWidth="1"/>
    <col min="14345" max="14592" width="9.140625" style="1516"/>
    <col min="14593" max="14593" width="44.28515625" style="1516" bestFit="1" customWidth="1"/>
    <col min="14594" max="14594" width="11.42578125" style="1516" customWidth="1"/>
    <col min="14595" max="14595" width="12.5703125" style="1516" customWidth="1"/>
    <col min="14596" max="14596" width="12" style="1516" customWidth="1"/>
    <col min="14597" max="14597" width="11.140625" style="1516" customWidth="1"/>
    <col min="14598" max="14598" width="9.42578125" style="1516" customWidth="1"/>
    <col min="14599" max="14599" width="10.85546875" style="1516" customWidth="1"/>
    <col min="14600" max="14600" width="8.85546875" style="1516" customWidth="1"/>
    <col min="14601" max="14848" width="9.140625" style="1516"/>
    <col min="14849" max="14849" width="44.28515625" style="1516" bestFit="1" customWidth="1"/>
    <col min="14850" max="14850" width="11.42578125" style="1516" customWidth="1"/>
    <col min="14851" max="14851" width="12.5703125" style="1516" customWidth="1"/>
    <col min="14852" max="14852" width="12" style="1516" customWidth="1"/>
    <col min="14853" max="14853" width="11.140625" style="1516" customWidth="1"/>
    <col min="14854" max="14854" width="9.42578125" style="1516" customWidth="1"/>
    <col min="14855" max="14855" width="10.85546875" style="1516" customWidth="1"/>
    <col min="14856" max="14856" width="8.85546875" style="1516" customWidth="1"/>
    <col min="14857" max="15104" width="9.140625" style="1516"/>
    <col min="15105" max="15105" width="44.28515625" style="1516" bestFit="1" customWidth="1"/>
    <col min="15106" max="15106" width="11.42578125" style="1516" customWidth="1"/>
    <col min="15107" max="15107" width="12.5703125" style="1516" customWidth="1"/>
    <col min="15108" max="15108" width="12" style="1516" customWidth="1"/>
    <col min="15109" max="15109" width="11.140625" style="1516" customWidth="1"/>
    <col min="15110" max="15110" width="9.42578125" style="1516" customWidth="1"/>
    <col min="15111" max="15111" width="10.85546875" style="1516" customWidth="1"/>
    <col min="15112" max="15112" width="8.85546875" style="1516" customWidth="1"/>
    <col min="15113" max="15360" width="9.140625" style="1516"/>
    <col min="15361" max="15361" width="44.28515625" style="1516" bestFit="1" customWidth="1"/>
    <col min="15362" max="15362" width="11.42578125" style="1516" customWidth="1"/>
    <col min="15363" max="15363" width="12.5703125" style="1516" customWidth="1"/>
    <col min="15364" max="15364" width="12" style="1516" customWidth="1"/>
    <col min="15365" max="15365" width="11.140625" style="1516" customWidth="1"/>
    <col min="15366" max="15366" width="9.42578125" style="1516" customWidth="1"/>
    <col min="15367" max="15367" width="10.85546875" style="1516" customWidth="1"/>
    <col min="15368" max="15368" width="8.85546875" style="1516" customWidth="1"/>
    <col min="15369" max="15616" width="9.140625" style="1516"/>
    <col min="15617" max="15617" width="44.28515625" style="1516" bestFit="1" customWidth="1"/>
    <col min="15618" max="15618" width="11.42578125" style="1516" customWidth="1"/>
    <col min="15619" max="15619" width="12.5703125" style="1516" customWidth="1"/>
    <col min="15620" max="15620" width="12" style="1516" customWidth="1"/>
    <col min="15621" max="15621" width="11.140625" style="1516" customWidth="1"/>
    <col min="15622" max="15622" width="9.42578125" style="1516" customWidth="1"/>
    <col min="15623" max="15623" width="10.85546875" style="1516" customWidth="1"/>
    <col min="15624" max="15624" width="8.85546875" style="1516" customWidth="1"/>
    <col min="15625" max="15872" width="9.140625" style="1516"/>
    <col min="15873" max="15873" width="44.28515625" style="1516" bestFit="1" customWidth="1"/>
    <col min="15874" max="15874" width="11.42578125" style="1516" customWidth="1"/>
    <col min="15875" max="15875" width="12.5703125" style="1516" customWidth="1"/>
    <col min="15876" max="15876" width="12" style="1516" customWidth="1"/>
    <col min="15877" max="15877" width="11.140625" style="1516" customWidth="1"/>
    <col min="15878" max="15878" width="9.42578125" style="1516" customWidth="1"/>
    <col min="15879" max="15879" width="10.85546875" style="1516" customWidth="1"/>
    <col min="15880" max="15880" width="8.85546875" style="1516" customWidth="1"/>
    <col min="15881" max="16128" width="9.140625" style="1516"/>
    <col min="16129" max="16129" width="44.28515625" style="1516" bestFit="1" customWidth="1"/>
    <col min="16130" max="16130" width="11.42578125" style="1516" customWidth="1"/>
    <col min="16131" max="16131" width="12.5703125" style="1516" customWidth="1"/>
    <col min="16132" max="16132" width="12" style="1516" customWidth="1"/>
    <col min="16133" max="16133" width="11.140625" style="1516" customWidth="1"/>
    <col min="16134" max="16134" width="9.42578125" style="1516" customWidth="1"/>
    <col min="16135" max="16135" width="10.85546875" style="1516" customWidth="1"/>
    <col min="16136" max="16136" width="8.85546875" style="1516" customWidth="1"/>
    <col min="16137" max="16384" width="9.140625" style="1516"/>
  </cols>
  <sheetData>
    <row r="1" spans="1:22">
      <c r="A1" s="2812" t="s">
        <v>1341</v>
      </c>
      <c r="B1" s="2812"/>
      <c r="C1" s="2812"/>
      <c r="D1" s="2812"/>
      <c r="E1" s="2812"/>
      <c r="F1" s="2812"/>
      <c r="G1" s="2812"/>
      <c r="H1" s="2812"/>
      <c r="I1" s="1601" t="s">
        <v>45</v>
      </c>
      <c r="J1" s="1601"/>
      <c r="K1" s="1601"/>
    </row>
    <row r="2" spans="1:22">
      <c r="A2" s="2813" t="s">
        <v>37</v>
      </c>
      <c r="B2" s="2813"/>
      <c r="C2" s="2813"/>
      <c r="D2" s="2813"/>
      <c r="E2" s="2813"/>
      <c r="F2" s="2813"/>
      <c r="G2" s="2813"/>
      <c r="H2" s="2813"/>
      <c r="I2" s="1600"/>
      <c r="J2" s="1600"/>
      <c r="K2" s="1600"/>
    </row>
    <row r="3" spans="1:22">
      <c r="A3" s="2813" t="s">
        <v>1334</v>
      </c>
      <c r="B3" s="2813"/>
      <c r="C3" s="2813"/>
      <c r="D3" s="2813"/>
      <c r="E3" s="2813"/>
      <c r="F3" s="2813"/>
      <c r="G3" s="2813"/>
      <c r="H3" s="2813"/>
      <c r="I3" s="1600"/>
      <c r="J3" s="1600"/>
      <c r="K3" s="1600"/>
    </row>
    <row r="4" spans="1:22" ht="16.5" thickBot="1">
      <c r="A4" s="1572" t="s">
        <v>45</v>
      </c>
      <c r="B4" s="1572"/>
      <c r="C4" s="1572"/>
      <c r="D4" s="1519"/>
      <c r="E4" s="1572"/>
      <c r="F4" s="1572"/>
      <c r="G4" s="2814" t="s">
        <v>140</v>
      </c>
      <c r="H4" s="2814"/>
    </row>
    <row r="5" spans="1:22" ht="21.75" customHeight="1" thickTop="1">
      <c r="A5" s="2815" t="s">
        <v>1340</v>
      </c>
      <c r="B5" s="1599">
        <v>2018</v>
      </c>
      <c r="C5" s="1598">
        <v>2019</v>
      </c>
      <c r="D5" s="1598">
        <v>2020</v>
      </c>
      <c r="E5" s="2817" t="s">
        <v>1339</v>
      </c>
      <c r="F5" s="2818"/>
      <c r="G5" s="2818"/>
      <c r="H5" s="2819"/>
    </row>
    <row r="6" spans="1:22">
      <c r="A6" s="2816"/>
      <c r="B6" s="2827" t="s">
        <v>1330</v>
      </c>
      <c r="C6" s="2827" t="s">
        <v>1330</v>
      </c>
      <c r="D6" s="2827" t="s">
        <v>1328</v>
      </c>
      <c r="E6" s="2820" t="s">
        <v>67</v>
      </c>
      <c r="F6" s="2822"/>
      <c r="G6" s="2821" t="s">
        <v>280</v>
      </c>
      <c r="H6" s="2823"/>
    </row>
    <row r="7" spans="1:22">
      <c r="A7" s="2816"/>
      <c r="B7" s="2828"/>
      <c r="C7" s="2828"/>
      <c r="D7" s="2828"/>
      <c r="E7" s="1597" t="s">
        <v>142</v>
      </c>
      <c r="F7" s="1574" t="s">
        <v>1327</v>
      </c>
      <c r="G7" s="1597" t="s">
        <v>142</v>
      </c>
      <c r="H7" s="1573" t="s">
        <v>1327</v>
      </c>
    </row>
    <row r="8" spans="1:22" ht="24" customHeight="1">
      <c r="A8" s="1595" t="s">
        <v>1326</v>
      </c>
      <c r="B8" s="1593">
        <v>1073704.0255269997</v>
      </c>
      <c r="C8" s="1593">
        <v>1020773.6677751009</v>
      </c>
      <c r="D8" s="1560">
        <v>1410665.3336564964</v>
      </c>
      <c r="E8" s="1593">
        <v>-52930.357751898817</v>
      </c>
      <c r="F8" s="1594">
        <v>-4.9296972436998479</v>
      </c>
      <c r="G8" s="1593">
        <v>389891.66588139546</v>
      </c>
      <c r="H8" s="1592">
        <v>38.195701769150382</v>
      </c>
      <c r="K8" s="1521"/>
      <c r="P8" s="1521"/>
      <c r="Q8" s="1521"/>
      <c r="R8" s="1521"/>
      <c r="S8" s="1521"/>
      <c r="T8" s="1521"/>
      <c r="U8" s="1521"/>
      <c r="V8" s="1521"/>
    </row>
    <row r="9" spans="1:22" ht="24" customHeight="1">
      <c r="A9" s="1590" t="s">
        <v>1325</v>
      </c>
      <c r="B9" s="1588">
        <v>1153306.2771163834</v>
      </c>
      <c r="C9" s="1588">
        <v>1125658.7979239859</v>
      </c>
      <c r="D9" s="1549">
        <v>1521914.1963147107</v>
      </c>
      <c r="E9" s="1588">
        <v>-27647.479192397557</v>
      </c>
      <c r="F9" s="1589">
        <v>-2.3972365139227949</v>
      </c>
      <c r="G9" s="1588">
        <v>396255.39839072479</v>
      </c>
      <c r="H9" s="1587">
        <v>35.202087801518992</v>
      </c>
      <c r="K9" s="1521"/>
      <c r="P9" s="1521"/>
      <c r="Q9" s="1521"/>
      <c r="R9" s="1521"/>
      <c r="S9" s="1521"/>
      <c r="T9" s="1521"/>
      <c r="U9" s="1521"/>
      <c r="V9" s="1521"/>
    </row>
    <row r="10" spans="1:22" ht="24" customHeight="1">
      <c r="A10" s="1590" t="s">
        <v>1324</v>
      </c>
      <c r="B10" s="1588">
        <v>79602.251589383581</v>
      </c>
      <c r="C10" s="1588">
        <v>104885.130148885</v>
      </c>
      <c r="D10" s="1588">
        <v>111248.86265821433</v>
      </c>
      <c r="E10" s="1588">
        <v>25282.87855950142</v>
      </c>
      <c r="F10" s="1589">
        <v>31.761511835016176</v>
      </c>
      <c r="G10" s="1588">
        <v>6363.732509329333</v>
      </c>
      <c r="H10" s="1587">
        <v>6.0673352841303441</v>
      </c>
      <c r="K10" s="1521"/>
      <c r="P10" s="1521"/>
      <c r="Q10" s="1521"/>
      <c r="R10" s="1521"/>
      <c r="S10" s="1521"/>
      <c r="T10" s="1521"/>
      <c r="U10" s="1521"/>
      <c r="V10" s="1521"/>
    </row>
    <row r="11" spans="1:22" ht="24" customHeight="1">
      <c r="A11" s="1591" t="s">
        <v>1323</v>
      </c>
      <c r="B11" s="1549">
        <v>75845.407038823585</v>
      </c>
      <c r="C11" s="1549">
        <v>98172.612459475</v>
      </c>
      <c r="D11" s="1549">
        <v>98929.251401884336</v>
      </c>
      <c r="E11" s="1588">
        <v>22327.205420651415</v>
      </c>
      <c r="F11" s="1589">
        <v>29.437781788451094</v>
      </c>
      <c r="G11" s="1588">
        <v>756.63894240933587</v>
      </c>
      <c r="H11" s="1587">
        <v>0.77072303919962548</v>
      </c>
      <c r="K11" s="1521"/>
      <c r="P11" s="1521"/>
      <c r="Q11" s="1521"/>
      <c r="R11" s="1521"/>
      <c r="S11" s="1521"/>
      <c r="T11" s="1521"/>
      <c r="U11" s="1521"/>
      <c r="V11" s="1521"/>
    </row>
    <row r="12" spans="1:22" ht="24" customHeight="1">
      <c r="A12" s="1591" t="s">
        <v>1322</v>
      </c>
      <c r="B12" s="1588">
        <v>3756.8445505599998</v>
      </c>
      <c r="C12" s="1588">
        <v>6712.5176894099995</v>
      </c>
      <c r="D12" s="1549">
        <v>12319.611256329999</v>
      </c>
      <c r="E12" s="1588">
        <v>2955.6731388499998</v>
      </c>
      <c r="F12" s="1589">
        <v>78.67435287971719</v>
      </c>
      <c r="G12" s="1588">
        <v>5607.0935669199998</v>
      </c>
      <c r="H12" s="1587">
        <v>83.531900046476281</v>
      </c>
      <c r="K12" s="1521"/>
      <c r="P12" s="1521"/>
      <c r="Q12" s="1521"/>
      <c r="R12" s="1521"/>
      <c r="S12" s="1521"/>
      <c r="T12" s="1521"/>
      <c r="U12" s="1521"/>
      <c r="V12" s="1521"/>
    </row>
    <row r="13" spans="1:22" ht="24" customHeight="1">
      <c r="A13" s="1595" t="s">
        <v>1321</v>
      </c>
      <c r="B13" s="1593">
        <v>2128937.2642907873</v>
      </c>
      <c r="C13" s="1593">
        <v>2675917.5058963359</v>
      </c>
      <c r="D13" s="1560">
        <v>3057321.3276010901</v>
      </c>
      <c r="E13" s="1593">
        <v>546980.24160554865</v>
      </c>
      <c r="F13" s="1594">
        <v>25.692642558340683</v>
      </c>
      <c r="G13" s="1593">
        <v>381403.82170475402</v>
      </c>
      <c r="H13" s="1592">
        <v>14.253198047560794</v>
      </c>
      <c r="K13" s="1521"/>
      <c r="P13" s="1521"/>
      <c r="Q13" s="1521"/>
      <c r="R13" s="1521"/>
      <c r="S13" s="1521"/>
      <c r="T13" s="1521"/>
      <c r="U13" s="1521"/>
      <c r="V13" s="1521"/>
    </row>
    <row r="14" spans="1:22" ht="24" customHeight="1">
      <c r="A14" s="1590" t="s">
        <v>1320</v>
      </c>
      <c r="B14" s="1588">
        <v>2876905.4014130658</v>
      </c>
      <c r="C14" s="1588">
        <v>3411331.3137445142</v>
      </c>
      <c r="D14" s="1549">
        <v>3899722.7029168638</v>
      </c>
      <c r="E14" s="1588">
        <v>534425.9123314484</v>
      </c>
      <c r="F14" s="1589">
        <v>18.576415897059089</v>
      </c>
      <c r="G14" s="1588">
        <v>488391.38917234959</v>
      </c>
      <c r="H14" s="1587">
        <v>14.316738664596528</v>
      </c>
      <c r="K14" s="1521"/>
      <c r="P14" s="1521"/>
      <c r="Q14" s="1521"/>
      <c r="R14" s="1521"/>
      <c r="S14" s="1521"/>
      <c r="T14" s="1521"/>
      <c r="U14" s="1521"/>
      <c r="V14" s="1521"/>
    </row>
    <row r="15" spans="1:22" ht="24" customHeight="1">
      <c r="A15" s="1590" t="s">
        <v>1319</v>
      </c>
      <c r="B15" s="1588">
        <v>216939.90771475006</v>
      </c>
      <c r="C15" s="1588">
        <v>319786.69916809013</v>
      </c>
      <c r="D15" s="1549">
        <v>420946.30005158001</v>
      </c>
      <c r="E15" s="1588">
        <v>102846.79145334006</v>
      </c>
      <c r="F15" s="1589">
        <v>47.407963125240762</v>
      </c>
      <c r="G15" s="1596">
        <v>101159.60088348988</v>
      </c>
      <c r="H15" s="1587">
        <v>31.63346103720129</v>
      </c>
      <c r="K15" s="1521"/>
      <c r="P15" s="1521"/>
      <c r="Q15" s="1521"/>
      <c r="R15" s="1521"/>
      <c r="S15" s="1521"/>
      <c r="T15" s="1521"/>
      <c r="U15" s="1521"/>
      <c r="V15" s="1521"/>
    </row>
    <row r="16" spans="1:22" ht="24" customHeight="1">
      <c r="A16" s="1591" t="s">
        <v>1318</v>
      </c>
      <c r="B16" s="1588">
        <v>362168.50714887999</v>
      </c>
      <c r="C16" s="1588">
        <v>441060.29953587992</v>
      </c>
      <c r="D16" s="1549">
        <v>634333.70000587997</v>
      </c>
      <c r="E16" s="1588">
        <v>78891.792386999936</v>
      </c>
      <c r="F16" s="1589">
        <v>21.783172978806007</v>
      </c>
      <c r="G16" s="1588">
        <v>193273.40047000005</v>
      </c>
      <c r="H16" s="1587">
        <v>43.820176214766619</v>
      </c>
      <c r="K16" s="1521"/>
      <c r="P16" s="1521"/>
      <c r="Q16" s="1521"/>
      <c r="R16" s="1521"/>
      <c r="S16" s="1521"/>
      <c r="T16" s="1521"/>
      <c r="U16" s="1521"/>
      <c r="V16" s="1521"/>
    </row>
    <row r="17" spans="1:22" ht="24" customHeight="1">
      <c r="A17" s="1591" t="s">
        <v>1317</v>
      </c>
      <c r="B17" s="1588">
        <v>145228.59943412992</v>
      </c>
      <c r="C17" s="1549">
        <v>121273.60036778977</v>
      </c>
      <c r="D17" s="1549">
        <v>213387.39995429997</v>
      </c>
      <c r="E17" s="1588">
        <v>-23954.999066340155</v>
      </c>
      <c r="F17" s="1589">
        <v>-16.494684352585264</v>
      </c>
      <c r="G17" s="1588">
        <v>92113.799586510198</v>
      </c>
      <c r="H17" s="1587">
        <v>75.955359869876176</v>
      </c>
      <c r="K17" s="1521"/>
      <c r="P17" s="1521"/>
      <c r="Q17" s="1521"/>
      <c r="R17" s="1521"/>
      <c r="S17" s="1521"/>
      <c r="T17" s="1521"/>
      <c r="U17" s="1521"/>
      <c r="V17" s="1521"/>
    </row>
    <row r="18" spans="1:22" ht="24" customHeight="1">
      <c r="A18" s="1590" t="s">
        <v>1316</v>
      </c>
      <c r="B18" s="1588">
        <v>10936.7269100055</v>
      </c>
      <c r="C18" s="1588">
        <v>9108.9591202600022</v>
      </c>
      <c r="D18" s="1549">
        <v>10054.517168959999</v>
      </c>
      <c r="E18" s="1588">
        <v>-1827.7677897454978</v>
      </c>
      <c r="F18" s="1589">
        <v>-16.712201052340063</v>
      </c>
      <c r="G18" s="1588">
        <v>945.55804869999702</v>
      </c>
      <c r="H18" s="1587">
        <v>10.380527963913043</v>
      </c>
      <c r="K18" s="1521"/>
      <c r="P18" s="1521"/>
      <c r="Q18" s="1521"/>
      <c r="R18" s="1521"/>
      <c r="S18" s="1521"/>
      <c r="T18" s="1521"/>
      <c r="U18" s="1521"/>
      <c r="V18" s="1521"/>
    </row>
    <row r="19" spans="1:22" ht="24" customHeight="1">
      <c r="A19" s="1591" t="s">
        <v>1315</v>
      </c>
      <c r="B19" s="1588">
        <v>28683.220709364759</v>
      </c>
      <c r="C19" s="1588">
        <v>44286.635709982351</v>
      </c>
      <c r="D19" s="1588">
        <v>54855.729713627399</v>
      </c>
      <c r="E19" s="1588">
        <v>15603.415000617591</v>
      </c>
      <c r="F19" s="1589">
        <v>54.399103778200356</v>
      </c>
      <c r="G19" s="1588">
        <v>10569.094003645048</v>
      </c>
      <c r="H19" s="1587">
        <v>23.865199589461568</v>
      </c>
      <c r="K19" s="1521"/>
      <c r="P19" s="1521"/>
      <c r="Q19" s="1521"/>
      <c r="R19" s="1521"/>
      <c r="S19" s="1521"/>
      <c r="T19" s="1521"/>
      <c r="U19" s="1521"/>
      <c r="V19" s="1521"/>
    </row>
    <row r="20" spans="1:22" ht="24" customHeight="1">
      <c r="A20" s="1591" t="s">
        <v>1314</v>
      </c>
      <c r="B20" s="1588">
        <v>2910.4285379699995</v>
      </c>
      <c r="C20" s="1588">
        <v>1596.2377008600001</v>
      </c>
      <c r="D20" s="1588">
        <v>1409.3929023999999</v>
      </c>
      <c r="E20" s="1588">
        <v>-1314.1908371099994</v>
      </c>
      <c r="F20" s="1589">
        <v>-45.154547516450513</v>
      </c>
      <c r="G20" s="1588">
        <v>-186.84479846000022</v>
      </c>
      <c r="H20" s="1587">
        <v>-11.705324235816159</v>
      </c>
      <c r="K20" s="1521"/>
      <c r="P20" s="1521"/>
      <c r="Q20" s="1521"/>
      <c r="R20" s="1521"/>
      <c r="S20" s="1521"/>
      <c r="T20" s="1521"/>
      <c r="U20" s="1521"/>
      <c r="V20" s="1521"/>
    </row>
    <row r="21" spans="1:22" ht="24" customHeight="1">
      <c r="A21" s="1591" t="s">
        <v>1313</v>
      </c>
      <c r="B21" s="1588">
        <v>25772.792171394758</v>
      </c>
      <c r="C21" s="1588">
        <v>42690.398009122349</v>
      </c>
      <c r="D21" s="1588">
        <v>53446.336811227397</v>
      </c>
      <c r="E21" s="1588">
        <v>16917.605837727591</v>
      </c>
      <c r="F21" s="1589">
        <v>65.641338839896662</v>
      </c>
      <c r="G21" s="1588">
        <v>10755.938802105047</v>
      </c>
      <c r="H21" s="1587">
        <v>25.19521790311407</v>
      </c>
      <c r="K21" s="1521"/>
      <c r="P21" s="1521"/>
      <c r="Q21" s="1521"/>
      <c r="R21" s="1521"/>
      <c r="S21" s="1521"/>
      <c r="T21" s="1521"/>
      <c r="U21" s="1521"/>
      <c r="V21" s="1521"/>
    </row>
    <row r="22" spans="1:22" ht="24" customHeight="1">
      <c r="A22" s="1590" t="s">
        <v>1312</v>
      </c>
      <c r="B22" s="1588">
        <v>2620345.5460789455</v>
      </c>
      <c r="C22" s="1588">
        <v>3038149.0197461816</v>
      </c>
      <c r="D22" s="1549">
        <v>3413866.1559826965</v>
      </c>
      <c r="E22" s="1588">
        <v>417803.47366723605</v>
      </c>
      <c r="F22" s="1589">
        <v>15.944594570453974</v>
      </c>
      <c r="G22" s="1588">
        <v>375717.1362365149</v>
      </c>
      <c r="H22" s="1587">
        <v>12.36664606622567</v>
      </c>
      <c r="K22" s="1521"/>
      <c r="P22" s="1521"/>
      <c r="Q22" s="1521"/>
      <c r="R22" s="1521"/>
      <c r="S22" s="1521"/>
      <c r="T22" s="1521"/>
      <c r="U22" s="1521"/>
      <c r="V22" s="1521"/>
    </row>
    <row r="23" spans="1:22" ht="24" customHeight="1">
      <c r="A23" s="1590" t="s">
        <v>1311</v>
      </c>
      <c r="B23" s="1588">
        <v>747968.13712227868</v>
      </c>
      <c r="C23" s="1588">
        <v>735413.80784817843</v>
      </c>
      <c r="D23" s="1588">
        <v>842401.375315774</v>
      </c>
      <c r="E23" s="1588">
        <v>-12554.329274100251</v>
      </c>
      <c r="F23" s="1589">
        <v>-1.6784577645782597</v>
      </c>
      <c r="G23" s="1588">
        <v>106987.56746759557</v>
      </c>
      <c r="H23" s="1587">
        <v>14.547941081041341</v>
      </c>
      <c r="K23" s="1521"/>
      <c r="P23" s="1521"/>
      <c r="Q23" s="1521"/>
      <c r="R23" s="1521"/>
      <c r="S23" s="1521"/>
      <c r="T23" s="1521"/>
      <c r="U23" s="1521"/>
      <c r="V23" s="1521"/>
    </row>
    <row r="24" spans="1:22" ht="24" customHeight="1">
      <c r="A24" s="1595" t="s">
        <v>1308</v>
      </c>
      <c r="B24" s="1593">
        <v>3202641.2898177868</v>
      </c>
      <c r="C24" s="1593">
        <v>3696691.173671437</v>
      </c>
      <c r="D24" s="1560">
        <v>4467986.6612575864</v>
      </c>
      <c r="E24" s="1593">
        <v>494049.88385365019</v>
      </c>
      <c r="F24" s="1594">
        <v>15.426325933672047</v>
      </c>
      <c r="G24" s="1593">
        <v>771295.48758614948</v>
      </c>
      <c r="H24" s="1592">
        <v>20.864482623797951</v>
      </c>
      <c r="K24" s="1521"/>
      <c r="P24" s="1521"/>
      <c r="Q24" s="1521"/>
      <c r="R24" s="1521"/>
      <c r="S24" s="1521"/>
      <c r="T24" s="1521"/>
      <c r="U24" s="1521"/>
      <c r="V24" s="1521"/>
    </row>
    <row r="25" spans="1:22" ht="24" customHeight="1">
      <c r="A25" s="1590" t="s">
        <v>1338</v>
      </c>
      <c r="B25" s="1549">
        <v>1908281.3249095178</v>
      </c>
      <c r="C25" s="1549">
        <v>2105924.5512072947</v>
      </c>
      <c r="D25" s="1549">
        <v>2473912.7744652517</v>
      </c>
      <c r="E25" s="1588">
        <v>197643.22629777691</v>
      </c>
      <c r="F25" s="1589">
        <v>10.357132552620262</v>
      </c>
      <c r="G25" s="1588">
        <v>367988.22325795703</v>
      </c>
      <c r="H25" s="1587">
        <v>17.47395095645734</v>
      </c>
      <c r="K25" s="1521"/>
      <c r="P25" s="1521"/>
      <c r="Q25" s="1521"/>
      <c r="R25" s="1521"/>
      <c r="S25" s="1521"/>
      <c r="T25" s="1521"/>
      <c r="U25" s="1521"/>
      <c r="V25" s="1521"/>
    </row>
    <row r="26" spans="1:22" ht="24" customHeight="1">
      <c r="A26" s="1590" t="s">
        <v>1306</v>
      </c>
      <c r="B26" s="1549">
        <v>675363.82636075863</v>
      </c>
      <c r="C26" s="1549">
        <v>715071.54296047916</v>
      </c>
      <c r="D26" s="1549">
        <v>865650.53507494763</v>
      </c>
      <c r="E26" s="1588">
        <v>39707.71659972053</v>
      </c>
      <c r="F26" s="1589">
        <v>5.8794556429958815</v>
      </c>
      <c r="G26" s="1588">
        <v>150578.99211446848</v>
      </c>
      <c r="H26" s="1587">
        <v>21.057891842689472</v>
      </c>
      <c r="K26" s="1521"/>
      <c r="P26" s="1521"/>
      <c r="Q26" s="1521"/>
      <c r="R26" s="1521"/>
      <c r="S26" s="1521"/>
      <c r="T26" s="1521"/>
      <c r="U26" s="1521"/>
      <c r="V26" s="1521"/>
    </row>
    <row r="27" spans="1:22" ht="24" customHeight="1">
      <c r="A27" s="1591" t="s">
        <v>1305</v>
      </c>
      <c r="B27" s="1588">
        <v>462253.09167127992</v>
      </c>
      <c r="C27" s="1588">
        <v>456003.40562454454</v>
      </c>
      <c r="D27" s="1549">
        <v>531481.65598235303</v>
      </c>
      <c r="E27" s="1588">
        <v>-6249.6860467353836</v>
      </c>
      <c r="F27" s="1589">
        <v>-1.3520052454683626</v>
      </c>
      <c r="G27" s="1588">
        <v>75478.250357808487</v>
      </c>
      <c r="H27" s="1587">
        <v>16.55212426636005</v>
      </c>
      <c r="K27" s="1521"/>
      <c r="P27" s="1521"/>
      <c r="Q27" s="1521"/>
      <c r="R27" s="1521"/>
      <c r="S27" s="1521"/>
      <c r="T27" s="1521"/>
      <c r="U27" s="1521"/>
      <c r="V27" s="1521"/>
    </row>
    <row r="28" spans="1:22" ht="24" customHeight="1">
      <c r="A28" s="1591" t="s">
        <v>1304</v>
      </c>
      <c r="B28" s="1588">
        <v>213110.76143130384</v>
      </c>
      <c r="C28" s="1588">
        <v>259068.13830121633</v>
      </c>
      <c r="D28" s="1549">
        <v>334168.88282560848</v>
      </c>
      <c r="E28" s="1588">
        <v>45957.376869912492</v>
      </c>
      <c r="F28" s="1589">
        <v>21.565019317303143</v>
      </c>
      <c r="G28" s="1588">
        <v>75100.744524392154</v>
      </c>
      <c r="H28" s="1587">
        <v>28.988800018732196</v>
      </c>
      <c r="K28" s="1521"/>
      <c r="P28" s="1521"/>
      <c r="Q28" s="1521"/>
      <c r="R28" s="1521"/>
      <c r="S28" s="1521"/>
      <c r="T28" s="1521"/>
      <c r="U28" s="1521"/>
      <c r="V28" s="1521"/>
    </row>
    <row r="29" spans="1:22" ht="24" customHeight="1">
      <c r="A29" s="1591" t="s">
        <v>1303</v>
      </c>
      <c r="B29" s="1549">
        <v>1232917.4985487591</v>
      </c>
      <c r="C29" s="1549">
        <v>1390853.0082468153</v>
      </c>
      <c r="D29" s="1549">
        <v>1608262.2393903043</v>
      </c>
      <c r="E29" s="1588">
        <v>157935.50969805615</v>
      </c>
      <c r="F29" s="1589">
        <v>12.809900896366436</v>
      </c>
      <c r="G29" s="1588">
        <v>217409.23114348901</v>
      </c>
      <c r="H29" s="1587">
        <v>15.631359306439983</v>
      </c>
      <c r="K29" s="1521"/>
      <c r="P29" s="1521"/>
      <c r="Q29" s="1521"/>
      <c r="R29" s="1521"/>
      <c r="S29" s="1521"/>
      <c r="T29" s="1521"/>
      <c r="U29" s="1521"/>
      <c r="V29" s="1521"/>
    </row>
    <row r="30" spans="1:22" ht="24" customHeight="1">
      <c r="A30" s="1590" t="s">
        <v>1302</v>
      </c>
      <c r="B30" s="1549">
        <v>1294359.964908269</v>
      </c>
      <c r="C30" s="1549">
        <v>1590766.6224641425</v>
      </c>
      <c r="D30" s="1549">
        <v>1994073.8867923345</v>
      </c>
      <c r="E30" s="1588">
        <v>296406.65755587351</v>
      </c>
      <c r="F30" s="1589">
        <v>22.899862912314333</v>
      </c>
      <c r="G30" s="1588">
        <v>403307.26432819199</v>
      </c>
      <c r="H30" s="1587">
        <v>25.353012731902663</v>
      </c>
      <c r="K30" s="1521"/>
      <c r="P30" s="1521"/>
      <c r="Q30" s="1521"/>
      <c r="R30" s="1521"/>
      <c r="S30" s="1521"/>
      <c r="T30" s="1521"/>
      <c r="U30" s="1521"/>
      <c r="V30" s="1521"/>
    </row>
    <row r="31" spans="1:22" ht="24" customHeight="1" thickBot="1">
      <c r="A31" s="1586" t="s">
        <v>1301</v>
      </c>
      <c r="B31" s="1584">
        <v>3278486.6968566105</v>
      </c>
      <c r="C31" s="1584">
        <v>3794863.7861309121</v>
      </c>
      <c r="D31" s="1542">
        <v>4566915.9126594709</v>
      </c>
      <c r="E31" s="1584">
        <v>516377.08927430166</v>
      </c>
      <c r="F31" s="1585">
        <v>15.750470781821392</v>
      </c>
      <c r="G31" s="1584">
        <v>772052.12652855879</v>
      </c>
      <c r="H31" s="1583">
        <v>20.344659783314949</v>
      </c>
      <c r="K31" s="1521"/>
      <c r="P31" s="1521"/>
      <c r="Q31" s="1521"/>
      <c r="R31" s="1521"/>
      <c r="S31" s="1521"/>
      <c r="T31" s="1521"/>
      <c r="U31" s="1521"/>
      <c r="V31" s="1521"/>
    </row>
    <row r="32" spans="1:22" ht="24" customHeight="1" thickTop="1">
      <c r="A32" s="1582" t="s">
        <v>1337</v>
      </c>
      <c r="B32" s="1546"/>
      <c r="C32" s="1546"/>
      <c r="D32" s="1546"/>
      <c r="E32" s="1546"/>
      <c r="F32" s="1546"/>
      <c r="G32" s="1546"/>
      <c r="H32" s="1581"/>
      <c r="P32" s="1521"/>
      <c r="Q32" s="1521"/>
      <c r="R32" s="1521"/>
      <c r="S32" s="1521"/>
      <c r="T32" s="1521"/>
      <c r="U32" s="1521"/>
      <c r="V32" s="1521"/>
    </row>
    <row r="33" spans="1:22" ht="24" customHeight="1">
      <c r="A33" s="1580" t="s">
        <v>1296</v>
      </c>
      <c r="B33" s="1523"/>
      <c r="C33" s="1523"/>
      <c r="D33" s="1523"/>
      <c r="E33" s="1523"/>
      <c r="F33" s="1523"/>
      <c r="G33" s="1523"/>
      <c r="H33" s="1579"/>
      <c r="P33" s="1521"/>
      <c r="Q33" s="1521"/>
      <c r="R33" s="1521"/>
      <c r="S33" s="1521"/>
      <c r="T33" s="1521"/>
      <c r="U33" s="1521"/>
      <c r="V33" s="1521"/>
    </row>
    <row r="34" spans="1:22" ht="24" customHeight="1">
      <c r="A34" s="1578" t="s">
        <v>1336</v>
      </c>
      <c r="B34" s="1576">
        <v>634860.36536235001</v>
      </c>
      <c r="C34" s="1576">
        <v>717704.39271443</v>
      </c>
      <c r="D34" s="1523">
        <v>901196.73307018017</v>
      </c>
      <c r="E34" s="1576">
        <v>82844.027352079982</v>
      </c>
      <c r="F34" s="1576">
        <v>13.049172994883104</v>
      </c>
      <c r="G34" s="1576">
        <v>183492.34035575017</v>
      </c>
      <c r="H34" s="1576">
        <v>25.566562252986042</v>
      </c>
      <c r="P34" s="1521"/>
      <c r="Q34" s="1521"/>
      <c r="R34" s="1521"/>
      <c r="S34" s="1521"/>
      <c r="T34" s="1521"/>
      <c r="U34" s="1521"/>
      <c r="V34" s="1521"/>
    </row>
    <row r="35" spans="1:22" ht="24" customHeight="1">
      <c r="A35" s="1578" t="s">
        <v>1295</v>
      </c>
      <c r="B35" s="1527">
        <v>1.0637990071648133</v>
      </c>
      <c r="C35" s="1527">
        <v>0.99633156800950717</v>
      </c>
      <c r="D35" s="1527">
        <v>0.96055667237703535</v>
      </c>
      <c r="E35" s="1576">
        <v>-6.7467439155306175E-2</v>
      </c>
      <c r="F35" s="1576">
        <v>-6.3421227789182844</v>
      </c>
      <c r="G35" s="1576">
        <v>-3.5774895632471826E-2</v>
      </c>
      <c r="H35" s="1576">
        <v>-3.5906616613527254</v>
      </c>
      <c r="P35" s="1521"/>
      <c r="Q35" s="1521"/>
      <c r="R35" s="1521"/>
      <c r="S35" s="1521"/>
      <c r="T35" s="1521"/>
      <c r="U35" s="1521"/>
      <c r="V35" s="1521"/>
    </row>
    <row r="36" spans="1:22" ht="24" customHeight="1">
      <c r="A36" s="1578" t="s">
        <v>1294</v>
      </c>
      <c r="B36" s="1527">
        <v>3.0058284136549553</v>
      </c>
      <c r="C36" s="1527">
        <v>2.9342506087255185</v>
      </c>
      <c r="D36" s="1527">
        <v>2.7451417472821631</v>
      </c>
      <c r="E36" s="1576">
        <v>-7.1577804929436883E-2</v>
      </c>
      <c r="F36" s="1576">
        <v>-2.381300429667621</v>
      </c>
      <c r="G36" s="1576">
        <v>-0.18910886144335537</v>
      </c>
      <c r="H36" s="1576">
        <v>-6.4448776420461966</v>
      </c>
      <c r="P36" s="1521"/>
      <c r="Q36" s="1521"/>
      <c r="R36" s="1521"/>
      <c r="S36" s="1521"/>
      <c r="T36" s="1521"/>
      <c r="U36" s="1521"/>
      <c r="V36" s="1521"/>
    </row>
    <row r="37" spans="1:22" ht="24" customHeight="1">
      <c r="A37" s="1578" t="s">
        <v>1293</v>
      </c>
      <c r="B37" s="1577">
        <v>5.0446388915613936</v>
      </c>
      <c r="C37" s="1577">
        <v>5.1507155469540606</v>
      </c>
      <c r="D37" s="1525">
        <v>4.9578371706210396</v>
      </c>
      <c r="E37" s="1576">
        <v>0.10607665539266709</v>
      </c>
      <c r="F37" s="1576">
        <v>2.1027601315549216</v>
      </c>
      <c r="G37" s="1576">
        <v>-0.19287837633302107</v>
      </c>
      <c r="H37" s="1576">
        <v>-3.7446908992495636</v>
      </c>
      <c r="P37" s="1521"/>
      <c r="Q37" s="1521"/>
      <c r="R37" s="1521"/>
      <c r="S37" s="1521"/>
      <c r="T37" s="1521"/>
      <c r="U37" s="1521"/>
      <c r="V37" s="1521"/>
    </row>
    <row r="45" spans="1:22">
      <c r="B45" s="1522"/>
      <c r="C45" s="1522"/>
      <c r="D45" s="1522"/>
      <c r="E45" s="1522"/>
      <c r="F45" s="1522"/>
      <c r="G45" s="1522"/>
      <c r="H45" s="1522"/>
    </row>
    <row r="46" spans="1:22">
      <c r="B46" s="1522"/>
      <c r="C46" s="1522"/>
      <c r="D46" s="1522"/>
      <c r="E46" s="1522"/>
      <c r="F46" s="1522"/>
      <c r="G46" s="1522"/>
      <c r="H46" s="1522"/>
    </row>
    <row r="47" spans="1:22">
      <c r="B47" s="1522"/>
      <c r="C47" s="1522"/>
      <c r="D47" s="1522"/>
      <c r="E47" s="1522"/>
      <c r="F47" s="1522"/>
      <c r="G47" s="1522"/>
      <c r="H47" s="1522"/>
    </row>
    <row r="48" spans="1:22">
      <c r="B48" s="1522"/>
      <c r="C48" s="1522"/>
      <c r="D48" s="1522"/>
      <c r="E48" s="1522"/>
      <c r="F48" s="1522"/>
      <c r="G48" s="1522"/>
      <c r="H48" s="152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64"/>
  <sheetViews>
    <sheetView showGridLines="0" topLeftCell="A31" zoomScale="80" zoomScaleNormal="80" workbookViewId="0">
      <selection activeCell="O19" sqref="O19"/>
    </sheetView>
  </sheetViews>
  <sheetFormatPr defaultColWidth="11" defaultRowHeight="17.100000000000001" customHeight="1"/>
  <cols>
    <col min="1" max="1" width="51.140625" style="1517" customWidth="1"/>
    <col min="2" max="3" width="16.5703125" style="1517" bestFit="1" customWidth="1"/>
    <col min="4" max="5" width="17" style="1517" bestFit="1" customWidth="1"/>
    <col min="6" max="6" width="15.140625" style="1517" bestFit="1" customWidth="1"/>
    <col min="7" max="7" width="2.42578125" style="1517" bestFit="1" customWidth="1"/>
    <col min="8" max="8" width="12.5703125" style="1517" bestFit="1" customWidth="1"/>
    <col min="9" max="9" width="15.140625" style="1517" bestFit="1" customWidth="1"/>
    <col min="10" max="10" width="2.140625" style="1517" customWidth="1"/>
    <col min="11" max="11" width="9.42578125" style="1517" customWidth="1"/>
    <col min="12" max="254" width="11" style="1516"/>
    <col min="255" max="255" width="46.7109375" style="1516" bestFit="1" customWidth="1"/>
    <col min="256" max="256" width="11.85546875" style="1516" customWidth="1"/>
    <col min="257" max="257" width="12.42578125" style="1516" customWidth="1"/>
    <col min="258" max="258" width="12.5703125" style="1516" customWidth="1"/>
    <col min="259" max="259" width="11.7109375" style="1516" customWidth="1"/>
    <col min="260" max="260" width="10.7109375" style="1516" customWidth="1"/>
    <col min="261" max="261" width="2.42578125" style="1516" bestFit="1" customWidth="1"/>
    <col min="262" max="262" width="8.5703125" style="1516" customWidth="1"/>
    <col min="263" max="263" width="12.42578125" style="1516" customWidth="1"/>
    <col min="264" max="264" width="2.140625" style="1516" customWidth="1"/>
    <col min="265" max="265" width="9.42578125" style="1516" customWidth="1"/>
    <col min="266" max="510" width="11" style="1516"/>
    <col min="511" max="511" width="46.7109375" style="1516" bestFit="1" customWidth="1"/>
    <col min="512" max="512" width="11.85546875" style="1516" customWidth="1"/>
    <col min="513" max="513" width="12.42578125" style="1516" customWidth="1"/>
    <col min="514" max="514" width="12.5703125" style="1516" customWidth="1"/>
    <col min="515" max="515" width="11.7109375" style="1516" customWidth="1"/>
    <col min="516" max="516" width="10.7109375" style="1516" customWidth="1"/>
    <col min="517" max="517" width="2.42578125" style="1516" bestFit="1" customWidth="1"/>
    <col min="518" max="518" width="8.5703125" style="1516" customWidth="1"/>
    <col min="519" max="519" width="12.42578125" style="1516" customWidth="1"/>
    <col min="520" max="520" width="2.140625" style="1516" customWidth="1"/>
    <col min="521" max="521" width="9.42578125" style="1516" customWidth="1"/>
    <col min="522" max="766" width="11" style="1516"/>
    <col min="767" max="767" width="46.7109375" style="1516" bestFit="1" customWidth="1"/>
    <col min="768" max="768" width="11.85546875" style="1516" customWidth="1"/>
    <col min="769" max="769" width="12.42578125" style="1516" customWidth="1"/>
    <col min="770" max="770" width="12.5703125" style="1516" customWidth="1"/>
    <col min="771" max="771" width="11.7109375" style="1516" customWidth="1"/>
    <col min="772" max="772" width="10.7109375" style="1516" customWidth="1"/>
    <col min="773" max="773" width="2.42578125" style="1516" bestFit="1" customWidth="1"/>
    <col min="774" max="774" width="8.5703125" style="1516" customWidth="1"/>
    <col min="775" max="775" width="12.42578125" style="1516" customWidth="1"/>
    <col min="776" max="776" width="2.140625" style="1516" customWidth="1"/>
    <col min="777" max="777" width="9.42578125" style="1516" customWidth="1"/>
    <col min="778" max="1022" width="11" style="1516"/>
    <col min="1023" max="1023" width="46.7109375" style="1516" bestFit="1" customWidth="1"/>
    <col min="1024" max="1024" width="11.85546875" style="1516" customWidth="1"/>
    <col min="1025" max="1025" width="12.42578125" style="1516" customWidth="1"/>
    <col min="1026" max="1026" width="12.5703125" style="1516" customWidth="1"/>
    <col min="1027" max="1027" width="11.7109375" style="1516" customWidth="1"/>
    <col min="1028" max="1028" width="10.7109375" style="1516" customWidth="1"/>
    <col min="1029" max="1029" width="2.42578125" style="1516" bestFit="1" customWidth="1"/>
    <col min="1030" max="1030" width="8.5703125" style="1516" customWidth="1"/>
    <col min="1031" max="1031" width="12.42578125" style="1516" customWidth="1"/>
    <col min="1032" max="1032" width="2.140625" style="1516" customWidth="1"/>
    <col min="1033" max="1033" width="9.42578125" style="1516" customWidth="1"/>
    <col min="1034" max="1278" width="11" style="1516"/>
    <col min="1279" max="1279" width="46.7109375" style="1516" bestFit="1" customWidth="1"/>
    <col min="1280" max="1280" width="11.85546875" style="1516" customWidth="1"/>
    <col min="1281" max="1281" width="12.42578125" style="1516" customWidth="1"/>
    <col min="1282" max="1282" width="12.5703125" style="1516" customWidth="1"/>
    <col min="1283" max="1283" width="11.7109375" style="1516" customWidth="1"/>
    <col min="1284" max="1284" width="10.7109375" style="1516" customWidth="1"/>
    <col min="1285" max="1285" width="2.42578125" style="1516" bestFit="1" customWidth="1"/>
    <col min="1286" max="1286" width="8.5703125" style="1516" customWidth="1"/>
    <col min="1287" max="1287" width="12.42578125" style="1516" customWidth="1"/>
    <col min="1288" max="1288" width="2.140625" style="1516" customWidth="1"/>
    <col min="1289" max="1289" width="9.42578125" style="1516" customWidth="1"/>
    <col min="1290" max="1534" width="11" style="1516"/>
    <col min="1535" max="1535" width="46.7109375" style="1516" bestFit="1" customWidth="1"/>
    <col min="1536" max="1536" width="11.85546875" style="1516" customWidth="1"/>
    <col min="1537" max="1537" width="12.42578125" style="1516" customWidth="1"/>
    <col min="1538" max="1538" width="12.5703125" style="1516" customWidth="1"/>
    <col min="1539" max="1539" width="11.7109375" style="1516" customWidth="1"/>
    <col min="1540" max="1540" width="10.7109375" style="1516" customWidth="1"/>
    <col min="1541" max="1541" width="2.42578125" style="1516" bestFit="1" customWidth="1"/>
    <col min="1542" max="1542" width="8.5703125" style="1516" customWidth="1"/>
    <col min="1543" max="1543" width="12.42578125" style="1516" customWidth="1"/>
    <col min="1544" max="1544" width="2.140625" style="1516" customWidth="1"/>
    <col min="1545" max="1545" width="9.42578125" style="1516" customWidth="1"/>
    <col min="1546" max="1790" width="11" style="1516"/>
    <col min="1791" max="1791" width="46.7109375" style="1516" bestFit="1" customWidth="1"/>
    <col min="1792" max="1792" width="11.85546875" style="1516" customWidth="1"/>
    <col min="1793" max="1793" width="12.42578125" style="1516" customWidth="1"/>
    <col min="1794" max="1794" width="12.5703125" style="1516" customWidth="1"/>
    <col min="1795" max="1795" width="11.7109375" style="1516" customWidth="1"/>
    <col min="1796" max="1796" width="10.7109375" style="1516" customWidth="1"/>
    <col min="1797" max="1797" width="2.42578125" style="1516" bestFit="1" customWidth="1"/>
    <col min="1798" max="1798" width="8.5703125" style="1516" customWidth="1"/>
    <col min="1799" max="1799" width="12.42578125" style="1516" customWidth="1"/>
    <col min="1800" max="1800" width="2.140625" style="1516" customWidth="1"/>
    <col min="1801" max="1801" width="9.42578125" style="1516" customWidth="1"/>
    <col min="1802" max="2046" width="11" style="1516"/>
    <col min="2047" max="2047" width="46.7109375" style="1516" bestFit="1" customWidth="1"/>
    <col min="2048" max="2048" width="11.85546875" style="1516" customWidth="1"/>
    <col min="2049" max="2049" width="12.42578125" style="1516" customWidth="1"/>
    <col min="2050" max="2050" width="12.5703125" style="1516" customWidth="1"/>
    <col min="2051" max="2051" width="11.7109375" style="1516" customWidth="1"/>
    <col min="2052" max="2052" width="10.7109375" style="1516" customWidth="1"/>
    <col min="2053" max="2053" width="2.42578125" style="1516" bestFit="1" customWidth="1"/>
    <col min="2054" max="2054" width="8.5703125" style="1516" customWidth="1"/>
    <col min="2055" max="2055" width="12.42578125" style="1516" customWidth="1"/>
    <col min="2056" max="2056" width="2.140625" style="1516" customWidth="1"/>
    <col min="2057" max="2057" width="9.42578125" style="1516" customWidth="1"/>
    <col min="2058" max="2302" width="11" style="1516"/>
    <col min="2303" max="2303" width="46.7109375" style="1516" bestFit="1" customWidth="1"/>
    <col min="2304" max="2304" width="11.85546875" style="1516" customWidth="1"/>
    <col min="2305" max="2305" width="12.42578125" style="1516" customWidth="1"/>
    <col min="2306" max="2306" width="12.5703125" style="1516" customWidth="1"/>
    <col min="2307" max="2307" width="11.7109375" style="1516" customWidth="1"/>
    <col min="2308" max="2308" width="10.7109375" style="1516" customWidth="1"/>
    <col min="2309" max="2309" width="2.42578125" style="1516" bestFit="1" customWidth="1"/>
    <col min="2310" max="2310" width="8.5703125" style="1516" customWidth="1"/>
    <col min="2311" max="2311" width="12.42578125" style="1516" customWidth="1"/>
    <col min="2312" max="2312" width="2.140625" style="1516" customWidth="1"/>
    <col min="2313" max="2313" width="9.42578125" style="1516" customWidth="1"/>
    <col min="2314" max="2558" width="11" style="1516"/>
    <col min="2559" max="2559" width="46.7109375" style="1516" bestFit="1" customWidth="1"/>
    <col min="2560" max="2560" width="11.85546875" style="1516" customWidth="1"/>
    <col min="2561" max="2561" width="12.42578125" style="1516" customWidth="1"/>
    <col min="2562" max="2562" width="12.5703125" style="1516" customWidth="1"/>
    <col min="2563" max="2563" width="11.7109375" style="1516" customWidth="1"/>
    <col min="2564" max="2564" width="10.7109375" style="1516" customWidth="1"/>
    <col min="2565" max="2565" width="2.42578125" style="1516" bestFit="1" customWidth="1"/>
    <col min="2566" max="2566" width="8.5703125" style="1516" customWidth="1"/>
    <col min="2567" max="2567" width="12.42578125" style="1516" customWidth="1"/>
    <col min="2568" max="2568" width="2.140625" style="1516" customWidth="1"/>
    <col min="2569" max="2569" width="9.42578125" style="1516" customWidth="1"/>
    <col min="2570" max="2814" width="11" style="1516"/>
    <col min="2815" max="2815" width="46.7109375" style="1516" bestFit="1" customWidth="1"/>
    <col min="2816" max="2816" width="11.85546875" style="1516" customWidth="1"/>
    <col min="2817" max="2817" width="12.42578125" style="1516" customWidth="1"/>
    <col min="2818" max="2818" width="12.5703125" style="1516" customWidth="1"/>
    <col min="2819" max="2819" width="11.7109375" style="1516" customWidth="1"/>
    <col min="2820" max="2820" width="10.7109375" style="1516" customWidth="1"/>
    <col min="2821" max="2821" width="2.42578125" style="1516" bestFit="1" customWidth="1"/>
    <col min="2822" max="2822" width="8.5703125" style="1516" customWidth="1"/>
    <col min="2823" max="2823" width="12.42578125" style="1516" customWidth="1"/>
    <col min="2824" max="2824" width="2.140625" style="1516" customWidth="1"/>
    <col min="2825" max="2825" width="9.42578125" style="1516" customWidth="1"/>
    <col min="2826" max="3070" width="11" style="1516"/>
    <col min="3071" max="3071" width="46.7109375" style="1516" bestFit="1" customWidth="1"/>
    <col min="3072" max="3072" width="11.85546875" style="1516" customWidth="1"/>
    <col min="3073" max="3073" width="12.42578125" style="1516" customWidth="1"/>
    <col min="3074" max="3074" width="12.5703125" style="1516" customWidth="1"/>
    <col min="3075" max="3075" width="11.7109375" style="1516" customWidth="1"/>
    <col min="3076" max="3076" width="10.7109375" style="1516" customWidth="1"/>
    <col min="3077" max="3077" width="2.42578125" style="1516" bestFit="1" customWidth="1"/>
    <col min="3078" max="3078" width="8.5703125" style="1516" customWidth="1"/>
    <col min="3079" max="3079" width="12.42578125" style="1516" customWidth="1"/>
    <col min="3080" max="3080" width="2.140625" style="1516" customWidth="1"/>
    <col min="3081" max="3081" width="9.42578125" style="1516" customWidth="1"/>
    <col min="3082" max="3326" width="11" style="1516"/>
    <col min="3327" max="3327" width="46.7109375" style="1516" bestFit="1" customWidth="1"/>
    <col min="3328" max="3328" width="11.85546875" style="1516" customWidth="1"/>
    <col min="3329" max="3329" width="12.42578125" style="1516" customWidth="1"/>
    <col min="3330" max="3330" width="12.5703125" style="1516" customWidth="1"/>
    <col min="3331" max="3331" width="11.7109375" style="1516" customWidth="1"/>
    <col min="3332" max="3332" width="10.7109375" style="1516" customWidth="1"/>
    <col min="3333" max="3333" width="2.42578125" style="1516" bestFit="1" customWidth="1"/>
    <col min="3334" max="3334" width="8.5703125" style="1516" customWidth="1"/>
    <col min="3335" max="3335" width="12.42578125" style="1516" customWidth="1"/>
    <col min="3336" max="3336" width="2.140625" style="1516" customWidth="1"/>
    <col min="3337" max="3337" width="9.42578125" style="1516" customWidth="1"/>
    <col min="3338" max="3582" width="11" style="1516"/>
    <col min="3583" max="3583" width="46.7109375" style="1516" bestFit="1" customWidth="1"/>
    <col min="3584" max="3584" width="11.85546875" style="1516" customWidth="1"/>
    <col min="3585" max="3585" width="12.42578125" style="1516" customWidth="1"/>
    <col min="3586" max="3586" width="12.5703125" style="1516" customWidth="1"/>
    <col min="3587" max="3587" width="11.7109375" style="1516" customWidth="1"/>
    <col min="3588" max="3588" width="10.7109375" style="1516" customWidth="1"/>
    <col min="3589" max="3589" width="2.42578125" style="1516" bestFit="1" customWidth="1"/>
    <col min="3590" max="3590" width="8.5703125" style="1516" customWidth="1"/>
    <col min="3591" max="3591" width="12.42578125" style="1516" customWidth="1"/>
    <col min="3592" max="3592" width="2.140625" style="1516" customWidth="1"/>
    <col min="3593" max="3593" width="9.42578125" style="1516" customWidth="1"/>
    <col min="3594" max="3838" width="11" style="1516"/>
    <col min="3839" max="3839" width="46.7109375" style="1516" bestFit="1" customWidth="1"/>
    <col min="3840" max="3840" width="11.85546875" style="1516" customWidth="1"/>
    <col min="3841" max="3841" width="12.42578125" style="1516" customWidth="1"/>
    <col min="3842" max="3842" width="12.5703125" style="1516" customWidth="1"/>
    <col min="3843" max="3843" width="11.7109375" style="1516" customWidth="1"/>
    <col min="3844" max="3844" width="10.7109375" style="1516" customWidth="1"/>
    <col min="3845" max="3845" width="2.42578125" style="1516" bestFit="1" customWidth="1"/>
    <col min="3846" max="3846" width="8.5703125" style="1516" customWidth="1"/>
    <col min="3847" max="3847" width="12.42578125" style="1516" customWidth="1"/>
    <col min="3848" max="3848" width="2.140625" style="1516" customWidth="1"/>
    <col min="3849" max="3849" width="9.42578125" style="1516" customWidth="1"/>
    <col min="3850" max="4094" width="11" style="1516"/>
    <col min="4095" max="4095" width="46.7109375" style="1516" bestFit="1" customWidth="1"/>
    <col min="4096" max="4096" width="11.85546875" style="1516" customWidth="1"/>
    <col min="4097" max="4097" width="12.42578125" style="1516" customWidth="1"/>
    <col min="4098" max="4098" width="12.5703125" style="1516" customWidth="1"/>
    <col min="4099" max="4099" width="11.7109375" style="1516" customWidth="1"/>
    <col min="4100" max="4100" width="10.7109375" style="1516" customWidth="1"/>
    <col min="4101" max="4101" width="2.42578125" style="1516" bestFit="1" customWidth="1"/>
    <col min="4102" max="4102" width="8.5703125" style="1516" customWidth="1"/>
    <col min="4103" max="4103" width="12.42578125" style="1516" customWidth="1"/>
    <col min="4104" max="4104" width="2.140625" style="1516" customWidth="1"/>
    <col min="4105" max="4105" width="9.42578125" style="1516" customWidth="1"/>
    <col min="4106" max="4350" width="11" style="1516"/>
    <col min="4351" max="4351" width="46.7109375" style="1516" bestFit="1" customWidth="1"/>
    <col min="4352" max="4352" width="11.85546875" style="1516" customWidth="1"/>
    <col min="4353" max="4353" width="12.42578125" style="1516" customWidth="1"/>
    <col min="4354" max="4354" width="12.5703125" style="1516" customWidth="1"/>
    <col min="4355" max="4355" width="11.7109375" style="1516" customWidth="1"/>
    <col min="4356" max="4356" width="10.7109375" style="1516" customWidth="1"/>
    <col min="4357" max="4357" width="2.42578125" style="1516" bestFit="1" customWidth="1"/>
    <col min="4358" max="4358" width="8.5703125" style="1516" customWidth="1"/>
    <col min="4359" max="4359" width="12.42578125" style="1516" customWidth="1"/>
    <col min="4360" max="4360" width="2.140625" style="1516" customWidth="1"/>
    <col min="4361" max="4361" width="9.42578125" style="1516" customWidth="1"/>
    <col min="4362" max="4606" width="11" style="1516"/>
    <col min="4607" max="4607" width="46.7109375" style="1516" bestFit="1" customWidth="1"/>
    <col min="4608" max="4608" width="11.85546875" style="1516" customWidth="1"/>
    <col min="4609" max="4609" width="12.42578125" style="1516" customWidth="1"/>
    <col min="4610" max="4610" width="12.5703125" style="1516" customWidth="1"/>
    <col min="4611" max="4611" width="11.7109375" style="1516" customWidth="1"/>
    <col min="4612" max="4612" width="10.7109375" style="1516" customWidth="1"/>
    <col min="4613" max="4613" width="2.42578125" style="1516" bestFit="1" customWidth="1"/>
    <col min="4614" max="4614" width="8.5703125" style="1516" customWidth="1"/>
    <col min="4615" max="4615" width="12.42578125" style="1516" customWidth="1"/>
    <col min="4616" max="4616" width="2.140625" style="1516" customWidth="1"/>
    <col min="4617" max="4617" width="9.42578125" style="1516" customWidth="1"/>
    <col min="4618" max="4862" width="11" style="1516"/>
    <col min="4863" max="4863" width="46.7109375" style="1516" bestFit="1" customWidth="1"/>
    <col min="4864" max="4864" width="11.85546875" style="1516" customWidth="1"/>
    <col min="4865" max="4865" width="12.42578125" style="1516" customWidth="1"/>
    <col min="4866" max="4866" width="12.5703125" style="1516" customWidth="1"/>
    <col min="4867" max="4867" width="11.7109375" style="1516" customWidth="1"/>
    <col min="4868" max="4868" width="10.7109375" style="1516" customWidth="1"/>
    <col min="4869" max="4869" width="2.42578125" style="1516" bestFit="1" customWidth="1"/>
    <col min="4870" max="4870" width="8.5703125" style="1516" customWidth="1"/>
    <col min="4871" max="4871" width="12.42578125" style="1516" customWidth="1"/>
    <col min="4872" max="4872" width="2.140625" style="1516" customWidth="1"/>
    <col min="4873" max="4873" width="9.42578125" style="1516" customWidth="1"/>
    <col min="4874" max="5118" width="11" style="1516"/>
    <col min="5119" max="5119" width="46.7109375" style="1516" bestFit="1" customWidth="1"/>
    <col min="5120" max="5120" width="11.85546875" style="1516" customWidth="1"/>
    <col min="5121" max="5121" width="12.42578125" style="1516" customWidth="1"/>
    <col min="5122" max="5122" width="12.5703125" style="1516" customWidth="1"/>
    <col min="5123" max="5123" width="11.7109375" style="1516" customWidth="1"/>
    <col min="5124" max="5124" width="10.7109375" style="1516" customWidth="1"/>
    <col min="5125" max="5125" width="2.42578125" style="1516" bestFit="1" customWidth="1"/>
    <col min="5126" max="5126" width="8.5703125" style="1516" customWidth="1"/>
    <col min="5127" max="5127" width="12.42578125" style="1516" customWidth="1"/>
    <col min="5128" max="5128" width="2.140625" style="1516" customWidth="1"/>
    <col min="5129" max="5129" width="9.42578125" style="1516" customWidth="1"/>
    <col min="5130" max="5374" width="11" style="1516"/>
    <col min="5375" max="5375" width="46.7109375" style="1516" bestFit="1" customWidth="1"/>
    <col min="5376" max="5376" width="11.85546875" style="1516" customWidth="1"/>
    <col min="5377" max="5377" width="12.42578125" style="1516" customWidth="1"/>
    <col min="5378" max="5378" width="12.5703125" style="1516" customWidth="1"/>
    <col min="5379" max="5379" width="11.7109375" style="1516" customWidth="1"/>
    <col min="5380" max="5380" width="10.7109375" style="1516" customWidth="1"/>
    <col min="5381" max="5381" width="2.42578125" style="1516" bestFit="1" customWidth="1"/>
    <col min="5382" max="5382" width="8.5703125" style="1516" customWidth="1"/>
    <col min="5383" max="5383" width="12.42578125" style="1516" customWidth="1"/>
    <col min="5384" max="5384" width="2.140625" style="1516" customWidth="1"/>
    <col min="5385" max="5385" width="9.42578125" style="1516" customWidth="1"/>
    <col min="5386" max="5630" width="11" style="1516"/>
    <col min="5631" max="5631" width="46.7109375" style="1516" bestFit="1" customWidth="1"/>
    <col min="5632" max="5632" width="11.85546875" style="1516" customWidth="1"/>
    <col min="5633" max="5633" width="12.42578125" style="1516" customWidth="1"/>
    <col min="5634" max="5634" width="12.5703125" style="1516" customWidth="1"/>
    <col min="5635" max="5635" width="11.7109375" style="1516" customWidth="1"/>
    <col min="5636" max="5636" width="10.7109375" style="1516" customWidth="1"/>
    <col min="5637" max="5637" width="2.42578125" style="1516" bestFit="1" customWidth="1"/>
    <col min="5638" max="5638" width="8.5703125" style="1516" customWidth="1"/>
    <col min="5639" max="5639" width="12.42578125" style="1516" customWidth="1"/>
    <col min="5640" max="5640" width="2.140625" style="1516" customWidth="1"/>
    <col min="5641" max="5641" width="9.42578125" style="1516" customWidth="1"/>
    <col min="5642" max="5886" width="11" style="1516"/>
    <col min="5887" max="5887" width="46.7109375" style="1516" bestFit="1" customWidth="1"/>
    <col min="5888" max="5888" width="11.85546875" style="1516" customWidth="1"/>
    <col min="5889" max="5889" width="12.42578125" style="1516" customWidth="1"/>
    <col min="5890" max="5890" width="12.5703125" style="1516" customWidth="1"/>
    <col min="5891" max="5891" width="11.7109375" style="1516" customWidth="1"/>
    <col min="5892" max="5892" width="10.7109375" style="1516" customWidth="1"/>
    <col min="5893" max="5893" width="2.42578125" style="1516" bestFit="1" customWidth="1"/>
    <col min="5894" max="5894" width="8.5703125" style="1516" customWidth="1"/>
    <col min="5895" max="5895" width="12.42578125" style="1516" customWidth="1"/>
    <col min="5896" max="5896" width="2.140625" style="1516" customWidth="1"/>
    <col min="5897" max="5897" width="9.42578125" style="1516" customWidth="1"/>
    <col min="5898" max="6142" width="11" style="1516"/>
    <col min="6143" max="6143" width="46.7109375" style="1516" bestFit="1" customWidth="1"/>
    <col min="6144" max="6144" width="11.85546875" style="1516" customWidth="1"/>
    <col min="6145" max="6145" width="12.42578125" style="1516" customWidth="1"/>
    <col min="6146" max="6146" width="12.5703125" style="1516" customWidth="1"/>
    <col min="6147" max="6147" width="11.7109375" style="1516" customWidth="1"/>
    <col min="6148" max="6148" width="10.7109375" style="1516" customWidth="1"/>
    <col min="6149" max="6149" width="2.42578125" style="1516" bestFit="1" customWidth="1"/>
    <col min="6150" max="6150" width="8.5703125" style="1516" customWidth="1"/>
    <col min="6151" max="6151" width="12.42578125" style="1516" customWidth="1"/>
    <col min="6152" max="6152" width="2.140625" style="1516" customWidth="1"/>
    <col min="6153" max="6153" width="9.42578125" style="1516" customWidth="1"/>
    <col min="6154" max="6398" width="11" style="1516"/>
    <col min="6399" max="6399" width="46.7109375" style="1516" bestFit="1" customWidth="1"/>
    <col min="6400" max="6400" width="11.85546875" style="1516" customWidth="1"/>
    <col min="6401" max="6401" width="12.42578125" style="1516" customWidth="1"/>
    <col min="6402" max="6402" width="12.5703125" style="1516" customWidth="1"/>
    <col min="6403" max="6403" width="11.7109375" style="1516" customWidth="1"/>
    <col min="6404" max="6404" width="10.7109375" style="1516" customWidth="1"/>
    <col min="6405" max="6405" width="2.42578125" style="1516" bestFit="1" customWidth="1"/>
    <col min="6406" max="6406" width="8.5703125" style="1516" customWidth="1"/>
    <col min="6407" max="6407" width="12.42578125" style="1516" customWidth="1"/>
    <col min="6408" max="6408" width="2.140625" style="1516" customWidth="1"/>
    <col min="6409" max="6409" width="9.42578125" style="1516" customWidth="1"/>
    <col min="6410" max="6654" width="11" style="1516"/>
    <col min="6655" max="6655" width="46.7109375" style="1516" bestFit="1" customWidth="1"/>
    <col min="6656" max="6656" width="11.85546875" style="1516" customWidth="1"/>
    <col min="6657" max="6657" width="12.42578125" style="1516" customWidth="1"/>
    <col min="6658" max="6658" width="12.5703125" style="1516" customWidth="1"/>
    <col min="6659" max="6659" width="11.7109375" style="1516" customWidth="1"/>
    <col min="6660" max="6660" width="10.7109375" style="1516" customWidth="1"/>
    <col min="6661" max="6661" width="2.42578125" style="1516" bestFit="1" customWidth="1"/>
    <col min="6662" max="6662" width="8.5703125" style="1516" customWidth="1"/>
    <col min="6663" max="6663" width="12.42578125" style="1516" customWidth="1"/>
    <col min="6664" max="6664" width="2.140625" style="1516" customWidth="1"/>
    <col min="6665" max="6665" width="9.42578125" style="1516" customWidth="1"/>
    <col min="6666" max="6910" width="11" style="1516"/>
    <col min="6911" max="6911" width="46.7109375" style="1516" bestFit="1" customWidth="1"/>
    <col min="6912" max="6912" width="11.85546875" style="1516" customWidth="1"/>
    <col min="6913" max="6913" width="12.42578125" style="1516" customWidth="1"/>
    <col min="6914" max="6914" width="12.5703125" style="1516" customWidth="1"/>
    <col min="6915" max="6915" width="11.7109375" style="1516" customWidth="1"/>
    <col min="6916" max="6916" width="10.7109375" style="1516" customWidth="1"/>
    <col min="6917" max="6917" width="2.42578125" style="1516" bestFit="1" customWidth="1"/>
    <col min="6918" max="6918" width="8.5703125" style="1516" customWidth="1"/>
    <col min="6919" max="6919" width="12.42578125" style="1516" customWidth="1"/>
    <col min="6920" max="6920" width="2.140625" style="1516" customWidth="1"/>
    <col min="6921" max="6921" width="9.42578125" style="1516" customWidth="1"/>
    <col min="6922" max="7166" width="11" style="1516"/>
    <col min="7167" max="7167" width="46.7109375" style="1516" bestFit="1" customWidth="1"/>
    <col min="7168" max="7168" width="11.85546875" style="1516" customWidth="1"/>
    <col min="7169" max="7169" width="12.42578125" style="1516" customWidth="1"/>
    <col min="7170" max="7170" width="12.5703125" style="1516" customWidth="1"/>
    <col min="7171" max="7171" width="11.7109375" style="1516" customWidth="1"/>
    <col min="7172" max="7172" width="10.7109375" style="1516" customWidth="1"/>
    <col min="7173" max="7173" width="2.42578125" style="1516" bestFit="1" customWidth="1"/>
    <col min="7174" max="7174" width="8.5703125" style="1516" customWidth="1"/>
    <col min="7175" max="7175" width="12.42578125" style="1516" customWidth="1"/>
    <col min="7176" max="7176" width="2.140625" style="1516" customWidth="1"/>
    <col min="7177" max="7177" width="9.42578125" style="1516" customWidth="1"/>
    <col min="7178" max="7422" width="11" style="1516"/>
    <col min="7423" max="7423" width="46.7109375" style="1516" bestFit="1" customWidth="1"/>
    <col min="7424" max="7424" width="11.85546875" style="1516" customWidth="1"/>
    <col min="7425" max="7425" width="12.42578125" style="1516" customWidth="1"/>
    <col min="7426" max="7426" width="12.5703125" style="1516" customWidth="1"/>
    <col min="7427" max="7427" width="11.7109375" style="1516" customWidth="1"/>
    <col min="7428" max="7428" width="10.7109375" style="1516" customWidth="1"/>
    <col min="7429" max="7429" width="2.42578125" style="1516" bestFit="1" customWidth="1"/>
    <col min="7430" max="7430" width="8.5703125" style="1516" customWidth="1"/>
    <col min="7431" max="7431" width="12.42578125" style="1516" customWidth="1"/>
    <col min="7432" max="7432" width="2.140625" style="1516" customWidth="1"/>
    <col min="7433" max="7433" width="9.42578125" style="1516" customWidth="1"/>
    <col min="7434" max="7678" width="11" style="1516"/>
    <col min="7679" max="7679" width="46.7109375" style="1516" bestFit="1" customWidth="1"/>
    <col min="7680" max="7680" width="11.85546875" style="1516" customWidth="1"/>
    <col min="7681" max="7681" width="12.42578125" style="1516" customWidth="1"/>
    <col min="7682" max="7682" width="12.5703125" style="1516" customWidth="1"/>
    <col min="7683" max="7683" width="11.7109375" style="1516" customWidth="1"/>
    <col min="7684" max="7684" width="10.7109375" style="1516" customWidth="1"/>
    <col min="7685" max="7685" width="2.42578125" style="1516" bestFit="1" customWidth="1"/>
    <col min="7686" max="7686" width="8.5703125" style="1516" customWidth="1"/>
    <col min="7687" max="7687" width="12.42578125" style="1516" customWidth="1"/>
    <col min="7688" max="7688" width="2.140625" style="1516" customWidth="1"/>
    <col min="7689" max="7689" width="9.42578125" style="1516" customWidth="1"/>
    <col min="7690" max="7934" width="11" style="1516"/>
    <col min="7935" max="7935" width="46.7109375" style="1516" bestFit="1" customWidth="1"/>
    <col min="7936" max="7936" width="11.85546875" style="1516" customWidth="1"/>
    <col min="7937" max="7937" width="12.42578125" style="1516" customWidth="1"/>
    <col min="7938" max="7938" width="12.5703125" style="1516" customWidth="1"/>
    <col min="7939" max="7939" width="11.7109375" style="1516" customWidth="1"/>
    <col min="7940" max="7940" width="10.7109375" style="1516" customWidth="1"/>
    <col min="7941" max="7941" width="2.42578125" style="1516" bestFit="1" customWidth="1"/>
    <col min="7942" max="7942" width="8.5703125" style="1516" customWidth="1"/>
    <col min="7943" max="7943" width="12.42578125" style="1516" customWidth="1"/>
    <col min="7944" max="7944" width="2.140625" style="1516" customWidth="1"/>
    <col min="7945" max="7945" width="9.42578125" style="1516" customWidth="1"/>
    <col min="7946" max="8190" width="11" style="1516"/>
    <col min="8191" max="8191" width="46.7109375" style="1516" bestFit="1" customWidth="1"/>
    <col min="8192" max="8192" width="11.85546875" style="1516" customWidth="1"/>
    <col min="8193" max="8193" width="12.42578125" style="1516" customWidth="1"/>
    <col min="8194" max="8194" width="12.5703125" style="1516" customWidth="1"/>
    <col min="8195" max="8195" width="11.7109375" style="1516" customWidth="1"/>
    <col min="8196" max="8196" width="10.7109375" style="1516" customWidth="1"/>
    <col min="8197" max="8197" width="2.42578125" style="1516" bestFit="1" customWidth="1"/>
    <col min="8198" max="8198" width="8.5703125" style="1516" customWidth="1"/>
    <col min="8199" max="8199" width="12.42578125" style="1516" customWidth="1"/>
    <col min="8200" max="8200" width="2.140625" style="1516" customWidth="1"/>
    <col min="8201" max="8201" width="9.42578125" style="1516" customWidth="1"/>
    <col min="8202" max="8446" width="11" style="1516"/>
    <col min="8447" max="8447" width="46.7109375" style="1516" bestFit="1" customWidth="1"/>
    <col min="8448" max="8448" width="11.85546875" style="1516" customWidth="1"/>
    <col min="8449" max="8449" width="12.42578125" style="1516" customWidth="1"/>
    <col min="8450" max="8450" width="12.5703125" style="1516" customWidth="1"/>
    <col min="8451" max="8451" width="11.7109375" style="1516" customWidth="1"/>
    <col min="8452" max="8452" width="10.7109375" style="1516" customWidth="1"/>
    <col min="8453" max="8453" width="2.42578125" style="1516" bestFit="1" customWidth="1"/>
    <col min="8454" max="8454" width="8.5703125" style="1516" customWidth="1"/>
    <col min="8455" max="8455" width="12.42578125" style="1516" customWidth="1"/>
    <col min="8456" max="8456" width="2.140625" style="1516" customWidth="1"/>
    <col min="8457" max="8457" width="9.42578125" style="1516" customWidth="1"/>
    <col min="8458" max="8702" width="11" style="1516"/>
    <col min="8703" max="8703" width="46.7109375" style="1516" bestFit="1" customWidth="1"/>
    <col min="8704" max="8704" width="11.85546875" style="1516" customWidth="1"/>
    <col min="8705" max="8705" width="12.42578125" style="1516" customWidth="1"/>
    <col min="8706" max="8706" width="12.5703125" style="1516" customWidth="1"/>
    <col min="8707" max="8707" width="11.7109375" style="1516" customWidth="1"/>
    <col min="8708" max="8708" width="10.7109375" style="1516" customWidth="1"/>
    <col min="8709" max="8709" width="2.42578125" style="1516" bestFit="1" customWidth="1"/>
    <col min="8710" max="8710" width="8.5703125" style="1516" customWidth="1"/>
    <col min="8711" max="8711" width="12.42578125" style="1516" customWidth="1"/>
    <col min="8712" max="8712" width="2.140625" style="1516" customWidth="1"/>
    <col min="8713" max="8713" width="9.42578125" style="1516" customWidth="1"/>
    <col min="8714" max="8958" width="11" style="1516"/>
    <col min="8959" max="8959" width="46.7109375" style="1516" bestFit="1" customWidth="1"/>
    <col min="8960" max="8960" width="11.85546875" style="1516" customWidth="1"/>
    <col min="8961" max="8961" width="12.42578125" style="1516" customWidth="1"/>
    <col min="8962" max="8962" width="12.5703125" style="1516" customWidth="1"/>
    <col min="8963" max="8963" width="11.7109375" style="1516" customWidth="1"/>
    <col min="8964" max="8964" width="10.7109375" style="1516" customWidth="1"/>
    <col min="8965" max="8965" width="2.42578125" style="1516" bestFit="1" customWidth="1"/>
    <col min="8966" max="8966" width="8.5703125" style="1516" customWidth="1"/>
    <col min="8967" max="8967" width="12.42578125" style="1516" customWidth="1"/>
    <col min="8968" max="8968" width="2.140625" style="1516" customWidth="1"/>
    <col min="8969" max="8969" width="9.42578125" style="1516" customWidth="1"/>
    <col min="8970" max="9214" width="11" style="1516"/>
    <col min="9215" max="9215" width="46.7109375" style="1516" bestFit="1" customWidth="1"/>
    <col min="9216" max="9216" width="11.85546875" style="1516" customWidth="1"/>
    <col min="9217" max="9217" width="12.42578125" style="1516" customWidth="1"/>
    <col min="9218" max="9218" width="12.5703125" style="1516" customWidth="1"/>
    <col min="9219" max="9219" width="11.7109375" style="1516" customWidth="1"/>
    <col min="9220" max="9220" width="10.7109375" style="1516" customWidth="1"/>
    <col min="9221" max="9221" width="2.42578125" style="1516" bestFit="1" customWidth="1"/>
    <col min="9222" max="9222" width="8.5703125" style="1516" customWidth="1"/>
    <col min="9223" max="9223" width="12.42578125" style="1516" customWidth="1"/>
    <col min="9224" max="9224" width="2.140625" style="1516" customWidth="1"/>
    <col min="9225" max="9225" width="9.42578125" style="1516" customWidth="1"/>
    <col min="9226" max="9470" width="11" style="1516"/>
    <col min="9471" max="9471" width="46.7109375" style="1516" bestFit="1" customWidth="1"/>
    <col min="9472" max="9472" width="11.85546875" style="1516" customWidth="1"/>
    <col min="9473" max="9473" width="12.42578125" style="1516" customWidth="1"/>
    <col min="9474" max="9474" width="12.5703125" style="1516" customWidth="1"/>
    <col min="9475" max="9475" width="11.7109375" style="1516" customWidth="1"/>
    <col min="9476" max="9476" width="10.7109375" style="1516" customWidth="1"/>
    <col min="9477" max="9477" width="2.42578125" style="1516" bestFit="1" customWidth="1"/>
    <col min="9478" max="9478" width="8.5703125" style="1516" customWidth="1"/>
    <col min="9479" max="9479" width="12.42578125" style="1516" customWidth="1"/>
    <col min="9480" max="9480" width="2.140625" style="1516" customWidth="1"/>
    <col min="9481" max="9481" width="9.42578125" style="1516" customWidth="1"/>
    <col min="9482" max="9726" width="11" style="1516"/>
    <col min="9727" max="9727" width="46.7109375" style="1516" bestFit="1" customWidth="1"/>
    <col min="9728" max="9728" width="11.85546875" style="1516" customWidth="1"/>
    <col min="9729" max="9729" width="12.42578125" style="1516" customWidth="1"/>
    <col min="9730" max="9730" width="12.5703125" style="1516" customWidth="1"/>
    <col min="9731" max="9731" width="11.7109375" style="1516" customWidth="1"/>
    <col min="9732" max="9732" width="10.7109375" style="1516" customWidth="1"/>
    <col min="9733" max="9733" width="2.42578125" style="1516" bestFit="1" customWidth="1"/>
    <col min="9734" max="9734" width="8.5703125" style="1516" customWidth="1"/>
    <col min="9735" max="9735" width="12.42578125" style="1516" customWidth="1"/>
    <col min="9736" max="9736" width="2.140625" style="1516" customWidth="1"/>
    <col min="9737" max="9737" width="9.42578125" style="1516" customWidth="1"/>
    <col min="9738" max="9982" width="11" style="1516"/>
    <col min="9983" max="9983" width="46.7109375" style="1516" bestFit="1" customWidth="1"/>
    <col min="9984" max="9984" width="11.85546875" style="1516" customWidth="1"/>
    <col min="9985" max="9985" width="12.42578125" style="1516" customWidth="1"/>
    <col min="9986" max="9986" width="12.5703125" style="1516" customWidth="1"/>
    <col min="9987" max="9987" width="11.7109375" style="1516" customWidth="1"/>
    <col min="9988" max="9988" width="10.7109375" style="1516" customWidth="1"/>
    <col min="9989" max="9989" width="2.42578125" style="1516" bestFit="1" customWidth="1"/>
    <col min="9990" max="9990" width="8.5703125" style="1516" customWidth="1"/>
    <col min="9991" max="9991" width="12.42578125" style="1516" customWidth="1"/>
    <col min="9992" max="9992" width="2.140625" style="1516" customWidth="1"/>
    <col min="9993" max="9993" width="9.42578125" style="1516" customWidth="1"/>
    <col min="9994" max="10238" width="11" style="1516"/>
    <col min="10239" max="10239" width="46.7109375" style="1516" bestFit="1" customWidth="1"/>
    <col min="10240" max="10240" width="11.85546875" style="1516" customWidth="1"/>
    <col min="10241" max="10241" width="12.42578125" style="1516" customWidth="1"/>
    <col min="10242" max="10242" width="12.5703125" style="1516" customWidth="1"/>
    <col min="10243" max="10243" width="11.7109375" style="1516" customWidth="1"/>
    <col min="10244" max="10244" width="10.7109375" style="1516" customWidth="1"/>
    <col min="10245" max="10245" width="2.42578125" style="1516" bestFit="1" customWidth="1"/>
    <col min="10246" max="10246" width="8.5703125" style="1516" customWidth="1"/>
    <col min="10247" max="10247" width="12.42578125" style="1516" customWidth="1"/>
    <col min="10248" max="10248" width="2.140625" style="1516" customWidth="1"/>
    <col min="10249" max="10249" width="9.42578125" style="1516" customWidth="1"/>
    <col min="10250" max="10494" width="11" style="1516"/>
    <col min="10495" max="10495" width="46.7109375" style="1516" bestFit="1" customWidth="1"/>
    <col min="10496" max="10496" width="11.85546875" style="1516" customWidth="1"/>
    <col min="10497" max="10497" width="12.42578125" style="1516" customWidth="1"/>
    <col min="10498" max="10498" width="12.5703125" style="1516" customWidth="1"/>
    <col min="10499" max="10499" width="11.7109375" style="1516" customWidth="1"/>
    <col min="10500" max="10500" width="10.7109375" style="1516" customWidth="1"/>
    <col min="10501" max="10501" width="2.42578125" style="1516" bestFit="1" customWidth="1"/>
    <col min="10502" max="10502" width="8.5703125" style="1516" customWidth="1"/>
    <col min="10503" max="10503" width="12.42578125" style="1516" customWidth="1"/>
    <col min="10504" max="10504" width="2.140625" style="1516" customWidth="1"/>
    <col min="10505" max="10505" width="9.42578125" style="1516" customWidth="1"/>
    <col min="10506" max="10750" width="11" style="1516"/>
    <col min="10751" max="10751" width="46.7109375" style="1516" bestFit="1" customWidth="1"/>
    <col min="10752" max="10752" width="11.85546875" style="1516" customWidth="1"/>
    <col min="10753" max="10753" width="12.42578125" style="1516" customWidth="1"/>
    <col min="10754" max="10754" width="12.5703125" style="1516" customWidth="1"/>
    <col min="10755" max="10755" width="11.7109375" style="1516" customWidth="1"/>
    <col min="10756" max="10756" width="10.7109375" style="1516" customWidth="1"/>
    <col min="10757" max="10757" width="2.42578125" style="1516" bestFit="1" customWidth="1"/>
    <col min="10758" max="10758" width="8.5703125" style="1516" customWidth="1"/>
    <col min="10759" max="10759" width="12.42578125" style="1516" customWidth="1"/>
    <col min="10760" max="10760" width="2.140625" style="1516" customWidth="1"/>
    <col min="10761" max="10761" width="9.42578125" style="1516" customWidth="1"/>
    <col min="10762" max="11006" width="11" style="1516"/>
    <col min="11007" max="11007" width="46.7109375" style="1516" bestFit="1" customWidth="1"/>
    <col min="11008" max="11008" width="11.85546875" style="1516" customWidth="1"/>
    <col min="11009" max="11009" width="12.42578125" style="1516" customWidth="1"/>
    <col min="11010" max="11010" width="12.5703125" style="1516" customWidth="1"/>
    <col min="11011" max="11011" width="11.7109375" style="1516" customWidth="1"/>
    <col min="11012" max="11012" width="10.7109375" style="1516" customWidth="1"/>
    <col min="11013" max="11013" width="2.42578125" style="1516" bestFit="1" customWidth="1"/>
    <col min="11014" max="11014" width="8.5703125" style="1516" customWidth="1"/>
    <col min="11015" max="11015" width="12.42578125" style="1516" customWidth="1"/>
    <col min="11016" max="11016" width="2.140625" style="1516" customWidth="1"/>
    <col min="11017" max="11017" width="9.42578125" style="1516" customWidth="1"/>
    <col min="11018" max="11262" width="11" style="1516"/>
    <col min="11263" max="11263" width="46.7109375" style="1516" bestFit="1" customWidth="1"/>
    <col min="11264" max="11264" width="11.85546875" style="1516" customWidth="1"/>
    <col min="11265" max="11265" width="12.42578125" style="1516" customWidth="1"/>
    <col min="11266" max="11266" width="12.5703125" style="1516" customWidth="1"/>
    <col min="11267" max="11267" width="11.7109375" style="1516" customWidth="1"/>
    <col min="11268" max="11268" width="10.7109375" style="1516" customWidth="1"/>
    <col min="11269" max="11269" width="2.42578125" style="1516" bestFit="1" customWidth="1"/>
    <col min="11270" max="11270" width="8.5703125" style="1516" customWidth="1"/>
    <col min="11271" max="11271" width="12.42578125" style="1516" customWidth="1"/>
    <col min="11272" max="11272" width="2.140625" style="1516" customWidth="1"/>
    <col min="11273" max="11273" width="9.42578125" style="1516" customWidth="1"/>
    <col min="11274" max="11518" width="11" style="1516"/>
    <col min="11519" max="11519" width="46.7109375" style="1516" bestFit="1" customWidth="1"/>
    <col min="11520" max="11520" width="11.85546875" style="1516" customWidth="1"/>
    <col min="11521" max="11521" width="12.42578125" style="1516" customWidth="1"/>
    <col min="11522" max="11522" width="12.5703125" style="1516" customWidth="1"/>
    <col min="11523" max="11523" width="11.7109375" style="1516" customWidth="1"/>
    <col min="11524" max="11524" width="10.7109375" style="1516" customWidth="1"/>
    <col min="11525" max="11525" width="2.42578125" style="1516" bestFit="1" customWidth="1"/>
    <col min="11526" max="11526" width="8.5703125" style="1516" customWidth="1"/>
    <col min="11527" max="11527" width="12.42578125" style="1516" customWidth="1"/>
    <col min="11528" max="11528" width="2.140625" style="1516" customWidth="1"/>
    <col min="11529" max="11529" width="9.42578125" style="1516" customWidth="1"/>
    <col min="11530" max="11774" width="11" style="1516"/>
    <col min="11775" max="11775" width="46.7109375" style="1516" bestFit="1" customWidth="1"/>
    <col min="11776" max="11776" width="11.85546875" style="1516" customWidth="1"/>
    <col min="11777" max="11777" width="12.42578125" style="1516" customWidth="1"/>
    <col min="11778" max="11778" width="12.5703125" style="1516" customWidth="1"/>
    <col min="11779" max="11779" width="11.7109375" style="1516" customWidth="1"/>
    <col min="11780" max="11780" width="10.7109375" style="1516" customWidth="1"/>
    <col min="11781" max="11781" width="2.42578125" style="1516" bestFit="1" customWidth="1"/>
    <col min="11782" max="11782" width="8.5703125" style="1516" customWidth="1"/>
    <col min="11783" max="11783" width="12.42578125" style="1516" customWidth="1"/>
    <col min="11784" max="11784" width="2.140625" style="1516" customWidth="1"/>
    <col min="11785" max="11785" width="9.42578125" style="1516" customWidth="1"/>
    <col min="11786" max="12030" width="11" style="1516"/>
    <col min="12031" max="12031" width="46.7109375" style="1516" bestFit="1" customWidth="1"/>
    <col min="12032" max="12032" width="11.85546875" style="1516" customWidth="1"/>
    <col min="12033" max="12033" width="12.42578125" style="1516" customWidth="1"/>
    <col min="12034" max="12034" width="12.5703125" style="1516" customWidth="1"/>
    <col min="12035" max="12035" width="11.7109375" style="1516" customWidth="1"/>
    <col min="12036" max="12036" width="10.7109375" style="1516" customWidth="1"/>
    <col min="12037" max="12037" width="2.42578125" style="1516" bestFit="1" customWidth="1"/>
    <col min="12038" max="12038" width="8.5703125" style="1516" customWidth="1"/>
    <col min="12039" max="12039" width="12.42578125" style="1516" customWidth="1"/>
    <col min="12040" max="12040" width="2.140625" style="1516" customWidth="1"/>
    <col min="12041" max="12041" width="9.42578125" style="1516" customWidth="1"/>
    <col min="12042" max="12286" width="11" style="1516"/>
    <col min="12287" max="12287" width="46.7109375" style="1516" bestFit="1" customWidth="1"/>
    <col min="12288" max="12288" width="11.85546875" style="1516" customWidth="1"/>
    <col min="12289" max="12289" width="12.42578125" style="1516" customWidth="1"/>
    <col min="12290" max="12290" width="12.5703125" style="1516" customWidth="1"/>
    <col min="12291" max="12291" width="11.7109375" style="1516" customWidth="1"/>
    <col min="12292" max="12292" width="10.7109375" style="1516" customWidth="1"/>
    <col min="12293" max="12293" width="2.42578125" style="1516" bestFit="1" customWidth="1"/>
    <col min="12294" max="12294" width="8.5703125" style="1516" customWidth="1"/>
    <col min="12295" max="12295" width="12.42578125" style="1516" customWidth="1"/>
    <col min="12296" max="12296" width="2.140625" style="1516" customWidth="1"/>
    <col min="12297" max="12297" width="9.42578125" style="1516" customWidth="1"/>
    <col min="12298" max="12542" width="11" style="1516"/>
    <col min="12543" max="12543" width="46.7109375" style="1516" bestFit="1" customWidth="1"/>
    <col min="12544" max="12544" width="11.85546875" style="1516" customWidth="1"/>
    <col min="12545" max="12545" width="12.42578125" style="1516" customWidth="1"/>
    <col min="12546" max="12546" width="12.5703125" style="1516" customWidth="1"/>
    <col min="12547" max="12547" width="11.7109375" style="1516" customWidth="1"/>
    <col min="12548" max="12548" width="10.7109375" style="1516" customWidth="1"/>
    <col min="12549" max="12549" width="2.42578125" style="1516" bestFit="1" customWidth="1"/>
    <col min="12550" max="12550" width="8.5703125" style="1516" customWidth="1"/>
    <col min="12551" max="12551" width="12.42578125" style="1516" customWidth="1"/>
    <col min="12552" max="12552" width="2.140625" style="1516" customWidth="1"/>
    <col min="12553" max="12553" width="9.42578125" style="1516" customWidth="1"/>
    <col min="12554" max="12798" width="11" style="1516"/>
    <col min="12799" max="12799" width="46.7109375" style="1516" bestFit="1" customWidth="1"/>
    <col min="12800" max="12800" width="11.85546875" style="1516" customWidth="1"/>
    <col min="12801" max="12801" width="12.42578125" style="1516" customWidth="1"/>
    <col min="12802" max="12802" width="12.5703125" style="1516" customWidth="1"/>
    <col min="12803" max="12803" width="11.7109375" style="1516" customWidth="1"/>
    <col min="12804" max="12804" width="10.7109375" style="1516" customWidth="1"/>
    <col min="12805" max="12805" width="2.42578125" style="1516" bestFit="1" customWidth="1"/>
    <col min="12806" max="12806" width="8.5703125" style="1516" customWidth="1"/>
    <col min="12807" max="12807" width="12.42578125" style="1516" customWidth="1"/>
    <col min="12808" max="12808" width="2.140625" style="1516" customWidth="1"/>
    <col min="12809" max="12809" width="9.42578125" style="1516" customWidth="1"/>
    <col min="12810" max="13054" width="11" style="1516"/>
    <col min="13055" max="13055" width="46.7109375" style="1516" bestFit="1" customWidth="1"/>
    <col min="13056" max="13056" width="11.85546875" style="1516" customWidth="1"/>
    <col min="13057" max="13057" width="12.42578125" style="1516" customWidth="1"/>
    <col min="13058" max="13058" width="12.5703125" style="1516" customWidth="1"/>
    <col min="13059" max="13059" width="11.7109375" style="1516" customWidth="1"/>
    <col min="13060" max="13060" width="10.7109375" style="1516" customWidth="1"/>
    <col min="13061" max="13061" width="2.42578125" style="1516" bestFit="1" customWidth="1"/>
    <col min="13062" max="13062" width="8.5703125" style="1516" customWidth="1"/>
    <col min="13063" max="13063" width="12.42578125" style="1516" customWidth="1"/>
    <col min="13064" max="13064" width="2.140625" style="1516" customWidth="1"/>
    <col min="13065" max="13065" width="9.42578125" style="1516" customWidth="1"/>
    <col min="13066" max="13310" width="11" style="1516"/>
    <col min="13311" max="13311" width="46.7109375" style="1516" bestFit="1" customWidth="1"/>
    <col min="13312" max="13312" width="11.85546875" style="1516" customWidth="1"/>
    <col min="13313" max="13313" width="12.42578125" style="1516" customWidth="1"/>
    <col min="13314" max="13314" width="12.5703125" style="1516" customWidth="1"/>
    <col min="13315" max="13315" width="11.7109375" style="1516" customWidth="1"/>
    <col min="13316" max="13316" width="10.7109375" style="1516" customWidth="1"/>
    <col min="13317" max="13317" width="2.42578125" style="1516" bestFit="1" customWidth="1"/>
    <col min="13318" max="13318" width="8.5703125" style="1516" customWidth="1"/>
    <col min="13319" max="13319" width="12.42578125" style="1516" customWidth="1"/>
    <col min="13320" max="13320" width="2.140625" style="1516" customWidth="1"/>
    <col min="13321" max="13321" width="9.42578125" style="1516" customWidth="1"/>
    <col min="13322" max="13566" width="11" style="1516"/>
    <col min="13567" max="13567" width="46.7109375" style="1516" bestFit="1" customWidth="1"/>
    <col min="13568" max="13568" width="11.85546875" style="1516" customWidth="1"/>
    <col min="13569" max="13569" width="12.42578125" style="1516" customWidth="1"/>
    <col min="13570" max="13570" width="12.5703125" style="1516" customWidth="1"/>
    <col min="13571" max="13571" width="11.7109375" style="1516" customWidth="1"/>
    <col min="13572" max="13572" width="10.7109375" style="1516" customWidth="1"/>
    <col min="13573" max="13573" width="2.42578125" style="1516" bestFit="1" customWidth="1"/>
    <col min="13574" max="13574" width="8.5703125" style="1516" customWidth="1"/>
    <col min="13575" max="13575" width="12.42578125" style="1516" customWidth="1"/>
    <col min="13576" max="13576" width="2.140625" style="1516" customWidth="1"/>
    <col min="13577" max="13577" width="9.42578125" style="1516" customWidth="1"/>
    <col min="13578" max="13822" width="11" style="1516"/>
    <col min="13823" max="13823" width="46.7109375" style="1516" bestFit="1" customWidth="1"/>
    <col min="13824" max="13824" width="11.85546875" style="1516" customWidth="1"/>
    <col min="13825" max="13825" width="12.42578125" style="1516" customWidth="1"/>
    <col min="13826" max="13826" width="12.5703125" style="1516" customWidth="1"/>
    <col min="13827" max="13827" width="11.7109375" style="1516" customWidth="1"/>
    <col min="13828" max="13828" width="10.7109375" style="1516" customWidth="1"/>
    <col min="13829" max="13829" width="2.42578125" style="1516" bestFit="1" customWidth="1"/>
    <col min="13830" max="13830" width="8.5703125" style="1516" customWidth="1"/>
    <col min="13831" max="13831" width="12.42578125" style="1516" customWidth="1"/>
    <col min="13832" max="13832" width="2.140625" style="1516" customWidth="1"/>
    <col min="13833" max="13833" width="9.42578125" style="1516" customWidth="1"/>
    <col min="13834" max="14078" width="11" style="1516"/>
    <col min="14079" max="14079" width="46.7109375" style="1516" bestFit="1" customWidth="1"/>
    <col min="14080" max="14080" width="11.85546875" style="1516" customWidth="1"/>
    <col min="14081" max="14081" width="12.42578125" style="1516" customWidth="1"/>
    <col min="14082" max="14082" width="12.5703125" style="1516" customWidth="1"/>
    <col min="14083" max="14083" width="11.7109375" style="1516" customWidth="1"/>
    <col min="14084" max="14084" width="10.7109375" style="1516" customWidth="1"/>
    <col min="14085" max="14085" width="2.42578125" style="1516" bestFit="1" customWidth="1"/>
    <col min="14086" max="14086" width="8.5703125" style="1516" customWidth="1"/>
    <col min="14087" max="14087" width="12.42578125" style="1516" customWidth="1"/>
    <col min="14088" max="14088" width="2.140625" style="1516" customWidth="1"/>
    <col min="14089" max="14089" width="9.42578125" style="1516" customWidth="1"/>
    <col min="14090" max="14334" width="11" style="1516"/>
    <col min="14335" max="14335" width="46.7109375" style="1516" bestFit="1" customWidth="1"/>
    <col min="14336" max="14336" width="11.85546875" style="1516" customWidth="1"/>
    <col min="14337" max="14337" width="12.42578125" style="1516" customWidth="1"/>
    <col min="14338" max="14338" width="12.5703125" style="1516" customWidth="1"/>
    <col min="14339" max="14339" width="11.7109375" style="1516" customWidth="1"/>
    <col min="14340" max="14340" width="10.7109375" style="1516" customWidth="1"/>
    <col min="14341" max="14341" width="2.42578125" style="1516" bestFit="1" customWidth="1"/>
    <col min="14342" max="14342" width="8.5703125" style="1516" customWidth="1"/>
    <col min="14343" max="14343" width="12.42578125" style="1516" customWidth="1"/>
    <col min="14344" max="14344" width="2.140625" style="1516" customWidth="1"/>
    <col min="14345" max="14345" width="9.42578125" style="1516" customWidth="1"/>
    <col min="14346" max="14590" width="11" style="1516"/>
    <col min="14591" max="14591" width="46.7109375" style="1516" bestFit="1" customWidth="1"/>
    <col min="14592" max="14592" width="11.85546875" style="1516" customWidth="1"/>
    <col min="14593" max="14593" width="12.42578125" style="1516" customWidth="1"/>
    <col min="14594" max="14594" width="12.5703125" style="1516" customWidth="1"/>
    <col min="14595" max="14595" width="11.7109375" style="1516" customWidth="1"/>
    <col min="14596" max="14596" width="10.7109375" style="1516" customWidth="1"/>
    <col min="14597" max="14597" width="2.42578125" style="1516" bestFit="1" customWidth="1"/>
    <col min="14598" max="14598" width="8.5703125" style="1516" customWidth="1"/>
    <col min="14599" max="14599" width="12.42578125" style="1516" customWidth="1"/>
    <col min="14600" max="14600" width="2.140625" style="1516" customWidth="1"/>
    <col min="14601" max="14601" width="9.42578125" style="1516" customWidth="1"/>
    <col min="14602" max="14846" width="11" style="1516"/>
    <col min="14847" max="14847" width="46.7109375" style="1516" bestFit="1" customWidth="1"/>
    <col min="14848" max="14848" width="11.85546875" style="1516" customWidth="1"/>
    <col min="14849" max="14849" width="12.42578125" style="1516" customWidth="1"/>
    <col min="14850" max="14850" width="12.5703125" style="1516" customWidth="1"/>
    <col min="14851" max="14851" width="11.7109375" style="1516" customWidth="1"/>
    <col min="14852" max="14852" width="10.7109375" style="1516" customWidth="1"/>
    <col min="14853" max="14853" width="2.42578125" style="1516" bestFit="1" customWidth="1"/>
    <col min="14854" max="14854" width="8.5703125" style="1516" customWidth="1"/>
    <col min="14855" max="14855" width="12.42578125" style="1516" customWidth="1"/>
    <col min="14856" max="14856" width="2.140625" style="1516" customWidth="1"/>
    <col min="14857" max="14857" width="9.42578125" style="1516" customWidth="1"/>
    <col min="14858" max="15102" width="11" style="1516"/>
    <col min="15103" max="15103" width="46.7109375" style="1516" bestFit="1" customWidth="1"/>
    <col min="15104" max="15104" width="11.85546875" style="1516" customWidth="1"/>
    <col min="15105" max="15105" width="12.42578125" style="1516" customWidth="1"/>
    <col min="15106" max="15106" width="12.5703125" style="1516" customWidth="1"/>
    <col min="15107" max="15107" width="11.7109375" style="1516" customWidth="1"/>
    <col min="15108" max="15108" width="10.7109375" style="1516" customWidth="1"/>
    <col min="15109" max="15109" width="2.42578125" style="1516" bestFit="1" customWidth="1"/>
    <col min="15110" max="15110" width="8.5703125" style="1516" customWidth="1"/>
    <col min="15111" max="15111" width="12.42578125" style="1516" customWidth="1"/>
    <col min="15112" max="15112" width="2.140625" style="1516" customWidth="1"/>
    <col min="15113" max="15113" width="9.42578125" style="1516" customWidth="1"/>
    <col min="15114" max="15358" width="11" style="1516"/>
    <col min="15359" max="15359" width="46.7109375" style="1516" bestFit="1" customWidth="1"/>
    <col min="15360" max="15360" width="11.85546875" style="1516" customWidth="1"/>
    <col min="15361" max="15361" width="12.42578125" style="1516" customWidth="1"/>
    <col min="15362" max="15362" width="12.5703125" style="1516" customWidth="1"/>
    <col min="15363" max="15363" width="11.7109375" style="1516" customWidth="1"/>
    <col min="15364" max="15364" width="10.7109375" style="1516" customWidth="1"/>
    <col min="15365" max="15365" width="2.42578125" style="1516" bestFit="1" customWidth="1"/>
    <col min="15366" max="15366" width="8.5703125" style="1516" customWidth="1"/>
    <col min="15367" max="15367" width="12.42578125" style="1516" customWidth="1"/>
    <col min="15368" max="15368" width="2.140625" style="1516" customWidth="1"/>
    <col min="15369" max="15369" width="9.42578125" style="1516" customWidth="1"/>
    <col min="15370" max="15614" width="11" style="1516"/>
    <col min="15615" max="15615" width="46.7109375" style="1516" bestFit="1" customWidth="1"/>
    <col min="15616" max="15616" width="11.85546875" style="1516" customWidth="1"/>
    <col min="15617" max="15617" width="12.42578125" style="1516" customWidth="1"/>
    <col min="15618" max="15618" width="12.5703125" style="1516" customWidth="1"/>
    <col min="15619" max="15619" width="11.7109375" style="1516" customWidth="1"/>
    <col min="15620" max="15620" width="10.7109375" style="1516" customWidth="1"/>
    <col min="15621" max="15621" width="2.42578125" style="1516" bestFit="1" customWidth="1"/>
    <col min="15622" max="15622" width="8.5703125" style="1516" customWidth="1"/>
    <col min="15623" max="15623" width="12.42578125" style="1516" customWidth="1"/>
    <col min="15624" max="15624" width="2.140625" style="1516" customWidth="1"/>
    <col min="15625" max="15625" width="9.42578125" style="1516" customWidth="1"/>
    <col min="15626" max="15870" width="11" style="1516"/>
    <col min="15871" max="15871" width="46.7109375" style="1516" bestFit="1" customWidth="1"/>
    <col min="15872" max="15872" width="11.85546875" style="1516" customWidth="1"/>
    <col min="15873" max="15873" width="12.42578125" style="1516" customWidth="1"/>
    <col min="15874" max="15874" width="12.5703125" style="1516" customWidth="1"/>
    <col min="15875" max="15875" width="11.7109375" style="1516" customWidth="1"/>
    <col min="15876" max="15876" width="10.7109375" style="1516" customWidth="1"/>
    <col min="15877" max="15877" width="2.42578125" style="1516" bestFit="1" customWidth="1"/>
    <col min="15878" max="15878" width="8.5703125" style="1516" customWidth="1"/>
    <col min="15879" max="15879" width="12.42578125" style="1516" customWidth="1"/>
    <col min="15880" max="15880" width="2.140625" style="1516" customWidth="1"/>
    <col min="15881" max="15881" width="9.42578125" style="1516" customWidth="1"/>
    <col min="15882" max="16126" width="11" style="1516"/>
    <col min="16127" max="16127" width="46.7109375" style="1516" bestFit="1" customWidth="1"/>
    <col min="16128" max="16128" width="11.85546875" style="1516" customWidth="1"/>
    <col min="16129" max="16129" width="12.42578125" style="1516" customWidth="1"/>
    <col min="16130" max="16130" width="12.5703125" style="1516" customWidth="1"/>
    <col min="16131" max="16131" width="11.7109375" style="1516" customWidth="1"/>
    <col min="16132" max="16132" width="10.7109375" style="1516" customWidth="1"/>
    <col min="16133" max="16133" width="2.42578125" style="1516" bestFit="1" customWidth="1"/>
    <col min="16134" max="16134" width="8.5703125" style="1516" customWidth="1"/>
    <col min="16135" max="16135" width="12.42578125" style="1516" customWidth="1"/>
    <col min="16136" max="16136" width="2.140625" style="1516" customWidth="1"/>
    <col min="16137" max="16137" width="9.42578125" style="1516" customWidth="1"/>
    <col min="16138" max="16384" width="11" style="1516"/>
  </cols>
  <sheetData>
    <row r="1" spans="1:27" ht="17.100000000000001" customHeight="1">
      <c r="A1" s="2812" t="s">
        <v>1387</v>
      </c>
      <c r="B1" s="2812"/>
      <c r="C1" s="2812"/>
      <c r="D1" s="2812"/>
      <c r="E1" s="2812"/>
      <c r="F1" s="2812"/>
      <c r="G1" s="2812"/>
      <c r="H1" s="2812"/>
      <c r="I1" s="2812"/>
      <c r="J1" s="2812"/>
      <c r="K1" s="2812"/>
    </row>
    <row r="2" spans="1:27" ht="17.100000000000001" customHeight="1">
      <c r="A2" s="2831" t="s">
        <v>38</v>
      </c>
      <c r="B2" s="2831"/>
      <c r="C2" s="2831"/>
      <c r="D2" s="2831"/>
      <c r="E2" s="2831"/>
      <c r="F2" s="2831"/>
      <c r="G2" s="2831"/>
      <c r="H2" s="2831"/>
      <c r="I2" s="2831"/>
      <c r="J2" s="2831"/>
      <c r="K2" s="2831"/>
    </row>
    <row r="3" spans="1:27" ht="17.100000000000001" customHeight="1">
      <c r="A3" s="2831" t="s">
        <v>1334</v>
      </c>
      <c r="B3" s="2831"/>
      <c r="C3" s="2831"/>
      <c r="D3" s="2831"/>
      <c r="E3" s="2831"/>
      <c r="F3" s="2831"/>
      <c r="G3" s="2831"/>
      <c r="H3" s="2831"/>
      <c r="I3" s="2831"/>
      <c r="J3" s="2831"/>
      <c r="K3" s="2831"/>
    </row>
    <row r="4" spans="1:27" ht="17.100000000000001" customHeight="1" thickBot="1">
      <c r="E4" s="1602"/>
      <c r="I4" s="2814" t="s">
        <v>140</v>
      </c>
      <c r="J4" s="2814"/>
      <c r="K4" s="2814"/>
    </row>
    <row r="5" spans="1:27" ht="18" customHeight="1" thickTop="1">
      <c r="A5" s="2832" t="s">
        <v>61</v>
      </c>
      <c r="B5" s="2829">
        <v>2019</v>
      </c>
      <c r="C5" s="2830"/>
      <c r="D5" s="2829">
        <v>2020</v>
      </c>
      <c r="E5" s="2830"/>
      <c r="F5" s="2817" t="s">
        <v>1332</v>
      </c>
      <c r="G5" s="2818"/>
      <c r="H5" s="2818"/>
      <c r="I5" s="2818"/>
      <c r="J5" s="2818"/>
      <c r="K5" s="2819"/>
    </row>
    <row r="6" spans="1:27" ht="15.75">
      <c r="A6" s="2833"/>
      <c r="B6" s="2834" t="s">
        <v>1331</v>
      </c>
      <c r="C6" s="2834" t="s">
        <v>1330</v>
      </c>
      <c r="D6" s="2834" t="s">
        <v>1329</v>
      </c>
      <c r="E6" s="2834" t="s">
        <v>1328</v>
      </c>
      <c r="F6" s="2820" t="s">
        <v>67</v>
      </c>
      <c r="G6" s="2821"/>
      <c r="H6" s="2822"/>
      <c r="I6" s="2821" t="s">
        <v>280</v>
      </c>
      <c r="J6" s="2821"/>
      <c r="K6" s="2823"/>
    </row>
    <row r="7" spans="1:27" ht="15.75">
      <c r="A7" s="2833"/>
      <c r="B7" s="2835"/>
      <c r="C7" s="2835"/>
      <c r="D7" s="2835"/>
      <c r="E7" s="2835"/>
      <c r="F7" s="1637" t="s">
        <v>142</v>
      </c>
      <c r="G7" s="1635" t="s">
        <v>45</v>
      </c>
      <c r="H7" s="1574" t="s">
        <v>1327</v>
      </c>
      <c r="I7" s="1636" t="s">
        <v>142</v>
      </c>
      <c r="J7" s="1635" t="s">
        <v>45</v>
      </c>
      <c r="K7" s="1573" t="s">
        <v>1327</v>
      </c>
    </row>
    <row r="8" spans="1:27" ht="18" customHeight="1">
      <c r="A8" s="1629" t="s">
        <v>1386</v>
      </c>
      <c r="B8" s="1628">
        <v>937051.61449491803</v>
      </c>
      <c r="C8" s="1628">
        <v>981758.63418573979</v>
      </c>
      <c r="D8" s="1628">
        <v>1274213.6775962182</v>
      </c>
      <c r="E8" s="1628">
        <v>1340199.5441872522</v>
      </c>
      <c r="F8" s="1627">
        <v>44707.019690821762</v>
      </c>
      <c r="G8" s="1626"/>
      <c r="H8" s="1625">
        <v>4.7710306454057365</v>
      </c>
      <c r="I8" s="1624">
        <v>65985.866591033991</v>
      </c>
      <c r="J8" s="1634"/>
      <c r="K8" s="1622">
        <v>5.178555822404542</v>
      </c>
      <c r="M8" s="1521"/>
      <c r="N8" s="1521"/>
      <c r="P8" s="1521"/>
      <c r="Q8" s="1521"/>
      <c r="R8" s="1521"/>
      <c r="T8" s="1521"/>
      <c r="U8" s="1521"/>
      <c r="V8" s="1521"/>
      <c r="W8" s="1521"/>
      <c r="X8" s="1521"/>
      <c r="Y8" s="1521"/>
      <c r="Z8" s="1521"/>
      <c r="AA8" s="1521"/>
    </row>
    <row r="9" spans="1:27" ht="18" customHeight="1">
      <c r="A9" s="1552" t="s">
        <v>1385</v>
      </c>
      <c r="B9" s="1549">
        <v>31837.00129041</v>
      </c>
      <c r="C9" s="1549">
        <v>35078.6728812</v>
      </c>
      <c r="D9" s="1549">
        <v>44996.868751379996</v>
      </c>
      <c r="E9" s="1549">
        <v>48598.801779559995</v>
      </c>
      <c r="F9" s="1548">
        <v>3241.6715907899998</v>
      </c>
      <c r="G9" s="1630"/>
      <c r="H9" s="1547">
        <v>10.182088323018229</v>
      </c>
      <c r="I9" s="1546">
        <v>3601.9330281799994</v>
      </c>
      <c r="J9" s="1545"/>
      <c r="K9" s="1544">
        <v>8.0048526222605947</v>
      </c>
      <c r="M9" s="1521"/>
      <c r="N9" s="1521"/>
      <c r="P9" s="1521"/>
      <c r="Q9" s="1521"/>
      <c r="R9" s="1521"/>
      <c r="T9" s="1521"/>
      <c r="U9" s="1521"/>
      <c r="V9" s="1521"/>
      <c r="W9" s="1521"/>
      <c r="X9" s="1521"/>
      <c r="Y9" s="1521"/>
      <c r="Z9" s="1521"/>
      <c r="AA9" s="1521"/>
    </row>
    <row r="10" spans="1:27" ht="18" customHeight="1">
      <c r="A10" s="1552" t="s">
        <v>1384</v>
      </c>
      <c r="B10" s="1549">
        <v>349.93385473200004</v>
      </c>
      <c r="C10" s="1549">
        <v>341.32041971999996</v>
      </c>
      <c r="D10" s="1549">
        <v>420.0736</v>
      </c>
      <c r="E10" s="1549">
        <v>413.24913600000002</v>
      </c>
      <c r="F10" s="1548">
        <v>-8.6134350120000818</v>
      </c>
      <c r="G10" s="1630"/>
      <c r="H10" s="1547">
        <v>-2.4614466121309575</v>
      </c>
      <c r="I10" s="1546">
        <v>-6.8244639999999777</v>
      </c>
      <c r="J10" s="1545"/>
      <c r="K10" s="1544">
        <v>-1.6245876912998052</v>
      </c>
      <c r="M10" s="1521"/>
      <c r="N10" s="1521"/>
      <c r="P10" s="1521"/>
      <c r="Q10" s="1521"/>
      <c r="R10" s="1521"/>
      <c r="T10" s="1521"/>
      <c r="U10" s="1521"/>
      <c r="V10" s="1521"/>
      <c r="W10" s="1521"/>
      <c r="X10" s="1521"/>
      <c r="Y10" s="1521"/>
      <c r="Z10" s="1521"/>
      <c r="AA10" s="1521"/>
    </row>
    <row r="11" spans="1:27" ht="18" customHeight="1">
      <c r="A11" s="1552" t="s">
        <v>1383</v>
      </c>
      <c r="B11" s="1549">
        <v>2420.7545448560004</v>
      </c>
      <c r="C11" s="1549">
        <v>2513.5024456800002</v>
      </c>
      <c r="D11" s="1549">
        <v>2674.4134487880001</v>
      </c>
      <c r="E11" s="1549">
        <v>2641.4884773120002</v>
      </c>
      <c r="F11" s="1548">
        <v>92.747900823999771</v>
      </c>
      <c r="G11" s="1630"/>
      <c r="H11" s="1547">
        <v>3.831363283860608</v>
      </c>
      <c r="I11" s="1546">
        <v>-32.924971475999882</v>
      </c>
      <c r="J11" s="1545"/>
      <c r="K11" s="1544">
        <v>-1.2311100024912354</v>
      </c>
      <c r="M11" s="1521"/>
      <c r="N11" s="1521"/>
      <c r="P11" s="1521"/>
      <c r="Q11" s="1521"/>
      <c r="R11" s="1521"/>
      <c r="T11" s="1521"/>
      <c r="U11" s="1521"/>
      <c r="V11" s="1521"/>
      <c r="W11" s="1521"/>
      <c r="X11" s="1521"/>
      <c r="Y11" s="1521"/>
      <c r="Z11" s="1521"/>
      <c r="AA11" s="1521"/>
    </row>
    <row r="12" spans="1:27" ht="18" customHeight="1">
      <c r="A12" s="1552" t="s">
        <v>1382</v>
      </c>
      <c r="B12" s="1549">
        <v>902443.92480491998</v>
      </c>
      <c r="C12" s="1549">
        <v>943825.13843913982</v>
      </c>
      <c r="D12" s="1549">
        <v>1226122.3217960503</v>
      </c>
      <c r="E12" s="1549">
        <v>1288546.0047943802</v>
      </c>
      <c r="F12" s="1548">
        <v>41381.213634219836</v>
      </c>
      <c r="G12" s="1630"/>
      <c r="H12" s="1547">
        <v>4.5854609352226685</v>
      </c>
      <c r="I12" s="1546">
        <v>62423.682998329867</v>
      </c>
      <c r="J12" s="1545"/>
      <c r="K12" s="1544">
        <v>5.0911464450700414</v>
      </c>
      <c r="M12" s="1521"/>
      <c r="N12" s="1521"/>
      <c r="P12" s="1521"/>
      <c r="Q12" s="1521"/>
      <c r="R12" s="1521"/>
      <c r="T12" s="1521"/>
      <c r="U12" s="1521"/>
      <c r="V12" s="1521"/>
      <c r="W12" s="1521"/>
      <c r="X12" s="1521"/>
      <c r="Y12" s="1521"/>
      <c r="Z12" s="1521"/>
      <c r="AA12" s="1521"/>
    </row>
    <row r="13" spans="1:27" ht="18" customHeight="1">
      <c r="A13" s="1629" t="s">
        <v>1381</v>
      </c>
      <c r="B13" s="1628">
        <v>65313.205413880001</v>
      </c>
      <c r="C13" s="1628">
        <v>64138.799535879996</v>
      </c>
      <c r="D13" s="1628">
        <v>66822.500005879992</v>
      </c>
      <c r="E13" s="1628">
        <v>71300.100005879998</v>
      </c>
      <c r="F13" s="1627">
        <v>-1174.405878000005</v>
      </c>
      <c r="G13" s="1626"/>
      <c r="H13" s="1625">
        <v>-1.7981139810210982</v>
      </c>
      <c r="I13" s="1624">
        <v>4477.6000000000058</v>
      </c>
      <c r="J13" s="1631"/>
      <c r="K13" s="1622">
        <v>6.7007370266093051</v>
      </c>
      <c r="M13" s="1521"/>
      <c r="N13" s="1521"/>
      <c r="P13" s="1521"/>
      <c r="Q13" s="1521"/>
      <c r="R13" s="1521"/>
      <c r="T13" s="1521"/>
      <c r="U13" s="1521"/>
      <c r="V13" s="1521"/>
      <c r="W13" s="1521"/>
      <c r="X13" s="1521"/>
      <c r="Y13" s="1521"/>
      <c r="Z13" s="1521"/>
      <c r="AA13" s="1521"/>
    </row>
    <row r="14" spans="1:27" ht="18" customHeight="1">
      <c r="A14" s="1552" t="s">
        <v>1380</v>
      </c>
      <c r="B14" s="1549">
        <v>18473.102742250001</v>
      </c>
      <c r="C14" s="1549">
        <v>17289.89686425</v>
      </c>
      <c r="D14" s="1549">
        <v>21319.900004249997</v>
      </c>
      <c r="E14" s="1549">
        <v>25779.900004250001</v>
      </c>
      <c r="F14" s="1548">
        <v>-1183.2058780000007</v>
      </c>
      <c r="G14" s="1630"/>
      <c r="H14" s="1547">
        <v>-6.4050197441595982</v>
      </c>
      <c r="I14" s="1546">
        <v>4460.0000000000036</v>
      </c>
      <c r="J14" s="1545"/>
      <c r="K14" s="1544">
        <v>20.919422694810617</v>
      </c>
      <c r="M14" s="1521"/>
      <c r="N14" s="1521"/>
      <c r="P14" s="1521"/>
      <c r="Q14" s="1521"/>
      <c r="R14" s="1521"/>
      <c r="T14" s="1521"/>
      <c r="U14" s="1521"/>
      <c r="V14" s="1521"/>
      <c r="W14" s="1521"/>
      <c r="X14" s="1521"/>
      <c r="Y14" s="1521"/>
      <c r="Z14" s="1521"/>
      <c r="AA14" s="1521"/>
    </row>
    <row r="15" spans="1:27" ht="18" customHeight="1">
      <c r="A15" s="1552" t="s">
        <v>1379</v>
      </c>
      <c r="B15" s="1549">
        <v>44032.5</v>
      </c>
      <c r="C15" s="1549">
        <v>44032.5</v>
      </c>
      <c r="D15" s="1549">
        <v>43556.5</v>
      </c>
      <c r="E15" s="1549">
        <v>43556.5</v>
      </c>
      <c r="F15" s="1548">
        <v>0</v>
      </c>
      <c r="G15" s="1630"/>
      <c r="H15" s="1547">
        <v>0</v>
      </c>
      <c r="I15" s="1546">
        <v>0</v>
      </c>
      <c r="J15" s="1545"/>
      <c r="K15" s="1544">
        <v>0</v>
      </c>
      <c r="M15" s="1521"/>
      <c r="N15" s="1521"/>
      <c r="P15" s="1521"/>
      <c r="Q15" s="1521"/>
      <c r="R15" s="1521"/>
      <c r="T15" s="1521"/>
      <c r="U15" s="1521"/>
      <c r="V15" s="1521"/>
      <c r="W15" s="1521"/>
      <c r="X15" s="1521"/>
      <c r="Y15" s="1521"/>
      <c r="Z15" s="1521"/>
      <c r="AA15" s="1521"/>
    </row>
    <row r="16" spans="1:27" ht="18" customHeight="1">
      <c r="A16" s="1552" t="s">
        <v>1378</v>
      </c>
      <c r="B16" s="1549">
        <v>2807.6026716299966</v>
      </c>
      <c r="C16" s="1549">
        <v>2816.4026716299995</v>
      </c>
      <c r="D16" s="1549">
        <v>1946.1000016300022</v>
      </c>
      <c r="E16" s="1549">
        <v>1963.7000016299935</v>
      </c>
      <c r="F16" s="1548">
        <v>8.8000000000029104</v>
      </c>
      <c r="G16" s="1630"/>
      <c r="H16" s="1547">
        <v>0.31343466399018405</v>
      </c>
      <c r="I16" s="1546">
        <v>17.599999999991269</v>
      </c>
      <c r="J16" s="1545"/>
      <c r="K16" s="1544">
        <v>0.90437284750269631</v>
      </c>
      <c r="M16" s="1521"/>
      <c r="N16" s="1521"/>
      <c r="P16" s="1521"/>
      <c r="Q16" s="1521"/>
      <c r="R16" s="1521"/>
      <c r="T16" s="1521"/>
      <c r="U16" s="1521"/>
      <c r="V16" s="1521"/>
      <c r="W16" s="1521"/>
      <c r="X16" s="1521"/>
      <c r="Y16" s="1521"/>
      <c r="Z16" s="1521"/>
      <c r="AA16" s="1521"/>
    </row>
    <row r="17" spans="1:27" ht="18" customHeight="1">
      <c r="A17" s="1552" t="s">
        <v>1377</v>
      </c>
      <c r="B17" s="1549">
        <v>0</v>
      </c>
      <c r="C17" s="1549">
        <v>0</v>
      </c>
      <c r="D17" s="1549">
        <v>0</v>
      </c>
      <c r="E17" s="1549">
        <v>0</v>
      </c>
      <c r="F17" s="1548">
        <v>0</v>
      </c>
      <c r="G17" s="1630"/>
      <c r="H17" s="1547"/>
      <c r="I17" s="1546">
        <v>0</v>
      </c>
      <c r="J17" s="1545"/>
      <c r="K17" s="1544"/>
      <c r="M17" s="1521"/>
      <c r="N17" s="1521"/>
      <c r="P17" s="1521"/>
      <c r="Q17" s="1521"/>
      <c r="R17" s="1521"/>
      <c r="T17" s="1521"/>
      <c r="U17" s="1521"/>
      <c r="V17" s="1521"/>
      <c r="W17" s="1521"/>
      <c r="X17" s="1521"/>
      <c r="Y17" s="1521"/>
      <c r="Z17" s="1521"/>
      <c r="AA17" s="1521"/>
    </row>
    <row r="18" spans="1:27" ht="18" customHeight="1">
      <c r="A18" s="1633" t="s">
        <v>1376</v>
      </c>
      <c r="B18" s="1628">
        <v>31</v>
      </c>
      <c r="C18" s="1628">
        <v>31</v>
      </c>
      <c r="D18" s="1628">
        <v>31</v>
      </c>
      <c r="E18" s="1628">
        <v>31</v>
      </c>
      <c r="F18" s="1627">
        <v>0</v>
      </c>
      <c r="G18" s="1626"/>
      <c r="H18" s="1625">
        <v>0</v>
      </c>
      <c r="I18" s="1624">
        <v>0</v>
      </c>
      <c r="J18" s="1631"/>
      <c r="K18" s="1622">
        <v>0</v>
      </c>
      <c r="M18" s="1521"/>
      <c r="N18" s="1521"/>
      <c r="P18" s="1521"/>
      <c r="Q18" s="1521"/>
      <c r="R18" s="1521"/>
      <c r="T18" s="1521"/>
      <c r="U18" s="1521"/>
      <c r="V18" s="1521"/>
      <c r="W18" s="1521"/>
      <c r="X18" s="1521"/>
      <c r="Y18" s="1521"/>
      <c r="Z18" s="1521"/>
      <c r="AA18" s="1521"/>
    </row>
    <row r="19" spans="1:27" ht="18" customHeight="1">
      <c r="A19" s="1629" t="s">
        <v>1375</v>
      </c>
      <c r="B19" s="1628">
        <v>577.71908449999989</v>
      </c>
      <c r="C19" s="1628">
        <v>577.71908449999989</v>
      </c>
      <c r="D19" s="1628">
        <v>577.71908449999989</v>
      </c>
      <c r="E19" s="1628">
        <v>577.71908449999989</v>
      </c>
      <c r="F19" s="1627">
        <v>0</v>
      </c>
      <c r="G19" s="1626"/>
      <c r="H19" s="1625">
        <v>0</v>
      </c>
      <c r="I19" s="1624">
        <v>0</v>
      </c>
      <c r="J19" s="1631"/>
      <c r="K19" s="1622">
        <v>0</v>
      </c>
      <c r="M19" s="1521"/>
      <c r="N19" s="1521"/>
      <c r="P19" s="1521"/>
      <c r="Q19" s="1521"/>
      <c r="R19" s="1521"/>
      <c r="T19" s="1521"/>
      <c r="U19" s="1521"/>
      <c r="V19" s="1521"/>
      <c r="W19" s="1521"/>
      <c r="X19" s="1521"/>
      <c r="Y19" s="1521"/>
      <c r="Z19" s="1521"/>
      <c r="AA19" s="1521"/>
    </row>
    <row r="20" spans="1:27" ht="18" customHeight="1">
      <c r="A20" s="1552" t="s">
        <v>1374</v>
      </c>
      <c r="B20" s="1549">
        <v>577.71908449999989</v>
      </c>
      <c r="C20" s="1549">
        <v>577.71908449999989</v>
      </c>
      <c r="D20" s="1549">
        <v>577.71908449999989</v>
      </c>
      <c r="E20" s="1549">
        <v>577.71908449999989</v>
      </c>
      <c r="F20" s="1548">
        <v>0</v>
      </c>
      <c r="G20" s="1630"/>
      <c r="H20" s="1547">
        <v>0</v>
      </c>
      <c r="I20" s="1546">
        <v>0</v>
      </c>
      <c r="J20" s="1545"/>
      <c r="K20" s="1544">
        <v>0</v>
      </c>
      <c r="M20" s="1521"/>
      <c r="N20" s="1521"/>
      <c r="P20" s="1521"/>
      <c r="Q20" s="1521"/>
      <c r="R20" s="1521"/>
      <c r="T20" s="1521"/>
      <c r="U20" s="1521"/>
      <c r="V20" s="1521"/>
      <c r="W20" s="1521"/>
      <c r="X20" s="1521"/>
      <c r="Y20" s="1521"/>
      <c r="Z20" s="1521"/>
      <c r="AA20" s="1521"/>
    </row>
    <row r="21" spans="1:27" ht="18" customHeight="1">
      <c r="A21" s="1552" t="s">
        <v>1373</v>
      </c>
      <c r="B21" s="1549">
        <v>0</v>
      </c>
      <c r="C21" s="1549">
        <v>0</v>
      </c>
      <c r="D21" s="1549">
        <v>0</v>
      </c>
      <c r="E21" s="1549">
        <v>0</v>
      </c>
      <c r="F21" s="1548">
        <v>0</v>
      </c>
      <c r="G21" s="1630"/>
      <c r="H21" s="1547"/>
      <c r="I21" s="1546">
        <v>0</v>
      </c>
      <c r="J21" s="1545"/>
      <c r="K21" s="1544"/>
      <c r="M21" s="1521"/>
      <c r="N21" s="1521"/>
      <c r="P21" s="1521"/>
      <c r="Q21" s="1521"/>
      <c r="R21" s="1521"/>
      <c r="T21" s="1521"/>
      <c r="U21" s="1521"/>
      <c r="V21" s="1521"/>
      <c r="W21" s="1521"/>
      <c r="X21" s="1521"/>
      <c r="Y21" s="1521"/>
      <c r="Z21" s="1521"/>
      <c r="AA21" s="1521"/>
    </row>
    <row r="22" spans="1:27" ht="18" customHeight="1">
      <c r="A22" s="1629" t="s">
        <v>1372</v>
      </c>
      <c r="B22" s="1628">
        <v>22904.790410080001</v>
      </c>
      <c r="C22" s="1628">
        <v>28218.17034638</v>
      </c>
      <c r="D22" s="1628">
        <v>7487.4737027199999</v>
      </c>
      <c r="E22" s="1628">
        <v>3837.9871088600003</v>
      </c>
      <c r="F22" s="1627">
        <v>5313.3799362999998</v>
      </c>
      <c r="G22" s="1626"/>
      <c r="H22" s="1625">
        <v>23.197679791742051</v>
      </c>
      <c r="I22" s="1624">
        <v>-3649.4865938599996</v>
      </c>
      <c r="J22" s="1631"/>
      <c r="K22" s="1622">
        <v>-48.741227532248139</v>
      </c>
      <c r="M22" s="1521"/>
      <c r="N22" s="1521"/>
      <c r="P22" s="1521"/>
      <c r="Q22" s="1521"/>
      <c r="R22" s="1521"/>
      <c r="T22" s="1521"/>
      <c r="U22" s="1521"/>
      <c r="V22" s="1521"/>
      <c r="W22" s="1521"/>
      <c r="X22" s="1521"/>
      <c r="Y22" s="1521"/>
      <c r="Z22" s="1521"/>
      <c r="AA22" s="1521"/>
    </row>
    <row r="23" spans="1:27" ht="18" customHeight="1">
      <c r="A23" s="1552" t="s">
        <v>1371</v>
      </c>
      <c r="B23" s="1549">
        <v>22404.790410080001</v>
      </c>
      <c r="C23" s="1549">
        <v>14618.170346379999</v>
      </c>
      <c r="D23" s="1549">
        <v>7487.4737027199999</v>
      </c>
      <c r="E23" s="1549">
        <v>3837.9871088600003</v>
      </c>
      <c r="F23" s="1548">
        <v>-7786.620063700002</v>
      </c>
      <c r="G23" s="1630"/>
      <c r="H23" s="1547">
        <v>-34.754264249652486</v>
      </c>
      <c r="I23" s="1546">
        <v>-3649.4865938599996</v>
      </c>
      <c r="J23" s="1545"/>
      <c r="K23" s="1544">
        <v>-48.741227532248139</v>
      </c>
      <c r="M23" s="1521"/>
      <c r="N23" s="1521"/>
      <c r="P23" s="1521"/>
      <c r="Q23" s="1521"/>
      <c r="R23" s="1521"/>
      <c r="T23" s="1521"/>
      <c r="U23" s="1521"/>
      <c r="V23" s="1521"/>
      <c r="W23" s="1521"/>
      <c r="X23" s="1521"/>
      <c r="Y23" s="1521"/>
      <c r="Z23" s="1521"/>
      <c r="AA23" s="1521"/>
    </row>
    <row r="24" spans="1:27" ht="18" customHeight="1">
      <c r="A24" s="1552" t="s">
        <v>1370</v>
      </c>
      <c r="B24" s="1549">
        <v>500</v>
      </c>
      <c r="C24" s="1549">
        <v>13600</v>
      </c>
      <c r="D24" s="1549">
        <v>0</v>
      </c>
      <c r="E24" s="1549">
        <v>0</v>
      </c>
      <c r="F24" s="1548">
        <v>13100</v>
      </c>
      <c r="G24" s="1630"/>
      <c r="H24" s="1547">
        <v>2620</v>
      </c>
      <c r="I24" s="1546">
        <v>0</v>
      </c>
      <c r="J24" s="1545"/>
      <c r="K24" s="1544"/>
      <c r="M24" s="1521"/>
      <c r="N24" s="1521"/>
      <c r="P24" s="1521"/>
      <c r="Q24" s="1521"/>
      <c r="R24" s="1521"/>
      <c r="T24" s="1521"/>
      <c r="U24" s="1521"/>
      <c r="V24" s="1521"/>
      <c r="W24" s="1521"/>
      <c r="X24" s="1521"/>
      <c r="Y24" s="1521"/>
      <c r="Z24" s="1521"/>
      <c r="AA24" s="1521"/>
    </row>
    <row r="25" spans="1:27" ht="18" customHeight="1">
      <c r="A25" s="1629" t="s">
        <v>1369</v>
      </c>
      <c r="B25" s="1628">
        <v>3638.1308600699999</v>
      </c>
      <c r="C25" s="1628">
        <v>3603.0466363699993</v>
      </c>
      <c r="D25" s="1628">
        <v>3515.6849332799998</v>
      </c>
      <c r="E25" s="1628">
        <v>3631.3730150599995</v>
      </c>
      <c r="F25" s="1627">
        <v>-35.084223700000621</v>
      </c>
      <c r="G25" s="1626"/>
      <c r="H25" s="1625">
        <v>-0.96434749186909607</v>
      </c>
      <c r="I25" s="1624">
        <v>115.68808177999972</v>
      </c>
      <c r="J25" s="1631"/>
      <c r="K25" s="1622">
        <v>3.29062711748937</v>
      </c>
      <c r="M25" s="1521"/>
      <c r="N25" s="1521"/>
      <c r="P25" s="1521"/>
      <c r="Q25" s="1521"/>
      <c r="R25" s="1521"/>
      <c r="T25" s="1521"/>
      <c r="U25" s="1521"/>
      <c r="V25" s="1521"/>
      <c r="W25" s="1521"/>
      <c r="X25" s="1521"/>
      <c r="Y25" s="1521"/>
      <c r="Z25" s="1521"/>
      <c r="AA25" s="1521"/>
    </row>
    <row r="26" spans="1:27" ht="18" customHeight="1">
      <c r="A26" s="1629" t="s">
        <v>1368</v>
      </c>
      <c r="B26" s="1628">
        <v>43350.806475172016</v>
      </c>
      <c r="C26" s="1628">
        <v>47614.182117890014</v>
      </c>
      <c r="D26" s="1628">
        <v>60458.005363002012</v>
      </c>
      <c r="E26" s="1628">
        <v>63166.339456278009</v>
      </c>
      <c r="F26" s="1627">
        <v>4263.3756427179978</v>
      </c>
      <c r="G26" s="1626"/>
      <c r="H26" s="1625">
        <v>9.8345936082174834</v>
      </c>
      <c r="I26" s="1624">
        <v>2708.3340932759966</v>
      </c>
      <c r="J26" s="1631"/>
      <c r="K26" s="1622">
        <v>4.47969475177789</v>
      </c>
      <c r="M26" s="1521"/>
      <c r="N26" s="1521"/>
      <c r="P26" s="1521"/>
      <c r="Q26" s="1521"/>
      <c r="R26" s="1521"/>
      <c r="T26" s="1521"/>
      <c r="U26" s="1521"/>
      <c r="V26" s="1521"/>
      <c r="W26" s="1521"/>
      <c r="X26" s="1521"/>
      <c r="Y26" s="1521"/>
      <c r="Z26" s="1521"/>
      <c r="AA26" s="1521"/>
    </row>
    <row r="27" spans="1:27" ht="18" customHeight="1">
      <c r="A27" s="1632" t="s">
        <v>1367</v>
      </c>
      <c r="B27" s="1560">
        <v>1072867.2667386199</v>
      </c>
      <c r="C27" s="1560">
        <v>1125941.5519067599</v>
      </c>
      <c r="D27" s="1560">
        <v>1413106.0606856002</v>
      </c>
      <c r="E27" s="1560">
        <v>1482744.0628578302</v>
      </c>
      <c r="F27" s="1559">
        <v>53074.285168139962</v>
      </c>
      <c r="G27" s="1571"/>
      <c r="H27" s="1557">
        <v>4.9469572624280955</v>
      </c>
      <c r="I27" s="1556">
        <v>69638.002172230044</v>
      </c>
      <c r="J27" s="1555"/>
      <c r="K27" s="1569">
        <v>4.9280095889224063</v>
      </c>
      <c r="M27" s="1521"/>
      <c r="N27" s="1521"/>
      <c r="P27" s="1521"/>
      <c r="Q27" s="1521"/>
      <c r="R27" s="1521"/>
      <c r="T27" s="1521"/>
      <c r="U27" s="1521"/>
      <c r="V27" s="1521"/>
      <c r="W27" s="1521"/>
      <c r="X27" s="1521"/>
      <c r="Y27" s="1521"/>
      <c r="Z27" s="1521"/>
      <c r="AA27" s="1521"/>
    </row>
    <row r="28" spans="1:27" ht="18" customHeight="1">
      <c r="A28" s="1629" t="s">
        <v>1366</v>
      </c>
      <c r="B28" s="1628">
        <v>699059.08176795987</v>
      </c>
      <c r="C28" s="1628">
        <v>717704.39271443</v>
      </c>
      <c r="D28" s="1628">
        <v>885865.92249227036</v>
      </c>
      <c r="E28" s="1628">
        <v>901196.73307018017</v>
      </c>
      <c r="F28" s="1627">
        <v>18645.310946470127</v>
      </c>
      <c r="G28" s="1626"/>
      <c r="H28" s="1625">
        <v>2.6672010181621677</v>
      </c>
      <c r="I28" s="1624">
        <v>15330.810577909811</v>
      </c>
      <c r="J28" s="1631"/>
      <c r="K28" s="1622">
        <v>1.7306016845956256</v>
      </c>
      <c r="M28" s="1521"/>
      <c r="N28" s="1521"/>
      <c r="P28" s="1521"/>
      <c r="Q28" s="1521"/>
      <c r="R28" s="1521"/>
      <c r="T28" s="1521"/>
      <c r="U28" s="1521"/>
      <c r="V28" s="1521"/>
      <c r="W28" s="1521"/>
      <c r="X28" s="1521"/>
      <c r="Y28" s="1521"/>
      <c r="Z28" s="1521"/>
      <c r="AA28" s="1521"/>
    </row>
    <row r="29" spans="1:27" ht="18" customHeight="1">
      <c r="A29" s="1552" t="s">
        <v>1365</v>
      </c>
      <c r="B29" s="1549">
        <v>423204.34043245297</v>
      </c>
      <c r="C29" s="1549">
        <v>456003.40562454454</v>
      </c>
      <c r="D29" s="1549">
        <v>490396.40995969303</v>
      </c>
      <c r="E29" s="1549">
        <v>531481.65598235303</v>
      </c>
      <c r="F29" s="1548">
        <v>32799.06519209157</v>
      </c>
      <c r="G29" s="1630"/>
      <c r="H29" s="1547">
        <v>7.7501722119805576</v>
      </c>
      <c r="I29" s="1546">
        <v>41085.246022659994</v>
      </c>
      <c r="J29" s="1545"/>
      <c r="K29" s="1544">
        <v>8.3779663121997352</v>
      </c>
      <c r="M29" s="1521"/>
      <c r="N29" s="1521"/>
      <c r="P29" s="1521"/>
      <c r="Q29" s="1521"/>
      <c r="R29" s="1521"/>
      <c r="T29" s="1521"/>
      <c r="U29" s="1521"/>
      <c r="V29" s="1521"/>
      <c r="W29" s="1521"/>
      <c r="X29" s="1521"/>
      <c r="Y29" s="1521"/>
      <c r="Z29" s="1521"/>
      <c r="AA29" s="1521"/>
    </row>
    <row r="30" spans="1:27" ht="18" customHeight="1">
      <c r="A30" s="1552" t="s">
        <v>1364</v>
      </c>
      <c r="B30" s="1549">
        <v>82116.008428296991</v>
      </c>
      <c r="C30" s="1549">
        <v>96048.789123205512</v>
      </c>
      <c r="D30" s="1549">
        <v>91393.699059056991</v>
      </c>
      <c r="E30" s="1549">
        <v>78794.927362397022</v>
      </c>
      <c r="F30" s="1548">
        <v>13932.780694908521</v>
      </c>
      <c r="G30" s="1630"/>
      <c r="H30" s="1547">
        <v>16.967191856475232</v>
      </c>
      <c r="I30" s="1546">
        <v>-12598.771696659969</v>
      </c>
      <c r="J30" s="1545"/>
      <c r="K30" s="1544">
        <v>-13.785164432964756</v>
      </c>
      <c r="M30" s="1521"/>
      <c r="N30" s="1521"/>
      <c r="P30" s="1521"/>
      <c r="Q30" s="1521"/>
      <c r="R30" s="1521"/>
      <c r="T30" s="1521"/>
      <c r="U30" s="1521"/>
      <c r="V30" s="1521"/>
      <c r="W30" s="1521"/>
      <c r="X30" s="1521"/>
      <c r="Y30" s="1521"/>
      <c r="Z30" s="1521"/>
      <c r="AA30" s="1521"/>
    </row>
    <row r="31" spans="1:27" ht="18" customHeight="1">
      <c r="A31" s="1552" t="s">
        <v>1363</v>
      </c>
      <c r="B31" s="1549">
        <v>165897.07678064995</v>
      </c>
      <c r="C31" s="1549">
        <v>138126.43180703986</v>
      </c>
      <c r="D31" s="1549">
        <v>274907.33102370036</v>
      </c>
      <c r="E31" s="1549">
        <v>263745.29367793008</v>
      </c>
      <c r="F31" s="1548">
        <v>-27770.644973610091</v>
      </c>
      <c r="G31" s="1630"/>
      <c r="H31" s="1547">
        <v>-16.739683129153985</v>
      </c>
      <c r="I31" s="1546">
        <v>-11162.037345770281</v>
      </c>
      <c r="J31" s="1545"/>
      <c r="K31" s="1544">
        <v>-4.0602909002844951</v>
      </c>
      <c r="M31" s="1521"/>
      <c r="N31" s="1521"/>
      <c r="P31" s="1521"/>
      <c r="Q31" s="1521"/>
      <c r="R31" s="1521"/>
      <c r="T31" s="1521"/>
      <c r="U31" s="1521"/>
      <c r="V31" s="1521"/>
      <c r="W31" s="1521"/>
      <c r="X31" s="1521"/>
      <c r="Y31" s="1521"/>
      <c r="Z31" s="1521"/>
      <c r="AA31" s="1521"/>
    </row>
    <row r="32" spans="1:27" ht="18" customHeight="1">
      <c r="A32" s="1552" t="s">
        <v>1362</v>
      </c>
      <c r="B32" s="1549">
        <v>14674.971972580001</v>
      </c>
      <c r="C32" s="1549">
        <v>14205.20885166</v>
      </c>
      <c r="D32" s="1549">
        <v>17466.215976840002</v>
      </c>
      <c r="E32" s="1549">
        <v>14811.86389525</v>
      </c>
      <c r="F32" s="1548">
        <v>-469.7631209200008</v>
      </c>
      <c r="G32" s="1630"/>
      <c r="H32" s="1547">
        <v>-3.2011176702602722</v>
      </c>
      <c r="I32" s="1546">
        <v>-2654.352081590001</v>
      </c>
      <c r="J32" s="1545"/>
      <c r="K32" s="1544">
        <v>-15.197064350455994</v>
      </c>
      <c r="M32" s="1521"/>
      <c r="N32" s="1521"/>
      <c r="P32" s="1521"/>
      <c r="Q32" s="1521"/>
      <c r="R32" s="1521"/>
      <c r="T32" s="1521"/>
      <c r="U32" s="1521"/>
      <c r="V32" s="1521"/>
      <c r="W32" s="1521"/>
      <c r="X32" s="1521"/>
      <c r="Y32" s="1521"/>
      <c r="Z32" s="1521"/>
      <c r="AA32" s="1521"/>
    </row>
    <row r="33" spans="1:27" ht="18" customHeight="1">
      <c r="A33" s="1552" t="s">
        <v>1361</v>
      </c>
      <c r="B33" s="1549">
        <v>4809.8639008400005</v>
      </c>
      <c r="C33" s="1549">
        <v>6025.5641263499992</v>
      </c>
      <c r="D33" s="1549">
        <v>4163.0639203000001</v>
      </c>
      <c r="E33" s="1549">
        <v>4300.2036770000004</v>
      </c>
      <c r="F33" s="1548">
        <v>1215.7002255099987</v>
      </c>
      <c r="G33" s="1630"/>
      <c r="H33" s="1547">
        <v>25.275148124205497</v>
      </c>
      <c r="I33" s="1546">
        <v>137.13975670000036</v>
      </c>
      <c r="J33" s="1545"/>
      <c r="K33" s="1544">
        <v>3.2942025230810712</v>
      </c>
      <c r="M33" s="1521"/>
      <c r="N33" s="1521"/>
      <c r="P33" s="1521"/>
      <c r="Q33" s="1521"/>
      <c r="R33" s="1521"/>
      <c r="T33" s="1521"/>
      <c r="U33" s="1521"/>
      <c r="V33" s="1521"/>
      <c r="W33" s="1521"/>
      <c r="X33" s="1521"/>
      <c r="Y33" s="1521"/>
      <c r="Z33" s="1521"/>
      <c r="AA33" s="1521"/>
    </row>
    <row r="34" spans="1:27" ht="18" customHeight="1">
      <c r="A34" s="1552" t="s">
        <v>1360</v>
      </c>
      <c r="B34" s="1549">
        <v>8356.8202531399984</v>
      </c>
      <c r="C34" s="1549">
        <v>7294.9931816299995</v>
      </c>
      <c r="D34" s="1549">
        <v>7539.202552680008</v>
      </c>
      <c r="E34" s="1549">
        <v>8062.7884752499976</v>
      </c>
      <c r="F34" s="1548">
        <v>-1061.8270715099989</v>
      </c>
      <c r="G34" s="1630"/>
      <c r="H34" s="1547">
        <v>-12.70611356168666</v>
      </c>
      <c r="I34" s="1546">
        <v>523.58592256998963</v>
      </c>
      <c r="J34" s="1545"/>
      <c r="K34" s="1544">
        <v>6.9448448812914201</v>
      </c>
      <c r="M34" s="1521"/>
      <c r="N34" s="1521"/>
      <c r="P34" s="1521"/>
      <c r="Q34" s="1521"/>
      <c r="R34" s="1521"/>
      <c r="T34" s="1521"/>
      <c r="U34" s="1521"/>
      <c r="V34" s="1521"/>
      <c r="W34" s="1521"/>
      <c r="X34" s="1521"/>
      <c r="Y34" s="1521"/>
      <c r="Z34" s="1521"/>
      <c r="AA34" s="1521"/>
    </row>
    <row r="35" spans="1:27" ht="18" customHeight="1">
      <c r="A35" s="1629" t="s">
        <v>1359</v>
      </c>
      <c r="B35" s="1628">
        <v>65653.699967379231</v>
      </c>
      <c r="C35" s="1628">
        <v>121273.60036778977</v>
      </c>
      <c r="D35" s="1628">
        <v>141171.80136667995</v>
      </c>
      <c r="E35" s="1628">
        <v>213387.39995429997</v>
      </c>
      <c r="F35" s="1627">
        <v>55619.900400410537</v>
      </c>
      <c r="G35" s="1626"/>
      <c r="H35" s="1625">
        <v>84.717084380691261</v>
      </c>
      <c r="I35" s="1624">
        <v>72215.598587620014</v>
      </c>
      <c r="J35" s="1631"/>
      <c r="K35" s="1622">
        <v>51.154407529338705</v>
      </c>
      <c r="M35" s="1521"/>
      <c r="N35" s="1521"/>
      <c r="P35" s="1521"/>
      <c r="Q35" s="1521"/>
      <c r="R35" s="1521"/>
      <c r="T35" s="1521"/>
      <c r="U35" s="1521"/>
      <c r="V35" s="1521"/>
      <c r="W35" s="1521"/>
      <c r="X35" s="1521"/>
      <c r="Y35" s="1521"/>
      <c r="Z35" s="1521"/>
      <c r="AA35" s="1521"/>
    </row>
    <row r="36" spans="1:27" ht="18" customHeight="1">
      <c r="A36" s="1629" t="s">
        <v>1358</v>
      </c>
      <c r="B36" s="1628">
        <v>0</v>
      </c>
      <c r="C36" s="1628">
        <v>0</v>
      </c>
      <c r="D36" s="1628">
        <v>0</v>
      </c>
      <c r="E36" s="1628">
        <v>0</v>
      </c>
      <c r="F36" s="1627">
        <v>0</v>
      </c>
      <c r="G36" s="1626"/>
      <c r="H36" s="1625"/>
      <c r="I36" s="1624">
        <v>0</v>
      </c>
      <c r="J36" s="1631"/>
      <c r="K36" s="1622"/>
      <c r="M36" s="1521"/>
      <c r="N36" s="1521"/>
      <c r="P36" s="1521"/>
      <c r="Q36" s="1521"/>
      <c r="R36" s="1521"/>
      <c r="T36" s="1521"/>
      <c r="U36" s="1521"/>
      <c r="V36" s="1521"/>
      <c r="W36" s="1521"/>
      <c r="X36" s="1521"/>
      <c r="Y36" s="1521"/>
      <c r="Z36" s="1521"/>
      <c r="AA36" s="1521"/>
    </row>
    <row r="37" spans="1:27" ht="18" customHeight="1">
      <c r="A37" s="1629" t="s">
        <v>1357</v>
      </c>
      <c r="B37" s="1628">
        <v>0</v>
      </c>
      <c r="C37" s="1628">
        <v>0</v>
      </c>
      <c r="D37" s="1628">
        <v>0</v>
      </c>
      <c r="E37" s="1628">
        <v>0</v>
      </c>
      <c r="F37" s="1627">
        <v>0</v>
      </c>
      <c r="G37" s="1626"/>
      <c r="H37" s="1625"/>
      <c r="I37" s="1624">
        <v>0</v>
      </c>
      <c r="J37" s="1631"/>
      <c r="K37" s="1622"/>
      <c r="M37" s="1521"/>
      <c r="N37" s="1521"/>
      <c r="P37" s="1521"/>
      <c r="Q37" s="1521"/>
      <c r="R37" s="1521"/>
      <c r="T37" s="1521"/>
      <c r="U37" s="1521"/>
      <c r="V37" s="1521"/>
      <c r="W37" s="1521"/>
      <c r="X37" s="1521"/>
      <c r="Y37" s="1521"/>
      <c r="Z37" s="1521"/>
      <c r="AA37" s="1521"/>
    </row>
    <row r="38" spans="1:27" ht="18" customHeight="1">
      <c r="A38" s="1629" t="s">
        <v>1356</v>
      </c>
      <c r="B38" s="1628">
        <v>0</v>
      </c>
      <c r="C38" s="1628">
        <v>0</v>
      </c>
      <c r="D38" s="1628">
        <v>0</v>
      </c>
      <c r="E38" s="1628">
        <v>0</v>
      </c>
      <c r="F38" s="1627">
        <v>0</v>
      </c>
      <c r="G38" s="1626"/>
      <c r="H38" s="1625"/>
      <c r="I38" s="1624">
        <v>0</v>
      </c>
      <c r="J38" s="1631"/>
      <c r="K38" s="1622"/>
      <c r="M38" s="1521"/>
      <c r="N38" s="1521"/>
      <c r="P38" s="1521"/>
      <c r="Q38" s="1521"/>
      <c r="R38" s="1521"/>
      <c r="T38" s="1521"/>
      <c r="U38" s="1521"/>
      <c r="V38" s="1521"/>
      <c r="W38" s="1521"/>
      <c r="X38" s="1521"/>
      <c r="Y38" s="1521"/>
      <c r="Z38" s="1521"/>
      <c r="AA38" s="1521"/>
    </row>
    <row r="39" spans="1:27" ht="18" customHeight="1">
      <c r="A39" s="1629" t="s">
        <v>1355</v>
      </c>
      <c r="B39" s="1628">
        <v>954.68284978999941</v>
      </c>
      <c r="C39" s="1628">
        <v>1021.0176894099999</v>
      </c>
      <c r="D39" s="1628">
        <v>109.63010012999916</v>
      </c>
      <c r="E39" s="1628">
        <v>109.21125632999993</v>
      </c>
      <c r="F39" s="1627">
        <v>66.33483962000048</v>
      </c>
      <c r="G39" s="1626"/>
      <c r="H39" s="1625">
        <v>6.9483640179136028</v>
      </c>
      <c r="I39" s="1624">
        <v>-0.41884379999923738</v>
      </c>
      <c r="J39" s="1631"/>
      <c r="K39" s="1622">
        <v>-0.3820518265536319</v>
      </c>
      <c r="M39" s="1521"/>
      <c r="N39" s="1521"/>
      <c r="P39" s="1521"/>
      <c r="Q39" s="1521"/>
      <c r="R39" s="1521"/>
      <c r="T39" s="1521"/>
      <c r="U39" s="1521"/>
      <c r="V39" s="1521"/>
      <c r="W39" s="1521"/>
      <c r="X39" s="1521"/>
      <c r="Y39" s="1521"/>
      <c r="Z39" s="1521"/>
      <c r="AA39" s="1521"/>
    </row>
    <row r="40" spans="1:27" ht="18" customHeight="1">
      <c r="A40" s="1552" t="s">
        <v>1354</v>
      </c>
      <c r="B40" s="1549">
        <v>83.635375889999395</v>
      </c>
      <c r="C40" s="1549">
        <v>116.59722240999984</v>
      </c>
      <c r="D40" s="1549">
        <v>109.63010012999916</v>
      </c>
      <c r="E40" s="1549">
        <v>109.21125632999993</v>
      </c>
      <c r="F40" s="1548">
        <v>32.961846520000449</v>
      </c>
      <c r="G40" s="1630"/>
      <c r="H40" s="1547">
        <v>39.411368896521964</v>
      </c>
      <c r="I40" s="1546">
        <v>-0.41884379999923738</v>
      </c>
      <c r="J40" s="1545"/>
      <c r="K40" s="1544">
        <v>-0.3820518265536319</v>
      </c>
      <c r="M40" s="1521"/>
      <c r="N40" s="1521"/>
      <c r="P40" s="1521"/>
      <c r="Q40" s="1521"/>
      <c r="R40" s="1521"/>
      <c r="T40" s="1521"/>
      <c r="U40" s="1521"/>
      <c r="V40" s="1521"/>
      <c r="W40" s="1521"/>
      <c r="X40" s="1521"/>
      <c r="Y40" s="1521"/>
      <c r="Z40" s="1521"/>
      <c r="AA40" s="1521"/>
    </row>
    <row r="41" spans="1:27" ht="18" customHeight="1">
      <c r="A41" s="1552" t="s">
        <v>1353</v>
      </c>
      <c r="B41" s="1549">
        <v>0</v>
      </c>
      <c r="C41" s="1549">
        <v>0</v>
      </c>
      <c r="D41" s="1549">
        <v>0</v>
      </c>
      <c r="E41" s="1549">
        <v>0</v>
      </c>
      <c r="F41" s="1548">
        <v>0</v>
      </c>
      <c r="G41" s="1630"/>
      <c r="H41" s="1547"/>
      <c r="I41" s="1546">
        <v>0</v>
      </c>
      <c r="J41" s="1545"/>
      <c r="K41" s="1544"/>
      <c r="M41" s="1521"/>
      <c r="N41" s="1521"/>
      <c r="P41" s="1521"/>
      <c r="Q41" s="1521"/>
      <c r="R41" s="1521"/>
      <c r="T41" s="1521"/>
      <c r="U41" s="1521"/>
      <c r="V41" s="1521"/>
      <c r="W41" s="1521"/>
      <c r="X41" s="1521"/>
      <c r="Y41" s="1521"/>
      <c r="Z41" s="1521"/>
      <c r="AA41" s="1521"/>
    </row>
    <row r="42" spans="1:27" ht="18" customHeight="1">
      <c r="A42" s="1552" t="s">
        <v>1352</v>
      </c>
      <c r="B42" s="1549">
        <v>0</v>
      </c>
      <c r="C42" s="1549">
        <v>0</v>
      </c>
      <c r="D42" s="1549">
        <v>0</v>
      </c>
      <c r="E42" s="1549">
        <v>0</v>
      </c>
      <c r="F42" s="1548">
        <v>0</v>
      </c>
      <c r="G42" s="1630"/>
      <c r="H42" s="1547"/>
      <c r="I42" s="1546">
        <v>0</v>
      </c>
      <c r="J42" s="1545"/>
      <c r="K42" s="1544"/>
      <c r="M42" s="1521"/>
      <c r="N42" s="1521"/>
      <c r="P42" s="1521"/>
      <c r="Q42" s="1521"/>
      <c r="R42" s="1521"/>
      <c r="T42" s="1521"/>
      <c r="U42" s="1521"/>
      <c r="V42" s="1521"/>
      <c r="W42" s="1521"/>
      <c r="X42" s="1521"/>
      <c r="Y42" s="1521"/>
      <c r="Z42" s="1521"/>
      <c r="AA42" s="1521"/>
    </row>
    <row r="43" spans="1:27" ht="18" customHeight="1">
      <c r="A43" s="1552" t="s">
        <v>1351</v>
      </c>
      <c r="B43" s="1549">
        <v>0</v>
      </c>
      <c r="C43" s="1549">
        <v>0</v>
      </c>
      <c r="D43" s="1549">
        <v>0</v>
      </c>
      <c r="E43" s="1549">
        <v>0</v>
      </c>
      <c r="F43" s="1548">
        <v>0</v>
      </c>
      <c r="G43" s="1630"/>
      <c r="H43" s="1547"/>
      <c r="I43" s="1546">
        <v>0</v>
      </c>
      <c r="J43" s="1545"/>
      <c r="K43" s="1544"/>
      <c r="M43" s="1521"/>
      <c r="N43" s="1521"/>
      <c r="P43" s="1521"/>
      <c r="Q43" s="1521"/>
      <c r="R43" s="1521"/>
      <c r="T43" s="1521"/>
      <c r="U43" s="1521"/>
      <c r="V43" s="1521"/>
      <c r="W43" s="1521"/>
      <c r="X43" s="1521"/>
      <c r="Y43" s="1521"/>
      <c r="Z43" s="1521"/>
      <c r="AA43" s="1521"/>
    </row>
    <row r="44" spans="1:27" ht="18" customHeight="1">
      <c r="A44" s="1552" t="s">
        <v>1350</v>
      </c>
      <c r="B44" s="1549">
        <v>0</v>
      </c>
      <c r="C44" s="1549">
        <v>0</v>
      </c>
      <c r="D44" s="1549">
        <v>0</v>
      </c>
      <c r="E44" s="1549">
        <v>0</v>
      </c>
      <c r="F44" s="1548">
        <v>0</v>
      </c>
      <c r="G44" s="1630"/>
      <c r="H44" s="1547"/>
      <c r="I44" s="1546">
        <v>0</v>
      </c>
      <c r="J44" s="1565"/>
      <c r="K44" s="1544"/>
      <c r="M44" s="1521"/>
      <c r="N44" s="1521"/>
      <c r="P44" s="1521"/>
      <c r="Q44" s="1521"/>
      <c r="R44" s="1521"/>
      <c r="T44" s="1521"/>
      <c r="U44" s="1521"/>
      <c r="V44" s="1521"/>
      <c r="W44" s="1521"/>
      <c r="X44" s="1521"/>
      <c r="Y44" s="1521"/>
      <c r="Z44" s="1521"/>
      <c r="AA44" s="1521"/>
    </row>
    <row r="45" spans="1:27" ht="18" customHeight="1">
      <c r="A45" s="1552" t="s">
        <v>1349</v>
      </c>
      <c r="B45" s="1549">
        <v>0</v>
      </c>
      <c r="C45" s="1549">
        <v>0</v>
      </c>
      <c r="D45" s="1549">
        <v>0</v>
      </c>
      <c r="E45" s="1549">
        <v>0</v>
      </c>
      <c r="F45" s="1548">
        <v>0</v>
      </c>
      <c r="G45" s="1630"/>
      <c r="H45" s="1547"/>
      <c r="I45" s="1546">
        <v>0</v>
      </c>
      <c r="J45" s="1565"/>
      <c r="K45" s="1544"/>
      <c r="M45" s="1521"/>
      <c r="N45" s="1521"/>
      <c r="P45" s="1521"/>
      <c r="Q45" s="1521"/>
      <c r="R45" s="1521"/>
      <c r="T45" s="1521"/>
      <c r="U45" s="1521"/>
      <c r="V45" s="1521"/>
      <c r="W45" s="1521"/>
      <c r="X45" s="1521"/>
      <c r="Y45" s="1521"/>
      <c r="Z45" s="1521"/>
      <c r="AA45" s="1521"/>
    </row>
    <row r="46" spans="1:27" ht="18" customHeight="1">
      <c r="A46" s="1552" t="s">
        <v>1348</v>
      </c>
      <c r="B46" s="1549">
        <v>871.0474739</v>
      </c>
      <c r="C46" s="1549">
        <v>904.42046700000003</v>
      </c>
      <c r="D46" s="1549">
        <v>0</v>
      </c>
      <c r="E46" s="1549">
        <v>0</v>
      </c>
      <c r="F46" s="1548">
        <v>33.372993100000031</v>
      </c>
      <c r="G46" s="1630"/>
      <c r="H46" s="1547">
        <v>3.8313632838606213</v>
      </c>
      <c r="I46" s="1546">
        <v>0</v>
      </c>
      <c r="J46" s="1565"/>
      <c r="K46" s="1544"/>
      <c r="M46" s="1521"/>
      <c r="N46" s="1521"/>
      <c r="P46" s="1521"/>
      <c r="Q46" s="1521"/>
      <c r="R46" s="1521"/>
      <c r="T46" s="1521"/>
      <c r="U46" s="1521"/>
      <c r="V46" s="1521"/>
      <c r="W46" s="1521"/>
      <c r="X46" s="1521"/>
      <c r="Y46" s="1521"/>
      <c r="Z46" s="1521"/>
      <c r="AA46" s="1521"/>
    </row>
    <row r="47" spans="1:27" ht="18" customHeight="1">
      <c r="A47" s="1552" t="s">
        <v>1347</v>
      </c>
      <c r="B47" s="1549">
        <v>0</v>
      </c>
      <c r="C47" s="1549">
        <v>0</v>
      </c>
      <c r="D47" s="1549">
        <v>0</v>
      </c>
      <c r="E47" s="1549">
        <v>0</v>
      </c>
      <c r="F47" s="1548">
        <v>0</v>
      </c>
      <c r="G47" s="1630"/>
      <c r="H47" s="1547"/>
      <c r="I47" s="1546">
        <v>0</v>
      </c>
      <c r="J47" s="1545"/>
      <c r="K47" s="1544"/>
      <c r="M47" s="1521"/>
      <c r="N47" s="1521"/>
      <c r="P47" s="1521"/>
      <c r="Q47" s="1521"/>
      <c r="R47" s="1521"/>
      <c r="T47" s="1521"/>
      <c r="U47" s="1521"/>
      <c r="V47" s="1521"/>
      <c r="W47" s="1521"/>
      <c r="X47" s="1521"/>
      <c r="Y47" s="1521"/>
      <c r="Z47" s="1521"/>
      <c r="AA47" s="1521"/>
    </row>
    <row r="48" spans="1:27" ht="18" customHeight="1">
      <c r="A48" s="1629" t="s">
        <v>1346</v>
      </c>
      <c r="B48" s="1628">
        <v>195281.71081799999</v>
      </c>
      <c r="C48" s="1628">
        <v>215223.63291419999</v>
      </c>
      <c r="D48" s="1628">
        <v>295357.30133680004</v>
      </c>
      <c r="E48" s="1628">
        <v>295805.95350339997</v>
      </c>
      <c r="F48" s="1627">
        <v>19941.922096199996</v>
      </c>
      <c r="G48" s="1626"/>
      <c r="H48" s="1625">
        <v>10.211873919307072</v>
      </c>
      <c r="I48" s="1624">
        <v>448.65216659993166</v>
      </c>
      <c r="J48" s="1623"/>
      <c r="K48" s="1622">
        <v>0.15190149847974382</v>
      </c>
      <c r="M48" s="1521"/>
      <c r="N48" s="1521"/>
      <c r="P48" s="1521"/>
      <c r="Q48" s="1521"/>
      <c r="R48" s="1521"/>
      <c r="T48" s="1521"/>
      <c r="U48" s="1521"/>
      <c r="V48" s="1521"/>
      <c r="W48" s="1521"/>
      <c r="X48" s="1521"/>
      <c r="Y48" s="1521"/>
      <c r="Z48" s="1521"/>
      <c r="AA48" s="1521"/>
    </row>
    <row r="49" spans="1:27" ht="18" customHeight="1" thickBot="1">
      <c r="A49" s="1621" t="s">
        <v>1345</v>
      </c>
      <c r="B49" s="1620">
        <v>111918.09122024001</v>
      </c>
      <c r="C49" s="1620">
        <v>70718.909276610022</v>
      </c>
      <c r="D49" s="1620">
        <v>90601.405952620029</v>
      </c>
      <c r="E49" s="1620">
        <v>72244.765075839969</v>
      </c>
      <c r="F49" s="1619">
        <v>-41199.181943629985</v>
      </c>
      <c r="G49" s="1618"/>
      <c r="H49" s="1617">
        <v>-36.81190546982743</v>
      </c>
      <c r="I49" s="1616">
        <v>-18356.64087678006</v>
      </c>
      <c r="J49" s="1615"/>
      <c r="K49" s="1614">
        <v>-20.2608786075347</v>
      </c>
      <c r="M49" s="1521"/>
      <c r="N49" s="1521"/>
      <c r="P49" s="1521"/>
      <c r="Q49" s="1521"/>
      <c r="R49" s="1521"/>
      <c r="T49" s="1521"/>
      <c r="U49" s="1521"/>
      <c r="V49" s="1521"/>
      <c r="W49" s="1521"/>
      <c r="X49" s="1521"/>
      <c r="Y49" s="1521"/>
      <c r="Z49" s="1521"/>
      <c r="AA49" s="1521"/>
    </row>
    <row r="50" spans="1:27" ht="18" customHeight="1" thickTop="1">
      <c r="A50" s="1534" t="s">
        <v>1297</v>
      </c>
      <c r="B50" s="1612"/>
      <c r="C50" s="1612"/>
      <c r="D50" s="1611"/>
      <c r="E50" s="1611"/>
      <c r="F50" s="1611"/>
      <c r="G50" s="1611"/>
      <c r="H50" s="1611"/>
      <c r="I50" s="1611"/>
      <c r="J50" s="1611"/>
      <c r="K50" s="1611"/>
      <c r="M50" s="1521"/>
      <c r="T50" s="1521"/>
      <c r="U50" s="1521"/>
      <c r="V50" s="1521"/>
      <c r="W50" s="1521"/>
      <c r="X50" s="1521"/>
      <c r="Y50" s="1521"/>
      <c r="Z50" s="1521"/>
      <c r="AA50" s="1521"/>
    </row>
    <row r="51" spans="1:27" ht="18" customHeight="1">
      <c r="A51" s="1613" t="s">
        <v>1296</v>
      </c>
      <c r="B51" s="1612"/>
      <c r="C51" s="1612"/>
      <c r="D51" s="1611"/>
      <c r="E51" s="1611"/>
      <c r="F51" s="1611"/>
      <c r="G51" s="1611"/>
      <c r="H51" s="1611"/>
      <c r="I51" s="1611"/>
      <c r="J51" s="1611"/>
      <c r="K51" s="1611"/>
      <c r="M51" s="1521"/>
      <c r="T51" s="1521"/>
      <c r="U51" s="1521"/>
      <c r="V51" s="1521"/>
      <c r="W51" s="1521"/>
      <c r="X51" s="1521"/>
      <c r="Y51" s="1521"/>
      <c r="Z51" s="1521"/>
      <c r="AA51" s="1521"/>
    </row>
    <row r="52" spans="1:27" ht="18" customHeight="1">
      <c r="A52" s="1526" t="s">
        <v>1344</v>
      </c>
      <c r="B52" s="1610">
        <v>936096.93164512806</v>
      </c>
      <c r="C52" s="1610">
        <v>980737.61649632978</v>
      </c>
      <c r="D52" s="1523">
        <v>1274104.0474960881</v>
      </c>
      <c r="E52" s="1523">
        <v>1340090.3329309223</v>
      </c>
      <c r="F52" s="1523">
        <v>23124.190944871723</v>
      </c>
      <c r="G52" s="1609"/>
      <c r="H52" s="1608">
        <v>2.4702774000372481</v>
      </c>
      <c r="I52" s="1523">
        <v>84797.006176681884</v>
      </c>
      <c r="J52" s="1609"/>
      <c r="K52" s="1608">
        <v>6.6554224000251629</v>
      </c>
      <c r="L52" s="1521"/>
      <c r="M52" s="1521"/>
      <c r="T52" s="1521"/>
      <c r="U52" s="1521"/>
      <c r="V52" s="1521"/>
      <c r="W52" s="1521"/>
      <c r="X52" s="1521"/>
      <c r="Y52" s="1521"/>
      <c r="Z52" s="1521"/>
      <c r="AA52" s="1521"/>
    </row>
    <row r="53" spans="1:27" ht="18" customHeight="1">
      <c r="A53" s="1526" t="s">
        <v>1343</v>
      </c>
      <c r="B53" s="1610">
        <v>-237037.8497619172</v>
      </c>
      <c r="C53" s="1610">
        <v>-263033.22483757976</v>
      </c>
      <c r="D53" s="1523">
        <v>-388238.12556671799</v>
      </c>
      <c r="E53" s="1523">
        <v>-438893.59986296191</v>
      </c>
      <c r="F53" s="1523">
        <v>-4478.8811693325733</v>
      </c>
      <c r="G53" s="1609"/>
      <c r="H53" s="1608">
        <v>1.8895215147417168</v>
      </c>
      <c r="I53" s="1523">
        <v>-69466.19503809161</v>
      </c>
      <c r="J53" s="1609"/>
      <c r="K53" s="1608">
        <v>17.892677319284548</v>
      </c>
      <c r="M53" s="1521"/>
      <c r="T53" s="1521"/>
      <c r="U53" s="1521"/>
      <c r="V53" s="1521"/>
      <c r="W53" s="1521"/>
      <c r="X53" s="1521"/>
      <c r="Y53" s="1521"/>
      <c r="Z53" s="1521"/>
      <c r="AA53" s="1521"/>
    </row>
    <row r="54" spans="1:27" ht="18" customHeight="1">
      <c r="A54" s="1526" t="s">
        <v>1342</v>
      </c>
      <c r="B54" s="1610">
        <v>263848.99556306802</v>
      </c>
      <c r="C54" s="1610">
        <v>238328.36007292001</v>
      </c>
      <c r="D54" s="1523">
        <v>325500.70192641806</v>
      </c>
      <c r="E54" s="1523">
        <v>304884.37912296189</v>
      </c>
      <c r="F54" s="1523">
        <v>-47037.129396478005</v>
      </c>
      <c r="G54" s="1609"/>
      <c r="H54" s="1608">
        <v>-17.827291438460179</v>
      </c>
      <c r="I54" s="1523">
        <v>-1805.6020616084716</v>
      </c>
      <c r="J54" s="1609"/>
      <c r="K54" s="1608">
        <v>-0.55471525896022245</v>
      </c>
      <c r="M54" s="1521"/>
      <c r="T54" s="1521"/>
      <c r="U54" s="1521"/>
      <c r="V54" s="1521"/>
      <c r="W54" s="1521"/>
      <c r="X54" s="1521"/>
      <c r="Y54" s="1521"/>
      <c r="Z54" s="1521"/>
      <c r="AA54" s="1521"/>
    </row>
    <row r="55" spans="1:27" ht="18" customHeight="1">
      <c r="A55" s="1536" t="s">
        <v>1300</v>
      </c>
      <c r="B55" s="1607">
        <v>21516.493906329993</v>
      </c>
      <c r="C55" s="1607" t="s">
        <v>1298</v>
      </c>
      <c r="D55" s="1523"/>
      <c r="E55" s="1523"/>
      <c r="F55" s="1523"/>
      <c r="G55" s="1523"/>
      <c r="H55" s="1523"/>
      <c r="I55" s="1523"/>
      <c r="J55" s="1523"/>
      <c r="K55" s="1605"/>
      <c r="T55" s="1521"/>
    </row>
    <row r="56" spans="1:27" ht="18" customHeight="1">
      <c r="A56" s="1536" t="s">
        <v>1299</v>
      </c>
      <c r="B56" s="1607">
        <v>-18810.72074184769</v>
      </c>
      <c r="C56" s="1606" t="s">
        <v>1298</v>
      </c>
      <c r="D56" s="1605"/>
      <c r="E56" s="1605"/>
      <c r="F56" s="1605"/>
      <c r="G56" s="1605"/>
      <c r="H56" s="1605"/>
      <c r="I56" s="1605"/>
      <c r="J56" s="1605"/>
      <c r="K56" s="1605"/>
      <c r="T56" s="1521"/>
    </row>
    <row r="57" spans="1:27" ht="17.100000000000001" customHeight="1">
      <c r="A57" s="1604"/>
      <c r="B57" s="1519"/>
      <c r="C57" s="1519"/>
      <c r="D57" s="1519"/>
      <c r="E57" s="1519"/>
      <c r="F57" s="1519"/>
      <c r="G57" s="1519"/>
      <c r="H57" s="1519"/>
      <c r="I57" s="1519"/>
      <c r="J57" s="1519"/>
      <c r="K57" s="1519"/>
    </row>
    <row r="58" spans="1:27" ht="17.100000000000001" customHeight="1">
      <c r="E58" s="1603"/>
    </row>
    <row r="59" spans="1:27" ht="17.100000000000001" customHeight="1">
      <c r="E59" s="1603"/>
    </row>
    <row r="62" spans="1:27" ht="17.100000000000001" customHeight="1">
      <c r="B62" s="1602"/>
      <c r="C62" s="1602"/>
      <c r="D62" s="1602"/>
      <c r="E62" s="1602"/>
      <c r="F62" s="1602"/>
      <c r="G62" s="1602"/>
      <c r="H62" s="1602"/>
      <c r="I62" s="1602"/>
      <c r="J62" s="1602"/>
      <c r="K62" s="1602"/>
    </row>
    <row r="63" spans="1:27" ht="17.100000000000001" customHeight="1">
      <c r="B63" s="1602"/>
      <c r="C63" s="1602"/>
      <c r="D63" s="1602"/>
      <c r="E63" s="1602"/>
      <c r="F63" s="1602"/>
      <c r="G63" s="1602"/>
      <c r="H63" s="1602"/>
      <c r="I63" s="1602"/>
      <c r="J63" s="1602"/>
      <c r="K63" s="1602"/>
    </row>
    <row r="64" spans="1:27" ht="17.100000000000001" customHeight="1">
      <c r="B64" s="1602"/>
      <c r="C64" s="1602"/>
      <c r="D64" s="1602"/>
      <c r="E64" s="1602"/>
      <c r="F64" s="1602"/>
      <c r="G64" s="1602"/>
      <c r="H64" s="1602"/>
      <c r="I64" s="1602"/>
      <c r="J64" s="1602"/>
      <c r="K64" s="1602"/>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61"/>
  <sheetViews>
    <sheetView showGridLines="0" zoomScale="90" zoomScaleNormal="90" workbookViewId="0">
      <selection activeCell="M11" sqref="M11"/>
    </sheetView>
  </sheetViews>
  <sheetFormatPr defaultRowHeight="15.75"/>
  <cols>
    <col min="1" max="1" width="47.28515625" style="1516" bestFit="1" customWidth="1"/>
    <col min="2" max="2" width="16.5703125" style="1516" bestFit="1" customWidth="1"/>
    <col min="3" max="4" width="11.85546875" style="1516" bestFit="1" customWidth="1"/>
    <col min="5" max="5" width="14.85546875" style="1516" bestFit="1" customWidth="1"/>
    <col min="6" max="6" width="10.42578125" style="1516" customWidth="1"/>
    <col min="7" max="7" width="15.42578125" style="1516" bestFit="1" customWidth="1"/>
    <col min="8" max="8" width="10.42578125" style="1516" customWidth="1"/>
    <col min="9" max="256" width="9.140625" style="1516"/>
    <col min="257" max="257" width="41" style="1516" bestFit="1" customWidth="1"/>
    <col min="258" max="259" width="11.28515625" style="1516" bestFit="1" customWidth="1"/>
    <col min="260" max="260" width="11.7109375" style="1516" bestFit="1" customWidth="1"/>
    <col min="261" max="261" width="9.140625" style="1516"/>
    <col min="262" max="262" width="7.7109375" style="1516" customWidth="1"/>
    <col min="263" max="512" width="9.140625" style="1516"/>
    <col min="513" max="513" width="41" style="1516" bestFit="1" customWidth="1"/>
    <col min="514" max="515" width="11.28515625" style="1516" bestFit="1" customWidth="1"/>
    <col min="516" max="516" width="11.7109375" style="1516" bestFit="1" customWidth="1"/>
    <col min="517" max="517" width="9.140625" style="1516"/>
    <col min="518" max="518" width="7.7109375" style="1516" customWidth="1"/>
    <col min="519" max="768" width="9.140625" style="1516"/>
    <col min="769" max="769" width="41" style="1516" bestFit="1" customWidth="1"/>
    <col min="770" max="771" width="11.28515625" style="1516" bestFit="1" customWidth="1"/>
    <col min="772" max="772" width="11.7109375" style="1516" bestFit="1" customWidth="1"/>
    <col min="773" max="773" width="9.140625" style="1516"/>
    <col min="774" max="774" width="7.7109375" style="1516" customWidth="1"/>
    <col min="775" max="1024" width="9.140625" style="1516"/>
    <col min="1025" max="1025" width="41" style="1516" bestFit="1" customWidth="1"/>
    <col min="1026" max="1027" width="11.28515625" style="1516" bestFit="1" customWidth="1"/>
    <col min="1028" max="1028" width="11.7109375" style="1516" bestFit="1" customWidth="1"/>
    <col min="1029" max="1029" width="9.140625" style="1516"/>
    <col min="1030" max="1030" width="7.7109375" style="1516" customWidth="1"/>
    <col min="1031" max="1280" width="9.140625" style="1516"/>
    <col min="1281" max="1281" width="41" style="1516" bestFit="1" customWidth="1"/>
    <col min="1282" max="1283" width="11.28515625" style="1516" bestFit="1" customWidth="1"/>
    <col min="1284" max="1284" width="11.7109375" style="1516" bestFit="1" customWidth="1"/>
    <col min="1285" max="1285" width="9.140625" style="1516"/>
    <col min="1286" max="1286" width="7.7109375" style="1516" customWidth="1"/>
    <col min="1287" max="1536" width="9.140625" style="1516"/>
    <col min="1537" max="1537" width="41" style="1516" bestFit="1" customWidth="1"/>
    <col min="1538" max="1539" width="11.28515625" style="1516" bestFit="1" customWidth="1"/>
    <col min="1540" max="1540" width="11.7109375" style="1516" bestFit="1" customWidth="1"/>
    <col min="1541" max="1541" width="9.140625" style="1516"/>
    <col min="1542" max="1542" width="7.7109375" style="1516" customWidth="1"/>
    <col min="1543" max="1792" width="9.140625" style="1516"/>
    <col min="1793" max="1793" width="41" style="1516" bestFit="1" customWidth="1"/>
    <col min="1794" max="1795" width="11.28515625" style="1516" bestFit="1" customWidth="1"/>
    <col min="1796" max="1796" width="11.7109375" style="1516" bestFit="1" customWidth="1"/>
    <col min="1797" max="1797" width="9.140625" style="1516"/>
    <col min="1798" max="1798" width="7.7109375" style="1516" customWidth="1"/>
    <col min="1799" max="2048" width="9.140625" style="1516"/>
    <col min="2049" max="2049" width="41" style="1516" bestFit="1" customWidth="1"/>
    <col min="2050" max="2051" width="11.28515625" style="1516" bestFit="1" customWidth="1"/>
    <col min="2052" max="2052" width="11.7109375" style="1516" bestFit="1" customWidth="1"/>
    <col min="2053" max="2053" width="9.140625" style="1516"/>
    <col min="2054" max="2054" width="7.7109375" style="1516" customWidth="1"/>
    <col min="2055" max="2304" width="9.140625" style="1516"/>
    <col min="2305" max="2305" width="41" style="1516" bestFit="1" customWidth="1"/>
    <col min="2306" max="2307" width="11.28515625" style="1516" bestFit="1" customWidth="1"/>
    <col min="2308" max="2308" width="11.7109375" style="1516" bestFit="1" customWidth="1"/>
    <col min="2309" max="2309" width="9.140625" style="1516"/>
    <col min="2310" max="2310" width="7.7109375" style="1516" customWidth="1"/>
    <col min="2311" max="2560" width="9.140625" style="1516"/>
    <col min="2561" max="2561" width="41" style="1516" bestFit="1" customWidth="1"/>
    <col min="2562" max="2563" width="11.28515625" style="1516" bestFit="1" customWidth="1"/>
    <col min="2564" max="2564" width="11.7109375" style="1516" bestFit="1" customWidth="1"/>
    <col min="2565" max="2565" width="9.140625" style="1516"/>
    <col min="2566" max="2566" width="7.7109375" style="1516" customWidth="1"/>
    <col min="2567" max="2816" width="9.140625" style="1516"/>
    <col min="2817" max="2817" width="41" style="1516" bestFit="1" customWidth="1"/>
    <col min="2818" max="2819" width="11.28515625" style="1516" bestFit="1" customWidth="1"/>
    <col min="2820" max="2820" width="11.7109375" style="1516" bestFit="1" customWidth="1"/>
    <col min="2821" max="2821" width="9.140625" style="1516"/>
    <col min="2822" max="2822" width="7.7109375" style="1516" customWidth="1"/>
    <col min="2823" max="3072" width="9.140625" style="1516"/>
    <col min="3073" max="3073" width="41" style="1516" bestFit="1" customWidth="1"/>
    <col min="3074" max="3075" width="11.28515625" style="1516" bestFit="1" customWidth="1"/>
    <col min="3076" max="3076" width="11.7109375" style="1516" bestFit="1" customWidth="1"/>
    <col min="3077" max="3077" width="9.140625" style="1516"/>
    <col min="3078" max="3078" width="7.7109375" style="1516" customWidth="1"/>
    <col min="3079" max="3328" width="9.140625" style="1516"/>
    <col min="3329" max="3329" width="41" style="1516" bestFit="1" customWidth="1"/>
    <col min="3330" max="3331" width="11.28515625" style="1516" bestFit="1" customWidth="1"/>
    <col min="3332" max="3332" width="11.7109375" style="1516" bestFit="1" customWidth="1"/>
    <col min="3333" max="3333" width="9.140625" style="1516"/>
    <col min="3334" max="3334" width="7.7109375" style="1516" customWidth="1"/>
    <col min="3335" max="3584" width="9.140625" style="1516"/>
    <col min="3585" max="3585" width="41" style="1516" bestFit="1" customWidth="1"/>
    <col min="3586" max="3587" width="11.28515625" style="1516" bestFit="1" customWidth="1"/>
    <col min="3588" max="3588" width="11.7109375" style="1516" bestFit="1" customWidth="1"/>
    <col min="3589" max="3589" width="9.140625" style="1516"/>
    <col min="3590" max="3590" width="7.7109375" style="1516" customWidth="1"/>
    <col min="3591" max="3840" width="9.140625" style="1516"/>
    <col min="3841" max="3841" width="41" style="1516" bestFit="1" customWidth="1"/>
    <col min="3842" max="3843" width="11.28515625" style="1516" bestFit="1" customWidth="1"/>
    <col min="3844" max="3844" width="11.7109375" style="1516" bestFit="1" customWidth="1"/>
    <col min="3845" max="3845" width="9.140625" style="1516"/>
    <col min="3846" max="3846" width="7.7109375" style="1516" customWidth="1"/>
    <col min="3847" max="4096" width="9.140625" style="1516"/>
    <col min="4097" max="4097" width="41" style="1516" bestFit="1" customWidth="1"/>
    <col min="4098" max="4099" width="11.28515625" style="1516" bestFit="1" customWidth="1"/>
    <col min="4100" max="4100" width="11.7109375" style="1516" bestFit="1" customWidth="1"/>
    <col min="4101" max="4101" width="9.140625" style="1516"/>
    <col min="4102" max="4102" width="7.7109375" style="1516" customWidth="1"/>
    <col min="4103" max="4352" width="9.140625" style="1516"/>
    <col min="4353" max="4353" width="41" style="1516" bestFit="1" customWidth="1"/>
    <col min="4354" max="4355" width="11.28515625" style="1516" bestFit="1" customWidth="1"/>
    <col min="4356" max="4356" width="11.7109375" style="1516" bestFit="1" customWidth="1"/>
    <col min="4357" max="4357" width="9.140625" style="1516"/>
    <col min="4358" max="4358" width="7.7109375" style="1516" customWidth="1"/>
    <col min="4359" max="4608" width="9.140625" style="1516"/>
    <col min="4609" max="4609" width="41" style="1516" bestFit="1" customWidth="1"/>
    <col min="4610" max="4611" width="11.28515625" style="1516" bestFit="1" customWidth="1"/>
    <col min="4612" max="4612" width="11.7109375" style="1516" bestFit="1" customWidth="1"/>
    <col min="4613" max="4613" width="9.140625" style="1516"/>
    <col min="4614" max="4614" width="7.7109375" style="1516" customWidth="1"/>
    <col min="4615" max="4864" width="9.140625" style="1516"/>
    <col min="4865" max="4865" width="41" style="1516" bestFit="1" customWidth="1"/>
    <col min="4866" max="4867" width="11.28515625" style="1516" bestFit="1" customWidth="1"/>
    <col min="4868" max="4868" width="11.7109375" style="1516" bestFit="1" customWidth="1"/>
    <col min="4869" max="4869" width="9.140625" style="1516"/>
    <col min="4870" max="4870" width="7.7109375" style="1516" customWidth="1"/>
    <col min="4871" max="5120" width="9.140625" style="1516"/>
    <col min="5121" max="5121" width="41" style="1516" bestFit="1" customWidth="1"/>
    <col min="5122" max="5123" width="11.28515625" style="1516" bestFit="1" customWidth="1"/>
    <col min="5124" max="5124" width="11.7109375" style="1516" bestFit="1" customWidth="1"/>
    <col min="5125" max="5125" width="9.140625" style="1516"/>
    <col min="5126" max="5126" width="7.7109375" style="1516" customWidth="1"/>
    <col min="5127" max="5376" width="9.140625" style="1516"/>
    <col min="5377" max="5377" width="41" style="1516" bestFit="1" customWidth="1"/>
    <col min="5378" max="5379" width="11.28515625" style="1516" bestFit="1" customWidth="1"/>
    <col min="5380" max="5380" width="11.7109375" style="1516" bestFit="1" customWidth="1"/>
    <col min="5381" max="5381" width="9.140625" style="1516"/>
    <col min="5382" max="5382" width="7.7109375" style="1516" customWidth="1"/>
    <col min="5383" max="5632" width="9.140625" style="1516"/>
    <col min="5633" max="5633" width="41" style="1516" bestFit="1" customWidth="1"/>
    <col min="5634" max="5635" width="11.28515625" style="1516" bestFit="1" customWidth="1"/>
    <col min="5636" max="5636" width="11.7109375" style="1516" bestFit="1" customWidth="1"/>
    <col min="5637" max="5637" width="9.140625" style="1516"/>
    <col min="5638" max="5638" width="7.7109375" style="1516" customWidth="1"/>
    <col min="5639" max="5888" width="9.140625" style="1516"/>
    <col min="5889" max="5889" width="41" style="1516" bestFit="1" customWidth="1"/>
    <col min="5890" max="5891" width="11.28515625" style="1516" bestFit="1" customWidth="1"/>
    <col min="5892" max="5892" width="11.7109375" style="1516" bestFit="1" customWidth="1"/>
    <col min="5893" max="5893" width="9.140625" style="1516"/>
    <col min="5894" max="5894" width="7.7109375" style="1516" customWidth="1"/>
    <col min="5895" max="6144" width="9.140625" style="1516"/>
    <col min="6145" max="6145" width="41" style="1516" bestFit="1" customWidth="1"/>
    <col min="6146" max="6147" width="11.28515625" style="1516" bestFit="1" customWidth="1"/>
    <col min="6148" max="6148" width="11.7109375" style="1516" bestFit="1" customWidth="1"/>
    <col min="6149" max="6149" width="9.140625" style="1516"/>
    <col min="6150" max="6150" width="7.7109375" style="1516" customWidth="1"/>
    <col min="6151" max="6400" width="9.140625" style="1516"/>
    <col min="6401" max="6401" width="41" style="1516" bestFit="1" customWidth="1"/>
    <col min="6402" max="6403" width="11.28515625" style="1516" bestFit="1" customWidth="1"/>
    <col min="6404" max="6404" width="11.7109375" style="1516" bestFit="1" customWidth="1"/>
    <col min="6405" max="6405" width="9.140625" style="1516"/>
    <col min="6406" max="6406" width="7.7109375" style="1516" customWidth="1"/>
    <col min="6407" max="6656" width="9.140625" style="1516"/>
    <col min="6657" max="6657" width="41" style="1516" bestFit="1" customWidth="1"/>
    <col min="6658" max="6659" width="11.28515625" style="1516" bestFit="1" customWidth="1"/>
    <col min="6660" max="6660" width="11.7109375" style="1516" bestFit="1" customWidth="1"/>
    <col min="6661" max="6661" width="9.140625" style="1516"/>
    <col min="6662" max="6662" width="7.7109375" style="1516" customWidth="1"/>
    <col min="6663" max="6912" width="9.140625" style="1516"/>
    <col min="6913" max="6913" width="41" style="1516" bestFit="1" customWidth="1"/>
    <col min="6914" max="6915" width="11.28515625" style="1516" bestFit="1" customWidth="1"/>
    <col min="6916" max="6916" width="11.7109375" style="1516" bestFit="1" customWidth="1"/>
    <col min="6917" max="6917" width="9.140625" style="1516"/>
    <col min="6918" max="6918" width="7.7109375" style="1516" customWidth="1"/>
    <col min="6919" max="7168" width="9.140625" style="1516"/>
    <col min="7169" max="7169" width="41" style="1516" bestFit="1" customWidth="1"/>
    <col min="7170" max="7171" width="11.28515625" style="1516" bestFit="1" customWidth="1"/>
    <col min="7172" max="7172" width="11.7109375" style="1516" bestFit="1" customWidth="1"/>
    <col min="7173" max="7173" width="9.140625" style="1516"/>
    <col min="7174" max="7174" width="7.7109375" style="1516" customWidth="1"/>
    <col min="7175" max="7424" width="9.140625" style="1516"/>
    <col min="7425" max="7425" width="41" style="1516" bestFit="1" customWidth="1"/>
    <col min="7426" max="7427" width="11.28515625" style="1516" bestFit="1" customWidth="1"/>
    <col min="7428" max="7428" width="11.7109375" style="1516" bestFit="1" customWidth="1"/>
    <col min="7429" max="7429" width="9.140625" style="1516"/>
    <col min="7430" max="7430" width="7.7109375" style="1516" customWidth="1"/>
    <col min="7431" max="7680" width="9.140625" style="1516"/>
    <col min="7681" max="7681" width="41" style="1516" bestFit="1" customWidth="1"/>
    <col min="7682" max="7683" width="11.28515625" style="1516" bestFit="1" customWidth="1"/>
    <col min="7684" max="7684" width="11.7109375" style="1516" bestFit="1" customWidth="1"/>
    <col min="7685" max="7685" width="9.140625" style="1516"/>
    <col min="7686" max="7686" width="7.7109375" style="1516" customWidth="1"/>
    <col min="7687" max="7936" width="9.140625" style="1516"/>
    <col min="7937" max="7937" width="41" style="1516" bestFit="1" customWidth="1"/>
    <col min="7938" max="7939" width="11.28515625" style="1516" bestFit="1" customWidth="1"/>
    <col min="7940" max="7940" width="11.7109375" style="1516" bestFit="1" customWidth="1"/>
    <col min="7941" max="7941" width="9.140625" style="1516"/>
    <col min="7942" max="7942" width="7.7109375" style="1516" customWidth="1"/>
    <col min="7943" max="8192" width="9.140625" style="1516"/>
    <col min="8193" max="8193" width="41" style="1516" bestFit="1" customWidth="1"/>
    <col min="8194" max="8195" width="11.28515625" style="1516" bestFit="1" customWidth="1"/>
    <col min="8196" max="8196" width="11.7109375" style="1516" bestFit="1" customWidth="1"/>
    <col min="8197" max="8197" width="9.140625" style="1516"/>
    <col min="8198" max="8198" width="7.7109375" style="1516" customWidth="1"/>
    <col min="8199" max="8448" width="9.140625" style="1516"/>
    <col min="8449" max="8449" width="41" style="1516" bestFit="1" customWidth="1"/>
    <col min="8450" max="8451" width="11.28515625" style="1516" bestFit="1" customWidth="1"/>
    <col min="8452" max="8452" width="11.7109375" style="1516" bestFit="1" customWidth="1"/>
    <col min="8453" max="8453" width="9.140625" style="1516"/>
    <col min="8454" max="8454" width="7.7109375" style="1516" customWidth="1"/>
    <col min="8455" max="8704" width="9.140625" style="1516"/>
    <col min="8705" max="8705" width="41" style="1516" bestFit="1" customWidth="1"/>
    <col min="8706" max="8707" width="11.28515625" style="1516" bestFit="1" customWidth="1"/>
    <col min="8708" max="8708" width="11.7109375" style="1516" bestFit="1" customWidth="1"/>
    <col min="8709" max="8709" width="9.140625" style="1516"/>
    <col min="8710" max="8710" width="7.7109375" style="1516" customWidth="1"/>
    <col min="8711" max="8960" width="9.140625" style="1516"/>
    <col min="8961" max="8961" width="41" style="1516" bestFit="1" customWidth="1"/>
    <col min="8962" max="8963" width="11.28515625" style="1516" bestFit="1" customWidth="1"/>
    <col min="8964" max="8964" width="11.7109375" style="1516" bestFit="1" customWidth="1"/>
    <col min="8965" max="8965" width="9.140625" style="1516"/>
    <col min="8966" max="8966" width="7.7109375" style="1516" customWidth="1"/>
    <col min="8967" max="9216" width="9.140625" style="1516"/>
    <col min="9217" max="9217" width="41" style="1516" bestFit="1" customWidth="1"/>
    <col min="9218" max="9219" width="11.28515625" style="1516" bestFit="1" customWidth="1"/>
    <col min="9220" max="9220" width="11.7109375" style="1516" bestFit="1" customWidth="1"/>
    <col min="9221" max="9221" width="9.140625" style="1516"/>
    <col min="9222" max="9222" width="7.7109375" style="1516" customWidth="1"/>
    <col min="9223" max="9472" width="9.140625" style="1516"/>
    <col min="9473" max="9473" width="41" style="1516" bestFit="1" customWidth="1"/>
    <col min="9474" max="9475" width="11.28515625" style="1516" bestFit="1" customWidth="1"/>
    <col min="9476" max="9476" width="11.7109375" style="1516" bestFit="1" customWidth="1"/>
    <col min="9477" max="9477" width="9.140625" style="1516"/>
    <col min="9478" max="9478" width="7.7109375" style="1516" customWidth="1"/>
    <col min="9479" max="9728" width="9.140625" style="1516"/>
    <col min="9729" max="9729" width="41" style="1516" bestFit="1" customWidth="1"/>
    <col min="9730" max="9731" width="11.28515625" style="1516" bestFit="1" customWidth="1"/>
    <col min="9732" max="9732" width="11.7109375" style="1516" bestFit="1" customWidth="1"/>
    <col min="9733" max="9733" width="9.140625" style="1516"/>
    <col min="9734" max="9734" width="7.7109375" style="1516" customWidth="1"/>
    <col min="9735" max="9984" width="9.140625" style="1516"/>
    <col min="9985" max="9985" width="41" style="1516" bestFit="1" customWidth="1"/>
    <col min="9986" max="9987" width="11.28515625" style="1516" bestFit="1" customWidth="1"/>
    <col min="9988" max="9988" width="11.7109375" style="1516" bestFit="1" customWidth="1"/>
    <col min="9989" max="9989" width="9.140625" style="1516"/>
    <col min="9990" max="9990" width="7.7109375" style="1516" customWidth="1"/>
    <col min="9991" max="10240" width="9.140625" style="1516"/>
    <col min="10241" max="10241" width="41" style="1516" bestFit="1" customWidth="1"/>
    <col min="10242" max="10243" width="11.28515625" style="1516" bestFit="1" customWidth="1"/>
    <col min="10244" max="10244" width="11.7109375" style="1516" bestFit="1" customWidth="1"/>
    <col min="10245" max="10245" width="9.140625" style="1516"/>
    <col min="10246" max="10246" width="7.7109375" style="1516" customWidth="1"/>
    <col min="10247" max="10496" width="9.140625" style="1516"/>
    <col min="10497" max="10497" width="41" style="1516" bestFit="1" customWidth="1"/>
    <col min="10498" max="10499" width="11.28515625" style="1516" bestFit="1" customWidth="1"/>
    <col min="10500" max="10500" width="11.7109375" style="1516" bestFit="1" customWidth="1"/>
    <col min="10501" max="10501" width="9.140625" style="1516"/>
    <col min="10502" max="10502" width="7.7109375" style="1516" customWidth="1"/>
    <col min="10503" max="10752" width="9.140625" style="1516"/>
    <col min="10753" max="10753" width="41" style="1516" bestFit="1" customWidth="1"/>
    <col min="10754" max="10755" width="11.28515625" style="1516" bestFit="1" customWidth="1"/>
    <col min="10756" max="10756" width="11.7109375" style="1516" bestFit="1" customWidth="1"/>
    <col min="10757" max="10757" width="9.140625" style="1516"/>
    <col min="10758" max="10758" width="7.7109375" style="1516" customWidth="1"/>
    <col min="10759" max="11008" width="9.140625" style="1516"/>
    <col min="11009" max="11009" width="41" style="1516" bestFit="1" customWidth="1"/>
    <col min="11010" max="11011" width="11.28515625" style="1516" bestFit="1" customWidth="1"/>
    <col min="11012" max="11012" width="11.7109375" style="1516" bestFit="1" customWidth="1"/>
    <col min="11013" max="11013" width="9.140625" style="1516"/>
    <col min="11014" max="11014" width="7.7109375" style="1516" customWidth="1"/>
    <col min="11015" max="11264" width="9.140625" style="1516"/>
    <col min="11265" max="11265" width="41" style="1516" bestFit="1" customWidth="1"/>
    <col min="11266" max="11267" width="11.28515625" style="1516" bestFit="1" customWidth="1"/>
    <col min="11268" max="11268" width="11.7109375" style="1516" bestFit="1" customWidth="1"/>
    <col min="11269" max="11269" width="9.140625" style="1516"/>
    <col min="11270" max="11270" width="7.7109375" style="1516" customWidth="1"/>
    <col min="11271" max="11520" width="9.140625" style="1516"/>
    <col min="11521" max="11521" width="41" style="1516" bestFit="1" customWidth="1"/>
    <col min="11522" max="11523" width="11.28515625" style="1516" bestFit="1" customWidth="1"/>
    <col min="11524" max="11524" width="11.7109375" style="1516" bestFit="1" customWidth="1"/>
    <col min="11525" max="11525" width="9.140625" style="1516"/>
    <col min="11526" max="11526" width="7.7109375" style="1516" customWidth="1"/>
    <col min="11527" max="11776" width="9.140625" style="1516"/>
    <col min="11777" max="11777" width="41" style="1516" bestFit="1" customWidth="1"/>
    <col min="11778" max="11779" width="11.28515625" style="1516" bestFit="1" customWidth="1"/>
    <col min="11780" max="11780" width="11.7109375" style="1516" bestFit="1" customWidth="1"/>
    <col min="11781" max="11781" width="9.140625" style="1516"/>
    <col min="11782" max="11782" width="7.7109375" style="1516" customWidth="1"/>
    <col min="11783" max="12032" width="9.140625" style="1516"/>
    <col min="12033" max="12033" width="41" style="1516" bestFit="1" customWidth="1"/>
    <col min="12034" max="12035" width="11.28515625" style="1516" bestFit="1" customWidth="1"/>
    <col min="12036" max="12036" width="11.7109375" style="1516" bestFit="1" customWidth="1"/>
    <col min="12037" max="12037" width="9.140625" style="1516"/>
    <col min="12038" max="12038" width="7.7109375" style="1516" customWidth="1"/>
    <col min="12039" max="12288" width="9.140625" style="1516"/>
    <col min="12289" max="12289" width="41" style="1516" bestFit="1" customWidth="1"/>
    <col min="12290" max="12291" width="11.28515625" style="1516" bestFit="1" customWidth="1"/>
    <col min="12292" max="12292" width="11.7109375" style="1516" bestFit="1" customWidth="1"/>
    <col min="12293" max="12293" width="9.140625" style="1516"/>
    <col min="12294" max="12294" width="7.7109375" style="1516" customWidth="1"/>
    <col min="12295" max="12544" width="9.140625" style="1516"/>
    <col min="12545" max="12545" width="41" style="1516" bestFit="1" customWidth="1"/>
    <col min="12546" max="12547" width="11.28515625" style="1516" bestFit="1" customWidth="1"/>
    <col min="12548" max="12548" width="11.7109375" style="1516" bestFit="1" customWidth="1"/>
    <col min="12549" max="12549" width="9.140625" style="1516"/>
    <col min="12550" max="12550" width="7.7109375" style="1516" customWidth="1"/>
    <col min="12551" max="12800" width="9.140625" style="1516"/>
    <col min="12801" max="12801" width="41" style="1516" bestFit="1" customWidth="1"/>
    <col min="12802" max="12803" width="11.28515625" style="1516" bestFit="1" customWidth="1"/>
    <col min="12804" max="12804" width="11.7109375" style="1516" bestFit="1" customWidth="1"/>
    <col min="12805" max="12805" width="9.140625" style="1516"/>
    <col min="12806" max="12806" width="7.7109375" style="1516" customWidth="1"/>
    <col min="12807" max="13056" width="9.140625" style="1516"/>
    <col min="13057" max="13057" width="41" style="1516" bestFit="1" customWidth="1"/>
    <col min="13058" max="13059" width="11.28515625" style="1516" bestFit="1" customWidth="1"/>
    <col min="13060" max="13060" width="11.7109375" style="1516" bestFit="1" customWidth="1"/>
    <col min="13061" max="13061" width="9.140625" style="1516"/>
    <col min="13062" max="13062" width="7.7109375" style="1516" customWidth="1"/>
    <col min="13063" max="13312" width="9.140625" style="1516"/>
    <col min="13313" max="13313" width="41" style="1516" bestFit="1" customWidth="1"/>
    <col min="13314" max="13315" width="11.28515625" style="1516" bestFit="1" customWidth="1"/>
    <col min="13316" max="13316" width="11.7109375" style="1516" bestFit="1" customWidth="1"/>
    <col min="13317" max="13317" width="9.140625" style="1516"/>
    <col min="13318" max="13318" width="7.7109375" style="1516" customWidth="1"/>
    <col min="13319" max="13568" width="9.140625" style="1516"/>
    <col min="13569" max="13569" width="41" style="1516" bestFit="1" customWidth="1"/>
    <col min="13570" max="13571" width="11.28515625" style="1516" bestFit="1" customWidth="1"/>
    <col min="13572" max="13572" width="11.7109375" style="1516" bestFit="1" customWidth="1"/>
    <col min="13573" max="13573" width="9.140625" style="1516"/>
    <col min="13574" max="13574" width="7.7109375" style="1516" customWidth="1"/>
    <col min="13575" max="13824" width="9.140625" style="1516"/>
    <col min="13825" max="13825" width="41" style="1516" bestFit="1" customWidth="1"/>
    <col min="13826" max="13827" width="11.28515625" style="1516" bestFit="1" customWidth="1"/>
    <col min="13828" max="13828" width="11.7109375" style="1516" bestFit="1" customWidth="1"/>
    <col min="13829" max="13829" width="9.140625" style="1516"/>
    <col min="13830" max="13830" width="7.7109375" style="1516" customWidth="1"/>
    <col min="13831" max="14080" width="9.140625" style="1516"/>
    <col min="14081" max="14081" width="41" style="1516" bestFit="1" customWidth="1"/>
    <col min="14082" max="14083" width="11.28515625" style="1516" bestFit="1" customWidth="1"/>
    <col min="14084" max="14084" width="11.7109375" style="1516" bestFit="1" customWidth="1"/>
    <col min="14085" max="14085" width="9.140625" style="1516"/>
    <col min="14086" max="14086" width="7.7109375" style="1516" customWidth="1"/>
    <col min="14087" max="14336" width="9.140625" style="1516"/>
    <col min="14337" max="14337" width="41" style="1516" bestFit="1" customWidth="1"/>
    <col min="14338" max="14339" width="11.28515625" style="1516" bestFit="1" customWidth="1"/>
    <col min="14340" max="14340" width="11.7109375" style="1516" bestFit="1" customWidth="1"/>
    <col min="14341" max="14341" width="9.140625" style="1516"/>
    <col min="14342" max="14342" width="7.7109375" style="1516" customWidth="1"/>
    <col min="14343" max="14592" width="9.140625" style="1516"/>
    <col min="14593" max="14593" width="41" style="1516" bestFit="1" customWidth="1"/>
    <col min="14594" max="14595" width="11.28515625" style="1516" bestFit="1" customWidth="1"/>
    <col min="14596" max="14596" width="11.7109375" style="1516" bestFit="1" customWidth="1"/>
    <col min="14597" max="14597" width="9.140625" style="1516"/>
    <col min="14598" max="14598" width="7.7109375" style="1516" customWidth="1"/>
    <col min="14599" max="14848" width="9.140625" style="1516"/>
    <col min="14849" max="14849" width="41" style="1516" bestFit="1" customWidth="1"/>
    <col min="14850" max="14851" width="11.28515625" style="1516" bestFit="1" customWidth="1"/>
    <col min="14852" max="14852" width="11.7109375" style="1516" bestFit="1" customWidth="1"/>
    <col min="14853" max="14853" width="9.140625" style="1516"/>
    <col min="14854" max="14854" width="7.7109375" style="1516" customWidth="1"/>
    <col min="14855" max="15104" width="9.140625" style="1516"/>
    <col min="15105" max="15105" width="41" style="1516" bestFit="1" customWidth="1"/>
    <col min="15106" max="15107" width="11.28515625" style="1516" bestFit="1" customWidth="1"/>
    <col min="15108" max="15108" width="11.7109375" style="1516" bestFit="1" customWidth="1"/>
    <col min="15109" max="15109" width="9.140625" style="1516"/>
    <col min="15110" max="15110" width="7.7109375" style="1516" customWidth="1"/>
    <col min="15111" max="15360" width="9.140625" style="1516"/>
    <col min="15361" max="15361" width="41" style="1516" bestFit="1" customWidth="1"/>
    <col min="15362" max="15363" width="11.28515625" style="1516" bestFit="1" customWidth="1"/>
    <col min="15364" max="15364" width="11.7109375" style="1516" bestFit="1" customWidth="1"/>
    <col min="15365" max="15365" width="9.140625" style="1516"/>
    <col min="15366" max="15366" width="7.7109375" style="1516" customWidth="1"/>
    <col min="15367" max="15616" width="9.140625" style="1516"/>
    <col min="15617" max="15617" width="41" style="1516" bestFit="1" customWidth="1"/>
    <col min="15618" max="15619" width="11.28515625" style="1516" bestFit="1" customWidth="1"/>
    <col min="15620" max="15620" width="11.7109375" style="1516" bestFit="1" customWidth="1"/>
    <col min="15621" max="15621" width="9.140625" style="1516"/>
    <col min="15622" max="15622" width="7.7109375" style="1516" customWidth="1"/>
    <col min="15623" max="15872" width="9.140625" style="1516"/>
    <col min="15873" max="15873" width="41" style="1516" bestFit="1" customWidth="1"/>
    <col min="15874" max="15875" width="11.28515625" style="1516" bestFit="1" customWidth="1"/>
    <col min="15876" max="15876" width="11.7109375" style="1516" bestFit="1" customWidth="1"/>
    <col min="15877" max="15877" width="9.140625" style="1516"/>
    <col min="15878" max="15878" width="7.7109375" style="1516" customWidth="1"/>
    <col min="15879" max="16128" width="9.140625" style="1516"/>
    <col min="16129" max="16129" width="41" style="1516" bestFit="1" customWidth="1"/>
    <col min="16130" max="16131" width="11.28515625" style="1516" bestFit="1" customWidth="1"/>
    <col min="16132" max="16132" width="11.7109375" style="1516" bestFit="1" customWidth="1"/>
    <col min="16133" max="16133" width="9.140625" style="1516"/>
    <col min="16134" max="16134" width="7.7109375" style="1516" customWidth="1"/>
    <col min="16135" max="16384" width="9.140625" style="1516"/>
  </cols>
  <sheetData>
    <row r="1" spans="1:22">
      <c r="A1" s="2812" t="s">
        <v>1397</v>
      </c>
      <c r="B1" s="2812"/>
      <c r="C1" s="2812"/>
      <c r="D1" s="2812"/>
      <c r="E1" s="2812"/>
      <c r="F1" s="2812"/>
      <c r="G1" s="2812"/>
      <c r="H1" s="2812"/>
      <c r="I1" s="1601"/>
      <c r="J1" s="1601"/>
      <c r="K1" s="1601"/>
    </row>
    <row r="2" spans="1:22">
      <c r="A2" s="2831" t="s">
        <v>39</v>
      </c>
      <c r="B2" s="2831"/>
      <c r="C2" s="2831"/>
      <c r="D2" s="2831"/>
      <c r="E2" s="2831"/>
      <c r="F2" s="2831"/>
      <c r="G2" s="2831"/>
      <c r="H2" s="2831"/>
      <c r="I2" s="1656"/>
      <c r="J2" s="1656"/>
      <c r="K2" s="1656"/>
    </row>
    <row r="3" spans="1:22">
      <c r="A3" s="2831" t="s">
        <v>1334</v>
      </c>
      <c r="B3" s="2831"/>
      <c r="C3" s="2831"/>
      <c r="D3" s="2831"/>
      <c r="E3" s="2831"/>
      <c r="F3" s="2831"/>
      <c r="G3" s="2831"/>
      <c r="H3" s="2831"/>
      <c r="I3" s="1656"/>
      <c r="J3" s="1656"/>
      <c r="K3" s="1656"/>
    </row>
    <row r="4" spans="1:22" ht="16.5" thickBot="1">
      <c r="G4" s="2814" t="s">
        <v>140</v>
      </c>
      <c r="H4" s="2814"/>
    </row>
    <row r="5" spans="1:22" ht="19.5" customHeight="1" thickTop="1">
      <c r="A5" s="2832" t="s">
        <v>61</v>
      </c>
      <c r="B5" s="1655">
        <v>2018</v>
      </c>
      <c r="C5" s="1655">
        <v>2019</v>
      </c>
      <c r="D5" s="1655">
        <v>2020</v>
      </c>
      <c r="E5" s="2817" t="s">
        <v>1339</v>
      </c>
      <c r="F5" s="2818"/>
      <c r="G5" s="2818"/>
      <c r="H5" s="2819"/>
    </row>
    <row r="6" spans="1:22">
      <c r="A6" s="2833"/>
      <c r="B6" s="2836" t="s">
        <v>1330</v>
      </c>
      <c r="C6" s="2836" t="s">
        <v>1330</v>
      </c>
      <c r="D6" s="2836" t="s">
        <v>1328</v>
      </c>
      <c r="E6" s="2820" t="s">
        <v>67</v>
      </c>
      <c r="F6" s="2822"/>
      <c r="G6" s="2821" t="s">
        <v>280</v>
      </c>
      <c r="H6" s="2823"/>
    </row>
    <row r="7" spans="1:22">
      <c r="A7" s="2833"/>
      <c r="B7" s="2837"/>
      <c r="C7" s="2837"/>
      <c r="D7" s="2837"/>
      <c r="E7" s="1597" t="s">
        <v>142</v>
      </c>
      <c r="F7" s="1574" t="s">
        <v>1327</v>
      </c>
      <c r="G7" s="1597" t="s">
        <v>142</v>
      </c>
      <c r="H7" s="1573" t="s">
        <v>1327</v>
      </c>
    </row>
    <row r="8" spans="1:22" ht="19.5" customHeight="1">
      <c r="A8" s="1651" t="s">
        <v>1386</v>
      </c>
      <c r="B8" s="1649">
        <v>1022025.8745228199</v>
      </c>
      <c r="C8" s="1649">
        <v>981758.63418573979</v>
      </c>
      <c r="D8" s="1649">
        <v>1340199.5441872522</v>
      </c>
      <c r="E8" s="1649">
        <v>-40267.240337080089</v>
      </c>
      <c r="F8" s="1650">
        <v>-3.9399433361587555</v>
      </c>
      <c r="G8" s="1649">
        <v>358440.91000151238</v>
      </c>
      <c r="H8" s="1648">
        <v>36.510084813137347</v>
      </c>
      <c r="P8" s="1521"/>
      <c r="Q8" s="1521"/>
      <c r="R8" s="1521"/>
      <c r="S8" s="1521"/>
      <c r="T8" s="1521"/>
      <c r="U8" s="1521"/>
      <c r="V8" s="1521"/>
    </row>
    <row r="9" spans="1:22" ht="19.5" customHeight="1">
      <c r="A9" s="1591" t="s">
        <v>1385</v>
      </c>
      <c r="B9" s="1588">
        <v>29616.397554610001</v>
      </c>
      <c r="C9" s="1588">
        <v>35078.6728812</v>
      </c>
      <c r="D9" s="1588">
        <v>48598.801779559995</v>
      </c>
      <c r="E9" s="1588">
        <v>5462.2753265899992</v>
      </c>
      <c r="F9" s="1652">
        <v>18.443415734537091</v>
      </c>
      <c r="G9" s="1588">
        <v>13520.128898359995</v>
      </c>
      <c r="H9" s="1587">
        <v>38.542304448484273</v>
      </c>
      <c r="P9" s="1521"/>
      <c r="Q9" s="1521"/>
      <c r="R9" s="1521"/>
      <c r="S9" s="1521"/>
      <c r="T9" s="1521"/>
      <c r="U9" s="1521"/>
      <c r="V9" s="1521"/>
    </row>
    <row r="10" spans="1:22" ht="19.5" customHeight="1">
      <c r="A10" s="1591" t="s">
        <v>1384</v>
      </c>
      <c r="B10" s="1588">
        <v>154.11112</v>
      </c>
      <c r="C10" s="1588">
        <v>341.32041971999996</v>
      </c>
      <c r="D10" s="1588">
        <v>413.24913600000002</v>
      </c>
      <c r="E10" s="1588">
        <v>187.20929971999996</v>
      </c>
      <c r="F10" s="1652">
        <v>121.47682770717645</v>
      </c>
      <c r="G10" s="1588">
        <v>71.92871628000006</v>
      </c>
      <c r="H10" s="1587">
        <v>21.073663374434592</v>
      </c>
      <c r="P10" s="1521"/>
      <c r="Q10" s="1521"/>
      <c r="R10" s="1521"/>
      <c r="S10" s="1521"/>
      <c r="T10" s="1521"/>
      <c r="U10" s="1521"/>
      <c r="V10" s="1521"/>
    </row>
    <row r="11" spans="1:22" ht="19.5" customHeight="1">
      <c r="A11" s="1591" t="s">
        <v>1383</v>
      </c>
      <c r="B11" s="1588">
        <v>2619.88904</v>
      </c>
      <c r="C11" s="1588">
        <v>2513.5024456800002</v>
      </c>
      <c r="D11" s="1588">
        <v>2641.4884773120002</v>
      </c>
      <c r="E11" s="1588">
        <v>-106.38659431999986</v>
      </c>
      <c r="F11" s="1652">
        <v>-4.0607290116378305</v>
      </c>
      <c r="G11" s="1588">
        <v>127.98603163200005</v>
      </c>
      <c r="H11" s="1587">
        <v>5.0919398090092116</v>
      </c>
      <c r="P11" s="1521"/>
      <c r="Q11" s="1521"/>
      <c r="R11" s="1521"/>
      <c r="S11" s="1521"/>
      <c r="T11" s="1521"/>
      <c r="U11" s="1521"/>
      <c r="V11" s="1521"/>
    </row>
    <row r="12" spans="1:22" ht="19.5" customHeight="1">
      <c r="A12" s="1591" t="s">
        <v>1382</v>
      </c>
      <c r="B12" s="1588">
        <v>989635.4768082099</v>
      </c>
      <c r="C12" s="1588">
        <v>943825.13843913982</v>
      </c>
      <c r="D12" s="1588">
        <v>1288546.0047943802</v>
      </c>
      <c r="E12" s="1588">
        <v>-45810.338369070087</v>
      </c>
      <c r="F12" s="1652">
        <v>-4.6290113322148079</v>
      </c>
      <c r="G12" s="1588">
        <v>344720.86635524035</v>
      </c>
      <c r="H12" s="1587">
        <v>36.52380640394108</v>
      </c>
      <c r="P12" s="1521"/>
      <c r="Q12" s="1521"/>
      <c r="R12" s="1521"/>
      <c r="S12" s="1521"/>
      <c r="T12" s="1521"/>
      <c r="U12" s="1521"/>
      <c r="V12" s="1521"/>
    </row>
    <row r="13" spans="1:22" ht="19.5" customHeight="1">
      <c r="A13" s="1651" t="s">
        <v>1381</v>
      </c>
      <c r="B13" s="1649">
        <v>72082.907148879996</v>
      </c>
      <c r="C13" s="1649">
        <v>64138.799535879996</v>
      </c>
      <c r="D13" s="1649">
        <v>71300.100005879998</v>
      </c>
      <c r="E13" s="1649">
        <v>-7944.1076130000001</v>
      </c>
      <c r="F13" s="1650">
        <v>-11.02079248356652</v>
      </c>
      <c r="G13" s="1649">
        <v>7161.300470000002</v>
      </c>
      <c r="H13" s="1648">
        <v>11.165317283485928</v>
      </c>
      <c r="P13" s="1521"/>
      <c r="Q13" s="1521"/>
      <c r="R13" s="1521"/>
      <c r="S13" s="1521"/>
      <c r="T13" s="1521"/>
      <c r="U13" s="1521"/>
      <c r="V13" s="1521"/>
    </row>
    <row r="14" spans="1:22" ht="19.5" customHeight="1">
      <c r="A14" s="1591" t="s">
        <v>1380</v>
      </c>
      <c r="B14" s="1588">
        <v>23574.90393425</v>
      </c>
      <c r="C14" s="1588">
        <v>17289.89686425</v>
      </c>
      <c r="D14" s="1588">
        <v>25779.900004250001</v>
      </c>
      <c r="E14" s="1588">
        <v>-6285.0070699999997</v>
      </c>
      <c r="F14" s="1652">
        <v>-26.659735655885498</v>
      </c>
      <c r="G14" s="1588">
        <v>8490.0031400000007</v>
      </c>
      <c r="H14" s="1587">
        <v>49.103839118639414</v>
      </c>
      <c r="P14" s="1521"/>
      <c r="Q14" s="1521"/>
      <c r="R14" s="1521"/>
      <c r="S14" s="1521"/>
      <c r="T14" s="1521"/>
      <c r="U14" s="1521"/>
      <c r="V14" s="1521"/>
    </row>
    <row r="15" spans="1:22" ht="19.5" customHeight="1">
      <c r="A15" s="1591" t="s">
        <v>1379</v>
      </c>
      <c r="B15" s="1588">
        <v>45287</v>
      </c>
      <c r="C15" s="1588">
        <v>44032.5</v>
      </c>
      <c r="D15" s="1588">
        <v>43556.5</v>
      </c>
      <c r="E15" s="1588">
        <v>-1254.5</v>
      </c>
      <c r="F15" s="1652">
        <v>-2.7701106277739749</v>
      </c>
      <c r="G15" s="1588">
        <v>-476</v>
      </c>
      <c r="H15" s="1587">
        <v>-1.0810197013569522</v>
      </c>
      <c r="P15" s="1521"/>
      <c r="Q15" s="1521"/>
      <c r="R15" s="1521"/>
      <c r="S15" s="1521"/>
      <c r="T15" s="1521"/>
      <c r="U15" s="1521"/>
      <c r="V15" s="1521"/>
    </row>
    <row r="16" spans="1:22" ht="19.5" customHeight="1">
      <c r="A16" s="1591" t="s">
        <v>1378</v>
      </c>
      <c r="B16" s="1588">
        <v>3221.0032146299927</v>
      </c>
      <c r="C16" s="1588">
        <v>2816.4026716299995</v>
      </c>
      <c r="D16" s="1588">
        <v>1963.7000016299935</v>
      </c>
      <c r="E16" s="1588">
        <v>-404.60054299999319</v>
      </c>
      <c r="F16" s="1652">
        <v>-12.561320683018041</v>
      </c>
      <c r="G16" s="1588">
        <v>-852.70267000000604</v>
      </c>
      <c r="H16" s="1587">
        <v>-30.276305252419832</v>
      </c>
      <c r="P16" s="1521"/>
      <c r="Q16" s="1521"/>
      <c r="R16" s="1521"/>
      <c r="S16" s="1521"/>
      <c r="T16" s="1521"/>
      <c r="U16" s="1521"/>
      <c r="V16" s="1521"/>
    </row>
    <row r="17" spans="1:22" ht="19.5" customHeight="1">
      <c r="A17" s="1591" t="s">
        <v>1377</v>
      </c>
      <c r="B17" s="1588">
        <v>0</v>
      </c>
      <c r="C17" s="1588">
        <v>0</v>
      </c>
      <c r="D17" s="1588">
        <v>0</v>
      </c>
      <c r="E17" s="1588">
        <v>0</v>
      </c>
      <c r="F17" s="1652"/>
      <c r="G17" s="1588">
        <v>0</v>
      </c>
      <c r="H17" s="1587"/>
      <c r="P17" s="1521"/>
      <c r="Q17" s="1521"/>
      <c r="R17" s="1521"/>
      <c r="S17" s="1521"/>
      <c r="T17" s="1521"/>
      <c r="U17" s="1521"/>
      <c r="V17" s="1521"/>
    </row>
    <row r="18" spans="1:22" ht="19.5" customHeight="1">
      <c r="A18" s="1654" t="s">
        <v>1376</v>
      </c>
      <c r="B18" s="1649">
        <v>31</v>
      </c>
      <c r="C18" s="1649">
        <v>31</v>
      </c>
      <c r="D18" s="1649">
        <v>31</v>
      </c>
      <c r="E18" s="1649">
        <v>0</v>
      </c>
      <c r="F18" s="1650">
        <v>0</v>
      </c>
      <c r="G18" s="1649">
        <v>0</v>
      </c>
      <c r="H18" s="1648">
        <v>0</v>
      </c>
      <c r="P18" s="1521"/>
      <c r="Q18" s="1521"/>
      <c r="R18" s="1521"/>
      <c r="S18" s="1521"/>
      <c r="T18" s="1521"/>
      <c r="U18" s="1521"/>
      <c r="V18" s="1521"/>
    </row>
    <row r="19" spans="1:22" ht="19.5" customHeight="1">
      <c r="A19" s="1651" t="s">
        <v>1375</v>
      </c>
      <c r="B19" s="1649">
        <v>1868.9954619999996</v>
      </c>
      <c r="C19" s="1649">
        <v>577.71908449999989</v>
      </c>
      <c r="D19" s="1649">
        <v>577.71908449999989</v>
      </c>
      <c r="E19" s="1649">
        <v>-1291.2763774999999</v>
      </c>
      <c r="F19" s="1650">
        <v>-69.089326526144347</v>
      </c>
      <c r="G19" s="1649">
        <v>0</v>
      </c>
      <c r="H19" s="1648">
        <v>0</v>
      </c>
      <c r="P19" s="1521"/>
      <c r="Q19" s="1521"/>
      <c r="R19" s="1521"/>
      <c r="S19" s="1521"/>
      <c r="T19" s="1521"/>
      <c r="U19" s="1521"/>
      <c r="V19" s="1521"/>
    </row>
    <row r="20" spans="1:22" ht="19.5" customHeight="1">
      <c r="A20" s="1591" t="s">
        <v>1374</v>
      </c>
      <c r="B20" s="1588">
        <v>1868.9954619999996</v>
      </c>
      <c r="C20" s="1588">
        <v>577.71908449999989</v>
      </c>
      <c r="D20" s="1549">
        <v>577.71908449999989</v>
      </c>
      <c r="E20" s="1588">
        <v>-1291.2763774999999</v>
      </c>
      <c r="F20" s="1652">
        <v>-69.089326526144347</v>
      </c>
      <c r="G20" s="1588">
        <v>0</v>
      </c>
      <c r="H20" s="1587">
        <v>0</v>
      </c>
      <c r="P20" s="1521"/>
      <c r="Q20" s="1521"/>
      <c r="R20" s="1521"/>
      <c r="S20" s="1521"/>
      <c r="T20" s="1521"/>
      <c r="U20" s="1521"/>
      <c r="V20" s="1521"/>
    </row>
    <row r="21" spans="1:22" ht="19.5" customHeight="1">
      <c r="A21" s="1591" t="s">
        <v>1373</v>
      </c>
      <c r="B21" s="1588">
        <v>0</v>
      </c>
      <c r="C21" s="1588">
        <v>0</v>
      </c>
      <c r="D21" s="1549">
        <v>0</v>
      </c>
      <c r="E21" s="1588">
        <v>0</v>
      </c>
      <c r="F21" s="1652"/>
      <c r="G21" s="1588">
        <v>0</v>
      </c>
      <c r="H21" s="1587"/>
      <c r="P21" s="1521"/>
      <c r="Q21" s="1521"/>
      <c r="R21" s="1521"/>
      <c r="S21" s="1521"/>
      <c r="T21" s="1521"/>
      <c r="U21" s="1521"/>
      <c r="V21" s="1521"/>
    </row>
    <row r="22" spans="1:22" ht="19.5" customHeight="1">
      <c r="A22" s="1651" t="s">
        <v>1396</v>
      </c>
      <c r="B22" s="1649">
        <v>18722.442916799999</v>
      </c>
      <c r="C22" s="1649">
        <v>28218.17034638</v>
      </c>
      <c r="D22" s="1649">
        <v>3837.9871088600003</v>
      </c>
      <c r="E22" s="1649">
        <v>9495.7274295800016</v>
      </c>
      <c r="F22" s="1650">
        <v>50.718421051022709</v>
      </c>
      <c r="G22" s="1649">
        <v>-24380.183237519999</v>
      </c>
      <c r="H22" s="1648">
        <v>-86.398880360602959</v>
      </c>
      <c r="P22" s="1521"/>
      <c r="Q22" s="1521"/>
      <c r="R22" s="1521"/>
      <c r="S22" s="1521"/>
      <c r="T22" s="1521"/>
      <c r="U22" s="1521"/>
      <c r="V22" s="1521"/>
    </row>
    <row r="23" spans="1:22" ht="19.5" customHeight="1">
      <c r="A23" s="1591" t="s">
        <v>1371</v>
      </c>
      <c r="B23" s="1588">
        <v>18052.442916799999</v>
      </c>
      <c r="C23" s="1588">
        <v>14618.170346379999</v>
      </c>
      <c r="D23" s="1588">
        <v>3837.9871088600003</v>
      </c>
      <c r="E23" s="1588">
        <v>-3434.2725704200002</v>
      </c>
      <c r="F23" s="1652">
        <v>-19.023866111904393</v>
      </c>
      <c r="G23" s="1588">
        <v>-10780.183237519999</v>
      </c>
      <c r="H23" s="1587">
        <v>-73.745092457412582</v>
      </c>
      <c r="P23" s="1521"/>
      <c r="Q23" s="1521"/>
      <c r="R23" s="1521"/>
      <c r="S23" s="1521"/>
      <c r="T23" s="1521"/>
      <c r="U23" s="1521"/>
      <c r="V23" s="1521"/>
    </row>
    <row r="24" spans="1:22" ht="19.5" customHeight="1">
      <c r="A24" s="1591" t="s">
        <v>1395</v>
      </c>
      <c r="B24" s="1588">
        <v>670</v>
      </c>
      <c r="C24" s="1588">
        <v>13600</v>
      </c>
      <c r="D24" s="1588">
        <v>0</v>
      </c>
      <c r="E24" s="1588">
        <v>12930</v>
      </c>
      <c r="F24" s="1652">
        <v>1929.8507462686568</v>
      </c>
      <c r="G24" s="1588">
        <v>-13600</v>
      </c>
      <c r="H24" s="1587">
        <v>-100</v>
      </c>
      <c r="P24" s="1521"/>
      <c r="Q24" s="1521"/>
      <c r="R24" s="1521"/>
      <c r="S24" s="1521"/>
      <c r="T24" s="1521"/>
      <c r="U24" s="1521"/>
      <c r="V24" s="1521"/>
    </row>
    <row r="25" spans="1:22" ht="19.5" customHeight="1">
      <c r="A25" s="1651" t="s">
        <v>1369</v>
      </c>
      <c r="B25" s="1649">
        <v>5119.6665686299993</v>
      </c>
      <c r="C25" s="1649">
        <v>3603.0466363699993</v>
      </c>
      <c r="D25" s="1649">
        <v>3631.3730150599995</v>
      </c>
      <c r="E25" s="1649">
        <v>-1516.61993226</v>
      </c>
      <c r="F25" s="1650">
        <v>-29.623412226742747</v>
      </c>
      <c r="G25" s="1649">
        <v>28.326378690000183</v>
      </c>
      <c r="H25" s="1648">
        <v>0.78617851914729775</v>
      </c>
      <c r="P25" s="1521"/>
      <c r="Q25" s="1521"/>
      <c r="R25" s="1521"/>
      <c r="S25" s="1521"/>
      <c r="T25" s="1521"/>
      <c r="U25" s="1521"/>
      <c r="V25" s="1521"/>
    </row>
    <row r="26" spans="1:22" ht="19.5" customHeight="1">
      <c r="A26" s="1651" t="s">
        <v>1368</v>
      </c>
      <c r="B26" s="1649">
        <v>33717.108005419992</v>
      </c>
      <c r="C26" s="1649">
        <v>47614.182117890014</v>
      </c>
      <c r="D26" s="1649">
        <v>63166.339456278009</v>
      </c>
      <c r="E26" s="1649">
        <v>13897.074112470022</v>
      </c>
      <c r="F26" s="1650">
        <v>41.216684747209278</v>
      </c>
      <c r="G26" s="1649">
        <v>15552.157338387995</v>
      </c>
      <c r="H26" s="1648">
        <v>32.662867756253242</v>
      </c>
      <c r="P26" s="1521"/>
      <c r="Q26" s="1521"/>
      <c r="R26" s="1521"/>
      <c r="S26" s="1521"/>
      <c r="T26" s="1521"/>
      <c r="U26" s="1521"/>
      <c r="V26" s="1521"/>
    </row>
    <row r="27" spans="1:22" ht="19.5" customHeight="1">
      <c r="A27" s="1595" t="s">
        <v>1367</v>
      </c>
      <c r="B27" s="1593">
        <v>1153567.9946245498</v>
      </c>
      <c r="C27" s="1593">
        <v>1125941.5519067599</v>
      </c>
      <c r="D27" s="1593">
        <v>1482744.0628578302</v>
      </c>
      <c r="E27" s="1593">
        <v>-27626.442717789905</v>
      </c>
      <c r="F27" s="1653">
        <v>-2.394869036461214</v>
      </c>
      <c r="G27" s="1593">
        <v>356802.51095107035</v>
      </c>
      <c r="H27" s="1592">
        <v>31.689256902086289</v>
      </c>
      <c r="P27" s="1521"/>
      <c r="Q27" s="1521"/>
      <c r="R27" s="1521"/>
      <c r="S27" s="1521"/>
      <c r="T27" s="1521"/>
      <c r="U27" s="1521"/>
      <c r="V27" s="1521"/>
    </row>
    <row r="28" spans="1:22" ht="19.5" customHeight="1">
      <c r="A28" s="1651" t="s">
        <v>1366</v>
      </c>
      <c r="B28" s="1649">
        <v>634860.36536235001</v>
      </c>
      <c r="C28" s="1649">
        <v>717704.39271443</v>
      </c>
      <c r="D28" s="1649">
        <v>901196.73307018017</v>
      </c>
      <c r="E28" s="1649">
        <v>82844.027352079982</v>
      </c>
      <c r="F28" s="1650">
        <v>13.049172994883104</v>
      </c>
      <c r="G28" s="1649">
        <v>183492.34035575017</v>
      </c>
      <c r="H28" s="1648">
        <v>25.566562252986042</v>
      </c>
      <c r="P28" s="1521"/>
      <c r="Q28" s="1521"/>
      <c r="R28" s="1521"/>
      <c r="S28" s="1521"/>
      <c r="T28" s="1521"/>
      <c r="U28" s="1521"/>
      <c r="V28" s="1521"/>
    </row>
    <row r="29" spans="1:22" ht="19.5" customHeight="1">
      <c r="A29" s="1591" t="s">
        <v>1365</v>
      </c>
      <c r="B29" s="1588">
        <v>462253.09167127992</v>
      </c>
      <c r="C29" s="1588">
        <v>456003.40562454454</v>
      </c>
      <c r="D29" s="1588">
        <v>531481.65598235303</v>
      </c>
      <c r="E29" s="1588">
        <v>-6249.6860467353836</v>
      </c>
      <c r="F29" s="1652">
        <v>-1.3520052454683626</v>
      </c>
      <c r="G29" s="1588">
        <v>75478.250357808487</v>
      </c>
      <c r="H29" s="1587">
        <v>16.55212426636005</v>
      </c>
      <c r="P29" s="1521"/>
      <c r="Q29" s="1521"/>
      <c r="R29" s="1521"/>
      <c r="S29" s="1521"/>
      <c r="T29" s="1521"/>
      <c r="U29" s="1521"/>
      <c r="V29" s="1521"/>
    </row>
    <row r="30" spans="1:22" ht="19.5" customHeight="1">
      <c r="A30" s="1591" t="s">
        <v>1364</v>
      </c>
      <c r="B30" s="1588">
        <v>66716.21965347002</v>
      </c>
      <c r="C30" s="1588">
        <v>96048.789123205512</v>
      </c>
      <c r="D30" s="1588">
        <v>78794.927362397022</v>
      </c>
      <c r="E30" s="1588">
        <v>29332.569469735492</v>
      </c>
      <c r="F30" s="1652">
        <v>43.966174375723725</v>
      </c>
      <c r="G30" s="1588">
        <v>-17253.86176080849</v>
      </c>
      <c r="H30" s="1587">
        <v>-17.963643184169964</v>
      </c>
      <c r="P30" s="1521"/>
      <c r="Q30" s="1521"/>
      <c r="R30" s="1521"/>
      <c r="S30" s="1521"/>
      <c r="T30" s="1521"/>
      <c r="U30" s="1521"/>
      <c r="V30" s="1521"/>
    </row>
    <row r="31" spans="1:22" ht="19.5" customHeight="1">
      <c r="A31" s="1591" t="s">
        <v>1363</v>
      </c>
      <c r="B31" s="1588">
        <v>83462.971819910061</v>
      </c>
      <c r="C31" s="1588">
        <v>138126.43180703986</v>
      </c>
      <c r="D31" s="1588">
        <v>263745.29367793008</v>
      </c>
      <c r="E31" s="1588">
        <v>54663.459987129798</v>
      </c>
      <c r="F31" s="1652">
        <v>65.494265055740385</v>
      </c>
      <c r="G31" s="1588">
        <v>125618.86187089022</v>
      </c>
      <c r="H31" s="1587">
        <v>90.944839613592208</v>
      </c>
      <c r="P31" s="1521"/>
      <c r="Q31" s="1521"/>
      <c r="R31" s="1521"/>
      <c r="S31" s="1521"/>
      <c r="T31" s="1521"/>
      <c r="U31" s="1521"/>
      <c r="V31" s="1521"/>
    </row>
    <row r="32" spans="1:22" ht="19.5" customHeight="1">
      <c r="A32" s="1591" t="s">
        <v>1394</v>
      </c>
      <c r="B32" s="1588">
        <v>10862.336040609998</v>
      </c>
      <c r="C32" s="1588">
        <v>14205.20885166</v>
      </c>
      <c r="D32" s="1588">
        <v>14811.86389525</v>
      </c>
      <c r="E32" s="1588">
        <v>3342.8728110500015</v>
      </c>
      <c r="F32" s="1652">
        <v>30.774897761883963</v>
      </c>
      <c r="G32" s="1588">
        <v>606.65504359000079</v>
      </c>
      <c r="H32" s="1587">
        <v>4.270652053940819</v>
      </c>
      <c r="P32" s="1521"/>
      <c r="Q32" s="1521"/>
      <c r="R32" s="1521"/>
      <c r="S32" s="1521"/>
      <c r="T32" s="1521"/>
      <c r="U32" s="1521"/>
      <c r="V32" s="1521"/>
    </row>
    <row r="33" spans="1:22" ht="19.5" customHeight="1">
      <c r="A33" s="1591" t="s">
        <v>1393</v>
      </c>
      <c r="B33" s="1588">
        <v>4205.2572702199996</v>
      </c>
      <c r="C33" s="1588">
        <v>6025.5641263499992</v>
      </c>
      <c r="D33" s="1588">
        <v>4300.2036770000004</v>
      </c>
      <c r="E33" s="1588">
        <v>1820.3068561299997</v>
      </c>
      <c r="F33" s="1652">
        <v>43.286456432064377</v>
      </c>
      <c r="G33" s="1588">
        <v>-1725.3604493499988</v>
      </c>
      <c r="H33" s="1587">
        <v>-28.634006927333793</v>
      </c>
      <c r="P33" s="1521"/>
      <c r="Q33" s="1521"/>
      <c r="R33" s="1521"/>
      <c r="S33" s="1521"/>
      <c r="T33" s="1521"/>
      <c r="U33" s="1521"/>
      <c r="V33" s="1521"/>
    </row>
    <row r="34" spans="1:22" ht="19.5" customHeight="1">
      <c r="A34" s="1591" t="s">
        <v>1360</v>
      </c>
      <c r="B34" s="1588">
        <v>7360.488906860006</v>
      </c>
      <c r="C34" s="1588">
        <v>7294.9931816299995</v>
      </c>
      <c r="D34" s="1549">
        <v>8062.7884752499976</v>
      </c>
      <c r="E34" s="1588">
        <v>-65.495725230006428</v>
      </c>
      <c r="F34" s="1652">
        <v>-0.88982846192410048</v>
      </c>
      <c r="G34" s="1588">
        <v>767.79529361999812</v>
      </c>
      <c r="H34" s="1587">
        <v>10.524962457174516</v>
      </c>
      <c r="P34" s="1521"/>
      <c r="Q34" s="1521"/>
      <c r="R34" s="1521"/>
      <c r="S34" s="1521"/>
      <c r="T34" s="1521"/>
      <c r="U34" s="1521"/>
      <c r="V34" s="1521"/>
    </row>
    <row r="35" spans="1:22" ht="19.5" customHeight="1">
      <c r="A35" s="1651" t="s">
        <v>1359</v>
      </c>
      <c r="B35" s="1649">
        <v>145228.59943412992</v>
      </c>
      <c r="C35" s="1649">
        <v>121273.60036778977</v>
      </c>
      <c r="D35" s="1649">
        <v>213387.39995429997</v>
      </c>
      <c r="E35" s="1649">
        <v>-23954.999066340155</v>
      </c>
      <c r="F35" s="1650">
        <v>-16.494684352585264</v>
      </c>
      <c r="G35" s="1649">
        <v>92113.799586510198</v>
      </c>
      <c r="H35" s="1648">
        <v>75.955359869876176</v>
      </c>
      <c r="P35" s="1521"/>
      <c r="Q35" s="1521"/>
      <c r="R35" s="1521"/>
      <c r="S35" s="1521"/>
      <c r="T35" s="1521"/>
      <c r="U35" s="1521"/>
      <c r="V35" s="1521"/>
    </row>
    <row r="36" spans="1:22" ht="19.5" customHeight="1">
      <c r="A36" s="1651" t="s">
        <v>1358</v>
      </c>
      <c r="B36" s="1649">
        <v>23500</v>
      </c>
      <c r="C36" s="1649">
        <v>0</v>
      </c>
      <c r="D36" s="1649">
        <v>0</v>
      </c>
      <c r="E36" s="1649">
        <v>-23500</v>
      </c>
      <c r="F36" s="1650">
        <v>-100</v>
      </c>
      <c r="G36" s="1649">
        <v>0</v>
      </c>
      <c r="H36" s="1648"/>
      <c r="P36" s="1521"/>
      <c r="Q36" s="1521"/>
      <c r="R36" s="1521"/>
      <c r="S36" s="1521"/>
      <c r="T36" s="1521"/>
      <c r="U36" s="1521"/>
      <c r="V36" s="1521"/>
    </row>
    <row r="37" spans="1:22" ht="19.5" customHeight="1">
      <c r="A37" s="1651" t="s">
        <v>1357</v>
      </c>
      <c r="B37" s="1649">
        <v>0</v>
      </c>
      <c r="C37" s="1649">
        <v>0</v>
      </c>
      <c r="D37" s="1649">
        <v>0</v>
      </c>
      <c r="E37" s="1649">
        <v>0</v>
      </c>
      <c r="F37" s="1650"/>
      <c r="G37" s="1649">
        <v>0</v>
      </c>
      <c r="H37" s="1648"/>
      <c r="P37" s="1521"/>
      <c r="Q37" s="1521"/>
      <c r="R37" s="1521"/>
      <c r="S37" s="1521"/>
      <c r="T37" s="1521"/>
      <c r="U37" s="1521"/>
      <c r="V37" s="1521"/>
    </row>
    <row r="38" spans="1:22" ht="19.5" customHeight="1">
      <c r="A38" s="1651" t="s">
        <v>1392</v>
      </c>
      <c r="B38" s="1649">
        <v>0</v>
      </c>
      <c r="C38" s="1649">
        <v>0</v>
      </c>
      <c r="D38" s="1649">
        <v>0</v>
      </c>
      <c r="E38" s="1649">
        <v>0</v>
      </c>
      <c r="F38" s="1650"/>
      <c r="G38" s="1649">
        <v>0</v>
      </c>
      <c r="H38" s="1648"/>
      <c r="P38" s="1521"/>
      <c r="Q38" s="1521"/>
      <c r="R38" s="1521"/>
      <c r="S38" s="1521"/>
      <c r="T38" s="1521"/>
      <c r="U38" s="1521"/>
      <c r="V38" s="1521"/>
    </row>
    <row r="39" spans="1:22" ht="19.5" customHeight="1">
      <c r="A39" s="1651" t="s">
        <v>1355</v>
      </c>
      <c r="B39" s="1649">
        <v>1984.5945505599998</v>
      </c>
      <c r="C39" s="1649">
        <v>1021.0176894099999</v>
      </c>
      <c r="D39" s="1649">
        <v>109.21125632999993</v>
      </c>
      <c r="E39" s="1649">
        <v>-963.5768611499999</v>
      </c>
      <c r="F39" s="1650">
        <v>-48.552832157989357</v>
      </c>
      <c r="G39" s="1649">
        <v>-911.80643307999992</v>
      </c>
      <c r="H39" s="1648">
        <v>-89.303686168933254</v>
      </c>
      <c r="P39" s="1521"/>
      <c r="Q39" s="1521"/>
      <c r="R39" s="1521"/>
      <c r="S39" s="1521"/>
      <c r="T39" s="1521"/>
      <c r="U39" s="1521"/>
      <c r="V39" s="1521"/>
    </row>
    <row r="40" spans="1:22" ht="19.5" customHeight="1">
      <c r="A40" s="1591" t="s">
        <v>1354</v>
      </c>
      <c r="B40" s="1588">
        <v>105.75047055999947</v>
      </c>
      <c r="C40" s="1588">
        <v>116.59722240999984</v>
      </c>
      <c r="D40" s="1588">
        <v>109.21125632999993</v>
      </c>
      <c r="E40" s="1588">
        <v>10.846751850000373</v>
      </c>
      <c r="F40" s="1652">
        <v>10.256930104009578</v>
      </c>
      <c r="G40" s="1588">
        <v>-7.3859660799999176</v>
      </c>
      <c r="H40" s="1587">
        <v>-6.3345986528118763</v>
      </c>
      <c r="P40" s="1521"/>
      <c r="Q40" s="1521"/>
      <c r="R40" s="1521"/>
      <c r="S40" s="1521"/>
      <c r="T40" s="1521"/>
      <c r="U40" s="1521"/>
      <c r="V40" s="1521"/>
    </row>
    <row r="41" spans="1:22" ht="19.5" customHeight="1">
      <c r="A41" s="1591" t="s">
        <v>1353</v>
      </c>
      <c r="B41" s="1588">
        <v>0</v>
      </c>
      <c r="C41" s="1588">
        <v>0</v>
      </c>
      <c r="D41" s="1588">
        <v>0</v>
      </c>
      <c r="E41" s="1588">
        <v>0</v>
      </c>
      <c r="F41" s="1652"/>
      <c r="G41" s="1588">
        <v>0</v>
      </c>
      <c r="H41" s="1587"/>
      <c r="P41" s="1521"/>
      <c r="Q41" s="1521"/>
      <c r="R41" s="1521"/>
      <c r="S41" s="1521"/>
      <c r="T41" s="1521"/>
      <c r="U41" s="1521"/>
      <c r="V41" s="1521"/>
    </row>
    <row r="42" spans="1:22" ht="19.5" customHeight="1">
      <c r="A42" s="1591" t="s">
        <v>1352</v>
      </c>
      <c r="B42" s="1588">
        <v>0</v>
      </c>
      <c r="C42" s="1588">
        <v>0</v>
      </c>
      <c r="D42" s="1588">
        <v>0</v>
      </c>
      <c r="E42" s="1588">
        <v>0</v>
      </c>
      <c r="F42" s="1652"/>
      <c r="G42" s="1588">
        <v>0</v>
      </c>
      <c r="H42" s="1587"/>
      <c r="P42" s="1521"/>
      <c r="Q42" s="1521"/>
      <c r="R42" s="1521"/>
      <c r="S42" s="1521"/>
      <c r="T42" s="1521"/>
      <c r="U42" s="1521"/>
      <c r="V42" s="1521"/>
    </row>
    <row r="43" spans="1:22" ht="19.5" customHeight="1">
      <c r="A43" s="1591" t="s">
        <v>1351</v>
      </c>
      <c r="B43" s="1588">
        <v>0</v>
      </c>
      <c r="C43" s="1588">
        <v>0</v>
      </c>
      <c r="D43" s="1588">
        <v>0</v>
      </c>
      <c r="E43" s="1588">
        <v>0</v>
      </c>
      <c r="F43" s="1652"/>
      <c r="G43" s="1588">
        <v>0</v>
      </c>
      <c r="H43" s="1587"/>
      <c r="P43" s="1521"/>
      <c r="Q43" s="1521"/>
      <c r="R43" s="1521"/>
      <c r="S43" s="1521"/>
      <c r="T43" s="1521"/>
      <c r="U43" s="1521"/>
      <c r="V43" s="1521"/>
    </row>
    <row r="44" spans="1:22" ht="19.5" customHeight="1">
      <c r="A44" s="1591" t="s">
        <v>1350</v>
      </c>
      <c r="B44" s="1588">
        <v>0</v>
      </c>
      <c r="C44" s="1588">
        <v>0</v>
      </c>
      <c r="D44" s="1588">
        <v>0</v>
      </c>
      <c r="E44" s="1588">
        <v>0</v>
      </c>
      <c r="F44" s="1652"/>
      <c r="G44" s="1588">
        <v>0</v>
      </c>
      <c r="H44" s="1587"/>
      <c r="P44" s="1521"/>
      <c r="Q44" s="1521"/>
      <c r="R44" s="1521"/>
      <c r="S44" s="1521"/>
      <c r="T44" s="1521"/>
      <c r="U44" s="1521"/>
      <c r="V44" s="1521"/>
    </row>
    <row r="45" spans="1:22" ht="19.5" customHeight="1">
      <c r="A45" s="1591" t="s">
        <v>1391</v>
      </c>
      <c r="B45" s="1588">
        <v>1878.8440800000003</v>
      </c>
      <c r="C45" s="1588">
        <v>904.42046700000003</v>
      </c>
      <c r="D45" s="1588">
        <v>0</v>
      </c>
      <c r="E45" s="1588">
        <v>-974.42361300000027</v>
      </c>
      <c r="F45" s="1652">
        <v>-51.862931223116725</v>
      </c>
      <c r="G45" s="1588">
        <v>-904.42046700000003</v>
      </c>
      <c r="H45" s="1587">
        <v>-100</v>
      </c>
      <c r="P45" s="1521"/>
      <c r="Q45" s="1521"/>
      <c r="R45" s="1521"/>
      <c r="S45" s="1521"/>
      <c r="T45" s="1521"/>
      <c r="U45" s="1521"/>
      <c r="V45" s="1521"/>
    </row>
    <row r="46" spans="1:22" ht="19.5" customHeight="1">
      <c r="A46" s="1591" t="s">
        <v>1390</v>
      </c>
      <c r="B46" s="1588">
        <v>0</v>
      </c>
      <c r="C46" s="1588">
        <v>0</v>
      </c>
      <c r="D46" s="1588">
        <v>0</v>
      </c>
      <c r="E46" s="1588">
        <v>0</v>
      </c>
      <c r="F46" s="1652"/>
      <c r="G46" s="1588">
        <v>0</v>
      </c>
      <c r="H46" s="1587"/>
      <c r="P46" s="1521"/>
      <c r="Q46" s="1521"/>
      <c r="R46" s="1521"/>
      <c r="S46" s="1521"/>
      <c r="T46" s="1521"/>
      <c r="U46" s="1521"/>
      <c r="V46" s="1521"/>
    </row>
    <row r="47" spans="1:22" ht="19.5" customHeight="1">
      <c r="A47" s="1651" t="s">
        <v>1346</v>
      </c>
      <c r="B47" s="1649">
        <v>219087.75433498001</v>
      </c>
      <c r="C47" s="1649">
        <v>215223.63291419999</v>
      </c>
      <c r="D47" s="1649">
        <v>295805.95350339997</v>
      </c>
      <c r="E47" s="1649">
        <v>-3864.1214207800222</v>
      </c>
      <c r="F47" s="1650">
        <v>-1.7637322690668835</v>
      </c>
      <c r="G47" s="1649">
        <v>80582.320589199982</v>
      </c>
      <c r="H47" s="1648">
        <v>37.441204526700162</v>
      </c>
      <c r="P47" s="1521"/>
      <c r="Q47" s="1521"/>
      <c r="R47" s="1521"/>
      <c r="S47" s="1521"/>
      <c r="T47" s="1521"/>
      <c r="U47" s="1521"/>
      <c r="V47" s="1521"/>
    </row>
    <row r="48" spans="1:22" ht="19.5" customHeight="1" thickBot="1">
      <c r="A48" s="1647" t="s">
        <v>1345</v>
      </c>
      <c r="B48" s="1645">
        <v>128906.70525605994</v>
      </c>
      <c r="C48" s="1645">
        <v>70718.909276610022</v>
      </c>
      <c r="D48" s="1645">
        <v>72244.765075839969</v>
      </c>
      <c r="E48" s="1645">
        <v>-58187.795979449918</v>
      </c>
      <c r="F48" s="1646">
        <v>-45.139464129399506</v>
      </c>
      <c r="G48" s="1645">
        <v>1525.8557992299466</v>
      </c>
      <c r="H48" s="1644">
        <v>2.1576348035314186</v>
      </c>
      <c r="P48" s="1521"/>
      <c r="Q48" s="1521"/>
      <c r="R48" s="1521"/>
      <c r="S48" s="1521"/>
      <c r="T48" s="1521"/>
      <c r="U48" s="1521"/>
      <c r="V48" s="1521"/>
    </row>
    <row r="49" spans="1:22" ht="19.5" customHeight="1" thickTop="1">
      <c r="A49" s="1582" t="s">
        <v>1337</v>
      </c>
      <c r="B49" s="1641"/>
      <c r="C49" s="1641"/>
      <c r="D49" s="1546"/>
      <c r="E49" s="1641"/>
      <c r="F49" s="1642"/>
      <c r="G49" s="1641"/>
      <c r="H49" s="1640"/>
      <c r="P49" s="1521"/>
      <c r="Q49" s="1521"/>
      <c r="R49" s="1521"/>
      <c r="S49" s="1521"/>
      <c r="T49" s="1521"/>
      <c r="U49" s="1521"/>
      <c r="V49" s="1521"/>
    </row>
    <row r="50" spans="1:22" ht="19.5" customHeight="1">
      <c r="A50" s="1643" t="s">
        <v>1296</v>
      </c>
      <c r="B50" s="1641"/>
      <c r="C50" s="1641"/>
      <c r="D50" s="1546"/>
      <c r="E50" s="1641"/>
      <c r="F50" s="1642"/>
      <c r="G50" s="1641"/>
      <c r="H50" s="1640"/>
      <c r="P50" s="1521"/>
      <c r="Q50" s="1521"/>
      <c r="R50" s="1521"/>
      <c r="S50" s="1521"/>
      <c r="T50" s="1521"/>
      <c r="U50" s="1521"/>
      <c r="V50" s="1521"/>
    </row>
    <row r="51" spans="1:22" ht="19.5" customHeight="1">
      <c r="A51" s="1578" t="s">
        <v>1389</v>
      </c>
      <c r="B51" s="1523">
        <v>1020041.2799722599</v>
      </c>
      <c r="C51" s="1523">
        <v>980737.61649632978</v>
      </c>
      <c r="D51" s="1523">
        <v>1340090.3329309223</v>
      </c>
      <c r="E51" s="1523">
        <v>-39303.663475930109</v>
      </c>
      <c r="F51" s="1639">
        <v>-3.8531444018617536</v>
      </c>
      <c r="G51" s="1523">
        <v>359352.7164345925</v>
      </c>
      <c r="H51" s="1638">
        <v>36.641065906942025</v>
      </c>
      <c r="P51" s="1521"/>
      <c r="Q51" s="1521"/>
      <c r="R51" s="1521"/>
      <c r="S51" s="1521"/>
      <c r="T51" s="1521"/>
      <c r="U51" s="1521"/>
      <c r="V51" s="1521"/>
    </row>
    <row r="52" spans="1:22" ht="19.5" customHeight="1">
      <c r="A52" s="1578" t="s">
        <v>1388</v>
      </c>
      <c r="B52" s="1523">
        <v>-385180.93892343988</v>
      </c>
      <c r="C52" s="1523">
        <v>-263033.22483757976</v>
      </c>
      <c r="D52" s="1523">
        <v>-438893.59986296191</v>
      </c>
      <c r="E52" s="1523">
        <v>122147.71408586012</v>
      </c>
      <c r="F52" s="1639">
        <v>-31.71177536127734</v>
      </c>
      <c r="G52" s="1523">
        <v>-175860.37502538215</v>
      </c>
      <c r="H52" s="1638">
        <v>66.858616486177397</v>
      </c>
      <c r="P52" s="1521"/>
      <c r="Q52" s="1521"/>
      <c r="R52" s="1521"/>
      <c r="S52" s="1521"/>
      <c r="T52" s="1521"/>
      <c r="U52" s="1521"/>
      <c r="V52" s="1521"/>
    </row>
    <row r="53" spans="1:22" ht="19.5" customHeight="1">
      <c r="A53" s="1578" t="s">
        <v>1342</v>
      </c>
      <c r="B53" s="1576">
        <v>337777.35158561991</v>
      </c>
      <c r="C53" s="1576">
        <v>238328.36007292001</v>
      </c>
      <c r="D53" s="1576">
        <v>304884.37912296189</v>
      </c>
      <c r="E53" s="1523">
        <v>-99448.991512699897</v>
      </c>
      <c r="F53" s="1639">
        <v>-29.442172793959969</v>
      </c>
      <c r="G53" s="1523">
        <v>66556.019050041883</v>
      </c>
      <c r="H53" s="1638">
        <v>27.9261851294903</v>
      </c>
      <c r="P53" s="1521"/>
      <c r="Q53" s="1521"/>
      <c r="R53" s="1521"/>
      <c r="S53" s="1521"/>
      <c r="T53" s="1521"/>
      <c r="U53" s="1521"/>
      <c r="V53" s="1521"/>
    </row>
    <row r="59" spans="1:22">
      <c r="B59" s="1522"/>
      <c r="C59" s="1522"/>
      <c r="D59" s="1522"/>
      <c r="E59" s="1522"/>
      <c r="F59" s="1522"/>
      <c r="G59" s="1522"/>
      <c r="H59" s="1522"/>
    </row>
    <row r="60" spans="1:22">
      <c r="B60" s="1522"/>
      <c r="C60" s="1522"/>
      <c r="D60" s="1522"/>
      <c r="E60" s="1522"/>
      <c r="F60" s="1522"/>
      <c r="G60" s="1522"/>
      <c r="H60" s="1522"/>
    </row>
    <row r="61" spans="1:22">
      <c r="B61" s="1522"/>
      <c r="C61" s="1522"/>
      <c r="D61" s="1522"/>
      <c r="E61" s="1522"/>
      <c r="F61" s="1522"/>
      <c r="G61" s="1522"/>
      <c r="H61" s="152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48"/>
  <sheetViews>
    <sheetView showGridLines="0" topLeftCell="A41" zoomScale="90" zoomScaleNormal="90" workbookViewId="0">
      <selection activeCell="M11" sqref="M11"/>
    </sheetView>
  </sheetViews>
  <sheetFormatPr defaultColWidth="11" defaultRowHeight="17.100000000000001" customHeight="1"/>
  <cols>
    <col min="1" max="1" width="51.42578125" style="1517" bestFit="1" customWidth="1"/>
    <col min="2" max="2" width="11.85546875" style="1517" customWidth="1"/>
    <col min="3" max="3" width="12.42578125" style="1517" customWidth="1"/>
    <col min="4" max="4" width="12.5703125" style="1517" customWidth="1"/>
    <col min="5" max="5" width="11.7109375" style="1517" customWidth="1"/>
    <col min="6" max="6" width="11.42578125" style="1517" customWidth="1"/>
    <col min="7" max="7" width="8.5703125" style="1517" customWidth="1"/>
    <col min="8" max="8" width="12.42578125" style="1517" customWidth="1"/>
    <col min="9" max="9" width="9.42578125" style="1517" customWidth="1"/>
    <col min="10" max="10" width="11" style="1516"/>
    <col min="11" max="11" width="13.7109375" style="1516" bestFit="1" customWidth="1"/>
    <col min="12" max="250" width="11" style="1516"/>
    <col min="251" max="251" width="46.7109375" style="1516" bestFit="1" customWidth="1"/>
    <col min="252" max="252" width="11.85546875" style="1516" customWidth="1"/>
    <col min="253" max="253" width="12.42578125" style="1516" customWidth="1"/>
    <col min="254" max="254" width="12.5703125" style="1516" customWidth="1"/>
    <col min="255" max="255" width="11.7109375" style="1516" customWidth="1"/>
    <col min="256" max="256" width="10.7109375" style="1516" customWidth="1"/>
    <col min="257" max="257" width="2.42578125" style="1516" bestFit="1" customWidth="1"/>
    <col min="258" max="258" width="8.5703125" style="1516" customWidth="1"/>
    <col min="259" max="259" width="12.42578125" style="1516" customWidth="1"/>
    <col min="260" max="260" width="2.140625" style="1516" customWidth="1"/>
    <col min="261" max="261" width="9.42578125" style="1516" customWidth="1"/>
    <col min="262" max="506" width="11" style="1516"/>
    <col min="507" max="507" width="46.7109375" style="1516" bestFit="1" customWidth="1"/>
    <col min="508" max="508" width="11.85546875" style="1516" customWidth="1"/>
    <col min="509" max="509" width="12.42578125" style="1516" customWidth="1"/>
    <col min="510" max="510" width="12.5703125" style="1516" customWidth="1"/>
    <col min="511" max="511" width="11.7109375" style="1516" customWidth="1"/>
    <col min="512" max="512" width="10.7109375" style="1516" customWidth="1"/>
    <col min="513" max="513" width="2.42578125" style="1516" bestFit="1" customWidth="1"/>
    <col min="514" max="514" width="8.5703125" style="1516" customWidth="1"/>
    <col min="515" max="515" width="12.42578125" style="1516" customWidth="1"/>
    <col min="516" max="516" width="2.140625" style="1516" customWidth="1"/>
    <col min="517" max="517" width="9.42578125" style="1516" customWidth="1"/>
    <col min="518" max="762" width="11" style="1516"/>
    <col min="763" max="763" width="46.7109375" style="1516" bestFit="1" customWidth="1"/>
    <col min="764" max="764" width="11.85546875" style="1516" customWidth="1"/>
    <col min="765" max="765" width="12.42578125" style="1516" customWidth="1"/>
    <col min="766" max="766" width="12.5703125" style="1516" customWidth="1"/>
    <col min="767" max="767" width="11.7109375" style="1516" customWidth="1"/>
    <col min="768" max="768" width="10.7109375" style="1516" customWidth="1"/>
    <col min="769" max="769" width="2.42578125" style="1516" bestFit="1" customWidth="1"/>
    <col min="770" max="770" width="8.5703125" style="1516" customWidth="1"/>
    <col min="771" max="771" width="12.42578125" style="1516" customWidth="1"/>
    <col min="772" max="772" width="2.140625" style="1516" customWidth="1"/>
    <col min="773" max="773" width="9.42578125" style="1516" customWidth="1"/>
    <col min="774" max="1018" width="11" style="1516"/>
    <col min="1019" max="1019" width="46.7109375" style="1516" bestFit="1" customWidth="1"/>
    <col min="1020" max="1020" width="11.85546875" style="1516" customWidth="1"/>
    <col min="1021" max="1021" width="12.42578125" style="1516" customWidth="1"/>
    <col min="1022" max="1022" width="12.5703125" style="1516" customWidth="1"/>
    <col min="1023" max="1023" width="11.7109375" style="1516" customWidth="1"/>
    <col min="1024" max="1024" width="10.7109375" style="1516" customWidth="1"/>
    <col min="1025" max="1025" width="2.42578125" style="1516" bestFit="1" customWidth="1"/>
    <col min="1026" max="1026" width="8.5703125" style="1516" customWidth="1"/>
    <col min="1027" max="1027" width="12.42578125" style="1516" customWidth="1"/>
    <col min="1028" max="1028" width="2.140625" style="1516" customWidth="1"/>
    <col min="1029" max="1029" width="9.42578125" style="1516" customWidth="1"/>
    <col min="1030" max="1274" width="11" style="1516"/>
    <col min="1275" max="1275" width="46.7109375" style="1516" bestFit="1" customWidth="1"/>
    <col min="1276" max="1276" width="11.85546875" style="1516" customWidth="1"/>
    <col min="1277" max="1277" width="12.42578125" style="1516" customWidth="1"/>
    <col min="1278" max="1278" width="12.5703125" style="1516" customWidth="1"/>
    <col min="1279" max="1279" width="11.7109375" style="1516" customWidth="1"/>
    <col min="1280" max="1280" width="10.7109375" style="1516" customWidth="1"/>
    <col min="1281" max="1281" width="2.42578125" style="1516" bestFit="1" customWidth="1"/>
    <col min="1282" max="1282" width="8.5703125" style="1516" customWidth="1"/>
    <col min="1283" max="1283" width="12.42578125" style="1516" customWidth="1"/>
    <col min="1284" max="1284" width="2.140625" style="1516" customWidth="1"/>
    <col min="1285" max="1285" width="9.42578125" style="1516" customWidth="1"/>
    <col min="1286" max="1530" width="11" style="1516"/>
    <col min="1531" max="1531" width="46.7109375" style="1516" bestFit="1" customWidth="1"/>
    <col min="1532" max="1532" width="11.85546875" style="1516" customWidth="1"/>
    <col min="1533" max="1533" width="12.42578125" style="1516" customWidth="1"/>
    <col min="1534" max="1534" width="12.5703125" style="1516" customWidth="1"/>
    <col min="1535" max="1535" width="11.7109375" style="1516" customWidth="1"/>
    <col min="1536" max="1536" width="10.7109375" style="1516" customWidth="1"/>
    <col min="1537" max="1537" width="2.42578125" style="1516" bestFit="1" customWidth="1"/>
    <col min="1538" max="1538" width="8.5703125" style="1516" customWidth="1"/>
    <col min="1539" max="1539" width="12.42578125" style="1516" customWidth="1"/>
    <col min="1540" max="1540" width="2.140625" style="1516" customWidth="1"/>
    <col min="1541" max="1541" width="9.42578125" style="1516" customWidth="1"/>
    <col min="1542" max="1786" width="11" style="1516"/>
    <col min="1787" max="1787" width="46.7109375" style="1516" bestFit="1" customWidth="1"/>
    <col min="1788" max="1788" width="11.85546875" style="1516" customWidth="1"/>
    <col min="1789" max="1789" width="12.42578125" style="1516" customWidth="1"/>
    <col min="1790" max="1790" width="12.5703125" style="1516" customWidth="1"/>
    <col min="1791" max="1791" width="11.7109375" style="1516" customWidth="1"/>
    <col min="1792" max="1792" width="10.7109375" style="1516" customWidth="1"/>
    <col min="1793" max="1793" width="2.42578125" style="1516" bestFit="1" customWidth="1"/>
    <col min="1794" max="1794" width="8.5703125" style="1516" customWidth="1"/>
    <col min="1795" max="1795" width="12.42578125" style="1516" customWidth="1"/>
    <col min="1796" max="1796" width="2.140625" style="1516" customWidth="1"/>
    <col min="1797" max="1797" width="9.42578125" style="1516" customWidth="1"/>
    <col min="1798" max="2042" width="11" style="1516"/>
    <col min="2043" max="2043" width="46.7109375" style="1516" bestFit="1" customWidth="1"/>
    <col min="2044" max="2044" width="11.85546875" style="1516" customWidth="1"/>
    <col min="2045" max="2045" width="12.42578125" style="1516" customWidth="1"/>
    <col min="2046" max="2046" width="12.5703125" style="1516" customWidth="1"/>
    <col min="2047" max="2047" width="11.7109375" style="1516" customWidth="1"/>
    <col min="2048" max="2048" width="10.7109375" style="1516" customWidth="1"/>
    <col min="2049" max="2049" width="2.42578125" style="1516" bestFit="1" customWidth="1"/>
    <col min="2050" max="2050" width="8.5703125" style="1516" customWidth="1"/>
    <col min="2051" max="2051" width="12.42578125" style="1516" customWidth="1"/>
    <col min="2052" max="2052" width="2.140625" style="1516" customWidth="1"/>
    <col min="2053" max="2053" width="9.42578125" style="1516" customWidth="1"/>
    <col min="2054" max="2298" width="11" style="1516"/>
    <col min="2299" max="2299" width="46.7109375" style="1516" bestFit="1" customWidth="1"/>
    <col min="2300" max="2300" width="11.85546875" style="1516" customWidth="1"/>
    <col min="2301" max="2301" width="12.42578125" style="1516" customWidth="1"/>
    <col min="2302" max="2302" width="12.5703125" style="1516" customWidth="1"/>
    <col min="2303" max="2303" width="11.7109375" style="1516" customWidth="1"/>
    <col min="2304" max="2304" width="10.7109375" style="1516" customWidth="1"/>
    <col min="2305" max="2305" width="2.42578125" style="1516" bestFit="1" customWidth="1"/>
    <col min="2306" max="2306" width="8.5703125" style="1516" customWidth="1"/>
    <col min="2307" max="2307" width="12.42578125" style="1516" customWidth="1"/>
    <col min="2308" max="2308" width="2.140625" style="1516" customWidth="1"/>
    <col min="2309" max="2309" width="9.42578125" style="1516" customWidth="1"/>
    <col min="2310" max="2554" width="11" style="1516"/>
    <col min="2555" max="2555" width="46.7109375" style="1516" bestFit="1" customWidth="1"/>
    <col min="2556" max="2556" width="11.85546875" style="1516" customWidth="1"/>
    <col min="2557" max="2557" width="12.42578125" style="1516" customWidth="1"/>
    <col min="2558" max="2558" width="12.5703125" style="1516" customWidth="1"/>
    <col min="2559" max="2559" width="11.7109375" style="1516" customWidth="1"/>
    <col min="2560" max="2560" width="10.7109375" style="1516" customWidth="1"/>
    <col min="2561" max="2561" width="2.42578125" style="1516" bestFit="1" customWidth="1"/>
    <col min="2562" max="2562" width="8.5703125" style="1516" customWidth="1"/>
    <col min="2563" max="2563" width="12.42578125" style="1516" customWidth="1"/>
    <col min="2564" max="2564" width="2.140625" style="1516" customWidth="1"/>
    <col min="2565" max="2565" width="9.42578125" style="1516" customWidth="1"/>
    <col min="2566" max="2810" width="11" style="1516"/>
    <col min="2811" max="2811" width="46.7109375" style="1516" bestFit="1" customWidth="1"/>
    <col min="2812" max="2812" width="11.85546875" style="1516" customWidth="1"/>
    <col min="2813" max="2813" width="12.42578125" style="1516" customWidth="1"/>
    <col min="2814" max="2814" width="12.5703125" style="1516" customWidth="1"/>
    <col min="2815" max="2815" width="11.7109375" style="1516" customWidth="1"/>
    <col min="2816" max="2816" width="10.7109375" style="1516" customWidth="1"/>
    <col min="2817" max="2817" width="2.42578125" style="1516" bestFit="1" customWidth="1"/>
    <col min="2818" max="2818" width="8.5703125" style="1516" customWidth="1"/>
    <col min="2819" max="2819" width="12.42578125" style="1516" customWidth="1"/>
    <col min="2820" max="2820" width="2.140625" style="1516" customWidth="1"/>
    <col min="2821" max="2821" width="9.42578125" style="1516" customWidth="1"/>
    <col min="2822" max="3066" width="11" style="1516"/>
    <col min="3067" max="3067" width="46.7109375" style="1516" bestFit="1" customWidth="1"/>
    <col min="3068" max="3068" width="11.85546875" style="1516" customWidth="1"/>
    <col min="3069" max="3069" width="12.42578125" style="1516" customWidth="1"/>
    <col min="3070" max="3070" width="12.5703125" style="1516" customWidth="1"/>
    <col min="3071" max="3071" width="11.7109375" style="1516" customWidth="1"/>
    <col min="3072" max="3072" width="10.7109375" style="1516" customWidth="1"/>
    <col min="3073" max="3073" width="2.42578125" style="1516" bestFit="1" customWidth="1"/>
    <col min="3074" max="3074" width="8.5703125" style="1516" customWidth="1"/>
    <col min="3075" max="3075" width="12.42578125" style="1516" customWidth="1"/>
    <col min="3076" max="3076" width="2.140625" style="1516" customWidth="1"/>
    <col min="3077" max="3077" width="9.42578125" style="1516" customWidth="1"/>
    <col min="3078" max="3322" width="11" style="1516"/>
    <col min="3323" max="3323" width="46.7109375" style="1516" bestFit="1" customWidth="1"/>
    <col min="3324" max="3324" width="11.85546875" style="1516" customWidth="1"/>
    <col min="3325" max="3325" width="12.42578125" style="1516" customWidth="1"/>
    <col min="3326" max="3326" width="12.5703125" style="1516" customWidth="1"/>
    <col min="3327" max="3327" width="11.7109375" style="1516" customWidth="1"/>
    <col min="3328" max="3328" width="10.7109375" style="1516" customWidth="1"/>
    <col min="3329" max="3329" width="2.42578125" style="1516" bestFit="1" customWidth="1"/>
    <col min="3330" max="3330" width="8.5703125" style="1516" customWidth="1"/>
    <col min="3331" max="3331" width="12.42578125" style="1516" customWidth="1"/>
    <col min="3332" max="3332" width="2.140625" style="1516" customWidth="1"/>
    <col min="3333" max="3333" width="9.42578125" style="1516" customWidth="1"/>
    <col min="3334" max="3578" width="11" style="1516"/>
    <col min="3579" max="3579" width="46.7109375" style="1516" bestFit="1" customWidth="1"/>
    <col min="3580" max="3580" width="11.85546875" style="1516" customWidth="1"/>
    <col min="3581" max="3581" width="12.42578125" style="1516" customWidth="1"/>
    <col min="3582" max="3582" width="12.5703125" style="1516" customWidth="1"/>
    <col min="3583" max="3583" width="11.7109375" style="1516" customWidth="1"/>
    <col min="3584" max="3584" width="10.7109375" style="1516" customWidth="1"/>
    <col min="3585" max="3585" width="2.42578125" style="1516" bestFit="1" customWidth="1"/>
    <col min="3586" max="3586" width="8.5703125" style="1516" customWidth="1"/>
    <col min="3587" max="3587" width="12.42578125" style="1516" customWidth="1"/>
    <col min="3588" max="3588" width="2.140625" style="1516" customWidth="1"/>
    <col min="3589" max="3589" width="9.42578125" style="1516" customWidth="1"/>
    <col min="3590" max="3834" width="11" style="1516"/>
    <col min="3835" max="3835" width="46.7109375" style="1516" bestFit="1" customWidth="1"/>
    <col min="3836" max="3836" width="11.85546875" style="1516" customWidth="1"/>
    <col min="3837" max="3837" width="12.42578125" style="1516" customWidth="1"/>
    <col min="3838" max="3838" width="12.5703125" style="1516" customWidth="1"/>
    <col min="3839" max="3839" width="11.7109375" style="1516" customWidth="1"/>
    <col min="3840" max="3840" width="10.7109375" style="1516" customWidth="1"/>
    <col min="3841" max="3841" width="2.42578125" style="1516" bestFit="1" customWidth="1"/>
    <col min="3842" max="3842" width="8.5703125" style="1516" customWidth="1"/>
    <col min="3843" max="3843" width="12.42578125" style="1516" customWidth="1"/>
    <col min="3844" max="3844" width="2.140625" style="1516" customWidth="1"/>
    <col min="3845" max="3845" width="9.42578125" style="1516" customWidth="1"/>
    <col min="3846" max="4090" width="11" style="1516"/>
    <col min="4091" max="4091" width="46.7109375" style="1516" bestFit="1" customWidth="1"/>
    <col min="4092" max="4092" width="11.85546875" style="1516" customWidth="1"/>
    <col min="4093" max="4093" width="12.42578125" style="1516" customWidth="1"/>
    <col min="4094" max="4094" width="12.5703125" style="1516" customWidth="1"/>
    <col min="4095" max="4095" width="11.7109375" style="1516" customWidth="1"/>
    <col min="4096" max="4096" width="10.7109375" style="1516" customWidth="1"/>
    <col min="4097" max="4097" width="2.42578125" style="1516" bestFit="1" customWidth="1"/>
    <col min="4098" max="4098" width="8.5703125" style="1516" customWidth="1"/>
    <col min="4099" max="4099" width="12.42578125" style="1516" customWidth="1"/>
    <col min="4100" max="4100" width="2.140625" style="1516" customWidth="1"/>
    <col min="4101" max="4101" width="9.42578125" style="1516" customWidth="1"/>
    <col min="4102" max="4346" width="11" style="1516"/>
    <col min="4347" max="4347" width="46.7109375" style="1516" bestFit="1" customWidth="1"/>
    <col min="4348" max="4348" width="11.85546875" style="1516" customWidth="1"/>
    <col min="4349" max="4349" width="12.42578125" style="1516" customWidth="1"/>
    <col min="4350" max="4350" width="12.5703125" style="1516" customWidth="1"/>
    <col min="4351" max="4351" width="11.7109375" style="1516" customWidth="1"/>
    <col min="4352" max="4352" width="10.7109375" style="1516" customWidth="1"/>
    <col min="4353" max="4353" width="2.42578125" style="1516" bestFit="1" customWidth="1"/>
    <col min="4354" max="4354" width="8.5703125" style="1516" customWidth="1"/>
    <col min="4355" max="4355" width="12.42578125" style="1516" customWidth="1"/>
    <col min="4356" max="4356" width="2.140625" style="1516" customWidth="1"/>
    <col min="4357" max="4357" width="9.42578125" style="1516" customWidth="1"/>
    <col min="4358" max="4602" width="11" style="1516"/>
    <col min="4603" max="4603" width="46.7109375" style="1516" bestFit="1" customWidth="1"/>
    <col min="4604" max="4604" width="11.85546875" style="1516" customWidth="1"/>
    <col min="4605" max="4605" width="12.42578125" style="1516" customWidth="1"/>
    <col min="4606" max="4606" width="12.5703125" style="1516" customWidth="1"/>
    <col min="4607" max="4607" width="11.7109375" style="1516" customWidth="1"/>
    <col min="4608" max="4608" width="10.7109375" style="1516" customWidth="1"/>
    <col min="4609" max="4609" width="2.42578125" style="1516" bestFit="1" customWidth="1"/>
    <col min="4610" max="4610" width="8.5703125" style="1516" customWidth="1"/>
    <col min="4611" max="4611" width="12.42578125" style="1516" customWidth="1"/>
    <col min="4612" max="4612" width="2.140625" style="1516" customWidth="1"/>
    <col min="4613" max="4613" width="9.42578125" style="1516" customWidth="1"/>
    <col min="4614" max="4858" width="11" style="1516"/>
    <col min="4859" max="4859" width="46.7109375" style="1516" bestFit="1" customWidth="1"/>
    <col min="4860" max="4860" width="11.85546875" style="1516" customWidth="1"/>
    <col min="4861" max="4861" width="12.42578125" style="1516" customWidth="1"/>
    <col min="4862" max="4862" width="12.5703125" style="1516" customWidth="1"/>
    <col min="4863" max="4863" width="11.7109375" style="1516" customWidth="1"/>
    <col min="4864" max="4864" width="10.7109375" style="1516" customWidth="1"/>
    <col min="4865" max="4865" width="2.42578125" style="1516" bestFit="1" customWidth="1"/>
    <col min="4866" max="4866" width="8.5703125" style="1516" customWidth="1"/>
    <col min="4867" max="4867" width="12.42578125" style="1516" customWidth="1"/>
    <col min="4868" max="4868" width="2.140625" style="1516" customWidth="1"/>
    <col min="4869" max="4869" width="9.42578125" style="1516" customWidth="1"/>
    <col min="4870" max="5114" width="11" style="1516"/>
    <col min="5115" max="5115" width="46.7109375" style="1516" bestFit="1" customWidth="1"/>
    <col min="5116" max="5116" width="11.85546875" style="1516" customWidth="1"/>
    <col min="5117" max="5117" width="12.42578125" style="1516" customWidth="1"/>
    <col min="5118" max="5118" width="12.5703125" style="1516" customWidth="1"/>
    <col min="5119" max="5119" width="11.7109375" style="1516" customWidth="1"/>
    <col min="5120" max="5120" width="10.7109375" style="1516" customWidth="1"/>
    <col min="5121" max="5121" width="2.42578125" style="1516" bestFit="1" customWidth="1"/>
    <col min="5122" max="5122" width="8.5703125" style="1516" customWidth="1"/>
    <col min="5123" max="5123" width="12.42578125" style="1516" customWidth="1"/>
    <col min="5124" max="5124" width="2.140625" style="1516" customWidth="1"/>
    <col min="5125" max="5125" width="9.42578125" style="1516" customWidth="1"/>
    <col min="5126" max="5370" width="11" style="1516"/>
    <col min="5371" max="5371" width="46.7109375" style="1516" bestFit="1" customWidth="1"/>
    <col min="5372" max="5372" width="11.85546875" style="1516" customWidth="1"/>
    <col min="5373" max="5373" width="12.42578125" style="1516" customWidth="1"/>
    <col min="5374" max="5374" width="12.5703125" style="1516" customWidth="1"/>
    <col min="5375" max="5375" width="11.7109375" style="1516" customWidth="1"/>
    <col min="5376" max="5376" width="10.7109375" style="1516" customWidth="1"/>
    <col min="5377" max="5377" width="2.42578125" style="1516" bestFit="1" customWidth="1"/>
    <col min="5378" max="5378" width="8.5703125" style="1516" customWidth="1"/>
    <col min="5379" max="5379" width="12.42578125" style="1516" customWidth="1"/>
    <col min="5380" max="5380" width="2.140625" style="1516" customWidth="1"/>
    <col min="5381" max="5381" width="9.42578125" style="1516" customWidth="1"/>
    <col min="5382" max="5626" width="11" style="1516"/>
    <col min="5627" max="5627" width="46.7109375" style="1516" bestFit="1" customWidth="1"/>
    <col min="5628" max="5628" width="11.85546875" style="1516" customWidth="1"/>
    <col min="5629" max="5629" width="12.42578125" style="1516" customWidth="1"/>
    <col min="5630" max="5630" width="12.5703125" style="1516" customWidth="1"/>
    <col min="5631" max="5631" width="11.7109375" style="1516" customWidth="1"/>
    <col min="5632" max="5632" width="10.7109375" style="1516" customWidth="1"/>
    <col min="5633" max="5633" width="2.42578125" style="1516" bestFit="1" customWidth="1"/>
    <col min="5634" max="5634" width="8.5703125" style="1516" customWidth="1"/>
    <col min="5635" max="5635" width="12.42578125" style="1516" customWidth="1"/>
    <col min="5636" max="5636" width="2.140625" style="1516" customWidth="1"/>
    <col min="5637" max="5637" width="9.42578125" style="1516" customWidth="1"/>
    <col min="5638" max="5882" width="11" style="1516"/>
    <col min="5883" max="5883" width="46.7109375" style="1516" bestFit="1" customWidth="1"/>
    <col min="5884" max="5884" width="11.85546875" style="1516" customWidth="1"/>
    <col min="5885" max="5885" width="12.42578125" style="1516" customWidth="1"/>
    <col min="5886" max="5886" width="12.5703125" style="1516" customWidth="1"/>
    <col min="5887" max="5887" width="11.7109375" style="1516" customWidth="1"/>
    <col min="5888" max="5888" width="10.7109375" style="1516" customWidth="1"/>
    <col min="5889" max="5889" width="2.42578125" style="1516" bestFit="1" customWidth="1"/>
    <col min="5890" max="5890" width="8.5703125" style="1516" customWidth="1"/>
    <col min="5891" max="5891" width="12.42578125" style="1516" customWidth="1"/>
    <col min="5892" max="5892" width="2.140625" style="1516" customWidth="1"/>
    <col min="5893" max="5893" width="9.42578125" style="1516" customWidth="1"/>
    <col min="5894" max="6138" width="11" style="1516"/>
    <col min="6139" max="6139" width="46.7109375" style="1516" bestFit="1" customWidth="1"/>
    <col min="6140" max="6140" width="11.85546875" style="1516" customWidth="1"/>
    <col min="6141" max="6141" width="12.42578125" style="1516" customWidth="1"/>
    <col min="6142" max="6142" width="12.5703125" style="1516" customWidth="1"/>
    <col min="6143" max="6143" width="11.7109375" style="1516" customWidth="1"/>
    <col min="6144" max="6144" width="10.7109375" style="1516" customWidth="1"/>
    <col min="6145" max="6145" width="2.42578125" style="1516" bestFit="1" customWidth="1"/>
    <col min="6146" max="6146" width="8.5703125" style="1516" customWidth="1"/>
    <col min="6147" max="6147" width="12.42578125" style="1516" customWidth="1"/>
    <col min="6148" max="6148" width="2.140625" style="1516" customWidth="1"/>
    <col min="6149" max="6149" width="9.42578125" style="1516" customWidth="1"/>
    <col min="6150" max="6394" width="11" style="1516"/>
    <col min="6395" max="6395" width="46.7109375" style="1516" bestFit="1" customWidth="1"/>
    <col min="6396" max="6396" width="11.85546875" style="1516" customWidth="1"/>
    <col min="6397" max="6397" width="12.42578125" style="1516" customWidth="1"/>
    <col min="6398" max="6398" width="12.5703125" style="1516" customWidth="1"/>
    <col min="6399" max="6399" width="11.7109375" style="1516" customWidth="1"/>
    <col min="6400" max="6400" width="10.7109375" style="1516" customWidth="1"/>
    <col min="6401" max="6401" width="2.42578125" style="1516" bestFit="1" customWidth="1"/>
    <col min="6402" max="6402" width="8.5703125" style="1516" customWidth="1"/>
    <col min="6403" max="6403" width="12.42578125" style="1516" customWidth="1"/>
    <col min="6404" max="6404" width="2.140625" style="1516" customWidth="1"/>
    <col min="6405" max="6405" width="9.42578125" style="1516" customWidth="1"/>
    <col min="6406" max="6650" width="11" style="1516"/>
    <col min="6651" max="6651" width="46.7109375" style="1516" bestFit="1" customWidth="1"/>
    <col min="6652" max="6652" width="11.85546875" style="1516" customWidth="1"/>
    <col min="6653" max="6653" width="12.42578125" style="1516" customWidth="1"/>
    <col min="6654" max="6654" width="12.5703125" style="1516" customWidth="1"/>
    <col min="6655" max="6655" width="11.7109375" style="1516" customWidth="1"/>
    <col min="6656" max="6656" width="10.7109375" style="1516" customWidth="1"/>
    <col min="6657" max="6657" width="2.42578125" style="1516" bestFit="1" customWidth="1"/>
    <col min="6658" max="6658" width="8.5703125" style="1516" customWidth="1"/>
    <col min="6659" max="6659" width="12.42578125" style="1516" customWidth="1"/>
    <col min="6660" max="6660" width="2.140625" style="1516" customWidth="1"/>
    <col min="6661" max="6661" width="9.42578125" style="1516" customWidth="1"/>
    <col min="6662" max="6906" width="11" style="1516"/>
    <col min="6907" max="6907" width="46.7109375" style="1516" bestFit="1" customWidth="1"/>
    <col min="6908" max="6908" width="11.85546875" style="1516" customWidth="1"/>
    <col min="6909" max="6909" width="12.42578125" style="1516" customWidth="1"/>
    <col min="6910" max="6910" width="12.5703125" style="1516" customWidth="1"/>
    <col min="6911" max="6911" width="11.7109375" style="1516" customWidth="1"/>
    <col min="6912" max="6912" width="10.7109375" style="1516" customWidth="1"/>
    <col min="6913" max="6913" width="2.42578125" style="1516" bestFit="1" customWidth="1"/>
    <col min="6914" max="6914" width="8.5703125" style="1516" customWidth="1"/>
    <col min="6915" max="6915" width="12.42578125" style="1516" customWidth="1"/>
    <col min="6916" max="6916" width="2.140625" style="1516" customWidth="1"/>
    <col min="6917" max="6917" width="9.42578125" style="1516" customWidth="1"/>
    <col min="6918" max="7162" width="11" style="1516"/>
    <col min="7163" max="7163" width="46.7109375" style="1516" bestFit="1" customWidth="1"/>
    <col min="7164" max="7164" width="11.85546875" style="1516" customWidth="1"/>
    <col min="7165" max="7165" width="12.42578125" style="1516" customWidth="1"/>
    <col min="7166" max="7166" width="12.5703125" style="1516" customWidth="1"/>
    <col min="7167" max="7167" width="11.7109375" style="1516" customWidth="1"/>
    <col min="7168" max="7168" width="10.7109375" style="1516" customWidth="1"/>
    <col min="7169" max="7169" width="2.42578125" style="1516" bestFit="1" customWidth="1"/>
    <col min="7170" max="7170" width="8.5703125" style="1516" customWidth="1"/>
    <col min="7171" max="7171" width="12.42578125" style="1516" customWidth="1"/>
    <col min="7172" max="7172" width="2.140625" style="1516" customWidth="1"/>
    <col min="7173" max="7173" width="9.42578125" style="1516" customWidth="1"/>
    <col min="7174" max="7418" width="11" style="1516"/>
    <col min="7419" max="7419" width="46.7109375" style="1516" bestFit="1" customWidth="1"/>
    <col min="7420" max="7420" width="11.85546875" style="1516" customWidth="1"/>
    <col min="7421" max="7421" width="12.42578125" style="1516" customWidth="1"/>
    <col min="7422" max="7422" width="12.5703125" style="1516" customWidth="1"/>
    <col min="7423" max="7423" width="11.7109375" style="1516" customWidth="1"/>
    <col min="7424" max="7424" width="10.7109375" style="1516" customWidth="1"/>
    <col min="7425" max="7425" width="2.42578125" style="1516" bestFit="1" customWidth="1"/>
    <col min="7426" max="7426" width="8.5703125" style="1516" customWidth="1"/>
    <col min="7427" max="7427" width="12.42578125" style="1516" customWidth="1"/>
    <col min="7428" max="7428" width="2.140625" style="1516" customWidth="1"/>
    <col min="7429" max="7429" width="9.42578125" style="1516" customWidth="1"/>
    <col min="7430" max="7674" width="11" style="1516"/>
    <col min="7675" max="7675" width="46.7109375" style="1516" bestFit="1" customWidth="1"/>
    <col min="7676" max="7676" width="11.85546875" style="1516" customWidth="1"/>
    <col min="7677" max="7677" width="12.42578125" style="1516" customWidth="1"/>
    <col min="7678" max="7678" width="12.5703125" style="1516" customWidth="1"/>
    <col min="7679" max="7679" width="11.7109375" style="1516" customWidth="1"/>
    <col min="7680" max="7680" width="10.7109375" style="1516" customWidth="1"/>
    <col min="7681" max="7681" width="2.42578125" style="1516" bestFit="1" customWidth="1"/>
    <col min="7682" max="7682" width="8.5703125" style="1516" customWidth="1"/>
    <col min="7683" max="7683" width="12.42578125" style="1516" customWidth="1"/>
    <col min="7684" max="7684" width="2.140625" style="1516" customWidth="1"/>
    <col min="7685" max="7685" width="9.42578125" style="1516" customWidth="1"/>
    <col min="7686" max="7930" width="11" style="1516"/>
    <col min="7931" max="7931" width="46.7109375" style="1516" bestFit="1" customWidth="1"/>
    <col min="7932" max="7932" width="11.85546875" style="1516" customWidth="1"/>
    <col min="7933" max="7933" width="12.42578125" style="1516" customWidth="1"/>
    <col min="7934" max="7934" width="12.5703125" style="1516" customWidth="1"/>
    <col min="7935" max="7935" width="11.7109375" style="1516" customWidth="1"/>
    <col min="7936" max="7936" width="10.7109375" style="1516" customWidth="1"/>
    <col min="7937" max="7937" width="2.42578125" style="1516" bestFit="1" customWidth="1"/>
    <col min="7938" max="7938" width="8.5703125" style="1516" customWidth="1"/>
    <col min="7939" max="7939" width="12.42578125" style="1516" customWidth="1"/>
    <col min="7940" max="7940" width="2.140625" style="1516" customWidth="1"/>
    <col min="7941" max="7941" width="9.42578125" style="1516" customWidth="1"/>
    <col min="7942" max="8186" width="11" style="1516"/>
    <col min="8187" max="8187" width="46.7109375" style="1516" bestFit="1" customWidth="1"/>
    <col min="8188" max="8188" width="11.85546875" style="1516" customWidth="1"/>
    <col min="8189" max="8189" width="12.42578125" style="1516" customWidth="1"/>
    <col min="8190" max="8190" width="12.5703125" style="1516" customWidth="1"/>
    <col min="8191" max="8191" width="11.7109375" style="1516" customWidth="1"/>
    <col min="8192" max="8192" width="10.7109375" style="1516" customWidth="1"/>
    <col min="8193" max="8193" width="2.42578125" style="1516" bestFit="1" customWidth="1"/>
    <col min="8194" max="8194" width="8.5703125" style="1516" customWidth="1"/>
    <col min="8195" max="8195" width="12.42578125" style="1516" customWidth="1"/>
    <col min="8196" max="8196" width="2.140625" style="1516" customWidth="1"/>
    <col min="8197" max="8197" width="9.42578125" style="1516" customWidth="1"/>
    <col min="8198" max="8442" width="11" style="1516"/>
    <col min="8443" max="8443" width="46.7109375" style="1516" bestFit="1" customWidth="1"/>
    <col min="8444" max="8444" width="11.85546875" style="1516" customWidth="1"/>
    <col min="8445" max="8445" width="12.42578125" style="1516" customWidth="1"/>
    <col min="8446" max="8446" width="12.5703125" style="1516" customWidth="1"/>
    <col min="8447" max="8447" width="11.7109375" style="1516" customWidth="1"/>
    <col min="8448" max="8448" width="10.7109375" style="1516" customWidth="1"/>
    <col min="8449" max="8449" width="2.42578125" style="1516" bestFit="1" customWidth="1"/>
    <col min="8450" max="8450" width="8.5703125" style="1516" customWidth="1"/>
    <col min="8451" max="8451" width="12.42578125" style="1516" customWidth="1"/>
    <col min="8452" max="8452" width="2.140625" style="1516" customWidth="1"/>
    <col min="8453" max="8453" width="9.42578125" style="1516" customWidth="1"/>
    <col min="8454" max="8698" width="11" style="1516"/>
    <col min="8699" max="8699" width="46.7109375" style="1516" bestFit="1" customWidth="1"/>
    <col min="8700" max="8700" width="11.85546875" style="1516" customWidth="1"/>
    <col min="8701" max="8701" width="12.42578125" style="1516" customWidth="1"/>
    <col min="8702" max="8702" width="12.5703125" style="1516" customWidth="1"/>
    <col min="8703" max="8703" width="11.7109375" style="1516" customWidth="1"/>
    <col min="8704" max="8704" width="10.7109375" style="1516" customWidth="1"/>
    <col min="8705" max="8705" width="2.42578125" style="1516" bestFit="1" customWidth="1"/>
    <col min="8706" max="8706" width="8.5703125" style="1516" customWidth="1"/>
    <col min="8707" max="8707" width="12.42578125" style="1516" customWidth="1"/>
    <col min="8708" max="8708" width="2.140625" style="1516" customWidth="1"/>
    <col min="8709" max="8709" width="9.42578125" style="1516" customWidth="1"/>
    <col min="8710" max="8954" width="11" style="1516"/>
    <col min="8955" max="8955" width="46.7109375" style="1516" bestFit="1" customWidth="1"/>
    <col min="8956" max="8956" width="11.85546875" style="1516" customWidth="1"/>
    <col min="8957" max="8957" width="12.42578125" style="1516" customWidth="1"/>
    <col min="8958" max="8958" width="12.5703125" style="1516" customWidth="1"/>
    <col min="8959" max="8959" width="11.7109375" style="1516" customWidth="1"/>
    <col min="8960" max="8960" width="10.7109375" style="1516" customWidth="1"/>
    <col min="8961" max="8961" width="2.42578125" style="1516" bestFit="1" customWidth="1"/>
    <col min="8962" max="8962" width="8.5703125" style="1516" customWidth="1"/>
    <col min="8963" max="8963" width="12.42578125" style="1516" customWidth="1"/>
    <col min="8964" max="8964" width="2.140625" style="1516" customWidth="1"/>
    <col min="8965" max="8965" width="9.42578125" style="1516" customWidth="1"/>
    <col min="8966" max="9210" width="11" style="1516"/>
    <col min="9211" max="9211" width="46.7109375" style="1516" bestFit="1" customWidth="1"/>
    <col min="9212" max="9212" width="11.85546875" style="1516" customWidth="1"/>
    <col min="9213" max="9213" width="12.42578125" style="1516" customWidth="1"/>
    <col min="9214" max="9214" width="12.5703125" style="1516" customWidth="1"/>
    <col min="9215" max="9215" width="11.7109375" style="1516" customWidth="1"/>
    <col min="9216" max="9216" width="10.7109375" style="1516" customWidth="1"/>
    <col min="9217" max="9217" width="2.42578125" style="1516" bestFit="1" customWidth="1"/>
    <col min="9218" max="9218" width="8.5703125" style="1516" customWidth="1"/>
    <col min="9219" max="9219" width="12.42578125" style="1516" customWidth="1"/>
    <col min="9220" max="9220" width="2.140625" style="1516" customWidth="1"/>
    <col min="9221" max="9221" width="9.42578125" style="1516" customWidth="1"/>
    <col min="9222" max="9466" width="11" style="1516"/>
    <col min="9467" max="9467" width="46.7109375" style="1516" bestFit="1" customWidth="1"/>
    <col min="9468" max="9468" width="11.85546875" style="1516" customWidth="1"/>
    <col min="9469" max="9469" width="12.42578125" style="1516" customWidth="1"/>
    <col min="9470" max="9470" width="12.5703125" style="1516" customWidth="1"/>
    <col min="9471" max="9471" width="11.7109375" style="1516" customWidth="1"/>
    <col min="9472" max="9472" width="10.7109375" style="1516" customWidth="1"/>
    <col min="9473" max="9473" width="2.42578125" style="1516" bestFit="1" customWidth="1"/>
    <col min="9474" max="9474" width="8.5703125" style="1516" customWidth="1"/>
    <col min="9475" max="9475" width="12.42578125" style="1516" customWidth="1"/>
    <col min="9476" max="9476" width="2.140625" style="1516" customWidth="1"/>
    <col min="9477" max="9477" width="9.42578125" style="1516" customWidth="1"/>
    <col min="9478" max="9722" width="11" style="1516"/>
    <col min="9723" max="9723" width="46.7109375" style="1516" bestFit="1" customWidth="1"/>
    <col min="9724" max="9724" width="11.85546875" style="1516" customWidth="1"/>
    <col min="9725" max="9725" width="12.42578125" style="1516" customWidth="1"/>
    <col min="9726" max="9726" width="12.5703125" style="1516" customWidth="1"/>
    <col min="9727" max="9727" width="11.7109375" style="1516" customWidth="1"/>
    <col min="9728" max="9728" width="10.7109375" style="1516" customWidth="1"/>
    <col min="9729" max="9729" width="2.42578125" style="1516" bestFit="1" customWidth="1"/>
    <col min="9730" max="9730" width="8.5703125" style="1516" customWidth="1"/>
    <col min="9731" max="9731" width="12.42578125" style="1516" customWidth="1"/>
    <col min="9732" max="9732" width="2.140625" style="1516" customWidth="1"/>
    <col min="9733" max="9733" width="9.42578125" style="1516" customWidth="1"/>
    <col min="9734" max="9978" width="11" style="1516"/>
    <col min="9979" max="9979" width="46.7109375" style="1516" bestFit="1" customWidth="1"/>
    <col min="9980" max="9980" width="11.85546875" style="1516" customWidth="1"/>
    <col min="9981" max="9981" width="12.42578125" style="1516" customWidth="1"/>
    <col min="9982" max="9982" width="12.5703125" style="1516" customWidth="1"/>
    <col min="9983" max="9983" width="11.7109375" style="1516" customWidth="1"/>
    <col min="9984" max="9984" width="10.7109375" style="1516" customWidth="1"/>
    <col min="9985" max="9985" width="2.42578125" style="1516" bestFit="1" customWidth="1"/>
    <col min="9986" max="9986" width="8.5703125" style="1516" customWidth="1"/>
    <col min="9987" max="9987" width="12.42578125" style="1516" customWidth="1"/>
    <col min="9988" max="9988" width="2.140625" style="1516" customWidth="1"/>
    <col min="9989" max="9989" width="9.42578125" style="1516" customWidth="1"/>
    <col min="9990" max="10234" width="11" style="1516"/>
    <col min="10235" max="10235" width="46.7109375" style="1516" bestFit="1" customWidth="1"/>
    <col min="10236" max="10236" width="11.85546875" style="1516" customWidth="1"/>
    <col min="10237" max="10237" width="12.42578125" style="1516" customWidth="1"/>
    <col min="10238" max="10238" width="12.5703125" style="1516" customWidth="1"/>
    <col min="10239" max="10239" width="11.7109375" style="1516" customWidth="1"/>
    <col min="10240" max="10240" width="10.7109375" style="1516" customWidth="1"/>
    <col min="10241" max="10241" width="2.42578125" style="1516" bestFit="1" customWidth="1"/>
    <col min="10242" max="10242" width="8.5703125" style="1516" customWidth="1"/>
    <col min="10243" max="10243" width="12.42578125" style="1516" customWidth="1"/>
    <col min="10244" max="10244" width="2.140625" style="1516" customWidth="1"/>
    <col min="10245" max="10245" width="9.42578125" style="1516" customWidth="1"/>
    <col min="10246" max="10490" width="11" style="1516"/>
    <col min="10491" max="10491" width="46.7109375" style="1516" bestFit="1" customWidth="1"/>
    <col min="10492" max="10492" width="11.85546875" style="1516" customWidth="1"/>
    <col min="10493" max="10493" width="12.42578125" style="1516" customWidth="1"/>
    <col min="10494" max="10494" width="12.5703125" style="1516" customWidth="1"/>
    <col min="10495" max="10495" width="11.7109375" style="1516" customWidth="1"/>
    <col min="10496" max="10496" width="10.7109375" style="1516" customWidth="1"/>
    <col min="10497" max="10497" width="2.42578125" style="1516" bestFit="1" customWidth="1"/>
    <col min="10498" max="10498" width="8.5703125" style="1516" customWidth="1"/>
    <col min="10499" max="10499" width="12.42578125" style="1516" customWidth="1"/>
    <col min="10500" max="10500" width="2.140625" style="1516" customWidth="1"/>
    <col min="10501" max="10501" width="9.42578125" style="1516" customWidth="1"/>
    <col min="10502" max="10746" width="11" style="1516"/>
    <col min="10747" max="10747" width="46.7109375" style="1516" bestFit="1" customWidth="1"/>
    <col min="10748" max="10748" width="11.85546875" style="1516" customWidth="1"/>
    <col min="10749" max="10749" width="12.42578125" style="1516" customWidth="1"/>
    <col min="10750" max="10750" width="12.5703125" style="1516" customWidth="1"/>
    <col min="10751" max="10751" width="11.7109375" style="1516" customWidth="1"/>
    <col min="10752" max="10752" width="10.7109375" style="1516" customWidth="1"/>
    <col min="10753" max="10753" width="2.42578125" style="1516" bestFit="1" customWidth="1"/>
    <col min="10754" max="10754" width="8.5703125" style="1516" customWidth="1"/>
    <col min="10755" max="10755" width="12.42578125" style="1516" customWidth="1"/>
    <col min="10756" max="10756" width="2.140625" style="1516" customWidth="1"/>
    <col min="10757" max="10757" width="9.42578125" style="1516" customWidth="1"/>
    <col min="10758" max="11002" width="11" style="1516"/>
    <col min="11003" max="11003" width="46.7109375" style="1516" bestFit="1" customWidth="1"/>
    <col min="11004" max="11004" width="11.85546875" style="1516" customWidth="1"/>
    <col min="11005" max="11005" width="12.42578125" style="1516" customWidth="1"/>
    <col min="11006" max="11006" width="12.5703125" style="1516" customWidth="1"/>
    <col min="11007" max="11007" width="11.7109375" style="1516" customWidth="1"/>
    <col min="11008" max="11008" width="10.7109375" style="1516" customWidth="1"/>
    <col min="11009" max="11009" width="2.42578125" style="1516" bestFit="1" customWidth="1"/>
    <col min="11010" max="11010" width="8.5703125" style="1516" customWidth="1"/>
    <col min="11011" max="11011" width="12.42578125" style="1516" customWidth="1"/>
    <col min="11012" max="11012" width="2.140625" style="1516" customWidth="1"/>
    <col min="11013" max="11013" width="9.42578125" style="1516" customWidth="1"/>
    <col min="11014" max="11258" width="11" style="1516"/>
    <col min="11259" max="11259" width="46.7109375" style="1516" bestFit="1" customWidth="1"/>
    <col min="11260" max="11260" width="11.85546875" style="1516" customWidth="1"/>
    <col min="11261" max="11261" width="12.42578125" style="1516" customWidth="1"/>
    <col min="11262" max="11262" width="12.5703125" style="1516" customWidth="1"/>
    <col min="11263" max="11263" width="11.7109375" style="1516" customWidth="1"/>
    <col min="11264" max="11264" width="10.7109375" style="1516" customWidth="1"/>
    <col min="11265" max="11265" width="2.42578125" style="1516" bestFit="1" customWidth="1"/>
    <col min="11266" max="11266" width="8.5703125" style="1516" customWidth="1"/>
    <col min="11267" max="11267" width="12.42578125" style="1516" customWidth="1"/>
    <col min="11268" max="11268" width="2.140625" style="1516" customWidth="1"/>
    <col min="11269" max="11269" width="9.42578125" style="1516" customWidth="1"/>
    <col min="11270" max="11514" width="11" style="1516"/>
    <col min="11515" max="11515" width="46.7109375" style="1516" bestFit="1" customWidth="1"/>
    <col min="11516" max="11516" width="11.85546875" style="1516" customWidth="1"/>
    <col min="11517" max="11517" width="12.42578125" style="1516" customWidth="1"/>
    <col min="11518" max="11518" width="12.5703125" style="1516" customWidth="1"/>
    <col min="11519" max="11519" width="11.7109375" style="1516" customWidth="1"/>
    <col min="11520" max="11520" width="10.7109375" style="1516" customWidth="1"/>
    <col min="11521" max="11521" width="2.42578125" style="1516" bestFit="1" customWidth="1"/>
    <col min="11522" max="11522" width="8.5703125" style="1516" customWidth="1"/>
    <col min="11523" max="11523" width="12.42578125" style="1516" customWidth="1"/>
    <col min="11524" max="11524" width="2.140625" style="1516" customWidth="1"/>
    <col min="11525" max="11525" width="9.42578125" style="1516" customWidth="1"/>
    <col min="11526" max="11770" width="11" style="1516"/>
    <col min="11771" max="11771" width="46.7109375" style="1516" bestFit="1" customWidth="1"/>
    <col min="11772" max="11772" width="11.85546875" style="1516" customWidth="1"/>
    <col min="11773" max="11773" width="12.42578125" style="1516" customWidth="1"/>
    <col min="11774" max="11774" width="12.5703125" style="1516" customWidth="1"/>
    <col min="11775" max="11775" width="11.7109375" style="1516" customWidth="1"/>
    <col min="11776" max="11776" width="10.7109375" style="1516" customWidth="1"/>
    <col min="11777" max="11777" width="2.42578125" style="1516" bestFit="1" customWidth="1"/>
    <col min="11778" max="11778" width="8.5703125" style="1516" customWidth="1"/>
    <col min="11779" max="11779" width="12.42578125" style="1516" customWidth="1"/>
    <col min="11780" max="11780" width="2.140625" style="1516" customWidth="1"/>
    <col min="11781" max="11781" width="9.42578125" style="1516" customWidth="1"/>
    <col min="11782" max="12026" width="11" style="1516"/>
    <col min="12027" max="12027" width="46.7109375" style="1516" bestFit="1" customWidth="1"/>
    <col min="12028" max="12028" width="11.85546875" style="1516" customWidth="1"/>
    <col min="12029" max="12029" width="12.42578125" style="1516" customWidth="1"/>
    <col min="12030" max="12030" width="12.5703125" style="1516" customWidth="1"/>
    <col min="12031" max="12031" width="11.7109375" style="1516" customWidth="1"/>
    <col min="12032" max="12032" width="10.7109375" style="1516" customWidth="1"/>
    <col min="12033" max="12033" width="2.42578125" style="1516" bestFit="1" customWidth="1"/>
    <col min="12034" max="12034" width="8.5703125" style="1516" customWidth="1"/>
    <col min="12035" max="12035" width="12.42578125" style="1516" customWidth="1"/>
    <col min="12036" max="12036" width="2.140625" style="1516" customWidth="1"/>
    <col min="12037" max="12037" width="9.42578125" style="1516" customWidth="1"/>
    <col min="12038" max="12282" width="11" style="1516"/>
    <col min="12283" max="12283" width="46.7109375" style="1516" bestFit="1" customWidth="1"/>
    <col min="12284" max="12284" width="11.85546875" style="1516" customWidth="1"/>
    <col min="12285" max="12285" width="12.42578125" style="1516" customWidth="1"/>
    <col min="12286" max="12286" width="12.5703125" style="1516" customWidth="1"/>
    <col min="12287" max="12287" width="11.7109375" style="1516" customWidth="1"/>
    <col min="12288" max="12288" width="10.7109375" style="1516" customWidth="1"/>
    <col min="12289" max="12289" width="2.42578125" style="1516" bestFit="1" customWidth="1"/>
    <col min="12290" max="12290" width="8.5703125" style="1516" customWidth="1"/>
    <col min="12291" max="12291" width="12.42578125" style="1516" customWidth="1"/>
    <col min="12292" max="12292" width="2.140625" style="1516" customWidth="1"/>
    <col min="12293" max="12293" width="9.42578125" style="1516" customWidth="1"/>
    <col min="12294" max="12538" width="11" style="1516"/>
    <col min="12539" max="12539" width="46.7109375" style="1516" bestFit="1" customWidth="1"/>
    <col min="12540" max="12540" width="11.85546875" style="1516" customWidth="1"/>
    <col min="12541" max="12541" width="12.42578125" style="1516" customWidth="1"/>
    <col min="12542" max="12542" width="12.5703125" style="1516" customWidth="1"/>
    <col min="12543" max="12543" width="11.7109375" style="1516" customWidth="1"/>
    <col min="12544" max="12544" width="10.7109375" style="1516" customWidth="1"/>
    <col min="12545" max="12545" width="2.42578125" style="1516" bestFit="1" customWidth="1"/>
    <col min="12546" max="12546" width="8.5703125" style="1516" customWidth="1"/>
    <col min="12547" max="12547" width="12.42578125" style="1516" customWidth="1"/>
    <col min="12548" max="12548" width="2.140625" style="1516" customWidth="1"/>
    <col min="12549" max="12549" width="9.42578125" style="1516" customWidth="1"/>
    <col min="12550" max="12794" width="11" style="1516"/>
    <col min="12795" max="12795" width="46.7109375" style="1516" bestFit="1" customWidth="1"/>
    <col min="12796" max="12796" width="11.85546875" style="1516" customWidth="1"/>
    <col min="12797" max="12797" width="12.42578125" style="1516" customWidth="1"/>
    <col min="12798" max="12798" width="12.5703125" style="1516" customWidth="1"/>
    <col min="12799" max="12799" width="11.7109375" style="1516" customWidth="1"/>
    <col min="12800" max="12800" width="10.7109375" style="1516" customWidth="1"/>
    <col min="12801" max="12801" width="2.42578125" style="1516" bestFit="1" customWidth="1"/>
    <col min="12802" max="12802" width="8.5703125" style="1516" customWidth="1"/>
    <col min="12803" max="12803" width="12.42578125" style="1516" customWidth="1"/>
    <col min="12804" max="12804" width="2.140625" style="1516" customWidth="1"/>
    <col min="12805" max="12805" width="9.42578125" style="1516" customWidth="1"/>
    <col min="12806" max="13050" width="11" style="1516"/>
    <col min="13051" max="13051" width="46.7109375" style="1516" bestFit="1" customWidth="1"/>
    <col min="13052" max="13052" width="11.85546875" style="1516" customWidth="1"/>
    <col min="13053" max="13053" width="12.42578125" style="1516" customWidth="1"/>
    <col min="13054" max="13054" width="12.5703125" style="1516" customWidth="1"/>
    <col min="13055" max="13055" width="11.7109375" style="1516" customWidth="1"/>
    <col min="13056" max="13056" width="10.7109375" style="1516" customWidth="1"/>
    <col min="13057" max="13057" width="2.42578125" style="1516" bestFit="1" customWidth="1"/>
    <col min="13058" max="13058" width="8.5703125" style="1516" customWidth="1"/>
    <col min="13059" max="13059" width="12.42578125" style="1516" customWidth="1"/>
    <col min="13060" max="13060" width="2.140625" style="1516" customWidth="1"/>
    <col min="13061" max="13061" width="9.42578125" style="1516" customWidth="1"/>
    <col min="13062" max="13306" width="11" style="1516"/>
    <col min="13307" max="13307" width="46.7109375" style="1516" bestFit="1" customWidth="1"/>
    <col min="13308" max="13308" width="11.85546875" style="1516" customWidth="1"/>
    <col min="13309" max="13309" width="12.42578125" style="1516" customWidth="1"/>
    <col min="13310" max="13310" width="12.5703125" style="1516" customWidth="1"/>
    <col min="13311" max="13311" width="11.7109375" style="1516" customWidth="1"/>
    <col min="13312" max="13312" width="10.7109375" style="1516" customWidth="1"/>
    <col min="13313" max="13313" width="2.42578125" style="1516" bestFit="1" customWidth="1"/>
    <col min="13314" max="13314" width="8.5703125" style="1516" customWidth="1"/>
    <col min="13315" max="13315" width="12.42578125" style="1516" customWidth="1"/>
    <col min="13316" max="13316" width="2.140625" style="1516" customWidth="1"/>
    <col min="13317" max="13317" width="9.42578125" style="1516" customWidth="1"/>
    <col min="13318" max="13562" width="11" style="1516"/>
    <col min="13563" max="13563" width="46.7109375" style="1516" bestFit="1" customWidth="1"/>
    <col min="13564" max="13564" width="11.85546875" style="1516" customWidth="1"/>
    <col min="13565" max="13565" width="12.42578125" style="1516" customWidth="1"/>
    <col min="13566" max="13566" width="12.5703125" style="1516" customWidth="1"/>
    <col min="13567" max="13567" width="11.7109375" style="1516" customWidth="1"/>
    <col min="13568" max="13568" width="10.7109375" style="1516" customWidth="1"/>
    <col min="13569" max="13569" width="2.42578125" style="1516" bestFit="1" customWidth="1"/>
    <col min="13570" max="13570" width="8.5703125" style="1516" customWidth="1"/>
    <col min="13571" max="13571" width="12.42578125" style="1516" customWidth="1"/>
    <col min="13572" max="13572" width="2.140625" style="1516" customWidth="1"/>
    <col min="13573" max="13573" width="9.42578125" style="1516" customWidth="1"/>
    <col min="13574" max="13818" width="11" style="1516"/>
    <col min="13819" max="13819" width="46.7109375" style="1516" bestFit="1" customWidth="1"/>
    <col min="13820" max="13820" width="11.85546875" style="1516" customWidth="1"/>
    <col min="13821" max="13821" width="12.42578125" style="1516" customWidth="1"/>
    <col min="13822" max="13822" width="12.5703125" style="1516" customWidth="1"/>
    <col min="13823" max="13823" width="11.7109375" style="1516" customWidth="1"/>
    <col min="13824" max="13824" width="10.7109375" style="1516" customWidth="1"/>
    <col min="13825" max="13825" width="2.42578125" style="1516" bestFit="1" customWidth="1"/>
    <col min="13826" max="13826" width="8.5703125" style="1516" customWidth="1"/>
    <col min="13827" max="13827" width="12.42578125" style="1516" customWidth="1"/>
    <col min="13828" max="13828" width="2.140625" style="1516" customWidth="1"/>
    <col min="13829" max="13829" width="9.42578125" style="1516" customWidth="1"/>
    <col min="13830" max="14074" width="11" style="1516"/>
    <col min="14075" max="14075" width="46.7109375" style="1516" bestFit="1" customWidth="1"/>
    <col min="14076" max="14076" width="11.85546875" style="1516" customWidth="1"/>
    <col min="14077" max="14077" width="12.42578125" style="1516" customWidth="1"/>
    <col min="14078" max="14078" width="12.5703125" style="1516" customWidth="1"/>
    <col min="14079" max="14079" width="11.7109375" style="1516" customWidth="1"/>
    <col min="14080" max="14080" width="10.7109375" style="1516" customWidth="1"/>
    <col min="14081" max="14081" width="2.42578125" style="1516" bestFit="1" customWidth="1"/>
    <col min="14082" max="14082" width="8.5703125" style="1516" customWidth="1"/>
    <col min="14083" max="14083" width="12.42578125" style="1516" customWidth="1"/>
    <col min="14084" max="14084" width="2.140625" style="1516" customWidth="1"/>
    <col min="14085" max="14085" width="9.42578125" style="1516" customWidth="1"/>
    <col min="14086" max="14330" width="11" style="1516"/>
    <col min="14331" max="14331" width="46.7109375" style="1516" bestFit="1" customWidth="1"/>
    <col min="14332" max="14332" width="11.85546875" style="1516" customWidth="1"/>
    <col min="14333" max="14333" width="12.42578125" style="1516" customWidth="1"/>
    <col min="14334" max="14334" width="12.5703125" style="1516" customWidth="1"/>
    <col min="14335" max="14335" width="11.7109375" style="1516" customWidth="1"/>
    <col min="14336" max="14336" width="10.7109375" style="1516" customWidth="1"/>
    <col min="14337" max="14337" width="2.42578125" style="1516" bestFit="1" customWidth="1"/>
    <col min="14338" max="14338" width="8.5703125" style="1516" customWidth="1"/>
    <col min="14339" max="14339" width="12.42578125" style="1516" customWidth="1"/>
    <col min="14340" max="14340" width="2.140625" style="1516" customWidth="1"/>
    <col min="14341" max="14341" width="9.42578125" style="1516" customWidth="1"/>
    <col min="14342" max="14586" width="11" style="1516"/>
    <col min="14587" max="14587" width="46.7109375" style="1516" bestFit="1" customWidth="1"/>
    <col min="14588" max="14588" width="11.85546875" style="1516" customWidth="1"/>
    <col min="14589" max="14589" width="12.42578125" style="1516" customWidth="1"/>
    <col min="14590" max="14590" width="12.5703125" style="1516" customWidth="1"/>
    <col min="14591" max="14591" width="11.7109375" style="1516" customWidth="1"/>
    <col min="14592" max="14592" width="10.7109375" style="1516" customWidth="1"/>
    <col min="14593" max="14593" width="2.42578125" style="1516" bestFit="1" customWidth="1"/>
    <col min="14594" max="14594" width="8.5703125" style="1516" customWidth="1"/>
    <col min="14595" max="14595" width="12.42578125" style="1516" customWidth="1"/>
    <col min="14596" max="14596" width="2.140625" style="1516" customWidth="1"/>
    <col min="14597" max="14597" width="9.42578125" style="1516" customWidth="1"/>
    <col min="14598" max="14842" width="11" style="1516"/>
    <col min="14843" max="14843" width="46.7109375" style="1516" bestFit="1" customWidth="1"/>
    <col min="14844" max="14844" width="11.85546875" style="1516" customWidth="1"/>
    <col min="14845" max="14845" width="12.42578125" style="1516" customWidth="1"/>
    <col min="14846" max="14846" width="12.5703125" style="1516" customWidth="1"/>
    <col min="14847" max="14847" width="11.7109375" style="1516" customWidth="1"/>
    <col min="14848" max="14848" width="10.7109375" style="1516" customWidth="1"/>
    <col min="14849" max="14849" width="2.42578125" style="1516" bestFit="1" customWidth="1"/>
    <col min="14850" max="14850" width="8.5703125" style="1516" customWidth="1"/>
    <col min="14851" max="14851" width="12.42578125" style="1516" customWidth="1"/>
    <col min="14852" max="14852" width="2.140625" style="1516" customWidth="1"/>
    <col min="14853" max="14853" width="9.42578125" style="1516" customWidth="1"/>
    <col min="14854" max="15098" width="11" style="1516"/>
    <col min="15099" max="15099" width="46.7109375" style="1516" bestFit="1" customWidth="1"/>
    <col min="15100" max="15100" width="11.85546875" style="1516" customWidth="1"/>
    <col min="15101" max="15101" width="12.42578125" style="1516" customWidth="1"/>
    <col min="15102" max="15102" width="12.5703125" style="1516" customWidth="1"/>
    <col min="15103" max="15103" width="11.7109375" style="1516" customWidth="1"/>
    <col min="15104" max="15104" width="10.7109375" style="1516" customWidth="1"/>
    <col min="15105" max="15105" width="2.42578125" style="1516" bestFit="1" customWidth="1"/>
    <col min="15106" max="15106" width="8.5703125" style="1516" customWidth="1"/>
    <col min="15107" max="15107" width="12.42578125" style="1516" customWidth="1"/>
    <col min="15108" max="15108" width="2.140625" style="1516" customWidth="1"/>
    <col min="15109" max="15109" width="9.42578125" style="1516" customWidth="1"/>
    <col min="15110" max="15354" width="11" style="1516"/>
    <col min="15355" max="15355" width="46.7109375" style="1516" bestFit="1" customWidth="1"/>
    <col min="15356" max="15356" width="11.85546875" style="1516" customWidth="1"/>
    <col min="15357" max="15357" width="12.42578125" style="1516" customWidth="1"/>
    <col min="15358" max="15358" width="12.5703125" style="1516" customWidth="1"/>
    <col min="15359" max="15359" width="11.7109375" style="1516" customWidth="1"/>
    <col min="15360" max="15360" width="10.7109375" style="1516" customWidth="1"/>
    <col min="15361" max="15361" width="2.42578125" style="1516" bestFit="1" customWidth="1"/>
    <col min="15362" max="15362" width="8.5703125" style="1516" customWidth="1"/>
    <col min="15363" max="15363" width="12.42578125" style="1516" customWidth="1"/>
    <col min="15364" max="15364" width="2.140625" style="1516" customWidth="1"/>
    <col min="15365" max="15365" width="9.42578125" style="1516" customWidth="1"/>
    <col min="15366" max="15610" width="11" style="1516"/>
    <col min="15611" max="15611" width="46.7109375" style="1516" bestFit="1" customWidth="1"/>
    <col min="15612" max="15612" width="11.85546875" style="1516" customWidth="1"/>
    <col min="15613" max="15613" width="12.42578125" style="1516" customWidth="1"/>
    <col min="15614" max="15614" width="12.5703125" style="1516" customWidth="1"/>
    <col min="15615" max="15615" width="11.7109375" style="1516" customWidth="1"/>
    <col min="15616" max="15616" width="10.7109375" style="1516" customWidth="1"/>
    <col min="15617" max="15617" width="2.42578125" style="1516" bestFit="1" customWidth="1"/>
    <col min="15618" max="15618" width="8.5703125" style="1516" customWidth="1"/>
    <col min="15619" max="15619" width="12.42578125" style="1516" customWidth="1"/>
    <col min="15620" max="15620" width="2.140625" style="1516" customWidth="1"/>
    <col min="15621" max="15621" width="9.42578125" style="1516" customWidth="1"/>
    <col min="15622" max="15866" width="11" style="1516"/>
    <col min="15867" max="15867" width="46.7109375" style="1516" bestFit="1" customWidth="1"/>
    <col min="15868" max="15868" width="11.85546875" style="1516" customWidth="1"/>
    <col min="15869" max="15869" width="12.42578125" style="1516" customWidth="1"/>
    <col min="15870" max="15870" width="12.5703125" style="1516" customWidth="1"/>
    <col min="15871" max="15871" width="11.7109375" style="1516" customWidth="1"/>
    <col min="15872" max="15872" width="10.7109375" style="1516" customWidth="1"/>
    <col min="15873" max="15873" width="2.42578125" style="1516" bestFit="1" customWidth="1"/>
    <col min="15874" max="15874" width="8.5703125" style="1516" customWidth="1"/>
    <col min="15875" max="15875" width="12.42578125" style="1516" customWidth="1"/>
    <col min="15876" max="15876" width="2.140625" style="1516" customWidth="1"/>
    <col min="15877" max="15877" width="9.42578125" style="1516" customWidth="1"/>
    <col min="15878" max="16122" width="11" style="1516"/>
    <col min="16123" max="16123" width="46.7109375" style="1516" bestFit="1" customWidth="1"/>
    <col min="16124" max="16124" width="11.85546875" style="1516" customWidth="1"/>
    <col min="16125" max="16125" width="12.42578125" style="1516" customWidth="1"/>
    <col min="16126" max="16126" width="12.5703125" style="1516" customWidth="1"/>
    <col min="16127" max="16127" width="11.7109375" style="1516" customWidth="1"/>
    <col min="16128" max="16128" width="10.7109375" style="1516" customWidth="1"/>
    <col min="16129" max="16129" width="2.42578125" style="1516" bestFit="1" customWidth="1"/>
    <col min="16130" max="16130" width="8.5703125" style="1516" customWidth="1"/>
    <col min="16131" max="16131" width="12.42578125" style="1516" customWidth="1"/>
    <col min="16132" max="16132" width="2.140625" style="1516" customWidth="1"/>
    <col min="16133" max="16133" width="9.42578125" style="1516" customWidth="1"/>
    <col min="16134" max="16384" width="11" style="1516"/>
  </cols>
  <sheetData>
    <row r="1" spans="1:24" ht="17.100000000000001" customHeight="1">
      <c r="A1" s="2812" t="s">
        <v>1432</v>
      </c>
      <c r="B1" s="2812"/>
      <c r="C1" s="2812"/>
      <c r="D1" s="2812"/>
      <c r="E1" s="2812"/>
      <c r="F1" s="2812"/>
      <c r="G1" s="2812"/>
      <c r="H1" s="2812"/>
      <c r="I1" s="2812"/>
    </row>
    <row r="2" spans="1:24" ht="17.100000000000001" customHeight="1">
      <c r="A2" s="2831" t="s">
        <v>40</v>
      </c>
      <c r="B2" s="2831"/>
      <c r="C2" s="2831"/>
      <c r="D2" s="2831"/>
      <c r="E2" s="2831"/>
      <c r="F2" s="2831"/>
      <c r="G2" s="2831"/>
      <c r="H2" s="2831"/>
      <c r="I2" s="2831"/>
    </row>
    <row r="3" spans="1:24" ht="17.100000000000001" customHeight="1">
      <c r="A3" s="2831" t="s">
        <v>1334</v>
      </c>
      <c r="B3" s="2831"/>
      <c r="C3" s="2831"/>
      <c r="D3" s="2831"/>
      <c r="E3" s="2831"/>
      <c r="F3" s="2831"/>
      <c r="G3" s="2831"/>
      <c r="H3" s="2831"/>
      <c r="I3" s="2831"/>
    </row>
    <row r="4" spans="1:24" ht="17.100000000000001" customHeight="1" thickBot="1">
      <c r="B4" s="1519"/>
      <c r="C4" s="1519"/>
      <c r="D4" s="1519"/>
      <c r="E4" s="1519"/>
      <c r="H4" s="2814" t="s">
        <v>140</v>
      </c>
      <c r="I4" s="2814"/>
    </row>
    <row r="5" spans="1:24" ht="19.5" customHeight="1" thickTop="1">
      <c r="A5" s="2838" t="s">
        <v>61</v>
      </c>
      <c r="B5" s="2829">
        <v>2019</v>
      </c>
      <c r="C5" s="2830"/>
      <c r="D5" s="2829">
        <v>2020</v>
      </c>
      <c r="E5" s="2830"/>
      <c r="F5" s="2841" t="s">
        <v>1332</v>
      </c>
      <c r="G5" s="2841"/>
      <c r="H5" s="2841"/>
      <c r="I5" s="2842"/>
    </row>
    <row r="6" spans="1:24" ht="15.75">
      <c r="A6" s="2839"/>
      <c r="B6" s="2827" t="s">
        <v>1331</v>
      </c>
      <c r="C6" s="2827" t="s">
        <v>1330</v>
      </c>
      <c r="D6" s="2827" t="s">
        <v>1329</v>
      </c>
      <c r="E6" s="2827" t="s">
        <v>1328</v>
      </c>
      <c r="F6" s="2843" t="s">
        <v>67</v>
      </c>
      <c r="G6" s="2843"/>
      <c r="H6" s="2843" t="s">
        <v>280</v>
      </c>
      <c r="I6" s="2844"/>
    </row>
    <row r="7" spans="1:24" ht="15.75">
      <c r="A7" s="2840"/>
      <c r="B7" s="2828"/>
      <c r="C7" s="2828"/>
      <c r="D7" s="2828"/>
      <c r="E7" s="2828"/>
      <c r="F7" s="1597" t="s">
        <v>142</v>
      </c>
      <c r="G7" s="1673" t="s">
        <v>1327</v>
      </c>
      <c r="H7" s="1597" t="s">
        <v>142</v>
      </c>
      <c r="I7" s="1672" t="s">
        <v>1327</v>
      </c>
    </row>
    <row r="8" spans="1:24" ht="25.5" customHeight="1">
      <c r="A8" s="1629" t="s">
        <v>1431</v>
      </c>
      <c r="B8" s="1628">
        <v>3235066.7569785174</v>
      </c>
      <c r="C8" s="1628">
        <v>3331565.3882900197</v>
      </c>
      <c r="D8" s="1628">
        <v>3839727.4096063534</v>
      </c>
      <c r="E8" s="1628">
        <v>4027371.4719348815</v>
      </c>
      <c r="F8" s="1628">
        <v>96498.631311502308</v>
      </c>
      <c r="G8" s="1662">
        <v>2.9828945910726721</v>
      </c>
      <c r="H8" s="1628">
        <v>187644.06232852815</v>
      </c>
      <c r="I8" s="1661">
        <v>4.8869110306912464</v>
      </c>
      <c r="K8" s="1521"/>
      <c r="N8" s="1521"/>
      <c r="O8" s="1521"/>
      <c r="Q8" s="1521"/>
      <c r="R8" s="1521"/>
      <c r="S8" s="1521"/>
      <c r="T8" s="1521"/>
      <c r="U8" s="1521"/>
      <c r="V8" s="1521"/>
      <c r="W8" s="1521"/>
      <c r="X8" s="1521"/>
    </row>
    <row r="9" spans="1:24" ht="25.5" customHeight="1">
      <c r="A9" s="1550" t="s">
        <v>1430</v>
      </c>
      <c r="B9" s="1549">
        <v>312601.48493915511</v>
      </c>
      <c r="C9" s="1549">
        <v>272507.43884889281</v>
      </c>
      <c r="D9" s="1549">
        <v>385837.85073102929</v>
      </c>
      <c r="E9" s="1549">
        <v>364983.90724877408</v>
      </c>
      <c r="F9" s="1549">
        <v>-40094.046090262302</v>
      </c>
      <c r="G9" s="1665">
        <v>-12.825929505122543</v>
      </c>
      <c r="H9" s="1549">
        <v>-20853.943482255214</v>
      </c>
      <c r="I9" s="1664">
        <v>-5.4048464770224598</v>
      </c>
      <c r="K9" s="1521"/>
      <c r="N9" s="1521"/>
      <c r="Q9" s="1521"/>
      <c r="R9" s="1521"/>
      <c r="S9" s="1521"/>
      <c r="T9" s="1521"/>
      <c r="U9" s="1521"/>
      <c r="V9" s="1521"/>
      <c r="W9" s="1521"/>
      <c r="X9" s="1521"/>
    </row>
    <row r="10" spans="1:24" ht="25.5" customHeight="1">
      <c r="A10" s="1550" t="s">
        <v>1426</v>
      </c>
      <c r="B10" s="1549">
        <v>295081.60378968617</v>
      </c>
      <c r="C10" s="1549">
        <v>251773.14511958632</v>
      </c>
      <c r="D10" s="1549">
        <v>358325.22805005586</v>
      </c>
      <c r="E10" s="1549">
        <v>326106.09435035847</v>
      </c>
      <c r="F10" s="1549">
        <v>-43308.458670099848</v>
      </c>
      <c r="G10" s="1665">
        <v>-14.676773514138528</v>
      </c>
      <c r="H10" s="1549">
        <v>-32219.133699697384</v>
      </c>
      <c r="I10" s="1664">
        <v>-8.9915895330698206</v>
      </c>
      <c r="K10" s="1521"/>
      <c r="N10" s="1521"/>
      <c r="Q10" s="1521"/>
      <c r="R10" s="1521"/>
      <c r="S10" s="1521"/>
      <c r="T10" s="1521"/>
      <c r="U10" s="1521"/>
      <c r="V10" s="1521"/>
      <c r="W10" s="1521"/>
      <c r="X10" s="1521"/>
    </row>
    <row r="11" spans="1:24" ht="25.5" customHeight="1">
      <c r="A11" s="1550" t="s">
        <v>1425</v>
      </c>
      <c r="B11" s="1549">
        <v>17519.881149468947</v>
      </c>
      <c r="C11" s="1549">
        <v>20734.293729306493</v>
      </c>
      <c r="D11" s="1549">
        <v>27512.622680973407</v>
      </c>
      <c r="E11" s="1549">
        <v>38877.812898415614</v>
      </c>
      <c r="F11" s="1549">
        <v>3214.4125798375462</v>
      </c>
      <c r="G11" s="1665">
        <v>18.347228228400279</v>
      </c>
      <c r="H11" s="1549">
        <v>11365.190217442207</v>
      </c>
      <c r="I11" s="1664">
        <v>41.309003322689051</v>
      </c>
      <c r="K11" s="1521"/>
      <c r="N11" s="1521"/>
      <c r="Q11" s="1521"/>
      <c r="R11" s="1521"/>
      <c r="S11" s="1521"/>
      <c r="T11" s="1521"/>
      <c r="U11" s="1521"/>
      <c r="V11" s="1521"/>
      <c r="W11" s="1521"/>
      <c r="X11" s="1521"/>
    </row>
    <row r="12" spans="1:24" ht="25.5" customHeight="1">
      <c r="A12" s="1550" t="s">
        <v>1429</v>
      </c>
      <c r="B12" s="1549">
        <v>1060334.7212904026</v>
      </c>
      <c r="C12" s="1549">
        <v>1097922.5246591477</v>
      </c>
      <c r="D12" s="1549">
        <v>1224454.9230806699</v>
      </c>
      <c r="E12" s="1549">
        <v>1321033.3428790199</v>
      </c>
      <c r="F12" s="1549">
        <v>37587.803368745139</v>
      </c>
      <c r="G12" s="1665">
        <v>3.5448997956986319</v>
      </c>
      <c r="H12" s="1549">
        <v>96578.419798349962</v>
      </c>
      <c r="I12" s="1664">
        <v>7.887462247721075</v>
      </c>
      <c r="K12" s="1521"/>
      <c r="N12" s="1521"/>
      <c r="Q12" s="1521"/>
      <c r="R12" s="1521"/>
      <c r="S12" s="1521"/>
      <c r="T12" s="1521"/>
      <c r="U12" s="1521"/>
      <c r="V12" s="1521"/>
      <c r="W12" s="1521"/>
      <c r="X12" s="1521"/>
    </row>
    <row r="13" spans="1:24" ht="25.5" customHeight="1">
      <c r="A13" s="1550" t="s">
        <v>1426</v>
      </c>
      <c r="B13" s="1549">
        <v>1049099.7903122779</v>
      </c>
      <c r="C13" s="1549">
        <v>1086117.3041479685</v>
      </c>
      <c r="D13" s="1549">
        <v>1212050.3864609466</v>
      </c>
      <c r="E13" s="1549">
        <v>1308168.5695393214</v>
      </c>
      <c r="F13" s="1549">
        <v>37017.513835690683</v>
      </c>
      <c r="G13" s="1665">
        <v>3.5285026436495572</v>
      </c>
      <c r="H13" s="1549">
        <v>96118.183078374714</v>
      </c>
      <c r="I13" s="1664">
        <v>7.9302134756154148</v>
      </c>
      <c r="K13" s="1521"/>
      <c r="N13" s="1521"/>
      <c r="Q13" s="1521"/>
      <c r="R13" s="1521"/>
      <c r="S13" s="1521"/>
      <c r="T13" s="1521"/>
      <c r="U13" s="1521"/>
      <c r="V13" s="1521"/>
      <c r="W13" s="1521"/>
      <c r="X13" s="1521"/>
    </row>
    <row r="14" spans="1:24" ht="25.5" customHeight="1">
      <c r="A14" s="1550" t="s">
        <v>1425</v>
      </c>
      <c r="B14" s="1549">
        <v>11234.930978124674</v>
      </c>
      <c r="C14" s="1549">
        <v>11805.220511179121</v>
      </c>
      <c r="D14" s="1549">
        <v>12404.536619723318</v>
      </c>
      <c r="E14" s="1549">
        <v>12864.773339698564</v>
      </c>
      <c r="F14" s="1549">
        <v>570.28953305444702</v>
      </c>
      <c r="G14" s="1665">
        <v>5.076039489382242</v>
      </c>
      <c r="H14" s="1549">
        <v>460.23671997524616</v>
      </c>
      <c r="I14" s="1664">
        <v>3.7102290402647196</v>
      </c>
      <c r="K14" s="1521"/>
      <c r="N14" s="1521"/>
      <c r="Q14" s="1521"/>
      <c r="R14" s="1521"/>
      <c r="S14" s="1521"/>
      <c r="T14" s="1521"/>
      <c r="U14" s="1521"/>
      <c r="V14" s="1521"/>
      <c r="W14" s="1521"/>
      <c r="X14" s="1521"/>
    </row>
    <row r="15" spans="1:24" ht="25.5" customHeight="1">
      <c r="A15" s="1550" t="s">
        <v>1428</v>
      </c>
      <c r="B15" s="1549">
        <v>1497553.7002911749</v>
      </c>
      <c r="C15" s="1549">
        <v>1593199.5036222783</v>
      </c>
      <c r="D15" s="1549">
        <v>1867838.8293781774</v>
      </c>
      <c r="E15" s="1549">
        <v>1991691.3136079186</v>
      </c>
      <c r="F15" s="1549">
        <v>95645.803331103409</v>
      </c>
      <c r="G15" s="1665">
        <v>6.3868029114753382</v>
      </c>
      <c r="H15" s="1549">
        <v>123852.48422974115</v>
      </c>
      <c r="I15" s="1664">
        <v>6.6307907449901826</v>
      </c>
      <c r="K15" s="1521"/>
      <c r="N15" s="1521"/>
      <c r="Q15" s="1521"/>
      <c r="R15" s="1521"/>
      <c r="S15" s="1521"/>
      <c r="T15" s="1521"/>
      <c r="U15" s="1521"/>
      <c r="V15" s="1521"/>
      <c r="W15" s="1521"/>
      <c r="X15" s="1521"/>
    </row>
    <row r="16" spans="1:24" ht="25.5" customHeight="1">
      <c r="A16" s="1550" t="s">
        <v>1426</v>
      </c>
      <c r="B16" s="1549">
        <v>1464882.7114755448</v>
      </c>
      <c r="C16" s="1549">
        <v>1565045.8531773391</v>
      </c>
      <c r="D16" s="1549">
        <v>1838770.7561929175</v>
      </c>
      <c r="E16" s="1549">
        <v>1967574.479462221</v>
      </c>
      <c r="F16" s="1549">
        <v>100163.14170179423</v>
      </c>
      <c r="G16" s="1665">
        <v>6.8376219418209967</v>
      </c>
      <c r="H16" s="1549">
        <v>128803.72326930356</v>
      </c>
      <c r="I16" s="1664">
        <v>7.0048820841585062</v>
      </c>
      <c r="K16" s="1521"/>
      <c r="N16" s="1521"/>
      <c r="Q16" s="1521"/>
      <c r="R16" s="1521"/>
      <c r="S16" s="1521"/>
      <c r="T16" s="1521"/>
      <c r="U16" s="1521"/>
      <c r="V16" s="1521"/>
      <c r="W16" s="1521"/>
      <c r="X16" s="1521"/>
    </row>
    <row r="17" spans="1:24" ht="25.5" customHeight="1">
      <c r="A17" s="1550" t="s">
        <v>1425</v>
      </c>
      <c r="B17" s="1549">
        <v>32670.988815630033</v>
      </c>
      <c r="C17" s="1549">
        <v>28153.650444939281</v>
      </c>
      <c r="D17" s="1549">
        <v>29068.073185259931</v>
      </c>
      <c r="E17" s="1549">
        <v>24116.834145697525</v>
      </c>
      <c r="F17" s="1549">
        <v>-4517.3383706907516</v>
      </c>
      <c r="G17" s="1665">
        <v>-13.826757421341423</v>
      </c>
      <c r="H17" s="1549">
        <v>-4951.2390395624061</v>
      </c>
      <c r="I17" s="1664">
        <v>-17.033255035538851</v>
      </c>
      <c r="K17" s="1521"/>
      <c r="N17" s="1521"/>
      <c r="Q17" s="1521"/>
      <c r="R17" s="1521"/>
      <c r="S17" s="1521"/>
      <c r="T17" s="1521"/>
      <c r="U17" s="1521"/>
      <c r="V17" s="1521"/>
      <c r="W17" s="1521"/>
      <c r="X17" s="1521"/>
    </row>
    <row r="18" spans="1:24" ht="25.5" customHeight="1">
      <c r="A18" s="1550" t="s">
        <v>1427</v>
      </c>
      <c r="B18" s="1549">
        <v>341080.27213418123</v>
      </c>
      <c r="C18" s="1549">
        <v>342215.151872897</v>
      </c>
      <c r="D18" s="1549">
        <v>337701.32274532318</v>
      </c>
      <c r="E18" s="1549">
        <v>323163.50086905574</v>
      </c>
      <c r="F18" s="1549">
        <v>1134.8797387157683</v>
      </c>
      <c r="G18" s="1665">
        <v>0.33273098195175177</v>
      </c>
      <c r="H18" s="1549">
        <v>-14537.821876267437</v>
      </c>
      <c r="I18" s="1664">
        <v>-4.3049348335632986</v>
      </c>
      <c r="K18" s="1521"/>
      <c r="N18" s="1521"/>
      <c r="Q18" s="1521"/>
      <c r="R18" s="1521"/>
      <c r="S18" s="1521"/>
      <c r="T18" s="1521"/>
      <c r="U18" s="1521"/>
      <c r="V18" s="1521"/>
      <c r="W18" s="1521"/>
      <c r="X18" s="1521"/>
    </row>
    <row r="19" spans="1:24" ht="25.5" customHeight="1">
      <c r="A19" s="1550" t="s">
        <v>1426</v>
      </c>
      <c r="B19" s="1549">
        <v>318015.81220139994</v>
      </c>
      <c r="C19" s="1549">
        <v>304735.70409884688</v>
      </c>
      <c r="D19" s="1549">
        <v>299993.31259422237</v>
      </c>
      <c r="E19" s="1549">
        <v>300093.66985098307</v>
      </c>
      <c r="F19" s="1549">
        <v>-13280.108102553058</v>
      </c>
      <c r="G19" s="1665">
        <v>-4.1759269800530374</v>
      </c>
      <c r="H19" s="1549">
        <v>100.35725676070433</v>
      </c>
      <c r="I19" s="1664">
        <v>3.3453164636523008E-2</v>
      </c>
      <c r="K19" s="1521"/>
      <c r="N19" s="1521"/>
      <c r="Q19" s="1521"/>
      <c r="R19" s="1521"/>
      <c r="S19" s="1521"/>
      <c r="T19" s="1521"/>
      <c r="U19" s="1521"/>
      <c r="V19" s="1521"/>
      <c r="W19" s="1521"/>
      <c r="X19" s="1521"/>
    </row>
    <row r="20" spans="1:24" ht="25.5" customHeight="1">
      <c r="A20" s="1550" t="s">
        <v>1425</v>
      </c>
      <c r="B20" s="1549">
        <v>23064.45993278129</v>
      </c>
      <c r="C20" s="1549">
        <v>37479.447774050102</v>
      </c>
      <c r="D20" s="1549">
        <v>37708.010151100825</v>
      </c>
      <c r="E20" s="1549">
        <v>23069.831018072648</v>
      </c>
      <c r="F20" s="1549">
        <v>14414.987841268812</v>
      </c>
      <c r="G20" s="1665">
        <v>62.498700959309829</v>
      </c>
      <c r="H20" s="1549">
        <v>-14638.179133028178</v>
      </c>
      <c r="I20" s="1664">
        <v>-38.819813282035085</v>
      </c>
      <c r="K20" s="1521"/>
      <c r="N20" s="1521"/>
      <c r="Q20" s="1521"/>
      <c r="R20" s="1521"/>
      <c r="S20" s="1521"/>
      <c r="T20" s="1521"/>
      <c r="U20" s="1521"/>
      <c r="V20" s="1521"/>
      <c r="W20" s="1521"/>
      <c r="X20" s="1521"/>
    </row>
    <row r="21" spans="1:24" ht="25.5" customHeight="1">
      <c r="A21" s="1550" t="s">
        <v>1424</v>
      </c>
      <c r="B21" s="1549">
        <v>23496.578323603499</v>
      </c>
      <c r="C21" s="1549">
        <v>25720.769286803501</v>
      </c>
      <c r="D21" s="1549">
        <v>23894.483671153503</v>
      </c>
      <c r="E21" s="1549">
        <v>26499.407330113507</v>
      </c>
      <c r="F21" s="1549">
        <v>2224.1909632000024</v>
      </c>
      <c r="G21" s="1665">
        <v>9.4660206799799891</v>
      </c>
      <c r="H21" s="1549">
        <v>2604.9236589600041</v>
      </c>
      <c r="I21" s="1664">
        <v>10.901778397098346</v>
      </c>
      <c r="K21" s="1521"/>
      <c r="N21" s="1521"/>
      <c r="Q21" s="1521"/>
      <c r="R21" s="1521"/>
      <c r="S21" s="1521"/>
      <c r="T21" s="1521"/>
      <c r="U21" s="1521"/>
      <c r="V21" s="1521"/>
      <c r="W21" s="1521"/>
      <c r="X21" s="1521"/>
    </row>
    <row r="22" spans="1:24" ht="25.5" customHeight="1">
      <c r="A22" s="1629" t="s">
        <v>1423</v>
      </c>
      <c r="B22" s="1628">
        <v>22904.790410080001</v>
      </c>
      <c r="C22" s="1628">
        <v>28218.17034638</v>
      </c>
      <c r="D22" s="1628">
        <v>7487.4737027199999</v>
      </c>
      <c r="E22" s="1628">
        <v>3837.9871088600003</v>
      </c>
      <c r="F22" s="1628">
        <v>5313.3799362999998</v>
      </c>
      <c r="G22" s="1662">
        <v>23.197679791742051</v>
      </c>
      <c r="H22" s="1628">
        <v>-3649.4865938599996</v>
      </c>
      <c r="I22" s="1661">
        <v>-48.741227532248139</v>
      </c>
      <c r="K22" s="1521"/>
      <c r="N22" s="1521"/>
      <c r="Q22" s="1521"/>
      <c r="R22" s="1521"/>
      <c r="S22" s="1521"/>
      <c r="T22" s="1521"/>
      <c r="U22" s="1521"/>
      <c r="V22" s="1521"/>
      <c r="W22" s="1521"/>
      <c r="X22" s="1521"/>
    </row>
    <row r="23" spans="1:24" ht="25.5" customHeight="1">
      <c r="A23" s="1629" t="s">
        <v>1422</v>
      </c>
      <c r="B23" s="1628">
        <v>3298.5</v>
      </c>
      <c r="C23" s="1628">
        <v>5691.5</v>
      </c>
      <c r="D23" s="1628">
        <v>14775.7</v>
      </c>
      <c r="E23" s="1628">
        <v>12210.4</v>
      </c>
      <c r="F23" s="1628">
        <v>2393</v>
      </c>
      <c r="G23" s="1662">
        <v>72.548127936941029</v>
      </c>
      <c r="H23" s="1628">
        <v>-2565.3000000000011</v>
      </c>
      <c r="I23" s="1661">
        <v>-17.361614001367116</v>
      </c>
      <c r="K23" s="1521"/>
      <c r="N23" s="1521"/>
      <c r="Q23" s="1521"/>
      <c r="R23" s="1521"/>
      <c r="S23" s="1521"/>
      <c r="T23" s="1521"/>
      <c r="U23" s="1521"/>
      <c r="V23" s="1521"/>
      <c r="W23" s="1521"/>
      <c r="X23" s="1521"/>
    </row>
    <row r="24" spans="1:24" ht="25.5" customHeight="1">
      <c r="A24" s="1671" t="s">
        <v>1421</v>
      </c>
      <c r="B24" s="1628">
        <v>847028.46839602466</v>
      </c>
      <c r="C24" s="1628">
        <v>872721.19118782156</v>
      </c>
      <c r="D24" s="1628">
        <v>975330.63603299996</v>
      </c>
      <c r="E24" s="1628">
        <v>1021778.0435449305</v>
      </c>
      <c r="F24" s="1628">
        <v>25692.722791796899</v>
      </c>
      <c r="G24" s="1662">
        <v>3.0332773632095176</v>
      </c>
      <c r="H24" s="1628">
        <v>46447.407511930563</v>
      </c>
      <c r="I24" s="1661">
        <v>4.762221732401219</v>
      </c>
      <c r="K24" s="1521"/>
      <c r="N24" s="1521"/>
      <c r="Q24" s="1521"/>
      <c r="R24" s="1521"/>
      <c r="S24" s="1521"/>
      <c r="T24" s="1521"/>
      <c r="U24" s="1521"/>
      <c r="V24" s="1521"/>
      <c r="W24" s="1521"/>
      <c r="X24" s="1521"/>
    </row>
    <row r="25" spans="1:24" ht="25.5" customHeight="1">
      <c r="A25" s="1666" t="s">
        <v>1420</v>
      </c>
      <c r="B25" s="1549">
        <v>305940.81086379162</v>
      </c>
      <c r="C25" s="1549">
        <v>309971.70360661158</v>
      </c>
      <c r="D25" s="1549">
        <v>331602.79463437002</v>
      </c>
      <c r="E25" s="1549">
        <v>330937.81643544993</v>
      </c>
      <c r="F25" s="1549">
        <v>4030.8927428199677</v>
      </c>
      <c r="G25" s="1665">
        <v>1.3175400599348506</v>
      </c>
      <c r="H25" s="1549">
        <v>-664.97819892008556</v>
      </c>
      <c r="I25" s="1664">
        <v>-0.200534558115923</v>
      </c>
      <c r="K25" s="1521"/>
      <c r="N25" s="1521"/>
      <c r="Q25" s="1521"/>
      <c r="R25" s="1521"/>
      <c r="S25" s="1521"/>
      <c r="T25" s="1521"/>
      <c r="U25" s="1521"/>
      <c r="V25" s="1521"/>
      <c r="W25" s="1521"/>
      <c r="X25" s="1521"/>
    </row>
    <row r="26" spans="1:24" ht="25.5" customHeight="1">
      <c r="A26" s="1666" t="s">
        <v>1419</v>
      </c>
      <c r="B26" s="1549">
        <v>200127.41866717351</v>
      </c>
      <c r="C26" s="1549">
        <v>277764.6984182797</v>
      </c>
      <c r="D26" s="1549">
        <v>246222.30917093263</v>
      </c>
      <c r="E26" s="1549">
        <v>309816.31957950565</v>
      </c>
      <c r="F26" s="1549">
        <v>77637.279751106194</v>
      </c>
      <c r="G26" s="1665">
        <v>38.793924524766219</v>
      </c>
      <c r="H26" s="1549">
        <v>63594.010408573027</v>
      </c>
      <c r="I26" s="1664">
        <v>25.827883193323782</v>
      </c>
      <c r="K26" s="1521"/>
      <c r="N26" s="1521"/>
      <c r="Q26" s="1521"/>
      <c r="R26" s="1521"/>
      <c r="S26" s="1521"/>
      <c r="T26" s="1521"/>
      <c r="U26" s="1521"/>
      <c r="V26" s="1521"/>
      <c r="W26" s="1521"/>
      <c r="X26" s="1521"/>
    </row>
    <row r="27" spans="1:24" ht="23.25" customHeight="1">
      <c r="A27" s="1666" t="s">
        <v>1418</v>
      </c>
      <c r="B27" s="1549">
        <v>26917.305459656291</v>
      </c>
      <c r="C27" s="1549">
        <v>36943.856024918954</v>
      </c>
      <c r="D27" s="1549">
        <v>53675.958561200379</v>
      </c>
      <c r="E27" s="1549">
        <v>57676.455265292352</v>
      </c>
      <c r="F27" s="1549">
        <v>10026.550565262663</v>
      </c>
      <c r="G27" s="1665">
        <v>37.24945864395854</v>
      </c>
      <c r="H27" s="1549">
        <v>4000.4967040919728</v>
      </c>
      <c r="I27" s="1664">
        <v>7.4530512567012233</v>
      </c>
      <c r="K27" s="1521"/>
      <c r="N27" s="1521"/>
      <c r="Q27" s="1521"/>
      <c r="R27" s="1521"/>
      <c r="S27" s="1521"/>
      <c r="T27" s="1521"/>
      <c r="U27" s="1521"/>
      <c r="V27" s="1521"/>
      <c r="W27" s="1521"/>
      <c r="X27" s="1521"/>
    </row>
    <row r="28" spans="1:24" ht="19.5" customHeight="1">
      <c r="A28" s="1670" t="s">
        <v>1417</v>
      </c>
      <c r="B28" s="1549">
        <v>314042.93340540328</v>
      </c>
      <c r="C28" s="1549">
        <v>248040.9331380114</v>
      </c>
      <c r="D28" s="1549">
        <v>343829.57366649696</v>
      </c>
      <c r="E28" s="1549">
        <v>323347.45226468262</v>
      </c>
      <c r="F28" s="1549">
        <v>-66002.000267391879</v>
      </c>
      <c r="G28" s="1665">
        <v>-21.016871658815131</v>
      </c>
      <c r="H28" s="1549">
        <v>-20482.121401814336</v>
      </c>
      <c r="I28" s="1664">
        <v>-5.9570563356139052</v>
      </c>
      <c r="K28" s="1521"/>
      <c r="N28" s="1521"/>
      <c r="Q28" s="1521"/>
      <c r="R28" s="1521"/>
      <c r="S28" s="1521"/>
      <c r="T28" s="1521"/>
      <c r="U28" s="1521"/>
      <c r="V28" s="1521"/>
      <c r="W28" s="1521"/>
      <c r="X28" s="1521"/>
    </row>
    <row r="29" spans="1:24" ht="25.5" customHeight="1">
      <c r="A29" s="1632" t="s">
        <v>1416</v>
      </c>
      <c r="B29" s="1560">
        <v>4108298.5157846222</v>
      </c>
      <c r="C29" s="1560">
        <v>4238196.2498242212</v>
      </c>
      <c r="D29" s="1560">
        <v>4837321.2193420734</v>
      </c>
      <c r="E29" s="1560">
        <v>5065197.902588672</v>
      </c>
      <c r="F29" s="1560">
        <v>129897.73403959908</v>
      </c>
      <c r="G29" s="1669">
        <v>3.1618377666694597</v>
      </c>
      <c r="H29" s="1560">
        <v>227876.68324659858</v>
      </c>
      <c r="I29" s="1554">
        <v>4.7108032093347774</v>
      </c>
      <c r="K29" s="1521"/>
      <c r="N29" s="1521"/>
      <c r="Q29" s="1521"/>
      <c r="R29" s="1521"/>
      <c r="S29" s="1521"/>
      <c r="T29" s="1521"/>
      <c r="U29" s="1521"/>
      <c r="V29" s="1521"/>
      <c r="W29" s="1521"/>
      <c r="X29" s="1521"/>
    </row>
    <row r="30" spans="1:24" ht="25.5" customHeight="1">
      <c r="A30" s="1633" t="s">
        <v>1415</v>
      </c>
      <c r="B30" s="1628">
        <v>403971.44564788026</v>
      </c>
      <c r="C30" s="1628">
        <v>398672.60250588128</v>
      </c>
      <c r="D30" s="1628">
        <v>563643.85288760695</v>
      </c>
      <c r="E30" s="1628">
        <v>543482.96262245555</v>
      </c>
      <c r="F30" s="1628">
        <v>-5298.8431419989793</v>
      </c>
      <c r="G30" s="1662">
        <v>-1.3116875460097965</v>
      </c>
      <c r="H30" s="1628">
        <v>-20160.890265151393</v>
      </c>
      <c r="I30" s="1661">
        <v>-3.5768846163876398</v>
      </c>
      <c r="K30" s="1521"/>
      <c r="N30" s="1521"/>
      <c r="Q30" s="1521"/>
      <c r="R30" s="1521"/>
      <c r="S30" s="1521"/>
      <c r="T30" s="1521"/>
      <c r="U30" s="1521"/>
      <c r="V30" s="1521"/>
      <c r="W30" s="1521"/>
      <c r="X30" s="1521"/>
    </row>
    <row r="31" spans="1:24" ht="25.5" customHeight="1">
      <c r="A31" s="1550" t="s">
        <v>1414</v>
      </c>
      <c r="B31" s="1549">
        <v>82116.008428296991</v>
      </c>
      <c r="C31" s="1549">
        <v>96048.789123205512</v>
      </c>
      <c r="D31" s="1549">
        <v>91393.699059056991</v>
      </c>
      <c r="E31" s="1549">
        <v>78794.927362397022</v>
      </c>
      <c r="F31" s="1549">
        <v>13932.780694908521</v>
      </c>
      <c r="G31" s="1665">
        <v>16.967191856475232</v>
      </c>
      <c r="H31" s="1549">
        <v>-12598.771696659969</v>
      </c>
      <c r="I31" s="1664">
        <v>-13.785164432964756</v>
      </c>
      <c r="K31" s="1521"/>
      <c r="N31" s="1521"/>
      <c r="Q31" s="1521"/>
      <c r="R31" s="1521"/>
      <c r="S31" s="1521"/>
      <c r="T31" s="1521"/>
      <c r="U31" s="1521"/>
      <c r="V31" s="1521"/>
      <c r="W31" s="1521"/>
      <c r="X31" s="1521"/>
    </row>
    <row r="32" spans="1:24" ht="25.5" customHeight="1">
      <c r="A32" s="1550" t="s">
        <v>1413</v>
      </c>
      <c r="B32" s="1549">
        <v>185381.91265406995</v>
      </c>
      <c r="C32" s="1549">
        <v>158357.20478504986</v>
      </c>
      <c r="D32" s="1549">
        <v>296536.61092084035</v>
      </c>
      <c r="E32" s="1549">
        <v>282857.36125018005</v>
      </c>
      <c r="F32" s="1549">
        <v>-27024.707869020087</v>
      </c>
      <c r="G32" s="1665">
        <v>-14.577855780056209</v>
      </c>
      <c r="H32" s="1549">
        <v>-13679.249670660298</v>
      </c>
      <c r="I32" s="1664">
        <v>-4.6130053311737402</v>
      </c>
      <c r="K32" s="1521"/>
      <c r="N32" s="1521"/>
      <c r="Q32" s="1521"/>
      <c r="R32" s="1521"/>
      <c r="S32" s="1521"/>
      <c r="T32" s="1521"/>
      <c r="U32" s="1521"/>
      <c r="V32" s="1521"/>
      <c r="W32" s="1521"/>
      <c r="X32" s="1521"/>
    </row>
    <row r="33" spans="1:24" ht="25.5" customHeight="1">
      <c r="A33" s="1550" t="s">
        <v>1412</v>
      </c>
      <c r="B33" s="1549">
        <v>2703.3785122337504</v>
      </c>
      <c r="C33" s="1549">
        <v>4285.6178503374995</v>
      </c>
      <c r="D33" s="1549">
        <v>4686.6611251028189</v>
      </c>
      <c r="E33" s="1549">
        <v>4244.2423010407038</v>
      </c>
      <c r="F33" s="1549">
        <v>1582.2393381037491</v>
      </c>
      <c r="G33" s="1665">
        <v>58.528220556002516</v>
      </c>
      <c r="H33" s="1549">
        <v>-442.41882406211516</v>
      </c>
      <c r="I33" s="1664">
        <v>-9.4399576212672969</v>
      </c>
      <c r="K33" s="1521"/>
      <c r="N33" s="1521"/>
      <c r="Q33" s="1521"/>
      <c r="R33" s="1521"/>
      <c r="S33" s="1521"/>
      <c r="T33" s="1521"/>
      <c r="U33" s="1521"/>
      <c r="V33" s="1521"/>
      <c r="W33" s="1521"/>
      <c r="X33" s="1521"/>
    </row>
    <row r="34" spans="1:24" ht="25.5" customHeight="1">
      <c r="A34" s="1550" t="s">
        <v>1411</v>
      </c>
      <c r="B34" s="1549">
        <v>133670.56488802959</v>
      </c>
      <c r="C34" s="1549">
        <v>139536.74493078847</v>
      </c>
      <c r="D34" s="1549">
        <v>171011.35776610681</v>
      </c>
      <c r="E34" s="1549">
        <v>177455.42769233778</v>
      </c>
      <c r="F34" s="1549">
        <v>5866.1800427588751</v>
      </c>
      <c r="G34" s="1665">
        <v>4.3885353874824542</v>
      </c>
      <c r="H34" s="1549">
        <v>6444.0699262309645</v>
      </c>
      <c r="I34" s="1664">
        <v>3.7682116617333423</v>
      </c>
      <c r="K34" s="1521"/>
      <c r="N34" s="1521"/>
      <c r="Q34" s="1521"/>
      <c r="R34" s="1521"/>
      <c r="S34" s="1521"/>
      <c r="T34" s="1521"/>
      <c r="U34" s="1521"/>
      <c r="V34" s="1521"/>
      <c r="W34" s="1521"/>
      <c r="X34" s="1521"/>
    </row>
    <row r="35" spans="1:24" ht="25.5" customHeight="1">
      <c r="A35" s="1550" t="s">
        <v>1410</v>
      </c>
      <c r="B35" s="1549">
        <v>99.581165249999998</v>
      </c>
      <c r="C35" s="1549">
        <v>444.24581649999999</v>
      </c>
      <c r="D35" s="1549">
        <v>15.5240165</v>
      </c>
      <c r="E35" s="1549">
        <v>131.00401649999995</v>
      </c>
      <c r="F35" s="1549">
        <v>344.66465125000002</v>
      </c>
      <c r="G35" s="1665">
        <v>346.11429820560369</v>
      </c>
      <c r="H35" s="1549">
        <v>115.47999999999995</v>
      </c>
      <c r="I35" s="1664">
        <v>743.87965253708637</v>
      </c>
      <c r="K35" s="1521"/>
      <c r="N35" s="1521"/>
      <c r="Q35" s="1521"/>
      <c r="R35" s="1521"/>
      <c r="S35" s="1521"/>
      <c r="T35" s="1521"/>
      <c r="U35" s="1521"/>
      <c r="V35" s="1521"/>
      <c r="W35" s="1521"/>
      <c r="X35" s="1521"/>
    </row>
    <row r="36" spans="1:24" ht="25.5" customHeight="1">
      <c r="A36" s="1633" t="s">
        <v>1409</v>
      </c>
      <c r="B36" s="1628">
        <v>3334704.4617633219</v>
      </c>
      <c r="C36" s="1628">
        <v>3464332.1498126741</v>
      </c>
      <c r="D36" s="1628">
        <v>3862859.373359432</v>
      </c>
      <c r="E36" s="1628">
        <v>4037584.8928998038</v>
      </c>
      <c r="F36" s="1628">
        <v>129627.68804935226</v>
      </c>
      <c r="G36" s="1662">
        <v>3.8872316733221943</v>
      </c>
      <c r="H36" s="1628">
        <v>174725.51954037184</v>
      </c>
      <c r="I36" s="1661">
        <v>4.5232171987772221</v>
      </c>
      <c r="K36" s="1521"/>
      <c r="N36" s="1521"/>
      <c r="Q36" s="1521"/>
      <c r="R36" s="1521"/>
      <c r="S36" s="1521"/>
      <c r="T36" s="1521"/>
      <c r="U36" s="1521"/>
      <c r="V36" s="1521"/>
      <c r="W36" s="1521"/>
      <c r="X36" s="1521"/>
    </row>
    <row r="37" spans="1:24" ht="25.5" customHeight="1">
      <c r="A37" s="1550" t="s">
        <v>1408</v>
      </c>
      <c r="B37" s="1549">
        <v>375886.29999999993</v>
      </c>
      <c r="C37" s="1549">
        <v>376921.49999999994</v>
      </c>
      <c r="D37" s="1549">
        <v>535393.60000000009</v>
      </c>
      <c r="E37" s="1549">
        <v>563033.59999999998</v>
      </c>
      <c r="F37" s="1549">
        <v>1035.2000000000116</v>
      </c>
      <c r="G37" s="1665">
        <v>0.27540242887277666</v>
      </c>
      <c r="H37" s="1549">
        <v>27639.999999999884</v>
      </c>
      <c r="I37" s="1664">
        <v>5.1625570421461671</v>
      </c>
      <c r="K37" s="1521"/>
      <c r="N37" s="1521"/>
      <c r="Q37" s="1521"/>
      <c r="R37" s="1521"/>
      <c r="S37" s="1521"/>
      <c r="T37" s="1521"/>
      <c r="U37" s="1521"/>
      <c r="V37" s="1521"/>
      <c r="W37" s="1521"/>
      <c r="X37" s="1521"/>
    </row>
    <row r="38" spans="1:24" ht="25.5" customHeight="1">
      <c r="A38" s="1552" t="s">
        <v>1407</v>
      </c>
      <c r="B38" s="1549">
        <v>9662.1363867239997</v>
      </c>
      <c r="C38" s="1549">
        <v>9077.9591202600022</v>
      </c>
      <c r="D38" s="1549">
        <v>8671.6272158699994</v>
      </c>
      <c r="E38" s="1549">
        <v>10023.517168959999</v>
      </c>
      <c r="F38" s="1549">
        <v>-584.17726646399751</v>
      </c>
      <c r="G38" s="1665">
        <v>-6.0460465789602251</v>
      </c>
      <c r="H38" s="1549">
        <v>1351.8899530899998</v>
      </c>
      <c r="I38" s="1664">
        <v>15.589807073531684</v>
      </c>
      <c r="K38" s="1521"/>
      <c r="N38" s="1521"/>
      <c r="Q38" s="1521"/>
      <c r="R38" s="1521"/>
      <c r="S38" s="1521"/>
      <c r="T38" s="1521"/>
      <c r="U38" s="1521"/>
      <c r="V38" s="1521"/>
      <c r="W38" s="1521"/>
      <c r="X38" s="1521"/>
    </row>
    <row r="39" spans="1:24" ht="25.5" customHeight="1">
      <c r="A39" s="1668" t="s">
        <v>1406</v>
      </c>
      <c r="B39" s="1549">
        <v>42417.219606057763</v>
      </c>
      <c r="C39" s="1549">
        <v>43708.91662548235</v>
      </c>
      <c r="D39" s="1549">
        <v>45401.921327719188</v>
      </c>
      <c r="E39" s="1549">
        <v>54278.010629127399</v>
      </c>
      <c r="F39" s="1549">
        <v>1291.6970194245878</v>
      </c>
      <c r="G39" s="1665">
        <v>3.0452185018749218</v>
      </c>
      <c r="H39" s="1549">
        <v>8876.0893014082103</v>
      </c>
      <c r="I39" s="1664">
        <v>19.550030134934183</v>
      </c>
      <c r="K39" s="1521"/>
      <c r="N39" s="1521"/>
      <c r="Q39" s="1521"/>
      <c r="R39" s="1521"/>
      <c r="S39" s="1521"/>
      <c r="T39" s="1521"/>
      <c r="U39" s="1521"/>
      <c r="V39" s="1521"/>
      <c r="W39" s="1521"/>
      <c r="X39" s="1521"/>
    </row>
    <row r="40" spans="1:24" ht="25.5" customHeight="1">
      <c r="A40" s="1667" t="s">
        <v>1405</v>
      </c>
      <c r="B40" s="1549">
        <v>1029.5113906699999</v>
      </c>
      <c r="C40" s="1549">
        <v>1018.5186163600001</v>
      </c>
      <c r="D40" s="1549">
        <v>982.70395756000016</v>
      </c>
      <c r="E40" s="1549">
        <v>831.67381790000002</v>
      </c>
      <c r="F40" s="1549">
        <v>-10.992774309999731</v>
      </c>
      <c r="G40" s="1665">
        <v>-1.0677661665157197</v>
      </c>
      <c r="H40" s="1549">
        <v>-151.03013966000015</v>
      </c>
      <c r="I40" s="1664">
        <v>-15.368833970608978</v>
      </c>
      <c r="K40" s="1521"/>
      <c r="N40" s="1521"/>
      <c r="Q40" s="1521"/>
      <c r="R40" s="1521"/>
      <c r="S40" s="1521"/>
      <c r="T40" s="1521"/>
      <c r="U40" s="1521"/>
      <c r="V40" s="1521"/>
      <c r="W40" s="1521"/>
      <c r="X40" s="1521"/>
    </row>
    <row r="41" spans="1:24" ht="25.5" customHeight="1">
      <c r="A41" s="1550" t="s">
        <v>1404</v>
      </c>
      <c r="B41" s="1549">
        <v>41387.708215387764</v>
      </c>
      <c r="C41" s="1549">
        <v>42690.398009122349</v>
      </c>
      <c r="D41" s="1549">
        <v>44419.217370159189</v>
      </c>
      <c r="E41" s="1549">
        <v>53446.336811227397</v>
      </c>
      <c r="F41" s="1549">
        <v>1302.6897937345857</v>
      </c>
      <c r="G41" s="1665">
        <v>3.1475282152739528</v>
      </c>
      <c r="H41" s="1549">
        <v>9027.1194410682074</v>
      </c>
      <c r="I41" s="1664">
        <v>20.322554010446439</v>
      </c>
      <c r="K41" s="1521"/>
      <c r="N41" s="1521"/>
      <c r="Q41" s="1521"/>
      <c r="R41" s="1521"/>
      <c r="S41" s="1521"/>
      <c r="T41" s="1521"/>
      <c r="U41" s="1521"/>
      <c r="V41" s="1521"/>
      <c r="W41" s="1521"/>
      <c r="X41" s="1521"/>
    </row>
    <row r="42" spans="1:24" ht="25.5" customHeight="1">
      <c r="A42" s="1552" t="s">
        <v>1403</v>
      </c>
      <c r="B42" s="1549">
        <v>2906637.8124325201</v>
      </c>
      <c r="C42" s="1549">
        <v>3034545.9731098115</v>
      </c>
      <c r="D42" s="1549">
        <v>3273376.3082205425</v>
      </c>
      <c r="E42" s="1549">
        <v>3410234.7829676364</v>
      </c>
      <c r="F42" s="1549">
        <v>127908.16067729145</v>
      </c>
      <c r="G42" s="1665">
        <v>4.4005537989697832</v>
      </c>
      <c r="H42" s="1549">
        <v>136858.47474709386</v>
      </c>
      <c r="I42" s="1664">
        <v>4.1809575759253974</v>
      </c>
      <c r="K42" s="1521"/>
      <c r="N42" s="1521"/>
      <c r="Q42" s="1521"/>
      <c r="R42" s="1521"/>
      <c r="S42" s="1521"/>
      <c r="T42" s="1521"/>
      <c r="U42" s="1521"/>
      <c r="V42" s="1521"/>
      <c r="W42" s="1521"/>
      <c r="X42" s="1521"/>
    </row>
    <row r="43" spans="1:24" ht="25.5" customHeight="1">
      <c r="A43" s="1552" t="s">
        <v>1402</v>
      </c>
      <c r="B43" s="1549">
        <v>2866191.3911537011</v>
      </c>
      <c r="C43" s="1549">
        <v>2988755.079614684</v>
      </c>
      <c r="D43" s="1549">
        <v>3209791.030286938</v>
      </c>
      <c r="E43" s="1549">
        <v>3339662.9383795201</v>
      </c>
      <c r="F43" s="1549">
        <v>122563.68846098287</v>
      </c>
      <c r="G43" s="1665">
        <v>4.2761864695870306</v>
      </c>
      <c r="H43" s="1549">
        <v>129871.90809258213</v>
      </c>
      <c r="I43" s="1664">
        <v>4.0461172352697456</v>
      </c>
      <c r="K43" s="1521"/>
      <c r="N43" s="1521"/>
      <c r="Q43" s="1521"/>
      <c r="R43" s="1521"/>
      <c r="S43" s="1521"/>
      <c r="T43" s="1521"/>
      <c r="U43" s="1521"/>
      <c r="V43" s="1521"/>
      <c r="W43" s="1521"/>
      <c r="X43" s="1521"/>
    </row>
    <row r="44" spans="1:24" ht="25.5" customHeight="1">
      <c r="A44" s="1550" t="s">
        <v>1401</v>
      </c>
      <c r="B44" s="1549">
        <v>40446.421278818867</v>
      </c>
      <c r="C44" s="1549">
        <v>45790.893495127522</v>
      </c>
      <c r="D44" s="1549">
        <v>63585.277933604666</v>
      </c>
      <c r="E44" s="1549">
        <v>70571.844588116248</v>
      </c>
      <c r="F44" s="1549">
        <v>5344.4722163086553</v>
      </c>
      <c r="G44" s="1665">
        <v>13.213708524337278</v>
      </c>
      <c r="H44" s="1549">
        <v>6986.5666545115819</v>
      </c>
      <c r="I44" s="1664">
        <v>10.987711120500109</v>
      </c>
      <c r="K44" s="1521"/>
      <c r="N44" s="1521"/>
      <c r="Q44" s="1521"/>
      <c r="R44" s="1521"/>
      <c r="S44" s="1521"/>
      <c r="T44" s="1521"/>
      <c r="U44" s="1521"/>
      <c r="V44" s="1521"/>
      <c r="W44" s="1521"/>
      <c r="X44" s="1521"/>
    </row>
    <row r="45" spans="1:24" ht="25.5" customHeight="1">
      <c r="A45" s="1666" t="s">
        <v>1400</v>
      </c>
      <c r="B45" s="1549">
        <v>100.99333802</v>
      </c>
      <c r="C45" s="1549">
        <v>77.800957119999993</v>
      </c>
      <c r="D45" s="1549">
        <v>15.916595299999999</v>
      </c>
      <c r="E45" s="1549">
        <v>14.982134079999993</v>
      </c>
      <c r="F45" s="1549">
        <v>-23.192380900000003</v>
      </c>
      <c r="G45" s="1665">
        <v>-22.964268094007497</v>
      </c>
      <c r="H45" s="1549">
        <v>-0.93446122000000642</v>
      </c>
      <c r="I45" s="1664">
        <v>-5.8709868686552991</v>
      </c>
      <c r="K45" s="1521"/>
      <c r="N45" s="1521"/>
      <c r="Q45" s="1521"/>
      <c r="R45" s="1521"/>
      <c r="S45" s="1521"/>
      <c r="T45" s="1521"/>
      <c r="U45" s="1521"/>
      <c r="V45" s="1521"/>
      <c r="W45" s="1521"/>
      <c r="X45" s="1521"/>
    </row>
    <row r="46" spans="1:24" s="1521" customFormat="1" ht="19.5" customHeight="1">
      <c r="A46" s="1663" t="s">
        <v>1399</v>
      </c>
      <c r="B46" s="1628">
        <v>0</v>
      </c>
      <c r="C46" s="1628">
        <v>0</v>
      </c>
      <c r="D46" s="1628">
        <v>0</v>
      </c>
      <c r="E46" s="1628">
        <v>3.5989800001407276E-3</v>
      </c>
      <c r="F46" s="1628">
        <v>0</v>
      </c>
      <c r="G46" s="1662"/>
      <c r="H46" s="1628">
        <v>3.5989800001407276E-3</v>
      </c>
      <c r="I46" s="1661"/>
      <c r="J46" s="1516"/>
      <c r="L46" s="1516"/>
      <c r="M46" s="1516"/>
    </row>
    <row r="47" spans="1:24" ht="19.5" customHeight="1" thickBot="1">
      <c r="A47" s="1621" t="s">
        <v>1398</v>
      </c>
      <c r="B47" s="1660">
        <v>369622.6027342676</v>
      </c>
      <c r="C47" s="1659">
        <v>375191.49759606301</v>
      </c>
      <c r="D47" s="1620">
        <v>410817.99859095598</v>
      </c>
      <c r="E47" s="1620">
        <v>484130.04333561868</v>
      </c>
      <c r="F47" s="1620">
        <v>5568.8948617954156</v>
      </c>
      <c r="G47" s="1658">
        <v>1.50664348462452</v>
      </c>
      <c r="H47" s="1620">
        <v>73312.044744662708</v>
      </c>
      <c r="I47" s="1657">
        <v>17.845382869327054</v>
      </c>
      <c r="J47" s="1521"/>
      <c r="K47" s="1521"/>
      <c r="L47" s="1521"/>
      <c r="M47" s="1521"/>
      <c r="N47" s="1521"/>
      <c r="Q47" s="1521"/>
      <c r="R47" s="1521"/>
      <c r="S47" s="1521"/>
      <c r="T47" s="1521"/>
      <c r="U47" s="1521"/>
      <c r="V47" s="1521"/>
      <c r="W47" s="1521"/>
      <c r="X47" s="1521"/>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56"/>
  <sheetViews>
    <sheetView showGridLines="0" topLeftCell="A41" zoomScale="90" zoomScaleNormal="90" workbookViewId="0">
      <selection activeCell="M11" sqref="M11"/>
    </sheetView>
  </sheetViews>
  <sheetFormatPr defaultRowHeight="15.75"/>
  <cols>
    <col min="1" max="1" width="51.42578125" style="1516" bestFit="1" customWidth="1"/>
    <col min="2" max="5" width="14" style="1516" customWidth="1"/>
    <col min="6" max="8" width="10.85546875" style="1516" customWidth="1"/>
    <col min="9" max="256" width="9.140625" style="1516"/>
    <col min="257" max="257" width="44.140625" style="1516" bestFit="1" customWidth="1"/>
    <col min="258" max="258" width="11.140625" style="1516" customWidth="1"/>
    <col min="259" max="259" width="10.28515625" style="1516" customWidth="1"/>
    <col min="260" max="260" width="10.85546875" style="1516" customWidth="1"/>
    <col min="261" max="261" width="9.28515625" style="1516" customWidth="1"/>
    <col min="262" max="263" width="9.140625" style="1516"/>
    <col min="264" max="264" width="9.5703125" style="1516" customWidth="1"/>
    <col min="265" max="512" width="9.140625" style="1516"/>
    <col min="513" max="513" width="44.140625" style="1516" bestFit="1" customWidth="1"/>
    <col min="514" max="514" width="11.140625" style="1516" customWidth="1"/>
    <col min="515" max="515" width="10.28515625" style="1516" customWidth="1"/>
    <col min="516" max="516" width="10.85546875" style="1516" customWidth="1"/>
    <col min="517" max="517" width="9.28515625" style="1516" customWidth="1"/>
    <col min="518" max="519" width="9.140625" style="1516"/>
    <col min="520" max="520" width="9.5703125" style="1516" customWidth="1"/>
    <col min="521" max="768" width="9.140625" style="1516"/>
    <col min="769" max="769" width="44.140625" style="1516" bestFit="1" customWidth="1"/>
    <col min="770" max="770" width="11.140625" style="1516" customWidth="1"/>
    <col min="771" max="771" width="10.28515625" style="1516" customWidth="1"/>
    <col min="772" max="772" width="10.85546875" style="1516" customWidth="1"/>
    <col min="773" max="773" width="9.28515625" style="1516" customWidth="1"/>
    <col min="774" max="775" width="9.140625" style="1516"/>
    <col min="776" max="776" width="9.5703125" style="1516" customWidth="1"/>
    <col min="777" max="1024" width="9.140625" style="1516"/>
    <col min="1025" max="1025" width="44.140625" style="1516" bestFit="1" customWidth="1"/>
    <col min="1026" max="1026" width="11.140625" style="1516" customWidth="1"/>
    <col min="1027" max="1027" width="10.28515625" style="1516" customWidth="1"/>
    <col min="1028" max="1028" width="10.85546875" style="1516" customWidth="1"/>
    <col min="1029" max="1029" width="9.28515625" style="1516" customWidth="1"/>
    <col min="1030" max="1031" width="9.140625" style="1516"/>
    <col min="1032" max="1032" width="9.5703125" style="1516" customWidth="1"/>
    <col min="1033" max="1280" width="9.140625" style="1516"/>
    <col min="1281" max="1281" width="44.140625" style="1516" bestFit="1" customWidth="1"/>
    <col min="1282" max="1282" width="11.140625" style="1516" customWidth="1"/>
    <col min="1283" max="1283" width="10.28515625" style="1516" customWidth="1"/>
    <col min="1284" max="1284" width="10.85546875" style="1516" customWidth="1"/>
    <col min="1285" max="1285" width="9.28515625" style="1516" customWidth="1"/>
    <col min="1286" max="1287" width="9.140625" style="1516"/>
    <col min="1288" max="1288" width="9.5703125" style="1516" customWidth="1"/>
    <col min="1289" max="1536" width="9.140625" style="1516"/>
    <col min="1537" max="1537" width="44.140625" style="1516" bestFit="1" customWidth="1"/>
    <col min="1538" max="1538" width="11.140625" style="1516" customWidth="1"/>
    <col min="1539" max="1539" width="10.28515625" style="1516" customWidth="1"/>
    <col min="1540" max="1540" width="10.85546875" style="1516" customWidth="1"/>
    <col min="1541" max="1541" width="9.28515625" style="1516" customWidth="1"/>
    <col min="1542" max="1543" width="9.140625" style="1516"/>
    <col min="1544" max="1544" width="9.5703125" style="1516" customWidth="1"/>
    <col min="1545" max="1792" width="9.140625" style="1516"/>
    <col min="1793" max="1793" width="44.140625" style="1516" bestFit="1" customWidth="1"/>
    <col min="1794" max="1794" width="11.140625" style="1516" customWidth="1"/>
    <col min="1795" max="1795" width="10.28515625" style="1516" customWidth="1"/>
    <col min="1796" max="1796" width="10.85546875" style="1516" customWidth="1"/>
    <col min="1797" max="1797" width="9.28515625" style="1516" customWidth="1"/>
    <col min="1798" max="1799" width="9.140625" style="1516"/>
    <col min="1800" max="1800" width="9.5703125" style="1516" customWidth="1"/>
    <col min="1801" max="2048" width="9.140625" style="1516"/>
    <col min="2049" max="2049" width="44.140625" style="1516" bestFit="1" customWidth="1"/>
    <col min="2050" max="2050" width="11.140625" style="1516" customWidth="1"/>
    <col min="2051" max="2051" width="10.28515625" style="1516" customWidth="1"/>
    <col min="2052" max="2052" width="10.85546875" style="1516" customWidth="1"/>
    <col min="2053" max="2053" width="9.28515625" style="1516" customWidth="1"/>
    <col min="2054" max="2055" width="9.140625" style="1516"/>
    <col min="2056" max="2056" width="9.5703125" style="1516" customWidth="1"/>
    <col min="2057" max="2304" width="9.140625" style="1516"/>
    <col min="2305" max="2305" width="44.140625" style="1516" bestFit="1" customWidth="1"/>
    <col min="2306" max="2306" width="11.140625" style="1516" customWidth="1"/>
    <col min="2307" max="2307" width="10.28515625" style="1516" customWidth="1"/>
    <col min="2308" max="2308" width="10.85546875" style="1516" customWidth="1"/>
    <col min="2309" max="2309" width="9.28515625" style="1516" customWidth="1"/>
    <col min="2310" max="2311" width="9.140625" style="1516"/>
    <col min="2312" max="2312" width="9.5703125" style="1516" customWidth="1"/>
    <col min="2313" max="2560" width="9.140625" style="1516"/>
    <col min="2561" max="2561" width="44.140625" style="1516" bestFit="1" customWidth="1"/>
    <col min="2562" max="2562" width="11.140625" style="1516" customWidth="1"/>
    <col min="2563" max="2563" width="10.28515625" style="1516" customWidth="1"/>
    <col min="2564" max="2564" width="10.85546875" style="1516" customWidth="1"/>
    <col min="2565" max="2565" width="9.28515625" style="1516" customWidth="1"/>
    <col min="2566" max="2567" width="9.140625" style="1516"/>
    <col min="2568" max="2568" width="9.5703125" style="1516" customWidth="1"/>
    <col min="2569" max="2816" width="9.140625" style="1516"/>
    <col min="2817" max="2817" width="44.140625" style="1516" bestFit="1" customWidth="1"/>
    <col min="2818" max="2818" width="11.140625" style="1516" customWidth="1"/>
    <col min="2819" max="2819" width="10.28515625" style="1516" customWidth="1"/>
    <col min="2820" max="2820" width="10.85546875" style="1516" customWidth="1"/>
    <col min="2821" max="2821" width="9.28515625" style="1516" customWidth="1"/>
    <col min="2822" max="2823" width="9.140625" style="1516"/>
    <col min="2824" max="2824" width="9.5703125" style="1516" customWidth="1"/>
    <col min="2825" max="3072" width="9.140625" style="1516"/>
    <col min="3073" max="3073" width="44.140625" style="1516" bestFit="1" customWidth="1"/>
    <col min="3074" max="3074" width="11.140625" style="1516" customWidth="1"/>
    <col min="3075" max="3075" width="10.28515625" style="1516" customWidth="1"/>
    <col min="3076" max="3076" width="10.85546875" style="1516" customWidth="1"/>
    <col min="3077" max="3077" width="9.28515625" style="1516" customWidth="1"/>
    <col min="3078" max="3079" width="9.140625" style="1516"/>
    <col min="3080" max="3080" width="9.5703125" style="1516" customWidth="1"/>
    <col min="3081" max="3328" width="9.140625" style="1516"/>
    <col min="3329" max="3329" width="44.140625" style="1516" bestFit="1" customWidth="1"/>
    <col min="3330" max="3330" width="11.140625" style="1516" customWidth="1"/>
    <col min="3331" max="3331" width="10.28515625" style="1516" customWidth="1"/>
    <col min="3332" max="3332" width="10.85546875" style="1516" customWidth="1"/>
    <col min="3333" max="3333" width="9.28515625" style="1516" customWidth="1"/>
    <col min="3334" max="3335" width="9.140625" style="1516"/>
    <col min="3336" max="3336" width="9.5703125" style="1516" customWidth="1"/>
    <col min="3337" max="3584" width="9.140625" style="1516"/>
    <col min="3585" max="3585" width="44.140625" style="1516" bestFit="1" customWidth="1"/>
    <col min="3586" max="3586" width="11.140625" style="1516" customWidth="1"/>
    <col min="3587" max="3587" width="10.28515625" style="1516" customWidth="1"/>
    <col min="3588" max="3588" width="10.85546875" style="1516" customWidth="1"/>
    <col min="3589" max="3589" width="9.28515625" style="1516" customWidth="1"/>
    <col min="3590" max="3591" width="9.140625" style="1516"/>
    <col min="3592" max="3592" width="9.5703125" style="1516" customWidth="1"/>
    <col min="3593" max="3840" width="9.140625" style="1516"/>
    <col min="3841" max="3841" width="44.140625" style="1516" bestFit="1" customWidth="1"/>
    <col min="3842" max="3842" width="11.140625" style="1516" customWidth="1"/>
    <col min="3843" max="3843" width="10.28515625" style="1516" customWidth="1"/>
    <col min="3844" max="3844" width="10.85546875" style="1516" customWidth="1"/>
    <col min="3845" max="3845" width="9.28515625" style="1516" customWidth="1"/>
    <col min="3846" max="3847" width="9.140625" style="1516"/>
    <col min="3848" max="3848" width="9.5703125" style="1516" customWidth="1"/>
    <col min="3849" max="4096" width="9.140625" style="1516"/>
    <col min="4097" max="4097" width="44.140625" style="1516" bestFit="1" customWidth="1"/>
    <col min="4098" max="4098" width="11.140625" style="1516" customWidth="1"/>
    <col min="4099" max="4099" width="10.28515625" style="1516" customWidth="1"/>
    <col min="4100" max="4100" width="10.85546875" style="1516" customWidth="1"/>
    <col min="4101" max="4101" width="9.28515625" style="1516" customWidth="1"/>
    <col min="4102" max="4103" width="9.140625" style="1516"/>
    <col min="4104" max="4104" width="9.5703125" style="1516" customWidth="1"/>
    <col min="4105" max="4352" width="9.140625" style="1516"/>
    <col min="4353" max="4353" width="44.140625" style="1516" bestFit="1" customWidth="1"/>
    <col min="4354" max="4354" width="11.140625" style="1516" customWidth="1"/>
    <col min="4355" max="4355" width="10.28515625" style="1516" customWidth="1"/>
    <col min="4356" max="4356" width="10.85546875" style="1516" customWidth="1"/>
    <col min="4357" max="4357" width="9.28515625" style="1516" customWidth="1"/>
    <col min="4358" max="4359" width="9.140625" style="1516"/>
    <col min="4360" max="4360" width="9.5703125" style="1516" customWidth="1"/>
    <col min="4361" max="4608" width="9.140625" style="1516"/>
    <col min="4609" max="4609" width="44.140625" style="1516" bestFit="1" customWidth="1"/>
    <col min="4610" max="4610" width="11.140625" style="1516" customWidth="1"/>
    <col min="4611" max="4611" width="10.28515625" style="1516" customWidth="1"/>
    <col min="4612" max="4612" width="10.85546875" style="1516" customWidth="1"/>
    <col min="4613" max="4613" width="9.28515625" style="1516" customWidth="1"/>
    <col min="4614" max="4615" width="9.140625" style="1516"/>
    <col min="4616" max="4616" width="9.5703125" style="1516" customWidth="1"/>
    <col min="4617" max="4864" width="9.140625" style="1516"/>
    <col min="4865" max="4865" width="44.140625" style="1516" bestFit="1" customWidth="1"/>
    <col min="4866" max="4866" width="11.140625" style="1516" customWidth="1"/>
    <col min="4867" max="4867" width="10.28515625" style="1516" customWidth="1"/>
    <col min="4868" max="4868" width="10.85546875" style="1516" customWidth="1"/>
    <col min="4869" max="4869" width="9.28515625" style="1516" customWidth="1"/>
    <col min="4870" max="4871" width="9.140625" style="1516"/>
    <col min="4872" max="4872" width="9.5703125" style="1516" customWidth="1"/>
    <col min="4873" max="5120" width="9.140625" style="1516"/>
    <col min="5121" max="5121" width="44.140625" style="1516" bestFit="1" customWidth="1"/>
    <col min="5122" max="5122" width="11.140625" style="1516" customWidth="1"/>
    <col min="5123" max="5123" width="10.28515625" style="1516" customWidth="1"/>
    <col min="5124" max="5124" width="10.85546875" style="1516" customWidth="1"/>
    <col min="5125" max="5125" width="9.28515625" style="1516" customWidth="1"/>
    <col min="5126" max="5127" width="9.140625" style="1516"/>
    <col min="5128" max="5128" width="9.5703125" style="1516" customWidth="1"/>
    <col min="5129" max="5376" width="9.140625" style="1516"/>
    <col min="5377" max="5377" width="44.140625" style="1516" bestFit="1" customWidth="1"/>
    <col min="5378" max="5378" width="11.140625" style="1516" customWidth="1"/>
    <col min="5379" max="5379" width="10.28515625" style="1516" customWidth="1"/>
    <col min="5380" max="5380" width="10.85546875" style="1516" customWidth="1"/>
    <col min="5381" max="5381" width="9.28515625" style="1516" customWidth="1"/>
    <col min="5382" max="5383" width="9.140625" style="1516"/>
    <col min="5384" max="5384" width="9.5703125" style="1516" customWidth="1"/>
    <col min="5385" max="5632" width="9.140625" style="1516"/>
    <col min="5633" max="5633" width="44.140625" style="1516" bestFit="1" customWidth="1"/>
    <col min="5634" max="5634" width="11.140625" style="1516" customWidth="1"/>
    <col min="5635" max="5635" width="10.28515625" style="1516" customWidth="1"/>
    <col min="5636" max="5636" width="10.85546875" style="1516" customWidth="1"/>
    <col min="5637" max="5637" width="9.28515625" style="1516" customWidth="1"/>
    <col min="5638" max="5639" width="9.140625" style="1516"/>
    <col min="5640" max="5640" width="9.5703125" style="1516" customWidth="1"/>
    <col min="5641" max="5888" width="9.140625" style="1516"/>
    <col min="5889" max="5889" width="44.140625" style="1516" bestFit="1" customWidth="1"/>
    <col min="5890" max="5890" width="11.140625" style="1516" customWidth="1"/>
    <col min="5891" max="5891" width="10.28515625" style="1516" customWidth="1"/>
    <col min="5892" max="5892" width="10.85546875" style="1516" customWidth="1"/>
    <col min="5893" max="5893" width="9.28515625" style="1516" customWidth="1"/>
    <col min="5894" max="5895" width="9.140625" style="1516"/>
    <col min="5896" max="5896" width="9.5703125" style="1516" customWidth="1"/>
    <col min="5897" max="6144" width="9.140625" style="1516"/>
    <col min="6145" max="6145" width="44.140625" style="1516" bestFit="1" customWidth="1"/>
    <col min="6146" max="6146" width="11.140625" style="1516" customWidth="1"/>
    <col min="6147" max="6147" width="10.28515625" style="1516" customWidth="1"/>
    <col min="6148" max="6148" width="10.85546875" style="1516" customWidth="1"/>
    <col min="6149" max="6149" width="9.28515625" style="1516" customWidth="1"/>
    <col min="6150" max="6151" width="9.140625" style="1516"/>
    <col min="6152" max="6152" width="9.5703125" style="1516" customWidth="1"/>
    <col min="6153" max="6400" width="9.140625" style="1516"/>
    <col min="6401" max="6401" width="44.140625" style="1516" bestFit="1" customWidth="1"/>
    <col min="6402" max="6402" width="11.140625" style="1516" customWidth="1"/>
    <col min="6403" max="6403" width="10.28515625" style="1516" customWidth="1"/>
    <col min="6404" max="6404" width="10.85546875" style="1516" customWidth="1"/>
    <col min="6405" max="6405" width="9.28515625" style="1516" customWidth="1"/>
    <col min="6406" max="6407" width="9.140625" style="1516"/>
    <col min="6408" max="6408" width="9.5703125" style="1516" customWidth="1"/>
    <col min="6409" max="6656" width="9.140625" style="1516"/>
    <col min="6657" max="6657" width="44.140625" style="1516" bestFit="1" customWidth="1"/>
    <col min="6658" max="6658" width="11.140625" style="1516" customWidth="1"/>
    <col min="6659" max="6659" width="10.28515625" style="1516" customWidth="1"/>
    <col min="6660" max="6660" width="10.85546875" style="1516" customWidth="1"/>
    <col min="6661" max="6661" width="9.28515625" style="1516" customWidth="1"/>
    <col min="6662" max="6663" width="9.140625" style="1516"/>
    <col min="6664" max="6664" width="9.5703125" style="1516" customWidth="1"/>
    <col min="6665" max="6912" width="9.140625" style="1516"/>
    <col min="6913" max="6913" width="44.140625" style="1516" bestFit="1" customWidth="1"/>
    <col min="6914" max="6914" width="11.140625" style="1516" customWidth="1"/>
    <col min="6915" max="6915" width="10.28515625" style="1516" customWidth="1"/>
    <col min="6916" max="6916" width="10.85546875" style="1516" customWidth="1"/>
    <col min="6917" max="6917" width="9.28515625" style="1516" customWidth="1"/>
    <col min="6918" max="6919" width="9.140625" style="1516"/>
    <col min="6920" max="6920" width="9.5703125" style="1516" customWidth="1"/>
    <col min="6921" max="7168" width="9.140625" style="1516"/>
    <col min="7169" max="7169" width="44.140625" style="1516" bestFit="1" customWidth="1"/>
    <col min="7170" max="7170" width="11.140625" style="1516" customWidth="1"/>
    <col min="7171" max="7171" width="10.28515625" style="1516" customWidth="1"/>
    <col min="7172" max="7172" width="10.85546875" style="1516" customWidth="1"/>
    <col min="7173" max="7173" width="9.28515625" style="1516" customWidth="1"/>
    <col min="7174" max="7175" width="9.140625" style="1516"/>
    <col min="7176" max="7176" width="9.5703125" style="1516" customWidth="1"/>
    <col min="7177" max="7424" width="9.140625" style="1516"/>
    <col min="7425" max="7425" width="44.140625" style="1516" bestFit="1" customWidth="1"/>
    <col min="7426" max="7426" width="11.140625" style="1516" customWidth="1"/>
    <col min="7427" max="7427" width="10.28515625" style="1516" customWidth="1"/>
    <col min="7428" max="7428" width="10.85546875" style="1516" customWidth="1"/>
    <col min="7429" max="7429" width="9.28515625" style="1516" customWidth="1"/>
    <col min="7430" max="7431" width="9.140625" style="1516"/>
    <col min="7432" max="7432" width="9.5703125" style="1516" customWidth="1"/>
    <col min="7433" max="7680" width="9.140625" style="1516"/>
    <col min="7681" max="7681" width="44.140625" style="1516" bestFit="1" customWidth="1"/>
    <col min="7682" max="7682" width="11.140625" style="1516" customWidth="1"/>
    <col min="7683" max="7683" width="10.28515625" style="1516" customWidth="1"/>
    <col min="7684" max="7684" width="10.85546875" style="1516" customWidth="1"/>
    <col min="7685" max="7685" width="9.28515625" style="1516" customWidth="1"/>
    <col min="7686" max="7687" width="9.140625" style="1516"/>
    <col min="7688" max="7688" width="9.5703125" style="1516" customWidth="1"/>
    <col min="7689" max="7936" width="9.140625" style="1516"/>
    <col min="7937" max="7937" width="44.140625" style="1516" bestFit="1" customWidth="1"/>
    <col min="7938" max="7938" width="11.140625" style="1516" customWidth="1"/>
    <col min="7939" max="7939" width="10.28515625" style="1516" customWidth="1"/>
    <col min="7940" max="7940" width="10.85546875" style="1516" customWidth="1"/>
    <col min="7941" max="7941" width="9.28515625" style="1516" customWidth="1"/>
    <col min="7942" max="7943" width="9.140625" style="1516"/>
    <col min="7944" max="7944" width="9.5703125" style="1516" customWidth="1"/>
    <col min="7945" max="8192" width="9.140625" style="1516"/>
    <col min="8193" max="8193" width="44.140625" style="1516" bestFit="1" customWidth="1"/>
    <col min="8194" max="8194" width="11.140625" style="1516" customWidth="1"/>
    <col min="8195" max="8195" width="10.28515625" style="1516" customWidth="1"/>
    <col min="8196" max="8196" width="10.85546875" style="1516" customWidth="1"/>
    <col min="8197" max="8197" width="9.28515625" style="1516" customWidth="1"/>
    <col min="8198" max="8199" width="9.140625" style="1516"/>
    <col min="8200" max="8200" width="9.5703125" style="1516" customWidth="1"/>
    <col min="8201" max="8448" width="9.140625" style="1516"/>
    <col min="8449" max="8449" width="44.140625" style="1516" bestFit="1" customWidth="1"/>
    <col min="8450" max="8450" width="11.140625" style="1516" customWidth="1"/>
    <col min="8451" max="8451" width="10.28515625" style="1516" customWidth="1"/>
    <col min="8452" max="8452" width="10.85546875" style="1516" customWidth="1"/>
    <col min="8453" max="8453" width="9.28515625" style="1516" customWidth="1"/>
    <col min="8454" max="8455" width="9.140625" style="1516"/>
    <col min="8456" max="8456" width="9.5703125" style="1516" customWidth="1"/>
    <col min="8457" max="8704" width="9.140625" style="1516"/>
    <col min="8705" max="8705" width="44.140625" style="1516" bestFit="1" customWidth="1"/>
    <col min="8706" max="8706" width="11.140625" style="1516" customWidth="1"/>
    <col min="8707" max="8707" width="10.28515625" style="1516" customWidth="1"/>
    <col min="8708" max="8708" width="10.85546875" style="1516" customWidth="1"/>
    <col min="8709" max="8709" width="9.28515625" style="1516" customWidth="1"/>
    <col min="8710" max="8711" width="9.140625" style="1516"/>
    <col min="8712" max="8712" width="9.5703125" style="1516" customWidth="1"/>
    <col min="8713" max="8960" width="9.140625" style="1516"/>
    <col min="8961" max="8961" width="44.140625" style="1516" bestFit="1" customWidth="1"/>
    <col min="8962" max="8962" width="11.140625" style="1516" customWidth="1"/>
    <col min="8963" max="8963" width="10.28515625" style="1516" customWidth="1"/>
    <col min="8964" max="8964" width="10.85546875" style="1516" customWidth="1"/>
    <col min="8965" max="8965" width="9.28515625" style="1516" customWidth="1"/>
    <col min="8966" max="8967" width="9.140625" style="1516"/>
    <col min="8968" max="8968" width="9.5703125" style="1516" customWidth="1"/>
    <col min="8969" max="9216" width="9.140625" style="1516"/>
    <col min="9217" max="9217" width="44.140625" style="1516" bestFit="1" customWidth="1"/>
    <col min="9218" max="9218" width="11.140625" style="1516" customWidth="1"/>
    <col min="9219" max="9219" width="10.28515625" style="1516" customWidth="1"/>
    <col min="9220" max="9220" width="10.85546875" style="1516" customWidth="1"/>
    <col min="9221" max="9221" width="9.28515625" style="1516" customWidth="1"/>
    <col min="9222" max="9223" width="9.140625" style="1516"/>
    <col min="9224" max="9224" width="9.5703125" style="1516" customWidth="1"/>
    <col min="9225" max="9472" width="9.140625" style="1516"/>
    <col min="9473" max="9473" width="44.140625" style="1516" bestFit="1" customWidth="1"/>
    <col min="9474" max="9474" width="11.140625" style="1516" customWidth="1"/>
    <col min="9475" max="9475" width="10.28515625" style="1516" customWidth="1"/>
    <col min="9476" max="9476" width="10.85546875" style="1516" customWidth="1"/>
    <col min="9477" max="9477" width="9.28515625" style="1516" customWidth="1"/>
    <col min="9478" max="9479" width="9.140625" style="1516"/>
    <col min="9480" max="9480" width="9.5703125" style="1516" customWidth="1"/>
    <col min="9481" max="9728" width="9.140625" style="1516"/>
    <col min="9729" max="9729" width="44.140625" style="1516" bestFit="1" customWidth="1"/>
    <col min="9730" max="9730" width="11.140625" style="1516" customWidth="1"/>
    <col min="9731" max="9731" width="10.28515625" style="1516" customWidth="1"/>
    <col min="9732" max="9732" width="10.85546875" style="1516" customWidth="1"/>
    <col min="9733" max="9733" width="9.28515625" style="1516" customWidth="1"/>
    <col min="9734" max="9735" width="9.140625" style="1516"/>
    <col min="9736" max="9736" width="9.5703125" style="1516" customWidth="1"/>
    <col min="9737" max="9984" width="9.140625" style="1516"/>
    <col min="9985" max="9985" width="44.140625" style="1516" bestFit="1" customWidth="1"/>
    <col min="9986" max="9986" width="11.140625" style="1516" customWidth="1"/>
    <col min="9987" max="9987" width="10.28515625" style="1516" customWidth="1"/>
    <col min="9988" max="9988" width="10.85546875" style="1516" customWidth="1"/>
    <col min="9989" max="9989" width="9.28515625" style="1516" customWidth="1"/>
    <col min="9990" max="9991" width="9.140625" style="1516"/>
    <col min="9992" max="9992" width="9.5703125" style="1516" customWidth="1"/>
    <col min="9993" max="10240" width="9.140625" style="1516"/>
    <col min="10241" max="10241" width="44.140625" style="1516" bestFit="1" customWidth="1"/>
    <col min="10242" max="10242" width="11.140625" style="1516" customWidth="1"/>
    <col min="10243" max="10243" width="10.28515625" style="1516" customWidth="1"/>
    <col min="10244" max="10244" width="10.85546875" style="1516" customWidth="1"/>
    <col min="10245" max="10245" width="9.28515625" style="1516" customWidth="1"/>
    <col min="10246" max="10247" width="9.140625" style="1516"/>
    <col min="10248" max="10248" width="9.5703125" style="1516" customWidth="1"/>
    <col min="10249" max="10496" width="9.140625" style="1516"/>
    <col min="10497" max="10497" width="44.140625" style="1516" bestFit="1" customWidth="1"/>
    <col min="10498" max="10498" width="11.140625" style="1516" customWidth="1"/>
    <col min="10499" max="10499" width="10.28515625" style="1516" customWidth="1"/>
    <col min="10500" max="10500" width="10.85546875" style="1516" customWidth="1"/>
    <col min="10501" max="10501" width="9.28515625" style="1516" customWidth="1"/>
    <col min="10502" max="10503" width="9.140625" style="1516"/>
    <col min="10504" max="10504" width="9.5703125" style="1516" customWidth="1"/>
    <col min="10505" max="10752" width="9.140625" style="1516"/>
    <col min="10753" max="10753" width="44.140625" style="1516" bestFit="1" customWidth="1"/>
    <col min="10754" max="10754" width="11.140625" style="1516" customWidth="1"/>
    <col min="10755" max="10755" width="10.28515625" style="1516" customWidth="1"/>
    <col min="10756" max="10756" width="10.85546875" style="1516" customWidth="1"/>
    <col min="10757" max="10757" width="9.28515625" style="1516" customWidth="1"/>
    <col min="10758" max="10759" width="9.140625" style="1516"/>
    <col min="10760" max="10760" width="9.5703125" style="1516" customWidth="1"/>
    <col min="10761" max="11008" width="9.140625" style="1516"/>
    <col min="11009" max="11009" width="44.140625" style="1516" bestFit="1" customWidth="1"/>
    <col min="11010" max="11010" width="11.140625" style="1516" customWidth="1"/>
    <col min="11011" max="11011" width="10.28515625" style="1516" customWidth="1"/>
    <col min="11012" max="11012" width="10.85546875" style="1516" customWidth="1"/>
    <col min="11013" max="11013" width="9.28515625" style="1516" customWidth="1"/>
    <col min="11014" max="11015" width="9.140625" style="1516"/>
    <col min="11016" max="11016" width="9.5703125" style="1516" customWidth="1"/>
    <col min="11017" max="11264" width="9.140625" style="1516"/>
    <col min="11265" max="11265" width="44.140625" style="1516" bestFit="1" customWidth="1"/>
    <col min="11266" max="11266" width="11.140625" style="1516" customWidth="1"/>
    <col min="11267" max="11267" width="10.28515625" style="1516" customWidth="1"/>
    <col min="11268" max="11268" width="10.85546875" style="1516" customWidth="1"/>
    <col min="11269" max="11269" width="9.28515625" style="1516" customWidth="1"/>
    <col min="11270" max="11271" width="9.140625" style="1516"/>
    <col min="11272" max="11272" width="9.5703125" style="1516" customWidth="1"/>
    <col min="11273" max="11520" width="9.140625" style="1516"/>
    <col min="11521" max="11521" width="44.140625" style="1516" bestFit="1" customWidth="1"/>
    <col min="11522" max="11522" width="11.140625" style="1516" customWidth="1"/>
    <col min="11523" max="11523" width="10.28515625" style="1516" customWidth="1"/>
    <col min="11524" max="11524" width="10.85546875" style="1516" customWidth="1"/>
    <col min="11525" max="11525" width="9.28515625" style="1516" customWidth="1"/>
    <col min="11526" max="11527" width="9.140625" style="1516"/>
    <col min="11528" max="11528" width="9.5703125" style="1516" customWidth="1"/>
    <col min="11529" max="11776" width="9.140625" style="1516"/>
    <col min="11777" max="11777" width="44.140625" style="1516" bestFit="1" customWidth="1"/>
    <col min="11778" max="11778" width="11.140625" style="1516" customWidth="1"/>
    <col min="11779" max="11779" width="10.28515625" style="1516" customWidth="1"/>
    <col min="11780" max="11780" width="10.85546875" style="1516" customWidth="1"/>
    <col min="11781" max="11781" width="9.28515625" style="1516" customWidth="1"/>
    <col min="11782" max="11783" width="9.140625" style="1516"/>
    <col min="11784" max="11784" width="9.5703125" style="1516" customWidth="1"/>
    <col min="11785" max="12032" width="9.140625" style="1516"/>
    <col min="12033" max="12033" width="44.140625" style="1516" bestFit="1" customWidth="1"/>
    <col min="12034" max="12034" width="11.140625" style="1516" customWidth="1"/>
    <col min="12035" max="12035" width="10.28515625" style="1516" customWidth="1"/>
    <col min="12036" max="12036" width="10.85546875" style="1516" customWidth="1"/>
    <col min="12037" max="12037" width="9.28515625" style="1516" customWidth="1"/>
    <col min="12038" max="12039" width="9.140625" style="1516"/>
    <col min="12040" max="12040" width="9.5703125" style="1516" customWidth="1"/>
    <col min="12041" max="12288" width="9.140625" style="1516"/>
    <col min="12289" max="12289" width="44.140625" style="1516" bestFit="1" customWidth="1"/>
    <col min="12290" max="12290" width="11.140625" style="1516" customWidth="1"/>
    <col min="12291" max="12291" width="10.28515625" style="1516" customWidth="1"/>
    <col min="12292" max="12292" width="10.85546875" style="1516" customWidth="1"/>
    <col min="12293" max="12293" width="9.28515625" style="1516" customWidth="1"/>
    <col min="12294" max="12295" width="9.140625" style="1516"/>
    <col min="12296" max="12296" width="9.5703125" style="1516" customWidth="1"/>
    <col min="12297" max="12544" width="9.140625" style="1516"/>
    <col min="12545" max="12545" width="44.140625" style="1516" bestFit="1" customWidth="1"/>
    <col min="12546" max="12546" width="11.140625" style="1516" customWidth="1"/>
    <col min="12547" max="12547" width="10.28515625" style="1516" customWidth="1"/>
    <col min="12548" max="12548" width="10.85546875" style="1516" customWidth="1"/>
    <col min="12549" max="12549" width="9.28515625" style="1516" customWidth="1"/>
    <col min="12550" max="12551" width="9.140625" style="1516"/>
    <col min="12552" max="12552" width="9.5703125" style="1516" customWidth="1"/>
    <col min="12553" max="12800" width="9.140625" style="1516"/>
    <col min="12801" max="12801" width="44.140625" style="1516" bestFit="1" customWidth="1"/>
    <col min="12802" max="12802" width="11.140625" style="1516" customWidth="1"/>
    <col min="12803" max="12803" width="10.28515625" style="1516" customWidth="1"/>
    <col min="12804" max="12804" width="10.85546875" style="1516" customWidth="1"/>
    <col min="12805" max="12805" width="9.28515625" style="1516" customWidth="1"/>
    <col min="12806" max="12807" width="9.140625" style="1516"/>
    <col min="12808" max="12808" width="9.5703125" style="1516" customWidth="1"/>
    <col min="12809" max="13056" width="9.140625" style="1516"/>
    <col min="13057" max="13057" width="44.140625" style="1516" bestFit="1" customWidth="1"/>
    <col min="13058" max="13058" width="11.140625" style="1516" customWidth="1"/>
    <col min="13059" max="13059" width="10.28515625" style="1516" customWidth="1"/>
    <col min="13060" max="13060" width="10.85546875" style="1516" customWidth="1"/>
    <col min="13061" max="13061" width="9.28515625" style="1516" customWidth="1"/>
    <col min="13062" max="13063" width="9.140625" style="1516"/>
    <col min="13064" max="13064" width="9.5703125" style="1516" customWidth="1"/>
    <col min="13065" max="13312" width="9.140625" style="1516"/>
    <col min="13313" max="13313" width="44.140625" style="1516" bestFit="1" customWidth="1"/>
    <col min="13314" max="13314" width="11.140625" style="1516" customWidth="1"/>
    <col min="13315" max="13315" width="10.28515625" style="1516" customWidth="1"/>
    <col min="13316" max="13316" width="10.85546875" style="1516" customWidth="1"/>
    <col min="13317" max="13317" width="9.28515625" style="1516" customWidth="1"/>
    <col min="13318" max="13319" width="9.140625" style="1516"/>
    <col min="13320" max="13320" width="9.5703125" style="1516" customWidth="1"/>
    <col min="13321" max="13568" width="9.140625" style="1516"/>
    <col min="13569" max="13569" width="44.140625" style="1516" bestFit="1" customWidth="1"/>
    <col min="13570" max="13570" width="11.140625" style="1516" customWidth="1"/>
    <col min="13571" max="13571" width="10.28515625" style="1516" customWidth="1"/>
    <col min="13572" max="13572" width="10.85546875" style="1516" customWidth="1"/>
    <col min="13573" max="13573" width="9.28515625" style="1516" customWidth="1"/>
    <col min="13574" max="13575" width="9.140625" style="1516"/>
    <col min="13576" max="13576" width="9.5703125" style="1516" customWidth="1"/>
    <col min="13577" max="13824" width="9.140625" style="1516"/>
    <col min="13825" max="13825" width="44.140625" style="1516" bestFit="1" customWidth="1"/>
    <col min="13826" max="13826" width="11.140625" style="1516" customWidth="1"/>
    <col min="13827" max="13827" width="10.28515625" style="1516" customWidth="1"/>
    <col min="13828" max="13828" width="10.85546875" style="1516" customWidth="1"/>
    <col min="13829" max="13829" width="9.28515625" style="1516" customWidth="1"/>
    <col min="13830" max="13831" width="9.140625" style="1516"/>
    <col min="13832" max="13832" width="9.5703125" style="1516" customWidth="1"/>
    <col min="13833" max="14080" width="9.140625" style="1516"/>
    <col min="14081" max="14081" width="44.140625" style="1516" bestFit="1" customWidth="1"/>
    <col min="14082" max="14082" width="11.140625" style="1516" customWidth="1"/>
    <col min="14083" max="14083" width="10.28515625" style="1516" customWidth="1"/>
    <col min="14084" max="14084" width="10.85546875" style="1516" customWidth="1"/>
    <col min="14085" max="14085" width="9.28515625" style="1516" customWidth="1"/>
    <col min="14086" max="14087" width="9.140625" style="1516"/>
    <col min="14088" max="14088" width="9.5703125" style="1516" customWidth="1"/>
    <col min="14089" max="14336" width="9.140625" style="1516"/>
    <col min="14337" max="14337" width="44.140625" style="1516" bestFit="1" customWidth="1"/>
    <col min="14338" max="14338" width="11.140625" style="1516" customWidth="1"/>
    <col min="14339" max="14339" width="10.28515625" style="1516" customWidth="1"/>
    <col min="14340" max="14340" width="10.85546875" style="1516" customWidth="1"/>
    <col min="14341" max="14341" width="9.28515625" style="1516" customWidth="1"/>
    <col min="14342" max="14343" width="9.140625" style="1516"/>
    <col min="14344" max="14344" width="9.5703125" style="1516" customWidth="1"/>
    <col min="14345" max="14592" width="9.140625" style="1516"/>
    <col min="14593" max="14593" width="44.140625" style="1516" bestFit="1" customWidth="1"/>
    <col min="14594" max="14594" width="11.140625" style="1516" customWidth="1"/>
    <col min="14595" max="14595" width="10.28515625" style="1516" customWidth="1"/>
    <col min="14596" max="14596" width="10.85546875" style="1516" customWidth="1"/>
    <col min="14597" max="14597" width="9.28515625" style="1516" customWidth="1"/>
    <col min="14598" max="14599" width="9.140625" style="1516"/>
    <col min="14600" max="14600" width="9.5703125" style="1516" customWidth="1"/>
    <col min="14601" max="14848" width="9.140625" style="1516"/>
    <col min="14849" max="14849" width="44.140625" style="1516" bestFit="1" customWidth="1"/>
    <col min="14850" max="14850" width="11.140625" style="1516" customWidth="1"/>
    <col min="14851" max="14851" width="10.28515625" style="1516" customWidth="1"/>
    <col min="14852" max="14852" width="10.85546875" style="1516" customWidth="1"/>
    <col min="14853" max="14853" width="9.28515625" style="1516" customWidth="1"/>
    <col min="14854" max="14855" width="9.140625" style="1516"/>
    <col min="14856" max="14856" width="9.5703125" style="1516" customWidth="1"/>
    <col min="14857" max="15104" width="9.140625" style="1516"/>
    <col min="15105" max="15105" width="44.140625" style="1516" bestFit="1" customWidth="1"/>
    <col min="15106" max="15106" width="11.140625" style="1516" customWidth="1"/>
    <col min="15107" max="15107" width="10.28515625" style="1516" customWidth="1"/>
    <col min="15108" max="15108" width="10.85546875" style="1516" customWidth="1"/>
    <col min="15109" max="15109" width="9.28515625" style="1516" customWidth="1"/>
    <col min="15110" max="15111" width="9.140625" style="1516"/>
    <col min="15112" max="15112" width="9.5703125" style="1516" customWidth="1"/>
    <col min="15113" max="15360" width="9.140625" style="1516"/>
    <col min="15361" max="15361" width="44.140625" style="1516" bestFit="1" customWidth="1"/>
    <col min="15362" max="15362" width="11.140625" style="1516" customWidth="1"/>
    <col min="15363" max="15363" width="10.28515625" style="1516" customWidth="1"/>
    <col min="15364" max="15364" width="10.85546875" style="1516" customWidth="1"/>
    <col min="15365" max="15365" width="9.28515625" style="1516" customWidth="1"/>
    <col min="15366" max="15367" width="9.140625" style="1516"/>
    <col min="15368" max="15368" width="9.5703125" style="1516" customWidth="1"/>
    <col min="15369" max="15616" width="9.140625" style="1516"/>
    <col min="15617" max="15617" width="44.140625" style="1516" bestFit="1" customWidth="1"/>
    <col min="15618" max="15618" width="11.140625" style="1516" customWidth="1"/>
    <col min="15619" max="15619" width="10.28515625" style="1516" customWidth="1"/>
    <col min="15620" max="15620" width="10.85546875" style="1516" customWidth="1"/>
    <col min="15621" max="15621" width="9.28515625" style="1516" customWidth="1"/>
    <col min="15622" max="15623" width="9.140625" style="1516"/>
    <col min="15624" max="15624" width="9.5703125" style="1516" customWidth="1"/>
    <col min="15625" max="15872" width="9.140625" style="1516"/>
    <col min="15873" max="15873" width="44.140625" style="1516" bestFit="1" customWidth="1"/>
    <col min="15874" max="15874" width="11.140625" style="1516" customWidth="1"/>
    <col min="15875" max="15875" width="10.28515625" style="1516" customWidth="1"/>
    <col min="15876" max="15876" width="10.85546875" style="1516" customWidth="1"/>
    <col min="15877" max="15877" width="9.28515625" style="1516" customWidth="1"/>
    <col min="15878" max="15879" width="9.140625" style="1516"/>
    <col min="15880" max="15880" width="9.5703125" style="1516" customWidth="1"/>
    <col min="15881" max="16128" width="9.140625" style="1516"/>
    <col min="16129" max="16129" width="44.140625" style="1516" bestFit="1" customWidth="1"/>
    <col min="16130" max="16130" width="11.140625" style="1516" customWidth="1"/>
    <col min="16131" max="16131" width="10.28515625" style="1516" customWidth="1"/>
    <col min="16132" max="16132" width="10.85546875" style="1516" customWidth="1"/>
    <col min="16133" max="16133" width="9.28515625" style="1516" customWidth="1"/>
    <col min="16134" max="16135" width="9.140625" style="1516"/>
    <col min="16136" max="16136" width="9.5703125" style="1516" customWidth="1"/>
    <col min="16137" max="16384" width="9.140625" style="1516"/>
  </cols>
  <sheetData>
    <row r="1" spans="1:22">
      <c r="A1" s="2812" t="s">
        <v>1436</v>
      </c>
      <c r="B1" s="2812"/>
      <c r="C1" s="2812"/>
      <c r="D1" s="2812"/>
      <c r="E1" s="2812"/>
      <c r="F1" s="2812"/>
      <c r="G1" s="2812"/>
      <c r="H1" s="2812"/>
      <c r="I1" s="1601"/>
      <c r="J1" s="1601"/>
      <c r="K1" s="1601"/>
    </row>
    <row r="2" spans="1:22">
      <c r="A2" s="2831" t="s">
        <v>41</v>
      </c>
      <c r="B2" s="2831"/>
      <c r="C2" s="2831"/>
      <c r="D2" s="2831"/>
      <c r="E2" s="2831"/>
      <c r="F2" s="2831"/>
      <c r="G2" s="2831"/>
      <c r="H2" s="2831"/>
      <c r="I2" s="1656"/>
      <c r="J2" s="1656"/>
      <c r="K2" s="1656"/>
    </row>
    <row r="3" spans="1:22">
      <c r="A3" s="2831" t="s">
        <v>1334</v>
      </c>
      <c r="B3" s="2831"/>
      <c r="C3" s="2831"/>
      <c r="D3" s="2831"/>
      <c r="E3" s="2831"/>
      <c r="F3" s="2831"/>
      <c r="G3" s="2831"/>
      <c r="H3" s="2831"/>
      <c r="I3" s="1656"/>
      <c r="J3" s="1656"/>
      <c r="K3" s="1656"/>
    </row>
    <row r="4" spans="1:22" ht="16.5" thickBot="1">
      <c r="B4" s="1572"/>
      <c r="C4" s="1572"/>
      <c r="D4" s="1572"/>
      <c r="G4" s="2814" t="s">
        <v>140</v>
      </c>
      <c r="H4" s="2814"/>
    </row>
    <row r="5" spans="1:22" ht="19.5" customHeight="1" thickTop="1">
      <c r="A5" s="2832" t="s">
        <v>61</v>
      </c>
      <c r="B5" s="1655">
        <v>2018</v>
      </c>
      <c r="C5" s="1655">
        <v>2019</v>
      </c>
      <c r="D5" s="1655">
        <v>2020</v>
      </c>
      <c r="E5" s="2817" t="s">
        <v>1339</v>
      </c>
      <c r="F5" s="2818"/>
      <c r="G5" s="2818"/>
      <c r="H5" s="2819"/>
    </row>
    <row r="6" spans="1:22" ht="19.5" customHeight="1">
      <c r="A6" s="2833"/>
      <c r="B6" s="2827" t="s">
        <v>1330</v>
      </c>
      <c r="C6" s="2827" t="s">
        <v>1330</v>
      </c>
      <c r="D6" s="2827" t="s">
        <v>1328</v>
      </c>
      <c r="E6" s="2820" t="s">
        <v>67</v>
      </c>
      <c r="F6" s="2822"/>
      <c r="G6" s="2821" t="s">
        <v>280</v>
      </c>
      <c r="H6" s="2823"/>
    </row>
    <row r="7" spans="1:22" ht="19.5" customHeight="1">
      <c r="A7" s="2833"/>
      <c r="B7" s="2828"/>
      <c r="C7" s="2828"/>
      <c r="D7" s="2828"/>
      <c r="E7" s="1597" t="s">
        <v>142</v>
      </c>
      <c r="F7" s="1574" t="s">
        <v>1327</v>
      </c>
      <c r="G7" s="1597" t="s">
        <v>142</v>
      </c>
      <c r="H7" s="1573" t="s">
        <v>1327</v>
      </c>
    </row>
    <row r="8" spans="1:22" ht="24.75" customHeight="1">
      <c r="A8" s="1595" t="s">
        <v>1431</v>
      </c>
      <c r="B8" s="1690">
        <v>2808873.1430202951</v>
      </c>
      <c r="C8" s="1690">
        <v>3331565.3882900197</v>
      </c>
      <c r="D8" s="1690">
        <v>4027371.4719348815</v>
      </c>
      <c r="E8" s="1679">
        <v>522692.24526972463</v>
      </c>
      <c r="F8" s="1680">
        <v>18.608609882171102</v>
      </c>
      <c r="G8" s="1679">
        <v>695806.08364486182</v>
      </c>
      <c r="H8" s="1678">
        <v>20.885259706758919</v>
      </c>
      <c r="K8" s="1521"/>
      <c r="P8" s="1521"/>
      <c r="Q8" s="1521"/>
      <c r="R8" s="1521"/>
      <c r="S8" s="1521"/>
      <c r="T8" s="1521"/>
      <c r="U8" s="1521"/>
      <c r="V8" s="1521"/>
    </row>
    <row r="9" spans="1:22" ht="24.75" customHeight="1">
      <c r="A9" s="1590" t="s">
        <v>1430</v>
      </c>
      <c r="B9" s="1683">
        <v>223881.27045233804</v>
      </c>
      <c r="C9" s="1683">
        <v>272507.43884889281</v>
      </c>
      <c r="D9" s="1683">
        <v>364983.90724877408</v>
      </c>
      <c r="E9" s="1683">
        <v>48626.168396554771</v>
      </c>
      <c r="F9" s="1684">
        <v>21.719623217390474</v>
      </c>
      <c r="G9" s="1683">
        <v>92476.468399881269</v>
      </c>
      <c r="H9" s="1682">
        <v>33.935392292597228</v>
      </c>
      <c r="K9" s="1521"/>
      <c r="P9" s="1521"/>
      <c r="Q9" s="1521"/>
      <c r="R9" s="1521"/>
      <c r="S9" s="1521"/>
      <c r="T9" s="1521"/>
      <c r="U9" s="1521"/>
      <c r="V9" s="1521"/>
    </row>
    <row r="10" spans="1:22" ht="24.75" customHeight="1">
      <c r="A10" s="1590" t="s">
        <v>1426</v>
      </c>
      <c r="B10" s="1683">
        <v>205750.27252444383</v>
      </c>
      <c r="C10" s="1683">
        <v>251773.14511958632</v>
      </c>
      <c r="D10" s="1683">
        <v>326106.09435035847</v>
      </c>
      <c r="E10" s="1683">
        <v>46022.872595142486</v>
      </c>
      <c r="F10" s="1684">
        <v>22.368316712520908</v>
      </c>
      <c r="G10" s="1683">
        <v>74332.949230772152</v>
      </c>
      <c r="H10" s="1682">
        <v>29.523779907291441</v>
      </c>
      <c r="K10" s="1521"/>
      <c r="P10" s="1521"/>
      <c r="Q10" s="1521"/>
      <c r="R10" s="1521"/>
      <c r="S10" s="1521"/>
      <c r="T10" s="1521"/>
      <c r="U10" s="1521"/>
      <c r="V10" s="1521"/>
    </row>
    <row r="11" spans="1:22" ht="24.75" customHeight="1">
      <c r="A11" s="1590" t="s">
        <v>1425</v>
      </c>
      <c r="B11" s="1683">
        <v>18130.997927894197</v>
      </c>
      <c r="C11" s="1683">
        <v>20734.293729306493</v>
      </c>
      <c r="D11" s="1683">
        <v>38877.812898415614</v>
      </c>
      <c r="E11" s="1683">
        <v>2603.295801412296</v>
      </c>
      <c r="F11" s="1684">
        <v>14.358259880484431</v>
      </c>
      <c r="G11" s="1683">
        <v>18143.51916910912</v>
      </c>
      <c r="H11" s="1682">
        <v>87.504881555065978</v>
      </c>
      <c r="K11" s="1521"/>
      <c r="P11" s="1521"/>
      <c r="Q11" s="1521"/>
      <c r="R11" s="1521"/>
      <c r="S11" s="1521"/>
      <c r="T11" s="1521"/>
      <c r="U11" s="1521"/>
      <c r="V11" s="1521"/>
    </row>
    <row r="12" spans="1:22" ht="24.75" customHeight="1">
      <c r="A12" s="1590" t="s">
        <v>1429</v>
      </c>
      <c r="B12" s="1683">
        <v>982097.89835543977</v>
      </c>
      <c r="C12" s="1683">
        <v>1097922.5246591477</v>
      </c>
      <c r="D12" s="1683">
        <v>1321033.3428790199</v>
      </c>
      <c r="E12" s="1683">
        <v>115824.62630370795</v>
      </c>
      <c r="F12" s="1684">
        <v>11.793592726108129</v>
      </c>
      <c r="G12" s="1683">
        <v>223110.81821987219</v>
      </c>
      <c r="H12" s="1682">
        <v>20.321180521288369</v>
      </c>
      <c r="K12" s="1521"/>
      <c r="P12" s="1521"/>
      <c r="Q12" s="1521"/>
      <c r="R12" s="1521"/>
      <c r="S12" s="1521"/>
      <c r="T12" s="1521"/>
      <c r="U12" s="1521"/>
      <c r="V12" s="1521"/>
    </row>
    <row r="13" spans="1:22" ht="24.75" customHeight="1">
      <c r="A13" s="1590" t="s">
        <v>1426</v>
      </c>
      <c r="B13" s="1683">
        <v>971478.88376977923</v>
      </c>
      <c r="C13" s="1683">
        <v>1086117.3041479685</v>
      </c>
      <c r="D13" s="1683">
        <v>1308168.5695393214</v>
      </c>
      <c r="E13" s="1683">
        <v>114638.4203781893</v>
      </c>
      <c r="F13" s="1684">
        <v>11.800402694636055</v>
      </c>
      <c r="G13" s="1683">
        <v>222051.26539135282</v>
      </c>
      <c r="H13" s="1682">
        <v>20.444501210257986</v>
      </c>
      <c r="K13" s="1521"/>
      <c r="P13" s="1521"/>
      <c r="Q13" s="1521"/>
      <c r="R13" s="1521"/>
      <c r="S13" s="1521"/>
      <c r="T13" s="1521"/>
      <c r="U13" s="1521"/>
      <c r="V13" s="1521"/>
    </row>
    <row r="14" spans="1:22" ht="24.75" customHeight="1">
      <c r="A14" s="1590" t="s">
        <v>1425</v>
      </c>
      <c r="B14" s="1683">
        <v>10619.014585660534</v>
      </c>
      <c r="C14" s="1683">
        <v>11805.220511179121</v>
      </c>
      <c r="D14" s="1683">
        <v>12864.773339698564</v>
      </c>
      <c r="E14" s="1683">
        <v>1186.2059255185868</v>
      </c>
      <c r="F14" s="1684">
        <v>11.170583823478205</v>
      </c>
      <c r="G14" s="1683">
        <v>1059.5528285194432</v>
      </c>
      <c r="H14" s="1682">
        <v>8.9752904447323498</v>
      </c>
      <c r="K14" s="1521"/>
      <c r="P14" s="1521"/>
      <c r="Q14" s="1521"/>
      <c r="R14" s="1521"/>
      <c r="S14" s="1521"/>
      <c r="T14" s="1521"/>
      <c r="U14" s="1521"/>
      <c r="V14" s="1521"/>
    </row>
    <row r="15" spans="1:22" ht="24.75" customHeight="1">
      <c r="A15" s="1590" t="s">
        <v>1428</v>
      </c>
      <c r="B15" s="1683">
        <v>1297595.1942319607</v>
      </c>
      <c r="C15" s="1683">
        <v>1593199.5036222783</v>
      </c>
      <c r="D15" s="1683">
        <v>1991691.3136079186</v>
      </c>
      <c r="E15" s="1683">
        <v>295604.30939031765</v>
      </c>
      <c r="F15" s="1684">
        <v>22.780934354899809</v>
      </c>
      <c r="G15" s="1683">
        <v>398491.80998564023</v>
      </c>
      <c r="H15" s="1682">
        <v>25.012047083848209</v>
      </c>
      <c r="K15" s="1521"/>
      <c r="P15" s="1521"/>
      <c r="Q15" s="1521"/>
      <c r="R15" s="1521"/>
      <c r="S15" s="1521"/>
      <c r="T15" s="1521"/>
      <c r="U15" s="1521"/>
      <c r="V15" s="1521"/>
    </row>
    <row r="16" spans="1:22" ht="24.75" customHeight="1">
      <c r="A16" s="1590" t="s">
        <v>1426</v>
      </c>
      <c r="B16" s="1683">
        <v>1270210.5660040202</v>
      </c>
      <c r="C16" s="1683">
        <v>1565045.8531773391</v>
      </c>
      <c r="D16" s="1683">
        <v>1967574.479462221</v>
      </c>
      <c r="E16" s="1683">
        <v>294835.28717331891</v>
      </c>
      <c r="F16" s="1684">
        <v>23.211528471287004</v>
      </c>
      <c r="G16" s="1683">
        <v>402528.62628488196</v>
      </c>
      <c r="H16" s="1682">
        <v>25.719925423761403</v>
      </c>
      <c r="K16" s="1521"/>
      <c r="P16" s="1521"/>
      <c r="Q16" s="1521"/>
      <c r="R16" s="1521"/>
      <c r="S16" s="1521"/>
      <c r="T16" s="1521"/>
      <c r="U16" s="1521"/>
      <c r="V16" s="1521"/>
    </row>
    <row r="17" spans="1:22" ht="24.75" customHeight="1">
      <c r="A17" s="1590" t="s">
        <v>1425</v>
      </c>
      <c r="B17" s="1683">
        <v>27384.6282279406</v>
      </c>
      <c r="C17" s="1683">
        <v>28153.650444939281</v>
      </c>
      <c r="D17" s="1683">
        <v>24116.834145697525</v>
      </c>
      <c r="E17" s="1683">
        <v>769.02221699868096</v>
      </c>
      <c r="F17" s="1684">
        <v>2.8082258798534494</v>
      </c>
      <c r="G17" s="1683">
        <v>-4036.8162992417565</v>
      </c>
      <c r="H17" s="1682">
        <v>-14.338518222127705</v>
      </c>
      <c r="K17" s="1521"/>
      <c r="P17" s="1521"/>
      <c r="Q17" s="1521"/>
      <c r="R17" s="1521"/>
      <c r="S17" s="1521"/>
      <c r="T17" s="1521"/>
      <c r="U17" s="1521"/>
      <c r="V17" s="1521"/>
    </row>
    <row r="18" spans="1:22" ht="24.75" customHeight="1">
      <c r="A18" s="1590" t="s">
        <v>1427</v>
      </c>
      <c r="B18" s="1683">
        <v>281149.3810763082</v>
      </c>
      <c r="C18" s="1683">
        <v>342215.151872897</v>
      </c>
      <c r="D18" s="1683">
        <v>323163.50086905574</v>
      </c>
      <c r="E18" s="1683">
        <v>61065.770796588797</v>
      </c>
      <c r="F18" s="1684">
        <v>21.720044541024482</v>
      </c>
      <c r="G18" s="1683">
        <v>-19051.651003841253</v>
      </c>
      <c r="H18" s="1682">
        <v>-5.5671558958082823</v>
      </c>
      <c r="K18" s="1521"/>
      <c r="P18" s="1521"/>
      <c r="Q18" s="1521"/>
      <c r="R18" s="1521"/>
      <c r="S18" s="1521"/>
      <c r="T18" s="1521"/>
      <c r="U18" s="1521"/>
      <c r="V18" s="1521"/>
    </row>
    <row r="19" spans="1:22" ht="24.75" customHeight="1">
      <c r="A19" s="1590" t="s">
        <v>1426</v>
      </c>
      <c r="B19" s="1683">
        <v>261438.61477897994</v>
      </c>
      <c r="C19" s="1683">
        <v>304735.70409884688</v>
      </c>
      <c r="D19" s="1683">
        <v>300093.66985098307</v>
      </c>
      <c r="E19" s="1683">
        <v>43297.089319866936</v>
      </c>
      <c r="F19" s="1684">
        <v>16.561091924569087</v>
      </c>
      <c r="G19" s="1683">
        <v>-4642.0342478638049</v>
      </c>
      <c r="H19" s="1682">
        <v>-1.5232984469578503</v>
      </c>
      <c r="K19" s="1521"/>
      <c r="P19" s="1521"/>
      <c r="Q19" s="1521"/>
      <c r="R19" s="1521"/>
      <c r="S19" s="1521"/>
      <c r="T19" s="1521"/>
      <c r="U19" s="1521"/>
      <c r="V19" s="1521"/>
    </row>
    <row r="20" spans="1:22" ht="24.75" customHeight="1">
      <c r="A20" s="1590" t="s">
        <v>1425</v>
      </c>
      <c r="B20" s="1683">
        <v>19710.766297328249</v>
      </c>
      <c r="C20" s="1683">
        <v>37479.447774050102</v>
      </c>
      <c r="D20" s="1683">
        <v>23069.831018072648</v>
      </c>
      <c r="E20" s="1683">
        <v>17768.681476721853</v>
      </c>
      <c r="F20" s="1684">
        <v>90.147086159356263</v>
      </c>
      <c r="G20" s="1683">
        <v>-14409.616755977455</v>
      </c>
      <c r="H20" s="1682">
        <v>-38.446715764991438</v>
      </c>
      <c r="K20" s="1521"/>
      <c r="P20" s="1521"/>
      <c r="Q20" s="1521"/>
      <c r="R20" s="1521"/>
      <c r="S20" s="1521"/>
      <c r="T20" s="1521"/>
      <c r="U20" s="1521"/>
      <c r="V20" s="1521"/>
    </row>
    <row r="21" spans="1:22" ht="24.75" customHeight="1">
      <c r="A21" s="1590" t="s">
        <v>1424</v>
      </c>
      <c r="B21" s="1683">
        <v>24149.398904248785</v>
      </c>
      <c r="C21" s="1683">
        <v>25720.769286803501</v>
      </c>
      <c r="D21" s="1683">
        <v>26499.407330113507</v>
      </c>
      <c r="E21" s="1683">
        <v>1571.3703825547163</v>
      </c>
      <c r="F21" s="1684">
        <v>6.5068716152527228</v>
      </c>
      <c r="G21" s="1683">
        <v>778.63804331000574</v>
      </c>
      <c r="H21" s="1682">
        <v>3.0272735415790999</v>
      </c>
      <c r="K21" s="1521"/>
      <c r="P21" s="1521"/>
      <c r="Q21" s="1521"/>
      <c r="R21" s="1521"/>
      <c r="S21" s="1521"/>
      <c r="T21" s="1521"/>
      <c r="U21" s="1521"/>
      <c r="V21" s="1521"/>
    </row>
    <row r="22" spans="1:22" ht="24.75" customHeight="1">
      <c r="A22" s="1595" t="s">
        <v>1435</v>
      </c>
      <c r="B22" s="1679">
        <v>18722.442916799999</v>
      </c>
      <c r="C22" s="1679">
        <v>28218.17034638</v>
      </c>
      <c r="D22" s="1679">
        <v>3837.9871088600003</v>
      </c>
      <c r="E22" s="1679">
        <v>9495.7274295800016</v>
      </c>
      <c r="F22" s="1680">
        <v>50.718421051022709</v>
      </c>
      <c r="G22" s="1679">
        <v>-24380.183237519999</v>
      </c>
      <c r="H22" s="1678">
        <v>-86.398880360602959</v>
      </c>
      <c r="K22" s="1521"/>
      <c r="P22" s="1521"/>
      <c r="Q22" s="1521"/>
      <c r="R22" s="1521"/>
      <c r="S22" s="1521"/>
      <c r="T22" s="1521"/>
      <c r="U22" s="1521"/>
      <c r="V22" s="1521"/>
    </row>
    <row r="23" spans="1:22" ht="24.75" customHeight="1">
      <c r="A23" s="1595" t="s">
        <v>1422</v>
      </c>
      <c r="B23" s="1679">
        <v>1772.25</v>
      </c>
      <c r="C23" s="1679">
        <v>5691.5</v>
      </c>
      <c r="D23" s="1679">
        <v>12210.4</v>
      </c>
      <c r="E23" s="1679">
        <v>3919.25</v>
      </c>
      <c r="F23" s="1680">
        <v>221.14543659190295</v>
      </c>
      <c r="G23" s="1679">
        <v>6518.9</v>
      </c>
      <c r="H23" s="1678">
        <v>114.53746815426513</v>
      </c>
      <c r="K23" s="1521"/>
      <c r="P23" s="1521"/>
      <c r="Q23" s="1521"/>
      <c r="R23" s="1521"/>
      <c r="S23" s="1521"/>
      <c r="T23" s="1521"/>
      <c r="U23" s="1521"/>
      <c r="V23" s="1521"/>
    </row>
    <row r="24" spans="1:22" ht="24.75" customHeight="1">
      <c r="A24" s="1689" t="s">
        <v>1421</v>
      </c>
      <c r="B24" s="1679">
        <v>754750.5847039941</v>
      </c>
      <c r="C24" s="1679">
        <v>872721.19118782156</v>
      </c>
      <c r="D24" s="1679">
        <v>1021778.0435449305</v>
      </c>
      <c r="E24" s="1679">
        <v>117970.60648382746</v>
      </c>
      <c r="F24" s="1680">
        <v>15.630409419304311</v>
      </c>
      <c r="G24" s="1679">
        <v>149056.85235710896</v>
      </c>
      <c r="H24" s="1678">
        <v>17.079550016911401</v>
      </c>
      <c r="K24" s="1521"/>
      <c r="P24" s="1521"/>
      <c r="Q24" s="1521"/>
      <c r="R24" s="1521"/>
      <c r="S24" s="1521"/>
      <c r="T24" s="1521"/>
      <c r="U24" s="1521"/>
      <c r="V24" s="1521"/>
    </row>
    <row r="25" spans="1:22" ht="24.75" customHeight="1">
      <c r="A25" s="1688" t="s">
        <v>1420</v>
      </c>
      <c r="B25" s="1683">
        <v>287307.30678297003</v>
      </c>
      <c r="C25" s="1683">
        <v>309971.70360661158</v>
      </c>
      <c r="D25" s="1683">
        <v>330937.81643544993</v>
      </c>
      <c r="E25" s="1683">
        <v>22664.396823641553</v>
      </c>
      <c r="F25" s="1684">
        <v>7.8885556644621238</v>
      </c>
      <c r="G25" s="1683">
        <v>20966.112828838348</v>
      </c>
      <c r="H25" s="1682">
        <v>6.7638796009092061</v>
      </c>
      <c r="K25" s="1521"/>
      <c r="P25" s="1521"/>
      <c r="Q25" s="1521"/>
      <c r="R25" s="1521"/>
      <c r="S25" s="1521"/>
      <c r="T25" s="1521"/>
      <c r="U25" s="1521"/>
      <c r="V25" s="1521"/>
    </row>
    <row r="26" spans="1:22" ht="24.75" customHeight="1">
      <c r="A26" s="1688" t="s">
        <v>1419</v>
      </c>
      <c r="B26" s="1683">
        <v>232893.1956128162</v>
      </c>
      <c r="C26" s="1683">
        <v>277764.6984182797</v>
      </c>
      <c r="D26" s="1683">
        <v>309816.31957950565</v>
      </c>
      <c r="E26" s="1683">
        <v>44871.502805463504</v>
      </c>
      <c r="F26" s="1684">
        <v>19.266987464958898</v>
      </c>
      <c r="G26" s="1683">
        <v>32051.62116122595</v>
      </c>
      <c r="H26" s="1682">
        <v>11.53912694584397</v>
      </c>
      <c r="K26" s="1521"/>
      <c r="P26" s="1521"/>
      <c r="Q26" s="1521"/>
      <c r="R26" s="1521"/>
      <c r="S26" s="1521"/>
      <c r="T26" s="1521"/>
      <c r="U26" s="1521"/>
      <c r="V26" s="1521"/>
    </row>
    <row r="27" spans="1:22" ht="24.75" customHeight="1">
      <c r="A27" s="1688" t="s">
        <v>1434</v>
      </c>
      <c r="B27" s="1683">
        <v>14082.365000000002</v>
      </c>
      <c r="C27" s="1683">
        <v>36943.856024918954</v>
      </c>
      <c r="D27" s="1683">
        <v>57676.455265292352</v>
      </c>
      <c r="E27" s="1683">
        <v>22861.491024918952</v>
      </c>
      <c r="F27" s="1684">
        <v>162.34127594987737</v>
      </c>
      <c r="G27" s="1683">
        <v>20732.599240373398</v>
      </c>
      <c r="H27" s="1682">
        <v>56.119207552100349</v>
      </c>
      <c r="K27" s="1521"/>
      <c r="P27" s="1521"/>
      <c r="Q27" s="1521"/>
      <c r="R27" s="1521"/>
      <c r="S27" s="1521"/>
      <c r="T27" s="1521"/>
      <c r="U27" s="1521"/>
      <c r="V27" s="1521"/>
    </row>
    <row r="28" spans="1:22" ht="24.75" customHeight="1">
      <c r="A28" s="1688" t="s">
        <v>1417</v>
      </c>
      <c r="B28" s="1683">
        <v>220467.71730820785</v>
      </c>
      <c r="C28" s="1683">
        <v>248040.9331380114</v>
      </c>
      <c r="D28" s="1683">
        <v>323347.45226468262</v>
      </c>
      <c r="E28" s="1683">
        <v>27573.21582980355</v>
      </c>
      <c r="F28" s="1684">
        <v>12.506690850913534</v>
      </c>
      <c r="G28" s="1683">
        <v>75306.519126671221</v>
      </c>
      <c r="H28" s="1682">
        <v>30.360520811607429</v>
      </c>
      <c r="K28" s="1521"/>
      <c r="P28" s="1521"/>
      <c r="Q28" s="1521"/>
      <c r="R28" s="1521"/>
      <c r="S28" s="1521"/>
      <c r="T28" s="1521"/>
      <c r="U28" s="1521"/>
      <c r="V28" s="1521"/>
    </row>
    <row r="29" spans="1:22" ht="24.75" customHeight="1">
      <c r="A29" s="1595" t="s">
        <v>1416</v>
      </c>
      <c r="B29" s="1679">
        <v>3584118.4206410889</v>
      </c>
      <c r="C29" s="1679">
        <v>4238196.2498242212</v>
      </c>
      <c r="D29" s="1679">
        <v>5065197.902588672</v>
      </c>
      <c r="E29" s="1679">
        <v>654077.82918313239</v>
      </c>
      <c r="F29" s="1680">
        <v>18.249336445366051</v>
      </c>
      <c r="G29" s="1679">
        <v>827001.65276445076</v>
      </c>
      <c r="H29" s="1678">
        <v>19.513057065225581</v>
      </c>
      <c r="K29" s="1521"/>
      <c r="P29" s="1521"/>
      <c r="Q29" s="1521"/>
      <c r="R29" s="1521"/>
      <c r="S29" s="1521"/>
      <c r="T29" s="1521"/>
      <c r="U29" s="1521"/>
      <c r="V29" s="1521"/>
    </row>
    <row r="30" spans="1:22" ht="24.75" customHeight="1">
      <c r="A30" s="1686" t="s">
        <v>1415</v>
      </c>
      <c r="B30" s="1679">
        <v>297486.49180220359</v>
      </c>
      <c r="C30" s="1679">
        <v>398672.60250588128</v>
      </c>
      <c r="D30" s="1679">
        <v>543482.96262245555</v>
      </c>
      <c r="E30" s="1679">
        <v>101186.1107036777</v>
      </c>
      <c r="F30" s="1680">
        <v>34.013682466952325</v>
      </c>
      <c r="G30" s="1679">
        <v>144810.36011657427</v>
      </c>
      <c r="H30" s="1678">
        <v>36.323128102197096</v>
      </c>
      <c r="K30" s="1521"/>
      <c r="P30" s="1521"/>
      <c r="Q30" s="1521"/>
      <c r="R30" s="1521"/>
      <c r="S30" s="1521"/>
      <c r="T30" s="1521"/>
      <c r="U30" s="1521"/>
      <c r="V30" s="1521"/>
    </row>
    <row r="31" spans="1:22" ht="24.75" customHeight="1">
      <c r="A31" s="1590" t="s">
        <v>1414</v>
      </c>
      <c r="B31" s="1683">
        <v>66716.21965347002</v>
      </c>
      <c r="C31" s="1683">
        <v>96048.789123205512</v>
      </c>
      <c r="D31" s="1683">
        <v>78794.927362397022</v>
      </c>
      <c r="E31" s="1683">
        <v>29332.569469735492</v>
      </c>
      <c r="F31" s="1684">
        <v>43.966174375723725</v>
      </c>
      <c r="G31" s="1683">
        <v>-17253.86176080849</v>
      </c>
      <c r="H31" s="1682">
        <v>-17.963643184169964</v>
      </c>
      <c r="K31" s="1521"/>
      <c r="P31" s="1521"/>
      <c r="Q31" s="1521"/>
      <c r="R31" s="1521"/>
      <c r="S31" s="1521"/>
      <c r="T31" s="1521"/>
      <c r="U31" s="1521"/>
      <c r="V31" s="1521"/>
    </row>
    <row r="32" spans="1:22" ht="24.75" customHeight="1">
      <c r="A32" s="1590" t="s">
        <v>1433</v>
      </c>
      <c r="B32" s="1683">
        <v>98530.565130740055</v>
      </c>
      <c r="C32" s="1683">
        <v>158357.20478504986</v>
      </c>
      <c r="D32" s="1683">
        <v>282857.36125018005</v>
      </c>
      <c r="E32" s="1683">
        <v>59826.639654309809</v>
      </c>
      <c r="F32" s="1684">
        <v>60.718863811372579</v>
      </c>
      <c r="G32" s="1683">
        <v>124500.15646513019</v>
      </c>
      <c r="H32" s="1682">
        <v>78.619824487381933</v>
      </c>
      <c r="K32" s="1521"/>
      <c r="P32" s="1521"/>
      <c r="Q32" s="1521"/>
      <c r="R32" s="1521"/>
      <c r="S32" s="1521"/>
      <c r="T32" s="1521"/>
      <c r="U32" s="1521"/>
      <c r="V32" s="1521"/>
    </row>
    <row r="33" spans="1:22" ht="24.75" customHeight="1">
      <c r="A33" s="1590" t="s">
        <v>1412</v>
      </c>
      <c r="B33" s="1687">
        <v>4059.3576241417504</v>
      </c>
      <c r="C33" s="1687">
        <v>4285.6178503374995</v>
      </c>
      <c r="D33" s="1687">
        <v>4244.2423010407038</v>
      </c>
      <c r="E33" s="1683">
        <v>226.26022619574906</v>
      </c>
      <c r="F33" s="1684">
        <v>5.5737938645794021</v>
      </c>
      <c r="G33" s="1683">
        <v>-41.375549296795725</v>
      </c>
      <c r="H33" s="1682">
        <v>-0.96545120777713145</v>
      </c>
      <c r="K33" s="1521"/>
      <c r="P33" s="1521"/>
      <c r="Q33" s="1521"/>
      <c r="R33" s="1521"/>
      <c r="S33" s="1521"/>
      <c r="T33" s="1521"/>
      <c r="U33" s="1521"/>
      <c r="V33" s="1521"/>
    </row>
    <row r="34" spans="1:22" ht="24.75" customHeight="1">
      <c r="A34" s="1590" t="s">
        <v>1411</v>
      </c>
      <c r="B34" s="1683">
        <v>127113.61728035175</v>
      </c>
      <c r="C34" s="1683">
        <v>139536.74493078847</v>
      </c>
      <c r="D34" s="1683">
        <v>177455.42769233778</v>
      </c>
      <c r="E34" s="1683">
        <v>12423.127650436712</v>
      </c>
      <c r="F34" s="1684">
        <v>9.773246892217097</v>
      </c>
      <c r="G34" s="1683">
        <v>37918.682761549309</v>
      </c>
      <c r="H34" s="1682">
        <v>27.174693504823644</v>
      </c>
      <c r="K34" s="1521"/>
      <c r="P34" s="1521"/>
      <c r="Q34" s="1521"/>
      <c r="R34" s="1521"/>
      <c r="S34" s="1521"/>
      <c r="T34" s="1521"/>
      <c r="U34" s="1521"/>
      <c r="V34" s="1521"/>
    </row>
    <row r="35" spans="1:22" ht="24.75" customHeight="1">
      <c r="A35" s="1590" t="s">
        <v>1410</v>
      </c>
      <c r="B35" s="1683">
        <v>1066.7321135</v>
      </c>
      <c r="C35" s="1683">
        <v>444.24581649999999</v>
      </c>
      <c r="D35" s="1683">
        <v>131.00401649999995</v>
      </c>
      <c r="E35" s="1683">
        <v>-622.48629699999992</v>
      </c>
      <c r="F35" s="1684">
        <v>-58.354509920732781</v>
      </c>
      <c r="G35" s="1683">
        <v>-313.24180000000001</v>
      </c>
      <c r="H35" s="1682">
        <v>-70.510917236741165</v>
      </c>
      <c r="K35" s="1521"/>
      <c r="P35" s="1521"/>
      <c r="Q35" s="1521"/>
      <c r="R35" s="1521"/>
      <c r="S35" s="1521"/>
      <c r="T35" s="1521"/>
      <c r="U35" s="1521"/>
      <c r="V35" s="1521"/>
    </row>
    <row r="36" spans="1:22" ht="24.75" customHeight="1">
      <c r="A36" s="1686" t="s">
        <v>1409</v>
      </c>
      <c r="B36" s="1679">
        <v>2943138.8593567559</v>
      </c>
      <c r="C36" s="1679">
        <v>3464332.1498126741</v>
      </c>
      <c r="D36" s="1679">
        <v>4037584.8928998038</v>
      </c>
      <c r="E36" s="1679">
        <v>521193.29045591829</v>
      </c>
      <c r="F36" s="1680">
        <v>17.708756377530513</v>
      </c>
      <c r="G36" s="1679">
        <v>573252.74308712967</v>
      </c>
      <c r="H36" s="1678">
        <v>16.547280061414639</v>
      </c>
      <c r="K36" s="1521"/>
      <c r="P36" s="1521"/>
      <c r="Q36" s="1521"/>
      <c r="R36" s="1521"/>
      <c r="S36" s="1521"/>
      <c r="T36" s="1521"/>
      <c r="U36" s="1521"/>
      <c r="V36" s="1521"/>
    </row>
    <row r="37" spans="1:22" ht="24.75" customHeight="1">
      <c r="A37" s="1590" t="s">
        <v>1408</v>
      </c>
      <c r="B37" s="1683">
        <v>290085.59999999998</v>
      </c>
      <c r="C37" s="1683">
        <v>376921.49999999994</v>
      </c>
      <c r="D37" s="1683">
        <v>563033.59999999998</v>
      </c>
      <c r="E37" s="1683">
        <v>86835.899999999965</v>
      </c>
      <c r="F37" s="1684">
        <v>29.934577931479527</v>
      </c>
      <c r="G37" s="1683">
        <v>186112.10000000003</v>
      </c>
      <c r="H37" s="1682">
        <v>49.376886168605417</v>
      </c>
      <c r="K37" s="1521"/>
      <c r="P37" s="1521"/>
      <c r="Q37" s="1521"/>
      <c r="R37" s="1521"/>
      <c r="S37" s="1521"/>
      <c r="T37" s="1521"/>
      <c r="U37" s="1521"/>
      <c r="V37" s="1521"/>
    </row>
    <row r="38" spans="1:22" ht="24.75" customHeight="1">
      <c r="A38" s="1591" t="s">
        <v>1407</v>
      </c>
      <c r="B38" s="1683">
        <v>10905.7269100055</v>
      </c>
      <c r="C38" s="1683">
        <v>9077.9591202600022</v>
      </c>
      <c r="D38" s="1683">
        <v>10023.517168959999</v>
      </c>
      <c r="E38" s="1683">
        <v>-1827.7677897454978</v>
      </c>
      <c r="F38" s="1684">
        <v>-16.759706205999027</v>
      </c>
      <c r="G38" s="1683">
        <v>945.55804869999702</v>
      </c>
      <c r="H38" s="1682">
        <v>10.41597605996837</v>
      </c>
      <c r="K38" s="1521"/>
      <c r="P38" s="1521"/>
      <c r="Q38" s="1521"/>
      <c r="R38" s="1521"/>
      <c r="S38" s="1521"/>
      <c r="T38" s="1521"/>
      <c r="U38" s="1521"/>
      <c r="V38" s="1521"/>
    </row>
    <row r="39" spans="1:22" ht="24.75" customHeight="1">
      <c r="A39" s="1685" t="s">
        <v>1406</v>
      </c>
      <c r="B39" s="1683">
        <v>26814.225247364757</v>
      </c>
      <c r="C39" s="1683">
        <v>43708.91662548235</v>
      </c>
      <c r="D39" s="1683">
        <v>54278.010629127399</v>
      </c>
      <c r="E39" s="1683">
        <v>16894.691378117594</v>
      </c>
      <c r="F39" s="1684">
        <v>63.006449831243842</v>
      </c>
      <c r="G39" s="1683">
        <v>10569.094003645048</v>
      </c>
      <c r="H39" s="1682">
        <v>24.180635942560183</v>
      </c>
      <c r="K39" s="1521"/>
      <c r="P39" s="1521"/>
      <c r="Q39" s="1521"/>
      <c r="R39" s="1521"/>
      <c r="S39" s="1521"/>
      <c r="T39" s="1521"/>
      <c r="U39" s="1521"/>
      <c r="V39" s="1521"/>
    </row>
    <row r="40" spans="1:22" ht="24.75" customHeight="1">
      <c r="A40" s="1685" t="s">
        <v>1405</v>
      </c>
      <c r="B40" s="1683">
        <v>1041.4330759700001</v>
      </c>
      <c r="C40" s="1683">
        <v>1018.5186163600001</v>
      </c>
      <c r="D40" s="1683">
        <v>831.67381790000002</v>
      </c>
      <c r="E40" s="1683">
        <v>-22.914459609999994</v>
      </c>
      <c r="F40" s="1684">
        <v>-2.2002815292434668</v>
      </c>
      <c r="G40" s="1683">
        <v>-186.84479846000011</v>
      </c>
      <c r="H40" s="1682">
        <v>-18.344760268373822</v>
      </c>
      <c r="K40" s="1521"/>
      <c r="P40" s="1521"/>
      <c r="Q40" s="1521"/>
      <c r="R40" s="1521"/>
      <c r="S40" s="1521"/>
      <c r="T40" s="1521"/>
      <c r="U40" s="1521"/>
      <c r="V40" s="1521"/>
    </row>
    <row r="41" spans="1:22" ht="24.75" customHeight="1">
      <c r="A41" s="1590" t="s">
        <v>1404</v>
      </c>
      <c r="B41" s="1683">
        <v>25772.792171394758</v>
      </c>
      <c r="C41" s="1683">
        <v>42690.398009122349</v>
      </c>
      <c r="D41" s="1683">
        <v>53446.336811227397</v>
      </c>
      <c r="E41" s="1683">
        <v>16917.605837727591</v>
      </c>
      <c r="F41" s="1684">
        <v>65.641338839896662</v>
      </c>
      <c r="G41" s="1683">
        <v>10755.938802105047</v>
      </c>
      <c r="H41" s="1682">
        <v>25.19521790311407</v>
      </c>
      <c r="K41" s="1521"/>
      <c r="P41" s="1521"/>
      <c r="Q41" s="1521"/>
      <c r="R41" s="1521"/>
      <c r="S41" s="1521"/>
      <c r="T41" s="1521"/>
      <c r="U41" s="1521"/>
      <c r="V41" s="1521"/>
    </row>
    <row r="42" spans="1:22" ht="24.75" customHeight="1">
      <c r="A42" s="1591" t="s">
        <v>1403</v>
      </c>
      <c r="B42" s="1683">
        <v>2615225.8795103156</v>
      </c>
      <c r="C42" s="1683">
        <v>3034545.9731098115</v>
      </c>
      <c r="D42" s="1683">
        <v>3410234.7829676364</v>
      </c>
      <c r="E42" s="1683">
        <v>419320.09359949594</v>
      </c>
      <c r="F42" s="1684">
        <v>16.033800249713455</v>
      </c>
      <c r="G42" s="1683">
        <v>375688.80985782482</v>
      </c>
      <c r="H42" s="1682">
        <v>12.380396052224505</v>
      </c>
      <c r="K42" s="1521"/>
      <c r="P42" s="1521"/>
      <c r="Q42" s="1521"/>
      <c r="R42" s="1521"/>
      <c r="S42" s="1521"/>
      <c r="T42" s="1521"/>
      <c r="U42" s="1521"/>
      <c r="V42" s="1521"/>
    </row>
    <row r="43" spans="1:22" ht="24.75" customHeight="1">
      <c r="A43" s="1591" t="s">
        <v>1402</v>
      </c>
      <c r="B43" s="1683">
        <v>2571915.9671297572</v>
      </c>
      <c r="C43" s="1683">
        <v>2988755.079614684</v>
      </c>
      <c r="D43" s="1683">
        <v>3339662.9383795201</v>
      </c>
      <c r="E43" s="1683">
        <v>416839.11248492682</v>
      </c>
      <c r="F43" s="1684">
        <v>16.207337946197239</v>
      </c>
      <c r="G43" s="1683">
        <v>350907.8587648361</v>
      </c>
      <c r="H43" s="1682">
        <v>11.740937260408632</v>
      </c>
      <c r="K43" s="1521"/>
      <c r="P43" s="1521"/>
      <c r="Q43" s="1521"/>
      <c r="R43" s="1521"/>
      <c r="S43" s="1521"/>
      <c r="T43" s="1521"/>
      <c r="U43" s="1521"/>
      <c r="V43" s="1521"/>
    </row>
    <row r="44" spans="1:22" ht="24.75" customHeight="1">
      <c r="A44" s="1590" t="s">
        <v>1401</v>
      </c>
      <c r="B44" s="1683">
        <v>43309.912380558351</v>
      </c>
      <c r="C44" s="1683">
        <v>45790.893495127522</v>
      </c>
      <c r="D44" s="1683">
        <v>70571.844588116248</v>
      </c>
      <c r="E44" s="1683">
        <v>2480.981114569171</v>
      </c>
      <c r="F44" s="1684">
        <v>5.7284371595331915</v>
      </c>
      <c r="G44" s="1683">
        <v>24780.951092988726</v>
      </c>
      <c r="H44" s="1682">
        <v>54.117640433518943</v>
      </c>
      <c r="K44" s="1521"/>
      <c r="P44" s="1521"/>
      <c r="Q44" s="1521"/>
      <c r="R44" s="1521"/>
      <c r="S44" s="1521"/>
      <c r="T44" s="1521"/>
      <c r="U44" s="1521"/>
      <c r="V44" s="1521"/>
    </row>
    <row r="45" spans="1:22" ht="24.75" customHeight="1">
      <c r="A45" s="1591" t="s">
        <v>1400</v>
      </c>
      <c r="B45" s="1683">
        <v>107.42768907000001</v>
      </c>
      <c r="C45" s="1683">
        <v>77.800957119999993</v>
      </c>
      <c r="D45" s="1683">
        <v>14.982134079999993</v>
      </c>
      <c r="E45" s="1683">
        <v>-29.626731950000021</v>
      </c>
      <c r="F45" s="1684">
        <v>-27.578301466296278</v>
      </c>
      <c r="G45" s="1683">
        <v>-62.818823039999998</v>
      </c>
      <c r="H45" s="1682">
        <v>-80.742995157641076</v>
      </c>
      <c r="K45" s="1521"/>
      <c r="P45" s="1521"/>
      <c r="Q45" s="1521"/>
      <c r="R45" s="1521"/>
      <c r="S45" s="1521"/>
      <c r="T45" s="1521"/>
      <c r="U45" s="1521"/>
      <c r="V45" s="1521"/>
    </row>
    <row r="46" spans="1:22" ht="24.75" customHeight="1">
      <c r="A46" s="1681" t="s">
        <v>1399</v>
      </c>
      <c r="B46" s="1679">
        <v>0</v>
      </c>
      <c r="C46" s="1679">
        <v>0</v>
      </c>
      <c r="D46" s="1679">
        <v>3.5989800001407276E-3</v>
      </c>
      <c r="E46" s="1679">
        <v>0</v>
      </c>
      <c r="F46" s="1680"/>
      <c r="G46" s="1679">
        <v>3.5989800001407276E-3</v>
      </c>
      <c r="H46" s="1678"/>
      <c r="K46" s="1521"/>
      <c r="P46" s="1521"/>
      <c r="Q46" s="1521"/>
      <c r="R46" s="1521"/>
      <c r="S46" s="1521"/>
      <c r="T46" s="1521"/>
      <c r="U46" s="1521"/>
      <c r="V46" s="1521"/>
    </row>
    <row r="47" spans="1:22" ht="16.5" thickBot="1">
      <c r="A47" s="1677" t="s">
        <v>1398</v>
      </c>
      <c r="B47" s="1675">
        <v>343493.06705383532</v>
      </c>
      <c r="C47" s="1675">
        <v>375191.49759606301</v>
      </c>
      <c r="D47" s="1675">
        <v>484130.04333561868</v>
      </c>
      <c r="E47" s="1675">
        <v>31698.430542227696</v>
      </c>
      <c r="F47" s="1676">
        <v>9.2282591943142869</v>
      </c>
      <c r="G47" s="1675">
        <v>108938.54573955567</v>
      </c>
      <c r="H47" s="1674">
        <v>29.035451612723008</v>
      </c>
      <c r="K47" s="1521"/>
      <c r="P47" s="1521"/>
      <c r="Q47" s="1521"/>
      <c r="R47" s="1521"/>
      <c r="S47" s="1521"/>
      <c r="T47" s="1521"/>
      <c r="U47" s="1521"/>
      <c r="V47" s="1521"/>
    </row>
    <row r="48" spans="1:22" ht="16.5" thickTop="1">
      <c r="P48" s="1521"/>
      <c r="Q48" s="1521"/>
      <c r="R48" s="1521"/>
      <c r="S48" s="1521"/>
      <c r="T48" s="1521"/>
      <c r="U48" s="1521"/>
      <c r="V48" s="1521"/>
    </row>
    <row r="49" spans="16:16">
      <c r="P49" s="1521"/>
    </row>
    <row r="50" spans="16:16">
      <c r="P50" s="1521"/>
    </row>
    <row r="51" spans="16:16">
      <c r="P51" s="1521"/>
    </row>
    <row r="52" spans="16:16">
      <c r="P52" s="1521"/>
    </row>
    <row r="53" spans="16:16">
      <c r="P53" s="1521"/>
    </row>
    <row r="54" spans="16:16">
      <c r="P54" s="1521"/>
    </row>
    <row r="55" spans="16:16">
      <c r="P55" s="1521"/>
    </row>
    <row r="56" spans="16:16">
      <c r="P56" s="152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A5" sqref="A5:G5"/>
    </sheetView>
  </sheetViews>
  <sheetFormatPr defaultRowHeight="15"/>
  <cols>
    <col min="1" max="1" width="12.140625" bestFit="1" customWidth="1"/>
    <col min="2" max="7" width="13" customWidth="1"/>
  </cols>
  <sheetData>
    <row r="1" spans="1:7" ht="15.75">
      <c r="A1" s="2531" t="s">
        <v>692</v>
      </c>
      <c r="B1" s="2531"/>
      <c r="C1" s="2531"/>
      <c r="D1" s="2531"/>
      <c r="E1" s="2531"/>
      <c r="F1" s="2531"/>
      <c r="G1" s="2531"/>
    </row>
    <row r="2" spans="1:7" ht="15.75">
      <c r="A2" s="2532" t="s">
        <v>6</v>
      </c>
      <c r="B2" s="2532"/>
      <c r="C2" s="2532"/>
      <c r="D2" s="2532"/>
      <c r="E2" s="2532"/>
      <c r="F2" s="2532"/>
      <c r="G2" s="2532"/>
    </row>
    <row r="3" spans="1:7" ht="15.75">
      <c r="A3" s="2532" t="s">
        <v>625</v>
      </c>
      <c r="B3" s="2532"/>
      <c r="C3" s="2532"/>
      <c r="D3" s="2532"/>
      <c r="E3" s="2532"/>
      <c r="F3" s="2532"/>
      <c r="G3" s="2532"/>
    </row>
    <row r="4" spans="1:7" ht="15.75">
      <c r="A4" s="2533" t="s">
        <v>624</v>
      </c>
      <c r="B4" s="2533"/>
      <c r="C4" s="2533"/>
      <c r="D4" s="2533"/>
      <c r="E4" s="2533"/>
      <c r="F4" s="2533"/>
      <c r="G4" s="2533"/>
    </row>
    <row r="5" spans="1:7" ht="16.5" thickBot="1">
      <c r="A5" s="2533"/>
      <c r="B5" s="2533"/>
      <c r="C5" s="2533"/>
      <c r="D5" s="2533"/>
      <c r="E5" s="2533"/>
      <c r="F5" s="2533"/>
      <c r="G5" s="2533"/>
    </row>
    <row r="6" spans="1:7" ht="16.5" thickTop="1">
      <c r="A6" s="2526" t="s">
        <v>201</v>
      </c>
      <c r="B6" s="685" t="s">
        <v>66</v>
      </c>
      <c r="C6" s="685"/>
      <c r="D6" s="2528" t="s">
        <v>67</v>
      </c>
      <c r="E6" s="2528"/>
      <c r="F6" s="2529" t="s">
        <v>280</v>
      </c>
      <c r="G6" s="2530"/>
    </row>
    <row r="7" spans="1:7" ht="15.75">
      <c r="A7" s="2527"/>
      <c r="B7" s="684" t="s">
        <v>293</v>
      </c>
      <c r="C7" s="684" t="s">
        <v>623</v>
      </c>
      <c r="D7" s="684" t="s">
        <v>293</v>
      </c>
      <c r="E7" s="684" t="s">
        <v>623</v>
      </c>
      <c r="F7" s="816" t="s">
        <v>293</v>
      </c>
      <c r="G7" s="683" t="s">
        <v>623</v>
      </c>
    </row>
    <row r="8" spans="1:7" ht="15.75">
      <c r="A8" s="682" t="s">
        <v>622</v>
      </c>
      <c r="B8" s="681">
        <v>123.3</v>
      </c>
      <c r="C8" s="681">
        <v>4.1913131654554698</v>
      </c>
      <c r="D8" s="680">
        <v>131.87</v>
      </c>
      <c r="E8" s="822">
        <v>6.95</v>
      </c>
      <c r="F8" s="817">
        <v>136.47999999999999</v>
      </c>
      <c r="G8" s="679">
        <v>3.49</v>
      </c>
    </row>
    <row r="9" spans="1:7" ht="15.75">
      <c r="A9" s="674" t="s">
        <v>621</v>
      </c>
      <c r="B9" s="678">
        <v>124.03</v>
      </c>
      <c r="C9" s="678">
        <v>3.8690226949166657</v>
      </c>
      <c r="D9" s="672">
        <v>131.66999999999999</v>
      </c>
      <c r="E9" s="672">
        <v>6.16</v>
      </c>
      <c r="F9" s="818">
        <v>137.62</v>
      </c>
      <c r="G9" s="671">
        <v>4.5199999999999996</v>
      </c>
    </row>
    <row r="10" spans="1:7" ht="15.75">
      <c r="A10" s="674" t="s">
        <v>620</v>
      </c>
      <c r="B10" s="673">
        <v>124.82</v>
      </c>
      <c r="C10" s="676">
        <v>4.6796377054679539</v>
      </c>
      <c r="D10" s="672">
        <v>132.56</v>
      </c>
      <c r="E10" s="672">
        <v>6.21</v>
      </c>
      <c r="F10" s="818">
        <v>137.58000000000001</v>
      </c>
      <c r="G10" s="671">
        <v>3.79</v>
      </c>
    </row>
    <row r="11" spans="1:7" ht="15.75">
      <c r="A11" s="674" t="s">
        <v>619</v>
      </c>
      <c r="B11" s="673">
        <v>125.59</v>
      </c>
      <c r="C11" s="676">
        <v>4.1459999999999999</v>
      </c>
      <c r="D11" s="677">
        <v>132.82</v>
      </c>
      <c r="E11" s="672">
        <v>5.76</v>
      </c>
      <c r="F11" s="819"/>
      <c r="G11" s="671"/>
    </row>
    <row r="12" spans="1:7" ht="15.75">
      <c r="A12" s="674" t="s">
        <v>618</v>
      </c>
      <c r="B12" s="673">
        <v>124.37</v>
      </c>
      <c r="C12" s="676">
        <v>3.710807204803217</v>
      </c>
      <c r="D12" s="672">
        <v>132.51</v>
      </c>
      <c r="E12" s="672">
        <v>6.55</v>
      </c>
      <c r="F12" s="818"/>
      <c r="G12" s="671"/>
    </row>
    <row r="13" spans="1:7" ht="15.75">
      <c r="A13" s="674" t="s">
        <v>617</v>
      </c>
      <c r="B13" s="673">
        <v>123.92</v>
      </c>
      <c r="C13" s="673">
        <v>4.58</v>
      </c>
      <c r="D13" s="672">
        <v>132.38</v>
      </c>
      <c r="E13" s="672">
        <v>6.82</v>
      </c>
      <c r="F13" s="818"/>
      <c r="G13" s="671"/>
    </row>
    <row r="14" spans="1:7" ht="15.75">
      <c r="A14" s="674" t="s">
        <v>616</v>
      </c>
      <c r="B14" s="673">
        <v>124.22</v>
      </c>
      <c r="C14" s="673">
        <v>4.3514784946236489</v>
      </c>
      <c r="D14" s="672">
        <v>132.76</v>
      </c>
      <c r="E14" s="672">
        <v>6.87</v>
      </c>
      <c r="F14" s="818"/>
      <c r="G14" s="671"/>
    </row>
    <row r="15" spans="1:7" ht="15.75">
      <c r="A15" s="674" t="s">
        <v>615</v>
      </c>
      <c r="B15" s="673">
        <v>124.09</v>
      </c>
      <c r="C15" s="673">
        <v>4.1985053321017745</v>
      </c>
      <c r="D15" s="672">
        <v>132.4</v>
      </c>
      <c r="E15" s="672">
        <v>6.7</v>
      </c>
      <c r="F15" s="818"/>
      <c r="G15" s="671"/>
    </row>
    <row r="16" spans="1:7" ht="15.75">
      <c r="A16" s="674" t="s">
        <v>614</v>
      </c>
      <c r="B16" s="675">
        <v>124.81</v>
      </c>
      <c r="C16" s="675">
        <v>4.4400000000000004</v>
      </c>
      <c r="D16" s="672">
        <v>133.22</v>
      </c>
      <c r="E16" s="672">
        <v>6.74</v>
      </c>
      <c r="F16" s="818"/>
      <c r="G16" s="671"/>
    </row>
    <row r="17" spans="1:7" ht="15.75">
      <c r="A17" s="674" t="s">
        <v>613</v>
      </c>
      <c r="B17" s="673">
        <v>126.3</v>
      </c>
      <c r="C17" s="673">
        <v>5.29</v>
      </c>
      <c r="D17" s="672">
        <v>133.66999999999999</v>
      </c>
      <c r="E17" s="672">
        <v>5.83</v>
      </c>
      <c r="F17" s="818"/>
      <c r="G17" s="671"/>
    </row>
    <row r="18" spans="1:7" ht="15.75">
      <c r="A18" s="674" t="s">
        <v>612</v>
      </c>
      <c r="B18" s="673">
        <v>127.74</v>
      </c>
      <c r="C18" s="673">
        <v>6.16</v>
      </c>
      <c r="D18" s="672">
        <v>133.54</v>
      </c>
      <c r="E18" s="672">
        <v>4.54</v>
      </c>
      <c r="F18" s="818"/>
      <c r="G18" s="671"/>
    </row>
    <row r="19" spans="1:7" ht="15.75">
      <c r="A19" s="670" t="s">
        <v>611</v>
      </c>
      <c r="B19" s="669">
        <v>128.55000000000001</v>
      </c>
      <c r="C19" s="669">
        <v>6.020618556701038</v>
      </c>
      <c r="D19" s="668">
        <v>134.69</v>
      </c>
      <c r="E19" s="668">
        <v>4.78</v>
      </c>
      <c r="F19" s="820"/>
      <c r="G19" s="667"/>
    </row>
    <row r="20" spans="1:7" ht="16.5" thickBot="1">
      <c r="A20" s="666" t="s">
        <v>610</v>
      </c>
      <c r="B20" s="665">
        <v>125.15</v>
      </c>
      <c r="C20" s="665">
        <v>4.6399999999999997</v>
      </c>
      <c r="D20" s="665">
        <v>132.84</v>
      </c>
      <c r="E20" s="665">
        <v>6.15</v>
      </c>
      <c r="F20" s="821">
        <f>AVERAGE(F8:F19)</f>
        <v>137.22666666666669</v>
      </c>
      <c r="G20" s="664">
        <f>AVERAGE(G8:G19)</f>
        <v>3.9333333333333336</v>
      </c>
    </row>
    <row r="21" spans="1:7" ht="15.75" thickTop="1"/>
  </sheetData>
  <mergeCells count="8">
    <mergeCell ref="A6:A7"/>
    <mergeCell ref="D6:E6"/>
    <mergeCell ref="F6:G6"/>
    <mergeCell ref="A1:G1"/>
    <mergeCell ref="A2:G2"/>
    <mergeCell ref="A3:G3"/>
    <mergeCell ref="A4:G4"/>
    <mergeCell ref="A5:G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48"/>
  <sheetViews>
    <sheetView showGridLines="0" topLeftCell="A41" zoomScale="90" zoomScaleNormal="90" workbookViewId="0">
      <selection activeCell="M11" sqref="M11"/>
    </sheetView>
  </sheetViews>
  <sheetFormatPr defaultColWidth="11" defaultRowHeight="17.100000000000001" customHeight="1"/>
  <cols>
    <col min="1" max="1" width="51.42578125" style="1517" bestFit="1" customWidth="1"/>
    <col min="2" max="2" width="11.85546875" style="1517" customWidth="1"/>
    <col min="3" max="3" width="12.42578125" style="1517" customWidth="1"/>
    <col min="4" max="4" width="12.5703125" style="1517" customWidth="1"/>
    <col min="5" max="5" width="11.7109375" style="1517" customWidth="1"/>
    <col min="6" max="6" width="11.140625" style="1517" bestFit="1" customWidth="1"/>
    <col min="7" max="7" width="8.5703125" style="1517" customWidth="1"/>
    <col min="8" max="8" width="12.42578125" style="1517" customWidth="1"/>
    <col min="9" max="9" width="9.42578125" style="1517" customWidth="1"/>
    <col min="10" max="250" width="11" style="1516"/>
    <col min="251" max="251" width="46.7109375" style="1516" bestFit="1" customWidth="1"/>
    <col min="252" max="252" width="11.85546875" style="1516" customWidth="1"/>
    <col min="253" max="253" width="12.42578125" style="1516" customWidth="1"/>
    <col min="254" max="254" width="12.5703125" style="1516" customWidth="1"/>
    <col min="255" max="255" width="11.7109375" style="1516" customWidth="1"/>
    <col min="256" max="256" width="10.7109375" style="1516" customWidth="1"/>
    <col min="257" max="257" width="2.42578125" style="1516" bestFit="1" customWidth="1"/>
    <col min="258" max="258" width="8.5703125" style="1516" customWidth="1"/>
    <col min="259" max="259" width="12.42578125" style="1516" customWidth="1"/>
    <col min="260" max="260" width="2.140625" style="1516" customWidth="1"/>
    <col min="261" max="261" width="9.42578125" style="1516" customWidth="1"/>
    <col min="262" max="506" width="11" style="1516"/>
    <col min="507" max="507" width="46.7109375" style="1516" bestFit="1" customWidth="1"/>
    <col min="508" max="508" width="11.85546875" style="1516" customWidth="1"/>
    <col min="509" max="509" width="12.42578125" style="1516" customWidth="1"/>
    <col min="510" max="510" width="12.5703125" style="1516" customWidth="1"/>
    <col min="511" max="511" width="11.7109375" style="1516" customWidth="1"/>
    <col min="512" max="512" width="10.7109375" style="1516" customWidth="1"/>
    <col min="513" max="513" width="2.42578125" style="1516" bestFit="1" customWidth="1"/>
    <col min="514" max="514" width="8.5703125" style="1516" customWidth="1"/>
    <col min="515" max="515" width="12.42578125" style="1516" customWidth="1"/>
    <col min="516" max="516" width="2.140625" style="1516" customWidth="1"/>
    <col min="517" max="517" width="9.42578125" style="1516" customWidth="1"/>
    <col min="518" max="762" width="11" style="1516"/>
    <col min="763" max="763" width="46.7109375" style="1516" bestFit="1" customWidth="1"/>
    <col min="764" max="764" width="11.85546875" style="1516" customWidth="1"/>
    <col min="765" max="765" width="12.42578125" style="1516" customWidth="1"/>
    <col min="766" max="766" width="12.5703125" style="1516" customWidth="1"/>
    <col min="767" max="767" width="11.7109375" style="1516" customWidth="1"/>
    <col min="768" max="768" width="10.7109375" style="1516" customWidth="1"/>
    <col min="769" max="769" width="2.42578125" style="1516" bestFit="1" customWidth="1"/>
    <col min="770" max="770" width="8.5703125" style="1516" customWidth="1"/>
    <col min="771" max="771" width="12.42578125" style="1516" customWidth="1"/>
    <col min="772" max="772" width="2.140625" style="1516" customWidth="1"/>
    <col min="773" max="773" width="9.42578125" style="1516" customWidth="1"/>
    <col min="774" max="1018" width="11" style="1516"/>
    <col min="1019" max="1019" width="46.7109375" style="1516" bestFit="1" customWidth="1"/>
    <col min="1020" max="1020" width="11.85546875" style="1516" customWidth="1"/>
    <col min="1021" max="1021" width="12.42578125" style="1516" customWidth="1"/>
    <col min="1022" max="1022" width="12.5703125" style="1516" customWidth="1"/>
    <col min="1023" max="1023" width="11.7109375" style="1516" customWidth="1"/>
    <col min="1024" max="1024" width="10.7109375" style="1516" customWidth="1"/>
    <col min="1025" max="1025" width="2.42578125" style="1516" bestFit="1" customWidth="1"/>
    <col min="1026" max="1026" width="8.5703125" style="1516" customWidth="1"/>
    <col min="1027" max="1027" width="12.42578125" style="1516" customWidth="1"/>
    <col min="1028" max="1028" width="2.140625" style="1516" customWidth="1"/>
    <col min="1029" max="1029" width="9.42578125" style="1516" customWidth="1"/>
    <col min="1030" max="1274" width="11" style="1516"/>
    <col min="1275" max="1275" width="46.7109375" style="1516" bestFit="1" customWidth="1"/>
    <col min="1276" max="1276" width="11.85546875" style="1516" customWidth="1"/>
    <col min="1277" max="1277" width="12.42578125" style="1516" customWidth="1"/>
    <col min="1278" max="1278" width="12.5703125" style="1516" customWidth="1"/>
    <col min="1279" max="1279" width="11.7109375" style="1516" customWidth="1"/>
    <col min="1280" max="1280" width="10.7109375" style="1516" customWidth="1"/>
    <col min="1281" max="1281" width="2.42578125" style="1516" bestFit="1" customWidth="1"/>
    <col min="1282" max="1282" width="8.5703125" style="1516" customWidth="1"/>
    <col min="1283" max="1283" width="12.42578125" style="1516" customWidth="1"/>
    <col min="1284" max="1284" width="2.140625" style="1516" customWidth="1"/>
    <col min="1285" max="1285" width="9.42578125" style="1516" customWidth="1"/>
    <col min="1286" max="1530" width="11" style="1516"/>
    <col min="1531" max="1531" width="46.7109375" style="1516" bestFit="1" customWidth="1"/>
    <col min="1532" max="1532" width="11.85546875" style="1516" customWidth="1"/>
    <col min="1533" max="1533" width="12.42578125" style="1516" customWidth="1"/>
    <col min="1534" max="1534" width="12.5703125" style="1516" customWidth="1"/>
    <col min="1535" max="1535" width="11.7109375" style="1516" customWidth="1"/>
    <col min="1536" max="1536" width="10.7109375" style="1516" customWidth="1"/>
    <col min="1537" max="1537" width="2.42578125" style="1516" bestFit="1" customWidth="1"/>
    <col min="1538" max="1538" width="8.5703125" style="1516" customWidth="1"/>
    <col min="1539" max="1539" width="12.42578125" style="1516" customWidth="1"/>
    <col min="1540" max="1540" width="2.140625" style="1516" customWidth="1"/>
    <col min="1541" max="1541" width="9.42578125" style="1516" customWidth="1"/>
    <col min="1542" max="1786" width="11" style="1516"/>
    <col min="1787" max="1787" width="46.7109375" style="1516" bestFit="1" customWidth="1"/>
    <col min="1788" max="1788" width="11.85546875" style="1516" customWidth="1"/>
    <col min="1789" max="1789" width="12.42578125" style="1516" customWidth="1"/>
    <col min="1790" max="1790" width="12.5703125" style="1516" customWidth="1"/>
    <col min="1791" max="1791" width="11.7109375" style="1516" customWidth="1"/>
    <col min="1792" max="1792" width="10.7109375" style="1516" customWidth="1"/>
    <col min="1793" max="1793" width="2.42578125" style="1516" bestFit="1" customWidth="1"/>
    <col min="1794" max="1794" width="8.5703125" style="1516" customWidth="1"/>
    <col min="1795" max="1795" width="12.42578125" style="1516" customWidth="1"/>
    <col min="1796" max="1796" width="2.140625" style="1516" customWidth="1"/>
    <col min="1797" max="1797" width="9.42578125" style="1516" customWidth="1"/>
    <col min="1798" max="2042" width="11" style="1516"/>
    <col min="2043" max="2043" width="46.7109375" style="1516" bestFit="1" customWidth="1"/>
    <col min="2044" max="2044" width="11.85546875" style="1516" customWidth="1"/>
    <col min="2045" max="2045" width="12.42578125" style="1516" customWidth="1"/>
    <col min="2046" max="2046" width="12.5703125" style="1516" customWidth="1"/>
    <col min="2047" max="2047" width="11.7109375" style="1516" customWidth="1"/>
    <col min="2048" max="2048" width="10.7109375" style="1516" customWidth="1"/>
    <col min="2049" max="2049" width="2.42578125" style="1516" bestFit="1" customWidth="1"/>
    <col min="2050" max="2050" width="8.5703125" style="1516" customWidth="1"/>
    <col min="2051" max="2051" width="12.42578125" style="1516" customWidth="1"/>
    <col min="2052" max="2052" width="2.140625" style="1516" customWidth="1"/>
    <col min="2053" max="2053" width="9.42578125" style="1516" customWidth="1"/>
    <col min="2054" max="2298" width="11" style="1516"/>
    <col min="2299" max="2299" width="46.7109375" style="1516" bestFit="1" customWidth="1"/>
    <col min="2300" max="2300" width="11.85546875" style="1516" customWidth="1"/>
    <col min="2301" max="2301" width="12.42578125" style="1516" customWidth="1"/>
    <col min="2302" max="2302" width="12.5703125" style="1516" customWidth="1"/>
    <col min="2303" max="2303" width="11.7109375" style="1516" customWidth="1"/>
    <col min="2304" max="2304" width="10.7109375" style="1516" customWidth="1"/>
    <col min="2305" max="2305" width="2.42578125" style="1516" bestFit="1" customWidth="1"/>
    <col min="2306" max="2306" width="8.5703125" style="1516" customWidth="1"/>
    <col min="2307" max="2307" width="12.42578125" style="1516" customWidth="1"/>
    <col min="2308" max="2308" width="2.140625" style="1516" customWidth="1"/>
    <col min="2309" max="2309" width="9.42578125" style="1516" customWidth="1"/>
    <col min="2310" max="2554" width="11" style="1516"/>
    <col min="2555" max="2555" width="46.7109375" style="1516" bestFit="1" customWidth="1"/>
    <col min="2556" max="2556" width="11.85546875" style="1516" customWidth="1"/>
    <col min="2557" max="2557" width="12.42578125" style="1516" customWidth="1"/>
    <col min="2558" max="2558" width="12.5703125" style="1516" customWidth="1"/>
    <col min="2559" max="2559" width="11.7109375" style="1516" customWidth="1"/>
    <col min="2560" max="2560" width="10.7109375" style="1516" customWidth="1"/>
    <col min="2561" max="2561" width="2.42578125" style="1516" bestFit="1" customWidth="1"/>
    <col min="2562" max="2562" width="8.5703125" style="1516" customWidth="1"/>
    <col min="2563" max="2563" width="12.42578125" style="1516" customWidth="1"/>
    <col min="2564" max="2564" width="2.140625" style="1516" customWidth="1"/>
    <col min="2565" max="2565" width="9.42578125" style="1516" customWidth="1"/>
    <col min="2566" max="2810" width="11" style="1516"/>
    <col min="2811" max="2811" width="46.7109375" style="1516" bestFit="1" customWidth="1"/>
    <col min="2812" max="2812" width="11.85546875" style="1516" customWidth="1"/>
    <col min="2813" max="2813" width="12.42578125" style="1516" customWidth="1"/>
    <col min="2814" max="2814" width="12.5703125" style="1516" customWidth="1"/>
    <col min="2815" max="2815" width="11.7109375" style="1516" customWidth="1"/>
    <col min="2816" max="2816" width="10.7109375" style="1516" customWidth="1"/>
    <col min="2817" max="2817" width="2.42578125" style="1516" bestFit="1" customWidth="1"/>
    <col min="2818" max="2818" width="8.5703125" style="1516" customWidth="1"/>
    <col min="2819" max="2819" width="12.42578125" style="1516" customWidth="1"/>
    <col min="2820" max="2820" width="2.140625" style="1516" customWidth="1"/>
    <col min="2821" max="2821" width="9.42578125" style="1516" customWidth="1"/>
    <col min="2822" max="3066" width="11" style="1516"/>
    <col min="3067" max="3067" width="46.7109375" style="1516" bestFit="1" customWidth="1"/>
    <col min="3068" max="3068" width="11.85546875" style="1516" customWidth="1"/>
    <col min="3069" max="3069" width="12.42578125" style="1516" customWidth="1"/>
    <col min="3070" max="3070" width="12.5703125" style="1516" customWidth="1"/>
    <col min="3071" max="3071" width="11.7109375" style="1516" customWidth="1"/>
    <col min="3072" max="3072" width="10.7109375" style="1516" customWidth="1"/>
    <col min="3073" max="3073" width="2.42578125" style="1516" bestFit="1" customWidth="1"/>
    <col min="3074" max="3074" width="8.5703125" style="1516" customWidth="1"/>
    <col min="3075" max="3075" width="12.42578125" style="1516" customWidth="1"/>
    <col min="3076" max="3076" width="2.140625" style="1516" customWidth="1"/>
    <col min="3077" max="3077" width="9.42578125" style="1516" customWidth="1"/>
    <col min="3078" max="3322" width="11" style="1516"/>
    <col min="3323" max="3323" width="46.7109375" style="1516" bestFit="1" customWidth="1"/>
    <col min="3324" max="3324" width="11.85546875" style="1516" customWidth="1"/>
    <col min="3325" max="3325" width="12.42578125" style="1516" customWidth="1"/>
    <col min="3326" max="3326" width="12.5703125" style="1516" customWidth="1"/>
    <col min="3327" max="3327" width="11.7109375" style="1516" customWidth="1"/>
    <col min="3328" max="3328" width="10.7109375" style="1516" customWidth="1"/>
    <col min="3329" max="3329" width="2.42578125" style="1516" bestFit="1" customWidth="1"/>
    <col min="3330" max="3330" width="8.5703125" style="1516" customWidth="1"/>
    <col min="3331" max="3331" width="12.42578125" style="1516" customWidth="1"/>
    <col min="3332" max="3332" width="2.140625" style="1516" customWidth="1"/>
    <col min="3333" max="3333" width="9.42578125" style="1516" customWidth="1"/>
    <col min="3334" max="3578" width="11" style="1516"/>
    <col min="3579" max="3579" width="46.7109375" style="1516" bestFit="1" customWidth="1"/>
    <col min="3580" max="3580" width="11.85546875" style="1516" customWidth="1"/>
    <col min="3581" max="3581" width="12.42578125" style="1516" customWidth="1"/>
    <col min="3582" max="3582" width="12.5703125" style="1516" customWidth="1"/>
    <col min="3583" max="3583" width="11.7109375" style="1516" customWidth="1"/>
    <col min="3584" max="3584" width="10.7109375" style="1516" customWidth="1"/>
    <col min="3585" max="3585" width="2.42578125" style="1516" bestFit="1" customWidth="1"/>
    <col min="3586" max="3586" width="8.5703125" style="1516" customWidth="1"/>
    <col min="3587" max="3587" width="12.42578125" style="1516" customWidth="1"/>
    <col min="3588" max="3588" width="2.140625" style="1516" customWidth="1"/>
    <col min="3589" max="3589" width="9.42578125" style="1516" customWidth="1"/>
    <col min="3590" max="3834" width="11" style="1516"/>
    <col min="3835" max="3835" width="46.7109375" style="1516" bestFit="1" customWidth="1"/>
    <col min="3836" max="3836" width="11.85546875" style="1516" customWidth="1"/>
    <col min="3837" max="3837" width="12.42578125" style="1516" customWidth="1"/>
    <col min="3838" max="3838" width="12.5703125" style="1516" customWidth="1"/>
    <col min="3839" max="3839" width="11.7109375" style="1516" customWidth="1"/>
    <col min="3840" max="3840" width="10.7109375" style="1516" customWidth="1"/>
    <col min="3841" max="3841" width="2.42578125" style="1516" bestFit="1" customWidth="1"/>
    <col min="3842" max="3842" width="8.5703125" style="1516" customWidth="1"/>
    <col min="3843" max="3843" width="12.42578125" style="1516" customWidth="1"/>
    <col min="3844" max="3844" width="2.140625" style="1516" customWidth="1"/>
    <col min="3845" max="3845" width="9.42578125" style="1516" customWidth="1"/>
    <col min="3846" max="4090" width="11" style="1516"/>
    <col min="4091" max="4091" width="46.7109375" style="1516" bestFit="1" customWidth="1"/>
    <col min="4092" max="4092" width="11.85546875" style="1516" customWidth="1"/>
    <col min="4093" max="4093" width="12.42578125" style="1516" customWidth="1"/>
    <col min="4094" max="4094" width="12.5703125" style="1516" customWidth="1"/>
    <col min="4095" max="4095" width="11.7109375" style="1516" customWidth="1"/>
    <col min="4096" max="4096" width="10.7109375" style="1516" customWidth="1"/>
    <col min="4097" max="4097" width="2.42578125" style="1516" bestFit="1" customWidth="1"/>
    <col min="4098" max="4098" width="8.5703125" style="1516" customWidth="1"/>
    <col min="4099" max="4099" width="12.42578125" style="1516" customWidth="1"/>
    <col min="4100" max="4100" width="2.140625" style="1516" customWidth="1"/>
    <col min="4101" max="4101" width="9.42578125" style="1516" customWidth="1"/>
    <col min="4102" max="4346" width="11" style="1516"/>
    <col min="4347" max="4347" width="46.7109375" style="1516" bestFit="1" customWidth="1"/>
    <col min="4348" max="4348" width="11.85546875" style="1516" customWidth="1"/>
    <col min="4349" max="4349" width="12.42578125" style="1516" customWidth="1"/>
    <col min="4350" max="4350" width="12.5703125" style="1516" customWidth="1"/>
    <col min="4351" max="4351" width="11.7109375" style="1516" customWidth="1"/>
    <col min="4352" max="4352" width="10.7109375" style="1516" customWidth="1"/>
    <col min="4353" max="4353" width="2.42578125" style="1516" bestFit="1" customWidth="1"/>
    <col min="4354" max="4354" width="8.5703125" style="1516" customWidth="1"/>
    <col min="4355" max="4355" width="12.42578125" style="1516" customWidth="1"/>
    <col min="4356" max="4356" width="2.140625" style="1516" customWidth="1"/>
    <col min="4357" max="4357" width="9.42578125" style="1516" customWidth="1"/>
    <col min="4358" max="4602" width="11" style="1516"/>
    <col min="4603" max="4603" width="46.7109375" style="1516" bestFit="1" customWidth="1"/>
    <col min="4604" max="4604" width="11.85546875" style="1516" customWidth="1"/>
    <col min="4605" max="4605" width="12.42578125" style="1516" customWidth="1"/>
    <col min="4606" max="4606" width="12.5703125" style="1516" customWidth="1"/>
    <col min="4607" max="4607" width="11.7109375" style="1516" customWidth="1"/>
    <col min="4608" max="4608" width="10.7109375" style="1516" customWidth="1"/>
    <col min="4609" max="4609" width="2.42578125" style="1516" bestFit="1" customWidth="1"/>
    <col min="4610" max="4610" width="8.5703125" style="1516" customWidth="1"/>
    <col min="4611" max="4611" width="12.42578125" style="1516" customWidth="1"/>
    <col min="4612" max="4612" width="2.140625" style="1516" customWidth="1"/>
    <col min="4613" max="4613" width="9.42578125" style="1516" customWidth="1"/>
    <col min="4614" max="4858" width="11" style="1516"/>
    <col min="4859" max="4859" width="46.7109375" style="1516" bestFit="1" customWidth="1"/>
    <col min="4860" max="4860" width="11.85546875" style="1516" customWidth="1"/>
    <col min="4861" max="4861" width="12.42578125" style="1516" customWidth="1"/>
    <col min="4862" max="4862" width="12.5703125" style="1516" customWidth="1"/>
    <col min="4863" max="4863" width="11.7109375" style="1516" customWidth="1"/>
    <col min="4864" max="4864" width="10.7109375" style="1516" customWidth="1"/>
    <col min="4865" max="4865" width="2.42578125" style="1516" bestFit="1" customWidth="1"/>
    <col min="4866" max="4866" width="8.5703125" style="1516" customWidth="1"/>
    <col min="4867" max="4867" width="12.42578125" style="1516" customWidth="1"/>
    <col min="4868" max="4868" width="2.140625" style="1516" customWidth="1"/>
    <col min="4869" max="4869" width="9.42578125" style="1516" customWidth="1"/>
    <col min="4870" max="5114" width="11" style="1516"/>
    <col min="5115" max="5115" width="46.7109375" style="1516" bestFit="1" customWidth="1"/>
    <col min="5116" max="5116" width="11.85546875" style="1516" customWidth="1"/>
    <col min="5117" max="5117" width="12.42578125" style="1516" customWidth="1"/>
    <col min="5118" max="5118" width="12.5703125" style="1516" customWidth="1"/>
    <col min="5119" max="5119" width="11.7109375" style="1516" customWidth="1"/>
    <col min="5120" max="5120" width="10.7109375" style="1516" customWidth="1"/>
    <col min="5121" max="5121" width="2.42578125" style="1516" bestFit="1" customWidth="1"/>
    <col min="5122" max="5122" width="8.5703125" style="1516" customWidth="1"/>
    <col min="5123" max="5123" width="12.42578125" style="1516" customWidth="1"/>
    <col min="5124" max="5124" width="2.140625" style="1516" customWidth="1"/>
    <col min="5125" max="5125" width="9.42578125" style="1516" customWidth="1"/>
    <col min="5126" max="5370" width="11" style="1516"/>
    <col min="5371" max="5371" width="46.7109375" style="1516" bestFit="1" customWidth="1"/>
    <col min="5372" max="5372" width="11.85546875" style="1516" customWidth="1"/>
    <col min="5373" max="5373" width="12.42578125" style="1516" customWidth="1"/>
    <col min="5374" max="5374" width="12.5703125" style="1516" customWidth="1"/>
    <col min="5375" max="5375" width="11.7109375" style="1516" customWidth="1"/>
    <col min="5376" max="5376" width="10.7109375" style="1516" customWidth="1"/>
    <col min="5377" max="5377" width="2.42578125" style="1516" bestFit="1" customWidth="1"/>
    <col min="5378" max="5378" width="8.5703125" style="1516" customWidth="1"/>
    <col min="5379" max="5379" width="12.42578125" style="1516" customWidth="1"/>
    <col min="5380" max="5380" width="2.140625" style="1516" customWidth="1"/>
    <col min="5381" max="5381" width="9.42578125" style="1516" customWidth="1"/>
    <col min="5382" max="5626" width="11" style="1516"/>
    <col min="5627" max="5627" width="46.7109375" style="1516" bestFit="1" customWidth="1"/>
    <col min="5628" max="5628" width="11.85546875" style="1516" customWidth="1"/>
    <col min="5629" max="5629" width="12.42578125" style="1516" customWidth="1"/>
    <col min="5630" max="5630" width="12.5703125" style="1516" customWidth="1"/>
    <col min="5631" max="5631" width="11.7109375" style="1516" customWidth="1"/>
    <col min="5632" max="5632" width="10.7109375" style="1516" customWidth="1"/>
    <col min="5633" max="5633" width="2.42578125" style="1516" bestFit="1" customWidth="1"/>
    <col min="5634" max="5634" width="8.5703125" style="1516" customWidth="1"/>
    <col min="5635" max="5635" width="12.42578125" style="1516" customWidth="1"/>
    <col min="5636" max="5636" width="2.140625" style="1516" customWidth="1"/>
    <col min="5637" max="5637" width="9.42578125" style="1516" customWidth="1"/>
    <col min="5638" max="5882" width="11" style="1516"/>
    <col min="5883" max="5883" width="46.7109375" style="1516" bestFit="1" customWidth="1"/>
    <col min="5884" max="5884" width="11.85546875" style="1516" customWidth="1"/>
    <col min="5885" max="5885" width="12.42578125" style="1516" customWidth="1"/>
    <col min="5886" max="5886" width="12.5703125" style="1516" customWidth="1"/>
    <col min="5887" max="5887" width="11.7109375" style="1516" customWidth="1"/>
    <col min="5888" max="5888" width="10.7109375" style="1516" customWidth="1"/>
    <col min="5889" max="5889" width="2.42578125" style="1516" bestFit="1" customWidth="1"/>
    <col min="5890" max="5890" width="8.5703125" style="1516" customWidth="1"/>
    <col min="5891" max="5891" width="12.42578125" style="1516" customWidth="1"/>
    <col min="5892" max="5892" width="2.140625" style="1516" customWidth="1"/>
    <col min="5893" max="5893" width="9.42578125" style="1516" customWidth="1"/>
    <col min="5894" max="6138" width="11" style="1516"/>
    <col min="6139" max="6139" width="46.7109375" style="1516" bestFit="1" customWidth="1"/>
    <col min="6140" max="6140" width="11.85546875" style="1516" customWidth="1"/>
    <col min="6141" max="6141" width="12.42578125" style="1516" customWidth="1"/>
    <col min="6142" max="6142" width="12.5703125" style="1516" customWidth="1"/>
    <col min="6143" max="6143" width="11.7109375" style="1516" customWidth="1"/>
    <col min="6144" max="6144" width="10.7109375" style="1516" customWidth="1"/>
    <col min="6145" max="6145" width="2.42578125" style="1516" bestFit="1" customWidth="1"/>
    <col min="6146" max="6146" width="8.5703125" style="1516" customWidth="1"/>
    <col min="6147" max="6147" width="12.42578125" style="1516" customWidth="1"/>
    <col min="6148" max="6148" width="2.140625" style="1516" customWidth="1"/>
    <col min="6149" max="6149" width="9.42578125" style="1516" customWidth="1"/>
    <col min="6150" max="6394" width="11" style="1516"/>
    <col min="6395" max="6395" width="46.7109375" style="1516" bestFit="1" customWidth="1"/>
    <col min="6396" max="6396" width="11.85546875" style="1516" customWidth="1"/>
    <col min="6397" max="6397" width="12.42578125" style="1516" customWidth="1"/>
    <col min="6398" max="6398" width="12.5703125" style="1516" customWidth="1"/>
    <col min="6399" max="6399" width="11.7109375" style="1516" customWidth="1"/>
    <col min="6400" max="6400" width="10.7109375" style="1516" customWidth="1"/>
    <col min="6401" max="6401" width="2.42578125" style="1516" bestFit="1" customWidth="1"/>
    <col min="6402" max="6402" width="8.5703125" style="1516" customWidth="1"/>
    <col min="6403" max="6403" width="12.42578125" style="1516" customWidth="1"/>
    <col min="6404" max="6404" width="2.140625" style="1516" customWidth="1"/>
    <col min="6405" max="6405" width="9.42578125" style="1516" customWidth="1"/>
    <col min="6406" max="6650" width="11" style="1516"/>
    <col min="6651" max="6651" width="46.7109375" style="1516" bestFit="1" customWidth="1"/>
    <col min="6652" max="6652" width="11.85546875" style="1516" customWidth="1"/>
    <col min="6653" max="6653" width="12.42578125" style="1516" customWidth="1"/>
    <col min="6654" max="6654" width="12.5703125" style="1516" customWidth="1"/>
    <col min="6655" max="6655" width="11.7109375" style="1516" customWidth="1"/>
    <col min="6656" max="6656" width="10.7109375" style="1516" customWidth="1"/>
    <col min="6657" max="6657" width="2.42578125" style="1516" bestFit="1" customWidth="1"/>
    <col min="6658" max="6658" width="8.5703125" style="1516" customWidth="1"/>
    <col min="6659" max="6659" width="12.42578125" style="1516" customWidth="1"/>
    <col min="6660" max="6660" width="2.140625" style="1516" customWidth="1"/>
    <col min="6661" max="6661" width="9.42578125" style="1516" customWidth="1"/>
    <col min="6662" max="6906" width="11" style="1516"/>
    <col min="6907" max="6907" width="46.7109375" style="1516" bestFit="1" customWidth="1"/>
    <col min="6908" max="6908" width="11.85546875" style="1516" customWidth="1"/>
    <col min="6909" max="6909" width="12.42578125" style="1516" customWidth="1"/>
    <col min="6910" max="6910" width="12.5703125" style="1516" customWidth="1"/>
    <col min="6911" max="6911" width="11.7109375" style="1516" customWidth="1"/>
    <col min="6912" max="6912" width="10.7109375" style="1516" customWidth="1"/>
    <col min="6913" max="6913" width="2.42578125" style="1516" bestFit="1" customWidth="1"/>
    <col min="6914" max="6914" width="8.5703125" style="1516" customWidth="1"/>
    <col min="6915" max="6915" width="12.42578125" style="1516" customWidth="1"/>
    <col min="6916" max="6916" width="2.140625" style="1516" customWidth="1"/>
    <col min="6917" max="6917" width="9.42578125" style="1516" customWidth="1"/>
    <col min="6918" max="7162" width="11" style="1516"/>
    <col min="7163" max="7163" width="46.7109375" style="1516" bestFit="1" customWidth="1"/>
    <col min="7164" max="7164" width="11.85546875" style="1516" customWidth="1"/>
    <col min="7165" max="7165" width="12.42578125" style="1516" customWidth="1"/>
    <col min="7166" max="7166" width="12.5703125" style="1516" customWidth="1"/>
    <col min="7167" max="7167" width="11.7109375" style="1516" customWidth="1"/>
    <col min="7168" max="7168" width="10.7109375" style="1516" customWidth="1"/>
    <col min="7169" max="7169" width="2.42578125" style="1516" bestFit="1" customWidth="1"/>
    <col min="7170" max="7170" width="8.5703125" style="1516" customWidth="1"/>
    <col min="7171" max="7171" width="12.42578125" style="1516" customWidth="1"/>
    <col min="7172" max="7172" width="2.140625" style="1516" customWidth="1"/>
    <col min="7173" max="7173" width="9.42578125" style="1516" customWidth="1"/>
    <col min="7174" max="7418" width="11" style="1516"/>
    <col min="7419" max="7419" width="46.7109375" style="1516" bestFit="1" customWidth="1"/>
    <col min="7420" max="7420" width="11.85546875" style="1516" customWidth="1"/>
    <col min="7421" max="7421" width="12.42578125" style="1516" customWidth="1"/>
    <col min="7422" max="7422" width="12.5703125" style="1516" customWidth="1"/>
    <col min="7423" max="7423" width="11.7109375" style="1516" customWidth="1"/>
    <col min="7424" max="7424" width="10.7109375" style="1516" customWidth="1"/>
    <col min="7425" max="7425" width="2.42578125" style="1516" bestFit="1" customWidth="1"/>
    <col min="7426" max="7426" width="8.5703125" style="1516" customWidth="1"/>
    <col min="7427" max="7427" width="12.42578125" style="1516" customWidth="1"/>
    <col min="7428" max="7428" width="2.140625" style="1516" customWidth="1"/>
    <col min="7429" max="7429" width="9.42578125" style="1516" customWidth="1"/>
    <col min="7430" max="7674" width="11" style="1516"/>
    <col min="7675" max="7675" width="46.7109375" style="1516" bestFit="1" customWidth="1"/>
    <col min="7676" max="7676" width="11.85546875" style="1516" customWidth="1"/>
    <col min="7677" max="7677" width="12.42578125" style="1516" customWidth="1"/>
    <col min="7678" max="7678" width="12.5703125" style="1516" customWidth="1"/>
    <col min="7679" max="7679" width="11.7109375" style="1516" customWidth="1"/>
    <col min="7680" max="7680" width="10.7109375" style="1516" customWidth="1"/>
    <col min="7681" max="7681" width="2.42578125" style="1516" bestFit="1" customWidth="1"/>
    <col min="7682" max="7682" width="8.5703125" style="1516" customWidth="1"/>
    <col min="7683" max="7683" width="12.42578125" style="1516" customWidth="1"/>
    <col min="7684" max="7684" width="2.140625" style="1516" customWidth="1"/>
    <col min="7685" max="7685" width="9.42578125" style="1516" customWidth="1"/>
    <col min="7686" max="7930" width="11" style="1516"/>
    <col min="7931" max="7931" width="46.7109375" style="1516" bestFit="1" customWidth="1"/>
    <col min="7932" max="7932" width="11.85546875" style="1516" customWidth="1"/>
    <col min="7933" max="7933" width="12.42578125" style="1516" customWidth="1"/>
    <col min="7934" max="7934" width="12.5703125" style="1516" customWidth="1"/>
    <col min="7935" max="7935" width="11.7109375" style="1516" customWidth="1"/>
    <col min="7936" max="7936" width="10.7109375" style="1516" customWidth="1"/>
    <col min="7937" max="7937" width="2.42578125" style="1516" bestFit="1" customWidth="1"/>
    <col min="7938" max="7938" width="8.5703125" style="1516" customWidth="1"/>
    <col min="7939" max="7939" width="12.42578125" style="1516" customWidth="1"/>
    <col min="7940" max="7940" width="2.140625" style="1516" customWidth="1"/>
    <col min="7941" max="7941" width="9.42578125" style="1516" customWidth="1"/>
    <col min="7942" max="8186" width="11" style="1516"/>
    <col min="8187" max="8187" width="46.7109375" style="1516" bestFit="1" customWidth="1"/>
    <col min="8188" max="8188" width="11.85546875" style="1516" customWidth="1"/>
    <col min="8189" max="8189" width="12.42578125" style="1516" customWidth="1"/>
    <col min="8190" max="8190" width="12.5703125" style="1516" customWidth="1"/>
    <col min="8191" max="8191" width="11.7109375" style="1516" customWidth="1"/>
    <col min="8192" max="8192" width="10.7109375" style="1516" customWidth="1"/>
    <col min="8193" max="8193" width="2.42578125" style="1516" bestFit="1" customWidth="1"/>
    <col min="8194" max="8194" width="8.5703125" style="1516" customWidth="1"/>
    <col min="8195" max="8195" width="12.42578125" style="1516" customWidth="1"/>
    <col min="8196" max="8196" width="2.140625" style="1516" customWidth="1"/>
    <col min="8197" max="8197" width="9.42578125" style="1516" customWidth="1"/>
    <col min="8198" max="8442" width="11" style="1516"/>
    <col min="8443" max="8443" width="46.7109375" style="1516" bestFit="1" customWidth="1"/>
    <col min="8444" max="8444" width="11.85546875" style="1516" customWidth="1"/>
    <col min="8445" max="8445" width="12.42578125" style="1516" customWidth="1"/>
    <col min="8446" max="8446" width="12.5703125" style="1516" customWidth="1"/>
    <col min="8447" max="8447" width="11.7109375" style="1516" customWidth="1"/>
    <col min="8448" max="8448" width="10.7109375" style="1516" customWidth="1"/>
    <col min="8449" max="8449" width="2.42578125" style="1516" bestFit="1" customWidth="1"/>
    <col min="8450" max="8450" width="8.5703125" style="1516" customWidth="1"/>
    <col min="8451" max="8451" width="12.42578125" style="1516" customWidth="1"/>
    <col min="8452" max="8452" width="2.140625" style="1516" customWidth="1"/>
    <col min="8453" max="8453" width="9.42578125" style="1516" customWidth="1"/>
    <col min="8454" max="8698" width="11" style="1516"/>
    <col min="8699" max="8699" width="46.7109375" style="1516" bestFit="1" customWidth="1"/>
    <col min="8700" max="8700" width="11.85546875" style="1516" customWidth="1"/>
    <col min="8701" max="8701" width="12.42578125" style="1516" customWidth="1"/>
    <col min="8702" max="8702" width="12.5703125" style="1516" customWidth="1"/>
    <col min="8703" max="8703" width="11.7109375" style="1516" customWidth="1"/>
    <col min="8704" max="8704" width="10.7109375" style="1516" customWidth="1"/>
    <col min="8705" max="8705" width="2.42578125" style="1516" bestFit="1" customWidth="1"/>
    <col min="8706" max="8706" width="8.5703125" style="1516" customWidth="1"/>
    <col min="8707" max="8707" width="12.42578125" style="1516" customWidth="1"/>
    <col min="8708" max="8708" width="2.140625" style="1516" customWidth="1"/>
    <col min="8709" max="8709" width="9.42578125" style="1516" customWidth="1"/>
    <col min="8710" max="8954" width="11" style="1516"/>
    <col min="8955" max="8955" width="46.7109375" style="1516" bestFit="1" customWidth="1"/>
    <col min="8956" max="8956" width="11.85546875" style="1516" customWidth="1"/>
    <col min="8957" max="8957" width="12.42578125" style="1516" customWidth="1"/>
    <col min="8958" max="8958" width="12.5703125" style="1516" customWidth="1"/>
    <col min="8959" max="8959" width="11.7109375" style="1516" customWidth="1"/>
    <col min="8960" max="8960" width="10.7109375" style="1516" customWidth="1"/>
    <col min="8961" max="8961" width="2.42578125" style="1516" bestFit="1" customWidth="1"/>
    <col min="8962" max="8962" width="8.5703125" style="1516" customWidth="1"/>
    <col min="8963" max="8963" width="12.42578125" style="1516" customWidth="1"/>
    <col min="8964" max="8964" width="2.140625" style="1516" customWidth="1"/>
    <col min="8965" max="8965" width="9.42578125" style="1516" customWidth="1"/>
    <col min="8966" max="9210" width="11" style="1516"/>
    <col min="9211" max="9211" width="46.7109375" style="1516" bestFit="1" customWidth="1"/>
    <col min="9212" max="9212" width="11.85546875" style="1516" customWidth="1"/>
    <col min="9213" max="9213" width="12.42578125" style="1516" customWidth="1"/>
    <col min="9214" max="9214" width="12.5703125" style="1516" customWidth="1"/>
    <col min="9215" max="9215" width="11.7109375" style="1516" customWidth="1"/>
    <col min="9216" max="9216" width="10.7109375" style="1516" customWidth="1"/>
    <col min="9217" max="9217" width="2.42578125" style="1516" bestFit="1" customWidth="1"/>
    <col min="9218" max="9218" width="8.5703125" style="1516" customWidth="1"/>
    <col min="9219" max="9219" width="12.42578125" style="1516" customWidth="1"/>
    <col min="9220" max="9220" width="2.140625" style="1516" customWidth="1"/>
    <col min="9221" max="9221" width="9.42578125" style="1516" customWidth="1"/>
    <col min="9222" max="9466" width="11" style="1516"/>
    <col min="9467" max="9467" width="46.7109375" style="1516" bestFit="1" customWidth="1"/>
    <col min="9468" max="9468" width="11.85546875" style="1516" customWidth="1"/>
    <col min="9469" max="9469" width="12.42578125" style="1516" customWidth="1"/>
    <col min="9470" max="9470" width="12.5703125" style="1516" customWidth="1"/>
    <col min="9471" max="9471" width="11.7109375" style="1516" customWidth="1"/>
    <col min="9472" max="9472" width="10.7109375" style="1516" customWidth="1"/>
    <col min="9473" max="9473" width="2.42578125" style="1516" bestFit="1" customWidth="1"/>
    <col min="9474" max="9474" width="8.5703125" style="1516" customWidth="1"/>
    <col min="9475" max="9475" width="12.42578125" style="1516" customWidth="1"/>
    <col min="9476" max="9476" width="2.140625" style="1516" customWidth="1"/>
    <col min="9477" max="9477" width="9.42578125" style="1516" customWidth="1"/>
    <col min="9478" max="9722" width="11" style="1516"/>
    <col min="9723" max="9723" width="46.7109375" style="1516" bestFit="1" customWidth="1"/>
    <col min="9724" max="9724" width="11.85546875" style="1516" customWidth="1"/>
    <col min="9725" max="9725" width="12.42578125" style="1516" customWidth="1"/>
    <col min="9726" max="9726" width="12.5703125" style="1516" customWidth="1"/>
    <col min="9727" max="9727" width="11.7109375" style="1516" customWidth="1"/>
    <col min="9728" max="9728" width="10.7109375" style="1516" customWidth="1"/>
    <col min="9729" max="9729" width="2.42578125" style="1516" bestFit="1" customWidth="1"/>
    <col min="9730" max="9730" width="8.5703125" style="1516" customWidth="1"/>
    <col min="9731" max="9731" width="12.42578125" style="1516" customWidth="1"/>
    <col min="9732" max="9732" width="2.140625" style="1516" customWidth="1"/>
    <col min="9733" max="9733" width="9.42578125" style="1516" customWidth="1"/>
    <col min="9734" max="9978" width="11" style="1516"/>
    <col min="9979" max="9979" width="46.7109375" style="1516" bestFit="1" customWidth="1"/>
    <col min="9980" max="9980" width="11.85546875" style="1516" customWidth="1"/>
    <col min="9981" max="9981" width="12.42578125" style="1516" customWidth="1"/>
    <col min="9982" max="9982" width="12.5703125" style="1516" customWidth="1"/>
    <col min="9983" max="9983" width="11.7109375" style="1516" customWidth="1"/>
    <col min="9984" max="9984" width="10.7109375" style="1516" customWidth="1"/>
    <col min="9985" max="9985" width="2.42578125" style="1516" bestFit="1" customWidth="1"/>
    <col min="9986" max="9986" width="8.5703125" style="1516" customWidth="1"/>
    <col min="9987" max="9987" width="12.42578125" style="1516" customWidth="1"/>
    <col min="9988" max="9988" width="2.140625" style="1516" customWidth="1"/>
    <col min="9989" max="9989" width="9.42578125" style="1516" customWidth="1"/>
    <col min="9990" max="10234" width="11" style="1516"/>
    <col min="10235" max="10235" width="46.7109375" style="1516" bestFit="1" customWidth="1"/>
    <col min="10236" max="10236" width="11.85546875" style="1516" customWidth="1"/>
    <col min="10237" max="10237" width="12.42578125" style="1516" customWidth="1"/>
    <col min="10238" max="10238" width="12.5703125" style="1516" customWidth="1"/>
    <col min="10239" max="10239" width="11.7109375" style="1516" customWidth="1"/>
    <col min="10240" max="10240" width="10.7109375" style="1516" customWidth="1"/>
    <col min="10241" max="10241" width="2.42578125" style="1516" bestFit="1" customWidth="1"/>
    <col min="10242" max="10242" width="8.5703125" style="1516" customWidth="1"/>
    <col min="10243" max="10243" width="12.42578125" style="1516" customWidth="1"/>
    <col min="10244" max="10244" width="2.140625" style="1516" customWidth="1"/>
    <col min="10245" max="10245" width="9.42578125" style="1516" customWidth="1"/>
    <col min="10246" max="10490" width="11" style="1516"/>
    <col min="10491" max="10491" width="46.7109375" style="1516" bestFit="1" customWidth="1"/>
    <col min="10492" max="10492" width="11.85546875" style="1516" customWidth="1"/>
    <col min="10493" max="10493" width="12.42578125" style="1516" customWidth="1"/>
    <col min="10494" max="10494" width="12.5703125" style="1516" customWidth="1"/>
    <col min="10495" max="10495" width="11.7109375" style="1516" customWidth="1"/>
    <col min="10496" max="10496" width="10.7109375" style="1516" customWidth="1"/>
    <col min="10497" max="10497" width="2.42578125" style="1516" bestFit="1" customWidth="1"/>
    <col min="10498" max="10498" width="8.5703125" style="1516" customWidth="1"/>
    <col min="10499" max="10499" width="12.42578125" style="1516" customWidth="1"/>
    <col min="10500" max="10500" width="2.140625" style="1516" customWidth="1"/>
    <col min="10501" max="10501" width="9.42578125" style="1516" customWidth="1"/>
    <col min="10502" max="10746" width="11" style="1516"/>
    <col min="10747" max="10747" width="46.7109375" style="1516" bestFit="1" customWidth="1"/>
    <col min="10748" max="10748" width="11.85546875" style="1516" customWidth="1"/>
    <col min="10749" max="10749" width="12.42578125" style="1516" customWidth="1"/>
    <col min="10750" max="10750" width="12.5703125" style="1516" customWidth="1"/>
    <col min="10751" max="10751" width="11.7109375" style="1516" customWidth="1"/>
    <col min="10752" max="10752" width="10.7109375" style="1516" customWidth="1"/>
    <col min="10753" max="10753" width="2.42578125" style="1516" bestFit="1" customWidth="1"/>
    <col min="10754" max="10754" width="8.5703125" style="1516" customWidth="1"/>
    <col min="10755" max="10755" width="12.42578125" style="1516" customWidth="1"/>
    <col min="10756" max="10756" width="2.140625" style="1516" customWidth="1"/>
    <col min="10757" max="10757" width="9.42578125" style="1516" customWidth="1"/>
    <col min="10758" max="11002" width="11" style="1516"/>
    <col min="11003" max="11003" width="46.7109375" style="1516" bestFit="1" customWidth="1"/>
    <col min="11004" max="11004" width="11.85546875" style="1516" customWidth="1"/>
    <col min="11005" max="11005" width="12.42578125" style="1516" customWidth="1"/>
    <col min="11006" max="11006" width="12.5703125" style="1516" customWidth="1"/>
    <col min="11007" max="11007" width="11.7109375" style="1516" customWidth="1"/>
    <col min="11008" max="11008" width="10.7109375" style="1516" customWidth="1"/>
    <col min="11009" max="11009" width="2.42578125" style="1516" bestFit="1" customWidth="1"/>
    <col min="11010" max="11010" width="8.5703125" style="1516" customWidth="1"/>
    <col min="11011" max="11011" width="12.42578125" style="1516" customWidth="1"/>
    <col min="11012" max="11012" width="2.140625" style="1516" customWidth="1"/>
    <col min="11013" max="11013" width="9.42578125" style="1516" customWidth="1"/>
    <col min="11014" max="11258" width="11" style="1516"/>
    <col min="11259" max="11259" width="46.7109375" style="1516" bestFit="1" customWidth="1"/>
    <col min="11260" max="11260" width="11.85546875" style="1516" customWidth="1"/>
    <col min="11261" max="11261" width="12.42578125" style="1516" customWidth="1"/>
    <col min="11262" max="11262" width="12.5703125" style="1516" customWidth="1"/>
    <col min="11263" max="11263" width="11.7109375" style="1516" customWidth="1"/>
    <col min="11264" max="11264" width="10.7109375" style="1516" customWidth="1"/>
    <col min="11265" max="11265" width="2.42578125" style="1516" bestFit="1" customWidth="1"/>
    <col min="11266" max="11266" width="8.5703125" style="1516" customWidth="1"/>
    <col min="11267" max="11267" width="12.42578125" style="1516" customWidth="1"/>
    <col min="11268" max="11268" width="2.140625" style="1516" customWidth="1"/>
    <col min="11269" max="11269" width="9.42578125" style="1516" customWidth="1"/>
    <col min="11270" max="11514" width="11" style="1516"/>
    <col min="11515" max="11515" width="46.7109375" style="1516" bestFit="1" customWidth="1"/>
    <col min="11516" max="11516" width="11.85546875" style="1516" customWidth="1"/>
    <col min="11517" max="11517" width="12.42578125" style="1516" customWidth="1"/>
    <col min="11518" max="11518" width="12.5703125" style="1516" customWidth="1"/>
    <col min="11519" max="11519" width="11.7109375" style="1516" customWidth="1"/>
    <col min="11520" max="11520" width="10.7109375" style="1516" customWidth="1"/>
    <col min="11521" max="11521" width="2.42578125" style="1516" bestFit="1" customWidth="1"/>
    <col min="11522" max="11522" width="8.5703125" style="1516" customWidth="1"/>
    <col min="11523" max="11523" width="12.42578125" style="1516" customWidth="1"/>
    <col min="11524" max="11524" width="2.140625" style="1516" customWidth="1"/>
    <col min="11525" max="11525" width="9.42578125" style="1516" customWidth="1"/>
    <col min="11526" max="11770" width="11" style="1516"/>
    <col min="11771" max="11771" width="46.7109375" style="1516" bestFit="1" customWidth="1"/>
    <col min="11772" max="11772" width="11.85546875" style="1516" customWidth="1"/>
    <col min="11773" max="11773" width="12.42578125" style="1516" customWidth="1"/>
    <col min="11774" max="11774" width="12.5703125" style="1516" customWidth="1"/>
    <col min="11775" max="11775" width="11.7109375" style="1516" customWidth="1"/>
    <col min="11776" max="11776" width="10.7109375" style="1516" customWidth="1"/>
    <col min="11777" max="11777" width="2.42578125" style="1516" bestFit="1" customWidth="1"/>
    <col min="11778" max="11778" width="8.5703125" style="1516" customWidth="1"/>
    <col min="11779" max="11779" width="12.42578125" style="1516" customWidth="1"/>
    <col min="11780" max="11780" width="2.140625" style="1516" customWidth="1"/>
    <col min="11781" max="11781" width="9.42578125" style="1516" customWidth="1"/>
    <col min="11782" max="12026" width="11" style="1516"/>
    <col min="12027" max="12027" width="46.7109375" style="1516" bestFit="1" customWidth="1"/>
    <col min="12028" max="12028" width="11.85546875" style="1516" customWidth="1"/>
    <col min="12029" max="12029" width="12.42578125" style="1516" customWidth="1"/>
    <col min="12030" max="12030" width="12.5703125" style="1516" customWidth="1"/>
    <col min="12031" max="12031" width="11.7109375" style="1516" customWidth="1"/>
    <col min="12032" max="12032" width="10.7109375" style="1516" customWidth="1"/>
    <col min="12033" max="12033" width="2.42578125" style="1516" bestFit="1" customWidth="1"/>
    <col min="12034" max="12034" width="8.5703125" style="1516" customWidth="1"/>
    <col min="12035" max="12035" width="12.42578125" style="1516" customWidth="1"/>
    <col min="12036" max="12036" width="2.140625" style="1516" customWidth="1"/>
    <col min="12037" max="12037" width="9.42578125" style="1516" customWidth="1"/>
    <col min="12038" max="12282" width="11" style="1516"/>
    <col min="12283" max="12283" width="46.7109375" style="1516" bestFit="1" customWidth="1"/>
    <col min="12284" max="12284" width="11.85546875" style="1516" customWidth="1"/>
    <col min="12285" max="12285" width="12.42578125" style="1516" customWidth="1"/>
    <col min="12286" max="12286" width="12.5703125" style="1516" customWidth="1"/>
    <col min="12287" max="12287" width="11.7109375" style="1516" customWidth="1"/>
    <col min="12288" max="12288" width="10.7109375" style="1516" customWidth="1"/>
    <col min="12289" max="12289" width="2.42578125" style="1516" bestFit="1" customWidth="1"/>
    <col min="12290" max="12290" width="8.5703125" style="1516" customWidth="1"/>
    <col min="12291" max="12291" width="12.42578125" style="1516" customWidth="1"/>
    <col min="12292" max="12292" width="2.140625" style="1516" customWidth="1"/>
    <col min="12293" max="12293" width="9.42578125" style="1516" customWidth="1"/>
    <col min="12294" max="12538" width="11" style="1516"/>
    <col min="12539" max="12539" width="46.7109375" style="1516" bestFit="1" customWidth="1"/>
    <col min="12540" max="12540" width="11.85546875" style="1516" customWidth="1"/>
    <col min="12541" max="12541" width="12.42578125" style="1516" customWidth="1"/>
    <col min="12542" max="12542" width="12.5703125" style="1516" customWidth="1"/>
    <col min="12543" max="12543" width="11.7109375" style="1516" customWidth="1"/>
    <col min="12544" max="12544" width="10.7109375" style="1516" customWidth="1"/>
    <col min="12545" max="12545" width="2.42578125" style="1516" bestFit="1" customWidth="1"/>
    <col min="12546" max="12546" width="8.5703125" style="1516" customWidth="1"/>
    <col min="12547" max="12547" width="12.42578125" style="1516" customWidth="1"/>
    <col min="12548" max="12548" width="2.140625" style="1516" customWidth="1"/>
    <col min="12549" max="12549" width="9.42578125" style="1516" customWidth="1"/>
    <col min="12550" max="12794" width="11" style="1516"/>
    <col min="12795" max="12795" width="46.7109375" style="1516" bestFit="1" customWidth="1"/>
    <col min="12796" max="12796" width="11.85546875" style="1516" customWidth="1"/>
    <col min="12797" max="12797" width="12.42578125" style="1516" customWidth="1"/>
    <col min="12798" max="12798" width="12.5703125" style="1516" customWidth="1"/>
    <col min="12799" max="12799" width="11.7109375" style="1516" customWidth="1"/>
    <col min="12800" max="12800" width="10.7109375" style="1516" customWidth="1"/>
    <col min="12801" max="12801" width="2.42578125" style="1516" bestFit="1" customWidth="1"/>
    <col min="12802" max="12802" width="8.5703125" style="1516" customWidth="1"/>
    <col min="12803" max="12803" width="12.42578125" style="1516" customWidth="1"/>
    <col min="12804" max="12804" width="2.140625" style="1516" customWidth="1"/>
    <col min="12805" max="12805" width="9.42578125" style="1516" customWidth="1"/>
    <col min="12806" max="13050" width="11" style="1516"/>
    <col min="13051" max="13051" width="46.7109375" style="1516" bestFit="1" customWidth="1"/>
    <col min="13052" max="13052" width="11.85546875" style="1516" customWidth="1"/>
    <col min="13053" max="13053" width="12.42578125" style="1516" customWidth="1"/>
    <col min="13054" max="13054" width="12.5703125" style="1516" customWidth="1"/>
    <col min="13055" max="13055" width="11.7109375" style="1516" customWidth="1"/>
    <col min="13056" max="13056" width="10.7109375" style="1516" customWidth="1"/>
    <col min="13057" max="13057" width="2.42578125" style="1516" bestFit="1" customWidth="1"/>
    <col min="13058" max="13058" width="8.5703125" style="1516" customWidth="1"/>
    <col min="13059" max="13059" width="12.42578125" style="1516" customWidth="1"/>
    <col min="13060" max="13060" width="2.140625" style="1516" customWidth="1"/>
    <col min="13061" max="13061" width="9.42578125" style="1516" customWidth="1"/>
    <col min="13062" max="13306" width="11" style="1516"/>
    <col min="13307" max="13307" width="46.7109375" style="1516" bestFit="1" customWidth="1"/>
    <col min="13308" max="13308" width="11.85546875" style="1516" customWidth="1"/>
    <col min="13309" max="13309" width="12.42578125" style="1516" customWidth="1"/>
    <col min="13310" max="13310" width="12.5703125" style="1516" customWidth="1"/>
    <col min="13311" max="13311" width="11.7109375" style="1516" customWidth="1"/>
    <col min="13312" max="13312" width="10.7109375" style="1516" customWidth="1"/>
    <col min="13313" max="13313" width="2.42578125" style="1516" bestFit="1" customWidth="1"/>
    <col min="13314" max="13314" width="8.5703125" style="1516" customWidth="1"/>
    <col min="13315" max="13315" width="12.42578125" style="1516" customWidth="1"/>
    <col min="13316" max="13316" width="2.140625" style="1516" customWidth="1"/>
    <col min="13317" max="13317" width="9.42578125" style="1516" customWidth="1"/>
    <col min="13318" max="13562" width="11" style="1516"/>
    <col min="13563" max="13563" width="46.7109375" style="1516" bestFit="1" customWidth="1"/>
    <col min="13564" max="13564" width="11.85546875" style="1516" customWidth="1"/>
    <col min="13565" max="13565" width="12.42578125" style="1516" customWidth="1"/>
    <col min="13566" max="13566" width="12.5703125" style="1516" customWidth="1"/>
    <col min="13567" max="13567" width="11.7109375" style="1516" customWidth="1"/>
    <col min="13568" max="13568" width="10.7109375" style="1516" customWidth="1"/>
    <col min="13569" max="13569" width="2.42578125" style="1516" bestFit="1" customWidth="1"/>
    <col min="13570" max="13570" width="8.5703125" style="1516" customWidth="1"/>
    <col min="13571" max="13571" width="12.42578125" style="1516" customWidth="1"/>
    <col min="13572" max="13572" width="2.140625" style="1516" customWidth="1"/>
    <col min="13573" max="13573" width="9.42578125" style="1516" customWidth="1"/>
    <col min="13574" max="13818" width="11" style="1516"/>
    <col min="13819" max="13819" width="46.7109375" style="1516" bestFit="1" customWidth="1"/>
    <col min="13820" max="13820" width="11.85546875" style="1516" customWidth="1"/>
    <col min="13821" max="13821" width="12.42578125" style="1516" customWidth="1"/>
    <col min="13822" max="13822" width="12.5703125" style="1516" customWidth="1"/>
    <col min="13823" max="13823" width="11.7109375" style="1516" customWidth="1"/>
    <col min="13824" max="13824" width="10.7109375" style="1516" customWidth="1"/>
    <col min="13825" max="13825" width="2.42578125" style="1516" bestFit="1" customWidth="1"/>
    <col min="13826" max="13826" width="8.5703125" style="1516" customWidth="1"/>
    <col min="13827" max="13827" width="12.42578125" style="1516" customWidth="1"/>
    <col min="13828" max="13828" width="2.140625" style="1516" customWidth="1"/>
    <col min="13829" max="13829" width="9.42578125" style="1516" customWidth="1"/>
    <col min="13830" max="14074" width="11" style="1516"/>
    <col min="14075" max="14075" width="46.7109375" style="1516" bestFit="1" customWidth="1"/>
    <col min="14076" max="14076" width="11.85546875" style="1516" customWidth="1"/>
    <col min="14077" max="14077" width="12.42578125" style="1516" customWidth="1"/>
    <col min="14078" max="14078" width="12.5703125" style="1516" customWidth="1"/>
    <col min="14079" max="14079" width="11.7109375" style="1516" customWidth="1"/>
    <col min="14080" max="14080" width="10.7109375" style="1516" customWidth="1"/>
    <col min="14081" max="14081" width="2.42578125" style="1516" bestFit="1" customWidth="1"/>
    <col min="14082" max="14082" width="8.5703125" style="1516" customWidth="1"/>
    <col min="14083" max="14083" width="12.42578125" style="1516" customWidth="1"/>
    <col min="14084" max="14084" width="2.140625" style="1516" customWidth="1"/>
    <col min="14085" max="14085" width="9.42578125" style="1516" customWidth="1"/>
    <col min="14086" max="14330" width="11" style="1516"/>
    <col min="14331" max="14331" width="46.7109375" style="1516" bestFit="1" customWidth="1"/>
    <col min="14332" max="14332" width="11.85546875" style="1516" customWidth="1"/>
    <col min="14333" max="14333" width="12.42578125" style="1516" customWidth="1"/>
    <col min="14334" max="14334" width="12.5703125" style="1516" customWidth="1"/>
    <col min="14335" max="14335" width="11.7109375" style="1516" customWidth="1"/>
    <col min="14336" max="14336" width="10.7109375" style="1516" customWidth="1"/>
    <col min="14337" max="14337" width="2.42578125" style="1516" bestFit="1" customWidth="1"/>
    <col min="14338" max="14338" width="8.5703125" style="1516" customWidth="1"/>
    <col min="14339" max="14339" width="12.42578125" style="1516" customWidth="1"/>
    <col min="14340" max="14340" width="2.140625" style="1516" customWidth="1"/>
    <col min="14341" max="14341" width="9.42578125" style="1516" customWidth="1"/>
    <col min="14342" max="14586" width="11" style="1516"/>
    <col min="14587" max="14587" width="46.7109375" style="1516" bestFit="1" customWidth="1"/>
    <col min="14588" max="14588" width="11.85546875" style="1516" customWidth="1"/>
    <col min="14589" max="14589" width="12.42578125" style="1516" customWidth="1"/>
    <col min="14590" max="14590" width="12.5703125" style="1516" customWidth="1"/>
    <col min="14591" max="14591" width="11.7109375" style="1516" customWidth="1"/>
    <col min="14592" max="14592" width="10.7109375" style="1516" customWidth="1"/>
    <col min="14593" max="14593" width="2.42578125" style="1516" bestFit="1" customWidth="1"/>
    <col min="14594" max="14594" width="8.5703125" style="1516" customWidth="1"/>
    <col min="14595" max="14595" width="12.42578125" style="1516" customWidth="1"/>
    <col min="14596" max="14596" width="2.140625" style="1516" customWidth="1"/>
    <col min="14597" max="14597" width="9.42578125" style="1516" customWidth="1"/>
    <col min="14598" max="14842" width="11" style="1516"/>
    <col min="14843" max="14843" width="46.7109375" style="1516" bestFit="1" customWidth="1"/>
    <col min="14844" max="14844" width="11.85546875" style="1516" customWidth="1"/>
    <col min="14845" max="14845" width="12.42578125" style="1516" customWidth="1"/>
    <col min="14846" max="14846" width="12.5703125" style="1516" customWidth="1"/>
    <col min="14847" max="14847" width="11.7109375" style="1516" customWidth="1"/>
    <col min="14848" max="14848" width="10.7109375" style="1516" customWidth="1"/>
    <col min="14849" max="14849" width="2.42578125" style="1516" bestFit="1" customWidth="1"/>
    <col min="14850" max="14850" width="8.5703125" style="1516" customWidth="1"/>
    <col min="14851" max="14851" width="12.42578125" style="1516" customWidth="1"/>
    <col min="14852" max="14852" width="2.140625" style="1516" customWidth="1"/>
    <col min="14853" max="14853" width="9.42578125" style="1516" customWidth="1"/>
    <col min="14854" max="15098" width="11" style="1516"/>
    <col min="15099" max="15099" width="46.7109375" style="1516" bestFit="1" customWidth="1"/>
    <col min="15100" max="15100" width="11.85546875" style="1516" customWidth="1"/>
    <col min="15101" max="15101" width="12.42578125" style="1516" customWidth="1"/>
    <col min="15102" max="15102" width="12.5703125" style="1516" customWidth="1"/>
    <col min="15103" max="15103" width="11.7109375" style="1516" customWidth="1"/>
    <col min="15104" max="15104" width="10.7109375" style="1516" customWidth="1"/>
    <col min="15105" max="15105" width="2.42578125" style="1516" bestFit="1" customWidth="1"/>
    <col min="15106" max="15106" width="8.5703125" style="1516" customWidth="1"/>
    <col min="15107" max="15107" width="12.42578125" style="1516" customWidth="1"/>
    <col min="15108" max="15108" width="2.140625" style="1516" customWidth="1"/>
    <col min="15109" max="15109" width="9.42578125" style="1516" customWidth="1"/>
    <col min="15110" max="15354" width="11" style="1516"/>
    <col min="15355" max="15355" width="46.7109375" style="1516" bestFit="1" customWidth="1"/>
    <col min="15356" max="15356" width="11.85546875" style="1516" customWidth="1"/>
    <col min="15357" max="15357" width="12.42578125" style="1516" customWidth="1"/>
    <col min="15358" max="15358" width="12.5703125" style="1516" customWidth="1"/>
    <col min="15359" max="15359" width="11.7109375" style="1516" customWidth="1"/>
    <col min="15360" max="15360" width="10.7109375" style="1516" customWidth="1"/>
    <col min="15361" max="15361" width="2.42578125" style="1516" bestFit="1" customWidth="1"/>
    <col min="15362" max="15362" width="8.5703125" style="1516" customWidth="1"/>
    <col min="15363" max="15363" width="12.42578125" style="1516" customWidth="1"/>
    <col min="15364" max="15364" width="2.140625" style="1516" customWidth="1"/>
    <col min="15365" max="15365" width="9.42578125" style="1516" customWidth="1"/>
    <col min="15366" max="15610" width="11" style="1516"/>
    <col min="15611" max="15611" width="46.7109375" style="1516" bestFit="1" customWidth="1"/>
    <col min="15612" max="15612" width="11.85546875" style="1516" customWidth="1"/>
    <col min="15613" max="15613" width="12.42578125" style="1516" customWidth="1"/>
    <col min="15614" max="15614" width="12.5703125" style="1516" customWidth="1"/>
    <col min="15615" max="15615" width="11.7109375" style="1516" customWidth="1"/>
    <col min="15616" max="15616" width="10.7109375" style="1516" customWidth="1"/>
    <col min="15617" max="15617" width="2.42578125" style="1516" bestFit="1" customWidth="1"/>
    <col min="15618" max="15618" width="8.5703125" style="1516" customWidth="1"/>
    <col min="15619" max="15619" width="12.42578125" style="1516" customWidth="1"/>
    <col min="15620" max="15620" width="2.140625" style="1516" customWidth="1"/>
    <col min="15621" max="15621" width="9.42578125" style="1516" customWidth="1"/>
    <col min="15622" max="15866" width="11" style="1516"/>
    <col min="15867" max="15867" width="46.7109375" style="1516" bestFit="1" customWidth="1"/>
    <col min="15868" max="15868" width="11.85546875" style="1516" customWidth="1"/>
    <col min="15869" max="15869" width="12.42578125" style="1516" customWidth="1"/>
    <col min="15870" max="15870" width="12.5703125" style="1516" customWidth="1"/>
    <col min="15871" max="15871" width="11.7109375" style="1516" customWidth="1"/>
    <col min="15872" max="15872" width="10.7109375" style="1516" customWidth="1"/>
    <col min="15873" max="15873" width="2.42578125" style="1516" bestFit="1" customWidth="1"/>
    <col min="15874" max="15874" width="8.5703125" style="1516" customWidth="1"/>
    <col min="15875" max="15875" width="12.42578125" style="1516" customWidth="1"/>
    <col min="15876" max="15876" width="2.140625" style="1516" customWidth="1"/>
    <col min="15877" max="15877" width="9.42578125" style="1516" customWidth="1"/>
    <col min="15878" max="16122" width="11" style="1516"/>
    <col min="16123" max="16123" width="46.7109375" style="1516" bestFit="1" customWidth="1"/>
    <col min="16124" max="16124" width="11.85546875" style="1516" customWidth="1"/>
    <col min="16125" max="16125" width="12.42578125" style="1516" customWidth="1"/>
    <col min="16126" max="16126" width="12.5703125" style="1516" customWidth="1"/>
    <col min="16127" max="16127" width="11.7109375" style="1516" customWidth="1"/>
    <col min="16128" max="16128" width="10.7109375" style="1516" customWidth="1"/>
    <col min="16129" max="16129" width="2.42578125" style="1516" bestFit="1" customWidth="1"/>
    <col min="16130" max="16130" width="8.5703125" style="1516" customWidth="1"/>
    <col min="16131" max="16131" width="12.42578125" style="1516" customWidth="1"/>
    <col min="16132" max="16132" width="2.140625" style="1516" customWidth="1"/>
    <col min="16133" max="16133" width="9.42578125" style="1516" customWidth="1"/>
    <col min="16134" max="16384" width="11" style="1516"/>
  </cols>
  <sheetData>
    <row r="1" spans="1:25" s="1517" customFormat="1" ht="17.100000000000001" customHeight="1">
      <c r="A1" s="2812" t="s">
        <v>1439</v>
      </c>
      <c r="B1" s="2812"/>
      <c r="C1" s="2812"/>
      <c r="D1" s="2812"/>
      <c r="E1" s="2812"/>
      <c r="F1" s="2812"/>
      <c r="G1" s="2812"/>
      <c r="H1" s="2812"/>
      <c r="I1" s="2812"/>
    </row>
    <row r="2" spans="1:25" s="1517" customFormat="1" ht="17.100000000000001" customHeight="1">
      <c r="A2" s="2831" t="s">
        <v>42</v>
      </c>
      <c r="B2" s="2831"/>
      <c r="C2" s="2831"/>
      <c r="D2" s="2831"/>
      <c r="E2" s="2831"/>
      <c r="F2" s="2831"/>
      <c r="G2" s="2831"/>
      <c r="H2" s="2831"/>
      <c r="I2" s="2831"/>
    </row>
    <row r="3" spans="1:25" s="1517" customFormat="1" ht="17.100000000000001" customHeight="1">
      <c r="A3" s="2831" t="s">
        <v>1334</v>
      </c>
      <c r="B3" s="2831"/>
      <c r="C3" s="2831"/>
      <c r="D3" s="2831"/>
      <c r="E3" s="2831"/>
      <c r="F3" s="2831"/>
      <c r="G3" s="2831"/>
      <c r="H3" s="2831"/>
      <c r="I3" s="2831"/>
    </row>
    <row r="4" spans="1:25" s="1517" customFormat="1" ht="17.100000000000001" customHeight="1" thickBot="1">
      <c r="B4" s="1519"/>
      <c r="C4" s="1519"/>
      <c r="D4" s="1519"/>
      <c r="E4" s="1519"/>
      <c r="H4" s="2814" t="s">
        <v>140</v>
      </c>
      <c r="I4" s="2814"/>
    </row>
    <row r="5" spans="1:25" s="1517" customFormat="1" ht="20.25" customHeight="1" thickTop="1">
      <c r="A5" s="2838" t="s">
        <v>61</v>
      </c>
      <c r="B5" s="2829">
        <v>2019</v>
      </c>
      <c r="C5" s="2830"/>
      <c r="D5" s="2829">
        <v>2020</v>
      </c>
      <c r="E5" s="2830"/>
      <c r="F5" s="2841" t="s">
        <v>1332</v>
      </c>
      <c r="G5" s="2841"/>
      <c r="H5" s="2841"/>
      <c r="I5" s="2842"/>
    </row>
    <row r="6" spans="1:25" s="1517" customFormat="1" ht="15.75">
      <c r="A6" s="2839"/>
      <c r="B6" s="2827" t="s">
        <v>1438</v>
      </c>
      <c r="C6" s="2827" t="s">
        <v>1330</v>
      </c>
      <c r="D6" s="2827" t="s">
        <v>1329</v>
      </c>
      <c r="E6" s="2827" t="s">
        <v>1328</v>
      </c>
      <c r="F6" s="2843" t="s">
        <v>67</v>
      </c>
      <c r="G6" s="2843"/>
      <c r="H6" s="2843" t="s">
        <v>280</v>
      </c>
      <c r="I6" s="2844"/>
    </row>
    <row r="7" spans="1:25" s="1517" customFormat="1" ht="15.75">
      <c r="A7" s="2840"/>
      <c r="B7" s="2845"/>
      <c r="C7" s="2845"/>
      <c r="D7" s="2845"/>
      <c r="E7" s="2845"/>
      <c r="F7" s="1597" t="s">
        <v>142</v>
      </c>
      <c r="G7" s="1673" t="s">
        <v>1327</v>
      </c>
      <c r="H7" s="1597" t="s">
        <v>142</v>
      </c>
      <c r="I7" s="1672" t="s">
        <v>1327</v>
      </c>
    </row>
    <row r="8" spans="1:25" s="1517" customFormat="1" ht="24.75" customHeight="1">
      <c r="A8" s="1632" t="s">
        <v>1431</v>
      </c>
      <c r="B8" s="1560">
        <v>2843055.0963897933</v>
      </c>
      <c r="C8" s="1560">
        <v>2945548.2074369309</v>
      </c>
      <c r="D8" s="1560">
        <v>3465151.0217002635</v>
      </c>
      <c r="E8" s="1560">
        <v>3634283.4098437838</v>
      </c>
      <c r="F8" s="1560">
        <v>102493.11104713753</v>
      </c>
      <c r="G8" s="1669">
        <v>3.6050342878436199</v>
      </c>
      <c r="H8" s="1560">
        <v>169132.38814352034</v>
      </c>
      <c r="I8" s="1554">
        <v>4.880952867114325</v>
      </c>
      <c r="K8" s="1602"/>
      <c r="N8" s="1602"/>
      <c r="O8" s="1602"/>
      <c r="P8" s="1602"/>
      <c r="Q8" s="1602"/>
      <c r="R8" s="1603"/>
      <c r="S8" s="1603"/>
      <c r="T8" s="1603"/>
      <c r="U8" s="1603"/>
      <c r="V8" s="1603"/>
      <c r="W8" s="1603"/>
      <c r="X8" s="1603"/>
      <c r="Y8" s="1603"/>
    </row>
    <row r="9" spans="1:25" s="1517" customFormat="1" ht="24.75" customHeight="1">
      <c r="A9" s="1550" t="s">
        <v>1430</v>
      </c>
      <c r="B9" s="1549">
        <v>301610.61525849032</v>
      </c>
      <c r="C9" s="1549">
        <v>260678.60938361692</v>
      </c>
      <c r="D9" s="1549">
        <v>388445.86524005543</v>
      </c>
      <c r="E9" s="1549">
        <v>363130.74054071098</v>
      </c>
      <c r="F9" s="1549">
        <v>-40932.005874873401</v>
      </c>
      <c r="G9" s="1665">
        <v>-13.571142328592551</v>
      </c>
      <c r="H9" s="1549">
        <v>-25315.124699344451</v>
      </c>
      <c r="I9" s="1664">
        <v>-6.517027715998462</v>
      </c>
      <c r="K9" s="1602"/>
      <c r="N9" s="1602"/>
      <c r="O9" s="1602"/>
      <c r="P9" s="1602"/>
      <c r="Q9" s="1602"/>
      <c r="R9" s="1603"/>
      <c r="S9" s="1603"/>
      <c r="T9" s="1603"/>
      <c r="U9" s="1603"/>
      <c r="V9" s="1603"/>
      <c r="W9" s="1603"/>
      <c r="X9" s="1603"/>
      <c r="Y9" s="1603"/>
    </row>
    <row r="10" spans="1:25" s="1517" customFormat="1" ht="24.75" customHeight="1">
      <c r="A10" s="1550" t="s">
        <v>1426</v>
      </c>
      <c r="B10" s="1549">
        <v>284093.24732641137</v>
      </c>
      <c r="C10" s="1549">
        <v>239947.21473296042</v>
      </c>
      <c r="D10" s="1549">
        <v>360935.09418044548</v>
      </c>
      <c r="E10" s="1549">
        <v>324254.79834634537</v>
      </c>
      <c r="F10" s="1549">
        <v>-44146.032593450946</v>
      </c>
      <c r="G10" s="1665">
        <v>-15.539275575504611</v>
      </c>
      <c r="H10" s="1549">
        <v>-36680.295834100107</v>
      </c>
      <c r="I10" s="1664">
        <v>-10.162573943491957</v>
      </c>
      <c r="K10" s="1602"/>
      <c r="N10" s="1602"/>
      <c r="O10" s="1602"/>
      <c r="P10" s="1602"/>
      <c r="Q10" s="1602"/>
      <c r="R10" s="1603"/>
      <c r="S10" s="1603"/>
      <c r="T10" s="1603"/>
      <c r="U10" s="1603"/>
      <c r="V10" s="1603"/>
      <c r="W10" s="1603"/>
      <c r="X10" s="1603"/>
      <c r="Y10" s="1603"/>
    </row>
    <row r="11" spans="1:25" s="1517" customFormat="1" ht="24.75" customHeight="1">
      <c r="A11" s="1550" t="s">
        <v>1425</v>
      </c>
      <c r="B11" s="1549">
        <v>17517.367932078949</v>
      </c>
      <c r="C11" s="1549">
        <v>20731.394650656493</v>
      </c>
      <c r="D11" s="1549">
        <v>27510.77105960995</v>
      </c>
      <c r="E11" s="1549">
        <v>38875.942194365613</v>
      </c>
      <c r="F11" s="1549">
        <v>3214.0267185775447</v>
      </c>
      <c r="G11" s="1665">
        <v>18.347657770502206</v>
      </c>
      <c r="H11" s="1549">
        <v>11365.171134755663</v>
      </c>
      <c r="I11" s="1664">
        <v>41.311714274128377</v>
      </c>
      <c r="K11" s="1602"/>
      <c r="N11" s="1602"/>
      <c r="O11" s="1602"/>
      <c r="P11" s="1602"/>
      <c r="Q11" s="1602"/>
      <c r="R11" s="1603"/>
      <c r="S11" s="1603"/>
      <c r="T11" s="1603"/>
      <c r="U11" s="1603"/>
      <c r="V11" s="1603"/>
      <c r="W11" s="1603"/>
      <c r="X11" s="1603"/>
      <c r="Y11" s="1603"/>
    </row>
    <row r="12" spans="1:25" s="1517" customFormat="1" ht="24.75" customHeight="1">
      <c r="A12" s="1550" t="s">
        <v>1429</v>
      </c>
      <c r="B12" s="1549">
        <v>901296.09611689521</v>
      </c>
      <c r="C12" s="1549">
        <v>944531.24206412246</v>
      </c>
      <c r="D12" s="1549">
        <v>1087516.8439835072</v>
      </c>
      <c r="E12" s="1549">
        <v>1174337.0194257479</v>
      </c>
      <c r="F12" s="1549">
        <v>43235.145947227255</v>
      </c>
      <c r="G12" s="1665">
        <v>4.7969969173837184</v>
      </c>
      <c r="H12" s="1549">
        <v>86820.175442240667</v>
      </c>
      <c r="I12" s="1664">
        <v>7.9833407567485306</v>
      </c>
      <c r="K12" s="1602"/>
      <c r="N12" s="1602"/>
      <c r="O12" s="1602"/>
      <c r="P12" s="1602"/>
      <c r="Q12" s="1602"/>
      <c r="R12" s="1603"/>
      <c r="S12" s="1603"/>
      <c r="T12" s="1603"/>
      <c r="U12" s="1603"/>
      <c r="V12" s="1603"/>
      <c r="W12" s="1603"/>
      <c r="X12" s="1603"/>
      <c r="Y12" s="1603"/>
    </row>
    <row r="13" spans="1:25" s="1517" customFormat="1" ht="24.75" customHeight="1">
      <c r="A13" s="1550" t="s">
        <v>1426</v>
      </c>
      <c r="B13" s="1549">
        <v>890065.12745440053</v>
      </c>
      <c r="C13" s="1549">
        <v>932729.31200750335</v>
      </c>
      <c r="D13" s="1549">
        <v>1075115.6610362704</v>
      </c>
      <c r="E13" s="1549">
        <v>1161475.3562766977</v>
      </c>
      <c r="F13" s="1549">
        <v>42664.184553102823</v>
      </c>
      <c r="G13" s="1665">
        <v>4.793377836869424</v>
      </c>
      <c r="H13" s="1549">
        <v>86359.695240427274</v>
      </c>
      <c r="I13" s="1664">
        <v>8.0325957820378004</v>
      </c>
      <c r="K13" s="1602"/>
      <c r="N13" s="1602"/>
      <c r="O13" s="1602"/>
      <c r="P13" s="1602"/>
      <c r="Q13" s="1602"/>
      <c r="R13" s="1603"/>
      <c r="S13" s="1603"/>
      <c r="T13" s="1603"/>
      <c r="U13" s="1603"/>
      <c r="V13" s="1603"/>
      <c r="W13" s="1603"/>
      <c r="X13" s="1603"/>
      <c r="Y13" s="1603"/>
    </row>
    <row r="14" spans="1:25" s="1517" customFormat="1" ht="24.75" customHeight="1">
      <c r="A14" s="1550" t="s">
        <v>1425</v>
      </c>
      <c r="B14" s="1549">
        <v>11230.968662494673</v>
      </c>
      <c r="C14" s="1549">
        <v>11801.93005661912</v>
      </c>
      <c r="D14" s="1549">
        <v>12401.182947236777</v>
      </c>
      <c r="E14" s="1549">
        <v>12861.663149050113</v>
      </c>
      <c r="F14" s="1549">
        <v>570.96139412444609</v>
      </c>
      <c r="G14" s="1665">
        <v>5.0838125479874821</v>
      </c>
      <c r="H14" s="1549">
        <v>460.48020181333595</v>
      </c>
      <c r="I14" s="1664">
        <v>3.7131957795682693</v>
      </c>
      <c r="K14" s="1602"/>
      <c r="N14" s="1602"/>
      <c r="O14" s="1602"/>
      <c r="P14" s="1602"/>
      <c r="Q14" s="1602"/>
      <c r="R14" s="1603"/>
      <c r="S14" s="1603"/>
      <c r="T14" s="1603"/>
      <c r="U14" s="1603"/>
      <c r="V14" s="1603"/>
      <c r="W14" s="1603"/>
      <c r="X14" s="1603"/>
      <c r="Y14" s="1603"/>
    </row>
    <row r="15" spans="1:25" s="1517" customFormat="1" ht="24.75" customHeight="1">
      <c r="A15" s="1550" t="s">
        <v>1428</v>
      </c>
      <c r="B15" s="1549">
        <v>1280459.5477409549</v>
      </c>
      <c r="C15" s="1549">
        <v>1369829.4101403879</v>
      </c>
      <c r="D15" s="1549">
        <v>1633374.1996753572</v>
      </c>
      <c r="E15" s="1549">
        <v>1738919.9578788972</v>
      </c>
      <c r="F15" s="1549">
        <v>89369.862399433041</v>
      </c>
      <c r="G15" s="1665">
        <v>6.9795147029129838</v>
      </c>
      <c r="H15" s="1549">
        <v>105545.75820354</v>
      </c>
      <c r="I15" s="1664">
        <v>6.4618235199575116</v>
      </c>
      <c r="K15" s="1602"/>
      <c r="N15" s="1602"/>
      <c r="O15" s="1602"/>
      <c r="P15" s="1602"/>
      <c r="Q15" s="1602"/>
      <c r="R15" s="1603"/>
      <c r="S15" s="1603"/>
      <c r="T15" s="1603"/>
      <c r="U15" s="1603"/>
      <c r="V15" s="1603"/>
      <c r="W15" s="1603"/>
      <c r="X15" s="1603"/>
      <c r="Y15" s="1603"/>
    </row>
    <row r="16" spans="1:25" s="1517" customFormat="1" ht="24.75" customHeight="1">
      <c r="A16" s="1550" t="s">
        <v>1426</v>
      </c>
      <c r="B16" s="1549">
        <v>1247792.4636853249</v>
      </c>
      <c r="C16" s="1549">
        <v>1341676.4413854487</v>
      </c>
      <c r="D16" s="1549">
        <v>1604306.1264900973</v>
      </c>
      <c r="E16" s="1549">
        <v>1714803.1237331997</v>
      </c>
      <c r="F16" s="1549">
        <v>93883.977700123796</v>
      </c>
      <c r="G16" s="1665">
        <v>7.5240058288891838</v>
      </c>
      <c r="H16" s="1549">
        <v>110496.99724310241</v>
      </c>
      <c r="I16" s="1664">
        <v>6.8875257295718155</v>
      </c>
      <c r="K16" s="1602"/>
      <c r="N16" s="1602"/>
      <c r="O16" s="1602"/>
      <c r="P16" s="1602"/>
      <c r="Q16" s="1602"/>
      <c r="R16" s="1603"/>
      <c r="S16" s="1603"/>
      <c r="T16" s="1603"/>
      <c r="U16" s="1603"/>
      <c r="V16" s="1603"/>
      <c r="W16" s="1603"/>
      <c r="X16" s="1603"/>
      <c r="Y16" s="1603"/>
    </row>
    <row r="17" spans="1:25" s="1517" customFormat="1" ht="24.75" customHeight="1">
      <c r="A17" s="1550" t="s">
        <v>1425</v>
      </c>
      <c r="B17" s="1549">
        <v>32667.084055630032</v>
      </c>
      <c r="C17" s="1549">
        <v>28152.968754939287</v>
      </c>
      <c r="D17" s="1549">
        <v>29068.073185259938</v>
      </c>
      <c r="E17" s="1549">
        <v>24116.834145697525</v>
      </c>
      <c r="F17" s="1549">
        <v>-4514.1153006907443</v>
      </c>
      <c r="G17" s="1665">
        <v>-13.818543745757914</v>
      </c>
      <c r="H17" s="1549">
        <v>-4951.2390395624134</v>
      </c>
      <c r="I17" s="1664">
        <v>-17.033255035538875</v>
      </c>
      <c r="K17" s="1602"/>
      <c r="N17" s="1602"/>
      <c r="O17" s="1602"/>
      <c r="P17" s="1602"/>
      <c r="Q17" s="1602"/>
      <c r="R17" s="1603"/>
      <c r="S17" s="1603"/>
      <c r="T17" s="1603"/>
      <c r="U17" s="1603"/>
      <c r="V17" s="1603"/>
      <c r="W17" s="1603"/>
      <c r="X17" s="1603"/>
      <c r="Y17" s="1603"/>
    </row>
    <row r="18" spans="1:25" s="1517" customFormat="1" ht="24.75" customHeight="1">
      <c r="A18" s="1550" t="s">
        <v>1427</v>
      </c>
      <c r="B18" s="1549">
        <v>336437.16726928944</v>
      </c>
      <c r="C18" s="1549">
        <v>345044.01375619002</v>
      </c>
      <c r="D18" s="1549">
        <v>332086.85973101022</v>
      </c>
      <c r="E18" s="1549">
        <v>331575.03759573412</v>
      </c>
      <c r="F18" s="1549">
        <v>8606.8464869005838</v>
      </c>
      <c r="G18" s="1665">
        <v>2.5582329552821177</v>
      </c>
      <c r="H18" s="1549">
        <v>-511.82213527610293</v>
      </c>
      <c r="I18" s="1664">
        <v>-0.15412297122827384</v>
      </c>
      <c r="K18" s="1602"/>
      <c r="N18" s="1602"/>
      <c r="O18" s="1602"/>
      <c r="P18" s="1602"/>
      <c r="Q18" s="1602"/>
      <c r="R18" s="1603"/>
      <c r="S18" s="1603"/>
      <c r="T18" s="1603"/>
      <c r="U18" s="1603"/>
      <c r="V18" s="1603"/>
      <c r="W18" s="1603"/>
      <c r="X18" s="1603"/>
      <c r="Y18" s="1603"/>
    </row>
    <row r="19" spans="1:25" s="1517" customFormat="1" ht="24.75" customHeight="1">
      <c r="A19" s="1550" t="s">
        <v>1426</v>
      </c>
      <c r="B19" s="1549">
        <v>313372.14601840323</v>
      </c>
      <c r="C19" s="1549">
        <v>307563.98573472194</v>
      </c>
      <c r="D19" s="1549">
        <v>294378.84953421442</v>
      </c>
      <c r="E19" s="1549">
        <v>308505.20653189498</v>
      </c>
      <c r="F19" s="1549">
        <v>-5808.1602836812963</v>
      </c>
      <c r="G19" s="1665">
        <v>-1.8534385897016523</v>
      </c>
      <c r="H19" s="1549">
        <v>14126.356997680559</v>
      </c>
      <c r="I19" s="1664">
        <v>4.7986997095858657</v>
      </c>
      <c r="K19" s="1602"/>
      <c r="N19" s="1602"/>
      <c r="O19" s="1602"/>
      <c r="P19" s="1602"/>
      <c r="Q19" s="1602"/>
      <c r="R19" s="1603"/>
      <c r="S19" s="1603"/>
      <c r="T19" s="1603"/>
      <c r="U19" s="1603"/>
      <c r="V19" s="1603"/>
      <c r="W19" s="1603"/>
      <c r="X19" s="1603"/>
      <c r="Y19" s="1603"/>
    </row>
    <row r="20" spans="1:25" s="1517" customFormat="1" ht="24.75" customHeight="1">
      <c r="A20" s="1550" t="s">
        <v>1425</v>
      </c>
      <c r="B20" s="1549">
        <v>23065.021250886191</v>
      </c>
      <c r="C20" s="1549">
        <v>37480.028021468097</v>
      </c>
      <c r="D20" s="1549">
        <v>37708.010196795818</v>
      </c>
      <c r="E20" s="1549">
        <v>23069.831063839149</v>
      </c>
      <c r="F20" s="1549">
        <v>14415.006770581906</v>
      </c>
      <c r="G20" s="1665">
        <v>62.497262039279768</v>
      </c>
      <c r="H20" s="1549">
        <v>-14638.179132956669</v>
      </c>
      <c r="I20" s="1664">
        <v>-38.819813234803163</v>
      </c>
      <c r="K20" s="1602"/>
      <c r="N20" s="1602"/>
      <c r="O20" s="1602"/>
      <c r="P20" s="1602"/>
      <c r="Q20" s="1602"/>
      <c r="R20" s="1603"/>
      <c r="S20" s="1603"/>
      <c r="T20" s="1603"/>
      <c r="U20" s="1603"/>
      <c r="V20" s="1603"/>
      <c r="W20" s="1603"/>
      <c r="X20" s="1603"/>
      <c r="Y20" s="1603"/>
    </row>
    <row r="21" spans="1:25" s="1517" customFormat="1" ht="24.75" customHeight="1">
      <c r="A21" s="1550" t="s">
        <v>1424</v>
      </c>
      <c r="B21" s="1549">
        <v>23251.670004163498</v>
      </c>
      <c r="C21" s="1549">
        <v>25464.932092613501</v>
      </c>
      <c r="D21" s="1549">
        <v>23727.253070333503</v>
      </c>
      <c r="E21" s="1549">
        <v>26320.654402693504</v>
      </c>
      <c r="F21" s="1549">
        <v>2213.2620884500029</v>
      </c>
      <c r="G21" s="1665">
        <v>9.5187231199036084</v>
      </c>
      <c r="H21" s="1549">
        <v>2593.4013323600011</v>
      </c>
      <c r="I21" s="1664">
        <v>10.930052984525904</v>
      </c>
      <c r="K21" s="1602"/>
      <c r="N21" s="1602"/>
      <c r="O21" s="1602"/>
      <c r="P21" s="1602"/>
      <c r="Q21" s="1602"/>
      <c r="R21" s="1603"/>
      <c r="S21" s="1603"/>
      <c r="T21" s="1603"/>
      <c r="U21" s="1603"/>
      <c r="V21" s="1603"/>
      <c r="W21" s="1603"/>
      <c r="X21" s="1603"/>
      <c r="Y21" s="1603"/>
    </row>
    <row r="22" spans="1:25" s="1517" customFormat="1" ht="24.75" customHeight="1">
      <c r="A22" s="1632" t="s">
        <v>1423</v>
      </c>
      <c r="B22" s="1560">
        <v>21304.211624439999</v>
      </c>
      <c r="C22" s="1560">
        <v>27162.18647271</v>
      </c>
      <c r="D22" s="1560">
        <v>7305.8062967999995</v>
      </c>
      <c r="E22" s="1560">
        <v>3826.1835338300002</v>
      </c>
      <c r="F22" s="1560">
        <v>5857.9748482700015</v>
      </c>
      <c r="G22" s="1669">
        <v>27.496792425539869</v>
      </c>
      <c r="H22" s="1560">
        <v>-3479.6227629699993</v>
      </c>
      <c r="I22" s="1554">
        <v>-47.628182593536614</v>
      </c>
      <c r="K22" s="1602"/>
      <c r="N22" s="1602"/>
      <c r="O22" s="1602"/>
      <c r="P22" s="1602"/>
      <c r="Q22" s="1602"/>
      <c r="R22" s="1603"/>
      <c r="S22" s="1603"/>
      <c r="T22" s="1603"/>
      <c r="U22" s="1603"/>
      <c r="V22" s="1603"/>
      <c r="W22" s="1603"/>
      <c r="X22" s="1603"/>
      <c r="Y22" s="1603"/>
    </row>
    <row r="23" spans="1:25" s="1517" customFormat="1" ht="24.75" customHeight="1">
      <c r="A23" s="1632" t="s">
        <v>1422</v>
      </c>
      <c r="B23" s="1560">
        <v>3298.5</v>
      </c>
      <c r="C23" s="1560">
        <v>5691.5</v>
      </c>
      <c r="D23" s="1560">
        <v>14775.7</v>
      </c>
      <c r="E23" s="1560">
        <v>12210.4</v>
      </c>
      <c r="F23" s="1560">
        <v>2393</v>
      </c>
      <c r="G23" s="1669">
        <v>72.548127936941029</v>
      </c>
      <c r="H23" s="1560">
        <v>-2565.3000000000011</v>
      </c>
      <c r="I23" s="1554">
        <v>-17.361614001367116</v>
      </c>
      <c r="K23" s="1602"/>
      <c r="N23" s="1602"/>
      <c r="O23" s="1602"/>
      <c r="P23" s="1602"/>
      <c r="Q23" s="1602"/>
      <c r="R23" s="1603"/>
      <c r="S23" s="1603"/>
      <c r="T23" s="1603"/>
      <c r="U23" s="1603"/>
      <c r="V23" s="1603"/>
      <c r="W23" s="1603"/>
      <c r="X23" s="1603"/>
      <c r="Y23" s="1603"/>
    </row>
    <row r="24" spans="1:25" s="1517" customFormat="1" ht="24.75" customHeight="1">
      <c r="A24" s="1699" t="s">
        <v>1421</v>
      </c>
      <c r="B24" s="1560">
        <v>744268.02874023863</v>
      </c>
      <c r="C24" s="1560">
        <v>769392.11293280951</v>
      </c>
      <c r="D24" s="1560">
        <v>882356.35632747831</v>
      </c>
      <c r="E24" s="1560">
        <v>926397.30257089506</v>
      </c>
      <c r="F24" s="1560">
        <v>25124.084192570881</v>
      </c>
      <c r="G24" s="1669">
        <v>3.3756769365864545</v>
      </c>
      <c r="H24" s="1560">
        <v>44040.946243416751</v>
      </c>
      <c r="I24" s="1554">
        <v>4.9912879221183246</v>
      </c>
      <c r="K24" s="1602"/>
      <c r="N24" s="1602"/>
      <c r="O24" s="1602"/>
      <c r="P24" s="1602"/>
      <c r="Q24" s="1602"/>
      <c r="R24" s="1603"/>
      <c r="S24" s="1603"/>
      <c r="T24" s="1603"/>
      <c r="U24" s="1603"/>
      <c r="V24" s="1603"/>
      <c r="W24" s="1603"/>
      <c r="X24" s="1603"/>
      <c r="Y24" s="1603"/>
    </row>
    <row r="25" spans="1:25" s="1517" customFormat="1" ht="24.75" customHeight="1">
      <c r="A25" s="1666" t="s">
        <v>1420</v>
      </c>
      <c r="B25" s="1549">
        <v>252260.30439159164</v>
      </c>
      <c r="C25" s="1549">
        <v>258987.38428948162</v>
      </c>
      <c r="D25" s="1549">
        <v>285293.43317606999</v>
      </c>
      <c r="E25" s="1549">
        <v>285307.37517946993</v>
      </c>
      <c r="F25" s="1549">
        <v>6727.0798978899838</v>
      </c>
      <c r="G25" s="1665">
        <v>2.6667215494386007</v>
      </c>
      <c r="H25" s="1549">
        <v>13.94200339994859</v>
      </c>
      <c r="I25" s="1664">
        <v>4.8868995142079645E-3</v>
      </c>
      <c r="K25" s="1602"/>
      <c r="N25" s="1602"/>
      <c r="O25" s="1602"/>
      <c r="P25" s="1602"/>
      <c r="Q25" s="1602"/>
      <c r="R25" s="1603"/>
      <c r="S25" s="1603"/>
      <c r="T25" s="1603"/>
      <c r="U25" s="1603"/>
      <c r="V25" s="1603"/>
      <c r="W25" s="1603"/>
      <c r="X25" s="1603"/>
      <c r="Y25" s="1603"/>
    </row>
    <row r="26" spans="1:25" s="1517" customFormat="1" ht="24.75" customHeight="1">
      <c r="A26" s="1666" t="s">
        <v>1419</v>
      </c>
      <c r="B26" s="1549">
        <v>177623.90740654635</v>
      </c>
      <c r="C26" s="1549">
        <v>245626.67184461176</v>
      </c>
      <c r="D26" s="1549">
        <v>223379.77583761961</v>
      </c>
      <c r="E26" s="1549">
        <v>281566.3238480587</v>
      </c>
      <c r="F26" s="1549">
        <v>68002.764438065409</v>
      </c>
      <c r="G26" s="1665">
        <v>38.284691194423729</v>
      </c>
      <c r="H26" s="1549">
        <v>58186.548010439088</v>
      </c>
      <c r="I26" s="1664">
        <v>26.048261438285426</v>
      </c>
      <c r="K26" s="1602"/>
      <c r="N26" s="1602"/>
      <c r="O26" s="1602"/>
      <c r="P26" s="1602"/>
      <c r="Q26" s="1602"/>
      <c r="R26" s="1603"/>
      <c r="S26" s="1603"/>
      <c r="T26" s="1603"/>
      <c r="U26" s="1603"/>
      <c r="V26" s="1603"/>
      <c r="W26" s="1603"/>
      <c r="X26" s="1603"/>
      <c r="Y26" s="1603"/>
    </row>
    <row r="27" spans="1:25" s="1517" customFormat="1" ht="24.75" customHeight="1">
      <c r="A27" s="1666" t="s">
        <v>1434</v>
      </c>
      <c r="B27" s="1549">
        <v>26917.305459656291</v>
      </c>
      <c r="C27" s="1549">
        <v>36943.856024918954</v>
      </c>
      <c r="D27" s="1549">
        <v>53225.958561200379</v>
      </c>
      <c r="E27" s="1549">
        <v>57226.455265292352</v>
      </c>
      <c r="F27" s="1549">
        <v>10026.550565262663</v>
      </c>
      <c r="G27" s="1665">
        <v>37.24945864395854</v>
      </c>
      <c r="H27" s="1549">
        <v>4000.4967040919728</v>
      </c>
      <c r="I27" s="1664">
        <v>7.5160632372493836</v>
      </c>
      <c r="K27" s="1602"/>
      <c r="N27" s="1602"/>
      <c r="O27" s="1602"/>
      <c r="P27" s="1602"/>
      <c r="Q27" s="1602"/>
      <c r="R27" s="1603"/>
      <c r="S27" s="1603"/>
      <c r="T27" s="1603"/>
      <c r="U27" s="1603"/>
      <c r="V27" s="1603"/>
      <c r="W27" s="1603"/>
      <c r="X27" s="1603"/>
      <c r="Y27" s="1603"/>
    </row>
    <row r="28" spans="1:25" s="1517" customFormat="1" ht="24.75" customHeight="1">
      <c r="A28" s="1666" t="s">
        <v>1417</v>
      </c>
      <c r="B28" s="1549">
        <v>287466.51148244436</v>
      </c>
      <c r="C28" s="1549">
        <v>227834.2007737972</v>
      </c>
      <c r="D28" s="1549">
        <v>320457.18875258829</v>
      </c>
      <c r="E28" s="1549">
        <v>302297.14827807411</v>
      </c>
      <c r="F28" s="1549">
        <v>-59632.310708647157</v>
      </c>
      <c r="G28" s="1665">
        <v>-20.744089598864079</v>
      </c>
      <c r="H28" s="1549">
        <v>-18160.040474514186</v>
      </c>
      <c r="I28" s="1664">
        <v>-5.6669162408882023</v>
      </c>
      <c r="K28" s="1602"/>
      <c r="N28" s="1602"/>
      <c r="O28" s="1602"/>
      <c r="P28" s="1602"/>
      <c r="Q28" s="1602"/>
      <c r="R28" s="1603"/>
      <c r="S28" s="1603"/>
      <c r="T28" s="1603"/>
      <c r="U28" s="1603"/>
      <c r="V28" s="1603"/>
      <c r="W28" s="1603"/>
      <c r="X28" s="1603"/>
      <c r="Y28" s="1603"/>
    </row>
    <row r="29" spans="1:25" s="1517" customFormat="1" ht="24.75" customHeight="1">
      <c r="A29" s="1632" t="s">
        <v>1416</v>
      </c>
      <c r="B29" s="1560">
        <v>3611925.836754472</v>
      </c>
      <c r="C29" s="1560">
        <v>3747794.0068424507</v>
      </c>
      <c r="D29" s="1560">
        <v>4369588.8843245413</v>
      </c>
      <c r="E29" s="1560">
        <v>4576717.2959485091</v>
      </c>
      <c r="F29" s="1560">
        <v>135868.17008797871</v>
      </c>
      <c r="G29" s="1669">
        <v>3.7616544809808237</v>
      </c>
      <c r="H29" s="1560">
        <v>207128.41162396781</v>
      </c>
      <c r="I29" s="1554">
        <v>4.7402265317686991</v>
      </c>
      <c r="K29" s="1602"/>
      <c r="N29" s="1602"/>
      <c r="O29" s="1602"/>
      <c r="P29" s="1602"/>
      <c r="Q29" s="1602"/>
      <c r="R29" s="1603"/>
      <c r="S29" s="1603"/>
      <c r="T29" s="1603"/>
      <c r="U29" s="1603"/>
      <c r="V29" s="1603"/>
      <c r="W29" s="1603"/>
      <c r="X29" s="1603"/>
      <c r="Y29" s="1603"/>
    </row>
    <row r="30" spans="1:25" s="1517" customFormat="1" ht="24.75" customHeight="1">
      <c r="A30" s="1698" t="s">
        <v>1415</v>
      </c>
      <c r="B30" s="1560">
        <v>375666.92368773429</v>
      </c>
      <c r="C30" s="1560">
        <v>369655.21165311534</v>
      </c>
      <c r="D30" s="1560">
        <v>532194.19515923108</v>
      </c>
      <c r="E30" s="1560">
        <v>516049.23744965956</v>
      </c>
      <c r="F30" s="1560">
        <v>-6011.7120346189477</v>
      </c>
      <c r="G30" s="1669">
        <v>-1.6002771752181368</v>
      </c>
      <c r="H30" s="1560">
        <v>-16144.957709571521</v>
      </c>
      <c r="I30" s="1554">
        <v>-3.0336591147411882</v>
      </c>
      <c r="K30" s="1602"/>
      <c r="N30" s="1602"/>
      <c r="O30" s="1602"/>
      <c r="P30" s="1602"/>
      <c r="Q30" s="1602"/>
      <c r="R30" s="1603"/>
      <c r="S30" s="1603"/>
      <c r="T30" s="1603"/>
      <c r="U30" s="1603"/>
      <c r="V30" s="1603"/>
      <c r="W30" s="1603"/>
      <c r="X30" s="1603"/>
      <c r="Y30" s="1603"/>
    </row>
    <row r="31" spans="1:25" s="1517" customFormat="1" ht="24.75" customHeight="1">
      <c r="A31" s="1550" t="s">
        <v>1414</v>
      </c>
      <c r="B31" s="1549">
        <v>72159.935084076991</v>
      </c>
      <c r="C31" s="1549">
        <v>86123.040577455511</v>
      </c>
      <c r="D31" s="1549">
        <v>81731.766043876996</v>
      </c>
      <c r="E31" s="1549">
        <v>70459.966005407012</v>
      </c>
      <c r="F31" s="1549">
        <v>13963.10549337852</v>
      </c>
      <c r="G31" s="1665">
        <v>19.350219033746967</v>
      </c>
      <c r="H31" s="1549">
        <v>-11271.800038469984</v>
      </c>
      <c r="I31" s="1664">
        <v>-13.791210668834458</v>
      </c>
      <c r="K31" s="1602"/>
      <c r="N31" s="1602"/>
      <c r="O31" s="1602"/>
      <c r="P31" s="1602"/>
      <c r="Q31" s="1602"/>
      <c r="R31" s="1603"/>
      <c r="S31" s="1603"/>
      <c r="T31" s="1603"/>
      <c r="U31" s="1603"/>
      <c r="V31" s="1603"/>
      <c r="W31" s="1603"/>
      <c r="X31" s="1603"/>
      <c r="Y31" s="1603"/>
    </row>
    <row r="32" spans="1:25" s="1517" customFormat="1" ht="24.75" customHeight="1">
      <c r="A32" s="1550" t="s">
        <v>1437</v>
      </c>
      <c r="B32" s="1549">
        <v>165897.07678064995</v>
      </c>
      <c r="C32" s="1549">
        <v>138126.43180703986</v>
      </c>
      <c r="D32" s="1549">
        <v>274907.33102370036</v>
      </c>
      <c r="E32" s="1549">
        <v>263745.29367793008</v>
      </c>
      <c r="F32" s="1549">
        <v>-27770.644973610091</v>
      </c>
      <c r="G32" s="1665">
        <v>-16.739683129153985</v>
      </c>
      <c r="H32" s="1549">
        <v>-11162.037345770281</v>
      </c>
      <c r="I32" s="1664">
        <v>-4.0602909002844951</v>
      </c>
      <c r="K32" s="1602"/>
      <c r="N32" s="1602"/>
      <c r="O32" s="1602"/>
      <c r="P32" s="1602"/>
      <c r="Q32" s="1602"/>
      <c r="R32" s="1603"/>
      <c r="S32" s="1603"/>
      <c r="T32" s="1603"/>
      <c r="U32" s="1603"/>
      <c r="V32" s="1603"/>
      <c r="W32" s="1603"/>
      <c r="X32" s="1603"/>
      <c r="Y32" s="1603"/>
    </row>
    <row r="33" spans="1:25" s="1517" customFormat="1" ht="24.75" customHeight="1">
      <c r="A33" s="1550" t="s">
        <v>1412</v>
      </c>
      <c r="B33" s="1549">
        <v>2552.0113124837503</v>
      </c>
      <c r="C33" s="1549">
        <v>3953.5278681374998</v>
      </c>
      <c r="D33" s="1549">
        <v>4533.9621742528188</v>
      </c>
      <c r="E33" s="1549">
        <v>4163.2919226907043</v>
      </c>
      <c r="F33" s="1549">
        <v>1401.5165556537495</v>
      </c>
      <c r="G33" s="1665">
        <v>54.91811689070142</v>
      </c>
      <c r="H33" s="1549">
        <v>-370.67025156211457</v>
      </c>
      <c r="I33" s="1664">
        <v>-8.1754156147806807</v>
      </c>
      <c r="K33" s="1602"/>
      <c r="N33" s="1602"/>
      <c r="O33" s="1602"/>
      <c r="P33" s="1602"/>
      <c r="Q33" s="1602"/>
      <c r="R33" s="1603"/>
      <c r="S33" s="1603"/>
      <c r="T33" s="1603"/>
      <c r="U33" s="1603"/>
      <c r="V33" s="1603"/>
      <c r="W33" s="1603"/>
      <c r="X33" s="1603"/>
      <c r="Y33" s="1603"/>
    </row>
    <row r="34" spans="1:25" s="1517" customFormat="1" ht="24.75" customHeight="1">
      <c r="A34" s="1550" t="s">
        <v>1411</v>
      </c>
      <c r="B34" s="1549">
        <v>134982.85571052361</v>
      </c>
      <c r="C34" s="1549">
        <v>141008.70680048247</v>
      </c>
      <c r="D34" s="1549">
        <v>171006.09111740082</v>
      </c>
      <c r="E34" s="1549">
        <v>177550.16104363179</v>
      </c>
      <c r="F34" s="1549">
        <v>6025.8510899588582</v>
      </c>
      <c r="G34" s="1665">
        <v>4.4641603248352872</v>
      </c>
      <c r="H34" s="1549">
        <v>6544.0699262309645</v>
      </c>
      <c r="I34" s="1664">
        <v>3.8268051643483645</v>
      </c>
      <c r="K34" s="1602"/>
      <c r="N34" s="1602"/>
      <c r="O34" s="1602"/>
      <c r="P34" s="1602"/>
      <c r="Q34" s="1602"/>
      <c r="R34" s="1603"/>
      <c r="S34" s="1603"/>
      <c r="T34" s="1603"/>
      <c r="U34" s="1603"/>
      <c r="V34" s="1603"/>
      <c r="W34" s="1603"/>
      <c r="X34" s="1603"/>
      <c r="Y34" s="1603"/>
    </row>
    <row r="35" spans="1:25" s="1517" customFormat="1" ht="24.75" customHeight="1">
      <c r="A35" s="1550" t="s">
        <v>1410</v>
      </c>
      <c r="B35" s="1549">
        <v>75.044799999999995</v>
      </c>
      <c r="C35" s="1549">
        <v>443.50459999999998</v>
      </c>
      <c r="D35" s="1549">
        <v>15.044799999999999</v>
      </c>
      <c r="E35" s="1549">
        <v>130.52479999999997</v>
      </c>
      <c r="F35" s="1549">
        <v>368.45979999999997</v>
      </c>
      <c r="G35" s="1665">
        <v>490.98645076007932</v>
      </c>
      <c r="H35" s="1549">
        <v>115.47999999999998</v>
      </c>
      <c r="I35" s="1664">
        <v>767.57417845368491</v>
      </c>
      <c r="K35" s="1602"/>
      <c r="N35" s="1602"/>
      <c r="O35" s="1602"/>
      <c r="P35" s="1602"/>
      <c r="Q35" s="1602"/>
      <c r="R35" s="1603"/>
      <c r="S35" s="1603"/>
      <c r="T35" s="1603"/>
      <c r="U35" s="1603"/>
      <c r="V35" s="1603"/>
      <c r="W35" s="1603"/>
      <c r="X35" s="1603"/>
      <c r="Y35" s="1603"/>
    </row>
    <row r="36" spans="1:25" s="1517" customFormat="1" ht="24.75" customHeight="1">
      <c r="A36" s="1698" t="s">
        <v>1409</v>
      </c>
      <c r="B36" s="1560">
        <v>2884954.3773671617</v>
      </c>
      <c r="C36" s="1560">
        <v>3021042.3407555632</v>
      </c>
      <c r="D36" s="1560">
        <v>3435870.4898878424</v>
      </c>
      <c r="E36" s="1560">
        <v>3577207.5415051761</v>
      </c>
      <c r="F36" s="1560">
        <v>136087.96338840155</v>
      </c>
      <c r="G36" s="1669">
        <v>4.7171617151393841</v>
      </c>
      <c r="H36" s="1560">
        <v>141337.05161733367</v>
      </c>
      <c r="I36" s="1554">
        <v>4.1135733152138494</v>
      </c>
      <c r="K36" s="1602"/>
      <c r="N36" s="1602"/>
      <c r="O36" s="1602"/>
      <c r="P36" s="1602"/>
      <c r="Q36" s="1602"/>
      <c r="R36" s="1603"/>
      <c r="S36" s="1603"/>
      <c r="T36" s="1603"/>
      <c r="U36" s="1603"/>
      <c r="V36" s="1603"/>
      <c r="W36" s="1603"/>
      <c r="X36" s="1603"/>
      <c r="Y36" s="1603"/>
    </row>
    <row r="37" spans="1:25" s="1517" customFormat="1" ht="24.75" customHeight="1">
      <c r="A37" s="1550" t="s">
        <v>1408</v>
      </c>
      <c r="B37" s="1549">
        <v>354888.19999999995</v>
      </c>
      <c r="C37" s="1549">
        <v>356446.3</v>
      </c>
      <c r="D37" s="1549">
        <v>491382.30000000005</v>
      </c>
      <c r="E37" s="1549">
        <v>506289.6</v>
      </c>
      <c r="F37" s="1549">
        <v>1558.1000000000349</v>
      </c>
      <c r="G37" s="1665">
        <v>0.43903967503006164</v>
      </c>
      <c r="H37" s="1549">
        <v>14907.29999999993</v>
      </c>
      <c r="I37" s="1664">
        <v>3.0337478578288084</v>
      </c>
      <c r="K37" s="1602"/>
      <c r="N37" s="1602"/>
      <c r="O37" s="1602"/>
      <c r="P37" s="1602"/>
      <c r="Q37" s="1602"/>
      <c r="R37" s="1603"/>
      <c r="S37" s="1603"/>
      <c r="T37" s="1603"/>
      <c r="U37" s="1603"/>
      <c r="V37" s="1603"/>
      <c r="W37" s="1603"/>
      <c r="X37" s="1603"/>
      <c r="Y37" s="1603"/>
    </row>
    <row r="38" spans="1:25" s="1517" customFormat="1" ht="24.75" customHeight="1">
      <c r="A38" s="1552" t="s">
        <v>1407</v>
      </c>
      <c r="B38" s="1549">
        <v>9244.066105844</v>
      </c>
      <c r="C38" s="1549">
        <v>8689.9484980300022</v>
      </c>
      <c r="D38" s="1549">
        <v>7919.2585571099999</v>
      </c>
      <c r="E38" s="1549">
        <v>9568.6593547899993</v>
      </c>
      <c r="F38" s="1549">
        <v>-554.11760781399789</v>
      </c>
      <c r="G38" s="1665">
        <v>-5.9943059847191122</v>
      </c>
      <c r="H38" s="1549">
        <v>1649.4007976799994</v>
      </c>
      <c r="I38" s="1664">
        <v>20.82771746603915</v>
      </c>
      <c r="K38" s="1602"/>
      <c r="N38" s="1602"/>
      <c r="O38" s="1602"/>
      <c r="P38" s="1602"/>
      <c r="Q38" s="1602"/>
      <c r="R38" s="1603"/>
      <c r="S38" s="1603"/>
      <c r="T38" s="1603"/>
      <c r="U38" s="1603"/>
      <c r="V38" s="1603"/>
      <c r="W38" s="1603"/>
      <c r="X38" s="1603"/>
      <c r="Y38" s="1603"/>
    </row>
    <row r="39" spans="1:25" s="1517" customFormat="1" ht="24.75" customHeight="1">
      <c r="A39" s="1668" t="s">
        <v>1406</v>
      </c>
      <c r="B39" s="1549">
        <v>33159.908688721393</v>
      </c>
      <c r="C39" s="1549">
        <v>31504.662834222188</v>
      </c>
      <c r="D39" s="1549">
        <v>35890.632221932654</v>
      </c>
      <c r="E39" s="1549">
        <v>39082.592869196145</v>
      </c>
      <c r="F39" s="1549">
        <v>-1655.2458544992041</v>
      </c>
      <c r="G39" s="1665">
        <v>-4.9917081196975657</v>
      </c>
      <c r="H39" s="1549">
        <v>3191.9606472634914</v>
      </c>
      <c r="I39" s="1664">
        <v>8.8935759825175058</v>
      </c>
      <c r="K39" s="1602"/>
      <c r="N39" s="1602"/>
      <c r="O39" s="1602"/>
      <c r="P39" s="1602"/>
      <c r="Q39" s="1602"/>
      <c r="R39" s="1603"/>
      <c r="S39" s="1603"/>
      <c r="T39" s="1603"/>
      <c r="U39" s="1603"/>
      <c r="V39" s="1603"/>
      <c r="W39" s="1603"/>
      <c r="X39" s="1603"/>
      <c r="Y39" s="1603"/>
    </row>
    <row r="40" spans="1:25" s="1517" customFormat="1" ht="24.75" customHeight="1">
      <c r="A40" s="1667" t="s">
        <v>1405</v>
      </c>
      <c r="B40" s="1549">
        <v>1029.5113906699999</v>
      </c>
      <c r="C40" s="1549">
        <v>1018.5186163600001</v>
      </c>
      <c r="D40" s="1549">
        <v>982.70395756000016</v>
      </c>
      <c r="E40" s="1549">
        <v>831.67381790000002</v>
      </c>
      <c r="F40" s="1549">
        <v>-10.992774309999731</v>
      </c>
      <c r="G40" s="1665">
        <v>-1.0677661665157197</v>
      </c>
      <c r="H40" s="1549">
        <v>-151.03013966000015</v>
      </c>
      <c r="I40" s="1664">
        <v>-15.368833970608978</v>
      </c>
      <c r="K40" s="1602"/>
      <c r="N40" s="1602"/>
      <c r="O40" s="1602"/>
      <c r="P40" s="1602"/>
      <c r="Q40" s="1602"/>
      <c r="R40" s="1603"/>
      <c r="S40" s="1603"/>
      <c r="T40" s="1603"/>
      <c r="U40" s="1603"/>
      <c r="V40" s="1603"/>
      <c r="W40" s="1603"/>
      <c r="X40" s="1603"/>
      <c r="Y40" s="1603"/>
    </row>
    <row r="41" spans="1:25" s="1517" customFormat="1" ht="24.75" customHeight="1">
      <c r="A41" s="1550" t="s">
        <v>1404</v>
      </c>
      <c r="B41" s="1549">
        <v>32130.397298051394</v>
      </c>
      <c r="C41" s="1549">
        <v>30486.144217862187</v>
      </c>
      <c r="D41" s="1549">
        <v>34907.928264372655</v>
      </c>
      <c r="E41" s="1549">
        <v>38250.919051296143</v>
      </c>
      <c r="F41" s="1549">
        <v>-1644.2530801892062</v>
      </c>
      <c r="G41" s="1665">
        <v>-5.1174377488600955</v>
      </c>
      <c r="H41" s="1549">
        <v>3342.9907869234885</v>
      </c>
      <c r="I41" s="1664">
        <v>9.5765946394916099</v>
      </c>
      <c r="K41" s="1602"/>
      <c r="N41" s="1602"/>
      <c r="O41" s="1602"/>
      <c r="P41" s="1602"/>
      <c r="Q41" s="1602"/>
      <c r="R41" s="1603"/>
      <c r="S41" s="1603"/>
      <c r="T41" s="1603"/>
      <c r="U41" s="1603"/>
      <c r="V41" s="1603"/>
      <c r="W41" s="1603"/>
      <c r="X41" s="1603"/>
      <c r="Y41" s="1603"/>
    </row>
    <row r="42" spans="1:25" s="1517" customFormat="1" ht="24.75" customHeight="1">
      <c r="A42" s="1552" t="s">
        <v>1403</v>
      </c>
      <c r="B42" s="1549">
        <v>2487561.2092345762</v>
      </c>
      <c r="C42" s="1549">
        <v>2624323.6284661908</v>
      </c>
      <c r="D42" s="1549">
        <v>2900662.3825134998</v>
      </c>
      <c r="E42" s="1549">
        <v>3022251.7071471103</v>
      </c>
      <c r="F42" s="1549">
        <v>136762.41923161456</v>
      </c>
      <c r="G42" s="1665">
        <v>5.4978514186469578</v>
      </c>
      <c r="H42" s="1549">
        <v>121589.32463361043</v>
      </c>
      <c r="I42" s="1664">
        <v>4.191777897579728</v>
      </c>
      <c r="K42" s="1602"/>
      <c r="N42" s="1602"/>
      <c r="O42" s="1602"/>
      <c r="P42" s="1602"/>
      <c r="Q42" s="1602"/>
      <c r="R42" s="1603"/>
      <c r="S42" s="1603"/>
      <c r="T42" s="1603"/>
      <c r="U42" s="1603"/>
      <c r="V42" s="1603"/>
      <c r="W42" s="1603"/>
      <c r="X42" s="1603"/>
      <c r="Y42" s="1603"/>
    </row>
    <row r="43" spans="1:25" s="1517" customFormat="1" ht="24.75" customHeight="1">
      <c r="A43" s="1552" t="s">
        <v>1402</v>
      </c>
      <c r="B43" s="1549">
        <v>2456591.8244974143</v>
      </c>
      <c r="C43" s="1549">
        <v>2589037.1931641591</v>
      </c>
      <c r="D43" s="1549">
        <v>2850128.1527536041</v>
      </c>
      <c r="E43" s="1549">
        <v>2965331.4542038501</v>
      </c>
      <c r="F43" s="1549">
        <v>132445.36866674479</v>
      </c>
      <c r="G43" s="1665">
        <v>5.3914275601662611</v>
      </c>
      <c r="H43" s="1549">
        <v>115203.30145024601</v>
      </c>
      <c r="I43" s="1664">
        <v>4.0420393496672862</v>
      </c>
      <c r="K43" s="1602"/>
      <c r="N43" s="1602"/>
      <c r="O43" s="1602"/>
      <c r="P43" s="1602"/>
      <c r="Q43" s="1602"/>
      <c r="R43" s="1603"/>
      <c r="S43" s="1603"/>
      <c r="T43" s="1603"/>
      <c r="U43" s="1603"/>
      <c r="V43" s="1603"/>
      <c r="W43" s="1603"/>
      <c r="X43" s="1603"/>
      <c r="Y43" s="1603"/>
    </row>
    <row r="44" spans="1:25" s="1517" customFormat="1" ht="24.75" customHeight="1">
      <c r="A44" s="1550" t="s">
        <v>1401</v>
      </c>
      <c r="B44" s="1549">
        <v>30969.384737161705</v>
      </c>
      <c r="C44" s="1549">
        <v>35286.435302031852</v>
      </c>
      <c r="D44" s="1549">
        <v>50534.229759895701</v>
      </c>
      <c r="E44" s="1549">
        <v>56920.252943260093</v>
      </c>
      <c r="F44" s="1549">
        <v>4317.0505648701474</v>
      </c>
      <c r="G44" s="1665">
        <v>13.939736296052093</v>
      </c>
      <c r="H44" s="1549">
        <v>6386.023183364392</v>
      </c>
      <c r="I44" s="1664">
        <v>12.637024871471144</v>
      </c>
      <c r="K44" s="1602"/>
      <c r="N44" s="1602"/>
      <c r="O44" s="1602"/>
      <c r="P44" s="1602"/>
      <c r="Q44" s="1602"/>
      <c r="R44" s="1603"/>
      <c r="S44" s="1603"/>
      <c r="T44" s="1603"/>
      <c r="U44" s="1603"/>
      <c r="V44" s="1603"/>
      <c r="W44" s="1603"/>
      <c r="X44" s="1603"/>
      <c r="Y44" s="1603"/>
    </row>
    <row r="45" spans="1:25" s="1517" customFormat="1" ht="24.75" customHeight="1">
      <c r="A45" s="1666" t="s">
        <v>1400</v>
      </c>
      <c r="B45" s="1549">
        <v>100.99333802</v>
      </c>
      <c r="C45" s="1549">
        <v>77.800957119999993</v>
      </c>
      <c r="D45" s="1549">
        <v>15.916595299999999</v>
      </c>
      <c r="E45" s="1549">
        <v>14.982134079999993</v>
      </c>
      <c r="F45" s="1549">
        <v>-23.192380900000003</v>
      </c>
      <c r="G45" s="1665">
        <v>-22.964268094007497</v>
      </c>
      <c r="H45" s="1549">
        <v>-0.93446122000000642</v>
      </c>
      <c r="I45" s="1664">
        <v>-5.8709868686552991</v>
      </c>
      <c r="K45" s="1602"/>
      <c r="N45" s="1602"/>
      <c r="O45" s="1602"/>
      <c r="P45" s="1602"/>
      <c r="Q45" s="1602"/>
      <c r="R45" s="1603"/>
      <c r="S45" s="1603"/>
      <c r="T45" s="1603"/>
      <c r="U45" s="1603"/>
      <c r="V45" s="1603"/>
      <c r="W45" s="1603"/>
      <c r="X45" s="1603"/>
      <c r="Y45" s="1603"/>
    </row>
    <row r="46" spans="1:25" s="1517" customFormat="1" ht="24.75" customHeight="1">
      <c r="A46" s="1697" t="s">
        <v>1399</v>
      </c>
      <c r="B46" s="1560">
        <v>0</v>
      </c>
      <c r="C46" s="1560">
        <v>0</v>
      </c>
      <c r="D46" s="1560">
        <v>0</v>
      </c>
      <c r="E46" s="1560">
        <v>3.5889800001314143E-3</v>
      </c>
      <c r="F46" s="1560">
        <v>0</v>
      </c>
      <c r="G46" s="1669"/>
      <c r="H46" s="1560">
        <v>3.5889800001314143E-3</v>
      </c>
      <c r="I46" s="1554"/>
      <c r="K46" s="1602"/>
      <c r="N46" s="1602"/>
      <c r="O46" s="1602"/>
      <c r="P46" s="1602"/>
      <c r="Q46" s="1602"/>
      <c r="R46" s="1603"/>
      <c r="S46" s="1603"/>
      <c r="T46" s="1603"/>
      <c r="U46" s="1603"/>
      <c r="V46" s="1603"/>
      <c r="W46" s="1603"/>
      <c r="X46" s="1603"/>
      <c r="Y46" s="1603"/>
    </row>
    <row r="47" spans="1:25" s="1517" customFormat="1" ht="20.25" customHeight="1" thickBot="1">
      <c r="A47" s="1696" t="s">
        <v>1398</v>
      </c>
      <c r="B47" s="1695">
        <v>351304.53000108077</v>
      </c>
      <c r="C47" s="1694">
        <v>357096.45452212286</v>
      </c>
      <c r="D47" s="1692">
        <v>401524.20477732667</v>
      </c>
      <c r="E47" s="1692">
        <v>483460.51328979427</v>
      </c>
      <c r="F47" s="1692">
        <v>5791.9245210420922</v>
      </c>
      <c r="G47" s="1693">
        <v>1.6486905309829831</v>
      </c>
      <c r="H47" s="1692">
        <v>81936.3085124676</v>
      </c>
      <c r="I47" s="1691">
        <v>20.406318607344488</v>
      </c>
      <c r="K47" s="1602"/>
      <c r="N47" s="1602"/>
      <c r="O47" s="1602"/>
      <c r="P47" s="1602"/>
      <c r="Q47" s="1602"/>
      <c r="R47" s="1603"/>
      <c r="S47" s="1603"/>
      <c r="T47" s="1603"/>
      <c r="U47" s="1603"/>
      <c r="V47" s="1603"/>
      <c r="W47" s="1603"/>
      <c r="X47" s="1603"/>
      <c r="Y47" s="1603"/>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48"/>
  <sheetViews>
    <sheetView showGridLines="0" zoomScale="90" zoomScaleNormal="90" workbookViewId="0">
      <selection activeCell="M11" sqref="M11"/>
    </sheetView>
  </sheetViews>
  <sheetFormatPr defaultColWidth="11" defaultRowHeight="17.100000000000001" customHeight="1"/>
  <cols>
    <col min="1" max="1" width="51.42578125" style="1517" bestFit="1" customWidth="1"/>
    <col min="2" max="6" width="12.7109375" style="1517" customWidth="1"/>
    <col min="7" max="7" width="9.140625" style="1517" bestFit="1" customWidth="1"/>
    <col min="8" max="8" width="12.5703125" style="1517" customWidth="1"/>
    <col min="9" max="9" width="9.42578125" style="1517" customWidth="1"/>
    <col min="10" max="252" width="11" style="1516"/>
    <col min="253" max="253" width="46.7109375" style="1516" bestFit="1" customWidth="1"/>
    <col min="254" max="254" width="11.85546875" style="1516" customWidth="1"/>
    <col min="255" max="255" width="12.42578125" style="1516" customWidth="1"/>
    <col min="256" max="256" width="12.5703125" style="1516" customWidth="1"/>
    <col min="257" max="257" width="11.7109375" style="1516" customWidth="1"/>
    <col min="258" max="258" width="10.7109375" style="1516" customWidth="1"/>
    <col min="259" max="259" width="2.42578125" style="1516" bestFit="1" customWidth="1"/>
    <col min="260" max="260" width="8.5703125" style="1516" customWidth="1"/>
    <col min="261" max="261" width="12.42578125" style="1516" customWidth="1"/>
    <col min="262" max="262" width="2.140625" style="1516" customWidth="1"/>
    <col min="263" max="263" width="9.42578125" style="1516" customWidth="1"/>
    <col min="264" max="508" width="11" style="1516"/>
    <col min="509" max="509" width="46.7109375" style="1516" bestFit="1" customWidth="1"/>
    <col min="510" max="510" width="11.85546875" style="1516" customWidth="1"/>
    <col min="511" max="511" width="12.42578125" style="1516" customWidth="1"/>
    <col min="512" max="512" width="12.5703125" style="1516" customWidth="1"/>
    <col min="513" max="513" width="11.7109375" style="1516" customWidth="1"/>
    <col min="514" max="514" width="10.7109375" style="1516" customWidth="1"/>
    <col min="515" max="515" width="2.42578125" style="1516" bestFit="1" customWidth="1"/>
    <col min="516" max="516" width="8.5703125" style="1516" customWidth="1"/>
    <col min="517" max="517" width="12.42578125" style="1516" customWidth="1"/>
    <col min="518" max="518" width="2.140625" style="1516" customWidth="1"/>
    <col min="519" max="519" width="9.42578125" style="1516" customWidth="1"/>
    <col min="520" max="764" width="11" style="1516"/>
    <col min="765" max="765" width="46.7109375" style="1516" bestFit="1" customWidth="1"/>
    <col min="766" max="766" width="11.85546875" style="1516" customWidth="1"/>
    <col min="767" max="767" width="12.42578125" style="1516" customWidth="1"/>
    <col min="768" max="768" width="12.5703125" style="1516" customWidth="1"/>
    <col min="769" max="769" width="11.7109375" style="1516" customWidth="1"/>
    <col min="770" max="770" width="10.7109375" style="1516" customWidth="1"/>
    <col min="771" max="771" width="2.42578125" style="1516" bestFit="1" customWidth="1"/>
    <col min="772" max="772" width="8.5703125" style="1516" customWidth="1"/>
    <col min="773" max="773" width="12.42578125" style="1516" customWidth="1"/>
    <col min="774" max="774" width="2.140625" style="1516" customWidth="1"/>
    <col min="775" max="775" width="9.42578125" style="1516" customWidth="1"/>
    <col min="776" max="1020" width="11" style="1516"/>
    <col min="1021" max="1021" width="46.7109375" style="1516" bestFit="1" customWidth="1"/>
    <col min="1022" max="1022" width="11.85546875" style="1516" customWidth="1"/>
    <col min="1023" max="1023" width="12.42578125" style="1516" customWidth="1"/>
    <col min="1024" max="1024" width="12.5703125" style="1516" customWidth="1"/>
    <col min="1025" max="1025" width="11.7109375" style="1516" customWidth="1"/>
    <col min="1026" max="1026" width="10.7109375" style="1516" customWidth="1"/>
    <col min="1027" max="1027" width="2.42578125" style="1516" bestFit="1" customWidth="1"/>
    <col min="1028" max="1028" width="8.5703125" style="1516" customWidth="1"/>
    <col min="1029" max="1029" width="12.42578125" style="1516" customWidth="1"/>
    <col min="1030" max="1030" width="2.140625" style="1516" customWidth="1"/>
    <col min="1031" max="1031" width="9.42578125" style="1516" customWidth="1"/>
    <col min="1032" max="1276" width="11" style="1516"/>
    <col min="1277" max="1277" width="46.7109375" style="1516" bestFit="1" customWidth="1"/>
    <col min="1278" max="1278" width="11.85546875" style="1516" customWidth="1"/>
    <col min="1279" max="1279" width="12.42578125" style="1516" customWidth="1"/>
    <col min="1280" max="1280" width="12.5703125" style="1516" customWidth="1"/>
    <col min="1281" max="1281" width="11.7109375" style="1516" customWidth="1"/>
    <col min="1282" max="1282" width="10.7109375" style="1516" customWidth="1"/>
    <col min="1283" max="1283" width="2.42578125" style="1516" bestFit="1" customWidth="1"/>
    <col min="1284" max="1284" width="8.5703125" style="1516" customWidth="1"/>
    <col min="1285" max="1285" width="12.42578125" style="1516" customWidth="1"/>
    <col min="1286" max="1286" width="2.140625" style="1516" customWidth="1"/>
    <col min="1287" max="1287" width="9.42578125" style="1516" customWidth="1"/>
    <col min="1288" max="1532" width="11" style="1516"/>
    <col min="1533" max="1533" width="46.7109375" style="1516" bestFit="1" customWidth="1"/>
    <col min="1534" max="1534" width="11.85546875" style="1516" customWidth="1"/>
    <col min="1535" max="1535" width="12.42578125" style="1516" customWidth="1"/>
    <col min="1536" max="1536" width="12.5703125" style="1516" customWidth="1"/>
    <col min="1537" max="1537" width="11.7109375" style="1516" customWidth="1"/>
    <col min="1538" max="1538" width="10.7109375" style="1516" customWidth="1"/>
    <col min="1539" max="1539" width="2.42578125" style="1516" bestFit="1" customWidth="1"/>
    <col min="1540" max="1540" width="8.5703125" style="1516" customWidth="1"/>
    <col min="1541" max="1541" width="12.42578125" style="1516" customWidth="1"/>
    <col min="1542" max="1542" width="2.140625" style="1516" customWidth="1"/>
    <col min="1543" max="1543" width="9.42578125" style="1516" customWidth="1"/>
    <col min="1544" max="1788" width="11" style="1516"/>
    <col min="1789" max="1789" width="46.7109375" style="1516" bestFit="1" customWidth="1"/>
    <col min="1790" max="1790" width="11.85546875" style="1516" customWidth="1"/>
    <col min="1791" max="1791" width="12.42578125" style="1516" customWidth="1"/>
    <col min="1792" max="1792" width="12.5703125" style="1516" customWidth="1"/>
    <col min="1793" max="1793" width="11.7109375" style="1516" customWidth="1"/>
    <col min="1794" max="1794" width="10.7109375" style="1516" customWidth="1"/>
    <col min="1795" max="1795" width="2.42578125" style="1516" bestFit="1" customWidth="1"/>
    <col min="1796" max="1796" width="8.5703125" style="1516" customWidth="1"/>
    <col min="1797" max="1797" width="12.42578125" style="1516" customWidth="1"/>
    <col min="1798" max="1798" width="2.140625" style="1516" customWidth="1"/>
    <col min="1799" max="1799" width="9.42578125" style="1516" customWidth="1"/>
    <col min="1800" max="2044" width="11" style="1516"/>
    <col min="2045" max="2045" width="46.7109375" style="1516" bestFit="1" customWidth="1"/>
    <col min="2046" max="2046" width="11.85546875" style="1516" customWidth="1"/>
    <col min="2047" max="2047" width="12.42578125" style="1516" customWidth="1"/>
    <col min="2048" max="2048" width="12.5703125" style="1516" customWidth="1"/>
    <col min="2049" max="2049" width="11.7109375" style="1516" customWidth="1"/>
    <col min="2050" max="2050" width="10.7109375" style="1516" customWidth="1"/>
    <col min="2051" max="2051" width="2.42578125" style="1516" bestFit="1" customWidth="1"/>
    <col min="2052" max="2052" width="8.5703125" style="1516" customWidth="1"/>
    <col min="2053" max="2053" width="12.42578125" style="1516" customWidth="1"/>
    <col min="2054" max="2054" width="2.140625" style="1516" customWidth="1"/>
    <col min="2055" max="2055" width="9.42578125" style="1516" customWidth="1"/>
    <col min="2056" max="2300" width="11" style="1516"/>
    <col min="2301" max="2301" width="46.7109375" style="1516" bestFit="1" customWidth="1"/>
    <col min="2302" max="2302" width="11.85546875" style="1516" customWidth="1"/>
    <col min="2303" max="2303" width="12.42578125" style="1516" customWidth="1"/>
    <col min="2304" max="2304" width="12.5703125" style="1516" customWidth="1"/>
    <col min="2305" max="2305" width="11.7109375" style="1516" customWidth="1"/>
    <col min="2306" max="2306" width="10.7109375" style="1516" customWidth="1"/>
    <col min="2307" max="2307" width="2.42578125" style="1516" bestFit="1" customWidth="1"/>
    <col min="2308" max="2308" width="8.5703125" style="1516" customWidth="1"/>
    <col min="2309" max="2309" width="12.42578125" style="1516" customWidth="1"/>
    <col min="2310" max="2310" width="2.140625" style="1516" customWidth="1"/>
    <col min="2311" max="2311" width="9.42578125" style="1516" customWidth="1"/>
    <col min="2312" max="2556" width="11" style="1516"/>
    <col min="2557" max="2557" width="46.7109375" style="1516" bestFit="1" customWidth="1"/>
    <col min="2558" max="2558" width="11.85546875" style="1516" customWidth="1"/>
    <col min="2559" max="2559" width="12.42578125" style="1516" customWidth="1"/>
    <col min="2560" max="2560" width="12.5703125" style="1516" customWidth="1"/>
    <col min="2561" max="2561" width="11.7109375" style="1516" customWidth="1"/>
    <col min="2562" max="2562" width="10.7109375" style="1516" customWidth="1"/>
    <col min="2563" max="2563" width="2.42578125" style="1516" bestFit="1" customWidth="1"/>
    <col min="2564" max="2564" width="8.5703125" style="1516" customWidth="1"/>
    <col min="2565" max="2565" width="12.42578125" style="1516" customWidth="1"/>
    <col min="2566" max="2566" width="2.140625" style="1516" customWidth="1"/>
    <col min="2567" max="2567" width="9.42578125" style="1516" customWidth="1"/>
    <col min="2568" max="2812" width="11" style="1516"/>
    <col min="2813" max="2813" width="46.7109375" style="1516" bestFit="1" customWidth="1"/>
    <col min="2814" max="2814" width="11.85546875" style="1516" customWidth="1"/>
    <col min="2815" max="2815" width="12.42578125" style="1516" customWidth="1"/>
    <col min="2816" max="2816" width="12.5703125" style="1516" customWidth="1"/>
    <col min="2817" max="2817" width="11.7109375" style="1516" customWidth="1"/>
    <col min="2818" max="2818" width="10.7109375" style="1516" customWidth="1"/>
    <col min="2819" max="2819" width="2.42578125" style="1516" bestFit="1" customWidth="1"/>
    <col min="2820" max="2820" width="8.5703125" style="1516" customWidth="1"/>
    <col min="2821" max="2821" width="12.42578125" style="1516" customWidth="1"/>
    <col min="2822" max="2822" width="2.140625" style="1516" customWidth="1"/>
    <col min="2823" max="2823" width="9.42578125" style="1516" customWidth="1"/>
    <col min="2824" max="3068" width="11" style="1516"/>
    <col min="3069" max="3069" width="46.7109375" style="1516" bestFit="1" customWidth="1"/>
    <col min="3070" max="3070" width="11.85546875" style="1516" customWidth="1"/>
    <col min="3071" max="3071" width="12.42578125" style="1516" customWidth="1"/>
    <col min="3072" max="3072" width="12.5703125" style="1516" customWidth="1"/>
    <col min="3073" max="3073" width="11.7109375" style="1516" customWidth="1"/>
    <col min="3074" max="3074" width="10.7109375" style="1516" customWidth="1"/>
    <col min="3075" max="3075" width="2.42578125" style="1516" bestFit="1" customWidth="1"/>
    <col min="3076" max="3076" width="8.5703125" style="1516" customWidth="1"/>
    <col min="3077" max="3077" width="12.42578125" style="1516" customWidth="1"/>
    <col min="3078" max="3078" width="2.140625" style="1516" customWidth="1"/>
    <col min="3079" max="3079" width="9.42578125" style="1516" customWidth="1"/>
    <col min="3080" max="3324" width="11" style="1516"/>
    <col min="3325" max="3325" width="46.7109375" style="1516" bestFit="1" customWidth="1"/>
    <col min="3326" max="3326" width="11.85546875" style="1516" customWidth="1"/>
    <col min="3327" max="3327" width="12.42578125" style="1516" customWidth="1"/>
    <col min="3328" max="3328" width="12.5703125" style="1516" customWidth="1"/>
    <col min="3329" max="3329" width="11.7109375" style="1516" customWidth="1"/>
    <col min="3330" max="3330" width="10.7109375" style="1516" customWidth="1"/>
    <col min="3331" max="3331" width="2.42578125" style="1516" bestFit="1" customWidth="1"/>
    <col min="3332" max="3332" width="8.5703125" style="1516" customWidth="1"/>
    <col min="3333" max="3333" width="12.42578125" style="1516" customWidth="1"/>
    <col min="3334" max="3334" width="2.140625" style="1516" customWidth="1"/>
    <col min="3335" max="3335" width="9.42578125" style="1516" customWidth="1"/>
    <col min="3336" max="3580" width="11" style="1516"/>
    <col min="3581" max="3581" width="46.7109375" style="1516" bestFit="1" customWidth="1"/>
    <col min="3582" max="3582" width="11.85546875" style="1516" customWidth="1"/>
    <col min="3583" max="3583" width="12.42578125" style="1516" customWidth="1"/>
    <col min="3584" max="3584" width="12.5703125" style="1516" customWidth="1"/>
    <col min="3585" max="3585" width="11.7109375" style="1516" customWidth="1"/>
    <col min="3586" max="3586" width="10.7109375" style="1516" customWidth="1"/>
    <col min="3587" max="3587" width="2.42578125" style="1516" bestFit="1" customWidth="1"/>
    <col min="3588" max="3588" width="8.5703125" style="1516" customWidth="1"/>
    <col min="3589" max="3589" width="12.42578125" style="1516" customWidth="1"/>
    <col min="3590" max="3590" width="2.140625" style="1516" customWidth="1"/>
    <col min="3591" max="3591" width="9.42578125" style="1516" customWidth="1"/>
    <col min="3592" max="3836" width="11" style="1516"/>
    <col min="3837" max="3837" width="46.7109375" style="1516" bestFit="1" customWidth="1"/>
    <col min="3838" max="3838" width="11.85546875" style="1516" customWidth="1"/>
    <col min="3839" max="3839" width="12.42578125" style="1516" customWidth="1"/>
    <col min="3840" max="3840" width="12.5703125" style="1516" customWidth="1"/>
    <col min="3841" max="3841" width="11.7109375" style="1516" customWidth="1"/>
    <col min="3842" max="3842" width="10.7109375" style="1516" customWidth="1"/>
    <col min="3843" max="3843" width="2.42578125" style="1516" bestFit="1" customWidth="1"/>
    <col min="3844" max="3844" width="8.5703125" style="1516" customWidth="1"/>
    <col min="3845" max="3845" width="12.42578125" style="1516" customWidth="1"/>
    <col min="3846" max="3846" width="2.140625" style="1516" customWidth="1"/>
    <col min="3847" max="3847" width="9.42578125" style="1516" customWidth="1"/>
    <col min="3848" max="4092" width="11" style="1516"/>
    <col min="4093" max="4093" width="46.7109375" style="1516" bestFit="1" customWidth="1"/>
    <col min="4094" max="4094" width="11.85546875" style="1516" customWidth="1"/>
    <col min="4095" max="4095" width="12.42578125" style="1516" customWidth="1"/>
    <col min="4096" max="4096" width="12.5703125" style="1516" customWidth="1"/>
    <col min="4097" max="4097" width="11.7109375" style="1516" customWidth="1"/>
    <col min="4098" max="4098" width="10.7109375" style="1516" customWidth="1"/>
    <col min="4099" max="4099" width="2.42578125" style="1516" bestFit="1" customWidth="1"/>
    <col min="4100" max="4100" width="8.5703125" style="1516" customWidth="1"/>
    <col min="4101" max="4101" width="12.42578125" style="1516" customWidth="1"/>
    <col min="4102" max="4102" width="2.140625" style="1516" customWidth="1"/>
    <col min="4103" max="4103" width="9.42578125" style="1516" customWidth="1"/>
    <col min="4104" max="4348" width="11" style="1516"/>
    <col min="4349" max="4349" width="46.7109375" style="1516" bestFit="1" customWidth="1"/>
    <col min="4350" max="4350" width="11.85546875" style="1516" customWidth="1"/>
    <col min="4351" max="4351" width="12.42578125" style="1516" customWidth="1"/>
    <col min="4352" max="4352" width="12.5703125" style="1516" customWidth="1"/>
    <col min="4353" max="4353" width="11.7109375" style="1516" customWidth="1"/>
    <col min="4354" max="4354" width="10.7109375" style="1516" customWidth="1"/>
    <col min="4355" max="4355" width="2.42578125" style="1516" bestFit="1" customWidth="1"/>
    <col min="4356" max="4356" width="8.5703125" style="1516" customWidth="1"/>
    <col min="4357" max="4357" width="12.42578125" style="1516" customWidth="1"/>
    <col min="4358" max="4358" width="2.140625" style="1516" customWidth="1"/>
    <col min="4359" max="4359" width="9.42578125" style="1516" customWidth="1"/>
    <col min="4360" max="4604" width="11" style="1516"/>
    <col min="4605" max="4605" width="46.7109375" style="1516" bestFit="1" customWidth="1"/>
    <col min="4606" max="4606" width="11.85546875" style="1516" customWidth="1"/>
    <col min="4607" max="4607" width="12.42578125" style="1516" customWidth="1"/>
    <col min="4608" max="4608" width="12.5703125" style="1516" customWidth="1"/>
    <col min="4609" max="4609" width="11.7109375" style="1516" customWidth="1"/>
    <col min="4610" max="4610" width="10.7109375" style="1516" customWidth="1"/>
    <col min="4611" max="4611" width="2.42578125" style="1516" bestFit="1" customWidth="1"/>
    <col min="4612" max="4612" width="8.5703125" style="1516" customWidth="1"/>
    <col min="4613" max="4613" width="12.42578125" style="1516" customWidth="1"/>
    <col min="4614" max="4614" width="2.140625" style="1516" customWidth="1"/>
    <col min="4615" max="4615" width="9.42578125" style="1516" customWidth="1"/>
    <col min="4616" max="4860" width="11" style="1516"/>
    <col min="4861" max="4861" width="46.7109375" style="1516" bestFit="1" customWidth="1"/>
    <col min="4862" max="4862" width="11.85546875" style="1516" customWidth="1"/>
    <col min="4863" max="4863" width="12.42578125" style="1516" customWidth="1"/>
    <col min="4864" max="4864" width="12.5703125" style="1516" customWidth="1"/>
    <col min="4865" max="4865" width="11.7109375" style="1516" customWidth="1"/>
    <col min="4866" max="4866" width="10.7109375" style="1516" customWidth="1"/>
    <col min="4867" max="4867" width="2.42578125" style="1516" bestFit="1" customWidth="1"/>
    <col min="4868" max="4868" width="8.5703125" style="1516" customWidth="1"/>
    <col min="4869" max="4869" width="12.42578125" style="1516" customWidth="1"/>
    <col min="4870" max="4870" width="2.140625" style="1516" customWidth="1"/>
    <col min="4871" max="4871" width="9.42578125" style="1516" customWidth="1"/>
    <col min="4872" max="5116" width="11" style="1516"/>
    <col min="5117" max="5117" width="46.7109375" style="1516" bestFit="1" customWidth="1"/>
    <col min="5118" max="5118" width="11.85546875" style="1516" customWidth="1"/>
    <col min="5119" max="5119" width="12.42578125" style="1516" customWidth="1"/>
    <col min="5120" max="5120" width="12.5703125" style="1516" customWidth="1"/>
    <col min="5121" max="5121" width="11.7109375" style="1516" customWidth="1"/>
    <col min="5122" max="5122" width="10.7109375" style="1516" customWidth="1"/>
    <col min="5123" max="5123" width="2.42578125" style="1516" bestFit="1" customWidth="1"/>
    <col min="5124" max="5124" width="8.5703125" style="1516" customWidth="1"/>
    <col min="5125" max="5125" width="12.42578125" style="1516" customWidth="1"/>
    <col min="5126" max="5126" width="2.140625" style="1516" customWidth="1"/>
    <col min="5127" max="5127" width="9.42578125" style="1516" customWidth="1"/>
    <col min="5128" max="5372" width="11" style="1516"/>
    <col min="5373" max="5373" width="46.7109375" style="1516" bestFit="1" customWidth="1"/>
    <col min="5374" max="5374" width="11.85546875" style="1516" customWidth="1"/>
    <col min="5375" max="5375" width="12.42578125" style="1516" customWidth="1"/>
    <col min="5376" max="5376" width="12.5703125" style="1516" customWidth="1"/>
    <col min="5377" max="5377" width="11.7109375" style="1516" customWidth="1"/>
    <col min="5378" max="5378" width="10.7109375" style="1516" customWidth="1"/>
    <col min="5379" max="5379" width="2.42578125" style="1516" bestFit="1" customWidth="1"/>
    <col min="5380" max="5380" width="8.5703125" style="1516" customWidth="1"/>
    <col min="5381" max="5381" width="12.42578125" style="1516" customWidth="1"/>
    <col min="5382" max="5382" width="2.140625" style="1516" customWidth="1"/>
    <col min="5383" max="5383" width="9.42578125" style="1516" customWidth="1"/>
    <col min="5384" max="5628" width="11" style="1516"/>
    <col min="5629" max="5629" width="46.7109375" style="1516" bestFit="1" customWidth="1"/>
    <col min="5630" max="5630" width="11.85546875" style="1516" customWidth="1"/>
    <col min="5631" max="5631" width="12.42578125" style="1516" customWidth="1"/>
    <col min="5632" max="5632" width="12.5703125" style="1516" customWidth="1"/>
    <col min="5633" max="5633" width="11.7109375" style="1516" customWidth="1"/>
    <col min="5634" max="5634" width="10.7109375" style="1516" customWidth="1"/>
    <col min="5635" max="5635" width="2.42578125" style="1516" bestFit="1" customWidth="1"/>
    <col min="5636" max="5636" width="8.5703125" style="1516" customWidth="1"/>
    <col min="5637" max="5637" width="12.42578125" style="1516" customWidth="1"/>
    <col min="5638" max="5638" width="2.140625" style="1516" customWidth="1"/>
    <col min="5639" max="5639" width="9.42578125" style="1516" customWidth="1"/>
    <col min="5640" max="5884" width="11" style="1516"/>
    <col min="5885" max="5885" width="46.7109375" style="1516" bestFit="1" customWidth="1"/>
    <col min="5886" max="5886" width="11.85546875" style="1516" customWidth="1"/>
    <col min="5887" max="5887" width="12.42578125" style="1516" customWidth="1"/>
    <col min="5888" max="5888" width="12.5703125" style="1516" customWidth="1"/>
    <col min="5889" max="5889" width="11.7109375" style="1516" customWidth="1"/>
    <col min="5890" max="5890" width="10.7109375" style="1516" customWidth="1"/>
    <col min="5891" max="5891" width="2.42578125" style="1516" bestFit="1" customWidth="1"/>
    <col min="5892" max="5892" width="8.5703125" style="1516" customWidth="1"/>
    <col min="5893" max="5893" width="12.42578125" style="1516" customWidth="1"/>
    <col min="5894" max="5894" width="2.140625" style="1516" customWidth="1"/>
    <col min="5895" max="5895" width="9.42578125" style="1516" customWidth="1"/>
    <col min="5896" max="6140" width="11" style="1516"/>
    <col min="6141" max="6141" width="46.7109375" style="1516" bestFit="1" customWidth="1"/>
    <col min="6142" max="6142" width="11.85546875" style="1516" customWidth="1"/>
    <col min="6143" max="6143" width="12.42578125" style="1516" customWidth="1"/>
    <col min="6144" max="6144" width="12.5703125" style="1516" customWidth="1"/>
    <col min="6145" max="6145" width="11.7109375" style="1516" customWidth="1"/>
    <col min="6146" max="6146" width="10.7109375" style="1516" customWidth="1"/>
    <col min="6147" max="6147" width="2.42578125" style="1516" bestFit="1" customWidth="1"/>
    <col min="6148" max="6148" width="8.5703125" style="1516" customWidth="1"/>
    <col min="6149" max="6149" width="12.42578125" style="1516" customWidth="1"/>
    <col min="6150" max="6150" width="2.140625" style="1516" customWidth="1"/>
    <col min="6151" max="6151" width="9.42578125" style="1516" customWidth="1"/>
    <col min="6152" max="6396" width="11" style="1516"/>
    <col min="6397" max="6397" width="46.7109375" style="1516" bestFit="1" customWidth="1"/>
    <col min="6398" max="6398" width="11.85546875" style="1516" customWidth="1"/>
    <col min="6399" max="6399" width="12.42578125" style="1516" customWidth="1"/>
    <col min="6400" max="6400" width="12.5703125" style="1516" customWidth="1"/>
    <col min="6401" max="6401" width="11.7109375" style="1516" customWidth="1"/>
    <col min="6402" max="6402" width="10.7109375" style="1516" customWidth="1"/>
    <col min="6403" max="6403" width="2.42578125" style="1516" bestFit="1" customWidth="1"/>
    <col min="6404" max="6404" width="8.5703125" style="1516" customWidth="1"/>
    <col min="6405" max="6405" width="12.42578125" style="1516" customWidth="1"/>
    <col min="6406" max="6406" width="2.140625" style="1516" customWidth="1"/>
    <col min="6407" max="6407" width="9.42578125" style="1516" customWidth="1"/>
    <col min="6408" max="6652" width="11" style="1516"/>
    <col min="6653" max="6653" width="46.7109375" style="1516" bestFit="1" customWidth="1"/>
    <col min="6654" max="6654" width="11.85546875" style="1516" customWidth="1"/>
    <col min="6655" max="6655" width="12.42578125" style="1516" customWidth="1"/>
    <col min="6656" max="6656" width="12.5703125" style="1516" customWidth="1"/>
    <col min="6657" max="6657" width="11.7109375" style="1516" customWidth="1"/>
    <col min="6658" max="6658" width="10.7109375" style="1516" customWidth="1"/>
    <col min="6659" max="6659" width="2.42578125" style="1516" bestFit="1" customWidth="1"/>
    <col min="6660" max="6660" width="8.5703125" style="1516" customWidth="1"/>
    <col min="6661" max="6661" width="12.42578125" style="1516" customWidth="1"/>
    <col min="6662" max="6662" width="2.140625" style="1516" customWidth="1"/>
    <col min="6663" max="6663" width="9.42578125" style="1516" customWidth="1"/>
    <col min="6664" max="6908" width="11" style="1516"/>
    <col min="6909" max="6909" width="46.7109375" style="1516" bestFit="1" customWidth="1"/>
    <col min="6910" max="6910" width="11.85546875" style="1516" customWidth="1"/>
    <col min="6911" max="6911" width="12.42578125" style="1516" customWidth="1"/>
    <col min="6912" max="6912" width="12.5703125" style="1516" customWidth="1"/>
    <col min="6913" max="6913" width="11.7109375" style="1516" customWidth="1"/>
    <col min="6914" max="6914" width="10.7109375" style="1516" customWidth="1"/>
    <col min="6915" max="6915" width="2.42578125" style="1516" bestFit="1" customWidth="1"/>
    <col min="6916" max="6916" width="8.5703125" style="1516" customWidth="1"/>
    <col min="6917" max="6917" width="12.42578125" style="1516" customWidth="1"/>
    <col min="6918" max="6918" width="2.140625" style="1516" customWidth="1"/>
    <col min="6919" max="6919" width="9.42578125" style="1516" customWidth="1"/>
    <col min="6920" max="7164" width="11" style="1516"/>
    <col min="7165" max="7165" width="46.7109375" style="1516" bestFit="1" customWidth="1"/>
    <col min="7166" max="7166" width="11.85546875" style="1516" customWidth="1"/>
    <col min="7167" max="7167" width="12.42578125" style="1516" customWidth="1"/>
    <col min="7168" max="7168" width="12.5703125" style="1516" customWidth="1"/>
    <col min="7169" max="7169" width="11.7109375" style="1516" customWidth="1"/>
    <col min="7170" max="7170" width="10.7109375" style="1516" customWidth="1"/>
    <col min="7171" max="7171" width="2.42578125" style="1516" bestFit="1" customWidth="1"/>
    <col min="7172" max="7172" width="8.5703125" style="1516" customWidth="1"/>
    <col min="7173" max="7173" width="12.42578125" style="1516" customWidth="1"/>
    <col min="7174" max="7174" width="2.140625" style="1516" customWidth="1"/>
    <col min="7175" max="7175" width="9.42578125" style="1516" customWidth="1"/>
    <col min="7176" max="7420" width="11" style="1516"/>
    <col min="7421" max="7421" width="46.7109375" style="1516" bestFit="1" customWidth="1"/>
    <col min="7422" max="7422" width="11.85546875" style="1516" customWidth="1"/>
    <col min="7423" max="7423" width="12.42578125" style="1516" customWidth="1"/>
    <col min="7424" max="7424" width="12.5703125" style="1516" customWidth="1"/>
    <col min="7425" max="7425" width="11.7109375" style="1516" customWidth="1"/>
    <col min="7426" max="7426" width="10.7109375" style="1516" customWidth="1"/>
    <col min="7427" max="7427" width="2.42578125" style="1516" bestFit="1" customWidth="1"/>
    <col min="7428" max="7428" width="8.5703125" style="1516" customWidth="1"/>
    <col min="7429" max="7429" width="12.42578125" style="1516" customWidth="1"/>
    <col min="7430" max="7430" width="2.140625" style="1516" customWidth="1"/>
    <col min="7431" max="7431" width="9.42578125" style="1516" customWidth="1"/>
    <col min="7432" max="7676" width="11" style="1516"/>
    <col min="7677" max="7677" width="46.7109375" style="1516" bestFit="1" customWidth="1"/>
    <col min="7678" max="7678" width="11.85546875" style="1516" customWidth="1"/>
    <col min="7679" max="7679" width="12.42578125" style="1516" customWidth="1"/>
    <col min="7680" max="7680" width="12.5703125" style="1516" customWidth="1"/>
    <col min="7681" max="7681" width="11.7109375" style="1516" customWidth="1"/>
    <col min="7682" max="7682" width="10.7109375" style="1516" customWidth="1"/>
    <col min="7683" max="7683" width="2.42578125" style="1516" bestFit="1" customWidth="1"/>
    <col min="7684" max="7684" width="8.5703125" style="1516" customWidth="1"/>
    <col min="7685" max="7685" width="12.42578125" style="1516" customWidth="1"/>
    <col min="7686" max="7686" width="2.140625" style="1516" customWidth="1"/>
    <col min="7687" max="7687" width="9.42578125" style="1516" customWidth="1"/>
    <col min="7688" max="7932" width="11" style="1516"/>
    <col min="7933" max="7933" width="46.7109375" style="1516" bestFit="1" customWidth="1"/>
    <col min="7934" max="7934" width="11.85546875" style="1516" customWidth="1"/>
    <col min="7935" max="7935" width="12.42578125" style="1516" customWidth="1"/>
    <col min="7936" max="7936" width="12.5703125" style="1516" customWidth="1"/>
    <col min="7937" max="7937" width="11.7109375" style="1516" customWidth="1"/>
    <col min="7938" max="7938" width="10.7109375" style="1516" customWidth="1"/>
    <col min="7939" max="7939" width="2.42578125" style="1516" bestFit="1" customWidth="1"/>
    <col min="7940" max="7940" width="8.5703125" style="1516" customWidth="1"/>
    <col min="7941" max="7941" width="12.42578125" style="1516" customWidth="1"/>
    <col min="7942" max="7942" width="2.140625" style="1516" customWidth="1"/>
    <col min="7943" max="7943" width="9.42578125" style="1516" customWidth="1"/>
    <col min="7944" max="8188" width="11" style="1516"/>
    <col min="8189" max="8189" width="46.7109375" style="1516" bestFit="1" customWidth="1"/>
    <col min="8190" max="8190" width="11.85546875" style="1516" customWidth="1"/>
    <col min="8191" max="8191" width="12.42578125" style="1516" customWidth="1"/>
    <col min="8192" max="8192" width="12.5703125" style="1516" customWidth="1"/>
    <col min="8193" max="8193" width="11.7109375" style="1516" customWidth="1"/>
    <col min="8194" max="8194" width="10.7109375" style="1516" customWidth="1"/>
    <col min="8195" max="8195" width="2.42578125" style="1516" bestFit="1" customWidth="1"/>
    <col min="8196" max="8196" width="8.5703125" style="1516" customWidth="1"/>
    <col min="8197" max="8197" width="12.42578125" style="1516" customWidth="1"/>
    <col min="8198" max="8198" width="2.140625" style="1516" customWidth="1"/>
    <col min="8199" max="8199" width="9.42578125" style="1516" customWidth="1"/>
    <col min="8200" max="8444" width="11" style="1516"/>
    <col min="8445" max="8445" width="46.7109375" style="1516" bestFit="1" customWidth="1"/>
    <col min="8446" max="8446" width="11.85546875" style="1516" customWidth="1"/>
    <col min="8447" max="8447" width="12.42578125" style="1516" customWidth="1"/>
    <col min="8448" max="8448" width="12.5703125" style="1516" customWidth="1"/>
    <col min="8449" max="8449" width="11.7109375" style="1516" customWidth="1"/>
    <col min="8450" max="8450" width="10.7109375" style="1516" customWidth="1"/>
    <col min="8451" max="8451" width="2.42578125" style="1516" bestFit="1" customWidth="1"/>
    <col min="8452" max="8452" width="8.5703125" style="1516" customWidth="1"/>
    <col min="8453" max="8453" width="12.42578125" style="1516" customWidth="1"/>
    <col min="8454" max="8454" width="2.140625" style="1516" customWidth="1"/>
    <col min="8455" max="8455" width="9.42578125" style="1516" customWidth="1"/>
    <col min="8456" max="8700" width="11" style="1516"/>
    <col min="8701" max="8701" width="46.7109375" style="1516" bestFit="1" customWidth="1"/>
    <col min="8702" max="8702" width="11.85546875" style="1516" customWidth="1"/>
    <col min="8703" max="8703" width="12.42578125" style="1516" customWidth="1"/>
    <col min="8704" max="8704" width="12.5703125" style="1516" customWidth="1"/>
    <col min="8705" max="8705" width="11.7109375" style="1516" customWidth="1"/>
    <col min="8706" max="8706" width="10.7109375" style="1516" customWidth="1"/>
    <col min="8707" max="8707" width="2.42578125" style="1516" bestFit="1" customWidth="1"/>
    <col min="8708" max="8708" width="8.5703125" style="1516" customWidth="1"/>
    <col min="8709" max="8709" width="12.42578125" style="1516" customWidth="1"/>
    <col min="8710" max="8710" width="2.140625" style="1516" customWidth="1"/>
    <col min="8711" max="8711" width="9.42578125" style="1516" customWidth="1"/>
    <col min="8712" max="8956" width="11" style="1516"/>
    <col min="8957" max="8957" width="46.7109375" style="1516" bestFit="1" customWidth="1"/>
    <col min="8958" max="8958" width="11.85546875" style="1516" customWidth="1"/>
    <col min="8959" max="8959" width="12.42578125" style="1516" customWidth="1"/>
    <col min="8960" max="8960" width="12.5703125" style="1516" customWidth="1"/>
    <col min="8961" max="8961" width="11.7109375" style="1516" customWidth="1"/>
    <col min="8962" max="8962" width="10.7109375" style="1516" customWidth="1"/>
    <col min="8963" max="8963" width="2.42578125" style="1516" bestFit="1" customWidth="1"/>
    <col min="8964" max="8964" width="8.5703125" style="1516" customWidth="1"/>
    <col min="8965" max="8965" width="12.42578125" style="1516" customWidth="1"/>
    <col min="8966" max="8966" width="2.140625" style="1516" customWidth="1"/>
    <col min="8967" max="8967" width="9.42578125" style="1516" customWidth="1"/>
    <col min="8968" max="9212" width="11" style="1516"/>
    <col min="9213" max="9213" width="46.7109375" style="1516" bestFit="1" customWidth="1"/>
    <col min="9214" max="9214" width="11.85546875" style="1516" customWidth="1"/>
    <col min="9215" max="9215" width="12.42578125" style="1516" customWidth="1"/>
    <col min="9216" max="9216" width="12.5703125" style="1516" customWidth="1"/>
    <col min="9217" max="9217" width="11.7109375" style="1516" customWidth="1"/>
    <col min="9218" max="9218" width="10.7109375" style="1516" customWidth="1"/>
    <col min="9219" max="9219" width="2.42578125" style="1516" bestFit="1" customWidth="1"/>
    <col min="9220" max="9220" width="8.5703125" style="1516" customWidth="1"/>
    <col min="9221" max="9221" width="12.42578125" style="1516" customWidth="1"/>
    <col min="9222" max="9222" width="2.140625" style="1516" customWidth="1"/>
    <col min="9223" max="9223" width="9.42578125" style="1516" customWidth="1"/>
    <col min="9224" max="9468" width="11" style="1516"/>
    <col min="9469" max="9469" width="46.7109375" style="1516" bestFit="1" customWidth="1"/>
    <col min="9470" max="9470" width="11.85546875" style="1516" customWidth="1"/>
    <col min="9471" max="9471" width="12.42578125" style="1516" customWidth="1"/>
    <col min="9472" max="9472" width="12.5703125" style="1516" customWidth="1"/>
    <col min="9473" max="9473" width="11.7109375" style="1516" customWidth="1"/>
    <col min="9474" max="9474" width="10.7109375" style="1516" customWidth="1"/>
    <col min="9475" max="9475" width="2.42578125" style="1516" bestFit="1" customWidth="1"/>
    <col min="9476" max="9476" width="8.5703125" style="1516" customWidth="1"/>
    <col min="9477" max="9477" width="12.42578125" style="1516" customWidth="1"/>
    <col min="9478" max="9478" width="2.140625" style="1516" customWidth="1"/>
    <col min="9479" max="9479" width="9.42578125" style="1516" customWidth="1"/>
    <col min="9480" max="9724" width="11" style="1516"/>
    <col min="9725" max="9725" width="46.7109375" style="1516" bestFit="1" customWidth="1"/>
    <col min="9726" max="9726" width="11.85546875" style="1516" customWidth="1"/>
    <col min="9727" max="9727" width="12.42578125" style="1516" customWidth="1"/>
    <col min="9728" max="9728" width="12.5703125" style="1516" customWidth="1"/>
    <col min="9729" max="9729" width="11.7109375" style="1516" customWidth="1"/>
    <col min="9730" max="9730" width="10.7109375" style="1516" customWidth="1"/>
    <col min="9731" max="9731" width="2.42578125" style="1516" bestFit="1" customWidth="1"/>
    <col min="9732" max="9732" width="8.5703125" style="1516" customWidth="1"/>
    <col min="9733" max="9733" width="12.42578125" style="1516" customWidth="1"/>
    <col min="9734" max="9734" width="2.140625" style="1516" customWidth="1"/>
    <col min="9735" max="9735" width="9.42578125" style="1516" customWidth="1"/>
    <col min="9736" max="9980" width="11" style="1516"/>
    <col min="9981" max="9981" width="46.7109375" style="1516" bestFit="1" customWidth="1"/>
    <col min="9982" max="9982" width="11.85546875" style="1516" customWidth="1"/>
    <col min="9983" max="9983" width="12.42578125" style="1516" customWidth="1"/>
    <col min="9984" max="9984" width="12.5703125" style="1516" customWidth="1"/>
    <col min="9985" max="9985" width="11.7109375" style="1516" customWidth="1"/>
    <col min="9986" max="9986" width="10.7109375" style="1516" customWidth="1"/>
    <col min="9987" max="9987" width="2.42578125" style="1516" bestFit="1" customWidth="1"/>
    <col min="9988" max="9988" width="8.5703125" style="1516" customWidth="1"/>
    <col min="9989" max="9989" width="12.42578125" style="1516" customWidth="1"/>
    <col min="9990" max="9990" width="2.140625" style="1516" customWidth="1"/>
    <col min="9991" max="9991" width="9.42578125" style="1516" customWidth="1"/>
    <col min="9992" max="10236" width="11" style="1516"/>
    <col min="10237" max="10237" width="46.7109375" style="1516" bestFit="1" customWidth="1"/>
    <col min="10238" max="10238" width="11.85546875" style="1516" customWidth="1"/>
    <col min="10239" max="10239" width="12.42578125" style="1516" customWidth="1"/>
    <col min="10240" max="10240" width="12.5703125" style="1516" customWidth="1"/>
    <col min="10241" max="10241" width="11.7109375" style="1516" customWidth="1"/>
    <col min="10242" max="10242" width="10.7109375" style="1516" customWidth="1"/>
    <col min="10243" max="10243" width="2.42578125" style="1516" bestFit="1" customWidth="1"/>
    <col min="10244" max="10244" width="8.5703125" style="1516" customWidth="1"/>
    <col min="10245" max="10245" width="12.42578125" style="1516" customWidth="1"/>
    <col min="10246" max="10246" width="2.140625" style="1516" customWidth="1"/>
    <col min="10247" max="10247" width="9.42578125" style="1516" customWidth="1"/>
    <col min="10248" max="10492" width="11" style="1516"/>
    <col min="10493" max="10493" width="46.7109375" style="1516" bestFit="1" customWidth="1"/>
    <col min="10494" max="10494" width="11.85546875" style="1516" customWidth="1"/>
    <col min="10495" max="10495" width="12.42578125" style="1516" customWidth="1"/>
    <col min="10496" max="10496" width="12.5703125" style="1516" customWidth="1"/>
    <col min="10497" max="10497" width="11.7109375" style="1516" customWidth="1"/>
    <col min="10498" max="10498" width="10.7109375" style="1516" customWidth="1"/>
    <col min="10499" max="10499" width="2.42578125" style="1516" bestFit="1" customWidth="1"/>
    <col min="10500" max="10500" width="8.5703125" style="1516" customWidth="1"/>
    <col min="10501" max="10501" width="12.42578125" style="1516" customWidth="1"/>
    <col min="10502" max="10502" width="2.140625" style="1516" customWidth="1"/>
    <col min="10503" max="10503" width="9.42578125" style="1516" customWidth="1"/>
    <col min="10504" max="10748" width="11" style="1516"/>
    <col min="10749" max="10749" width="46.7109375" style="1516" bestFit="1" customWidth="1"/>
    <col min="10750" max="10750" width="11.85546875" style="1516" customWidth="1"/>
    <col min="10751" max="10751" width="12.42578125" style="1516" customWidth="1"/>
    <col min="10752" max="10752" width="12.5703125" style="1516" customWidth="1"/>
    <col min="10753" max="10753" width="11.7109375" style="1516" customWidth="1"/>
    <col min="10754" max="10754" width="10.7109375" style="1516" customWidth="1"/>
    <col min="10755" max="10755" width="2.42578125" style="1516" bestFit="1" customWidth="1"/>
    <col min="10756" max="10756" width="8.5703125" style="1516" customWidth="1"/>
    <col min="10757" max="10757" width="12.42578125" style="1516" customWidth="1"/>
    <col min="10758" max="10758" width="2.140625" style="1516" customWidth="1"/>
    <col min="10759" max="10759" width="9.42578125" style="1516" customWidth="1"/>
    <col min="10760" max="11004" width="11" style="1516"/>
    <col min="11005" max="11005" width="46.7109375" style="1516" bestFit="1" customWidth="1"/>
    <col min="11006" max="11006" width="11.85546875" style="1516" customWidth="1"/>
    <col min="11007" max="11007" width="12.42578125" style="1516" customWidth="1"/>
    <col min="11008" max="11008" width="12.5703125" style="1516" customWidth="1"/>
    <col min="11009" max="11009" width="11.7109375" style="1516" customWidth="1"/>
    <col min="11010" max="11010" width="10.7109375" style="1516" customWidth="1"/>
    <col min="11011" max="11011" width="2.42578125" style="1516" bestFit="1" customWidth="1"/>
    <col min="11012" max="11012" width="8.5703125" style="1516" customWidth="1"/>
    <col min="11013" max="11013" width="12.42578125" style="1516" customWidth="1"/>
    <col min="11014" max="11014" width="2.140625" style="1516" customWidth="1"/>
    <col min="11015" max="11015" width="9.42578125" style="1516" customWidth="1"/>
    <col min="11016" max="11260" width="11" style="1516"/>
    <col min="11261" max="11261" width="46.7109375" style="1516" bestFit="1" customWidth="1"/>
    <col min="11262" max="11262" width="11.85546875" style="1516" customWidth="1"/>
    <col min="11263" max="11263" width="12.42578125" style="1516" customWidth="1"/>
    <col min="11264" max="11264" width="12.5703125" style="1516" customWidth="1"/>
    <col min="11265" max="11265" width="11.7109375" style="1516" customWidth="1"/>
    <col min="11266" max="11266" width="10.7109375" style="1516" customWidth="1"/>
    <col min="11267" max="11267" width="2.42578125" style="1516" bestFit="1" customWidth="1"/>
    <col min="11268" max="11268" width="8.5703125" style="1516" customWidth="1"/>
    <col min="11269" max="11269" width="12.42578125" style="1516" customWidth="1"/>
    <col min="11270" max="11270" width="2.140625" style="1516" customWidth="1"/>
    <col min="11271" max="11271" width="9.42578125" style="1516" customWidth="1"/>
    <col min="11272" max="11516" width="11" style="1516"/>
    <col min="11517" max="11517" width="46.7109375" style="1516" bestFit="1" customWidth="1"/>
    <col min="11518" max="11518" width="11.85546875" style="1516" customWidth="1"/>
    <col min="11519" max="11519" width="12.42578125" style="1516" customWidth="1"/>
    <col min="11520" max="11520" width="12.5703125" style="1516" customWidth="1"/>
    <col min="11521" max="11521" width="11.7109375" style="1516" customWidth="1"/>
    <col min="11522" max="11522" width="10.7109375" style="1516" customWidth="1"/>
    <col min="11523" max="11523" width="2.42578125" style="1516" bestFit="1" customWidth="1"/>
    <col min="11524" max="11524" width="8.5703125" style="1516" customWidth="1"/>
    <col min="11525" max="11525" width="12.42578125" style="1516" customWidth="1"/>
    <col min="11526" max="11526" width="2.140625" style="1516" customWidth="1"/>
    <col min="11527" max="11527" width="9.42578125" style="1516" customWidth="1"/>
    <col min="11528" max="11772" width="11" style="1516"/>
    <col min="11773" max="11773" width="46.7109375" style="1516" bestFit="1" customWidth="1"/>
    <col min="11774" max="11774" width="11.85546875" style="1516" customWidth="1"/>
    <col min="11775" max="11775" width="12.42578125" style="1516" customWidth="1"/>
    <col min="11776" max="11776" width="12.5703125" style="1516" customWidth="1"/>
    <col min="11777" max="11777" width="11.7109375" style="1516" customWidth="1"/>
    <col min="11778" max="11778" width="10.7109375" style="1516" customWidth="1"/>
    <col min="11779" max="11779" width="2.42578125" style="1516" bestFit="1" customWidth="1"/>
    <col min="11780" max="11780" width="8.5703125" style="1516" customWidth="1"/>
    <col min="11781" max="11781" width="12.42578125" style="1516" customWidth="1"/>
    <col min="11782" max="11782" width="2.140625" style="1516" customWidth="1"/>
    <col min="11783" max="11783" width="9.42578125" style="1516" customWidth="1"/>
    <col min="11784" max="12028" width="11" style="1516"/>
    <col min="12029" max="12029" width="46.7109375" style="1516" bestFit="1" customWidth="1"/>
    <col min="12030" max="12030" width="11.85546875" style="1516" customWidth="1"/>
    <col min="12031" max="12031" width="12.42578125" style="1516" customWidth="1"/>
    <col min="12032" max="12032" width="12.5703125" style="1516" customWidth="1"/>
    <col min="12033" max="12033" width="11.7109375" style="1516" customWidth="1"/>
    <col min="12034" max="12034" width="10.7109375" style="1516" customWidth="1"/>
    <col min="12035" max="12035" width="2.42578125" style="1516" bestFit="1" customWidth="1"/>
    <col min="12036" max="12036" width="8.5703125" style="1516" customWidth="1"/>
    <col min="12037" max="12037" width="12.42578125" style="1516" customWidth="1"/>
    <col min="12038" max="12038" width="2.140625" style="1516" customWidth="1"/>
    <col min="12039" max="12039" width="9.42578125" style="1516" customWidth="1"/>
    <col min="12040" max="12284" width="11" style="1516"/>
    <col min="12285" max="12285" width="46.7109375" style="1516" bestFit="1" customWidth="1"/>
    <col min="12286" max="12286" width="11.85546875" style="1516" customWidth="1"/>
    <col min="12287" max="12287" width="12.42578125" style="1516" customWidth="1"/>
    <col min="12288" max="12288" width="12.5703125" style="1516" customWidth="1"/>
    <col min="12289" max="12289" width="11.7109375" style="1516" customWidth="1"/>
    <col min="12290" max="12290" width="10.7109375" style="1516" customWidth="1"/>
    <col min="12291" max="12291" width="2.42578125" style="1516" bestFit="1" customWidth="1"/>
    <col min="12292" max="12292" width="8.5703125" style="1516" customWidth="1"/>
    <col min="12293" max="12293" width="12.42578125" style="1516" customWidth="1"/>
    <col min="12294" max="12294" width="2.140625" style="1516" customWidth="1"/>
    <col min="12295" max="12295" width="9.42578125" style="1516" customWidth="1"/>
    <col min="12296" max="12540" width="11" style="1516"/>
    <col min="12541" max="12541" width="46.7109375" style="1516" bestFit="1" customWidth="1"/>
    <col min="12542" max="12542" width="11.85546875" style="1516" customWidth="1"/>
    <col min="12543" max="12543" width="12.42578125" style="1516" customWidth="1"/>
    <col min="12544" max="12544" width="12.5703125" style="1516" customWidth="1"/>
    <col min="12545" max="12545" width="11.7109375" style="1516" customWidth="1"/>
    <col min="12546" max="12546" width="10.7109375" style="1516" customWidth="1"/>
    <col min="12547" max="12547" width="2.42578125" style="1516" bestFit="1" customWidth="1"/>
    <col min="12548" max="12548" width="8.5703125" style="1516" customWidth="1"/>
    <col min="12549" max="12549" width="12.42578125" style="1516" customWidth="1"/>
    <col min="12550" max="12550" width="2.140625" style="1516" customWidth="1"/>
    <col min="12551" max="12551" width="9.42578125" style="1516" customWidth="1"/>
    <col min="12552" max="12796" width="11" style="1516"/>
    <col min="12797" max="12797" width="46.7109375" style="1516" bestFit="1" customWidth="1"/>
    <col min="12798" max="12798" width="11.85546875" style="1516" customWidth="1"/>
    <col min="12799" max="12799" width="12.42578125" style="1516" customWidth="1"/>
    <col min="12800" max="12800" width="12.5703125" style="1516" customWidth="1"/>
    <col min="12801" max="12801" width="11.7109375" style="1516" customWidth="1"/>
    <col min="12802" max="12802" width="10.7109375" style="1516" customWidth="1"/>
    <col min="12803" max="12803" width="2.42578125" style="1516" bestFit="1" customWidth="1"/>
    <col min="12804" max="12804" width="8.5703125" style="1516" customWidth="1"/>
    <col min="12805" max="12805" width="12.42578125" style="1516" customWidth="1"/>
    <col min="12806" max="12806" width="2.140625" style="1516" customWidth="1"/>
    <col min="12807" max="12807" width="9.42578125" style="1516" customWidth="1"/>
    <col min="12808" max="13052" width="11" style="1516"/>
    <col min="13053" max="13053" width="46.7109375" style="1516" bestFit="1" customWidth="1"/>
    <col min="13054" max="13054" width="11.85546875" style="1516" customWidth="1"/>
    <col min="13055" max="13055" width="12.42578125" style="1516" customWidth="1"/>
    <col min="13056" max="13056" width="12.5703125" style="1516" customWidth="1"/>
    <col min="13057" max="13057" width="11.7109375" style="1516" customWidth="1"/>
    <col min="13058" max="13058" width="10.7109375" style="1516" customWidth="1"/>
    <col min="13059" max="13059" width="2.42578125" style="1516" bestFit="1" customWidth="1"/>
    <col min="13060" max="13060" width="8.5703125" style="1516" customWidth="1"/>
    <col min="13061" max="13061" width="12.42578125" style="1516" customWidth="1"/>
    <col min="13062" max="13062" width="2.140625" style="1516" customWidth="1"/>
    <col min="13063" max="13063" width="9.42578125" style="1516" customWidth="1"/>
    <col min="13064" max="13308" width="11" style="1516"/>
    <col min="13309" max="13309" width="46.7109375" style="1516" bestFit="1" customWidth="1"/>
    <col min="13310" max="13310" width="11.85546875" style="1516" customWidth="1"/>
    <col min="13311" max="13311" width="12.42578125" style="1516" customWidth="1"/>
    <col min="13312" max="13312" width="12.5703125" style="1516" customWidth="1"/>
    <col min="13313" max="13313" width="11.7109375" style="1516" customWidth="1"/>
    <col min="13314" max="13314" width="10.7109375" style="1516" customWidth="1"/>
    <col min="13315" max="13315" width="2.42578125" style="1516" bestFit="1" customWidth="1"/>
    <col min="13316" max="13316" width="8.5703125" style="1516" customWidth="1"/>
    <col min="13317" max="13317" width="12.42578125" style="1516" customWidth="1"/>
    <col min="13318" max="13318" width="2.140625" style="1516" customWidth="1"/>
    <col min="13319" max="13319" width="9.42578125" style="1516" customWidth="1"/>
    <col min="13320" max="13564" width="11" style="1516"/>
    <col min="13565" max="13565" width="46.7109375" style="1516" bestFit="1" customWidth="1"/>
    <col min="13566" max="13566" width="11.85546875" style="1516" customWidth="1"/>
    <col min="13567" max="13567" width="12.42578125" style="1516" customWidth="1"/>
    <col min="13568" max="13568" width="12.5703125" style="1516" customWidth="1"/>
    <col min="13569" max="13569" width="11.7109375" style="1516" customWidth="1"/>
    <col min="13570" max="13570" width="10.7109375" style="1516" customWidth="1"/>
    <col min="13571" max="13571" width="2.42578125" style="1516" bestFit="1" customWidth="1"/>
    <col min="13572" max="13572" width="8.5703125" style="1516" customWidth="1"/>
    <col min="13573" max="13573" width="12.42578125" style="1516" customWidth="1"/>
    <col min="13574" max="13574" width="2.140625" style="1516" customWidth="1"/>
    <col min="13575" max="13575" width="9.42578125" style="1516" customWidth="1"/>
    <col min="13576" max="13820" width="11" style="1516"/>
    <col min="13821" max="13821" width="46.7109375" style="1516" bestFit="1" customWidth="1"/>
    <col min="13822" max="13822" width="11.85546875" style="1516" customWidth="1"/>
    <col min="13823" max="13823" width="12.42578125" style="1516" customWidth="1"/>
    <col min="13824" max="13824" width="12.5703125" style="1516" customWidth="1"/>
    <col min="13825" max="13825" width="11.7109375" style="1516" customWidth="1"/>
    <col min="13826" max="13826" width="10.7109375" style="1516" customWidth="1"/>
    <col min="13827" max="13827" width="2.42578125" style="1516" bestFit="1" customWidth="1"/>
    <col min="13828" max="13828" width="8.5703125" style="1516" customWidth="1"/>
    <col min="13829" max="13829" width="12.42578125" style="1516" customWidth="1"/>
    <col min="13830" max="13830" width="2.140625" style="1516" customWidth="1"/>
    <col min="13831" max="13831" width="9.42578125" style="1516" customWidth="1"/>
    <col min="13832" max="14076" width="11" style="1516"/>
    <col min="14077" max="14077" width="46.7109375" style="1516" bestFit="1" customWidth="1"/>
    <col min="14078" max="14078" width="11.85546875" style="1516" customWidth="1"/>
    <col min="14079" max="14079" width="12.42578125" style="1516" customWidth="1"/>
    <col min="14080" max="14080" width="12.5703125" style="1516" customWidth="1"/>
    <col min="14081" max="14081" width="11.7109375" style="1516" customWidth="1"/>
    <col min="14082" max="14082" width="10.7109375" style="1516" customWidth="1"/>
    <col min="14083" max="14083" width="2.42578125" style="1516" bestFit="1" customWidth="1"/>
    <col min="14084" max="14084" width="8.5703125" style="1516" customWidth="1"/>
    <col min="14085" max="14085" width="12.42578125" style="1516" customWidth="1"/>
    <col min="14086" max="14086" width="2.140625" style="1516" customWidth="1"/>
    <col min="14087" max="14087" width="9.42578125" style="1516" customWidth="1"/>
    <col min="14088" max="14332" width="11" style="1516"/>
    <col min="14333" max="14333" width="46.7109375" style="1516" bestFit="1" customWidth="1"/>
    <col min="14334" max="14334" width="11.85546875" style="1516" customWidth="1"/>
    <col min="14335" max="14335" width="12.42578125" style="1516" customWidth="1"/>
    <col min="14336" max="14336" width="12.5703125" style="1516" customWidth="1"/>
    <col min="14337" max="14337" width="11.7109375" style="1516" customWidth="1"/>
    <col min="14338" max="14338" width="10.7109375" style="1516" customWidth="1"/>
    <col min="14339" max="14339" width="2.42578125" style="1516" bestFit="1" customWidth="1"/>
    <col min="14340" max="14340" width="8.5703125" style="1516" customWidth="1"/>
    <col min="14341" max="14341" width="12.42578125" style="1516" customWidth="1"/>
    <col min="14342" max="14342" width="2.140625" style="1516" customWidth="1"/>
    <col min="14343" max="14343" width="9.42578125" style="1516" customWidth="1"/>
    <col min="14344" max="14588" width="11" style="1516"/>
    <col min="14589" max="14589" width="46.7109375" style="1516" bestFit="1" customWidth="1"/>
    <col min="14590" max="14590" width="11.85546875" style="1516" customWidth="1"/>
    <col min="14591" max="14591" width="12.42578125" style="1516" customWidth="1"/>
    <col min="14592" max="14592" width="12.5703125" style="1516" customWidth="1"/>
    <col min="14593" max="14593" width="11.7109375" style="1516" customWidth="1"/>
    <col min="14594" max="14594" width="10.7109375" style="1516" customWidth="1"/>
    <col min="14595" max="14595" width="2.42578125" style="1516" bestFit="1" customWidth="1"/>
    <col min="14596" max="14596" width="8.5703125" style="1516" customWidth="1"/>
    <col min="14597" max="14597" width="12.42578125" style="1516" customWidth="1"/>
    <col min="14598" max="14598" width="2.140625" style="1516" customWidth="1"/>
    <col min="14599" max="14599" width="9.42578125" style="1516" customWidth="1"/>
    <col min="14600" max="14844" width="11" style="1516"/>
    <col min="14845" max="14845" width="46.7109375" style="1516" bestFit="1" customWidth="1"/>
    <col min="14846" max="14846" width="11.85546875" style="1516" customWidth="1"/>
    <col min="14847" max="14847" width="12.42578125" style="1516" customWidth="1"/>
    <col min="14848" max="14848" width="12.5703125" style="1516" customWidth="1"/>
    <col min="14849" max="14849" width="11.7109375" style="1516" customWidth="1"/>
    <col min="14850" max="14850" width="10.7109375" style="1516" customWidth="1"/>
    <col min="14851" max="14851" width="2.42578125" style="1516" bestFit="1" customWidth="1"/>
    <col min="14852" max="14852" width="8.5703125" style="1516" customWidth="1"/>
    <col min="14853" max="14853" width="12.42578125" style="1516" customWidth="1"/>
    <col min="14854" max="14854" width="2.140625" style="1516" customWidth="1"/>
    <col min="14855" max="14855" width="9.42578125" style="1516" customWidth="1"/>
    <col min="14856" max="15100" width="11" style="1516"/>
    <col min="15101" max="15101" width="46.7109375" style="1516" bestFit="1" customWidth="1"/>
    <col min="15102" max="15102" width="11.85546875" style="1516" customWidth="1"/>
    <col min="15103" max="15103" width="12.42578125" style="1516" customWidth="1"/>
    <col min="15104" max="15104" width="12.5703125" style="1516" customWidth="1"/>
    <col min="15105" max="15105" width="11.7109375" style="1516" customWidth="1"/>
    <col min="15106" max="15106" width="10.7109375" style="1516" customWidth="1"/>
    <col min="15107" max="15107" width="2.42578125" style="1516" bestFit="1" customWidth="1"/>
    <col min="15108" max="15108" width="8.5703125" style="1516" customWidth="1"/>
    <col min="15109" max="15109" width="12.42578125" style="1516" customWidth="1"/>
    <col min="15110" max="15110" width="2.140625" style="1516" customWidth="1"/>
    <col min="15111" max="15111" width="9.42578125" style="1516" customWidth="1"/>
    <col min="15112" max="15356" width="11" style="1516"/>
    <col min="15357" max="15357" width="46.7109375" style="1516" bestFit="1" customWidth="1"/>
    <col min="15358" max="15358" width="11.85546875" style="1516" customWidth="1"/>
    <col min="15359" max="15359" width="12.42578125" style="1516" customWidth="1"/>
    <col min="15360" max="15360" width="12.5703125" style="1516" customWidth="1"/>
    <col min="15361" max="15361" width="11.7109375" style="1516" customWidth="1"/>
    <col min="15362" max="15362" width="10.7109375" style="1516" customWidth="1"/>
    <col min="15363" max="15363" width="2.42578125" style="1516" bestFit="1" customWidth="1"/>
    <col min="15364" max="15364" width="8.5703125" style="1516" customWidth="1"/>
    <col min="15365" max="15365" width="12.42578125" style="1516" customWidth="1"/>
    <col min="15366" max="15366" width="2.140625" style="1516" customWidth="1"/>
    <col min="15367" max="15367" width="9.42578125" style="1516" customWidth="1"/>
    <col min="15368" max="15612" width="11" style="1516"/>
    <col min="15613" max="15613" width="46.7109375" style="1516" bestFit="1" customWidth="1"/>
    <col min="15614" max="15614" width="11.85546875" style="1516" customWidth="1"/>
    <col min="15615" max="15615" width="12.42578125" style="1516" customWidth="1"/>
    <col min="15616" max="15616" width="12.5703125" style="1516" customWidth="1"/>
    <col min="15617" max="15617" width="11.7109375" style="1516" customWidth="1"/>
    <col min="15618" max="15618" width="10.7109375" style="1516" customWidth="1"/>
    <col min="15619" max="15619" width="2.42578125" style="1516" bestFit="1" customWidth="1"/>
    <col min="15620" max="15620" width="8.5703125" style="1516" customWidth="1"/>
    <col min="15621" max="15621" width="12.42578125" style="1516" customWidth="1"/>
    <col min="15622" max="15622" width="2.140625" style="1516" customWidth="1"/>
    <col min="15623" max="15623" width="9.42578125" style="1516" customWidth="1"/>
    <col min="15624" max="15868" width="11" style="1516"/>
    <col min="15869" max="15869" width="46.7109375" style="1516" bestFit="1" customWidth="1"/>
    <col min="15870" max="15870" width="11.85546875" style="1516" customWidth="1"/>
    <col min="15871" max="15871" width="12.42578125" style="1516" customWidth="1"/>
    <col min="15872" max="15872" width="12.5703125" style="1516" customWidth="1"/>
    <col min="15873" max="15873" width="11.7109375" style="1516" customWidth="1"/>
    <col min="15874" max="15874" width="10.7109375" style="1516" customWidth="1"/>
    <col min="15875" max="15875" width="2.42578125" style="1516" bestFit="1" customWidth="1"/>
    <col min="15876" max="15876" width="8.5703125" style="1516" customWidth="1"/>
    <col min="15877" max="15877" width="12.42578125" style="1516" customWidth="1"/>
    <col min="15878" max="15878" width="2.140625" style="1516" customWidth="1"/>
    <col min="15879" max="15879" width="9.42578125" style="1516" customWidth="1"/>
    <col min="15880" max="16124" width="11" style="1516"/>
    <col min="16125" max="16125" width="46.7109375" style="1516" bestFit="1" customWidth="1"/>
    <col min="16126" max="16126" width="11.85546875" style="1516" customWidth="1"/>
    <col min="16127" max="16127" width="12.42578125" style="1516" customWidth="1"/>
    <col min="16128" max="16128" width="12.5703125" style="1516" customWidth="1"/>
    <col min="16129" max="16129" width="11.7109375" style="1516" customWidth="1"/>
    <col min="16130" max="16130" width="10.7109375" style="1516" customWidth="1"/>
    <col min="16131" max="16131" width="2.42578125" style="1516" bestFit="1" customWidth="1"/>
    <col min="16132" max="16132" width="8.5703125" style="1516" customWidth="1"/>
    <col min="16133" max="16133" width="12.42578125" style="1516" customWidth="1"/>
    <col min="16134" max="16134" width="2.140625" style="1516" customWidth="1"/>
    <col min="16135" max="16135" width="9.42578125" style="1516" customWidth="1"/>
    <col min="16136" max="16384" width="11" style="1516"/>
  </cols>
  <sheetData>
    <row r="1" spans="1:25" s="1517" customFormat="1" ht="17.100000000000001" customHeight="1">
      <c r="A1" s="2812" t="s">
        <v>1440</v>
      </c>
      <c r="B1" s="2812"/>
      <c r="C1" s="2812"/>
      <c r="D1" s="2812"/>
      <c r="E1" s="2812"/>
      <c r="F1" s="2812"/>
      <c r="G1" s="2812"/>
      <c r="H1" s="2812"/>
      <c r="I1" s="2812"/>
    </row>
    <row r="2" spans="1:25" s="1517" customFormat="1" ht="17.100000000000001" customHeight="1">
      <c r="A2" s="2831" t="s">
        <v>43</v>
      </c>
      <c r="B2" s="2831"/>
      <c r="C2" s="2831"/>
      <c r="D2" s="2831"/>
      <c r="E2" s="2831"/>
      <c r="F2" s="2831"/>
      <c r="G2" s="2831"/>
      <c r="H2" s="2831"/>
      <c r="I2" s="2831"/>
    </row>
    <row r="3" spans="1:25" s="1517" customFormat="1" ht="17.100000000000001" customHeight="1">
      <c r="A3" s="2831" t="s">
        <v>1334</v>
      </c>
      <c r="B3" s="2831"/>
      <c r="C3" s="2831"/>
      <c r="D3" s="2831"/>
      <c r="E3" s="2831"/>
      <c r="F3" s="2831"/>
      <c r="G3" s="2831"/>
      <c r="H3" s="2831"/>
      <c r="I3" s="2831"/>
    </row>
    <row r="4" spans="1:25" s="1517" customFormat="1" ht="17.100000000000001" customHeight="1" thickBot="1">
      <c r="A4" s="1536"/>
      <c r="B4" s="1703"/>
      <c r="C4" s="1519"/>
      <c r="D4" s="1519"/>
      <c r="E4" s="1519"/>
      <c r="F4" s="1519"/>
      <c r="G4" s="1519"/>
      <c r="H4" s="2814" t="s">
        <v>140</v>
      </c>
      <c r="I4" s="2814"/>
    </row>
    <row r="5" spans="1:25" s="1517" customFormat="1" ht="21.75" customHeight="1" thickTop="1">
      <c r="A5" s="2838" t="s">
        <v>61</v>
      </c>
      <c r="B5" s="2846">
        <v>2019</v>
      </c>
      <c r="C5" s="2847"/>
      <c r="D5" s="2846">
        <v>2020</v>
      </c>
      <c r="E5" s="2847"/>
      <c r="F5" s="2848" t="s">
        <v>1332</v>
      </c>
      <c r="G5" s="2848"/>
      <c r="H5" s="2848"/>
      <c r="I5" s="2849"/>
    </row>
    <row r="6" spans="1:25" s="1517" customFormat="1" ht="15.75">
      <c r="A6" s="2839"/>
      <c r="B6" s="2827" t="s">
        <v>1438</v>
      </c>
      <c r="C6" s="2827" t="s">
        <v>1330</v>
      </c>
      <c r="D6" s="2827" t="s">
        <v>1329</v>
      </c>
      <c r="E6" s="2827" t="s">
        <v>1328</v>
      </c>
      <c r="F6" s="2843" t="s">
        <v>67</v>
      </c>
      <c r="G6" s="2843"/>
      <c r="H6" s="2843" t="s">
        <v>280</v>
      </c>
      <c r="I6" s="2844"/>
    </row>
    <row r="7" spans="1:25" s="1517" customFormat="1" ht="15.75">
      <c r="A7" s="2840"/>
      <c r="B7" s="2845"/>
      <c r="C7" s="2845"/>
      <c r="D7" s="2845"/>
      <c r="E7" s="2845"/>
      <c r="F7" s="1597" t="s">
        <v>142</v>
      </c>
      <c r="G7" s="1673" t="s">
        <v>1327</v>
      </c>
      <c r="H7" s="1597" t="s">
        <v>142</v>
      </c>
      <c r="I7" s="1672" t="s">
        <v>1327</v>
      </c>
    </row>
    <row r="8" spans="1:25" s="1517" customFormat="1" ht="24.75" customHeight="1">
      <c r="A8" s="1632" t="s">
        <v>1431</v>
      </c>
      <c r="B8" s="1690">
        <v>378192.97458859475</v>
      </c>
      <c r="C8" s="1690">
        <v>371992.63053023454</v>
      </c>
      <c r="D8" s="1690">
        <v>351960.16146800818</v>
      </c>
      <c r="E8" s="1690">
        <v>370022.49654906307</v>
      </c>
      <c r="F8" s="1690">
        <v>-6200.344058360206</v>
      </c>
      <c r="G8" s="1669">
        <v>-1.639465689468466</v>
      </c>
      <c r="H8" s="1690">
        <v>18062.335081054887</v>
      </c>
      <c r="I8" s="1554">
        <v>5.1319260127958213</v>
      </c>
      <c r="K8" s="1603"/>
      <c r="N8" s="1603"/>
      <c r="O8" s="1603"/>
      <c r="P8" s="1603"/>
      <c r="Q8" s="1603"/>
      <c r="R8" s="1603"/>
      <c r="S8" s="1603"/>
      <c r="T8" s="1603"/>
      <c r="U8" s="1603"/>
      <c r="V8" s="1603"/>
      <c r="W8" s="1603"/>
      <c r="X8" s="1603"/>
      <c r="Y8" s="1603"/>
    </row>
    <row r="9" spans="1:25" s="1517" customFormat="1" ht="24.75" customHeight="1">
      <c r="A9" s="1550" t="s">
        <v>1430</v>
      </c>
      <c r="B9" s="1687">
        <v>9123.36302169991</v>
      </c>
      <c r="C9" s="1687">
        <v>7486.9322857709376</v>
      </c>
      <c r="D9" s="1687">
        <v>9178.5920868638241</v>
      </c>
      <c r="E9" s="1687">
        <v>8583.1922117331978</v>
      </c>
      <c r="F9" s="1687">
        <v>-1636.4307359289724</v>
      </c>
      <c r="G9" s="1665">
        <v>-17.936705270158861</v>
      </c>
      <c r="H9" s="1687">
        <v>-595.39987513062624</v>
      </c>
      <c r="I9" s="1664">
        <v>-6.4868322886115397</v>
      </c>
      <c r="K9" s="1603"/>
      <c r="N9" s="1603"/>
      <c r="O9" s="1603"/>
      <c r="P9" s="1603"/>
      <c r="Q9" s="1603"/>
      <c r="R9" s="1603"/>
      <c r="S9" s="1603"/>
      <c r="T9" s="1603"/>
      <c r="U9" s="1603"/>
      <c r="V9" s="1603"/>
      <c r="W9" s="1603"/>
      <c r="X9" s="1603"/>
      <c r="Y9" s="1603"/>
    </row>
    <row r="10" spans="1:25" s="1517" customFormat="1" ht="24.75" customHeight="1">
      <c r="A10" s="1550" t="s">
        <v>1426</v>
      </c>
      <c r="B10" s="1687">
        <v>9120.8476053099093</v>
      </c>
      <c r="C10" s="1687">
        <v>7484.0309301209372</v>
      </c>
      <c r="D10" s="1687">
        <v>9176.7404655003666</v>
      </c>
      <c r="E10" s="1687">
        <v>8581.3215076831984</v>
      </c>
      <c r="F10" s="1687">
        <v>-1636.8166751889721</v>
      </c>
      <c r="G10" s="1665">
        <v>-17.945883387373581</v>
      </c>
      <c r="H10" s="1687">
        <v>-595.41895781716812</v>
      </c>
      <c r="I10" s="1664">
        <v>-6.4883491045172823</v>
      </c>
      <c r="K10" s="1603"/>
      <c r="N10" s="1603"/>
      <c r="O10" s="1603"/>
      <c r="P10" s="1603"/>
      <c r="Q10" s="1603"/>
      <c r="R10" s="1603"/>
      <c r="S10" s="1603"/>
      <c r="T10" s="1603"/>
      <c r="U10" s="1603"/>
      <c r="V10" s="1603"/>
      <c r="W10" s="1603"/>
      <c r="X10" s="1603"/>
      <c r="Y10" s="1603"/>
    </row>
    <row r="11" spans="1:25" s="1517" customFormat="1" ht="24.75" customHeight="1">
      <c r="A11" s="1550" t="s">
        <v>1425</v>
      </c>
      <c r="B11" s="1687">
        <v>2.5154163900001523</v>
      </c>
      <c r="C11" s="1687">
        <v>2.9013556500000002</v>
      </c>
      <c r="D11" s="1687">
        <v>1.851621363457731</v>
      </c>
      <c r="E11" s="1687">
        <v>1.8707040499999998</v>
      </c>
      <c r="F11" s="1687">
        <v>0.38593925999984791</v>
      </c>
      <c r="G11" s="1665">
        <v>15.342957195242912</v>
      </c>
      <c r="H11" s="1687">
        <v>1.9082686542268856E-2</v>
      </c>
      <c r="I11" s="1664">
        <v>1.0305933447772342</v>
      </c>
      <c r="K11" s="1603"/>
      <c r="N11" s="1603"/>
      <c r="O11" s="1603"/>
      <c r="P11" s="1603"/>
      <c r="Q11" s="1603"/>
      <c r="R11" s="1603"/>
      <c r="S11" s="1603"/>
      <c r="T11" s="1603"/>
      <c r="U11" s="1603"/>
      <c r="V11" s="1603"/>
      <c r="W11" s="1603"/>
      <c r="X11" s="1603"/>
      <c r="Y11" s="1603"/>
    </row>
    <row r="12" spans="1:25" s="1517" customFormat="1" ht="24.75" customHeight="1">
      <c r="A12" s="1550" t="s">
        <v>1429</v>
      </c>
      <c r="B12" s="1687">
        <v>135365.78863010689</v>
      </c>
      <c r="C12" s="1687">
        <v>131668.04484368366</v>
      </c>
      <c r="D12" s="1687">
        <v>113123.03206964639</v>
      </c>
      <c r="E12" s="1687">
        <v>120490.26074383051</v>
      </c>
      <c r="F12" s="1687">
        <v>-3697.7437864232343</v>
      </c>
      <c r="G12" s="1665">
        <v>-2.7316678932277974</v>
      </c>
      <c r="H12" s="1687">
        <v>7367.2286741841235</v>
      </c>
      <c r="I12" s="1664">
        <v>6.5125806296001203</v>
      </c>
      <c r="K12" s="1603"/>
      <c r="N12" s="1603"/>
      <c r="O12" s="1603"/>
      <c r="P12" s="1603"/>
      <c r="Q12" s="1603"/>
      <c r="R12" s="1603"/>
      <c r="S12" s="1603"/>
      <c r="T12" s="1603"/>
      <c r="U12" s="1603"/>
      <c r="V12" s="1603"/>
      <c r="W12" s="1603"/>
      <c r="X12" s="1603"/>
      <c r="Y12" s="1603"/>
    </row>
    <row r="13" spans="1:25" s="1517" customFormat="1" ht="24.75" customHeight="1">
      <c r="A13" s="1550" t="s">
        <v>1426</v>
      </c>
      <c r="B13" s="1687">
        <v>135361.8263144769</v>
      </c>
      <c r="C13" s="1687">
        <v>131664.75438912367</v>
      </c>
      <c r="D13" s="1687">
        <v>113119.67839715985</v>
      </c>
      <c r="E13" s="1687">
        <v>120487.15055318206</v>
      </c>
      <c r="F13" s="1687">
        <v>-3697.0719253532297</v>
      </c>
      <c r="G13" s="1665">
        <v>-2.7312515101296539</v>
      </c>
      <c r="H13" s="1687">
        <v>7367.4721560222097</v>
      </c>
      <c r="I13" s="1664">
        <v>6.5129889515378858</v>
      </c>
      <c r="K13" s="1603"/>
      <c r="N13" s="1603"/>
      <c r="O13" s="1603"/>
      <c r="P13" s="1603"/>
      <c r="Q13" s="1603"/>
      <c r="R13" s="1603"/>
      <c r="S13" s="1603"/>
      <c r="T13" s="1603"/>
      <c r="U13" s="1603"/>
      <c r="V13" s="1603"/>
      <c r="W13" s="1603"/>
      <c r="X13" s="1603"/>
      <c r="Y13" s="1603"/>
    </row>
    <row r="14" spans="1:25" s="1517" customFormat="1" ht="24.75" customHeight="1">
      <c r="A14" s="1550" t="s">
        <v>1425</v>
      </c>
      <c r="B14" s="1687">
        <v>3.9623156299999995</v>
      </c>
      <c r="C14" s="1687">
        <v>3.2904545600000001</v>
      </c>
      <c r="D14" s="1687">
        <v>3.3536724865422691</v>
      </c>
      <c r="E14" s="1687">
        <v>3.1101906484516544</v>
      </c>
      <c r="F14" s="1687">
        <v>-0.67186106999999939</v>
      </c>
      <c r="G14" s="1665">
        <v>-16.956273369872847</v>
      </c>
      <c r="H14" s="1687">
        <v>-0.24348183809061474</v>
      </c>
      <c r="I14" s="1664">
        <v>-7.2601555180974566</v>
      </c>
      <c r="K14" s="1603"/>
      <c r="N14" s="1603"/>
      <c r="O14" s="1603"/>
      <c r="P14" s="1603"/>
      <c r="Q14" s="1603"/>
      <c r="R14" s="1603"/>
      <c r="S14" s="1603"/>
      <c r="T14" s="1603"/>
      <c r="U14" s="1603"/>
      <c r="V14" s="1603"/>
      <c r="W14" s="1603"/>
      <c r="X14" s="1603"/>
      <c r="Y14" s="1603"/>
    </row>
    <row r="15" spans="1:25" s="1517" customFormat="1" ht="24.75" customHeight="1">
      <c r="A15" s="1550" t="s">
        <v>1428</v>
      </c>
      <c r="B15" s="1687">
        <v>178879.62349534</v>
      </c>
      <c r="C15" s="1687">
        <v>183323.31996742997</v>
      </c>
      <c r="D15" s="1687">
        <v>187415.85763478003</v>
      </c>
      <c r="E15" s="1687">
        <v>204129.72053389138</v>
      </c>
      <c r="F15" s="1687">
        <v>4443.6964720899705</v>
      </c>
      <c r="G15" s="1665">
        <v>2.4841825945623892</v>
      </c>
      <c r="H15" s="1687">
        <v>16713.862899111351</v>
      </c>
      <c r="I15" s="1664">
        <v>8.9180622760758563</v>
      </c>
      <c r="K15" s="1603"/>
      <c r="N15" s="1603"/>
      <c r="O15" s="1603"/>
      <c r="P15" s="1603"/>
      <c r="Q15" s="1603"/>
      <c r="R15" s="1603"/>
      <c r="S15" s="1603"/>
      <c r="T15" s="1603"/>
      <c r="U15" s="1603"/>
      <c r="V15" s="1603"/>
      <c r="W15" s="1603"/>
      <c r="X15" s="1603"/>
      <c r="Y15" s="1603"/>
    </row>
    <row r="16" spans="1:25" s="1517" customFormat="1" ht="24.75" customHeight="1">
      <c r="A16" s="1550" t="s">
        <v>1426</v>
      </c>
      <c r="B16" s="1687">
        <v>177557.81873534</v>
      </c>
      <c r="C16" s="1687">
        <v>181839.13827742997</v>
      </c>
      <c r="D16" s="1687">
        <v>187415.85763478003</v>
      </c>
      <c r="E16" s="1687">
        <v>204129.72053389138</v>
      </c>
      <c r="F16" s="1687">
        <v>4281.3195420899719</v>
      </c>
      <c r="G16" s="1665">
        <v>2.4112255785657748</v>
      </c>
      <c r="H16" s="1687">
        <v>16713.862899111351</v>
      </c>
      <c r="I16" s="1664">
        <v>8.9180622760758563</v>
      </c>
      <c r="K16" s="1603"/>
      <c r="N16" s="1603"/>
      <c r="O16" s="1603"/>
      <c r="P16" s="1603"/>
      <c r="Q16" s="1603"/>
      <c r="R16" s="1603"/>
      <c r="S16" s="1603"/>
      <c r="T16" s="1603"/>
      <c r="U16" s="1603"/>
      <c r="V16" s="1603"/>
      <c r="W16" s="1603"/>
      <c r="X16" s="1603"/>
      <c r="Y16" s="1603"/>
    </row>
    <row r="17" spans="1:25" s="1517" customFormat="1" ht="24.75" customHeight="1">
      <c r="A17" s="1550" t="s">
        <v>1425</v>
      </c>
      <c r="B17" s="1687">
        <v>1321.80476</v>
      </c>
      <c r="C17" s="1687">
        <v>1484.1816899999999</v>
      </c>
      <c r="D17" s="1687">
        <v>0</v>
      </c>
      <c r="E17" s="1687">
        <v>0</v>
      </c>
      <c r="F17" s="1687">
        <v>162.3769299999999</v>
      </c>
      <c r="G17" s="1665">
        <v>12.284486704375304</v>
      </c>
      <c r="H17" s="1687">
        <v>0</v>
      </c>
      <c r="I17" s="1664"/>
      <c r="K17" s="1603"/>
      <c r="N17" s="1603"/>
      <c r="O17" s="1603"/>
      <c r="P17" s="1603"/>
      <c r="Q17" s="1603"/>
      <c r="R17" s="1603"/>
      <c r="S17" s="1603"/>
      <c r="T17" s="1603"/>
      <c r="U17" s="1603"/>
      <c r="V17" s="1603"/>
      <c r="W17" s="1603"/>
      <c r="X17" s="1603"/>
      <c r="Y17" s="1603"/>
    </row>
    <row r="18" spans="1:25" s="1517" customFormat="1" ht="24.75" customHeight="1">
      <c r="A18" s="1550" t="s">
        <v>1427</v>
      </c>
      <c r="B18" s="1687">
        <v>54635.053021277978</v>
      </c>
      <c r="C18" s="1687">
        <v>49316.257647820006</v>
      </c>
      <c r="D18" s="1687">
        <v>42077.478884967997</v>
      </c>
      <c r="E18" s="1687">
        <v>36656.569941258014</v>
      </c>
      <c r="F18" s="1687">
        <v>-5318.7953734579714</v>
      </c>
      <c r="G18" s="1665">
        <v>-9.735133544002478</v>
      </c>
      <c r="H18" s="1687">
        <v>-5420.9089437099829</v>
      </c>
      <c r="I18" s="1664">
        <v>-12.883160035632695</v>
      </c>
      <c r="K18" s="1603"/>
      <c r="N18" s="1603"/>
      <c r="O18" s="1603"/>
      <c r="P18" s="1603"/>
      <c r="Q18" s="1603"/>
      <c r="R18" s="1603"/>
      <c r="S18" s="1603"/>
      <c r="T18" s="1603"/>
      <c r="U18" s="1603"/>
      <c r="V18" s="1603"/>
      <c r="W18" s="1603"/>
      <c r="X18" s="1603"/>
      <c r="Y18" s="1603"/>
    </row>
    <row r="19" spans="1:25" s="1517" customFormat="1" ht="24.75" customHeight="1">
      <c r="A19" s="1550" t="s">
        <v>1426</v>
      </c>
      <c r="B19" s="1687">
        <v>54635.027908327975</v>
      </c>
      <c r="C19" s="1687">
        <v>49316.251558630007</v>
      </c>
      <c r="D19" s="1687">
        <v>42077.478884967997</v>
      </c>
      <c r="E19" s="1687">
        <v>36656.569941258014</v>
      </c>
      <c r="F19" s="1687">
        <v>-5318.7763496979678</v>
      </c>
      <c r="G19" s="1665">
        <v>-9.7351031990362191</v>
      </c>
      <c r="H19" s="1687">
        <v>-5420.9089437099829</v>
      </c>
      <c r="I19" s="1664">
        <v>-12.883160035632695</v>
      </c>
      <c r="K19" s="1603"/>
      <c r="N19" s="1603"/>
      <c r="O19" s="1603"/>
      <c r="P19" s="1603"/>
      <c r="Q19" s="1603"/>
      <c r="R19" s="1603"/>
      <c r="S19" s="1603"/>
      <c r="T19" s="1603"/>
      <c r="U19" s="1603"/>
      <c r="V19" s="1603"/>
      <c r="W19" s="1603"/>
      <c r="X19" s="1603"/>
      <c r="Y19" s="1603"/>
    </row>
    <row r="20" spans="1:25" s="1517" customFormat="1" ht="24.75" customHeight="1">
      <c r="A20" s="1550" t="s">
        <v>1425</v>
      </c>
      <c r="B20" s="1687">
        <v>2.5112950000000002E-2</v>
      </c>
      <c r="C20" s="1687">
        <v>6.0891899999999995E-3</v>
      </c>
      <c r="D20" s="1687">
        <v>0</v>
      </c>
      <c r="E20" s="1687">
        <v>0</v>
      </c>
      <c r="F20" s="1687">
        <v>-1.9023760000000001E-2</v>
      </c>
      <c r="G20" s="1665">
        <v>-75.752788899750925</v>
      </c>
      <c r="H20" s="1687">
        <v>0</v>
      </c>
      <c r="I20" s="1664"/>
      <c r="K20" s="1603"/>
      <c r="N20" s="1603"/>
      <c r="O20" s="1603"/>
      <c r="P20" s="1603"/>
      <c r="Q20" s="1603"/>
      <c r="R20" s="1603"/>
      <c r="S20" s="1603"/>
      <c r="T20" s="1603"/>
      <c r="U20" s="1603"/>
      <c r="V20" s="1603"/>
      <c r="W20" s="1603"/>
      <c r="X20" s="1603"/>
      <c r="Y20" s="1603"/>
    </row>
    <row r="21" spans="1:25" s="1517" customFormat="1" ht="24.75" customHeight="1">
      <c r="A21" s="1550" t="s">
        <v>1424</v>
      </c>
      <c r="B21" s="1687">
        <v>189.14642017</v>
      </c>
      <c r="C21" s="1687">
        <v>198.07578552999999</v>
      </c>
      <c r="D21" s="1687">
        <v>165.20079175000001</v>
      </c>
      <c r="E21" s="1687">
        <v>162.75311834999999</v>
      </c>
      <c r="F21" s="1687">
        <v>8.9293653599999914</v>
      </c>
      <c r="G21" s="1665">
        <v>4.7208746282242631</v>
      </c>
      <c r="H21" s="1687">
        <v>-2.4476734000000135</v>
      </c>
      <c r="I21" s="1664">
        <v>-1.4816353929490254</v>
      </c>
      <c r="K21" s="1603"/>
      <c r="N21" s="1603"/>
      <c r="O21" s="1603"/>
      <c r="P21" s="1603"/>
      <c r="Q21" s="1603"/>
      <c r="R21" s="1603"/>
      <c r="S21" s="1603"/>
      <c r="T21" s="1603"/>
      <c r="U21" s="1603"/>
      <c r="V21" s="1603"/>
      <c r="W21" s="1603"/>
      <c r="X21" s="1603"/>
      <c r="Y21" s="1603"/>
    </row>
    <row r="22" spans="1:25" s="1517" customFormat="1" ht="24.75" customHeight="1">
      <c r="A22" s="1632" t="s">
        <v>1423</v>
      </c>
      <c r="B22" s="1690">
        <v>1406.3781529399998</v>
      </c>
      <c r="C22" s="1690">
        <v>956.90958366999996</v>
      </c>
      <c r="D22" s="1690">
        <v>135.90135688999999</v>
      </c>
      <c r="E22" s="1690">
        <v>0</v>
      </c>
      <c r="F22" s="1690">
        <v>-449.46856926999988</v>
      </c>
      <c r="G22" s="1669">
        <v>-31.95929688827977</v>
      </c>
      <c r="H22" s="1690">
        <v>-135.90135688999999</v>
      </c>
      <c r="I22" s="1554">
        <v>-100</v>
      </c>
      <c r="K22" s="1603"/>
      <c r="N22" s="1603"/>
      <c r="O22" s="1603"/>
      <c r="P22" s="1603"/>
      <c r="Q22" s="1603"/>
      <c r="R22" s="1603"/>
      <c r="S22" s="1603"/>
      <c r="T22" s="1603"/>
      <c r="U22" s="1603"/>
      <c r="V22" s="1603"/>
      <c r="W22" s="1603"/>
      <c r="X22" s="1603"/>
      <c r="Y22" s="1603"/>
    </row>
    <row r="23" spans="1:25" s="1517" customFormat="1" ht="24.75" customHeight="1">
      <c r="A23" s="1632" t="s">
        <v>1422</v>
      </c>
      <c r="B23" s="1690">
        <v>0</v>
      </c>
      <c r="C23" s="1690">
        <v>0</v>
      </c>
      <c r="D23" s="1690">
        <v>0</v>
      </c>
      <c r="E23" s="1690">
        <v>0</v>
      </c>
      <c r="F23" s="1690">
        <v>0</v>
      </c>
      <c r="G23" s="1669"/>
      <c r="H23" s="1690">
        <v>0</v>
      </c>
      <c r="I23" s="1554"/>
      <c r="K23" s="1603"/>
      <c r="N23" s="1603"/>
      <c r="O23" s="1603"/>
      <c r="P23" s="1603"/>
      <c r="Q23" s="1603"/>
      <c r="R23" s="1603"/>
      <c r="S23" s="1603"/>
      <c r="T23" s="1603"/>
      <c r="U23" s="1603"/>
      <c r="V23" s="1603"/>
      <c r="W23" s="1603"/>
      <c r="X23" s="1603"/>
      <c r="Y23" s="1603"/>
    </row>
    <row r="24" spans="1:25" s="1517" customFormat="1" ht="24.75" customHeight="1">
      <c r="A24" s="1699" t="s">
        <v>1421</v>
      </c>
      <c r="B24" s="1690">
        <v>78061.002218354071</v>
      </c>
      <c r="C24" s="1690">
        <v>76302.32344566079</v>
      </c>
      <c r="D24" s="1690">
        <v>60047.698391233753</v>
      </c>
      <c r="E24" s="1690">
        <v>62268.195242856673</v>
      </c>
      <c r="F24" s="1690">
        <v>-1758.6787726932816</v>
      </c>
      <c r="G24" s="1669">
        <v>-2.2529543853073575</v>
      </c>
      <c r="H24" s="1690">
        <v>2220.4968516229201</v>
      </c>
      <c r="I24" s="1554">
        <v>3.6978883639395015</v>
      </c>
      <c r="K24" s="1603"/>
      <c r="N24" s="1603"/>
      <c r="O24" s="1603"/>
      <c r="P24" s="1603"/>
      <c r="Q24" s="1603"/>
      <c r="R24" s="1603"/>
      <c r="S24" s="1603"/>
      <c r="T24" s="1603"/>
      <c r="U24" s="1603"/>
      <c r="V24" s="1603"/>
      <c r="W24" s="1603"/>
      <c r="X24" s="1603"/>
      <c r="Y24" s="1603"/>
    </row>
    <row r="25" spans="1:25" s="1517" customFormat="1" ht="24.75" customHeight="1">
      <c r="A25" s="1666" t="s">
        <v>1420</v>
      </c>
      <c r="B25" s="1687">
        <v>39899.815507959989</v>
      </c>
      <c r="C25" s="1687">
        <v>37333.48541239</v>
      </c>
      <c r="D25" s="1687">
        <v>31964.134007840003</v>
      </c>
      <c r="E25" s="1687">
        <v>31379.70380784</v>
      </c>
      <c r="F25" s="1687">
        <v>-2566.3300955699888</v>
      </c>
      <c r="G25" s="1665">
        <v>-6.4319347417985115</v>
      </c>
      <c r="H25" s="1687">
        <v>-584.43020000000251</v>
      </c>
      <c r="I25" s="1664">
        <v>-1.8283936610222455</v>
      </c>
      <c r="K25" s="1603"/>
      <c r="N25" s="1603"/>
      <c r="O25" s="1603"/>
      <c r="P25" s="1603"/>
      <c r="Q25" s="1603"/>
      <c r="R25" s="1603"/>
      <c r="S25" s="1603"/>
      <c r="T25" s="1603"/>
      <c r="U25" s="1603"/>
      <c r="V25" s="1603"/>
      <c r="W25" s="1603"/>
      <c r="X25" s="1603"/>
      <c r="Y25" s="1603"/>
    </row>
    <row r="26" spans="1:25" s="1517" customFormat="1" ht="24.75" customHeight="1">
      <c r="A26" s="1666" t="s">
        <v>1419</v>
      </c>
      <c r="B26" s="1687">
        <v>15618.448275443856</v>
      </c>
      <c r="C26" s="1687">
        <v>22945.000757225043</v>
      </c>
      <c r="D26" s="1687">
        <v>14569.863972679252</v>
      </c>
      <c r="E26" s="1687">
        <v>18886.160522108916</v>
      </c>
      <c r="F26" s="1687">
        <v>7326.5524817811875</v>
      </c>
      <c r="G26" s="1665">
        <v>46.909605567541419</v>
      </c>
      <c r="H26" s="1687">
        <v>4316.2965494296641</v>
      </c>
      <c r="I26" s="1664">
        <v>29.624823934687296</v>
      </c>
      <c r="K26" s="1603"/>
      <c r="N26" s="1603"/>
      <c r="O26" s="1603"/>
      <c r="P26" s="1603"/>
      <c r="Q26" s="1603"/>
      <c r="R26" s="1603"/>
      <c r="S26" s="1603"/>
      <c r="T26" s="1603"/>
      <c r="U26" s="1603"/>
      <c r="V26" s="1603"/>
      <c r="W26" s="1603"/>
      <c r="X26" s="1603"/>
      <c r="Y26" s="1603"/>
    </row>
    <row r="27" spans="1:25" s="1517" customFormat="1" ht="24.75" customHeight="1">
      <c r="A27" s="1666" t="s">
        <v>1418</v>
      </c>
      <c r="B27" s="1687">
        <v>0</v>
      </c>
      <c r="C27" s="1687">
        <v>0</v>
      </c>
      <c r="D27" s="1687">
        <v>0</v>
      </c>
      <c r="E27" s="1687">
        <v>0</v>
      </c>
      <c r="F27" s="1687">
        <v>0</v>
      </c>
      <c r="G27" s="1665"/>
      <c r="H27" s="1687">
        <v>0</v>
      </c>
      <c r="I27" s="1664"/>
      <c r="K27" s="1603"/>
      <c r="N27" s="1603"/>
      <c r="O27" s="1603"/>
      <c r="P27" s="1603"/>
      <c r="Q27" s="1603"/>
      <c r="R27" s="1603"/>
      <c r="S27" s="1603"/>
      <c r="T27" s="1603"/>
      <c r="U27" s="1603"/>
      <c r="V27" s="1603"/>
      <c r="W27" s="1603"/>
      <c r="X27" s="1603"/>
      <c r="Y27" s="1603"/>
    </row>
    <row r="28" spans="1:25" s="1517" customFormat="1" ht="24.75" customHeight="1">
      <c r="A28" s="1666" t="s">
        <v>1417</v>
      </c>
      <c r="B28" s="1687">
        <v>22542.738434950224</v>
      </c>
      <c r="C28" s="1687">
        <v>16023.837276045741</v>
      </c>
      <c r="D28" s="1687">
        <v>13513.700410714495</v>
      </c>
      <c r="E28" s="1687">
        <v>12002.330912907753</v>
      </c>
      <c r="F28" s="1687">
        <v>-6518.901158904484</v>
      </c>
      <c r="G28" s="1665">
        <v>-28.917964770409572</v>
      </c>
      <c r="H28" s="1687">
        <v>-1511.3694978067415</v>
      </c>
      <c r="I28" s="1664">
        <v>-11.183979604938072</v>
      </c>
      <c r="K28" s="1603"/>
      <c r="N28" s="1603"/>
      <c r="O28" s="1603"/>
      <c r="P28" s="1603"/>
      <c r="Q28" s="1603"/>
      <c r="R28" s="1603"/>
      <c r="S28" s="1603"/>
      <c r="T28" s="1603"/>
      <c r="U28" s="1603"/>
      <c r="V28" s="1603"/>
      <c r="W28" s="1603"/>
      <c r="X28" s="1603"/>
      <c r="Y28" s="1603"/>
    </row>
    <row r="29" spans="1:25" s="1517" customFormat="1" ht="24.75" customHeight="1">
      <c r="A29" s="1632" t="s">
        <v>1416</v>
      </c>
      <c r="B29" s="1690">
        <v>457660.35495988885</v>
      </c>
      <c r="C29" s="1690">
        <v>449251.86355956539</v>
      </c>
      <c r="D29" s="1690">
        <v>412143.76121613191</v>
      </c>
      <c r="E29" s="1690">
        <v>432290.69179191976</v>
      </c>
      <c r="F29" s="1690">
        <v>-8408.4914003234589</v>
      </c>
      <c r="G29" s="1669">
        <v>-1.8372776468830061</v>
      </c>
      <c r="H29" s="1690">
        <v>20146.930575787846</v>
      </c>
      <c r="I29" s="1554">
        <v>4.8883259851706491</v>
      </c>
      <c r="K29" s="1603"/>
      <c r="N29" s="1603"/>
      <c r="O29" s="1603"/>
      <c r="P29" s="1603"/>
      <c r="Q29" s="1603"/>
      <c r="R29" s="1603"/>
      <c r="S29" s="1603"/>
      <c r="T29" s="1603"/>
      <c r="U29" s="1603"/>
      <c r="V29" s="1603"/>
      <c r="W29" s="1603"/>
      <c r="X29" s="1603"/>
      <c r="Y29" s="1603"/>
    </row>
    <row r="30" spans="1:25" s="1517" customFormat="1" ht="24.75" customHeight="1">
      <c r="A30" s="1698" t="s">
        <v>1415</v>
      </c>
      <c r="B30" s="1690">
        <v>23358.395759636001</v>
      </c>
      <c r="C30" s="1690">
        <v>23033.929324236</v>
      </c>
      <c r="D30" s="1690">
        <v>25389.042698296005</v>
      </c>
      <c r="E30" s="1690">
        <v>21679.157323376003</v>
      </c>
      <c r="F30" s="1690">
        <v>-324.4664354000015</v>
      </c>
      <c r="G30" s="1669">
        <v>-1.3890784227600472</v>
      </c>
      <c r="H30" s="1690">
        <v>-3709.8853749200025</v>
      </c>
      <c r="I30" s="1554">
        <v>-14.612151466305553</v>
      </c>
      <c r="K30" s="1603"/>
      <c r="N30" s="1603"/>
      <c r="O30" s="1603"/>
      <c r="P30" s="1603"/>
      <c r="Q30" s="1603"/>
      <c r="R30" s="1603"/>
      <c r="S30" s="1603"/>
      <c r="T30" s="1603"/>
      <c r="U30" s="1603"/>
      <c r="V30" s="1603"/>
      <c r="W30" s="1603"/>
      <c r="X30" s="1603"/>
      <c r="Y30" s="1603"/>
    </row>
    <row r="31" spans="1:25" s="1517" customFormat="1" ht="24.75" customHeight="1">
      <c r="A31" s="1550" t="s">
        <v>1414</v>
      </c>
      <c r="B31" s="1687">
        <v>8521.3749232999999</v>
      </c>
      <c r="C31" s="1687">
        <v>8480.9441566000005</v>
      </c>
      <c r="D31" s="1687">
        <v>7764.9902454000012</v>
      </c>
      <c r="E31" s="1687">
        <v>6781.18008457</v>
      </c>
      <c r="F31" s="1687">
        <v>-40.430766699999367</v>
      </c>
      <c r="G31" s="1665">
        <v>-0.47446294833770897</v>
      </c>
      <c r="H31" s="1687">
        <v>-983.81016083000122</v>
      </c>
      <c r="I31" s="1664">
        <v>-12.66981837372961</v>
      </c>
      <c r="K31" s="1603"/>
      <c r="N31" s="1603"/>
      <c r="O31" s="1603"/>
      <c r="P31" s="1603"/>
      <c r="Q31" s="1603"/>
      <c r="R31" s="1603"/>
      <c r="S31" s="1603"/>
      <c r="T31" s="1603"/>
      <c r="U31" s="1603"/>
      <c r="V31" s="1603"/>
      <c r="W31" s="1603"/>
      <c r="X31" s="1603"/>
      <c r="Y31" s="1603"/>
    </row>
    <row r="32" spans="1:25" s="1517" customFormat="1" ht="24.75" customHeight="1">
      <c r="A32" s="1550" t="s">
        <v>1413</v>
      </c>
      <c r="B32" s="1687">
        <v>14674.971972580001</v>
      </c>
      <c r="C32" s="1687">
        <v>14205.20885166</v>
      </c>
      <c r="D32" s="1687">
        <v>17466.215976840002</v>
      </c>
      <c r="E32" s="1687">
        <v>14811.86389525</v>
      </c>
      <c r="F32" s="1687">
        <v>-469.7631209200008</v>
      </c>
      <c r="G32" s="1665">
        <v>-3.2011176702602722</v>
      </c>
      <c r="H32" s="1687">
        <v>-2654.352081590001</v>
      </c>
      <c r="I32" s="1664">
        <v>-15.197064350455994</v>
      </c>
      <c r="K32" s="1603"/>
      <c r="N32" s="1603"/>
      <c r="O32" s="1603"/>
      <c r="P32" s="1603"/>
      <c r="Q32" s="1603"/>
      <c r="R32" s="1603"/>
      <c r="S32" s="1603"/>
      <c r="T32" s="1603"/>
      <c r="U32" s="1603"/>
      <c r="V32" s="1603"/>
      <c r="W32" s="1603"/>
      <c r="X32" s="1603"/>
      <c r="Y32" s="1603"/>
    </row>
    <row r="33" spans="1:25" s="1517" customFormat="1" ht="24.75" customHeight="1">
      <c r="A33" s="1550" t="s">
        <v>1412</v>
      </c>
      <c r="B33" s="1687">
        <v>151.17121974999998</v>
      </c>
      <c r="C33" s="1687">
        <v>331.71016220000007</v>
      </c>
      <c r="D33" s="1687">
        <v>152.53461085000004</v>
      </c>
      <c r="E33" s="1687">
        <v>80.811478349999987</v>
      </c>
      <c r="F33" s="1687">
        <v>180.53894245000009</v>
      </c>
      <c r="G33" s="1665">
        <v>119.42679482812079</v>
      </c>
      <c r="H33" s="1687">
        <v>-71.723132500000048</v>
      </c>
      <c r="I33" s="1664">
        <v>-47.020890603334195</v>
      </c>
      <c r="K33" s="1603"/>
      <c r="N33" s="1603"/>
      <c r="O33" s="1603"/>
      <c r="P33" s="1603"/>
      <c r="Q33" s="1603"/>
      <c r="R33" s="1603"/>
      <c r="S33" s="1603"/>
      <c r="T33" s="1603"/>
      <c r="U33" s="1603"/>
      <c r="V33" s="1603"/>
      <c r="W33" s="1603"/>
      <c r="X33" s="1603"/>
      <c r="Y33" s="1603"/>
    </row>
    <row r="34" spans="1:25" s="1517" customFormat="1" ht="24.75" customHeight="1">
      <c r="A34" s="1550" t="s">
        <v>1411</v>
      </c>
      <c r="B34" s="1687">
        <v>9.6748275060000015</v>
      </c>
      <c r="C34" s="1687">
        <v>15.768937275999999</v>
      </c>
      <c r="D34" s="1687">
        <v>5.2666487059999998</v>
      </c>
      <c r="E34" s="1687">
        <v>5.2666487059999998</v>
      </c>
      <c r="F34" s="1687">
        <v>6.0941097699999975</v>
      </c>
      <c r="G34" s="1665">
        <v>62.989337703650392</v>
      </c>
      <c r="H34" s="1687">
        <v>0</v>
      </c>
      <c r="I34" s="1664">
        <v>0</v>
      </c>
      <c r="K34" s="1603"/>
      <c r="N34" s="1603"/>
      <c r="O34" s="1603"/>
      <c r="P34" s="1603"/>
      <c r="Q34" s="1603"/>
      <c r="R34" s="1603"/>
      <c r="S34" s="1603"/>
      <c r="T34" s="1603"/>
      <c r="U34" s="1603"/>
      <c r="V34" s="1603"/>
      <c r="W34" s="1603"/>
      <c r="X34" s="1603"/>
      <c r="Y34" s="1603"/>
    </row>
    <row r="35" spans="1:25" s="1517" customFormat="1" ht="24.75" customHeight="1">
      <c r="A35" s="1550" t="s">
        <v>1410</v>
      </c>
      <c r="B35" s="1687">
        <v>1.2028165</v>
      </c>
      <c r="C35" s="1687">
        <v>0.29721649999999999</v>
      </c>
      <c r="D35" s="1687">
        <v>3.5216500000000005E-2</v>
      </c>
      <c r="E35" s="1687">
        <v>3.5216500000000005E-2</v>
      </c>
      <c r="F35" s="1687">
        <v>-0.90559999999999996</v>
      </c>
      <c r="G35" s="1665">
        <v>-75.289954868427557</v>
      </c>
      <c r="H35" s="1687">
        <v>0</v>
      </c>
      <c r="I35" s="1664">
        <v>0</v>
      </c>
      <c r="K35" s="1603"/>
      <c r="N35" s="1603"/>
      <c r="O35" s="1603"/>
      <c r="P35" s="1603"/>
      <c r="Q35" s="1603"/>
      <c r="R35" s="1603"/>
      <c r="S35" s="1603"/>
      <c r="T35" s="1603"/>
      <c r="U35" s="1603"/>
      <c r="V35" s="1603"/>
      <c r="W35" s="1603"/>
      <c r="X35" s="1603"/>
      <c r="Y35" s="1603"/>
    </row>
    <row r="36" spans="1:25" s="1517" customFormat="1" ht="24.75" customHeight="1">
      <c r="A36" s="1698" t="s">
        <v>1409</v>
      </c>
      <c r="B36" s="1690">
        <v>418744.53067961993</v>
      </c>
      <c r="C36" s="1690">
        <v>410161.91693296027</v>
      </c>
      <c r="D36" s="1690">
        <v>378970.8470577785</v>
      </c>
      <c r="E36" s="1690">
        <v>409232.8009248969</v>
      </c>
      <c r="F36" s="1690">
        <v>-8582.6137466596556</v>
      </c>
      <c r="G36" s="1669">
        <v>-2.0496061722239389</v>
      </c>
      <c r="H36" s="1690">
        <v>30261.953867118398</v>
      </c>
      <c r="I36" s="1554">
        <v>7.985298632352217</v>
      </c>
      <c r="K36" s="1603"/>
      <c r="N36" s="1603"/>
      <c r="O36" s="1603"/>
      <c r="P36" s="1603"/>
      <c r="Q36" s="1603"/>
      <c r="R36" s="1603"/>
      <c r="S36" s="1603"/>
      <c r="T36" s="1603"/>
      <c r="U36" s="1603"/>
      <c r="V36" s="1603"/>
      <c r="W36" s="1603"/>
      <c r="X36" s="1603"/>
      <c r="Y36" s="1603"/>
    </row>
    <row r="37" spans="1:25" s="1517" customFormat="1" ht="24.75" customHeight="1">
      <c r="A37" s="1550" t="s">
        <v>1408</v>
      </c>
      <c r="B37" s="1687">
        <v>15676</v>
      </c>
      <c r="C37" s="1687">
        <v>15104.1</v>
      </c>
      <c r="D37" s="1687">
        <v>31387.699999999997</v>
      </c>
      <c r="E37" s="1687">
        <v>40712.699999999997</v>
      </c>
      <c r="F37" s="1687">
        <v>-571.89999999999964</v>
      </c>
      <c r="G37" s="1665">
        <v>-3.6482521051288566</v>
      </c>
      <c r="H37" s="1687">
        <v>9325</v>
      </c>
      <c r="I37" s="1664">
        <v>29.70908986641264</v>
      </c>
      <c r="K37" s="1603"/>
      <c r="N37" s="1603"/>
      <c r="O37" s="1603"/>
      <c r="P37" s="1603"/>
      <c r="Q37" s="1603"/>
      <c r="R37" s="1603"/>
      <c r="S37" s="1603"/>
      <c r="T37" s="1603"/>
      <c r="U37" s="1603"/>
      <c r="V37" s="1603"/>
      <c r="W37" s="1603"/>
      <c r="X37" s="1603"/>
      <c r="Y37" s="1603"/>
    </row>
    <row r="38" spans="1:25" s="1517" customFormat="1" ht="24.75" customHeight="1">
      <c r="A38" s="1552" t="s">
        <v>1407</v>
      </c>
      <c r="B38" s="1687">
        <v>234.17917144999998</v>
      </c>
      <c r="C38" s="1687">
        <v>168.87445138999999</v>
      </c>
      <c r="D38" s="1687">
        <v>366.64260932000002</v>
      </c>
      <c r="E38" s="1687">
        <v>22.214321390000002</v>
      </c>
      <c r="F38" s="1687">
        <v>-65.304720059999994</v>
      </c>
      <c r="G38" s="1665">
        <v>-27.886647499708712</v>
      </c>
      <c r="H38" s="1687">
        <v>-344.42828793000001</v>
      </c>
      <c r="I38" s="1664">
        <v>-93.941151185019066</v>
      </c>
      <c r="K38" s="1603"/>
      <c r="N38" s="1603"/>
      <c r="O38" s="1603"/>
      <c r="P38" s="1603"/>
      <c r="Q38" s="1603"/>
      <c r="R38" s="1603"/>
      <c r="S38" s="1603"/>
      <c r="T38" s="1603"/>
      <c r="U38" s="1603"/>
      <c r="V38" s="1603"/>
      <c r="W38" s="1603"/>
      <c r="X38" s="1603"/>
      <c r="Y38" s="1603"/>
    </row>
    <row r="39" spans="1:25" s="1517" customFormat="1" ht="24.75" customHeight="1">
      <c r="A39" s="1552" t="s">
        <v>1406</v>
      </c>
      <c r="B39" s="1687">
        <v>58588.24600330009</v>
      </c>
      <c r="C39" s="1687">
        <v>61560.6611079047</v>
      </c>
      <c r="D39" s="1687">
        <v>56719.652626526797</v>
      </c>
      <c r="E39" s="1687">
        <v>62083.134589340523</v>
      </c>
      <c r="F39" s="1687">
        <v>2972.41510460461</v>
      </c>
      <c r="G39" s="1665">
        <v>5.0733983475750124</v>
      </c>
      <c r="H39" s="1687">
        <v>5363.4819628137266</v>
      </c>
      <c r="I39" s="1664">
        <v>9.4561262533284971</v>
      </c>
      <c r="K39" s="1603"/>
      <c r="N39" s="1603"/>
      <c r="O39" s="1603"/>
      <c r="P39" s="1603"/>
      <c r="Q39" s="1603"/>
      <c r="R39" s="1603"/>
      <c r="S39" s="1603"/>
      <c r="T39" s="1603"/>
      <c r="U39" s="1603"/>
      <c r="V39" s="1603"/>
      <c r="W39" s="1603"/>
      <c r="X39" s="1603"/>
      <c r="Y39" s="1603"/>
    </row>
    <row r="40" spans="1:25" s="1517" customFormat="1" ht="24.75" customHeight="1">
      <c r="A40" s="1667" t="s">
        <v>1405</v>
      </c>
      <c r="B40" s="1687">
        <v>0</v>
      </c>
      <c r="C40" s="1687">
        <v>0</v>
      </c>
      <c r="D40" s="1687">
        <v>0</v>
      </c>
      <c r="E40" s="1687">
        <v>0</v>
      </c>
      <c r="F40" s="1687">
        <v>0</v>
      </c>
      <c r="G40" s="1665"/>
      <c r="H40" s="1687">
        <v>0</v>
      </c>
      <c r="I40" s="1664"/>
      <c r="K40" s="1603"/>
      <c r="N40" s="1603"/>
      <c r="O40" s="1603"/>
      <c r="P40" s="1603"/>
      <c r="Q40" s="1603"/>
      <c r="R40" s="1603"/>
      <c r="S40" s="1603"/>
      <c r="T40" s="1603"/>
      <c r="U40" s="1603"/>
      <c r="V40" s="1603"/>
      <c r="W40" s="1603"/>
      <c r="X40" s="1603"/>
      <c r="Y40" s="1603"/>
    </row>
    <row r="41" spans="1:25" s="1517" customFormat="1" ht="24.75" customHeight="1">
      <c r="A41" s="1550" t="s">
        <v>1404</v>
      </c>
      <c r="B41" s="1687">
        <v>58588.24600330009</v>
      </c>
      <c r="C41" s="1687">
        <v>61560.6611079047</v>
      </c>
      <c r="D41" s="1687">
        <v>56719.652626526797</v>
      </c>
      <c r="E41" s="1687">
        <v>62083.134589340523</v>
      </c>
      <c r="F41" s="1687">
        <v>2972.41510460461</v>
      </c>
      <c r="G41" s="1665">
        <v>5.0733983475750124</v>
      </c>
      <c r="H41" s="1687">
        <v>5363.4819628137266</v>
      </c>
      <c r="I41" s="1664">
        <v>9.4561262533284971</v>
      </c>
      <c r="K41" s="1603"/>
      <c r="N41" s="1603"/>
      <c r="O41" s="1603"/>
      <c r="P41" s="1603"/>
      <c r="Q41" s="1603"/>
      <c r="R41" s="1603"/>
      <c r="S41" s="1603"/>
      <c r="T41" s="1603"/>
      <c r="U41" s="1603"/>
      <c r="V41" s="1603"/>
      <c r="W41" s="1603"/>
      <c r="X41" s="1603"/>
      <c r="Y41" s="1603"/>
    </row>
    <row r="42" spans="1:25" s="1517" customFormat="1" ht="24.75" customHeight="1">
      <c r="A42" s="1552" t="s">
        <v>1403</v>
      </c>
      <c r="B42" s="1687">
        <v>344246.10550486983</v>
      </c>
      <c r="C42" s="1687">
        <v>333328.28137366561</v>
      </c>
      <c r="D42" s="1687">
        <v>290496.85182193172</v>
      </c>
      <c r="E42" s="1687">
        <v>306414.75201416638</v>
      </c>
      <c r="F42" s="1687">
        <v>-10917.824131204223</v>
      </c>
      <c r="G42" s="1665">
        <v>-3.1715171084338598</v>
      </c>
      <c r="H42" s="1687">
        <v>15917.900192234665</v>
      </c>
      <c r="I42" s="1664">
        <v>5.4795430974212387</v>
      </c>
      <c r="K42" s="1603"/>
      <c r="N42" s="1603"/>
      <c r="O42" s="1603"/>
      <c r="P42" s="1603"/>
      <c r="Q42" s="1603"/>
      <c r="R42" s="1603"/>
      <c r="S42" s="1603"/>
      <c r="T42" s="1603"/>
      <c r="U42" s="1603"/>
      <c r="V42" s="1603"/>
      <c r="W42" s="1603"/>
      <c r="X42" s="1603"/>
      <c r="Y42" s="1603"/>
    </row>
    <row r="43" spans="1:25" s="1517" customFormat="1" ht="24.75" customHeight="1">
      <c r="A43" s="1552" t="s">
        <v>1402</v>
      </c>
      <c r="B43" s="1687">
        <v>342111.09942056722</v>
      </c>
      <c r="C43" s="1687">
        <v>330512.07566662075</v>
      </c>
      <c r="D43" s="1687">
        <v>286801.46938038943</v>
      </c>
      <c r="E43" s="1687">
        <v>301830.44054613408</v>
      </c>
      <c r="F43" s="1687">
        <v>-11599.023753946472</v>
      </c>
      <c r="G43" s="1665">
        <v>-3.3904260263966042</v>
      </c>
      <c r="H43" s="1687">
        <v>15028.971165744646</v>
      </c>
      <c r="I43" s="1664">
        <v>5.2402001977930865</v>
      </c>
      <c r="K43" s="1603"/>
      <c r="N43" s="1603"/>
      <c r="O43" s="1603"/>
      <c r="P43" s="1603"/>
      <c r="Q43" s="1603"/>
      <c r="R43" s="1603"/>
      <c r="S43" s="1603"/>
      <c r="T43" s="1603"/>
      <c r="U43" s="1603"/>
      <c r="V43" s="1603"/>
      <c r="W43" s="1603"/>
      <c r="X43" s="1603"/>
      <c r="Y43" s="1603"/>
    </row>
    <row r="44" spans="1:25" s="1517" customFormat="1" ht="24.75" customHeight="1">
      <c r="A44" s="1550" t="s">
        <v>1401</v>
      </c>
      <c r="B44" s="1687">
        <v>2135.0060843026008</v>
      </c>
      <c r="C44" s="1687">
        <v>2816.2057070448932</v>
      </c>
      <c r="D44" s="1687">
        <v>3695.3824415422982</v>
      </c>
      <c r="E44" s="1687">
        <v>4584.3114680322988</v>
      </c>
      <c r="F44" s="1687">
        <v>681.19962274229238</v>
      </c>
      <c r="G44" s="1665">
        <v>31.906214588835986</v>
      </c>
      <c r="H44" s="1687">
        <v>888.92902649000052</v>
      </c>
      <c r="I44" s="1664">
        <v>24.055129355407086</v>
      </c>
      <c r="K44" s="1603"/>
      <c r="N44" s="1603"/>
      <c r="O44" s="1603"/>
      <c r="P44" s="1603"/>
      <c r="Q44" s="1603"/>
      <c r="R44" s="1603"/>
      <c r="S44" s="1603"/>
      <c r="T44" s="1603"/>
      <c r="U44" s="1603"/>
      <c r="V44" s="1603"/>
      <c r="W44" s="1603"/>
      <c r="X44" s="1603"/>
      <c r="Y44" s="1603"/>
    </row>
    <row r="45" spans="1:25" s="1517" customFormat="1" ht="24.75" customHeight="1">
      <c r="A45" s="1666" t="s">
        <v>1400</v>
      </c>
      <c r="B45" s="1687">
        <v>0</v>
      </c>
      <c r="C45" s="1687">
        <v>0</v>
      </c>
      <c r="D45" s="1687">
        <v>0</v>
      </c>
      <c r="E45" s="1687">
        <v>0</v>
      </c>
      <c r="F45" s="1687">
        <v>0</v>
      </c>
      <c r="G45" s="1665"/>
      <c r="H45" s="1687">
        <v>0</v>
      </c>
      <c r="I45" s="1664"/>
      <c r="K45" s="1603"/>
      <c r="N45" s="1603"/>
      <c r="O45" s="1603"/>
      <c r="P45" s="1603"/>
      <c r="Q45" s="1603"/>
      <c r="R45" s="1603"/>
      <c r="S45" s="1603"/>
      <c r="T45" s="1603"/>
      <c r="U45" s="1603"/>
      <c r="V45" s="1603"/>
      <c r="W45" s="1603"/>
      <c r="X45" s="1603"/>
      <c r="Y45" s="1603"/>
    </row>
    <row r="46" spans="1:25" s="1517" customFormat="1" ht="24.75" customHeight="1">
      <c r="A46" s="1697" t="s">
        <v>1399</v>
      </c>
      <c r="B46" s="1690">
        <v>0</v>
      </c>
      <c r="C46" s="1690">
        <v>0</v>
      </c>
      <c r="D46" s="1690">
        <v>0</v>
      </c>
      <c r="E46" s="1690">
        <v>1.0000000009313226E-5</v>
      </c>
      <c r="F46" s="1690">
        <v>0</v>
      </c>
      <c r="G46" s="1669"/>
      <c r="H46" s="1690">
        <v>1.0000000009313226E-5</v>
      </c>
      <c r="I46" s="1554"/>
      <c r="K46" s="1603"/>
      <c r="N46" s="1603"/>
      <c r="O46" s="1603"/>
      <c r="P46" s="1603"/>
      <c r="Q46" s="1603"/>
      <c r="R46" s="1603"/>
      <c r="S46" s="1603"/>
      <c r="T46" s="1603"/>
      <c r="U46" s="1603"/>
      <c r="V46" s="1603"/>
      <c r="W46" s="1603"/>
      <c r="X46" s="1603"/>
      <c r="Y46" s="1603"/>
    </row>
    <row r="47" spans="1:25" s="1517" customFormat="1" ht="21.75" customHeight="1" thickBot="1">
      <c r="A47" s="1696" t="s">
        <v>1398</v>
      </c>
      <c r="B47" s="1702">
        <v>15557.428555689512</v>
      </c>
      <c r="C47" s="1701">
        <v>16056.01729900287</v>
      </c>
      <c r="D47" s="1700">
        <v>7783.871458671143</v>
      </c>
      <c r="E47" s="1700">
        <v>1378.7335232901387</v>
      </c>
      <c r="F47" s="1700">
        <v>498.58874331335755</v>
      </c>
      <c r="G47" s="1693">
        <v>3.2048274657254878</v>
      </c>
      <c r="H47" s="1700">
        <v>-6405.1379353810044</v>
      </c>
      <c r="I47" s="1691">
        <v>-82.287303553115009</v>
      </c>
      <c r="K47" s="1603"/>
      <c r="R47" s="1603"/>
      <c r="S47" s="1603"/>
      <c r="T47" s="1603"/>
      <c r="U47" s="1603"/>
      <c r="V47" s="1603"/>
      <c r="W47" s="1603"/>
      <c r="X47" s="1603"/>
      <c r="Y47" s="1603"/>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48"/>
  <sheetViews>
    <sheetView showGridLines="0" workbookViewId="0">
      <selection activeCell="M11" sqref="M11"/>
    </sheetView>
  </sheetViews>
  <sheetFormatPr defaultColWidth="11" defaultRowHeight="17.100000000000001" customHeight="1"/>
  <cols>
    <col min="1" max="1" width="51.42578125" style="1517" bestFit="1" customWidth="1"/>
    <col min="2" max="2" width="11.85546875" style="1517" customWidth="1"/>
    <col min="3" max="3" width="12.42578125" style="1517" customWidth="1"/>
    <col min="4" max="4" width="12.5703125" style="1517" customWidth="1"/>
    <col min="5" max="5" width="11.7109375" style="1517" customWidth="1"/>
    <col min="6" max="6" width="10.7109375" style="1517" customWidth="1"/>
    <col min="7" max="7" width="8.5703125" style="1517" customWidth="1"/>
    <col min="8" max="8" width="12.42578125" style="1517" customWidth="1"/>
    <col min="9" max="9" width="9.42578125" style="1517" customWidth="1"/>
    <col min="10" max="252" width="11" style="1516"/>
    <col min="253" max="253" width="46.7109375" style="1516" bestFit="1" customWidth="1"/>
    <col min="254" max="254" width="11.85546875" style="1516" customWidth="1"/>
    <col min="255" max="255" width="12.42578125" style="1516" customWidth="1"/>
    <col min="256" max="256" width="12.5703125" style="1516" customWidth="1"/>
    <col min="257" max="257" width="11.7109375" style="1516" customWidth="1"/>
    <col min="258" max="258" width="10.7109375" style="1516" customWidth="1"/>
    <col min="259" max="259" width="2.42578125" style="1516" bestFit="1" customWidth="1"/>
    <col min="260" max="260" width="8.5703125" style="1516" customWidth="1"/>
    <col min="261" max="261" width="12.42578125" style="1516" customWidth="1"/>
    <col min="262" max="262" width="2.140625" style="1516" customWidth="1"/>
    <col min="263" max="263" width="9.42578125" style="1516" customWidth="1"/>
    <col min="264" max="508" width="11" style="1516"/>
    <col min="509" max="509" width="46.7109375" style="1516" bestFit="1" customWidth="1"/>
    <col min="510" max="510" width="11.85546875" style="1516" customWidth="1"/>
    <col min="511" max="511" width="12.42578125" style="1516" customWidth="1"/>
    <col min="512" max="512" width="12.5703125" style="1516" customWidth="1"/>
    <col min="513" max="513" width="11.7109375" style="1516" customWidth="1"/>
    <col min="514" max="514" width="10.7109375" style="1516" customWidth="1"/>
    <col min="515" max="515" width="2.42578125" style="1516" bestFit="1" customWidth="1"/>
    <col min="516" max="516" width="8.5703125" style="1516" customWidth="1"/>
    <col min="517" max="517" width="12.42578125" style="1516" customWidth="1"/>
    <col min="518" max="518" width="2.140625" style="1516" customWidth="1"/>
    <col min="519" max="519" width="9.42578125" style="1516" customWidth="1"/>
    <col min="520" max="764" width="11" style="1516"/>
    <col min="765" max="765" width="46.7109375" style="1516" bestFit="1" customWidth="1"/>
    <col min="766" max="766" width="11.85546875" style="1516" customWidth="1"/>
    <col min="767" max="767" width="12.42578125" style="1516" customWidth="1"/>
    <col min="768" max="768" width="12.5703125" style="1516" customWidth="1"/>
    <col min="769" max="769" width="11.7109375" style="1516" customWidth="1"/>
    <col min="770" max="770" width="10.7109375" style="1516" customWidth="1"/>
    <col min="771" max="771" width="2.42578125" style="1516" bestFit="1" customWidth="1"/>
    <col min="772" max="772" width="8.5703125" style="1516" customWidth="1"/>
    <col min="773" max="773" width="12.42578125" style="1516" customWidth="1"/>
    <col min="774" max="774" width="2.140625" style="1516" customWidth="1"/>
    <col min="775" max="775" width="9.42578125" style="1516" customWidth="1"/>
    <col min="776" max="1020" width="11" style="1516"/>
    <col min="1021" max="1021" width="46.7109375" style="1516" bestFit="1" customWidth="1"/>
    <col min="1022" max="1022" width="11.85546875" style="1516" customWidth="1"/>
    <col min="1023" max="1023" width="12.42578125" style="1516" customWidth="1"/>
    <col min="1024" max="1024" width="12.5703125" style="1516" customWidth="1"/>
    <col min="1025" max="1025" width="11.7109375" style="1516" customWidth="1"/>
    <col min="1026" max="1026" width="10.7109375" style="1516" customWidth="1"/>
    <col min="1027" max="1027" width="2.42578125" style="1516" bestFit="1" customWidth="1"/>
    <col min="1028" max="1028" width="8.5703125" style="1516" customWidth="1"/>
    <col min="1029" max="1029" width="12.42578125" style="1516" customWidth="1"/>
    <col min="1030" max="1030" width="2.140625" style="1516" customWidth="1"/>
    <col min="1031" max="1031" width="9.42578125" style="1516" customWidth="1"/>
    <col min="1032" max="1276" width="11" style="1516"/>
    <col min="1277" max="1277" width="46.7109375" style="1516" bestFit="1" customWidth="1"/>
    <col min="1278" max="1278" width="11.85546875" style="1516" customWidth="1"/>
    <col min="1279" max="1279" width="12.42578125" style="1516" customWidth="1"/>
    <col min="1280" max="1280" width="12.5703125" style="1516" customWidth="1"/>
    <col min="1281" max="1281" width="11.7109375" style="1516" customWidth="1"/>
    <col min="1282" max="1282" width="10.7109375" style="1516" customWidth="1"/>
    <col min="1283" max="1283" width="2.42578125" style="1516" bestFit="1" customWidth="1"/>
    <col min="1284" max="1284" width="8.5703125" style="1516" customWidth="1"/>
    <col min="1285" max="1285" width="12.42578125" style="1516" customWidth="1"/>
    <col min="1286" max="1286" width="2.140625" style="1516" customWidth="1"/>
    <col min="1287" max="1287" width="9.42578125" style="1516" customWidth="1"/>
    <col min="1288" max="1532" width="11" style="1516"/>
    <col min="1533" max="1533" width="46.7109375" style="1516" bestFit="1" customWidth="1"/>
    <col min="1534" max="1534" width="11.85546875" style="1516" customWidth="1"/>
    <col min="1535" max="1535" width="12.42578125" style="1516" customWidth="1"/>
    <col min="1536" max="1536" width="12.5703125" style="1516" customWidth="1"/>
    <col min="1537" max="1537" width="11.7109375" style="1516" customWidth="1"/>
    <col min="1538" max="1538" width="10.7109375" style="1516" customWidth="1"/>
    <col min="1539" max="1539" width="2.42578125" style="1516" bestFit="1" customWidth="1"/>
    <col min="1540" max="1540" width="8.5703125" style="1516" customWidth="1"/>
    <col min="1541" max="1541" width="12.42578125" style="1516" customWidth="1"/>
    <col min="1542" max="1542" width="2.140625" style="1516" customWidth="1"/>
    <col min="1543" max="1543" width="9.42578125" style="1516" customWidth="1"/>
    <col min="1544" max="1788" width="11" style="1516"/>
    <col min="1789" max="1789" width="46.7109375" style="1516" bestFit="1" customWidth="1"/>
    <col min="1790" max="1790" width="11.85546875" style="1516" customWidth="1"/>
    <col min="1791" max="1791" width="12.42578125" style="1516" customWidth="1"/>
    <col min="1792" max="1792" width="12.5703125" style="1516" customWidth="1"/>
    <col min="1793" max="1793" width="11.7109375" style="1516" customWidth="1"/>
    <col min="1794" max="1794" width="10.7109375" style="1516" customWidth="1"/>
    <col min="1795" max="1795" width="2.42578125" style="1516" bestFit="1" customWidth="1"/>
    <col min="1796" max="1796" width="8.5703125" style="1516" customWidth="1"/>
    <col min="1797" max="1797" width="12.42578125" style="1516" customWidth="1"/>
    <col min="1798" max="1798" width="2.140625" style="1516" customWidth="1"/>
    <col min="1799" max="1799" width="9.42578125" style="1516" customWidth="1"/>
    <col min="1800" max="2044" width="11" style="1516"/>
    <col min="2045" max="2045" width="46.7109375" style="1516" bestFit="1" customWidth="1"/>
    <col min="2046" max="2046" width="11.85546875" style="1516" customWidth="1"/>
    <col min="2047" max="2047" width="12.42578125" style="1516" customWidth="1"/>
    <col min="2048" max="2048" width="12.5703125" style="1516" customWidth="1"/>
    <col min="2049" max="2049" width="11.7109375" style="1516" customWidth="1"/>
    <col min="2050" max="2050" width="10.7109375" style="1516" customWidth="1"/>
    <col min="2051" max="2051" width="2.42578125" style="1516" bestFit="1" customWidth="1"/>
    <col min="2052" max="2052" width="8.5703125" style="1516" customWidth="1"/>
    <col min="2053" max="2053" width="12.42578125" style="1516" customWidth="1"/>
    <col min="2054" max="2054" width="2.140625" style="1516" customWidth="1"/>
    <col min="2055" max="2055" width="9.42578125" style="1516" customWidth="1"/>
    <col min="2056" max="2300" width="11" style="1516"/>
    <col min="2301" max="2301" width="46.7109375" style="1516" bestFit="1" customWidth="1"/>
    <col min="2302" max="2302" width="11.85546875" style="1516" customWidth="1"/>
    <col min="2303" max="2303" width="12.42578125" style="1516" customWidth="1"/>
    <col min="2304" max="2304" width="12.5703125" style="1516" customWidth="1"/>
    <col min="2305" max="2305" width="11.7109375" style="1516" customWidth="1"/>
    <col min="2306" max="2306" width="10.7109375" style="1516" customWidth="1"/>
    <col min="2307" max="2307" width="2.42578125" style="1516" bestFit="1" customWidth="1"/>
    <col min="2308" max="2308" width="8.5703125" style="1516" customWidth="1"/>
    <col min="2309" max="2309" width="12.42578125" style="1516" customWidth="1"/>
    <col min="2310" max="2310" width="2.140625" style="1516" customWidth="1"/>
    <col min="2311" max="2311" width="9.42578125" style="1516" customWidth="1"/>
    <col min="2312" max="2556" width="11" style="1516"/>
    <col min="2557" max="2557" width="46.7109375" style="1516" bestFit="1" customWidth="1"/>
    <col min="2558" max="2558" width="11.85546875" style="1516" customWidth="1"/>
    <col min="2559" max="2559" width="12.42578125" style="1516" customWidth="1"/>
    <col min="2560" max="2560" width="12.5703125" style="1516" customWidth="1"/>
    <col min="2561" max="2561" width="11.7109375" style="1516" customWidth="1"/>
    <col min="2562" max="2562" width="10.7109375" style="1516" customWidth="1"/>
    <col min="2563" max="2563" width="2.42578125" style="1516" bestFit="1" customWidth="1"/>
    <col min="2564" max="2564" width="8.5703125" style="1516" customWidth="1"/>
    <col min="2565" max="2565" width="12.42578125" style="1516" customWidth="1"/>
    <col min="2566" max="2566" width="2.140625" style="1516" customWidth="1"/>
    <col min="2567" max="2567" width="9.42578125" style="1516" customWidth="1"/>
    <col min="2568" max="2812" width="11" style="1516"/>
    <col min="2813" max="2813" width="46.7109375" style="1516" bestFit="1" customWidth="1"/>
    <col min="2814" max="2814" width="11.85546875" style="1516" customWidth="1"/>
    <col min="2815" max="2815" width="12.42578125" style="1516" customWidth="1"/>
    <col min="2816" max="2816" width="12.5703125" style="1516" customWidth="1"/>
    <col min="2817" max="2817" width="11.7109375" style="1516" customWidth="1"/>
    <col min="2818" max="2818" width="10.7109375" style="1516" customWidth="1"/>
    <col min="2819" max="2819" width="2.42578125" style="1516" bestFit="1" customWidth="1"/>
    <col min="2820" max="2820" width="8.5703125" style="1516" customWidth="1"/>
    <col min="2821" max="2821" width="12.42578125" style="1516" customWidth="1"/>
    <col min="2822" max="2822" width="2.140625" style="1516" customWidth="1"/>
    <col min="2823" max="2823" width="9.42578125" style="1516" customWidth="1"/>
    <col min="2824" max="3068" width="11" style="1516"/>
    <col min="3069" max="3069" width="46.7109375" style="1516" bestFit="1" customWidth="1"/>
    <col min="3070" max="3070" width="11.85546875" style="1516" customWidth="1"/>
    <col min="3071" max="3071" width="12.42578125" style="1516" customWidth="1"/>
    <col min="3072" max="3072" width="12.5703125" style="1516" customWidth="1"/>
    <col min="3073" max="3073" width="11.7109375" style="1516" customWidth="1"/>
    <col min="3074" max="3074" width="10.7109375" style="1516" customWidth="1"/>
    <col min="3075" max="3075" width="2.42578125" style="1516" bestFit="1" customWidth="1"/>
    <col min="3076" max="3076" width="8.5703125" style="1516" customWidth="1"/>
    <col min="3077" max="3077" width="12.42578125" style="1516" customWidth="1"/>
    <col min="3078" max="3078" width="2.140625" style="1516" customWidth="1"/>
    <col min="3079" max="3079" width="9.42578125" style="1516" customWidth="1"/>
    <col min="3080" max="3324" width="11" style="1516"/>
    <col min="3325" max="3325" width="46.7109375" style="1516" bestFit="1" customWidth="1"/>
    <col min="3326" max="3326" width="11.85546875" style="1516" customWidth="1"/>
    <col min="3327" max="3327" width="12.42578125" style="1516" customWidth="1"/>
    <col min="3328" max="3328" width="12.5703125" style="1516" customWidth="1"/>
    <col min="3329" max="3329" width="11.7109375" style="1516" customWidth="1"/>
    <col min="3330" max="3330" width="10.7109375" style="1516" customWidth="1"/>
    <col min="3331" max="3331" width="2.42578125" style="1516" bestFit="1" customWidth="1"/>
    <col min="3332" max="3332" width="8.5703125" style="1516" customWidth="1"/>
    <col min="3333" max="3333" width="12.42578125" style="1516" customWidth="1"/>
    <col min="3334" max="3334" width="2.140625" style="1516" customWidth="1"/>
    <col min="3335" max="3335" width="9.42578125" style="1516" customWidth="1"/>
    <col min="3336" max="3580" width="11" style="1516"/>
    <col min="3581" max="3581" width="46.7109375" style="1516" bestFit="1" customWidth="1"/>
    <col min="3582" max="3582" width="11.85546875" style="1516" customWidth="1"/>
    <col min="3583" max="3583" width="12.42578125" style="1516" customWidth="1"/>
    <col min="3584" max="3584" width="12.5703125" style="1516" customWidth="1"/>
    <col min="3585" max="3585" width="11.7109375" style="1516" customWidth="1"/>
    <col min="3586" max="3586" width="10.7109375" style="1516" customWidth="1"/>
    <col min="3587" max="3587" width="2.42578125" style="1516" bestFit="1" customWidth="1"/>
    <col min="3588" max="3588" width="8.5703125" style="1516" customWidth="1"/>
    <col min="3589" max="3589" width="12.42578125" style="1516" customWidth="1"/>
    <col min="3590" max="3590" width="2.140625" style="1516" customWidth="1"/>
    <col min="3591" max="3591" width="9.42578125" style="1516" customWidth="1"/>
    <col min="3592" max="3836" width="11" style="1516"/>
    <col min="3837" max="3837" width="46.7109375" style="1516" bestFit="1" customWidth="1"/>
    <col min="3838" max="3838" width="11.85546875" style="1516" customWidth="1"/>
    <col min="3839" max="3839" width="12.42578125" style="1516" customWidth="1"/>
    <col min="3840" max="3840" width="12.5703125" style="1516" customWidth="1"/>
    <col min="3841" max="3841" width="11.7109375" style="1516" customWidth="1"/>
    <col min="3842" max="3842" width="10.7109375" style="1516" customWidth="1"/>
    <col min="3843" max="3843" width="2.42578125" style="1516" bestFit="1" customWidth="1"/>
    <col min="3844" max="3844" width="8.5703125" style="1516" customWidth="1"/>
    <col min="3845" max="3845" width="12.42578125" style="1516" customWidth="1"/>
    <col min="3846" max="3846" width="2.140625" style="1516" customWidth="1"/>
    <col min="3847" max="3847" width="9.42578125" style="1516" customWidth="1"/>
    <col min="3848" max="4092" width="11" style="1516"/>
    <col min="4093" max="4093" width="46.7109375" style="1516" bestFit="1" customWidth="1"/>
    <col min="4094" max="4094" width="11.85546875" style="1516" customWidth="1"/>
    <col min="4095" max="4095" width="12.42578125" style="1516" customWidth="1"/>
    <col min="4096" max="4096" width="12.5703125" style="1516" customWidth="1"/>
    <col min="4097" max="4097" width="11.7109375" style="1516" customWidth="1"/>
    <col min="4098" max="4098" width="10.7109375" style="1516" customWidth="1"/>
    <col min="4099" max="4099" width="2.42578125" style="1516" bestFit="1" customWidth="1"/>
    <col min="4100" max="4100" width="8.5703125" style="1516" customWidth="1"/>
    <col min="4101" max="4101" width="12.42578125" style="1516" customWidth="1"/>
    <col min="4102" max="4102" width="2.140625" style="1516" customWidth="1"/>
    <col min="4103" max="4103" width="9.42578125" style="1516" customWidth="1"/>
    <col min="4104" max="4348" width="11" style="1516"/>
    <col min="4349" max="4349" width="46.7109375" style="1516" bestFit="1" customWidth="1"/>
    <col min="4350" max="4350" width="11.85546875" style="1516" customWidth="1"/>
    <col min="4351" max="4351" width="12.42578125" style="1516" customWidth="1"/>
    <col min="4352" max="4352" width="12.5703125" style="1516" customWidth="1"/>
    <col min="4353" max="4353" width="11.7109375" style="1516" customWidth="1"/>
    <col min="4354" max="4354" width="10.7109375" style="1516" customWidth="1"/>
    <col min="4355" max="4355" width="2.42578125" style="1516" bestFit="1" customWidth="1"/>
    <col min="4356" max="4356" width="8.5703125" style="1516" customWidth="1"/>
    <col min="4357" max="4357" width="12.42578125" style="1516" customWidth="1"/>
    <col min="4358" max="4358" width="2.140625" style="1516" customWidth="1"/>
    <col min="4359" max="4359" width="9.42578125" style="1516" customWidth="1"/>
    <col min="4360" max="4604" width="11" style="1516"/>
    <col min="4605" max="4605" width="46.7109375" style="1516" bestFit="1" customWidth="1"/>
    <col min="4606" max="4606" width="11.85546875" style="1516" customWidth="1"/>
    <col min="4607" max="4607" width="12.42578125" style="1516" customWidth="1"/>
    <col min="4608" max="4608" width="12.5703125" style="1516" customWidth="1"/>
    <col min="4609" max="4609" width="11.7109375" style="1516" customWidth="1"/>
    <col min="4610" max="4610" width="10.7109375" style="1516" customWidth="1"/>
    <col min="4611" max="4611" width="2.42578125" style="1516" bestFit="1" customWidth="1"/>
    <col min="4612" max="4612" width="8.5703125" style="1516" customWidth="1"/>
    <col min="4613" max="4613" width="12.42578125" style="1516" customWidth="1"/>
    <col min="4614" max="4614" width="2.140625" style="1516" customWidth="1"/>
    <col min="4615" max="4615" width="9.42578125" style="1516" customWidth="1"/>
    <col min="4616" max="4860" width="11" style="1516"/>
    <col min="4861" max="4861" width="46.7109375" style="1516" bestFit="1" customWidth="1"/>
    <col min="4862" max="4862" width="11.85546875" style="1516" customWidth="1"/>
    <col min="4863" max="4863" width="12.42578125" style="1516" customWidth="1"/>
    <col min="4864" max="4864" width="12.5703125" style="1516" customWidth="1"/>
    <col min="4865" max="4865" width="11.7109375" style="1516" customWidth="1"/>
    <col min="4866" max="4866" width="10.7109375" style="1516" customWidth="1"/>
    <col min="4867" max="4867" width="2.42578125" style="1516" bestFit="1" customWidth="1"/>
    <col min="4868" max="4868" width="8.5703125" style="1516" customWidth="1"/>
    <col min="4869" max="4869" width="12.42578125" style="1516" customWidth="1"/>
    <col min="4870" max="4870" width="2.140625" style="1516" customWidth="1"/>
    <col min="4871" max="4871" width="9.42578125" style="1516" customWidth="1"/>
    <col min="4872" max="5116" width="11" style="1516"/>
    <col min="5117" max="5117" width="46.7109375" style="1516" bestFit="1" customWidth="1"/>
    <col min="5118" max="5118" width="11.85546875" style="1516" customWidth="1"/>
    <col min="5119" max="5119" width="12.42578125" style="1516" customWidth="1"/>
    <col min="5120" max="5120" width="12.5703125" style="1516" customWidth="1"/>
    <col min="5121" max="5121" width="11.7109375" style="1516" customWidth="1"/>
    <col min="5122" max="5122" width="10.7109375" style="1516" customWidth="1"/>
    <col min="5123" max="5123" width="2.42578125" style="1516" bestFit="1" customWidth="1"/>
    <col min="5124" max="5124" width="8.5703125" style="1516" customWidth="1"/>
    <col min="5125" max="5125" width="12.42578125" style="1516" customWidth="1"/>
    <col min="5126" max="5126" width="2.140625" style="1516" customWidth="1"/>
    <col min="5127" max="5127" width="9.42578125" style="1516" customWidth="1"/>
    <col min="5128" max="5372" width="11" style="1516"/>
    <col min="5373" max="5373" width="46.7109375" style="1516" bestFit="1" customWidth="1"/>
    <col min="5374" max="5374" width="11.85546875" style="1516" customWidth="1"/>
    <col min="5375" max="5375" width="12.42578125" style="1516" customWidth="1"/>
    <col min="5376" max="5376" width="12.5703125" style="1516" customWidth="1"/>
    <col min="5377" max="5377" width="11.7109375" style="1516" customWidth="1"/>
    <col min="5378" max="5378" width="10.7109375" style="1516" customWidth="1"/>
    <col min="5379" max="5379" width="2.42578125" style="1516" bestFit="1" customWidth="1"/>
    <col min="5380" max="5380" width="8.5703125" style="1516" customWidth="1"/>
    <col min="5381" max="5381" width="12.42578125" style="1516" customWidth="1"/>
    <col min="5382" max="5382" width="2.140625" style="1516" customWidth="1"/>
    <col min="5383" max="5383" width="9.42578125" style="1516" customWidth="1"/>
    <col min="5384" max="5628" width="11" style="1516"/>
    <col min="5629" max="5629" width="46.7109375" style="1516" bestFit="1" customWidth="1"/>
    <col min="5630" max="5630" width="11.85546875" style="1516" customWidth="1"/>
    <col min="5631" max="5631" width="12.42578125" style="1516" customWidth="1"/>
    <col min="5632" max="5632" width="12.5703125" style="1516" customWidth="1"/>
    <col min="5633" max="5633" width="11.7109375" style="1516" customWidth="1"/>
    <col min="5634" max="5634" width="10.7109375" style="1516" customWidth="1"/>
    <col min="5635" max="5635" width="2.42578125" style="1516" bestFit="1" customWidth="1"/>
    <col min="5636" max="5636" width="8.5703125" style="1516" customWidth="1"/>
    <col min="5637" max="5637" width="12.42578125" style="1516" customWidth="1"/>
    <col min="5638" max="5638" width="2.140625" style="1516" customWidth="1"/>
    <col min="5639" max="5639" width="9.42578125" style="1516" customWidth="1"/>
    <col min="5640" max="5884" width="11" style="1516"/>
    <col min="5885" max="5885" width="46.7109375" style="1516" bestFit="1" customWidth="1"/>
    <col min="5886" max="5886" width="11.85546875" style="1516" customWidth="1"/>
    <col min="5887" max="5887" width="12.42578125" style="1516" customWidth="1"/>
    <col min="5888" max="5888" width="12.5703125" style="1516" customWidth="1"/>
    <col min="5889" max="5889" width="11.7109375" style="1516" customWidth="1"/>
    <col min="5890" max="5890" width="10.7109375" style="1516" customWidth="1"/>
    <col min="5891" max="5891" width="2.42578125" style="1516" bestFit="1" customWidth="1"/>
    <col min="5892" max="5892" width="8.5703125" style="1516" customWidth="1"/>
    <col min="5893" max="5893" width="12.42578125" style="1516" customWidth="1"/>
    <col min="5894" max="5894" width="2.140625" style="1516" customWidth="1"/>
    <col min="5895" max="5895" width="9.42578125" style="1516" customWidth="1"/>
    <col min="5896" max="6140" width="11" style="1516"/>
    <col min="6141" max="6141" width="46.7109375" style="1516" bestFit="1" customWidth="1"/>
    <col min="6142" max="6142" width="11.85546875" style="1516" customWidth="1"/>
    <col min="6143" max="6143" width="12.42578125" style="1516" customWidth="1"/>
    <col min="6144" max="6144" width="12.5703125" style="1516" customWidth="1"/>
    <col min="6145" max="6145" width="11.7109375" style="1516" customWidth="1"/>
    <col min="6146" max="6146" width="10.7109375" style="1516" customWidth="1"/>
    <col min="6147" max="6147" width="2.42578125" style="1516" bestFit="1" customWidth="1"/>
    <col min="6148" max="6148" width="8.5703125" style="1516" customWidth="1"/>
    <col min="6149" max="6149" width="12.42578125" style="1516" customWidth="1"/>
    <col min="6150" max="6150" width="2.140625" style="1516" customWidth="1"/>
    <col min="6151" max="6151" width="9.42578125" style="1516" customWidth="1"/>
    <col min="6152" max="6396" width="11" style="1516"/>
    <col min="6397" max="6397" width="46.7109375" style="1516" bestFit="1" customWidth="1"/>
    <col min="6398" max="6398" width="11.85546875" style="1516" customWidth="1"/>
    <col min="6399" max="6399" width="12.42578125" style="1516" customWidth="1"/>
    <col min="6400" max="6400" width="12.5703125" style="1516" customWidth="1"/>
    <col min="6401" max="6401" width="11.7109375" style="1516" customWidth="1"/>
    <col min="6402" max="6402" width="10.7109375" style="1516" customWidth="1"/>
    <col min="6403" max="6403" width="2.42578125" style="1516" bestFit="1" customWidth="1"/>
    <col min="6404" max="6404" width="8.5703125" style="1516" customWidth="1"/>
    <col min="6405" max="6405" width="12.42578125" style="1516" customWidth="1"/>
    <col min="6406" max="6406" width="2.140625" style="1516" customWidth="1"/>
    <col min="6407" max="6407" width="9.42578125" style="1516" customWidth="1"/>
    <col min="6408" max="6652" width="11" style="1516"/>
    <col min="6653" max="6653" width="46.7109375" style="1516" bestFit="1" customWidth="1"/>
    <col min="6654" max="6654" width="11.85546875" style="1516" customWidth="1"/>
    <col min="6655" max="6655" width="12.42578125" style="1516" customWidth="1"/>
    <col min="6656" max="6656" width="12.5703125" style="1516" customWidth="1"/>
    <col min="6657" max="6657" width="11.7109375" style="1516" customWidth="1"/>
    <col min="6658" max="6658" width="10.7109375" style="1516" customWidth="1"/>
    <col min="6659" max="6659" width="2.42578125" style="1516" bestFit="1" customWidth="1"/>
    <col min="6660" max="6660" width="8.5703125" style="1516" customWidth="1"/>
    <col min="6661" max="6661" width="12.42578125" style="1516" customWidth="1"/>
    <col min="6662" max="6662" width="2.140625" style="1516" customWidth="1"/>
    <col min="6663" max="6663" width="9.42578125" style="1516" customWidth="1"/>
    <col min="6664" max="6908" width="11" style="1516"/>
    <col min="6909" max="6909" width="46.7109375" style="1516" bestFit="1" customWidth="1"/>
    <col min="6910" max="6910" width="11.85546875" style="1516" customWidth="1"/>
    <col min="6911" max="6911" width="12.42578125" style="1516" customWidth="1"/>
    <col min="6912" max="6912" width="12.5703125" style="1516" customWidth="1"/>
    <col min="6913" max="6913" width="11.7109375" style="1516" customWidth="1"/>
    <col min="6914" max="6914" width="10.7109375" style="1516" customWidth="1"/>
    <col min="6915" max="6915" width="2.42578125" style="1516" bestFit="1" customWidth="1"/>
    <col min="6916" max="6916" width="8.5703125" style="1516" customWidth="1"/>
    <col min="6917" max="6917" width="12.42578125" style="1516" customWidth="1"/>
    <col min="6918" max="6918" width="2.140625" style="1516" customWidth="1"/>
    <col min="6919" max="6919" width="9.42578125" style="1516" customWidth="1"/>
    <col min="6920" max="7164" width="11" style="1516"/>
    <col min="7165" max="7165" width="46.7109375" style="1516" bestFit="1" customWidth="1"/>
    <col min="7166" max="7166" width="11.85546875" style="1516" customWidth="1"/>
    <col min="7167" max="7167" width="12.42578125" style="1516" customWidth="1"/>
    <col min="7168" max="7168" width="12.5703125" style="1516" customWidth="1"/>
    <col min="7169" max="7169" width="11.7109375" style="1516" customWidth="1"/>
    <col min="7170" max="7170" width="10.7109375" style="1516" customWidth="1"/>
    <col min="7171" max="7171" width="2.42578125" style="1516" bestFit="1" customWidth="1"/>
    <col min="7172" max="7172" width="8.5703125" style="1516" customWidth="1"/>
    <col min="7173" max="7173" width="12.42578125" style="1516" customWidth="1"/>
    <col min="7174" max="7174" width="2.140625" style="1516" customWidth="1"/>
    <col min="7175" max="7175" width="9.42578125" style="1516" customWidth="1"/>
    <col min="7176" max="7420" width="11" style="1516"/>
    <col min="7421" max="7421" width="46.7109375" style="1516" bestFit="1" customWidth="1"/>
    <col min="7422" max="7422" width="11.85546875" style="1516" customWidth="1"/>
    <col min="7423" max="7423" width="12.42578125" style="1516" customWidth="1"/>
    <col min="7424" max="7424" width="12.5703125" style="1516" customWidth="1"/>
    <col min="7425" max="7425" width="11.7109375" style="1516" customWidth="1"/>
    <col min="7426" max="7426" width="10.7109375" style="1516" customWidth="1"/>
    <col min="7427" max="7427" width="2.42578125" style="1516" bestFit="1" customWidth="1"/>
    <col min="7428" max="7428" width="8.5703125" style="1516" customWidth="1"/>
    <col min="7429" max="7429" width="12.42578125" style="1516" customWidth="1"/>
    <col min="7430" max="7430" width="2.140625" style="1516" customWidth="1"/>
    <col min="7431" max="7431" width="9.42578125" style="1516" customWidth="1"/>
    <col min="7432" max="7676" width="11" style="1516"/>
    <col min="7677" max="7677" width="46.7109375" style="1516" bestFit="1" customWidth="1"/>
    <col min="7678" max="7678" width="11.85546875" style="1516" customWidth="1"/>
    <col min="7679" max="7679" width="12.42578125" style="1516" customWidth="1"/>
    <col min="7680" max="7680" width="12.5703125" style="1516" customWidth="1"/>
    <col min="7681" max="7681" width="11.7109375" style="1516" customWidth="1"/>
    <col min="7682" max="7682" width="10.7109375" style="1516" customWidth="1"/>
    <col min="7683" max="7683" width="2.42578125" style="1516" bestFit="1" customWidth="1"/>
    <col min="7684" max="7684" width="8.5703125" style="1516" customWidth="1"/>
    <col min="7685" max="7685" width="12.42578125" style="1516" customWidth="1"/>
    <col min="7686" max="7686" width="2.140625" style="1516" customWidth="1"/>
    <col min="7687" max="7687" width="9.42578125" style="1516" customWidth="1"/>
    <col min="7688" max="7932" width="11" style="1516"/>
    <col min="7933" max="7933" width="46.7109375" style="1516" bestFit="1" customWidth="1"/>
    <col min="7934" max="7934" width="11.85546875" style="1516" customWidth="1"/>
    <col min="7935" max="7935" width="12.42578125" style="1516" customWidth="1"/>
    <col min="7936" max="7936" width="12.5703125" style="1516" customWidth="1"/>
    <col min="7937" max="7937" width="11.7109375" style="1516" customWidth="1"/>
    <col min="7938" max="7938" width="10.7109375" style="1516" customWidth="1"/>
    <col min="7939" max="7939" width="2.42578125" style="1516" bestFit="1" customWidth="1"/>
    <col min="7940" max="7940" width="8.5703125" style="1516" customWidth="1"/>
    <col min="7941" max="7941" width="12.42578125" style="1516" customWidth="1"/>
    <col min="7942" max="7942" width="2.140625" style="1516" customWidth="1"/>
    <col min="7943" max="7943" width="9.42578125" style="1516" customWidth="1"/>
    <col min="7944" max="8188" width="11" style="1516"/>
    <col min="8189" max="8189" width="46.7109375" style="1516" bestFit="1" customWidth="1"/>
    <col min="8190" max="8190" width="11.85546875" style="1516" customWidth="1"/>
    <col min="8191" max="8191" width="12.42578125" style="1516" customWidth="1"/>
    <col min="8192" max="8192" width="12.5703125" style="1516" customWidth="1"/>
    <col min="8193" max="8193" width="11.7109375" style="1516" customWidth="1"/>
    <col min="8194" max="8194" width="10.7109375" style="1516" customWidth="1"/>
    <col min="8195" max="8195" width="2.42578125" style="1516" bestFit="1" customWidth="1"/>
    <col min="8196" max="8196" width="8.5703125" style="1516" customWidth="1"/>
    <col min="8197" max="8197" width="12.42578125" style="1516" customWidth="1"/>
    <col min="8198" max="8198" width="2.140625" style="1516" customWidth="1"/>
    <col min="8199" max="8199" width="9.42578125" style="1516" customWidth="1"/>
    <col min="8200" max="8444" width="11" style="1516"/>
    <col min="8445" max="8445" width="46.7109375" style="1516" bestFit="1" customWidth="1"/>
    <col min="8446" max="8446" width="11.85546875" style="1516" customWidth="1"/>
    <col min="8447" max="8447" width="12.42578125" style="1516" customWidth="1"/>
    <col min="8448" max="8448" width="12.5703125" style="1516" customWidth="1"/>
    <col min="8449" max="8449" width="11.7109375" style="1516" customWidth="1"/>
    <col min="8450" max="8450" width="10.7109375" style="1516" customWidth="1"/>
    <col min="8451" max="8451" width="2.42578125" style="1516" bestFit="1" customWidth="1"/>
    <col min="8452" max="8452" width="8.5703125" style="1516" customWidth="1"/>
    <col min="8453" max="8453" width="12.42578125" style="1516" customWidth="1"/>
    <col min="8454" max="8454" width="2.140625" style="1516" customWidth="1"/>
    <col min="8455" max="8455" width="9.42578125" style="1516" customWidth="1"/>
    <col min="8456" max="8700" width="11" style="1516"/>
    <col min="8701" max="8701" width="46.7109375" style="1516" bestFit="1" customWidth="1"/>
    <col min="8702" max="8702" width="11.85546875" style="1516" customWidth="1"/>
    <col min="8703" max="8703" width="12.42578125" style="1516" customWidth="1"/>
    <col min="8704" max="8704" width="12.5703125" style="1516" customWidth="1"/>
    <col min="8705" max="8705" width="11.7109375" style="1516" customWidth="1"/>
    <col min="8706" max="8706" width="10.7109375" style="1516" customWidth="1"/>
    <col min="8707" max="8707" width="2.42578125" style="1516" bestFit="1" customWidth="1"/>
    <col min="8708" max="8708" width="8.5703125" style="1516" customWidth="1"/>
    <col min="8709" max="8709" width="12.42578125" style="1516" customWidth="1"/>
    <col min="8710" max="8710" width="2.140625" style="1516" customWidth="1"/>
    <col min="8711" max="8711" width="9.42578125" style="1516" customWidth="1"/>
    <col min="8712" max="8956" width="11" style="1516"/>
    <col min="8957" max="8957" width="46.7109375" style="1516" bestFit="1" customWidth="1"/>
    <col min="8958" max="8958" width="11.85546875" style="1516" customWidth="1"/>
    <col min="8959" max="8959" width="12.42578125" style="1516" customWidth="1"/>
    <col min="8960" max="8960" width="12.5703125" style="1516" customWidth="1"/>
    <col min="8961" max="8961" width="11.7109375" style="1516" customWidth="1"/>
    <col min="8962" max="8962" width="10.7109375" style="1516" customWidth="1"/>
    <col min="8963" max="8963" width="2.42578125" style="1516" bestFit="1" customWidth="1"/>
    <col min="8964" max="8964" width="8.5703125" style="1516" customWidth="1"/>
    <col min="8965" max="8965" width="12.42578125" style="1516" customWidth="1"/>
    <col min="8966" max="8966" width="2.140625" style="1516" customWidth="1"/>
    <col min="8967" max="8967" width="9.42578125" style="1516" customWidth="1"/>
    <col min="8968" max="9212" width="11" style="1516"/>
    <col min="9213" max="9213" width="46.7109375" style="1516" bestFit="1" customWidth="1"/>
    <col min="9214" max="9214" width="11.85546875" style="1516" customWidth="1"/>
    <col min="9215" max="9215" width="12.42578125" style="1516" customWidth="1"/>
    <col min="9216" max="9216" width="12.5703125" style="1516" customWidth="1"/>
    <col min="9217" max="9217" width="11.7109375" style="1516" customWidth="1"/>
    <col min="9218" max="9218" width="10.7109375" style="1516" customWidth="1"/>
    <col min="9219" max="9219" width="2.42578125" style="1516" bestFit="1" customWidth="1"/>
    <col min="9220" max="9220" width="8.5703125" style="1516" customWidth="1"/>
    <col min="9221" max="9221" width="12.42578125" style="1516" customWidth="1"/>
    <col min="9222" max="9222" width="2.140625" style="1516" customWidth="1"/>
    <col min="9223" max="9223" width="9.42578125" style="1516" customWidth="1"/>
    <col min="9224" max="9468" width="11" style="1516"/>
    <col min="9469" max="9469" width="46.7109375" style="1516" bestFit="1" customWidth="1"/>
    <col min="9470" max="9470" width="11.85546875" style="1516" customWidth="1"/>
    <col min="9471" max="9471" width="12.42578125" style="1516" customWidth="1"/>
    <col min="9472" max="9472" width="12.5703125" style="1516" customWidth="1"/>
    <col min="9473" max="9473" width="11.7109375" style="1516" customWidth="1"/>
    <col min="9474" max="9474" width="10.7109375" style="1516" customWidth="1"/>
    <col min="9475" max="9475" width="2.42578125" style="1516" bestFit="1" customWidth="1"/>
    <col min="9476" max="9476" width="8.5703125" style="1516" customWidth="1"/>
    <col min="9477" max="9477" width="12.42578125" style="1516" customWidth="1"/>
    <col min="9478" max="9478" width="2.140625" style="1516" customWidth="1"/>
    <col min="9479" max="9479" width="9.42578125" style="1516" customWidth="1"/>
    <col min="9480" max="9724" width="11" style="1516"/>
    <col min="9725" max="9725" width="46.7109375" style="1516" bestFit="1" customWidth="1"/>
    <col min="9726" max="9726" width="11.85546875" style="1516" customWidth="1"/>
    <col min="9727" max="9727" width="12.42578125" style="1516" customWidth="1"/>
    <col min="9728" max="9728" width="12.5703125" style="1516" customWidth="1"/>
    <col min="9729" max="9729" width="11.7109375" style="1516" customWidth="1"/>
    <col min="9730" max="9730" width="10.7109375" style="1516" customWidth="1"/>
    <col min="9731" max="9731" width="2.42578125" style="1516" bestFit="1" customWidth="1"/>
    <col min="9732" max="9732" width="8.5703125" style="1516" customWidth="1"/>
    <col min="9733" max="9733" width="12.42578125" style="1516" customWidth="1"/>
    <col min="9734" max="9734" width="2.140625" style="1516" customWidth="1"/>
    <col min="9735" max="9735" width="9.42578125" style="1516" customWidth="1"/>
    <col min="9736" max="9980" width="11" style="1516"/>
    <col min="9981" max="9981" width="46.7109375" style="1516" bestFit="1" customWidth="1"/>
    <col min="9982" max="9982" width="11.85546875" style="1516" customWidth="1"/>
    <col min="9983" max="9983" width="12.42578125" style="1516" customWidth="1"/>
    <col min="9984" max="9984" width="12.5703125" style="1516" customWidth="1"/>
    <col min="9985" max="9985" width="11.7109375" style="1516" customWidth="1"/>
    <col min="9986" max="9986" width="10.7109375" style="1516" customWidth="1"/>
    <col min="9987" max="9987" width="2.42578125" style="1516" bestFit="1" customWidth="1"/>
    <col min="9988" max="9988" width="8.5703125" style="1516" customWidth="1"/>
    <col min="9989" max="9989" width="12.42578125" style="1516" customWidth="1"/>
    <col min="9990" max="9990" width="2.140625" style="1516" customWidth="1"/>
    <col min="9991" max="9991" width="9.42578125" style="1516" customWidth="1"/>
    <col min="9992" max="10236" width="11" style="1516"/>
    <col min="10237" max="10237" width="46.7109375" style="1516" bestFit="1" customWidth="1"/>
    <col min="10238" max="10238" width="11.85546875" style="1516" customWidth="1"/>
    <col min="10239" max="10239" width="12.42578125" style="1516" customWidth="1"/>
    <col min="10240" max="10240" width="12.5703125" style="1516" customWidth="1"/>
    <col min="10241" max="10241" width="11.7109375" style="1516" customWidth="1"/>
    <col min="10242" max="10242" width="10.7109375" style="1516" customWidth="1"/>
    <col min="10243" max="10243" width="2.42578125" style="1516" bestFit="1" customWidth="1"/>
    <col min="10244" max="10244" width="8.5703125" style="1516" customWidth="1"/>
    <col min="10245" max="10245" width="12.42578125" style="1516" customWidth="1"/>
    <col min="10246" max="10246" width="2.140625" style="1516" customWidth="1"/>
    <col min="10247" max="10247" width="9.42578125" style="1516" customWidth="1"/>
    <col min="10248" max="10492" width="11" style="1516"/>
    <col min="10493" max="10493" width="46.7109375" style="1516" bestFit="1" customWidth="1"/>
    <col min="10494" max="10494" width="11.85546875" style="1516" customWidth="1"/>
    <col min="10495" max="10495" width="12.42578125" style="1516" customWidth="1"/>
    <col min="10496" max="10496" width="12.5703125" style="1516" customWidth="1"/>
    <col min="10497" max="10497" width="11.7109375" style="1516" customWidth="1"/>
    <col min="10498" max="10498" width="10.7109375" style="1516" customWidth="1"/>
    <col min="10499" max="10499" width="2.42578125" style="1516" bestFit="1" customWidth="1"/>
    <col min="10500" max="10500" width="8.5703125" style="1516" customWidth="1"/>
    <col min="10501" max="10501" width="12.42578125" style="1516" customWidth="1"/>
    <col min="10502" max="10502" width="2.140625" style="1516" customWidth="1"/>
    <col min="10503" max="10503" width="9.42578125" style="1516" customWidth="1"/>
    <col min="10504" max="10748" width="11" style="1516"/>
    <col min="10749" max="10749" width="46.7109375" style="1516" bestFit="1" customWidth="1"/>
    <col min="10750" max="10750" width="11.85546875" style="1516" customWidth="1"/>
    <col min="10751" max="10751" width="12.42578125" style="1516" customWidth="1"/>
    <col min="10752" max="10752" width="12.5703125" style="1516" customWidth="1"/>
    <col min="10753" max="10753" width="11.7109375" style="1516" customWidth="1"/>
    <col min="10754" max="10754" width="10.7109375" style="1516" customWidth="1"/>
    <col min="10755" max="10755" width="2.42578125" style="1516" bestFit="1" customWidth="1"/>
    <col min="10756" max="10756" width="8.5703125" style="1516" customWidth="1"/>
    <col min="10757" max="10757" width="12.42578125" style="1516" customWidth="1"/>
    <col min="10758" max="10758" width="2.140625" style="1516" customWidth="1"/>
    <col min="10759" max="10759" width="9.42578125" style="1516" customWidth="1"/>
    <col min="10760" max="11004" width="11" style="1516"/>
    <col min="11005" max="11005" width="46.7109375" style="1516" bestFit="1" customWidth="1"/>
    <col min="11006" max="11006" width="11.85546875" style="1516" customWidth="1"/>
    <col min="11007" max="11007" width="12.42578125" style="1516" customWidth="1"/>
    <col min="11008" max="11008" width="12.5703125" style="1516" customWidth="1"/>
    <col min="11009" max="11009" width="11.7109375" style="1516" customWidth="1"/>
    <col min="11010" max="11010" width="10.7109375" style="1516" customWidth="1"/>
    <col min="11011" max="11011" width="2.42578125" style="1516" bestFit="1" customWidth="1"/>
    <col min="11012" max="11012" width="8.5703125" style="1516" customWidth="1"/>
    <col min="11013" max="11013" width="12.42578125" style="1516" customWidth="1"/>
    <col min="11014" max="11014" width="2.140625" style="1516" customWidth="1"/>
    <col min="11015" max="11015" width="9.42578125" style="1516" customWidth="1"/>
    <col min="11016" max="11260" width="11" style="1516"/>
    <col min="11261" max="11261" width="46.7109375" style="1516" bestFit="1" customWidth="1"/>
    <col min="11262" max="11262" width="11.85546875" style="1516" customWidth="1"/>
    <col min="11263" max="11263" width="12.42578125" style="1516" customWidth="1"/>
    <col min="11264" max="11264" width="12.5703125" style="1516" customWidth="1"/>
    <col min="11265" max="11265" width="11.7109375" style="1516" customWidth="1"/>
    <col min="11266" max="11266" width="10.7109375" style="1516" customWidth="1"/>
    <col min="11267" max="11267" width="2.42578125" style="1516" bestFit="1" customWidth="1"/>
    <col min="11268" max="11268" width="8.5703125" style="1516" customWidth="1"/>
    <col min="11269" max="11269" width="12.42578125" style="1516" customWidth="1"/>
    <col min="11270" max="11270" width="2.140625" style="1516" customWidth="1"/>
    <col min="11271" max="11271" width="9.42578125" style="1516" customWidth="1"/>
    <col min="11272" max="11516" width="11" style="1516"/>
    <col min="11517" max="11517" width="46.7109375" style="1516" bestFit="1" customWidth="1"/>
    <col min="11518" max="11518" width="11.85546875" style="1516" customWidth="1"/>
    <col min="11519" max="11519" width="12.42578125" style="1516" customWidth="1"/>
    <col min="11520" max="11520" width="12.5703125" style="1516" customWidth="1"/>
    <col min="11521" max="11521" width="11.7109375" style="1516" customWidth="1"/>
    <col min="11522" max="11522" width="10.7109375" style="1516" customWidth="1"/>
    <col min="11523" max="11523" width="2.42578125" style="1516" bestFit="1" customWidth="1"/>
    <col min="11524" max="11524" width="8.5703125" style="1516" customWidth="1"/>
    <col min="11525" max="11525" width="12.42578125" style="1516" customWidth="1"/>
    <col min="11526" max="11526" width="2.140625" style="1516" customWidth="1"/>
    <col min="11527" max="11527" width="9.42578125" style="1516" customWidth="1"/>
    <col min="11528" max="11772" width="11" style="1516"/>
    <col min="11773" max="11773" width="46.7109375" style="1516" bestFit="1" customWidth="1"/>
    <col min="11774" max="11774" width="11.85546875" style="1516" customWidth="1"/>
    <col min="11775" max="11775" width="12.42578125" style="1516" customWidth="1"/>
    <col min="11776" max="11776" width="12.5703125" style="1516" customWidth="1"/>
    <col min="11777" max="11777" width="11.7109375" style="1516" customWidth="1"/>
    <col min="11778" max="11778" width="10.7109375" style="1516" customWidth="1"/>
    <col min="11779" max="11779" width="2.42578125" style="1516" bestFit="1" customWidth="1"/>
    <col min="11780" max="11780" width="8.5703125" style="1516" customWidth="1"/>
    <col min="11781" max="11781" width="12.42578125" style="1516" customWidth="1"/>
    <col min="11782" max="11782" width="2.140625" style="1516" customWidth="1"/>
    <col min="11783" max="11783" width="9.42578125" style="1516" customWidth="1"/>
    <col min="11784" max="12028" width="11" style="1516"/>
    <col min="12029" max="12029" width="46.7109375" style="1516" bestFit="1" customWidth="1"/>
    <col min="12030" max="12030" width="11.85546875" style="1516" customWidth="1"/>
    <col min="12031" max="12031" width="12.42578125" style="1516" customWidth="1"/>
    <col min="12032" max="12032" width="12.5703125" style="1516" customWidth="1"/>
    <col min="12033" max="12033" width="11.7109375" style="1516" customWidth="1"/>
    <col min="12034" max="12034" width="10.7109375" style="1516" customWidth="1"/>
    <col min="12035" max="12035" width="2.42578125" style="1516" bestFit="1" customWidth="1"/>
    <col min="12036" max="12036" width="8.5703125" style="1516" customWidth="1"/>
    <col min="12037" max="12037" width="12.42578125" style="1516" customWidth="1"/>
    <col min="12038" max="12038" width="2.140625" style="1516" customWidth="1"/>
    <col min="12039" max="12039" width="9.42578125" style="1516" customWidth="1"/>
    <col min="12040" max="12284" width="11" style="1516"/>
    <col min="12285" max="12285" width="46.7109375" style="1516" bestFit="1" customWidth="1"/>
    <col min="12286" max="12286" width="11.85546875" style="1516" customWidth="1"/>
    <col min="12287" max="12287" width="12.42578125" style="1516" customWidth="1"/>
    <col min="12288" max="12288" width="12.5703125" style="1516" customWidth="1"/>
    <col min="12289" max="12289" width="11.7109375" style="1516" customWidth="1"/>
    <col min="12290" max="12290" width="10.7109375" style="1516" customWidth="1"/>
    <col min="12291" max="12291" width="2.42578125" style="1516" bestFit="1" customWidth="1"/>
    <col min="12292" max="12292" width="8.5703125" style="1516" customWidth="1"/>
    <col min="12293" max="12293" width="12.42578125" style="1516" customWidth="1"/>
    <col min="12294" max="12294" width="2.140625" style="1516" customWidth="1"/>
    <col min="12295" max="12295" width="9.42578125" style="1516" customWidth="1"/>
    <col min="12296" max="12540" width="11" style="1516"/>
    <col min="12541" max="12541" width="46.7109375" style="1516" bestFit="1" customWidth="1"/>
    <col min="12542" max="12542" width="11.85546875" style="1516" customWidth="1"/>
    <col min="12543" max="12543" width="12.42578125" style="1516" customWidth="1"/>
    <col min="12544" max="12544" width="12.5703125" style="1516" customWidth="1"/>
    <col min="12545" max="12545" width="11.7109375" style="1516" customWidth="1"/>
    <col min="12546" max="12546" width="10.7109375" style="1516" customWidth="1"/>
    <col min="12547" max="12547" width="2.42578125" style="1516" bestFit="1" customWidth="1"/>
    <col min="12548" max="12548" width="8.5703125" style="1516" customWidth="1"/>
    <col min="12549" max="12549" width="12.42578125" style="1516" customWidth="1"/>
    <col min="12550" max="12550" width="2.140625" style="1516" customWidth="1"/>
    <col min="12551" max="12551" width="9.42578125" style="1516" customWidth="1"/>
    <col min="12552" max="12796" width="11" style="1516"/>
    <col min="12797" max="12797" width="46.7109375" style="1516" bestFit="1" customWidth="1"/>
    <col min="12798" max="12798" width="11.85546875" style="1516" customWidth="1"/>
    <col min="12799" max="12799" width="12.42578125" style="1516" customWidth="1"/>
    <col min="12800" max="12800" width="12.5703125" style="1516" customWidth="1"/>
    <col min="12801" max="12801" width="11.7109375" style="1516" customWidth="1"/>
    <col min="12802" max="12802" width="10.7109375" style="1516" customWidth="1"/>
    <col min="12803" max="12803" width="2.42578125" style="1516" bestFit="1" customWidth="1"/>
    <col min="12804" max="12804" width="8.5703125" style="1516" customWidth="1"/>
    <col min="12805" max="12805" width="12.42578125" style="1516" customWidth="1"/>
    <col min="12806" max="12806" width="2.140625" style="1516" customWidth="1"/>
    <col min="12807" max="12807" width="9.42578125" style="1516" customWidth="1"/>
    <col min="12808" max="13052" width="11" style="1516"/>
    <col min="13053" max="13053" width="46.7109375" style="1516" bestFit="1" customWidth="1"/>
    <col min="13054" max="13054" width="11.85546875" style="1516" customWidth="1"/>
    <col min="13055" max="13055" width="12.42578125" style="1516" customWidth="1"/>
    <col min="13056" max="13056" width="12.5703125" style="1516" customWidth="1"/>
    <col min="13057" max="13057" width="11.7109375" style="1516" customWidth="1"/>
    <col min="13058" max="13058" width="10.7109375" style="1516" customWidth="1"/>
    <col min="13059" max="13059" width="2.42578125" style="1516" bestFit="1" customWidth="1"/>
    <col min="13060" max="13060" width="8.5703125" style="1516" customWidth="1"/>
    <col min="13061" max="13061" width="12.42578125" style="1516" customWidth="1"/>
    <col min="13062" max="13062" width="2.140625" style="1516" customWidth="1"/>
    <col min="13063" max="13063" width="9.42578125" style="1516" customWidth="1"/>
    <col min="13064" max="13308" width="11" style="1516"/>
    <col min="13309" max="13309" width="46.7109375" style="1516" bestFit="1" customWidth="1"/>
    <col min="13310" max="13310" width="11.85546875" style="1516" customWidth="1"/>
    <col min="13311" max="13311" width="12.42578125" style="1516" customWidth="1"/>
    <col min="13312" max="13312" width="12.5703125" style="1516" customWidth="1"/>
    <col min="13313" max="13313" width="11.7109375" style="1516" customWidth="1"/>
    <col min="13314" max="13314" width="10.7109375" style="1516" customWidth="1"/>
    <col min="13315" max="13315" width="2.42578125" style="1516" bestFit="1" customWidth="1"/>
    <col min="13316" max="13316" width="8.5703125" style="1516" customWidth="1"/>
    <col min="13317" max="13317" width="12.42578125" style="1516" customWidth="1"/>
    <col min="13318" max="13318" width="2.140625" style="1516" customWidth="1"/>
    <col min="13319" max="13319" width="9.42578125" style="1516" customWidth="1"/>
    <col min="13320" max="13564" width="11" style="1516"/>
    <col min="13565" max="13565" width="46.7109375" style="1516" bestFit="1" customWidth="1"/>
    <col min="13566" max="13566" width="11.85546875" style="1516" customWidth="1"/>
    <col min="13567" max="13567" width="12.42578125" style="1516" customWidth="1"/>
    <col min="13568" max="13568" width="12.5703125" style="1516" customWidth="1"/>
    <col min="13569" max="13569" width="11.7109375" style="1516" customWidth="1"/>
    <col min="13570" max="13570" width="10.7109375" style="1516" customWidth="1"/>
    <col min="13571" max="13571" width="2.42578125" style="1516" bestFit="1" customWidth="1"/>
    <col min="13572" max="13572" width="8.5703125" style="1516" customWidth="1"/>
    <col min="13573" max="13573" width="12.42578125" style="1516" customWidth="1"/>
    <col min="13574" max="13574" width="2.140625" style="1516" customWidth="1"/>
    <col min="13575" max="13575" width="9.42578125" style="1516" customWidth="1"/>
    <col min="13576" max="13820" width="11" style="1516"/>
    <col min="13821" max="13821" width="46.7109375" style="1516" bestFit="1" customWidth="1"/>
    <col min="13822" max="13822" width="11.85546875" style="1516" customWidth="1"/>
    <col min="13823" max="13823" width="12.42578125" style="1516" customWidth="1"/>
    <col min="13824" max="13824" width="12.5703125" style="1516" customWidth="1"/>
    <col min="13825" max="13825" width="11.7109375" style="1516" customWidth="1"/>
    <col min="13826" max="13826" width="10.7109375" style="1516" customWidth="1"/>
    <col min="13827" max="13827" width="2.42578125" style="1516" bestFit="1" customWidth="1"/>
    <col min="13828" max="13828" width="8.5703125" style="1516" customWidth="1"/>
    <col min="13829" max="13829" width="12.42578125" style="1516" customWidth="1"/>
    <col min="13830" max="13830" width="2.140625" style="1516" customWidth="1"/>
    <col min="13831" max="13831" width="9.42578125" style="1516" customWidth="1"/>
    <col min="13832" max="14076" width="11" style="1516"/>
    <col min="14077" max="14077" width="46.7109375" style="1516" bestFit="1" customWidth="1"/>
    <col min="14078" max="14078" width="11.85546875" style="1516" customWidth="1"/>
    <col min="14079" max="14079" width="12.42578125" style="1516" customWidth="1"/>
    <col min="14080" max="14080" width="12.5703125" style="1516" customWidth="1"/>
    <col min="14081" max="14081" width="11.7109375" style="1516" customWidth="1"/>
    <col min="14082" max="14082" width="10.7109375" style="1516" customWidth="1"/>
    <col min="14083" max="14083" width="2.42578125" style="1516" bestFit="1" customWidth="1"/>
    <col min="14084" max="14084" width="8.5703125" style="1516" customWidth="1"/>
    <col min="14085" max="14085" width="12.42578125" style="1516" customWidth="1"/>
    <col min="14086" max="14086" width="2.140625" style="1516" customWidth="1"/>
    <col min="14087" max="14087" width="9.42578125" style="1516" customWidth="1"/>
    <col min="14088" max="14332" width="11" style="1516"/>
    <col min="14333" max="14333" width="46.7109375" style="1516" bestFit="1" customWidth="1"/>
    <col min="14334" max="14334" width="11.85546875" style="1516" customWidth="1"/>
    <col min="14335" max="14335" width="12.42578125" style="1516" customWidth="1"/>
    <col min="14336" max="14336" width="12.5703125" style="1516" customWidth="1"/>
    <col min="14337" max="14337" width="11.7109375" style="1516" customWidth="1"/>
    <col min="14338" max="14338" width="10.7109375" style="1516" customWidth="1"/>
    <col min="14339" max="14339" width="2.42578125" style="1516" bestFit="1" customWidth="1"/>
    <col min="14340" max="14340" width="8.5703125" style="1516" customWidth="1"/>
    <col min="14341" max="14341" width="12.42578125" style="1516" customWidth="1"/>
    <col min="14342" max="14342" width="2.140625" style="1516" customWidth="1"/>
    <col min="14343" max="14343" width="9.42578125" style="1516" customWidth="1"/>
    <col min="14344" max="14588" width="11" style="1516"/>
    <col min="14589" max="14589" width="46.7109375" style="1516" bestFit="1" customWidth="1"/>
    <col min="14590" max="14590" width="11.85546875" style="1516" customWidth="1"/>
    <col min="14591" max="14591" width="12.42578125" style="1516" customWidth="1"/>
    <col min="14592" max="14592" width="12.5703125" style="1516" customWidth="1"/>
    <col min="14593" max="14593" width="11.7109375" style="1516" customWidth="1"/>
    <col min="14594" max="14594" width="10.7109375" style="1516" customWidth="1"/>
    <col min="14595" max="14595" width="2.42578125" style="1516" bestFit="1" customWidth="1"/>
    <col min="14596" max="14596" width="8.5703125" style="1516" customWidth="1"/>
    <col min="14597" max="14597" width="12.42578125" style="1516" customWidth="1"/>
    <col min="14598" max="14598" width="2.140625" style="1516" customWidth="1"/>
    <col min="14599" max="14599" width="9.42578125" style="1516" customWidth="1"/>
    <col min="14600" max="14844" width="11" style="1516"/>
    <col min="14845" max="14845" width="46.7109375" style="1516" bestFit="1" customWidth="1"/>
    <col min="14846" max="14846" width="11.85546875" style="1516" customWidth="1"/>
    <col min="14847" max="14847" width="12.42578125" style="1516" customWidth="1"/>
    <col min="14848" max="14848" width="12.5703125" style="1516" customWidth="1"/>
    <col min="14849" max="14849" width="11.7109375" style="1516" customWidth="1"/>
    <col min="14850" max="14850" width="10.7109375" style="1516" customWidth="1"/>
    <col min="14851" max="14851" width="2.42578125" style="1516" bestFit="1" customWidth="1"/>
    <col min="14852" max="14852" width="8.5703125" style="1516" customWidth="1"/>
    <col min="14853" max="14853" width="12.42578125" style="1516" customWidth="1"/>
    <col min="14854" max="14854" width="2.140625" style="1516" customWidth="1"/>
    <col min="14855" max="14855" width="9.42578125" style="1516" customWidth="1"/>
    <col min="14856" max="15100" width="11" style="1516"/>
    <col min="15101" max="15101" width="46.7109375" style="1516" bestFit="1" customWidth="1"/>
    <col min="15102" max="15102" width="11.85546875" style="1516" customWidth="1"/>
    <col min="15103" max="15103" width="12.42578125" style="1516" customWidth="1"/>
    <col min="15104" max="15104" width="12.5703125" style="1516" customWidth="1"/>
    <col min="15105" max="15105" width="11.7109375" style="1516" customWidth="1"/>
    <col min="15106" max="15106" width="10.7109375" style="1516" customWidth="1"/>
    <col min="15107" max="15107" width="2.42578125" style="1516" bestFit="1" customWidth="1"/>
    <col min="15108" max="15108" width="8.5703125" style="1516" customWidth="1"/>
    <col min="15109" max="15109" width="12.42578125" style="1516" customWidth="1"/>
    <col min="15110" max="15110" width="2.140625" style="1516" customWidth="1"/>
    <col min="15111" max="15111" width="9.42578125" style="1516" customWidth="1"/>
    <col min="15112" max="15356" width="11" style="1516"/>
    <col min="15357" max="15357" width="46.7109375" style="1516" bestFit="1" customWidth="1"/>
    <col min="15358" max="15358" width="11.85546875" style="1516" customWidth="1"/>
    <col min="15359" max="15359" width="12.42578125" style="1516" customWidth="1"/>
    <col min="15360" max="15360" width="12.5703125" style="1516" customWidth="1"/>
    <col min="15361" max="15361" width="11.7109375" style="1516" customWidth="1"/>
    <col min="15362" max="15362" width="10.7109375" style="1516" customWidth="1"/>
    <col min="15363" max="15363" width="2.42578125" style="1516" bestFit="1" customWidth="1"/>
    <col min="15364" max="15364" width="8.5703125" style="1516" customWidth="1"/>
    <col min="15365" max="15365" width="12.42578125" style="1516" customWidth="1"/>
    <col min="15366" max="15366" width="2.140625" style="1516" customWidth="1"/>
    <col min="15367" max="15367" width="9.42578125" style="1516" customWidth="1"/>
    <col min="15368" max="15612" width="11" style="1516"/>
    <col min="15613" max="15613" width="46.7109375" style="1516" bestFit="1" customWidth="1"/>
    <col min="15614" max="15614" width="11.85546875" style="1516" customWidth="1"/>
    <col min="15615" max="15615" width="12.42578125" style="1516" customWidth="1"/>
    <col min="15616" max="15616" width="12.5703125" style="1516" customWidth="1"/>
    <col min="15617" max="15617" width="11.7109375" style="1516" customWidth="1"/>
    <col min="15618" max="15618" width="10.7109375" style="1516" customWidth="1"/>
    <col min="15619" max="15619" width="2.42578125" style="1516" bestFit="1" customWidth="1"/>
    <col min="15620" max="15620" width="8.5703125" style="1516" customWidth="1"/>
    <col min="15621" max="15621" width="12.42578125" style="1516" customWidth="1"/>
    <col min="15622" max="15622" width="2.140625" style="1516" customWidth="1"/>
    <col min="15623" max="15623" width="9.42578125" style="1516" customWidth="1"/>
    <col min="15624" max="15868" width="11" style="1516"/>
    <col min="15869" max="15869" width="46.7109375" style="1516" bestFit="1" customWidth="1"/>
    <col min="15870" max="15870" width="11.85546875" style="1516" customWidth="1"/>
    <col min="15871" max="15871" width="12.42578125" style="1516" customWidth="1"/>
    <col min="15872" max="15872" width="12.5703125" style="1516" customWidth="1"/>
    <col min="15873" max="15873" width="11.7109375" style="1516" customWidth="1"/>
    <col min="15874" max="15874" width="10.7109375" style="1516" customWidth="1"/>
    <col min="15875" max="15875" width="2.42578125" style="1516" bestFit="1" customWidth="1"/>
    <col min="15876" max="15876" width="8.5703125" style="1516" customWidth="1"/>
    <col min="15877" max="15877" width="12.42578125" style="1516" customWidth="1"/>
    <col min="15878" max="15878" width="2.140625" style="1516" customWidth="1"/>
    <col min="15879" max="15879" width="9.42578125" style="1516" customWidth="1"/>
    <col min="15880" max="16124" width="11" style="1516"/>
    <col min="16125" max="16125" width="46.7109375" style="1516" bestFit="1" customWidth="1"/>
    <col min="16126" max="16126" width="11.85546875" style="1516" customWidth="1"/>
    <col min="16127" max="16127" width="12.42578125" style="1516" customWidth="1"/>
    <col min="16128" max="16128" width="12.5703125" style="1516" customWidth="1"/>
    <col min="16129" max="16129" width="11.7109375" style="1516" customWidth="1"/>
    <col min="16130" max="16130" width="10.7109375" style="1516" customWidth="1"/>
    <col min="16131" max="16131" width="2.42578125" style="1516" bestFit="1" customWidth="1"/>
    <col min="16132" max="16132" width="8.5703125" style="1516" customWidth="1"/>
    <col min="16133" max="16133" width="12.42578125" style="1516" customWidth="1"/>
    <col min="16134" max="16134" width="2.140625" style="1516" customWidth="1"/>
    <col min="16135" max="16135" width="9.42578125" style="1516" customWidth="1"/>
    <col min="16136" max="16384" width="11" style="1516"/>
  </cols>
  <sheetData>
    <row r="1" spans="1:24" s="1517" customFormat="1" ht="17.100000000000001" customHeight="1">
      <c r="A1" s="2812" t="s">
        <v>1441</v>
      </c>
      <c r="B1" s="2812"/>
      <c r="C1" s="2812"/>
      <c r="D1" s="2812"/>
      <c r="E1" s="2812"/>
      <c r="F1" s="2812"/>
      <c r="G1" s="2812"/>
      <c r="H1" s="2812"/>
      <c r="I1" s="2812"/>
    </row>
    <row r="2" spans="1:24" s="1517" customFormat="1" ht="17.100000000000001" customHeight="1">
      <c r="A2" s="2831" t="s">
        <v>44</v>
      </c>
      <c r="B2" s="2831"/>
      <c r="C2" s="2831"/>
      <c r="D2" s="2831"/>
      <c r="E2" s="2831"/>
      <c r="F2" s="2831"/>
      <c r="G2" s="2831"/>
      <c r="H2" s="2831"/>
      <c r="I2" s="2831"/>
    </row>
    <row r="3" spans="1:24" s="1517" customFormat="1" ht="17.100000000000001" customHeight="1">
      <c r="A3" s="2831" t="s">
        <v>1334</v>
      </c>
      <c r="B3" s="2831"/>
      <c r="C3" s="2831"/>
      <c r="D3" s="2831"/>
      <c r="E3" s="2831"/>
      <c r="F3" s="2831"/>
      <c r="G3" s="2831"/>
      <c r="H3" s="2831"/>
      <c r="I3" s="2831"/>
    </row>
    <row r="4" spans="1:24" s="1517" customFormat="1" ht="17.100000000000001" customHeight="1" thickBot="1">
      <c r="A4" s="1536"/>
      <c r="B4" s="1703"/>
      <c r="C4" s="1519"/>
      <c r="D4" s="1519"/>
      <c r="E4" s="1519"/>
      <c r="F4" s="1519"/>
      <c r="G4" s="1519"/>
      <c r="H4" s="2814" t="s">
        <v>140</v>
      </c>
      <c r="I4" s="2814"/>
    </row>
    <row r="5" spans="1:24" s="1517" customFormat="1" ht="21.75" customHeight="1" thickTop="1">
      <c r="A5" s="2838" t="s">
        <v>61</v>
      </c>
      <c r="B5" s="2846">
        <v>2019</v>
      </c>
      <c r="C5" s="2847"/>
      <c r="D5" s="2846">
        <v>2020</v>
      </c>
      <c r="E5" s="2847"/>
      <c r="F5" s="2848" t="s">
        <v>1332</v>
      </c>
      <c r="G5" s="2848"/>
      <c r="H5" s="2848"/>
      <c r="I5" s="2849"/>
    </row>
    <row r="6" spans="1:24" s="1517" customFormat="1" ht="15.75">
      <c r="A6" s="2839"/>
      <c r="B6" s="2827" t="s">
        <v>1331</v>
      </c>
      <c r="C6" s="2827" t="s">
        <v>1330</v>
      </c>
      <c r="D6" s="2827" t="s">
        <v>1329</v>
      </c>
      <c r="E6" s="2827" t="s">
        <v>1328</v>
      </c>
      <c r="F6" s="2843" t="s">
        <v>67</v>
      </c>
      <c r="G6" s="2843"/>
      <c r="H6" s="2843" t="s">
        <v>280</v>
      </c>
      <c r="I6" s="2844"/>
    </row>
    <row r="7" spans="1:24" s="1517" customFormat="1" ht="15.75">
      <c r="A7" s="2840"/>
      <c r="B7" s="2845"/>
      <c r="C7" s="2845"/>
      <c r="D7" s="2845"/>
      <c r="E7" s="2845"/>
      <c r="F7" s="1597" t="s">
        <v>142</v>
      </c>
      <c r="G7" s="1673" t="s">
        <v>1327</v>
      </c>
      <c r="H7" s="1597" t="s">
        <v>142</v>
      </c>
      <c r="I7" s="1672" t="s">
        <v>1327</v>
      </c>
    </row>
    <row r="8" spans="1:24" s="1517" customFormat="1" ht="24.75" customHeight="1">
      <c r="A8" s="1632" t="s">
        <v>1431</v>
      </c>
      <c r="B8" s="1710">
        <v>74793.336238063552</v>
      </c>
      <c r="C8" s="1710">
        <v>77896.246595030956</v>
      </c>
      <c r="D8" s="1710">
        <v>86837.010759135461</v>
      </c>
      <c r="E8" s="1710">
        <v>91909.882290530935</v>
      </c>
      <c r="F8" s="1710">
        <v>3102.9103569674044</v>
      </c>
      <c r="G8" s="1711">
        <v>4.148645471691478</v>
      </c>
      <c r="H8" s="1710">
        <v>5072.8715313954744</v>
      </c>
      <c r="I8" s="1709">
        <v>5.8418311351900103</v>
      </c>
      <c r="K8" s="1603"/>
      <c r="N8" s="1603"/>
      <c r="O8" s="1603"/>
      <c r="P8" s="1603"/>
      <c r="Q8" s="1603"/>
      <c r="R8" s="1603"/>
      <c r="S8" s="1603"/>
      <c r="T8" s="1603"/>
      <c r="U8" s="1603"/>
      <c r="V8" s="1603"/>
      <c r="W8" s="1603"/>
      <c r="X8" s="1603"/>
    </row>
    <row r="9" spans="1:24" s="1517" customFormat="1" ht="24.75" customHeight="1">
      <c r="A9" s="1550" t="s">
        <v>1430</v>
      </c>
      <c r="B9" s="1713">
        <v>6155.3484171399996</v>
      </c>
      <c r="C9" s="1713">
        <v>7230.6218597999996</v>
      </c>
      <c r="D9" s="1713">
        <v>4253.21804901</v>
      </c>
      <c r="E9" s="1713">
        <v>2757.7084023500001</v>
      </c>
      <c r="F9" s="1713">
        <v>1075.27344266</v>
      </c>
      <c r="G9" s="1714">
        <v>17.468928966974893</v>
      </c>
      <c r="H9" s="1713">
        <v>-1495.5096466599998</v>
      </c>
      <c r="I9" s="1712">
        <v>-35.161838152363288</v>
      </c>
      <c r="K9" s="1603"/>
      <c r="N9" s="1603"/>
      <c r="O9" s="1603"/>
      <c r="P9" s="1603"/>
      <c r="Q9" s="1603"/>
      <c r="R9" s="1603"/>
      <c r="S9" s="1603"/>
      <c r="T9" s="1603"/>
      <c r="U9" s="1603"/>
      <c r="V9" s="1603"/>
      <c r="W9" s="1603"/>
      <c r="X9" s="1603"/>
    </row>
    <row r="10" spans="1:24" s="1517" customFormat="1" ht="24.75" customHeight="1">
      <c r="A10" s="1550" t="s">
        <v>1426</v>
      </c>
      <c r="B10" s="1713">
        <v>6155.3484171399996</v>
      </c>
      <c r="C10" s="1713">
        <v>7230.6218597999996</v>
      </c>
      <c r="D10" s="1713">
        <v>4253.21804901</v>
      </c>
      <c r="E10" s="1713">
        <v>2757.7084023500001</v>
      </c>
      <c r="F10" s="1713">
        <v>1075.27344266</v>
      </c>
      <c r="G10" s="1714">
        <v>17.468928966974893</v>
      </c>
      <c r="H10" s="1713">
        <v>-1495.5096466599998</v>
      </c>
      <c r="I10" s="1712">
        <v>-35.161838152363288</v>
      </c>
      <c r="K10" s="1603"/>
      <c r="N10" s="1603"/>
      <c r="O10" s="1603"/>
      <c r="P10" s="1603"/>
      <c r="Q10" s="1603"/>
      <c r="R10" s="1603"/>
      <c r="S10" s="1603"/>
      <c r="T10" s="1603"/>
      <c r="U10" s="1603"/>
      <c r="V10" s="1603"/>
      <c r="W10" s="1603"/>
      <c r="X10" s="1603"/>
    </row>
    <row r="11" spans="1:24" s="1517" customFormat="1" ht="24.75" customHeight="1">
      <c r="A11" s="1550" t="s">
        <v>1425</v>
      </c>
      <c r="B11" s="1713">
        <v>0</v>
      </c>
      <c r="C11" s="1713">
        <v>0</v>
      </c>
      <c r="D11" s="1713">
        <v>0</v>
      </c>
      <c r="E11" s="1713">
        <v>0</v>
      </c>
      <c r="F11" s="1713">
        <v>0</v>
      </c>
      <c r="G11" s="1714"/>
      <c r="H11" s="1713">
        <v>0</v>
      </c>
      <c r="I11" s="1712"/>
      <c r="K11" s="1603"/>
      <c r="N11" s="1603"/>
      <c r="O11" s="1603"/>
      <c r="P11" s="1603"/>
      <c r="Q11" s="1603"/>
      <c r="R11" s="1603"/>
      <c r="S11" s="1603"/>
      <c r="T11" s="1603"/>
      <c r="U11" s="1603"/>
      <c r="V11" s="1603"/>
      <c r="W11" s="1603"/>
      <c r="X11" s="1603"/>
    </row>
    <row r="12" spans="1:24" s="1517" customFormat="1" ht="24.75" customHeight="1">
      <c r="A12" s="1550" t="s">
        <v>1429</v>
      </c>
      <c r="B12" s="1713">
        <v>23680.798448289952</v>
      </c>
      <c r="C12" s="1713">
        <v>21728.121254480953</v>
      </c>
      <c r="D12" s="1713">
        <v>23816.056000325465</v>
      </c>
      <c r="E12" s="1713">
        <v>26206.961965250943</v>
      </c>
      <c r="F12" s="1713">
        <v>-1952.6771938089987</v>
      </c>
      <c r="G12" s="1714">
        <v>-8.245824979562741</v>
      </c>
      <c r="H12" s="1713">
        <v>2390.9059649254777</v>
      </c>
      <c r="I12" s="1712">
        <v>10.039050818879517</v>
      </c>
      <c r="K12" s="1603"/>
      <c r="N12" s="1603"/>
      <c r="O12" s="1603"/>
      <c r="P12" s="1603"/>
      <c r="Q12" s="1603"/>
      <c r="R12" s="1603"/>
      <c r="S12" s="1603"/>
      <c r="T12" s="1603"/>
      <c r="U12" s="1603"/>
      <c r="V12" s="1603"/>
      <c r="W12" s="1603"/>
      <c r="X12" s="1603"/>
    </row>
    <row r="13" spans="1:24" s="1517" customFormat="1" ht="24.75" customHeight="1">
      <c r="A13" s="1550" t="s">
        <v>1426</v>
      </c>
      <c r="B13" s="1713">
        <v>23680.798448289952</v>
      </c>
      <c r="C13" s="1713">
        <v>21728.121254480953</v>
      </c>
      <c r="D13" s="1713">
        <v>23816.056000325465</v>
      </c>
      <c r="E13" s="1713">
        <v>26206.961965250943</v>
      </c>
      <c r="F13" s="1713">
        <v>-1952.6771938089987</v>
      </c>
      <c r="G13" s="1714">
        <v>-8.245824979562741</v>
      </c>
      <c r="H13" s="1713">
        <v>2390.9059649254777</v>
      </c>
      <c r="I13" s="1712">
        <v>10.039050818879517</v>
      </c>
      <c r="K13" s="1603"/>
      <c r="N13" s="1603"/>
      <c r="O13" s="1603"/>
      <c r="P13" s="1603"/>
      <c r="Q13" s="1603"/>
      <c r="R13" s="1603"/>
      <c r="S13" s="1603"/>
      <c r="T13" s="1603"/>
      <c r="U13" s="1603"/>
      <c r="V13" s="1603"/>
      <c r="W13" s="1603"/>
      <c r="X13" s="1603"/>
    </row>
    <row r="14" spans="1:24" s="1517" customFormat="1" ht="24.75" customHeight="1">
      <c r="A14" s="1550" t="s">
        <v>1425</v>
      </c>
      <c r="B14" s="1713">
        <v>0</v>
      </c>
      <c r="C14" s="1713">
        <v>0</v>
      </c>
      <c r="D14" s="1713">
        <v>0</v>
      </c>
      <c r="E14" s="1713">
        <v>0</v>
      </c>
      <c r="F14" s="1713">
        <v>0</v>
      </c>
      <c r="G14" s="1714"/>
      <c r="H14" s="1713">
        <v>0</v>
      </c>
      <c r="I14" s="1712"/>
      <c r="K14" s="1603"/>
      <c r="N14" s="1603"/>
      <c r="O14" s="1603"/>
      <c r="P14" s="1603"/>
      <c r="Q14" s="1603"/>
      <c r="R14" s="1603"/>
      <c r="S14" s="1603"/>
      <c r="T14" s="1603"/>
      <c r="U14" s="1603"/>
      <c r="V14" s="1603"/>
      <c r="W14" s="1603"/>
      <c r="X14" s="1603"/>
    </row>
    <row r="15" spans="1:24" s="1517" customFormat="1" ht="24.75" customHeight="1">
      <c r="A15" s="1550" t="s">
        <v>1428</v>
      </c>
      <c r="B15" s="1713">
        <v>39671.288904879999</v>
      </c>
      <c r="C15" s="1713">
        <v>41790.614414460011</v>
      </c>
      <c r="D15" s="1713">
        <v>49766.445358140001</v>
      </c>
      <c r="E15" s="1713">
        <v>53049.442481109989</v>
      </c>
      <c r="F15" s="1713">
        <v>2119.3255095800123</v>
      </c>
      <c r="G15" s="1714">
        <v>5.3422149067592111</v>
      </c>
      <c r="H15" s="1713">
        <v>3282.9971229699877</v>
      </c>
      <c r="I15" s="1712">
        <v>6.5968085511114518</v>
      </c>
      <c r="K15" s="1603"/>
      <c r="N15" s="1603"/>
      <c r="O15" s="1603"/>
      <c r="P15" s="1603"/>
      <c r="Q15" s="1603"/>
      <c r="R15" s="1603"/>
      <c r="S15" s="1603"/>
      <c r="T15" s="1603"/>
      <c r="U15" s="1603"/>
      <c r="V15" s="1603"/>
      <c r="W15" s="1603"/>
      <c r="X15" s="1603"/>
    </row>
    <row r="16" spans="1:24" s="1517" customFormat="1" ht="24.75" customHeight="1">
      <c r="A16" s="1550" t="s">
        <v>1426</v>
      </c>
      <c r="B16" s="1713">
        <v>39671.288904879999</v>
      </c>
      <c r="C16" s="1713">
        <v>41790.614414460011</v>
      </c>
      <c r="D16" s="1713">
        <v>49766.445358140001</v>
      </c>
      <c r="E16" s="1713">
        <v>53049.442481109989</v>
      </c>
      <c r="F16" s="1713">
        <v>2119.3255095800123</v>
      </c>
      <c r="G16" s="1714">
        <v>5.3422149067592111</v>
      </c>
      <c r="H16" s="1713">
        <v>3282.9971229699877</v>
      </c>
      <c r="I16" s="1712">
        <v>6.5968085511114518</v>
      </c>
      <c r="K16" s="1603"/>
      <c r="N16" s="1603"/>
      <c r="O16" s="1603"/>
      <c r="P16" s="1603"/>
      <c r="Q16" s="1603"/>
      <c r="R16" s="1603"/>
      <c r="S16" s="1603"/>
      <c r="T16" s="1603"/>
      <c r="U16" s="1603"/>
      <c r="V16" s="1603"/>
      <c r="W16" s="1603"/>
      <c r="X16" s="1603"/>
    </row>
    <row r="17" spans="1:24" s="1517" customFormat="1" ht="24.75" customHeight="1">
      <c r="A17" s="1550" t="s">
        <v>1425</v>
      </c>
      <c r="B17" s="1713">
        <v>0</v>
      </c>
      <c r="C17" s="1713">
        <v>0</v>
      </c>
      <c r="D17" s="1713">
        <v>0</v>
      </c>
      <c r="E17" s="1713">
        <v>0</v>
      </c>
      <c r="F17" s="1713">
        <v>0</v>
      </c>
      <c r="G17" s="1714"/>
      <c r="H17" s="1713">
        <v>0</v>
      </c>
      <c r="I17" s="1712"/>
      <c r="K17" s="1603"/>
      <c r="N17" s="1603"/>
      <c r="O17" s="1603"/>
      <c r="P17" s="1603"/>
      <c r="Q17" s="1603"/>
      <c r="R17" s="1603"/>
      <c r="S17" s="1603"/>
      <c r="T17" s="1603"/>
      <c r="U17" s="1603"/>
      <c r="V17" s="1603"/>
      <c r="W17" s="1603"/>
      <c r="X17" s="1603"/>
    </row>
    <row r="18" spans="1:24" s="1517" customFormat="1" ht="24.75" customHeight="1">
      <c r="A18" s="1550" t="s">
        <v>1427</v>
      </c>
      <c r="B18" s="1713">
        <v>5230.1385684835996</v>
      </c>
      <c r="C18" s="1713">
        <v>7089.1276576300024</v>
      </c>
      <c r="D18" s="1713">
        <v>8999.2615425899967</v>
      </c>
      <c r="E18" s="1713">
        <v>9879.7696327499962</v>
      </c>
      <c r="F18" s="1713">
        <v>1858.9890891464029</v>
      </c>
      <c r="G18" s="1714">
        <v>35.543782727832948</v>
      </c>
      <c r="H18" s="1713">
        <v>880.50809015999948</v>
      </c>
      <c r="I18" s="1712">
        <v>9.7842260278012585</v>
      </c>
      <c r="K18" s="1603"/>
      <c r="N18" s="1603"/>
      <c r="O18" s="1603"/>
      <c r="P18" s="1603"/>
      <c r="Q18" s="1603"/>
      <c r="R18" s="1603"/>
      <c r="S18" s="1603"/>
      <c r="T18" s="1603"/>
      <c r="U18" s="1603"/>
      <c r="V18" s="1603"/>
      <c r="W18" s="1603"/>
      <c r="X18" s="1603"/>
    </row>
    <row r="19" spans="1:24" s="1517" customFormat="1" ht="24.75" customHeight="1">
      <c r="A19" s="1550" t="s">
        <v>1426</v>
      </c>
      <c r="B19" s="1713">
        <v>5230.1385684835996</v>
      </c>
      <c r="C19" s="1713">
        <v>7089.1276576300024</v>
      </c>
      <c r="D19" s="1713">
        <v>8999.2615425899967</v>
      </c>
      <c r="E19" s="1713">
        <v>9879.7696327499962</v>
      </c>
      <c r="F19" s="1713">
        <v>1858.9890891464029</v>
      </c>
      <c r="G19" s="1714">
        <v>35.543782727832948</v>
      </c>
      <c r="H19" s="1713">
        <v>880.50809015999948</v>
      </c>
      <c r="I19" s="1712">
        <v>9.7842260278012585</v>
      </c>
      <c r="K19" s="1603"/>
      <c r="N19" s="1603"/>
      <c r="O19" s="1603"/>
      <c r="P19" s="1603"/>
      <c r="Q19" s="1603"/>
      <c r="R19" s="1603"/>
      <c r="S19" s="1603"/>
      <c r="T19" s="1603"/>
      <c r="U19" s="1603"/>
      <c r="V19" s="1603"/>
      <c r="W19" s="1603"/>
      <c r="X19" s="1603"/>
    </row>
    <row r="20" spans="1:24" s="1517" customFormat="1" ht="24.75" customHeight="1">
      <c r="A20" s="1550" t="s">
        <v>1425</v>
      </c>
      <c r="B20" s="1713">
        <v>0</v>
      </c>
      <c r="C20" s="1713">
        <v>0</v>
      </c>
      <c r="D20" s="1713">
        <v>0</v>
      </c>
      <c r="E20" s="1713">
        <v>0</v>
      </c>
      <c r="F20" s="1713">
        <v>0</v>
      </c>
      <c r="G20" s="1714"/>
      <c r="H20" s="1713">
        <v>0</v>
      </c>
      <c r="I20" s="1712"/>
      <c r="K20" s="1603"/>
      <c r="N20" s="1603"/>
      <c r="O20" s="1603"/>
      <c r="P20" s="1603"/>
      <c r="Q20" s="1603"/>
      <c r="R20" s="1603"/>
      <c r="S20" s="1603"/>
      <c r="T20" s="1603"/>
      <c r="U20" s="1603"/>
      <c r="V20" s="1603"/>
      <c r="W20" s="1603"/>
      <c r="X20" s="1603"/>
    </row>
    <row r="21" spans="1:24" s="1517" customFormat="1" ht="24.75" customHeight="1">
      <c r="A21" s="1550" t="s">
        <v>1424</v>
      </c>
      <c r="B21" s="1713">
        <v>55.761899270000001</v>
      </c>
      <c r="C21" s="1713">
        <v>57.761408659999994</v>
      </c>
      <c r="D21" s="1713">
        <v>2.0298090700000002</v>
      </c>
      <c r="E21" s="1713">
        <v>15.99980907</v>
      </c>
      <c r="F21" s="1713">
        <v>1.9995093899999929</v>
      </c>
      <c r="G21" s="1714">
        <v>3.5857985760462299</v>
      </c>
      <c r="H21" s="1713">
        <v>13.969999999999999</v>
      </c>
      <c r="I21" s="1712">
        <v>688.2420719501464</v>
      </c>
      <c r="K21" s="1603"/>
      <c r="N21" s="1603"/>
      <c r="O21" s="1603"/>
      <c r="P21" s="1603"/>
      <c r="Q21" s="1603"/>
      <c r="R21" s="1603"/>
      <c r="S21" s="1603"/>
      <c r="T21" s="1603"/>
      <c r="U21" s="1603"/>
      <c r="V21" s="1603"/>
      <c r="W21" s="1603"/>
      <c r="X21" s="1603"/>
    </row>
    <row r="22" spans="1:24" s="1517" customFormat="1" ht="24.75" customHeight="1">
      <c r="A22" s="1632" t="s">
        <v>1423</v>
      </c>
      <c r="B22" s="1710">
        <v>194.2006327</v>
      </c>
      <c r="C22" s="1710">
        <v>99.074289999999991</v>
      </c>
      <c r="D22" s="1710">
        <v>45.766049030000005</v>
      </c>
      <c r="E22" s="1710">
        <v>11.803575029999999</v>
      </c>
      <c r="F22" s="1710">
        <v>-95.126342700000009</v>
      </c>
      <c r="G22" s="1711">
        <v>-48.98353902221865</v>
      </c>
      <c r="H22" s="1710">
        <v>-33.962474000000007</v>
      </c>
      <c r="I22" s="1709">
        <v>-74.208883484211924</v>
      </c>
      <c r="K22" s="1603"/>
      <c r="N22" s="1603"/>
      <c r="O22" s="1603"/>
      <c r="P22" s="1603"/>
      <c r="Q22" s="1603"/>
      <c r="R22" s="1603"/>
      <c r="S22" s="1603"/>
      <c r="T22" s="1603"/>
      <c r="U22" s="1603"/>
      <c r="V22" s="1603"/>
      <c r="W22" s="1603"/>
      <c r="X22" s="1603"/>
    </row>
    <row r="23" spans="1:24" s="1517" customFormat="1" ht="24.75" customHeight="1">
      <c r="A23" s="1632" t="s">
        <v>1422</v>
      </c>
      <c r="B23" s="1710">
        <v>0</v>
      </c>
      <c r="C23" s="1710">
        <v>0</v>
      </c>
      <c r="D23" s="1710">
        <v>0</v>
      </c>
      <c r="E23" s="1710">
        <v>0</v>
      </c>
      <c r="F23" s="1710">
        <v>0</v>
      </c>
      <c r="G23" s="1711"/>
      <c r="H23" s="1710">
        <v>0</v>
      </c>
      <c r="I23" s="1709"/>
      <c r="K23" s="1603"/>
      <c r="N23" s="1603"/>
      <c r="O23" s="1603"/>
      <c r="P23" s="1603"/>
      <c r="Q23" s="1603"/>
      <c r="R23" s="1603"/>
      <c r="S23" s="1603"/>
      <c r="T23" s="1603"/>
      <c r="U23" s="1603"/>
      <c r="V23" s="1603"/>
      <c r="W23" s="1603"/>
      <c r="X23" s="1603"/>
    </row>
    <row r="24" spans="1:24" s="1517" customFormat="1" ht="24.75" customHeight="1">
      <c r="A24" s="1699" t="s">
        <v>1421</v>
      </c>
      <c r="B24" s="1710">
        <v>35026.056845542378</v>
      </c>
      <c r="C24" s="1710">
        <v>36620.269926242254</v>
      </c>
      <c r="D24" s="1710">
        <v>37503.544249183527</v>
      </c>
      <c r="E24" s="1710">
        <v>39101.262453518779</v>
      </c>
      <c r="F24" s="1710">
        <v>1594.2130806998757</v>
      </c>
      <c r="G24" s="1711">
        <v>4.5515060051721594</v>
      </c>
      <c r="H24" s="1710">
        <v>1597.7182043352514</v>
      </c>
      <c r="I24" s="1709">
        <v>4.2601792345800344</v>
      </c>
      <c r="K24" s="1603"/>
      <c r="N24" s="1603"/>
      <c r="O24" s="1603"/>
      <c r="P24" s="1603"/>
      <c r="Q24" s="1603"/>
      <c r="R24" s="1603"/>
      <c r="S24" s="1603"/>
      <c r="T24" s="1603"/>
      <c r="U24" s="1603"/>
      <c r="V24" s="1603"/>
      <c r="W24" s="1603"/>
      <c r="X24" s="1603"/>
    </row>
    <row r="25" spans="1:24" s="1517" customFormat="1" ht="24.75" customHeight="1">
      <c r="A25" s="1666" t="s">
        <v>1420</v>
      </c>
      <c r="B25" s="1713">
        <v>13780.690964240004</v>
      </c>
      <c r="C25" s="1713">
        <v>13650.83390474</v>
      </c>
      <c r="D25" s="1713">
        <v>14345.227450459999</v>
      </c>
      <c r="E25" s="1713">
        <v>14250.73744814</v>
      </c>
      <c r="F25" s="1713">
        <v>-129.85705950000374</v>
      </c>
      <c r="G25" s="1714">
        <v>-0.94231167244787917</v>
      </c>
      <c r="H25" s="1713">
        <v>-94.490002319998894</v>
      </c>
      <c r="I25" s="1712">
        <v>-0.65868598212410323</v>
      </c>
      <c r="K25" s="1603"/>
      <c r="N25" s="1603"/>
      <c r="O25" s="1603"/>
      <c r="P25" s="1603"/>
      <c r="Q25" s="1603"/>
      <c r="R25" s="1603"/>
      <c r="S25" s="1603"/>
      <c r="T25" s="1603"/>
      <c r="U25" s="1603"/>
      <c r="V25" s="1603"/>
      <c r="W25" s="1603"/>
      <c r="X25" s="1603"/>
    </row>
    <row r="26" spans="1:24" s="1517" customFormat="1" ht="24.75" customHeight="1">
      <c r="A26" s="1666" t="s">
        <v>1419</v>
      </c>
      <c r="B26" s="1713">
        <v>6885.0629851833</v>
      </c>
      <c r="C26" s="1713">
        <v>9193.0258164428724</v>
      </c>
      <c r="D26" s="1713">
        <v>8272.6693606337067</v>
      </c>
      <c r="E26" s="1713">
        <v>9363.8352093379926</v>
      </c>
      <c r="F26" s="1713">
        <v>2307.9628312595723</v>
      </c>
      <c r="G26" s="1714">
        <v>33.521303090855135</v>
      </c>
      <c r="H26" s="1713">
        <v>1091.165848704286</v>
      </c>
      <c r="I26" s="1712">
        <v>13.190009187321127</v>
      </c>
      <c r="K26" s="1603"/>
      <c r="N26" s="1603"/>
      <c r="O26" s="1603"/>
      <c r="P26" s="1603"/>
      <c r="Q26" s="1603"/>
      <c r="R26" s="1603"/>
      <c r="S26" s="1603"/>
      <c r="T26" s="1603"/>
      <c r="U26" s="1603"/>
      <c r="V26" s="1603"/>
      <c r="W26" s="1603"/>
      <c r="X26" s="1603"/>
    </row>
    <row r="27" spans="1:24" s="1517" customFormat="1" ht="24.75" customHeight="1">
      <c r="A27" s="1666" t="s">
        <v>1418</v>
      </c>
      <c r="B27" s="1713">
        <v>0</v>
      </c>
      <c r="C27" s="1713">
        <v>0</v>
      </c>
      <c r="D27" s="1713">
        <v>450</v>
      </c>
      <c r="E27" s="1713">
        <v>450</v>
      </c>
      <c r="F27" s="1713">
        <v>0</v>
      </c>
      <c r="G27" s="1714"/>
      <c r="H27" s="1713">
        <v>0</v>
      </c>
      <c r="I27" s="1712">
        <v>0</v>
      </c>
      <c r="K27" s="1603"/>
      <c r="N27" s="1603"/>
      <c r="O27" s="1603"/>
      <c r="P27" s="1603"/>
      <c r="Q27" s="1603"/>
      <c r="R27" s="1603"/>
      <c r="S27" s="1603"/>
      <c r="T27" s="1603"/>
      <c r="U27" s="1603"/>
      <c r="V27" s="1603"/>
      <c r="W27" s="1603"/>
      <c r="X27" s="1603"/>
    </row>
    <row r="28" spans="1:24" s="1517" customFormat="1" ht="24.75" customHeight="1">
      <c r="A28" s="1666" t="s">
        <v>1417</v>
      </c>
      <c r="B28" s="1713">
        <v>14360.302896119076</v>
      </c>
      <c r="C28" s="1713">
        <v>13776.410205059377</v>
      </c>
      <c r="D28" s="1713">
        <v>14435.647438089818</v>
      </c>
      <c r="E28" s="1713">
        <v>15036.689796040788</v>
      </c>
      <c r="F28" s="1713">
        <v>-583.89269105969834</v>
      </c>
      <c r="G28" s="1714">
        <v>-4.066019326218373</v>
      </c>
      <c r="H28" s="1713">
        <v>601.04235795096974</v>
      </c>
      <c r="I28" s="1712">
        <v>4.1635982073451228</v>
      </c>
      <c r="K28" s="1603"/>
      <c r="N28" s="1603"/>
      <c r="O28" s="1603"/>
      <c r="P28" s="1603"/>
      <c r="Q28" s="1603"/>
      <c r="R28" s="1603"/>
      <c r="S28" s="1603"/>
      <c r="T28" s="1603"/>
      <c r="U28" s="1603"/>
      <c r="V28" s="1603"/>
      <c r="W28" s="1603"/>
      <c r="X28" s="1603"/>
    </row>
    <row r="29" spans="1:24" s="1517" customFormat="1" ht="24.75" customHeight="1">
      <c r="A29" s="1632" t="s">
        <v>1416</v>
      </c>
      <c r="B29" s="1710">
        <v>110013.59371630593</v>
      </c>
      <c r="C29" s="1710">
        <v>114615.59081127321</v>
      </c>
      <c r="D29" s="1710">
        <v>124386.32105734899</v>
      </c>
      <c r="E29" s="1710">
        <v>131022.94831907972</v>
      </c>
      <c r="F29" s="1710">
        <v>4601.9970949672861</v>
      </c>
      <c r="G29" s="1711">
        <v>4.1831167763090624</v>
      </c>
      <c r="H29" s="1710">
        <v>6636.6272617307259</v>
      </c>
      <c r="I29" s="1709">
        <v>5.3354960620395495</v>
      </c>
      <c r="K29" s="1603"/>
      <c r="N29" s="1603"/>
      <c r="O29" s="1603"/>
      <c r="P29" s="1603"/>
      <c r="Q29" s="1603"/>
      <c r="R29" s="1603"/>
      <c r="S29" s="1603"/>
      <c r="T29" s="1603"/>
      <c r="U29" s="1603"/>
      <c r="V29" s="1603"/>
      <c r="W29" s="1603"/>
      <c r="X29" s="1603"/>
    </row>
    <row r="30" spans="1:24" s="1517" customFormat="1" ht="24.75" customHeight="1">
      <c r="A30" s="1698" t="s">
        <v>1415</v>
      </c>
      <c r="B30" s="1710">
        <v>6268.0918505100008</v>
      </c>
      <c r="C30" s="1710">
        <v>7471.1923354999999</v>
      </c>
      <c r="D30" s="1710">
        <v>6060.61503008</v>
      </c>
      <c r="E30" s="1710">
        <v>5854.567849420001</v>
      </c>
      <c r="F30" s="1710">
        <v>1203.1004849899991</v>
      </c>
      <c r="G30" s="1711">
        <v>19.1940468276978</v>
      </c>
      <c r="H30" s="1710">
        <v>-206.04718065999896</v>
      </c>
      <c r="I30" s="1709">
        <v>-3.3997734493503891</v>
      </c>
      <c r="K30" s="1603"/>
      <c r="N30" s="1603"/>
      <c r="O30" s="1603"/>
      <c r="P30" s="1603"/>
      <c r="Q30" s="1603"/>
      <c r="R30" s="1603"/>
      <c r="S30" s="1603"/>
      <c r="T30" s="1603"/>
      <c r="U30" s="1603"/>
      <c r="V30" s="1603"/>
      <c r="W30" s="1603"/>
      <c r="X30" s="1603"/>
    </row>
    <row r="31" spans="1:24" s="1517" customFormat="1" ht="24.75" customHeight="1">
      <c r="A31" s="1550" t="s">
        <v>1414</v>
      </c>
      <c r="B31" s="1713">
        <v>1434.69842092</v>
      </c>
      <c r="C31" s="1713">
        <v>1444.8043891500001</v>
      </c>
      <c r="D31" s="1713">
        <v>1896.9427697799997</v>
      </c>
      <c r="E31" s="1713">
        <v>1553.7812724200003</v>
      </c>
      <c r="F31" s="1713">
        <v>10.105968230000144</v>
      </c>
      <c r="G31" s="1714">
        <v>0.70439669289659457</v>
      </c>
      <c r="H31" s="1713">
        <v>-343.16149735999943</v>
      </c>
      <c r="I31" s="1712">
        <v>-18.090239875808063</v>
      </c>
      <c r="K31" s="1603"/>
      <c r="N31" s="1603"/>
      <c r="O31" s="1603"/>
      <c r="P31" s="1603"/>
      <c r="Q31" s="1603"/>
      <c r="R31" s="1603"/>
      <c r="S31" s="1603"/>
      <c r="T31" s="1603"/>
      <c r="U31" s="1603"/>
      <c r="V31" s="1603"/>
      <c r="W31" s="1603"/>
      <c r="X31" s="1603"/>
    </row>
    <row r="32" spans="1:24" s="1517" customFormat="1" ht="24.75" customHeight="1">
      <c r="A32" s="1550" t="s">
        <v>1437</v>
      </c>
      <c r="B32" s="1713">
        <v>4809.8639008400005</v>
      </c>
      <c r="C32" s="1713">
        <v>6025.5641263499992</v>
      </c>
      <c r="D32" s="1713">
        <v>4163.0639203000001</v>
      </c>
      <c r="E32" s="1713">
        <v>4300.2036770000004</v>
      </c>
      <c r="F32" s="1713">
        <v>1215.7002255099987</v>
      </c>
      <c r="G32" s="1714">
        <v>25.275148124205497</v>
      </c>
      <c r="H32" s="1713">
        <v>137.13975670000036</v>
      </c>
      <c r="I32" s="1712">
        <v>3.2942025230810712</v>
      </c>
      <c r="K32" s="1603"/>
      <c r="N32" s="1603"/>
      <c r="O32" s="1603"/>
      <c r="P32" s="1603"/>
      <c r="Q32" s="1603"/>
      <c r="R32" s="1603"/>
      <c r="S32" s="1603"/>
      <c r="T32" s="1603"/>
      <c r="U32" s="1603"/>
      <c r="V32" s="1603"/>
      <c r="W32" s="1603"/>
      <c r="X32" s="1603"/>
    </row>
    <row r="33" spans="1:24" s="1517" customFormat="1" ht="24.75" customHeight="1">
      <c r="A33" s="1550" t="s">
        <v>1412</v>
      </c>
      <c r="B33" s="1713">
        <v>0.19597999999999999</v>
      </c>
      <c r="C33" s="1713">
        <v>0.37981999999999999</v>
      </c>
      <c r="D33" s="1713">
        <v>0.16434000000000001</v>
      </c>
      <c r="E33" s="1713">
        <v>0.1389</v>
      </c>
      <c r="F33" s="1713">
        <v>0.18384</v>
      </c>
      <c r="G33" s="1714">
        <v>93.805490356158799</v>
      </c>
      <c r="H33" s="1713">
        <v>-2.5440000000000018E-2</v>
      </c>
      <c r="I33" s="1712">
        <v>-15.480102227090189</v>
      </c>
      <c r="K33" s="1603"/>
      <c r="N33" s="1603"/>
      <c r="O33" s="1603"/>
      <c r="P33" s="1603"/>
      <c r="Q33" s="1603"/>
      <c r="R33" s="1603"/>
      <c r="S33" s="1603"/>
      <c r="T33" s="1603"/>
      <c r="U33" s="1603"/>
      <c r="V33" s="1603"/>
      <c r="W33" s="1603"/>
      <c r="X33" s="1603"/>
    </row>
    <row r="34" spans="1:24" s="1517" customFormat="1" ht="24.75" customHeight="1">
      <c r="A34" s="1550" t="s">
        <v>1411</v>
      </c>
      <c r="B34" s="1713">
        <v>0</v>
      </c>
      <c r="C34" s="1713">
        <v>0</v>
      </c>
      <c r="D34" s="1713">
        <v>0</v>
      </c>
      <c r="E34" s="1713">
        <v>0</v>
      </c>
      <c r="F34" s="1713">
        <v>0</v>
      </c>
      <c r="G34" s="1714"/>
      <c r="H34" s="1713">
        <v>0</v>
      </c>
      <c r="I34" s="1712"/>
      <c r="K34" s="1603"/>
      <c r="N34" s="1603"/>
      <c r="O34" s="1603"/>
      <c r="P34" s="1603"/>
      <c r="Q34" s="1603"/>
      <c r="R34" s="1603"/>
      <c r="S34" s="1603"/>
      <c r="T34" s="1603"/>
      <c r="U34" s="1603"/>
      <c r="V34" s="1603"/>
      <c r="W34" s="1603"/>
      <c r="X34" s="1603"/>
    </row>
    <row r="35" spans="1:24" s="1517" customFormat="1" ht="24.75" customHeight="1">
      <c r="A35" s="1550" t="s">
        <v>1410</v>
      </c>
      <c r="B35" s="1713">
        <v>23.333548750000002</v>
      </c>
      <c r="C35" s="1713">
        <v>0.44400000000000001</v>
      </c>
      <c r="D35" s="1713">
        <v>0.44400000000000001</v>
      </c>
      <c r="E35" s="1713">
        <v>0.44400000000000001</v>
      </c>
      <c r="F35" s="1713">
        <v>-22.889548750000003</v>
      </c>
      <c r="G35" s="1714">
        <v>-98.097160424429646</v>
      </c>
      <c r="H35" s="1713">
        <v>0</v>
      </c>
      <c r="I35" s="1712">
        <v>0</v>
      </c>
      <c r="K35" s="1603"/>
      <c r="N35" s="1603"/>
      <c r="O35" s="1603"/>
      <c r="P35" s="1603"/>
      <c r="Q35" s="1603"/>
      <c r="R35" s="1603"/>
      <c r="S35" s="1603"/>
      <c r="T35" s="1603"/>
      <c r="U35" s="1603"/>
      <c r="V35" s="1603"/>
      <c r="W35" s="1603"/>
      <c r="X35" s="1603"/>
    </row>
    <row r="36" spans="1:24" s="1517" customFormat="1" ht="24.75" customHeight="1">
      <c r="A36" s="1698" t="s">
        <v>1409</v>
      </c>
      <c r="B36" s="1710">
        <v>100984.85771258589</v>
      </c>
      <c r="C36" s="1710">
        <v>104064.10132050002</v>
      </c>
      <c r="D36" s="1710">
        <v>116815.78366976154</v>
      </c>
      <c r="E36" s="1710">
        <v>125587.68306260002</v>
      </c>
      <c r="F36" s="1710">
        <v>3079.2436079141335</v>
      </c>
      <c r="G36" s="1711">
        <v>3.0492131965744829</v>
      </c>
      <c r="H36" s="1710">
        <v>8771.8993928384734</v>
      </c>
      <c r="I36" s="1709">
        <v>7.5091730905445546</v>
      </c>
      <c r="K36" s="1603"/>
      <c r="N36" s="1603"/>
      <c r="O36" s="1603"/>
      <c r="P36" s="1603"/>
      <c r="Q36" s="1603"/>
      <c r="R36" s="1603"/>
      <c r="S36" s="1603"/>
      <c r="T36" s="1603"/>
      <c r="U36" s="1603"/>
      <c r="V36" s="1603"/>
      <c r="W36" s="1603"/>
      <c r="X36" s="1603"/>
    </row>
    <row r="37" spans="1:24" s="1517" customFormat="1" ht="24.75" customHeight="1">
      <c r="A37" s="1550" t="s">
        <v>1408</v>
      </c>
      <c r="B37" s="1713">
        <v>5322.1</v>
      </c>
      <c r="C37" s="1713">
        <v>5371.1</v>
      </c>
      <c r="D37" s="1713">
        <v>12623.6</v>
      </c>
      <c r="E37" s="1713">
        <v>16031.3</v>
      </c>
      <c r="F37" s="1713">
        <v>49</v>
      </c>
      <c r="G37" s="1714">
        <v>0.92068920163093515</v>
      </c>
      <c r="H37" s="1713">
        <v>3407.6999999999989</v>
      </c>
      <c r="I37" s="1712">
        <v>26.994676637409288</v>
      </c>
      <c r="K37" s="1603"/>
      <c r="N37" s="1603"/>
      <c r="O37" s="1603"/>
      <c r="P37" s="1603"/>
      <c r="Q37" s="1603"/>
      <c r="R37" s="1603"/>
      <c r="S37" s="1603"/>
      <c r="T37" s="1603"/>
      <c r="U37" s="1603"/>
      <c r="V37" s="1603"/>
      <c r="W37" s="1603"/>
      <c r="X37" s="1603"/>
    </row>
    <row r="38" spans="1:24" s="1517" customFormat="1" ht="24.75" customHeight="1">
      <c r="A38" s="1552" t="s">
        <v>1407</v>
      </c>
      <c r="B38" s="1713">
        <v>183.89110943</v>
      </c>
      <c r="C38" s="1713">
        <v>219.13617084000001</v>
      </c>
      <c r="D38" s="1713">
        <v>385.72604943999994</v>
      </c>
      <c r="E38" s="1713">
        <v>432.64349277999997</v>
      </c>
      <c r="F38" s="1713">
        <v>35.245061410000005</v>
      </c>
      <c r="G38" s="1714">
        <v>19.166267210659466</v>
      </c>
      <c r="H38" s="1713">
        <v>46.917443340000034</v>
      </c>
      <c r="I38" s="1712">
        <v>12.163410640301619</v>
      </c>
      <c r="K38" s="1603"/>
      <c r="N38" s="1603"/>
      <c r="O38" s="1603"/>
      <c r="P38" s="1603"/>
      <c r="Q38" s="1603"/>
      <c r="R38" s="1603"/>
      <c r="S38" s="1603"/>
      <c r="T38" s="1603"/>
      <c r="U38" s="1603"/>
      <c r="V38" s="1603"/>
      <c r="W38" s="1603"/>
      <c r="X38" s="1603"/>
    </row>
    <row r="39" spans="1:24" s="1517" customFormat="1" ht="24.75" customHeight="1">
      <c r="A39" s="1667" t="s">
        <v>1406</v>
      </c>
      <c r="B39" s="1713">
        <v>20648.368910081022</v>
      </c>
      <c r="C39" s="1713">
        <v>21579.801879704806</v>
      </c>
      <c r="D39" s="1713">
        <v>21589.383735209733</v>
      </c>
      <c r="E39" s="1713">
        <v>27555.415763460725</v>
      </c>
      <c r="F39" s="1713">
        <v>931.43296962378372</v>
      </c>
      <c r="G39" s="1714">
        <v>4.5109275879366733</v>
      </c>
      <c r="H39" s="1713">
        <v>5966.0320282509929</v>
      </c>
      <c r="I39" s="1712">
        <v>27.634100636791686</v>
      </c>
      <c r="K39" s="1603"/>
      <c r="N39" s="1603"/>
      <c r="O39" s="1603"/>
      <c r="P39" s="1603"/>
      <c r="Q39" s="1603"/>
      <c r="R39" s="1603"/>
      <c r="S39" s="1603"/>
      <c r="T39" s="1603"/>
      <c r="U39" s="1603"/>
      <c r="V39" s="1603"/>
      <c r="W39" s="1603"/>
      <c r="X39" s="1603"/>
    </row>
    <row r="40" spans="1:24" s="1517" customFormat="1" ht="24.75" customHeight="1">
      <c r="A40" s="1667" t="s">
        <v>1405</v>
      </c>
      <c r="B40" s="1713">
        <v>0</v>
      </c>
      <c r="C40" s="1713">
        <v>0</v>
      </c>
      <c r="D40" s="1713">
        <v>0</v>
      </c>
      <c r="E40" s="1713">
        <v>0</v>
      </c>
      <c r="F40" s="1713">
        <v>0</v>
      </c>
      <c r="G40" s="1714"/>
      <c r="H40" s="1713">
        <v>0</v>
      </c>
      <c r="I40" s="1712"/>
      <c r="K40" s="1603"/>
      <c r="N40" s="1603"/>
      <c r="O40" s="1603"/>
      <c r="P40" s="1603"/>
      <c r="Q40" s="1603"/>
      <c r="R40" s="1603"/>
      <c r="S40" s="1603"/>
      <c r="T40" s="1603"/>
      <c r="U40" s="1603"/>
      <c r="V40" s="1603"/>
      <c r="W40" s="1603"/>
      <c r="X40" s="1603"/>
    </row>
    <row r="41" spans="1:24" s="1517" customFormat="1" ht="24.75" customHeight="1">
      <c r="A41" s="1550" t="s">
        <v>1404</v>
      </c>
      <c r="B41" s="1713">
        <v>20648.368910081022</v>
      </c>
      <c r="C41" s="1713">
        <v>21579.801879704806</v>
      </c>
      <c r="D41" s="1713">
        <v>21589.383735209733</v>
      </c>
      <c r="E41" s="1713">
        <v>27555.415763460725</v>
      </c>
      <c r="F41" s="1713">
        <v>931.43296962378372</v>
      </c>
      <c r="G41" s="1714">
        <v>4.5109275879366733</v>
      </c>
      <c r="H41" s="1713">
        <v>5966.0320282509929</v>
      </c>
      <c r="I41" s="1712">
        <v>27.634100636791686</v>
      </c>
      <c r="K41" s="1603"/>
      <c r="N41" s="1603"/>
      <c r="O41" s="1603"/>
      <c r="P41" s="1603"/>
      <c r="Q41" s="1603"/>
      <c r="R41" s="1603"/>
      <c r="S41" s="1603"/>
      <c r="T41" s="1603"/>
      <c r="U41" s="1603"/>
      <c r="V41" s="1603"/>
      <c r="W41" s="1603"/>
      <c r="X41" s="1603"/>
    </row>
    <row r="42" spans="1:24" s="1517" customFormat="1" ht="24.75" customHeight="1">
      <c r="A42" s="1552" t="s">
        <v>1403</v>
      </c>
      <c r="B42" s="1713">
        <v>74830.497693074867</v>
      </c>
      <c r="C42" s="1713">
        <v>76894.063269955222</v>
      </c>
      <c r="D42" s="1713">
        <v>82217.073885111808</v>
      </c>
      <c r="E42" s="1713">
        <v>81568.323806359287</v>
      </c>
      <c r="F42" s="1713">
        <v>2063.5655768803554</v>
      </c>
      <c r="G42" s="1714">
        <v>2.7576531501157269</v>
      </c>
      <c r="H42" s="1713">
        <v>-648.75007875252049</v>
      </c>
      <c r="I42" s="1712">
        <v>-0.78906977358385255</v>
      </c>
      <c r="K42" s="1603"/>
      <c r="N42" s="1603"/>
      <c r="O42" s="1603"/>
      <c r="P42" s="1603"/>
      <c r="Q42" s="1603"/>
      <c r="R42" s="1603"/>
      <c r="S42" s="1603"/>
      <c r="T42" s="1603"/>
      <c r="U42" s="1603"/>
      <c r="V42" s="1603"/>
      <c r="W42" s="1603"/>
      <c r="X42" s="1603"/>
    </row>
    <row r="43" spans="1:24" s="1517" customFormat="1" ht="24.75" customHeight="1">
      <c r="A43" s="1552" t="s">
        <v>1402</v>
      </c>
      <c r="B43" s="1713">
        <v>67488.467235720294</v>
      </c>
      <c r="C43" s="1713">
        <v>69205.810783904439</v>
      </c>
      <c r="D43" s="1713">
        <v>72861.408152945136</v>
      </c>
      <c r="E43" s="1713">
        <v>72501.043629535445</v>
      </c>
      <c r="F43" s="1713">
        <v>1717.3435481841443</v>
      </c>
      <c r="G43" s="1714">
        <v>2.5446474316654637</v>
      </c>
      <c r="H43" s="1713">
        <v>-360.36452340969117</v>
      </c>
      <c r="I43" s="1712">
        <v>-0.49458901844614556</v>
      </c>
      <c r="K43" s="1603"/>
      <c r="N43" s="1603"/>
      <c r="O43" s="1603"/>
      <c r="P43" s="1603"/>
      <c r="Q43" s="1603"/>
      <c r="R43" s="1603"/>
      <c r="S43" s="1603"/>
      <c r="T43" s="1603"/>
      <c r="U43" s="1603"/>
      <c r="V43" s="1603"/>
      <c r="W43" s="1603"/>
      <c r="X43" s="1603"/>
    </row>
    <row r="44" spans="1:24" s="1517" customFormat="1" ht="24.75" customHeight="1">
      <c r="A44" s="1550" t="s">
        <v>1401</v>
      </c>
      <c r="B44" s="1713">
        <v>7342.0304573545664</v>
      </c>
      <c r="C44" s="1713">
        <v>7688.252486050781</v>
      </c>
      <c r="D44" s="1713">
        <v>9355.6657321666662</v>
      </c>
      <c r="E44" s="1713">
        <v>9067.2801768238496</v>
      </c>
      <c r="F44" s="1713">
        <v>346.22202869621469</v>
      </c>
      <c r="G44" s="1714">
        <v>4.7156168951792008</v>
      </c>
      <c r="H44" s="1713">
        <v>-288.38555534281659</v>
      </c>
      <c r="I44" s="1712">
        <v>-3.0824696349644993</v>
      </c>
      <c r="K44" s="1603"/>
      <c r="N44" s="1603"/>
      <c r="O44" s="1603"/>
      <c r="P44" s="1603"/>
      <c r="Q44" s="1603"/>
      <c r="R44" s="1603"/>
      <c r="S44" s="1603"/>
      <c r="T44" s="1603"/>
      <c r="U44" s="1603"/>
      <c r="V44" s="1603"/>
      <c r="W44" s="1603"/>
      <c r="X44" s="1603"/>
    </row>
    <row r="45" spans="1:24" s="1517" customFormat="1" ht="24.75" customHeight="1">
      <c r="A45" s="1666" t="s">
        <v>1400</v>
      </c>
      <c r="B45" s="1713">
        <v>0</v>
      </c>
      <c r="C45" s="1713">
        <v>0</v>
      </c>
      <c r="D45" s="1713">
        <v>0</v>
      </c>
      <c r="E45" s="1713">
        <v>0</v>
      </c>
      <c r="F45" s="1713">
        <v>0</v>
      </c>
      <c r="G45" s="1714"/>
      <c r="H45" s="1713">
        <v>0</v>
      </c>
      <c r="I45" s="1712"/>
      <c r="K45" s="1603"/>
      <c r="N45" s="1603"/>
      <c r="O45" s="1603"/>
      <c r="P45" s="1603"/>
      <c r="Q45" s="1603"/>
      <c r="R45" s="1603"/>
      <c r="S45" s="1603"/>
      <c r="T45" s="1603"/>
      <c r="U45" s="1603"/>
      <c r="V45" s="1603"/>
      <c r="W45" s="1603"/>
      <c r="X45" s="1603"/>
    </row>
    <row r="46" spans="1:24" s="1517" customFormat="1" ht="24.75" customHeight="1">
      <c r="A46" s="1697" t="s">
        <v>1399</v>
      </c>
      <c r="B46" s="1710">
        <v>0</v>
      </c>
      <c r="C46" s="1710">
        <v>0</v>
      </c>
      <c r="D46" s="1710">
        <v>0</v>
      </c>
      <c r="E46" s="1710">
        <v>0</v>
      </c>
      <c r="F46" s="1710">
        <v>0</v>
      </c>
      <c r="G46" s="1711"/>
      <c r="H46" s="1710">
        <v>0</v>
      </c>
      <c r="I46" s="1709"/>
      <c r="K46" s="1603"/>
      <c r="N46" s="1603"/>
      <c r="O46" s="1603"/>
      <c r="P46" s="1603"/>
      <c r="Q46" s="1603"/>
      <c r="R46" s="1603"/>
      <c r="S46" s="1603"/>
      <c r="T46" s="1603"/>
      <c r="U46" s="1603"/>
      <c r="V46" s="1603"/>
      <c r="W46" s="1603"/>
      <c r="X46" s="1603"/>
    </row>
    <row r="47" spans="1:24" s="1517" customFormat="1" ht="21.75" customHeight="1" thickBot="1">
      <c r="A47" s="1696" t="s">
        <v>1398</v>
      </c>
      <c r="B47" s="1708">
        <v>2760.6441774972891</v>
      </c>
      <c r="C47" s="1707">
        <v>3080.2971606863457</v>
      </c>
      <c r="D47" s="1705">
        <v>1509.9223549581702</v>
      </c>
      <c r="E47" s="1705">
        <v>-419.30259949992887</v>
      </c>
      <c r="F47" s="1705">
        <v>319.65298318905661</v>
      </c>
      <c r="G47" s="1706">
        <v>11.57892733133191</v>
      </c>
      <c r="H47" s="1705">
        <v>-1929.2249544580991</v>
      </c>
      <c r="I47" s="1704">
        <v>-127.7698120120584</v>
      </c>
      <c r="K47" s="1603"/>
      <c r="R47" s="1603"/>
      <c r="S47" s="1603"/>
      <c r="T47" s="1603"/>
      <c r="U47" s="1603"/>
      <c r="V47" s="1603"/>
      <c r="W47" s="1603"/>
      <c r="X47" s="1603"/>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774"/>
  <sheetViews>
    <sheetView showGridLines="0" topLeftCell="A21" zoomScale="90" zoomScaleNormal="90" workbookViewId="0">
      <selection activeCell="M11" sqref="M11"/>
    </sheetView>
  </sheetViews>
  <sheetFormatPr defaultRowHeight="15.75"/>
  <cols>
    <col min="1" max="1" width="32.42578125" style="1602" customWidth="1"/>
    <col min="2" max="6" width="12.7109375" style="1602" customWidth="1"/>
    <col min="7" max="7" width="8.85546875" style="1715" customWidth="1"/>
    <col min="8" max="8" width="12.28515625" style="1602" customWidth="1"/>
    <col min="9" max="9" width="10.140625" style="1715" customWidth="1"/>
    <col min="10" max="256" width="9.140625" style="1602"/>
    <col min="257" max="257" width="32.42578125" style="1602" customWidth="1"/>
    <col min="258" max="261" width="9.42578125" style="1602" bestFit="1" customWidth="1"/>
    <col min="262" max="262" width="8.42578125" style="1602" bestFit="1" customWidth="1"/>
    <col min="263" max="263" width="7.140625" style="1602" bestFit="1" customWidth="1"/>
    <col min="264" max="264" width="8.85546875" style="1602" customWidth="1"/>
    <col min="265" max="265" width="7.140625" style="1602" bestFit="1" customWidth="1"/>
    <col min="266" max="512" width="9.140625" style="1602"/>
    <col min="513" max="513" width="32.42578125" style="1602" customWidth="1"/>
    <col min="514" max="517" width="9.42578125" style="1602" bestFit="1" customWidth="1"/>
    <col min="518" max="518" width="8.42578125" style="1602" bestFit="1" customWidth="1"/>
    <col min="519" max="519" width="7.140625" style="1602" bestFit="1" customWidth="1"/>
    <col min="520" max="520" width="8.85546875" style="1602" customWidth="1"/>
    <col min="521" max="521" width="7.140625" style="1602" bestFit="1" customWidth="1"/>
    <col min="522" max="768" width="9.140625" style="1602"/>
    <col min="769" max="769" width="32.42578125" style="1602" customWidth="1"/>
    <col min="770" max="773" width="9.42578125" style="1602" bestFit="1" customWidth="1"/>
    <col min="774" max="774" width="8.42578125" style="1602" bestFit="1" customWidth="1"/>
    <col min="775" max="775" width="7.140625" style="1602" bestFit="1" customWidth="1"/>
    <col min="776" max="776" width="8.85546875" style="1602" customWidth="1"/>
    <col min="777" max="777" width="7.140625" style="1602" bestFit="1" customWidth="1"/>
    <col min="778" max="1024" width="9.140625" style="1602"/>
    <col min="1025" max="1025" width="32.42578125" style="1602" customWidth="1"/>
    <col min="1026" max="1029" width="9.42578125" style="1602" bestFit="1" customWidth="1"/>
    <col min="1030" max="1030" width="8.42578125" style="1602" bestFit="1" customWidth="1"/>
    <col min="1031" max="1031" width="7.140625" style="1602" bestFit="1" customWidth="1"/>
    <col min="1032" max="1032" width="8.85546875" style="1602" customWidth="1"/>
    <col min="1033" max="1033" width="7.140625" style="1602" bestFit="1" customWidth="1"/>
    <col min="1034" max="1280" width="9.140625" style="1602"/>
    <col min="1281" max="1281" width="32.42578125" style="1602" customWidth="1"/>
    <col min="1282" max="1285" width="9.42578125" style="1602" bestFit="1" customWidth="1"/>
    <col min="1286" max="1286" width="8.42578125" style="1602" bestFit="1" customWidth="1"/>
    <col min="1287" max="1287" width="7.140625" style="1602" bestFit="1" customWidth="1"/>
    <col min="1288" max="1288" width="8.85546875" style="1602" customWidth="1"/>
    <col min="1289" max="1289" width="7.140625" style="1602" bestFit="1" customWidth="1"/>
    <col min="1290" max="1536" width="9.140625" style="1602"/>
    <col min="1537" max="1537" width="32.42578125" style="1602" customWidth="1"/>
    <col min="1538" max="1541" width="9.42578125" style="1602" bestFit="1" customWidth="1"/>
    <col min="1542" max="1542" width="8.42578125" style="1602" bestFit="1" customWidth="1"/>
    <col min="1543" max="1543" width="7.140625" style="1602" bestFit="1" customWidth="1"/>
    <col min="1544" max="1544" width="8.85546875" style="1602" customWidth="1"/>
    <col min="1545" max="1545" width="7.140625" style="1602" bestFit="1" customWidth="1"/>
    <col min="1546" max="1792" width="9.140625" style="1602"/>
    <col min="1793" max="1793" width="32.42578125" style="1602" customWidth="1"/>
    <col min="1794" max="1797" width="9.42578125" style="1602" bestFit="1" customWidth="1"/>
    <col min="1798" max="1798" width="8.42578125" style="1602" bestFit="1" customWidth="1"/>
    <col min="1799" max="1799" width="7.140625" style="1602" bestFit="1" customWidth="1"/>
    <col min="1800" max="1800" width="8.85546875" style="1602" customWidth="1"/>
    <col min="1801" max="1801" width="7.140625" style="1602" bestFit="1" customWidth="1"/>
    <col min="1802" max="2048" width="9.140625" style="1602"/>
    <col min="2049" max="2049" width="32.42578125" style="1602" customWidth="1"/>
    <col min="2050" max="2053" width="9.42578125" style="1602" bestFit="1" customWidth="1"/>
    <col min="2054" max="2054" width="8.42578125" style="1602" bestFit="1" customWidth="1"/>
    <col min="2055" max="2055" width="7.140625" style="1602" bestFit="1" customWidth="1"/>
    <col min="2056" max="2056" width="8.85546875" style="1602" customWidth="1"/>
    <col min="2057" max="2057" width="7.140625" style="1602" bestFit="1" customWidth="1"/>
    <col min="2058" max="2304" width="9.140625" style="1602"/>
    <col min="2305" max="2305" width="32.42578125" style="1602" customWidth="1"/>
    <col min="2306" max="2309" width="9.42578125" style="1602" bestFit="1" customWidth="1"/>
    <col min="2310" max="2310" width="8.42578125" style="1602" bestFit="1" customWidth="1"/>
    <col min="2311" max="2311" width="7.140625" style="1602" bestFit="1" customWidth="1"/>
    <col min="2312" max="2312" width="8.85546875" style="1602" customWidth="1"/>
    <col min="2313" max="2313" width="7.140625" style="1602" bestFit="1" customWidth="1"/>
    <col min="2314" max="2560" width="9.140625" style="1602"/>
    <col min="2561" max="2561" width="32.42578125" style="1602" customWidth="1"/>
    <col min="2562" max="2565" width="9.42578125" style="1602" bestFit="1" customWidth="1"/>
    <col min="2566" max="2566" width="8.42578125" style="1602" bestFit="1" customWidth="1"/>
    <col min="2567" max="2567" width="7.140625" style="1602" bestFit="1" customWidth="1"/>
    <col min="2568" max="2568" width="8.85546875" style="1602" customWidth="1"/>
    <col min="2569" max="2569" width="7.140625" style="1602" bestFit="1" customWidth="1"/>
    <col min="2570" max="2816" width="9.140625" style="1602"/>
    <col min="2817" max="2817" width="32.42578125" style="1602" customWidth="1"/>
    <col min="2818" max="2821" width="9.42578125" style="1602" bestFit="1" customWidth="1"/>
    <col min="2822" max="2822" width="8.42578125" style="1602" bestFit="1" customWidth="1"/>
    <col min="2823" max="2823" width="7.140625" style="1602" bestFit="1" customWidth="1"/>
    <col min="2824" max="2824" width="8.85546875" style="1602" customWidth="1"/>
    <col min="2825" max="2825" width="7.140625" style="1602" bestFit="1" customWidth="1"/>
    <col min="2826" max="3072" width="9.140625" style="1602"/>
    <col min="3073" max="3073" width="32.42578125" style="1602" customWidth="1"/>
    <col min="3074" max="3077" width="9.42578125" style="1602" bestFit="1" customWidth="1"/>
    <col min="3078" max="3078" width="8.42578125" style="1602" bestFit="1" customWidth="1"/>
    <col min="3079" max="3079" width="7.140625" style="1602" bestFit="1" customWidth="1"/>
    <col min="3080" max="3080" width="8.85546875" style="1602" customWidth="1"/>
    <col min="3081" max="3081" width="7.140625" style="1602" bestFit="1" customWidth="1"/>
    <col min="3082" max="3328" width="9.140625" style="1602"/>
    <col min="3329" max="3329" width="32.42578125" style="1602" customWidth="1"/>
    <col min="3330" max="3333" width="9.42578125" style="1602" bestFit="1" customWidth="1"/>
    <col min="3334" max="3334" width="8.42578125" style="1602" bestFit="1" customWidth="1"/>
    <col min="3335" max="3335" width="7.140625" style="1602" bestFit="1" customWidth="1"/>
    <col min="3336" max="3336" width="8.85546875" style="1602" customWidth="1"/>
    <col min="3337" max="3337" width="7.140625" style="1602" bestFit="1" customWidth="1"/>
    <col min="3338" max="3584" width="9.140625" style="1602"/>
    <col min="3585" max="3585" width="32.42578125" style="1602" customWidth="1"/>
    <col min="3586" max="3589" width="9.42578125" style="1602" bestFit="1" customWidth="1"/>
    <col min="3590" max="3590" width="8.42578125" style="1602" bestFit="1" customWidth="1"/>
    <col min="3591" max="3591" width="7.140625" style="1602" bestFit="1" customWidth="1"/>
    <col min="3592" max="3592" width="8.85546875" style="1602" customWidth="1"/>
    <col min="3593" max="3593" width="7.140625" style="1602" bestFit="1" customWidth="1"/>
    <col min="3594" max="3840" width="9.140625" style="1602"/>
    <col min="3841" max="3841" width="32.42578125" style="1602" customWidth="1"/>
    <col min="3842" max="3845" width="9.42578125" style="1602" bestFit="1" customWidth="1"/>
    <col min="3846" max="3846" width="8.42578125" style="1602" bestFit="1" customWidth="1"/>
    <col min="3847" max="3847" width="7.140625" style="1602" bestFit="1" customWidth="1"/>
    <col min="3848" max="3848" width="8.85546875" style="1602" customWidth="1"/>
    <col min="3849" max="3849" width="7.140625" style="1602" bestFit="1" customWidth="1"/>
    <col min="3850" max="4096" width="9.140625" style="1602"/>
    <col min="4097" max="4097" width="32.42578125" style="1602" customWidth="1"/>
    <col min="4098" max="4101" width="9.42578125" style="1602" bestFit="1" customWidth="1"/>
    <col min="4102" max="4102" width="8.42578125" style="1602" bestFit="1" customWidth="1"/>
    <col min="4103" max="4103" width="7.140625" style="1602" bestFit="1" customWidth="1"/>
    <col min="4104" max="4104" width="8.85546875" style="1602" customWidth="1"/>
    <col min="4105" max="4105" width="7.140625" style="1602" bestFit="1" customWidth="1"/>
    <col min="4106" max="4352" width="9.140625" style="1602"/>
    <col min="4353" max="4353" width="32.42578125" style="1602" customWidth="1"/>
    <col min="4354" max="4357" width="9.42578125" style="1602" bestFit="1" customWidth="1"/>
    <col min="4358" max="4358" width="8.42578125" style="1602" bestFit="1" customWidth="1"/>
    <col min="4359" max="4359" width="7.140625" style="1602" bestFit="1" customWidth="1"/>
    <col min="4360" max="4360" width="8.85546875" style="1602" customWidth="1"/>
    <col min="4361" max="4361" width="7.140625" style="1602" bestFit="1" customWidth="1"/>
    <col min="4362" max="4608" width="9.140625" style="1602"/>
    <col min="4609" max="4609" width="32.42578125" style="1602" customWidth="1"/>
    <col min="4610" max="4613" width="9.42578125" style="1602" bestFit="1" customWidth="1"/>
    <col min="4614" max="4614" width="8.42578125" style="1602" bestFit="1" customWidth="1"/>
    <col min="4615" max="4615" width="7.140625" style="1602" bestFit="1" customWidth="1"/>
    <col min="4616" max="4616" width="8.85546875" style="1602" customWidth="1"/>
    <col min="4617" max="4617" width="7.140625" style="1602" bestFit="1" customWidth="1"/>
    <col min="4618" max="4864" width="9.140625" style="1602"/>
    <col min="4865" max="4865" width="32.42578125" style="1602" customWidth="1"/>
    <col min="4866" max="4869" width="9.42578125" style="1602" bestFit="1" customWidth="1"/>
    <col min="4870" max="4870" width="8.42578125" style="1602" bestFit="1" customWidth="1"/>
    <col min="4871" max="4871" width="7.140625" style="1602" bestFit="1" customWidth="1"/>
    <col min="4872" max="4872" width="8.85546875" style="1602" customWidth="1"/>
    <col min="4873" max="4873" width="7.140625" style="1602" bestFit="1" customWidth="1"/>
    <col min="4874" max="5120" width="9.140625" style="1602"/>
    <col min="5121" max="5121" width="32.42578125" style="1602" customWidth="1"/>
    <col min="5122" max="5125" width="9.42578125" style="1602" bestFit="1" customWidth="1"/>
    <col min="5126" max="5126" width="8.42578125" style="1602" bestFit="1" customWidth="1"/>
    <col min="5127" max="5127" width="7.140625" style="1602" bestFit="1" customWidth="1"/>
    <col min="5128" max="5128" width="8.85546875" style="1602" customWidth="1"/>
    <col min="5129" max="5129" width="7.140625" style="1602" bestFit="1" customWidth="1"/>
    <col min="5130" max="5376" width="9.140625" style="1602"/>
    <col min="5377" max="5377" width="32.42578125" style="1602" customWidth="1"/>
    <col min="5378" max="5381" width="9.42578125" style="1602" bestFit="1" customWidth="1"/>
    <col min="5382" max="5382" width="8.42578125" style="1602" bestFit="1" customWidth="1"/>
    <col min="5383" max="5383" width="7.140625" style="1602" bestFit="1" customWidth="1"/>
    <col min="5384" max="5384" width="8.85546875" style="1602" customWidth="1"/>
    <col min="5385" max="5385" width="7.140625" style="1602" bestFit="1" customWidth="1"/>
    <col min="5386" max="5632" width="9.140625" style="1602"/>
    <col min="5633" max="5633" width="32.42578125" style="1602" customWidth="1"/>
    <col min="5634" max="5637" width="9.42578125" style="1602" bestFit="1" customWidth="1"/>
    <col min="5638" max="5638" width="8.42578125" style="1602" bestFit="1" customWidth="1"/>
    <col min="5639" max="5639" width="7.140625" style="1602" bestFit="1" customWidth="1"/>
    <col min="5640" max="5640" width="8.85546875" style="1602" customWidth="1"/>
    <col min="5641" max="5641" width="7.140625" style="1602" bestFit="1" customWidth="1"/>
    <col min="5642" max="5888" width="9.140625" style="1602"/>
    <col min="5889" max="5889" width="32.42578125" style="1602" customWidth="1"/>
    <col min="5890" max="5893" width="9.42578125" style="1602" bestFit="1" customWidth="1"/>
    <col min="5894" max="5894" width="8.42578125" style="1602" bestFit="1" customWidth="1"/>
    <col min="5895" max="5895" width="7.140625" style="1602" bestFit="1" customWidth="1"/>
    <col min="5896" max="5896" width="8.85546875" style="1602" customWidth="1"/>
    <col min="5897" max="5897" width="7.140625" style="1602" bestFit="1" customWidth="1"/>
    <col min="5898" max="6144" width="9.140625" style="1602"/>
    <col min="6145" max="6145" width="32.42578125" style="1602" customWidth="1"/>
    <col min="6146" max="6149" width="9.42578125" style="1602" bestFit="1" customWidth="1"/>
    <col min="6150" max="6150" width="8.42578125" style="1602" bestFit="1" customWidth="1"/>
    <col min="6151" max="6151" width="7.140625" style="1602" bestFit="1" customWidth="1"/>
    <col min="6152" max="6152" width="8.85546875" style="1602" customWidth="1"/>
    <col min="6153" max="6153" width="7.140625" style="1602" bestFit="1" customWidth="1"/>
    <col min="6154" max="6400" width="9.140625" style="1602"/>
    <col min="6401" max="6401" width="32.42578125" style="1602" customWidth="1"/>
    <col min="6402" max="6405" width="9.42578125" style="1602" bestFit="1" customWidth="1"/>
    <col min="6406" max="6406" width="8.42578125" style="1602" bestFit="1" customWidth="1"/>
    <col min="6407" max="6407" width="7.140625" style="1602" bestFit="1" customWidth="1"/>
    <col min="6408" max="6408" width="8.85546875" style="1602" customWidth="1"/>
    <col min="6409" max="6409" width="7.140625" style="1602" bestFit="1" customWidth="1"/>
    <col min="6410" max="6656" width="9.140625" style="1602"/>
    <col min="6657" max="6657" width="32.42578125" style="1602" customWidth="1"/>
    <col min="6658" max="6661" width="9.42578125" style="1602" bestFit="1" customWidth="1"/>
    <col min="6662" max="6662" width="8.42578125" style="1602" bestFit="1" customWidth="1"/>
    <col min="6663" max="6663" width="7.140625" style="1602" bestFit="1" customWidth="1"/>
    <col min="6664" max="6664" width="8.85546875" style="1602" customWidth="1"/>
    <col min="6665" max="6665" width="7.140625" style="1602" bestFit="1" customWidth="1"/>
    <col min="6666" max="6912" width="9.140625" style="1602"/>
    <col min="6913" max="6913" width="32.42578125" style="1602" customWidth="1"/>
    <col min="6914" max="6917" width="9.42578125" style="1602" bestFit="1" customWidth="1"/>
    <col min="6918" max="6918" width="8.42578125" style="1602" bestFit="1" customWidth="1"/>
    <col min="6919" max="6919" width="7.140625" style="1602" bestFit="1" customWidth="1"/>
    <col min="6920" max="6920" width="8.85546875" style="1602" customWidth="1"/>
    <col min="6921" max="6921" width="7.140625" style="1602" bestFit="1" customWidth="1"/>
    <col min="6922" max="7168" width="9.140625" style="1602"/>
    <col min="7169" max="7169" width="32.42578125" style="1602" customWidth="1"/>
    <col min="7170" max="7173" width="9.42578125" style="1602" bestFit="1" customWidth="1"/>
    <col min="7174" max="7174" width="8.42578125" style="1602" bestFit="1" customWidth="1"/>
    <col min="7175" max="7175" width="7.140625" style="1602" bestFit="1" customWidth="1"/>
    <col min="7176" max="7176" width="8.85546875" style="1602" customWidth="1"/>
    <col min="7177" max="7177" width="7.140625" style="1602" bestFit="1" customWidth="1"/>
    <col min="7178" max="7424" width="9.140625" style="1602"/>
    <col min="7425" max="7425" width="32.42578125" style="1602" customWidth="1"/>
    <col min="7426" max="7429" width="9.42578125" style="1602" bestFit="1" customWidth="1"/>
    <col min="7430" max="7430" width="8.42578125" style="1602" bestFit="1" customWidth="1"/>
    <col min="7431" max="7431" width="7.140625" style="1602" bestFit="1" customWidth="1"/>
    <col min="7432" max="7432" width="8.85546875" style="1602" customWidth="1"/>
    <col min="7433" max="7433" width="7.140625" style="1602" bestFit="1" customWidth="1"/>
    <col min="7434" max="7680" width="9.140625" style="1602"/>
    <col min="7681" max="7681" width="32.42578125" style="1602" customWidth="1"/>
    <col min="7682" max="7685" width="9.42578125" style="1602" bestFit="1" customWidth="1"/>
    <col min="7686" max="7686" width="8.42578125" style="1602" bestFit="1" customWidth="1"/>
    <col min="7687" max="7687" width="7.140625" style="1602" bestFit="1" customWidth="1"/>
    <col min="7688" max="7688" width="8.85546875" style="1602" customWidth="1"/>
    <col min="7689" max="7689" width="7.140625" style="1602" bestFit="1" customWidth="1"/>
    <col min="7690" max="7936" width="9.140625" style="1602"/>
    <col min="7937" max="7937" width="32.42578125" style="1602" customWidth="1"/>
    <col min="7938" max="7941" width="9.42578125" style="1602" bestFit="1" customWidth="1"/>
    <col min="7942" max="7942" width="8.42578125" style="1602" bestFit="1" customWidth="1"/>
    <col min="7943" max="7943" width="7.140625" style="1602" bestFit="1" customWidth="1"/>
    <col min="7944" max="7944" width="8.85546875" style="1602" customWidth="1"/>
    <col min="7945" max="7945" width="7.140625" style="1602" bestFit="1" customWidth="1"/>
    <col min="7946" max="8192" width="9.140625" style="1602"/>
    <col min="8193" max="8193" width="32.42578125" style="1602" customWidth="1"/>
    <col min="8194" max="8197" width="9.42578125" style="1602" bestFit="1" customWidth="1"/>
    <col min="8198" max="8198" width="8.42578125" style="1602" bestFit="1" customWidth="1"/>
    <col min="8199" max="8199" width="7.140625" style="1602" bestFit="1" customWidth="1"/>
    <col min="8200" max="8200" width="8.85546875" style="1602" customWidth="1"/>
    <col min="8201" max="8201" width="7.140625" style="1602" bestFit="1" customWidth="1"/>
    <col min="8202" max="8448" width="9.140625" style="1602"/>
    <col min="8449" max="8449" width="32.42578125" style="1602" customWidth="1"/>
    <col min="8450" max="8453" width="9.42578125" style="1602" bestFit="1" customWidth="1"/>
    <col min="8454" max="8454" width="8.42578125" style="1602" bestFit="1" customWidth="1"/>
    <col min="8455" max="8455" width="7.140625" style="1602" bestFit="1" customWidth="1"/>
    <col min="8456" max="8456" width="8.85546875" style="1602" customWidth="1"/>
    <col min="8457" max="8457" width="7.140625" style="1602" bestFit="1" customWidth="1"/>
    <col min="8458" max="8704" width="9.140625" style="1602"/>
    <col min="8705" max="8705" width="32.42578125" style="1602" customWidth="1"/>
    <col min="8706" max="8709" width="9.42578125" style="1602" bestFit="1" customWidth="1"/>
    <col min="8710" max="8710" width="8.42578125" style="1602" bestFit="1" customWidth="1"/>
    <col min="8711" max="8711" width="7.140625" style="1602" bestFit="1" customWidth="1"/>
    <col min="8712" max="8712" width="8.85546875" style="1602" customWidth="1"/>
    <col min="8713" max="8713" width="7.140625" style="1602" bestFit="1" customWidth="1"/>
    <col min="8714" max="8960" width="9.140625" style="1602"/>
    <col min="8961" max="8961" width="32.42578125" style="1602" customWidth="1"/>
    <col min="8962" max="8965" width="9.42578125" style="1602" bestFit="1" customWidth="1"/>
    <col min="8966" max="8966" width="8.42578125" style="1602" bestFit="1" customWidth="1"/>
    <col min="8967" max="8967" width="7.140625" style="1602" bestFit="1" customWidth="1"/>
    <col min="8968" max="8968" width="8.85546875" style="1602" customWidth="1"/>
    <col min="8969" max="8969" width="7.140625" style="1602" bestFit="1" customWidth="1"/>
    <col min="8970" max="9216" width="9.140625" style="1602"/>
    <col min="9217" max="9217" width="32.42578125" style="1602" customWidth="1"/>
    <col min="9218" max="9221" width="9.42578125" style="1602" bestFit="1" customWidth="1"/>
    <col min="9222" max="9222" width="8.42578125" style="1602" bestFit="1" customWidth="1"/>
    <col min="9223" max="9223" width="7.140625" style="1602" bestFit="1" customWidth="1"/>
    <col min="9224" max="9224" width="8.85546875" style="1602" customWidth="1"/>
    <col min="9225" max="9225" width="7.140625" style="1602" bestFit="1" customWidth="1"/>
    <col min="9226" max="9472" width="9.140625" style="1602"/>
    <col min="9473" max="9473" width="32.42578125" style="1602" customWidth="1"/>
    <col min="9474" max="9477" width="9.42578125" style="1602" bestFit="1" customWidth="1"/>
    <col min="9478" max="9478" width="8.42578125" style="1602" bestFit="1" customWidth="1"/>
    <col min="9479" max="9479" width="7.140625" style="1602" bestFit="1" customWidth="1"/>
    <col min="9480" max="9480" width="8.85546875" style="1602" customWidth="1"/>
    <col min="9481" max="9481" width="7.140625" style="1602" bestFit="1" customWidth="1"/>
    <col min="9482" max="9728" width="9.140625" style="1602"/>
    <col min="9729" max="9729" width="32.42578125" style="1602" customWidth="1"/>
    <col min="9730" max="9733" width="9.42578125" style="1602" bestFit="1" customWidth="1"/>
    <col min="9734" max="9734" width="8.42578125" style="1602" bestFit="1" customWidth="1"/>
    <col min="9735" max="9735" width="7.140625" style="1602" bestFit="1" customWidth="1"/>
    <col min="9736" max="9736" width="8.85546875" style="1602" customWidth="1"/>
    <col min="9737" max="9737" width="7.140625" style="1602" bestFit="1" customWidth="1"/>
    <col min="9738" max="9984" width="9.140625" style="1602"/>
    <col min="9985" max="9985" width="32.42578125" style="1602" customWidth="1"/>
    <col min="9986" max="9989" width="9.42578125" style="1602" bestFit="1" customWidth="1"/>
    <col min="9990" max="9990" width="8.42578125" style="1602" bestFit="1" customWidth="1"/>
    <col min="9991" max="9991" width="7.140625" style="1602" bestFit="1" customWidth="1"/>
    <col min="9992" max="9992" width="8.85546875" style="1602" customWidth="1"/>
    <col min="9993" max="9993" width="7.140625" style="1602" bestFit="1" customWidth="1"/>
    <col min="9994" max="10240" width="9.140625" style="1602"/>
    <col min="10241" max="10241" width="32.42578125" style="1602" customWidth="1"/>
    <col min="10242" max="10245" width="9.42578125" style="1602" bestFit="1" customWidth="1"/>
    <col min="10246" max="10246" width="8.42578125" style="1602" bestFit="1" customWidth="1"/>
    <col min="10247" max="10247" width="7.140625" style="1602" bestFit="1" customWidth="1"/>
    <col min="10248" max="10248" width="8.85546875" style="1602" customWidth="1"/>
    <col min="10249" max="10249" width="7.140625" style="1602" bestFit="1" customWidth="1"/>
    <col min="10250" max="10496" width="9.140625" style="1602"/>
    <col min="10497" max="10497" width="32.42578125" style="1602" customWidth="1"/>
    <col min="10498" max="10501" width="9.42578125" style="1602" bestFit="1" customWidth="1"/>
    <col min="10502" max="10502" width="8.42578125" style="1602" bestFit="1" customWidth="1"/>
    <col min="10503" max="10503" width="7.140625" style="1602" bestFit="1" customWidth="1"/>
    <col min="10504" max="10504" width="8.85546875" style="1602" customWidth="1"/>
    <col min="10505" max="10505" width="7.140625" style="1602" bestFit="1" customWidth="1"/>
    <col min="10506" max="10752" width="9.140625" style="1602"/>
    <col min="10753" max="10753" width="32.42578125" style="1602" customWidth="1"/>
    <col min="10754" max="10757" width="9.42578125" style="1602" bestFit="1" customWidth="1"/>
    <col min="10758" max="10758" width="8.42578125" style="1602" bestFit="1" customWidth="1"/>
    <col min="10759" max="10759" width="7.140625" style="1602" bestFit="1" customWidth="1"/>
    <col min="10760" max="10760" width="8.85546875" style="1602" customWidth="1"/>
    <col min="10761" max="10761" width="7.140625" style="1602" bestFit="1" customWidth="1"/>
    <col min="10762" max="11008" width="9.140625" style="1602"/>
    <col min="11009" max="11009" width="32.42578125" style="1602" customWidth="1"/>
    <col min="11010" max="11013" width="9.42578125" style="1602" bestFit="1" customWidth="1"/>
    <col min="11014" max="11014" width="8.42578125" style="1602" bestFit="1" customWidth="1"/>
    <col min="11015" max="11015" width="7.140625" style="1602" bestFit="1" customWidth="1"/>
    <col min="11016" max="11016" width="8.85546875" style="1602" customWidth="1"/>
    <col min="11017" max="11017" width="7.140625" style="1602" bestFit="1" customWidth="1"/>
    <col min="11018" max="11264" width="9.140625" style="1602"/>
    <col min="11265" max="11265" width="32.42578125" style="1602" customWidth="1"/>
    <col min="11266" max="11269" width="9.42578125" style="1602" bestFit="1" customWidth="1"/>
    <col min="11270" max="11270" width="8.42578125" style="1602" bestFit="1" customWidth="1"/>
    <col min="11271" max="11271" width="7.140625" style="1602" bestFit="1" customWidth="1"/>
    <col min="11272" max="11272" width="8.85546875" style="1602" customWidth="1"/>
    <col min="11273" max="11273" width="7.140625" style="1602" bestFit="1" customWidth="1"/>
    <col min="11274" max="11520" width="9.140625" style="1602"/>
    <col min="11521" max="11521" width="32.42578125" style="1602" customWidth="1"/>
    <col min="11522" max="11525" width="9.42578125" style="1602" bestFit="1" customWidth="1"/>
    <col min="11526" max="11526" width="8.42578125" style="1602" bestFit="1" customWidth="1"/>
    <col min="11527" max="11527" width="7.140625" style="1602" bestFit="1" customWidth="1"/>
    <col min="11528" max="11528" width="8.85546875" style="1602" customWidth="1"/>
    <col min="11529" max="11529" width="7.140625" style="1602" bestFit="1" customWidth="1"/>
    <col min="11530" max="11776" width="9.140625" style="1602"/>
    <col min="11777" max="11777" width="32.42578125" style="1602" customWidth="1"/>
    <col min="11778" max="11781" width="9.42578125" style="1602" bestFit="1" customWidth="1"/>
    <col min="11782" max="11782" width="8.42578125" style="1602" bestFit="1" customWidth="1"/>
    <col min="11783" max="11783" width="7.140625" style="1602" bestFit="1" customWidth="1"/>
    <col min="11784" max="11784" width="8.85546875" style="1602" customWidth="1"/>
    <col min="11785" max="11785" width="7.140625" style="1602" bestFit="1" customWidth="1"/>
    <col min="11786" max="12032" width="9.140625" style="1602"/>
    <col min="12033" max="12033" width="32.42578125" style="1602" customWidth="1"/>
    <col min="12034" max="12037" width="9.42578125" style="1602" bestFit="1" customWidth="1"/>
    <col min="12038" max="12038" width="8.42578125" style="1602" bestFit="1" customWidth="1"/>
    <col min="12039" max="12039" width="7.140625" style="1602" bestFit="1" customWidth="1"/>
    <col min="12040" max="12040" width="8.85546875" style="1602" customWidth="1"/>
    <col min="12041" max="12041" width="7.140625" style="1602" bestFit="1" customWidth="1"/>
    <col min="12042" max="12288" width="9.140625" style="1602"/>
    <col min="12289" max="12289" width="32.42578125" style="1602" customWidth="1"/>
    <col min="12290" max="12293" width="9.42578125" style="1602" bestFit="1" customWidth="1"/>
    <col min="12294" max="12294" width="8.42578125" style="1602" bestFit="1" customWidth="1"/>
    <col min="12295" max="12295" width="7.140625" style="1602" bestFit="1" customWidth="1"/>
    <col min="12296" max="12296" width="8.85546875" style="1602" customWidth="1"/>
    <col min="12297" max="12297" width="7.140625" style="1602" bestFit="1" customWidth="1"/>
    <col min="12298" max="12544" width="9.140625" style="1602"/>
    <col min="12545" max="12545" width="32.42578125" style="1602" customWidth="1"/>
    <col min="12546" max="12549" width="9.42578125" style="1602" bestFit="1" customWidth="1"/>
    <col min="12550" max="12550" width="8.42578125" style="1602" bestFit="1" customWidth="1"/>
    <col min="12551" max="12551" width="7.140625" style="1602" bestFit="1" customWidth="1"/>
    <col min="12552" max="12552" width="8.85546875" style="1602" customWidth="1"/>
    <col min="12553" max="12553" width="7.140625" style="1602" bestFit="1" customWidth="1"/>
    <col min="12554" max="12800" width="9.140625" style="1602"/>
    <col min="12801" max="12801" width="32.42578125" style="1602" customWidth="1"/>
    <col min="12802" max="12805" width="9.42578125" style="1602" bestFit="1" customWidth="1"/>
    <col min="12806" max="12806" width="8.42578125" style="1602" bestFit="1" customWidth="1"/>
    <col min="12807" max="12807" width="7.140625" style="1602" bestFit="1" customWidth="1"/>
    <col min="12808" max="12808" width="8.85546875" style="1602" customWidth="1"/>
    <col min="12809" max="12809" width="7.140625" style="1602" bestFit="1" customWidth="1"/>
    <col min="12810" max="13056" width="9.140625" style="1602"/>
    <col min="13057" max="13057" width="32.42578125" style="1602" customWidth="1"/>
    <col min="13058" max="13061" width="9.42578125" style="1602" bestFit="1" customWidth="1"/>
    <col min="13062" max="13062" width="8.42578125" style="1602" bestFit="1" customWidth="1"/>
    <col min="13063" max="13063" width="7.140625" style="1602" bestFit="1" customWidth="1"/>
    <col min="13064" max="13064" width="8.85546875" style="1602" customWidth="1"/>
    <col min="13065" max="13065" width="7.140625" style="1602" bestFit="1" customWidth="1"/>
    <col min="13066" max="13312" width="9.140625" style="1602"/>
    <col min="13313" max="13313" width="32.42578125" style="1602" customWidth="1"/>
    <col min="13314" max="13317" width="9.42578125" style="1602" bestFit="1" customWidth="1"/>
    <col min="13318" max="13318" width="8.42578125" style="1602" bestFit="1" customWidth="1"/>
    <col min="13319" max="13319" width="7.140625" style="1602" bestFit="1" customWidth="1"/>
    <col min="13320" max="13320" width="8.85546875" style="1602" customWidth="1"/>
    <col min="13321" max="13321" width="7.140625" style="1602" bestFit="1" customWidth="1"/>
    <col min="13322" max="13568" width="9.140625" style="1602"/>
    <col min="13569" max="13569" width="32.42578125" style="1602" customWidth="1"/>
    <col min="13570" max="13573" width="9.42578125" style="1602" bestFit="1" customWidth="1"/>
    <col min="13574" max="13574" width="8.42578125" style="1602" bestFit="1" customWidth="1"/>
    <col min="13575" max="13575" width="7.140625" style="1602" bestFit="1" customWidth="1"/>
    <col min="13576" max="13576" width="8.85546875" style="1602" customWidth="1"/>
    <col min="13577" max="13577" width="7.140625" style="1602" bestFit="1" customWidth="1"/>
    <col min="13578" max="13824" width="9.140625" style="1602"/>
    <col min="13825" max="13825" width="32.42578125" style="1602" customWidth="1"/>
    <col min="13826" max="13829" width="9.42578125" style="1602" bestFit="1" customWidth="1"/>
    <col min="13830" max="13830" width="8.42578125" style="1602" bestFit="1" customWidth="1"/>
    <col min="13831" max="13831" width="7.140625" style="1602" bestFit="1" customWidth="1"/>
    <col min="13832" max="13832" width="8.85546875" style="1602" customWidth="1"/>
    <col min="13833" max="13833" width="7.140625" style="1602" bestFit="1" customWidth="1"/>
    <col min="13834" max="14080" width="9.140625" style="1602"/>
    <col min="14081" max="14081" width="32.42578125" style="1602" customWidth="1"/>
    <col min="14082" max="14085" width="9.42578125" style="1602" bestFit="1" customWidth="1"/>
    <col min="14086" max="14086" width="8.42578125" style="1602" bestFit="1" customWidth="1"/>
    <col min="14087" max="14087" width="7.140625" style="1602" bestFit="1" customWidth="1"/>
    <col min="14088" max="14088" width="8.85546875" style="1602" customWidth="1"/>
    <col min="14089" max="14089" width="7.140625" style="1602" bestFit="1" customWidth="1"/>
    <col min="14090" max="14336" width="9.140625" style="1602"/>
    <col min="14337" max="14337" width="32.42578125" style="1602" customWidth="1"/>
    <col min="14338" max="14341" width="9.42578125" style="1602" bestFit="1" customWidth="1"/>
    <col min="14342" max="14342" width="8.42578125" style="1602" bestFit="1" customWidth="1"/>
    <col min="14343" max="14343" width="7.140625" style="1602" bestFit="1" customWidth="1"/>
    <col min="14344" max="14344" width="8.85546875" style="1602" customWidth="1"/>
    <col min="14345" max="14345" width="7.140625" style="1602" bestFit="1" customWidth="1"/>
    <col min="14346" max="14592" width="9.140625" style="1602"/>
    <col min="14593" max="14593" width="32.42578125" style="1602" customWidth="1"/>
    <col min="14594" max="14597" width="9.42578125" style="1602" bestFit="1" customWidth="1"/>
    <col min="14598" max="14598" width="8.42578125" style="1602" bestFit="1" customWidth="1"/>
    <col min="14599" max="14599" width="7.140625" style="1602" bestFit="1" customWidth="1"/>
    <col min="14600" max="14600" width="8.85546875" style="1602" customWidth="1"/>
    <col min="14601" max="14601" width="7.140625" style="1602" bestFit="1" customWidth="1"/>
    <col min="14602" max="14848" width="9.140625" style="1602"/>
    <col min="14849" max="14849" width="32.42578125" style="1602" customWidth="1"/>
    <col min="14850" max="14853" width="9.42578125" style="1602" bestFit="1" customWidth="1"/>
    <col min="14854" max="14854" width="8.42578125" style="1602" bestFit="1" customWidth="1"/>
    <col min="14855" max="14855" width="7.140625" style="1602" bestFit="1" customWidth="1"/>
    <col min="14856" max="14856" width="8.85546875" style="1602" customWidth="1"/>
    <col min="14857" max="14857" width="7.140625" style="1602" bestFit="1" customWidth="1"/>
    <col min="14858" max="15104" width="9.140625" style="1602"/>
    <col min="15105" max="15105" width="32.42578125" style="1602" customWidth="1"/>
    <col min="15106" max="15109" width="9.42578125" style="1602" bestFit="1" customWidth="1"/>
    <col min="15110" max="15110" width="8.42578125" style="1602" bestFit="1" customWidth="1"/>
    <col min="15111" max="15111" width="7.140625" style="1602" bestFit="1" customWidth="1"/>
    <col min="15112" max="15112" width="8.85546875" style="1602" customWidth="1"/>
    <col min="15113" max="15113" width="7.140625" style="1602" bestFit="1" customWidth="1"/>
    <col min="15114" max="15360" width="9.140625" style="1602"/>
    <col min="15361" max="15361" width="32.42578125" style="1602" customWidth="1"/>
    <col min="15362" max="15365" width="9.42578125" style="1602" bestFit="1" customWidth="1"/>
    <col min="15366" max="15366" width="8.42578125" style="1602" bestFit="1" customWidth="1"/>
    <col min="15367" max="15367" width="7.140625" style="1602" bestFit="1" customWidth="1"/>
    <col min="15368" max="15368" width="8.85546875" style="1602" customWidth="1"/>
    <col min="15369" max="15369" width="7.140625" style="1602" bestFit="1" customWidth="1"/>
    <col min="15370" max="15616" width="9.140625" style="1602"/>
    <col min="15617" max="15617" width="32.42578125" style="1602" customWidth="1"/>
    <col min="15618" max="15621" width="9.42578125" style="1602" bestFit="1" customWidth="1"/>
    <col min="15622" max="15622" width="8.42578125" style="1602" bestFit="1" customWidth="1"/>
    <col min="15623" max="15623" width="7.140625" style="1602" bestFit="1" customWidth="1"/>
    <col min="15624" max="15624" width="8.85546875" style="1602" customWidth="1"/>
    <col min="15625" max="15625" width="7.140625" style="1602" bestFit="1" customWidth="1"/>
    <col min="15626" max="15872" width="9.140625" style="1602"/>
    <col min="15873" max="15873" width="32.42578125" style="1602" customWidth="1"/>
    <col min="15874" max="15877" width="9.42578125" style="1602" bestFit="1" customWidth="1"/>
    <col min="15878" max="15878" width="8.42578125" style="1602" bestFit="1" customWidth="1"/>
    <col min="15879" max="15879" width="7.140625" style="1602" bestFit="1" customWidth="1"/>
    <col min="15880" max="15880" width="8.85546875" style="1602" customWidth="1"/>
    <col min="15881" max="15881" width="7.140625" style="1602" bestFit="1" customWidth="1"/>
    <col min="15882" max="16128" width="9.140625" style="1602"/>
    <col min="16129" max="16129" width="32.42578125" style="1602" customWidth="1"/>
    <col min="16130" max="16133" width="9.42578125" style="1602" bestFit="1" customWidth="1"/>
    <col min="16134" max="16134" width="8.42578125" style="1602" bestFit="1" customWidth="1"/>
    <col min="16135" max="16135" width="7.140625" style="1602" bestFit="1" customWidth="1"/>
    <col min="16136" max="16136" width="8.85546875" style="1602" customWidth="1"/>
    <col min="16137" max="16137" width="7.140625" style="1602" bestFit="1" customWidth="1"/>
    <col min="16138" max="16384" width="9.140625" style="1602"/>
  </cols>
  <sheetData>
    <row r="1" spans="1:14" ht="22.5" customHeight="1">
      <c r="A1" s="2852" t="s">
        <v>1462</v>
      </c>
      <c r="B1" s="2852"/>
      <c r="C1" s="2852"/>
      <c r="D1" s="2852"/>
      <c r="E1" s="2852"/>
      <c r="F1" s="2852"/>
      <c r="G1" s="2852"/>
      <c r="H1" s="2852"/>
      <c r="I1" s="2852"/>
    </row>
    <row r="2" spans="1:14" ht="22.5" customHeight="1">
      <c r="A2" s="2852" t="s">
        <v>46</v>
      </c>
      <c r="B2" s="2852"/>
      <c r="C2" s="2852"/>
      <c r="D2" s="2852"/>
      <c r="E2" s="2852"/>
      <c r="F2" s="2852"/>
      <c r="G2" s="2852"/>
      <c r="H2" s="2852"/>
      <c r="I2" s="2852"/>
    </row>
    <row r="3" spans="1:14" ht="16.5" customHeight="1">
      <c r="A3" s="2852" t="s">
        <v>1334</v>
      </c>
      <c r="B3" s="2852"/>
      <c r="C3" s="2852"/>
      <c r="D3" s="2852"/>
      <c r="E3" s="2852"/>
      <c r="F3" s="2852"/>
      <c r="G3" s="2852"/>
      <c r="H3" s="2852"/>
      <c r="I3" s="2852"/>
    </row>
    <row r="4" spans="1:14" ht="16.5" thickBot="1">
      <c r="H4" s="2853" t="s">
        <v>184</v>
      </c>
      <c r="I4" s="2854"/>
    </row>
    <row r="5" spans="1:14" ht="27.75" customHeight="1" thickTop="1">
      <c r="A5" s="2855" t="s">
        <v>61</v>
      </c>
      <c r="B5" s="2817">
        <v>2019</v>
      </c>
      <c r="C5" s="2826"/>
      <c r="D5" s="2846">
        <v>2020</v>
      </c>
      <c r="E5" s="2847"/>
      <c r="F5" s="2857" t="s">
        <v>1332</v>
      </c>
      <c r="G5" s="2858"/>
      <c r="H5" s="2858"/>
      <c r="I5" s="2859"/>
    </row>
    <row r="6" spans="1:14" ht="27.75" customHeight="1">
      <c r="A6" s="2856"/>
      <c r="B6" s="2827" t="s">
        <v>1331</v>
      </c>
      <c r="C6" s="2827" t="s">
        <v>1330</v>
      </c>
      <c r="D6" s="2827" t="s">
        <v>1329</v>
      </c>
      <c r="E6" s="2827" t="s">
        <v>1328</v>
      </c>
      <c r="F6" s="2860" t="s">
        <v>67</v>
      </c>
      <c r="G6" s="2861"/>
      <c r="H6" s="2860" t="s">
        <v>280</v>
      </c>
      <c r="I6" s="2862"/>
    </row>
    <row r="7" spans="1:14" s="1738" customFormat="1" ht="27.75" customHeight="1">
      <c r="A7" s="2856"/>
      <c r="B7" s="2845"/>
      <c r="C7" s="2845"/>
      <c r="D7" s="2845"/>
      <c r="E7" s="2845"/>
      <c r="F7" s="1741" t="s">
        <v>142</v>
      </c>
      <c r="G7" s="1742" t="s">
        <v>1327</v>
      </c>
      <c r="H7" s="1741" t="s">
        <v>142</v>
      </c>
      <c r="I7" s="1740" t="s">
        <v>1327</v>
      </c>
      <c r="K7" s="1739"/>
      <c r="L7" s="1739"/>
      <c r="M7" s="1739"/>
    </row>
    <row r="8" spans="1:14" ht="30.75" customHeight="1">
      <c r="A8" s="1735" t="s">
        <v>1461</v>
      </c>
      <c r="B8" s="1733">
        <v>84490.26696447139</v>
      </c>
      <c r="C8" s="1733">
        <v>98172.599607853001</v>
      </c>
      <c r="D8" s="1733">
        <v>106693.26971086701</v>
      </c>
      <c r="E8" s="1733">
        <v>98929.250664921827</v>
      </c>
      <c r="F8" s="1733">
        <v>13682.332643381611</v>
      </c>
      <c r="G8" s="1734">
        <v>16.193974921555292</v>
      </c>
      <c r="H8" s="1733">
        <v>-7764.0190459451842</v>
      </c>
      <c r="I8" s="1732">
        <v>-7.2769529577500585</v>
      </c>
      <c r="K8" s="1727"/>
      <c r="L8" s="1718"/>
      <c r="M8" s="1718"/>
    </row>
    <row r="9" spans="1:14" ht="30.75" customHeight="1">
      <c r="A9" s="1735" t="s">
        <v>1460</v>
      </c>
      <c r="B9" s="1733">
        <v>46383.795461997979</v>
      </c>
      <c r="C9" s="1733">
        <v>36930.349181260004</v>
      </c>
      <c r="D9" s="1733">
        <v>55376.669820910014</v>
      </c>
      <c r="E9" s="1733">
        <v>48797.878635497509</v>
      </c>
      <c r="F9" s="1733">
        <v>-9453.446280737975</v>
      </c>
      <c r="G9" s="1734">
        <v>-20.380924386584834</v>
      </c>
      <c r="H9" s="1733">
        <v>-6578.791185412505</v>
      </c>
      <c r="I9" s="1732">
        <v>-11.880077308167019</v>
      </c>
      <c r="K9" s="1727"/>
      <c r="L9" s="1718"/>
      <c r="M9" s="1718"/>
    </row>
    <row r="10" spans="1:14" ht="30.75" customHeight="1">
      <c r="A10" s="1735" t="s">
        <v>1459</v>
      </c>
      <c r="B10" s="1733">
        <v>540262.90816305589</v>
      </c>
      <c r="C10" s="1733">
        <v>581419.70241025568</v>
      </c>
      <c r="D10" s="1733">
        <v>685914.33285345277</v>
      </c>
      <c r="E10" s="1733">
        <v>732657.61961888173</v>
      </c>
      <c r="F10" s="1733">
        <v>41156.794247199781</v>
      </c>
      <c r="G10" s="1734">
        <v>7.6179196508486413</v>
      </c>
      <c r="H10" s="1733">
        <v>46743.286765428958</v>
      </c>
      <c r="I10" s="1732">
        <v>6.8147412186261702</v>
      </c>
      <c r="K10" s="1727"/>
      <c r="L10" s="1718"/>
      <c r="M10" s="1718"/>
      <c r="N10" s="1718"/>
    </row>
    <row r="11" spans="1:14" ht="30.75" customHeight="1">
      <c r="A11" s="1737" t="s">
        <v>1458</v>
      </c>
      <c r="B11" s="1736">
        <v>229173.48474545576</v>
      </c>
      <c r="C11" s="1736">
        <v>240535.04134514678</v>
      </c>
      <c r="D11" s="1736">
        <v>281559.4751879446</v>
      </c>
      <c r="E11" s="1736">
        <v>302154.46629976918</v>
      </c>
      <c r="F11" s="1736">
        <v>11361.556599691015</v>
      </c>
      <c r="G11" s="562">
        <v>4.9576226553042817</v>
      </c>
      <c r="H11" s="1736">
        <v>20594.99111182458</v>
      </c>
      <c r="I11" s="561">
        <v>7.3146148244796789</v>
      </c>
      <c r="K11" s="1727"/>
      <c r="L11" s="1718"/>
      <c r="M11" s="1718"/>
    </row>
    <row r="12" spans="1:14" ht="30.75" customHeight="1">
      <c r="A12" s="1737" t="s">
        <v>1457</v>
      </c>
      <c r="B12" s="1736">
        <v>84799.766092850128</v>
      </c>
      <c r="C12" s="1736">
        <v>95291.073009948814</v>
      </c>
      <c r="D12" s="1736">
        <v>104190.33150082042</v>
      </c>
      <c r="E12" s="1736">
        <v>103650.98550334727</v>
      </c>
      <c r="F12" s="1736">
        <v>10491.306917098686</v>
      </c>
      <c r="G12" s="562">
        <v>12.371858320471544</v>
      </c>
      <c r="H12" s="1736">
        <v>-539.34599747315224</v>
      </c>
      <c r="I12" s="561">
        <v>-0.51765455556584461</v>
      </c>
      <c r="K12" s="1727"/>
      <c r="L12" s="1718"/>
      <c r="M12" s="1718"/>
    </row>
    <row r="13" spans="1:14" ht="30.75" customHeight="1">
      <c r="A13" s="1737" t="s">
        <v>1456</v>
      </c>
      <c r="B13" s="1736">
        <v>72041.189159236732</v>
      </c>
      <c r="C13" s="1736">
        <v>72301.867050533736</v>
      </c>
      <c r="D13" s="1736">
        <v>90100.283129927193</v>
      </c>
      <c r="E13" s="1736">
        <v>87432.270861454992</v>
      </c>
      <c r="F13" s="1736">
        <v>260.67789129700395</v>
      </c>
      <c r="G13" s="562">
        <v>0.36184562517536017</v>
      </c>
      <c r="H13" s="1736">
        <v>-2668.012268472201</v>
      </c>
      <c r="I13" s="561">
        <v>-2.9611585844018391</v>
      </c>
      <c r="K13" s="1727"/>
      <c r="L13" s="1718"/>
      <c r="M13" s="1718"/>
    </row>
    <row r="14" spans="1:14" ht="30.75" customHeight="1">
      <c r="A14" s="1737" t="s">
        <v>1455</v>
      </c>
      <c r="B14" s="1736">
        <v>154248.46816551333</v>
      </c>
      <c r="C14" s="1736">
        <v>173291.72100462628</v>
      </c>
      <c r="D14" s="1736">
        <v>210064.24303476061</v>
      </c>
      <c r="E14" s="1736">
        <v>239419.89695431021</v>
      </c>
      <c r="F14" s="1736">
        <v>19043.252839112945</v>
      </c>
      <c r="G14" s="562">
        <v>12.345829469553598</v>
      </c>
      <c r="H14" s="1736">
        <v>29355.653919549601</v>
      </c>
      <c r="I14" s="561">
        <v>13.974607717836083</v>
      </c>
      <c r="K14" s="1727"/>
      <c r="L14" s="1718"/>
      <c r="M14" s="1718"/>
    </row>
    <row r="15" spans="1:14" ht="30.75" customHeight="1">
      <c r="A15" s="1735" t="s">
        <v>1454</v>
      </c>
      <c r="B15" s="1733">
        <v>306327.93105623056</v>
      </c>
      <c r="C15" s="1733">
        <v>313872.80788565846</v>
      </c>
      <c r="D15" s="1733">
        <v>340116.65665790596</v>
      </c>
      <c r="E15" s="1733">
        <v>331250.75567602128</v>
      </c>
      <c r="F15" s="1733">
        <v>7544.8768294278998</v>
      </c>
      <c r="G15" s="1734">
        <v>2.4630064922297072</v>
      </c>
      <c r="H15" s="1733">
        <v>-8865.9009818846826</v>
      </c>
      <c r="I15" s="1732">
        <v>-2.6067235486211806</v>
      </c>
      <c r="K15" s="1727"/>
      <c r="L15" s="1718"/>
      <c r="M15" s="1718"/>
    </row>
    <row r="16" spans="1:14" ht="30.75" customHeight="1">
      <c r="A16" s="1735" t="s">
        <v>1453</v>
      </c>
      <c r="B16" s="1733">
        <v>275684.89272410952</v>
      </c>
      <c r="C16" s="1733">
        <v>255358.79880895151</v>
      </c>
      <c r="D16" s="1733">
        <v>283769.75313958147</v>
      </c>
      <c r="E16" s="1733">
        <v>298526.40346375981</v>
      </c>
      <c r="F16" s="1733">
        <v>-20326.09391515801</v>
      </c>
      <c r="G16" s="1734">
        <v>-7.3729444200989507</v>
      </c>
      <c r="H16" s="1733">
        <v>14756.650324178336</v>
      </c>
      <c r="I16" s="1732">
        <v>5.2002196008958688</v>
      </c>
      <c r="K16" s="1727"/>
      <c r="L16" s="1718"/>
      <c r="M16" s="1718"/>
    </row>
    <row r="17" spans="1:13" ht="30.75" customHeight="1">
      <c r="A17" s="1735" t="s">
        <v>1452</v>
      </c>
      <c r="B17" s="1733">
        <v>118861.57045444346</v>
      </c>
      <c r="C17" s="1733">
        <v>109709.79704237664</v>
      </c>
      <c r="D17" s="1733">
        <v>90445.62308738014</v>
      </c>
      <c r="E17" s="1733">
        <v>91159.649688175588</v>
      </c>
      <c r="F17" s="1733">
        <v>-9151.7734120668174</v>
      </c>
      <c r="G17" s="1734">
        <v>-7.6995225429689684</v>
      </c>
      <c r="H17" s="1733">
        <v>714.02660079544876</v>
      </c>
      <c r="I17" s="1732">
        <v>0.7894540127227857</v>
      </c>
      <c r="K17" s="1727"/>
      <c r="L17" s="1718"/>
      <c r="M17" s="1718"/>
    </row>
    <row r="18" spans="1:13" ht="30.75" customHeight="1">
      <c r="A18" s="1735" t="s">
        <v>1451</v>
      </c>
      <c r="B18" s="1733">
        <v>116748.15564484458</v>
      </c>
      <c r="C18" s="1733">
        <v>112997.0012601671</v>
      </c>
      <c r="D18" s="1733">
        <v>134213.97661709384</v>
      </c>
      <c r="E18" s="1733">
        <v>136194.91141515292</v>
      </c>
      <c r="F18" s="1733">
        <v>-3751.154384677473</v>
      </c>
      <c r="G18" s="1734">
        <v>-3.213030958783389</v>
      </c>
      <c r="H18" s="1733">
        <v>1980.9347980590828</v>
      </c>
      <c r="I18" s="1732">
        <v>1.4759526898682069</v>
      </c>
      <c r="K18" s="1727"/>
      <c r="L18" s="1718"/>
      <c r="M18" s="1718"/>
    </row>
    <row r="19" spans="1:13" ht="30.75" customHeight="1">
      <c r="A19" s="1735" t="s">
        <v>1450</v>
      </c>
      <c r="B19" s="1733">
        <v>1793684.3570233674</v>
      </c>
      <c r="C19" s="1733">
        <v>1860327.385844274</v>
      </c>
      <c r="D19" s="1733">
        <v>2170441.408356342</v>
      </c>
      <c r="E19" s="1733">
        <v>2324931.2752850745</v>
      </c>
      <c r="F19" s="1733">
        <v>66643.028820906533</v>
      </c>
      <c r="G19" s="1734">
        <v>3.7154267728298156</v>
      </c>
      <c r="H19" s="1733">
        <v>154489.86692873249</v>
      </c>
      <c r="I19" s="1732">
        <v>7.1179008257922254</v>
      </c>
      <c r="K19" s="1727"/>
      <c r="L19" s="1718"/>
      <c r="M19" s="1718"/>
    </row>
    <row r="20" spans="1:13" ht="30.75" customHeight="1">
      <c r="A20" s="1735" t="s">
        <v>1449</v>
      </c>
      <c r="B20" s="1733">
        <v>71484.413382080602</v>
      </c>
      <c r="C20" s="1733">
        <v>72486.732834061593</v>
      </c>
      <c r="D20" s="1733">
        <v>63201.352167743491</v>
      </c>
      <c r="E20" s="1733">
        <v>56083.342951983403</v>
      </c>
      <c r="F20" s="1733">
        <v>1002.3194519809913</v>
      </c>
      <c r="G20" s="1734">
        <v>1.4021510488218516</v>
      </c>
      <c r="H20" s="1733">
        <v>-7118.0092157600884</v>
      </c>
      <c r="I20" s="1732">
        <v>-11.262431849350458</v>
      </c>
      <c r="K20" s="1727"/>
      <c r="L20" s="1718"/>
      <c r="M20" s="1718"/>
    </row>
    <row r="21" spans="1:13" ht="30.75" customHeight="1" thickBot="1">
      <c r="A21" s="1731" t="s">
        <v>305</v>
      </c>
      <c r="B21" s="1729">
        <v>3353928.2908746013</v>
      </c>
      <c r="C21" s="1729">
        <v>3441275.174874858</v>
      </c>
      <c r="D21" s="1729">
        <v>3930173.0424112771</v>
      </c>
      <c r="E21" s="1729">
        <v>4118531.0873994683</v>
      </c>
      <c r="F21" s="1729">
        <v>87346.884000256658</v>
      </c>
      <c r="G21" s="1730">
        <v>2.6043157880838077</v>
      </c>
      <c r="H21" s="1729">
        <v>188358.04498819122</v>
      </c>
      <c r="I21" s="1728">
        <v>4.7926145478985838</v>
      </c>
      <c r="K21" s="1727"/>
      <c r="L21" s="1718"/>
      <c r="M21" s="1718"/>
    </row>
    <row r="22" spans="1:13" ht="21" hidden="1" customHeight="1" thickTop="1">
      <c r="A22" s="1726" t="s">
        <v>1448</v>
      </c>
      <c r="B22" s="1723"/>
      <c r="C22" s="1723"/>
      <c r="D22" s="1723"/>
      <c r="E22" s="1723"/>
      <c r="F22" s="1723"/>
      <c r="G22" s="1724"/>
      <c r="H22" s="1723"/>
      <c r="I22" s="1717"/>
      <c r="K22" s="1718"/>
      <c r="L22" s="1718"/>
      <c r="M22" s="1718"/>
    </row>
    <row r="23" spans="1:13" ht="21" hidden="1" customHeight="1">
      <c r="A23" s="1725" t="s">
        <v>1447</v>
      </c>
      <c r="B23" s="1723"/>
      <c r="C23" s="1723"/>
      <c r="D23" s="1723"/>
      <c r="E23" s="1723"/>
      <c r="F23" s="1723"/>
      <c r="G23" s="1724"/>
      <c r="H23" s="1723"/>
      <c r="I23" s="1717"/>
      <c r="K23" s="1718"/>
      <c r="L23" s="1718"/>
      <c r="M23" s="1718"/>
    </row>
    <row r="24" spans="1:13" ht="21" hidden="1" customHeight="1">
      <c r="A24" s="1722" t="s">
        <v>1446</v>
      </c>
      <c r="G24" s="1721"/>
      <c r="I24" s="1717"/>
      <c r="K24" s="1718"/>
      <c r="L24" s="1718"/>
      <c r="M24" s="1718"/>
    </row>
    <row r="25" spans="1:13" ht="21" hidden="1" customHeight="1">
      <c r="A25" s="1602" t="s">
        <v>1445</v>
      </c>
      <c r="G25" s="1721"/>
      <c r="I25" s="1717"/>
      <c r="K25" s="1718"/>
      <c r="L25" s="1718"/>
      <c r="M25" s="1718"/>
    </row>
    <row r="26" spans="1:13" ht="21" hidden="1" customHeight="1">
      <c r="A26" s="1722" t="s">
        <v>1444</v>
      </c>
      <c r="G26" s="1721"/>
      <c r="I26" s="1717"/>
      <c r="K26" s="1718"/>
      <c r="L26" s="1718"/>
      <c r="M26" s="1718"/>
    </row>
    <row r="27" spans="1:13" ht="21" hidden="1" customHeight="1">
      <c r="A27" s="1602" t="s">
        <v>1443</v>
      </c>
      <c r="G27" s="1721"/>
      <c r="I27" s="1717"/>
      <c r="K27" s="1718"/>
      <c r="L27" s="1718"/>
      <c r="M27" s="1718"/>
    </row>
    <row r="28" spans="1:13" ht="21" hidden="1" customHeight="1" thickTop="1">
      <c r="I28" s="1717"/>
      <c r="K28" s="1718"/>
      <c r="L28" s="1718"/>
      <c r="M28" s="1718"/>
    </row>
    <row r="29" spans="1:13" s="1719" customFormat="1" ht="21" customHeight="1" thickTop="1">
      <c r="A29" s="2850" t="s">
        <v>1297</v>
      </c>
      <c r="B29" s="2850"/>
      <c r="C29" s="2850"/>
      <c r="D29" s="2850"/>
      <c r="E29" s="2850"/>
      <c r="F29" s="2850"/>
      <c r="G29" s="2850"/>
      <c r="H29" s="2850"/>
      <c r="I29" s="2850"/>
      <c r="K29" s="1720"/>
      <c r="L29" s="1720"/>
      <c r="M29" s="1720"/>
    </row>
    <row r="30" spans="1:13" ht="21" customHeight="1">
      <c r="A30" s="2851" t="s">
        <v>1442</v>
      </c>
      <c r="B30" s="2851"/>
      <c r="C30" s="2851"/>
      <c r="D30" s="2851"/>
      <c r="E30" s="2851"/>
      <c r="F30" s="2851"/>
      <c r="G30" s="2851"/>
      <c r="H30" s="2851"/>
      <c r="I30" s="2851"/>
      <c r="K30" s="1718"/>
      <c r="L30" s="1718"/>
      <c r="M30" s="1718"/>
    </row>
    <row r="31" spans="1:13">
      <c r="I31" s="1717"/>
      <c r="K31" s="1718"/>
      <c r="L31" s="1718"/>
      <c r="M31" s="1718"/>
    </row>
    <row r="32" spans="1:13">
      <c r="I32" s="1717"/>
      <c r="K32" s="1718"/>
      <c r="L32" s="1718"/>
      <c r="M32" s="1718"/>
    </row>
    <row r="33" spans="9:9" s="1602" customFormat="1">
      <c r="I33" s="1717"/>
    </row>
    <row r="34" spans="9:9" s="1602" customFormat="1">
      <c r="I34" s="1717"/>
    </row>
    <row r="35" spans="9:9" s="1602" customFormat="1">
      <c r="I35" s="1717"/>
    </row>
    <row r="36" spans="9:9" s="1602" customFormat="1">
      <c r="I36" s="1717"/>
    </row>
    <row r="37" spans="9:9" s="1602" customFormat="1">
      <c r="I37" s="1717"/>
    </row>
    <row r="38" spans="9:9" s="1602" customFormat="1">
      <c r="I38" s="1717"/>
    </row>
    <row r="39" spans="9:9" s="1602" customFormat="1">
      <c r="I39" s="1717"/>
    </row>
    <row r="40" spans="9:9" s="1602" customFormat="1">
      <c r="I40" s="1717"/>
    </row>
    <row r="41" spans="9:9" s="1602" customFormat="1">
      <c r="I41" s="1717"/>
    </row>
    <row r="42" spans="9:9" s="1602" customFormat="1">
      <c r="I42" s="1717"/>
    </row>
    <row r="43" spans="9:9" s="1602" customFormat="1">
      <c r="I43" s="1717"/>
    </row>
    <row r="44" spans="9:9" s="1602" customFormat="1">
      <c r="I44" s="1717"/>
    </row>
    <row r="45" spans="9:9" s="1602" customFormat="1">
      <c r="I45" s="1717"/>
    </row>
    <row r="46" spans="9:9" s="1602" customFormat="1">
      <c r="I46" s="1717"/>
    </row>
    <row r="47" spans="9:9" s="1602" customFormat="1">
      <c r="I47" s="1717"/>
    </row>
    <row r="48" spans="9:9" s="1602" customFormat="1">
      <c r="I48" s="1717"/>
    </row>
    <row r="49" spans="9:9" s="1602" customFormat="1">
      <c r="I49" s="1717"/>
    </row>
    <row r="50" spans="9:9" s="1602" customFormat="1">
      <c r="I50" s="1717"/>
    </row>
    <row r="51" spans="9:9" s="1602" customFormat="1">
      <c r="I51" s="1717"/>
    </row>
    <row r="52" spans="9:9" s="1602" customFormat="1">
      <c r="I52" s="1717"/>
    </row>
    <row r="53" spans="9:9" s="1602" customFormat="1">
      <c r="I53" s="1717"/>
    </row>
    <row r="54" spans="9:9" s="1602" customFormat="1">
      <c r="I54" s="1717"/>
    </row>
    <row r="55" spans="9:9" s="1602" customFormat="1">
      <c r="I55" s="1717"/>
    </row>
    <row r="56" spans="9:9" s="1602" customFormat="1">
      <c r="I56" s="1717"/>
    </row>
    <row r="57" spans="9:9" s="1602" customFormat="1">
      <c r="I57" s="1717"/>
    </row>
    <row r="58" spans="9:9" s="1602" customFormat="1">
      <c r="I58" s="1717"/>
    </row>
    <row r="59" spans="9:9" s="1602" customFormat="1">
      <c r="I59" s="1717"/>
    </row>
    <row r="60" spans="9:9" s="1602" customFormat="1">
      <c r="I60" s="1717"/>
    </row>
    <row r="61" spans="9:9" s="1602" customFormat="1">
      <c r="I61" s="1717"/>
    </row>
    <row r="62" spans="9:9" s="1602" customFormat="1">
      <c r="I62" s="1717"/>
    </row>
    <row r="63" spans="9:9" s="1602" customFormat="1">
      <c r="I63" s="1717"/>
    </row>
    <row r="64" spans="9:9" s="1602" customFormat="1">
      <c r="I64" s="1717"/>
    </row>
    <row r="65" spans="9:9" s="1602" customFormat="1">
      <c r="I65" s="1717"/>
    </row>
    <row r="66" spans="9:9" s="1602" customFormat="1">
      <c r="I66" s="1717"/>
    </row>
    <row r="67" spans="9:9" s="1602" customFormat="1">
      <c r="I67" s="1717"/>
    </row>
    <row r="68" spans="9:9" s="1602" customFormat="1">
      <c r="I68" s="1717"/>
    </row>
    <row r="69" spans="9:9" s="1602" customFormat="1">
      <c r="I69" s="1717"/>
    </row>
    <row r="70" spans="9:9" s="1602" customFormat="1">
      <c r="I70" s="1717"/>
    </row>
    <row r="71" spans="9:9" s="1602" customFormat="1">
      <c r="I71" s="1717"/>
    </row>
    <row r="72" spans="9:9" s="1602" customFormat="1">
      <c r="I72" s="1717"/>
    </row>
    <row r="73" spans="9:9" s="1602" customFormat="1">
      <c r="I73" s="1717"/>
    </row>
    <row r="74" spans="9:9" s="1602" customFormat="1">
      <c r="I74" s="1717"/>
    </row>
    <row r="75" spans="9:9" s="1602" customFormat="1">
      <c r="I75" s="1717"/>
    </row>
    <row r="76" spans="9:9" s="1602" customFormat="1">
      <c r="I76" s="1717"/>
    </row>
    <row r="77" spans="9:9" s="1602" customFormat="1">
      <c r="I77" s="1717"/>
    </row>
    <row r="78" spans="9:9" s="1602" customFormat="1">
      <c r="I78" s="1717"/>
    </row>
    <row r="79" spans="9:9" s="1602" customFormat="1">
      <c r="I79" s="1717"/>
    </row>
    <row r="80" spans="9:9" s="1602" customFormat="1">
      <c r="I80" s="1717"/>
    </row>
    <row r="81" spans="9:9" s="1602" customFormat="1">
      <c r="I81" s="1717"/>
    </row>
    <row r="82" spans="9:9" s="1602" customFormat="1">
      <c r="I82" s="1717"/>
    </row>
    <row r="83" spans="9:9" s="1602" customFormat="1">
      <c r="I83" s="1717"/>
    </row>
    <row r="84" spans="9:9" s="1602" customFormat="1">
      <c r="I84" s="1717"/>
    </row>
    <row r="85" spans="9:9" s="1602" customFormat="1">
      <c r="I85" s="1717"/>
    </row>
    <row r="86" spans="9:9" s="1602" customFormat="1">
      <c r="I86" s="1717"/>
    </row>
    <row r="87" spans="9:9" s="1602" customFormat="1">
      <c r="I87" s="1717"/>
    </row>
    <row r="88" spans="9:9" s="1602" customFormat="1">
      <c r="I88" s="1717"/>
    </row>
    <row r="89" spans="9:9" s="1602" customFormat="1">
      <c r="I89" s="1717"/>
    </row>
    <row r="90" spans="9:9" s="1602" customFormat="1">
      <c r="I90" s="1717"/>
    </row>
    <row r="91" spans="9:9" s="1602" customFormat="1">
      <c r="I91" s="1717"/>
    </row>
    <row r="92" spans="9:9" s="1602" customFormat="1">
      <c r="I92" s="1717"/>
    </row>
    <row r="93" spans="9:9" s="1602" customFormat="1">
      <c r="I93" s="1717"/>
    </row>
    <row r="94" spans="9:9" s="1602" customFormat="1">
      <c r="I94" s="1717"/>
    </row>
    <row r="95" spans="9:9" s="1602" customFormat="1">
      <c r="I95" s="1717"/>
    </row>
    <row r="96" spans="9:9" s="1602" customFormat="1">
      <c r="I96" s="1717"/>
    </row>
    <row r="97" spans="9:9" s="1602" customFormat="1">
      <c r="I97" s="1717"/>
    </row>
    <row r="98" spans="9:9" s="1602" customFormat="1">
      <c r="I98" s="1717"/>
    </row>
    <row r="99" spans="9:9" s="1602" customFormat="1">
      <c r="I99" s="1717"/>
    </row>
    <row r="100" spans="9:9" s="1602" customFormat="1">
      <c r="I100" s="1717"/>
    </row>
    <row r="101" spans="9:9" s="1602" customFormat="1">
      <c r="I101" s="1717"/>
    </row>
    <row r="102" spans="9:9" s="1602" customFormat="1">
      <c r="I102" s="1717"/>
    </row>
    <row r="103" spans="9:9" s="1602" customFormat="1">
      <c r="I103" s="1717"/>
    </row>
    <row r="104" spans="9:9" s="1602" customFormat="1">
      <c r="I104" s="1717"/>
    </row>
    <row r="105" spans="9:9" s="1602" customFormat="1">
      <c r="I105" s="1717"/>
    </row>
    <row r="106" spans="9:9" s="1602" customFormat="1">
      <c r="I106" s="1717"/>
    </row>
    <row r="107" spans="9:9" s="1602" customFormat="1">
      <c r="I107" s="1717"/>
    </row>
    <row r="108" spans="9:9" s="1602" customFormat="1">
      <c r="I108" s="1717"/>
    </row>
    <row r="109" spans="9:9" s="1602" customFormat="1">
      <c r="I109" s="1717"/>
    </row>
    <row r="110" spans="9:9" s="1602" customFormat="1">
      <c r="I110" s="1717"/>
    </row>
    <row r="111" spans="9:9" s="1602" customFormat="1">
      <c r="I111" s="1717"/>
    </row>
    <row r="112" spans="9:9" s="1602" customFormat="1">
      <c r="I112" s="1717"/>
    </row>
    <row r="113" spans="9:9" s="1602" customFormat="1">
      <c r="I113" s="1717"/>
    </row>
    <row r="114" spans="9:9" s="1602" customFormat="1">
      <c r="I114" s="1717"/>
    </row>
    <row r="115" spans="9:9" s="1602" customFormat="1">
      <c r="I115" s="1717"/>
    </row>
    <row r="116" spans="9:9" s="1602" customFormat="1">
      <c r="I116" s="1717"/>
    </row>
    <row r="117" spans="9:9" s="1602" customFormat="1">
      <c r="I117" s="1717"/>
    </row>
    <row r="118" spans="9:9" s="1602" customFormat="1">
      <c r="I118" s="1717"/>
    </row>
    <row r="119" spans="9:9" s="1602" customFormat="1">
      <c r="I119" s="1717"/>
    </row>
    <row r="120" spans="9:9" s="1602" customFormat="1">
      <c r="I120" s="1717"/>
    </row>
    <row r="121" spans="9:9" s="1602" customFormat="1">
      <c r="I121" s="1717"/>
    </row>
    <row r="122" spans="9:9" s="1602" customFormat="1">
      <c r="I122" s="1717"/>
    </row>
    <row r="123" spans="9:9" s="1602" customFormat="1">
      <c r="I123" s="1717"/>
    </row>
    <row r="124" spans="9:9" s="1602" customFormat="1">
      <c r="I124" s="1717"/>
    </row>
    <row r="125" spans="9:9" s="1602" customFormat="1">
      <c r="I125" s="1717"/>
    </row>
    <row r="126" spans="9:9" s="1602" customFormat="1">
      <c r="I126" s="1717"/>
    </row>
    <row r="127" spans="9:9" s="1602" customFormat="1">
      <c r="I127" s="1717"/>
    </row>
    <row r="128" spans="9:9" s="1602" customFormat="1">
      <c r="I128" s="1717"/>
    </row>
    <row r="129" spans="9:9" s="1602" customFormat="1">
      <c r="I129" s="1717"/>
    </row>
    <row r="130" spans="9:9" s="1602" customFormat="1">
      <c r="I130" s="1717"/>
    </row>
    <row r="131" spans="9:9" s="1602" customFormat="1">
      <c r="I131" s="1717"/>
    </row>
    <row r="132" spans="9:9" s="1602" customFormat="1">
      <c r="I132" s="1717"/>
    </row>
    <row r="133" spans="9:9" s="1602" customFormat="1">
      <c r="I133" s="1717"/>
    </row>
    <row r="134" spans="9:9" s="1602" customFormat="1">
      <c r="I134" s="1717"/>
    </row>
    <row r="135" spans="9:9" s="1602" customFormat="1">
      <c r="I135" s="1717"/>
    </row>
    <row r="136" spans="9:9" s="1602" customFormat="1">
      <c r="I136" s="1717"/>
    </row>
    <row r="137" spans="9:9" s="1602" customFormat="1">
      <c r="I137" s="1717"/>
    </row>
    <row r="138" spans="9:9" s="1602" customFormat="1">
      <c r="I138" s="1717"/>
    </row>
    <row r="139" spans="9:9" s="1602" customFormat="1">
      <c r="I139" s="1717"/>
    </row>
    <row r="140" spans="9:9" s="1602" customFormat="1">
      <c r="I140" s="1717"/>
    </row>
    <row r="141" spans="9:9" s="1602" customFormat="1">
      <c r="I141" s="1717"/>
    </row>
    <row r="142" spans="9:9" s="1602" customFormat="1">
      <c r="I142" s="1717"/>
    </row>
    <row r="143" spans="9:9" s="1602" customFormat="1">
      <c r="I143" s="1717"/>
    </row>
    <row r="144" spans="9:9" s="1602" customFormat="1">
      <c r="I144" s="1717"/>
    </row>
    <row r="145" spans="9:9" s="1602" customFormat="1">
      <c r="I145" s="1717"/>
    </row>
    <row r="146" spans="9:9" s="1602" customFormat="1">
      <c r="I146" s="1717"/>
    </row>
    <row r="147" spans="9:9" s="1602" customFormat="1">
      <c r="I147" s="1717"/>
    </row>
    <row r="148" spans="9:9" s="1602" customFormat="1">
      <c r="I148" s="1717"/>
    </row>
    <row r="149" spans="9:9" s="1602" customFormat="1">
      <c r="I149" s="1717"/>
    </row>
    <row r="150" spans="9:9" s="1602" customFormat="1">
      <c r="I150" s="1717"/>
    </row>
    <row r="151" spans="9:9" s="1602" customFormat="1">
      <c r="I151" s="1717"/>
    </row>
    <row r="152" spans="9:9" s="1602" customFormat="1">
      <c r="I152" s="1717"/>
    </row>
    <row r="153" spans="9:9" s="1602" customFormat="1">
      <c r="I153" s="1717"/>
    </row>
    <row r="154" spans="9:9" s="1602" customFormat="1">
      <c r="I154" s="1717"/>
    </row>
    <row r="155" spans="9:9" s="1602" customFormat="1">
      <c r="I155" s="1717"/>
    </row>
    <row r="156" spans="9:9" s="1602" customFormat="1">
      <c r="I156" s="1717"/>
    </row>
    <row r="157" spans="9:9" s="1602" customFormat="1">
      <c r="I157" s="1717"/>
    </row>
    <row r="158" spans="9:9" s="1602" customFormat="1">
      <c r="I158" s="1717"/>
    </row>
    <row r="159" spans="9:9" s="1602" customFormat="1">
      <c r="I159" s="1717"/>
    </row>
    <row r="160" spans="9:9" s="1602" customFormat="1">
      <c r="I160" s="1717"/>
    </row>
    <row r="161" spans="9:9" s="1602" customFormat="1">
      <c r="I161" s="1717"/>
    </row>
    <row r="162" spans="9:9" s="1602" customFormat="1">
      <c r="I162" s="1717"/>
    </row>
    <row r="163" spans="9:9" s="1602" customFormat="1">
      <c r="I163" s="1717"/>
    </row>
    <row r="164" spans="9:9" s="1602" customFormat="1">
      <c r="I164" s="1717"/>
    </row>
    <row r="165" spans="9:9" s="1602" customFormat="1">
      <c r="I165" s="1717"/>
    </row>
    <row r="166" spans="9:9" s="1602" customFormat="1">
      <c r="I166" s="1717"/>
    </row>
    <row r="167" spans="9:9" s="1602" customFormat="1">
      <c r="I167" s="1717"/>
    </row>
    <row r="168" spans="9:9" s="1602" customFormat="1">
      <c r="I168" s="1717"/>
    </row>
    <row r="169" spans="9:9" s="1602" customFormat="1">
      <c r="I169" s="1717"/>
    </row>
    <row r="170" spans="9:9" s="1602" customFormat="1">
      <c r="I170" s="1717"/>
    </row>
    <row r="171" spans="9:9" s="1602" customFormat="1">
      <c r="I171" s="1717"/>
    </row>
    <row r="172" spans="9:9" s="1602" customFormat="1">
      <c r="I172" s="1717"/>
    </row>
    <row r="173" spans="9:9" s="1602" customFormat="1">
      <c r="I173" s="1717"/>
    </row>
    <row r="174" spans="9:9" s="1602" customFormat="1">
      <c r="I174" s="1717"/>
    </row>
    <row r="175" spans="9:9" s="1602" customFormat="1">
      <c r="I175" s="1717"/>
    </row>
    <row r="176" spans="9:9" s="1602" customFormat="1">
      <c r="I176" s="1717"/>
    </row>
    <row r="177" spans="9:9" s="1602" customFormat="1">
      <c r="I177" s="1717"/>
    </row>
    <row r="178" spans="9:9" s="1602" customFormat="1">
      <c r="I178" s="1717"/>
    </row>
    <row r="179" spans="9:9" s="1602" customFormat="1">
      <c r="I179" s="1717"/>
    </row>
    <row r="180" spans="9:9" s="1602" customFormat="1">
      <c r="I180" s="1717"/>
    </row>
    <row r="181" spans="9:9" s="1602" customFormat="1">
      <c r="I181" s="1717"/>
    </row>
    <row r="182" spans="9:9" s="1602" customFormat="1">
      <c r="I182" s="1717"/>
    </row>
    <row r="183" spans="9:9" s="1602" customFormat="1">
      <c r="I183" s="1717"/>
    </row>
    <row r="184" spans="9:9" s="1602" customFormat="1">
      <c r="I184" s="1717"/>
    </row>
    <row r="185" spans="9:9" s="1602" customFormat="1">
      <c r="I185" s="1717"/>
    </row>
    <row r="186" spans="9:9" s="1602" customFormat="1">
      <c r="I186" s="1717"/>
    </row>
    <row r="187" spans="9:9" s="1602" customFormat="1">
      <c r="I187" s="1717"/>
    </row>
    <row r="188" spans="9:9" s="1602" customFormat="1">
      <c r="I188" s="1717"/>
    </row>
    <row r="189" spans="9:9" s="1602" customFormat="1">
      <c r="I189" s="1717"/>
    </row>
    <row r="190" spans="9:9" s="1602" customFormat="1">
      <c r="I190" s="1717"/>
    </row>
    <row r="191" spans="9:9" s="1602" customFormat="1">
      <c r="I191" s="1717"/>
    </row>
    <row r="192" spans="9:9" s="1602" customFormat="1">
      <c r="I192" s="1717"/>
    </row>
    <row r="193" spans="9:9" s="1602" customFormat="1">
      <c r="I193" s="1717"/>
    </row>
    <row r="194" spans="9:9" s="1602" customFormat="1">
      <c r="I194" s="1717"/>
    </row>
    <row r="195" spans="9:9" s="1602" customFormat="1">
      <c r="I195" s="1717"/>
    </row>
    <row r="196" spans="9:9" s="1602" customFormat="1">
      <c r="I196" s="1717"/>
    </row>
    <row r="197" spans="9:9" s="1602" customFormat="1">
      <c r="I197" s="1717"/>
    </row>
    <row r="198" spans="9:9" s="1602" customFormat="1">
      <c r="I198" s="1717"/>
    </row>
    <row r="199" spans="9:9" s="1602" customFormat="1">
      <c r="I199" s="1717"/>
    </row>
    <row r="200" spans="9:9" s="1602" customFormat="1">
      <c r="I200" s="1717"/>
    </row>
    <row r="201" spans="9:9" s="1602" customFormat="1">
      <c r="I201" s="1717"/>
    </row>
    <row r="202" spans="9:9" s="1602" customFormat="1">
      <c r="I202" s="1717"/>
    </row>
    <row r="203" spans="9:9" s="1602" customFormat="1">
      <c r="I203" s="1717"/>
    </row>
    <row r="204" spans="9:9" s="1602" customFormat="1">
      <c r="I204" s="1717"/>
    </row>
    <row r="205" spans="9:9" s="1602" customFormat="1">
      <c r="I205" s="1717"/>
    </row>
    <row r="206" spans="9:9" s="1602" customFormat="1">
      <c r="I206" s="1717"/>
    </row>
    <row r="207" spans="9:9" s="1602" customFormat="1">
      <c r="I207" s="1717"/>
    </row>
    <row r="208" spans="9:9" s="1602" customFormat="1">
      <c r="I208" s="1717"/>
    </row>
    <row r="209" spans="9:9" s="1602" customFormat="1">
      <c r="I209" s="1717"/>
    </row>
    <row r="210" spans="9:9" s="1602" customFormat="1">
      <c r="I210" s="1717"/>
    </row>
    <row r="211" spans="9:9" s="1602" customFormat="1">
      <c r="I211" s="1717"/>
    </row>
    <row r="212" spans="9:9" s="1602" customFormat="1">
      <c r="I212" s="1717"/>
    </row>
    <row r="213" spans="9:9" s="1602" customFormat="1">
      <c r="I213" s="1717"/>
    </row>
    <row r="214" spans="9:9" s="1602" customFormat="1">
      <c r="I214" s="1717"/>
    </row>
    <row r="215" spans="9:9" s="1602" customFormat="1">
      <c r="I215" s="1717"/>
    </row>
    <row r="216" spans="9:9" s="1602" customFormat="1">
      <c r="I216" s="1717"/>
    </row>
    <row r="217" spans="9:9" s="1602" customFormat="1">
      <c r="I217" s="1717"/>
    </row>
    <row r="218" spans="9:9" s="1602" customFormat="1">
      <c r="I218" s="1717"/>
    </row>
    <row r="219" spans="9:9" s="1602" customFormat="1">
      <c r="I219" s="1717"/>
    </row>
    <row r="220" spans="9:9" s="1602" customFormat="1">
      <c r="I220" s="1717"/>
    </row>
    <row r="221" spans="9:9" s="1602" customFormat="1">
      <c r="I221" s="1717"/>
    </row>
    <row r="222" spans="9:9" s="1602" customFormat="1">
      <c r="I222" s="1717"/>
    </row>
    <row r="223" spans="9:9" s="1602" customFormat="1">
      <c r="I223" s="1717"/>
    </row>
    <row r="224" spans="9:9" s="1602" customFormat="1">
      <c r="I224" s="1717"/>
    </row>
    <row r="225" spans="9:9" s="1602" customFormat="1">
      <c r="I225" s="1717"/>
    </row>
    <row r="226" spans="9:9" s="1602" customFormat="1">
      <c r="I226" s="1717"/>
    </row>
    <row r="227" spans="9:9" s="1602" customFormat="1">
      <c r="I227" s="1717"/>
    </row>
    <row r="228" spans="9:9" s="1602" customFormat="1">
      <c r="I228" s="1717"/>
    </row>
    <row r="229" spans="9:9" s="1602" customFormat="1">
      <c r="I229" s="1717"/>
    </row>
    <row r="230" spans="9:9" s="1602" customFormat="1">
      <c r="I230" s="1717"/>
    </row>
    <row r="231" spans="9:9" s="1602" customFormat="1">
      <c r="I231" s="1717"/>
    </row>
    <row r="232" spans="9:9" s="1602" customFormat="1">
      <c r="I232" s="1717"/>
    </row>
    <row r="233" spans="9:9" s="1602" customFormat="1">
      <c r="I233" s="1717"/>
    </row>
    <row r="234" spans="9:9" s="1602" customFormat="1">
      <c r="I234" s="1717"/>
    </row>
    <row r="235" spans="9:9" s="1602" customFormat="1">
      <c r="I235" s="1717"/>
    </row>
    <row r="236" spans="9:9" s="1602" customFormat="1">
      <c r="I236" s="1717"/>
    </row>
    <row r="237" spans="9:9" s="1602" customFormat="1">
      <c r="I237" s="1717"/>
    </row>
    <row r="238" spans="9:9" s="1602" customFormat="1">
      <c r="I238" s="1717"/>
    </row>
    <row r="239" spans="9:9" s="1602" customFormat="1">
      <c r="I239" s="1717"/>
    </row>
    <row r="240" spans="9:9" s="1602" customFormat="1">
      <c r="I240" s="1717"/>
    </row>
    <row r="241" spans="9:9" s="1602" customFormat="1">
      <c r="I241" s="1717"/>
    </row>
    <row r="242" spans="9:9" s="1602" customFormat="1">
      <c r="I242" s="1717"/>
    </row>
    <row r="243" spans="9:9" s="1602" customFormat="1">
      <c r="I243" s="1717"/>
    </row>
    <row r="244" spans="9:9" s="1602" customFormat="1">
      <c r="I244" s="1717"/>
    </row>
    <row r="245" spans="9:9" s="1602" customFormat="1">
      <c r="I245" s="1717"/>
    </row>
    <row r="246" spans="9:9" s="1602" customFormat="1">
      <c r="I246" s="1717"/>
    </row>
    <row r="247" spans="9:9" s="1602" customFormat="1">
      <c r="I247" s="1717"/>
    </row>
    <row r="248" spans="9:9" s="1602" customFormat="1">
      <c r="I248" s="1717"/>
    </row>
    <row r="249" spans="9:9" s="1602" customFormat="1">
      <c r="I249" s="1717"/>
    </row>
    <row r="250" spans="9:9" s="1602" customFormat="1">
      <c r="I250" s="1717"/>
    </row>
    <row r="251" spans="9:9" s="1602" customFormat="1">
      <c r="I251" s="1717"/>
    </row>
    <row r="252" spans="9:9" s="1602" customFormat="1">
      <c r="I252" s="1717"/>
    </row>
    <row r="253" spans="9:9" s="1602" customFormat="1">
      <c r="I253" s="1717"/>
    </row>
    <row r="254" spans="9:9" s="1602" customFormat="1">
      <c r="I254" s="1717"/>
    </row>
    <row r="255" spans="9:9" s="1602" customFormat="1">
      <c r="I255" s="1717"/>
    </row>
    <row r="256" spans="9:9" s="1602" customFormat="1">
      <c r="I256" s="1717"/>
    </row>
    <row r="257" spans="9:9" s="1602" customFormat="1">
      <c r="I257" s="1717"/>
    </row>
    <row r="258" spans="9:9" s="1602" customFormat="1">
      <c r="I258" s="1717"/>
    </row>
    <row r="259" spans="9:9" s="1602" customFormat="1">
      <c r="I259" s="1717"/>
    </row>
    <row r="260" spans="9:9" s="1602" customFormat="1">
      <c r="I260" s="1717"/>
    </row>
    <row r="261" spans="9:9" s="1602" customFormat="1">
      <c r="I261" s="1717"/>
    </row>
    <row r="262" spans="9:9" s="1602" customFormat="1">
      <c r="I262" s="1717"/>
    </row>
    <row r="263" spans="9:9" s="1602" customFormat="1">
      <c r="I263" s="1717"/>
    </row>
    <row r="264" spans="9:9" s="1602" customFormat="1">
      <c r="I264" s="1717"/>
    </row>
    <row r="265" spans="9:9" s="1602" customFormat="1">
      <c r="I265" s="1717"/>
    </row>
    <row r="266" spans="9:9" s="1602" customFormat="1">
      <c r="I266" s="1717"/>
    </row>
    <row r="267" spans="9:9" s="1602" customFormat="1">
      <c r="I267" s="1717"/>
    </row>
    <row r="268" spans="9:9" s="1602" customFormat="1">
      <c r="I268" s="1717"/>
    </row>
    <row r="269" spans="9:9" s="1602" customFormat="1">
      <c r="I269" s="1717"/>
    </row>
    <row r="270" spans="9:9" s="1602" customFormat="1">
      <c r="I270" s="1717"/>
    </row>
    <row r="271" spans="9:9" s="1602" customFormat="1">
      <c r="I271" s="1717"/>
    </row>
    <row r="272" spans="9:9" s="1602" customFormat="1">
      <c r="I272" s="1717"/>
    </row>
    <row r="273" spans="9:9" s="1602" customFormat="1">
      <c r="I273" s="1717"/>
    </row>
    <row r="274" spans="9:9" s="1602" customFormat="1">
      <c r="I274" s="1717"/>
    </row>
    <row r="275" spans="9:9" s="1602" customFormat="1">
      <c r="I275" s="1717"/>
    </row>
    <row r="276" spans="9:9" s="1602" customFormat="1">
      <c r="I276" s="1717"/>
    </row>
    <row r="277" spans="9:9" s="1602" customFormat="1">
      <c r="I277" s="1717"/>
    </row>
    <row r="278" spans="9:9" s="1602" customFormat="1">
      <c r="I278" s="1717"/>
    </row>
    <row r="279" spans="9:9" s="1602" customFormat="1">
      <c r="I279" s="1717"/>
    </row>
    <row r="280" spans="9:9" s="1602" customFormat="1">
      <c r="I280" s="1717"/>
    </row>
    <row r="281" spans="9:9" s="1602" customFormat="1">
      <c r="I281" s="1717"/>
    </row>
    <row r="282" spans="9:9" s="1602" customFormat="1">
      <c r="I282" s="1717"/>
    </row>
    <row r="283" spans="9:9" s="1602" customFormat="1">
      <c r="I283" s="1717"/>
    </row>
    <row r="284" spans="9:9" s="1602" customFormat="1">
      <c r="I284" s="1717"/>
    </row>
    <row r="285" spans="9:9" s="1602" customFormat="1">
      <c r="I285" s="1717"/>
    </row>
    <row r="286" spans="9:9" s="1602" customFormat="1">
      <c r="I286" s="1717"/>
    </row>
    <row r="287" spans="9:9" s="1602" customFormat="1">
      <c r="I287" s="1717"/>
    </row>
    <row r="288" spans="9:9" s="1602" customFormat="1">
      <c r="I288" s="1717"/>
    </row>
    <row r="289" spans="9:9" s="1602" customFormat="1">
      <c r="I289" s="1717"/>
    </row>
    <row r="290" spans="9:9" s="1602" customFormat="1">
      <c r="I290" s="1717"/>
    </row>
    <row r="291" spans="9:9" s="1602" customFormat="1">
      <c r="I291" s="1717"/>
    </row>
    <row r="292" spans="9:9" s="1602" customFormat="1">
      <c r="I292" s="1717"/>
    </row>
    <row r="293" spans="9:9" s="1602" customFormat="1">
      <c r="I293" s="1717"/>
    </row>
    <row r="294" spans="9:9" s="1602" customFormat="1">
      <c r="I294" s="1717"/>
    </row>
    <row r="295" spans="9:9" s="1602" customFormat="1">
      <c r="I295" s="1717"/>
    </row>
    <row r="296" spans="9:9" s="1602" customFormat="1">
      <c r="I296" s="1717"/>
    </row>
    <row r="297" spans="9:9" s="1602" customFormat="1">
      <c r="I297" s="1717"/>
    </row>
    <row r="298" spans="9:9" s="1602" customFormat="1">
      <c r="I298" s="1717"/>
    </row>
    <row r="299" spans="9:9" s="1602" customFormat="1">
      <c r="I299" s="1717"/>
    </row>
    <row r="300" spans="9:9" s="1602" customFormat="1">
      <c r="I300" s="1717"/>
    </row>
    <row r="301" spans="9:9" s="1602" customFormat="1">
      <c r="I301" s="1717"/>
    </row>
    <row r="302" spans="9:9" s="1602" customFormat="1">
      <c r="I302" s="1717"/>
    </row>
    <row r="303" spans="9:9" s="1602" customFormat="1">
      <c r="I303" s="1717"/>
    </row>
    <row r="304" spans="9:9" s="1602" customFormat="1">
      <c r="I304" s="1717"/>
    </row>
    <row r="305" spans="9:9" s="1602" customFormat="1">
      <c r="I305" s="1717"/>
    </row>
    <row r="306" spans="9:9" s="1602" customFormat="1">
      <c r="I306" s="1717"/>
    </row>
    <row r="307" spans="9:9" s="1602" customFormat="1">
      <c r="I307" s="1717"/>
    </row>
    <row r="308" spans="9:9" s="1602" customFormat="1">
      <c r="I308" s="1717"/>
    </row>
    <row r="309" spans="9:9" s="1602" customFormat="1">
      <c r="I309" s="1717"/>
    </row>
    <row r="310" spans="9:9" s="1602" customFormat="1">
      <c r="I310" s="1717"/>
    </row>
    <row r="311" spans="9:9" s="1602" customFormat="1">
      <c r="I311" s="1717"/>
    </row>
    <row r="312" spans="9:9" s="1602" customFormat="1">
      <c r="I312" s="1717"/>
    </row>
    <row r="313" spans="9:9" s="1602" customFormat="1">
      <c r="I313" s="1717"/>
    </row>
    <row r="314" spans="9:9" s="1602" customFormat="1">
      <c r="I314" s="1717"/>
    </row>
    <row r="315" spans="9:9" s="1602" customFormat="1">
      <c r="I315" s="1717"/>
    </row>
    <row r="316" spans="9:9" s="1602" customFormat="1">
      <c r="I316" s="1717"/>
    </row>
    <row r="317" spans="9:9" s="1602" customFormat="1">
      <c r="I317" s="1717"/>
    </row>
    <row r="318" spans="9:9" s="1602" customFormat="1">
      <c r="I318" s="1717"/>
    </row>
    <row r="319" spans="9:9" s="1602" customFormat="1">
      <c r="I319" s="1717"/>
    </row>
    <row r="320" spans="9:9" s="1602" customFormat="1">
      <c r="I320" s="1717"/>
    </row>
    <row r="321" spans="9:9" s="1602" customFormat="1">
      <c r="I321" s="1717"/>
    </row>
    <row r="322" spans="9:9" s="1602" customFormat="1">
      <c r="I322" s="1717"/>
    </row>
    <row r="323" spans="9:9" s="1602" customFormat="1">
      <c r="I323" s="1717"/>
    </row>
    <row r="324" spans="9:9" s="1602" customFormat="1">
      <c r="I324" s="1717"/>
    </row>
    <row r="325" spans="9:9" s="1602" customFormat="1">
      <c r="I325" s="1717"/>
    </row>
    <row r="326" spans="9:9" s="1602" customFormat="1">
      <c r="I326" s="1717"/>
    </row>
    <row r="327" spans="9:9" s="1602" customFormat="1">
      <c r="I327" s="1717"/>
    </row>
    <row r="328" spans="9:9" s="1602" customFormat="1">
      <c r="I328" s="1717"/>
    </row>
    <row r="329" spans="9:9" s="1602" customFormat="1">
      <c r="I329" s="1717"/>
    </row>
    <row r="330" spans="9:9" s="1602" customFormat="1">
      <c r="I330" s="1717"/>
    </row>
    <row r="331" spans="9:9" s="1602" customFormat="1">
      <c r="I331" s="1717"/>
    </row>
    <row r="332" spans="9:9" s="1602" customFormat="1">
      <c r="I332" s="1716"/>
    </row>
    <row r="333" spans="9:9" s="1602" customFormat="1">
      <c r="I333" s="1716"/>
    </row>
    <row r="334" spans="9:9" s="1602" customFormat="1">
      <c r="I334" s="1716"/>
    </row>
    <row r="335" spans="9:9" s="1602" customFormat="1">
      <c r="I335" s="1716"/>
    </row>
    <row r="336" spans="9:9" s="1602" customFormat="1">
      <c r="I336" s="1716"/>
    </row>
    <row r="337" spans="9:9" s="1602" customFormat="1">
      <c r="I337" s="1716"/>
    </row>
    <row r="338" spans="9:9" s="1602" customFormat="1">
      <c r="I338" s="1716"/>
    </row>
    <row r="339" spans="9:9" s="1602" customFormat="1">
      <c r="I339" s="1716"/>
    </row>
    <row r="340" spans="9:9" s="1602" customFormat="1">
      <c r="I340" s="1716"/>
    </row>
    <row r="341" spans="9:9" s="1602" customFormat="1">
      <c r="I341" s="1716"/>
    </row>
    <row r="342" spans="9:9" s="1602" customFormat="1">
      <c r="I342" s="1716"/>
    </row>
    <row r="343" spans="9:9" s="1602" customFormat="1">
      <c r="I343" s="1716"/>
    </row>
    <row r="344" spans="9:9" s="1602" customFormat="1">
      <c r="I344" s="1716"/>
    </row>
    <row r="345" spans="9:9" s="1602" customFormat="1">
      <c r="I345" s="1716"/>
    </row>
    <row r="346" spans="9:9" s="1602" customFormat="1">
      <c r="I346" s="1716"/>
    </row>
    <row r="347" spans="9:9" s="1602" customFormat="1">
      <c r="I347" s="1716"/>
    </row>
    <row r="348" spans="9:9" s="1602" customFormat="1">
      <c r="I348" s="1716"/>
    </row>
    <row r="349" spans="9:9" s="1602" customFormat="1">
      <c r="I349" s="1716"/>
    </row>
    <row r="350" spans="9:9" s="1602" customFormat="1">
      <c r="I350" s="1716"/>
    </row>
    <row r="351" spans="9:9" s="1602" customFormat="1">
      <c r="I351" s="1716"/>
    </row>
    <row r="352" spans="9:9" s="1602" customFormat="1">
      <c r="I352" s="1716"/>
    </row>
    <row r="353" spans="9:9" s="1602" customFormat="1">
      <c r="I353" s="1716"/>
    </row>
    <row r="354" spans="9:9" s="1602" customFormat="1">
      <c r="I354" s="1716"/>
    </row>
    <row r="355" spans="9:9" s="1602" customFormat="1">
      <c r="I355" s="1716"/>
    </row>
    <row r="356" spans="9:9" s="1602" customFormat="1">
      <c r="I356" s="1716"/>
    </row>
    <row r="357" spans="9:9" s="1602" customFormat="1">
      <c r="I357" s="1716"/>
    </row>
    <row r="358" spans="9:9" s="1602" customFormat="1">
      <c r="I358" s="1716"/>
    </row>
    <row r="359" spans="9:9" s="1602" customFormat="1">
      <c r="I359" s="1716"/>
    </row>
    <row r="360" spans="9:9" s="1602" customFormat="1">
      <c r="I360" s="1716"/>
    </row>
    <row r="361" spans="9:9" s="1602" customFormat="1">
      <c r="I361" s="1716"/>
    </row>
    <row r="362" spans="9:9" s="1602" customFormat="1">
      <c r="I362" s="1716"/>
    </row>
    <row r="363" spans="9:9" s="1602" customFormat="1">
      <c r="I363" s="1716"/>
    </row>
    <row r="364" spans="9:9" s="1602" customFormat="1">
      <c r="I364" s="1716"/>
    </row>
    <row r="365" spans="9:9" s="1602" customFormat="1">
      <c r="I365" s="1716"/>
    </row>
    <row r="366" spans="9:9" s="1602" customFormat="1">
      <c r="I366" s="1716"/>
    </row>
    <row r="367" spans="9:9" s="1602" customFormat="1">
      <c r="I367" s="1716"/>
    </row>
    <row r="368" spans="9:9" s="1602" customFormat="1">
      <c r="I368" s="1716"/>
    </row>
    <row r="369" spans="9:9" s="1602" customFormat="1">
      <c r="I369" s="1716"/>
    </row>
    <row r="370" spans="9:9" s="1602" customFormat="1">
      <c r="I370" s="1716"/>
    </row>
    <row r="371" spans="9:9" s="1602" customFormat="1">
      <c r="I371" s="1716"/>
    </row>
    <row r="372" spans="9:9" s="1602" customFormat="1">
      <c r="I372" s="1716"/>
    </row>
    <row r="373" spans="9:9" s="1602" customFormat="1">
      <c r="I373" s="1716"/>
    </row>
    <row r="374" spans="9:9" s="1602" customFormat="1">
      <c r="I374" s="1716"/>
    </row>
    <row r="375" spans="9:9" s="1602" customFormat="1">
      <c r="I375" s="1716"/>
    </row>
    <row r="376" spans="9:9" s="1602" customFormat="1">
      <c r="I376" s="1716"/>
    </row>
    <row r="377" spans="9:9" s="1602" customFormat="1">
      <c r="I377" s="1716"/>
    </row>
    <row r="378" spans="9:9" s="1602" customFormat="1">
      <c r="I378" s="1716"/>
    </row>
    <row r="379" spans="9:9" s="1602" customFormat="1">
      <c r="I379" s="1716"/>
    </row>
    <row r="380" spans="9:9" s="1602" customFormat="1">
      <c r="I380" s="1716"/>
    </row>
    <row r="381" spans="9:9" s="1602" customFormat="1">
      <c r="I381" s="1716"/>
    </row>
    <row r="382" spans="9:9" s="1602" customFormat="1">
      <c r="I382" s="1716"/>
    </row>
    <row r="383" spans="9:9" s="1602" customFormat="1">
      <c r="I383" s="1716"/>
    </row>
    <row r="384" spans="9:9" s="1602" customFormat="1">
      <c r="I384" s="1716"/>
    </row>
    <row r="385" spans="9:9" s="1602" customFormat="1">
      <c r="I385" s="1716"/>
    </row>
    <row r="386" spans="9:9" s="1602" customFormat="1">
      <c r="I386" s="1716"/>
    </row>
    <row r="387" spans="9:9" s="1602" customFormat="1">
      <c r="I387" s="1716"/>
    </row>
    <row r="388" spans="9:9" s="1602" customFormat="1">
      <c r="I388" s="1716"/>
    </row>
    <row r="389" spans="9:9" s="1602" customFormat="1">
      <c r="I389" s="1716"/>
    </row>
    <row r="390" spans="9:9" s="1602" customFormat="1">
      <c r="I390" s="1716"/>
    </row>
    <row r="391" spans="9:9" s="1602" customFormat="1">
      <c r="I391" s="1716"/>
    </row>
    <row r="392" spans="9:9" s="1602" customFormat="1">
      <c r="I392" s="1716"/>
    </row>
    <row r="393" spans="9:9" s="1602" customFormat="1">
      <c r="I393" s="1716"/>
    </row>
    <row r="394" spans="9:9" s="1602" customFormat="1">
      <c r="I394" s="1716"/>
    </row>
    <row r="395" spans="9:9" s="1602" customFormat="1">
      <c r="I395" s="1716"/>
    </row>
    <row r="396" spans="9:9" s="1602" customFormat="1">
      <c r="I396" s="1716"/>
    </row>
    <row r="397" spans="9:9" s="1602" customFormat="1">
      <c r="I397" s="1716"/>
    </row>
    <row r="398" spans="9:9" s="1602" customFormat="1">
      <c r="I398" s="1716"/>
    </row>
    <row r="399" spans="9:9" s="1602" customFormat="1">
      <c r="I399" s="1716"/>
    </row>
    <row r="400" spans="9:9" s="1602" customFormat="1">
      <c r="I400" s="1716"/>
    </row>
    <row r="401" spans="9:9" s="1602" customFormat="1">
      <c r="I401" s="1716"/>
    </row>
    <row r="402" spans="9:9" s="1602" customFormat="1">
      <c r="I402" s="1716"/>
    </row>
    <row r="403" spans="9:9" s="1602" customFormat="1">
      <c r="I403" s="1716"/>
    </row>
    <row r="404" spans="9:9" s="1602" customFormat="1">
      <c r="I404" s="1716"/>
    </row>
    <row r="405" spans="9:9" s="1602" customFormat="1">
      <c r="I405" s="1716"/>
    </row>
    <row r="406" spans="9:9" s="1602" customFormat="1">
      <c r="I406" s="1716"/>
    </row>
    <row r="407" spans="9:9" s="1602" customFormat="1">
      <c r="I407" s="1716"/>
    </row>
    <row r="408" spans="9:9" s="1602" customFormat="1">
      <c r="I408" s="1716"/>
    </row>
    <row r="409" spans="9:9" s="1602" customFormat="1">
      <c r="I409" s="1716"/>
    </row>
    <row r="410" spans="9:9" s="1602" customFormat="1">
      <c r="I410" s="1716"/>
    </row>
    <row r="411" spans="9:9" s="1602" customFormat="1">
      <c r="I411" s="1716"/>
    </row>
    <row r="412" spans="9:9" s="1602" customFormat="1">
      <c r="I412" s="1716"/>
    </row>
    <row r="413" spans="9:9" s="1602" customFormat="1">
      <c r="I413" s="1716"/>
    </row>
    <row r="414" spans="9:9" s="1602" customFormat="1">
      <c r="I414" s="1716"/>
    </row>
    <row r="415" spans="9:9" s="1602" customFormat="1">
      <c r="I415" s="1716"/>
    </row>
    <row r="416" spans="9:9" s="1602" customFormat="1">
      <c r="I416" s="1716"/>
    </row>
    <row r="417" spans="9:9" s="1602" customFormat="1">
      <c r="I417" s="1716"/>
    </row>
    <row r="418" spans="9:9" s="1602" customFormat="1">
      <c r="I418" s="1716"/>
    </row>
    <row r="419" spans="9:9" s="1602" customFormat="1">
      <c r="I419" s="1716"/>
    </row>
    <row r="420" spans="9:9" s="1602" customFormat="1">
      <c r="I420" s="1716"/>
    </row>
    <row r="421" spans="9:9" s="1602" customFormat="1">
      <c r="I421" s="1716"/>
    </row>
    <row r="422" spans="9:9" s="1602" customFormat="1">
      <c r="I422" s="1716"/>
    </row>
    <row r="423" spans="9:9" s="1602" customFormat="1">
      <c r="I423" s="1716"/>
    </row>
    <row r="424" spans="9:9" s="1602" customFormat="1">
      <c r="I424" s="1716"/>
    </row>
    <row r="425" spans="9:9" s="1602" customFormat="1">
      <c r="I425" s="1716"/>
    </row>
    <row r="426" spans="9:9" s="1602" customFormat="1">
      <c r="I426" s="1716"/>
    </row>
    <row r="427" spans="9:9" s="1602" customFormat="1">
      <c r="I427" s="1716"/>
    </row>
    <row r="428" spans="9:9" s="1602" customFormat="1">
      <c r="I428" s="1716"/>
    </row>
    <row r="429" spans="9:9" s="1602" customFormat="1">
      <c r="I429" s="1716"/>
    </row>
    <row r="430" spans="9:9" s="1602" customFormat="1">
      <c r="I430" s="1716"/>
    </row>
    <row r="431" spans="9:9" s="1602" customFormat="1">
      <c r="I431" s="1716"/>
    </row>
    <row r="432" spans="9:9" s="1602" customFormat="1">
      <c r="I432" s="1716"/>
    </row>
    <row r="433" spans="9:9" s="1602" customFormat="1">
      <c r="I433" s="1716"/>
    </row>
    <row r="434" spans="9:9" s="1602" customFormat="1">
      <c r="I434" s="1716"/>
    </row>
    <row r="435" spans="9:9" s="1602" customFormat="1">
      <c r="I435" s="1716"/>
    </row>
    <row r="436" spans="9:9" s="1602" customFormat="1">
      <c r="I436" s="1716"/>
    </row>
    <row r="437" spans="9:9" s="1602" customFormat="1">
      <c r="I437" s="1716"/>
    </row>
    <row r="438" spans="9:9" s="1602" customFormat="1">
      <c r="I438" s="1716"/>
    </row>
    <row r="439" spans="9:9" s="1602" customFormat="1">
      <c r="I439" s="1716"/>
    </row>
    <row r="440" spans="9:9" s="1602" customFormat="1">
      <c r="I440" s="1716"/>
    </row>
    <row r="441" spans="9:9" s="1602" customFormat="1">
      <c r="I441" s="1716"/>
    </row>
    <row r="442" spans="9:9" s="1602" customFormat="1">
      <c r="I442" s="1716"/>
    </row>
    <row r="443" spans="9:9" s="1602" customFormat="1">
      <c r="I443" s="1716"/>
    </row>
    <row r="444" spans="9:9" s="1602" customFormat="1">
      <c r="I444" s="1716"/>
    </row>
    <row r="445" spans="9:9" s="1602" customFormat="1">
      <c r="I445" s="1716"/>
    </row>
    <row r="446" spans="9:9" s="1602" customFormat="1">
      <c r="I446" s="1716"/>
    </row>
    <row r="447" spans="9:9" s="1602" customFormat="1">
      <c r="I447" s="1716"/>
    </row>
    <row r="448" spans="9:9" s="1602" customFormat="1">
      <c r="I448" s="1716"/>
    </row>
    <row r="449" spans="9:9" s="1602" customFormat="1">
      <c r="I449" s="1716"/>
    </row>
    <row r="450" spans="9:9" s="1602" customFormat="1">
      <c r="I450" s="1716"/>
    </row>
    <row r="451" spans="9:9" s="1602" customFormat="1">
      <c r="I451" s="1716"/>
    </row>
    <row r="452" spans="9:9" s="1602" customFormat="1">
      <c r="I452" s="1716"/>
    </row>
    <row r="453" spans="9:9" s="1602" customFormat="1">
      <c r="I453" s="1716"/>
    </row>
    <row r="454" spans="9:9" s="1602" customFormat="1">
      <c r="I454" s="1716"/>
    </row>
    <row r="455" spans="9:9" s="1602" customFormat="1">
      <c r="I455" s="1716"/>
    </row>
    <row r="456" spans="9:9" s="1602" customFormat="1">
      <c r="I456" s="1716"/>
    </row>
    <row r="457" spans="9:9" s="1602" customFormat="1">
      <c r="I457" s="1716"/>
    </row>
    <row r="458" spans="9:9" s="1602" customFormat="1">
      <c r="I458" s="1716"/>
    </row>
    <row r="459" spans="9:9" s="1602" customFormat="1">
      <c r="I459" s="1716"/>
    </row>
    <row r="460" spans="9:9" s="1602" customFormat="1">
      <c r="I460" s="1716"/>
    </row>
    <row r="461" spans="9:9" s="1602" customFormat="1">
      <c r="I461" s="1716"/>
    </row>
    <row r="462" spans="9:9" s="1602" customFormat="1">
      <c r="I462" s="1716"/>
    </row>
    <row r="463" spans="9:9" s="1602" customFormat="1">
      <c r="I463" s="1716"/>
    </row>
    <row r="464" spans="9:9" s="1602" customFormat="1">
      <c r="I464" s="1716"/>
    </row>
    <row r="465" spans="9:9" s="1602" customFormat="1">
      <c r="I465" s="1716"/>
    </row>
    <row r="466" spans="9:9" s="1602" customFormat="1">
      <c r="I466" s="1716"/>
    </row>
    <row r="467" spans="9:9" s="1602" customFormat="1">
      <c r="I467" s="1716"/>
    </row>
    <row r="468" spans="9:9" s="1602" customFormat="1">
      <c r="I468" s="1716"/>
    </row>
    <row r="469" spans="9:9" s="1602" customFormat="1">
      <c r="I469" s="1716"/>
    </row>
    <row r="470" spans="9:9" s="1602" customFormat="1">
      <c r="I470" s="1716"/>
    </row>
    <row r="471" spans="9:9" s="1602" customFormat="1">
      <c r="I471" s="1716"/>
    </row>
    <row r="472" spans="9:9" s="1602" customFormat="1">
      <c r="I472" s="1716"/>
    </row>
    <row r="473" spans="9:9" s="1602" customFormat="1">
      <c r="I473" s="1716"/>
    </row>
    <row r="474" spans="9:9" s="1602" customFormat="1">
      <c r="I474" s="1716"/>
    </row>
    <row r="475" spans="9:9" s="1602" customFormat="1">
      <c r="I475" s="1716"/>
    </row>
    <row r="476" spans="9:9" s="1602" customFormat="1">
      <c r="I476" s="1716"/>
    </row>
    <row r="477" spans="9:9" s="1602" customFormat="1">
      <c r="I477" s="1716"/>
    </row>
    <row r="478" spans="9:9" s="1602" customFormat="1">
      <c r="I478" s="1716"/>
    </row>
    <row r="479" spans="9:9" s="1602" customFormat="1">
      <c r="I479" s="1716"/>
    </row>
    <row r="480" spans="9:9" s="1602" customFormat="1">
      <c r="I480" s="1716"/>
    </row>
    <row r="481" spans="9:9" s="1602" customFormat="1">
      <c r="I481" s="1716"/>
    </row>
    <row r="482" spans="9:9" s="1602" customFormat="1">
      <c r="I482" s="1716"/>
    </row>
    <row r="483" spans="9:9" s="1602" customFormat="1">
      <c r="I483" s="1716"/>
    </row>
    <row r="484" spans="9:9" s="1602" customFormat="1">
      <c r="I484" s="1716"/>
    </row>
    <row r="485" spans="9:9" s="1602" customFormat="1">
      <c r="I485" s="1716"/>
    </row>
    <row r="486" spans="9:9" s="1602" customFormat="1">
      <c r="I486" s="1716"/>
    </row>
    <row r="487" spans="9:9" s="1602" customFormat="1">
      <c r="I487" s="1716"/>
    </row>
    <row r="488" spans="9:9" s="1602" customFormat="1">
      <c r="I488" s="1716"/>
    </row>
    <row r="489" spans="9:9" s="1602" customFormat="1">
      <c r="I489" s="1716"/>
    </row>
    <row r="490" spans="9:9" s="1602" customFormat="1">
      <c r="I490" s="1716"/>
    </row>
    <row r="491" spans="9:9" s="1602" customFormat="1">
      <c r="I491" s="1716"/>
    </row>
    <row r="492" spans="9:9" s="1602" customFormat="1">
      <c r="I492" s="1716"/>
    </row>
    <row r="493" spans="9:9" s="1602" customFormat="1">
      <c r="I493" s="1716"/>
    </row>
    <row r="494" spans="9:9" s="1602" customFormat="1">
      <c r="I494" s="1716"/>
    </row>
    <row r="495" spans="9:9" s="1602" customFormat="1">
      <c r="I495" s="1716"/>
    </row>
    <row r="496" spans="9:9" s="1602" customFormat="1">
      <c r="I496" s="1716"/>
    </row>
    <row r="497" spans="9:9" s="1602" customFormat="1">
      <c r="I497" s="1716"/>
    </row>
    <row r="498" spans="9:9" s="1602" customFormat="1">
      <c r="I498" s="1716"/>
    </row>
    <row r="499" spans="9:9" s="1602" customFormat="1">
      <c r="I499" s="1716"/>
    </row>
    <row r="500" spans="9:9" s="1602" customFormat="1">
      <c r="I500" s="1716"/>
    </row>
    <row r="501" spans="9:9" s="1602" customFormat="1">
      <c r="I501" s="1716"/>
    </row>
    <row r="502" spans="9:9" s="1602" customFormat="1">
      <c r="I502" s="1716"/>
    </row>
    <row r="503" spans="9:9" s="1602" customFormat="1">
      <c r="I503" s="1716"/>
    </row>
    <row r="504" spans="9:9" s="1602" customFormat="1">
      <c r="I504" s="1716"/>
    </row>
    <row r="505" spans="9:9" s="1602" customFormat="1">
      <c r="I505" s="1716"/>
    </row>
    <row r="506" spans="9:9" s="1602" customFormat="1">
      <c r="I506" s="1716"/>
    </row>
    <row r="507" spans="9:9" s="1602" customFormat="1">
      <c r="I507" s="1716"/>
    </row>
    <row r="508" spans="9:9" s="1602" customFormat="1">
      <c r="I508" s="1716"/>
    </row>
    <row r="509" spans="9:9" s="1602" customFormat="1">
      <c r="I509" s="1716"/>
    </row>
    <row r="510" spans="9:9" s="1602" customFormat="1">
      <c r="I510" s="1716"/>
    </row>
    <row r="511" spans="9:9" s="1602" customFormat="1">
      <c r="I511" s="1716"/>
    </row>
    <row r="512" spans="9:9" s="1602" customFormat="1">
      <c r="I512" s="1716"/>
    </row>
    <row r="513" spans="9:9" s="1602" customFormat="1">
      <c r="I513" s="1716"/>
    </row>
    <row r="514" spans="9:9" s="1602" customFormat="1">
      <c r="I514" s="1716"/>
    </row>
    <row r="515" spans="9:9" s="1602" customFormat="1">
      <c r="I515" s="1716"/>
    </row>
    <row r="516" spans="9:9" s="1602" customFormat="1">
      <c r="I516" s="1716"/>
    </row>
    <row r="517" spans="9:9" s="1602" customFormat="1">
      <c r="I517" s="1716"/>
    </row>
    <row r="518" spans="9:9" s="1602" customFormat="1">
      <c r="I518" s="1716"/>
    </row>
    <row r="519" spans="9:9" s="1602" customFormat="1">
      <c r="I519" s="1716"/>
    </row>
    <row r="520" spans="9:9" s="1602" customFormat="1">
      <c r="I520" s="1716"/>
    </row>
    <row r="521" spans="9:9" s="1602" customFormat="1">
      <c r="I521" s="1716"/>
    </row>
    <row r="522" spans="9:9" s="1602" customFormat="1">
      <c r="I522" s="1716"/>
    </row>
    <row r="523" spans="9:9" s="1602" customFormat="1">
      <c r="I523" s="1716"/>
    </row>
    <row r="524" spans="9:9" s="1602" customFormat="1">
      <c r="I524" s="1716"/>
    </row>
    <row r="525" spans="9:9" s="1602" customFormat="1">
      <c r="I525" s="1716"/>
    </row>
    <row r="526" spans="9:9" s="1602" customFormat="1">
      <c r="I526" s="1716"/>
    </row>
    <row r="527" spans="9:9" s="1602" customFormat="1">
      <c r="I527" s="1716"/>
    </row>
    <row r="528" spans="9:9" s="1602" customFormat="1">
      <c r="I528" s="1716"/>
    </row>
    <row r="529" spans="9:9" s="1602" customFormat="1">
      <c r="I529" s="1716"/>
    </row>
    <row r="530" spans="9:9" s="1602" customFormat="1">
      <c r="I530" s="1716"/>
    </row>
    <row r="531" spans="9:9" s="1602" customFormat="1">
      <c r="I531" s="1716"/>
    </row>
    <row r="532" spans="9:9" s="1602" customFormat="1">
      <c r="I532" s="1716"/>
    </row>
    <row r="533" spans="9:9" s="1602" customFormat="1">
      <c r="I533" s="1716"/>
    </row>
    <row r="534" spans="9:9" s="1602" customFormat="1">
      <c r="I534" s="1716"/>
    </row>
    <row r="535" spans="9:9" s="1602" customFormat="1">
      <c r="I535" s="1716"/>
    </row>
    <row r="536" spans="9:9" s="1602" customFormat="1">
      <c r="I536" s="1716"/>
    </row>
    <row r="537" spans="9:9" s="1602" customFormat="1">
      <c r="I537" s="1716"/>
    </row>
    <row r="538" spans="9:9" s="1602" customFormat="1">
      <c r="I538" s="1716"/>
    </row>
    <row r="539" spans="9:9" s="1602" customFormat="1">
      <c r="I539" s="1716"/>
    </row>
    <row r="540" spans="9:9" s="1602" customFormat="1">
      <c r="I540" s="1716"/>
    </row>
    <row r="541" spans="9:9" s="1602" customFormat="1">
      <c r="I541" s="1716"/>
    </row>
    <row r="542" spans="9:9" s="1602" customFormat="1">
      <c r="I542" s="1716"/>
    </row>
    <row r="543" spans="9:9" s="1602" customFormat="1">
      <c r="I543" s="1716"/>
    </row>
    <row r="544" spans="9:9" s="1602" customFormat="1">
      <c r="I544" s="1716"/>
    </row>
    <row r="545" spans="9:9" s="1602" customFormat="1">
      <c r="I545" s="1716"/>
    </row>
    <row r="546" spans="9:9" s="1602" customFormat="1">
      <c r="I546" s="1716"/>
    </row>
    <row r="547" spans="9:9" s="1602" customFormat="1">
      <c r="I547" s="1716"/>
    </row>
    <row r="548" spans="9:9" s="1602" customFormat="1">
      <c r="I548" s="1716"/>
    </row>
    <row r="549" spans="9:9" s="1602" customFormat="1">
      <c r="I549" s="1716"/>
    </row>
    <row r="550" spans="9:9" s="1602" customFormat="1">
      <c r="I550" s="1716"/>
    </row>
    <row r="551" spans="9:9" s="1602" customFormat="1">
      <c r="I551" s="1716"/>
    </row>
    <row r="552" spans="9:9" s="1602" customFormat="1">
      <c r="I552" s="1716"/>
    </row>
    <row r="553" spans="9:9" s="1602" customFormat="1">
      <c r="I553" s="1716"/>
    </row>
    <row r="554" spans="9:9" s="1602" customFormat="1">
      <c r="I554" s="1716"/>
    </row>
    <row r="555" spans="9:9" s="1602" customFormat="1">
      <c r="I555" s="1716"/>
    </row>
    <row r="556" spans="9:9" s="1602" customFormat="1">
      <c r="I556" s="1716"/>
    </row>
    <row r="557" spans="9:9" s="1602" customFormat="1">
      <c r="I557" s="1716"/>
    </row>
    <row r="558" spans="9:9" s="1602" customFormat="1">
      <c r="I558" s="1716"/>
    </row>
    <row r="559" spans="9:9" s="1602" customFormat="1">
      <c r="I559" s="1716"/>
    </row>
    <row r="560" spans="9:9" s="1602" customFormat="1">
      <c r="I560" s="1716"/>
    </row>
    <row r="561" spans="9:9" s="1602" customFormat="1">
      <c r="I561" s="1716"/>
    </row>
    <row r="562" spans="9:9" s="1602" customFormat="1">
      <c r="I562" s="1716"/>
    </row>
    <row r="563" spans="9:9" s="1602" customFormat="1">
      <c r="I563" s="1716"/>
    </row>
    <row r="564" spans="9:9" s="1602" customFormat="1">
      <c r="I564" s="1716"/>
    </row>
    <row r="565" spans="9:9" s="1602" customFormat="1">
      <c r="I565" s="1716"/>
    </row>
    <row r="566" spans="9:9" s="1602" customFormat="1">
      <c r="I566" s="1716"/>
    </row>
    <row r="567" spans="9:9" s="1602" customFormat="1">
      <c r="I567" s="1716"/>
    </row>
    <row r="568" spans="9:9" s="1602" customFormat="1">
      <c r="I568" s="1716"/>
    </row>
    <row r="569" spans="9:9" s="1602" customFormat="1">
      <c r="I569" s="1716"/>
    </row>
    <row r="570" spans="9:9" s="1602" customFormat="1">
      <c r="I570" s="1716"/>
    </row>
    <row r="571" spans="9:9" s="1602" customFormat="1">
      <c r="I571" s="1716"/>
    </row>
    <row r="572" spans="9:9" s="1602" customFormat="1">
      <c r="I572" s="1716"/>
    </row>
    <row r="573" spans="9:9" s="1602" customFormat="1">
      <c r="I573" s="1716"/>
    </row>
    <row r="574" spans="9:9" s="1602" customFormat="1">
      <c r="I574" s="1716"/>
    </row>
    <row r="575" spans="9:9" s="1602" customFormat="1">
      <c r="I575" s="1716"/>
    </row>
    <row r="576" spans="9:9" s="1602" customFormat="1">
      <c r="I576" s="1716"/>
    </row>
    <row r="577" spans="9:9" s="1602" customFormat="1">
      <c r="I577" s="1716"/>
    </row>
    <row r="578" spans="9:9" s="1602" customFormat="1">
      <c r="I578" s="1716"/>
    </row>
    <row r="579" spans="9:9" s="1602" customFormat="1">
      <c r="I579" s="1716"/>
    </row>
    <row r="580" spans="9:9" s="1602" customFormat="1">
      <c r="I580" s="1716"/>
    </row>
    <row r="581" spans="9:9" s="1602" customFormat="1">
      <c r="I581" s="1716"/>
    </row>
    <row r="582" spans="9:9" s="1602" customFormat="1">
      <c r="I582" s="1716"/>
    </row>
    <row r="583" spans="9:9" s="1602" customFormat="1">
      <c r="I583" s="1716"/>
    </row>
    <row r="584" spans="9:9" s="1602" customFormat="1">
      <c r="I584" s="1716"/>
    </row>
    <row r="585" spans="9:9" s="1602" customFormat="1">
      <c r="I585" s="1716"/>
    </row>
    <row r="586" spans="9:9" s="1602" customFormat="1">
      <c r="I586" s="1716"/>
    </row>
    <row r="587" spans="9:9" s="1602" customFormat="1">
      <c r="I587" s="1716"/>
    </row>
    <row r="588" spans="9:9" s="1602" customFormat="1">
      <c r="I588" s="1716"/>
    </row>
    <row r="589" spans="9:9" s="1602" customFormat="1">
      <c r="I589" s="1716"/>
    </row>
    <row r="590" spans="9:9" s="1602" customFormat="1">
      <c r="I590" s="1716"/>
    </row>
    <row r="591" spans="9:9" s="1602" customFormat="1">
      <c r="I591" s="1716"/>
    </row>
    <row r="592" spans="9:9" s="1602" customFormat="1">
      <c r="I592" s="1716"/>
    </row>
    <row r="593" spans="9:9" s="1602" customFormat="1">
      <c r="I593" s="1716"/>
    </row>
    <row r="594" spans="9:9" s="1602" customFormat="1">
      <c r="I594" s="1716"/>
    </row>
    <row r="595" spans="9:9" s="1602" customFormat="1">
      <c r="I595" s="1716"/>
    </row>
    <row r="596" spans="9:9" s="1602" customFormat="1">
      <c r="I596" s="1716"/>
    </row>
    <row r="597" spans="9:9" s="1602" customFormat="1">
      <c r="I597" s="1716"/>
    </row>
    <row r="598" spans="9:9" s="1602" customFormat="1">
      <c r="I598" s="1716"/>
    </row>
    <row r="599" spans="9:9" s="1602" customFormat="1">
      <c r="I599" s="1716"/>
    </row>
    <row r="600" spans="9:9" s="1602" customFormat="1">
      <c r="I600" s="1716"/>
    </row>
    <row r="601" spans="9:9" s="1602" customFormat="1">
      <c r="I601" s="1716"/>
    </row>
    <row r="602" spans="9:9" s="1602" customFormat="1">
      <c r="I602" s="1716"/>
    </row>
    <row r="603" spans="9:9" s="1602" customFormat="1">
      <c r="I603" s="1716"/>
    </row>
    <row r="604" spans="9:9" s="1602" customFormat="1">
      <c r="I604" s="1716"/>
    </row>
    <row r="605" spans="9:9" s="1602" customFormat="1">
      <c r="I605" s="1716"/>
    </row>
    <row r="606" spans="9:9" s="1602" customFormat="1">
      <c r="I606" s="1716"/>
    </row>
    <row r="607" spans="9:9" s="1602" customFormat="1">
      <c r="I607" s="1716"/>
    </row>
    <row r="608" spans="9:9" s="1602" customFormat="1">
      <c r="I608" s="1716"/>
    </row>
    <row r="609" spans="9:9" s="1602" customFormat="1">
      <c r="I609" s="1716"/>
    </row>
    <row r="610" spans="9:9" s="1602" customFormat="1">
      <c r="I610" s="1716"/>
    </row>
    <row r="611" spans="9:9" s="1602" customFormat="1">
      <c r="I611" s="1716"/>
    </row>
    <row r="612" spans="9:9" s="1602" customFormat="1">
      <c r="I612" s="1716"/>
    </row>
    <row r="613" spans="9:9" s="1602" customFormat="1">
      <c r="I613" s="1716"/>
    </row>
    <row r="614" spans="9:9" s="1602" customFormat="1">
      <c r="I614" s="1716"/>
    </row>
    <row r="615" spans="9:9" s="1602" customFormat="1">
      <c r="I615" s="1716"/>
    </row>
    <row r="616" spans="9:9" s="1602" customFormat="1">
      <c r="I616" s="1716"/>
    </row>
    <row r="617" spans="9:9" s="1602" customFormat="1">
      <c r="I617" s="1716"/>
    </row>
    <row r="618" spans="9:9" s="1602" customFormat="1">
      <c r="I618" s="1716"/>
    </row>
    <row r="619" spans="9:9" s="1602" customFormat="1">
      <c r="I619" s="1716"/>
    </row>
    <row r="620" spans="9:9" s="1602" customFormat="1">
      <c r="I620" s="1716"/>
    </row>
    <row r="621" spans="9:9" s="1602" customFormat="1">
      <c r="I621" s="1716"/>
    </row>
    <row r="622" spans="9:9" s="1602" customFormat="1">
      <c r="I622" s="1716"/>
    </row>
    <row r="623" spans="9:9" s="1602" customFormat="1">
      <c r="I623" s="1716"/>
    </row>
    <row r="624" spans="9:9" s="1602" customFormat="1">
      <c r="I624" s="1716"/>
    </row>
    <row r="625" spans="9:9" s="1602" customFormat="1">
      <c r="I625" s="1716"/>
    </row>
    <row r="626" spans="9:9" s="1602" customFormat="1">
      <c r="I626" s="1716"/>
    </row>
    <row r="627" spans="9:9" s="1602" customFormat="1">
      <c r="I627" s="1716"/>
    </row>
    <row r="628" spans="9:9" s="1602" customFormat="1">
      <c r="I628" s="1716"/>
    </row>
    <row r="629" spans="9:9" s="1602" customFormat="1">
      <c r="I629" s="1716"/>
    </row>
    <row r="630" spans="9:9" s="1602" customFormat="1">
      <c r="I630" s="1716"/>
    </row>
    <row r="631" spans="9:9" s="1602" customFormat="1">
      <c r="I631" s="1716"/>
    </row>
    <row r="632" spans="9:9" s="1602" customFormat="1">
      <c r="I632" s="1716"/>
    </row>
    <row r="633" spans="9:9" s="1602" customFormat="1">
      <c r="I633" s="1716"/>
    </row>
    <row r="634" spans="9:9" s="1602" customFormat="1">
      <c r="I634" s="1716"/>
    </row>
    <row r="635" spans="9:9" s="1602" customFormat="1">
      <c r="I635" s="1716"/>
    </row>
    <row r="636" spans="9:9" s="1602" customFormat="1">
      <c r="I636" s="1716"/>
    </row>
    <row r="637" spans="9:9" s="1602" customFormat="1">
      <c r="I637" s="1716"/>
    </row>
    <row r="638" spans="9:9" s="1602" customFormat="1">
      <c r="I638" s="1716"/>
    </row>
    <row r="639" spans="9:9" s="1602" customFormat="1">
      <c r="I639" s="1716"/>
    </row>
    <row r="640" spans="9:9" s="1602" customFormat="1">
      <c r="I640" s="1716"/>
    </row>
    <row r="641" spans="9:9" s="1602" customFormat="1">
      <c r="I641" s="1716"/>
    </row>
    <row r="642" spans="9:9" s="1602" customFormat="1">
      <c r="I642" s="1716"/>
    </row>
    <row r="643" spans="9:9" s="1602" customFormat="1">
      <c r="I643" s="1716"/>
    </row>
    <row r="644" spans="9:9" s="1602" customFormat="1">
      <c r="I644" s="1716"/>
    </row>
    <row r="645" spans="9:9" s="1602" customFormat="1">
      <c r="I645" s="1716"/>
    </row>
    <row r="646" spans="9:9" s="1602" customFormat="1">
      <c r="I646" s="1716"/>
    </row>
    <row r="647" spans="9:9" s="1602" customFormat="1">
      <c r="I647" s="1716"/>
    </row>
    <row r="648" spans="9:9" s="1602" customFormat="1">
      <c r="I648" s="1716"/>
    </row>
    <row r="649" spans="9:9" s="1602" customFormat="1">
      <c r="I649" s="1716"/>
    </row>
    <row r="650" spans="9:9" s="1602" customFormat="1">
      <c r="I650" s="1716"/>
    </row>
    <row r="651" spans="9:9" s="1602" customFormat="1">
      <c r="I651" s="1716"/>
    </row>
    <row r="652" spans="9:9" s="1602" customFormat="1">
      <c r="I652" s="1716"/>
    </row>
    <row r="653" spans="9:9" s="1602" customFormat="1">
      <c r="I653" s="1716"/>
    </row>
    <row r="654" spans="9:9" s="1602" customFormat="1">
      <c r="I654" s="1716"/>
    </row>
    <row r="655" spans="9:9" s="1602" customFormat="1">
      <c r="I655" s="1716"/>
    </row>
    <row r="656" spans="9:9" s="1602" customFormat="1">
      <c r="I656" s="1716"/>
    </row>
    <row r="657" spans="9:9" s="1602" customFormat="1">
      <c r="I657" s="1716"/>
    </row>
    <row r="658" spans="9:9" s="1602" customFormat="1">
      <c r="I658" s="1716"/>
    </row>
    <row r="659" spans="9:9" s="1602" customFormat="1">
      <c r="I659" s="1716"/>
    </row>
    <row r="660" spans="9:9" s="1602" customFormat="1">
      <c r="I660" s="1716"/>
    </row>
    <row r="661" spans="9:9" s="1602" customFormat="1">
      <c r="I661" s="1716"/>
    </row>
    <row r="662" spans="9:9" s="1602" customFormat="1">
      <c r="I662" s="1716"/>
    </row>
    <row r="663" spans="9:9" s="1602" customFormat="1">
      <c r="I663" s="1716"/>
    </row>
    <row r="664" spans="9:9" s="1602" customFormat="1">
      <c r="I664" s="1716"/>
    </row>
    <row r="665" spans="9:9" s="1602" customFormat="1">
      <c r="I665" s="1716"/>
    </row>
    <row r="666" spans="9:9" s="1602" customFormat="1">
      <c r="I666" s="1716"/>
    </row>
    <row r="667" spans="9:9" s="1602" customFormat="1">
      <c r="I667" s="1716"/>
    </row>
    <row r="668" spans="9:9" s="1602" customFormat="1">
      <c r="I668" s="1716"/>
    </row>
    <row r="669" spans="9:9" s="1602" customFormat="1">
      <c r="I669" s="1716"/>
    </row>
    <row r="670" spans="9:9" s="1602" customFormat="1">
      <c r="I670" s="1716"/>
    </row>
    <row r="671" spans="9:9" s="1602" customFormat="1">
      <c r="I671" s="1716"/>
    </row>
    <row r="672" spans="9:9" s="1602" customFormat="1">
      <c r="I672" s="1716"/>
    </row>
    <row r="673" spans="9:9" s="1602" customFormat="1">
      <c r="I673" s="1716"/>
    </row>
    <row r="674" spans="9:9" s="1602" customFormat="1">
      <c r="I674" s="1716"/>
    </row>
    <row r="675" spans="9:9" s="1602" customFormat="1">
      <c r="I675" s="1716"/>
    </row>
    <row r="676" spans="9:9" s="1602" customFormat="1">
      <c r="I676" s="1716"/>
    </row>
    <row r="677" spans="9:9" s="1602" customFormat="1">
      <c r="I677" s="1716"/>
    </row>
    <row r="678" spans="9:9" s="1602" customFormat="1">
      <c r="I678" s="1716"/>
    </row>
    <row r="679" spans="9:9" s="1602" customFormat="1">
      <c r="I679" s="1716"/>
    </row>
    <row r="680" spans="9:9" s="1602" customFormat="1">
      <c r="I680" s="1716"/>
    </row>
    <row r="681" spans="9:9" s="1602" customFormat="1">
      <c r="I681" s="1716"/>
    </row>
    <row r="682" spans="9:9" s="1602" customFormat="1">
      <c r="I682" s="1716"/>
    </row>
    <row r="683" spans="9:9" s="1602" customFormat="1">
      <c r="I683" s="1716"/>
    </row>
    <row r="684" spans="9:9" s="1602" customFormat="1">
      <c r="I684" s="1716"/>
    </row>
    <row r="685" spans="9:9" s="1602" customFormat="1">
      <c r="I685" s="1716"/>
    </row>
    <row r="686" spans="9:9" s="1602" customFormat="1">
      <c r="I686" s="1716"/>
    </row>
    <row r="687" spans="9:9" s="1602" customFormat="1">
      <c r="I687" s="1716"/>
    </row>
    <row r="688" spans="9:9" s="1602" customFormat="1">
      <c r="I688" s="1716"/>
    </row>
    <row r="689" spans="9:9" s="1602" customFormat="1">
      <c r="I689" s="1716"/>
    </row>
    <row r="690" spans="9:9" s="1602" customFormat="1">
      <c r="I690" s="1716"/>
    </row>
    <row r="691" spans="9:9" s="1602" customFormat="1">
      <c r="I691" s="1716"/>
    </row>
    <row r="692" spans="9:9" s="1602" customFormat="1">
      <c r="I692" s="1716"/>
    </row>
    <row r="693" spans="9:9" s="1602" customFormat="1">
      <c r="I693" s="1716"/>
    </row>
    <row r="694" spans="9:9" s="1602" customFormat="1">
      <c r="I694" s="1716"/>
    </row>
    <row r="695" spans="9:9" s="1602" customFormat="1">
      <c r="I695" s="1716"/>
    </row>
    <row r="696" spans="9:9" s="1602" customFormat="1">
      <c r="I696" s="1716"/>
    </row>
    <row r="697" spans="9:9" s="1602" customFormat="1">
      <c r="I697" s="1716"/>
    </row>
    <row r="698" spans="9:9" s="1602" customFormat="1">
      <c r="I698" s="1716"/>
    </row>
    <row r="699" spans="9:9" s="1602" customFormat="1">
      <c r="I699" s="1716"/>
    </row>
    <row r="700" spans="9:9" s="1602" customFormat="1">
      <c r="I700" s="1716"/>
    </row>
    <row r="701" spans="9:9" s="1602" customFormat="1">
      <c r="I701" s="1716"/>
    </row>
    <row r="702" spans="9:9" s="1602" customFormat="1">
      <c r="I702" s="1716"/>
    </row>
    <row r="703" spans="9:9" s="1602" customFormat="1">
      <c r="I703" s="1716"/>
    </row>
    <row r="704" spans="9:9" s="1602" customFormat="1">
      <c r="I704" s="1716"/>
    </row>
    <row r="705" spans="9:9" s="1602" customFormat="1">
      <c r="I705" s="1716"/>
    </row>
    <row r="706" spans="9:9" s="1602" customFormat="1">
      <c r="I706" s="1716"/>
    </row>
    <row r="707" spans="9:9" s="1602" customFormat="1">
      <c r="I707" s="1716"/>
    </row>
    <row r="708" spans="9:9" s="1602" customFormat="1">
      <c r="I708" s="1716"/>
    </row>
    <row r="709" spans="9:9" s="1602" customFormat="1">
      <c r="I709" s="1716"/>
    </row>
    <row r="710" spans="9:9" s="1602" customFormat="1">
      <c r="I710" s="1716"/>
    </row>
    <row r="711" spans="9:9" s="1602" customFormat="1">
      <c r="I711" s="1716"/>
    </row>
    <row r="712" spans="9:9" s="1602" customFormat="1">
      <c r="I712" s="1716"/>
    </row>
    <row r="713" spans="9:9" s="1602" customFormat="1">
      <c r="I713" s="1716"/>
    </row>
    <row r="714" spans="9:9" s="1602" customFormat="1">
      <c r="I714" s="1716"/>
    </row>
    <row r="715" spans="9:9" s="1602" customFormat="1">
      <c r="I715" s="1716"/>
    </row>
    <row r="716" spans="9:9" s="1602" customFormat="1">
      <c r="I716" s="1716"/>
    </row>
    <row r="717" spans="9:9" s="1602" customFormat="1">
      <c r="I717" s="1716"/>
    </row>
    <row r="718" spans="9:9" s="1602" customFormat="1">
      <c r="I718" s="1716"/>
    </row>
    <row r="719" spans="9:9" s="1602" customFormat="1">
      <c r="I719" s="1716"/>
    </row>
    <row r="720" spans="9:9" s="1602" customFormat="1">
      <c r="I720" s="1716"/>
    </row>
    <row r="721" spans="9:9" s="1602" customFormat="1">
      <c r="I721" s="1716"/>
    </row>
    <row r="722" spans="9:9" s="1602" customFormat="1">
      <c r="I722" s="1716"/>
    </row>
    <row r="723" spans="9:9" s="1602" customFormat="1">
      <c r="I723" s="1716"/>
    </row>
    <row r="724" spans="9:9" s="1602" customFormat="1">
      <c r="I724" s="1716"/>
    </row>
    <row r="725" spans="9:9" s="1602" customFormat="1">
      <c r="I725" s="1716"/>
    </row>
    <row r="726" spans="9:9" s="1602" customFormat="1">
      <c r="I726" s="1716"/>
    </row>
    <row r="727" spans="9:9" s="1602" customFormat="1">
      <c r="I727" s="1716"/>
    </row>
    <row r="728" spans="9:9" s="1602" customFormat="1">
      <c r="I728" s="1716"/>
    </row>
    <row r="729" spans="9:9" s="1602" customFormat="1">
      <c r="I729" s="1716"/>
    </row>
    <row r="730" spans="9:9" s="1602" customFormat="1">
      <c r="I730" s="1716"/>
    </row>
    <row r="731" spans="9:9" s="1602" customFormat="1">
      <c r="I731" s="1716"/>
    </row>
    <row r="732" spans="9:9" s="1602" customFormat="1">
      <c r="I732" s="1716"/>
    </row>
    <row r="733" spans="9:9" s="1602" customFormat="1">
      <c r="I733" s="1716"/>
    </row>
    <row r="734" spans="9:9" s="1602" customFormat="1">
      <c r="I734" s="1716"/>
    </row>
    <row r="735" spans="9:9" s="1602" customFormat="1">
      <c r="I735" s="1716"/>
    </row>
    <row r="736" spans="9:9" s="1602" customFormat="1">
      <c r="I736" s="1716"/>
    </row>
    <row r="737" spans="9:9" s="1602" customFormat="1">
      <c r="I737" s="1716"/>
    </row>
    <row r="738" spans="9:9" s="1602" customFormat="1">
      <c r="I738" s="1716"/>
    </row>
    <row r="739" spans="9:9" s="1602" customFormat="1">
      <c r="I739" s="1716"/>
    </row>
    <row r="740" spans="9:9" s="1602" customFormat="1">
      <c r="I740" s="1716"/>
    </row>
    <row r="741" spans="9:9" s="1602" customFormat="1">
      <c r="I741" s="1716"/>
    </row>
    <row r="742" spans="9:9" s="1602" customFormat="1">
      <c r="I742" s="1716"/>
    </row>
    <row r="743" spans="9:9" s="1602" customFormat="1">
      <c r="I743" s="1716"/>
    </row>
    <row r="744" spans="9:9" s="1602" customFormat="1">
      <c r="I744" s="1716"/>
    </row>
    <row r="745" spans="9:9" s="1602" customFormat="1">
      <c r="I745" s="1716"/>
    </row>
    <row r="746" spans="9:9" s="1602" customFormat="1">
      <c r="I746" s="1716"/>
    </row>
    <row r="747" spans="9:9" s="1602" customFormat="1">
      <c r="I747" s="1716"/>
    </row>
    <row r="748" spans="9:9" s="1602" customFormat="1">
      <c r="I748" s="1716"/>
    </row>
    <row r="749" spans="9:9" s="1602" customFormat="1">
      <c r="I749" s="1716"/>
    </row>
    <row r="750" spans="9:9" s="1602" customFormat="1">
      <c r="I750" s="1716"/>
    </row>
    <row r="751" spans="9:9" s="1602" customFormat="1">
      <c r="I751" s="1716"/>
    </row>
    <row r="752" spans="9:9" s="1602" customFormat="1">
      <c r="I752" s="1716"/>
    </row>
    <row r="753" spans="9:9" s="1602" customFormat="1">
      <c r="I753" s="1716"/>
    </row>
    <row r="754" spans="9:9" s="1602" customFormat="1">
      <c r="I754" s="1716"/>
    </row>
    <row r="755" spans="9:9" s="1602" customFormat="1">
      <c r="I755" s="1716"/>
    </row>
    <row r="756" spans="9:9" s="1602" customFormat="1">
      <c r="I756" s="1716"/>
    </row>
    <row r="757" spans="9:9" s="1602" customFormat="1">
      <c r="I757" s="1716"/>
    </row>
    <row r="758" spans="9:9" s="1602" customFormat="1">
      <c r="I758" s="1716"/>
    </row>
    <row r="759" spans="9:9" s="1602" customFormat="1">
      <c r="I759" s="1716"/>
    </row>
    <row r="760" spans="9:9" s="1602" customFormat="1">
      <c r="I760" s="1716"/>
    </row>
    <row r="761" spans="9:9" s="1602" customFormat="1">
      <c r="I761" s="1716"/>
    </row>
    <row r="762" spans="9:9" s="1602" customFormat="1">
      <c r="I762" s="1716"/>
    </row>
    <row r="763" spans="9:9" s="1602" customFormat="1">
      <c r="I763" s="1716"/>
    </row>
    <row r="764" spans="9:9" s="1602" customFormat="1">
      <c r="I764" s="1716"/>
    </row>
    <row r="765" spans="9:9" s="1602" customFormat="1">
      <c r="I765" s="1716"/>
    </row>
    <row r="766" spans="9:9" s="1602" customFormat="1">
      <c r="I766" s="1716"/>
    </row>
    <row r="767" spans="9:9" s="1602" customFormat="1">
      <c r="I767" s="1716"/>
    </row>
    <row r="768" spans="9:9" s="1602" customFormat="1">
      <c r="I768" s="1716"/>
    </row>
    <row r="769" spans="9:9" s="1602" customFormat="1">
      <c r="I769" s="1716"/>
    </row>
    <row r="770" spans="9:9" s="1602" customFormat="1">
      <c r="I770" s="1716"/>
    </row>
    <row r="771" spans="9:9" s="1602" customFormat="1">
      <c r="I771" s="1716"/>
    </row>
    <row r="772" spans="9:9" s="1602" customFormat="1">
      <c r="I772" s="1716"/>
    </row>
    <row r="773" spans="9:9" s="1602" customFormat="1">
      <c r="I773" s="1716"/>
    </row>
    <row r="774" spans="9:9" s="1602" customFormat="1">
      <c r="I774" s="1716"/>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16"/>
  <sheetViews>
    <sheetView showGridLines="0" topLeftCell="A21" workbookViewId="0">
      <selection activeCell="M11" sqref="M11"/>
    </sheetView>
  </sheetViews>
  <sheetFormatPr defaultRowHeight="12.75"/>
  <cols>
    <col min="1" max="1" width="57" style="1743" bestFit="1" customWidth="1"/>
    <col min="2" max="2" width="16.28515625" style="1743" customWidth="1"/>
    <col min="3" max="3" width="13.5703125" style="1743" customWidth="1"/>
    <col min="4" max="4" width="11.85546875" style="1743" customWidth="1"/>
    <col min="5" max="5" width="13" style="1743" customWidth="1"/>
    <col min="6" max="6" width="10.5703125" style="1743" bestFit="1" customWidth="1"/>
    <col min="7" max="7" width="9.5703125" style="1743" customWidth="1"/>
    <col min="8" max="8" width="8.7109375" style="1743" customWidth="1"/>
    <col min="9" max="9" width="10.28515625" style="1743" customWidth="1"/>
    <col min="10" max="10" width="12.140625" style="1743" customWidth="1"/>
    <col min="11" max="13" width="9.42578125" style="1743" bestFit="1" customWidth="1"/>
    <col min="14" max="14" width="10.28515625" style="1743" customWidth="1"/>
    <col min="15" max="15" width="8.42578125" style="1743" customWidth="1"/>
    <col min="16" max="16" width="6.85546875" style="1743" customWidth="1"/>
    <col min="17" max="17" width="8.28515625" style="1743" customWidth="1"/>
    <col min="18" max="18" width="6.85546875" style="1743" bestFit="1" customWidth="1"/>
    <col min="19" max="255" width="9.140625" style="1743"/>
    <col min="256" max="256" width="56.42578125" style="1743" bestFit="1" customWidth="1"/>
    <col min="257" max="260" width="8.42578125" style="1743" bestFit="1" customWidth="1"/>
    <col min="261" max="261" width="7.140625" style="1743" bestFit="1" customWidth="1"/>
    <col min="262" max="262" width="7" style="1743" bestFit="1" customWidth="1"/>
    <col min="263" max="263" width="7.140625" style="1743" bestFit="1" customWidth="1"/>
    <col min="264" max="264" width="6.85546875" style="1743" bestFit="1" customWidth="1"/>
    <col min="265" max="265" width="10.42578125" style="1743" bestFit="1" customWidth="1"/>
    <col min="266" max="266" width="54.85546875" style="1743" customWidth="1"/>
    <col min="267" max="269" width="9.42578125" style="1743" bestFit="1" customWidth="1"/>
    <col min="270" max="270" width="10.28515625" style="1743" customWidth="1"/>
    <col min="271" max="271" width="8.42578125" style="1743" customWidth="1"/>
    <col min="272" max="272" width="6.85546875" style="1743" customWidth="1"/>
    <col min="273" max="273" width="8.28515625" style="1743" customWidth="1"/>
    <col min="274" max="274" width="6.85546875" style="1743" bestFit="1" customWidth="1"/>
    <col min="275" max="511" width="9.140625" style="1743"/>
    <col min="512" max="512" width="56.42578125" style="1743" bestFit="1" customWidth="1"/>
    <col min="513" max="516" width="8.42578125" style="1743" bestFit="1" customWidth="1"/>
    <col min="517" max="517" width="7.140625" style="1743" bestFit="1" customWidth="1"/>
    <col min="518" max="518" width="7" style="1743" bestFit="1" customWidth="1"/>
    <col min="519" max="519" width="7.140625" style="1743" bestFit="1" customWidth="1"/>
    <col min="520" max="520" width="6.85546875" style="1743" bestFit="1" customWidth="1"/>
    <col min="521" max="521" width="10.42578125" style="1743" bestFit="1" customWidth="1"/>
    <col min="522" max="522" width="54.85546875" style="1743" customWidth="1"/>
    <col min="523" max="525" width="9.42578125" style="1743" bestFit="1" customWidth="1"/>
    <col min="526" max="526" width="10.28515625" style="1743" customWidth="1"/>
    <col min="527" max="527" width="8.42578125" style="1743" customWidth="1"/>
    <col min="528" max="528" width="6.85546875" style="1743" customWidth="1"/>
    <col min="529" max="529" width="8.28515625" style="1743" customWidth="1"/>
    <col min="530" max="530" width="6.85546875" style="1743" bestFit="1" customWidth="1"/>
    <col min="531" max="767" width="9.140625" style="1743"/>
    <col min="768" max="768" width="56.42578125" style="1743" bestFit="1" customWidth="1"/>
    <col min="769" max="772" width="8.42578125" style="1743" bestFit="1" customWidth="1"/>
    <col min="773" max="773" width="7.140625" style="1743" bestFit="1" customWidth="1"/>
    <col min="774" max="774" width="7" style="1743" bestFit="1" customWidth="1"/>
    <col min="775" max="775" width="7.140625" style="1743" bestFit="1" customWidth="1"/>
    <col min="776" max="776" width="6.85546875" style="1743" bestFit="1" customWidth="1"/>
    <col min="777" max="777" width="10.42578125" style="1743" bestFit="1" customWidth="1"/>
    <col min="778" max="778" width="54.85546875" style="1743" customWidth="1"/>
    <col min="779" max="781" width="9.42578125" style="1743" bestFit="1" customWidth="1"/>
    <col min="782" max="782" width="10.28515625" style="1743" customWidth="1"/>
    <col min="783" max="783" width="8.42578125" style="1743" customWidth="1"/>
    <col min="784" max="784" width="6.85546875" style="1743" customWidth="1"/>
    <col min="785" max="785" width="8.28515625" style="1743" customWidth="1"/>
    <col min="786" max="786" width="6.85546875" style="1743" bestFit="1" customWidth="1"/>
    <col min="787" max="1023" width="9.140625" style="1743"/>
    <col min="1024" max="1024" width="56.42578125" style="1743" bestFit="1" customWidth="1"/>
    <col min="1025" max="1028" width="8.42578125" style="1743" bestFit="1" customWidth="1"/>
    <col min="1029" max="1029" width="7.140625" style="1743" bestFit="1" customWidth="1"/>
    <col min="1030" max="1030" width="7" style="1743" bestFit="1" customWidth="1"/>
    <col min="1031" max="1031" width="7.140625" style="1743" bestFit="1" customWidth="1"/>
    <col min="1032" max="1032" width="6.85546875" style="1743" bestFit="1" customWidth="1"/>
    <col min="1033" max="1033" width="10.42578125" style="1743" bestFit="1" customWidth="1"/>
    <col min="1034" max="1034" width="54.85546875" style="1743" customWidth="1"/>
    <col min="1035" max="1037" width="9.42578125" style="1743" bestFit="1" customWidth="1"/>
    <col min="1038" max="1038" width="10.28515625" style="1743" customWidth="1"/>
    <col min="1039" max="1039" width="8.42578125" style="1743" customWidth="1"/>
    <col min="1040" max="1040" width="6.85546875" style="1743" customWidth="1"/>
    <col min="1041" max="1041" width="8.28515625" style="1743" customWidth="1"/>
    <col min="1042" max="1042" width="6.85546875" style="1743" bestFit="1" customWidth="1"/>
    <col min="1043" max="1279" width="9.140625" style="1743"/>
    <col min="1280" max="1280" width="56.42578125" style="1743" bestFit="1" customWidth="1"/>
    <col min="1281" max="1284" width="8.42578125" style="1743" bestFit="1" customWidth="1"/>
    <col min="1285" max="1285" width="7.140625" style="1743" bestFit="1" customWidth="1"/>
    <col min="1286" max="1286" width="7" style="1743" bestFit="1" customWidth="1"/>
    <col min="1287" max="1287" width="7.140625" style="1743" bestFit="1" customWidth="1"/>
    <col min="1288" max="1288" width="6.85546875" style="1743" bestFit="1" customWidth="1"/>
    <col min="1289" max="1289" width="10.42578125" style="1743" bestFit="1" customWidth="1"/>
    <col min="1290" max="1290" width="54.85546875" style="1743" customWidth="1"/>
    <col min="1291" max="1293" width="9.42578125" style="1743" bestFit="1" customWidth="1"/>
    <col min="1294" max="1294" width="10.28515625" style="1743" customWidth="1"/>
    <col min="1295" max="1295" width="8.42578125" style="1743" customWidth="1"/>
    <col min="1296" max="1296" width="6.85546875" style="1743" customWidth="1"/>
    <col min="1297" max="1297" width="8.28515625" style="1743" customWidth="1"/>
    <col min="1298" max="1298" width="6.85546875" style="1743" bestFit="1" customWidth="1"/>
    <col min="1299" max="1535" width="9.140625" style="1743"/>
    <col min="1536" max="1536" width="56.42578125" style="1743" bestFit="1" customWidth="1"/>
    <col min="1537" max="1540" width="8.42578125" style="1743" bestFit="1" customWidth="1"/>
    <col min="1541" max="1541" width="7.140625" style="1743" bestFit="1" customWidth="1"/>
    <col min="1542" max="1542" width="7" style="1743" bestFit="1" customWidth="1"/>
    <col min="1543" max="1543" width="7.140625" style="1743" bestFit="1" customWidth="1"/>
    <col min="1544" max="1544" width="6.85546875" style="1743" bestFit="1" customWidth="1"/>
    <col min="1545" max="1545" width="10.42578125" style="1743" bestFit="1" customWidth="1"/>
    <col min="1546" max="1546" width="54.85546875" style="1743" customWidth="1"/>
    <col min="1547" max="1549" width="9.42578125" style="1743" bestFit="1" customWidth="1"/>
    <col min="1550" max="1550" width="10.28515625" style="1743" customWidth="1"/>
    <col min="1551" max="1551" width="8.42578125" style="1743" customWidth="1"/>
    <col min="1552" max="1552" width="6.85546875" style="1743" customWidth="1"/>
    <col min="1553" max="1553" width="8.28515625" style="1743" customWidth="1"/>
    <col min="1554" max="1554" width="6.85546875" style="1743" bestFit="1" customWidth="1"/>
    <col min="1555" max="1791" width="9.140625" style="1743"/>
    <col min="1792" max="1792" width="56.42578125" style="1743" bestFit="1" customWidth="1"/>
    <col min="1793" max="1796" width="8.42578125" style="1743" bestFit="1" customWidth="1"/>
    <col min="1797" max="1797" width="7.140625" style="1743" bestFit="1" customWidth="1"/>
    <col min="1798" max="1798" width="7" style="1743" bestFit="1" customWidth="1"/>
    <col min="1799" max="1799" width="7.140625" style="1743" bestFit="1" customWidth="1"/>
    <col min="1800" max="1800" width="6.85546875" style="1743" bestFit="1" customWidth="1"/>
    <col min="1801" max="1801" width="10.42578125" style="1743" bestFit="1" customWidth="1"/>
    <col min="1802" max="1802" width="54.85546875" style="1743" customWidth="1"/>
    <col min="1803" max="1805" width="9.42578125" style="1743" bestFit="1" customWidth="1"/>
    <col min="1806" max="1806" width="10.28515625" style="1743" customWidth="1"/>
    <col min="1807" max="1807" width="8.42578125" style="1743" customWidth="1"/>
    <col min="1808" max="1808" width="6.85546875" style="1743" customWidth="1"/>
    <col min="1809" max="1809" width="8.28515625" style="1743" customWidth="1"/>
    <col min="1810" max="1810" width="6.85546875" style="1743" bestFit="1" customWidth="1"/>
    <col min="1811" max="2047" width="9.140625" style="1743"/>
    <col min="2048" max="2048" width="56.42578125" style="1743" bestFit="1" customWidth="1"/>
    <col min="2049" max="2052" width="8.42578125" style="1743" bestFit="1" customWidth="1"/>
    <col min="2053" max="2053" width="7.140625" style="1743" bestFit="1" customWidth="1"/>
    <col min="2054" max="2054" width="7" style="1743" bestFit="1" customWidth="1"/>
    <col min="2055" max="2055" width="7.140625" style="1743" bestFit="1" customWidth="1"/>
    <col min="2056" max="2056" width="6.85546875" style="1743" bestFit="1" customWidth="1"/>
    <col min="2057" max="2057" width="10.42578125" style="1743" bestFit="1" customWidth="1"/>
    <col min="2058" max="2058" width="54.85546875" style="1743" customWidth="1"/>
    <col min="2059" max="2061" width="9.42578125" style="1743" bestFit="1" customWidth="1"/>
    <col min="2062" max="2062" width="10.28515625" style="1743" customWidth="1"/>
    <col min="2063" max="2063" width="8.42578125" style="1743" customWidth="1"/>
    <col min="2064" max="2064" width="6.85546875" style="1743" customWidth="1"/>
    <col min="2065" max="2065" width="8.28515625" style="1743" customWidth="1"/>
    <col min="2066" max="2066" width="6.85546875" style="1743" bestFit="1" customWidth="1"/>
    <col min="2067" max="2303" width="9.140625" style="1743"/>
    <col min="2304" max="2304" width="56.42578125" style="1743" bestFit="1" customWidth="1"/>
    <col min="2305" max="2308" width="8.42578125" style="1743" bestFit="1" customWidth="1"/>
    <col min="2309" max="2309" width="7.140625" style="1743" bestFit="1" customWidth="1"/>
    <col min="2310" max="2310" width="7" style="1743" bestFit="1" customWidth="1"/>
    <col min="2311" max="2311" width="7.140625" style="1743" bestFit="1" customWidth="1"/>
    <col min="2312" max="2312" width="6.85546875" style="1743" bestFit="1" customWidth="1"/>
    <col min="2313" max="2313" width="10.42578125" style="1743" bestFit="1" customWidth="1"/>
    <col min="2314" max="2314" width="54.85546875" style="1743" customWidth="1"/>
    <col min="2315" max="2317" width="9.42578125" style="1743" bestFit="1" customWidth="1"/>
    <col min="2318" max="2318" width="10.28515625" style="1743" customWidth="1"/>
    <col min="2319" max="2319" width="8.42578125" style="1743" customWidth="1"/>
    <col min="2320" max="2320" width="6.85546875" style="1743" customWidth="1"/>
    <col min="2321" max="2321" width="8.28515625" style="1743" customWidth="1"/>
    <col min="2322" max="2322" width="6.85546875" style="1743" bestFit="1" customWidth="1"/>
    <col min="2323" max="2559" width="9.140625" style="1743"/>
    <col min="2560" max="2560" width="56.42578125" style="1743" bestFit="1" customWidth="1"/>
    <col min="2561" max="2564" width="8.42578125" style="1743" bestFit="1" customWidth="1"/>
    <col min="2565" max="2565" width="7.140625" style="1743" bestFit="1" customWidth="1"/>
    <col min="2566" max="2566" width="7" style="1743" bestFit="1" customWidth="1"/>
    <col min="2567" max="2567" width="7.140625" style="1743" bestFit="1" customWidth="1"/>
    <col min="2568" max="2568" width="6.85546875" style="1743" bestFit="1" customWidth="1"/>
    <col min="2569" max="2569" width="10.42578125" style="1743" bestFit="1" customWidth="1"/>
    <col min="2570" max="2570" width="54.85546875" style="1743" customWidth="1"/>
    <col min="2571" max="2573" width="9.42578125" style="1743" bestFit="1" customWidth="1"/>
    <col min="2574" max="2574" width="10.28515625" style="1743" customWidth="1"/>
    <col min="2575" max="2575" width="8.42578125" style="1743" customWidth="1"/>
    <col min="2576" max="2576" width="6.85546875" style="1743" customWidth="1"/>
    <col min="2577" max="2577" width="8.28515625" style="1743" customWidth="1"/>
    <col min="2578" max="2578" width="6.85546875" style="1743" bestFit="1" customWidth="1"/>
    <col min="2579" max="2815" width="9.140625" style="1743"/>
    <col min="2816" max="2816" width="56.42578125" style="1743" bestFit="1" customWidth="1"/>
    <col min="2817" max="2820" width="8.42578125" style="1743" bestFit="1" customWidth="1"/>
    <col min="2821" max="2821" width="7.140625" style="1743" bestFit="1" customWidth="1"/>
    <col min="2822" max="2822" width="7" style="1743" bestFit="1" customWidth="1"/>
    <col min="2823" max="2823" width="7.140625" style="1743" bestFit="1" customWidth="1"/>
    <col min="2824" max="2824" width="6.85546875" style="1743" bestFit="1" customWidth="1"/>
    <col min="2825" max="2825" width="10.42578125" style="1743" bestFit="1" customWidth="1"/>
    <col min="2826" max="2826" width="54.85546875" style="1743" customWidth="1"/>
    <col min="2827" max="2829" width="9.42578125" style="1743" bestFit="1" customWidth="1"/>
    <col min="2830" max="2830" width="10.28515625" style="1743" customWidth="1"/>
    <col min="2831" max="2831" width="8.42578125" style="1743" customWidth="1"/>
    <col min="2832" max="2832" width="6.85546875" style="1743" customWidth="1"/>
    <col min="2833" max="2833" width="8.28515625" style="1743" customWidth="1"/>
    <col min="2834" max="2834" width="6.85546875" style="1743" bestFit="1" customWidth="1"/>
    <col min="2835" max="3071" width="9.140625" style="1743"/>
    <col min="3072" max="3072" width="56.42578125" style="1743" bestFit="1" customWidth="1"/>
    <col min="3073" max="3076" width="8.42578125" style="1743" bestFit="1" customWidth="1"/>
    <col min="3077" max="3077" width="7.140625" style="1743" bestFit="1" customWidth="1"/>
    <col min="3078" max="3078" width="7" style="1743" bestFit="1" customWidth="1"/>
    <col min="3079" max="3079" width="7.140625" style="1743" bestFit="1" customWidth="1"/>
    <col min="3080" max="3080" width="6.85546875" style="1743" bestFit="1" customWidth="1"/>
    <col min="3081" max="3081" width="10.42578125" style="1743" bestFit="1" customWidth="1"/>
    <col min="3082" max="3082" width="54.85546875" style="1743" customWidth="1"/>
    <col min="3083" max="3085" width="9.42578125" style="1743" bestFit="1" customWidth="1"/>
    <col min="3086" max="3086" width="10.28515625" style="1743" customWidth="1"/>
    <col min="3087" max="3087" width="8.42578125" style="1743" customWidth="1"/>
    <col min="3088" max="3088" width="6.85546875" style="1743" customWidth="1"/>
    <col min="3089" max="3089" width="8.28515625" style="1743" customWidth="1"/>
    <col min="3090" max="3090" width="6.85546875" style="1743" bestFit="1" customWidth="1"/>
    <col min="3091" max="3327" width="9.140625" style="1743"/>
    <col min="3328" max="3328" width="56.42578125" style="1743" bestFit="1" customWidth="1"/>
    <col min="3329" max="3332" width="8.42578125" style="1743" bestFit="1" customWidth="1"/>
    <col min="3333" max="3333" width="7.140625" style="1743" bestFit="1" customWidth="1"/>
    <col min="3334" max="3334" width="7" style="1743" bestFit="1" customWidth="1"/>
    <col min="3335" max="3335" width="7.140625" style="1743" bestFit="1" customWidth="1"/>
    <col min="3336" max="3336" width="6.85546875" style="1743" bestFit="1" customWidth="1"/>
    <col min="3337" max="3337" width="10.42578125" style="1743" bestFit="1" customWidth="1"/>
    <col min="3338" max="3338" width="54.85546875" style="1743" customWidth="1"/>
    <col min="3339" max="3341" width="9.42578125" style="1743" bestFit="1" customWidth="1"/>
    <col min="3342" max="3342" width="10.28515625" style="1743" customWidth="1"/>
    <col min="3343" max="3343" width="8.42578125" style="1743" customWidth="1"/>
    <col min="3344" max="3344" width="6.85546875" style="1743" customWidth="1"/>
    <col min="3345" max="3345" width="8.28515625" style="1743" customWidth="1"/>
    <col min="3346" max="3346" width="6.85546875" style="1743" bestFit="1" customWidth="1"/>
    <col min="3347" max="3583" width="9.140625" style="1743"/>
    <col min="3584" max="3584" width="56.42578125" style="1743" bestFit="1" customWidth="1"/>
    <col min="3585" max="3588" width="8.42578125" style="1743" bestFit="1" customWidth="1"/>
    <col min="3589" max="3589" width="7.140625" style="1743" bestFit="1" customWidth="1"/>
    <col min="3590" max="3590" width="7" style="1743" bestFit="1" customWidth="1"/>
    <col min="3591" max="3591" width="7.140625" style="1743" bestFit="1" customWidth="1"/>
    <col min="3592" max="3592" width="6.85546875" style="1743" bestFit="1" customWidth="1"/>
    <col min="3593" max="3593" width="10.42578125" style="1743" bestFit="1" customWidth="1"/>
    <col min="3594" max="3594" width="54.85546875" style="1743" customWidth="1"/>
    <col min="3595" max="3597" width="9.42578125" style="1743" bestFit="1" customWidth="1"/>
    <col min="3598" max="3598" width="10.28515625" style="1743" customWidth="1"/>
    <col min="3599" max="3599" width="8.42578125" style="1743" customWidth="1"/>
    <col min="3600" max="3600" width="6.85546875" style="1743" customWidth="1"/>
    <col min="3601" max="3601" width="8.28515625" style="1743" customWidth="1"/>
    <col min="3602" max="3602" width="6.85546875" style="1743" bestFit="1" customWidth="1"/>
    <col min="3603" max="3839" width="9.140625" style="1743"/>
    <col min="3840" max="3840" width="56.42578125" style="1743" bestFit="1" customWidth="1"/>
    <col min="3841" max="3844" width="8.42578125" style="1743" bestFit="1" customWidth="1"/>
    <col min="3845" max="3845" width="7.140625" style="1743" bestFit="1" customWidth="1"/>
    <col min="3846" max="3846" width="7" style="1743" bestFit="1" customWidth="1"/>
    <col min="3847" max="3847" width="7.140625" style="1743" bestFit="1" customWidth="1"/>
    <col min="3848" max="3848" width="6.85546875" style="1743" bestFit="1" customWidth="1"/>
    <col min="3849" max="3849" width="10.42578125" style="1743" bestFit="1" customWidth="1"/>
    <col min="3850" max="3850" width="54.85546875" style="1743" customWidth="1"/>
    <col min="3851" max="3853" width="9.42578125" style="1743" bestFit="1" customWidth="1"/>
    <col min="3854" max="3854" width="10.28515625" style="1743" customWidth="1"/>
    <col min="3855" max="3855" width="8.42578125" style="1743" customWidth="1"/>
    <col min="3856" max="3856" width="6.85546875" style="1743" customWidth="1"/>
    <col min="3857" max="3857" width="8.28515625" style="1743" customWidth="1"/>
    <col min="3858" max="3858" width="6.85546875" style="1743" bestFit="1" customWidth="1"/>
    <col min="3859" max="4095" width="9.140625" style="1743"/>
    <col min="4096" max="4096" width="56.42578125" style="1743" bestFit="1" customWidth="1"/>
    <col min="4097" max="4100" width="8.42578125" style="1743" bestFit="1" customWidth="1"/>
    <col min="4101" max="4101" width="7.140625" style="1743" bestFit="1" customWidth="1"/>
    <col min="4102" max="4102" width="7" style="1743" bestFit="1" customWidth="1"/>
    <col min="4103" max="4103" width="7.140625" style="1743" bestFit="1" customWidth="1"/>
    <col min="4104" max="4104" width="6.85546875" style="1743" bestFit="1" customWidth="1"/>
    <col min="4105" max="4105" width="10.42578125" style="1743" bestFit="1" customWidth="1"/>
    <col min="4106" max="4106" width="54.85546875" style="1743" customWidth="1"/>
    <col min="4107" max="4109" width="9.42578125" style="1743" bestFit="1" customWidth="1"/>
    <col min="4110" max="4110" width="10.28515625" style="1743" customWidth="1"/>
    <col min="4111" max="4111" width="8.42578125" style="1743" customWidth="1"/>
    <col min="4112" max="4112" width="6.85546875" style="1743" customWidth="1"/>
    <col min="4113" max="4113" width="8.28515625" style="1743" customWidth="1"/>
    <col min="4114" max="4114" width="6.85546875" style="1743" bestFit="1" customWidth="1"/>
    <col min="4115" max="4351" width="9.140625" style="1743"/>
    <col min="4352" max="4352" width="56.42578125" style="1743" bestFit="1" customWidth="1"/>
    <col min="4353" max="4356" width="8.42578125" style="1743" bestFit="1" customWidth="1"/>
    <col min="4357" max="4357" width="7.140625" style="1743" bestFit="1" customWidth="1"/>
    <col min="4358" max="4358" width="7" style="1743" bestFit="1" customWidth="1"/>
    <col min="4359" max="4359" width="7.140625" style="1743" bestFit="1" customWidth="1"/>
    <col min="4360" max="4360" width="6.85546875" style="1743" bestFit="1" customWidth="1"/>
    <col min="4361" max="4361" width="10.42578125" style="1743" bestFit="1" customWidth="1"/>
    <col min="4362" max="4362" width="54.85546875" style="1743" customWidth="1"/>
    <col min="4363" max="4365" width="9.42578125" style="1743" bestFit="1" customWidth="1"/>
    <col min="4366" max="4366" width="10.28515625" style="1743" customWidth="1"/>
    <col min="4367" max="4367" width="8.42578125" style="1743" customWidth="1"/>
    <col min="4368" max="4368" width="6.85546875" style="1743" customWidth="1"/>
    <col min="4369" max="4369" width="8.28515625" style="1743" customWidth="1"/>
    <col min="4370" max="4370" width="6.85546875" style="1743" bestFit="1" customWidth="1"/>
    <col min="4371" max="4607" width="9.140625" style="1743"/>
    <col min="4608" max="4608" width="56.42578125" style="1743" bestFit="1" customWidth="1"/>
    <col min="4609" max="4612" width="8.42578125" style="1743" bestFit="1" customWidth="1"/>
    <col min="4613" max="4613" width="7.140625" style="1743" bestFit="1" customWidth="1"/>
    <col min="4614" max="4614" width="7" style="1743" bestFit="1" customWidth="1"/>
    <col min="4615" max="4615" width="7.140625" style="1743" bestFit="1" customWidth="1"/>
    <col min="4616" max="4616" width="6.85546875" style="1743" bestFit="1" customWidth="1"/>
    <col min="4617" max="4617" width="10.42578125" style="1743" bestFit="1" customWidth="1"/>
    <col min="4618" max="4618" width="54.85546875" style="1743" customWidth="1"/>
    <col min="4619" max="4621" width="9.42578125" style="1743" bestFit="1" customWidth="1"/>
    <col min="4622" max="4622" width="10.28515625" style="1743" customWidth="1"/>
    <col min="4623" max="4623" width="8.42578125" style="1743" customWidth="1"/>
    <col min="4624" max="4624" width="6.85546875" style="1743" customWidth="1"/>
    <col min="4625" max="4625" width="8.28515625" style="1743" customWidth="1"/>
    <col min="4626" max="4626" width="6.85546875" style="1743" bestFit="1" customWidth="1"/>
    <col min="4627" max="4863" width="9.140625" style="1743"/>
    <col min="4864" max="4864" width="56.42578125" style="1743" bestFit="1" customWidth="1"/>
    <col min="4865" max="4868" width="8.42578125" style="1743" bestFit="1" customWidth="1"/>
    <col min="4869" max="4869" width="7.140625" style="1743" bestFit="1" customWidth="1"/>
    <col min="4870" max="4870" width="7" style="1743" bestFit="1" customWidth="1"/>
    <col min="4871" max="4871" width="7.140625" style="1743" bestFit="1" customWidth="1"/>
    <col min="4872" max="4872" width="6.85546875" style="1743" bestFit="1" customWidth="1"/>
    <col min="4873" max="4873" width="10.42578125" style="1743" bestFit="1" customWidth="1"/>
    <col min="4874" max="4874" width="54.85546875" style="1743" customWidth="1"/>
    <col min="4875" max="4877" width="9.42578125" style="1743" bestFit="1" customWidth="1"/>
    <col min="4878" max="4878" width="10.28515625" style="1743" customWidth="1"/>
    <col min="4879" max="4879" width="8.42578125" style="1743" customWidth="1"/>
    <col min="4880" max="4880" width="6.85546875" style="1743" customWidth="1"/>
    <col min="4881" max="4881" width="8.28515625" style="1743" customWidth="1"/>
    <col min="4882" max="4882" width="6.85546875" style="1743" bestFit="1" customWidth="1"/>
    <col min="4883" max="5119" width="9.140625" style="1743"/>
    <col min="5120" max="5120" width="56.42578125" style="1743" bestFit="1" customWidth="1"/>
    <col min="5121" max="5124" width="8.42578125" style="1743" bestFit="1" customWidth="1"/>
    <col min="5125" max="5125" width="7.140625" style="1743" bestFit="1" customWidth="1"/>
    <col min="5126" max="5126" width="7" style="1743" bestFit="1" customWidth="1"/>
    <col min="5127" max="5127" width="7.140625" style="1743" bestFit="1" customWidth="1"/>
    <col min="5128" max="5128" width="6.85546875" style="1743" bestFit="1" customWidth="1"/>
    <col min="5129" max="5129" width="10.42578125" style="1743" bestFit="1" customWidth="1"/>
    <col min="5130" max="5130" width="54.85546875" style="1743" customWidth="1"/>
    <col min="5131" max="5133" width="9.42578125" style="1743" bestFit="1" customWidth="1"/>
    <col min="5134" max="5134" width="10.28515625" style="1743" customWidth="1"/>
    <col min="5135" max="5135" width="8.42578125" style="1743" customWidth="1"/>
    <col min="5136" max="5136" width="6.85546875" style="1743" customWidth="1"/>
    <col min="5137" max="5137" width="8.28515625" style="1743" customWidth="1"/>
    <col min="5138" max="5138" width="6.85546875" style="1743" bestFit="1" customWidth="1"/>
    <col min="5139" max="5375" width="9.140625" style="1743"/>
    <col min="5376" max="5376" width="56.42578125" style="1743" bestFit="1" customWidth="1"/>
    <col min="5377" max="5380" width="8.42578125" style="1743" bestFit="1" customWidth="1"/>
    <col min="5381" max="5381" width="7.140625" style="1743" bestFit="1" customWidth="1"/>
    <col min="5382" max="5382" width="7" style="1743" bestFit="1" customWidth="1"/>
    <col min="5383" max="5383" width="7.140625" style="1743" bestFit="1" customWidth="1"/>
    <col min="5384" max="5384" width="6.85546875" style="1743" bestFit="1" customWidth="1"/>
    <col min="5385" max="5385" width="10.42578125" style="1743" bestFit="1" customWidth="1"/>
    <col min="5386" max="5386" width="54.85546875" style="1743" customWidth="1"/>
    <col min="5387" max="5389" width="9.42578125" style="1743" bestFit="1" customWidth="1"/>
    <col min="5390" max="5390" width="10.28515625" style="1743" customWidth="1"/>
    <col min="5391" max="5391" width="8.42578125" style="1743" customWidth="1"/>
    <col min="5392" max="5392" width="6.85546875" style="1743" customWidth="1"/>
    <col min="5393" max="5393" width="8.28515625" style="1743" customWidth="1"/>
    <col min="5394" max="5394" width="6.85546875" style="1743" bestFit="1" customWidth="1"/>
    <col min="5395" max="5631" width="9.140625" style="1743"/>
    <col min="5632" max="5632" width="56.42578125" style="1743" bestFit="1" customWidth="1"/>
    <col min="5633" max="5636" width="8.42578125" style="1743" bestFit="1" customWidth="1"/>
    <col min="5637" max="5637" width="7.140625" style="1743" bestFit="1" customWidth="1"/>
    <col min="5638" max="5638" width="7" style="1743" bestFit="1" customWidth="1"/>
    <col min="5639" max="5639" width="7.140625" style="1743" bestFit="1" customWidth="1"/>
    <col min="5640" max="5640" width="6.85546875" style="1743" bestFit="1" customWidth="1"/>
    <col min="5641" max="5641" width="10.42578125" style="1743" bestFit="1" customWidth="1"/>
    <col min="5642" max="5642" width="54.85546875" style="1743" customWidth="1"/>
    <col min="5643" max="5645" width="9.42578125" style="1743" bestFit="1" customWidth="1"/>
    <col min="5646" max="5646" width="10.28515625" style="1743" customWidth="1"/>
    <col min="5647" max="5647" width="8.42578125" style="1743" customWidth="1"/>
    <col min="5648" max="5648" width="6.85546875" style="1743" customWidth="1"/>
    <col min="5649" max="5649" width="8.28515625" style="1743" customWidth="1"/>
    <col min="5650" max="5650" width="6.85546875" style="1743" bestFit="1" customWidth="1"/>
    <col min="5651" max="5887" width="9.140625" style="1743"/>
    <col min="5888" max="5888" width="56.42578125" style="1743" bestFit="1" customWidth="1"/>
    <col min="5889" max="5892" width="8.42578125" style="1743" bestFit="1" customWidth="1"/>
    <col min="5893" max="5893" width="7.140625" style="1743" bestFit="1" customWidth="1"/>
    <col min="5894" max="5894" width="7" style="1743" bestFit="1" customWidth="1"/>
    <col min="5895" max="5895" width="7.140625" style="1743" bestFit="1" customWidth="1"/>
    <col min="5896" max="5896" width="6.85546875" style="1743" bestFit="1" customWidth="1"/>
    <col min="5897" max="5897" width="10.42578125" style="1743" bestFit="1" customWidth="1"/>
    <col min="5898" max="5898" width="54.85546875" style="1743" customWidth="1"/>
    <col min="5899" max="5901" width="9.42578125" style="1743" bestFit="1" customWidth="1"/>
    <col min="5902" max="5902" width="10.28515625" style="1743" customWidth="1"/>
    <col min="5903" max="5903" width="8.42578125" style="1743" customWidth="1"/>
    <col min="5904" max="5904" width="6.85546875" style="1743" customWidth="1"/>
    <col min="5905" max="5905" width="8.28515625" style="1743" customWidth="1"/>
    <col min="5906" max="5906" width="6.85546875" style="1743" bestFit="1" customWidth="1"/>
    <col min="5907" max="6143" width="9.140625" style="1743"/>
    <col min="6144" max="6144" width="56.42578125" style="1743" bestFit="1" customWidth="1"/>
    <col min="6145" max="6148" width="8.42578125" style="1743" bestFit="1" customWidth="1"/>
    <col min="6149" max="6149" width="7.140625" style="1743" bestFit="1" customWidth="1"/>
    <col min="6150" max="6150" width="7" style="1743" bestFit="1" customWidth="1"/>
    <col min="6151" max="6151" width="7.140625" style="1743" bestFit="1" customWidth="1"/>
    <col min="6152" max="6152" width="6.85546875" style="1743" bestFit="1" customWidth="1"/>
    <col min="6153" max="6153" width="10.42578125" style="1743" bestFit="1" customWidth="1"/>
    <col min="6154" max="6154" width="54.85546875" style="1743" customWidth="1"/>
    <col min="6155" max="6157" width="9.42578125" style="1743" bestFit="1" customWidth="1"/>
    <col min="6158" max="6158" width="10.28515625" style="1743" customWidth="1"/>
    <col min="6159" max="6159" width="8.42578125" style="1743" customWidth="1"/>
    <col min="6160" max="6160" width="6.85546875" style="1743" customWidth="1"/>
    <col min="6161" max="6161" width="8.28515625" style="1743" customWidth="1"/>
    <col min="6162" max="6162" width="6.85546875" style="1743" bestFit="1" customWidth="1"/>
    <col min="6163" max="6399" width="9.140625" style="1743"/>
    <col min="6400" max="6400" width="56.42578125" style="1743" bestFit="1" customWidth="1"/>
    <col min="6401" max="6404" width="8.42578125" style="1743" bestFit="1" customWidth="1"/>
    <col min="6405" max="6405" width="7.140625" style="1743" bestFit="1" customWidth="1"/>
    <col min="6406" max="6406" width="7" style="1743" bestFit="1" customWidth="1"/>
    <col min="6407" max="6407" width="7.140625" style="1743" bestFit="1" customWidth="1"/>
    <col min="6408" max="6408" width="6.85546875" style="1743" bestFit="1" customWidth="1"/>
    <col min="6409" max="6409" width="10.42578125" style="1743" bestFit="1" customWidth="1"/>
    <col min="6410" max="6410" width="54.85546875" style="1743" customWidth="1"/>
    <col min="6411" max="6413" width="9.42578125" style="1743" bestFit="1" customWidth="1"/>
    <col min="6414" max="6414" width="10.28515625" style="1743" customWidth="1"/>
    <col min="6415" max="6415" width="8.42578125" style="1743" customWidth="1"/>
    <col min="6416" max="6416" width="6.85546875" style="1743" customWidth="1"/>
    <col min="6417" max="6417" width="8.28515625" style="1743" customWidth="1"/>
    <col min="6418" max="6418" width="6.85546875" style="1743" bestFit="1" customWidth="1"/>
    <col min="6419" max="6655" width="9.140625" style="1743"/>
    <col min="6656" max="6656" width="56.42578125" style="1743" bestFit="1" customWidth="1"/>
    <col min="6657" max="6660" width="8.42578125" style="1743" bestFit="1" customWidth="1"/>
    <col min="6661" max="6661" width="7.140625" style="1743" bestFit="1" customWidth="1"/>
    <col min="6662" max="6662" width="7" style="1743" bestFit="1" customWidth="1"/>
    <col min="6663" max="6663" width="7.140625" style="1743" bestFit="1" customWidth="1"/>
    <col min="6664" max="6664" width="6.85546875" style="1743" bestFit="1" customWidth="1"/>
    <col min="6665" max="6665" width="10.42578125" style="1743" bestFit="1" customWidth="1"/>
    <col min="6666" max="6666" width="54.85546875" style="1743" customWidth="1"/>
    <col min="6667" max="6669" width="9.42578125" style="1743" bestFit="1" customWidth="1"/>
    <col min="6670" max="6670" width="10.28515625" style="1743" customWidth="1"/>
    <col min="6671" max="6671" width="8.42578125" style="1743" customWidth="1"/>
    <col min="6672" max="6672" width="6.85546875" style="1743" customWidth="1"/>
    <col min="6673" max="6673" width="8.28515625" style="1743" customWidth="1"/>
    <col min="6674" max="6674" width="6.85546875" style="1743" bestFit="1" customWidth="1"/>
    <col min="6675" max="6911" width="9.140625" style="1743"/>
    <col min="6912" max="6912" width="56.42578125" style="1743" bestFit="1" customWidth="1"/>
    <col min="6913" max="6916" width="8.42578125" style="1743" bestFit="1" customWidth="1"/>
    <col min="6917" max="6917" width="7.140625" style="1743" bestFit="1" customWidth="1"/>
    <col min="6918" max="6918" width="7" style="1743" bestFit="1" customWidth="1"/>
    <col min="6919" max="6919" width="7.140625" style="1743" bestFit="1" customWidth="1"/>
    <col min="6920" max="6920" width="6.85546875" style="1743" bestFit="1" customWidth="1"/>
    <col min="6921" max="6921" width="10.42578125" style="1743" bestFit="1" customWidth="1"/>
    <col min="6922" max="6922" width="54.85546875" style="1743" customWidth="1"/>
    <col min="6923" max="6925" width="9.42578125" style="1743" bestFit="1" customWidth="1"/>
    <col min="6926" max="6926" width="10.28515625" style="1743" customWidth="1"/>
    <col min="6927" max="6927" width="8.42578125" style="1743" customWidth="1"/>
    <col min="6928" max="6928" width="6.85546875" style="1743" customWidth="1"/>
    <col min="6929" max="6929" width="8.28515625" style="1743" customWidth="1"/>
    <col min="6930" max="6930" width="6.85546875" style="1743" bestFit="1" customWidth="1"/>
    <col min="6931" max="7167" width="9.140625" style="1743"/>
    <col min="7168" max="7168" width="56.42578125" style="1743" bestFit="1" customWidth="1"/>
    <col min="7169" max="7172" width="8.42578125" style="1743" bestFit="1" customWidth="1"/>
    <col min="7173" max="7173" width="7.140625" style="1743" bestFit="1" customWidth="1"/>
    <col min="7174" max="7174" width="7" style="1743" bestFit="1" customWidth="1"/>
    <col min="7175" max="7175" width="7.140625" style="1743" bestFit="1" customWidth="1"/>
    <col min="7176" max="7176" width="6.85546875" style="1743" bestFit="1" customWidth="1"/>
    <col min="7177" max="7177" width="10.42578125" style="1743" bestFit="1" customWidth="1"/>
    <col min="7178" max="7178" width="54.85546875" style="1743" customWidth="1"/>
    <col min="7179" max="7181" width="9.42578125" style="1743" bestFit="1" customWidth="1"/>
    <col min="7182" max="7182" width="10.28515625" style="1743" customWidth="1"/>
    <col min="7183" max="7183" width="8.42578125" style="1743" customWidth="1"/>
    <col min="7184" max="7184" width="6.85546875" style="1743" customWidth="1"/>
    <col min="7185" max="7185" width="8.28515625" style="1743" customWidth="1"/>
    <col min="7186" max="7186" width="6.85546875" style="1743" bestFit="1" customWidth="1"/>
    <col min="7187" max="7423" width="9.140625" style="1743"/>
    <col min="7424" max="7424" width="56.42578125" style="1743" bestFit="1" customWidth="1"/>
    <col min="7425" max="7428" width="8.42578125" style="1743" bestFit="1" customWidth="1"/>
    <col min="7429" max="7429" width="7.140625" style="1743" bestFit="1" customWidth="1"/>
    <col min="7430" max="7430" width="7" style="1743" bestFit="1" customWidth="1"/>
    <col min="7431" max="7431" width="7.140625" style="1743" bestFit="1" customWidth="1"/>
    <col min="7432" max="7432" width="6.85546875" style="1743" bestFit="1" customWidth="1"/>
    <col min="7433" max="7433" width="10.42578125" style="1743" bestFit="1" customWidth="1"/>
    <col min="7434" max="7434" width="54.85546875" style="1743" customWidth="1"/>
    <col min="7435" max="7437" width="9.42578125" style="1743" bestFit="1" customWidth="1"/>
    <col min="7438" max="7438" width="10.28515625" style="1743" customWidth="1"/>
    <col min="7439" max="7439" width="8.42578125" style="1743" customWidth="1"/>
    <col min="7440" max="7440" width="6.85546875" style="1743" customWidth="1"/>
    <col min="7441" max="7441" width="8.28515625" style="1743" customWidth="1"/>
    <col min="7442" max="7442" width="6.85546875" style="1743" bestFit="1" customWidth="1"/>
    <col min="7443" max="7679" width="9.140625" style="1743"/>
    <col min="7680" max="7680" width="56.42578125" style="1743" bestFit="1" customWidth="1"/>
    <col min="7681" max="7684" width="8.42578125" style="1743" bestFit="1" customWidth="1"/>
    <col min="7685" max="7685" width="7.140625" style="1743" bestFit="1" customWidth="1"/>
    <col min="7686" max="7686" width="7" style="1743" bestFit="1" customWidth="1"/>
    <col min="7687" max="7687" width="7.140625" style="1743" bestFit="1" customWidth="1"/>
    <col min="7688" max="7688" width="6.85546875" style="1743" bestFit="1" customWidth="1"/>
    <col min="7689" max="7689" width="10.42578125" style="1743" bestFit="1" customWidth="1"/>
    <col min="7690" max="7690" width="54.85546875" style="1743" customWidth="1"/>
    <col min="7691" max="7693" width="9.42578125" style="1743" bestFit="1" customWidth="1"/>
    <col min="7694" max="7694" width="10.28515625" style="1743" customWidth="1"/>
    <col min="7695" max="7695" width="8.42578125" style="1743" customWidth="1"/>
    <col min="7696" max="7696" width="6.85546875" style="1743" customWidth="1"/>
    <col min="7697" max="7697" width="8.28515625" style="1743" customWidth="1"/>
    <col min="7698" max="7698" width="6.85546875" style="1743" bestFit="1" customWidth="1"/>
    <col min="7699" max="7935" width="9.140625" style="1743"/>
    <col min="7936" max="7936" width="56.42578125" style="1743" bestFit="1" customWidth="1"/>
    <col min="7937" max="7940" width="8.42578125" style="1743" bestFit="1" customWidth="1"/>
    <col min="7941" max="7941" width="7.140625" style="1743" bestFit="1" customWidth="1"/>
    <col min="7942" max="7942" width="7" style="1743" bestFit="1" customWidth="1"/>
    <col min="7943" max="7943" width="7.140625" style="1743" bestFit="1" customWidth="1"/>
    <col min="7944" max="7944" width="6.85546875" style="1743" bestFit="1" customWidth="1"/>
    <col min="7945" max="7945" width="10.42578125" style="1743" bestFit="1" customWidth="1"/>
    <col min="7946" max="7946" width="54.85546875" style="1743" customWidth="1"/>
    <col min="7947" max="7949" width="9.42578125" style="1743" bestFit="1" customWidth="1"/>
    <col min="7950" max="7950" width="10.28515625" style="1743" customWidth="1"/>
    <col min="7951" max="7951" width="8.42578125" style="1743" customWidth="1"/>
    <col min="7952" max="7952" width="6.85546875" style="1743" customWidth="1"/>
    <col min="7953" max="7953" width="8.28515625" style="1743" customWidth="1"/>
    <col min="7954" max="7954" width="6.85546875" style="1743" bestFit="1" customWidth="1"/>
    <col min="7955" max="8191" width="9.140625" style="1743"/>
    <col min="8192" max="8192" width="56.42578125" style="1743" bestFit="1" customWidth="1"/>
    <col min="8193" max="8196" width="8.42578125" style="1743" bestFit="1" customWidth="1"/>
    <col min="8197" max="8197" width="7.140625" style="1743" bestFit="1" customWidth="1"/>
    <col min="8198" max="8198" width="7" style="1743" bestFit="1" customWidth="1"/>
    <col min="8199" max="8199" width="7.140625" style="1743" bestFit="1" customWidth="1"/>
    <col min="8200" max="8200" width="6.85546875" style="1743" bestFit="1" customWidth="1"/>
    <col min="8201" max="8201" width="10.42578125" style="1743" bestFit="1" customWidth="1"/>
    <col min="8202" max="8202" width="54.85546875" style="1743" customWidth="1"/>
    <col min="8203" max="8205" width="9.42578125" style="1743" bestFit="1" customWidth="1"/>
    <col min="8206" max="8206" width="10.28515625" style="1743" customWidth="1"/>
    <col min="8207" max="8207" width="8.42578125" style="1743" customWidth="1"/>
    <col min="8208" max="8208" width="6.85546875" style="1743" customWidth="1"/>
    <col min="8209" max="8209" width="8.28515625" style="1743" customWidth="1"/>
    <col min="8210" max="8210" width="6.85546875" style="1743" bestFit="1" customWidth="1"/>
    <col min="8211" max="8447" width="9.140625" style="1743"/>
    <col min="8448" max="8448" width="56.42578125" style="1743" bestFit="1" customWidth="1"/>
    <col min="8449" max="8452" width="8.42578125" style="1743" bestFit="1" customWidth="1"/>
    <col min="8453" max="8453" width="7.140625" style="1743" bestFit="1" customWidth="1"/>
    <col min="8454" max="8454" width="7" style="1743" bestFit="1" customWidth="1"/>
    <col min="8455" max="8455" width="7.140625" style="1743" bestFit="1" customWidth="1"/>
    <col min="8456" max="8456" width="6.85546875" style="1743" bestFit="1" customWidth="1"/>
    <col min="8457" max="8457" width="10.42578125" style="1743" bestFit="1" customWidth="1"/>
    <col min="8458" max="8458" width="54.85546875" style="1743" customWidth="1"/>
    <col min="8459" max="8461" width="9.42578125" style="1743" bestFit="1" customWidth="1"/>
    <col min="8462" max="8462" width="10.28515625" style="1743" customWidth="1"/>
    <col min="8463" max="8463" width="8.42578125" style="1743" customWidth="1"/>
    <col min="8464" max="8464" width="6.85546875" style="1743" customWidth="1"/>
    <col min="8465" max="8465" width="8.28515625" style="1743" customWidth="1"/>
    <col min="8466" max="8466" width="6.85546875" style="1743" bestFit="1" customWidth="1"/>
    <col min="8467" max="8703" width="9.140625" style="1743"/>
    <col min="8704" max="8704" width="56.42578125" style="1743" bestFit="1" customWidth="1"/>
    <col min="8705" max="8708" width="8.42578125" style="1743" bestFit="1" customWidth="1"/>
    <col min="8709" max="8709" width="7.140625" style="1743" bestFit="1" customWidth="1"/>
    <col min="8710" max="8710" width="7" style="1743" bestFit="1" customWidth="1"/>
    <col min="8711" max="8711" width="7.140625" style="1743" bestFit="1" customWidth="1"/>
    <col min="8712" max="8712" width="6.85546875" style="1743" bestFit="1" customWidth="1"/>
    <col min="8713" max="8713" width="10.42578125" style="1743" bestFit="1" customWidth="1"/>
    <col min="8714" max="8714" width="54.85546875" style="1743" customWidth="1"/>
    <col min="8715" max="8717" width="9.42578125" style="1743" bestFit="1" customWidth="1"/>
    <col min="8718" max="8718" width="10.28515625" style="1743" customWidth="1"/>
    <col min="8719" max="8719" width="8.42578125" style="1743" customWidth="1"/>
    <col min="8720" max="8720" width="6.85546875" style="1743" customWidth="1"/>
    <col min="8721" max="8721" width="8.28515625" style="1743" customWidth="1"/>
    <col min="8722" max="8722" width="6.85546875" style="1743" bestFit="1" customWidth="1"/>
    <col min="8723" max="8959" width="9.140625" style="1743"/>
    <col min="8960" max="8960" width="56.42578125" style="1743" bestFit="1" customWidth="1"/>
    <col min="8961" max="8964" width="8.42578125" style="1743" bestFit="1" customWidth="1"/>
    <col min="8965" max="8965" width="7.140625" style="1743" bestFit="1" customWidth="1"/>
    <col min="8966" max="8966" width="7" style="1743" bestFit="1" customWidth="1"/>
    <col min="8967" max="8967" width="7.140625" style="1743" bestFit="1" customWidth="1"/>
    <col min="8968" max="8968" width="6.85546875" style="1743" bestFit="1" customWidth="1"/>
    <col min="8969" max="8969" width="10.42578125" style="1743" bestFit="1" customWidth="1"/>
    <col min="8970" max="8970" width="54.85546875" style="1743" customWidth="1"/>
    <col min="8971" max="8973" width="9.42578125" style="1743" bestFit="1" customWidth="1"/>
    <col min="8974" max="8974" width="10.28515625" style="1743" customWidth="1"/>
    <col min="8975" max="8975" width="8.42578125" style="1743" customWidth="1"/>
    <col min="8976" max="8976" width="6.85546875" style="1743" customWidth="1"/>
    <col min="8977" max="8977" width="8.28515625" style="1743" customWidth="1"/>
    <col min="8978" max="8978" width="6.85546875" style="1743" bestFit="1" customWidth="1"/>
    <col min="8979" max="9215" width="9.140625" style="1743"/>
    <col min="9216" max="9216" width="56.42578125" style="1743" bestFit="1" customWidth="1"/>
    <col min="9217" max="9220" width="8.42578125" style="1743" bestFit="1" customWidth="1"/>
    <col min="9221" max="9221" width="7.140625" style="1743" bestFit="1" customWidth="1"/>
    <col min="9222" max="9222" width="7" style="1743" bestFit="1" customWidth="1"/>
    <col min="9223" max="9223" width="7.140625" style="1743" bestFit="1" customWidth="1"/>
    <col min="9224" max="9224" width="6.85546875" style="1743" bestFit="1" customWidth="1"/>
    <col min="9225" max="9225" width="10.42578125" style="1743" bestFit="1" customWidth="1"/>
    <col min="9226" max="9226" width="54.85546875" style="1743" customWidth="1"/>
    <col min="9227" max="9229" width="9.42578125" style="1743" bestFit="1" customWidth="1"/>
    <col min="9230" max="9230" width="10.28515625" style="1743" customWidth="1"/>
    <col min="9231" max="9231" width="8.42578125" style="1743" customWidth="1"/>
    <col min="9232" max="9232" width="6.85546875" style="1743" customWidth="1"/>
    <col min="9233" max="9233" width="8.28515625" style="1743" customWidth="1"/>
    <col min="9234" max="9234" width="6.85546875" style="1743" bestFit="1" customWidth="1"/>
    <col min="9235" max="9471" width="9.140625" style="1743"/>
    <col min="9472" max="9472" width="56.42578125" style="1743" bestFit="1" customWidth="1"/>
    <col min="9473" max="9476" width="8.42578125" style="1743" bestFit="1" customWidth="1"/>
    <col min="9477" max="9477" width="7.140625" style="1743" bestFit="1" customWidth="1"/>
    <col min="9478" max="9478" width="7" style="1743" bestFit="1" customWidth="1"/>
    <col min="9479" max="9479" width="7.140625" style="1743" bestFit="1" customWidth="1"/>
    <col min="9480" max="9480" width="6.85546875" style="1743" bestFit="1" customWidth="1"/>
    <col min="9481" max="9481" width="10.42578125" style="1743" bestFit="1" customWidth="1"/>
    <col min="9482" max="9482" width="54.85546875" style="1743" customWidth="1"/>
    <col min="9483" max="9485" width="9.42578125" style="1743" bestFit="1" customWidth="1"/>
    <col min="9486" max="9486" width="10.28515625" style="1743" customWidth="1"/>
    <col min="9487" max="9487" width="8.42578125" style="1743" customWidth="1"/>
    <col min="9488" max="9488" width="6.85546875" style="1743" customWidth="1"/>
    <col min="9489" max="9489" width="8.28515625" style="1743" customWidth="1"/>
    <col min="9490" max="9490" width="6.85546875" style="1743" bestFit="1" customWidth="1"/>
    <col min="9491" max="9727" width="9.140625" style="1743"/>
    <col min="9728" max="9728" width="56.42578125" style="1743" bestFit="1" customWidth="1"/>
    <col min="9729" max="9732" width="8.42578125" style="1743" bestFit="1" customWidth="1"/>
    <col min="9733" max="9733" width="7.140625" style="1743" bestFit="1" customWidth="1"/>
    <col min="9734" max="9734" width="7" style="1743" bestFit="1" customWidth="1"/>
    <col min="9735" max="9735" width="7.140625" style="1743" bestFit="1" customWidth="1"/>
    <col min="9736" max="9736" width="6.85546875" style="1743" bestFit="1" customWidth="1"/>
    <col min="9737" max="9737" width="10.42578125" style="1743" bestFit="1" customWidth="1"/>
    <col min="9738" max="9738" width="54.85546875" style="1743" customWidth="1"/>
    <col min="9739" max="9741" width="9.42578125" style="1743" bestFit="1" customWidth="1"/>
    <col min="9742" max="9742" width="10.28515625" style="1743" customWidth="1"/>
    <col min="9743" max="9743" width="8.42578125" style="1743" customWidth="1"/>
    <col min="9744" max="9744" width="6.85546875" style="1743" customWidth="1"/>
    <col min="9745" max="9745" width="8.28515625" style="1743" customWidth="1"/>
    <col min="9746" max="9746" width="6.85546875" style="1743" bestFit="1" customWidth="1"/>
    <col min="9747" max="9983" width="9.140625" style="1743"/>
    <col min="9984" max="9984" width="56.42578125" style="1743" bestFit="1" customWidth="1"/>
    <col min="9985" max="9988" width="8.42578125" style="1743" bestFit="1" customWidth="1"/>
    <col min="9989" max="9989" width="7.140625" style="1743" bestFit="1" customWidth="1"/>
    <col min="9990" max="9990" width="7" style="1743" bestFit="1" customWidth="1"/>
    <col min="9991" max="9991" width="7.140625" style="1743" bestFit="1" customWidth="1"/>
    <col min="9992" max="9992" width="6.85546875" style="1743" bestFit="1" customWidth="1"/>
    <col min="9993" max="9993" width="10.42578125" style="1743" bestFit="1" customWidth="1"/>
    <col min="9994" max="9994" width="54.85546875" style="1743" customWidth="1"/>
    <col min="9995" max="9997" width="9.42578125" style="1743" bestFit="1" customWidth="1"/>
    <col min="9998" max="9998" width="10.28515625" style="1743" customWidth="1"/>
    <col min="9999" max="9999" width="8.42578125" style="1743" customWidth="1"/>
    <col min="10000" max="10000" width="6.85546875" style="1743" customWidth="1"/>
    <col min="10001" max="10001" width="8.28515625" style="1743" customWidth="1"/>
    <col min="10002" max="10002" width="6.85546875" style="1743" bestFit="1" customWidth="1"/>
    <col min="10003" max="10239" width="9.140625" style="1743"/>
    <col min="10240" max="10240" width="56.42578125" style="1743" bestFit="1" customWidth="1"/>
    <col min="10241" max="10244" width="8.42578125" style="1743" bestFit="1" customWidth="1"/>
    <col min="10245" max="10245" width="7.140625" style="1743" bestFit="1" customWidth="1"/>
    <col min="10246" max="10246" width="7" style="1743" bestFit="1" customWidth="1"/>
    <col min="10247" max="10247" width="7.140625" style="1743" bestFit="1" customWidth="1"/>
    <col min="10248" max="10248" width="6.85546875" style="1743" bestFit="1" customWidth="1"/>
    <col min="10249" max="10249" width="10.42578125" style="1743" bestFit="1" customWidth="1"/>
    <col min="10250" max="10250" width="54.85546875" style="1743" customWidth="1"/>
    <col min="10251" max="10253" width="9.42578125" style="1743" bestFit="1" customWidth="1"/>
    <col min="10254" max="10254" width="10.28515625" style="1743" customWidth="1"/>
    <col min="10255" max="10255" width="8.42578125" style="1743" customWidth="1"/>
    <col min="10256" max="10256" width="6.85546875" style="1743" customWidth="1"/>
    <col min="10257" max="10257" width="8.28515625" style="1743" customWidth="1"/>
    <col min="10258" max="10258" width="6.85546875" style="1743" bestFit="1" customWidth="1"/>
    <col min="10259" max="10495" width="9.140625" style="1743"/>
    <col min="10496" max="10496" width="56.42578125" style="1743" bestFit="1" customWidth="1"/>
    <col min="10497" max="10500" width="8.42578125" style="1743" bestFit="1" customWidth="1"/>
    <col min="10501" max="10501" width="7.140625" style="1743" bestFit="1" customWidth="1"/>
    <col min="10502" max="10502" width="7" style="1743" bestFit="1" customWidth="1"/>
    <col min="10503" max="10503" width="7.140625" style="1743" bestFit="1" customWidth="1"/>
    <col min="10504" max="10504" width="6.85546875" style="1743" bestFit="1" customWidth="1"/>
    <col min="10505" max="10505" width="10.42578125" style="1743" bestFit="1" customWidth="1"/>
    <col min="10506" max="10506" width="54.85546875" style="1743" customWidth="1"/>
    <col min="10507" max="10509" width="9.42578125" style="1743" bestFit="1" customWidth="1"/>
    <col min="10510" max="10510" width="10.28515625" style="1743" customWidth="1"/>
    <col min="10511" max="10511" width="8.42578125" style="1743" customWidth="1"/>
    <col min="10512" max="10512" width="6.85546875" style="1743" customWidth="1"/>
    <col min="10513" max="10513" width="8.28515625" style="1743" customWidth="1"/>
    <col min="10514" max="10514" width="6.85546875" style="1743" bestFit="1" customWidth="1"/>
    <col min="10515" max="10751" width="9.140625" style="1743"/>
    <col min="10752" max="10752" width="56.42578125" style="1743" bestFit="1" customWidth="1"/>
    <col min="10753" max="10756" width="8.42578125" style="1743" bestFit="1" customWidth="1"/>
    <col min="10757" max="10757" width="7.140625" style="1743" bestFit="1" customWidth="1"/>
    <col min="10758" max="10758" width="7" style="1743" bestFit="1" customWidth="1"/>
    <col min="10759" max="10759" width="7.140625" style="1743" bestFit="1" customWidth="1"/>
    <col min="10760" max="10760" width="6.85546875" style="1743" bestFit="1" customWidth="1"/>
    <col min="10761" max="10761" width="10.42578125" style="1743" bestFit="1" customWidth="1"/>
    <col min="10762" max="10762" width="54.85546875" style="1743" customWidth="1"/>
    <col min="10763" max="10765" width="9.42578125" style="1743" bestFit="1" customWidth="1"/>
    <col min="10766" max="10766" width="10.28515625" style="1743" customWidth="1"/>
    <col min="10767" max="10767" width="8.42578125" style="1743" customWidth="1"/>
    <col min="10768" max="10768" width="6.85546875" style="1743" customWidth="1"/>
    <col min="10769" max="10769" width="8.28515625" style="1743" customWidth="1"/>
    <col min="10770" max="10770" width="6.85546875" style="1743" bestFit="1" customWidth="1"/>
    <col min="10771" max="11007" width="9.140625" style="1743"/>
    <col min="11008" max="11008" width="56.42578125" style="1743" bestFit="1" customWidth="1"/>
    <col min="11009" max="11012" width="8.42578125" style="1743" bestFit="1" customWidth="1"/>
    <col min="11013" max="11013" width="7.140625" style="1743" bestFit="1" customWidth="1"/>
    <col min="11014" max="11014" width="7" style="1743" bestFit="1" customWidth="1"/>
    <col min="11015" max="11015" width="7.140625" style="1743" bestFit="1" customWidth="1"/>
    <col min="11016" max="11016" width="6.85546875" style="1743" bestFit="1" customWidth="1"/>
    <col min="11017" max="11017" width="10.42578125" style="1743" bestFit="1" customWidth="1"/>
    <col min="11018" max="11018" width="54.85546875" style="1743" customWidth="1"/>
    <col min="11019" max="11021" width="9.42578125" style="1743" bestFit="1" customWidth="1"/>
    <col min="11022" max="11022" width="10.28515625" style="1743" customWidth="1"/>
    <col min="11023" max="11023" width="8.42578125" style="1743" customWidth="1"/>
    <col min="11024" max="11024" width="6.85546875" style="1743" customWidth="1"/>
    <col min="11025" max="11025" width="8.28515625" style="1743" customWidth="1"/>
    <col min="11026" max="11026" width="6.85546875" style="1743" bestFit="1" customWidth="1"/>
    <col min="11027" max="11263" width="9.140625" style="1743"/>
    <col min="11264" max="11264" width="56.42578125" style="1743" bestFit="1" customWidth="1"/>
    <col min="11265" max="11268" width="8.42578125" style="1743" bestFit="1" customWidth="1"/>
    <col min="11269" max="11269" width="7.140625" style="1743" bestFit="1" customWidth="1"/>
    <col min="11270" max="11270" width="7" style="1743" bestFit="1" customWidth="1"/>
    <col min="11271" max="11271" width="7.140625" style="1743" bestFit="1" customWidth="1"/>
    <col min="11272" max="11272" width="6.85546875" style="1743" bestFit="1" customWidth="1"/>
    <col min="11273" max="11273" width="10.42578125" style="1743" bestFit="1" customWidth="1"/>
    <col min="11274" max="11274" width="54.85546875" style="1743" customWidth="1"/>
    <col min="11275" max="11277" width="9.42578125" style="1743" bestFit="1" customWidth="1"/>
    <col min="11278" max="11278" width="10.28515625" style="1743" customWidth="1"/>
    <col min="11279" max="11279" width="8.42578125" style="1743" customWidth="1"/>
    <col min="11280" max="11280" width="6.85546875" style="1743" customWidth="1"/>
    <col min="11281" max="11281" width="8.28515625" style="1743" customWidth="1"/>
    <col min="11282" max="11282" width="6.85546875" style="1743" bestFit="1" customWidth="1"/>
    <col min="11283" max="11519" width="9.140625" style="1743"/>
    <col min="11520" max="11520" width="56.42578125" style="1743" bestFit="1" customWidth="1"/>
    <col min="11521" max="11524" width="8.42578125" style="1743" bestFit="1" customWidth="1"/>
    <col min="11525" max="11525" width="7.140625" style="1743" bestFit="1" customWidth="1"/>
    <col min="11526" max="11526" width="7" style="1743" bestFit="1" customWidth="1"/>
    <col min="11527" max="11527" width="7.140625" style="1743" bestFit="1" customWidth="1"/>
    <col min="11528" max="11528" width="6.85546875" style="1743" bestFit="1" customWidth="1"/>
    <col min="11529" max="11529" width="10.42578125" style="1743" bestFit="1" customWidth="1"/>
    <col min="11530" max="11530" width="54.85546875" style="1743" customWidth="1"/>
    <col min="11531" max="11533" width="9.42578125" style="1743" bestFit="1" customWidth="1"/>
    <col min="11534" max="11534" width="10.28515625" style="1743" customWidth="1"/>
    <col min="11535" max="11535" width="8.42578125" style="1743" customWidth="1"/>
    <col min="11536" max="11536" width="6.85546875" style="1743" customWidth="1"/>
    <col min="11537" max="11537" width="8.28515625" style="1743" customWidth="1"/>
    <col min="11538" max="11538" width="6.85546875" style="1743" bestFit="1" customWidth="1"/>
    <col min="11539" max="11775" width="9.140625" style="1743"/>
    <col min="11776" max="11776" width="56.42578125" style="1743" bestFit="1" customWidth="1"/>
    <col min="11777" max="11780" width="8.42578125" style="1743" bestFit="1" customWidth="1"/>
    <col min="11781" max="11781" width="7.140625" style="1743" bestFit="1" customWidth="1"/>
    <col min="11782" max="11782" width="7" style="1743" bestFit="1" customWidth="1"/>
    <col min="11783" max="11783" width="7.140625" style="1743" bestFit="1" customWidth="1"/>
    <col min="11784" max="11784" width="6.85546875" style="1743" bestFit="1" customWidth="1"/>
    <col min="11785" max="11785" width="10.42578125" style="1743" bestFit="1" customWidth="1"/>
    <col min="11786" max="11786" width="54.85546875" style="1743" customWidth="1"/>
    <col min="11787" max="11789" width="9.42578125" style="1743" bestFit="1" customWidth="1"/>
    <col min="11790" max="11790" width="10.28515625" style="1743" customWidth="1"/>
    <col min="11791" max="11791" width="8.42578125" style="1743" customWidth="1"/>
    <col min="11792" max="11792" width="6.85546875" style="1743" customWidth="1"/>
    <col min="11793" max="11793" width="8.28515625" style="1743" customWidth="1"/>
    <col min="11794" max="11794" width="6.85546875" style="1743" bestFit="1" customWidth="1"/>
    <col min="11795" max="12031" width="9.140625" style="1743"/>
    <col min="12032" max="12032" width="56.42578125" style="1743" bestFit="1" customWidth="1"/>
    <col min="12033" max="12036" width="8.42578125" style="1743" bestFit="1" customWidth="1"/>
    <col min="12037" max="12037" width="7.140625" style="1743" bestFit="1" customWidth="1"/>
    <col min="12038" max="12038" width="7" style="1743" bestFit="1" customWidth="1"/>
    <col min="12039" max="12039" width="7.140625" style="1743" bestFit="1" customWidth="1"/>
    <col min="12040" max="12040" width="6.85546875" style="1743" bestFit="1" customWidth="1"/>
    <col min="12041" max="12041" width="10.42578125" style="1743" bestFit="1" customWidth="1"/>
    <col min="12042" max="12042" width="54.85546875" style="1743" customWidth="1"/>
    <col min="12043" max="12045" width="9.42578125" style="1743" bestFit="1" customWidth="1"/>
    <col min="12046" max="12046" width="10.28515625" style="1743" customWidth="1"/>
    <col min="12047" max="12047" width="8.42578125" style="1743" customWidth="1"/>
    <col min="12048" max="12048" width="6.85546875" style="1743" customWidth="1"/>
    <col min="12049" max="12049" width="8.28515625" style="1743" customWidth="1"/>
    <col min="12050" max="12050" width="6.85546875" style="1743" bestFit="1" customWidth="1"/>
    <col min="12051" max="12287" width="9.140625" style="1743"/>
    <col min="12288" max="12288" width="56.42578125" style="1743" bestFit="1" customWidth="1"/>
    <col min="12289" max="12292" width="8.42578125" style="1743" bestFit="1" customWidth="1"/>
    <col min="12293" max="12293" width="7.140625" style="1743" bestFit="1" customWidth="1"/>
    <col min="12294" max="12294" width="7" style="1743" bestFit="1" customWidth="1"/>
    <col min="12295" max="12295" width="7.140625" style="1743" bestFit="1" customWidth="1"/>
    <col min="12296" max="12296" width="6.85546875" style="1743" bestFit="1" customWidth="1"/>
    <col min="12297" max="12297" width="10.42578125" style="1743" bestFit="1" customWidth="1"/>
    <col min="12298" max="12298" width="54.85546875" style="1743" customWidth="1"/>
    <col min="12299" max="12301" width="9.42578125" style="1743" bestFit="1" customWidth="1"/>
    <col min="12302" max="12302" width="10.28515625" style="1743" customWidth="1"/>
    <col min="12303" max="12303" width="8.42578125" style="1743" customWidth="1"/>
    <col min="12304" max="12304" width="6.85546875" style="1743" customWidth="1"/>
    <col min="12305" max="12305" width="8.28515625" style="1743" customWidth="1"/>
    <col min="12306" max="12306" width="6.85546875" style="1743" bestFit="1" customWidth="1"/>
    <col min="12307" max="12543" width="9.140625" style="1743"/>
    <col min="12544" max="12544" width="56.42578125" style="1743" bestFit="1" customWidth="1"/>
    <col min="12545" max="12548" width="8.42578125" style="1743" bestFit="1" customWidth="1"/>
    <col min="12549" max="12549" width="7.140625" style="1743" bestFit="1" customWidth="1"/>
    <col min="12550" max="12550" width="7" style="1743" bestFit="1" customWidth="1"/>
    <col min="12551" max="12551" width="7.140625" style="1743" bestFit="1" customWidth="1"/>
    <col min="12552" max="12552" width="6.85546875" style="1743" bestFit="1" customWidth="1"/>
    <col min="12553" max="12553" width="10.42578125" style="1743" bestFit="1" customWidth="1"/>
    <col min="12554" max="12554" width="54.85546875" style="1743" customWidth="1"/>
    <col min="12555" max="12557" width="9.42578125" style="1743" bestFit="1" customWidth="1"/>
    <col min="12558" max="12558" width="10.28515625" style="1743" customWidth="1"/>
    <col min="12559" max="12559" width="8.42578125" style="1743" customWidth="1"/>
    <col min="12560" max="12560" width="6.85546875" style="1743" customWidth="1"/>
    <col min="12561" max="12561" width="8.28515625" style="1743" customWidth="1"/>
    <col min="12562" max="12562" width="6.85546875" style="1743" bestFit="1" customWidth="1"/>
    <col min="12563" max="12799" width="9.140625" style="1743"/>
    <col min="12800" max="12800" width="56.42578125" style="1743" bestFit="1" customWidth="1"/>
    <col min="12801" max="12804" width="8.42578125" style="1743" bestFit="1" customWidth="1"/>
    <col min="12805" max="12805" width="7.140625" style="1743" bestFit="1" customWidth="1"/>
    <col min="12806" max="12806" width="7" style="1743" bestFit="1" customWidth="1"/>
    <col min="12807" max="12807" width="7.140625" style="1743" bestFit="1" customWidth="1"/>
    <col min="12808" max="12808" width="6.85546875" style="1743" bestFit="1" customWidth="1"/>
    <col min="12809" max="12809" width="10.42578125" style="1743" bestFit="1" customWidth="1"/>
    <col min="12810" max="12810" width="54.85546875" style="1743" customWidth="1"/>
    <col min="12811" max="12813" width="9.42578125" style="1743" bestFit="1" customWidth="1"/>
    <col min="12814" max="12814" width="10.28515625" style="1743" customWidth="1"/>
    <col min="12815" max="12815" width="8.42578125" style="1743" customWidth="1"/>
    <col min="12816" max="12816" width="6.85546875" style="1743" customWidth="1"/>
    <col min="12817" max="12817" width="8.28515625" style="1743" customWidth="1"/>
    <col min="12818" max="12818" width="6.85546875" style="1743" bestFit="1" customWidth="1"/>
    <col min="12819" max="13055" width="9.140625" style="1743"/>
    <col min="13056" max="13056" width="56.42578125" style="1743" bestFit="1" customWidth="1"/>
    <col min="13057" max="13060" width="8.42578125" style="1743" bestFit="1" customWidth="1"/>
    <col min="13061" max="13061" width="7.140625" style="1743" bestFit="1" customWidth="1"/>
    <col min="13062" max="13062" width="7" style="1743" bestFit="1" customWidth="1"/>
    <col min="13063" max="13063" width="7.140625" style="1743" bestFit="1" customWidth="1"/>
    <col min="13064" max="13064" width="6.85546875" style="1743" bestFit="1" customWidth="1"/>
    <col min="13065" max="13065" width="10.42578125" style="1743" bestFit="1" customWidth="1"/>
    <col min="13066" max="13066" width="54.85546875" style="1743" customWidth="1"/>
    <col min="13067" max="13069" width="9.42578125" style="1743" bestFit="1" customWidth="1"/>
    <col min="13070" max="13070" width="10.28515625" style="1743" customWidth="1"/>
    <col min="13071" max="13071" width="8.42578125" style="1743" customWidth="1"/>
    <col min="13072" max="13072" width="6.85546875" style="1743" customWidth="1"/>
    <col min="13073" max="13073" width="8.28515625" style="1743" customWidth="1"/>
    <col min="13074" max="13074" width="6.85546875" style="1743" bestFit="1" customWidth="1"/>
    <col min="13075" max="13311" width="9.140625" style="1743"/>
    <col min="13312" max="13312" width="56.42578125" style="1743" bestFit="1" customWidth="1"/>
    <col min="13313" max="13316" width="8.42578125" style="1743" bestFit="1" customWidth="1"/>
    <col min="13317" max="13317" width="7.140625" style="1743" bestFit="1" customWidth="1"/>
    <col min="13318" max="13318" width="7" style="1743" bestFit="1" customWidth="1"/>
    <col min="13319" max="13319" width="7.140625" style="1743" bestFit="1" customWidth="1"/>
    <col min="13320" max="13320" width="6.85546875" style="1743" bestFit="1" customWidth="1"/>
    <col min="13321" max="13321" width="10.42578125" style="1743" bestFit="1" customWidth="1"/>
    <col min="13322" max="13322" width="54.85546875" style="1743" customWidth="1"/>
    <col min="13323" max="13325" width="9.42578125" style="1743" bestFit="1" customWidth="1"/>
    <col min="13326" max="13326" width="10.28515625" style="1743" customWidth="1"/>
    <col min="13327" max="13327" width="8.42578125" style="1743" customWidth="1"/>
    <col min="13328" max="13328" width="6.85546875" style="1743" customWidth="1"/>
    <col min="13329" max="13329" width="8.28515625" style="1743" customWidth="1"/>
    <col min="13330" max="13330" width="6.85546875" style="1743" bestFit="1" customWidth="1"/>
    <col min="13331" max="13567" width="9.140625" style="1743"/>
    <col min="13568" max="13568" width="56.42578125" style="1743" bestFit="1" customWidth="1"/>
    <col min="13569" max="13572" width="8.42578125" style="1743" bestFit="1" customWidth="1"/>
    <col min="13573" max="13573" width="7.140625" style="1743" bestFit="1" customWidth="1"/>
    <col min="13574" max="13574" width="7" style="1743" bestFit="1" customWidth="1"/>
    <col min="13575" max="13575" width="7.140625" style="1743" bestFit="1" customWidth="1"/>
    <col min="13576" max="13576" width="6.85546875" style="1743" bestFit="1" customWidth="1"/>
    <col min="13577" max="13577" width="10.42578125" style="1743" bestFit="1" customWidth="1"/>
    <col min="13578" max="13578" width="54.85546875" style="1743" customWidth="1"/>
    <col min="13579" max="13581" width="9.42578125" style="1743" bestFit="1" customWidth="1"/>
    <col min="13582" max="13582" width="10.28515625" style="1743" customWidth="1"/>
    <col min="13583" max="13583" width="8.42578125" style="1743" customWidth="1"/>
    <col min="13584" max="13584" width="6.85546875" style="1743" customWidth="1"/>
    <col min="13585" max="13585" width="8.28515625" style="1743" customWidth="1"/>
    <col min="13586" max="13586" width="6.85546875" style="1743" bestFit="1" customWidth="1"/>
    <col min="13587" max="13823" width="9.140625" style="1743"/>
    <col min="13824" max="13824" width="56.42578125" style="1743" bestFit="1" customWidth="1"/>
    <col min="13825" max="13828" width="8.42578125" style="1743" bestFit="1" customWidth="1"/>
    <col min="13829" max="13829" width="7.140625" style="1743" bestFit="1" customWidth="1"/>
    <col min="13830" max="13830" width="7" style="1743" bestFit="1" customWidth="1"/>
    <col min="13831" max="13831" width="7.140625" style="1743" bestFit="1" customWidth="1"/>
    <col min="13832" max="13832" width="6.85546875" style="1743" bestFit="1" customWidth="1"/>
    <col min="13833" max="13833" width="10.42578125" style="1743" bestFit="1" customWidth="1"/>
    <col min="13834" max="13834" width="54.85546875" style="1743" customWidth="1"/>
    <col min="13835" max="13837" width="9.42578125" style="1743" bestFit="1" customWidth="1"/>
    <col min="13838" max="13838" width="10.28515625" style="1743" customWidth="1"/>
    <col min="13839" max="13839" width="8.42578125" style="1743" customWidth="1"/>
    <col min="13840" max="13840" width="6.85546875" style="1743" customWidth="1"/>
    <col min="13841" max="13841" width="8.28515625" style="1743" customWidth="1"/>
    <col min="13842" max="13842" width="6.85546875" style="1743" bestFit="1" customWidth="1"/>
    <col min="13843" max="14079" width="9.140625" style="1743"/>
    <col min="14080" max="14080" width="56.42578125" style="1743" bestFit="1" customWidth="1"/>
    <col min="14081" max="14084" width="8.42578125" style="1743" bestFit="1" customWidth="1"/>
    <col min="14085" max="14085" width="7.140625" style="1743" bestFit="1" customWidth="1"/>
    <col min="14086" max="14086" width="7" style="1743" bestFit="1" customWidth="1"/>
    <col min="14087" max="14087" width="7.140625" style="1743" bestFit="1" customWidth="1"/>
    <col min="14088" max="14088" width="6.85546875" style="1743" bestFit="1" customWidth="1"/>
    <col min="14089" max="14089" width="10.42578125" style="1743" bestFit="1" customWidth="1"/>
    <col min="14090" max="14090" width="54.85546875" style="1743" customWidth="1"/>
    <col min="14091" max="14093" width="9.42578125" style="1743" bestFit="1" customWidth="1"/>
    <col min="14094" max="14094" width="10.28515625" style="1743" customWidth="1"/>
    <col min="14095" max="14095" width="8.42578125" style="1743" customWidth="1"/>
    <col min="14096" max="14096" width="6.85546875" style="1743" customWidth="1"/>
    <col min="14097" max="14097" width="8.28515625" style="1743" customWidth="1"/>
    <col min="14098" max="14098" width="6.85546875" style="1743" bestFit="1" customWidth="1"/>
    <col min="14099" max="14335" width="9.140625" style="1743"/>
    <col min="14336" max="14336" width="56.42578125" style="1743" bestFit="1" customWidth="1"/>
    <col min="14337" max="14340" width="8.42578125" style="1743" bestFit="1" customWidth="1"/>
    <col min="14341" max="14341" width="7.140625" style="1743" bestFit="1" customWidth="1"/>
    <col min="14342" max="14342" width="7" style="1743" bestFit="1" customWidth="1"/>
    <col min="14343" max="14343" width="7.140625" style="1743" bestFit="1" customWidth="1"/>
    <col min="14344" max="14344" width="6.85546875" style="1743" bestFit="1" customWidth="1"/>
    <col min="14345" max="14345" width="10.42578125" style="1743" bestFit="1" customWidth="1"/>
    <col min="14346" max="14346" width="54.85546875" style="1743" customWidth="1"/>
    <col min="14347" max="14349" width="9.42578125" style="1743" bestFit="1" customWidth="1"/>
    <col min="14350" max="14350" width="10.28515625" style="1743" customWidth="1"/>
    <col min="14351" max="14351" width="8.42578125" style="1743" customWidth="1"/>
    <col min="14352" max="14352" width="6.85546875" style="1743" customWidth="1"/>
    <col min="14353" max="14353" width="8.28515625" style="1743" customWidth="1"/>
    <col min="14354" max="14354" width="6.85546875" style="1743" bestFit="1" customWidth="1"/>
    <col min="14355" max="14591" width="9.140625" style="1743"/>
    <col min="14592" max="14592" width="56.42578125" style="1743" bestFit="1" customWidth="1"/>
    <col min="14593" max="14596" width="8.42578125" style="1743" bestFit="1" customWidth="1"/>
    <col min="14597" max="14597" width="7.140625" style="1743" bestFit="1" customWidth="1"/>
    <col min="14598" max="14598" width="7" style="1743" bestFit="1" customWidth="1"/>
    <col min="14599" max="14599" width="7.140625" style="1743" bestFit="1" customWidth="1"/>
    <col min="14600" max="14600" width="6.85546875" style="1743" bestFit="1" customWidth="1"/>
    <col min="14601" max="14601" width="10.42578125" style="1743" bestFit="1" customWidth="1"/>
    <col min="14602" max="14602" width="54.85546875" style="1743" customWidth="1"/>
    <col min="14603" max="14605" width="9.42578125" style="1743" bestFit="1" customWidth="1"/>
    <col min="14606" max="14606" width="10.28515625" style="1743" customWidth="1"/>
    <col min="14607" max="14607" width="8.42578125" style="1743" customWidth="1"/>
    <col min="14608" max="14608" width="6.85546875" style="1743" customWidth="1"/>
    <col min="14609" max="14609" width="8.28515625" style="1743" customWidth="1"/>
    <col min="14610" max="14610" width="6.85546875" style="1743" bestFit="1" customWidth="1"/>
    <col min="14611" max="14847" width="9.140625" style="1743"/>
    <col min="14848" max="14848" width="56.42578125" style="1743" bestFit="1" customWidth="1"/>
    <col min="14849" max="14852" width="8.42578125" style="1743" bestFit="1" customWidth="1"/>
    <col min="14853" max="14853" width="7.140625" style="1743" bestFit="1" customWidth="1"/>
    <col min="14854" max="14854" width="7" style="1743" bestFit="1" customWidth="1"/>
    <col min="14855" max="14855" width="7.140625" style="1743" bestFit="1" customWidth="1"/>
    <col min="14856" max="14856" width="6.85546875" style="1743" bestFit="1" customWidth="1"/>
    <col min="14857" max="14857" width="10.42578125" style="1743" bestFit="1" customWidth="1"/>
    <col min="14858" max="14858" width="54.85546875" style="1743" customWidth="1"/>
    <col min="14859" max="14861" width="9.42578125" style="1743" bestFit="1" customWidth="1"/>
    <col min="14862" max="14862" width="10.28515625" style="1743" customWidth="1"/>
    <col min="14863" max="14863" width="8.42578125" style="1743" customWidth="1"/>
    <col min="14864" max="14864" width="6.85546875" style="1743" customWidth="1"/>
    <col min="14865" max="14865" width="8.28515625" style="1743" customWidth="1"/>
    <col min="14866" max="14866" width="6.85546875" style="1743" bestFit="1" customWidth="1"/>
    <col min="14867" max="15103" width="9.140625" style="1743"/>
    <col min="15104" max="15104" width="56.42578125" style="1743" bestFit="1" customWidth="1"/>
    <col min="15105" max="15108" width="8.42578125" style="1743" bestFit="1" customWidth="1"/>
    <col min="15109" max="15109" width="7.140625" style="1743" bestFit="1" customWidth="1"/>
    <col min="15110" max="15110" width="7" style="1743" bestFit="1" customWidth="1"/>
    <col min="15111" max="15111" width="7.140625" style="1743" bestFit="1" customWidth="1"/>
    <col min="15112" max="15112" width="6.85546875" style="1743" bestFit="1" customWidth="1"/>
    <col min="15113" max="15113" width="10.42578125" style="1743" bestFit="1" customWidth="1"/>
    <col min="15114" max="15114" width="54.85546875" style="1743" customWidth="1"/>
    <col min="15115" max="15117" width="9.42578125" style="1743" bestFit="1" customWidth="1"/>
    <col min="15118" max="15118" width="10.28515625" style="1743" customWidth="1"/>
    <col min="15119" max="15119" width="8.42578125" style="1743" customWidth="1"/>
    <col min="15120" max="15120" width="6.85546875" style="1743" customWidth="1"/>
    <col min="15121" max="15121" width="8.28515625" style="1743" customWidth="1"/>
    <col min="15122" max="15122" width="6.85546875" style="1743" bestFit="1" customWidth="1"/>
    <col min="15123" max="15359" width="9.140625" style="1743"/>
    <col min="15360" max="15360" width="56.42578125" style="1743" bestFit="1" customWidth="1"/>
    <col min="15361" max="15364" width="8.42578125" style="1743" bestFit="1" customWidth="1"/>
    <col min="15365" max="15365" width="7.140625" style="1743" bestFit="1" customWidth="1"/>
    <col min="15366" max="15366" width="7" style="1743" bestFit="1" customWidth="1"/>
    <col min="15367" max="15367" width="7.140625" style="1743" bestFit="1" customWidth="1"/>
    <col min="15368" max="15368" width="6.85546875" style="1743" bestFit="1" customWidth="1"/>
    <col min="15369" max="15369" width="10.42578125" style="1743" bestFit="1" customWidth="1"/>
    <col min="15370" max="15370" width="54.85546875" style="1743" customWidth="1"/>
    <col min="15371" max="15373" width="9.42578125" style="1743" bestFit="1" customWidth="1"/>
    <col min="15374" max="15374" width="10.28515625" style="1743" customWidth="1"/>
    <col min="15375" max="15375" width="8.42578125" style="1743" customWidth="1"/>
    <col min="15376" max="15376" width="6.85546875" style="1743" customWidth="1"/>
    <col min="15377" max="15377" width="8.28515625" style="1743" customWidth="1"/>
    <col min="15378" max="15378" width="6.85546875" style="1743" bestFit="1" customWidth="1"/>
    <col min="15379" max="15615" width="9.140625" style="1743"/>
    <col min="15616" max="15616" width="56.42578125" style="1743" bestFit="1" customWidth="1"/>
    <col min="15617" max="15620" width="8.42578125" style="1743" bestFit="1" customWidth="1"/>
    <col min="15621" max="15621" width="7.140625" style="1743" bestFit="1" customWidth="1"/>
    <col min="15622" max="15622" width="7" style="1743" bestFit="1" customWidth="1"/>
    <col min="15623" max="15623" width="7.140625" style="1743" bestFit="1" customWidth="1"/>
    <col min="15624" max="15624" width="6.85546875" style="1743" bestFit="1" customWidth="1"/>
    <col min="15625" max="15625" width="10.42578125" style="1743" bestFit="1" customWidth="1"/>
    <col min="15626" max="15626" width="54.85546875" style="1743" customWidth="1"/>
    <col min="15627" max="15629" width="9.42578125" style="1743" bestFit="1" customWidth="1"/>
    <col min="15630" max="15630" width="10.28515625" style="1743" customWidth="1"/>
    <col min="15631" max="15631" width="8.42578125" style="1743" customWidth="1"/>
    <col min="15632" max="15632" width="6.85546875" style="1743" customWidth="1"/>
    <col min="15633" max="15633" width="8.28515625" style="1743" customWidth="1"/>
    <col min="15634" max="15634" width="6.85546875" style="1743" bestFit="1" customWidth="1"/>
    <col min="15635" max="15871" width="9.140625" style="1743"/>
    <col min="15872" max="15872" width="56.42578125" style="1743" bestFit="1" customWidth="1"/>
    <col min="15873" max="15876" width="8.42578125" style="1743" bestFit="1" customWidth="1"/>
    <col min="15877" max="15877" width="7.140625" style="1743" bestFit="1" customWidth="1"/>
    <col min="15878" max="15878" width="7" style="1743" bestFit="1" customWidth="1"/>
    <col min="15879" max="15879" width="7.140625" style="1743" bestFit="1" customWidth="1"/>
    <col min="15880" max="15880" width="6.85546875" style="1743" bestFit="1" customWidth="1"/>
    <col min="15881" max="15881" width="10.42578125" style="1743" bestFit="1" customWidth="1"/>
    <col min="15882" max="15882" width="54.85546875" style="1743" customWidth="1"/>
    <col min="15883" max="15885" width="9.42578125" style="1743" bestFit="1" customWidth="1"/>
    <col min="15886" max="15886" width="10.28515625" style="1743" customWidth="1"/>
    <col min="15887" max="15887" width="8.42578125" style="1743" customWidth="1"/>
    <col min="15888" max="15888" width="6.85546875" style="1743" customWidth="1"/>
    <col min="15889" max="15889" width="8.28515625" style="1743" customWidth="1"/>
    <col min="15890" max="15890" width="6.85546875" style="1743" bestFit="1" customWidth="1"/>
    <col min="15891" max="16127" width="9.140625" style="1743"/>
    <col min="16128" max="16128" width="56.42578125" style="1743" bestFit="1" customWidth="1"/>
    <col min="16129" max="16132" width="8.42578125" style="1743" bestFit="1" customWidth="1"/>
    <col min="16133" max="16133" width="7.140625" style="1743" bestFit="1" customWidth="1"/>
    <col min="16134" max="16134" width="7" style="1743" bestFit="1" customWidth="1"/>
    <col min="16135" max="16135" width="7.140625" style="1743" bestFit="1" customWidth="1"/>
    <col min="16136" max="16136" width="6.85546875" style="1743" bestFit="1" customWidth="1"/>
    <col min="16137" max="16137" width="10.42578125" style="1743" bestFit="1" customWidth="1"/>
    <col min="16138" max="16138" width="54.85546875" style="1743" customWidth="1"/>
    <col min="16139" max="16141" width="9.42578125" style="1743" bestFit="1" customWidth="1"/>
    <col min="16142" max="16142" width="10.28515625" style="1743" customWidth="1"/>
    <col min="16143" max="16143" width="8.42578125" style="1743" customWidth="1"/>
    <col min="16144" max="16144" width="6.85546875" style="1743" customWidth="1"/>
    <col min="16145" max="16145" width="8.28515625" style="1743" customWidth="1"/>
    <col min="16146" max="16146" width="6.85546875" style="1743" bestFit="1" customWidth="1"/>
    <col min="16147" max="16383" width="9.140625" style="1743"/>
    <col min="16384" max="16384" width="10.28515625" style="1743" customWidth="1"/>
  </cols>
  <sheetData>
    <row r="1" spans="1:22" ht="15.75">
      <c r="A1" s="2876" t="s">
        <v>1572</v>
      </c>
      <c r="B1" s="2876"/>
      <c r="C1" s="2876"/>
      <c r="D1" s="2876"/>
      <c r="E1" s="2876"/>
      <c r="F1" s="2876"/>
      <c r="G1" s="2876"/>
      <c r="H1" s="2876"/>
      <c r="I1" s="2876"/>
      <c r="J1" s="1797"/>
      <c r="K1" s="1797"/>
      <c r="L1" s="1797"/>
      <c r="M1" s="1797"/>
      <c r="N1" s="1797"/>
      <c r="O1" s="1797"/>
      <c r="P1" s="1797"/>
      <c r="Q1" s="1797"/>
      <c r="R1" s="1797"/>
    </row>
    <row r="2" spans="1:22" ht="15.75">
      <c r="A2" s="2876" t="s">
        <v>1571</v>
      </c>
      <c r="B2" s="2876"/>
      <c r="C2" s="2876"/>
      <c r="D2" s="2876"/>
      <c r="E2" s="2876"/>
      <c r="F2" s="2876"/>
      <c r="G2" s="2876"/>
      <c r="H2" s="2876"/>
      <c r="I2" s="2876"/>
      <c r="J2" s="1797"/>
      <c r="K2" s="1797"/>
      <c r="L2" s="1797"/>
      <c r="M2" s="1797"/>
      <c r="N2" s="1797"/>
      <c r="O2" s="1797"/>
      <c r="P2" s="1797"/>
      <c r="Q2" s="1797"/>
      <c r="R2" s="1797"/>
    </row>
    <row r="3" spans="1:22" ht="15.75">
      <c r="A3" s="2876" t="s">
        <v>1334</v>
      </c>
      <c r="B3" s="2876"/>
      <c r="C3" s="2876"/>
      <c r="D3" s="2876"/>
      <c r="E3" s="2876"/>
      <c r="F3" s="2876"/>
      <c r="G3" s="2876"/>
      <c r="H3" s="2876"/>
      <c r="I3" s="2876"/>
      <c r="J3" s="1797"/>
      <c r="K3" s="1797"/>
      <c r="L3" s="1797"/>
      <c r="M3" s="1797"/>
      <c r="N3" s="1797"/>
      <c r="O3" s="1797"/>
      <c r="P3" s="1797"/>
      <c r="Q3" s="1796"/>
      <c r="R3" s="1796"/>
      <c r="S3" s="1771"/>
      <c r="T3" s="1771"/>
    </row>
    <row r="4" spans="1:22" ht="13.5" thickBot="1">
      <c r="A4" s="1781"/>
      <c r="B4" s="1781"/>
      <c r="C4" s="1781"/>
      <c r="D4" s="1781"/>
      <c r="E4" s="1781"/>
      <c r="F4" s="1781"/>
      <c r="G4" s="1781"/>
      <c r="H4" s="2875" t="s">
        <v>184</v>
      </c>
      <c r="I4" s="2875"/>
      <c r="K4" s="1781"/>
      <c r="L4" s="1781"/>
      <c r="M4" s="1781"/>
      <c r="N4" s="1781"/>
      <c r="O4" s="1781"/>
      <c r="P4" s="1781"/>
      <c r="Q4" s="2863"/>
      <c r="R4" s="2863"/>
      <c r="S4" s="1771"/>
      <c r="T4" s="1771"/>
    </row>
    <row r="5" spans="1:22" ht="13.5" customHeight="1" thickTop="1">
      <c r="A5" s="2864" t="s">
        <v>61</v>
      </c>
      <c r="B5" s="2877">
        <v>2019</v>
      </c>
      <c r="C5" s="2878"/>
      <c r="D5" s="2879">
        <v>2020</v>
      </c>
      <c r="E5" s="2880"/>
      <c r="F5" s="2866" t="s">
        <v>1332</v>
      </c>
      <c r="G5" s="2867"/>
      <c r="H5" s="2867"/>
      <c r="I5" s="2868"/>
      <c r="Q5" s="1771"/>
      <c r="R5" s="1771"/>
      <c r="S5" s="1771"/>
      <c r="T5" s="1771"/>
    </row>
    <row r="6" spans="1:22">
      <c r="A6" s="2865"/>
      <c r="B6" s="2871" t="s">
        <v>1331</v>
      </c>
      <c r="C6" s="2871" t="s">
        <v>1330</v>
      </c>
      <c r="D6" s="2871" t="s">
        <v>1329</v>
      </c>
      <c r="E6" s="2871" t="s">
        <v>1328</v>
      </c>
      <c r="F6" s="2869" t="s">
        <v>67</v>
      </c>
      <c r="G6" s="2870"/>
      <c r="H6" s="2869" t="s">
        <v>280</v>
      </c>
      <c r="I6" s="2873"/>
      <c r="Q6" s="1771"/>
      <c r="R6" s="1771"/>
      <c r="S6" s="1771"/>
      <c r="T6" s="1771"/>
    </row>
    <row r="7" spans="1:22" ht="15.75" customHeight="1" thickBot="1">
      <c r="A7" s="2865"/>
      <c r="B7" s="2872"/>
      <c r="C7" s="2872"/>
      <c r="D7" s="2872"/>
      <c r="E7" s="2872"/>
      <c r="F7" s="1794" t="s">
        <v>142</v>
      </c>
      <c r="G7" s="1795" t="s">
        <v>1327</v>
      </c>
      <c r="H7" s="1794" t="s">
        <v>142</v>
      </c>
      <c r="I7" s="1793" t="s">
        <v>1327</v>
      </c>
      <c r="Q7" s="1771"/>
      <c r="R7" s="1771"/>
      <c r="S7" s="1771"/>
      <c r="T7" s="1771"/>
    </row>
    <row r="8" spans="1:22" s="1781" customFormat="1" ht="13.5" thickBot="1">
      <c r="A8" s="1786" t="s">
        <v>1570</v>
      </c>
      <c r="B8" s="1785">
        <v>193457.40529012147</v>
      </c>
      <c r="C8" s="1783">
        <v>197330.6149946161</v>
      </c>
      <c r="D8" s="1783">
        <v>225772.40449420045</v>
      </c>
      <c r="E8" s="1783">
        <v>239257.34892797243</v>
      </c>
      <c r="F8" s="1783">
        <v>3873.2097044946277</v>
      </c>
      <c r="G8" s="1784">
        <v>2.002099479565596</v>
      </c>
      <c r="H8" s="1783">
        <v>13484.944433771976</v>
      </c>
      <c r="I8" s="1782">
        <v>5.9728045435767028</v>
      </c>
      <c r="J8" s="1746"/>
      <c r="Q8" s="1746"/>
      <c r="R8" s="1746"/>
      <c r="S8" s="1746"/>
      <c r="T8" s="1746"/>
      <c r="U8" s="1746"/>
      <c r="V8" s="1746"/>
    </row>
    <row r="9" spans="1:22" s="1771" customFormat="1">
      <c r="A9" s="1780" t="s">
        <v>1569</v>
      </c>
      <c r="B9" s="1779">
        <v>29906.543052380999</v>
      </c>
      <c r="C9" s="1777">
        <v>30680.767194660988</v>
      </c>
      <c r="D9" s="1777">
        <v>36704.648175430797</v>
      </c>
      <c r="E9" s="1777">
        <v>40158.808778210798</v>
      </c>
      <c r="F9" s="1777">
        <v>774.22414227998888</v>
      </c>
      <c r="G9" s="1778">
        <v>2.5888118895050605</v>
      </c>
      <c r="H9" s="1777">
        <v>3454.1606027800008</v>
      </c>
      <c r="I9" s="1776">
        <v>9.4106898566926791</v>
      </c>
      <c r="J9" s="1792"/>
      <c r="Q9" s="1746"/>
      <c r="R9" s="1746"/>
      <c r="S9" s="1746"/>
      <c r="T9" s="1746"/>
      <c r="U9" s="1746"/>
      <c r="V9" s="1746"/>
    </row>
    <row r="10" spans="1:22" s="1771" customFormat="1">
      <c r="A10" s="1780" t="s">
        <v>1568</v>
      </c>
      <c r="B10" s="1779">
        <v>3460.4475941804999</v>
      </c>
      <c r="C10" s="1777">
        <v>3912.0370991200007</v>
      </c>
      <c r="D10" s="1777">
        <v>3742.1563855349996</v>
      </c>
      <c r="E10" s="1777">
        <v>3610.4815510100002</v>
      </c>
      <c r="F10" s="1779">
        <v>451.58950493950078</v>
      </c>
      <c r="G10" s="1778">
        <v>13.050031611487119</v>
      </c>
      <c r="H10" s="1777">
        <v>-131.67483452499937</v>
      </c>
      <c r="I10" s="1776">
        <v>-3.5186887173924029</v>
      </c>
      <c r="Q10" s="1746"/>
      <c r="R10" s="1746"/>
      <c r="S10" s="1746"/>
      <c r="T10" s="1746"/>
      <c r="U10" s="1746"/>
      <c r="V10" s="1746"/>
    </row>
    <row r="11" spans="1:22" s="1771" customFormat="1">
      <c r="A11" s="1780" t="s">
        <v>1567</v>
      </c>
      <c r="B11" s="1779">
        <v>66643.426026843983</v>
      </c>
      <c r="C11" s="1777">
        <v>70638.188497929994</v>
      </c>
      <c r="D11" s="1777">
        <v>85603.478735093522</v>
      </c>
      <c r="E11" s="1777">
        <v>87065.491746526022</v>
      </c>
      <c r="F11" s="1779">
        <v>3994.7624710860109</v>
      </c>
      <c r="G11" s="1778">
        <v>5.9942333539048844</v>
      </c>
      <c r="H11" s="1777">
        <v>1462.0130114325002</v>
      </c>
      <c r="I11" s="1776">
        <v>1.7078897178429051</v>
      </c>
      <c r="Q11" s="1746"/>
      <c r="R11" s="1746"/>
      <c r="S11" s="1746"/>
      <c r="T11" s="1746"/>
      <c r="U11" s="1746"/>
      <c r="V11" s="1746"/>
    </row>
    <row r="12" spans="1:22" s="1771" customFormat="1">
      <c r="A12" s="1780" t="s">
        <v>1566</v>
      </c>
      <c r="B12" s="1779">
        <v>3083.9537220100001</v>
      </c>
      <c r="C12" s="1777">
        <v>2600.4203659800005</v>
      </c>
      <c r="D12" s="1777">
        <v>2259.6693947399999</v>
      </c>
      <c r="E12" s="1777">
        <v>2689.44042012</v>
      </c>
      <c r="F12" s="1779">
        <v>-483.5333560299996</v>
      </c>
      <c r="G12" s="1778">
        <v>-15.67900816990378</v>
      </c>
      <c r="H12" s="1777">
        <v>429.77102538000008</v>
      </c>
      <c r="I12" s="1776">
        <v>19.019199285541948</v>
      </c>
      <c r="Q12" s="1746"/>
      <c r="R12" s="1746"/>
      <c r="S12" s="1746"/>
      <c r="T12" s="1746"/>
      <c r="U12" s="1746"/>
      <c r="V12" s="1746"/>
    </row>
    <row r="13" spans="1:22" s="1771" customFormat="1" ht="13.5" thickBot="1">
      <c r="A13" s="1780" t="s">
        <v>1565</v>
      </c>
      <c r="B13" s="1779">
        <v>90363.034894706012</v>
      </c>
      <c r="C13" s="1777">
        <v>89499.20183692516</v>
      </c>
      <c r="D13" s="1777">
        <v>97462.451803401127</v>
      </c>
      <c r="E13" s="1777">
        <v>105733.12643210559</v>
      </c>
      <c r="F13" s="1777">
        <v>-863.83305778085196</v>
      </c>
      <c r="G13" s="1778">
        <v>-0.95595843896502453</v>
      </c>
      <c r="H13" s="1777">
        <v>8270.6746287044662</v>
      </c>
      <c r="I13" s="1776">
        <v>8.4860112542498598</v>
      </c>
      <c r="Q13" s="1746"/>
      <c r="R13" s="1746"/>
      <c r="S13" s="1746"/>
      <c r="T13" s="1746"/>
      <c r="U13" s="1746"/>
      <c r="V13" s="1746"/>
    </row>
    <row r="14" spans="1:22" s="1781" customFormat="1" ht="13.5" thickBot="1">
      <c r="A14" s="1786" t="s">
        <v>1564</v>
      </c>
      <c r="B14" s="1785">
        <v>7313.2317887099998</v>
      </c>
      <c r="C14" s="1783">
        <v>7683.8759314184999</v>
      </c>
      <c r="D14" s="1783">
        <v>6453.7501877599989</v>
      </c>
      <c r="E14" s="1783">
        <v>6993.2249539220002</v>
      </c>
      <c r="F14" s="1783">
        <v>370.64414270850011</v>
      </c>
      <c r="G14" s="1784">
        <v>5.0681306625709865</v>
      </c>
      <c r="H14" s="1783">
        <v>539.47476616200129</v>
      </c>
      <c r="I14" s="1782">
        <v>8.3590896837803541</v>
      </c>
      <c r="Q14" s="1746"/>
      <c r="R14" s="1746"/>
      <c r="S14" s="1746"/>
      <c r="T14" s="1746"/>
      <c r="U14" s="1746"/>
      <c r="V14" s="1746"/>
    </row>
    <row r="15" spans="1:22" s="1771" customFormat="1">
      <c r="A15" s="1780" t="s">
        <v>1563</v>
      </c>
      <c r="B15" s="1779">
        <v>3901.9291708100004</v>
      </c>
      <c r="C15" s="1777">
        <v>4297.7450845885014</v>
      </c>
      <c r="D15" s="1777">
        <v>3174.2286012899995</v>
      </c>
      <c r="E15" s="1777">
        <v>3701.3410369800004</v>
      </c>
      <c r="F15" s="1777">
        <v>395.815913778501</v>
      </c>
      <c r="G15" s="1778">
        <v>10.1441081180962</v>
      </c>
      <c r="H15" s="1777">
        <v>527.11243569000089</v>
      </c>
      <c r="I15" s="1776">
        <v>16.606001076160158</v>
      </c>
      <c r="Q15" s="1746"/>
      <c r="R15" s="1746"/>
      <c r="S15" s="1746"/>
      <c r="T15" s="1746"/>
      <c r="U15" s="1746"/>
      <c r="V15" s="1746"/>
    </row>
    <row r="16" spans="1:22" s="1771" customFormat="1">
      <c r="A16" s="1780" t="s">
        <v>1562</v>
      </c>
      <c r="B16" s="1779">
        <v>491.69972703999997</v>
      </c>
      <c r="C16" s="1777">
        <v>385.62912103000002</v>
      </c>
      <c r="D16" s="1777">
        <v>196.00565411000005</v>
      </c>
      <c r="E16" s="1777">
        <v>190.73594345000004</v>
      </c>
      <c r="F16" s="1779">
        <v>-106.07060600999995</v>
      </c>
      <c r="G16" s="1778">
        <v>-21.572232030417837</v>
      </c>
      <c r="H16" s="1777">
        <v>-5.2697106600000154</v>
      </c>
      <c r="I16" s="1776">
        <v>-2.6885503297994702</v>
      </c>
      <c r="Q16" s="1746"/>
      <c r="R16" s="1746"/>
      <c r="S16" s="1746"/>
      <c r="T16" s="1746"/>
      <c r="U16" s="1746"/>
      <c r="V16" s="1746"/>
    </row>
    <row r="17" spans="1:22" s="1771" customFormat="1">
      <c r="A17" s="1780" t="s">
        <v>1561</v>
      </c>
      <c r="B17" s="1779">
        <v>1150.1344009900001</v>
      </c>
      <c r="C17" s="1777">
        <v>1108.1559488200003</v>
      </c>
      <c r="D17" s="1777">
        <v>930.68175802000007</v>
      </c>
      <c r="E17" s="1777">
        <v>914.79922594000016</v>
      </c>
      <c r="F17" s="1779">
        <v>-41.978452169999855</v>
      </c>
      <c r="G17" s="1778">
        <v>-3.6498736264097573</v>
      </c>
      <c r="H17" s="1777">
        <v>-15.882532079999919</v>
      </c>
      <c r="I17" s="1776">
        <v>-1.7065481237957827</v>
      </c>
      <c r="Q17" s="1746"/>
      <c r="R17" s="1746"/>
      <c r="S17" s="1746"/>
      <c r="T17" s="1746"/>
      <c r="U17" s="1746"/>
      <c r="V17" s="1746"/>
    </row>
    <row r="18" spans="1:22" s="1771" customFormat="1">
      <c r="A18" s="1780" t="s">
        <v>1560</v>
      </c>
      <c r="B18" s="1779">
        <v>25.34264945</v>
      </c>
      <c r="C18" s="1777">
        <v>24.229390509999998</v>
      </c>
      <c r="D18" s="1777">
        <v>24.388314940000001</v>
      </c>
      <c r="E18" s="1777">
        <v>24.333288410000002</v>
      </c>
      <c r="F18" s="1779">
        <v>-1.1132589400000015</v>
      </c>
      <c r="G18" s="1778">
        <v>-4.3928277593722607</v>
      </c>
      <c r="H18" s="1777">
        <v>-5.5026529999999241E-2</v>
      </c>
      <c r="I18" s="1776">
        <v>-0.22562661723606248</v>
      </c>
      <c r="J18" s="1792"/>
      <c r="Q18" s="1746"/>
      <c r="R18" s="1746"/>
      <c r="S18" s="1746"/>
      <c r="T18" s="1746"/>
      <c r="U18" s="1746"/>
      <c r="V18" s="1746"/>
    </row>
    <row r="19" spans="1:22" s="1771" customFormat="1">
      <c r="A19" s="1780" t="s">
        <v>1559</v>
      </c>
      <c r="B19" s="1779">
        <v>60.080641589999999</v>
      </c>
      <c r="C19" s="1777">
        <v>59.466039799999997</v>
      </c>
      <c r="D19" s="1777">
        <v>53.363350769999997</v>
      </c>
      <c r="E19" s="1777">
        <v>52.704194529999995</v>
      </c>
      <c r="F19" s="1779">
        <v>-0.61460179000000181</v>
      </c>
      <c r="G19" s="1778">
        <v>-1.0229614293970821</v>
      </c>
      <c r="H19" s="1777">
        <v>-0.6591562400000015</v>
      </c>
      <c r="I19" s="1776">
        <v>-1.2352227333718488</v>
      </c>
      <c r="Q19" s="1746"/>
      <c r="R19" s="1746"/>
      <c r="S19" s="1746"/>
      <c r="T19" s="1746"/>
      <c r="U19" s="1746"/>
      <c r="V19" s="1746"/>
    </row>
    <row r="20" spans="1:22" s="1771" customFormat="1">
      <c r="A20" s="1780" t="s">
        <v>1558</v>
      </c>
      <c r="B20" s="1779">
        <v>326.84359206000005</v>
      </c>
      <c r="C20" s="1777">
        <v>402.94346469999988</v>
      </c>
      <c r="D20" s="1777">
        <v>275.87303648999995</v>
      </c>
      <c r="E20" s="1777">
        <v>386.37159057199995</v>
      </c>
      <c r="F20" s="1779">
        <v>76.09987263999983</v>
      </c>
      <c r="G20" s="1778">
        <v>23.283268966775356</v>
      </c>
      <c r="H20" s="1777">
        <v>110.498554082</v>
      </c>
      <c r="I20" s="1776">
        <v>40.054133411478013</v>
      </c>
      <c r="Q20" s="1746"/>
      <c r="R20" s="1746"/>
      <c r="S20" s="1746"/>
      <c r="T20" s="1746"/>
      <c r="U20" s="1746"/>
      <c r="V20" s="1746"/>
    </row>
    <row r="21" spans="1:22" s="1771" customFormat="1" ht="13.5" thickBot="1">
      <c r="A21" s="1780" t="s">
        <v>1557</v>
      </c>
      <c r="B21" s="1779">
        <v>1357.2016067699999</v>
      </c>
      <c r="C21" s="1777">
        <v>1405.70688197</v>
      </c>
      <c r="D21" s="1777">
        <v>1799.2094721399997</v>
      </c>
      <c r="E21" s="1777">
        <v>1722.93967404</v>
      </c>
      <c r="F21" s="1777">
        <v>48.505275200000142</v>
      </c>
      <c r="G21" s="1778">
        <v>3.5739181974178256</v>
      </c>
      <c r="H21" s="1777">
        <v>-76.269798099999662</v>
      </c>
      <c r="I21" s="1776">
        <v>-4.2390727306078224</v>
      </c>
      <c r="J21" s="1792"/>
      <c r="Q21" s="1746"/>
      <c r="R21" s="1746"/>
      <c r="S21" s="1746"/>
      <c r="T21" s="1746"/>
      <c r="U21" s="1746"/>
      <c r="V21" s="1746"/>
    </row>
    <row r="22" spans="1:22" s="1781" customFormat="1" ht="13.5" thickBot="1">
      <c r="A22" s="1786" t="s">
        <v>1556</v>
      </c>
      <c r="B22" s="1785">
        <v>478560.9280543428</v>
      </c>
      <c r="C22" s="1783">
        <v>504635.36299623735</v>
      </c>
      <c r="D22" s="1783">
        <v>533668.16091786162</v>
      </c>
      <c r="E22" s="1783">
        <v>539221.6545812618</v>
      </c>
      <c r="F22" s="1783">
        <v>26074.434941894549</v>
      </c>
      <c r="G22" s="1784">
        <v>5.4485089386431644</v>
      </c>
      <c r="H22" s="1783">
        <v>5553.4936634001788</v>
      </c>
      <c r="I22" s="1782">
        <v>1.0406267546200743</v>
      </c>
      <c r="J22" s="1746"/>
      <c r="Q22" s="1746"/>
      <c r="R22" s="1746"/>
      <c r="S22" s="1746"/>
      <c r="T22" s="1746"/>
      <c r="U22" s="1746"/>
      <c r="V22" s="1746"/>
    </row>
    <row r="23" spans="1:22" s="1771" customFormat="1">
      <c r="A23" s="1780" t="s">
        <v>1555</v>
      </c>
      <c r="B23" s="1779">
        <v>53015.268741520995</v>
      </c>
      <c r="C23" s="1777">
        <v>57075.391201656319</v>
      </c>
      <c r="D23" s="1777">
        <v>62450.768424613001</v>
      </c>
      <c r="E23" s="1777">
        <v>64366.374757972808</v>
      </c>
      <c r="F23" s="1777">
        <v>4060.1224601353242</v>
      </c>
      <c r="G23" s="1778">
        <v>7.6584021104008473</v>
      </c>
      <c r="H23" s="1777">
        <v>1915.6063333598067</v>
      </c>
      <c r="I23" s="1776">
        <v>3.0673863295568848</v>
      </c>
      <c r="J23" s="1792"/>
      <c r="Q23" s="1746"/>
      <c r="R23" s="1746"/>
      <c r="S23" s="1746"/>
      <c r="T23" s="1746"/>
      <c r="U23" s="1746"/>
      <c r="V23" s="1746"/>
    </row>
    <row r="24" spans="1:22" s="1771" customFormat="1">
      <c r="A24" s="1780" t="s">
        <v>1554</v>
      </c>
      <c r="B24" s="1779">
        <v>24207.036783809002</v>
      </c>
      <c r="C24" s="1777">
        <v>23003.397824750002</v>
      </c>
      <c r="D24" s="1777">
        <v>23740.352271216492</v>
      </c>
      <c r="E24" s="1777">
        <v>25469.739380939991</v>
      </c>
      <c r="F24" s="1779">
        <v>-1203.6389590590006</v>
      </c>
      <c r="G24" s="1778">
        <v>-4.9722688894497846</v>
      </c>
      <c r="H24" s="1777">
        <v>1729.3871097234987</v>
      </c>
      <c r="I24" s="1776">
        <v>7.284589082615506</v>
      </c>
      <c r="Q24" s="1746"/>
      <c r="R24" s="1746"/>
      <c r="S24" s="1746"/>
      <c r="T24" s="1746"/>
      <c r="U24" s="1746"/>
      <c r="V24" s="1746"/>
    </row>
    <row r="25" spans="1:22" s="1771" customFormat="1">
      <c r="A25" s="1780" t="s">
        <v>1553</v>
      </c>
      <c r="B25" s="1779">
        <v>22329.973807810005</v>
      </c>
      <c r="C25" s="1777">
        <v>21426.488908599997</v>
      </c>
      <c r="D25" s="1777">
        <v>26455.909332539253</v>
      </c>
      <c r="E25" s="1777">
        <v>26135.406980429998</v>
      </c>
      <c r="F25" s="1779">
        <v>-903.48489921000873</v>
      </c>
      <c r="G25" s="1778">
        <v>-4.0460634078039579</v>
      </c>
      <c r="H25" s="1777">
        <v>-320.5023521092553</v>
      </c>
      <c r="I25" s="1791">
        <v>-1.2114584612484129</v>
      </c>
      <c r="Q25" s="1746"/>
      <c r="R25" s="1746"/>
      <c r="S25" s="1746"/>
      <c r="T25" s="1746"/>
      <c r="U25" s="1746"/>
      <c r="V25" s="1746"/>
    </row>
    <row r="26" spans="1:22" s="1771" customFormat="1">
      <c r="A26" s="1780" t="s">
        <v>1552</v>
      </c>
      <c r="B26" s="1779">
        <v>16634.803413760004</v>
      </c>
      <c r="C26" s="1777">
        <v>16066.366968209999</v>
      </c>
      <c r="D26" s="1777">
        <v>18853.095795579244</v>
      </c>
      <c r="E26" s="1777">
        <v>19886.177817269996</v>
      </c>
      <c r="F26" s="1779">
        <v>-568.43644555000537</v>
      </c>
      <c r="G26" s="1778">
        <v>-3.4171515671763526</v>
      </c>
      <c r="H26" s="1777">
        <v>1033.0820216907523</v>
      </c>
      <c r="I26" s="1776">
        <v>5.4796412901747091</v>
      </c>
      <c r="Q26" s="1746"/>
      <c r="R26" s="1746"/>
      <c r="S26" s="1746"/>
      <c r="T26" s="1746"/>
      <c r="U26" s="1746"/>
      <c r="V26" s="1746"/>
    </row>
    <row r="27" spans="1:22" s="1771" customFormat="1">
      <c r="A27" s="1780" t="s">
        <v>1551</v>
      </c>
      <c r="B27" s="1779">
        <v>5695.1703940500001</v>
      </c>
      <c r="C27" s="1777">
        <v>5360.1219403900013</v>
      </c>
      <c r="D27" s="1777">
        <v>7602.8135369600041</v>
      </c>
      <c r="E27" s="1777">
        <v>6249.2291631600037</v>
      </c>
      <c r="F27" s="1779">
        <v>-335.04845365999881</v>
      </c>
      <c r="G27" s="1778">
        <v>-5.8830277318838249</v>
      </c>
      <c r="H27" s="1777">
        <v>-1353.5843738000003</v>
      </c>
      <c r="I27" s="1776">
        <v>-17.803729727419213</v>
      </c>
      <c r="Q27" s="1746"/>
      <c r="R27" s="1746"/>
      <c r="S27" s="1746"/>
      <c r="T27" s="1746"/>
      <c r="U27" s="1746"/>
      <c r="V27" s="1746"/>
    </row>
    <row r="28" spans="1:22" s="1771" customFormat="1">
      <c r="A28" s="1780" t="s">
        <v>1550</v>
      </c>
      <c r="B28" s="1779">
        <v>469.81117515999989</v>
      </c>
      <c r="C28" s="1777">
        <v>610.75515077999989</v>
      </c>
      <c r="D28" s="1777">
        <v>2760.7094635299959</v>
      </c>
      <c r="E28" s="1777">
        <v>787.87174295000011</v>
      </c>
      <c r="F28" s="1779">
        <v>140.94397562</v>
      </c>
      <c r="G28" s="1778">
        <v>30.000132621792115</v>
      </c>
      <c r="H28" s="1777">
        <v>-1972.8377205799957</v>
      </c>
      <c r="I28" s="1776">
        <v>-71.461258297619494</v>
      </c>
      <c r="Q28" s="1746"/>
      <c r="R28" s="1746"/>
      <c r="S28" s="1746"/>
      <c r="T28" s="1746"/>
      <c r="U28" s="1746"/>
      <c r="V28" s="1746"/>
    </row>
    <row r="29" spans="1:22" s="1771" customFormat="1">
      <c r="A29" s="1780" t="s">
        <v>1549</v>
      </c>
      <c r="B29" s="1779">
        <v>9957.2682199299688</v>
      </c>
      <c r="C29" s="1777">
        <v>10328.978726226975</v>
      </c>
      <c r="D29" s="1777">
        <v>10335.196504193995</v>
      </c>
      <c r="E29" s="1777">
        <v>10496.599749855379</v>
      </c>
      <c r="F29" s="1779">
        <v>371.71050629700585</v>
      </c>
      <c r="G29" s="1778">
        <v>3.733057080384846</v>
      </c>
      <c r="H29" s="1777">
        <v>161.40324566138406</v>
      </c>
      <c r="I29" s="1776">
        <v>1.5616853109264739</v>
      </c>
      <c r="Q29" s="1746"/>
      <c r="R29" s="1746"/>
      <c r="S29" s="1746"/>
      <c r="T29" s="1746"/>
      <c r="U29" s="1746"/>
      <c r="V29" s="1746"/>
    </row>
    <row r="30" spans="1:22" s="1771" customFormat="1">
      <c r="A30" s="1780" t="s">
        <v>1548</v>
      </c>
      <c r="B30" s="1779">
        <v>0</v>
      </c>
      <c r="C30" s="1777">
        <v>0</v>
      </c>
      <c r="D30" s="1777">
        <v>0</v>
      </c>
      <c r="E30" s="1777">
        <v>0</v>
      </c>
      <c r="F30" s="1790">
        <v>0</v>
      </c>
      <c r="G30" s="1789"/>
      <c r="H30" s="1788">
        <v>0</v>
      </c>
      <c r="I30" s="1787"/>
      <c r="J30" s="1792"/>
      <c r="Q30" s="1746"/>
      <c r="R30" s="1746"/>
      <c r="S30" s="1746"/>
      <c r="T30" s="1746"/>
      <c r="U30" s="1746"/>
      <c r="V30" s="1746"/>
    </row>
    <row r="31" spans="1:22" s="1771" customFormat="1">
      <c r="A31" s="1780" t="s">
        <v>1547</v>
      </c>
      <c r="B31" s="1779">
        <v>19456.465303053497</v>
      </c>
      <c r="C31" s="1777">
        <v>20181.135900003595</v>
      </c>
      <c r="D31" s="1777">
        <v>19569.043435775198</v>
      </c>
      <c r="E31" s="1777">
        <v>19926.915389842798</v>
      </c>
      <c r="F31" s="1779">
        <v>724.67059695009812</v>
      </c>
      <c r="G31" s="1778">
        <v>3.7245747655735206</v>
      </c>
      <c r="H31" s="1777">
        <v>357.87195406759929</v>
      </c>
      <c r="I31" s="1791">
        <v>1.8287656994687576</v>
      </c>
      <c r="Q31" s="1746"/>
      <c r="R31" s="1746"/>
      <c r="S31" s="1746"/>
      <c r="T31" s="1746"/>
      <c r="U31" s="1746"/>
      <c r="V31" s="1746"/>
    </row>
    <row r="32" spans="1:22" s="1771" customFormat="1">
      <c r="A32" s="1780" t="s">
        <v>1546</v>
      </c>
      <c r="B32" s="1779">
        <v>20619.351432940002</v>
      </c>
      <c r="C32" s="1777">
        <v>21359.521432100002</v>
      </c>
      <c r="D32" s="1777">
        <v>22019.125860562512</v>
      </c>
      <c r="E32" s="1777">
        <v>22023.229190583508</v>
      </c>
      <c r="F32" s="1779">
        <v>740.16999915999986</v>
      </c>
      <c r="G32" s="1778">
        <v>3.5896861332774859</v>
      </c>
      <c r="H32" s="1777">
        <v>4.1033300209965091</v>
      </c>
      <c r="I32" s="1791">
        <v>1.8635299361932454E-2</v>
      </c>
      <c r="Q32" s="1746"/>
      <c r="R32" s="1746"/>
      <c r="S32" s="1746"/>
      <c r="T32" s="1746"/>
      <c r="U32" s="1746"/>
      <c r="V32" s="1746"/>
    </row>
    <row r="33" spans="1:22" s="1771" customFormat="1">
      <c r="A33" s="1780" t="s">
        <v>1545</v>
      </c>
      <c r="B33" s="1779">
        <v>9114.5593185435664</v>
      </c>
      <c r="C33" s="1777">
        <v>9264.6421197911586</v>
      </c>
      <c r="D33" s="1777">
        <v>11104.755975697601</v>
      </c>
      <c r="E33" s="1777">
        <v>11663.663990677602</v>
      </c>
      <c r="F33" s="1779">
        <v>150.08280124759222</v>
      </c>
      <c r="G33" s="1778">
        <v>1.6466270721640797</v>
      </c>
      <c r="H33" s="1777">
        <v>558.9080149800011</v>
      </c>
      <c r="I33" s="1791">
        <v>5.0330508495923114</v>
      </c>
      <c r="Q33" s="1746"/>
      <c r="R33" s="1746"/>
      <c r="S33" s="1746"/>
      <c r="T33" s="1746"/>
      <c r="U33" s="1746"/>
      <c r="V33" s="1746"/>
    </row>
    <row r="34" spans="1:22" s="1771" customFormat="1">
      <c r="A34" s="1780" t="s">
        <v>1544</v>
      </c>
      <c r="B34" s="1779">
        <v>9303.1900802499986</v>
      </c>
      <c r="C34" s="1777">
        <v>9939.9643531300007</v>
      </c>
      <c r="D34" s="1777">
        <v>10199.524854239999</v>
      </c>
      <c r="E34" s="1777">
        <v>10570.712528529999</v>
      </c>
      <c r="F34" s="1779">
        <v>636.77427288000217</v>
      </c>
      <c r="G34" s="1778">
        <v>6.8446873318414507</v>
      </c>
      <c r="H34" s="1777">
        <v>371.18767429000036</v>
      </c>
      <c r="I34" s="1791">
        <v>3.6392643735330044</v>
      </c>
      <c r="Q34" s="1746"/>
      <c r="R34" s="1746"/>
      <c r="S34" s="1746"/>
      <c r="T34" s="1746"/>
      <c r="U34" s="1746"/>
      <c r="V34" s="1746"/>
    </row>
    <row r="35" spans="1:22" s="1771" customFormat="1">
      <c r="A35" s="1780" t="s">
        <v>1543</v>
      </c>
      <c r="B35" s="1779">
        <v>0</v>
      </c>
      <c r="C35" s="1777">
        <v>0</v>
      </c>
      <c r="D35" s="1777">
        <v>0</v>
      </c>
      <c r="E35" s="1777">
        <v>0</v>
      </c>
      <c r="F35" s="1790">
        <v>0</v>
      </c>
      <c r="G35" s="1789"/>
      <c r="H35" s="1788">
        <v>0</v>
      </c>
      <c r="I35" s="1787"/>
      <c r="Q35" s="1746"/>
      <c r="R35" s="1746"/>
      <c r="S35" s="1746"/>
      <c r="T35" s="1746"/>
      <c r="U35" s="1746"/>
      <c r="V35" s="1746"/>
    </row>
    <row r="36" spans="1:22" s="1771" customFormat="1">
      <c r="A36" s="1780" t="s">
        <v>1542</v>
      </c>
      <c r="B36" s="1779">
        <v>16136.587232662498</v>
      </c>
      <c r="C36" s="1777">
        <v>17692.954750007499</v>
      </c>
      <c r="D36" s="1777">
        <v>20237.421418925005</v>
      </c>
      <c r="E36" s="1777">
        <v>20637.452370094994</v>
      </c>
      <c r="F36" s="1779">
        <v>1556.367517345001</v>
      </c>
      <c r="G36" s="1778">
        <v>9.6449608266282976</v>
      </c>
      <c r="H36" s="1777">
        <v>400.03095116998884</v>
      </c>
      <c r="I36" s="1776">
        <v>1.9766893364976839</v>
      </c>
      <c r="Q36" s="1746"/>
      <c r="R36" s="1746"/>
      <c r="S36" s="1746"/>
      <c r="T36" s="1746"/>
      <c r="U36" s="1746"/>
      <c r="V36" s="1746"/>
    </row>
    <row r="37" spans="1:22" s="1771" customFormat="1">
      <c r="A37" s="1780" t="s">
        <v>1541</v>
      </c>
      <c r="B37" s="1779">
        <v>2954.3006574085002</v>
      </c>
      <c r="C37" s="1777">
        <v>3750.7182619459995</v>
      </c>
      <c r="D37" s="1777">
        <v>4276.6296578815</v>
      </c>
      <c r="E37" s="1777">
        <v>4158.2912501767005</v>
      </c>
      <c r="F37" s="1779">
        <v>796.4176045374993</v>
      </c>
      <c r="G37" s="1778">
        <v>26.95790635053757</v>
      </c>
      <c r="H37" s="1777">
        <v>-118.33840770479947</v>
      </c>
      <c r="I37" s="1776">
        <v>-2.767095053150344</v>
      </c>
      <c r="Q37" s="1746"/>
      <c r="R37" s="1746"/>
      <c r="S37" s="1746"/>
      <c r="T37" s="1746"/>
      <c r="U37" s="1746"/>
      <c r="V37" s="1746"/>
    </row>
    <row r="38" spans="1:22" s="1771" customFormat="1">
      <c r="A38" s="1780" t="s">
        <v>1540</v>
      </c>
      <c r="B38" s="1779">
        <v>1111.0565469999999</v>
      </c>
      <c r="C38" s="1777">
        <v>1048.4345339899999</v>
      </c>
      <c r="D38" s="1777">
        <v>1215.1047450300002</v>
      </c>
      <c r="E38" s="1777">
        <v>1256.1401347499998</v>
      </c>
      <c r="F38" s="1779">
        <v>-62.622013010000046</v>
      </c>
      <c r="G38" s="1778">
        <v>-5.6362579545647602</v>
      </c>
      <c r="H38" s="1777">
        <v>41.035389719999557</v>
      </c>
      <c r="I38" s="1776">
        <v>3.3771071907867842</v>
      </c>
      <c r="Q38" s="1746"/>
      <c r="R38" s="1746"/>
      <c r="S38" s="1746"/>
      <c r="T38" s="1746"/>
      <c r="U38" s="1746"/>
      <c r="V38" s="1746"/>
    </row>
    <row r="39" spans="1:22" s="1771" customFormat="1">
      <c r="A39" s="1780" t="s">
        <v>1539</v>
      </c>
      <c r="B39" s="1779">
        <v>878.02671400999998</v>
      </c>
      <c r="C39" s="1777">
        <v>973.80040255000006</v>
      </c>
      <c r="D39" s="1777">
        <v>1009.6902485940003</v>
      </c>
      <c r="E39" s="1777">
        <v>1100.8675918849999</v>
      </c>
      <c r="F39" s="1779">
        <v>95.77368854000008</v>
      </c>
      <c r="G39" s="1778">
        <v>10.907833100270489</v>
      </c>
      <c r="H39" s="1777">
        <v>91.177343290999602</v>
      </c>
      <c r="I39" s="1776">
        <v>9.0302291636434635</v>
      </c>
      <c r="Q39" s="1746"/>
      <c r="R39" s="1746"/>
      <c r="S39" s="1746"/>
      <c r="T39" s="1746"/>
      <c r="U39" s="1746"/>
      <c r="V39" s="1746"/>
    </row>
    <row r="40" spans="1:22" s="1771" customFormat="1">
      <c r="A40" s="1780" t="s">
        <v>1538</v>
      </c>
      <c r="B40" s="1779">
        <v>1575.8019997039999</v>
      </c>
      <c r="C40" s="1777">
        <v>1357.2715509800003</v>
      </c>
      <c r="D40" s="1777">
        <v>1243.6465937799999</v>
      </c>
      <c r="E40" s="1777">
        <v>1236.0117244299995</v>
      </c>
      <c r="F40" s="1779">
        <v>-218.5304487239996</v>
      </c>
      <c r="G40" s="1778">
        <v>-13.867887511568622</v>
      </c>
      <c r="H40" s="1777">
        <v>-7.6348693500003719</v>
      </c>
      <c r="I40" s="1776">
        <v>-0.61390988309585437</v>
      </c>
      <c r="Q40" s="1746"/>
      <c r="R40" s="1746"/>
      <c r="S40" s="1746"/>
      <c r="T40" s="1746"/>
      <c r="U40" s="1746"/>
      <c r="V40" s="1746"/>
    </row>
    <row r="41" spans="1:22" s="1771" customFormat="1">
      <c r="A41" s="1780" t="s">
        <v>1537</v>
      </c>
      <c r="B41" s="1779">
        <v>23678.271328060498</v>
      </c>
      <c r="C41" s="1777">
        <v>24947.197515056501</v>
      </c>
      <c r="D41" s="1777">
        <v>25226.711439133986</v>
      </c>
      <c r="E41" s="1777">
        <v>25250.709339595978</v>
      </c>
      <c r="F41" s="1779">
        <v>1268.9261869960028</v>
      </c>
      <c r="G41" s="1778">
        <v>5.359032208961267</v>
      </c>
      <c r="H41" s="1777">
        <v>23.997900461992685</v>
      </c>
      <c r="I41" s="1776">
        <v>9.512892919036979E-2</v>
      </c>
      <c r="Q41" s="1746"/>
      <c r="R41" s="1746"/>
      <c r="S41" s="1746"/>
      <c r="T41" s="1746"/>
      <c r="U41" s="1746"/>
      <c r="V41" s="1746"/>
    </row>
    <row r="42" spans="1:22" s="1771" customFormat="1">
      <c r="A42" s="1780" t="s">
        <v>1536</v>
      </c>
      <c r="B42" s="1779">
        <v>88853.098314400006</v>
      </c>
      <c r="C42" s="1777">
        <v>95887.468626613962</v>
      </c>
      <c r="D42" s="1777">
        <v>104683.99263000351</v>
      </c>
      <c r="E42" s="1777">
        <v>105757.559652549</v>
      </c>
      <c r="F42" s="1779">
        <v>7034.3703122139559</v>
      </c>
      <c r="G42" s="1778">
        <v>7.916854274820408</v>
      </c>
      <c r="H42" s="1777">
        <v>1073.5670225454814</v>
      </c>
      <c r="I42" s="1776">
        <v>1.0255312159710137</v>
      </c>
      <c r="Q42" s="1746"/>
      <c r="R42" s="1746"/>
      <c r="S42" s="1746"/>
      <c r="T42" s="1746"/>
      <c r="U42" s="1746"/>
      <c r="V42" s="1746"/>
    </row>
    <row r="43" spans="1:22" s="1771" customFormat="1">
      <c r="A43" s="1780" t="s">
        <v>1535</v>
      </c>
      <c r="B43" s="1779">
        <v>16012.976981079997</v>
      </c>
      <c r="C43" s="1777">
        <v>16319.883415939996</v>
      </c>
      <c r="D43" s="1777">
        <v>17631.375948509998</v>
      </c>
      <c r="E43" s="1777">
        <v>17425.900001310001</v>
      </c>
      <c r="F43" s="1779">
        <v>306.90643485999863</v>
      </c>
      <c r="G43" s="1778">
        <v>1.9166107290519523</v>
      </c>
      <c r="H43" s="1777">
        <v>-205.47594719999688</v>
      </c>
      <c r="I43" s="1776">
        <v>-1.1653993868661248</v>
      </c>
      <c r="Q43" s="1746"/>
      <c r="R43" s="1746"/>
      <c r="S43" s="1746"/>
      <c r="T43" s="1746"/>
      <c r="U43" s="1746"/>
      <c r="V43" s="1746"/>
    </row>
    <row r="44" spans="1:22" s="1771" customFormat="1">
      <c r="A44" s="1780" t="s">
        <v>1534</v>
      </c>
      <c r="B44" s="1779">
        <v>95756.637471704831</v>
      </c>
      <c r="C44" s="1777">
        <v>103923.86170962547</v>
      </c>
      <c r="D44" s="1777">
        <v>100136.39835579299</v>
      </c>
      <c r="E44" s="1777">
        <v>99511.461444176501</v>
      </c>
      <c r="F44" s="1779">
        <v>8167.2242379206436</v>
      </c>
      <c r="G44" s="1778">
        <v>8.5291468597505631</v>
      </c>
      <c r="H44" s="1777">
        <v>-624.93691161648894</v>
      </c>
      <c r="I44" s="1776">
        <v>-0.62408566902519891</v>
      </c>
      <c r="Q44" s="1746"/>
      <c r="R44" s="1746"/>
      <c r="S44" s="1746"/>
      <c r="T44" s="1746"/>
      <c r="U44" s="1746"/>
      <c r="V44" s="1746"/>
    </row>
    <row r="45" spans="1:22" s="1771" customFormat="1">
      <c r="A45" s="1780" t="s">
        <v>1533</v>
      </c>
      <c r="B45" s="1779">
        <v>7079.4138167634992</v>
      </c>
      <c r="C45" s="1777">
        <v>7160.7933060925025</v>
      </c>
      <c r="D45" s="1777">
        <v>8711.7459722274998</v>
      </c>
      <c r="E45" s="1777">
        <v>8194.2037230979986</v>
      </c>
      <c r="F45" s="1779">
        <v>81.379489329003263</v>
      </c>
      <c r="G45" s="1778">
        <v>1.1495229892664698</v>
      </c>
      <c r="H45" s="1777">
        <v>-517.54224912950122</v>
      </c>
      <c r="I45" s="1776">
        <v>-5.940740820260296</v>
      </c>
      <c r="Q45" s="1746"/>
      <c r="R45" s="1746"/>
      <c r="S45" s="1746"/>
      <c r="T45" s="1746"/>
      <c r="U45" s="1746"/>
      <c r="V45" s="1746"/>
    </row>
    <row r="46" spans="1:22" s="1771" customFormat="1" ht="13.5" thickBot="1">
      <c r="A46" s="1780" t="s">
        <v>1532</v>
      </c>
      <c r="B46" s="1779">
        <v>56051.832128531991</v>
      </c>
      <c r="C46" s="1777">
        <v>58382.703306397314</v>
      </c>
      <c r="D46" s="1777">
        <v>60660.057785615056</v>
      </c>
      <c r="E46" s="1777">
        <v>63252.54363741351</v>
      </c>
      <c r="F46" s="1777">
        <v>2330.8711778653233</v>
      </c>
      <c r="G46" s="1778">
        <v>4.1584210352311448</v>
      </c>
      <c r="H46" s="1777">
        <v>2592.485851798454</v>
      </c>
      <c r="I46" s="1776">
        <v>4.2737939039900432</v>
      </c>
      <c r="Q46" s="1746"/>
      <c r="R46" s="1746"/>
      <c r="S46" s="1746"/>
      <c r="T46" s="1746"/>
      <c r="U46" s="1746"/>
      <c r="V46" s="1746"/>
    </row>
    <row r="47" spans="1:22" s="1781" customFormat="1" ht="13.5" thickBot="1">
      <c r="A47" s="1786" t="s">
        <v>1531</v>
      </c>
      <c r="B47" s="1785">
        <v>309417.47532776697</v>
      </c>
      <c r="C47" s="1783">
        <v>322975.54394443048</v>
      </c>
      <c r="D47" s="1783">
        <v>347419.77141475672</v>
      </c>
      <c r="E47" s="1783">
        <v>353591.25258992193</v>
      </c>
      <c r="F47" s="1783">
        <v>13558.068616663513</v>
      </c>
      <c r="G47" s="1784">
        <v>4.3818044221004024</v>
      </c>
      <c r="H47" s="1783">
        <v>6171.481175165216</v>
      </c>
      <c r="I47" s="1782">
        <v>1.7763759241547532</v>
      </c>
      <c r="Q47" s="1746"/>
      <c r="R47" s="1746"/>
      <c r="S47" s="1746"/>
      <c r="T47" s="1746"/>
      <c r="U47" s="1746"/>
      <c r="V47" s="1746"/>
    </row>
    <row r="48" spans="1:22" s="1771" customFormat="1">
      <c r="A48" s="1780" t="s">
        <v>1530</v>
      </c>
      <c r="B48" s="1779">
        <v>251593.19650424703</v>
      </c>
      <c r="C48" s="1777">
        <v>261891.87076180053</v>
      </c>
      <c r="D48" s="1777">
        <v>276854.38656956865</v>
      </c>
      <c r="E48" s="1777">
        <v>277087.66634037392</v>
      </c>
      <c r="F48" s="1777">
        <v>10298.674257553503</v>
      </c>
      <c r="G48" s="1778">
        <v>4.0933834462330765</v>
      </c>
      <c r="H48" s="1777">
        <v>233.27977080526762</v>
      </c>
      <c r="I48" s="1776">
        <v>8.4260818004647547E-2</v>
      </c>
      <c r="Q48" s="1746"/>
      <c r="R48" s="1746"/>
      <c r="S48" s="1746"/>
      <c r="T48" s="1746"/>
      <c r="U48" s="1746"/>
      <c r="V48" s="1746"/>
    </row>
    <row r="49" spans="1:22" s="1771" customFormat="1">
      <c r="A49" s="1780" t="s">
        <v>1529</v>
      </c>
      <c r="B49" s="1779">
        <v>16280.446518830002</v>
      </c>
      <c r="C49" s="1777">
        <v>16332.631770890002</v>
      </c>
      <c r="D49" s="1777">
        <v>17059.275020330006</v>
      </c>
      <c r="E49" s="1777">
        <v>17935.315202460002</v>
      </c>
      <c r="F49" s="1779">
        <v>52.185252060000494</v>
      </c>
      <c r="G49" s="1778">
        <v>0.32053943974843019</v>
      </c>
      <c r="H49" s="1777">
        <v>876.04018212999654</v>
      </c>
      <c r="I49" s="1776">
        <v>5.1352720504593279</v>
      </c>
      <c r="Q49" s="1746"/>
      <c r="R49" s="1746"/>
      <c r="S49" s="1746"/>
      <c r="T49" s="1746"/>
      <c r="U49" s="1746"/>
      <c r="V49" s="1746"/>
    </row>
    <row r="50" spans="1:22" s="1771" customFormat="1" ht="13.5" thickBot="1">
      <c r="A50" s="1780" t="s">
        <v>1528</v>
      </c>
      <c r="B50" s="1779">
        <v>41543.83230468999</v>
      </c>
      <c r="C50" s="1777">
        <v>44751.041411739949</v>
      </c>
      <c r="D50" s="1777">
        <v>53506.109824858031</v>
      </c>
      <c r="E50" s="1777">
        <v>58568.271047088005</v>
      </c>
      <c r="F50" s="1777">
        <v>3207.2091070499591</v>
      </c>
      <c r="G50" s="1778">
        <v>7.7200607867076556</v>
      </c>
      <c r="H50" s="1777">
        <v>5062.1612222299736</v>
      </c>
      <c r="I50" s="1776">
        <v>9.4609031357353128</v>
      </c>
      <c r="Q50" s="1746"/>
      <c r="R50" s="1746"/>
      <c r="S50" s="1746"/>
      <c r="T50" s="1746"/>
      <c r="U50" s="1746"/>
      <c r="V50" s="1746"/>
    </row>
    <row r="51" spans="1:22" s="1781" customFormat="1" ht="13.5" thickBot="1">
      <c r="A51" s="1786" t="s">
        <v>1527</v>
      </c>
      <c r="B51" s="1785">
        <v>37075.199455862712</v>
      </c>
      <c r="C51" s="1783">
        <v>37507.918998078196</v>
      </c>
      <c r="D51" s="1783">
        <v>46073.162782482905</v>
      </c>
      <c r="E51" s="1783">
        <v>49255.264891717408</v>
      </c>
      <c r="F51" s="1783">
        <v>432.71954221548367</v>
      </c>
      <c r="G51" s="1784">
        <v>1.1671401599083173</v>
      </c>
      <c r="H51" s="1783">
        <v>3182.1021092345036</v>
      </c>
      <c r="I51" s="1782">
        <v>6.9066283212585189</v>
      </c>
      <c r="Q51" s="1746"/>
      <c r="R51" s="1746"/>
      <c r="S51" s="1746"/>
      <c r="T51" s="1746"/>
      <c r="U51" s="1746"/>
      <c r="V51" s="1746"/>
    </row>
    <row r="52" spans="1:22" s="1771" customFormat="1">
      <c r="A52" s="1780" t="s">
        <v>1526</v>
      </c>
      <c r="B52" s="1779">
        <v>7684.3289460500009</v>
      </c>
      <c r="C52" s="1777">
        <v>8076.4577909484988</v>
      </c>
      <c r="D52" s="1777">
        <v>9824.054771137502</v>
      </c>
      <c r="E52" s="1777">
        <v>9753.6862401955004</v>
      </c>
      <c r="F52" s="1777">
        <v>392.12884489849785</v>
      </c>
      <c r="G52" s="1778">
        <v>5.102967970938634</v>
      </c>
      <c r="H52" s="1777">
        <v>-70.368530942001598</v>
      </c>
      <c r="I52" s="1776">
        <v>-0.71628805601471424</v>
      </c>
      <c r="Q52" s="1746"/>
      <c r="R52" s="1746"/>
      <c r="S52" s="1746"/>
      <c r="T52" s="1746"/>
      <c r="U52" s="1746"/>
      <c r="V52" s="1746"/>
    </row>
    <row r="53" spans="1:22" s="1771" customFormat="1">
      <c r="A53" s="1780" t="s">
        <v>1525</v>
      </c>
      <c r="B53" s="1779">
        <v>331.40999999999997</v>
      </c>
      <c r="C53" s="1777">
        <v>385.5</v>
      </c>
      <c r="D53" s="1777">
        <v>169.98</v>
      </c>
      <c r="E53" s="1777">
        <v>346</v>
      </c>
      <c r="F53" s="1779">
        <v>54.090000000000032</v>
      </c>
      <c r="G53" s="1778">
        <v>16.321173169186213</v>
      </c>
      <c r="H53" s="1777">
        <v>176.02</v>
      </c>
      <c r="I53" s="1776">
        <v>103.55335921873163</v>
      </c>
      <c r="Q53" s="1746"/>
      <c r="R53" s="1746"/>
      <c r="S53" s="1746"/>
      <c r="T53" s="1746"/>
      <c r="U53" s="1746"/>
      <c r="V53" s="1746"/>
    </row>
    <row r="54" spans="1:22" s="1771" customFormat="1">
      <c r="A54" s="1780" t="s">
        <v>1524</v>
      </c>
      <c r="B54" s="1779">
        <v>3896.0466087799987</v>
      </c>
      <c r="C54" s="1777">
        <v>3831.7807343200002</v>
      </c>
      <c r="D54" s="1777">
        <v>5542.2673524700003</v>
      </c>
      <c r="E54" s="1777">
        <v>5338.4254008599983</v>
      </c>
      <c r="F54" s="1779">
        <v>-64.265874459998486</v>
      </c>
      <c r="G54" s="1778">
        <v>-1.6495150318574496</v>
      </c>
      <c r="H54" s="1777">
        <v>-203.84195161000207</v>
      </c>
      <c r="I54" s="1776">
        <v>-3.6779523369466585</v>
      </c>
      <c r="Q54" s="1746"/>
      <c r="R54" s="1746"/>
      <c r="S54" s="1746"/>
      <c r="T54" s="1746"/>
      <c r="U54" s="1746"/>
      <c r="V54" s="1746"/>
    </row>
    <row r="55" spans="1:22" s="1771" customFormat="1">
      <c r="A55" s="1780" t="s">
        <v>1523</v>
      </c>
      <c r="B55" s="1779">
        <v>2423.6932713400001</v>
      </c>
      <c r="C55" s="1777">
        <v>1982.0827782099998</v>
      </c>
      <c r="D55" s="1777">
        <v>2404.6851764599996</v>
      </c>
      <c r="E55" s="1777">
        <v>2941.1971742599994</v>
      </c>
      <c r="F55" s="1779">
        <v>-441.61049313000035</v>
      </c>
      <c r="G55" s="1778">
        <v>-18.220560264453134</v>
      </c>
      <c r="H55" s="1777">
        <v>536.51199779999979</v>
      </c>
      <c r="I55" s="1776">
        <v>22.311111785111649</v>
      </c>
      <c r="Q55" s="1746"/>
      <c r="R55" s="1746"/>
      <c r="S55" s="1746"/>
      <c r="T55" s="1746"/>
      <c r="U55" s="1746"/>
      <c r="V55" s="1746"/>
    </row>
    <row r="56" spans="1:22" s="1771" customFormat="1">
      <c r="A56" s="1780" t="s">
        <v>1522</v>
      </c>
      <c r="B56" s="1779">
        <v>853.30338712000002</v>
      </c>
      <c r="C56" s="1777">
        <v>881.57391921999999</v>
      </c>
      <c r="D56" s="1777">
        <v>857.99298139000007</v>
      </c>
      <c r="E56" s="1777">
        <v>813.91061999999988</v>
      </c>
      <c r="F56" s="1779">
        <v>28.270532099999969</v>
      </c>
      <c r="G56" s="1778">
        <v>3.3130692467325558</v>
      </c>
      <c r="H56" s="1777">
        <v>-44.082361390000187</v>
      </c>
      <c r="I56" s="1776">
        <v>-5.1378463864103079</v>
      </c>
      <c r="Q56" s="1746"/>
      <c r="R56" s="1746"/>
      <c r="S56" s="1746"/>
      <c r="T56" s="1746"/>
      <c r="U56" s="1746"/>
      <c r="V56" s="1746"/>
    </row>
    <row r="57" spans="1:22" s="1771" customFormat="1">
      <c r="A57" s="1780" t="s">
        <v>1521</v>
      </c>
      <c r="B57" s="1779">
        <v>3181.9612157300012</v>
      </c>
      <c r="C57" s="1777">
        <v>2910.4543336199999</v>
      </c>
      <c r="D57" s="1777">
        <v>2909.8915590500001</v>
      </c>
      <c r="E57" s="1777">
        <v>4802.9789026100016</v>
      </c>
      <c r="F57" s="1779">
        <v>-271.50688211000124</v>
      </c>
      <c r="G57" s="1778">
        <v>-8.5326898633399129</v>
      </c>
      <c r="H57" s="1777">
        <v>1893.0873435600015</v>
      </c>
      <c r="I57" s="1776">
        <v>65.056972232258815</v>
      </c>
      <c r="Q57" s="1746"/>
      <c r="R57" s="1746"/>
      <c r="S57" s="1746"/>
      <c r="T57" s="1746"/>
      <c r="U57" s="1746"/>
      <c r="V57" s="1746"/>
    </row>
    <row r="58" spans="1:22" s="1771" customFormat="1">
      <c r="A58" s="1780" t="s">
        <v>1520</v>
      </c>
      <c r="B58" s="1779">
        <v>5897.49949689</v>
      </c>
      <c r="C58" s="1777">
        <v>6627.1020192699998</v>
      </c>
      <c r="D58" s="1777">
        <v>7238.2456489776996</v>
      </c>
      <c r="E58" s="1777">
        <v>8260.0861284752064</v>
      </c>
      <c r="F58" s="1779">
        <v>729.60252237999975</v>
      </c>
      <c r="G58" s="1778">
        <v>12.371387615458888</v>
      </c>
      <c r="H58" s="1777">
        <v>1021.8404794975067</v>
      </c>
      <c r="I58" s="1776">
        <v>14.117239577822662</v>
      </c>
      <c r="Q58" s="1746"/>
      <c r="R58" s="1746"/>
      <c r="S58" s="1746"/>
      <c r="T58" s="1746"/>
      <c r="U58" s="1746"/>
      <c r="V58" s="1746"/>
    </row>
    <row r="59" spans="1:22" s="1771" customFormat="1">
      <c r="A59" s="1780" t="s">
        <v>1519</v>
      </c>
      <c r="B59" s="1779">
        <v>4583.7901259574992</v>
      </c>
      <c r="C59" s="1777">
        <v>5264.0741549744998</v>
      </c>
      <c r="D59" s="1777">
        <v>5921.6756606825011</v>
      </c>
      <c r="E59" s="1777">
        <v>4172.5556855615014</v>
      </c>
      <c r="F59" s="1779">
        <v>680.28402901700065</v>
      </c>
      <c r="G59" s="1778">
        <v>14.841081513846522</v>
      </c>
      <c r="H59" s="1777">
        <v>-1749.1199751209997</v>
      </c>
      <c r="I59" s="1776">
        <v>-29.537584888926617</v>
      </c>
      <c r="Q59" s="1746"/>
      <c r="R59" s="1746"/>
      <c r="S59" s="1746"/>
      <c r="T59" s="1746"/>
      <c r="U59" s="1746"/>
      <c r="V59" s="1746"/>
    </row>
    <row r="60" spans="1:22" s="1771" customFormat="1">
      <c r="A60" s="1780" t="s">
        <v>1518</v>
      </c>
      <c r="B60" s="1779">
        <v>2799.0652045699994</v>
      </c>
      <c r="C60" s="1777">
        <v>2221.6076156999993</v>
      </c>
      <c r="D60" s="1777">
        <v>5120.1511414600009</v>
      </c>
      <c r="E60" s="1777">
        <v>5476.015726659999</v>
      </c>
      <c r="F60" s="1779">
        <v>-577.45758887000011</v>
      </c>
      <c r="G60" s="1778">
        <v>-20.630372880459955</v>
      </c>
      <c r="H60" s="1777">
        <v>355.86458519999815</v>
      </c>
      <c r="I60" s="1776">
        <v>6.950275008845229</v>
      </c>
      <c r="Q60" s="1746"/>
      <c r="R60" s="1746"/>
      <c r="S60" s="1746"/>
      <c r="T60" s="1746"/>
      <c r="U60" s="1746"/>
      <c r="V60" s="1746"/>
    </row>
    <row r="61" spans="1:22" s="1771" customFormat="1">
      <c r="A61" s="1780" t="s">
        <v>1517</v>
      </c>
      <c r="B61" s="1779">
        <v>4144.507941045199</v>
      </c>
      <c r="C61" s="1777">
        <v>3883.4020977852015</v>
      </c>
      <c r="D61" s="1777">
        <v>4076.7183599851996</v>
      </c>
      <c r="E61" s="1777">
        <v>5023.5227568052023</v>
      </c>
      <c r="F61" s="1779">
        <v>-261.10584325999753</v>
      </c>
      <c r="G61" s="1778">
        <v>-6.3000444678638869</v>
      </c>
      <c r="H61" s="1777">
        <v>946.80439682000269</v>
      </c>
      <c r="I61" s="1776">
        <v>23.224670266980134</v>
      </c>
      <c r="Q61" s="1746"/>
      <c r="R61" s="1746"/>
      <c r="S61" s="1746"/>
      <c r="T61" s="1746"/>
      <c r="U61" s="1746"/>
      <c r="V61" s="1746"/>
    </row>
    <row r="62" spans="1:22" s="1771" customFormat="1">
      <c r="A62" s="1780" t="s">
        <v>1516</v>
      </c>
      <c r="B62" s="1779">
        <v>1111.1708121200002</v>
      </c>
      <c r="C62" s="1777">
        <v>1219.81116305</v>
      </c>
      <c r="D62" s="1777">
        <v>1713.5814604299997</v>
      </c>
      <c r="E62" s="1777">
        <v>2056.5699933599994</v>
      </c>
      <c r="F62" s="1779">
        <v>108.64035092999984</v>
      </c>
      <c r="G62" s="1778">
        <v>9.7771062509035112</v>
      </c>
      <c r="H62" s="1777">
        <v>342.98853292999979</v>
      </c>
      <c r="I62" s="1776">
        <v>20.01588724261358</v>
      </c>
      <c r="Q62" s="1746"/>
      <c r="R62" s="1746"/>
      <c r="S62" s="1746"/>
      <c r="T62" s="1746"/>
      <c r="U62" s="1746"/>
      <c r="V62" s="1746"/>
    </row>
    <row r="63" spans="1:22" s="1771" customFormat="1">
      <c r="A63" s="1780" t="s">
        <v>1515</v>
      </c>
      <c r="B63" s="1779">
        <v>157.75401626000001</v>
      </c>
      <c r="C63" s="1777">
        <v>215.77852229999999</v>
      </c>
      <c r="D63" s="1777">
        <v>287.74412720000004</v>
      </c>
      <c r="E63" s="1777">
        <v>263.83847961000004</v>
      </c>
      <c r="F63" s="1779">
        <v>58.024506039999977</v>
      </c>
      <c r="G63" s="1778">
        <v>36.781634734654055</v>
      </c>
      <c r="H63" s="1777">
        <v>-23.905647590000001</v>
      </c>
      <c r="I63" s="1776">
        <v>-8.3079532578554041</v>
      </c>
      <c r="Q63" s="1746"/>
      <c r="R63" s="1746"/>
      <c r="S63" s="1746"/>
      <c r="T63" s="1746"/>
      <c r="U63" s="1746"/>
      <c r="V63" s="1746"/>
    </row>
    <row r="64" spans="1:22" s="1771" customFormat="1" ht="13.5" thickBot="1">
      <c r="A64" s="1775" t="s">
        <v>1514</v>
      </c>
      <c r="B64" s="1773">
        <v>10.67153901</v>
      </c>
      <c r="C64" s="1773">
        <v>8.2906884999999946</v>
      </c>
      <c r="D64" s="1773">
        <v>6.1806999999999945</v>
      </c>
      <c r="E64" s="1773">
        <v>6.4774999999999947</v>
      </c>
      <c r="F64" s="1773">
        <v>-2.3808505100000055</v>
      </c>
      <c r="G64" s="1774">
        <v>-22.310282591564135</v>
      </c>
      <c r="H64" s="1773">
        <v>0.29680000000000017</v>
      </c>
      <c r="I64" s="1772">
        <v>4.8020450758004829</v>
      </c>
      <c r="Q64" s="1746"/>
      <c r="R64" s="1746"/>
      <c r="S64" s="1746"/>
      <c r="T64" s="1746"/>
      <c r="U64" s="1746"/>
      <c r="V64" s="1746"/>
    </row>
    <row r="65" spans="1:22" ht="14.25" thickTop="1" thickBot="1">
      <c r="A65" s="1760" t="s">
        <v>1513</v>
      </c>
      <c r="B65" s="1759">
        <v>42909.269731320004</v>
      </c>
      <c r="C65" s="1757">
        <v>45090.712872587013</v>
      </c>
      <c r="D65" s="1757">
        <v>49821.968743165016</v>
      </c>
      <c r="E65" s="1757">
        <v>46964.943651812013</v>
      </c>
      <c r="F65" s="1757">
        <v>2181.4431412670092</v>
      </c>
      <c r="G65" s="1758">
        <v>5.0838505407486512</v>
      </c>
      <c r="H65" s="1757">
        <v>-2857.0250913530035</v>
      </c>
      <c r="I65" s="1756">
        <v>-5.734468475304789</v>
      </c>
      <c r="Q65" s="1746"/>
      <c r="R65" s="1746"/>
      <c r="S65" s="1746"/>
      <c r="T65" s="1746"/>
      <c r="U65" s="1746"/>
      <c r="V65" s="1746"/>
    </row>
    <row r="66" spans="1:22">
      <c r="A66" s="1765" t="s">
        <v>1512</v>
      </c>
      <c r="B66" s="1764">
        <v>29420.67353136</v>
      </c>
      <c r="C66" s="1762">
        <v>31307.830516940001</v>
      </c>
      <c r="D66" s="1762">
        <v>32353.481272485507</v>
      </c>
      <c r="E66" s="1762">
        <v>29828.248730356507</v>
      </c>
      <c r="F66" s="1762">
        <v>1887.1569855800008</v>
      </c>
      <c r="G66" s="1763">
        <v>6.4143908315642335</v>
      </c>
      <c r="H66" s="1762">
        <v>-2525.2325421290006</v>
      </c>
      <c r="I66" s="1761">
        <v>-7.8051339231816872</v>
      </c>
      <c r="Q66" s="1746"/>
      <c r="R66" s="1746"/>
      <c r="S66" s="1746"/>
      <c r="T66" s="1746"/>
      <c r="U66" s="1746"/>
      <c r="V66" s="1746"/>
    </row>
    <row r="67" spans="1:22">
      <c r="A67" s="1765" t="s">
        <v>1511</v>
      </c>
      <c r="B67" s="1764">
        <v>29.063619190000004</v>
      </c>
      <c r="C67" s="1762">
        <v>37.162466209999998</v>
      </c>
      <c r="D67" s="1762">
        <v>22.656918069999996</v>
      </c>
      <c r="E67" s="1762">
        <v>32.682573579999996</v>
      </c>
      <c r="F67" s="1764">
        <v>8.0988470199999938</v>
      </c>
      <c r="G67" s="1763">
        <v>27.865927388652906</v>
      </c>
      <c r="H67" s="1762">
        <v>10.02565551</v>
      </c>
      <c r="I67" s="1761">
        <v>44.249864341765708</v>
      </c>
      <c r="Q67" s="1746"/>
      <c r="R67" s="1746"/>
      <c r="S67" s="1746"/>
      <c r="T67" s="1746"/>
      <c r="U67" s="1746"/>
      <c r="V67" s="1746"/>
    </row>
    <row r="68" spans="1:22">
      <c r="A68" s="1765" t="s">
        <v>1510</v>
      </c>
      <c r="B68" s="1764">
        <v>6412.6275241110061</v>
      </c>
      <c r="C68" s="1762">
        <v>6903.2450182350067</v>
      </c>
      <c r="D68" s="1762">
        <v>11158.98405721951</v>
      </c>
      <c r="E68" s="1762">
        <v>11235.766573735509</v>
      </c>
      <c r="F68" s="1764">
        <v>490.61749412400059</v>
      </c>
      <c r="G68" s="1763">
        <v>7.6508029240637319</v>
      </c>
      <c r="H68" s="1762">
        <v>76.782516515999305</v>
      </c>
      <c r="I68" s="1761">
        <v>0.68807801966813864</v>
      </c>
      <c r="Q68" s="1746"/>
      <c r="R68" s="1746"/>
      <c r="S68" s="1746"/>
      <c r="T68" s="1746"/>
      <c r="U68" s="1746"/>
      <c r="V68" s="1746"/>
    </row>
    <row r="69" spans="1:22" ht="13.5" thickBot="1">
      <c r="A69" s="1765" t="s">
        <v>1509</v>
      </c>
      <c r="B69" s="1764">
        <v>7046.9050566589995</v>
      </c>
      <c r="C69" s="1762">
        <v>6842.4748712020028</v>
      </c>
      <c r="D69" s="1762">
        <v>6286.846495390002</v>
      </c>
      <c r="E69" s="1762">
        <v>5868.2457741399994</v>
      </c>
      <c r="F69" s="1762">
        <v>-204.4301854569967</v>
      </c>
      <c r="G69" s="1763">
        <v>-2.9009924756091277</v>
      </c>
      <c r="H69" s="1762">
        <v>-418.60072125000261</v>
      </c>
      <c r="I69" s="1761">
        <v>-6.6583575971984166</v>
      </c>
      <c r="Q69" s="1746"/>
      <c r="R69" s="1746"/>
      <c r="S69" s="1746"/>
      <c r="T69" s="1746"/>
      <c r="U69" s="1746"/>
      <c r="V69" s="1746"/>
    </row>
    <row r="70" spans="1:22" ht="13.5" thickBot="1">
      <c r="A70" s="1760" t="s">
        <v>1508</v>
      </c>
      <c r="B70" s="1759">
        <v>176813.7220456205</v>
      </c>
      <c r="C70" s="1757">
        <v>186344.623569049</v>
      </c>
      <c r="D70" s="1757">
        <v>209752.89442714496</v>
      </c>
      <c r="E70" s="1757">
        <v>220488.05823565149</v>
      </c>
      <c r="F70" s="1757">
        <v>9530.9015234285034</v>
      </c>
      <c r="G70" s="1758">
        <v>5.3903630403580287</v>
      </c>
      <c r="H70" s="1757">
        <v>10735.163808506535</v>
      </c>
      <c r="I70" s="1756">
        <v>5.1180050877606655</v>
      </c>
      <c r="Q70" s="1746"/>
      <c r="R70" s="1746"/>
      <c r="S70" s="1746"/>
      <c r="T70" s="1746"/>
      <c r="U70" s="1746"/>
      <c r="V70" s="1746"/>
    </row>
    <row r="71" spans="1:22">
      <c r="A71" s="1765" t="s">
        <v>1507</v>
      </c>
      <c r="B71" s="1764">
        <v>17513.111853995997</v>
      </c>
      <c r="C71" s="1762">
        <v>17528.705956775008</v>
      </c>
      <c r="D71" s="1762">
        <v>16118.168753889995</v>
      </c>
      <c r="E71" s="1762">
        <v>15359.210436710997</v>
      </c>
      <c r="F71" s="1762">
        <v>15.594102779010427</v>
      </c>
      <c r="G71" s="1763">
        <v>8.9042443793061782E-2</v>
      </c>
      <c r="H71" s="1762">
        <v>-758.95831717899819</v>
      </c>
      <c r="I71" s="1761">
        <v>-4.7087130601969251</v>
      </c>
      <c r="Q71" s="1746"/>
      <c r="R71" s="1746"/>
      <c r="S71" s="1746"/>
      <c r="T71" s="1746"/>
      <c r="U71" s="1746"/>
      <c r="V71" s="1746"/>
    </row>
    <row r="72" spans="1:22">
      <c r="A72" s="1765" t="s">
        <v>1506</v>
      </c>
      <c r="B72" s="1764">
        <v>16327.899103381998</v>
      </c>
      <c r="C72" s="1762">
        <v>15923.227793630002</v>
      </c>
      <c r="D72" s="1762">
        <v>15177.191542675</v>
      </c>
      <c r="E72" s="1762">
        <v>14269.96085498</v>
      </c>
      <c r="F72" s="1764">
        <v>-404.67130975199689</v>
      </c>
      <c r="G72" s="1763">
        <v>-2.4784040322014071</v>
      </c>
      <c r="H72" s="1762">
        <v>-907.2306876950006</v>
      </c>
      <c r="I72" s="1761">
        <v>-5.9775926603025527</v>
      </c>
      <c r="Q72" s="1746"/>
      <c r="R72" s="1746"/>
      <c r="S72" s="1746"/>
      <c r="T72" s="1746"/>
      <c r="U72" s="1746"/>
      <c r="V72" s="1746"/>
    </row>
    <row r="73" spans="1:22">
      <c r="A73" s="1765" t="s">
        <v>1505</v>
      </c>
      <c r="B73" s="1764">
        <v>0</v>
      </c>
      <c r="C73" s="1762">
        <v>0</v>
      </c>
      <c r="D73" s="1762">
        <v>0</v>
      </c>
      <c r="E73" s="1762">
        <v>0</v>
      </c>
      <c r="F73" s="1769">
        <v>0</v>
      </c>
      <c r="G73" s="1766"/>
      <c r="H73" s="1768">
        <v>0</v>
      </c>
      <c r="I73" s="1767"/>
      <c r="Q73" s="1746"/>
      <c r="R73" s="1746"/>
      <c r="S73" s="1746"/>
      <c r="T73" s="1746"/>
      <c r="U73" s="1746"/>
      <c r="V73" s="1746"/>
    </row>
    <row r="74" spans="1:22">
      <c r="A74" s="1765" t="s">
        <v>1504</v>
      </c>
      <c r="B74" s="1764">
        <v>0</v>
      </c>
      <c r="C74" s="1762">
        <v>0</v>
      </c>
      <c r="D74" s="1762">
        <v>0</v>
      </c>
      <c r="E74" s="1762">
        <v>0</v>
      </c>
      <c r="F74" s="1769">
        <v>0</v>
      </c>
      <c r="G74" s="1766"/>
      <c r="H74" s="1768">
        <v>0</v>
      </c>
      <c r="I74" s="1767"/>
      <c r="Q74" s="1746"/>
      <c r="R74" s="1746"/>
      <c r="S74" s="1746"/>
      <c r="T74" s="1746"/>
      <c r="U74" s="1746"/>
      <c r="V74" s="1746"/>
    </row>
    <row r="75" spans="1:22">
      <c r="A75" s="1765" t="s">
        <v>1503</v>
      </c>
      <c r="B75" s="1764">
        <v>119882.89545232248</v>
      </c>
      <c r="C75" s="1762">
        <v>129515.1920687535</v>
      </c>
      <c r="D75" s="1762">
        <v>155007.39475894548</v>
      </c>
      <c r="E75" s="1762">
        <v>166800.36777562351</v>
      </c>
      <c r="F75" s="1764">
        <v>9632.2966164310201</v>
      </c>
      <c r="G75" s="1763">
        <v>8.034754733015097</v>
      </c>
      <c r="H75" s="1762">
        <v>11792.973016678035</v>
      </c>
      <c r="I75" s="1761">
        <v>7.6080067244646488</v>
      </c>
      <c r="Q75" s="1746"/>
      <c r="R75" s="1746"/>
      <c r="S75" s="1746"/>
      <c r="T75" s="1746"/>
      <c r="U75" s="1746"/>
      <c r="V75" s="1746"/>
    </row>
    <row r="76" spans="1:22">
      <c r="A76" s="1765" t="s">
        <v>1502</v>
      </c>
      <c r="B76" s="1764">
        <v>6711.0137528100049</v>
      </c>
      <c r="C76" s="1762">
        <v>6570.4222030200053</v>
      </c>
      <c r="D76" s="1762">
        <v>6964.7663895530013</v>
      </c>
      <c r="E76" s="1762">
        <v>7699.5356068130022</v>
      </c>
      <c r="F76" s="1764">
        <v>-140.59154978999959</v>
      </c>
      <c r="G76" s="1763">
        <v>-2.0949375901834761</v>
      </c>
      <c r="H76" s="1762">
        <v>734.76921726000091</v>
      </c>
      <c r="I76" s="1761">
        <v>10.549804202509058</v>
      </c>
      <c r="Q76" s="1746"/>
      <c r="R76" s="1746"/>
      <c r="S76" s="1746"/>
      <c r="T76" s="1746"/>
      <c r="U76" s="1746"/>
      <c r="V76" s="1746"/>
    </row>
    <row r="77" spans="1:22" ht="13.5" thickBot="1">
      <c r="A77" s="1765" t="s">
        <v>1501</v>
      </c>
      <c r="B77" s="1764">
        <v>16378.801883110002</v>
      </c>
      <c r="C77" s="1762">
        <v>16807.075546870492</v>
      </c>
      <c r="D77" s="1762">
        <v>16485.372982081488</v>
      </c>
      <c r="E77" s="1762">
        <v>16358.983561523981</v>
      </c>
      <c r="F77" s="1762">
        <v>428.27366376049031</v>
      </c>
      <c r="G77" s="1763">
        <v>2.6148045920387544</v>
      </c>
      <c r="H77" s="1762">
        <v>-126.38942055750704</v>
      </c>
      <c r="I77" s="1761">
        <v>-0.7666761358380183</v>
      </c>
      <c r="Q77" s="1746"/>
      <c r="R77" s="1746"/>
      <c r="S77" s="1746"/>
      <c r="T77" s="1746"/>
      <c r="U77" s="1746"/>
      <c r="V77" s="1746"/>
    </row>
    <row r="78" spans="1:22" ht="13.5" thickBot="1">
      <c r="A78" s="1760" t="s">
        <v>1500</v>
      </c>
      <c r="B78" s="1759">
        <v>615449.58777251688</v>
      </c>
      <c r="C78" s="1757">
        <v>642045.85639780166</v>
      </c>
      <c r="D78" s="1757">
        <v>662828.19827746321</v>
      </c>
      <c r="E78" s="1757">
        <v>693969.28138507006</v>
      </c>
      <c r="F78" s="1757">
        <v>26596.268625284778</v>
      </c>
      <c r="G78" s="1758">
        <v>4.3214373936854953</v>
      </c>
      <c r="H78" s="1757">
        <v>31141.083107606857</v>
      </c>
      <c r="I78" s="1756">
        <v>4.6982133814667675</v>
      </c>
      <c r="Q78" s="1746"/>
      <c r="R78" s="1746"/>
      <c r="S78" s="1746"/>
      <c r="T78" s="1746"/>
      <c r="U78" s="1746"/>
      <c r="V78" s="1746"/>
    </row>
    <row r="79" spans="1:22">
      <c r="A79" s="1765" t="s">
        <v>1499</v>
      </c>
      <c r="B79" s="1764">
        <v>114825.38086647121</v>
      </c>
      <c r="C79" s="1762">
        <v>119445.23922849861</v>
      </c>
      <c r="D79" s="1762">
        <v>120770.73548294647</v>
      </c>
      <c r="E79" s="1762">
        <v>127988.62376504992</v>
      </c>
      <c r="F79" s="1762">
        <v>4619.8583620274003</v>
      </c>
      <c r="G79" s="1763">
        <v>4.0233773466858924</v>
      </c>
      <c r="H79" s="1762">
        <v>7217.8882821034495</v>
      </c>
      <c r="I79" s="1761">
        <v>5.9765209288823593</v>
      </c>
      <c r="Q79" s="1746"/>
      <c r="R79" s="1746"/>
      <c r="S79" s="1746"/>
      <c r="T79" s="1746"/>
      <c r="U79" s="1746"/>
      <c r="V79" s="1746"/>
    </row>
    <row r="80" spans="1:22">
      <c r="A80" s="1765" t="s">
        <v>1498</v>
      </c>
      <c r="B80" s="1764">
        <v>85757.158334164516</v>
      </c>
      <c r="C80" s="1762">
        <v>85035.877134679482</v>
      </c>
      <c r="D80" s="1762">
        <v>93093.686721197038</v>
      </c>
      <c r="E80" s="1762">
        <v>94866.620049073041</v>
      </c>
      <c r="F80" s="1764">
        <v>-721.28119948503445</v>
      </c>
      <c r="G80" s="1763">
        <v>-0.84107404384187201</v>
      </c>
      <c r="H80" s="1762">
        <v>1772.9333278760023</v>
      </c>
      <c r="I80" s="1761">
        <v>1.9044613983176937</v>
      </c>
      <c r="Q80" s="1746"/>
      <c r="R80" s="1746"/>
      <c r="S80" s="1746"/>
      <c r="T80" s="1746"/>
      <c r="U80" s="1746"/>
      <c r="V80" s="1746"/>
    </row>
    <row r="81" spans="1:22">
      <c r="A81" s="1765" t="s">
        <v>1497</v>
      </c>
      <c r="B81" s="1764">
        <v>67247.549599310005</v>
      </c>
      <c r="C81" s="1762">
        <v>78437.970676869983</v>
      </c>
      <c r="D81" s="1762">
        <v>69526.074417614596</v>
      </c>
      <c r="E81" s="1762">
        <v>72793.978621403003</v>
      </c>
      <c r="F81" s="1764">
        <v>11190.421077559979</v>
      </c>
      <c r="G81" s="1763">
        <v>16.640637680089977</v>
      </c>
      <c r="H81" s="1762">
        <v>3267.9042037884064</v>
      </c>
      <c r="I81" s="1761">
        <v>4.7002570347341157</v>
      </c>
      <c r="Q81" s="1746"/>
      <c r="R81" s="1746"/>
      <c r="S81" s="1746"/>
      <c r="T81" s="1746"/>
      <c r="U81" s="1746"/>
      <c r="V81" s="1746"/>
    </row>
    <row r="82" spans="1:22">
      <c r="A82" s="1765" t="s">
        <v>1496</v>
      </c>
      <c r="B82" s="1764">
        <v>276061.50147563813</v>
      </c>
      <c r="C82" s="1762">
        <v>281486.39667684824</v>
      </c>
      <c r="D82" s="1762">
        <v>296317.3362368535</v>
      </c>
      <c r="E82" s="1762">
        <v>313480.28830475023</v>
      </c>
      <c r="F82" s="1764">
        <v>5424.8952012101072</v>
      </c>
      <c r="G82" s="1763">
        <v>1.9651038526604707</v>
      </c>
      <c r="H82" s="1762">
        <v>17162.952067896724</v>
      </c>
      <c r="I82" s="1761">
        <v>5.7920850281193026</v>
      </c>
      <c r="Q82" s="1746"/>
      <c r="R82" s="1746"/>
      <c r="S82" s="1746"/>
      <c r="T82" s="1746"/>
      <c r="U82" s="1746"/>
      <c r="V82" s="1746"/>
    </row>
    <row r="83" spans="1:22">
      <c r="A83" s="1765" t="s">
        <v>1495</v>
      </c>
      <c r="B83" s="1764">
        <v>70203.985815102962</v>
      </c>
      <c r="C83" s="1762">
        <v>76289.96934529797</v>
      </c>
      <c r="D83" s="1762">
        <v>81620.811009034209</v>
      </c>
      <c r="E83" s="1762">
        <v>83112.377466029298</v>
      </c>
      <c r="F83" s="1764">
        <v>6085.9835301950079</v>
      </c>
      <c r="G83" s="1763">
        <v>8.6689999998343854</v>
      </c>
      <c r="H83" s="1762">
        <v>1491.5664569950895</v>
      </c>
      <c r="I83" s="1761">
        <v>1.8274340067877974</v>
      </c>
      <c r="Q83" s="1746"/>
      <c r="R83" s="1746"/>
      <c r="S83" s="1746"/>
      <c r="T83" s="1746"/>
      <c r="U83" s="1746"/>
      <c r="V83" s="1746"/>
    </row>
    <row r="84" spans="1:22" ht="13.5" thickBot="1">
      <c r="A84" s="1765" t="s">
        <v>1494</v>
      </c>
      <c r="B84" s="1764">
        <v>1354.01168183</v>
      </c>
      <c r="C84" s="1762">
        <v>1350.4033356073019</v>
      </c>
      <c r="D84" s="1762">
        <v>1499.5544098174</v>
      </c>
      <c r="E84" s="1762">
        <v>1727.3931787646002</v>
      </c>
      <c r="F84" s="1762">
        <v>-3.6083462226981737</v>
      </c>
      <c r="G84" s="1763">
        <v>-0.26649299050517433</v>
      </c>
      <c r="H84" s="1762">
        <v>227.83876894720015</v>
      </c>
      <c r="I84" s="1761">
        <v>15.193764724745398</v>
      </c>
      <c r="Q84" s="1746"/>
      <c r="R84" s="1746"/>
      <c r="S84" s="1746"/>
      <c r="T84" s="1746"/>
      <c r="U84" s="1746"/>
      <c r="V84" s="1746"/>
    </row>
    <row r="85" spans="1:22" ht="13.5" thickBot="1">
      <c r="A85" s="1760" t="s">
        <v>1493</v>
      </c>
      <c r="B85" s="1759">
        <v>233846.70505106996</v>
      </c>
      <c r="C85" s="1757">
        <v>243974.32534039003</v>
      </c>
      <c r="D85" s="1757">
        <v>252637.87306097001</v>
      </c>
      <c r="E85" s="1757">
        <v>282859.07744834805</v>
      </c>
      <c r="F85" s="1757">
        <v>10127.620289320068</v>
      </c>
      <c r="G85" s="1758">
        <v>4.3308800468701447</v>
      </c>
      <c r="H85" s="1757">
        <v>30221.204387378035</v>
      </c>
      <c r="I85" s="1756">
        <v>11.962262039818805</v>
      </c>
      <c r="Q85" s="1746"/>
      <c r="R85" s="1746"/>
      <c r="S85" s="1746"/>
      <c r="T85" s="1746"/>
      <c r="U85" s="1746"/>
      <c r="V85" s="1746"/>
    </row>
    <row r="86" spans="1:22">
      <c r="A86" s="1765" t="s">
        <v>1492</v>
      </c>
      <c r="B86" s="1764">
        <v>945.47779633999994</v>
      </c>
      <c r="C86" s="1762">
        <v>926.36744656999997</v>
      </c>
      <c r="D86" s="1762">
        <v>903.77779634000001</v>
      </c>
      <c r="E86" s="1762">
        <v>904.75052920000007</v>
      </c>
      <c r="F86" s="1762">
        <v>-19.110349769999971</v>
      </c>
      <c r="G86" s="1763">
        <v>-2.0212372880650671</v>
      </c>
      <c r="H86" s="1762">
        <v>0.97273286000006465</v>
      </c>
      <c r="I86" s="1761">
        <v>0.10762964790010439</v>
      </c>
      <c r="Q86" s="1746"/>
      <c r="R86" s="1746"/>
      <c r="S86" s="1746"/>
      <c r="T86" s="1746"/>
      <c r="U86" s="1746"/>
      <c r="V86" s="1746"/>
    </row>
    <row r="87" spans="1:22">
      <c r="A87" s="1770" t="s">
        <v>1491</v>
      </c>
      <c r="B87" s="1764">
        <v>53.658914260000003</v>
      </c>
      <c r="C87" s="1762">
        <v>3.2096327000000002</v>
      </c>
      <c r="D87" s="1762">
        <v>1.66683771</v>
      </c>
      <c r="E87" s="1762">
        <v>129.71374865999999</v>
      </c>
      <c r="F87" s="1764">
        <v>-50.449281560000003</v>
      </c>
      <c r="G87" s="1763">
        <v>-94.018453887367187</v>
      </c>
      <c r="H87" s="1762">
        <v>128.04691094999998</v>
      </c>
      <c r="I87" s="1761">
        <v>7682.0262813708468</v>
      </c>
      <c r="Q87" s="1746"/>
      <c r="R87" s="1746"/>
      <c r="S87" s="1746"/>
      <c r="T87" s="1746"/>
      <c r="U87" s="1746"/>
      <c r="V87" s="1746"/>
    </row>
    <row r="88" spans="1:22">
      <c r="A88" s="1765" t="s">
        <v>1490</v>
      </c>
      <c r="B88" s="1764">
        <v>893.77847144999998</v>
      </c>
      <c r="C88" s="1762">
        <v>896.64099999999996</v>
      </c>
      <c r="D88" s="1762">
        <v>0</v>
      </c>
      <c r="E88" s="1762">
        <v>71.347500000000011</v>
      </c>
      <c r="F88" s="1764">
        <v>2.8625285499999791</v>
      </c>
      <c r="G88" s="1763">
        <v>0.32027271202404606</v>
      </c>
      <c r="H88" s="1762">
        <v>71.347500000000011</v>
      </c>
      <c r="I88" s="1761"/>
      <c r="Q88" s="1746"/>
      <c r="R88" s="1746"/>
      <c r="S88" s="1746"/>
      <c r="T88" s="1746"/>
      <c r="U88" s="1746"/>
      <c r="V88" s="1746"/>
    </row>
    <row r="89" spans="1:22">
      <c r="A89" s="1765" t="s">
        <v>1489</v>
      </c>
      <c r="B89" s="1764">
        <v>96996.025859849993</v>
      </c>
      <c r="C89" s="1762">
        <v>105676.47782579002</v>
      </c>
      <c r="D89" s="1762">
        <v>112724.17050774</v>
      </c>
      <c r="E89" s="1762">
        <v>132378.16604338001</v>
      </c>
      <c r="F89" s="1764">
        <v>8680.4519659400248</v>
      </c>
      <c r="G89" s="1763">
        <v>8.9492862093983625</v>
      </c>
      <c r="H89" s="1762">
        <v>19653.995535640017</v>
      </c>
      <c r="I89" s="1761">
        <v>17.435475858560885</v>
      </c>
      <c r="Q89" s="1746"/>
      <c r="R89" s="1746"/>
      <c r="S89" s="1746"/>
      <c r="T89" s="1746"/>
      <c r="U89" s="1746"/>
      <c r="V89" s="1746"/>
    </row>
    <row r="90" spans="1:22">
      <c r="A90" s="1765" t="s">
        <v>1488</v>
      </c>
      <c r="B90" s="1764">
        <v>3624.3368080900004</v>
      </c>
      <c r="C90" s="1762">
        <v>3729.0659401700004</v>
      </c>
      <c r="D90" s="1762">
        <v>3223.1897251299993</v>
      </c>
      <c r="E90" s="1762">
        <v>2851.0984435399996</v>
      </c>
      <c r="F90" s="1764">
        <v>104.72913208</v>
      </c>
      <c r="G90" s="1763">
        <v>2.8896081580009532</v>
      </c>
      <c r="H90" s="1762">
        <v>-372.09128158999965</v>
      </c>
      <c r="I90" s="1761">
        <v>-11.544194208890147</v>
      </c>
      <c r="Q90" s="1746"/>
      <c r="R90" s="1746"/>
      <c r="S90" s="1746"/>
      <c r="T90" s="1746"/>
      <c r="U90" s="1746"/>
      <c r="V90" s="1746"/>
    </row>
    <row r="91" spans="1:22">
      <c r="A91" s="1765" t="s">
        <v>1487</v>
      </c>
      <c r="B91" s="1764">
        <v>104.39961718000002</v>
      </c>
      <c r="C91" s="1762">
        <v>197.15534563999998</v>
      </c>
      <c r="D91" s="1762">
        <v>126.32638704999999</v>
      </c>
      <c r="E91" s="1762">
        <v>34.75631972</v>
      </c>
      <c r="F91" s="1764">
        <v>92.755728459999958</v>
      </c>
      <c r="G91" s="1763">
        <v>88.846808987887073</v>
      </c>
      <c r="H91" s="1762">
        <v>-91.570067330000001</v>
      </c>
      <c r="I91" s="1761">
        <v>-72.48688850236536</v>
      </c>
      <c r="Q91" s="1746"/>
      <c r="R91" s="1746"/>
      <c r="S91" s="1746"/>
      <c r="T91" s="1746"/>
      <c r="U91" s="1746"/>
      <c r="V91" s="1746"/>
    </row>
    <row r="92" spans="1:22">
      <c r="A92" s="1765" t="s">
        <v>1486</v>
      </c>
      <c r="B92" s="1764">
        <v>4909.8467945999992</v>
      </c>
      <c r="C92" s="1762">
        <v>3766.9918762700008</v>
      </c>
      <c r="D92" s="1762">
        <v>3846.4230314699998</v>
      </c>
      <c r="E92" s="1762">
        <v>3432.8241023800006</v>
      </c>
      <c r="F92" s="1764">
        <v>-1142.8549183299983</v>
      </c>
      <c r="G92" s="1763">
        <v>-23.276793882590091</v>
      </c>
      <c r="H92" s="1762">
        <v>-413.59892908999927</v>
      </c>
      <c r="I92" s="1761">
        <v>-10.75281958604363</v>
      </c>
      <c r="Q92" s="1746"/>
      <c r="R92" s="1746"/>
      <c r="S92" s="1746"/>
      <c r="T92" s="1746"/>
      <c r="U92" s="1746"/>
      <c r="V92" s="1746"/>
    </row>
    <row r="93" spans="1:22">
      <c r="A93" s="1765" t="s">
        <v>1485</v>
      </c>
      <c r="B93" s="1764">
        <v>0</v>
      </c>
      <c r="C93" s="1762">
        <v>0</v>
      </c>
      <c r="D93" s="1762">
        <v>0</v>
      </c>
      <c r="E93" s="1762">
        <v>0</v>
      </c>
      <c r="F93" s="1769">
        <v>0</v>
      </c>
      <c r="G93" s="1766"/>
      <c r="H93" s="1768">
        <v>0</v>
      </c>
      <c r="I93" s="1767"/>
      <c r="Q93" s="1746"/>
      <c r="R93" s="1746"/>
      <c r="S93" s="1746"/>
      <c r="T93" s="1746"/>
      <c r="U93" s="1746"/>
      <c r="V93" s="1746"/>
    </row>
    <row r="94" spans="1:22">
      <c r="A94" s="1765" t="s">
        <v>1484</v>
      </c>
      <c r="B94" s="1764">
        <v>2064.5046882500001</v>
      </c>
      <c r="C94" s="1762">
        <v>1846.48208221</v>
      </c>
      <c r="D94" s="1762">
        <v>1131.9734761699999</v>
      </c>
      <c r="E94" s="1762">
        <v>1313.821457</v>
      </c>
      <c r="F94" s="1764">
        <v>-218.02260604000003</v>
      </c>
      <c r="G94" s="1763">
        <v>-10.560528502592517</v>
      </c>
      <c r="H94" s="1762">
        <v>181.8479808300001</v>
      </c>
      <c r="I94" s="1761">
        <v>16.064685671370814</v>
      </c>
      <c r="Q94" s="1746"/>
      <c r="R94" s="1746"/>
      <c r="S94" s="1746"/>
      <c r="T94" s="1746"/>
      <c r="U94" s="1746"/>
      <c r="V94" s="1746"/>
    </row>
    <row r="95" spans="1:22">
      <c r="A95" s="1765" t="s">
        <v>1483</v>
      </c>
      <c r="B95" s="1764">
        <v>553.83554038999989</v>
      </c>
      <c r="C95" s="1762">
        <v>362.26305995000001</v>
      </c>
      <c r="D95" s="1762">
        <v>235.48045783000006</v>
      </c>
      <c r="E95" s="1762">
        <v>230.16298700000004</v>
      </c>
      <c r="F95" s="1764">
        <v>-191.57248043999988</v>
      </c>
      <c r="G95" s="1763">
        <v>-34.590138492213477</v>
      </c>
      <c r="H95" s="1762">
        <v>-5.3174708300000191</v>
      </c>
      <c r="I95" s="1761">
        <v>-2.258136780861387</v>
      </c>
      <c r="Q95" s="1746"/>
      <c r="R95" s="1746"/>
      <c r="S95" s="1746"/>
      <c r="T95" s="1746"/>
      <c r="U95" s="1746"/>
      <c r="V95" s="1746"/>
    </row>
    <row r="96" spans="1:22">
      <c r="A96" s="1765" t="s">
        <v>1482</v>
      </c>
      <c r="B96" s="1764">
        <v>108045.06577727998</v>
      </c>
      <c r="C96" s="1762">
        <v>110154.59009637999</v>
      </c>
      <c r="D96" s="1762">
        <v>112168.62680220001</v>
      </c>
      <c r="E96" s="1762">
        <v>123512.08140167</v>
      </c>
      <c r="F96" s="1764">
        <v>2109.5243191000191</v>
      </c>
      <c r="G96" s="1763">
        <v>1.9524485490605494</v>
      </c>
      <c r="H96" s="1762">
        <v>11343.454599469987</v>
      </c>
      <c r="I96" s="1761">
        <v>10.112858579853366</v>
      </c>
      <c r="Q96" s="1746"/>
      <c r="R96" s="1746"/>
      <c r="S96" s="1746"/>
      <c r="T96" s="1746"/>
      <c r="U96" s="1746"/>
      <c r="V96" s="1746"/>
    </row>
    <row r="97" spans="1:22" ht="13.5" thickBot="1">
      <c r="A97" s="1765" t="s">
        <v>1481</v>
      </c>
      <c r="B97" s="1764">
        <v>15655.774783379997</v>
      </c>
      <c r="C97" s="1762">
        <v>16415.081034710001</v>
      </c>
      <c r="D97" s="1762">
        <v>18276.238039329997</v>
      </c>
      <c r="E97" s="1762">
        <v>18000.354915797991</v>
      </c>
      <c r="F97" s="1762">
        <v>759.30625133000467</v>
      </c>
      <c r="G97" s="1763">
        <v>4.8500075009770587</v>
      </c>
      <c r="H97" s="1762">
        <v>-275.88312353200672</v>
      </c>
      <c r="I97" s="1761">
        <v>-1.5095181127446102</v>
      </c>
      <c r="Q97" s="1746"/>
      <c r="R97" s="1746"/>
      <c r="S97" s="1746"/>
      <c r="T97" s="1746"/>
      <c r="U97" s="1746"/>
      <c r="V97" s="1746"/>
    </row>
    <row r="98" spans="1:22" ht="13.5" thickBot="1">
      <c r="A98" s="1760" t="s">
        <v>1480</v>
      </c>
      <c r="B98" s="1759">
        <v>245022.55473451747</v>
      </c>
      <c r="C98" s="1757">
        <v>260358.04470266751</v>
      </c>
      <c r="D98" s="1757">
        <v>299277.4211881659</v>
      </c>
      <c r="E98" s="1757">
        <v>319369.5571731329</v>
      </c>
      <c r="F98" s="1757">
        <v>15335.489968150039</v>
      </c>
      <c r="G98" s="1758">
        <v>6.2588074737715802</v>
      </c>
      <c r="H98" s="1757">
        <v>20092.135984966997</v>
      </c>
      <c r="I98" s="1756">
        <v>6.7135488889201529</v>
      </c>
      <c r="Q98" s="1746"/>
      <c r="R98" s="1746"/>
      <c r="S98" s="1746"/>
      <c r="T98" s="1746"/>
      <c r="U98" s="1746"/>
      <c r="V98" s="1746"/>
    </row>
    <row r="99" spans="1:22">
      <c r="A99" s="1765" t="s">
        <v>1479</v>
      </c>
      <c r="B99" s="1764">
        <v>22842.25733667149</v>
      </c>
      <c r="C99" s="1762">
        <v>24503.065802136</v>
      </c>
      <c r="D99" s="1762">
        <v>26865.6819213085</v>
      </c>
      <c r="E99" s="1762">
        <v>26851.053548123506</v>
      </c>
      <c r="F99" s="1762">
        <v>1660.8084654645099</v>
      </c>
      <c r="G99" s="1763">
        <v>7.2707720650629799</v>
      </c>
      <c r="H99" s="1762">
        <v>-14.628373184994416</v>
      </c>
      <c r="I99" s="1761">
        <v>-5.4450034910120529E-2</v>
      </c>
      <c r="Q99" s="1746"/>
      <c r="R99" s="1746"/>
      <c r="S99" s="1746"/>
      <c r="T99" s="1746"/>
      <c r="U99" s="1746"/>
      <c r="V99" s="1746"/>
    </row>
    <row r="100" spans="1:22">
      <c r="A100" s="1765" t="s">
        <v>1478</v>
      </c>
      <c r="B100" s="1764">
        <v>91306.722221442018</v>
      </c>
      <c r="C100" s="1762">
        <v>98240.739831038518</v>
      </c>
      <c r="D100" s="1762">
        <v>113897.70701070502</v>
      </c>
      <c r="E100" s="1762">
        <v>120810.67129054101</v>
      </c>
      <c r="F100" s="1764">
        <v>6934.0176095964998</v>
      </c>
      <c r="G100" s="1763">
        <v>7.5942027496943147</v>
      </c>
      <c r="H100" s="1762">
        <v>6912.9642798359855</v>
      </c>
      <c r="I100" s="1761">
        <v>6.0694499136723179</v>
      </c>
      <c r="Q100" s="1746"/>
      <c r="R100" s="1746"/>
      <c r="S100" s="1746"/>
      <c r="T100" s="1746"/>
      <c r="U100" s="1746"/>
      <c r="V100" s="1746"/>
    </row>
    <row r="101" spans="1:22">
      <c r="A101" s="1765" t="s">
        <v>1477</v>
      </c>
      <c r="B101" s="1764">
        <v>1611.9257483000001</v>
      </c>
      <c r="C101" s="1762">
        <v>1697.0319564300025</v>
      </c>
      <c r="D101" s="1762">
        <v>2223.7574287300026</v>
      </c>
      <c r="E101" s="1762">
        <v>3209.32738135</v>
      </c>
      <c r="F101" s="1764">
        <v>85.106208130002415</v>
      </c>
      <c r="G101" s="1763">
        <v>5.2797846439117153</v>
      </c>
      <c r="H101" s="1762">
        <v>985.56995261999737</v>
      </c>
      <c r="I101" s="1761">
        <v>44.320029688798414</v>
      </c>
      <c r="Q101" s="1746"/>
      <c r="R101" s="1746"/>
      <c r="S101" s="1746"/>
      <c r="T101" s="1746"/>
      <c r="U101" s="1746"/>
      <c r="V101" s="1746"/>
    </row>
    <row r="102" spans="1:22">
      <c r="A102" s="1765" t="s">
        <v>1476</v>
      </c>
      <c r="B102" s="1764">
        <v>3212.5911566900004</v>
      </c>
      <c r="C102" s="1762">
        <v>3187.2894299199997</v>
      </c>
      <c r="D102" s="1762">
        <v>4500.4894919849994</v>
      </c>
      <c r="E102" s="1762">
        <v>3993.2629472910016</v>
      </c>
      <c r="F102" s="1764">
        <v>-25.301726770000641</v>
      </c>
      <c r="G102" s="1763">
        <v>-0.78758004165302931</v>
      </c>
      <c r="H102" s="1762">
        <v>-507.22654469399777</v>
      </c>
      <c r="I102" s="1761">
        <v>-11.270475036044999</v>
      </c>
      <c r="Q102" s="1746"/>
      <c r="R102" s="1746"/>
      <c r="S102" s="1746"/>
      <c r="T102" s="1746"/>
      <c r="U102" s="1746"/>
      <c r="V102" s="1746"/>
    </row>
    <row r="103" spans="1:22">
      <c r="A103" s="1765" t="s">
        <v>1475</v>
      </c>
      <c r="B103" s="1764">
        <v>31296.267515690004</v>
      </c>
      <c r="C103" s="1762">
        <v>33081.88541498001</v>
      </c>
      <c r="D103" s="1762">
        <v>36127.434836100008</v>
      </c>
      <c r="E103" s="1762">
        <v>39333.786892870005</v>
      </c>
      <c r="F103" s="1764">
        <v>1785.6178992900059</v>
      </c>
      <c r="G103" s="1763">
        <v>5.7055298955212725</v>
      </c>
      <c r="H103" s="1762">
        <v>3206.3520567699961</v>
      </c>
      <c r="I103" s="1761">
        <v>8.875116850438765</v>
      </c>
      <c r="Q103" s="1746"/>
      <c r="R103" s="1746"/>
      <c r="S103" s="1746"/>
      <c r="T103" s="1746"/>
      <c r="U103" s="1746"/>
      <c r="V103" s="1746"/>
    </row>
    <row r="104" spans="1:22">
      <c r="A104" s="1765" t="s">
        <v>1474</v>
      </c>
      <c r="B104" s="1764">
        <v>44022.315124590001</v>
      </c>
      <c r="C104" s="1762">
        <v>44795.129913480007</v>
      </c>
      <c r="D104" s="1762">
        <v>47952.253447420007</v>
      </c>
      <c r="E104" s="1762">
        <v>50488.846278180012</v>
      </c>
      <c r="F104" s="1764">
        <v>772.81478889000573</v>
      </c>
      <c r="G104" s="1763">
        <v>1.7555069212121619</v>
      </c>
      <c r="H104" s="1762">
        <v>2536.5928307600043</v>
      </c>
      <c r="I104" s="1761">
        <v>5.2898302965915809</v>
      </c>
      <c r="Q104" s="1746"/>
      <c r="R104" s="1746"/>
      <c r="S104" s="1746"/>
      <c r="T104" s="1746"/>
      <c r="U104" s="1746"/>
      <c r="V104" s="1746"/>
    </row>
    <row r="105" spans="1:22">
      <c r="A105" s="1765" t="s">
        <v>1473</v>
      </c>
      <c r="B105" s="1764">
        <v>7973.5186369900002</v>
      </c>
      <c r="C105" s="1762">
        <v>8104.9252585699996</v>
      </c>
      <c r="D105" s="1762">
        <v>7893.9278817099994</v>
      </c>
      <c r="E105" s="1762">
        <v>8797.5191581599993</v>
      </c>
      <c r="F105" s="1764">
        <v>131.40662157999941</v>
      </c>
      <c r="G105" s="1763">
        <v>1.6480380565035633</v>
      </c>
      <c r="H105" s="1762">
        <v>903.5912764499999</v>
      </c>
      <c r="I105" s="1761">
        <v>11.44666242193059</v>
      </c>
      <c r="Q105" s="1746"/>
      <c r="R105" s="1746"/>
      <c r="S105" s="1746"/>
      <c r="T105" s="1746"/>
      <c r="U105" s="1746"/>
      <c r="V105" s="1746"/>
    </row>
    <row r="106" spans="1:22" ht="13.5" thickBot="1">
      <c r="A106" s="1765" t="s">
        <v>1472</v>
      </c>
      <c r="B106" s="1764">
        <v>42756.956994143969</v>
      </c>
      <c r="C106" s="1762">
        <v>46747.977096112983</v>
      </c>
      <c r="D106" s="1762">
        <v>59816.169170207402</v>
      </c>
      <c r="E106" s="1762">
        <v>65885.089676617354</v>
      </c>
      <c r="F106" s="1762">
        <v>3991.0201019690139</v>
      </c>
      <c r="G106" s="1766">
        <v>9.334200519732093</v>
      </c>
      <c r="H106" s="1762">
        <v>6068.9205064099515</v>
      </c>
      <c r="I106" s="1761">
        <v>10.145953160492088</v>
      </c>
      <c r="Q106" s="1746"/>
      <c r="R106" s="1746"/>
      <c r="S106" s="1746"/>
      <c r="T106" s="1746"/>
      <c r="U106" s="1746"/>
      <c r="V106" s="1746"/>
    </row>
    <row r="107" spans="1:22" ht="13.5" thickBot="1">
      <c r="A107" s="1760" t="s">
        <v>1471</v>
      </c>
      <c r="B107" s="1759">
        <v>90104.745180262806</v>
      </c>
      <c r="C107" s="1757">
        <v>86624.028231139484</v>
      </c>
      <c r="D107" s="1757">
        <v>91347.76374533739</v>
      </c>
      <c r="E107" s="1757">
        <v>99405.880769265583</v>
      </c>
      <c r="F107" s="1757">
        <v>-3480.7169491233217</v>
      </c>
      <c r="G107" s="1758">
        <v>-3.8629674188188736</v>
      </c>
      <c r="H107" s="1757">
        <v>8058.1170239281928</v>
      </c>
      <c r="I107" s="1756">
        <v>8.8213621149970383</v>
      </c>
      <c r="Q107" s="1746"/>
      <c r="R107" s="1746"/>
      <c r="S107" s="1746"/>
      <c r="T107" s="1746"/>
      <c r="U107" s="1746"/>
      <c r="V107" s="1746"/>
    </row>
    <row r="108" spans="1:22">
      <c r="A108" s="1765" t="s">
        <v>1470</v>
      </c>
      <c r="B108" s="1764">
        <v>40277.544702391999</v>
      </c>
      <c r="C108" s="1762">
        <v>37739.746598839993</v>
      </c>
      <c r="D108" s="1762">
        <v>39608.818920389996</v>
      </c>
      <c r="E108" s="1762">
        <v>39843.540960425002</v>
      </c>
      <c r="F108" s="1762">
        <v>-2537.7981035520061</v>
      </c>
      <c r="G108" s="1763">
        <v>-6.300776579862605</v>
      </c>
      <c r="H108" s="1762">
        <v>234.72204003500519</v>
      </c>
      <c r="I108" s="1761">
        <v>0.59260045220427915</v>
      </c>
      <c r="Q108" s="1746"/>
      <c r="R108" s="1746"/>
      <c r="S108" s="1746"/>
      <c r="T108" s="1746"/>
      <c r="U108" s="1746"/>
      <c r="V108" s="1746"/>
    </row>
    <row r="109" spans="1:22">
      <c r="A109" s="1765" t="s">
        <v>1469</v>
      </c>
      <c r="B109" s="1764">
        <v>16381.153794266073</v>
      </c>
      <c r="C109" s="1762">
        <v>14318.070943836075</v>
      </c>
      <c r="D109" s="1762">
        <v>11574.284600776109</v>
      </c>
      <c r="E109" s="1762">
        <v>10579.552679446097</v>
      </c>
      <c r="F109" s="1764">
        <v>-2063.0828504299971</v>
      </c>
      <c r="G109" s="1763">
        <v>-12.594246268246026</v>
      </c>
      <c r="H109" s="1762">
        <v>-994.73192133001248</v>
      </c>
      <c r="I109" s="1761">
        <v>-8.5943274737110844</v>
      </c>
      <c r="Q109" s="1746"/>
      <c r="R109" s="1746"/>
      <c r="S109" s="1746"/>
      <c r="T109" s="1746"/>
      <c r="U109" s="1746"/>
      <c r="V109" s="1746"/>
    </row>
    <row r="110" spans="1:22">
      <c r="A110" s="1765" t="s">
        <v>1468</v>
      </c>
      <c r="B110" s="1764">
        <v>31775.728427049995</v>
      </c>
      <c r="C110" s="1762">
        <v>32645.029541479998</v>
      </c>
      <c r="D110" s="1762">
        <v>38446.811440314181</v>
      </c>
      <c r="E110" s="1762">
        <v>47146.509504969996</v>
      </c>
      <c r="F110" s="1764">
        <v>869.30111443000351</v>
      </c>
      <c r="G110" s="1763">
        <v>2.7357393754976398</v>
      </c>
      <c r="H110" s="1762">
        <v>8699.698064655815</v>
      </c>
      <c r="I110" s="1761">
        <v>22.627879240808955</v>
      </c>
      <c r="Q110" s="1746"/>
      <c r="R110" s="1746"/>
      <c r="S110" s="1746"/>
      <c r="T110" s="1746"/>
      <c r="U110" s="1746"/>
      <c r="V110" s="1746"/>
    </row>
    <row r="111" spans="1:22" ht="13.5" thickBot="1">
      <c r="A111" s="1765" t="s">
        <v>1467</v>
      </c>
      <c r="B111" s="1764">
        <v>1670.31825655478</v>
      </c>
      <c r="C111" s="1762">
        <v>1921.1811469833999</v>
      </c>
      <c r="D111" s="1762">
        <v>1717.8487838571036</v>
      </c>
      <c r="E111" s="1762">
        <v>1836.2776244245028</v>
      </c>
      <c r="F111" s="1762">
        <v>250.86289042861995</v>
      </c>
      <c r="G111" s="1763">
        <v>15.018867778291126</v>
      </c>
      <c r="H111" s="1762">
        <v>118.42884056739922</v>
      </c>
      <c r="I111" s="1761">
        <v>6.8940201070253533</v>
      </c>
      <c r="Q111" s="1746"/>
      <c r="R111" s="1746"/>
      <c r="S111" s="1746"/>
      <c r="T111" s="1746"/>
      <c r="U111" s="1746"/>
      <c r="V111" s="1746"/>
    </row>
    <row r="112" spans="1:22" ht="13.5" thickBot="1">
      <c r="A112" s="1760" t="s">
        <v>1466</v>
      </c>
      <c r="B112" s="1759">
        <v>1569.1037936800001</v>
      </c>
      <c r="C112" s="1757">
        <v>1565.3312536799999</v>
      </c>
      <c r="D112" s="1757">
        <v>1583.0617932300001</v>
      </c>
      <c r="E112" s="1757">
        <v>1211.6969415900001</v>
      </c>
      <c r="F112" s="1757">
        <v>-3.7725400000001628</v>
      </c>
      <c r="G112" s="1758">
        <v>-0.24042641507815557</v>
      </c>
      <c r="H112" s="1757">
        <v>-371.3648516400001</v>
      </c>
      <c r="I112" s="1756">
        <v>-23.458645343356167</v>
      </c>
      <c r="Q112" s="1746"/>
      <c r="R112" s="1746"/>
      <c r="S112" s="1746"/>
      <c r="T112" s="1746"/>
      <c r="U112" s="1746"/>
      <c r="V112" s="1746"/>
    </row>
    <row r="113" spans="1:22" ht="13.5" thickBot="1">
      <c r="A113" s="1755" t="s">
        <v>1465</v>
      </c>
      <c r="B113" s="1754">
        <v>480356.85262414603</v>
      </c>
      <c r="C113" s="1754">
        <v>499176.38153169717</v>
      </c>
      <c r="D113" s="1754">
        <v>539375.45854416117</v>
      </c>
      <c r="E113" s="1754">
        <v>560325.0828079856</v>
      </c>
      <c r="F113" s="1752">
        <v>18819.528907551139</v>
      </c>
      <c r="G113" s="1753">
        <v>3.9178225114811531</v>
      </c>
      <c r="H113" s="1752">
        <v>20949.624263824429</v>
      </c>
      <c r="I113" s="1751">
        <v>3.8840521814563029</v>
      </c>
      <c r="Q113" s="1746"/>
      <c r="R113" s="1746"/>
      <c r="S113" s="1746"/>
      <c r="T113" s="1746"/>
      <c r="U113" s="1746"/>
      <c r="V113" s="1746"/>
    </row>
    <row r="114" spans="1:22" ht="13.5" thickBot="1">
      <c r="A114" s="1750" t="s">
        <v>1464</v>
      </c>
      <c r="B114" s="1748">
        <v>2911896.7808499373</v>
      </c>
      <c r="C114" s="1748">
        <v>3035312.7207637923</v>
      </c>
      <c r="D114" s="1748">
        <v>3266011.8895767001</v>
      </c>
      <c r="E114" s="1748">
        <v>3412912.3243576507</v>
      </c>
      <c r="F114" s="1748">
        <v>123415.83991385488</v>
      </c>
      <c r="G114" s="1749">
        <v>4.2383315482024644</v>
      </c>
      <c r="H114" s="1748">
        <v>146900.43478095194</v>
      </c>
      <c r="I114" s="1747">
        <v>4.4978536437597398</v>
      </c>
      <c r="Q114" s="1746"/>
      <c r="R114" s="1746"/>
    </row>
    <row r="115" spans="1:22" ht="13.5" thickTop="1">
      <c r="A115" s="1745" t="s">
        <v>1297</v>
      </c>
      <c r="B115" s="1744"/>
      <c r="C115" s="1744"/>
      <c r="D115" s="1744"/>
      <c r="E115" s="1744"/>
    </row>
    <row r="116" spans="1:22">
      <c r="A116" s="2874" t="s">
        <v>1463</v>
      </c>
      <c r="B116" s="2874"/>
      <c r="C116" s="2874"/>
      <c r="D116" s="2874"/>
      <c r="E116" s="2874"/>
      <c r="F116" s="2874"/>
      <c r="G116" s="2874"/>
      <c r="H116" s="2874"/>
      <c r="I116" s="2874"/>
    </row>
  </sheetData>
  <mergeCells count="16">
    <mergeCell ref="A116:I116"/>
    <mergeCell ref="H4:I4"/>
    <mergeCell ref="A1:I1"/>
    <mergeCell ref="A2:I2"/>
    <mergeCell ref="A3:I3"/>
    <mergeCell ref="B5:C5"/>
    <mergeCell ref="D5:E5"/>
    <mergeCell ref="Q4:R4"/>
    <mergeCell ref="A5:A7"/>
    <mergeCell ref="F5:I5"/>
    <mergeCell ref="F6:G6"/>
    <mergeCell ref="B6:B7"/>
    <mergeCell ref="C6:C7"/>
    <mergeCell ref="D6:D7"/>
    <mergeCell ref="E6:E7"/>
    <mergeCell ref="H6:I6"/>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55"/>
  <sheetViews>
    <sheetView showGridLines="0" topLeftCell="A21" workbookViewId="0">
      <selection activeCell="M11" sqref="M11"/>
    </sheetView>
  </sheetViews>
  <sheetFormatPr defaultRowHeight="15.75"/>
  <cols>
    <col min="1" max="1" width="40.42578125" style="1517" bestFit="1" customWidth="1"/>
    <col min="2" max="6" width="12.5703125" style="1517" customWidth="1"/>
    <col min="7" max="7" width="9.42578125" style="1517" customWidth="1"/>
    <col min="8" max="8" width="12.42578125" style="1517" customWidth="1"/>
    <col min="9" max="9" width="9.42578125" style="1517" customWidth="1"/>
    <col min="10" max="256" width="9.140625" style="1517"/>
    <col min="257" max="257" width="34.42578125" style="1517" bestFit="1" customWidth="1"/>
    <col min="258" max="258" width="12.5703125" style="1517" bestFit="1" customWidth="1"/>
    <col min="259" max="260" width="9.42578125" style="1517" bestFit="1" customWidth="1"/>
    <col min="261" max="262" width="9.140625" style="1517"/>
    <col min="263" max="263" width="7.28515625" style="1517" bestFit="1" customWidth="1"/>
    <col min="264" max="264" width="9.5703125" style="1517" customWidth="1"/>
    <col min="265" max="265" width="7.28515625" style="1517" bestFit="1" customWidth="1"/>
    <col min="266" max="512" width="9.140625" style="1517"/>
    <col min="513" max="513" width="34.42578125" style="1517" bestFit="1" customWidth="1"/>
    <col min="514" max="514" width="12.5703125" style="1517" bestFit="1" customWidth="1"/>
    <col min="515" max="516" width="9.42578125" style="1517" bestFit="1" customWidth="1"/>
    <col min="517" max="518" width="9.140625" style="1517"/>
    <col min="519" max="519" width="7.28515625" style="1517" bestFit="1" customWidth="1"/>
    <col min="520" max="520" width="9.5703125" style="1517" customWidth="1"/>
    <col min="521" max="521" width="7.28515625" style="1517" bestFit="1" customWidth="1"/>
    <col min="522" max="768" width="9.140625" style="1517"/>
    <col min="769" max="769" width="34.42578125" style="1517" bestFit="1" customWidth="1"/>
    <col min="770" max="770" width="12.5703125" style="1517" bestFit="1" customWidth="1"/>
    <col min="771" max="772" width="9.42578125" style="1517" bestFit="1" customWidth="1"/>
    <col min="773" max="774" width="9.140625" style="1517"/>
    <col min="775" max="775" width="7.28515625" style="1517" bestFit="1" customWidth="1"/>
    <col min="776" max="776" width="9.5703125" style="1517" customWidth="1"/>
    <col min="777" max="777" width="7.28515625" style="1517" bestFit="1" customWidth="1"/>
    <col min="778" max="1024" width="9.140625" style="1517"/>
    <col min="1025" max="1025" width="34.42578125" style="1517" bestFit="1" customWidth="1"/>
    <col min="1026" max="1026" width="12.5703125" style="1517" bestFit="1" customWidth="1"/>
    <col min="1027" max="1028" width="9.42578125" style="1517" bestFit="1" customWidth="1"/>
    <col min="1029" max="1030" width="9.140625" style="1517"/>
    <col min="1031" max="1031" width="7.28515625" style="1517" bestFit="1" customWidth="1"/>
    <col min="1032" max="1032" width="9.5703125" style="1517" customWidth="1"/>
    <col min="1033" max="1033" width="7.28515625" style="1517" bestFit="1" customWidth="1"/>
    <col min="1034" max="1280" width="9.140625" style="1517"/>
    <col min="1281" max="1281" width="34.42578125" style="1517" bestFit="1" customWidth="1"/>
    <col min="1282" max="1282" width="12.5703125" style="1517" bestFit="1" customWidth="1"/>
    <col min="1283" max="1284" width="9.42578125" style="1517" bestFit="1" customWidth="1"/>
    <col min="1285" max="1286" width="9.140625" style="1517"/>
    <col min="1287" max="1287" width="7.28515625" style="1517" bestFit="1" customWidth="1"/>
    <col min="1288" max="1288" width="9.5703125" style="1517" customWidth="1"/>
    <col min="1289" max="1289" width="7.28515625" style="1517" bestFit="1" customWidth="1"/>
    <col min="1290" max="1536" width="9.140625" style="1517"/>
    <col min="1537" max="1537" width="34.42578125" style="1517" bestFit="1" customWidth="1"/>
    <col min="1538" max="1538" width="12.5703125" style="1517" bestFit="1" customWidth="1"/>
    <col min="1539" max="1540" width="9.42578125" style="1517" bestFit="1" customWidth="1"/>
    <col min="1541" max="1542" width="9.140625" style="1517"/>
    <col min="1543" max="1543" width="7.28515625" style="1517" bestFit="1" customWidth="1"/>
    <col min="1544" max="1544" width="9.5703125" style="1517" customWidth="1"/>
    <col min="1545" max="1545" width="7.28515625" style="1517" bestFit="1" customWidth="1"/>
    <col min="1546" max="1792" width="9.140625" style="1517"/>
    <col min="1793" max="1793" width="34.42578125" style="1517" bestFit="1" customWidth="1"/>
    <col min="1794" max="1794" width="12.5703125" style="1517" bestFit="1" customWidth="1"/>
    <col min="1795" max="1796" width="9.42578125" style="1517" bestFit="1" customWidth="1"/>
    <col min="1797" max="1798" width="9.140625" style="1517"/>
    <col min="1799" max="1799" width="7.28515625" style="1517" bestFit="1" customWidth="1"/>
    <col min="1800" max="1800" width="9.5703125" style="1517" customWidth="1"/>
    <col min="1801" max="1801" width="7.28515625" style="1517" bestFit="1" customWidth="1"/>
    <col min="1802" max="2048" width="9.140625" style="1517"/>
    <col min="2049" max="2049" width="34.42578125" style="1517" bestFit="1" customWidth="1"/>
    <col min="2050" max="2050" width="12.5703125" style="1517" bestFit="1" customWidth="1"/>
    <col min="2051" max="2052" width="9.42578125" style="1517" bestFit="1" customWidth="1"/>
    <col min="2053" max="2054" width="9.140625" style="1517"/>
    <col min="2055" max="2055" width="7.28515625" style="1517" bestFit="1" customWidth="1"/>
    <col min="2056" max="2056" width="9.5703125" style="1517" customWidth="1"/>
    <col min="2057" max="2057" width="7.28515625" style="1517" bestFit="1" customWidth="1"/>
    <col min="2058" max="2304" width="9.140625" style="1517"/>
    <col min="2305" max="2305" width="34.42578125" style="1517" bestFit="1" customWidth="1"/>
    <col min="2306" max="2306" width="12.5703125" style="1517" bestFit="1" customWidth="1"/>
    <col min="2307" max="2308" width="9.42578125" style="1517" bestFit="1" customWidth="1"/>
    <col min="2309" max="2310" width="9.140625" style="1517"/>
    <col min="2311" max="2311" width="7.28515625" style="1517" bestFit="1" customWidth="1"/>
    <col min="2312" max="2312" width="9.5703125" style="1517" customWidth="1"/>
    <col min="2313" max="2313" width="7.28515625" style="1517" bestFit="1" customWidth="1"/>
    <col min="2314" max="2560" width="9.140625" style="1517"/>
    <col min="2561" max="2561" width="34.42578125" style="1517" bestFit="1" customWidth="1"/>
    <col min="2562" max="2562" width="12.5703125" style="1517" bestFit="1" customWidth="1"/>
    <col min="2563" max="2564" width="9.42578125" style="1517" bestFit="1" customWidth="1"/>
    <col min="2565" max="2566" width="9.140625" style="1517"/>
    <col min="2567" max="2567" width="7.28515625" style="1517" bestFit="1" customWidth="1"/>
    <col min="2568" max="2568" width="9.5703125" style="1517" customWidth="1"/>
    <col min="2569" max="2569" width="7.28515625" style="1517" bestFit="1" customWidth="1"/>
    <col min="2570" max="2816" width="9.140625" style="1517"/>
    <col min="2817" max="2817" width="34.42578125" style="1517" bestFit="1" customWidth="1"/>
    <col min="2818" max="2818" width="12.5703125" style="1517" bestFit="1" customWidth="1"/>
    <col min="2819" max="2820" width="9.42578125" style="1517" bestFit="1" customWidth="1"/>
    <col min="2821" max="2822" width="9.140625" style="1517"/>
    <col min="2823" max="2823" width="7.28515625" style="1517" bestFit="1" customWidth="1"/>
    <col min="2824" max="2824" width="9.5703125" style="1517" customWidth="1"/>
    <col min="2825" max="2825" width="7.28515625" style="1517" bestFit="1" customWidth="1"/>
    <col min="2826" max="3072" width="9.140625" style="1517"/>
    <col min="3073" max="3073" width="34.42578125" style="1517" bestFit="1" customWidth="1"/>
    <col min="3074" max="3074" width="12.5703125" style="1517" bestFit="1" customWidth="1"/>
    <col min="3075" max="3076" width="9.42578125" style="1517" bestFit="1" customWidth="1"/>
    <col min="3077" max="3078" width="9.140625" style="1517"/>
    <col min="3079" max="3079" width="7.28515625" style="1517" bestFit="1" customWidth="1"/>
    <col min="3080" max="3080" width="9.5703125" style="1517" customWidth="1"/>
    <col min="3081" max="3081" width="7.28515625" style="1517" bestFit="1" customWidth="1"/>
    <col min="3082" max="3328" width="9.140625" style="1517"/>
    <col min="3329" max="3329" width="34.42578125" style="1517" bestFit="1" customWidth="1"/>
    <col min="3330" max="3330" width="12.5703125" style="1517" bestFit="1" customWidth="1"/>
    <col min="3331" max="3332" width="9.42578125" style="1517" bestFit="1" customWidth="1"/>
    <col min="3333" max="3334" width="9.140625" style="1517"/>
    <col min="3335" max="3335" width="7.28515625" style="1517" bestFit="1" customWidth="1"/>
    <col min="3336" max="3336" width="9.5703125" style="1517" customWidth="1"/>
    <col min="3337" max="3337" width="7.28515625" style="1517" bestFit="1" customWidth="1"/>
    <col min="3338" max="3584" width="9.140625" style="1517"/>
    <col min="3585" max="3585" width="34.42578125" style="1517" bestFit="1" customWidth="1"/>
    <col min="3586" max="3586" width="12.5703125" style="1517" bestFit="1" customWidth="1"/>
    <col min="3587" max="3588" width="9.42578125" style="1517" bestFit="1" customWidth="1"/>
    <col min="3589" max="3590" width="9.140625" style="1517"/>
    <col min="3591" max="3591" width="7.28515625" style="1517" bestFit="1" customWidth="1"/>
    <col min="3592" max="3592" width="9.5703125" style="1517" customWidth="1"/>
    <col min="3593" max="3593" width="7.28515625" style="1517" bestFit="1" customWidth="1"/>
    <col min="3594" max="3840" width="9.140625" style="1517"/>
    <col min="3841" max="3841" width="34.42578125" style="1517" bestFit="1" customWidth="1"/>
    <col min="3842" max="3842" width="12.5703125" style="1517" bestFit="1" customWidth="1"/>
    <col min="3843" max="3844" width="9.42578125" style="1517" bestFit="1" customWidth="1"/>
    <col min="3845" max="3846" width="9.140625" style="1517"/>
    <col min="3847" max="3847" width="7.28515625" style="1517" bestFit="1" customWidth="1"/>
    <col min="3848" max="3848" width="9.5703125" style="1517" customWidth="1"/>
    <col min="3849" max="3849" width="7.28515625" style="1517" bestFit="1" customWidth="1"/>
    <col min="3850" max="4096" width="9.140625" style="1517"/>
    <col min="4097" max="4097" width="34.42578125" style="1517" bestFit="1" customWidth="1"/>
    <col min="4098" max="4098" width="12.5703125" style="1517" bestFit="1" customWidth="1"/>
    <col min="4099" max="4100" width="9.42578125" style="1517" bestFit="1" customWidth="1"/>
    <col min="4101" max="4102" width="9.140625" style="1517"/>
    <col min="4103" max="4103" width="7.28515625" style="1517" bestFit="1" customWidth="1"/>
    <col min="4104" max="4104" width="9.5703125" style="1517" customWidth="1"/>
    <col min="4105" max="4105" width="7.28515625" style="1517" bestFit="1" customWidth="1"/>
    <col min="4106" max="4352" width="9.140625" style="1517"/>
    <col min="4353" max="4353" width="34.42578125" style="1517" bestFit="1" customWidth="1"/>
    <col min="4354" max="4354" width="12.5703125" style="1517" bestFit="1" customWidth="1"/>
    <col min="4355" max="4356" width="9.42578125" style="1517" bestFit="1" customWidth="1"/>
    <col min="4357" max="4358" width="9.140625" style="1517"/>
    <col min="4359" max="4359" width="7.28515625" style="1517" bestFit="1" customWidth="1"/>
    <col min="4360" max="4360" width="9.5703125" style="1517" customWidth="1"/>
    <col min="4361" max="4361" width="7.28515625" style="1517" bestFit="1" customWidth="1"/>
    <col min="4362" max="4608" width="9.140625" style="1517"/>
    <col min="4609" max="4609" width="34.42578125" style="1517" bestFit="1" customWidth="1"/>
    <col min="4610" max="4610" width="12.5703125" style="1517" bestFit="1" customWidth="1"/>
    <col min="4611" max="4612" width="9.42578125" style="1517" bestFit="1" customWidth="1"/>
    <col min="4613" max="4614" width="9.140625" style="1517"/>
    <col min="4615" max="4615" width="7.28515625" style="1517" bestFit="1" customWidth="1"/>
    <col min="4616" max="4616" width="9.5703125" style="1517" customWidth="1"/>
    <col min="4617" max="4617" width="7.28515625" style="1517" bestFit="1" customWidth="1"/>
    <col min="4618" max="4864" width="9.140625" style="1517"/>
    <col min="4865" max="4865" width="34.42578125" style="1517" bestFit="1" customWidth="1"/>
    <col min="4866" max="4866" width="12.5703125" style="1517" bestFit="1" customWidth="1"/>
    <col min="4867" max="4868" width="9.42578125" style="1517" bestFit="1" customWidth="1"/>
    <col min="4869" max="4870" width="9.140625" style="1517"/>
    <col min="4871" max="4871" width="7.28515625" style="1517" bestFit="1" customWidth="1"/>
    <col min="4872" max="4872" width="9.5703125" style="1517" customWidth="1"/>
    <col min="4873" max="4873" width="7.28515625" style="1517" bestFit="1" customWidth="1"/>
    <col min="4874" max="5120" width="9.140625" style="1517"/>
    <col min="5121" max="5121" width="34.42578125" style="1517" bestFit="1" customWidth="1"/>
    <col min="5122" max="5122" width="12.5703125" style="1517" bestFit="1" customWidth="1"/>
    <col min="5123" max="5124" width="9.42578125" style="1517" bestFit="1" customWidth="1"/>
    <col min="5125" max="5126" width="9.140625" style="1517"/>
    <col min="5127" max="5127" width="7.28515625" style="1517" bestFit="1" customWidth="1"/>
    <col min="5128" max="5128" width="9.5703125" style="1517" customWidth="1"/>
    <col min="5129" max="5129" width="7.28515625" style="1517" bestFit="1" customWidth="1"/>
    <col min="5130" max="5376" width="9.140625" style="1517"/>
    <col min="5377" max="5377" width="34.42578125" style="1517" bestFit="1" customWidth="1"/>
    <col min="5378" max="5378" width="12.5703125" style="1517" bestFit="1" customWidth="1"/>
    <col min="5379" max="5380" width="9.42578125" style="1517" bestFit="1" customWidth="1"/>
    <col min="5381" max="5382" width="9.140625" style="1517"/>
    <col min="5383" max="5383" width="7.28515625" style="1517" bestFit="1" customWidth="1"/>
    <col min="5384" max="5384" width="9.5703125" style="1517" customWidth="1"/>
    <col min="5385" max="5385" width="7.28515625" style="1517" bestFit="1" customWidth="1"/>
    <col min="5386" max="5632" width="9.140625" style="1517"/>
    <col min="5633" max="5633" width="34.42578125" style="1517" bestFit="1" customWidth="1"/>
    <col min="5634" max="5634" width="12.5703125" style="1517" bestFit="1" customWidth="1"/>
    <col min="5635" max="5636" width="9.42578125" style="1517" bestFit="1" customWidth="1"/>
    <col min="5637" max="5638" width="9.140625" style="1517"/>
    <col min="5639" max="5639" width="7.28515625" style="1517" bestFit="1" customWidth="1"/>
    <col min="5640" max="5640" width="9.5703125" style="1517" customWidth="1"/>
    <col min="5641" max="5641" width="7.28515625" style="1517" bestFit="1" customWidth="1"/>
    <col min="5642" max="5888" width="9.140625" style="1517"/>
    <col min="5889" max="5889" width="34.42578125" style="1517" bestFit="1" customWidth="1"/>
    <col min="5890" max="5890" width="12.5703125" style="1517" bestFit="1" customWidth="1"/>
    <col min="5891" max="5892" width="9.42578125" style="1517" bestFit="1" customWidth="1"/>
    <col min="5893" max="5894" width="9.140625" style="1517"/>
    <col min="5895" max="5895" width="7.28515625" style="1517" bestFit="1" customWidth="1"/>
    <col min="5896" max="5896" width="9.5703125" style="1517" customWidth="1"/>
    <col min="5897" max="5897" width="7.28515625" style="1517" bestFit="1" customWidth="1"/>
    <col min="5898" max="6144" width="9.140625" style="1517"/>
    <col min="6145" max="6145" width="34.42578125" style="1517" bestFit="1" customWidth="1"/>
    <col min="6146" max="6146" width="12.5703125" style="1517" bestFit="1" customWidth="1"/>
    <col min="6147" max="6148" width="9.42578125" style="1517" bestFit="1" customWidth="1"/>
    <col min="6149" max="6150" width="9.140625" style="1517"/>
    <col min="6151" max="6151" width="7.28515625" style="1517" bestFit="1" customWidth="1"/>
    <col min="6152" max="6152" width="9.5703125" style="1517" customWidth="1"/>
    <col min="6153" max="6153" width="7.28515625" style="1517" bestFit="1" customWidth="1"/>
    <col min="6154" max="6400" width="9.140625" style="1517"/>
    <col min="6401" max="6401" width="34.42578125" style="1517" bestFit="1" customWidth="1"/>
    <col min="6402" max="6402" width="12.5703125" style="1517" bestFit="1" customWidth="1"/>
    <col min="6403" max="6404" width="9.42578125" style="1517" bestFit="1" customWidth="1"/>
    <col min="6405" max="6406" width="9.140625" style="1517"/>
    <col min="6407" max="6407" width="7.28515625" style="1517" bestFit="1" customWidth="1"/>
    <col min="6408" max="6408" width="9.5703125" style="1517" customWidth="1"/>
    <col min="6409" max="6409" width="7.28515625" style="1517" bestFit="1" customWidth="1"/>
    <col min="6410" max="6656" width="9.140625" style="1517"/>
    <col min="6657" max="6657" width="34.42578125" style="1517" bestFit="1" customWidth="1"/>
    <col min="6658" max="6658" width="12.5703125" style="1517" bestFit="1" customWidth="1"/>
    <col min="6659" max="6660" width="9.42578125" style="1517" bestFit="1" customWidth="1"/>
    <col min="6661" max="6662" width="9.140625" style="1517"/>
    <col min="6663" max="6663" width="7.28515625" style="1517" bestFit="1" customWidth="1"/>
    <col min="6664" max="6664" width="9.5703125" style="1517" customWidth="1"/>
    <col min="6665" max="6665" width="7.28515625" style="1517" bestFit="1" customWidth="1"/>
    <col min="6666" max="6912" width="9.140625" style="1517"/>
    <col min="6913" max="6913" width="34.42578125" style="1517" bestFit="1" customWidth="1"/>
    <col min="6914" max="6914" width="12.5703125" style="1517" bestFit="1" customWidth="1"/>
    <col min="6915" max="6916" width="9.42578125" style="1517" bestFit="1" customWidth="1"/>
    <col min="6917" max="6918" width="9.140625" style="1517"/>
    <col min="6919" max="6919" width="7.28515625" style="1517" bestFit="1" customWidth="1"/>
    <col min="6920" max="6920" width="9.5703125" style="1517" customWidth="1"/>
    <col min="6921" max="6921" width="7.28515625" style="1517" bestFit="1" customWidth="1"/>
    <col min="6922" max="7168" width="9.140625" style="1517"/>
    <col min="7169" max="7169" width="34.42578125" style="1517" bestFit="1" customWidth="1"/>
    <col min="7170" max="7170" width="12.5703125" style="1517" bestFit="1" customWidth="1"/>
    <col min="7171" max="7172" width="9.42578125" style="1517" bestFit="1" customWidth="1"/>
    <col min="7173" max="7174" width="9.140625" style="1517"/>
    <col min="7175" max="7175" width="7.28515625" style="1517" bestFit="1" customWidth="1"/>
    <col min="7176" max="7176" width="9.5703125" style="1517" customWidth="1"/>
    <col min="7177" max="7177" width="7.28515625" style="1517" bestFit="1" customWidth="1"/>
    <col min="7178" max="7424" width="9.140625" style="1517"/>
    <col min="7425" max="7425" width="34.42578125" style="1517" bestFit="1" customWidth="1"/>
    <col min="7426" max="7426" width="12.5703125" style="1517" bestFit="1" customWidth="1"/>
    <col min="7427" max="7428" width="9.42578125" style="1517" bestFit="1" customWidth="1"/>
    <col min="7429" max="7430" width="9.140625" style="1517"/>
    <col min="7431" max="7431" width="7.28515625" style="1517" bestFit="1" customWidth="1"/>
    <col min="7432" max="7432" width="9.5703125" style="1517" customWidth="1"/>
    <col min="7433" max="7433" width="7.28515625" style="1517" bestFit="1" customWidth="1"/>
    <col min="7434" max="7680" width="9.140625" style="1517"/>
    <col min="7681" max="7681" width="34.42578125" style="1517" bestFit="1" customWidth="1"/>
    <col min="7682" max="7682" width="12.5703125" style="1517" bestFit="1" customWidth="1"/>
    <col min="7683" max="7684" width="9.42578125" style="1517" bestFit="1" customWidth="1"/>
    <col min="7685" max="7686" width="9.140625" style="1517"/>
    <col min="7687" max="7687" width="7.28515625" style="1517" bestFit="1" customWidth="1"/>
    <col min="7688" max="7688" width="9.5703125" style="1517" customWidth="1"/>
    <col min="7689" max="7689" width="7.28515625" style="1517" bestFit="1" customWidth="1"/>
    <col min="7690" max="7936" width="9.140625" style="1517"/>
    <col min="7937" max="7937" width="34.42578125" style="1517" bestFit="1" customWidth="1"/>
    <col min="7938" max="7938" width="12.5703125" style="1517" bestFit="1" customWidth="1"/>
    <col min="7939" max="7940" width="9.42578125" style="1517" bestFit="1" customWidth="1"/>
    <col min="7941" max="7942" width="9.140625" style="1517"/>
    <col min="7943" max="7943" width="7.28515625" style="1517" bestFit="1" customWidth="1"/>
    <col min="7944" max="7944" width="9.5703125" style="1517" customWidth="1"/>
    <col min="7945" max="7945" width="7.28515625" style="1517" bestFit="1" customWidth="1"/>
    <col min="7946" max="8192" width="9.140625" style="1517"/>
    <col min="8193" max="8193" width="34.42578125" style="1517" bestFit="1" customWidth="1"/>
    <col min="8194" max="8194" width="12.5703125" style="1517" bestFit="1" customWidth="1"/>
    <col min="8195" max="8196" width="9.42578125" style="1517" bestFit="1" customWidth="1"/>
    <col min="8197" max="8198" width="9.140625" style="1517"/>
    <col min="8199" max="8199" width="7.28515625" style="1517" bestFit="1" customWidth="1"/>
    <col min="8200" max="8200" width="9.5703125" style="1517" customWidth="1"/>
    <col min="8201" max="8201" width="7.28515625" style="1517" bestFit="1" customWidth="1"/>
    <col min="8202" max="8448" width="9.140625" style="1517"/>
    <col min="8449" max="8449" width="34.42578125" style="1517" bestFit="1" customWidth="1"/>
    <col min="8450" max="8450" width="12.5703125" style="1517" bestFit="1" customWidth="1"/>
    <col min="8451" max="8452" width="9.42578125" style="1517" bestFit="1" customWidth="1"/>
    <col min="8453" max="8454" width="9.140625" style="1517"/>
    <col min="8455" max="8455" width="7.28515625" style="1517" bestFit="1" customWidth="1"/>
    <col min="8456" max="8456" width="9.5703125" style="1517" customWidth="1"/>
    <col min="8457" max="8457" width="7.28515625" style="1517" bestFit="1" customWidth="1"/>
    <col min="8458" max="8704" width="9.140625" style="1517"/>
    <col min="8705" max="8705" width="34.42578125" style="1517" bestFit="1" customWidth="1"/>
    <col min="8706" max="8706" width="12.5703125" style="1517" bestFit="1" customWidth="1"/>
    <col min="8707" max="8708" width="9.42578125" style="1517" bestFit="1" customWidth="1"/>
    <col min="8709" max="8710" width="9.140625" style="1517"/>
    <col min="8711" max="8711" width="7.28515625" style="1517" bestFit="1" customWidth="1"/>
    <col min="8712" max="8712" width="9.5703125" style="1517" customWidth="1"/>
    <col min="8713" max="8713" width="7.28515625" style="1517" bestFit="1" customWidth="1"/>
    <col min="8714" max="8960" width="9.140625" style="1517"/>
    <col min="8961" max="8961" width="34.42578125" style="1517" bestFit="1" customWidth="1"/>
    <col min="8962" max="8962" width="12.5703125" style="1517" bestFit="1" customWidth="1"/>
    <col min="8963" max="8964" width="9.42578125" style="1517" bestFit="1" customWidth="1"/>
    <col min="8965" max="8966" width="9.140625" style="1517"/>
    <col min="8967" max="8967" width="7.28515625" style="1517" bestFit="1" customWidth="1"/>
    <col min="8968" max="8968" width="9.5703125" style="1517" customWidth="1"/>
    <col min="8969" max="8969" width="7.28515625" style="1517" bestFit="1" customWidth="1"/>
    <col min="8970" max="9216" width="9.140625" style="1517"/>
    <col min="9217" max="9217" width="34.42578125" style="1517" bestFit="1" customWidth="1"/>
    <col min="9218" max="9218" width="12.5703125" style="1517" bestFit="1" customWidth="1"/>
    <col min="9219" max="9220" width="9.42578125" style="1517" bestFit="1" customWidth="1"/>
    <col min="9221" max="9222" width="9.140625" style="1517"/>
    <col min="9223" max="9223" width="7.28515625" style="1517" bestFit="1" customWidth="1"/>
    <col min="9224" max="9224" width="9.5703125" style="1517" customWidth="1"/>
    <col min="9225" max="9225" width="7.28515625" style="1517" bestFit="1" customWidth="1"/>
    <col min="9226" max="9472" width="9.140625" style="1517"/>
    <col min="9473" max="9473" width="34.42578125" style="1517" bestFit="1" customWidth="1"/>
    <col min="9474" max="9474" width="12.5703125" style="1517" bestFit="1" customWidth="1"/>
    <col min="9475" max="9476" width="9.42578125" style="1517" bestFit="1" customWidth="1"/>
    <col min="9477" max="9478" width="9.140625" style="1517"/>
    <col min="9479" max="9479" width="7.28515625" style="1517" bestFit="1" customWidth="1"/>
    <col min="9480" max="9480" width="9.5703125" style="1517" customWidth="1"/>
    <col min="9481" max="9481" width="7.28515625" style="1517" bestFit="1" customWidth="1"/>
    <col min="9482" max="9728" width="9.140625" style="1517"/>
    <col min="9729" max="9729" width="34.42578125" style="1517" bestFit="1" customWidth="1"/>
    <col min="9730" max="9730" width="12.5703125" style="1517" bestFit="1" customWidth="1"/>
    <col min="9731" max="9732" width="9.42578125" style="1517" bestFit="1" customWidth="1"/>
    <col min="9733" max="9734" width="9.140625" style="1517"/>
    <col min="9735" max="9735" width="7.28515625" style="1517" bestFit="1" customWidth="1"/>
    <col min="9736" max="9736" width="9.5703125" style="1517" customWidth="1"/>
    <col min="9737" max="9737" width="7.28515625" style="1517" bestFit="1" customWidth="1"/>
    <col min="9738" max="9984" width="9.140625" style="1517"/>
    <col min="9985" max="9985" width="34.42578125" style="1517" bestFit="1" customWidth="1"/>
    <col min="9986" max="9986" width="12.5703125" style="1517" bestFit="1" customWidth="1"/>
    <col min="9987" max="9988" width="9.42578125" style="1517" bestFit="1" customWidth="1"/>
    <col min="9989" max="9990" width="9.140625" style="1517"/>
    <col min="9991" max="9991" width="7.28515625" style="1517" bestFit="1" customWidth="1"/>
    <col min="9992" max="9992" width="9.5703125" style="1517" customWidth="1"/>
    <col min="9993" max="9993" width="7.28515625" style="1517" bestFit="1" customWidth="1"/>
    <col min="9994" max="10240" width="9.140625" style="1517"/>
    <col min="10241" max="10241" width="34.42578125" style="1517" bestFit="1" customWidth="1"/>
    <col min="10242" max="10242" width="12.5703125" style="1517" bestFit="1" customWidth="1"/>
    <col min="10243" max="10244" width="9.42578125" style="1517" bestFit="1" customWidth="1"/>
    <col min="10245" max="10246" width="9.140625" style="1517"/>
    <col min="10247" max="10247" width="7.28515625" style="1517" bestFit="1" customWidth="1"/>
    <col min="10248" max="10248" width="9.5703125" style="1517" customWidth="1"/>
    <col min="10249" max="10249" width="7.28515625" style="1517" bestFit="1" customWidth="1"/>
    <col min="10250" max="10496" width="9.140625" style="1517"/>
    <col min="10497" max="10497" width="34.42578125" style="1517" bestFit="1" customWidth="1"/>
    <col min="10498" max="10498" width="12.5703125" style="1517" bestFit="1" customWidth="1"/>
    <col min="10499" max="10500" width="9.42578125" style="1517" bestFit="1" customWidth="1"/>
    <col min="10501" max="10502" width="9.140625" style="1517"/>
    <col min="10503" max="10503" width="7.28515625" style="1517" bestFit="1" customWidth="1"/>
    <col min="10504" max="10504" width="9.5703125" style="1517" customWidth="1"/>
    <col min="10505" max="10505" width="7.28515625" style="1517" bestFit="1" customWidth="1"/>
    <col min="10506" max="10752" width="9.140625" style="1517"/>
    <col min="10753" max="10753" width="34.42578125" style="1517" bestFit="1" customWidth="1"/>
    <col min="10754" max="10754" width="12.5703125" style="1517" bestFit="1" customWidth="1"/>
    <col min="10755" max="10756" width="9.42578125" style="1517" bestFit="1" customWidth="1"/>
    <col min="10757" max="10758" width="9.140625" style="1517"/>
    <col min="10759" max="10759" width="7.28515625" style="1517" bestFit="1" customWidth="1"/>
    <col min="10760" max="10760" width="9.5703125" style="1517" customWidth="1"/>
    <col min="10761" max="10761" width="7.28515625" style="1517" bestFit="1" customWidth="1"/>
    <col min="10762" max="11008" width="9.140625" style="1517"/>
    <col min="11009" max="11009" width="34.42578125" style="1517" bestFit="1" customWidth="1"/>
    <col min="11010" max="11010" width="12.5703125" style="1517" bestFit="1" customWidth="1"/>
    <col min="11011" max="11012" width="9.42578125" style="1517" bestFit="1" customWidth="1"/>
    <col min="11013" max="11014" width="9.140625" style="1517"/>
    <col min="11015" max="11015" width="7.28515625" style="1517" bestFit="1" customWidth="1"/>
    <col min="11016" max="11016" width="9.5703125" style="1517" customWidth="1"/>
    <col min="11017" max="11017" width="7.28515625" style="1517" bestFit="1" customWidth="1"/>
    <col min="11018" max="11264" width="9.140625" style="1517"/>
    <col min="11265" max="11265" width="34.42578125" style="1517" bestFit="1" customWidth="1"/>
    <col min="11266" max="11266" width="12.5703125" style="1517" bestFit="1" customWidth="1"/>
    <col min="11267" max="11268" width="9.42578125" style="1517" bestFit="1" customWidth="1"/>
    <col min="11269" max="11270" width="9.140625" style="1517"/>
    <col min="11271" max="11271" width="7.28515625" style="1517" bestFit="1" customWidth="1"/>
    <col min="11272" max="11272" width="9.5703125" style="1517" customWidth="1"/>
    <col min="11273" max="11273" width="7.28515625" style="1517" bestFit="1" customWidth="1"/>
    <col min="11274" max="11520" width="9.140625" style="1517"/>
    <col min="11521" max="11521" width="34.42578125" style="1517" bestFit="1" customWidth="1"/>
    <col min="11522" max="11522" width="12.5703125" style="1517" bestFit="1" customWidth="1"/>
    <col min="11523" max="11524" width="9.42578125" style="1517" bestFit="1" customWidth="1"/>
    <col min="11525" max="11526" width="9.140625" style="1517"/>
    <col min="11527" max="11527" width="7.28515625" style="1517" bestFit="1" customWidth="1"/>
    <col min="11528" max="11528" width="9.5703125" style="1517" customWidth="1"/>
    <col min="11529" max="11529" width="7.28515625" style="1517" bestFit="1" customWidth="1"/>
    <col min="11530" max="11776" width="9.140625" style="1517"/>
    <col min="11777" max="11777" width="34.42578125" style="1517" bestFit="1" customWidth="1"/>
    <col min="11778" max="11778" width="12.5703125" style="1517" bestFit="1" customWidth="1"/>
    <col min="11779" max="11780" width="9.42578125" style="1517" bestFit="1" customWidth="1"/>
    <col min="11781" max="11782" width="9.140625" style="1517"/>
    <col min="11783" max="11783" width="7.28515625" style="1517" bestFit="1" customWidth="1"/>
    <col min="11784" max="11784" width="9.5703125" style="1517" customWidth="1"/>
    <col min="11785" max="11785" width="7.28515625" style="1517" bestFit="1" customWidth="1"/>
    <col min="11786" max="12032" width="9.140625" style="1517"/>
    <col min="12033" max="12033" width="34.42578125" style="1517" bestFit="1" customWidth="1"/>
    <col min="12034" max="12034" width="12.5703125" style="1517" bestFit="1" customWidth="1"/>
    <col min="12035" max="12036" width="9.42578125" style="1517" bestFit="1" customWidth="1"/>
    <col min="12037" max="12038" width="9.140625" style="1517"/>
    <col min="12039" max="12039" width="7.28515625" style="1517" bestFit="1" customWidth="1"/>
    <col min="12040" max="12040" width="9.5703125" style="1517" customWidth="1"/>
    <col min="12041" max="12041" width="7.28515625" style="1517" bestFit="1" customWidth="1"/>
    <col min="12042" max="12288" width="9.140625" style="1517"/>
    <col min="12289" max="12289" width="34.42578125" style="1517" bestFit="1" customWidth="1"/>
    <col min="12290" max="12290" width="12.5703125" style="1517" bestFit="1" customWidth="1"/>
    <col min="12291" max="12292" width="9.42578125" style="1517" bestFit="1" customWidth="1"/>
    <col min="12293" max="12294" width="9.140625" style="1517"/>
    <col min="12295" max="12295" width="7.28515625" style="1517" bestFit="1" customWidth="1"/>
    <col min="12296" max="12296" width="9.5703125" style="1517" customWidth="1"/>
    <col min="12297" max="12297" width="7.28515625" style="1517" bestFit="1" customWidth="1"/>
    <col min="12298" max="12544" width="9.140625" style="1517"/>
    <col min="12545" max="12545" width="34.42578125" style="1517" bestFit="1" customWidth="1"/>
    <col min="12546" max="12546" width="12.5703125" style="1517" bestFit="1" customWidth="1"/>
    <col min="12547" max="12548" width="9.42578125" style="1517" bestFit="1" customWidth="1"/>
    <col min="12549" max="12550" width="9.140625" style="1517"/>
    <col min="12551" max="12551" width="7.28515625" style="1517" bestFit="1" customWidth="1"/>
    <col min="12552" max="12552" width="9.5703125" style="1517" customWidth="1"/>
    <col min="12553" max="12553" width="7.28515625" style="1517" bestFit="1" customWidth="1"/>
    <col min="12554" max="12800" width="9.140625" style="1517"/>
    <col min="12801" max="12801" width="34.42578125" style="1517" bestFit="1" customWidth="1"/>
    <col min="12802" max="12802" width="12.5703125" style="1517" bestFit="1" customWidth="1"/>
    <col min="12803" max="12804" width="9.42578125" style="1517" bestFit="1" customWidth="1"/>
    <col min="12805" max="12806" width="9.140625" style="1517"/>
    <col min="12807" max="12807" width="7.28515625" style="1517" bestFit="1" customWidth="1"/>
    <col min="12808" max="12808" width="9.5703125" style="1517" customWidth="1"/>
    <col min="12809" max="12809" width="7.28515625" style="1517" bestFit="1" customWidth="1"/>
    <col min="12810" max="13056" width="9.140625" style="1517"/>
    <col min="13057" max="13057" width="34.42578125" style="1517" bestFit="1" customWidth="1"/>
    <col min="13058" max="13058" width="12.5703125" style="1517" bestFit="1" customWidth="1"/>
    <col min="13059" max="13060" width="9.42578125" style="1517" bestFit="1" customWidth="1"/>
    <col min="13061" max="13062" width="9.140625" style="1517"/>
    <col min="13063" max="13063" width="7.28515625" style="1517" bestFit="1" customWidth="1"/>
    <col min="13064" max="13064" width="9.5703125" style="1517" customWidth="1"/>
    <col min="13065" max="13065" width="7.28515625" style="1517" bestFit="1" customWidth="1"/>
    <col min="13066" max="13312" width="9.140625" style="1517"/>
    <col min="13313" max="13313" width="34.42578125" style="1517" bestFit="1" customWidth="1"/>
    <col min="13314" max="13314" width="12.5703125" style="1517" bestFit="1" customWidth="1"/>
    <col min="13315" max="13316" width="9.42578125" style="1517" bestFit="1" customWidth="1"/>
    <col min="13317" max="13318" width="9.140625" style="1517"/>
    <col min="13319" max="13319" width="7.28515625" style="1517" bestFit="1" customWidth="1"/>
    <col min="13320" max="13320" width="9.5703125" style="1517" customWidth="1"/>
    <col min="13321" max="13321" width="7.28515625" style="1517" bestFit="1" customWidth="1"/>
    <col min="13322" max="13568" width="9.140625" style="1517"/>
    <col min="13569" max="13569" width="34.42578125" style="1517" bestFit="1" customWidth="1"/>
    <col min="13570" max="13570" width="12.5703125" style="1517" bestFit="1" customWidth="1"/>
    <col min="13571" max="13572" width="9.42578125" style="1517" bestFit="1" customWidth="1"/>
    <col min="13573" max="13574" width="9.140625" style="1517"/>
    <col min="13575" max="13575" width="7.28515625" style="1517" bestFit="1" customWidth="1"/>
    <col min="13576" max="13576" width="9.5703125" style="1517" customWidth="1"/>
    <col min="13577" max="13577" width="7.28515625" style="1517" bestFit="1" customWidth="1"/>
    <col min="13578" max="13824" width="9.140625" style="1517"/>
    <col min="13825" max="13825" width="34.42578125" style="1517" bestFit="1" customWidth="1"/>
    <col min="13826" max="13826" width="12.5703125" style="1517" bestFit="1" customWidth="1"/>
    <col min="13827" max="13828" width="9.42578125" style="1517" bestFit="1" customWidth="1"/>
    <col min="13829" max="13830" width="9.140625" style="1517"/>
    <col min="13831" max="13831" width="7.28515625" style="1517" bestFit="1" customWidth="1"/>
    <col min="13832" max="13832" width="9.5703125" style="1517" customWidth="1"/>
    <col min="13833" max="13833" width="7.28515625" style="1517" bestFit="1" customWidth="1"/>
    <col min="13834" max="14080" width="9.140625" style="1517"/>
    <col min="14081" max="14081" width="34.42578125" style="1517" bestFit="1" customWidth="1"/>
    <col min="14082" max="14082" width="12.5703125" style="1517" bestFit="1" customWidth="1"/>
    <col min="14083" max="14084" width="9.42578125" style="1517" bestFit="1" customWidth="1"/>
    <col min="14085" max="14086" width="9.140625" style="1517"/>
    <col min="14087" max="14087" width="7.28515625" style="1517" bestFit="1" customWidth="1"/>
    <col min="14088" max="14088" width="9.5703125" style="1517" customWidth="1"/>
    <col min="14089" max="14089" width="7.28515625" style="1517" bestFit="1" customWidth="1"/>
    <col min="14090" max="14336" width="9.140625" style="1517"/>
    <col min="14337" max="14337" width="34.42578125" style="1517" bestFit="1" customWidth="1"/>
    <col min="14338" max="14338" width="12.5703125" style="1517" bestFit="1" customWidth="1"/>
    <col min="14339" max="14340" width="9.42578125" style="1517" bestFit="1" customWidth="1"/>
    <col min="14341" max="14342" width="9.140625" style="1517"/>
    <col min="14343" max="14343" width="7.28515625" style="1517" bestFit="1" customWidth="1"/>
    <col min="14344" max="14344" width="9.5703125" style="1517" customWidth="1"/>
    <col min="14345" max="14345" width="7.28515625" style="1517" bestFit="1" customWidth="1"/>
    <col min="14346" max="14592" width="9.140625" style="1517"/>
    <col min="14593" max="14593" width="34.42578125" style="1517" bestFit="1" customWidth="1"/>
    <col min="14594" max="14594" width="12.5703125" style="1517" bestFit="1" customWidth="1"/>
    <col min="14595" max="14596" width="9.42578125" style="1517" bestFit="1" customWidth="1"/>
    <col min="14597" max="14598" width="9.140625" style="1517"/>
    <col min="14599" max="14599" width="7.28515625" style="1517" bestFit="1" customWidth="1"/>
    <col min="14600" max="14600" width="9.5703125" style="1517" customWidth="1"/>
    <col min="14601" max="14601" width="7.28515625" style="1517" bestFit="1" customWidth="1"/>
    <col min="14602" max="14848" width="9.140625" style="1517"/>
    <col min="14849" max="14849" width="34.42578125" style="1517" bestFit="1" customWidth="1"/>
    <col min="14850" max="14850" width="12.5703125" style="1517" bestFit="1" customWidth="1"/>
    <col min="14851" max="14852" width="9.42578125" style="1517" bestFit="1" customWidth="1"/>
    <col min="14853" max="14854" width="9.140625" style="1517"/>
    <col min="14855" max="14855" width="7.28515625" style="1517" bestFit="1" customWidth="1"/>
    <col min="14856" max="14856" width="9.5703125" style="1517" customWidth="1"/>
    <col min="14857" max="14857" width="7.28515625" style="1517" bestFit="1" customWidth="1"/>
    <col min="14858" max="15104" width="9.140625" style="1517"/>
    <col min="15105" max="15105" width="34.42578125" style="1517" bestFit="1" customWidth="1"/>
    <col min="15106" max="15106" width="12.5703125" style="1517" bestFit="1" customWidth="1"/>
    <col min="15107" max="15108" width="9.42578125" style="1517" bestFit="1" customWidth="1"/>
    <col min="15109" max="15110" width="9.140625" style="1517"/>
    <col min="15111" max="15111" width="7.28515625" style="1517" bestFit="1" customWidth="1"/>
    <col min="15112" max="15112" width="9.5703125" style="1517" customWidth="1"/>
    <col min="15113" max="15113" width="7.28515625" style="1517" bestFit="1" customWidth="1"/>
    <col min="15114" max="15360" width="9.140625" style="1517"/>
    <col min="15361" max="15361" width="34.42578125" style="1517" bestFit="1" customWidth="1"/>
    <col min="15362" max="15362" width="12.5703125" style="1517" bestFit="1" customWidth="1"/>
    <col min="15363" max="15364" width="9.42578125" style="1517" bestFit="1" customWidth="1"/>
    <col min="15365" max="15366" width="9.140625" style="1517"/>
    <col min="15367" max="15367" width="7.28515625" style="1517" bestFit="1" customWidth="1"/>
    <col min="15368" max="15368" width="9.5703125" style="1517" customWidth="1"/>
    <col min="15369" max="15369" width="7.28515625" style="1517" bestFit="1" customWidth="1"/>
    <col min="15370" max="15616" width="9.140625" style="1517"/>
    <col min="15617" max="15617" width="34.42578125" style="1517" bestFit="1" customWidth="1"/>
    <col min="15618" max="15618" width="12.5703125" style="1517" bestFit="1" customWidth="1"/>
    <col min="15619" max="15620" width="9.42578125" style="1517" bestFit="1" customWidth="1"/>
    <col min="15621" max="15622" width="9.140625" style="1517"/>
    <col min="15623" max="15623" width="7.28515625" style="1517" bestFit="1" customWidth="1"/>
    <col min="15624" max="15624" width="9.5703125" style="1517" customWidth="1"/>
    <col min="15625" max="15625" width="7.28515625" style="1517" bestFit="1" customWidth="1"/>
    <col min="15626" max="15872" width="9.140625" style="1517"/>
    <col min="15873" max="15873" width="34.42578125" style="1517" bestFit="1" customWidth="1"/>
    <col min="15874" max="15874" width="12.5703125" style="1517" bestFit="1" customWidth="1"/>
    <col min="15875" max="15876" width="9.42578125" style="1517" bestFit="1" customWidth="1"/>
    <col min="15877" max="15878" width="9.140625" style="1517"/>
    <col min="15879" max="15879" width="7.28515625" style="1517" bestFit="1" customWidth="1"/>
    <col min="15880" max="15880" width="9.5703125" style="1517" customWidth="1"/>
    <col min="15881" max="15881" width="7.28515625" style="1517" bestFit="1" customWidth="1"/>
    <col min="15882" max="16128" width="9.140625" style="1517"/>
    <col min="16129" max="16129" width="34.42578125" style="1517" bestFit="1" customWidth="1"/>
    <col min="16130" max="16130" width="12.5703125" style="1517" bestFit="1" customWidth="1"/>
    <col min="16131" max="16132" width="9.42578125" style="1517" bestFit="1" customWidth="1"/>
    <col min="16133" max="16134" width="9.140625" style="1517"/>
    <col min="16135" max="16135" width="7.28515625" style="1517" bestFit="1" customWidth="1"/>
    <col min="16136" max="16136" width="9.5703125" style="1517" customWidth="1"/>
    <col min="16137" max="16137" width="7.28515625" style="1517" bestFit="1" customWidth="1"/>
    <col min="16138" max="16384" width="9.140625" style="1517"/>
  </cols>
  <sheetData>
    <row r="1" spans="1:25">
      <c r="A1" s="2876" t="s">
        <v>1614</v>
      </c>
      <c r="B1" s="2876"/>
      <c r="C1" s="2876"/>
      <c r="D1" s="2876"/>
      <c r="E1" s="2876"/>
      <c r="F1" s="2876"/>
      <c r="G1" s="2876"/>
      <c r="H1" s="2876"/>
      <c r="I1" s="2876"/>
    </row>
    <row r="2" spans="1:25">
      <c r="A2" s="2876" t="s">
        <v>48</v>
      </c>
      <c r="B2" s="2876"/>
      <c r="C2" s="2876"/>
      <c r="D2" s="2876"/>
      <c r="E2" s="2876"/>
      <c r="F2" s="2876"/>
      <c r="G2" s="2876"/>
      <c r="H2" s="2876"/>
      <c r="I2" s="2876"/>
    </row>
    <row r="3" spans="1:25">
      <c r="A3" s="2876" t="s">
        <v>1613</v>
      </c>
      <c r="B3" s="2876"/>
      <c r="C3" s="2876"/>
      <c r="D3" s="2876"/>
      <c r="E3" s="2876"/>
      <c r="F3" s="2876"/>
      <c r="G3" s="2876"/>
      <c r="H3" s="2876"/>
      <c r="I3" s="2876"/>
    </row>
    <row r="4" spans="1:25" ht="16.5" thickBot="1">
      <c r="A4" s="1802"/>
      <c r="B4" s="1802"/>
      <c r="C4" s="1802"/>
      <c r="D4" s="1802"/>
      <c r="E4" s="1802"/>
      <c r="F4" s="1802"/>
      <c r="G4" s="1802"/>
      <c r="H4" s="2881" t="s">
        <v>184</v>
      </c>
      <c r="I4" s="2881"/>
    </row>
    <row r="5" spans="1:25" ht="21" customHeight="1" thickTop="1">
      <c r="A5" s="2832" t="s">
        <v>61</v>
      </c>
      <c r="B5" s="2817">
        <f>'Sect credit'!B5</f>
        <v>2019</v>
      </c>
      <c r="C5" s="2826"/>
      <c r="D5" s="2846">
        <f>'Sect credit'!D5</f>
        <v>2020</v>
      </c>
      <c r="E5" s="2847"/>
      <c r="F5" s="2857" t="str">
        <f>'Sect credit'!F5</f>
        <v>Changes during three month</v>
      </c>
      <c r="G5" s="2858"/>
      <c r="H5" s="2858"/>
      <c r="I5" s="2859"/>
    </row>
    <row r="6" spans="1:25">
      <c r="A6" s="2833"/>
      <c r="B6" s="2827" t="str">
        <f>'Sect credit'!B6</f>
        <v xml:space="preserve">Jul </v>
      </c>
      <c r="C6" s="2827" t="str">
        <f>'Sect credit'!C6</f>
        <v>Oct</v>
      </c>
      <c r="D6" s="2827" t="str">
        <f>'Sect credit'!D6</f>
        <v>Jul (R)</v>
      </c>
      <c r="E6" s="2827" t="str">
        <f>'Sect credit'!E6</f>
        <v>Oct (P)</v>
      </c>
      <c r="F6" s="2860" t="str">
        <f>'Sect credit'!F6:G6</f>
        <v>2019/20</v>
      </c>
      <c r="G6" s="2861"/>
      <c r="H6" s="2860" t="str">
        <f>'Sect credit'!H6:I6</f>
        <v>2020/21</v>
      </c>
      <c r="I6" s="2862"/>
    </row>
    <row r="7" spans="1:25">
      <c r="A7" s="2833"/>
      <c r="B7" s="2845"/>
      <c r="C7" s="2845"/>
      <c r="D7" s="2845"/>
      <c r="E7" s="2845"/>
      <c r="F7" s="1812" t="s">
        <v>142</v>
      </c>
      <c r="G7" s="1812" t="s">
        <v>1327</v>
      </c>
      <c r="H7" s="1812" t="s">
        <v>142</v>
      </c>
      <c r="I7" s="1811" t="s">
        <v>1327</v>
      </c>
    </row>
    <row r="8" spans="1:25" s="1802" customFormat="1" ht="21" customHeight="1">
      <c r="A8" s="1806" t="s">
        <v>1612</v>
      </c>
      <c r="B8" s="1804">
        <v>38246.381965080996</v>
      </c>
      <c r="C8" s="1804">
        <v>35563.088340288996</v>
      </c>
      <c r="D8" s="1804">
        <v>38427.040945009001</v>
      </c>
      <c r="E8" s="1804">
        <v>38183.670442114017</v>
      </c>
      <c r="F8" s="1804">
        <v>-2683.2936247920006</v>
      </c>
      <c r="G8" s="1805">
        <v>-7.0158103510074534</v>
      </c>
      <c r="H8" s="1804">
        <v>-243.37050289498438</v>
      </c>
      <c r="I8" s="1803">
        <v>-0.63333136486689057</v>
      </c>
      <c r="R8" s="1722"/>
      <c r="S8" s="1722"/>
      <c r="T8" s="1722"/>
      <c r="U8" s="1722"/>
      <c r="V8" s="1722"/>
      <c r="W8" s="1722"/>
      <c r="X8" s="1722"/>
      <c r="Y8" s="1722"/>
    </row>
    <row r="9" spans="1:25" s="1802" customFormat="1" ht="21" customHeight="1">
      <c r="A9" s="1806" t="s">
        <v>1611</v>
      </c>
      <c r="B9" s="1804">
        <v>336.20669644000009</v>
      </c>
      <c r="C9" s="1804">
        <v>345.53338059999999</v>
      </c>
      <c r="D9" s="1804">
        <v>464.82122136000004</v>
      </c>
      <c r="E9" s="1804">
        <v>700.65575208999996</v>
      </c>
      <c r="F9" s="1804">
        <v>9.3266841599998997</v>
      </c>
      <c r="G9" s="1805">
        <v>2.7740923243818707</v>
      </c>
      <c r="H9" s="1804">
        <v>235.83453072999993</v>
      </c>
      <c r="I9" s="1803">
        <v>50.7366100970997</v>
      </c>
      <c r="R9" s="1722"/>
      <c r="S9" s="1722"/>
      <c r="T9" s="1722"/>
      <c r="U9" s="1722"/>
      <c r="V9" s="1722"/>
      <c r="W9" s="1722"/>
      <c r="X9" s="1722"/>
      <c r="Y9" s="1722"/>
    </row>
    <row r="10" spans="1:25" s="1802" customFormat="1" ht="21" customHeight="1">
      <c r="A10" s="1806" t="s">
        <v>1610</v>
      </c>
      <c r="B10" s="1804">
        <v>35873.091777800997</v>
      </c>
      <c r="C10" s="1804">
        <v>36131.647376601002</v>
      </c>
      <c r="D10" s="1804">
        <v>39775.729975492592</v>
      </c>
      <c r="E10" s="1804">
        <v>46518.034426127597</v>
      </c>
      <c r="F10" s="1804">
        <v>258.5555988000051</v>
      </c>
      <c r="G10" s="1805">
        <v>0.72075080787991797</v>
      </c>
      <c r="H10" s="1804">
        <v>6742.3044506350052</v>
      </c>
      <c r="I10" s="1803">
        <v>16.950800035069644</v>
      </c>
      <c r="R10" s="1722"/>
      <c r="S10" s="1722"/>
      <c r="T10" s="1722"/>
      <c r="U10" s="1722"/>
      <c r="V10" s="1722"/>
      <c r="W10" s="1722"/>
      <c r="X10" s="1722"/>
      <c r="Y10" s="1722"/>
    </row>
    <row r="11" spans="1:25" s="1802" customFormat="1" ht="21" customHeight="1">
      <c r="A11" s="1806" t="s">
        <v>1609</v>
      </c>
      <c r="B11" s="1804">
        <v>24098.871248544998</v>
      </c>
      <c r="C11" s="1804">
        <v>22178.113280760994</v>
      </c>
      <c r="D11" s="1804">
        <v>20040.531606969998</v>
      </c>
      <c r="E11" s="1804">
        <v>19111.620687530009</v>
      </c>
      <c r="F11" s="1804">
        <v>-1920.757967784004</v>
      </c>
      <c r="G11" s="1805">
        <v>-7.970323373132973</v>
      </c>
      <c r="H11" s="1804">
        <v>-928.91091943998981</v>
      </c>
      <c r="I11" s="1803">
        <v>-4.6351610708616091</v>
      </c>
      <c r="R11" s="1722"/>
      <c r="S11" s="1722"/>
      <c r="T11" s="1722"/>
      <c r="U11" s="1722"/>
      <c r="V11" s="1722"/>
      <c r="W11" s="1722"/>
      <c r="X11" s="1722"/>
      <c r="Y11" s="1722"/>
    </row>
    <row r="12" spans="1:25" ht="21" customHeight="1">
      <c r="A12" s="1810" t="s">
        <v>1608</v>
      </c>
      <c r="B12" s="1808">
        <v>23569.076208704995</v>
      </c>
      <c r="C12" s="1808">
        <v>21634.544085410995</v>
      </c>
      <c r="D12" s="1808">
        <v>19704.044810400002</v>
      </c>
      <c r="E12" s="1808">
        <v>18860.676215470008</v>
      </c>
      <c r="F12" s="1808">
        <v>-1934.5321232940005</v>
      </c>
      <c r="G12" s="1809">
        <v>-8.2079251056072398</v>
      </c>
      <c r="H12" s="1808">
        <v>-843.36859492999429</v>
      </c>
      <c r="I12" s="1807">
        <v>-4.2801800495543709</v>
      </c>
      <c r="J12" s="1802"/>
      <c r="R12" s="1722"/>
      <c r="S12" s="1722"/>
      <c r="T12" s="1722"/>
      <c r="U12" s="1722"/>
      <c r="V12" s="1722"/>
      <c r="W12" s="1722"/>
      <c r="X12" s="1722"/>
      <c r="Y12" s="1722"/>
    </row>
    <row r="13" spans="1:25" ht="21" customHeight="1">
      <c r="A13" s="1810" t="s">
        <v>1607</v>
      </c>
      <c r="B13" s="1808">
        <v>529.79503983999984</v>
      </c>
      <c r="C13" s="1808">
        <v>543.56919534999986</v>
      </c>
      <c r="D13" s="1808">
        <v>336.48679656999997</v>
      </c>
      <c r="E13" s="1808">
        <v>250.94447205999998</v>
      </c>
      <c r="F13" s="1808">
        <v>13.774155510000014</v>
      </c>
      <c r="G13" s="1809">
        <v>2.5999026933434224</v>
      </c>
      <c r="H13" s="1808">
        <v>-85.542324509999986</v>
      </c>
      <c r="I13" s="1807">
        <v>-25.422193495251889</v>
      </c>
      <c r="J13" s="1802"/>
      <c r="R13" s="1722"/>
      <c r="S13" s="1722"/>
      <c r="T13" s="1722"/>
      <c r="U13" s="1722"/>
      <c r="V13" s="1722"/>
      <c r="W13" s="1722"/>
      <c r="X13" s="1722"/>
      <c r="Y13" s="1722"/>
    </row>
    <row r="14" spans="1:25" s="1802" customFormat="1" ht="21" customHeight="1">
      <c r="A14" s="1806" t="s">
        <v>1606</v>
      </c>
      <c r="B14" s="1804">
        <v>2600224.9056247701</v>
      </c>
      <c r="C14" s="1804">
        <v>2703887.3184459102</v>
      </c>
      <c r="D14" s="1804">
        <v>2913947.155833941</v>
      </c>
      <c r="E14" s="1804">
        <v>3026956.1073611486</v>
      </c>
      <c r="F14" s="1804">
        <v>103662.41282114014</v>
      </c>
      <c r="G14" s="1805">
        <v>3.986671022068093</v>
      </c>
      <c r="H14" s="1804">
        <v>113008.95152720762</v>
      </c>
      <c r="I14" s="1803">
        <v>3.8782086799671442</v>
      </c>
      <c r="R14" s="1722"/>
      <c r="S14" s="1722"/>
      <c r="T14" s="1722"/>
      <c r="U14" s="1722"/>
      <c r="V14" s="1722"/>
      <c r="W14" s="1722"/>
      <c r="X14" s="1722"/>
      <c r="Y14" s="1722"/>
    </row>
    <row r="15" spans="1:25" ht="21" customHeight="1">
      <c r="A15" s="1810" t="s">
        <v>1605</v>
      </c>
      <c r="B15" s="1808">
        <v>2206624.0440647057</v>
      </c>
      <c r="C15" s="1808">
        <v>2288722.5423289421</v>
      </c>
      <c r="D15" s="1808">
        <v>2489020.2249728185</v>
      </c>
      <c r="E15" s="1808">
        <v>2595441.6318486976</v>
      </c>
      <c r="F15" s="1808">
        <v>82098.498264236376</v>
      </c>
      <c r="G15" s="1809">
        <v>3.7205476159412756</v>
      </c>
      <c r="H15" s="1808">
        <v>106421.40687587904</v>
      </c>
      <c r="I15" s="1807">
        <v>4.2756344768970775</v>
      </c>
      <c r="J15" s="1802"/>
      <c r="R15" s="1722"/>
      <c r="S15" s="1722"/>
      <c r="T15" s="1722"/>
      <c r="U15" s="1722"/>
      <c r="V15" s="1722"/>
      <c r="W15" s="1722"/>
      <c r="X15" s="1722"/>
      <c r="Y15" s="1722"/>
    </row>
    <row r="16" spans="1:25" ht="21" customHeight="1">
      <c r="A16" s="1810" t="s">
        <v>1604</v>
      </c>
      <c r="B16" s="1808">
        <v>1874918.5597242657</v>
      </c>
      <c r="C16" s="1808">
        <v>1955127.8262028079</v>
      </c>
      <c r="D16" s="1808">
        <v>2146223.5052589495</v>
      </c>
      <c r="E16" s="1808">
        <v>2249117.3319149935</v>
      </c>
      <c r="F16" s="1808">
        <v>80209.266478542238</v>
      </c>
      <c r="G16" s="1809">
        <v>4.2780133602356676</v>
      </c>
      <c r="H16" s="1808">
        <v>102893.826656044</v>
      </c>
      <c r="I16" s="1807">
        <v>4.7941804012452787</v>
      </c>
      <c r="J16" s="1802"/>
      <c r="R16" s="1722"/>
      <c r="S16" s="1722"/>
      <c r="T16" s="1722"/>
      <c r="U16" s="1722"/>
      <c r="V16" s="1722"/>
      <c r="W16" s="1722"/>
      <c r="X16" s="1722"/>
      <c r="Y16" s="1722"/>
    </row>
    <row r="17" spans="1:25" ht="21" customHeight="1">
      <c r="A17" s="1810" t="s">
        <v>1603</v>
      </c>
      <c r="B17" s="1808">
        <v>70431.602384412996</v>
      </c>
      <c r="C17" s="1808">
        <v>74096.353327353907</v>
      </c>
      <c r="D17" s="1808">
        <v>80030.025940398496</v>
      </c>
      <c r="E17" s="1808">
        <v>82825.522475921491</v>
      </c>
      <c r="F17" s="1808">
        <v>3664.750942940911</v>
      </c>
      <c r="G17" s="1809">
        <v>5.2032763970622735</v>
      </c>
      <c r="H17" s="1808">
        <v>2795.4965355229942</v>
      </c>
      <c r="I17" s="1807">
        <v>3.4930596393969808</v>
      </c>
      <c r="J17" s="1802"/>
      <c r="R17" s="1722"/>
      <c r="S17" s="1722"/>
      <c r="T17" s="1722"/>
      <c r="U17" s="1722"/>
      <c r="V17" s="1722"/>
      <c r="W17" s="1722"/>
      <c r="X17" s="1722"/>
      <c r="Y17" s="1722"/>
    </row>
    <row r="18" spans="1:25" ht="21" customHeight="1">
      <c r="A18" s="1810" t="s">
        <v>1602</v>
      </c>
      <c r="B18" s="1808">
        <v>1789.8455257599999</v>
      </c>
      <c r="C18" s="1808">
        <v>1830.7086863175</v>
      </c>
      <c r="D18" s="1808">
        <v>1904.7032590400001</v>
      </c>
      <c r="E18" s="1808">
        <v>2036.19340545</v>
      </c>
      <c r="F18" s="1808">
        <v>40.863160557500123</v>
      </c>
      <c r="G18" s="1809">
        <v>2.2830551558436256</v>
      </c>
      <c r="H18" s="1808">
        <v>131.49014640999985</v>
      </c>
      <c r="I18" s="1807">
        <v>6.9034452367279995</v>
      </c>
      <c r="J18" s="1802"/>
      <c r="R18" s="1722"/>
      <c r="S18" s="1722"/>
      <c r="T18" s="1722"/>
      <c r="U18" s="1722"/>
      <c r="V18" s="1722"/>
      <c r="W18" s="1722"/>
      <c r="X18" s="1722"/>
      <c r="Y18" s="1722"/>
    </row>
    <row r="19" spans="1:25" ht="21" customHeight="1">
      <c r="A19" s="1810" t="s">
        <v>1601</v>
      </c>
      <c r="B19" s="1808">
        <v>198281.30780703694</v>
      </c>
      <c r="C19" s="1808">
        <v>195293.17721383384</v>
      </c>
      <c r="D19" s="1808">
        <v>190658.3912594211</v>
      </c>
      <c r="E19" s="1808">
        <v>187862.12232451147</v>
      </c>
      <c r="F19" s="1808">
        <v>-2988.1305932030955</v>
      </c>
      <c r="G19" s="1809">
        <v>-1.5070157778619653</v>
      </c>
      <c r="H19" s="1808">
        <v>-2796.2689349096327</v>
      </c>
      <c r="I19" s="1807">
        <v>-1.4666382719577569</v>
      </c>
      <c r="J19" s="1802"/>
      <c r="R19" s="1722"/>
      <c r="S19" s="1722"/>
      <c r="T19" s="1722"/>
      <c r="U19" s="1722"/>
      <c r="V19" s="1722"/>
      <c r="W19" s="1722"/>
      <c r="X19" s="1722"/>
      <c r="Y19" s="1722"/>
    </row>
    <row r="20" spans="1:25" ht="21" customHeight="1">
      <c r="A20" s="1810" t="s">
        <v>1600</v>
      </c>
      <c r="B20" s="1808">
        <v>61202.728623230476</v>
      </c>
      <c r="C20" s="1808">
        <v>62374.476898629036</v>
      </c>
      <c r="D20" s="1808">
        <v>70203.599255009467</v>
      </c>
      <c r="E20" s="1808">
        <v>73600.461727821996</v>
      </c>
      <c r="F20" s="1808">
        <v>1171.7482753985605</v>
      </c>
      <c r="G20" s="1809">
        <v>1.9145360047783957</v>
      </c>
      <c r="H20" s="1808">
        <v>3396.8624728125287</v>
      </c>
      <c r="I20" s="1807">
        <v>4.8385873500212906</v>
      </c>
      <c r="J20" s="1802"/>
      <c r="R20" s="1722"/>
      <c r="S20" s="1722"/>
      <c r="T20" s="1722"/>
      <c r="U20" s="1722"/>
      <c r="V20" s="1722"/>
      <c r="W20" s="1722"/>
      <c r="X20" s="1722"/>
      <c r="Y20" s="1722"/>
    </row>
    <row r="21" spans="1:25" ht="21" customHeight="1">
      <c r="A21" s="1810" t="s">
        <v>1599</v>
      </c>
      <c r="B21" s="1808">
        <v>393600.86156006425</v>
      </c>
      <c r="C21" s="1808">
        <v>415164.77611696813</v>
      </c>
      <c r="D21" s="1808">
        <v>424926.9308611232</v>
      </c>
      <c r="E21" s="1808">
        <v>431514.4755124505</v>
      </c>
      <c r="F21" s="1808">
        <v>21563.914556903881</v>
      </c>
      <c r="G21" s="1809">
        <v>5.4786248361941619</v>
      </c>
      <c r="H21" s="1808">
        <v>6587.5446513273055</v>
      </c>
      <c r="I21" s="1807">
        <v>1.5502770412733102</v>
      </c>
      <c r="J21" s="1802"/>
      <c r="R21" s="1722"/>
      <c r="S21" s="1722"/>
      <c r="T21" s="1722"/>
      <c r="U21" s="1722"/>
      <c r="V21" s="1722"/>
      <c r="W21" s="1722"/>
      <c r="X21" s="1722"/>
      <c r="Y21" s="1722"/>
    </row>
    <row r="22" spans="1:25" ht="21" customHeight="1">
      <c r="A22" s="1810" t="s">
        <v>1598</v>
      </c>
      <c r="B22" s="1808">
        <v>29231.004903730998</v>
      </c>
      <c r="C22" s="1808">
        <v>25887.595386946225</v>
      </c>
      <c r="D22" s="1808">
        <v>30607.906173803505</v>
      </c>
      <c r="E22" s="1808">
        <v>29868.196443579505</v>
      </c>
      <c r="F22" s="1808">
        <v>-3343.4095167847736</v>
      </c>
      <c r="G22" s="1809">
        <v>-11.437887707918062</v>
      </c>
      <c r="H22" s="1808">
        <v>-739.70973022399994</v>
      </c>
      <c r="I22" s="1807">
        <v>-2.416727645542438</v>
      </c>
      <c r="J22" s="1802"/>
      <c r="R22" s="1722"/>
      <c r="S22" s="1722"/>
      <c r="T22" s="1722"/>
      <c r="U22" s="1722"/>
      <c r="V22" s="1722"/>
      <c r="W22" s="1722"/>
      <c r="X22" s="1722"/>
      <c r="Y22" s="1722"/>
    </row>
    <row r="23" spans="1:25" ht="21" customHeight="1">
      <c r="A23" s="1810" t="s">
        <v>1597</v>
      </c>
      <c r="B23" s="1808">
        <v>9865.0928315409983</v>
      </c>
      <c r="C23" s="1808">
        <v>6941.6247476600001</v>
      </c>
      <c r="D23" s="1808">
        <v>8077.1934843050003</v>
      </c>
      <c r="E23" s="1808">
        <v>7570.6054358470001</v>
      </c>
      <c r="F23" s="1808">
        <v>-2923.4680838809982</v>
      </c>
      <c r="G23" s="1809">
        <v>-29.634471097261144</v>
      </c>
      <c r="H23" s="1808">
        <v>-506.58804845800023</v>
      </c>
      <c r="I23" s="1807">
        <v>-6.2718325299791848</v>
      </c>
      <c r="J23" s="1802"/>
      <c r="R23" s="1722"/>
      <c r="S23" s="1722"/>
      <c r="T23" s="1722"/>
      <c r="U23" s="1722"/>
      <c r="V23" s="1722"/>
      <c r="W23" s="1722"/>
      <c r="X23" s="1722"/>
      <c r="Y23" s="1722"/>
    </row>
    <row r="24" spans="1:25" ht="21" customHeight="1">
      <c r="A24" s="1810" t="s">
        <v>1596</v>
      </c>
      <c r="B24" s="1808">
        <v>369.24056644000001</v>
      </c>
      <c r="C24" s="1808">
        <v>401.84683061999993</v>
      </c>
      <c r="D24" s="1808">
        <v>191.36595780999997</v>
      </c>
      <c r="E24" s="1808">
        <v>282.78485351</v>
      </c>
      <c r="F24" s="1808">
        <v>32.606264179999926</v>
      </c>
      <c r="G24" s="1809">
        <v>8.8306289025526947</v>
      </c>
      <c r="H24" s="1808">
        <v>91.418895700000036</v>
      </c>
      <c r="I24" s="1807">
        <v>47.77176502351918</v>
      </c>
      <c r="J24" s="1802"/>
      <c r="R24" s="1722"/>
      <c r="S24" s="1722"/>
      <c r="T24" s="1722"/>
      <c r="U24" s="1722"/>
      <c r="V24" s="1722"/>
      <c r="W24" s="1722"/>
      <c r="X24" s="1722"/>
      <c r="Y24" s="1722"/>
    </row>
    <row r="25" spans="1:25" ht="21" customHeight="1">
      <c r="A25" s="1810" t="s">
        <v>1595</v>
      </c>
      <c r="B25" s="1808">
        <v>18996.671505750001</v>
      </c>
      <c r="C25" s="1808">
        <v>18544.123808666223</v>
      </c>
      <c r="D25" s="1808">
        <v>22339.346731688507</v>
      </c>
      <c r="E25" s="1808">
        <v>22014.806154222508</v>
      </c>
      <c r="F25" s="1808">
        <v>-452.54769708377717</v>
      </c>
      <c r="G25" s="1809">
        <v>-2.3822473160458553</v>
      </c>
      <c r="H25" s="1808">
        <v>-324.54057746599938</v>
      </c>
      <c r="I25" s="1807">
        <v>-1.4527755952936461</v>
      </c>
      <c r="J25" s="1802"/>
      <c r="R25" s="1722"/>
      <c r="S25" s="1722"/>
      <c r="T25" s="1722"/>
      <c r="U25" s="1722"/>
      <c r="V25" s="1722"/>
      <c r="W25" s="1722"/>
      <c r="X25" s="1722"/>
      <c r="Y25" s="1722"/>
    </row>
    <row r="26" spans="1:25" ht="21" customHeight="1">
      <c r="A26" s="1810" t="s">
        <v>1594</v>
      </c>
      <c r="B26" s="1808">
        <v>364369.8566563332</v>
      </c>
      <c r="C26" s="1808">
        <v>389277.18073002191</v>
      </c>
      <c r="D26" s="1808">
        <v>394319.02468731964</v>
      </c>
      <c r="E26" s="1808">
        <v>401646.27906887099</v>
      </c>
      <c r="F26" s="1808">
        <v>24907.324073688709</v>
      </c>
      <c r="G26" s="1809">
        <v>6.8357257381970626</v>
      </c>
      <c r="H26" s="1808">
        <v>7327.2543815513491</v>
      </c>
      <c r="I26" s="1807">
        <v>1.8582046319884236</v>
      </c>
      <c r="J26" s="1802"/>
      <c r="R26" s="1722"/>
      <c r="S26" s="1722"/>
      <c r="T26" s="1722"/>
      <c r="U26" s="1722"/>
      <c r="V26" s="1722"/>
      <c r="W26" s="1722"/>
      <c r="X26" s="1722"/>
      <c r="Y26" s="1722"/>
    </row>
    <row r="27" spans="1:25" ht="21" customHeight="1">
      <c r="A27" s="1810" t="s">
        <v>1593</v>
      </c>
      <c r="B27" s="1808">
        <v>26867.261286106997</v>
      </c>
      <c r="C27" s="1808">
        <v>29027.311327411262</v>
      </c>
      <c r="D27" s="1808">
        <v>24400.095179446002</v>
      </c>
      <c r="E27" s="1808">
        <v>22310.651916733997</v>
      </c>
      <c r="F27" s="1808">
        <v>2160.0500413042646</v>
      </c>
      <c r="G27" s="1809">
        <v>8.039710554425664</v>
      </c>
      <c r="H27" s="1808">
        <v>-2089.4432627120041</v>
      </c>
      <c r="I27" s="1807">
        <v>-8.5632586567617004</v>
      </c>
      <c r="J27" s="1802"/>
      <c r="R27" s="1722"/>
      <c r="S27" s="1722"/>
      <c r="T27" s="1722"/>
      <c r="U27" s="1722"/>
      <c r="V27" s="1722"/>
      <c r="W27" s="1722"/>
      <c r="X27" s="1722"/>
      <c r="Y27" s="1722"/>
    </row>
    <row r="28" spans="1:25" ht="21" customHeight="1">
      <c r="A28" s="1810" t="s">
        <v>1592</v>
      </c>
      <c r="B28" s="1808">
        <v>5386.3378885710008</v>
      </c>
      <c r="C28" s="1808">
        <v>6779.6097715320002</v>
      </c>
      <c r="D28" s="1808">
        <v>6495.6338495400005</v>
      </c>
      <c r="E28" s="1808">
        <v>6949.3638669319971</v>
      </c>
      <c r="F28" s="1808">
        <v>1393.2718829609994</v>
      </c>
      <c r="G28" s="1809">
        <v>25.866774639543365</v>
      </c>
      <c r="H28" s="1808">
        <v>453.73001739199663</v>
      </c>
      <c r="I28" s="1807">
        <v>6.9851538418245092</v>
      </c>
      <c r="J28" s="1802"/>
      <c r="R28" s="1722"/>
      <c r="S28" s="1722"/>
      <c r="T28" s="1722"/>
      <c r="U28" s="1722"/>
      <c r="V28" s="1722"/>
      <c r="W28" s="1722"/>
      <c r="X28" s="1722"/>
      <c r="Y28" s="1722"/>
    </row>
    <row r="29" spans="1:25" ht="21" customHeight="1">
      <c r="A29" s="1810" t="s">
        <v>1591</v>
      </c>
      <c r="B29" s="1808">
        <v>332116.25748165516</v>
      </c>
      <c r="C29" s="1808">
        <v>353470.25963107863</v>
      </c>
      <c r="D29" s="1808">
        <v>363423.29565833375</v>
      </c>
      <c r="E29" s="1808">
        <v>372386.26328520494</v>
      </c>
      <c r="F29" s="1808">
        <v>21354.002149423468</v>
      </c>
      <c r="G29" s="1809">
        <v>6.4296768581414545</v>
      </c>
      <c r="H29" s="1808">
        <v>8962.9676268711919</v>
      </c>
      <c r="I29" s="1807">
        <v>2.4662611709122721</v>
      </c>
      <c r="R29" s="1722"/>
      <c r="S29" s="1722"/>
      <c r="T29" s="1722"/>
      <c r="U29" s="1722"/>
      <c r="V29" s="1722"/>
      <c r="W29" s="1722"/>
      <c r="X29" s="1722"/>
      <c r="Y29" s="1722"/>
    </row>
    <row r="30" spans="1:25" ht="21" customHeight="1">
      <c r="A30" s="1810" t="s">
        <v>1590</v>
      </c>
      <c r="B30" s="1808">
        <v>7506.1485583100002</v>
      </c>
      <c r="C30" s="1808">
        <v>7768.7336055710011</v>
      </c>
      <c r="D30" s="1808">
        <v>8331.7325630550004</v>
      </c>
      <c r="E30" s="1808">
        <v>7910.6591137325004</v>
      </c>
      <c r="F30" s="1808">
        <v>262.58504726100091</v>
      </c>
      <c r="G30" s="1809">
        <v>3.4982660577680011</v>
      </c>
      <c r="H30" s="1808">
        <v>-421.07344932249998</v>
      </c>
      <c r="I30" s="1807">
        <v>-5.0538521986368794</v>
      </c>
      <c r="R30" s="1722"/>
      <c r="S30" s="1722"/>
      <c r="T30" s="1722"/>
      <c r="U30" s="1722"/>
      <c r="V30" s="1722"/>
      <c r="W30" s="1722"/>
      <c r="X30" s="1722"/>
      <c r="Y30" s="1722"/>
    </row>
    <row r="31" spans="1:25" ht="21" customHeight="1">
      <c r="A31" s="1810" t="s">
        <v>1589</v>
      </c>
      <c r="B31" s="1808">
        <v>6720.9373362709985</v>
      </c>
      <c r="C31" s="1808">
        <v>6150.2653664054988</v>
      </c>
      <c r="D31" s="1808">
        <v>5760.9302414004997</v>
      </c>
      <c r="E31" s="1808">
        <v>6333.7336221749993</v>
      </c>
      <c r="F31" s="1808">
        <v>-570.6719698654997</v>
      </c>
      <c r="G31" s="1809">
        <v>-8.4909580511299279</v>
      </c>
      <c r="H31" s="1808">
        <v>572.8033807744996</v>
      </c>
      <c r="I31" s="1807">
        <v>9.9428973581053004</v>
      </c>
      <c r="R31" s="1722"/>
      <c r="S31" s="1722"/>
      <c r="T31" s="1722"/>
      <c r="U31" s="1722"/>
      <c r="V31" s="1722"/>
      <c r="W31" s="1722"/>
      <c r="X31" s="1722"/>
      <c r="Y31" s="1722"/>
    </row>
    <row r="32" spans="1:25" ht="21" customHeight="1">
      <c r="A32" s="1810" t="s">
        <v>1588</v>
      </c>
      <c r="B32" s="1808">
        <v>317889.17158707423</v>
      </c>
      <c r="C32" s="1808">
        <v>339551.26065910212</v>
      </c>
      <c r="D32" s="1808">
        <v>349330.63285387825</v>
      </c>
      <c r="E32" s="1808">
        <v>358141.87054929743</v>
      </c>
      <c r="F32" s="1808">
        <v>21662.089072027884</v>
      </c>
      <c r="G32" s="1809">
        <v>6.8143526134844574</v>
      </c>
      <c r="H32" s="1808">
        <v>8811.2376954191714</v>
      </c>
      <c r="I32" s="1807">
        <v>2.5223203655045134</v>
      </c>
      <c r="R32" s="1722"/>
      <c r="S32" s="1722"/>
      <c r="T32" s="1722"/>
      <c r="U32" s="1722"/>
      <c r="V32" s="1722"/>
      <c r="W32" s="1722"/>
      <c r="X32" s="1722"/>
      <c r="Y32" s="1722"/>
    </row>
    <row r="33" spans="1:25" s="1802" customFormat="1" ht="21" customHeight="1">
      <c r="A33" s="1806" t="s">
        <v>1587</v>
      </c>
      <c r="B33" s="1804">
        <v>23280.714227799504</v>
      </c>
      <c r="C33" s="1804">
        <v>31880.545425756005</v>
      </c>
      <c r="D33" s="1804">
        <v>33693.814125852012</v>
      </c>
      <c r="E33" s="1804">
        <v>33089.715748320501</v>
      </c>
      <c r="F33" s="1804">
        <v>8599.8311979565005</v>
      </c>
      <c r="G33" s="1805">
        <v>36.939722354769685</v>
      </c>
      <c r="H33" s="1804">
        <v>-604.09837753151078</v>
      </c>
      <c r="I33" s="1803">
        <v>-1.7929058885263114</v>
      </c>
      <c r="R33" s="1722"/>
      <c r="S33" s="1722"/>
      <c r="T33" s="1722"/>
      <c r="U33" s="1722"/>
      <c r="V33" s="1722"/>
      <c r="W33" s="1722"/>
      <c r="X33" s="1722"/>
      <c r="Y33" s="1722"/>
    </row>
    <row r="34" spans="1:25" ht="21" customHeight="1">
      <c r="A34" s="1810" t="s">
        <v>1586</v>
      </c>
      <c r="B34" s="1808">
        <v>2381.5983744824998</v>
      </c>
      <c r="C34" s="1808">
        <v>1118.3797458500001</v>
      </c>
      <c r="D34" s="1808">
        <v>719.61500814999988</v>
      </c>
      <c r="E34" s="1808">
        <v>690.25618905999966</v>
      </c>
      <c r="F34" s="1808">
        <v>-1263.2186286324998</v>
      </c>
      <c r="G34" s="1809">
        <v>-53.04079151914042</v>
      </c>
      <c r="H34" s="1808">
        <v>-29.358819090000225</v>
      </c>
      <c r="I34" s="1807">
        <v>-4.0797952735138807</v>
      </c>
      <c r="J34" s="1802"/>
      <c r="R34" s="1722"/>
      <c r="S34" s="1722"/>
      <c r="T34" s="1722"/>
      <c r="U34" s="1722"/>
      <c r="V34" s="1722"/>
      <c r="W34" s="1722"/>
      <c r="X34" s="1722"/>
      <c r="Y34" s="1722"/>
    </row>
    <row r="35" spans="1:25" ht="21" customHeight="1">
      <c r="A35" s="1810" t="s">
        <v>1585</v>
      </c>
      <c r="B35" s="1808">
        <v>20899.115853317006</v>
      </c>
      <c r="C35" s="1808">
        <v>30762.165679906004</v>
      </c>
      <c r="D35" s="1808">
        <v>32974.199117702017</v>
      </c>
      <c r="E35" s="1808">
        <v>32399.459559260504</v>
      </c>
      <c r="F35" s="1808">
        <v>9863.0498265889983</v>
      </c>
      <c r="G35" s="1809">
        <v>47.19362242792478</v>
      </c>
      <c r="H35" s="1808">
        <v>-574.73955844151351</v>
      </c>
      <c r="I35" s="1807">
        <v>-1.7429977795365703</v>
      </c>
      <c r="J35" s="1802"/>
      <c r="R35" s="1722"/>
      <c r="S35" s="1722"/>
      <c r="T35" s="1722"/>
      <c r="U35" s="1722"/>
      <c r="V35" s="1722"/>
      <c r="W35" s="1722"/>
      <c r="X35" s="1722"/>
      <c r="Y35" s="1722"/>
    </row>
    <row r="36" spans="1:25" ht="21" customHeight="1">
      <c r="A36" s="1810" t="s">
        <v>1584</v>
      </c>
      <c r="B36" s="1808">
        <v>20415.468951417002</v>
      </c>
      <c r="C36" s="1808">
        <v>30458.971703196003</v>
      </c>
      <c r="D36" s="1808">
        <v>32909.406532202011</v>
      </c>
      <c r="E36" s="1808">
        <v>32335.808894670499</v>
      </c>
      <c r="F36" s="1808">
        <v>10043.502751779</v>
      </c>
      <c r="G36" s="1809">
        <v>49.195552527740972</v>
      </c>
      <c r="H36" s="1808">
        <v>-573.59763753151128</v>
      </c>
      <c r="I36" s="1807">
        <v>-1.7429595303404919</v>
      </c>
      <c r="J36" s="1802"/>
      <c r="R36" s="1722"/>
      <c r="S36" s="1722"/>
      <c r="T36" s="1722"/>
      <c r="U36" s="1722"/>
      <c r="V36" s="1722"/>
      <c r="W36" s="1722"/>
      <c r="X36" s="1722"/>
      <c r="Y36" s="1722"/>
    </row>
    <row r="37" spans="1:25" ht="21" customHeight="1">
      <c r="A37" s="1810" t="s">
        <v>1583</v>
      </c>
      <c r="B37" s="1808">
        <v>102.22730663999999</v>
      </c>
      <c r="C37" s="1808">
        <v>102.07114077999999</v>
      </c>
      <c r="D37" s="1808">
        <v>20.789500000000004</v>
      </c>
      <c r="E37" s="1808">
        <v>20.789500000000004</v>
      </c>
      <c r="F37" s="1808">
        <v>-0.15616586000000154</v>
      </c>
      <c r="G37" s="1809">
        <v>-0.1527633517235758</v>
      </c>
      <c r="H37" s="1808">
        <v>0</v>
      </c>
      <c r="I37" s="1807">
        <v>0</v>
      </c>
      <c r="J37" s="1802"/>
      <c r="R37" s="1722"/>
      <c r="S37" s="1722"/>
      <c r="T37" s="1722"/>
      <c r="U37" s="1722"/>
      <c r="V37" s="1722"/>
      <c r="W37" s="1722"/>
      <c r="X37" s="1722"/>
      <c r="Y37" s="1722"/>
    </row>
    <row r="38" spans="1:25" ht="21" customHeight="1">
      <c r="A38" s="1810" t="s">
        <v>1582</v>
      </c>
      <c r="B38" s="1808">
        <v>265.14700000000005</v>
      </c>
      <c r="C38" s="1808">
        <v>88.918999999999997</v>
      </c>
      <c r="D38" s="1808">
        <v>41.599999999999994</v>
      </c>
      <c r="E38" s="1808">
        <v>40.494852590000001</v>
      </c>
      <c r="F38" s="1808">
        <v>-176.22800000000007</v>
      </c>
      <c r="G38" s="1809">
        <v>-66.464263220025131</v>
      </c>
      <c r="H38" s="1808">
        <v>-1.1051474099999936</v>
      </c>
      <c r="I38" s="1807">
        <v>-2.6566043509615236</v>
      </c>
      <c r="J38" s="1802"/>
      <c r="R38" s="1722"/>
      <c r="S38" s="1722"/>
      <c r="T38" s="1722"/>
      <c r="U38" s="1722"/>
      <c r="V38" s="1722"/>
      <c r="W38" s="1722"/>
      <c r="X38" s="1722"/>
      <c r="Y38" s="1722"/>
    </row>
    <row r="39" spans="1:25" ht="21" customHeight="1">
      <c r="A39" s="1810" t="s">
        <v>1581</v>
      </c>
      <c r="B39" s="1808">
        <v>116.27259526</v>
      </c>
      <c r="C39" s="1808">
        <v>112.20383593</v>
      </c>
      <c r="D39" s="1808">
        <v>2.4030854999999991</v>
      </c>
      <c r="E39" s="1808">
        <v>2.3663119999999989</v>
      </c>
      <c r="F39" s="1808">
        <v>-4.068759330000006</v>
      </c>
      <c r="G39" s="1809">
        <v>-3.4993278690492402</v>
      </c>
      <c r="H39" s="1808">
        <v>-3.6773500000000237E-2</v>
      </c>
      <c r="I39" s="1807">
        <v>-1.5302618238094421</v>
      </c>
      <c r="J39" s="1802"/>
      <c r="R39" s="1722"/>
      <c r="S39" s="1722"/>
      <c r="T39" s="1722"/>
      <c r="U39" s="1722"/>
      <c r="V39" s="1722"/>
      <c r="W39" s="1722"/>
      <c r="X39" s="1722"/>
      <c r="Y39" s="1722"/>
    </row>
    <row r="40" spans="1:25" s="1802" customFormat="1" ht="21" customHeight="1">
      <c r="A40" s="1806" t="s">
        <v>1580</v>
      </c>
      <c r="B40" s="1804">
        <v>100600.99154218668</v>
      </c>
      <c r="C40" s="1804">
        <v>105620.02022049343</v>
      </c>
      <c r="D40" s="1804">
        <v>110037.92357925003</v>
      </c>
      <c r="E40" s="1804">
        <v>130153.41691528005</v>
      </c>
      <c r="F40" s="1804">
        <v>5019.0286783067568</v>
      </c>
      <c r="G40" s="1805">
        <v>4.9890449401803805</v>
      </c>
      <c r="H40" s="1804">
        <v>20115.49333603002</v>
      </c>
      <c r="I40" s="1803">
        <v>18.280509738574548</v>
      </c>
      <c r="R40" s="1722"/>
      <c r="S40" s="1722"/>
      <c r="T40" s="1722"/>
      <c r="U40" s="1722"/>
      <c r="V40" s="1722"/>
      <c r="W40" s="1722"/>
      <c r="X40" s="1722"/>
      <c r="Y40" s="1722"/>
    </row>
    <row r="41" spans="1:25" ht="21" customHeight="1">
      <c r="A41" s="1810" t="s">
        <v>1579</v>
      </c>
      <c r="B41" s="1808">
        <v>2365.2239835199998</v>
      </c>
      <c r="C41" s="1808">
        <v>2344.3008325699998</v>
      </c>
      <c r="D41" s="1808">
        <v>2666.38612603</v>
      </c>
      <c r="E41" s="1808">
        <v>2285.9445773799998</v>
      </c>
      <c r="F41" s="1808">
        <v>-20.923150950000036</v>
      </c>
      <c r="G41" s="1809">
        <v>-0.88461604887252798</v>
      </c>
      <c r="H41" s="1808">
        <v>-380.44154865000019</v>
      </c>
      <c r="I41" s="1807">
        <v>-14.26805911327037</v>
      </c>
      <c r="J41" s="1802"/>
      <c r="R41" s="1722"/>
      <c r="S41" s="1722"/>
      <c r="T41" s="1722"/>
      <c r="U41" s="1722"/>
      <c r="V41" s="1722"/>
      <c r="W41" s="1722"/>
      <c r="X41" s="1722"/>
      <c r="Y41" s="1722"/>
    </row>
    <row r="42" spans="1:25" ht="21" customHeight="1">
      <c r="A42" s="1810" t="s">
        <v>1578</v>
      </c>
      <c r="B42" s="1808">
        <v>77217.251276426687</v>
      </c>
      <c r="C42" s="1808">
        <v>80520.902567571495</v>
      </c>
      <c r="D42" s="1808">
        <v>80994.806935409972</v>
      </c>
      <c r="E42" s="1808">
        <v>99944.83866809</v>
      </c>
      <c r="F42" s="1808">
        <v>3303.6512911448081</v>
      </c>
      <c r="G42" s="1809">
        <v>4.278384993682578</v>
      </c>
      <c r="H42" s="1808">
        <v>18950.031732680029</v>
      </c>
      <c r="I42" s="1807">
        <v>23.396600905280138</v>
      </c>
      <c r="J42" s="1802"/>
      <c r="R42" s="1722"/>
      <c r="S42" s="1722"/>
      <c r="T42" s="1722"/>
      <c r="U42" s="1722"/>
      <c r="V42" s="1722"/>
      <c r="W42" s="1722"/>
      <c r="X42" s="1722"/>
      <c r="Y42" s="1722"/>
    </row>
    <row r="43" spans="1:25" ht="21" customHeight="1">
      <c r="A43" s="1810" t="s">
        <v>1577</v>
      </c>
      <c r="B43" s="1808">
        <v>5845.789092369997</v>
      </c>
      <c r="C43" s="1808">
        <v>6712.2349053919515</v>
      </c>
      <c r="D43" s="1808">
        <v>9329.536787330002</v>
      </c>
      <c r="E43" s="1808">
        <v>11534.837518599998</v>
      </c>
      <c r="F43" s="1808">
        <v>866.44581302195456</v>
      </c>
      <c r="G43" s="1809">
        <v>14.82170840122938</v>
      </c>
      <c r="H43" s="1808">
        <v>2205.3007312699956</v>
      </c>
      <c r="I43" s="1807">
        <v>23.637837349705389</v>
      </c>
      <c r="J43" s="1802"/>
      <c r="R43" s="1722"/>
      <c r="S43" s="1722"/>
      <c r="T43" s="1722"/>
      <c r="U43" s="1722"/>
      <c r="V43" s="1722"/>
      <c r="W43" s="1722"/>
      <c r="X43" s="1722"/>
      <c r="Y43" s="1722"/>
    </row>
    <row r="44" spans="1:25" ht="21" customHeight="1">
      <c r="A44" s="1810" t="s">
        <v>1576</v>
      </c>
      <c r="B44" s="1808">
        <v>9060.719346660002</v>
      </c>
      <c r="C44" s="1808">
        <v>9106.3458874000007</v>
      </c>
      <c r="D44" s="1808">
        <v>10037.538177410002</v>
      </c>
      <c r="E44" s="1808">
        <v>9062.6386372300294</v>
      </c>
      <c r="F44" s="1808">
        <v>45.626540739998745</v>
      </c>
      <c r="G44" s="1809">
        <v>0.50356422039291815</v>
      </c>
      <c r="H44" s="1808">
        <v>-974.89954017997297</v>
      </c>
      <c r="I44" s="1807">
        <v>-9.7125363106865663</v>
      </c>
      <c r="J44" s="1802"/>
      <c r="R44" s="1722"/>
      <c r="S44" s="1722"/>
      <c r="T44" s="1722"/>
      <c r="U44" s="1722"/>
      <c r="V44" s="1722"/>
      <c r="W44" s="1722"/>
      <c r="X44" s="1722"/>
      <c r="Y44" s="1722"/>
    </row>
    <row r="45" spans="1:25" ht="21" customHeight="1">
      <c r="A45" s="1810" t="s">
        <v>1575</v>
      </c>
      <c r="B45" s="1808">
        <v>6112.0431432099986</v>
      </c>
      <c r="C45" s="1808">
        <v>6936.2360275599985</v>
      </c>
      <c r="D45" s="1808">
        <v>7009.6555530700025</v>
      </c>
      <c r="E45" s="1808">
        <v>7325.1575139800016</v>
      </c>
      <c r="F45" s="1808">
        <v>824.19288434999999</v>
      </c>
      <c r="G45" s="1809">
        <v>13.484736037336612</v>
      </c>
      <c r="H45" s="1808">
        <v>315.50196090999907</v>
      </c>
      <c r="I45" s="1807">
        <v>4.5009624013810408</v>
      </c>
      <c r="J45" s="1802"/>
      <c r="R45" s="1722"/>
      <c r="S45" s="1722"/>
      <c r="T45" s="1722"/>
      <c r="U45" s="1722"/>
      <c r="V45" s="1722"/>
      <c r="W45" s="1722"/>
      <c r="X45" s="1722"/>
      <c r="Y45" s="1722"/>
    </row>
    <row r="46" spans="1:25" s="1802" customFormat="1" ht="21" customHeight="1">
      <c r="A46" s="1806" t="s">
        <v>1574</v>
      </c>
      <c r="B46" s="1804">
        <v>1670.3679137347758</v>
      </c>
      <c r="C46" s="1804">
        <v>1921.1446600869922</v>
      </c>
      <c r="D46" s="1804">
        <v>1717.8487838571036</v>
      </c>
      <c r="E46" s="1804">
        <v>1836.2776244245028</v>
      </c>
      <c r="F46" s="1804">
        <v>250.77674635221638</v>
      </c>
      <c r="G46" s="1805">
        <v>15.013264101290394</v>
      </c>
      <c r="H46" s="1804">
        <v>118.42884056739922</v>
      </c>
      <c r="I46" s="1803">
        <v>6.8940201070253533</v>
      </c>
      <c r="R46" s="1722"/>
      <c r="S46" s="1722"/>
      <c r="T46" s="1722"/>
      <c r="U46" s="1722"/>
      <c r="V46" s="1722"/>
      <c r="W46" s="1722"/>
      <c r="X46" s="1722"/>
      <c r="Y46" s="1722"/>
    </row>
    <row r="47" spans="1:25" s="1802" customFormat="1" ht="21" customHeight="1">
      <c r="A47" s="1806" t="s">
        <v>1573</v>
      </c>
      <c r="B47" s="1804">
        <v>87565.250230755322</v>
      </c>
      <c r="C47" s="1804">
        <v>97785.312058248805</v>
      </c>
      <c r="D47" s="1804">
        <v>107907.0237769731</v>
      </c>
      <c r="E47" s="1804">
        <v>116362.82537751568</v>
      </c>
      <c r="F47" s="1804">
        <v>10220.061827493482</v>
      </c>
      <c r="G47" s="1805">
        <v>11.671367124014585</v>
      </c>
      <c r="H47" s="1804">
        <v>8455.8016005425743</v>
      </c>
      <c r="I47" s="1803">
        <v>7.8361920332631829</v>
      </c>
      <c r="K47" s="1517"/>
      <c r="L47" s="1517"/>
      <c r="M47" s="1517"/>
      <c r="N47" s="1517"/>
      <c r="O47" s="1517"/>
      <c r="P47" s="1517"/>
      <c r="Q47" s="1517"/>
      <c r="R47" s="1722"/>
      <c r="S47" s="1722"/>
      <c r="T47" s="1722"/>
      <c r="U47" s="1722"/>
      <c r="V47" s="1722"/>
      <c r="W47" s="1722"/>
      <c r="X47" s="1722"/>
      <c r="Y47" s="1722"/>
    </row>
    <row r="48" spans="1:25" ht="21" customHeight="1" thickBot="1">
      <c r="A48" s="1801" t="s">
        <v>306</v>
      </c>
      <c r="B48" s="1799">
        <v>2911896.7812271132</v>
      </c>
      <c r="C48" s="1799">
        <v>3035312.7231887458</v>
      </c>
      <c r="D48" s="1799">
        <v>3266011.8898487049</v>
      </c>
      <c r="E48" s="1799">
        <v>3412912.3243345511</v>
      </c>
      <c r="F48" s="1799">
        <v>123415.9419616331</v>
      </c>
      <c r="G48" s="1800">
        <v>4.2383350521656853</v>
      </c>
      <c r="H48" s="1799">
        <v>146900.43448584614</v>
      </c>
      <c r="I48" s="1798">
        <v>4.4978536343494806</v>
      </c>
      <c r="R48" s="1722"/>
      <c r="S48" s="1722"/>
      <c r="T48" s="1722"/>
      <c r="U48" s="1722"/>
      <c r="V48" s="1722"/>
      <c r="W48" s="1722"/>
      <c r="X48" s="1722"/>
      <c r="Y48" s="1722"/>
    </row>
    <row r="49" spans="1:8" ht="21" customHeight="1" thickTop="1">
      <c r="A49" s="1534" t="s">
        <v>1297</v>
      </c>
      <c r="B49" s="1602"/>
      <c r="C49" s="1602"/>
      <c r="D49" s="1602"/>
      <c r="E49" s="1602"/>
      <c r="F49" s="1602"/>
      <c r="H49" s="1602"/>
    </row>
    <row r="54" spans="1:8">
      <c r="B54" s="1602"/>
      <c r="C54" s="1602"/>
      <c r="D54" s="1602"/>
      <c r="E54" s="1602"/>
    </row>
    <row r="55" spans="1:8">
      <c r="B55" s="1602"/>
      <c r="C55" s="1602"/>
      <c r="D55" s="1602"/>
      <c r="E55" s="1602"/>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71"/>
  <sheetViews>
    <sheetView showGridLines="0" topLeftCell="A41" workbookViewId="0">
      <selection activeCell="M11" sqref="M11"/>
    </sheetView>
  </sheetViews>
  <sheetFormatPr defaultRowHeight="15.75"/>
  <cols>
    <col min="1" max="1" width="62.140625" style="1517" bestFit="1" customWidth="1"/>
    <col min="2" max="6" width="10.7109375" style="1517" customWidth="1"/>
    <col min="7" max="7" width="9.85546875" style="1517" customWidth="1"/>
    <col min="8" max="8" width="10.7109375" style="1517" customWidth="1"/>
    <col min="9" max="9" width="9.7109375" style="1517" customWidth="1"/>
    <col min="10" max="256" width="9.140625" style="1517"/>
    <col min="257" max="257" width="55" style="1517" customWidth="1"/>
    <col min="258" max="258" width="9.42578125" style="1517" bestFit="1" customWidth="1"/>
    <col min="259" max="259" width="9.42578125" style="1517" customWidth="1"/>
    <col min="260" max="260" width="9.42578125" style="1517" bestFit="1" customWidth="1"/>
    <col min="261" max="261" width="9.42578125" style="1517" customWidth="1"/>
    <col min="262" max="262" width="8.42578125" style="1517" bestFit="1" customWidth="1"/>
    <col min="263" max="263" width="7.140625" style="1517" bestFit="1" customWidth="1"/>
    <col min="264" max="264" width="8.42578125" style="1517" bestFit="1" customWidth="1"/>
    <col min="265" max="265" width="6.85546875" style="1517" customWidth="1"/>
    <col min="266" max="512" width="9.140625" style="1517"/>
    <col min="513" max="513" width="55" style="1517" customWidth="1"/>
    <col min="514" max="514" width="9.42578125" style="1517" bestFit="1" customWidth="1"/>
    <col min="515" max="515" width="9.42578125" style="1517" customWidth="1"/>
    <col min="516" max="516" width="9.42578125" style="1517" bestFit="1" customWidth="1"/>
    <col min="517" max="517" width="9.42578125" style="1517" customWidth="1"/>
    <col min="518" max="518" width="8.42578125" style="1517" bestFit="1" customWidth="1"/>
    <col min="519" max="519" width="7.140625" style="1517" bestFit="1" customWidth="1"/>
    <col min="520" max="520" width="8.42578125" style="1517" bestFit="1" customWidth="1"/>
    <col min="521" max="521" width="6.85546875" style="1517" customWidth="1"/>
    <col min="522" max="768" width="9.140625" style="1517"/>
    <col min="769" max="769" width="55" style="1517" customWidth="1"/>
    <col min="770" max="770" width="9.42578125" style="1517" bestFit="1" customWidth="1"/>
    <col min="771" max="771" width="9.42578125" style="1517" customWidth="1"/>
    <col min="772" max="772" width="9.42578125" style="1517" bestFit="1" customWidth="1"/>
    <col min="773" max="773" width="9.42578125" style="1517" customWidth="1"/>
    <col min="774" max="774" width="8.42578125" style="1517" bestFit="1" customWidth="1"/>
    <col min="775" max="775" width="7.140625" style="1517" bestFit="1" customWidth="1"/>
    <col min="776" max="776" width="8.42578125" style="1517" bestFit="1" customWidth="1"/>
    <col min="777" max="777" width="6.85546875" style="1517" customWidth="1"/>
    <col min="778" max="1024" width="9.140625" style="1517"/>
    <col min="1025" max="1025" width="55" style="1517" customWidth="1"/>
    <col min="1026" max="1026" width="9.42578125" style="1517" bestFit="1" customWidth="1"/>
    <col min="1027" max="1027" width="9.42578125" style="1517" customWidth="1"/>
    <col min="1028" max="1028" width="9.42578125" style="1517" bestFit="1" customWidth="1"/>
    <col min="1029" max="1029" width="9.42578125" style="1517" customWidth="1"/>
    <col min="1030" max="1030" width="8.42578125" style="1517" bestFit="1" customWidth="1"/>
    <col min="1031" max="1031" width="7.140625" style="1517" bestFit="1" customWidth="1"/>
    <col min="1032" max="1032" width="8.42578125" style="1517" bestFit="1" customWidth="1"/>
    <col min="1033" max="1033" width="6.85546875" style="1517" customWidth="1"/>
    <col min="1034" max="1280" width="9.140625" style="1517"/>
    <col min="1281" max="1281" width="55" style="1517" customWidth="1"/>
    <col min="1282" max="1282" width="9.42578125" style="1517" bestFit="1" customWidth="1"/>
    <col min="1283" max="1283" width="9.42578125" style="1517" customWidth="1"/>
    <col min="1284" max="1284" width="9.42578125" style="1517" bestFit="1" customWidth="1"/>
    <col min="1285" max="1285" width="9.42578125" style="1517" customWidth="1"/>
    <col min="1286" max="1286" width="8.42578125" style="1517" bestFit="1" customWidth="1"/>
    <col min="1287" max="1287" width="7.140625" style="1517" bestFit="1" customWidth="1"/>
    <col min="1288" max="1288" width="8.42578125" style="1517" bestFit="1" customWidth="1"/>
    <col min="1289" max="1289" width="6.85546875" style="1517" customWidth="1"/>
    <col min="1290" max="1536" width="9.140625" style="1517"/>
    <col min="1537" max="1537" width="55" style="1517" customWidth="1"/>
    <col min="1538" max="1538" width="9.42578125" style="1517" bestFit="1" customWidth="1"/>
    <col min="1539" max="1539" width="9.42578125" style="1517" customWidth="1"/>
    <col min="1540" max="1540" width="9.42578125" style="1517" bestFit="1" customWidth="1"/>
    <col min="1541" max="1541" width="9.42578125" style="1517" customWidth="1"/>
    <col min="1542" max="1542" width="8.42578125" style="1517" bestFit="1" customWidth="1"/>
    <col min="1543" max="1543" width="7.140625" style="1517" bestFit="1" customWidth="1"/>
    <col min="1544" max="1544" width="8.42578125" style="1517" bestFit="1" customWidth="1"/>
    <col min="1545" max="1545" width="6.85546875" style="1517" customWidth="1"/>
    <col min="1546" max="1792" width="9.140625" style="1517"/>
    <col min="1793" max="1793" width="55" style="1517" customWidth="1"/>
    <col min="1794" max="1794" width="9.42578125" style="1517" bestFit="1" customWidth="1"/>
    <col min="1795" max="1795" width="9.42578125" style="1517" customWidth="1"/>
    <col min="1796" max="1796" width="9.42578125" style="1517" bestFit="1" customWidth="1"/>
    <col min="1797" max="1797" width="9.42578125" style="1517" customWidth="1"/>
    <col min="1798" max="1798" width="8.42578125" style="1517" bestFit="1" customWidth="1"/>
    <col min="1799" max="1799" width="7.140625" style="1517" bestFit="1" customWidth="1"/>
    <col min="1800" max="1800" width="8.42578125" style="1517" bestFit="1" customWidth="1"/>
    <col min="1801" max="1801" width="6.85546875" style="1517" customWidth="1"/>
    <col min="1802" max="2048" width="9.140625" style="1517"/>
    <col min="2049" max="2049" width="55" style="1517" customWidth="1"/>
    <col min="2050" max="2050" width="9.42578125" style="1517" bestFit="1" customWidth="1"/>
    <col min="2051" max="2051" width="9.42578125" style="1517" customWidth="1"/>
    <col min="2052" max="2052" width="9.42578125" style="1517" bestFit="1" customWidth="1"/>
    <col min="2053" max="2053" width="9.42578125" style="1517" customWidth="1"/>
    <col min="2054" max="2054" width="8.42578125" style="1517" bestFit="1" customWidth="1"/>
    <col min="2055" max="2055" width="7.140625" style="1517" bestFit="1" customWidth="1"/>
    <col min="2056" max="2056" width="8.42578125" style="1517" bestFit="1" customWidth="1"/>
    <col min="2057" max="2057" width="6.85546875" style="1517" customWidth="1"/>
    <col min="2058" max="2304" width="9.140625" style="1517"/>
    <col min="2305" max="2305" width="55" style="1517" customWidth="1"/>
    <col min="2306" max="2306" width="9.42578125" style="1517" bestFit="1" customWidth="1"/>
    <col min="2307" max="2307" width="9.42578125" style="1517" customWidth="1"/>
    <col min="2308" max="2308" width="9.42578125" style="1517" bestFit="1" customWidth="1"/>
    <col min="2309" max="2309" width="9.42578125" style="1517" customWidth="1"/>
    <col min="2310" max="2310" width="8.42578125" style="1517" bestFit="1" customWidth="1"/>
    <col min="2311" max="2311" width="7.140625" style="1517" bestFit="1" customWidth="1"/>
    <col min="2312" max="2312" width="8.42578125" style="1517" bestFit="1" customWidth="1"/>
    <col min="2313" max="2313" width="6.85546875" style="1517" customWidth="1"/>
    <col min="2314" max="2560" width="9.140625" style="1517"/>
    <col min="2561" max="2561" width="55" style="1517" customWidth="1"/>
    <col min="2562" max="2562" width="9.42578125" style="1517" bestFit="1" customWidth="1"/>
    <col min="2563" max="2563" width="9.42578125" style="1517" customWidth="1"/>
    <col min="2564" max="2564" width="9.42578125" style="1517" bestFit="1" customWidth="1"/>
    <col min="2565" max="2565" width="9.42578125" style="1517" customWidth="1"/>
    <col min="2566" max="2566" width="8.42578125" style="1517" bestFit="1" customWidth="1"/>
    <col min="2567" max="2567" width="7.140625" style="1517" bestFit="1" customWidth="1"/>
    <col min="2568" max="2568" width="8.42578125" style="1517" bestFit="1" customWidth="1"/>
    <col min="2569" max="2569" width="6.85546875" style="1517" customWidth="1"/>
    <col min="2570" max="2816" width="9.140625" style="1517"/>
    <col min="2817" max="2817" width="55" style="1517" customWidth="1"/>
    <col min="2818" max="2818" width="9.42578125" style="1517" bestFit="1" customWidth="1"/>
    <col min="2819" max="2819" width="9.42578125" style="1517" customWidth="1"/>
    <col min="2820" max="2820" width="9.42578125" style="1517" bestFit="1" customWidth="1"/>
    <col min="2821" max="2821" width="9.42578125" style="1517" customWidth="1"/>
    <col min="2822" max="2822" width="8.42578125" style="1517" bestFit="1" customWidth="1"/>
    <col min="2823" max="2823" width="7.140625" style="1517" bestFit="1" customWidth="1"/>
    <col min="2824" max="2824" width="8.42578125" style="1517" bestFit="1" customWidth="1"/>
    <col min="2825" max="2825" width="6.85546875" style="1517" customWidth="1"/>
    <col min="2826" max="3072" width="9.140625" style="1517"/>
    <col min="3073" max="3073" width="55" style="1517" customWidth="1"/>
    <col min="3074" max="3074" width="9.42578125" style="1517" bestFit="1" customWidth="1"/>
    <col min="3075" max="3075" width="9.42578125" style="1517" customWidth="1"/>
    <col min="3076" max="3076" width="9.42578125" style="1517" bestFit="1" customWidth="1"/>
    <col min="3077" max="3077" width="9.42578125" style="1517" customWidth="1"/>
    <col min="3078" max="3078" width="8.42578125" style="1517" bestFit="1" customWidth="1"/>
    <col min="3079" max="3079" width="7.140625" style="1517" bestFit="1" customWidth="1"/>
    <col min="3080" max="3080" width="8.42578125" style="1517" bestFit="1" customWidth="1"/>
    <col min="3081" max="3081" width="6.85546875" style="1517" customWidth="1"/>
    <col min="3082" max="3328" width="9.140625" style="1517"/>
    <col min="3329" max="3329" width="55" style="1517" customWidth="1"/>
    <col min="3330" max="3330" width="9.42578125" style="1517" bestFit="1" customWidth="1"/>
    <col min="3331" max="3331" width="9.42578125" style="1517" customWidth="1"/>
    <col min="3332" max="3332" width="9.42578125" style="1517" bestFit="1" customWidth="1"/>
    <col min="3333" max="3333" width="9.42578125" style="1517" customWidth="1"/>
    <col min="3334" max="3334" width="8.42578125" style="1517" bestFit="1" customWidth="1"/>
    <col min="3335" max="3335" width="7.140625" style="1517" bestFit="1" customWidth="1"/>
    <col min="3336" max="3336" width="8.42578125" style="1517" bestFit="1" customWidth="1"/>
    <col min="3337" max="3337" width="6.85546875" style="1517" customWidth="1"/>
    <col min="3338" max="3584" width="9.140625" style="1517"/>
    <col min="3585" max="3585" width="55" style="1517" customWidth="1"/>
    <col min="3586" max="3586" width="9.42578125" style="1517" bestFit="1" customWidth="1"/>
    <col min="3587" max="3587" width="9.42578125" style="1517" customWidth="1"/>
    <col min="3588" max="3588" width="9.42578125" style="1517" bestFit="1" customWidth="1"/>
    <col min="3589" max="3589" width="9.42578125" style="1517" customWidth="1"/>
    <col min="3590" max="3590" width="8.42578125" style="1517" bestFit="1" customWidth="1"/>
    <col min="3591" max="3591" width="7.140625" style="1517" bestFit="1" customWidth="1"/>
    <col min="3592" max="3592" width="8.42578125" style="1517" bestFit="1" customWidth="1"/>
    <col min="3593" max="3593" width="6.85546875" style="1517" customWidth="1"/>
    <col min="3594" max="3840" width="9.140625" style="1517"/>
    <col min="3841" max="3841" width="55" style="1517" customWidth="1"/>
    <col min="3842" max="3842" width="9.42578125" style="1517" bestFit="1" customWidth="1"/>
    <col min="3843" max="3843" width="9.42578125" style="1517" customWidth="1"/>
    <col min="3844" max="3844" width="9.42578125" style="1517" bestFit="1" customWidth="1"/>
    <col min="3845" max="3845" width="9.42578125" style="1517" customWidth="1"/>
    <col min="3846" max="3846" width="8.42578125" style="1517" bestFit="1" customWidth="1"/>
    <col min="3847" max="3847" width="7.140625" style="1517" bestFit="1" customWidth="1"/>
    <col min="3848" max="3848" width="8.42578125" style="1517" bestFit="1" customWidth="1"/>
    <col min="3849" max="3849" width="6.85546875" style="1517" customWidth="1"/>
    <col min="3850" max="4096" width="9.140625" style="1517"/>
    <col min="4097" max="4097" width="55" style="1517" customWidth="1"/>
    <col min="4098" max="4098" width="9.42578125" style="1517" bestFit="1" customWidth="1"/>
    <col min="4099" max="4099" width="9.42578125" style="1517" customWidth="1"/>
    <col min="4100" max="4100" width="9.42578125" style="1517" bestFit="1" customWidth="1"/>
    <col min="4101" max="4101" width="9.42578125" style="1517" customWidth="1"/>
    <col min="4102" max="4102" width="8.42578125" style="1517" bestFit="1" customWidth="1"/>
    <col min="4103" max="4103" width="7.140625" style="1517" bestFit="1" customWidth="1"/>
    <col min="4104" max="4104" width="8.42578125" style="1517" bestFit="1" customWidth="1"/>
    <col min="4105" max="4105" width="6.85546875" style="1517" customWidth="1"/>
    <col min="4106" max="4352" width="9.140625" style="1517"/>
    <col min="4353" max="4353" width="55" style="1517" customWidth="1"/>
    <col min="4354" max="4354" width="9.42578125" style="1517" bestFit="1" customWidth="1"/>
    <col min="4355" max="4355" width="9.42578125" style="1517" customWidth="1"/>
    <col min="4356" max="4356" width="9.42578125" style="1517" bestFit="1" customWidth="1"/>
    <col min="4357" max="4357" width="9.42578125" style="1517" customWidth="1"/>
    <col min="4358" max="4358" width="8.42578125" style="1517" bestFit="1" customWidth="1"/>
    <col min="4359" max="4359" width="7.140625" style="1517" bestFit="1" customWidth="1"/>
    <col min="4360" max="4360" width="8.42578125" style="1517" bestFit="1" customWidth="1"/>
    <col min="4361" max="4361" width="6.85546875" style="1517" customWidth="1"/>
    <col min="4362" max="4608" width="9.140625" style="1517"/>
    <col min="4609" max="4609" width="55" style="1517" customWidth="1"/>
    <col min="4610" max="4610" width="9.42578125" style="1517" bestFit="1" customWidth="1"/>
    <col min="4611" max="4611" width="9.42578125" style="1517" customWidth="1"/>
    <col min="4612" max="4612" width="9.42578125" style="1517" bestFit="1" customWidth="1"/>
    <col min="4613" max="4613" width="9.42578125" style="1517" customWidth="1"/>
    <col min="4614" max="4614" width="8.42578125" style="1517" bestFit="1" customWidth="1"/>
    <col min="4615" max="4615" width="7.140625" style="1517" bestFit="1" customWidth="1"/>
    <col min="4616" max="4616" width="8.42578125" style="1517" bestFit="1" customWidth="1"/>
    <col min="4617" max="4617" width="6.85546875" style="1517" customWidth="1"/>
    <col min="4618" max="4864" width="9.140625" style="1517"/>
    <col min="4865" max="4865" width="55" style="1517" customWidth="1"/>
    <col min="4866" max="4866" width="9.42578125" style="1517" bestFit="1" customWidth="1"/>
    <col min="4867" max="4867" width="9.42578125" style="1517" customWidth="1"/>
    <col min="4868" max="4868" width="9.42578125" style="1517" bestFit="1" customWidth="1"/>
    <col min="4869" max="4869" width="9.42578125" style="1517" customWidth="1"/>
    <col min="4870" max="4870" width="8.42578125" style="1517" bestFit="1" customWidth="1"/>
    <col min="4871" max="4871" width="7.140625" style="1517" bestFit="1" customWidth="1"/>
    <col min="4872" max="4872" width="8.42578125" style="1517" bestFit="1" customWidth="1"/>
    <col min="4873" max="4873" width="6.85546875" style="1517" customWidth="1"/>
    <col min="4874" max="5120" width="9.140625" style="1517"/>
    <col min="5121" max="5121" width="55" style="1517" customWidth="1"/>
    <col min="5122" max="5122" width="9.42578125" style="1517" bestFit="1" customWidth="1"/>
    <col min="5123" max="5123" width="9.42578125" style="1517" customWidth="1"/>
    <col min="5124" max="5124" width="9.42578125" style="1517" bestFit="1" customWidth="1"/>
    <col min="5125" max="5125" width="9.42578125" style="1517" customWidth="1"/>
    <col min="5126" max="5126" width="8.42578125" style="1517" bestFit="1" customWidth="1"/>
    <col min="5127" max="5127" width="7.140625" style="1517" bestFit="1" customWidth="1"/>
    <col min="5128" max="5128" width="8.42578125" style="1517" bestFit="1" customWidth="1"/>
    <col min="5129" max="5129" width="6.85546875" style="1517" customWidth="1"/>
    <col min="5130" max="5376" width="9.140625" style="1517"/>
    <col min="5377" max="5377" width="55" style="1517" customWidth="1"/>
    <col min="5378" max="5378" width="9.42578125" style="1517" bestFit="1" customWidth="1"/>
    <col min="5379" max="5379" width="9.42578125" style="1517" customWidth="1"/>
    <col min="5380" max="5380" width="9.42578125" style="1517" bestFit="1" customWidth="1"/>
    <col min="5381" max="5381" width="9.42578125" style="1517" customWidth="1"/>
    <col min="5382" max="5382" width="8.42578125" style="1517" bestFit="1" customWidth="1"/>
    <col min="5383" max="5383" width="7.140625" style="1517" bestFit="1" customWidth="1"/>
    <col min="5384" max="5384" width="8.42578125" style="1517" bestFit="1" customWidth="1"/>
    <col min="5385" max="5385" width="6.85546875" style="1517" customWidth="1"/>
    <col min="5386" max="5632" width="9.140625" style="1517"/>
    <col min="5633" max="5633" width="55" style="1517" customWidth="1"/>
    <col min="5634" max="5634" width="9.42578125" style="1517" bestFit="1" customWidth="1"/>
    <col min="5635" max="5635" width="9.42578125" style="1517" customWidth="1"/>
    <col min="5636" max="5636" width="9.42578125" style="1517" bestFit="1" customWidth="1"/>
    <col min="5637" max="5637" width="9.42578125" style="1517" customWidth="1"/>
    <col min="5638" max="5638" width="8.42578125" style="1517" bestFit="1" customWidth="1"/>
    <col min="5639" max="5639" width="7.140625" style="1517" bestFit="1" customWidth="1"/>
    <col min="5640" max="5640" width="8.42578125" style="1517" bestFit="1" customWidth="1"/>
    <col min="5641" max="5641" width="6.85546875" style="1517" customWidth="1"/>
    <col min="5642" max="5888" width="9.140625" style="1517"/>
    <col min="5889" max="5889" width="55" style="1517" customWidth="1"/>
    <col min="5890" max="5890" width="9.42578125" style="1517" bestFit="1" customWidth="1"/>
    <col min="5891" max="5891" width="9.42578125" style="1517" customWidth="1"/>
    <col min="5892" max="5892" width="9.42578125" style="1517" bestFit="1" customWidth="1"/>
    <col min="5893" max="5893" width="9.42578125" style="1517" customWidth="1"/>
    <col min="5894" max="5894" width="8.42578125" style="1517" bestFit="1" customWidth="1"/>
    <col min="5895" max="5895" width="7.140625" style="1517" bestFit="1" customWidth="1"/>
    <col min="5896" max="5896" width="8.42578125" style="1517" bestFit="1" customWidth="1"/>
    <col min="5897" max="5897" width="6.85546875" style="1517" customWidth="1"/>
    <col min="5898" max="6144" width="9.140625" style="1517"/>
    <col min="6145" max="6145" width="55" style="1517" customWidth="1"/>
    <col min="6146" max="6146" width="9.42578125" style="1517" bestFit="1" customWidth="1"/>
    <col min="6147" max="6147" width="9.42578125" style="1517" customWidth="1"/>
    <col min="6148" max="6148" width="9.42578125" style="1517" bestFit="1" customWidth="1"/>
    <col min="6149" max="6149" width="9.42578125" style="1517" customWidth="1"/>
    <col min="6150" max="6150" width="8.42578125" style="1517" bestFit="1" customWidth="1"/>
    <col min="6151" max="6151" width="7.140625" style="1517" bestFit="1" customWidth="1"/>
    <col min="6152" max="6152" width="8.42578125" style="1517" bestFit="1" customWidth="1"/>
    <col min="6153" max="6153" width="6.85546875" style="1517" customWidth="1"/>
    <col min="6154" max="6400" width="9.140625" style="1517"/>
    <col min="6401" max="6401" width="55" style="1517" customWidth="1"/>
    <col min="6402" max="6402" width="9.42578125" style="1517" bestFit="1" customWidth="1"/>
    <col min="6403" max="6403" width="9.42578125" style="1517" customWidth="1"/>
    <col min="6404" max="6404" width="9.42578125" style="1517" bestFit="1" customWidth="1"/>
    <col min="6405" max="6405" width="9.42578125" style="1517" customWidth="1"/>
    <col min="6406" max="6406" width="8.42578125" style="1517" bestFit="1" customWidth="1"/>
    <col min="6407" max="6407" width="7.140625" style="1517" bestFit="1" customWidth="1"/>
    <col min="6408" max="6408" width="8.42578125" style="1517" bestFit="1" customWidth="1"/>
    <col min="6409" max="6409" width="6.85546875" style="1517" customWidth="1"/>
    <col min="6410" max="6656" width="9.140625" style="1517"/>
    <col min="6657" max="6657" width="55" style="1517" customWidth="1"/>
    <col min="6658" max="6658" width="9.42578125" style="1517" bestFit="1" customWidth="1"/>
    <col min="6659" max="6659" width="9.42578125" style="1517" customWidth="1"/>
    <col min="6660" max="6660" width="9.42578125" style="1517" bestFit="1" customWidth="1"/>
    <col min="6661" max="6661" width="9.42578125" style="1517" customWidth="1"/>
    <col min="6662" max="6662" width="8.42578125" style="1517" bestFit="1" customWidth="1"/>
    <col min="6663" max="6663" width="7.140625" style="1517" bestFit="1" customWidth="1"/>
    <col min="6664" max="6664" width="8.42578125" style="1517" bestFit="1" customWidth="1"/>
    <col min="6665" max="6665" width="6.85546875" style="1517" customWidth="1"/>
    <col min="6666" max="6912" width="9.140625" style="1517"/>
    <col min="6913" max="6913" width="55" style="1517" customWidth="1"/>
    <col min="6914" max="6914" width="9.42578125" style="1517" bestFit="1" customWidth="1"/>
    <col min="6915" max="6915" width="9.42578125" style="1517" customWidth="1"/>
    <col min="6916" max="6916" width="9.42578125" style="1517" bestFit="1" customWidth="1"/>
    <col min="6917" max="6917" width="9.42578125" style="1517" customWidth="1"/>
    <col min="6918" max="6918" width="8.42578125" style="1517" bestFit="1" customWidth="1"/>
    <col min="6919" max="6919" width="7.140625" style="1517" bestFit="1" customWidth="1"/>
    <col min="6920" max="6920" width="8.42578125" style="1517" bestFit="1" customWidth="1"/>
    <col min="6921" max="6921" width="6.85546875" style="1517" customWidth="1"/>
    <col min="6922" max="7168" width="9.140625" style="1517"/>
    <col min="7169" max="7169" width="55" style="1517" customWidth="1"/>
    <col min="7170" max="7170" width="9.42578125" style="1517" bestFit="1" customWidth="1"/>
    <col min="7171" max="7171" width="9.42578125" style="1517" customWidth="1"/>
    <col min="7172" max="7172" width="9.42578125" style="1517" bestFit="1" customWidth="1"/>
    <col min="7173" max="7173" width="9.42578125" style="1517" customWidth="1"/>
    <col min="7174" max="7174" width="8.42578125" style="1517" bestFit="1" customWidth="1"/>
    <col min="7175" max="7175" width="7.140625" style="1517" bestFit="1" customWidth="1"/>
    <col min="7176" max="7176" width="8.42578125" style="1517" bestFit="1" customWidth="1"/>
    <col min="7177" max="7177" width="6.85546875" style="1517" customWidth="1"/>
    <col min="7178" max="7424" width="9.140625" style="1517"/>
    <col min="7425" max="7425" width="55" style="1517" customWidth="1"/>
    <col min="7426" max="7426" width="9.42578125" style="1517" bestFit="1" customWidth="1"/>
    <col min="7427" max="7427" width="9.42578125" style="1517" customWidth="1"/>
    <col min="7428" max="7428" width="9.42578125" style="1517" bestFit="1" customWidth="1"/>
    <col min="7429" max="7429" width="9.42578125" style="1517" customWidth="1"/>
    <col min="7430" max="7430" width="8.42578125" style="1517" bestFit="1" customWidth="1"/>
    <col min="7431" max="7431" width="7.140625" style="1517" bestFit="1" customWidth="1"/>
    <col min="7432" max="7432" width="8.42578125" style="1517" bestFit="1" customWidth="1"/>
    <col min="7433" max="7433" width="6.85546875" style="1517" customWidth="1"/>
    <col min="7434" max="7680" width="9.140625" style="1517"/>
    <col min="7681" max="7681" width="55" style="1517" customWidth="1"/>
    <col min="7682" max="7682" width="9.42578125" style="1517" bestFit="1" customWidth="1"/>
    <col min="7683" max="7683" width="9.42578125" style="1517" customWidth="1"/>
    <col min="7684" max="7684" width="9.42578125" style="1517" bestFit="1" customWidth="1"/>
    <col min="7685" max="7685" width="9.42578125" style="1517" customWidth="1"/>
    <col min="7686" max="7686" width="8.42578125" style="1517" bestFit="1" customWidth="1"/>
    <col min="7687" max="7687" width="7.140625" style="1517" bestFit="1" customWidth="1"/>
    <col min="7688" max="7688" width="8.42578125" style="1517" bestFit="1" customWidth="1"/>
    <col min="7689" max="7689" width="6.85546875" style="1517" customWidth="1"/>
    <col min="7690" max="7936" width="9.140625" style="1517"/>
    <col min="7937" max="7937" width="55" style="1517" customWidth="1"/>
    <col min="7938" max="7938" width="9.42578125" style="1517" bestFit="1" customWidth="1"/>
    <col min="7939" max="7939" width="9.42578125" style="1517" customWidth="1"/>
    <col min="7940" max="7940" width="9.42578125" style="1517" bestFit="1" customWidth="1"/>
    <col min="7941" max="7941" width="9.42578125" style="1517" customWidth="1"/>
    <col min="7942" max="7942" width="8.42578125" style="1517" bestFit="1" customWidth="1"/>
    <col min="7943" max="7943" width="7.140625" style="1517" bestFit="1" customWidth="1"/>
    <col min="7944" max="7944" width="8.42578125" style="1517" bestFit="1" customWidth="1"/>
    <col min="7945" max="7945" width="6.85546875" style="1517" customWidth="1"/>
    <col min="7946" max="8192" width="9.140625" style="1517"/>
    <col min="8193" max="8193" width="55" style="1517" customWidth="1"/>
    <col min="8194" max="8194" width="9.42578125" style="1517" bestFit="1" customWidth="1"/>
    <col min="8195" max="8195" width="9.42578125" style="1517" customWidth="1"/>
    <col min="8196" max="8196" width="9.42578125" style="1517" bestFit="1" customWidth="1"/>
    <col min="8197" max="8197" width="9.42578125" style="1517" customWidth="1"/>
    <col min="8198" max="8198" width="8.42578125" style="1517" bestFit="1" customWidth="1"/>
    <col min="8199" max="8199" width="7.140625" style="1517" bestFit="1" customWidth="1"/>
    <col min="8200" max="8200" width="8.42578125" style="1517" bestFit="1" customWidth="1"/>
    <col min="8201" max="8201" width="6.85546875" style="1517" customWidth="1"/>
    <col min="8202" max="8448" width="9.140625" style="1517"/>
    <col min="8449" max="8449" width="55" style="1517" customWidth="1"/>
    <col min="8450" max="8450" width="9.42578125" style="1517" bestFit="1" customWidth="1"/>
    <col min="8451" max="8451" width="9.42578125" style="1517" customWidth="1"/>
    <col min="8452" max="8452" width="9.42578125" style="1517" bestFit="1" customWidth="1"/>
    <col min="8453" max="8453" width="9.42578125" style="1517" customWidth="1"/>
    <col min="8454" max="8454" width="8.42578125" style="1517" bestFit="1" customWidth="1"/>
    <col min="8455" max="8455" width="7.140625" style="1517" bestFit="1" customWidth="1"/>
    <col min="8456" max="8456" width="8.42578125" style="1517" bestFit="1" customWidth="1"/>
    <col min="8457" max="8457" width="6.85546875" style="1517" customWidth="1"/>
    <col min="8458" max="8704" width="9.140625" style="1517"/>
    <col min="8705" max="8705" width="55" style="1517" customWidth="1"/>
    <col min="8706" max="8706" width="9.42578125" style="1517" bestFit="1" customWidth="1"/>
    <col min="8707" max="8707" width="9.42578125" style="1517" customWidth="1"/>
    <col min="8708" max="8708" width="9.42578125" style="1517" bestFit="1" customWidth="1"/>
    <col min="8709" max="8709" width="9.42578125" style="1517" customWidth="1"/>
    <col min="8710" max="8710" width="8.42578125" style="1517" bestFit="1" customWidth="1"/>
    <col min="8711" max="8711" width="7.140625" style="1517" bestFit="1" customWidth="1"/>
    <col min="8712" max="8712" width="8.42578125" style="1517" bestFit="1" customWidth="1"/>
    <col min="8713" max="8713" width="6.85546875" style="1517" customWidth="1"/>
    <col min="8714" max="8960" width="9.140625" style="1517"/>
    <col min="8961" max="8961" width="55" style="1517" customWidth="1"/>
    <col min="8962" max="8962" width="9.42578125" style="1517" bestFit="1" customWidth="1"/>
    <col min="8963" max="8963" width="9.42578125" style="1517" customWidth="1"/>
    <col min="8964" max="8964" width="9.42578125" style="1517" bestFit="1" customWidth="1"/>
    <col min="8965" max="8965" width="9.42578125" style="1517" customWidth="1"/>
    <col min="8966" max="8966" width="8.42578125" style="1517" bestFit="1" customWidth="1"/>
    <col min="8967" max="8967" width="7.140625" style="1517" bestFit="1" customWidth="1"/>
    <col min="8968" max="8968" width="8.42578125" style="1517" bestFit="1" customWidth="1"/>
    <col min="8969" max="8969" width="6.85546875" style="1517" customWidth="1"/>
    <col min="8970" max="9216" width="9.140625" style="1517"/>
    <col min="9217" max="9217" width="55" style="1517" customWidth="1"/>
    <col min="9218" max="9218" width="9.42578125" style="1517" bestFit="1" customWidth="1"/>
    <col min="9219" max="9219" width="9.42578125" style="1517" customWidth="1"/>
    <col min="9220" max="9220" width="9.42578125" style="1517" bestFit="1" customWidth="1"/>
    <col min="9221" max="9221" width="9.42578125" style="1517" customWidth="1"/>
    <col min="9222" max="9222" width="8.42578125" style="1517" bestFit="1" customWidth="1"/>
    <col min="9223" max="9223" width="7.140625" style="1517" bestFit="1" customWidth="1"/>
    <col min="9224" max="9224" width="8.42578125" style="1517" bestFit="1" customWidth="1"/>
    <col min="9225" max="9225" width="6.85546875" style="1517" customWidth="1"/>
    <col min="9226" max="9472" width="9.140625" style="1517"/>
    <col min="9473" max="9473" width="55" style="1517" customWidth="1"/>
    <col min="9474" max="9474" width="9.42578125" style="1517" bestFit="1" customWidth="1"/>
    <col min="9475" max="9475" width="9.42578125" style="1517" customWidth="1"/>
    <col min="9476" max="9476" width="9.42578125" style="1517" bestFit="1" customWidth="1"/>
    <col min="9477" max="9477" width="9.42578125" style="1517" customWidth="1"/>
    <col min="9478" max="9478" width="8.42578125" style="1517" bestFit="1" customWidth="1"/>
    <col min="9479" max="9479" width="7.140625" style="1517" bestFit="1" customWidth="1"/>
    <col min="9480" max="9480" width="8.42578125" style="1517" bestFit="1" customWidth="1"/>
    <col min="9481" max="9481" width="6.85546875" style="1517" customWidth="1"/>
    <col min="9482" max="9728" width="9.140625" style="1517"/>
    <col min="9729" max="9729" width="55" style="1517" customWidth="1"/>
    <col min="9730" max="9730" width="9.42578125" style="1517" bestFit="1" customWidth="1"/>
    <col min="9731" max="9731" width="9.42578125" style="1517" customWidth="1"/>
    <col min="9732" max="9732" width="9.42578125" style="1517" bestFit="1" customWidth="1"/>
    <col min="9733" max="9733" width="9.42578125" style="1517" customWidth="1"/>
    <col min="9734" max="9734" width="8.42578125" style="1517" bestFit="1" customWidth="1"/>
    <col min="9735" max="9735" width="7.140625" style="1517" bestFit="1" customWidth="1"/>
    <col min="9736" max="9736" width="8.42578125" style="1517" bestFit="1" customWidth="1"/>
    <col min="9737" max="9737" width="6.85546875" style="1517" customWidth="1"/>
    <col min="9738" max="9984" width="9.140625" style="1517"/>
    <col min="9985" max="9985" width="55" style="1517" customWidth="1"/>
    <col min="9986" max="9986" width="9.42578125" style="1517" bestFit="1" customWidth="1"/>
    <col min="9987" max="9987" width="9.42578125" style="1517" customWidth="1"/>
    <col min="9988" max="9988" width="9.42578125" style="1517" bestFit="1" customWidth="1"/>
    <col min="9989" max="9989" width="9.42578125" style="1517" customWidth="1"/>
    <col min="9990" max="9990" width="8.42578125" style="1517" bestFit="1" customWidth="1"/>
    <col min="9991" max="9991" width="7.140625" style="1517" bestFit="1" customWidth="1"/>
    <col min="9992" max="9992" width="8.42578125" style="1517" bestFit="1" customWidth="1"/>
    <col min="9993" max="9993" width="6.85546875" style="1517" customWidth="1"/>
    <col min="9994" max="10240" width="9.140625" style="1517"/>
    <col min="10241" max="10241" width="55" style="1517" customWidth="1"/>
    <col min="10242" max="10242" width="9.42578125" style="1517" bestFit="1" customWidth="1"/>
    <col min="10243" max="10243" width="9.42578125" style="1517" customWidth="1"/>
    <col min="10244" max="10244" width="9.42578125" style="1517" bestFit="1" customWidth="1"/>
    <col min="10245" max="10245" width="9.42578125" style="1517" customWidth="1"/>
    <col min="10246" max="10246" width="8.42578125" style="1517" bestFit="1" customWidth="1"/>
    <col min="10247" max="10247" width="7.140625" style="1517" bestFit="1" customWidth="1"/>
    <col min="10248" max="10248" width="8.42578125" style="1517" bestFit="1" customWidth="1"/>
    <col min="10249" max="10249" width="6.85546875" style="1517" customWidth="1"/>
    <col min="10250" max="10496" width="9.140625" style="1517"/>
    <col min="10497" max="10497" width="55" style="1517" customWidth="1"/>
    <col min="10498" max="10498" width="9.42578125" style="1517" bestFit="1" customWidth="1"/>
    <col min="10499" max="10499" width="9.42578125" style="1517" customWidth="1"/>
    <col min="10500" max="10500" width="9.42578125" style="1517" bestFit="1" customWidth="1"/>
    <col min="10501" max="10501" width="9.42578125" style="1517" customWidth="1"/>
    <col min="10502" max="10502" width="8.42578125" style="1517" bestFit="1" customWidth="1"/>
    <col min="10503" max="10503" width="7.140625" style="1517" bestFit="1" customWidth="1"/>
    <col min="10504" max="10504" width="8.42578125" style="1517" bestFit="1" customWidth="1"/>
    <col min="10505" max="10505" width="6.85546875" style="1517" customWidth="1"/>
    <col min="10506" max="10752" width="9.140625" style="1517"/>
    <col min="10753" max="10753" width="55" style="1517" customWidth="1"/>
    <col min="10754" max="10754" width="9.42578125" style="1517" bestFit="1" customWidth="1"/>
    <col min="10755" max="10755" width="9.42578125" style="1517" customWidth="1"/>
    <col min="10756" max="10756" width="9.42578125" style="1517" bestFit="1" customWidth="1"/>
    <col min="10757" max="10757" width="9.42578125" style="1517" customWidth="1"/>
    <col min="10758" max="10758" width="8.42578125" style="1517" bestFit="1" customWidth="1"/>
    <col min="10759" max="10759" width="7.140625" style="1517" bestFit="1" customWidth="1"/>
    <col min="10760" max="10760" width="8.42578125" style="1517" bestFit="1" customWidth="1"/>
    <col min="10761" max="10761" width="6.85546875" style="1517" customWidth="1"/>
    <col min="10762" max="11008" width="9.140625" style="1517"/>
    <col min="11009" max="11009" width="55" style="1517" customWidth="1"/>
    <col min="11010" max="11010" width="9.42578125" style="1517" bestFit="1" customWidth="1"/>
    <col min="11011" max="11011" width="9.42578125" style="1517" customWidth="1"/>
    <col min="11012" max="11012" width="9.42578125" style="1517" bestFit="1" customWidth="1"/>
    <col min="11013" max="11013" width="9.42578125" style="1517" customWidth="1"/>
    <col min="11014" max="11014" width="8.42578125" style="1517" bestFit="1" customWidth="1"/>
    <col min="11015" max="11015" width="7.140625" style="1517" bestFit="1" customWidth="1"/>
    <col min="11016" max="11016" width="8.42578125" style="1517" bestFit="1" customWidth="1"/>
    <col min="11017" max="11017" width="6.85546875" style="1517" customWidth="1"/>
    <col min="11018" max="11264" width="9.140625" style="1517"/>
    <col min="11265" max="11265" width="55" style="1517" customWidth="1"/>
    <col min="11266" max="11266" width="9.42578125" style="1517" bestFit="1" customWidth="1"/>
    <col min="11267" max="11267" width="9.42578125" style="1517" customWidth="1"/>
    <col min="11268" max="11268" width="9.42578125" style="1517" bestFit="1" customWidth="1"/>
    <col min="11269" max="11269" width="9.42578125" style="1517" customWidth="1"/>
    <col min="11270" max="11270" width="8.42578125" style="1517" bestFit="1" customWidth="1"/>
    <col min="11271" max="11271" width="7.140625" style="1517" bestFit="1" customWidth="1"/>
    <col min="11272" max="11272" width="8.42578125" style="1517" bestFit="1" customWidth="1"/>
    <col min="11273" max="11273" width="6.85546875" style="1517" customWidth="1"/>
    <col min="11274" max="11520" width="9.140625" style="1517"/>
    <col min="11521" max="11521" width="55" style="1517" customWidth="1"/>
    <col min="11522" max="11522" width="9.42578125" style="1517" bestFit="1" customWidth="1"/>
    <col min="11523" max="11523" width="9.42578125" style="1517" customWidth="1"/>
    <col min="11524" max="11524" width="9.42578125" style="1517" bestFit="1" customWidth="1"/>
    <col min="11525" max="11525" width="9.42578125" style="1517" customWidth="1"/>
    <col min="11526" max="11526" width="8.42578125" style="1517" bestFit="1" customWidth="1"/>
    <col min="11527" max="11527" width="7.140625" style="1517" bestFit="1" customWidth="1"/>
    <col min="11528" max="11528" width="8.42578125" style="1517" bestFit="1" customWidth="1"/>
    <col min="11529" max="11529" width="6.85546875" style="1517" customWidth="1"/>
    <col min="11530" max="11776" width="9.140625" style="1517"/>
    <col min="11777" max="11777" width="55" style="1517" customWidth="1"/>
    <col min="11778" max="11778" width="9.42578125" style="1517" bestFit="1" customWidth="1"/>
    <col min="11779" max="11779" width="9.42578125" style="1517" customWidth="1"/>
    <col min="11780" max="11780" width="9.42578125" style="1517" bestFit="1" customWidth="1"/>
    <col min="11781" max="11781" width="9.42578125" style="1517" customWidth="1"/>
    <col min="11782" max="11782" width="8.42578125" style="1517" bestFit="1" customWidth="1"/>
    <col min="11783" max="11783" width="7.140625" style="1517" bestFit="1" customWidth="1"/>
    <col min="11784" max="11784" width="8.42578125" style="1517" bestFit="1" customWidth="1"/>
    <col min="11785" max="11785" width="6.85546875" style="1517" customWidth="1"/>
    <col min="11786" max="12032" width="9.140625" style="1517"/>
    <col min="12033" max="12033" width="55" style="1517" customWidth="1"/>
    <col min="12034" max="12034" width="9.42578125" style="1517" bestFit="1" customWidth="1"/>
    <col min="12035" max="12035" width="9.42578125" style="1517" customWidth="1"/>
    <col min="12036" max="12036" width="9.42578125" style="1517" bestFit="1" customWidth="1"/>
    <col min="12037" max="12037" width="9.42578125" style="1517" customWidth="1"/>
    <col min="12038" max="12038" width="8.42578125" style="1517" bestFit="1" customWidth="1"/>
    <col min="12039" max="12039" width="7.140625" style="1517" bestFit="1" customWidth="1"/>
    <col min="12040" max="12040" width="8.42578125" style="1517" bestFit="1" customWidth="1"/>
    <col min="12041" max="12041" width="6.85546875" style="1517" customWidth="1"/>
    <col min="12042" max="12288" width="9.140625" style="1517"/>
    <col min="12289" max="12289" width="55" style="1517" customWidth="1"/>
    <col min="12290" max="12290" width="9.42578125" style="1517" bestFit="1" customWidth="1"/>
    <col min="12291" max="12291" width="9.42578125" style="1517" customWidth="1"/>
    <col min="12292" max="12292" width="9.42578125" style="1517" bestFit="1" customWidth="1"/>
    <col min="12293" max="12293" width="9.42578125" style="1517" customWidth="1"/>
    <col min="12294" max="12294" width="8.42578125" style="1517" bestFit="1" customWidth="1"/>
    <col min="12295" max="12295" width="7.140625" style="1517" bestFit="1" customWidth="1"/>
    <col min="12296" max="12296" width="8.42578125" style="1517" bestFit="1" customWidth="1"/>
    <col min="12297" max="12297" width="6.85546875" style="1517" customWidth="1"/>
    <col min="12298" max="12544" width="9.140625" style="1517"/>
    <col min="12545" max="12545" width="55" style="1517" customWidth="1"/>
    <col min="12546" max="12546" width="9.42578125" style="1517" bestFit="1" customWidth="1"/>
    <col min="12547" max="12547" width="9.42578125" style="1517" customWidth="1"/>
    <col min="12548" max="12548" width="9.42578125" style="1517" bestFit="1" customWidth="1"/>
    <col min="12549" max="12549" width="9.42578125" style="1517" customWidth="1"/>
    <col min="12550" max="12550" width="8.42578125" style="1517" bestFit="1" customWidth="1"/>
    <col min="12551" max="12551" width="7.140625" style="1517" bestFit="1" customWidth="1"/>
    <col min="12552" max="12552" width="8.42578125" style="1517" bestFit="1" customWidth="1"/>
    <col min="12553" max="12553" width="6.85546875" style="1517" customWidth="1"/>
    <col min="12554" max="12800" width="9.140625" style="1517"/>
    <col min="12801" max="12801" width="55" style="1517" customWidth="1"/>
    <col min="12802" max="12802" width="9.42578125" style="1517" bestFit="1" customWidth="1"/>
    <col min="12803" max="12803" width="9.42578125" style="1517" customWidth="1"/>
    <col min="12804" max="12804" width="9.42578125" style="1517" bestFit="1" customWidth="1"/>
    <col min="12805" max="12805" width="9.42578125" style="1517" customWidth="1"/>
    <col min="12806" max="12806" width="8.42578125" style="1517" bestFit="1" customWidth="1"/>
    <col min="12807" max="12807" width="7.140625" style="1517" bestFit="1" customWidth="1"/>
    <col min="12808" max="12808" width="8.42578125" style="1517" bestFit="1" customWidth="1"/>
    <col min="12809" max="12809" width="6.85546875" style="1517" customWidth="1"/>
    <col min="12810" max="13056" width="9.140625" style="1517"/>
    <col min="13057" max="13057" width="55" style="1517" customWidth="1"/>
    <col min="13058" max="13058" width="9.42578125" style="1517" bestFit="1" customWidth="1"/>
    <col min="13059" max="13059" width="9.42578125" style="1517" customWidth="1"/>
    <col min="13060" max="13060" width="9.42578125" style="1517" bestFit="1" customWidth="1"/>
    <col min="13061" max="13061" width="9.42578125" style="1517" customWidth="1"/>
    <col min="13062" max="13062" width="8.42578125" style="1517" bestFit="1" customWidth="1"/>
    <col min="13063" max="13063" width="7.140625" style="1517" bestFit="1" customWidth="1"/>
    <col min="13064" max="13064" width="8.42578125" style="1517" bestFit="1" customWidth="1"/>
    <col min="13065" max="13065" width="6.85546875" style="1517" customWidth="1"/>
    <col min="13066" max="13312" width="9.140625" style="1517"/>
    <col min="13313" max="13313" width="55" style="1517" customWidth="1"/>
    <col min="13314" max="13314" width="9.42578125" style="1517" bestFit="1" customWidth="1"/>
    <col min="13315" max="13315" width="9.42578125" style="1517" customWidth="1"/>
    <col min="13316" max="13316" width="9.42578125" style="1517" bestFit="1" customWidth="1"/>
    <col min="13317" max="13317" width="9.42578125" style="1517" customWidth="1"/>
    <col min="13318" max="13318" width="8.42578125" style="1517" bestFit="1" customWidth="1"/>
    <col min="13319" max="13319" width="7.140625" style="1517" bestFit="1" customWidth="1"/>
    <col min="13320" max="13320" width="8.42578125" style="1517" bestFit="1" customWidth="1"/>
    <col min="13321" max="13321" width="6.85546875" style="1517" customWidth="1"/>
    <col min="13322" max="13568" width="9.140625" style="1517"/>
    <col min="13569" max="13569" width="55" style="1517" customWidth="1"/>
    <col min="13570" max="13570" width="9.42578125" style="1517" bestFit="1" customWidth="1"/>
    <col min="13571" max="13571" width="9.42578125" style="1517" customWidth="1"/>
    <col min="13572" max="13572" width="9.42578125" style="1517" bestFit="1" customWidth="1"/>
    <col min="13573" max="13573" width="9.42578125" style="1517" customWidth="1"/>
    <col min="13574" max="13574" width="8.42578125" style="1517" bestFit="1" customWidth="1"/>
    <col min="13575" max="13575" width="7.140625" style="1517" bestFit="1" customWidth="1"/>
    <col min="13576" max="13576" width="8.42578125" style="1517" bestFit="1" customWidth="1"/>
    <col min="13577" max="13577" width="6.85546875" style="1517" customWidth="1"/>
    <col min="13578" max="13824" width="9.140625" style="1517"/>
    <col min="13825" max="13825" width="55" style="1517" customWidth="1"/>
    <col min="13826" max="13826" width="9.42578125" style="1517" bestFit="1" customWidth="1"/>
    <col min="13827" max="13827" width="9.42578125" style="1517" customWidth="1"/>
    <col min="13828" max="13828" width="9.42578125" style="1517" bestFit="1" customWidth="1"/>
    <col min="13829" max="13829" width="9.42578125" style="1517" customWidth="1"/>
    <col min="13830" max="13830" width="8.42578125" style="1517" bestFit="1" customWidth="1"/>
    <col min="13831" max="13831" width="7.140625" style="1517" bestFit="1" customWidth="1"/>
    <col min="13832" max="13832" width="8.42578125" style="1517" bestFit="1" customWidth="1"/>
    <col min="13833" max="13833" width="6.85546875" style="1517" customWidth="1"/>
    <col min="13834" max="14080" width="9.140625" style="1517"/>
    <col min="14081" max="14081" width="55" style="1517" customWidth="1"/>
    <col min="14082" max="14082" width="9.42578125" style="1517" bestFit="1" customWidth="1"/>
    <col min="14083" max="14083" width="9.42578125" style="1517" customWidth="1"/>
    <col min="14084" max="14084" width="9.42578125" style="1517" bestFit="1" customWidth="1"/>
    <col min="14085" max="14085" width="9.42578125" style="1517" customWidth="1"/>
    <col min="14086" max="14086" width="8.42578125" style="1517" bestFit="1" customWidth="1"/>
    <col min="14087" max="14087" width="7.140625" style="1517" bestFit="1" customWidth="1"/>
    <col min="14088" max="14088" width="8.42578125" style="1517" bestFit="1" customWidth="1"/>
    <col min="14089" max="14089" width="6.85546875" style="1517" customWidth="1"/>
    <col min="14090" max="14336" width="9.140625" style="1517"/>
    <col min="14337" max="14337" width="55" style="1517" customWidth="1"/>
    <col min="14338" max="14338" width="9.42578125" style="1517" bestFit="1" customWidth="1"/>
    <col min="14339" max="14339" width="9.42578125" style="1517" customWidth="1"/>
    <col min="14340" max="14340" width="9.42578125" style="1517" bestFit="1" customWidth="1"/>
    <col min="14341" max="14341" width="9.42578125" style="1517" customWidth="1"/>
    <col min="14342" max="14342" width="8.42578125" style="1517" bestFit="1" customWidth="1"/>
    <col min="14343" max="14343" width="7.140625" style="1517" bestFit="1" customWidth="1"/>
    <col min="14344" max="14344" width="8.42578125" style="1517" bestFit="1" customWidth="1"/>
    <col min="14345" max="14345" width="6.85546875" style="1517" customWidth="1"/>
    <col min="14346" max="14592" width="9.140625" style="1517"/>
    <col min="14593" max="14593" width="55" style="1517" customWidth="1"/>
    <col min="14594" max="14594" width="9.42578125" style="1517" bestFit="1" customWidth="1"/>
    <col min="14595" max="14595" width="9.42578125" style="1517" customWidth="1"/>
    <col min="14596" max="14596" width="9.42578125" style="1517" bestFit="1" customWidth="1"/>
    <col min="14597" max="14597" width="9.42578125" style="1517" customWidth="1"/>
    <col min="14598" max="14598" width="8.42578125" style="1517" bestFit="1" customWidth="1"/>
    <col min="14599" max="14599" width="7.140625" style="1517" bestFit="1" customWidth="1"/>
    <col min="14600" max="14600" width="8.42578125" style="1517" bestFit="1" customWidth="1"/>
    <col min="14601" max="14601" width="6.85546875" style="1517" customWidth="1"/>
    <col min="14602" max="14848" width="9.140625" style="1517"/>
    <col min="14849" max="14849" width="55" style="1517" customWidth="1"/>
    <col min="14850" max="14850" width="9.42578125" style="1517" bestFit="1" customWidth="1"/>
    <col min="14851" max="14851" width="9.42578125" style="1517" customWidth="1"/>
    <col min="14852" max="14852" width="9.42578125" style="1517" bestFit="1" customWidth="1"/>
    <col min="14853" max="14853" width="9.42578125" style="1517" customWidth="1"/>
    <col min="14854" max="14854" width="8.42578125" style="1517" bestFit="1" customWidth="1"/>
    <col min="14855" max="14855" width="7.140625" style="1517" bestFit="1" customWidth="1"/>
    <col min="14856" max="14856" width="8.42578125" style="1517" bestFit="1" customWidth="1"/>
    <col min="14857" max="14857" width="6.85546875" style="1517" customWidth="1"/>
    <col min="14858" max="15104" width="9.140625" style="1517"/>
    <col min="15105" max="15105" width="55" style="1517" customWidth="1"/>
    <col min="15106" max="15106" width="9.42578125" style="1517" bestFit="1" customWidth="1"/>
    <col min="15107" max="15107" width="9.42578125" style="1517" customWidth="1"/>
    <col min="15108" max="15108" width="9.42578125" style="1517" bestFit="1" customWidth="1"/>
    <col min="15109" max="15109" width="9.42578125" style="1517" customWidth="1"/>
    <col min="15110" max="15110" width="8.42578125" style="1517" bestFit="1" customWidth="1"/>
    <col min="15111" max="15111" width="7.140625" style="1517" bestFit="1" customWidth="1"/>
    <col min="15112" max="15112" width="8.42578125" style="1517" bestFit="1" customWidth="1"/>
    <col min="15113" max="15113" width="6.85546875" style="1517" customWidth="1"/>
    <col min="15114" max="15360" width="9.140625" style="1517"/>
    <col min="15361" max="15361" width="55" style="1517" customWidth="1"/>
    <col min="15362" max="15362" width="9.42578125" style="1517" bestFit="1" customWidth="1"/>
    <col min="15363" max="15363" width="9.42578125" style="1517" customWidth="1"/>
    <col min="15364" max="15364" width="9.42578125" style="1517" bestFit="1" customWidth="1"/>
    <col min="15365" max="15365" width="9.42578125" style="1517" customWidth="1"/>
    <col min="15366" max="15366" width="8.42578125" style="1517" bestFit="1" customWidth="1"/>
    <col min="15367" max="15367" width="7.140625" style="1517" bestFit="1" customWidth="1"/>
    <col min="15368" max="15368" width="8.42578125" style="1517" bestFit="1" customWidth="1"/>
    <col min="15369" max="15369" width="6.85546875" style="1517" customWidth="1"/>
    <col min="15370" max="15616" width="9.140625" style="1517"/>
    <col min="15617" max="15617" width="55" style="1517" customWidth="1"/>
    <col min="15618" max="15618" width="9.42578125" style="1517" bestFit="1" customWidth="1"/>
    <col min="15619" max="15619" width="9.42578125" style="1517" customWidth="1"/>
    <col min="15620" max="15620" width="9.42578125" style="1517" bestFit="1" customWidth="1"/>
    <col min="15621" max="15621" width="9.42578125" style="1517" customWidth="1"/>
    <col min="15622" max="15622" width="8.42578125" style="1517" bestFit="1" customWidth="1"/>
    <col min="15623" max="15623" width="7.140625" style="1517" bestFit="1" customWidth="1"/>
    <col min="15624" max="15624" width="8.42578125" style="1517" bestFit="1" customWidth="1"/>
    <col min="15625" max="15625" width="6.85546875" style="1517" customWidth="1"/>
    <col min="15626" max="15872" width="9.140625" style="1517"/>
    <col min="15873" max="15873" width="55" style="1517" customWidth="1"/>
    <col min="15874" max="15874" width="9.42578125" style="1517" bestFit="1" customWidth="1"/>
    <col min="15875" max="15875" width="9.42578125" style="1517" customWidth="1"/>
    <col min="15876" max="15876" width="9.42578125" style="1517" bestFit="1" customWidth="1"/>
    <col min="15877" max="15877" width="9.42578125" style="1517" customWidth="1"/>
    <col min="15878" max="15878" width="8.42578125" style="1517" bestFit="1" customWidth="1"/>
    <col min="15879" max="15879" width="7.140625" style="1517" bestFit="1" customWidth="1"/>
    <col min="15880" max="15880" width="8.42578125" style="1517" bestFit="1" customWidth="1"/>
    <col min="15881" max="15881" width="6.85546875" style="1517" customWidth="1"/>
    <col min="15882" max="16128" width="9.140625" style="1517"/>
    <col min="16129" max="16129" width="55" style="1517" customWidth="1"/>
    <col min="16130" max="16130" width="9.42578125" style="1517" bestFit="1" customWidth="1"/>
    <col min="16131" max="16131" width="9.42578125" style="1517" customWidth="1"/>
    <col min="16132" max="16132" width="9.42578125" style="1517" bestFit="1" customWidth="1"/>
    <col min="16133" max="16133" width="9.42578125" style="1517" customWidth="1"/>
    <col min="16134" max="16134" width="8.42578125" style="1517" bestFit="1" customWidth="1"/>
    <col min="16135" max="16135" width="7.140625" style="1517" bestFit="1" customWidth="1"/>
    <col min="16136" max="16136" width="8.42578125" style="1517" bestFit="1" customWidth="1"/>
    <col min="16137" max="16137" width="6.85546875" style="1517" customWidth="1"/>
    <col min="16138" max="16384" width="9.140625" style="1517"/>
  </cols>
  <sheetData>
    <row r="1" spans="1:15">
      <c r="A1" s="2876" t="s">
        <v>1649</v>
      </c>
      <c r="B1" s="2876"/>
      <c r="C1" s="2876"/>
      <c r="D1" s="2876"/>
      <c r="E1" s="2876"/>
      <c r="F1" s="2876"/>
      <c r="G1" s="2876"/>
      <c r="H1" s="2876"/>
      <c r="I1" s="2876"/>
    </row>
    <row r="2" spans="1:15">
      <c r="A2" s="2876" t="s">
        <v>49</v>
      </c>
      <c r="B2" s="2876"/>
      <c r="C2" s="2876"/>
      <c r="D2" s="2876"/>
      <c r="E2" s="2876"/>
      <c r="F2" s="2876"/>
      <c r="G2" s="2876"/>
      <c r="H2" s="2876"/>
      <c r="I2" s="2876"/>
      <c r="L2" s="1516"/>
      <c r="M2" s="1516"/>
      <c r="N2" s="1516"/>
      <c r="O2" s="1516"/>
    </row>
    <row r="3" spans="1:15">
      <c r="A3" s="2876" t="s">
        <v>1334</v>
      </c>
      <c r="B3" s="2876"/>
      <c r="C3" s="2876"/>
      <c r="D3" s="2876"/>
      <c r="E3" s="2876"/>
      <c r="F3" s="2876"/>
      <c r="G3" s="2876"/>
      <c r="H3" s="2876"/>
      <c r="I3" s="2876"/>
      <c r="L3" s="1516"/>
      <c r="M3" s="1516"/>
      <c r="N3" s="1516"/>
      <c r="O3" s="1516"/>
    </row>
    <row r="4" spans="1:15" ht="16.5" thickBot="1">
      <c r="A4" s="1802"/>
      <c r="B4" s="1802"/>
      <c r="C4" s="1802"/>
      <c r="D4" s="1802"/>
      <c r="E4" s="1802"/>
      <c r="F4" s="1842"/>
      <c r="G4" s="1842"/>
      <c r="I4" s="1841" t="s">
        <v>184</v>
      </c>
      <c r="J4" s="1840"/>
      <c r="L4" s="1516"/>
      <c r="M4" s="1516"/>
      <c r="N4" s="1516"/>
      <c r="O4" s="1516"/>
    </row>
    <row r="5" spans="1:15" ht="16.5" thickTop="1">
      <c r="A5" s="2832" t="s">
        <v>61</v>
      </c>
      <c r="B5" s="2892">
        <v>2019</v>
      </c>
      <c r="C5" s="2893"/>
      <c r="D5" s="2892">
        <v>2020</v>
      </c>
      <c r="E5" s="2893"/>
      <c r="F5" s="2883" t="s">
        <v>1332</v>
      </c>
      <c r="G5" s="2884"/>
      <c r="H5" s="2884"/>
      <c r="I5" s="2885"/>
      <c r="L5" s="1516"/>
      <c r="M5" s="1516"/>
      <c r="N5" s="1516"/>
      <c r="O5" s="1516"/>
    </row>
    <row r="6" spans="1:15">
      <c r="A6" s="2833"/>
      <c r="B6" s="2890" t="s">
        <v>1438</v>
      </c>
      <c r="C6" s="2890" t="s">
        <v>1330</v>
      </c>
      <c r="D6" s="2890" t="s">
        <v>1329</v>
      </c>
      <c r="E6" s="2890" t="s">
        <v>1328</v>
      </c>
      <c r="F6" s="2886" t="s">
        <v>67</v>
      </c>
      <c r="G6" s="2887"/>
      <c r="H6" s="2888" t="s">
        <v>280</v>
      </c>
      <c r="I6" s="2889"/>
      <c r="L6" s="1516"/>
      <c r="M6" s="1516"/>
      <c r="N6" s="1516"/>
      <c r="O6" s="1516"/>
    </row>
    <row r="7" spans="1:15">
      <c r="A7" s="2833"/>
      <c r="B7" s="2891"/>
      <c r="C7" s="2891"/>
      <c r="D7" s="2891"/>
      <c r="E7" s="2891"/>
      <c r="F7" s="1839" t="s">
        <v>142</v>
      </c>
      <c r="G7" s="1838" t="s">
        <v>1327</v>
      </c>
      <c r="H7" s="1838" t="s">
        <v>142</v>
      </c>
      <c r="I7" s="1837" t="s">
        <v>1327</v>
      </c>
      <c r="L7" s="1516"/>
      <c r="M7" s="1516"/>
      <c r="N7" s="1516"/>
      <c r="O7" s="1516"/>
    </row>
    <row r="8" spans="1:15" s="1802" customFormat="1" ht="19.5" customHeight="1">
      <c r="A8" s="1830" t="s">
        <v>1648</v>
      </c>
      <c r="B8" s="1826">
        <v>562526.41153895087</v>
      </c>
      <c r="C8" s="1826">
        <v>601750.47005731123</v>
      </c>
      <c r="D8" s="1826">
        <v>718479.7811308098</v>
      </c>
      <c r="E8" s="1826">
        <v>746501.94035891234</v>
      </c>
      <c r="F8" s="1826">
        <v>39224.058518360369</v>
      </c>
      <c r="G8" s="1827">
        <v>6.9728385572246836</v>
      </c>
      <c r="H8" s="1826">
        <v>28022.159228102537</v>
      </c>
      <c r="I8" s="1825">
        <v>3.9002015037916138</v>
      </c>
      <c r="K8" s="1722"/>
      <c r="L8" s="1516"/>
      <c r="M8" s="1516"/>
      <c r="N8" s="1516"/>
      <c r="O8" s="1516"/>
    </row>
    <row r="9" spans="1:15" s="1519" customFormat="1" ht="19.5" customHeight="1">
      <c r="A9" s="1823" t="s">
        <v>1644</v>
      </c>
      <c r="B9" s="1820">
        <v>218781.95452204964</v>
      </c>
      <c r="C9" s="1820">
        <v>233593.53541687079</v>
      </c>
      <c r="D9" s="1820">
        <v>278207.92946061608</v>
      </c>
      <c r="E9" s="1820">
        <v>288373.7982970532</v>
      </c>
      <c r="F9" s="1820">
        <v>14811.580894821149</v>
      </c>
      <c r="G9" s="1821">
        <v>6.7700194594103893</v>
      </c>
      <c r="H9" s="1820">
        <v>10165.868836437119</v>
      </c>
      <c r="I9" s="1819">
        <v>3.6540543097195322</v>
      </c>
      <c r="K9" s="1722"/>
      <c r="L9" s="1516"/>
      <c r="M9" s="1516"/>
      <c r="N9" s="1516"/>
      <c r="O9" s="1516"/>
    </row>
    <row r="10" spans="1:15" s="1519" customFormat="1" ht="19.5" customHeight="1">
      <c r="A10" s="1823" t="s">
        <v>1643</v>
      </c>
      <c r="B10" s="1820">
        <v>98986.514508149805</v>
      </c>
      <c r="C10" s="1820">
        <v>104939.34670859724</v>
      </c>
      <c r="D10" s="1820">
        <v>134385.63659005618</v>
      </c>
      <c r="E10" s="1820">
        <v>137641.98352252369</v>
      </c>
      <c r="F10" s="1820">
        <v>5952.8322004474321</v>
      </c>
      <c r="G10" s="1821">
        <v>6.0137809983776336</v>
      </c>
      <c r="H10" s="1820">
        <v>3256.3469324675098</v>
      </c>
      <c r="I10" s="1819">
        <v>2.4231361439325592</v>
      </c>
      <c r="K10" s="1722"/>
      <c r="L10" s="1516"/>
      <c r="M10" s="1516"/>
      <c r="N10" s="1516"/>
      <c r="O10" s="1516"/>
    </row>
    <row r="11" spans="1:15" s="1519" customFormat="1" ht="19.5" customHeight="1">
      <c r="A11" s="1823" t="s">
        <v>1642</v>
      </c>
      <c r="B11" s="1820">
        <v>146478.27248531868</v>
      </c>
      <c r="C11" s="1820">
        <v>156248.24581885894</v>
      </c>
      <c r="D11" s="1820">
        <v>174386.23744112247</v>
      </c>
      <c r="E11" s="1820">
        <v>180513.96751493274</v>
      </c>
      <c r="F11" s="1820">
        <v>9769.9733335402561</v>
      </c>
      <c r="G11" s="1821">
        <v>6.6699129964954276</v>
      </c>
      <c r="H11" s="1820">
        <v>6127.730073810264</v>
      </c>
      <c r="I11" s="1819">
        <v>3.5138839874787435</v>
      </c>
      <c r="K11" s="1722"/>
      <c r="L11" s="1516"/>
      <c r="M11" s="1516"/>
      <c r="N11" s="1516"/>
      <c r="O11" s="1516"/>
    </row>
    <row r="12" spans="1:15" s="1519" customFormat="1" ht="19.5" customHeight="1">
      <c r="A12" s="1823" t="s">
        <v>1641</v>
      </c>
      <c r="B12" s="1820">
        <v>98279.670023432729</v>
      </c>
      <c r="C12" s="1820">
        <v>106969.34211298416</v>
      </c>
      <c r="D12" s="1820">
        <v>131499.97763901515</v>
      </c>
      <c r="E12" s="1820">
        <v>139972.19102440271</v>
      </c>
      <c r="F12" s="1820">
        <v>8689.67208955143</v>
      </c>
      <c r="G12" s="1821">
        <v>8.8417798792767197</v>
      </c>
      <c r="H12" s="1820">
        <v>8472.2133853875566</v>
      </c>
      <c r="I12" s="1819">
        <v>6.4427489171480348</v>
      </c>
      <c r="K12" s="1722"/>
      <c r="L12" s="1516"/>
      <c r="M12" s="1516"/>
      <c r="N12" s="1516"/>
      <c r="O12" s="1516"/>
    </row>
    <row r="13" spans="1:15" s="1835" customFormat="1" ht="19.5" customHeight="1">
      <c r="A13" s="1830" t="s">
        <v>1647</v>
      </c>
      <c r="B13" s="1826">
        <v>455716.0885478108</v>
      </c>
      <c r="C13" s="1826">
        <v>460374.05539689813</v>
      </c>
      <c r="D13" s="1826">
        <v>488596.24056173506</v>
      </c>
      <c r="E13" s="1826">
        <v>506892.12703173084</v>
      </c>
      <c r="F13" s="1826">
        <v>4657.96684908733</v>
      </c>
      <c r="G13" s="1827">
        <v>1.022120343376608</v>
      </c>
      <c r="H13" s="1826">
        <v>18295.886469995778</v>
      </c>
      <c r="I13" s="1825">
        <v>3.7445819167501471</v>
      </c>
      <c r="K13" s="1722"/>
      <c r="L13" s="1836"/>
      <c r="M13" s="1836"/>
      <c r="N13" s="1836"/>
      <c r="O13" s="1836"/>
    </row>
    <row r="14" spans="1:15" s="1802" customFormat="1" ht="19.5" customHeight="1">
      <c r="A14" s="1823" t="s">
        <v>1644</v>
      </c>
      <c r="B14" s="1820">
        <v>87964.594629962958</v>
      </c>
      <c r="C14" s="1820">
        <v>90057.00963318396</v>
      </c>
      <c r="D14" s="1820">
        <v>92915.551068223911</v>
      </c>
      <c r="E14" s="1820">
        <v>92471.510891838116</v>
      </c>
      <c r="F14" s="1820">
        <v>2092.4150032210018</v>
      </c>
      <c r="G14" s="1821">
        <v>2.3787013536788044</v>
      </c>
      <c r="H14" s="1820">
        <v>-444.04017638579535</v>
      </c>
      <c r="I14" s="1819">
        <v>-0.47789651062797406</v>
      </c>
      <c r="K14" s="1722"/>
      <c r="L14" s="1516"/>
      <c r="M14" s="1516"/>
      <c r="N14" s="1516"/>
      <c r="O14" s="1516"/>
    </row>
    <row r="15" spans="1:15" s="1519" customFormat="1" ht="19.5" customHeight="1">
      <c r="A15" s="1823" t="s">
        <v>1643</v>
      </c>
      <c r="B15" s="1820">
        <v>250771.21751369428</v>
      </c>
      <c r="C15" s="1820">
        <v>247741.60880896688</v>
      </c>
      <c r="D15" s="1820">
        <v>252667.50992915215</v>
      </c>
      <c r="E15" s="1820">
        <v>257399.13600758661</v>
      </c>
      <c r="F15" s="1820">
        <v>-3029.608704727405</v>
      </c>
      <c r="G15" s="1821">
        <v>-1.2081165991714986</v>
      </c>
      <c r="H15" s="1820">
        <v>4731.6260784344631</v>
      </c>
      <c r="I15" s="1819">
        <v>1.8726689789918809</v>
      </c>
      <c r="K15" s="1722"/>
      <c r="L15" s="1722"/>
    </row>
    <row r="16" spans="1:15" s="1519" customFormat="1" ht="19.5" customHeight="1">
      <c r="A16" s="1823" t="s">
        <v>1642</v>
      </c>
      <c r="B16" s="1820">
        <v>36696.432789086597</v>
      </c>
      <c r="C16" s="1820">
        <v>37214.565262717253</v>
      </c>
      <c r="D16" s="1820">
        <v>36197.591860474044</v>
      </c>
      <c r="E16" s="1820">
        <v>38541.444853800022</v>
      </c>
      <c r="F16" s="1820">
        <v>518.13247363065602</v>
      </c>
      <c r="G16" s="1821">
        <v>1.4119423449375357</v>
      </c>
      <c r="H16" s="1820">
        <v>2343.8529933259779</v>
      </c>
      <c r="I16" s="1819">
        <v>6.4751627742544597</v>
      </c>
      <c r="K16" s="1722"/>
      <c r="L16" s="1722"/>
    </row>
    <row r="17" spans="1:12" s="1519" customFormat="1" ht="19.5" customHeight="1">
      <c r="A17" s="1823" t="s">
        <v>1641</v>
      </c>
      <c r="B17" s="1820">
        <v>80283.843615066973</v>
      </c>
      <c r="C17" s="1820">
        <v>85360.871692030021</v>
      </c>
      <c r="D17" s="1820">
        <v>106815.587703885</v>
      </c>
      <c r="E17" s="1820">
        <v>118480.0352785061</v>
      </c>
      <c r="F17" s="1820">
        <v>5077.0280769630481</v>
      </c>
      <c r="G17" s="1821">
        <v>6.3238477984507409</v>
      </c>
      <c r="H17" s="1820">
        <v>11664.447574621096</v>
      </c>
      <c r="I17" s="1819">
        <v>10.920173567698161</v>
      </c>
      <c r="K17" s="1722"/>
      <c r="L17" s="1722"/>
    </row>
    <row r="18" spans="1:12" s="1519" customFormat="1" ht="19.5" customHeight="1">
      <c r="A18" s="1830" t="s">
        <v>1646</v>
      </c>
      <c r="B18" s="1826">
        <v>127215.68522601735</v>
      </c>
      <c r="C18" s="1826">
        <v>138481.01145889866</v>
      </c>
      <c r="D18" s="1826">
        <v>138316.37657992812</v>
      </c>
      <c r="E18" s="1826">
        <v>129173.4329752031</v>
      </c>
      <c r="F18" s="1826">
        <v>11265.326232881314</v>
      </c>
      <c r="G18" s="1827">
        <v>8.8552965877335073</v>
      </c>
      <c r="H18" s="1826">
        <v>-9142.9436047250201</v>
      </c>
      <c r="I18" s="1825">
        <v>-6.6101670899697389</v>
      </c>
      <c r="K18" s="1722"/>
      <c r="L18" s="1722"/>
    </row>
    <row r="19" spans="1:12" s="1519" customFormat="1" ht="19.5" customHeight="1">
      <c r="A19" s="1823" t="s">
        <v>1644</v>
      </c>
      <c r="B19" s="1820">
        <v>76323.588613311847</v>
      </c>
      <c r="C19" s="1820">
        <v>78838.711696769213</v>
      </c>
      <c r="D19" s="1820">
        <v>83054.585714665853</v>
      </c>
      <c r="E19" s="1820">
        <v>76963.56192840889</v>
      </c>
      <c r="F19" s="1820">
        <v>2515.1230834573653</v>
      </c>
      <c r="G19" s="1821">
        <v>3.2953417536484841</v>
      </c>
      <c r="H19" s="1820">
        <v>-6091.0237862569629</v>
      </c>
      <c r="I19" s="1819">
        <v>-7.3337597603372355</v>
      </c>
      <c r="K19" s="1722"/>
      <c r="L19" s="1722"/>
    </row>
    <row r="20" spans="1:12" s="1519" customFormat="1" ht="19.5" customHeight="1">
      <c r="A20" s="1823" t="s">
        <v>1643</v>
      </c>
      <c r="B20" s="1820">
        <v>48360.124148855488</v>
      </c>
      <c r="C20" s="1820">
        <v>56823.223464981944</v>
      </c>
      <c r="D20" s="1820">
        <v>51694.801210781538</v>
      </c>
      <c r="E20" s="1820">
        <v>49121.368330744204</v>
      </c>
      <c r="F20" s="1820">
        <v>8463.099316126456</v>
      </c>
      <c r="G20" s="1821">
        <v>17.500160442261286</v>
      </c>
      <c r="H20" s="1820">
        <v>-2573.4328800373332</v>
      </c>
      <c r="I20" s="1819">
        <v>-4.9781270452020125</v>
      </c>
      <c r="K20" s="1722"/>
      <c r="L20" s="1722"/>
    </row>
    <row r="21" spans="1:12" s="1519" customFormat="1" ht="19.5" customHeight="1">
      <c r="A21" s="1823" t="s">
        <v>1642</v>
      </c>
      <c r="B21" s="1820">
        <v>2194.6831469399999</v>
      </c>
      <c r="C21" s="1820">
        <v>2527.9185427174993</v>
      </c>
      <c r="D21" s="1820">
        <v>3137.4011291607576</v>
      </c>
      <c r="E21" s="1820">
        <v>2701.4371422200006</v>
      </c>
      <c r="F21" s="1820">
        <v>333.23539577749943</v>
      </c>
      <c r="G21" s="1821">
        <v>15.183758814666366</v>
      </c>
      <c r="H21" s="1820">
        <v>-435.96398694075697</v>
      </c>
      <c r="I21" s="1819">
        <v>-13.895704406066036</v>
      </c>
      <c r="K21" s="1722"/>
      <c r="L21" s="1722"/>
    </row>
    <row r="22" spans="1:12" s="1802" customFormat="1" ht="19.5" customHeight="1">
      <c r="A22" s="1823" t="s">
        <v>1641</v>
      </c>
      <c r="B22" s="1820">
        <v>337.28931690999997</v>
      </c>
      <c r="C22" s="1820">
        <v>291.15775443000001</v>
      </c>
      <c r="D22" s="1820">
        <v>429.58852531999997</v>
      </c>
      <c r="E22" s="1820">
        <v>387.06557382999995</v>
      </c>
      <c r="F22" s="1820">
        <v>-46.131562479999957</v>
      </c>
      <c r="G22" s="1821">
        <v>-13.6771490133823</v>
      </c>
      <c r="H22" s="1820">
        <v>-42.522951490000025</v>
      </c>
      <c r="I22" s="1819">
        <v>-9.8985305667381898</v>
      </c>
      <c r="K22" s="1722"/>
      <c r="L22" s="1722"/>
    </row>
    <row r="23" spans="1:12" s="1519" customFormat="1" ht="19.5" customHeight="1">
      <c r="A23" s="1829" t="s">
        <v>1645</v>
      </c>
      <c r="B23" s="1826">
        <v>615755.45252993354</v>
      </c>
      <c r="C23" s="1826">
        <v>654192.88961241813</v>
      </c>
      <c r="D23" s="1826">
        <v>702115.41625706886</v>
      </c>
      <c r="E23" s="1826">
        <v>769239.25470840035</v>
      </c>
      <c r="F23" s="1826">
        <v>38437.437082484597</v>
      </c>
      <c r="G23" s="1827">
        <v>6.2423218380865331</v>
      </c>
      <c r="H23" s="1826">
        <v>67123.838451331481</v>
      </c>
      <c r="I23" s="1825">
        <v>9.5602285460650123</v>
      </c>
      <c r="K23" s="1722"/>
      <c r="L23" s="1722"/>
    </row>
    <row r="24" spans="1:12" s="1519" customFormat="1" ht="19.5" customHeight="1">
      <c r="A24" s="1834" t="s">
        <v>1644</v>
      </c>
      <c r="B24" s="1820">
        <v>192660.06263707398</v>
      </c>
      <c r="C24" s="1820">
        <v>201162.46343709546</v>
      </c>
      <c r="D24" s="1820">
        <v>196201.01154141527</v>
      </c>
      <c r="E24" s="1820">
        <v>205777.95577475545</v>
      </c>
      <c r="F24" s="1820">
        <v>8502.4008000214817</v>
      </c>
      <c r="G24" s="1821">
        <v>4.4131620656835322</v>
      </c>
      <c r="H24" s="1820">
        <v>9576.9442333401821</v>
      </c>
      <c r="I24" s="1819">
        <v>4.8811900397968255</v>
      </c>
      <c r="K24" s="1722"/>
      <c r="L24" s="1722"/>
    </row>
    <row r="25" spans="1:12" s="1519" customFormat="1" ht="19.5" customHeight="1">
      <c r="A25" s="1834" t="s">
        <v>1643</v>
      </c>
      <c r="B25" s="1820">
        <v>285780.29677902994</v>
      </c>
      <c r="C25" s="1820">
        <v>313240.56200434611</v>
      </c>
      <c r="D25" s="1820">
        <v>326464.21447450307</v>
      </c>
      <c r="E25" s="1820">
        <v>356799.89338844619</v>
      </c>
      <c r="F25" s="1820">
        <v>27460.265225316165</v>
      </c>
      <c r="G25" s="1821">
        <v>9.6088728071231913</v>
      </c>
      <c r="H25" s="1820">
        <v>30335.67891394312</v>
      </c>
      <c r="I25" s="1819">
        <v>9.2921911710210878</v>
      </c>
      <c r="K25" s="1722"/>
      <c r="L25" s="1722"/>
    </row>
    <row r="26" spans="1:12" s="1519" customFormat="1" ht="19.5" customHeight="1">
      <c r="A26" s="1834" t="s">
        <v>1642</v>
      </c>
      <c r="B26" s="1820">
        <v>81586.117967429644</v>
      </c>
      <c r="C26" s="1820">
        <v>79034.293856709774</v>
      </c>
      <c r="D26" s="1820">
        <v>89658.37407370242</v>
      </c>
      <c r="E26" s="1820">
        <v>96910.812110746163</v>
      </c>
      <c r="F26" s="1820">
        <v>-2551.8241107198701</v>
      </c>
      <c r="G26" s="1821">
        <v>-3.1277675348379672</v>
      </c>
      <c r="H26" s="1820">
        <v>7252.438037043743</v>
      </c>
      <c r="I26" s="1819">
        <v>8.0889689468180368</v>
      </c>
      <c r="K26" s="1722"/>
      <c r="L26" s="1722"/>
    </row>
    <row r="27" spans="1:12" s="1519" customFormat="1" ht="19.5" customHeight="1">
      <c r="A27" s="1834" t="s">
        <v>1641</v>
      </c>
      <c r="B27" s="1820">
        <v>55728.975146400022</v>
      </c>
      <c r="C27" s="1820">
        <v>60755.570314266617</v>
      </c>
      <c r="D27" s="1820">
        <v>89791.816167448182</v>
      </c>
      <c r="E27" s="1820">
        <v>109750.59343445268</v>
      </c>
      <c r="F27" s="1820">
        <v>5026.5951678665951</v>
      </c>
      <c r="G27" s="1821">
        <v>9.0197157845837452</v>
      </c>
      <c r="H27" s="1820">
        <v>19958.777267004494</v>
      </c>
      <c r="I27" s="1819">
        <v>22.22783558557763</v>
      </c>
      <c r="K27" s="1722"/>
      <c r="L27" s="1722"/>
    </row>
    <row r="28" spans="1:12" s="1519" customFormat="1" ht="19.5" customHeight="1">
      <c r="A28" s="1830" t="s">
        <v>1640</v>
      </c>
      <c r="B28" s="1826">
        <v>237959.10882907597</v>
      </c>
      <c r="C28" s="1826">
        <v>246604.84219571596</v>
      </c>
      <c r="D28" s="1826">
        <v>252542.4592061624</v>
      </c>
      <c r="E28" s="1826">
        <v>258464.16418795194</v>
      </c>
      <c r="F28" s="1826">
        <v>8645.7333666399936</v>
      </c>
      <c r="G28" s="1827">
        <v>3.6332853191386558</v>
      </c>
      <c r="H28" s="1826">
        <v>5921.7049817895459</v>
      </c>
      <c r="I28" s="1825">
        <v>2.344835399324031</v>
      </c>
      <c r="K28" s="1722"/>
      <c r="L28" s="1722"/>
    </row>
    <row r="29" spans="1:12" s="1519" customFormat="1" ht="19.5" customHeight="1">
      <c r="A29" s="1830" t="s">
        <v>1639</v>
      </c>
      <c r="B29" s="1826">
        <v>146990.82329793109</v>
      </c>
      <c r="C29" s="1826">
        <v>156942.91134500995</v>
      </c>
      <c r="D29" s="1826">
        <v>163480.2998596</v>
      </c>
      <c r="E29" s="1826">
        <v>160119.44902318003</v>
      </c>
      <c r="F29" s="1826">
        <v>9952.0880470788688</v>
      </c>
      <c r="G29" s="1827">
        <v>6.7705505852615673</v>
      </c>
      <c r="H29" s="1826">
        <v>-3360.8508364199661</v>
      </c>
      <c r="I29" s="1825">
        <v>-2.0558139661514745</v>
      </c>
      <c r="K29" s="1722"/>
      <c r="L29" s="1722"/>
    </row>
    <row r="30" spans="1:12" s="1519" customFormat="1" ht="31.5">
      <c r="A30" s="1833" t="s">
        <v>1638</v>
      </c>
      <c r="B30" s="1820">
        <v>32292.540658850005</v>
      </c>
      <c r="C30" s="1820">
        <v>33044.251767269998</v>
      </c>
      <c r="D30" s="1820">
        <v>40381.423657290012</v>
      </c>
      <c r="E30" s="1820">
        <v>37105.818614880001</v>
      </c>
      <c r="F30" s="1820">
        <v>751.71110841999325</v>
      </c>
      <c r="G30" s="1821">
        <v>2.3278165578897596</v>
      </c>
      <c r="H30" s="1820">
        <v>-3275.6050424100104</v>
      </c>
      <c r="I30" s="1819">
        <v>-8.1116631008591717</v>
      </c>
      <c r="J30" s="1718"/>
      <c r="K30" s="1722"/>
      <c r="L30" s="1722"/>
    </row>
    <row r="31" spans="1:12" s="1519" customFormat="1" ht="31.5">
      <c r="A31" s="1833" t="s">
        <v>1637</v>
      </c>
      <c r="B31" s="1820">
        <v>13902.741178611104</v>
      </c>
      <c r="C31" s="1820">
        <v>14686.661228319999</v>
      </c>
      <c r="D31" s="1820">
        <v>16137.510922000003</v>
      </c>
      <c r="E31" s="1820">
        <v>15524.437957110002</v>
      </c>
      <c r="F31" s="1820">
        <v>783.92004970889502</v>
      </c>
      <c r="G31" s="1821">
        <v>5.638600615790283</v>
      </c>
      <c r="H31" s="1820">
        <v>-613.07296489000146</v>
      </c>
      <c r="I31" s="1819">
        <v>-3.7990553056990293</v>
      </c>
      <c r="K31" s="1722"/>
      <c r="L31" s="1722"/>
    </row>
    <row r="32" spans="1:12" s="1519" customFormat="1" ht="19.5" customHeight="1">
      <c r="A32" s="1823" t="s">
        <v>1636</v>
      </c>
      <c r="B32" s="1820">
        <v>8858.9775021099995</v>
      </c>
      <c r="C32" s="1820">
        <v>8921.1815646399991</v>
      </c>
      <c r="D32" s="1820">
        <v>9101.2738495999984</v>
      </c>
      <c r="E32" s="1820">
        <v>9299.7615340700013</v>
      </c>
      <c r="F32" s="1820">
        <v>62.204062529999646</v>
      </c>
      <c r="G32" s="1821">
        <v>0.70215848855225227</v>
      </c>
      <c r="H32" s="1820">
        <v>198.48768447000293</v>
      </c>
      <c r="I32" s="1819">
        <v>2.1808780589403587</v>
      </c>
      <c r="K32" s="1722"/>
      <c r="L32" s="1722"/>
    </row>
    <row r="33" spans="1:12" s="1519" customFormat="1" ht="19.5" customHeight="1">
      <c r="A33" s="1823" t="s">
        <v>1635</v>
      </c>
      <c r="B33" s="1820">
        <v>91936.563958359999</v>
      </c>
      <c r="C33" s="1820">
        <v>100290.81678477998</v>
      </c>
      <c r="D33" s="1820">
        <v>97860.091430710003</v>
      </c>
      <c r="E33" s="1820">
        <v>98189.430917120015</v>
      </c>
      <c r="F33" s="1820">
        <v>8354.2528264199791</v>
      </c>
      <c r="G33" s="1821">
        <v>9.086975265035786</v>
      </c>
      <c r="H33" s="1820">
        <v>329.33948641001189</v>
      </c>
      <c r="I33" s="1819">
        <v>0.33654115952180697</v>
      </c>
      <c r="K33" s="1722"/>
      <c r="L33" s="1722"/>
    </row>
    <row r="34" spans="1:12" s="1519" customFormat="1" ht="19.5" customHeight="1">
      <c r="A34" s="1832" t="s">
        <v>1634</v>
      </c>
      <c r="B34" s="1820">
        <v>21725.360173669997</v>
      </c>
      <c r="C34" s="1820">
        <v>20794.309862639999</v>
      </c>
      <c r="D34" s="1820">
        <v>22046.88737448</v>
      </c>
      <c r="E34" s="1820">
        <v>22353.82105744</v>
      </c>
      <c r="F34" s="1820">
        <v>-931.05031102999783</v>
      </c>
      <c r="G34" s="1821">
        <v>-4.2855460327805392</v>
      </c>
      <c r="H34" s="1820">
        <v>306.93368295999971</v>
      </c>
      <c r="I34" s="1819">
        <v>1.3921860158603865</v>
      </c>
      <c r="K34" s="1722"/>
      <c r="L34" s="1722"/>
    </row>
    <row r="35" spans="1:12" s="1519" customFormat="1" ht="31.5">
      <c r="A35" s="1831" t="s">
        <v>1633</v>
      </c>
      <c r="B35" s="1820">
        <v>54540.921169050001</v>
      </c>
      <c r="C35" s="1820">
        <v>62003.579758449996</v>
      </c>
      <c r="D35" s="1820">
        <v>55302.969422420014</v>
      </c>
      <c r="E35" s="1820">
        <v>57305.654922180016</v>
      </c>
      <c r="F35" s="1820">
        <v>7462.6585893999945</v>
      </c>
      <c r="G35" s="1821">
        <v>13.682677940604314</v>
      </c>
      <c r="H35" s="1820">
        <v>2002.6854997600021</v>
      </c>
      <c r="I35" s="1819">
        <v>3.6212983148570439</v>
      </c>
      <c r="K35" s="1722"/>
      <c r="L35" s="1722"/>
    </row>
    <row r="36" spans="1:12" s="1519" customFormat="1" ht="19.5" customHeight="1">
      <c r="A36" s="1831" t="s">
        <v>1632</v>
      </c>
      <c r="B36" s="1820">
        <v>15670.282615639999</v>
      </c>
      <c r="C36" s="1820">
        <v>17492.927163690005</v>
      </c>
      <c r="D36" s="1820">
        <v>20510.234633810003</v>
      </c>
      <c r="E36" s="1820">
        <v>18529.954937499995</v>
      </c>
      <c r="F36" s="1820">
        <v>1822.6445480500061</v>
      </c>
      <c r="G36" s="1821">
        <v>11.631216824582882</v>
      </c>
      <c r="H36" s="1820">
        <v>-1980.2796963100081</v>
      </c>
      <c r="I36" s="1819">
        <v>-9.6550806544437329</v>
      </c>
      <c r="K36" s="1722"/>
      <c r="L36" s="1722"/>
    </row>
    <row r="37" spans="1:12" s="1519" customFormat="1" ht="19.5" customHeight="1">
      <c r="A37" s="1830" t="s">
        <v>1631</v>
      </c>
      <c r="B37" s="1826">
        <v>45416.722861080001</v>
      </c>
      <c r="C37" s="1826">
        <v>45319.417279039997</v>
      </c>
      <c r="D37" s="1826">
        <v>50409.693024135013</v>
      </c>
      <c r="E37" s="1826">
        <v>59402.672310870003</v>
      </c>
      <c r="F37" s="1826">
        <v>-97.305582040004083</v>
      </c>
      <c r="G37" s="1827">
        <v>-0.21425055774640756</v>
      </c>
      <c r="H37" s="1826">
        <v>8992.9792867349897</v>
      </c>
      <c r="I37" s="1825">
        <v>17.839781889624593</v>
      </c>
      <c r="K37" s="1722"/>
      <c r="L37" s="1722"/>
    </row>
    <row r="38" spans="1:12" s="1519" customFormat="1" ht="19.5" customHeight="1">
      <c r="A38" s="1823" t="s">
        <v>1630</v>
      </c>
      <c r="B38" s="1820">
        <v>28339.257147720004</v>
      </c>
      <c r="C38" s="1820">
        <v>28475.075378990005</v>
      </c>
      <c r="D38" s="1820">
        <v>31533.586714069992</v>
      </c>
      <c r="E38" s="1820">
        <v>38614.406435749996</v>
      </c>
      <c r="F38" s="1820">
        <v>135.81823127000098</v>
      </c>
      <c r="G38" s="1821">
        <v>0.47925826200044924</v>
      </c>
      <c r="H38" s="1820">
        <v>7080.8197216800036</v>
      </c>
      <c r="I38" s="1819">
        <v>22.454850397720875</v>
      </c>
      <c r="K38" s="1722"/>
      <c r="L38" s="1722"/>
    </row>
    <row r="39" spans="1:12" s="1519" customFormat="1" ht="19.5" customHeight="1">
      <c r="A39" s="1823" t="s">
        <v>1629</v>
      </c>
      <c r="B39" s="1820">
        <v>5930.7298426699999</v>
      </c>
      <c r="C39" s="1820">
        <v>5844.379811320001</v>
      </c>
      <c r="D39" s="1820">
        <v>6503.2110510299981</v>
      </c>
      <c r="E39" s="1820">
        <v>6904.3068644899995</v>
      </c>
      <c r="F39" s="1820">
        <v>-86.350031349998972</v>
      </c>
      <c r="G39" s="1821">
        <v>-1.4559764757573985</v>
      </c>
      <c r="H39" s="1820">
        <v>401.09581346000141</v>
      </c>
      <c r="I39" s="1819">
        <v>6.1676579510129024</v>
      </c>
      <c r="K39" s="1722"/>
      <c r="L39" s="1722"/>
    </row>
    <row r="40" spans="1:12" s="1519" customFormat="1" ht="19.5" customHeight="1">
      <c r="A40" s="1823" t="s">
        <v>1628</v>
      </c>
      <c r="B40" s="1820">
        <v>6339.5214000599999</v>
      </c>
      <c r="C40" s="1820">
        <v>6231.1228303500002</v>
      </c>
      <c r="D40" s="1820">
        <v>7392.0506142099994</v>
      </c>
      <c r="E40" s="1820">
        <v>8737.7677270899967</v>
      </c>
      <c r="F40" s="1820">
        <v>-108.39856970999972</v>
      </c>
      <c r="G40" s="1821">
        <v>-1.7098856975066572</v>
      </c>
      <c r="H40" s="1820">
        <v>1345.7171128799973</v>
      </c>
      <c r="I40" s="1819">
        <v>18.204922870699477</v>
      </c>
      <c r="K40" s="1722"/>
      <c r="L40" s="1722"/>
    </row>
    <row r="41" spans="1:12" s="1519" customFormat="1" ht="19.5" customHeight="1">
      <c r="A41" s="1823" t="s">
        <v>1627</v>
      </c>
      <c r="B41" s="1820">
        <v>4807.2144706300005</v>
      </c>
      <c r="C41" s="1820">
        <v>4768.8392583799996</v>
      </c>
      <c r="D41" s="1820">
        <v>4980.8446448250006</v>
      </c>
      <c r="E41" s="1820">
        <v>5146.1912835399999</v>
      </c>
      <c r="F41" s="1820">
        <v>-38.375212250000914</v>
      </c>
      <c r="G41" s="1821">
        <v>-0.79828375630953941</v>
      </c>
      <c r="H41" s="1820">
        <v>165.34663871499924</v>
      </c>
      <c r="I41" s="1819">
        <v>3.3196505915275059</v>
      </c>
      <c r="K41" s="1722"/>
      <c r="L41" s="1722"/>
    </row>
    <row r="42" spans="1:12" s="1519" customFormat="1" ht="19.5" customHeight="1">
      <c r="A42" s="1830" t="s">
        <v>1626</v>
      </c>
      <c r="B42" s="1826">
        <v>180956.55272697701</v>
      </c>
      <c r="C42" s="1826">
        <v>181622.33844742889</v>
      </c>
      <c r="D42" s="1826">
        <v>174057.66040123085</v>
      </c>
      <c r="E42" s="1826">
        <v>169323.22131553179</v>
      </c>
      <c r="F42" s="1826">
        <v>665.78572045188048</v>
      </c>
      <c r="G42" s="1827">
        <v>0.36792573157403274</v>
      </c>
      <c r="H42" s="1826">
        <v>-4734.4390856990649</v>
      </c>
      <c r="I42" s="1825">
        <v>-2.7200406318144359</v>
      </c>
      <c r="K42" s="1722"/>
      <c r="L42" s="1722"/>
    </row>
    <row r="43" spans="1:12" s="1519" customFormat="1" ht="19.5" customHeight="1">
      <c r="A43" s="1823" t="s">
        <v>1625</v>
      </c>
      <c r="B43" s="1820">
        <v>116596.95209378802</v>
      </c>
      <c r="C43" s="1820">
        <v>118338.77805048002</v>
      </c>
      <c r="D43" s="1820">
        <v>115013.19311951802</v>
      </c>
      <c r="E43" s="1820">
        <v>113210.06607637405</v>
      </c>
      <c r="F43" s="1820">
        <v>1741.8259566920024</v>
      </c>
      <c r="G43" s="1821">
        <v>1.4938863541569389</v>
      </c>
      <c r="H43" s="1820">
        <v>-1803.1270431439771</v>
      </c>
      <c r="I43" s="1819">
        <v>-1.5677567018509131</v>
      </c>
      <c r="K43" s="1722"/>
      <c r="L43" s="1722"/>
    </row>
    <row r="44" spans="1:12" s="1519" customFormat="1" ht="19.5" customHeight="1">
      <c r="A44" s="1823" t="s">
        <v>1624</v>
      </c>
      <c r="B44" s="1820">
        <v>64359.600633188995</v>
      </c>
      <c r="C44" s="1820">
        <v>63283.560396948902</v>
      </c>
      <c r="D44" s="1820">
        <v>59044.467281712845</v>
      </c>
      <c r="E44" s="1820">
        <v>56113.155239157852</v>
      </c>
      <c r="F44" s="1820">
        <v>-1076.0402362400928</v>
      </c>
      <c r="G44" s="1821">
        <v>-1.6719187590564379</v>
      </c>
      <c r="H44" s="1820">
        <v>-2931.3120425549932</v>
      </c>
      <c r="I44" s="1819">
        <v>-4.9645837747491619</v>
      </c>
      <c r="K44" s="1722"/>
      <c r="L44" s="1722"/>
    </row>
    <row r="45" spans="1:12" s="1519" customFormat="1" ht="19.5" customHeight="1">
      <c r="A45" s="1828" t="s">
        <v>1623</v>
      </c>
      <c r="B45" s="1826">
        <v>177390.41610004989</v>
      </c>
      <c r="C45" s="1826">
        <v>189586.01947980485</v>
      </c>
      <c r="D45" s="1826">
        <v>201627.31211212752</v>
      </c>
      <c r="E45" s="1826">
        <v>213508.61226259757</v>
      </c>
      <c r="F45" s="1826">
        <v>12195.603379754961</v>
      </c>
      <c r="G45" s="1827">
        <v>6.8750069185679816</v>
      </c>
      <c r="H45" s="1826">
        <v>11881.300150470051</v>
      </c>
      <c r="I45" s="1825">
        <v>5.8927037344339084</v>
      </c>
      <c r="K45" s="1722"/>
      <c r="L45" s="1722"/>
    </row>
    <row r="46" spans="1:12" s="1519" customFormat="1" ht="19.5" customHeight="1">
      <c r="A46" s="1829" t="s">
        <v>1622</v>
      </c>
      <c r="B46" s="1826">
        <v>3341.8365208179998</v>
      </c>
      <c r="C46" s="1826">
        <v>3971.6713936480005</v>
      </c>
      <c r="D46" s="1826">
        <v>3303.6538436723004</v>
      </c>
      <c r="E46" s="1826">
        <v>4047.1100078373006</v>
      </c>
      <c r="F46" s="1826">
        <v>629.83487283000068</v>
      </c>
      <c r="G46" s="1827">
        <v>18.846968393170606</v>
      </c>
      <c r="H46" s="1826">
        <v>743.45616416500025</v>
      </c>
      <c r="I46" s="1825">
        <v>22.504057608486718</v>
      </c>
      <c r="K46" s="1722"/>
      <c r="L46" s="1722"/>
    </row>
    <row r="47" spans="1:12" s="1802" customFormat="1" ht="19.5" customHeight="1">
      <c r="A47" s="1828" t="s">
        <v>1621</v>
      </c>
      <c r="B47" s="1826">
        <v>358627.68980139599</v>
      </c>
      <c r="C47" s="1826">
        <v>356467.09870789782</v>
      </c>
      <c r="D47" s="1826">
        <v>373082.99691186199</v>
      </c>
      <c r="E47" s="1826">
        <v>396240.34280322847</v>
      </c>
      <c r="F47" s="1826">
        <v>-2160.5910934981657</v>
      </c>
      <c r="G47" s="1827">
        <v>-0.6024607566400344</v>
      </c>
      <c r="H47" s="1826">
        <v>23157.34589136648</v>
      </c>
      <c r="I47" s="1825">
        <v>6.207022588284083</v>
      </c>
      <c r="K47" s="1722"/>
      <c r="L47" s="1722"/>
    </row>
    <row r="48" spans="1:12" s="1519" customFormat="1" ht="19.5" customHeight="1">
      <c r="A48" s="1824" t="s">
        <v>1620</v>
      </c>
      <c r="B48" s="1820">
        <v>1683.7545225826768</v>
      </c>
      <c r="C48" s="1820">
        <v>1881.4065854353996</v>
      </c>
      <c r="D48" s="1820">
        <v>1762.4387466670998</v>
      </c>
      <c r="E48" s="1820">
        <v>1883.3372804135984</v>
      </c>
      <c r="F48" s="1820">
        <v>197.65206285272279</v>
      </c>
      <c r="G48" s="1821">
        <v>11.738769529749996</v>
      </c>
      <c r="H48" s="1820">
        <v>120.89853374649852</v>
      </c>
      <c r="I48" s="1819">
        <v>6.8597296771377989</v>
      </c>
      <c r="K48" s="1722"/>
      <c r="L48" s="1722"/>
    </row>
    <row r="49" spans="1:12" s="1519" customFormat="1" ht="19.5" customHeight="1">
      <c r="A49" s="1823" t="s">
        <v>1619</v>
      </c>
      <c r="B49" s="1820">
        <v>23639.225282337993</v>
      </c>
      <c r="C49" s="1820">
        <v>22017.215265738007</v>
      </c>
      <c r="D49" s="1820">
        <v>20679.866532969998</v>
      </c>
      <c r="E49" s="1820">
        <v>18849.179943219999</v>
      </c>
      <c r="F49" s="1820">
        <v>-1622.0100165999866</v>
      </c>
      <c r="G49" s="1821">
        <v>-6.8615193485713277</v>
      </c>
      <c r="H49" s="1820">
        <v>-1830.6865897499993</v>
      </c>
      <c r="I49" s="1819">
        <v>-8.8525067936552091</v>
      </c>
      <c r="K49" s="1722"/>
      <c r="L49" s="1722"/>
    </row>
    <row r="50" spans="1:12" s="1519" customFormat="1" ht="19.5" customHeight="1">
      <c r="A50" s="1822" t="s">
        <v>1618</v>
      </c>
      <c r="B50" s="1820">
        <v>333304.70999647526</v>
      </c>
      <c r="C50" s="1820">
        <v>332568.4768567243</v>
      </c>
      <c r="D50" s="1820">
        <v>350640.69163222495</v>
      </c>
      <c r="E50" s="1820">
        <v>375507.825579595</v>
      </c>
      <c r="F50" s="1820">
        <v>-736.23313975095516</v>
      </c>
      <c r="G50" s="1821">
        <v>-0.22088890965829464</v>
      </c>
      <c r="H50" s="1820">
        <v>24867.13394737005</v>
      </c>
      <c r="I50" s="1819">
        <v>7.0919133291729688</v>
      </c>
      <c r="K50" s="1722"/>
      <c r="L50" s="1722"/>
    </row>
    <row r="51" spans="1:12" ht="19.5" customHeight="1" thickBot="1">
      <c r="A51" s="1818" t="s">
        <v>1617</v>
      </c>
      <c r="B51" s="1816">
        <v>2911896.7879800401</v>
      </c>
      <c r="C51" s="1816">
        <v>3035312.7253740714</v>
      </c>
      <c r="D51" s="1816">
        <v>3266011.8898883322</v>
      </c>
      <c r="E51" s="1816">
        <v>3412912.3269854435</v>
      </c>
      <c r="F51" s="1816">
        <v>123415.93739403132</v>
      </c>
      <c r="G51" s="1817">
        <v>4.2383348854766236</v>
      </c>
      <c r="H51" s="1816">
        <v>146900.43709711125</v>
      </c>
      <c r="I51" s="1815">
        <v>4.4978537142476203</v>
      </c>
      <c r="K51" s="1722"/>
      <c r="L51" s="1722"/>
    </row>
    <row r="52" spans="1:12" ht="16.5" thickTop="1">
      <c r="A52" s="1814" t="s">
        <v>1616</v>
      </c>
      <c r="B52" s="1602"/>
      <c r="C52" s="1602"/>
      <c r="D52" s="1602"/>
      <c r="E52" s="1602"/>
    </row>
    <row r="53" spans="1:12">
      <c r="A53" s="2882" t="s">
        <v>1615</v>
      </c>
      <c r="B53" s="2882"/>
      <c r="C53" s="2882"/>
      <c r="D53" s="2882"/>
      <c r="E53" s="2882"/>
      <c r="F53" s="2882"/>
      <c r="G53" s="2882"/>
      <c r="H53" s="2882"/>
      <c r="I53" s="2882"/>
    </row>
    <row r="54" spans="1:12">
      <c r="B54" s="1516"/>
      <c r="C54" s="1516"/>
      <c r="D54" s="1516"/>
      <c r="E54" s="1516"/>
    </row>
    <row r="55" spans="1:12">
      <c r="B55" s="1602"/>
      <c r="C55" s="1602"/>
      <c r="D55" s="1602"/>
      <c r="E55" s="1602"/>
      <c r="F55" s="1602"/>
      <c r="G55" s="1602"/>
    </row>
    <row r="56" spans="1:12">
      <c r="B56" s="1813"/>
      <c r="C56" s="1813"/>
      <c r="D56" s="1813"/>
      <c r="E56" s="1813"/>
      <c r="F56" s="1602"/>
      <c r="H56" s="1516"/>
    </row>
    <row r="57" spans="1:12">
      <c r="B57" s="1813"/>
      <c r="C57" s="1813"/>
      <c r="D57" s="1813"/>
      <c r="E57" s="1813"/>
    </row>
    <row r="58" spans="1:12">
      <c r="B58" s="1813"/>
      <c r="C58" s="1813"/>
      <c r="D58" s="1813"/>
      <c r="E58" s="1813"/>
    </row>
    <row r="59" spans="1:12">
      <c r="B59" s="1813"/>
      <c r="C59" s="1813"/>
      <c r="D59" s="1813"/>
      <c r="E59" s="1813"/>
    </row>
    <row r="60" spans="1:12">
      <c r="B60" s="1813"/>
      <c r="C60" s="1813"/>
      <c r="D60" s="1813"/>
      <c r="E60" s="1813"/>
    </row>
    <row r="61" spans="1:12">
      <c r="B61" s="1813"/>
      <c r="C61" s="1813"/>
      <c r="D61" s="1813"/>
      <c r="E61" s="1813"/>
    </row>
    <row r="62" spans="1:12">
      <c r="B62" s="1813"/>
      <c r="C62" s="1813"/>
      <c r="D62" s="1813"/>
      <c r="E62" s="1813"/>
    </row>
    <row r="63" spans="1:12">
      <c r="B63" s="1813"/>
      <c r="C63" s="1813"/>
      <c r="D63" s="1813"/>
      <c r="E63" s="1813"/>
    </row>
    <row r="64" spans="1:12">
      <c r="B64" s="1813"/>
      <c r="C64" s="1813"/>
      <c r="D64" s="1813"/>
      <c r="E64" s="1813"/>
    </row>
    <row r="65" spans="2:7">
      <c r="B65" s="1813"/>
      <c r="C65" s="1813"/>
      <c r="D65" s="1813"/>
      <c r="E65" s="1813"/>
    </row>
    <row r="66" spans="2:7">
      <c r="B66" s="1813"/>
      <c r="C66" s="1813"/>
      <c r="D66" s="1813"/>
      <c r="E66" s="1813"/>
    </row>
    <row r="67" spans="2:7">
      <c r="B67" s="1813"/>
      <c r="C67" s="1813"/>
      <c r="D67" s="1813"/>
      <c r="E67" s="1813"/>
    </row>
    <row r="70" spans="2:7">
      <c r="B70" s="1602"/>
      <c r="C70" s="1602"/>
      <c r="D70" s="1602"/>
      <c r="E70" s="1602"/>
      <c r="F70" s="1602"/>
      <c r="G70" s="1602"/>
    </row>
    <row r="71" spans="2:7">
      <c r="B71" s="1602"/>
      <c r="C71" s="1602"/>
      <c r="D71" s="1602"/>
      <c r="E71" s="1602"/>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27"/>
  <sheetViews>
    <sheetView showGridLines="0" topLeftCell="A51" workbookViewId="0">
      <selection activeCell="M11" sqref="M11"/>
    </sheetView>
  </sheetViews>
  <sheetFormatPr defaultRowHeight="15.75"/>
  <cols>
    <col min="1" max="1" width="27.140625" style="1718" bestFit="1" customWidth="1"/>
    <col min="2" max="2" width="12" style="1718" customWidth="1"/>
    <col min="3" max="3" width="12" style="1843" customWidth="1"/>
    <col min="4" max="5" width="12" style="1718" customWidth="1"/>
    <col min="6" max="9" width="10.85546875" style="1718" customWidth="1"/>
    <col min="10" max="256" width="9.140625" style="1718"/>
    <col min="257" max="257" width="23.140625" style="1718" bestFit="1" customWidth="1"/>
    <col min="258" max="261" width="7.42578125" style="1718" bestFit="1" customWidth="1"/>
    <col min="262" max="265" width="7.140625" style="1718" bestFit="1" customWidth="1"/>
    <col min="266" max="512" width="9.140625" style="1718"/>
    <col min="513" max="513" width="23.140625" style="1718" bestFit="1" customWidth="1"/>
    <col min="514" max="517" width="7.42578125" style="1718" bestFit="1" customWidth="1"/>
    <col min="518" max="521" width="7.140625" style="1718" bestFit="1" customWidth="1"/>
    <col min="522" max="768" width="9.140625" style="1718"/>
    <col min="769" max="769" width="23.140625" style="1718" bestFit="1" customWidth="1"/>
    <col min="770" max="773" width="7.42578125" style="1718" bestFit="1" customWidth="1"/>
    <col min="774" max="777" width="7.140625" style="1718" bestFit="1" customWidth="1"/>
    <col min="778" max="1024" width="9.140625" style="1718"/>
    <col min="1025" max="1025" width="23.140625" style="1718" bestFit="1" customWidth="1"/>
    <col min="1026" max="1029" width="7.42578125" style="1718" bestFit="1" customWidth="1"/>
    <col min="1030" max="1033" width="7.140625" style="1718" bestFit="1" customWidth="1"/>
    <col min="1034" max="1280" width="9.140625" style="1718"/>
    <col min="1281" max="1281" width="23.140625" style="1718" bestFit="1" customWidth="1"/>
    <col min="1282" max="1285" width="7.42578125" style="1718" bestFit="1" customWidth="1"/>
    <col min="1286" max="1289" width="7.140625" style="1718" bestFit="1" customWidth="1"/>
    <col min="1290" max="1536" width="9.140625" style="1718"/>
    <col min="1537" max="1537" width="23.140625" style="1718" bestFit="1" customWidth="1"/>
    <col min="1538" max="1541" width="7.42578125" style="1718" bestFit="1" customWidth="1"/>
    <col min="1542" max="1545" width="7.140625" style="1718" bestFit="1" customWidth="1"/>
    <col min="1546" max="1792" width="9.140625" style="1718"/>
    <col min="1793" max="1793" width="23.140625" style="1718" bestFit="1" customWidth="1"/>
    <col min="1794" max="1797" width="7.42578125" style="1718" bestFit="1" customWidth="1"/>
    <col min="1798" max="1801" width="7.140625" style="1718" bestFit="1" customWidth="1"/>
    <col min="1802" max="2048" width="9.140625" style="1718"/>
    <col min="2049" max="2049" width="23.140625" style="1718" bestFit="1" customWidth="1"/>
    <col min="2050" max="2053" width="7.42578125" style="1718" bestFit="1" customWidth="1"/>
    <col min="2054" max="2057" width="7.140625" style="1718" bestFit="1" customWidth="1"/>
    <col min="2058" max="2304" width="9.140625" style="1718"/>
    <col min="2305" max="2305" width="23.140625" style="1718" bestFit="1" customWidth="1"/>
    <col min="2306" max="2309" width="7.42578125" style="1718" bestFit="1" customWidth="1"/>
    <col min="2310" max="2313" width="7.140625" style="1718" bestFit="1" customWidth="1"/>
    <col min="2314" max="2560" width="9.140625" style="1718"/>
    <col min="2561" max="2561" width="23.140625" style="1718" bestFit="1" customWidth="1"/>
    <col min="2562" max="2565" width="7.42578125" style="1718" bestFit="1" customWidth="1"/>
    <col min="2566" max="2569" width="7.140625" style="1718" bestFit="1" customWidth="1"/>
    <col min="2570" max="2816" width="9.140625" style="1718"/>
    <col min="2817" max="2817" width="23.140625" style="1718" bestFit="1" customWidth="1"/>
    <col min="2818" max="2821" width="7.42578125" style="1718" bestFit="1" customWidth="1"/>
    <col min="2822" max="2825" width="7.140625" style="1718" bestFit="1" customWidth="1"/>
    <col min="2826" max="3072" width="9.140625" style="1718"/>
    <col min="3073" max="3073" width="23.140625" style="1718" bestFit="1" customWidth="1"/>
    <col min="3074" max="3077" width="7.42578125" style="1718" bestFit="1" customWidth="1"/>
    <col min="3078" max="3081" width="7.140625" style="1718" bestFit="1" customWidth="1"/>
    <col min="3082" max="3328" width="9.140625" style="1718"/>
    <col min="3329" max="3329" width="23.140625" style="1718" bestFit="1" customWidth="1"/>
    <col min="3330" max="3333" width="7.42578125" style="1718" bestFit="1" customWidth="1"/>
    <col min="3334" max="3337" width="7.140625" style="1718" bestFit="1" customWidth="1"/>
    <col min="3338" max="3584" width="9.140625" style="1718"/>
    <col min="3585" max="3585" width="23.140625" style="1718" bestFit="1" customWidth="1"/>
    <col min="3586" max="3589" width="7.42578125" style="1718" bestFit="1" customWidth="1"/>
    <col min="3590" max="3593" width="7.140625" style="1718" bestFit="1" customWidth="1"/>
    <col min="3594" max="3840" width="9.140625" style="1718"/>
    <col min="3841" max="3841" width="23.140625" style="1718" bestFit="1" customWidth="1"/>
    <col min="3842" max="3845" width="7.42578125" style="1718" bestFit="1" customWidth="1"/>
    <col min="3846" max="3849" width="7.140625" style="1718" bestFit="1" customWidth="1"/>
    <col min="3850" max="4096" width="9.140625" style="1718"/>
    <col min="4097" max="4097" width="23.140625" style="1718" bestFit="1" customWidth="1"/>
    <col min="4098" max="4101" width="7.42578125" style="1718" bestFit="1" customWidth="1"/>
    <col min="4102" max="4105" width="7.140625" style="1718" bestFit="1" customWidth="1"/>
    <col min="4106" max="4352" width="9.140625" style="1718"/>
    <col min="4353" max="4353" width="23.140625" style="1718" bestFit="1" customWidth="1"/>
    <col min="4354" max="4357" width="7.42578125" style="1718" bestFit="1" customWidth="1"/>
    <col min="4358" max="4361" width="7.140625" style="1718" bestFit="1" customWidth="1"/>
    <col min="4362" max="4608" width="9.140625" style="1718"/>
    <col min="4609" max="4609" width="23.140625" style="1718" bestFit="1" customWidth="1"/>
    <col min="4610" max="4613" width="7.42578125" style="1718" bestFit="1" customWidth="1"/>
    <col min="4614" max="4617" width="7.140625" style="1718" bestFit="1" customWidth="1"/>
    <col min="4618" max="4864" width="9.140625" style="1718"/>
    <col min="4865" max="4865" width="23.140625" style="1718" bestFit="1" customWidth="1"/>
    <col min="4866" max="4869" width="7.42578125" style="1718" bestFit="1" customWidth="1"/>
    <col min="4870" max="4873" width="7.140625" style="1718" bestFit="1" customWidth="1"/>
    <col min="4874" max="5120" width="9.140625" style="1718"/>
    <col min="5121" max="5121" width="23.140625" style="1718" bestFit="1" customWidth="1"/>
    <col min="5122" max="5125" width="7.42578125" style="1718" bestFit="1" customWidth="1"/>
    <col min="5126" max="5129" width="7.140625" style="1718" bestFit="1" customWidth="1"/>
    <col min="5130" max="5376" width="9.140625" style="1718"/>
    <col min="5377" max="5377" width="23.140625" style="1718" bestFit="1" customWidth="1"/>
    <col min="5378" max="5381" width="7.42578125" style="1718" bestFit="1" customWidth="1"/>
    <col min="5382" max="5385" width="7.140625" style="1718" bestFit="1" customWidth="1"/>
    <col min="5386" max="5632" width="9.140625" style="1718"/>
    <col min="5633" max="5633" width="23.140625" style="1718" bestFit="1" customWidth="1"/>
    <col min="5634" max="5637" width="7.42578125" style="1718" bestFit="1" customWidth="1"/>
    <col min="5638" max="5641" width="7.140625" style="1718" bestFit="1" customWidth="1"/>
    <col min="5642" max="5888" width="9.140625" style="1718"/>
    <col min="5889" max="5889" width="23.140625" style="1718" bestFit="1" customWidth="1"/>
    <col min="5890" max="5893" width="7.42578125" style="1718" bestFit="1" customWidth="1"/>
    <col min="5894" max="5897" width="7.140625" style="1718" bestFit="1" customWidth="1"/>
    <col min="5898" max="6144" width="9.140625" style="1718"/>
    <col min="6145" max="6145" width="23.140625" style="1718" bestFit="1" customWidth="1"/>
    <col min="6146" max="6149" width="7.42578125" style="1718" bestFit="1" customWidth="1"/>
    <col min="6150" max="6153" width="7.140625" style="1718" bestFit="1" customWidth="1"/>
    <col min="6154" max="6400" width="9.140625" style="1718"/>
    <col min="6401" max="6401" width="23.140625" style="1718" bestFit="1" customWidth="1"/>
    <col min="6402" max="6405" width="7.42578125" style="1718" bestFit="1" customWidth="1"/>
    <col min="6406" max="6409" width="7.140625" style="1718" bestFit="1" customWidth="1"/>
    <col min="6410" max="6656" width="9.140625" style="1718"/>
    <col min="6657" max="6657" width="23.140625" style="1718" bestFit="1" customWidth="1"/>
    <col min="6658" max="6661" width="7.42578125" style="1718" bestFit="1" customWidth="1"/>
    <col min="6662" max="6665" width="7.140625" style="1718" bestFit="1" customWidth="1"/>
    <col min="6666" max="6912" width="9.140625" style="1718"/>
    <col min="6913" max="6913" width="23.140625" style="1718" bestFit="1" customWidth="1"/>
    <col min="6914" max="6917" width="7.42578125" style="1718" bestFit="1" customWidth="1"/>
    <col min="6918" max="6921" width="7.140625" style="1718" bestFit="1" customWidth="1"/>
    <col min="6922" max="7168" width="9.140625" style="1718"/>
    <col min="7169" max="7169" width="23.140625" style="1718" bestFit="1" customWidth="1"/>
    <col min="7170" max="7173" width="7.42578125" style="1718" bestFit="1" customWidth="1"/>
    <col min="7174" max="7177" width="7.140625" style="1718" bestFit="1" customWidth="1"/>
    <col min="7178" max="7424" width="9.140625" style="1718"/>
    <col min="7425" max="7425" width="23.140625" style="1718" bestFit="1" customWidth="1"/>
    <col min="7426" max="7429" width="7.42578125" style="1718" bestFit="1" customWidth="1"/>
    <col min="7430" max="7433" width="7.140625" style="1718" bestFit="1" customWidth="1"/>
    <col min="7434" max="7680" width="9.140625" style="1718"/>
    <col min="7681" max="7681" width="23.140625" style="1718" bestFit="1" customWidth="1"/>
    <col min="7682" max="7685" width="7.42578125" style="1718" bestFit="1" customWidth="1"/>
    <col min="7686" max="7689" width="7.140625" style="1718" bestFit="1" customWidth="1"/>
    <col min="7690" max="7936" width="9.140625" style="1718"/>
    <col min="7937" max="7937" width="23.140625" style="1718" bestFit="1" customWidth="1"/>
    <col min="7938" max="7941" width="7.42578125" style="1718" bestFit="1" customWidth="1"/>
    <col min="7942" max="7945" width="7.140625" style="1718" bestFit="1" customWidth="1"/>
    <col min="7946" max="8192" width="9.140625" style="1718"/>
    <col min="8193" max="8193" width="23.140625" style="1718" bestFit="1" customWidth="1"/>
    <col min="8194" max="8197" width="7.42578125" style="1718" bestFit="1" customWidth="1"/>
    <col min="8198" max="8201" width="7.140625" style="1718" bestFit="1" customWidth="1"/>
    <col min="8202" max="8448" width="9.140625" style="1718"/>
    <col min="8449" max="8449" width="23.140625" style="1718" bestFit="1" customWidth="1"/>
    <col min="8450" max="8453" width="7.42578125" style="1718" bestFit="1" customWidth="1"/>
    <col min="8454" max="8457" width="7.140625" style="1718" bestFit="1" customWidth="1"/>
    <col min="8458" max="8704" width="9.140625" style="1718"/>
    <col min="8705" max="8705" width="23.140625" style="1718" bestFit="1" customWidth="1"/>
    <col min="8706" max="8709" width="7.42578125" style="1718" bestFit="1" customWidth="1"/>
    <col min="8710" max="8713" width="7.140625" style="1718" bestFit="1" customWidth="1"/>
    <col min="8714" max="8960" width="9.140625" style="1718"/>
    <col min="8961" max="8961" width="23.140625" style="1718" bestFit="1" customWidth="1"/>
    <col min="8962" max="8965" width="7.42578125" style="1718" bestFit="1" customWidth="1"/>
    <col min="8966" max="8969" width="7.140625" style="1718" bestFit="1" customWidth="1"/>
    <col min="8970" max="9216" width="9.140625" style="1718"/>
    <col min="9217" max="9217" width="23.140625" style="1718" bestFit="1" customWidth="1"/>
    <col min="9218" max="9221" width="7.42578125" style="1718" bestFit="1" customWidth="1"/>
    <col min="9222" max="9225" width="7.140625" style="1718" bestFit="1" customWidth="1"/>
    <col min="9226" max="9472" width="9.140625" style="1718"/>
    <col min="9473" max="9473" width="23.140625" style="1718" bestFit="1" customWidth="1"/>
    <col min="9474" max="9477" width="7.42578125" style="1718" bestFit="1" customWidth="1"/>
    <col min="9478" max="9481" width="7.140625" style="1718" bestFit="1" customWidth="1"/>
    <col min="9482" max="9728" width="9.140625" style="1718"/>
    <col min="9729" max="9729" width="23.140625" style="1718" bestFit="1" customWidth="1"/>
    <col min="9730" max="9733" width="7.42578125" style="1718" bestFit="1" customWidth="1"/>
    <col min="9734" max="9737" width="7.140625" style="1718" bestFit="1" customWidth="1"/>
    <col min="9738" max="9984" width="9.140625" style="1718"/>
    <col min="9985" max="9985" width="23.140625" style="1718" bestFit="1" customWidth="1"/>
    <col min="9986" max="9989" width="7.42578125" style="1718" bestFit="1" customWidth="1"/>
    <col min="9990" max="9993" width="7.140625" style="1718" bestFit="1" customWidth="1"/>
    <col min="9994" max="10240" width="9.140625" style="1718"/>
    <col min="10241" max="10241" width="23.140625" style="1718" bestFit="1" customWidth="1"/>
    <col min="10242" max="10245" width="7.42578125" style="1718" bestFit="1" customWidth="1"/>
    <col min="10246" max="10249" width="7.140625" style="1718" bestFit="1" customWidth="1"/>
    <col min="10250" max="10496" width="9.140625" style="1718"/>
    <col min="10497" max="10497" width="23.140625" style="1718" bestFit="1" customWidth="1"/>
    <col min="10498" max="10501" width="7.42578125" style="1718" bestFit="1" customWidth="1"/>
    <col min="10502" max="10505" width="7.140625" style="1718" bestFit="1" customWidth="1"/>
    <col min="10506" max="10752" width="9.140625" style="1718"/>
    <col min="10753" max="10753" width="23.140625" style="1718" bestFit="1" customWidth="1"/>
    <col min="10754" max="10757" width="7.42578125" style="1718" bestFit="1" customWidth="1"/>
    <col min="10758" max="10761" width="7.140625" style="1718" bestFit="1" customWidth="1"/>
    <col min="10762" max="11008" width="9.140625" style="1718"/>
    <col min="11009" max="11009" width="23.140625" style="1718" bestFit="1" customWidth="1"/>
    <col min="11010" max="11013" width="7.42578125" style="1718" bestFit="1" customWidth="1"/>
    <col min="11014" max="11017" width="7.140625" style="1718" bestFit="1" customWidth="1"/>
    <col min="11018" max="11264" width="9.140625" style="1718"/>
    <col min="11265" max="11265" width="23.140625" style="1718" bestFit="1" customWidth="1"/>
    <col min="11266" max="11269" width="7.42578125" style="1718" bestFit="1" customWidth="1"/>
    <col min="11270" max="11273" width="7.140625" style="1718" bestFit="1" customWidth="1"/>
    <col min="11274" max="11520" width="9.140625" style="1718"/>
    <col min="11521" max="11521" width="23.140625" style="1718" bestFit="1" customWidth="1"/>
    <col min="11522" max="11525" width="7.42578125" style="1718" bestFit="1" customWidth="1"/>
    <col min="11526" max="11529" width="7.140625" style="1718" bestFit="1" customWidth="1"/>
    <col min="11530" max="11776" width="9.140625" style="1718"/>
    <col min="11777" max="11777" width="23.140625" style="1718" bestFit="1" customWidth="1"/>
    <col min="11778" max="11781" width="7.42578125" style="1718" bestFit="1" customWidth="1"/>
    <col min="11782" max="11785" width="7.140625" style="1718" bestFit="1" customWidth="1"/>
    <col min="11786" max="12032" width="9.140625" style="1718"/>
    <col min="12033" max="12033" width="23.140625" style="1718" bestFit="1" customWidth="1"/>
    <col min="12034" max="12037" width="7.42578125" style="1718" bestFit="1" customWidth="1"/>
    <col min="12038" max="12041" width="7.140625" style="1718" bestFit="1" customWidth="1"/>
    <col min="12042" max="12288" width="9.140625" style="1718"/>
    <col min="12289" max="12289" width="23.140625" style="1718" bestFit="1" customWidth="1"/>
    <col min="12290" max="12293" width="7.42578125" style="1718" bestFit="1" customWidth="1"/>
    <col min="12294" max="12297" width="7.140625" style="1718" bestFit="1" customWidth="1"/>
    <col min="12298" max="12544" width="9.140625" style="1718"/>
    <col min="12545" max="12545" width="23.140625" style="1718" bestFit="1" customWidth="1"/>
    <col min="12546" max="12549" width="7.42578125" style="1718" bestFit="1" customWidth="1"/>
    <col min="12550" max="12553" width="7.140625" style="1718" bestFit="1" customWidth="1"/>
    <col min="12554" max="12800" width="9.140625" style="1718"/>
    <col min="12801" max="12801" width="23.140625" style="1718" bestFit="1" customWidth="1"/>
    <col min="12802" max="12805" width="7.42578125" style="1718" bestFit="1" customWidth="1"/>
    <col min="12806" max="12809" width="7.140625" style="1718" bestFit="1" customWidth="1"/>
    <col min="12810" max="13056" width="9.140625" style="1718"/>
    <col min="13057" max="13057" width="23.140625" style="1718" bestFit="1" customWidth="1"/>
    <col min="13058" max="13061" width="7.42578125" style="1718" bestFit="1" customWidth="1"/>
    <col min="13062" max="13065" width="7.140625" style="1718" bestFit="1" customWidth="1"/>
    <col min="13066" max="13312" width="9.140625" style="1718"/>
    <col min="13313" max="13313" width="23.140625" style="1718" bestFit="1" customWidth="1"/>
    <col min="13314" max="13317" width="7.42578125" style="1718" bestFit="1" customWidth="1"/>
    <col min="13318" max="13321" width="7.140625" style="1718" bestFit="1" customWidth="1"/>
    <col min="13322" max="13568" width="9.140625" style="1718"/>
    <col min="13569" max="13569" width="23.140625" style="1718" bestFit="1" customWidth="1"/>
    <col min="13570" max="13573" width="7.42578125" style="1718" bestFit="1" customWidth="1"/>
    <col min="13574" max="13577" width="7.140625" style="1718" bestFit="1" customWidth="1"/>
    <col min="13578" max="13824" width="9.140625" style="1718"/>
    <col min="13825" max="13825" width="23.140625" style="1718" bestFit="1" customWidth="1"/>
    <col min="13826" max="13829" width="7.42578125" style="1718" bestFit="1" customWidth="1"/>
    <col min="13830" max="13833" width="7.140625" style="1718" bestFit="1" customWidth="1"/>
    <col min="13834" max="14080" width="9.140625" style="1718"/>
    <col min="14081" max="14081" width="23.140625" style="1718" bestFit="1" customWidth="1"/>
    <col min="14082" max="14085" width="7.42578125" style="1718" bestFit="1" customWidth="1"/>
    <col min="14086" max="14089" width="7.140625" style="1718" bestFit="1" customWidth="1"/>
    <col min="14090" max="14336" width="9.140625" style="1718"/>
    <col min="14337" max="14337" width="23.140625" style="1718" bestFit="1" customWidth="1"/>
    <col min="14338" max="14341" width="7.42578125" style="1718" bestFit="1" customWidth="1"/>
    <col min="14342" max="14345" width="7.140625" style="1718" bestFit="1" customWidth="1"/>
    <col min="14346" max="14592" width="9.140625" style="1718"/>
    <col min="14593" max="14593" width="23.140625" style="1718" bestFit="1" customWidth="1"/>
    <col min="14594" max="14597" width="7.42578125" style="1718" bestFit="1" customWidth="1"/>
    <col min="14598" max="14601" width="7.140625" style="1718" bestFit="1" customWidth="1"/>
    <col min="14602" max="14848" width="9.140625" style="1718"/>
    <col min="14849" max="14849" width="23.140625" style="1718" bestFit="1" customWidth="1"/>
    <col min="14850" max="14853" width="7.42578125" style="1718" bestFit="1" customWidth="1"/>
    <col min="14854" max="14857" width="7.140625" style="1718" bestFit="1" customWidth="1"/>
    <col min="14858" max="15104" width="9.140625" style="1718"/>
    <col min="15105" max="15105" width="23.140625" style="1718" bestFit="1" customWidth="1"/>
    <col min="15106" max="15109" width="7.42578125" style="1718" bestFit="1" customWidth="1"/>
    <col min="15110" max="15113" width="7.140625" style="1718" bestFit="1" customWidth="1"/>
    <col min="15114" max="15360" width="9.140625" style="1718"/>
    <col min="15361" max="15361" width="23.140625" style="1718" bestFit="1" customWidth="1"/>
    <col min="15362" max="15365" width="7.42578125" style="1718" bestFit="1" customWidth="1"/>
    <col min="15366" max="15369" width="7.140625" style="1718" bestFit="1" customWidth="1"/>
    <col min="15370" max="15616" width="9.140625" style="1718"/>
    <col min="15617" max="15617" width="23.140625" style="1718" bestFit="1" customWidth="1"/>
    <col min="15618" max="15621" width="7.42578125" style="1718" bestFit="1" customWidth="1"/>
    <col min="15622" max="15625" width="7.140625" style="1718" bestFit="1" customWidth="1"/>
    <col min="15626" max="15872" width="9.140625" style="1718"/>
    <col min="15873" max="15873" width="23.140625" style="1718" bestFit="1" customWidth="1"/>
    <col min="15874" max="15877" width="7.42578125" style="1718" bestFit="1" customWidth="1"/>
    <col min="15878" max="15881" width="7.140625" style="1718" bestFit="1" customWidth="1"/>
    <col min="15882" max="16128" width="9.140625" style="1718"/>
    <col min="16129" max="16129" width="23.140625" style="1718" bestFit="1" customWidth="1"/>
    <col min="16130" max="16133" width="7.42578125" style="1718" bestFit="1" customWidth="1"/>
    <col min="16134" max="16137" width="7.140625" style="1718" bestFit="1" customWidth="1"/>
    <col min="16138" max="16384" width="9.140625" style="1718"/>
  </cols>
  <sheetData>
    <row r="1" spans="1:12">
      <c r="A1" s="2895" t="s">
        <v>1662</v>
      </c>
      <c r="B1" s="2895"/>
      <c r="C1" s="2895"/>
      <c r="D1" s="2895"/>
      <c r="E1" s="2895"/>
      <c r="F1" s="2895"/>
      <c r="G1" s="2895"/>
      <c r="H1" s="2895"/>
      <c r="I1" s="2895"/>
    </row>
    <row r="2" spans="1:12" ht="15.75" customHeight="1">
      <c r="A2" s="2896" t="s">
        <v>1661</v>
      </c>
      <c r="B2" s="2896"/>
      <c r="C2" s="2896"/>
      <c r="D2" s="2896"/>
      <c r="E2" s="2896"/>
      <c r="F2" s="2896"/>
      <c r="G2" s="2896"/>
      <c r="H2" s="2896"/>
      <c r="I2" s="2896"/>
      <c r="J2" s="1725"/>
    </row>
    <row r="3" spans="1:12" ht="15.75" customHeight="1">
      <c r="A3" s="2896" t="s">
        <v>1334</v>
      </c>
      <c r="B3" s="2896"/>
      <c r="C3" s="2896"/>
      <c r="D3" s="2896"/>
      <c r="E3" s="2896"/>
      <c r="F3" s="2896"/>
      <c r="G3" s="2896"/>
      <c r="H3" s="2896"/>
      <c r="I3" s="2896"/>
      <c r="J3" s="1725"/>
    </row>
    <row r="4" spans="1:12" ht="16.5" thickBot="1">
      <c r="H4" s="2853" t="s">
        <v>184</v>
      </c>
      <c r="I4" s="2853"/>
    </row>
    <row r="5" spans="1:12" s="1844" customFormat="1" ht="21.75" customHeight="1" thickTop="1">
      <c r="A5" s="2897" t="s">
        <v>61</v>
      </c>
      <c r="B5" s="2817">
        <v>2019</v>
      </c>
      <c r="C5" s="2826"/>
      <c r="D5" s="2846">
        <v>2020</v>
      </c>
      <c r="E5" s="2847"/>
      <c r="F5" s="2857" t="str">
        <f>'Secu Credit'!F5</f>
        <v>Changes during three month</v>
      </c>
      <c r="G5" s="2858"/>
      <c r="H5" s="2858"/>
      <c r="I5" s="2859"/>
    </row>
    <row r="6" spans="1:12" s="1844" customFormat="1">
      <c r="A6" s="2898"/>
      <c r="B6" s="2827" t="s">
        <v>1331</v>
      </c>
      <c r="C6" s="2827" t="s">
        <v>1330</v>
      </c>
      <c r="D6" s="2827" t="s">
        <v>1329</v>
      </c>
      <c r="E6" s="2827" t="s">
        <v>1328</v>
      </c>
      <c r="F6" s="2860" t="str">
        <f>'Secu Credit'!F6:G6</f>
        <v>2019/20</v>
      </c>
      <c r="G6" s="2861"/>
      <c r="H6" s="2860" t="str">
        <f>'Secu Credit'!H6:I6</f>
        <v>2020/21</v>
      </c>
      <c r="I6" s="2862"/>
    </row>
    <row r="7" spans="1:12" s="1844" customFormat="1">
      <c r="A7" s="2898"/>
      <c r="B7" s="2845"/>
      <c r="C7" s="2845"/>
      <c r="D7" s="2845"/>
      <c r="E7" s="2845"/>
      <c r="F7" s="1858" t="s">
        <v>142</v>
      </c>
      <c r="G7" s="1858" t="s">
        <v>1327</v>
      </c>
      <c r="H7" s="1858" t="s">
        <v>142</v>
      </c>
      <c r="I7" s="1857" t="s">
        <v>1327</v>
      </c>
    </row>
    <row r="8" spans="1:12" s="1844" customFormat="1" ht="27" customHeight="1">
      <c r="A8" s="1856" t="s">
        <v>1660</v>
      </c>
      <c r="B8" s="1854">
        <v>9453.3786765339973</v>
      </c>
      <c r="C8" s="1854">
        <v>8892.6428988900007</v>
      </c>
      <c r="D8" s="1854">
        <v>8139.0722588424369</v>
      </c>
      <c r="E8" s="1854">
        <v>9815.2299660939989</v>
      </c>
      <c r="F8" s="1854">
        <v>-560.7357776439967</v>
      </c>
      <c r="G8" s="1855">
        <v>-5.931591199619497</v>
      </c>
      <c r="H8" s="1854">
        <v>1676.157707251562</v>
      </c>
      <c r="I8" s="1853">
        <v>20.593965183569338</v>
      </c>
    </row>
    <row r="9" spans="1:12" s="1844" customFormat="1" ht="27" customHeight="1">
      <c r="A9" s="1852" t="s">
        <v>1651</v>
      </c>
      <c r="B9" s="1850">
        <v>9244.0661058439982</v>
      </c>
      <c r="C9" s="1850">
        <v>8689.9484980300003</v>
      </c>
      <c r="D9" s="1850">
        <v>7919.2585571099999</v>
      </c>
      <c r="E9" s="1850">
        <v>9568.6593547899993</v>
      </c>
      <c r="F9" s="1850">
        <v>-554.11760781399789</v>
      </c>
      <c r="G9" s="1851">
        <v>-5.994305984719114</v>
      </c>
      <c r="H9" s="1850">
        <v>1649.4007976799994</v>
      </c>
      <c r="I9" s="1849">
        <v>20.82771746603915</v>
      </c>
    </row>
    <row r="10" spans="1:12" ht="27" customHeight="1">
      <c r="A10" s="1852" t="s">
        <v>1659</v>
      </c>
      <c r="B10" s="1850">
        <v>313.41970633</v>
      </c>
      <c r="C10" s="1850">
        <v>217.65112837999999</v>
      </c>
      <c r="D10" s="1850">
        <v>385.64765738999995</v>
      </c>
      <c r="E10" s="1850">
        <v>453.15981047000002</v>
      </c>
      <c r="F10" s="1850">
        <v>-95.768577950000008</v>
      </c>
      <c r="G10" s="1851">
        <v>-30.556016745534549</v>
      </c>
      <c r="H10" s="1850">
        <v>67.512153080000076</v>
      </c>
      <c r="I10" s="1849">
        <v>17.506174816907031</v>
      </c>
      <c r="K10" s="1844"/>
      <c r="L10" s="1844"/>
    </row>
    <row r="11" spans="1:12" ht="27" customHeight="1">
      <c r="A11" s="1852" t="s">
        <v>1658</v>
      </c>
      <c r="B11" s="1850">
        <v>6414.3663814539996</v>
      </c>
      <c r="C11" s="1850">
        <v>5077.3659158800001</v>
      </c>
      <c r="D11" s="1850">
        <v>4205.0247667800004</v>
      </c>
      <c r="E11" s="1850">
        <v>5330.98516062</v>
      </c>
      <c r="F11" s="1850">
        <v>-1337.0004655739995</v>
      </c>
      <c r="G11" s="1851">
        <v>-20.84384311815581</v>
      </c>
      <c r="H11" s="1850">
        <v>1125.9603938399996</v>
      </c>
      <c r="I11" s="1849">
        <v>26.776546067817915</v>
      </c>
      <c r="K11" s="1844"/>
      <c r="L11" s="1844"/>
    </row>
    <row r="12" spans="1:12" ht="27" customHeight="1">
      <c r="A12" s="1852" t="s">
        <v>1657</v>
      </c>
      <c r="B12" s="1850">
        <v>1073.7083775000001</v>
      </c>
      <c r="C12" s="1850">
        <v>1749.3532406100001</v>
      </c>
      <c r="D12" s="1850">
        <v>1929.67038789</v>
      </c>
      <c r="E12" s="1850">
        <v>2179.14842658</v>
      </c>
      <c r="F12" s="1850">
        <v>675.64486310999996</v>
      </c>
      <c r="G12" s="1851">
        <v>62.92629146502118</v>
      </c>
      <c r="H12" s="1850">
        <v>249.47803868999995</v>
      </c>
      <c r="I12" s="1849">
        <v>12.928531227698009</v>
      </c>
      <c r="K12" s="1844"/>
      <c r="L12" s="1844"/>
    </row>
    <row r="13" spans="1:12" ht="27" customHeight="1">
      <c r="A13" s="1852" t="s">
        <v>1656</v>
      </c>
      <c r="B13" s="1850">
        <v>1442.5716405599997</v>
      </c>
      <c r="C13" s="1850">
        <v>1645.5782131599997</v>
      </c>
      <c r="D13" s="1850">
        <v>1398.9157450499997</v>
      </c>
      <c r="E13" s="1850">
        <v>1605.3659571199998</v>
      </c>
      <c r="F13" s="1850">
        <v>203.00657260000003</v>
      </c>
      <c r="G13" s="1851">
        <v>14.072547032824922</v>
      </c>
      <c r="H13" s="1850">
        <v>206.45021207000013</v>
      </c>
      <c r="I13" s="1849">
        <v>14.757873217205175</v>
      </c>
      <c r="K13" s="1844"/>
      <c r="L13" s="1844"/>
    </row>
    <row r="14" spans="1:12" ht="27" customHeight="1">
      <c r="A14" s="1852" t="s">
        <v>1655</v>
      </c>
      <c r="B14" s="1850">
        <v>127.09</v>
      </c>
      <c r="C14" s="1850">
        <v>101.13</v>
      </c>
      <c r="D14" s="1850">
        <v>96.36</v>
      </c>
      <c r="E14" s="1850">
        <v>96.009999999999991</v>
      </c>
      <c r="F14" s="1850">
        <v>-25.960000000000008</v>
      </c>
      <c r="G14" s="1851">
        <v>-20.426469431111816</v>
      </c>
      <c r="H14" s="1850">
        <v>-0.35000000000000853</v>
      </c>
      <c r="I14" s="1849">
        <v>-0.36322125363222135</v>
      </c>
      <c r="K14" s="1844"/>
      <c r="L14" s="1844"/>
    </row>
    <row r="15" spans="1:12" ht="27" customHeight="1">
      <c r="A15" s="1852" t="s">
        <v>1654</v>
      </c>
      <c r="B15" s="1850">
        <v>1315.4816405599997</v>
      </c>
      <c r="C15" s="1850">
        <v>1544.4482131599998</v>
      </c>
      <c r="D15" s="1850">
        <v>1302.5557450499998</v>
      </c>
      <c r="E15" s="1850">
        <v>1509.3559571199999</v>
      </c>
      <c r="F15" s="1850">
        <v>228.96657260000006</v>
      </c>
      <c r="G15" s="1851">
        <v>17.40553159696924</v>
      </c>
      <c r="H15" s="1850">
        <v>206.80021207000004</v>
      </c>
      <c r="I15" s="1849">
        <v>15.876496100522886</v>
      </c>
      <c r="K15" s="1844"/>
      <c r="L15" s="1844"/>
    </row>
    <row r="16" spans="1:12" s="1844" customFormat="1" ht="27" customHeight="1">
      <c r="A16" s="1852" t="s">
        <v>1650</v>
      </c>
      <c r="B16" s="1850">
        <v>209.31257069000003</v>
      </c>
      <c r="C16" s="1850">
        <v>202.69440085999997</v>
      </c>
      <c r="D16" s="1850">
        <v>219.81370173243701</v>
      </c>
      <c r="E16" s="1850">
        <v>246.57061130400004</v>
      </c>
      <c r="F16" s="1850">
        <v>-6.6181698300000562</v>
      </c>
      <c r="G16" s="1851">
        <v>-3.161859704929916</v>
      </c>
      <c r="H16" s="1850">
        <v>26.756909571563028</v>
      </c>
      <c r="I16" s="1849">
        <v>12.172539455312133</v>
      </c>
    </row>
    <row r="17" spans="1:12" ht="27" customHeight="1">
      <c r="A17" s="1856" t="s">
        <v>1653</v>
      </c>
      <c r="B17" s="1854">
        <v>1029.5535868099998</v>
      </c>
      <c r="C17" s="1854">
        <v>1019.4675919600002</v>
      </c>
      <c r="D17" s="1854">
        <v>984.0092715200002</v>
      </c>
      <c r="E17" s="1854">
        <v>835.26132421</v>
      </c>
      <c r="F17" s="1854">
        <v>-10.085994849999679</v>
      </c>
      <c r="G17" s="1855">
        <v>-0.9796473907929778</v>
      </c>
      <c r="H17" s="1854">
        <v>-148.7479473100002</v>
      </c>
      <c r="I17" s="1853">
        <v>-15.116518879972451</v>
      </c>
      <c r="K17" s="1844"/>
      <c r="L17" s="1844"/>
    </row>
    <row r="18" spans="1:12" ht="27" customHeight="1">
      <c r="A18" s="1852" t="s">
        <v>1651</v>
      </c>
      <c r="B18" s="1850">
        <v>1029.5113906699999</v>
      </c>
      <c r="C18" s="1850">
        <v>1018.5186163600001</v>
      </c>
      <c r="D18" s="1850">
        <v>982.70395756000016</v>
      </c>
      <c r="E18" s="1850">
        <v>831.67381790000002</v>
      </c>
      <c r="F18" s="1850">
        <v>-10.992774309999731</v>
      </c>
      <c r="G18" s="1851">
        <v>-1.0677661665157197</v>
      </c>
      <c r="H18" s="1850">
        <v>-151.03013966000015</v>
      </c>
      <c r="I18" s="1849">
        <v>-15.368833970608978</v>
      </c>
      <c r="K18" s="1844"/>
      <c r="L18" s="1844"/>
    </row>
    <row r="19" spans="1:12" ht="27" customHeight="1">
      <c r="A19" s="1852" t="s">
        <v>1650</v>
      </c>
      <c r="B19" s="1850">
        <v>4.219614E-2</v>
      </c>
      <c r="C19" s="1850">
        <v>0.94897559999999992</v>
      </c>
      <c r="D19" s="1850">
        <v>1.3053139600000001</v>
      </c>
      <c r="E19" s="1850">
        <v>3.5875063099999998</v>
      </c>
      <c r="F19" s="1850">
        <v>0.90677945999999987</v>
      </c>
      <c r="G19" s="1851">
        <v>2148.9630568104094</v>
      </c>
      <c r="H19" s="1850">
        <v>2.2821923499999999</v>
      </c>
      <c r="I19" s="1849">
        <v>174.83857676661941</v>
      </c>
      <c r="K19" s="1844"/>
      <c r="L19" s="1844"/>
    </row>
    <row r="20" spans="1:12" ht="27" customHeight="1">
      <c r="A20" s="1856" t="s">
        <v>1652</v>
      </c>
      <c r="B20" s="1854">
        <v>10482.932263343997</v>
      </c>
      <c r="C20" s="1854">
        <v>9912.1104908500001</v>
      </c>
      <c r="D20" s="1854">
        <v>9123.0815303624368</v>
      </c>
      <c r="E20" s="1854">
        <v>10650.491290303999</v>
      </c>
      <c r="F20" s="1854">
        <v>-570.82177249399683</v>
      </c>
      <c r="G20" s="1855">
        <v>-5.4452490787335091</v>
      </c>
      <c r="H20" s="1854">
        <v>1527.4097599415618</v>
      </c>
      <c r="I20" s="1853">
        <v>16.742257041748498</v>
      </c>
      <c r="K20" s="1844"/>
      <c r="L20" s="1844"/>
    </row>
    <row r="21" spans="1:12" ht="27" customHeight="1">
      <c r="A21" s="1852" t="s">
        <v>1651</v>
      </c>
      <c r="B21" s="1850">
        <v>10273.577496513997</v>
      </c>
      <c r="C21" s="1850">
        <v>9708.4671143900014</v>
      </c>
      <c r="D21" s="1850">
        <v>8901.96251467</v>
      </c>
      <c r="E21" s="1850">
        <v>10400.33317269</v>
      </c>
      <c r="F21" s="1850">
        <v>-565.11038212399581</v>
      </c>
      <c r="G21" s="1851">
        <v>-5.5006192566878243</v>
      </c>
      <c r="H21" s="1850">
        <v>1498.3706580199996</v>
      </c>
      <c r="I21" s="1849">
        <v>16.831913811710148</v>
      </c>
      <c r="K21" s="1844"/>
      <c r="L21" s="1844"/>
    </row>
    <row r="22" spans="1:12" s="1844" customFormat="1" ht="27" customHeight="1" thickBot="1">
      <c r="A22" s="1848" t="s">
        <v>1650</v>
      </c>
      <c r="B22" s="1846">
        <v>209.35476683000002</v>
      </c>
      <c r="C22" s="1846">
        <v>203.64337645999998</v>
      </c>
      <c r="D22" s="1846">
        <v>221.11901569243702</v>
      </c>
      <c r="E22" s="1846">
        <v>250.15811761400005</v>
      </c>
      <c r="F22" s="1846">
        <v>-5.7113903700000321</v>
      </c>
      <c r="G22" s="1847">
        <v>-2.7280918684014428</v>
      </c>
      <c r="H22" s="1846">
        <v>29.039101921563031</v>
      </c>
      <c r="I22" s="1845">
        <v>13.132792686611195</v>
      </c>
      <c r="J22" s="1718"/>
    </row>
    <row r="23" spans="1:12" ht="27" customHeight="1" thickTop="1">
      <c r="A23" s="2894" t="s">
        <v>1297</v>
      </c>
      <c r="B23" s="2894"/>
      <c r="C23" s="2894"/>
      <c r="D23" s="2894"/>
      <c r="E23" s="2894"/>
      <c r="F23" s="2894"/>
      <c r="G23" s="2894"/>
      <c r="H23" s="2894"/>
      <c r="K23" s="1844"/>
    </row>
    <row r="24" spans="1:12">
      <c r="C24" s="1718"/>
      <c r="D24" s="1843"/>
      <c r="E24" s="1843"/>
    </row>
    <row r="25" spans="1:12">
      <c r="C25" s="1718"/>
    </row>
    <row r="26" spans="1:12">
      <c r="C26" s="1718"/>
    </row>
    <row r="27" spans="1:12">
      <c r="C27" s="1718"/>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L21"/>
  <sheetViews>
    <sheetView showGridLines="0" topLeftCell="B1" workbookViewId="0">
      <selection activeCell="K11" sqref="K11"/>
    </sheetView>
  </sheetViews>
  <sheetFormatPr defaultRowHeight="15"/>
  <cols>
    <col min="1" max="1" width="9.140625" style="1859"/>
    <col min="2" max="2" width="5.140625" style="1859" bestFit="1" customWidth="1"/>
    <col min="3" max="3" width="46.5703125" style="1859" bestFit="1" customWidth="1"/>
    <col min="4" max="5" width="13.7109375" style="1859" customWidth="1"/>
    <col min="6" max="6" width="13.7109375" style="1860" customWidth="1"/>
    <col min="7" max="7" width="13.7109375" style="1861" customWidth="1"/>
    <col min="8" max="8" width="12.85546875" style="1861" customWidth="1"/>
    <col min="9" max="9" width="14.28515625" style="1860" bestFit="1" customWidth="1"/>
    <col min="10" max="10" width="17.5703125" style="1859" bestFit="1" customWidth="1"/>
    <col min="11" max="11" width="17.140625" style="1859" bestFit="1" customWidth="1"/>
    <col min="12" max="16384" width="9.140625" style="1859"/>
  </cols>
  <sheetData>
    <row r="1" spans="2:12">
      <c r="G1" s="1859"/>
      <c r="H1" s="1859"/>
    </row>
    <row r="2" spans="2:12" ht="15.75">
      <c r="B2" s="2903" t="s">
        <v>1833</v>
      </c>
      <c r="C2" s="2903"/>
      <c r="D2" s="2903"/>
      <c r="E2" s="2903"/>
      <c r="F2" s="2903"/>
      <c r="G2" s="2903"/>
      <c r="H2" s="2903"/>
      <c r="I2" s="2903"/>
    </row>
    <row r="3" spans="2:12" ht="15.75">
      <c r="B3" s="2904" t="s">
        <v>1679</v>
      </c>
      <c r="C3" s="2904"/>
      <c r="D3" s="2904"/>
      <c r="E3" s="2904"/>
      <c r="F3" s="2904"/>
      <c r="G3" s="2904"/>
      <c r="H3" s="2904"/>
      <c r="I3" s="2904"/>
    </row>
    <row r="4" spans="2:12" ht="15.75" thickBot="1">
      <c r="B4" s="2905" t="s">
        <v>184</v>
      </c>
      <c r="C4" s="2905"/>
      <c r="D4" s="2905"/>
      <c r="E4" s="2905"/>
      <c r="F4" s="2905"/>
      <c r="G4" s="2905"/>
      <c r="H4" s="2905"/>
      <c r="I4" s="2905"/>
    </row>
    <row r="5" spans="2:12" ht="16.5" thickTop="1">
      <c r="B5" s="2906" t="s">
        <v>141</v>
      </c>
      <c r="C5" s="2908" t="s">
        <v>1678</v>
      </c>
      <c r="D5" s="2910" t="s">
        <v>1677</v>
      </c>
      <c r="E5" s="2910"/>
      <c r="F5" s="2910"/>
      <c r="G5" s="2911" t="s">
        <v>1676</v>
      </c>
      <c r="H5" s="2912"/>
      <c r="I5" s="2913"/>
    </row>
    <row r="6" spans="2:12" ht="15.75">
      <c r="B6" s="2907"/>
      <c r="C6" s="2909"/>
      <c r="D6" s="1881">
        <v>2019</v>
      </c>
      <c r="E6" s="1883">
        <v>2020</v>
      </c>
      <c r="F6" s="1883">
        <v>2020</v>
      </c>
      <c r="G6" s="1881">
        <v>2019</v>
      </c>
      <c r="H6" s="1883">
        <v>2020</v>
      </c>
      <c r="I6" s="53">
        <v>2020</v>
      </c>
    </row>
    <row r="7" spans="2:12" ht="15.75">
      <c r="B7" s="1882"/>
      <c r="C7" s="1881"/>
      <c r="D7" s="1881" t="s">
        <v>186</v>
      </c>
      <c r="E7" s="1881" t="s">
        <v>186</v>
      </c>
      <c r="F7" s="1881" t="s">
        <v>560</v>
      </c>
      <c r="G7" s="1881" t="s">
        <v>186</v>
      </c>
      <c r="H7" s="1881" t="s">
        <v>186</v>
      </c>
      <c r="I7" s="53" t="s">
        <v>560</v>
      </c>
      <c r="K7"/>
      <c r="L7"/>
    </row>
    <row r="8" spans="2:12" ht="24.95" customHeight="1">
      <c r="B8" s="1880">
        <v>1</v>
      </c>
      <c r="C8" s="1879" t="s">
        <v>1675</v>
      </c>
      <c r="D8" s="1878">
        <v>17203</v>
      </c>
      <c r="E8" s="1878">
        <v>24763</v>
      </c>
      <c r="F8" s="1878">
        <v>27369</v>
      </c>
      <c r="G8" s="1877">
        <v>32189.5</v>
      </c>
      <c r="H8" s="1877">
        <v>54114.109103296658</v>
      </c>
      <c r="I8" s="1876" t="s">
        <v>1674</v>
      </c>
      <c r="J8" s="1875"/>
      <c r="K8" s="1874"/>
      <c r="L8"/>
    </row>
    <row r="9" spans="2:12" ht="24.95" customHeight="1">
      <c r="B9" s="1870">
        <v>2</v>
      </c>
      <c r="C9" s="1869" t="s">
        <v>1673</v>
      </c>
      <c r="D9" s="1868">
        <v>24</v>
      </c>
      <c r="E9" s="1868">
        <v>65</v>
      </c>
      <c r="F9" s="1868">
        <v>78</v>
      </c>
      <c r="G9" s="1867">
        <v>11.5</v>
      </c>
      <c r="H9" s="1867">
        <v>35.157441450000015</v>
      </c>
      <c r="I9" s="1866">
        <v>43.231345350000005</v>
      </c>
      <c r="J9" s="1872"/>
      <c r="K9" s="1873"/>
      <c r="L9"/>
    </row>
    <row r="10" spans="2:12" ht="24.95" customHeight="1">
      <c r="B10" s="1870">
        <v>3</v>
      </c>
      <c r="C10" s="1869" t="s">
        <v>1672</v>
      </c>
      <c r="D10" s="1868">
        <v>49</v>
      </c>
      <c r="E10" s="1868">
        <v>221</v>
      </c>
      <c r="F10" s="1868">
        <v>362</v>
      </c>
      <c r="G10" s="1867">
        <v>32.9</v>
      </c>
      <c r="H10" s="1867">
        <v>151.68386830999995</v>
      </c>
      <c r="I10" s="1866">
        <v>255.19035947</v>
      </c>
      <c r="J10" s="1872"/>
      <c r="K10"/>
      <c r="L10"/>
    </row>
    <row r="11" spans="2:12" ht="24.95" customHeight="1">
      <c r="B11" s="1870">
        <v>4</v>
      </c>
      <c r="C11" s="1869" t="s">
        <v>1671</v>
      </c>
      <c r="D11" s="1868">
        <v>796</v>
      </c>
      <c r="E11" s="1868">
        <v>6682</v>
      </c>
      <c r="F11" s="1868">
        <v>12893</v>
      </c>
      <c r="G11" s="1867">
        <v>512.20000000000005</v>
      </c>
      <c r="H11" s="1867">
        <v>4353.5149906599972</v>
      </c>
      <c r="I11" s="1866">
        <v>9660.3539883900012</v>
      </c>
      <c r="J11" s="1862"/>
      <c r="K11"/>
      <c r="L11"/>
    </row>
    <row r="12" spans="2:12" ht="24.95" customHeight="1">
      <c r="B12" s="1870">
        <v>5</v>
      </c>
      <c r="C12" s="1869" t="s">
        <v>1670</v>
      </c>
      <c r="D12" s="1868">
        <v>70</v>
      </c>
      <c r="E12" s="1868">
        <v>351</v>
      </c>
      <c r="F12" s="1868">
        <v>483</v>
      </c>
      <c r="G12" s="1867">
        <v>36.299999999999997</v>
      </c>
      <c r="H12" s="1867">
        <v>185.33899940000012</v>
      </c>
      <c r="I12" s="1866">
        <v>268.14512057999997</v>
      </c>
      <c r="J12" s="1862"/>
      <c r="K12"/>
      <c r="L12"/>
    </row>
    <row r="13" spans="2:12" ht="24.95" customHeight="1">
      <c r="B13" s="1870">
        <v>6</v>
      </c>
      <c r="C13" s="1869" t="s">
        <v>1669</v>
      </c>
      <c r="D13" s="1868">
        <v>60</v>
      </c>
      <c r="E13" s="1868">
        <v>84</v>
      </c>
      <c r="F13" s="1868">
        <v>84</v>
      </c>
      <c r="G13" s="1867">
        <v>14.5</v>
      </c>
      <c r="H13" s="1867">
        <v>20.017037579999997</v>
      </c>
      <c r="I13" s="1866">
        <v>33.07822539</v>
      </c>
      <c r="J13" s="1862"/>
      <c r="K13"/>
      <c r="L13"/>
    </row>
    <row r="14" spans="2:12" ht="24.95" customHeight="1">
      <c r="B14" s="1870">
        <v>7</v>
      </c>
      <c r="C14" s="1869" t="s">
        <v>1668</v>
      </c>
      <c r="D14" s="1868">
        <v>93</v>
      </c>
      <c r="E14" s="1868">
        <v>221</v>
      </c>
      <c r="F14" s="1868">
        <v>225</v>
      </c>
      <c r="G14" s="1867">
        <v>24.6</v>
      </c>
      <c r="H14" s="1867">
        <v>54.683997560000009</v>
      </c>
      <c r="I14" s="1866">
        <v>55.25717211000002</v>
      </c>
      <c r="J14" s="1862"/>
      <c r="K14" s="1871"/>
      <c r="L14"/>
    </row>
    <row r="15" spans="2:12" ht="24.95" customHeight="1">
      <c r="B15" s="1870">
        <v>8</v>
      </c>
      <c r="C15" s="1869" t="s">
        <v>1667</v>
      </c>
      <c r="D15" s="1868" t="s">
        <v>71</v>
      </c>
      <c r="E15" s="1868">
        <v>61</v>
      </c>
      <c r="F15" s="1868">
        <v>124</v>
      </c>
      <c r="G15" s="1867" t="s">
        <v>71</v>
      </c>
      <c r="H15" s="1867">
        <v>648.47902790000012</v>
      </c>
      <c r="I15" s="1866">
        <v>901.94442089999995</v>
      </c>
      <c r="J15" s="1862"/>
      <c r="K15" s="1871"/>
      <c r="L15"/>
    </row>
    <row r="16" spans="2:12" ht="24.95" customHeight="1">
      <c r="B16" s="1870">
        <v>9</v>
      </c>
      <c r="C16" s="1869" t="s">
        <v>1666</v>
      </c>
      <c r="D16" s="1868" t="s">
        <v>71</v>
      </c>
      <c r="E16" s="1868" t="s">
        <v>71</v>
      </c>
      <c r="F16" s="1868" t="s">
        <v>71</v>
      </c>
      <c r="G16" s="1867" t="s">
        <v>71</v>
      </c>
      <c r="H16" s="1867" t="s">
        <v>71</v>
      </c>
      <c r="I16" s="1866" t="s">
        <v>71</v>
      </c>
      <c r="J16" s="1862"/>
      <c r="K16" s="1871"/>
      <c r="L16"/>
    </row>
    <row r="17" spans="2:12" ht="24.95" customHeight="1">
      <c r="B17" s="1870">
        <v>10</v>
      </c>
      <c r="C17" s="1869" t="s">
        <v>1665</v>
      </c>
      <c r="D17" s="1868" t="s">
        <v>71</v>
      </c>
      <c r="E17" s="1868" t="s">
        <v>71</v>
      </c>
      <c r="F17" s="1868" t="s">
        <v>71</v>
      </c>
      <c r="G17" s="1867" t="s">
        <v>71</v>
      </c>
      <c r="H17" s="1867" t="s">
        <v>71</v>
      </c>
      <c r="I17" s="1866" t="s">
        <v>71</v>
      </c>
      <c r="J17"/>
      <c r="K17"/>
      <c r="L17"/>
    </row>
    <row r="18" spans="2:12" ht="24.95" customHeight="1" thickBot="1">
      <c r="B18" s="2899" t="s">
        <v>305</v>
      </c>
      <c r="C18" s="2900"/>
      <c r="D18" s="1865">
        <v>18295</v>
      </c>
      <c r="E18" s="1865">
        <v>32448</v>
      </c>
      <c r="F18" s="1865">
        <f>SUM(F8:F17)</f>
        <v>41618</v>
      </c>
      <c r="G18" s="1864">
        <v>32821.5</v>
      </c>
      <c r="H18" s="1864">
        <v>59562.984466156653</v>
      </c>
      <c r="I18" s="1863">
        <v>72467.720260650007</v>
      </c>
      <c r="J18" s="1862"/>
      <c r="K18"/>
      <c r="L18"/>
    </row>
    <row r="19" spans="2:12" ht="23.25" customHeight="1" thickTop="1">
      <c r="B19" s="2901" t="s">
        <v>1664</v>
      </c>
      <c r="C19" s="2901"/>
      <c r="D19" s="2901"/>
      <c r="E19" s="2901"/>
      <c r="F19" s="2901"/>
      <c r="G19" s="2901"/>
      <c r="H19" s="2901"/>
      <c r="I19" s="2901"/>
      <c r="J19"/>
      <c r="K19"/>
      <c r="L19"/>
    </row>
    <row r="20" spans="2:12" ht="15.75">
      <c r="B20" s="2902" t="s">
        <v>1663</v>
      </c>
      <c r="C20" s="2902"/>
      <c r="D20" s="2902"/>
      <c r="E20" s="2902"/>
      <c r="F20" s="2902"/>
      <c r="G20" s="2902"/>
      <c r="H20" s="2902"/>
      <c r="I20" s="2902"/>
      <c r="J2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view="pageBreakPreview" zoomScaleNormal="100" zoomScaleSheetLayoutView="100" workbookViewId="0">
      <selection activeCell="F5" sqref="F5"/>
    </sheetView>
  </sheetViews>
  <sheetFormatPr defaultRowHeight="15"/>
  <cols>
    <col min="1" max="1" width="2.28515625" style="339" customWidth="1"/>
    <col min="2" max="2" width="44.42578125" style="339" bestFit="1" customWidth="1"/>
    <col min="3" max="4" width="12.7109375" style="339" bestFit="1" customWidth="1"/>
    <col min="5" max="5" width="12.7109375" style="339" customWidth="1"/>
    <col min="6" max="6" width="11.5703125" style="339" bestFit="1" customWidth="1"/>
    <col min="7" max="7" width="12.28515625" style="339" bestFit="1" customWidth="1"/>
    <col min="8" max="10" width="10.42578125" style="339" bestFit="1" customWidth="1"/>
    <col min="11" max="16384" width="9.140625" style="339"/>
  </cols>
  <sheetData>
    <row r="1" spans="2:10" ht="15.75">
      <c r="B1" s="2784" t="s">
        <v>1695</v>
      </c>
      <c r="C1" s="2784"/>
      <c r="D1" s="2784"/>
      <c r="E1" s="2784"/>
      <c r="F1" s="2784"/>
      <c r="G1" s="2784"/>
    </row>
    <row r="2" spans="2:10" ht="15.75">
      <c r="B2" s="2915" t="s">
        <v>1694</v>
      </c>
      <c r="C2" s="2915"/>
      <c r="D2" s="2915"/>
      <c r="E2" s="2915"/>
      <c r="F2" s="2915"/>
      <c r="G2" s="2915"/>
    </row>
    <row r="3" spans="2:10" ht="15.75" thickBot="1">
      <c r="B3" s="2916" t="s">
        <v>1693</v>
      </c>
      <c r="C3" s="2916"/>
      <c r="D3" s="2916"/>
      <c r="E3" s="2916"/>
      <c r="F3" s="2916"/>
      <c r="G3" s="2916"/>
    </row>
    <row r="4" spans="2:10" ht="16.5" thickTop="1">
      <c r="B4" s="2917" t="s">
        <v>1692</v>
      </c>
      <c r="C4" s="2919" t="s">
        <v>65</v>
      </c>
      <c r="D4" s="2919" t="s">
        <v>66</v>
      </c>
      <c r="E4" s="2919" t="s">
        <v>67</v>
      </c>
      <c r="F4" s="2921" t="s">
        <v>560</v>
      </c>
      <c r="G4" s="2922"/>
    </row>
    <row r="5" spans="2:10" ht="16.5" thickBot="1">
      <c r="B5" s="2918"/>
      <c r="C5" s="2920"/>
      <c r="D5" s="2920"/>
      <c r="E5" s="2920"/>
      <c r="F5" s="1912" t="s">
        <v>67</v>
      </c>
      <c r="G5" s="1911" t="s">
        <v>280</v>
      </c>
    </row>
    <row r="6" spans="2:10" ht="15.75">
      <c r="B6" s="1910" t="s">
        <v>1691</v>
      </c>
      <c r="C6" s="1909">
        <v>145664.98000000001</v>
      </c>
      <c r="D6" s="1909">
        <v>322488.96999999997</v>
      </c>
      <c r="E6" s="1909">
        <v>219155</v>
      </c>
      <c r="F6" s="1908">
        <v>89320.5</v>
      </c>
      <c r="G6" s="1907">
        <v>0</v>
      </c>
    </row>
    <row r="7" spans="2:10" ht="15.75">
      <c r="B7" s="1896" t="s">
        <v>1690</v>
      </c>
      <c r="C7" s="1897">
        <v>0</v>
      </c>
      <c r="D7" s="1895">
        <v>162460</v>
      </c>
      <c r="E7" s="1895">
        <v>108550</v>
      </c>
      <c r="F7" s="1894">
        <v>38550</v>
      </c>
      <c r="G7" s="1893">
        <v>0</v>
      </c>
    </row>
    <row r="8" spans="2:10" ht="15.75">
      <c r="B8" s="1896" t="s">
        <v>1689</v>
      </c>
      <c r="C8" s="1895">
        <v>37619.980000000003</v>
      </c>
      <c r="D8" s="1897">
        <v>0</v>
      </c>
      <c r="E8" s="1897">
        <v>0</v>
      </c>
      <c r="F8" s="1894" t="s">
        <v>71</v>
      </c>
      <c r="G8" s="1893">
        <v>0</v>
      </c>
      <c r="I8" s="1898"/>
    </row>
    <row r="9" spans="2:10" ht="15.75">
      <c r="B9" s="1896" t="s">
        <v>1688</v>
      </c>
      <c r="C9" s="1895">
        <v>69720</v>
      </c>
      <c r="D9" s="1895">
        <v>5700</v>
      </c>
      <c r="E9" s="1895">
        <v>7322</v>
      </c>
      <c r="F9" s="1894">
        <v>970.5</v>
      </c>
      <c r="G9" s="1893">
        <v>0</v>
      </c>
      <c r="H9" s="1898"/>
    </row>
    <row r="10" spans="2:10" ht="15.75">
      <c r="B10" s="1892" t="s">
        <v>1687</v>
      </c>
      <c r="C10" s="1891">
        <v>38325</v>
      </c>
      <c r="D10" s="1891">
        <v>154328.97</v>
      </c>
      <c r="E10" s="1891">
        <v>103283</v>
      </c>
      <c r="F10" s="1889">
        <v>49800</v>
      </c>
      <c r="G10" s="1888">
        <v>0</v>
      </c>
    </row>
    <row r="11" spans="2:10" ht="15.75">
      <c r="B11" s="1906" t="s">
        <v>1686</v>
      </c>
      <c r="C11" s="1905">
        <v>195000</v>
      </c>
      <c r="D11" s="1905">
        <v>100350</v>
      </c>
      <c r="E11" s="1905">
        <v>78000</v>
      </c>
      <c r="F11" s="1904">
        <v>30000</v>
      </c>
      <c r="G11" s="1903">
        <v>90000</v>
      </c>
    </row>
    <row r="12" spans="2:10" ht="15.75">
      <c r="B12" s="1902" t="s">
        <v>1685</v>
      </c>
      <c r="C12" s="1901">
        <v>84750</v>
      </c>
      <c r="D12" s="1901">
        <v>20700</v>
      </c>
      <c r="E12" s="1901">
        <v>48000</v>
      </c>
      <c r="F12" s="1900" t="s">
        <v>71</v>
      </c>
      <c r="G12" s="1899">
        <v>60000</v>
      </c>
      <c r="J12" s="1898"/>
    </row>
    <row r="13" spans="2:10" ht="15.75">
      <c r="B13" s="1896" t="s">
        <v>1684</v>
      </c>
      <c r="C13" s="1895">
        <v>8400</v>
      </c>
      <c r="D13" s="1897">
        <v>0</v>
      </c>
      <c r="E13" s="1897">
        <v>0</v>
      </c>
      <c r="F13" s="1894" t="s">
        <v>71</v>
      </c>
      <c r="G13" s="1893">
        <v>0</v>
      </c>
    </row>
    <row r="14" spans="2:10" ht="15.75">
      <c r="B14" s="1896" t="s">
        <v>1683</v>
      </c>
      <c r="C14" s="1895">
        <v>55900</v>
      </c>
      <c r="D14" s="1895">
        <v>79650</v>
      </c>
      <c r="E14" s="1895">
        <v>30000</v>
      </c>
      <c r="F14" s="1894">
        <v>30000</v>
      </c>
      <c r="G14" s="1893">
        <v>30000</v>
      </c>
    </row>
    <row r="15" spans="2:10" ht="15.75">
      <c r="B15" s="1892" t="s">
        <v>1682</v>
      </c>
      <c r="C15" s="1891">
        <v>45950</v>
      </c>
      <c r="D15" s="1890">
        <v>0</v>
      </c>
      <c r="E15" s="1890">
        <v>0</v>
      </c>
      <c r="F15" s="1889" t="s">
        <v>71</v>
      </c>
      <c r="G15" s="1888">
        <v>0</v>
      </c>
    </row>
    <row r="16" spans="2:10" ht="16.5" thickBot="1">
      <c r="B16" s="1887" t="s">
        <v>1681</v>
      </c>
      <c r="C16" s="1886">
        <v>-49335.01999999999</v>
      </c>
      <c r="D16" s="1886">
        <v>222138.96999999997</v>
      </c>
      <c r="E16" s="1886">
        <v>141155</v>
      </c>
      <c r="F16" s="1885">
        <v>59320.5</v>
      </c>
      <c r="G16" s="1884">
        <v>-90000</v>
      </c>
    </row>
    <row r="17" spans="2:7" ht="15.75" thickTop="1">
      <c r="B17" s="2914" t="s">
        <v>1680</v>
      </c>
      <c r="C17" s="2914"/>
      <c r="D17" s="2914"/>
      <c r="E17" s="2914"/>
      <c r="F17" s="2914"/>
      <c r="G17" s="2914"/>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activeCell="N7" sqref="N7"/>
    </sheetView>
  </sheetViews>
  <sheetFormatPr defaultRowHeight="15"/>
  <cols>
    <col min="1" max="1" width="11.7109375" style="686" bestFit="1" customWidth="1"/>
    <col min="2" max="3" width="9.140625" style="686" customWidth="1"/>
    <col min="4" max="4" width="12.140625" style="686" customWidth="1"/>
    <col min="5" max="5" width="9.7109375" style="686" customWidth="1"/>
    <col min="6" max="6" width="9.140625" style="686" customWidth="1"/>
    <col min="7" max="7" width="12.140625" style="686" customWidth="1"/>
    <col min="8" max="8" width="9.28515625" style="686" bestFit="1" customWidth="1"/>
    <col min="9" max="9" width="10.85546875" style="686" bestFit="1" customWidth="1"/>
    <col min="10" max="10" width="12.85546875" style="686" customWidth="1"/>
    <col min="11" max="243" width="9.140625" style="686"/>
    <col min="244" max="244" width="11.7109375" style="686" bestFit="1" customWidth="1"/>
    <col min="245" max="247" width="0" style="686" hidden="1" customWidth="1"/>
    <col min="248" max="250" width="9.140625" style="686" customWidth="1"/>
    <col min="251" max="251" width="9.7109375" style="686" customWidth="1"/>
    <col min="252" max="252" width="9.140625" style="686" customWidth="1"/>
    <col min="253" max="254" width="9.28515625" style="686" bestFit="1" customWidth="1"/>
    <col min="255" max="255" width="10.85546875" style="686" bestFit="1" customWidth="1"/>
    <col min="256" max="256" width="9.28515625" style="686" customWidth="1"/>
    <col min="257" max="499" width="9.140625" style="686"/>
    <col min="500" max="500" width="11.7109375" style="686" bestFit="1" customWidth="1"/>
    <col min="501" max="503" width="0" style="686" hidden="1" customWidth="1"/>
    <col min="504" max="506" width="9.140625" style="686" customWidth="1"/>
    <col min="507" max="507" width="9.7109375" style="686" customWidth="1"/>
    <col min="508" max="508" width="9.140625" style="686" customWidth="1"/>
    <col min="509" max="510" width="9.28515625" style="686" bestFit="1" customWidth="1"/>
    <col min="511" max="511" width="10.85546875" style="686" bestFit="1" customWidth="1"/>
    <col min="512" max="512" width="9.28515625" style="686" customWidth="1"/>
    <col min="513" max="755" width="9.140625" style="686"/>
    <col min="756" max="756" width="11.7109375" style="686" bestFit="1" customWidth="1"/>
    <col min="757" max="759" width="0" style="686" hidden="1" customWidth="1"/>
    <col min="760" max="762" width="9.140625" style="686" customWidth="1"/>
    <col min="763" max="763" width="9.7109375" style="686" customWidth="1"/>
    <col min="764" max="764" width="9.140625" style="686" customWidth="1"/>
    <col min="765" max="766" width="9.28515625" style="686" bestFit="1" customWidth="1"/>
    <col min="767" max="767" width="10.85546875" style="686" bestFit="1" customWidth="1"/>
    <col min="768" max="768" width="9.28515625" style="686" customWidth="1"/>
    <col min="769" max="1011" width="9.140625" style="686"/>
    <col min="1012" max="1012" width="11.7109375" style="686" bestFit="1" customWidth="1"/>
    <col min="1013" max="1015" width="0" style="686" hidden="1" customWidth="1"/>
    <col min="1016" max="1018" width="9.140625" style="686" customWidth="1"/>
    <col min="1019" max="1019" width="9.7109375" style="686" customWidth="1"/>
    <col min="1020" max="1020" width="9.140625" style="686" customWidth="1"/>
    <col min="1021" max="1022" width="9.28515625" style="686" bestFit="1" customWidth="1"/>
    <col min="1023" max="1023" width="10.85546875" style="686" bestFit="1" customWidth="1"/>
    <col min="1024" max="1024" width="9.28515625" style="686" customWidth="1"/>
    <col min="1025" max="1267" width="9.140625" style="686"/>
    <col min="1268" max="1268" width="11.7109375" style="686" bestFit="1" customWidth="1"/>
    <col min="1269" max="1271" width="0" style="686" hidden="1" customWidth="1"/>
    <col min="1272" max="1274" width="9.140625" style="686" customWidth="1"/>
    <col min="1275" max="1275" width="9.7109375" style="686" customWidth="1"/>
    <col min="1276" max="1276" width="9.140625" style="686" customWidth="1"/>
    <col min="1277" max="1278" width="9.28515625" style="686" bestFit="1" customWidth="1"/>
    <col min="1279" max="1279" width="10.85546875" style="686" bestFit="1" customWidth="1"/>
    <col min="1280" max="1280" width="9.28515625" style="686" customWidth="1"/>
    <col min="1281" max="1523" width="9.140625" style="686"/>
    <col min="1524" max="1524" width="11.7109375" style="686" bestFit="1" customWidth="1"/>
    <col min="1525" max="1527" width="0" style="686" hidden="1" customWidth="1"/>
    <col min="1528" max="1530" width="9.140625" style="686" customWidth="1"/>
    <col min="1531" max="1531" width="9.7109375" style="686" customWidth="1"/>
    <col min="1532" max="1532" width="9.140625" style="686" customWidth="1"/>
    <col min="1533" max="1534" width="9.28515625" style="686" bestFit="1" customWidth="1"/>
    <col min="1535" max="1535" width="10.85546875" style="686" bestFit="1" customWidth="1"/>
    <col min="1536" max="1536" width="9.28515625" style="686" customWidth="1"/>
    <col min="1537" max="1779" width="9.140625" style="686"/>
    <col min="1780" max="1780" width="11.7109375" style="686" bestFit="1" customWidth="1"/>
    <col min="1781" max="1783" width="0" style="686" hidden="1" customWidth="1"/>
    <col min="1784" max="1786" width="9.140625" style="686" customWidth="1"/>
    <col min="1787" max="1787" width="9.7109375" style="686" customWidth="1"/>
    <col min="1788" max="1788" width="9.140625" style="686" customWidth="1"/>
    <col min="1789" max="1790" width="9.28515625" style="686" bestFit="1" customWidth="1"/>
    <col min="1791" max="1791" width="10.85546875" style="686" bestFit="1" customWidth="1"/>
    <col min="1792" max="1792" width="9.28515625" style="686" customWidth="1"/>
    <col min="1793" max="2035" width="9.140625" style="686"/>
    <col min="2036" max="2036" width="11.7109375" style="686" bestFit="1" customWidth="1"/>
    <col min="2037" max="2039" width="0" style="686" hidden="1" customWidth="1"/>
    <col min="2040" max="2042" width="9.140625" style="686" customWidth="1"/>
    <col min="2043" max="2043" width="9.7109375" style="686" customWidth="1"/>
    <col min="2044" max="2044" width="9.140625" style="686" customWidth="1"/>
    <col min="2045" max="2046" width="9.28515625" style="686" bestFit="1" customWidth="1"/>
    <col min="2047" max="2047" width="10.85546875" style="686" bestFit="1" customWidth="1"/>
    <col min="2048" max="2048" width="9.28515625" style="686" customWidth="1"/>
    <col min="2049" max="2291" width="9.140625" style="686"/>
    <col min="2292" max="2292" width="11.7109375" style="686" bestFit="1" customWidth="1"/>
    <col min="2293" max="2295" width="0" style="686" hidden="1" customWidth="1"/>
    <col min="2296" max="2298" width="9.140625" style="686" customWidth="1"/>
    <col min="2299" max="2299" width="9.7109375" style="686" customWidth="1"/>
    <col min="2300" max="2300" width="9.140625" style="686" customWidth="1"/>
    <col min="2301" max="2302" width="9.28515625" style="686" bestFit="1" customWidth="1"/>
    <col min="2303" max="2303" width="10.85546875" style="686" bestFit="1" customWidth="1"/>
    <col min="2304" max="2304" width="9.28515625" style="686" customWidth="1"/>
    <col min="2305" max="2547" width="9.140625" style="686"/>
    <col min="2548" max="2548" width="11.7109375" style="686" bestFit="1" customWidth="1"/>
    <col min="2549" max="2551" width="0" style="686" hidden="1" customWidth="1"/>
    <col min="2552" max="2554" width="9.140625" style="686" customWidth="1"/>
    <col min="2555" max="2555" width="9.7109375" style="686" customWidth="1"/>
    <col min="2556" max="2556" width="9.140625" style="686" customWidth="1"/>
    <col min="2557" max="2558" width="9.28515625" style="686" bestFit="1" customWidth="1"/>
    <col min="2559" max="2559" width="10.85546875" style="686" bestFit="1" customWidth="1"/>
    <col min="2560" max="2560" width="9.28515625" style="686" customWidth="1"/>
    <col min="2561" max="2803" width="9.140625" style="686"/>
    <col min="2804" max="2804" width="11.7109375" style="686" bestFit="1" customWidth="1"/>
    <col min="2805" max="2807" width="0" style="686" hidden="1" customWidth="1"/>
    <col min="2808" max="2810" width="9.140625" style="686" customWidth="1"/>
    <col min="2811" max="2811" width="9.7109375" style="686" customWidth="1"/>
    <col min="2812" max="2812" width="9.140625" style="686" customWidth="1"/>
    <col min="2813" max="2814" width="9.28515625" style="686" bestFit="1" customWidth="1"/>
    <col min="2815" max="2815" width="10.85546875" style="686" bestFit="1" customWidth="1"/>
    <col min="2816" max="2816" width="9.28515625" style="686" customWidth="1"/>
    <col min="2817" max="3059" width="9.140625" style="686"/>
    <col min="3060" max="3060" width="11.7109375" style="686" bestFit="1" customWidth="1"/>
    <col min="3061" max="3063" width="0" style="686" hidden="1" customWidth="1"/>
    <col min="3064" max="3066" width="9.140625" style="686" customWidth="1"/>
    <col min="3067" max="3067" width="9.7109375" style="686" customWidth="1"/>
    <col min="3068" max="3068" width="9.140625" style="686" customWidth="1"/>
    <col min="3069" max="3070" width="9.28515625" style="686" bestFit="1" customWidth="1"/>
    <col min="3071" max="3071" width="10.85546875" style="686" bestFit="1" customWidth="1"/>
    <col min="3072" max="3072" width="9.28515625" style="686" customWidth="1"/>
    <col min="3073" max="3315" width="9.140625" style="686"/>
    <col min="3316" max="3316" width="11.7109375" style="686" bestFit="1" customWidth="1"/>
    <col min="3317" max="3319" width="0" style="686" hidden="1" customWidth="1"/>
    <col min="3320" max="3322" width="9.140625" style="686" customWidth="1"/>
    <col min="3323" max="3323" width="9.7109375" style="686" customWidth="1"/>
    <col min="3324" max="3324" width="9.140625" style="686" customWidth="1"/>
    <col min="3325" max="3326" width="9.28515625" style="686" bestFit="1" customWidth="1"/>
    <col min="3327" max="3327" width="10.85546875" style="686" bestFit="1" customWidth="1"/>
    <col min="3328" max="3328" width="9.28515625" style="686" customWidth="1"/>
    <col min="3329" max="3571" width="9.140625" style="686"/>
    <col min="3572" max="3572" width="11.7109375" style="686" bestFit="1" customWidth="1"/>
    <col min="3573" max="3575" width="0" style="686" hidden="1" customWidth="1"/>
    <col min="3576" max="3578" width="9.140625" style="686" customWidth="1"/>
    <col min="3579" max="3579" width="9.7109375" style="686" customWidth="1"/>
    <col min="3580" max="3580" width="9.140625" style="686" customWidth="1"/>
    <col min="3581" max="3582" width="9.28515625" style="686" bestFit="1" customWidth="1"/>
    <col min="3583" max="3583" width="10.85546875" style="686" bestFit="1" customWidth="1"/>
    <col min="3584" max="3584" width="9.28515625" style="686" customWidth="1"/>
    <col min="3585" max="3827" width="9.140625" style="686"/>
    <col min="3828" max="3828" width="11.7109375" style="686" bestFit="1" customWidth="1"/>
    <col min="3829" max="3831" width="0" style="686" hidden="1" customWidth="1"/>
    <col min="3832" max="3834" width="9.140625" style="686" customWidth="1"/>
    <col min="3835" max="3835" width="9.7109375" style="686" customWidth="1"/>
    <col min="3836" max="3836" width="9.140625" style="686" customWidth="1"/>
    <col min="3837" max="3838" width="9.28515625" style="686" bestFit="1" customWidth="1"/>
    <col min="3839" max="3839" width="10.85546875" style="686" bestFit="1" customWidth="1"/>
    <col min="3840" max="3840" width="9.28515625" style="686" customWidth="1"/>
    <col min="3841" max="4083" width="9.140625" style="686"/>
    <col min="4084" max="4084" width="11.7109375" style="686" bestFit="1" customWidth="1"/>
    <col min="4085" max="4087" width="0" style="686" hidden="1" customWidth="1"/>
    <col min="4088" max="4090" width="9.140625" style="686" customWidth="1"/>
    <col min="4091" max="4091" width="9.7109375" style="686" customWidth="1"/>
    <col min="4092" max="4092" width="9.140625" style="686" customWidth="1"/>
    <col min="4093" max="4094" width="9.28515625" style="686" bestFit="1" customWidth="1"/>
    <col min="4095" max="4095" width="10.85546875" style="686" bestFit="1" customWidth="1"/>
    <col min="4096" max="4096" width="9.28515625" style="686" customWidth="1"/>
    <col min="4097" max="4339" width="9.140625" style="686"/>
    <col min="4340" max="4340" width="11.7109375" style="686" bestFit="1" customWidth="1"/>
    <col min="4341" max="4343" width="0" style="686" hidden="1" customWidth="1"/>
    <col min="4344" max="4346" width="9.140625" style="686" customWidth="1"/>
    <col min="4347" max="4347" width="9.7109375" style="686" customWidth="1"/>
    <col min="4348" max="4348" width="9.140625" style="686" customWidth="1"/>
    <col min="4349" max="4350" width="9.28515625" style="686" bestFit="1" customWidth="1"/>
    <col min="4351" max="4351" width="10.85546875" style="686" bestFit="1" customWidth="1"/>
    <col min="4352" max="4352" width="9.28515625" style="686" customWidth="1"/>
    <col min="4353" max="4595" width="9.140625" style="686"/>
    <col min="4596" max="4596" width="11.7109375" style="686" bestFit="1" customWidth="1"/>
    <col min="4597" max="4599" width="0" style="686" hidden="1" customWidth="1"/>
    <col min="4600" max="4602" width="9.140625" style="686" customWidth="1"/>
    <col min="4603" max="4603" width="9.7109375" style="686" customWidth="1"/>
    <col min="4604" max="4604" width="9.140625" style="686" customWidth="1"/>
    <col min="4605" max="4606" width="9.28515625" style="686" bestFit="1" customWidth="1"/>
    <col min="4607" max="4607" width="10.85546875" style="686" bestFit="1" customWidth="1"/>
    <col min="4608" max="4608" width="9.28515625" style="686" customWidth="1"/>
    <col min="4609" max="4851" width="9.140625" style="686"/>
    <col min="4852" max="4852" width="11.7109375" style="686" bestFit="1" customWidth="1"/>
    <col min="4853" max="4855" width="0" style="686" hidden="1" customWidth="1"/>
    <col min="4856" max="4858" width="9.140625" style="686" customWidth="1"/>
    <col min="4859" max="4859" width="9.7109375" style="686" customWidth="1"/>
    <col min="4860" max="4860" width="9.140625" style="686" customWidth="1"/>
    <col min="4861" max="4862" width="9.28515625" style="686" bestFit="1" customWidth="1"/>
    <col min="4863" max="4863" width="10.85546875" style="686" bestFit="1" customWidth="1"/>
    <col min="4864" max="4864" width="9.28515625" style="686" customWidth="1"/>
    <col min="4865" max="5107" width="9.140625" style="686"/>
    <col min="5108" max="5108" width="11.7109375" style="686" bestFit="1" customWidth="1"/>
    <col min="5109" max="5111" width="0" style="686" hidden="1" customWidth="1"/>
    <col min="5112" max="5114" width="9.140625" style="686" customWidth="1"/>
    <col min="5115" max="5115" width="9.7109375" style="686" customWidth="1"/>
    <col min="5116" max="5116" width="9.140625" style="686" customWidth="1"/>
    <col min="5117" max="5118" width="9.28515625" style="686" bestFit="1" customWidth="1"/>
    <col min="5119" max="5119" width="10.85546875" style="686" bestFit="1" customWidth="1"/>
    <col min="5120" max="5120" width="9.28515625" style="686" customWidth="1"/>
    <col min="5121" max="5363" width="9.140625" style="686"/>
    <col min="5364" max="5364" width="11.7109375" style="686" bestFit="1" customWidth="1"/>
    <col min="5365" max="5367" width="0" style="686" hidden="1" customWidth="1"/>
    <col min="5368" max="5370" width="9.140625" style="686" customWidth="1"/>
    <col min="5371" max="5371" width="9.7109375" style="686" customWidth="1"/>
    <col min="5372" max="5372" width="9.140625" style="686" customWidth="1"/>
    <col min="5373" max="5374" width="9.28515625" style="686" bestFit="1" customWidth="1"/>
    <col min="5375" max="5375" width="10.85546875" style="686" bestFit="1" customWidth="1"/>
    <col min="5376" max="5376" width="9.28515625" style="686" customWidth="1"/>
    <col min="5377" max="5619" width="9.140625" style="686"/>
    <col min="5620" max="5620" width="11.7109375" style="686" bestFit="1" customWidth="1"/>
    <col min="5621" max="5623" width="0" style="686" hidden="1" customWidth="1"/>
    <col min="5624" max="5626" width="9.140625" style="686" customWidth="1"/>
    <col min="5627" max="5627" width="9.7109375" style="686" customWidth="1"/>
    <col min="5628" max="5628" width="9.140625" style="686" customWidth="1"/>
    <col min="5629" max="5630" width="9.28515625" style="686" bestFit="1" customWidth="1"/>
    <col min="5631" max="5631" width="10.85546875" style="686" bestFit="1" customWidth="1"/>
    <col min="5632" max="5632" width="9.28515625" style="686" customWidth="1"/>
    <col min="5633" max="5875" width="9.140625" style="686"/>
    <col min="5876" max="5876" width="11.7109375" style="686" bestFit="1" customWidth="1"/>
    <col min="5877" max="5879" width="0" style="686" hidden="1" customWidth="1"/>
    <col min="5880" max="5882" width="9.140625" style="686" customWidth="1"/>
    <col min="5883" max="5883" width="9.7109375" style="686" customWidth="1"/>
    <col min="5884" max="5884" width="9.140625" style="686" customWidth="1"/>
    <col min="5885" max="5886" width="9.28515625" style="686" bestFit="1" customWidth="1"/>
    <col min="5887" max="5887" width="10.85546875" style="686" bestFit="1" customWidth="1"/>
    <col min="5888" max="5888" width="9.28515625" style="686" customWidth="1"/>
    <col min="5889" max="6131" width="9.140625" style="686"/>
    <col min="6132" max="6132" width="11.7109375" style="686" bestFit="1" customWidth="1"/>
    <col min="6133" max="6135" width="0" style="686" hidden="1" customWidth="1"/>
    <col min="6136" max="6138" width="9.140625" style="686" customWidth="1"/>
    <col min="6139" max="6139" width="9.7109375" style="686" customWidth="1"/>
    <col min="6140" max="6140" width="9.140625" style="686" customWidth="1"/>
    <col min="6141" max="6142" width="9.28515625" style="686" bestFit="1" customWidth="1"/>
    <col min="6143" max="6143" width="10.85546875" style="686" bestFit="1" customWidth="1"/>
    <col min="6144" max="6144" width="9.28515625" style="686" customWidth="1"/>
    <col min="6145" max="6387" width="9.140625" style="686"/>
    <col min="6388" max="6388" width="11.7109375" style="686" bestFit="1" customWidth="1"/>
    <col min="6389" max="6391" width="0" style="686" hidden="1" customWidth="1"/>
    <col min="6392" max="6394" width="9.140625" style="686" customWidth="1"/>
    <col min="6395" max="6395" width="9.7109375" style="686" customWidth="1"/>
    <col min="6396" max="6396" width="9.140625" style="686" customWidth="1"/>
    <col min="6397" max="6398" width="9.28515625" style="686" bestFit="1" customWidth="1"/>
    <col min="6399" max="6399" width="10.85546875" style="686" bestFit="1" customWidth="1"/>
    <col min="6400" max="6400" width="9.28515625" style="686" customWidth="1"/>
    <col min="6401" max="6643" width="9.140625" style="686"/>
    <col min="6644" max="6644" width="11.7109375" style="686" bestFit="1" customWidth="1"/>
    <col min="6645" max="6647" width="0" style="686" hidden="1" customWidth="1"/>
    <col min="6648" max="6650" width="9.140625" style="686" customWidth="1"/>
    <col min="6651" max="6651" width="9.7109375" style="686" customWidth="1"/>
    <col min="6652" max="6652" width="9.140625" style="686" customWidth="1"/>
    <col min="6653" max="6654" width="9.28515625" style="686" bestFit="1" customWidth="1"/>
    <col min="6655" max="6655" width="10.85546875" style="686" bestFit="1" customWidth="1"/>
    <col min="6656" max="6656" width="9.28515625" style="686" customWidth="1"/>
    <col min="6657" max="6899" width="9.140625" style="686"/>
    <col min="6900" max="6900" width="11.7109375" style="686" bestFit="1" customWidth="1"/>
    <col min="6901" max="6903" width="0" style="686" hidden="1" customWidth="1"/>
    <col min="6904" max="6906" width="9.140625" style="686" customWidth="1"/>
    <col min="6907" max="6907" width="9.7109375" style="686" customWidth="1"/>
    <col min="6908" max="6908" width="9.140625" style="686" customWidth="1"/>
    <col min="6909" max="6910" width="9.28515625" style="686" bestFit="1" customWidth="1"/>
    <col min="6911" max="6911" width="10.85546875" style="686" bestFit="1" customWidth="1"/>
    <col min="6912" max="6912" width="9.28515625" style="686" customWidth="1"/>
    <col min="6913" max="7155" width="9.140625" style="686"/>
    <col min="7156" max="7156" width="11.7109375" style="686" bestFit="1" customWidth="1"/>
    <col min="7157" max="7159" width="0" style="686" hidden="1" customWidth="1"/>
    <col min="7160" max="7162" width="9.140625" style="686" customWidth="1"/>
    <col min="7163" max="7163" width="9.7109375" style="686" customWidth="1"/>
    <col min="7164" max="7164" width="9.140625" style="686" customWidth="1"/>
    <col min="7165" max="7166" width="9.28515625" style="686" bestFit="1" customWidth="1"/>
    <col min="7167" max="7167" width="10.85546875" style="686" bestFit="1" customWidth="1"/>
    <col min="7168" max="7168" width="9.28515625" style="686" customWidth="1"/>
    <col min="7169" max="7411" width="9.140625" style="686"/>
    <col min="7412" max="7412" width="11.7109375" style="686" bestFit="1" customWidth="1"/>
    <col min="7413" max="7415" width="0" style="686" hidden="1" customWidth="1"/>
    <col min="7416" max="7418" width="9.140625" style="686" customWidth="1"/>
    <col min="7419" max="7419" width="9.7109375" style="686" customWidth="1"/>
    <col min="7420" max="7420" width="9.140625" style="686" customWidth="1"/>
    <col min="7421" max="7422" width="9.28515625" style="686" bestFit="1" customWidth="1"/>
    <col min="7423" max="7423" width="10.85546875" style="686" bestFit="1" customWidth="1"/>
    <col min="7424" max="7424" width="9.28515625" style="686" customWidth="1"/>
    <col min="7425" max="7667" width="9.140625" style="686"/>
    <col min="7668" max="7668" width="11.7109375" style="686" bestFit="1" customWidth="1"/>
    <col min="7669" max="7671" width="0" style="686" hidden="1" customWidth="1"/>
    <col min="7672" max="7674" width="9.140625" style="686" customWidth="1"/>
    <col min="7675" max="7675" width="9.7109375" style="686" customWidth="1"/>
    <col min="7676" max="7676" width="9.140625" style="686" customWidth="1"/>
    <col min="7677" max="7678" width="9.28515625" style="686" bestFit="1" customWidth="1"/>
    <col min="7679" max="7679" width="10.85546875" style="686" bestFit="1" customWidth="1"/>
    <col min="7680" max="7680" width="9.28515625" style="686" customWidth="1"/>
    <col min="7681" max="7923" width="9.140625" style="686"/>
    <col min="7924" max="7924" width="11.7109375" style="686" bestFit="1" customWidth="1"/>
    <col min="7925" max="7927" width="0" style="686" hidden="1" customWidth="1"/>
    <col min="7928" max="7930" width="9.140625" style="686" customWidth="1"/>
    <col min="7931" max="7931" width="9.7109375" style="686" customWidth="1"/>
    <col min="7932" max="7932" width="9.140625" style="686" customWidth="1"/>
    <col min="7933" max="7934" width="9.28515625" style="686" bestFit="1" customWidth="1"/>
    <col min="7935" max="7935" width="10.85546875" style="686" bestFit="1" customWidth="1"/>
    <col min="7936" max="7936" width="9.28515625" style="686" customWidth="1"/>
    <col min="7937" max="8179" width="9.140625" style="686"/>
    <col min="8180" max="8180" width="11.7109375" style="686" bestFit="1" customWidth="1"/>
    <col min="8181" max="8183" width="0" style="686" hidden="1" customWidth="1"/>
    <col min="8184" max="8186" width="9.140625" style="686" customWidth="1"/>
    <col min="8187" max="8187" width="9.7109375" style="686" customWidth="1"/>
    <col min="8188" max="8188" width="9.140625" style="686" customWidth="1"/>
    <col min="8189" max="8190" width="9.28515625" style="686" bestFit="1" customWidth="1"/>
    <col min="8191" max="8191" width="10.85546875" style="686" bestFit="1" customWidth="1"/>
    <col min="8192" max="8192" width="9.28515625" style="686" customWidth="1"/>
    <col min="8193" max="8435" width="9.140625" style="686"/>
    <col min="8436" max="8436" width="11.7109375" style="686" bestFit="1" customWidth="1"/>
    <col min="8437" max="8439" width="0" style="686" hidden="1" customWidth="1"/>
    <col min="8440" max="8442" width="9.140625" style="686" customWidth="1"/>
    <col min="8443" max="8443" width="9.7109375" style="686" customWidth="1"/>
    <col min="8444" max="8444" width="9.140625" style="686" customWidth="1"/>
    <col min="8445" max="8446" width="9.28515625" style="686" bestFit="1" customWidth="1"/>
    <col min="8447" max="8447" width="10.85546875" style="686" bestFit="1" customWidth="1"/>
    <col min="8448" max="8448" width="9.28515625" style="686" customWidth="1"/>
    <col min="8449" max="8691" width="9.140625" style="686"/>
    <col min="8692" max="8692" width="11.7109375" style="686" bestFit="1" customWidth="1"/>
    <col min="8693" max="8695" width="0" style="686" hidden="1" customWidth="1"/>
    <col min="8696" max="8698" width="9.140625" style="686" customWidth="1"/>
    <col min="8699" max="8699" width="9.7109375" style="686" customWidth="1"/>
    <col min="8700" max="8700" width="9.140625" style="686" customWidth="1"/>
    <col min="8701" max="8702" width="9.28515625" style="686" bestFit="1" customWidth="1"/>
    <col min="8703" max="8703" width="10.85546875" style="686" bestFit="1" customWidth="1"/>
    <col min="8704" max="8704" width="9.28515625" style="686" customWidth="1"/>
    <col min="8705" max="8947" width="9.140625" style="686"/>
    <col min="8948" max="8948" width="11.7109375" style="686" bestFit="1" customWidth="1"/>
    <col min="8949" max="8951" width="0" style="686" hidden="1" customWidth="1"/>
    <col min="8952" max="8954" width="9.140625" style="686" customWidth="1"/>
    <col min="8955" max="8955" width="9.7109375" style="686" customWidth="1"/>
    <col min="8956" max="8956" width="9.140625" style="686" customWidth="1"/>
    <col min="8957" max="8958" width="9.28515625" style="686" bestFit="1" customWidth="1"/>
    <col min="8959" max="8959" width="10.85546875" style="686" bestFit="1" customWidth="1"/>
    <col min="8960" max="8960" width="9.28515625" style="686" customWidth="1"/>
    <col min="8961" max="9203" width="9.140625" style="686"/>
    <col min="9204" max="9204" width="11.7109375" style="686" bestFit="1" customWidth="1"/>
    <col min="9205" max="9207" width="0" style="686" hidden="1" customWidth="1"/>
    <col min="9208" max="9210" width="9.140625" style="686" customWidth="1"/>
    <col min="9211" max="9211" width="9.7109375" style="686" customWidth="1"/>
    <col min="9212" max="9212" width="9.140625" style="686" customWidth="1"/>
    <col min="9213" max="9214" width="9.28515625" style="686" bestFit="1" customWidth="1"/>
    <col min="9215" max="9215" width="10.85546875" style="686" bestFit="1" customWidth="1"/>
    <col min="9216" max="9216" width="9.28515625" style="686" customWidth="1"/>
    <col min="9217" max="9459" width="9.140625" style="686"/>
    <col min="9460" max="9460" width="11.7109375" style="686" bestFit="1" customWidth="1"/>
    <col min="9461" max="9463" width="0" style="686" hidden="1" customWidth="1"/>
    <col min="9464" max="9466" width="9.140625" style="686" customWidth="1"/>
    <col min="9467" max="9467" width="9.7109375" style="686" customWidth="1"/>
    <col min="9468" max="9468" width="9.140625" style="686" customWidth="1"/>
    <col min="9469" max="9470" width="9.28515625" style="686" bestFit="1" customWidth="1"/>
    <col min="9471" max="9471" width="10.85546875" style="686" bestFit="1" customWidth="1"/>
    <col min="9472" max="9472" width="9.28515625" style="686" customWidth="1"/>
    <col min="9473" max="9715" width="9.140625" style="686"/>
    <col min="9716" max="9716" width="11.7109375" style="686" bestFit="1" customWidth="1"/>
    <col min="9717" max="9719" width="0" style="686" hidden="1" customWidth="1"/>
    <col min="9720" max="9722" width="9.140625" style="686" customWidth="1"/>
    <col min="9723" max="9723" width="9.7109375" style="686" customWidth="1"/>
    <col min="9724" max="9724" width="9.140625" style="686" customWidth="1"/>
    <col min="9725" max="9726" width="9.28515625" style="686" bestFit="1" customWidth="1"/>
    <col min="9727" max="9727" width="10.85546875" style="686" bestFit="1" customWidth="1"/>
    <col min="9728" max="9728" width="9.28515625" style="686" customWidth="1"/>
    <col min="9729" max="9971" width="9.140625" style="686"/>
    <col min="9972" max="9972" width="11.7109375" style="686" bestFit="1" customWidth="1"/>
    <col min="9973" max="9975" width="0" style="686" hidden="1" customWidth="1"/>
    <col min="9976" max="9978" width="9.140625" style="686" customWidth="1"/>
    <col min="9979" max="9979" width="9.7109375" style="686" customWidth="1"/>
    <col min="9980" max="9980" width="9.140625" style="686" customWidth="1"/>
    <col min="9981" max="9982" width="9.28515625" style="686" bestFit="1" customWidth="1"/>
    <col min="9983" max="9983" width="10.85546875" style="686" bestFit="1" customWidth="1"/>
    <col min="9984" max="9984" width="9.28515625" style="686" customWidth="1"/>
    <col min="9985" max="10227" width="9.140625" style="686"/>
    <col min="10228" max="10228" width="11.7109375" style="686" bestFit="1" customWidth="1"/>
    <col min="10229" max="10231" width="0" style="686" hidden="1" customWidth="1"/>
    <col min="10232" max="10234" width="9.140625" style="686" customWidth="1"/>
    <col min="10235" max="10235" width="9.7109375" style="686" customWidth="1"/>
    <col min="10236" max="10236" width="9.140625" style="686" customWidth="1"/>
    <col min="10237" max="10238" width="9.28515625" style="686" bestFit="1" customWidth="1"/>
    <col min="10239" max="10239" width="10.85546875" style="686" bestFit="1" customWidth="1"/>
    <col min="10240" max="10240" width="9.28515625" style="686" customWidth="1"/>
    <col min="10241" max="10483" width="9.140625" style="686"/>
    <col min="10484" max="10484" width="11.7109375" style="686" bestFit="1" customWidth="1"/>
    <col min="10485" max="10487" width="0" style="686" hidden="1" customWidth="1"/>
    <col min="10488" max="10490" width="9.140625" style="686" customWidth="1"/>
    <col min="10491" max="10491" width="9.7109375" style="686" customWidth="1"/>
    <col min="10492" max="10492" width="9.140625" style="686" customWidth="1"/>
    <col min="10493" max="10494" width="9.28515625" style="686" bestFit="1" customWidth="1"/>
    <col min="10495" max="10495" width="10.85546875" style="686" bestFit="1" customWidth="1"/>
    <col min="10496" max="10496" width="9.28515625" style="686" customWidth="1"/>
    <col min="10497" max="10739" width="9.140625" style="686"/>
    <col min="10740" max="10740" width="11.7109375" style="686" bestFit="1" customWidth="1"/>
    <col min="10741" max="10743" width="0" style="686" hidden="1" customWidth="1"/>
    <col min="10744" max="10746" width="9.140625" style="686" customWidth="1"/>
    <col min="10747" max="10747" width="9.7109375" style="686" customWidth="1"/>
    <col min="10748" max="10748" width="9.140625" style="686" customWidth="1"/>
    <col min="10749" max="10750" width="9.28515625" style="686" bestFit="1" customWidth="1"/>
    <col min="10751" max="10751" width="10.85546875" style="686" bestFit="1" customWidth="1"/>
    <col min="10752" max="10752" width="9.28515625" style="686" customWidth="1"/>
    <col min="10753" max="10995" width="9.140625" style="686"/>
    <col min="10996" max="10996" width="11.7109375" style="686" bestFit="1" customWidth="1"/>
    <col min="10997" max="10999" width="0" style="686" hidden="1" customWidth="1"/>
    <col min="11000" max="11002" width="9.140625" style="686" customWidth="1"/>
    <col min="11003" max="11003" width="9.7109375" style="686" customWidth="1"/>
    <col min="11004" max="11004" width="9.140625" style="686" customWidth="1"/>
    <col min="11005" max="11006" width="9.28515625" style="686" bestFit="1" customWidth="1"/>
    <col min="11007" max="11007" width="10.85546875" style="686" bestFit="1" customWidth="1"/>
    <col min="11008" max="11008" width="9.28515625" style="686" customWidth="1"/>
    <col min="11009" max="11251" width="9.140625" style="686"/>
    <col min="11252" max="11252" width="11.7109375" style="686" bestFit="1" customWidth="1"/>
    <col min="11253" max="11255" width="0" style="686" hidden="1" customWidth="1"/>
    <col min="11256" max="11258" width="9.140625" style="686" customWidth="1"/>
    <col min="11259" max="11259" width="9.7109375" style="686" customWidth="1"/>
    <col min="11260" max="11260" width="9.140625" style="686" customWidth="1"/>
    <col min="11261" max="11262" width="9.28515625" style="686" bestFit="1" customWidth="1"/>
    <col min="11263" max="11263" width="10.85546875" style="686" bestFit="1" customWidth="1"/>
    <col min="11264" max="11264" width="9.28515625" style="686" customWidth="1"/>
    <col min="11265" max="11507" width="9.140625" style="686"/>
    <col min="11508" max="11508" width="11.7109375" style="686" bestFit="1" customWidth="1"/>
    <col min="11509" max="11511" width="0" style="686" hidden="1" customWidth="1"/>
    <col min="11512" max="11514" width="9.140625" style="686" customWidth="1"/>
    <col min="11515" max="11515" width="9.7109375" style="686" customWidth="1"/>
    <col min="11516" max="11516" width="9.140625" style="686" customWidth="1"/>
    <col min="11517" max="11518" width="9.28515625" style="686" bestFit="1" customWidth="1"/>
    <col min="11519" max="11519" width="10.85546875" style="686" bestFit="1" customWidth="1"/>
    <col min="11520" max="11520" width="9.28515625" style="686" customWidth="1"/>
    <col min="11521" max="11763" width="9.140625" style="686"/>
    <col min="11764" max="11764" width="11.7109375" style="686" bestFit="1" customWidth="1"/>
    <col min="11765" max="11767" width="0" style="686" hidden="1" customWidth="1"/>
    <col min="11768" max="11770" width="9.140625" style="686" customWidth="1"/>
    <col min="11771" max="11771" width="9.7109375" style="686" customWidth="1"/>
    <col min="11772" max="11772" width="9.140625" style="686" customWidth="1"/>
    <col min="11773" max="11774" width="9.28515625" style="686" bestFit="1" customWidth="1"/>
    <col min="11775" max="11775" width="10.85546875" style="686" bestFit="1" customWidth="1"/>
    <col min="11776" max="11776" width="9.28515625" style="686" customWidth="1"/>
    <col min="11777" max="12019" width="9.140625" style="686"/>
    <col min="12020" max="12020" width="11.7109375" style="686" bestFit="1" customWidth="1"/>
    <col min="12021" max="12023" width="0" style="686" hidden="1" customWidth="1"/>
    <col min="12024" max="12026" width="9.140625" style="686" customWidth="1"/>
    <col min="12027" max="12027" width="9.7109375" style="686" customWidth="1"/>
    <col min="12028" max="12028" width="9.140625" style="686" customWidth="1"/>
    <col min="12029" max="12030" width="9.28515625" style="686" bestFit="1" customWidth="1"/>
    <col min="12031" max="12031" width="10.85546875" style="686" bestFit="1" customWidth="1"/>
    <col min="12032" max="12032" width="9.28515625" style="686" customWidth="1"/>
    <col min="12033" max="12275" width="9.140625" style="686"/>
    <col min="12276" max="12276" width="11.7109375" style="686" bestFit="1" customWidth="1"/>
    <col min="12277" max="12279" width="0" style="686" hidden="1" customWidth="1"/>
    <col min="12280" max="12282" width="9.140625" style="686" customWidth="1"/>
    <col min="12283" max="12283" width="9.7109375" style="686" customWidth="1"/>
    <col min="12284" max="12284" width="9.140625" style="686" customWidth="1"/>
    <col min="12285" max="12286" width="9.28515625" style="686" bestFit="1" customWidth="1"/>
    <col min="12287" max="12287" width="10.85546875" style="686" bestFit="1" customWidth="1"/>
    <col min="12288" max="12288" width="9.28515625" style="686" customWidth="1"/>
    <col min="12289" max="12531" width="9.140625" style="686"/>
    <col min="12532" max="12532" width="11.7109375" style="686" bestFit="1" customWidth="1"/>
    <col min="12533" max="12535" width="0" style="686" hidden="1" customWidth="1"/>
    <col min="12536" max="12538" width="9.140625" style="686" customWidth="1"/>
    <col min="12539" max="12539" width="9.7109375" style="686" customWidth="1"/>
    <col min="12540" max="12540" width="9.140625" style="686" customWidth="1"/>
    <col min="12541" max="12542" width="9.28515625" style="686" bestFit="1" customWidth="1"/>
    <col min="12543" max="12543" width="10.85546875" style="686" bestFit="1" customWidth="1"/>
    <col min="12544" max="12544" width="9.28515625" style="686" customWidth="1"/>
    <col min="12545" max="12787" width="9.140625" style="686"/>
    <col min="12788" max="12788" width="11.7109375" style="686" bestFit="1" customWidth="1"/>
    <col min="12789" max="12791" width="0" style="686" hidden="1" customWidth="1"/>
    <col min="12792" max="12794" width="9.140625" style="686" customWidth="1"/>
    <col min="12795" max="12795" width="9.7109375" style="686" customWidth="1"/>
    <col min="12796" max="12796" width="9.140625" style="686" customWidth="1"/>
    <col min="12797" max="12798" width="9.28515625" style="686" bestFit="1" customWidth="1"/>
    <col min="12799" max="12799" width="10.85546875" style="686" bestFit="1" customWidth="1"/>
    <col min="12800" max="12800" width="9.28515625" style="686" customWidth="1"/>
    <col min="12801" max="13043" width="9.140625" style="686"/>
    <col min="13044" max="13044" width="11.7109375" style="686" bestFit="1" customWidth="1"/>
    <col min="13045" max="13047" width="0" style="686" hidden="1" customWidth="1"/>
    <col min="13048" max="13050" width="9.140625" style="686" customWidth="1"/>
    <col min="13051" max="13051" width="9.7109375" style="686" customWidth="1"/>
    <col min="13052" max="13052" width="9.140625" style="686" customWidth="1"/>
    <col min="13053" max="13054" width="9.28515625" style="686" bestFit="1" customWidth="1"/>
    <col min="13055" max="13055" width="10.85546875" style="686" bestFit="1" customWidth="1"/>
    <col min="13056" max="13056" width="9.28515625" style="686" customWidth="1"/>
    <col min="13057" max="13299" width="9.140625" style="686"/>
    <col min="13300" max="13300" width="11.7109375" style="686" bestFit="1" customWidth="1"/>
    <col min="13301" max="13303" width="0" style="686" hidden="1" customWidth="1"/>
    <col min="13304" max="13306" width="9.140625" style="686" customWidth="1"/>
    <col min="13307" max="13307" width="9.7109375" style="686" customWidth="1"/>
    <col min="13308" max="13308" width="9.140625" style="686" customWidth="1"/>
    <col min="13309" max="13310" width="9.28515625" style="686" bestFit="1" customWidth="1"/>
    <col min="13311" max="13311" width="10.85546875" style="686" bestFit="1" customWidth="1"/>
    <col min="13312" max="13312" width="9.28515625" style="686" customWidth="1"/>
    <col min="13313" max="13555" width="9.140625" style="686"/>
    <col min="13556" max="13556" width="11.7109375" style="686" bestFit="1" customWidth="1"/>
    <col min="13557" max="13559" width="0" style="686" hidden="1" customWidth="1"/>
    <col min="13560" max="13562" width="9.140625" style="686" customWidth="1"/>
    <col min="13563" max="13563" width="9.7109375" style="686" customWidth="1"/>
    <col min="13564" max="13564" width="9.140625" style="686" customWidth="1"/>
    <col min="13565" max="13566" width="9.28515625" style="686" bestFit="1" customWidth="1"/>
    <col min="13567" max="13567" width="10.85546875" style="686" bestFit="1" customWidth="1"/>
    <col min="13568" max="13568" width="9.28515625" style="686" customWidth="1"/>
    <col min="13569" max="13811" width="9.140625" style="686"/>
    <col min="13812" max="13812" width="11.7109375" style="686" bestFit="1" customWidth="1"/>
    <col min="13813" max="13815" width="0" style="686" hidden="1" customWidth="1"/>
    <col min="13816" max="13818" width="9.140625" style="686" customWidth="1"/>
    <col min="13819" max="13819" width="9.7109375" style="686" customWidth="1"/>
    <col min="13820" max="13820" width="9.140625" style="686" customWidth="1"/>
    <col min="13821" max="13822" width="9.28515625" style="686" bestFit="1" customWidth="1"/>
    <col min="13823" max="13823" width="10.85546875" style="686" bestFit="1" customWidth="1"/>
    <col min="13824" max="13824" width="9.28515625" style="686" customWidth="1"/>
    <col min="13825" max="14067" width="9.140625" style="686"/>
    <col min="14068" max="14068" width="11.7109375" style="686" bestFit="1" customWidth="1"/>
    <col min="14069" max="14071" width="0" style="686" hidden="1" customWidth="1"/>
    <col min="14072" max="14074" width="9.140625" style="686" customWidth="1"/>
    <col min="14075" max="14075" width="9.7109375" style="686" customWidth="1"/>
    <col min="14076" max="14076" width="9.140625" style="686" customWidth="1"/>
    <col min="14077" max="14078" width="9.28515625" style="686" bestFit="1" customWidth="1"/>
    <col min="14079" max="14079" width="10.85546875" style="686" bestFit="1" customWidth="1"/>
    <col min="14080" max="14080" width="9.28515625" style="686" customWidth="1"/>
    <col min="14081" max="14323" width="9.140625" style="686"/>
    <col min="14324" max="14324" width="11.7109375" style="686" bestFit="1" customWidth="1"/>
    <col min="14325" max="14327" width="0" style="686" hidden="1" customWidth="1"/>
    <col min="14328" max="14330" width="9.140625" style="686" customWidth="1"/>
    <col min="14331" max="14331" width="9.7109375" style="686" customWidth="1"/>
    <col min="14332" max="14332" width="9.140625" style="686" customWidth="1"/>
    <col min="14333" max="14334" width="9.28515625" style="686" bestFit="1" customWidth="1"/>
    <col min="14335" max="14335" width="10.85546875" style="686" bestFit="1" customWidth="1"/>
    <col min="14336" max="14336" width="9.28515625" style="686" customWidth="1"/>
    <col min="14337" max="14579" width="9.140625" style="686"/>
    <col min="14580" max="14580" width="11.7109375" style="686" bestFit="1" customWidth="1"/>
    <col min="14581" max="14583" width="0" style="686" hidden="1" customWidth="1"/>
    <col min="14584" max="14586" width="9.140625" style="686" customWidth="1"/>
    <col min="14587" max="14587" width="9.7109375" style="686" customWidth="1"/>
    <col min="14588" max="14588" width="9.140625" style="686" customWidth="1"/>
    <col min="14589" max="14590" width="9.28515625" style="686" bestFit="1" customWidth="1"/>
    <col min="14591" max="14591" width="10.85546875" style="686" bestFit="1" customWidth="1"/>
    <col min="14592" max="14592" width="9.28515625" style="686" customWidth="1"/>
    <col min="14593" max="14835" width="9.140625" style="686"/>
    <col min="14836" max="14836" width="11.7109375" style="686" bestFit="1" customWidth="1"/>
    <col min="14837" max="14839" width="0" style="686" hidden="1" customWidth="1"/>
    <col min="14840" max="14842" width="9.140625" style="686" customWidth="1"/>
    <col min="14843" max="14843" width="9.7109375" style="686" customWidth="1"/>
    <col min="14844" max="14844" width="9.140625" style="686" customWidth="1"/>
    <col min="14845" max="14846" width="9.28515625" style="686" bestFit="1" customWidth="1"/>
    <col min="14847" max="14847" width="10.85546875" style="686" bestFit="1" customWidth="1"/>
    <col min="14848" max="14848" width="9.28515625" style="686" customWidth="1"/>
    <col min="14849" max="15091" width="9.140625" style="686"/>
    <col min="15092" max="15092" width="11.7109375" style="686" bestFit="1" customWidth="1"/>
    <col min="15093" max="15095" width="0" style="686" hidden="1" customWidth="1"/>
    <col min="15096" max="15098" width="9.140625" style="686" customWidth="1"/>
    <col min="15099" max="15099" width="9.7109375" style="686" customWidth="1"/>
    <col min="15100" max="15100" width="9.140625" style="686" customWidth="1"/>
    <col min="15101" max="15102" width="9.28515625" style="686" bestFit="1" customWidth="1"/>
    <col min="15103" max="15103" width="10.85546875" style="686" bestFit="1" customWidth="1"/>
    <col min="15104" max="15104" width="9.28515625" style="686" customWidth="1"/>
    <col min="15105" max="15347" width="9.140625" style="686"/>
    <col min="15348" max="15348" width="11.7109375" style="686" bestFit="1" customWidth="1"/>
    <col min="15349" max="15351" width="0" style="686" hidden="1" customWidth="1"/>
    <col min="15352" max="15354" width="9.140625" style="686" customWidth="1"/>
    <col min="15355" max="15355" width="9.7109375" style="686" customWidth="1"/>
    <col min="15356" max="15356" width="9.140625" style="686" customWidth="1"/>
    <col min="15357" max="15358" width="9.28515625" style="686" bestFit="1" customWidth="1"/>
    <col min="15359" max="15359" width="10.85546875" style="686" bestFit="1" customWidth="1"/>
    <col min="15360" max="15360" width="9.28515625" style="686" customWidth="1"/>
    <col min="15361" max="15603" width="9.140625" style="686"/>
    <col min="15604" max="15604" width="11.7109375" style="686" bestFit="1" customWidth="1"/>
    <col min="15605" max="15607" width="0" style="686" hidden="1" customWidth="1"/>
    <col min="15608" max="15610" width="9.140625" style="686" customWidth="1"/>
    <col min="15611" max="15611" width="9.7109375" style="686" customWidth="1"/>
    <col min="15612" max="15612" width="9.140625" style="686" customWidth="1"/>
    <col min="15613" max="15614" width="9.28515625" style="686" bestFit="1" customWidth="1"/>
    <col min="15615" max="15615" width="10.85546875" style="686" bestFit="1" customWidth="1"/>
    <col min="15616" max="15616" width="9.28515625" style="686" customWidth="1"/>
    <col min="15617" max="15859" width="9.140625" style="686"/>
    <col min="15860" max="15860" width="11.7109375" style="686" bestFit="1" customWidth="1"/>
    <col min="15861" max="15863" width="0" style="686" hidden="1" customWidth="1"/>
    <col min="15864" max="15866" width="9.140625" style="686" customWidth="1"/>
    <col min="15867" max="15867" width="9.7109375" style="686" customWidth="1"/>
    <col min="15868" max="15868" width="9.140625" style="686" customWidth="1"/>
    <col min="15869" max="15870" width="9.28515625" style="686" bestFit="1" customWidth="1"/>
    <col min="15871" max="15871" width="10.85546875" style="686" bestFit="1" customWidth="1"/>
    <col min="15872" max="15872" width="9.28515625" style="686" customWidth="1"/>
    <col min="15873" max="16115" width="9.140625" style="686"/>
    <col min="16116" max="16116" width="11.7109375" style="686" bestFit="1" customWidth="1"/>
    <col min="16117" max="16119" width="0" style="686" hidden="1" customWidth="1"/>
    <col min="16120" max="16122" width="9.140625" style="686" customWidth="1"/>
    <col min="16123" max="16123" width="9.7109375" style="686" customWidth="1"/>
    <col min="16124" max="16124" width="9.140625" style="686" customWidth="1"/>
    <col min="16125" max="16126" width="9.28515625" style="686" bestFit="1" customWidth="1"/>
    <col min="16127" max="16127" width="10.85546875" style="686" bestFit="1" customWidth="1"/>
    <col min="16128" max="16128" width="9.28515625" style="686" customWidth="1"/>
    <col min="16129" max="16384" width="9.140625" style="686"/>
  </cols>
  <sheetData>
    <row r="1" spans="1:10" ht="15.75">
      <c r="A1" s="2534" t="s">
        <v>693</v>
      </c>
      <c r="B1" s="2534"/>
      <c r="C1" s="2534"/>
      <c r="D1" s="2534"/>
      <c r="E1" s="2534"/>
      <c r="F1" s="2534"/>
      <c r="G1" s="2534"/>
      <c r="H1" s="2534"/>
      <c r="I1" s="2534"/>
      <c r="J1" s="2534"/>
    </row>
    <row r="2" spans="1:10" ht="15.75">
      <c r="A2" s="2535" t="s">
        <v>7</v>
      </c>
      <c r="B2" s="2535"/>
      <c r="C2" s="2535"/>
      <c r="D2" s="2535"/>
      <c r="E2" s="2535"/>
      <c r="F2" s="2535"/>
      <c r="G2" s="2535"/>
      <c r="H2" s="2535"/>
      <c r="I2" s="2535"/>
      <c r="J2" s="2535"/>
    </row>
    <row r="3" spans="1:10" ht="15.75">
      <c r="A3" s="2536" t="s">
        <v>624</v>
      </c>
      <c r="B3" s="2536"/>
      <c r="C3" s="2536"/>
      <c r="D3" s="2536"/>
      <c r="E3" s="2536"/>
      <c r="F3" s="2536"/>
      <c r="G3" s="2536"/>
      <c r="H3" s="2536"/>
      <c r="I3" s="2536"/>
      <c r="J3" s="2536"/>
    </row>
    <row r="4" spans="1:10" ht="16.5" thickBot="1">
      <c r="A4" s="2536"/>
      <c r="B4" s="2536"/>
      <c r="C4" s="2536"/>
      <c r="D4" s="2536"/>
      <c r="E4" s="2536"/>
      <c r="F4" s="2536"/>
      <c r="G4" s="2536"/>
      <c r="H4" s="2536"/>
      <c r="I4" s="2536"/>
      <c r="J4" s="2536"/>
    </row>
    <row r="5" spans="1:10" ht="16.5" thickTop="1">
      <c r="A5" s="2537" t="s">
        <v>201</v>
      </c>
      <c r="B5" s="2539" t="s">
        <v>606</v>
      </c>
      <c r="C5" s="2540"/>
      <c r="D5" s="2541"/>
      <c r="E5" s="2539" t="s">
        <v>605</v>
      </c>
      <c r="F5" s="2540"/>
      <c r="G5" s="2541"/>
      <c r="H5" s="2542" t="s">
        <v>632</v>
      </c>
      <c r="I5" s="2543"/>
      <c r="J5" s="2544"/>
    </row>
    <row r="6" spans="1:10" ht="20.100000000000001" customHeight="1">
      <c r="A6" s="2538"/>
      <c r="B6" s="712" t="s">
        <v>631</v>
      </c>
      <c r="C6" s="712" t="s">
        <v>630</v>
      </c>
      <c r="D6" s="712" t="s">
        <v>629</v>
      </c>
      <c r="E6" s="712" t="s">
        <v>631</v>
      </c>
      <c r="F6" s="712" t="s">
        <v>630</v>
      </c>
      <c r="G6" s="712" t="s">
        <v>629</v>
      </c>
      <c r="H6" s="712" t="s">
        <v>631</v>
      </c>
      <c r="I6" s="712" t="s">
        <v>630</v>
      </c>
      <c r="J6" s="711" t="s">
        <v>629</v>
      </c>
    </row>
    <row r="7" spans="1:10" ht="24.95" customHeight="1">
      <c r="A7" s="710" t="s">
        <v>622</v>
      </c>
      <c r="B7" s="709">
        <v>4.1913131654554689</v>
      </c>
      <c r="C7" s="708">
        <v>3.69</v>
      </c>
      <c r="D7" s="707">
        <v>0.501313165455469</v>
      </c>
      <c r="E7" s="709">
        <v>6.95</v>
      </c>
      <c r="F7" s="708">
        <v>3.28</v>
      </c>
      <c r="G7" s="707">
        <v>3.6700000000000004</v>
      </c>
      <c r="H7" s="698">
        <v>3.49</v>
      </c>
      <c r="I7" s="698">
        <v>6.69</v>
      </c>
      <c r="J7" s="706">
        <f>H7-I7</f>
        <v>-3.2</v>
      </c>
    </row>
    <row r="8" spans="1:10" ht="24.95" customHeight="1">
      <c r="A8" s="701" t="s">
        <v>621</v>
      </c>
      <c r="B8" s="698">
        <v>3.8690226949166657</v>
      </c>
      <c r="C8" s="699">
        <v>3.7</v>
      </c>
      <c r="D8" s="698">
        <v>0.16902269491666555</v>
      </c>
      <c r="E8" s="698">
        <v>6.16</v>
      </c>
      <c r="F8" s="699">
        <v>3.99</v>
      </c>
      <c r="G8" s="698">
        <v>2.17</v>
      </c>
      <c r="H8" s="698">
        <v>4.5199999999999996</v>
      </c>
      <c r="I8" s="698">
        <v>7.34</v>
      </c>
      <c r="J8" s="705">
        <f>H8-I8</f>
        <v>-2.8200000000000003</v>
      </c>
    </row>
    <row r="9" spans="1:10" ht="24.95" customHeight="1">
      <c r="A9" s="701" t="s">
        <v>620</v>
      </c>
      <c r="B9" s="700">
        <v>4.6796377054679539</v>
      </c>
      <c r="C9" s="699">
        <v>3.38</v>
      </c>
      <c r="D9" s="698">
        <v>1.299637705467954</v>
      </c>
      <c r="E9" s="700">
        <v>6.21</v>
      </c>
      <c r="F9" s="699">
        <v>4.62</v>
      </c>
      <c r="G9" s="698">
        <v>1.5899999999999999</v>
      </c>
      <c r="H9" s="698">
        <v>3.79</v>
      </c>
      <c r="I9" s="698">
        <v>7.61</v>
      </c>
      <c r="J9" s="705">
        <f>H9-I9</f>
        <v>-3.8200000000000003</v>
      </c>
    </row>
    <row r="10" spans="1:10" ht="24.95" customHeight="1">
      <c r="A10" s="701" t="s">
        <v>619</v>
      </c>
      <c r="B10" s="700">
        <v>4.1459999999999999</v>
      </c>
      <c r="C10" s="699">
        <v>2.33</v>
      </c>
      <c r="D10" s="698">
        <v>1.8159999999999998</v>
      </c>
      <c r="E10" s="700">
        <v>5.76</v>
      </c>
      <c r="F10" s="699">
        <v>5.54</v>
      </c>
      <c r="G10" s="698">
        <v>0.21999999999999975</v>
      </c>
      <c r="H10" s="698"/>
      <c r="I10" s="698"/>
      <c r="J10" s="705"/>
    </row>
    <row r="11" spans="1:10" ht="24.95" customHeight="1">
      <c r="A11" s="701" t="s">
        <v>618</v>
      </c>
      <c r="B11" s="700">
        <v>3.710807204803217</v>
      </c>
      <c r="C11" s="699">
        <v>2.11</v>
      </c>
      <c r="D11" s="698">
        <v>1.6008072048032171</v>
      </c>
      <c r="E11" s="700">
        <v>6.55</v>
      </c>
      <c r="F11" s="699">
        <v>7.35</v>
      </c>
      <c r="G11" s="698">
        <v>-0.79999999999999982</v>
      </c>
      <c r="H11" s="698"/>
      <c r="I11" s="698"/>
      <c r="J11" s="705"/>
    </row>
    <row r="12" spans="1:10" ht="24.95" customHeight="1">
      <c r="A12" s="701" t="s">
        <v>617</v>
      </c>
      <c r="B12" s="700">
        <v>4.58</v>
      </c>
      <c r="C12" s="699">
        <v>2.0499999999999998</v>
      </c>
      <c r="D12" s="698">
        <v>2.5300000000000002</v>
      </c>
      <c r="E12" s="700">
        <v>6.82</v>
      </c>
      <c r="F12" s="699">
        <v>7.59</v>
      </c>
      <c r="G12" s="698">
        <v>-0.76999999999999957</v>
      </c>
      <c r="H12" s="698"/>
      <c r="I12" s="698"/>
      <c r="J12" s="705"/>
    </row>
    <row r="13" spans="1:10" ht="24.95" customHeight="1">
      <c r="A13" s="701" t="s">
        <v>616</v>
      </c>
      <c r="B13" s="700">
        <v>4.3514784946236489</v>
      </c>
      <c r="C13" s="699">
        <v>2.57</v>
      </c>
      <c r="D13" s="698">
        <v>1.781478494623649</v>
      </c>
      <c r="E13" s="704">
        <v>6.87</v>
      </c>
      <c r="F13" s="699">
        <v>6.58</v>
      </c>
      <c r="G13" s="698">
        <v>0.29000000000000004</v>
      </c>
      <c r="H13" s="698"/>
      <c r="I13" s="698"/>
      <c r="J13" s="705"/>
    </row>
    <row r="14" spans="1:10" ht="24.95" customHeight="1">
      <c r="A14" s="701" t="s">
        <v>615</v>
      </c>
      <c r="B14" s="700">
        <v>4.1985053321017745</v>
      </c>
      <c r="C14" s="699">
        <v>2.86</v>
      </c>
      <c r="D14" s="698">
        <v>1.3385053321017746</v>
      </c>
      <c r="E14" s="704">
        <v>6.7</v>
      </c>
      <c r="F14" s="699">
        <v>5.91</v>
      </c>
      <c r="G14" s="698">
        <v>0.79</v>
      </c>
      <c r="H14" s="697"/>
      <c r="I14" s="697"/>
      <c r="J14" s="696"/>
    </row>
    <row r="15" spans="1:10" ht="24.95" customHeight="1">
      <c r="A15" s="701" t="s">
        <v>614</v>
      </c>
      <c r="B15" s="700">
        <v>4.4400000000000004</v>
      </c>
      <c r="C15" s="699">
        <v>2.92</v>
      </c>
      <c r="D15" s="698">
        <v>1.5200000000000005</v>
      </c>
      <c r="E15" s="700">
        <v>6.74</v>
      </c>
      <c r="F15" s="699" t="s">
        <v>71</v>
      </c>
      <c r="G15" s="698" t="s">
        <v>71</v>
      </c>
      <c r="H15" s="697"/>
      <c r="I15" s="703"/>
      <c r="J15" s="702"/>
    </row>
    <row r="16" spans="1:10" ht="24.95" customHeight="1">
      <c r="A16" s="701" t="s">
        <v>613</v>
      </c>
      <c r="B16" s="700">
        <v>5.29</v>
      </c>
      <c r="C16" s="699">
        <v>3.1</v>
      </c>
      <c r="D16" s="698">
        <v>2.19</v>
      </c>
      <c r="E16" s="700">
        <v>5.83</v>
      </c>
      <c r="F16" s="699" t="s">
        <v>71</v>
      </c>
      <c r="G16" s="698" t="s">
        <v>71</v>
      </c>
      <c r="H16" s="697"/>
      <c r="I16" s="703"/>
      <c r="J16" s="702"/>
    </row>
    <row r="17" spans="1:10" ht="24.95" customHeight="1">
      <c r="A17" s="701" t="s">
        <v>612</v>
      </c>
      <c r="B17" s="700">
        <v>6.1668882978723474</v>
      </c>
      <c r="C17" s="699">
        <v>3.2</v>
      </c>
      <c r="D17" s="698">
        <v>2.9668882978723472</v>
      </c>
      <c r="E17" s="700">
        <v>4.54</v>
      </c>
      <c r="F17" s="699">
        <v>6.23</v>
      </c>
      <c r="G17" s="698">
        <v>-1.6900000000000004</v>
      </c>
      <c r="H17" s="697"/>
      <c r="I17" s="697"/>
      <c r="J17" s="696"/>
    </row>
    <row r="18" spans="1:10" ht="24.95" customHeight="1">
      <c r="A18" s="701" t="s">
        <v>611</v>
      </c>
      <c r="B18" s="700">
        <v>6.020618556701038</v>
      </c>
      <c r="C18" s="699">
        <v>3.15</v>
      </c>
      <c r="D18" s="698">
        <v>2.870618556701038</v>
      </c>
      <c r="E18" s="700">
        <v>4.78</v>
      </c>
      <c r="F18" s="699">
        <v>6.93</v>
      </c>
      <c r="G18" s="698">
        <v>-2.1499999999999995</v>
      </c>
      <c r="H18" s="697"/>
      <c r="I18" s="697"/>
      <c r="J18" s="696"/>
    </row>
    <row r="19" spans="1:10" ht="24.95" customHeight="1" thickBot="1">
      <c r="A19" s="695" t="s">
        <v>610</v>
      </c>
      <c r="B19" s="694">
        <v>4.6370226209951761</v>
      </c>
      <c r="C19" s="694">
        <v>2.9216666666666669</v>
      </c>
      <c r="D19" s="694">
        <v>1.7153559543285095</v>
      </c>
      <c r="E19" s="694">
        <v>6.15</v>
      </c>
      <c r="F19" s="694">
        <v>5.8020000000000005</v>
      </c>
      <c r="G19" s="694">
        <v>0.33200000000000002</v>
      </c>
      <c r="H19" s="694">
        <f>AVERAGE(H7:H18)</f>
        <v>3.9333333333333336</v>
      </c>
      <c r="I19" s="694">
        <f>AVERAGE(I7:I18)</f>
        <v>7.2133333333333338</v>
      </c>
      <c r="J19" s="693">
        <f>AVERAGE(J7:J18)</f>
        <v>-3.28</v>
      </c>
    </row>
    <row r="20" spans="1:10" ht="14.25" customHeight="1" thickTop="1">
      <c r="A20" s="692" t="s">
        <v>628</v>
      </c>
      <c r="B20" s="691"/>
      <c r="C20" s="691"/>
      <c r="D20" s="691"/>
      <c r="E20" s="691"/>
      <c r="F20" s="691"/>
    </row>
    <row r="21" spans="1:10" ht="11.25" customHeight="1">
      <c r="A21" s="691" t="s">
        <v>627</v>
      </c>
      <c r="B21" s="688"/>
      <c r="C21" s="688"/>
      <c r="D21" s="688"/>
      <c r="E21" s="688"/>
      <c r="F21" s="688"/>
      <c r="G21" s="690"/>
      <c r="H21" s="690"/>
      <c r="I21" s="690"/>
      <c r="J21" s="690"/>
    </row>
    <row r="22" spans="1:10" ht="15.75" customHeight="1">
      <c r="A22" s="689" t="s">
        <v>626</v>
      </c>
      <c r="B22" s="688"/>
      <c r="C22" s="688"/>
      <c r="D22" s="688"/>
      <c r="E22" s="688"/>
      <c r="F22" s="688"/>
      <c r="G22" s="688"/>
      <c r="H22" s="688"/>
      <c r="I22" s="688"/>
      <c r="J22" s="688"/>
    </row>
    <row r="23" spans="1:10">
      <c r="A23" s="687"/>
      <c r="B23" s="687"/>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2"/>
  <sheetViews>
    <sheetView view="pageBreakPreview" zoomScaleNormal="86" zoomScaleSheetLayoutView="100" workbookViewId="0">
      <selection activeCell="M11" sqref="M11"/>
    </sheetView>
  </sheetViews>
  <sheetFormatPr defaultRowHeight="15.75"/>
  <cols>
    <col min="1" max="1" width="12.42578125" style="1913" bestFit="1" customWidth="1"/>
    <col min="2" max="2" width="12.28515625" style="1913" bestFit="1" customWidth="1"/>
    <col min="3" max="3" width="16.28515625" style="1913" bestFit="1" customWidth="1"/>
    <col min="4" max="4" width="11.140625" style="1913" bestFit="1" customWidth="1"/>
    <col min="5" max="5" width="16.28515625" style="1913" bestFit="1" customWidth="1"/>
    <col min="6" max="6" width="12.28515625" style="1913" bestFit="1" customWidth="1"/>
    <col min="7" max="7" width="16.28515625" style="1913" bestFit="1" customWidth="1"/>
    <col min="8" max="8" width="11.140625" style="1913" bestFit="1" customWidth="1"/>
    <col min="9" max="9" width="16.28515625" style="1913" bestFit="1" customWidth="1"/>
    <col min="10" max="10" width="9.42578125" style="1913" bestFit="1" customWidth="1"/>
    <col min="11" max="11" width="11.28515625" style="1913" bestFit="1" customWidth="1"/>
    <col min="12" max="12" width="11.140625" style="1913" bestFit="1" customWidth="1"/>
    <col min="13" max="13" width="11.28515625" style="1913" bestFit="1" customWidth="1"/>
    <col min="14" max="239" width="9.140625" style="1913"/>
    <col min="240" max="240" width="18.7109375" style="1913" customWidth="1"/>
    <col min="241" max="241" width="18.42578125" style="1913" customWidth="1"/>
    <col min="242" max="242" width="19.5703125" style="1913" customWidth="1"/>
    <col min="243" max="243" width="11.7109375" style="1913" bestFit="1" customWidth="1"/>
    <col min="244" max="244" width="19.5703125" style="1913" bestFit="1" customWidth="1"/>
    <col min="245" max="245" width="13" style="1913" bestFit="1" customWidth="1"/>
    <col min="246" max="246" width="19.5703125" style="1913" bestFit="1" customWidth="1"/>
    <col min="247" max="247" width="11.85546875" style="1913" bestFit="1" customWidth="1"/>
    <col min="248" max="248" width="19.5703125" style="1913" bestFit="1" customWidth="1"/>
    <col min="249" max="249" width="14" style="1913" bestFit="1" customWidth="1"/>
    <col min="250" max="250" width="19.5703125" style="1913" bestFit="1" customWidth="1"/>
    <col min="251" max="252" width="14.42578125" style="1913" customWidth="1"/>
    <col min="253" max="253" width="11.5703125" style="1913" bestFit="1" customWidth="1"/>
    <col min="254" max="495" width="9.140625" style="1913"/>
    <col min="496" max="496" width="18.7109375" style="1913" customWidth="1"/>
    <col min="497" max="497" width="18.42578125" style="1913" customWidth="1"/>
    <col min="498" max="498" width="19.5703125" style="1913" customWidth="1"/>
    <col min="499" max="499" width="11.7109375" style="1913" bestFit="1" customWidth="1"/>
    <col min="500" max="500" width="19.5703125" style="1913" bestFit="1" customWidth="1"/>
    <col min="501" max="501" width="13" style="1913" bestFit="1" customWidth="1"/>
    <col min="502" max="502" width="19.5703125" style="1913" bestFit="1" customWidth="1"/>
    <col min="503" max="503" width="11.85546875" style="1913" bestFit="1" customWidth="1"/>
    <col min="504" max="504" width="19.5703125" style="1913" bestFit="1" customWidth="1"/>
    <col min="505" max="505" width="14" style="1913" bestFit="1" customWidth="1"/>
    <col min="506" max="506" width="19.5703125" style="1913" bestFit="1" customWidth="1"/>
    <col min="507" max="508" width="14.42578125" style="1913" customWidth="1"/>
    <col min="509" max="509" width="11.5703125" style="1913" bestFit="1" customWidth="1"/>
    <col min="510" max="751" width="9.140625" style="1913"/>
    <col min="752" max="752" width="18.7109375" style="1913" customWidth="1"/>
    <col min="753" max="753" width="18.42578125" style="1913" customWidth="1"/>
    <col min="754" max="754" width="19.5703125" style="1913" customWidth="1"/>
    <col min="755" max="755" width="11.7109375" style="1913" bestFit="1" customWidth="1"/>
    <col min="756" max="756" width="19.5703125" style="1913" bestFit="1" customWidth="1"/>
    <col min="757" max="757" width="13" style="1913" bestFit="1" customWidth="1"/>
    <col min="758" max="758" width="19.5703125" style="1913" bestFit="1" customWidth="1"/>
    <col min="759" max="759" width="11.85546875" style="1913" bestFit="1" customWidth="1"/>
    <col min="760" max="760" width="19.5703125" style="1913" bestFit="1" customWidth="1"/>
    <col min="761" max="761" width="14" style="1913" bestFit="1" customWidth="1"/>
    <col min="762" max="762" width="19.5703125" style="1913" bestFit="1" customWidth="1"/>
    <col min="763" max="764" width="14.42578125" style="1913" customWidth="1"/>
    <col min="765" max="765" width="11.5703125" style="1913" bestFit="1" customWidth="1"/>
    <col min="766" max="1007" width="9.140625" style="1913"/>
    <col min="1008" max="1008" width="18.7109375" style="1913" customWidth="1"/>
    <col min="1009" max="1009" width="18.42578125" style="1913" customWidth="1"/>
    <col min="1010" max="1010" width="19.5703125" style="1913" customWidth="1"/>
    <col min="1011" max="1011" width="11.7109375" style="1913" bestFit="1" customWidth="1"/>
    <col min="1012" max="1012" width="19.5703125" style="1913" bestFit="1" customWidth="1"/>
    <col min="1013" max="1013" width="13" style="1913" bestFit="1" customWidth="1"/>
    <col min="1014" max="1014" width="19.5703125" style="1913" bestFit="1" customWidth="1"/>
    <col min="1015" max="1015" width="11.85546875" style="1913" bestFit="1" customWidth="1"/>
    <col min="1016" max="1016" width="19.5703125" style="1913" bestFit="1" customWidth="1"/>
    <col min="1017" max="1017" width="14" style="1913" bestFit="1" customWidth="1"/>
    <col min="1018" max="1018" width="19.5703125" style="1913" bestFit="1" customWidth="1"/>
    <col min="1019" max="1020" width="14.42578125" style="1913" customWidth="1"/>
    <col min="1021" max="1021" width="11.5703125" style="1913" bestFit="1" customWidth="1"/>
    <col min="1022" max="1263" width="9.140625" style="1913"/>
    <col min="1264" max="1264" width="18.7109375" style="1913" customWidth="1"/>
    <col min="1265" max="1265" width="18.42578125" style="1913" customWidth="1"/>
    <col min="1266" max="1266" width="19.5703125" style="1913" customWidth="1"/>
    <col min="1267" max="1267" width="11.7109375" style="1913" bestFit="1" customWidth="1"/>
    <col min="1268" max="1268" width="19.5703125" style="1913" bestFit="1" customWidth="1"/>
    <col min="1269" max="1269" width="13" style="1913" bestFit="1" customWidth="1"/>
    <col min="1270" max="1270" width="19.5703125" style="1913" bestFit="1" customWidth="1"/>
    <col min="1271" max="1271" width="11.85546875" style="1913" bestFit="1" customWidth="1"/>
    <col min="1272" max="1272" width="19.5703125" style="1913" bestFit="1" customWidth="1"/>
    <col min="1273" max="1273" width="14" style="1913" bestFit="1" customWidth="1"/>
    <col min="1274" max="1274" width="19.5703125" style="1913" bestFit="1" customWidth="1"/>
    <col min="1275" max="1276" width="14.42578125" style="1913" customWidth="1"/>
    <col min="1277" max="1277" width="11.5703125" style="1913" bestFit="1" customWidth="1"/>
    <col min="1278" max="1519" width="9.140625" style="1913"/>
    <col min="1520" max="1520" width="18.7109375" style="1913" customWidth="1"/>
    <col min="1521" max="1521" width="18.42578125" style="1913" customWidth="1"/>
    <col min="1522" max="1522" width="19.5703125" style="1913" customWidth="1"/>
    <col min="1523" max="1523" width="11.7109375" style="1913" bestFit="1" customWidth="1"/>
    <col min="1524" max="1524" width="19.5703125" style="1913" bestFit="1" customWidth="1"/>
    <col min="1525" max="1525" width="13" style="1913" bestFit="1" customWidth="1"/>
    <col min="1526" max="1526" width="19.5703125" style="1913" bestFit="1" customWidth="1"/>
    <col min="1527" max="1527" width="11.85546875" style="1913" bestFit="1" customWidth="1"/>
    <col min="1528" max="1528" width="19.5703125" style="1913" bestFit="1" customWidth="1"/>
    <col min="1529" max="1529" width="14" style="1913" bestFit="1" customWidth="1"/>
    <col min="1530" max="1530" width="19.5703125" style="1913" bestFit="1" customWidth="1"/>
    <col min="1531" max="1532" width="14.42578125" style="1913" customWidth="1"/>
    <col min="1533" max="1533" width="11.5703125" style="1913" bestFit="1" customWidth="1"/>
    <col min="1534" max="1775" width="9.140625" style="1913"/>
    <col min="1776" max="1776" width="18.7109375" style="1913" customWidth="1"/>
    <col min="1777" max="1777" width="18.42578125" style="1913" customWidth="1"/>
    <col min="1778" max="1778" width="19.5703125" style="1913" customWidth="1"/>
    <col min="1779" max="1779" width="11.7109375" style="1913" bestFit="1" customWidth="1"/>
    <col min="1780" max="1780" width="19.5703125" style="1913" bestFit="1" customWidth="1"/>
    <col min="1781" max="1781" width="13" style="1913" bestFit="1" customWidth="1"/>
    <col min="1782" max="1782" width="19.5703125" style="1913" bestFit="1" customWidth="1"/>
    <col min="1783" max="1783" width="11.85546875" style="1913" bestFit="1" customWidth="1"/>
    <col min="1784" max="1784" width="19.5703125" style="1913" bestFit="1" customWidth="1"/>
    <col min="1785" max="1785" width="14" style="1913" bestFit="1" customWidth="1"/>
    <col min="1786" max="1786" width="19.5703125" style="1913" bestFit="1" customWidth="1"/>
    <col min="1787" max="1788" width="14.42578125" style="1913" customWidth="1"/>
    <col min="1789" max="1789" width="11.5703125" style="1913" bestFit="1" customWidth="1"/>
    <col min="1790" max="2031" width="9.140625" style="1913"/>
    <col min="2032" max="2032" width="18.7109375" style="1913" customWidth="1"/>
    <col min="2033" max="2033" width="18.42578125" style="1913" customWidth="1"/>
    <col min="2034" max="2034" width="19.5703125" style="1913" customWidth="1"/>
    <col min="2035" max="2035" width="11.7109375" style="1913" bestFit="1" customWidth="1"/>
    <col min="2036" max="2036" width="19.5703125" style="1913" bestFit="1" customWidth="1"/>
    <col min="2037" max="2037" width="13" style="1913" bestFit="1" customWidth="1"/>
    <col min="2038" max="2038" width="19.5703125" style="1913" bestFit="1" customWidth="1"/>
    <col min="2039" max="2039" width="11.85546875" style="1913" bestFit="1" customWidth="1"/>
    <col min="2040" max="2040" width="19.5703125" style="1913" bestFit="1" customWidth="1"/>
    <col min="2041" max="2041" width="14" style="1913" bestFit="1" customWidth="1"/>
    <col min="2042" max="2042" width="19.5703125" style="1913" bestFit="1" customWidth="1"/>
    <col min="2043" max="2044" width="14.42578125" style="1913" customWidth="1"/>
    <col min="2045" max="2045" width="11.5703125" style="1913" bestFit="1" customWidth="1"/>
    <col min="2046" max="2287" width="9.140625" style="1913"/>
    <col min="2288" max="2288" width="18.7109375" style="1913" customWidth="1"/>
    <col min="2289" max="2289" width="18.42578125" style="1913" customWidth="1"/>
    <col min="2290" max="2290" width="19.5703125" style="1913" customWidth="1"/>
    <col min="2291" max="2291" width="11.7109375" style="1913" bestFit="1" customWidth="1"/>
    <col min="2292" max="2292" width="19.5703125" style="1913" bestFit="1" customWidth="1"/>
    <col min="2293" max="2293" width="13" style="1913" bestFit="1" customWidth="1"/>
    <col min="2294" max="2294" width="19.5703125" style="1913" bestFit="1" customWidth="1"/>
    <col min="2295" max="2295" width="11.85546875" style="1913" bestFit="1" customWidth="1"/>
    <col min="2296" max="2296" width="19.5703125" style="1913" bestFit="1" customWidth="1"/>
    <col min="2297" max="2297" width="14" style="1913" bestFit="1" customWidth="1"/>
    <col min="2298" max="2298" width="19.5703125" style="1913" bestFit="1" customWidth="1"/>
    <col min="2299" max="2300" width="14.42578125" style="1913" customWidth="1"/>
    <col min="2301" max="2301" width="11.5703125" style="1913" bestFit="1" customWidth="1"/>
    <col min="2302" max="2543" width="9.140625" style="1913"/>
    <col min="2544" max="2544" width="18.7109375" style="1913" customWidth="1"/>
    <col min="2545" max="2545" width="18.42578125" style="1913" customWidth="1"/>
    <col min="2546" max="2546" width="19.5703125" style="1913" customWidth="1"/>
    <col min="2547" max="2547" width="11.7109375" style="1913" bestFit="1" customWidth="1"/>
    <col min="2548" max="2548" width="19.5703125" style="1913" bestFit="1" customWidth="1"/>
    <col min="2549" max="2549" width="13" style="1913" bestFit="1" customWidth="1"/>
    <col min="2550" max="2550" width="19.5703125" style="1913" bestFit="1" customWidth="1"/>
    <col min="2551" max="2551" width="11.85546875" style="1913" bestFit="1" customWidth="1"/>
    <col min="2552" max="2552" width="19.5703125" style="1913" bestFit="1" customWidth="1"/>
    <col min="2553" max="2553" width="14" style="1913" bestFit="1" customWidth="1"/>
    <col min="2554" max="2554" width="19.5703125" style="1913" bestFit="1" customWidth="1"/>
    <col min="2555" max="2556" width="14.42578125" style="1913" customWidth="1"/>
    <col min="2557" max="2557" width="11.5703125" style="1913" bestFit="1" customWidth="1"/>
    <col min="2558" max="2799" width="9.140625" style="1913"/>
    <col min="2800" max="2800" width="18.7109375" style="1913" customWidth="1"/>
    <col min="2801" max="2801" width="18.42578125" style="1913" customWidth="1"/>
    <col min="2802" max="2802" width="19.5703125" style="1913" customWidth="1"/>
    <col min="2803" max="2803" width="11.7109375" style="1913" bestFit="1" customWidth="1"/>
    <col min="2804" max="2804" width="19.5703125" style="1913" bestFit="1" customWidth="1"/>
    <col min="2805" max="2805" width="13" style="1913" bestFit="1" customWidth="1"/>
    <col min="2806" max="2806" width="19.5703125" style="1913" bestFit="1" customWidth="1"/>
    <col min="2807" max="2807" width="11.85546875" style="1913" bestFit="1" customWidth="1"/>
    <col min="2808" max="2808" width="19.5703125" style="1913" bestFit="1" customWidth="1"/>
    <col min="2809" max="2809" width="14" style="1913" bestFit="1" customWidth="1"/>
    <col min="2810" max="2810" width="19.5703125" style="1913" bestFit="1" customWidth="1"/>
    <col min="2811" max="2812" width="14.42578125" style="1913" customWidth="1"/>
    <col min="2813" max="2813" width="11.5703125" style="1913" bestFit="1" customWidth="1"/>
    <col min="2814" max="3055" width="9.140625" style="1913"/>
    <col min="3056" max="3056" width="18.7109375" style="1913" customWidth="1"/>
    <col min="3057" max="3057" width="18.42578125" style="1913" customWidth="1"/>
    <col min="3058" max="3058" width="19.5703125" style="1913" customWidth="1"/>
    <col min="3059" max="3059" width="11.7109375" style="1913" bestFit="1" customWidth="1"/>
    <col min="3060" max="3060" width="19.5703125" style="1913" bestFit="1" customWidth="1"/>
    <col min="3061" max="3061" width="13" style="1913" bestFit="1" customWidth="1"/>
    <col min="3062" max="3062" width="19.5703125" style="1913" bestFit="1" customWidth="1"/>
    <col min="3063" max="3063" width="11.85546875" style="1913" bestFit="1" customWidth="1"/>
    <col min="3064" max="3064" width="19.5703125" style="1913" bestFit="1" customWidth="1"/>
    <col min="3065" max="3065" width="14" style="1913" bestFit="1" customWidth="1"/>
    <col min="3066" max="3066" width="19.5703125" style="1913" bestFit="1" customWidth="1"/>
    <col min="3067" max="3068" width="14.42578125" style="1913" customWidth="1"/>
    <col min="3069" max="3069" width="11.5703125" style="1913" bestFit="1" customWidth="1"/>
    <col min="3070" max="3311" width="9.140625" style="1913"/>
    <col min="3312" max="3312" width="18.7109375" style="1913" customWidth="1"/>
    <col min="3313" max="3313" width="18.42578125" style="1913" customWidth="1"/>
    <col min="3314" max="3314" width="19.5703125" style="1913" customWidth="1"/>
    <col min="3315" max="3315" width="11.7109375" style="1913" bestFit="1" customWidth="1"/>
    <col min="3316" max="3316" width="19.5703125" style="1913" bestFit="1" customWidth="1"/>
    <col min="3317" max="3317" width="13" style="1913" bestFit="1" customWidth="1"/>
    <col min="3318" max="3318" width="19.5703125" style="1913" bestFit="1" customWidth="1"/>
    <col min="3319" max="3319" width="11.85546875" style="1913" bestFit="1" customWidth="1"/>
    <col min="3320" max="3320" width="19.5703125" style="1913" bestFit="1" customWidth="1"/>
    <col min="3321" max="3321" width="14" style="1913" bestFit="1" customWidth="1"/>
    <col min="3322" max="3322" width="19.5703125" style="1913" bestFit="1" customWidth="1"/>
    <col min="3323" max="3324" width="14.42578125" style="1913" customWidth="1"/>
    <col min="3325" max="3325" width="11.5703125" style="1913" bestFit="1" customWidth="1"/>
    <col min="3326" max="3567" width="9.140625" style="1913"/>
    <col min="3568" max="3568" width="18.7109375" style="1913" customWidth="1"/>
    <col min="3569" max="3569" width="18.42578125" style="1913" customWidth="1"/>
    <col min="3570" max="3570" width="19.5703125" style="1913" customWidth="1"/>
    <col min="3571" max="3571" width="11.7109375" style="1913" bestFit="1" customWidth="1"/>
    <col min="3572" max="3572" width="19.5703125" style="1913" bestFit="1" customWidth="1"/>
    <col min="3573" max="3573" width="13" style="1913" bestFit="1" customWidth="1"/>
    <col min="3574" max="3574" width="19.5703125" style="1913" bestFit="1" customWidth="1"/>
    <col min="3575" max="3575" width="11.85546875" style="1913" bestFit="1" customWidth="1"/>
    <col min="3576" max="3576" width="19.5703125" style="1913" bestFit="1" customWidth="1"/>
    <col min="3577" max="3577" width="14" style="1913" bestFit="1" customWidth="1"/>
    <col min="3578" max="3578" width="19.5703125" style="1913" bestFit="1" customWidth="1"/>
    <col min="3579" max="3580" width="14.42578125" style="1913" customWidth="1"/>
    <col min="3581" max="3581" width="11.5703125" style="1913" bestFit="1" customWidth="1"/>
    <col min="3582" max="3823" width="9.140625" style="1913"/>
    <col min="3824" max="3824" width="18.7109375" style="1913" customWidth="1"/>
    <col min="3825" max="3825" width="18.42578125" style="1913" customWidth="1"/>
    <col min="3826" max="3826" width="19.5703125" style="1913" customWidth="1"/>
    <col min="3827" max="3827" width="11.7109375" style="1913" bestFit="1" customWidth="1"/>
    <col min="3828" max="3828" width="19.5703125" style="1913" bestFit="1" customWidth="1"/>
    <col min="3829" max="3829" width="13" style="1913" bestFit="1" customWidth="1"/>
    <col min="3830" max="3830" width="19.5703125" style="1913" bestFit="1" customWidth="1"/>
    <col min="3831" max="3831" width="11.85546875" style="1913" bestFit="1" customWidth="1"/>
    <col min="3832" max="3832" width="19.5703125" style="1913" bestFit="1" customWidth="1"/>
    <col min="3833" max="3833" width="14" style="1913" bestFit="1" customWidth="1"/>
    <col min="3834" max="3834" width="19.5703125" style="1913" bestFit="1" customWidth="1"/>
    <col min="3835" max="3836" width="14.42578125" style="1913" customWidth="1"/>
    <col min="3837" max="3837" width="11.5703125" style="1913" bestFit="1" customWidth="1"/>
    <col min="3838" max="4079" width="9.140625" style="1913"/>
    <col min="4080" max="4080" width="18.7109375" style="1913" customWidth="1"/>
    <col min="4081" max="4081" width="18.42578125" style="1913" customWidth="1"/>
    <col min="4082" max="4082" width="19.5703125" style="1913" customWidth="1"/>
    <col min="4083" max="4083" width="11.7109375" style="1913" bestFit="1" customWidth="1"/>
    <col min="4084" max="4084" width="19.5703125" style="1913" bestFit="1" customWidth="1"/>
    <col min="4085" max="4085" width="13" style="1913" bestFit="1" customWidth="1"/>
    <col min="4086" max="4086" width="19.5703125" style="1913" bestFit="1" customWidth="1"/>
    <col min="4087" max="4087" width="11.85546875" style="1913" bestFit="1" customWidth="1"/>
    <col min="4088" max="4088" width="19.5703125" style="1913" bestFit="1" customWidth="1"/>
    <col min="4089" max="4089" width="14" style="1913" bestFit="1" customWidth="1"/>
    <col min="4090" max="4090" width="19.5703125" style="1913" bestFit="1" customWidth="1"/>
    <col min="4091" max="4092" width="14.42578125" style="1913" customWidth="1"/>
    <col min="4093" max="4093" width="11.5703125" style="1913" bestFit="1" customWidth="1"/>
    <col min="4094" max="4335" width="9.140625" style="1913"/>
    <col min="4336" max="4336" width="18.7109375" style="1913" customWidth="1"/>
    <col min="4337" max="4337" width="18.42578125" style="1913" customWidth="1"/>
    <col min="4338" max="4338" width="19.5703125" style="1913" customWidth="1"/>
    <col min="4339" max="4339" width="11.7109375" style="1913" bestFit="1" customWidth="1"/>
    <col min="4340" max="4340" width="19.5703125" style="1913" bestFit="1" customWidth="1"/>
    <col min="4341" max="4341" width="13" style="1913" bestFit="1" customWidth="1"/>
    <col min="4342" max="4342" width="19.5703125" style="1913" bestFit="1" customWidth="1"/>
    <col min="4343" max="4343" width="11.85546875" style="1913" bestFit="1" customWidth="1"/>
    <col min="4344" max="4344" width="19.5703125" style="1913" bestFit="1" customWidth="1"/>
    <col min="4345" max="4345" width="14" style="1913" bestFit="1" customWidth="1"/>
    <col min="4346" max="4346" width="19.5703125" style="1913" bestFit="1" customWidth="1"/>
    <col min="4347" max="4348" width="14.42578125" style="1913" customWidth="1"/>
    <col min="4349" max="4349" width="11.5703125" style="1913" bestFit="1" customWidth="1"/>
    <col min="4350" max="4591" width="9.140625" style="1913"/>
    <col min="4592" max="4592" width="18.7109375" style="1913" customWidth="1"/>
    <col min="4593" max="4593" width="18.42578125" style="1913" customWidth="1"/>
    <col min="4594" max="4594" width="19.5703125" style="1913" customWidth="1"/>
    <col min="4595" max="4595" width="11.7109375" style="1913" bestFit="1" customWidth="1"/>
    <col min="4596" max="4596" width="19.5703125" style="1913" bestFit="1" customWidth="1"/>
    <col min="4597" max="4597" width="13" style="1913" bestFit="1" customWidth="1"/>
    <col min="4598" max="4598" width="19.5703125" style="1913" bestFit="1" customWidth="1"/>
    <col min="4599" max="4599" width="11.85546875" style="1913" bestFit="1" customWidth="1"/>
    <col min="4600" max="4600" width="19.5703125" style="1913" bestFit="1" customWidth="1"/>
    <col min="4601" max="4601" width="14" style="1913" bestFit="1" customWidth="1"/>
    <col min="4602" max="4602" width="19.5703125" style="1913" bestFit="1" customWidth="1"/>
    <col min="4603" max="4604" width="14.42578125" style="1913" customWidth="1"/>
    <col min="4605" max="4605" width="11.5703125" style="1913" bestFit="1" customWidth="1"/>
    <col min="4606" max="4847" width="9.140625" style="1913"/>
    <col min="4848" max="4848" width="18.7109375" style="1913" customWidth="1"/>
    <col min="4849" max="4849" width="18.42578125" style="1913" customWidth="1"/>
    <col min="4850" max="4850" width="19.5703125" style="1913" customWidth="1"/>
    <col min="4851" max="4851" width="11.7109375" style="1913" bestFit="1" customWidth="1"/>
    <col min="4852" max="4852" width="19.5703125" style="1913" bestFit="1" customWidth="1"/>
    <col min="4853" max="4853" width="13" style="1913" bestFit="1" customWidth="1"/>
    <col min="4854" max="4854" width="19.5703125" style="1913" bestFit="1" customWidth="1"/>
    <col min="4855" max="4855" width="11.85546875" style="1913" bestFit="1" customWidth="1"/>
    <col min="4856" max="4856" width="19.5703125" style="1913" bestFit="1" customWidth="1"/>
    <col min="4857" max="4857" width="14" style="1913" bestFit="1" customWidth="1"/>
    <col min="4858" max="4858" width="19.5703125" style="1913" bestFit="1" customWidth="1"/>
    <col min="4859" max="4860" width="14.42578125" style="1913" customWidth="1"/>
    <col min="4861" max="4861" width="11.5703125" style="1913" bestFit="1" customWidth="1"/>
    <col min="4862" max="5103" width="9.140625" style="1913"/>
    <col min="5104" max="5104" width="18.7109375" style="1913" customWidth="1"/>
    <col min="5105" max="5105" width="18.42578125" style="1913" customWidth="1"/>
    <col min="5106" max="5106" width="19.5703125" style="1913" customWidth="1"/>
    <col min="5107" max="5107" width="11.7109375" style="1913" bestFit="1" customWidth="1"/>
    <col min="5108" max="5108" width="19.5703125" style="1913" bestFit="1" customWidth="1"/>
    <col min="5109" max="5109" width="13" style="1913" bestFit="1" customWidth="1"/>
    <col min="5110" max="5110" width="19.5703125" style="1913" bestFit="1" customWidth="1"/>
    <col min="5111" max="5111" width="11.85546875" style="1913" bestFit="1" customWidth="1"/>
    <col min="5112" max="5112" width="19.5703125" style="1913" bestFit="1" customWidth="1"/>
    <col min="5113" max="5113" width="14" style="1913" bestFit="1" customWidth="1"/>
    <col min="5114" max="5114" width="19.5703125" style="1913" bestFit="1" customWidth="1"/>
    <col min="5115" max="5116" width="14.42578125" style="1913" customWidth="1"/>
    <col min="5117" max="5117" width="11.5703125" style="1913" bestFit="1" customWidth="1"/>
    <col min="5118" max="5359" width="9.140625" style="1913"/>
    <col min="5360" max="5360" width="18.7109375" style="1913" customWidth="1"/>
    <col min="5361" max="5361" width="18.42578125" style="1913" customWidth="1"/>
    <col min="5362" max="5362" width="19.5703125" style="1913" customWidth="1"/>
    <col min="5363" max="5363" width="11.7109375" style="1913" bestFit="1" customWidth="1"/>
    <col min="5364" max="5364" width="19.5703125" style="1913" bestFit="1" customWidth="1"/>
    <col min="5365" max="5365" width="13" style="1913" bestFit="1" customWidth="1"/>
    <col min="5366" max="5366" width="19.5703125" style="1913" bestFit="1" customWidth="1"/>
    <col min="5367" max="5367" width="11.85546875" style="1913" bestFit="1" customWidth="1"/>
    <col min="5368" max="5368" width="19.5703125" style="1913" bestFit="1" customWidth="1"/>
    <col min="5369" max="5369" width="14" style="1913" bestFit="1" customWidth="1"/>
    <col min="5370" max="5370" width="19.5703125" style="1913" bestFit="1" customWidth="1"/>
    <col min="5371" max="5372" width="14.42578125" style="1913" customWidth="1"/>
    <col min="5373" max="5373" width="11.5703125" style="1913" bestFit="1" customWidth="1"/>
    <col min="5374" max="5615" width="9.140625" style="1913"/>
    <col min="5616" max="5616" width="18.7109375" style="1913" customWidth="1"/>
    <col min="5617" max="5617" width="18.42578125" style="1913" customWidth="1"/>
    <col min="5618" max="5618" width="19.5703125" style="1913" customWidth="1"/>
    <col min="5619" max="5619" width="11.7109375" style="1913" bestFit="1" customWidth="1"/>
    <col min="5620" max="5620" width="19.5703125" style="1913" bestFit="1" customWidth="1"/>
    <col min="5621" max="5621" width="13" style="1913" bestFit="1" customWidth="1"/>
    <col min="5622" max="5622" width="19.5703125" style="1913" bestFit="1" customWidth="1"/>
    <col min="5623" max="5623" width="11.85546875" style="1913" bestFit="1" customWidth="1"/>
    <col min="5624" max="5624" width="19.5703125" style="1913" bestFit="1" customWidth="1"/>
    <col min="5625" max="5625" width="14" style="1913" bestFit="1" customWidth="1"/>
    <col min="5626" max="5626" width="19.5703125" style="1913" bestFit="1" customWidth="1"/>
    <col min="5627" max="5628" width="14.42578125" style="1913" customWidth="1"/>
    <col min="5629" max="5629" width="11.5703125" style="1913" bestFit="1" customWidth="1"/>
    <col min="5630" max="5871" width="9.140625" style="1913"/>
    <col min="5872" max="5872" width="18.7109375" style="1913" customWidth="1"/>
    <col min="5873" max="5873" width="18.42578125" style="1913" customWidth="1"/>
    <col min="5874" max="5874" width="19.5703125" style="1913" customWidth="1"/>
    <col min="5875" max="5875" width="11.7109375" style="1913" bestFit="1" customWidth="1"/>
    <col min="5876" max="5876" width="19.5703125" style="1913" bestFit="1" customWidth="1"/>
    <col min="5877" max="5877" width="13" style="1913" bestFit="1" customWidth="1"/>
    <col min="5878" max="5878" width="19.5703125" style="1913" bestFit="1" customWidth="1"/>
    <col min="5879" max="5879" width="11.85546875" style="1913" bestFit="1" customWidth="1"/>
    <col min="5880" max="5880" width="19.5703125" style="1913" bestFit="1" customWidth="1"/>
    <col min="5881" max="5881" width="14" style="1913" bestFit="1" customWidth="1"/>
    <col min="5882" max="5882" width="19.5703125" style="1913" bestFit="1" customWidth="1"/>
    <col min="5883" max="5884" width="14.42578125" style="1913" customWidth="1"/>
    <col min="5885" max="5885" width="11.5703125" style="1913" bestFit="1" customWidth="1"/>
    <col min="5886" max="6127" width="9.140625" style="1913"/>
    <col min="6128" max="6128" width="18.7109375" style="1913" customWidth="1"/>
    <col min="6129" max="6129" width="18.42578125" style="1913" customWidth="1"/>
    <col min="6130" max="6130" width="19.5703125" style="1913" customWidth="1"/>
    <col min="6131" max="6131" width="11.7109375" style="1913" bestFit="1" customWidth="1"/>
    <col min="6132" max="6132" width="19.5703125" style="1913" bestFit="1" customWidth="1"/>
    <col min="6133" max="6133" width="13" style="1913" bestFit="1" customWidth="1"/>
    <col min="6134" max="6134" width="19.5703125" style="1913" bestFit="1" customWidth="1"/>
    <col min="6135" max="6135" width="11.85546875" style="1913" bestFit="1" customWidth="1"/>
    <col min="6136" max="6136" width="19.5703125" style="1913" bestFit="1" customWidth="1"/>
    <col min="6137" max="6137" width="14" style="1913" bestFit="1" customWidth="1"/>
    <col min="6138" max="6138" width="19.5703125" style="1913" bestFit="1" customWidth="1"/>
    <col min="6139" max="6140" width="14.42578125" style="1913" customWidth="1"/>
    <col min="6141" max="6141" width="11.5703125" style="1913" bestFit="1" customWidth="1"/>
    <col min="6142" max="6383" width="9.140625" style="1913"/>
    <col min="6384" max="6384" width="18.7109375" style="1913" customWidth="1"/>
    <col min="6385" max="6385" width="18.42578125" style="1913" customWidth="1"/>
    <col min="6386" max="6386" width="19.5703125" style="1913" customWidth="1"/>
    <col min="6387" max="6387" width="11.7109375" style="1913" bestFit="1" customWidth="1"/>
    <col min="6388" max="6388" width="19.5703125" style="1913" bestFit="1" customWidth="1"/>
    <col min="6389" max="6389" width="13" style="1913" bestFit="1" customWidth="1"/>
    <col min="6390" max="6390" width="19.5703125" style="1913" bestFit="1" customWidth="1"/>
    <col min="6391" max="6391" width="11.85546875" style="1913" bestFit="1" customWidth="1"/>
    <col min="6392" max="6392" width="19.5703125" style="1913" bestFit="1" customWidth="1"/>
    <col min="6393" max="6393" width="14" style="1913" bestFit="1" customWidth="1"/>
    <col min="6394" max="6394" width="19.5703125" style="1913" bestFit="1" customWidth="1"/>
    <col min="6395" max="6396" width="14.42578125" style="1913" customWidth="1"/>
    <col min="6397" max="6397" width="11.5703125" style="1913" bestFit="1" customWidth="1"/>
    <col min="6398" max="6639" width="9.140625" style="1913"/>
    <col min="6640" max="6640" width="18.7109375" style="1913" customWidth="1"/>
    <col min="6641" max="6641" width="18.42578125" style="1913" customWidth="1"/>
    <col min="6642" max="6642" width="19.5703125" style="1913" customWidth="1"/>
    <col min="6643" max="6643" width="11.7109375" style="1913" bestFit="1" customWidth="1"/>
    <col min="6644" max="6644" width="19.5703125" style="1913" bestFit="1" customWidth="1"/>
    <col min="6645" max="6645" width="13" style="1913" bestFit="1" customWidth="1"/>
    <col min="6646" max="6646" width="19.5703125" style="1913" bestFit="1" customWidth="1"/>
    <col min="6647" max="6647" width="11.85546875" style="1913" bestFit="1" customWidth="1"/>
    <col min="6648" max="6648" width="19.5703125" style="1913" bestFit="1" customWidth="1"/>
    <col min="6649" max="6649" width="14" style="1913" bestFit="1" customWidth="1"/>
    <col min="6650" max="6650" width="19.5703125" style="1913" bestFit="1" customWidth="1"/>
    <col min="6651" max="6652" width="14.42578125" style="1913" customWidth="1"/>
    <col min="6653" max="6653" width="11.5703125" style="1913" bestFit="1" customWidth="1"/>
    <col min="6654" max="6895" width="9.140625" style="1913"/>
    <col min="6896" max="6896" width="18.7109375" style="1913" customWidth="1"/>
    <col min="6897" max="6897" width="18.42578125" style="1913" customWidth="1"/>
    <col min="6898" max="6898" width="19.5703125" style="1913" customWidth="1"/>
    <col min="6899" max="6899" width="11.7109375" style="1913" bestFit="1" customWidth="1"/>
    <col min="6900" max="6900" width="19.5703125" style="1913" bestFit="1" customWidth="1"/>
    <col min="6901" max="6901" width="13" style="1913" bestFit="1" customWidth="1"/>
    <col min="6902" max="6902" width="19.5703125" style="1913" bestFit="1" customWidth="1"/>
    <col min="6903" max="6903" width="11.85546875" style="1913" bestFit="1" customWidth="1"/>
    <col min="6904" max="6904" width="19.5703125" style="1913" bestFit="1" customWidth="1"/>
    <col min="6905" max="6905" width="14" style="1913" bestFit="1" customWidth="1"/>
    <col min="6906" max="6906" width="19.5703125" style="1913" bestFit="1" customWidth="1"/>
    <col min="6907" max="6908" width="14.42578125" style="1913" customWidth="1"/>
    <col min="6909" max="6909" width="11.5703125" style="1913" bestFit="1" customWidth="1"/>
    <col min="6910" max="7151" width="9.140625" style="1913"/>
    <col min="7152" max="7152" width="18.7109375" style="1913" customWidth="1"/>
    <col min="7153" max="7153" width="18.42578125" style="1913" customWidth="1"/>
    <col min="7154" max="7154" width="19.5703125" style="1913" customWidth="1"/>
    <col min="7155" max="7155" width="11.7109375" style="1913" bestFit="1" customWidth="1"/>
    <col min="7156" max="7156" width="19.5703125" style="1913" bestFit="1" customWidth="1"/>
    <col min="7157" max="7157" width="13" style="1913" bestFit="1" customWidth="1"/>
    <col min="7158" max="7158" width="19.5703125" style="1913" bestFit="1" customWidth="1"/>
    <col min="7159" max="7159" width="11.85546875" style="1913" bestFit="1" customWidth="1"/>
    <col min="7160" max="7160" width="19.5703125" style="1913" bestFit="1" customWidth="1"/>
    <col min="7161" max="7161" width="14" style="1913" bestFit="1" customWidth="1"/>
    <col min="7162" max="7162" width="19.5703125" style="1913" bestFit="1" customWidth="1"/>
    <col min="7163" max="7164" width="14.42578125" style="1913" customWidth="1"/>
    <col min="7165" max="7165" width="11.5703125" style="1913" bestFit="1" customWidth="1"/>
    <col min="7166" max="7407" width="9.140625" style="1913"/>
    <col min="7408" max="7408" width="18.7109375" style="1913" customWidth="1"/>
    <col min="7409" max="7409" width="18.42578125" style="1913" customWidth="1"/>
    <col min="7410" max="7410" width="19.5703125" style="1913" customWidth="1"/>
    <col min="7411" max="7411" width="11.7109375" style="1913" bestFit="1" customWidth="1"/>
    <col min="7412" max="7412" width="19.5703125" style="1913" bestFit="1" customWidth="1"/>
    <col min="7413" max="7413" width="13" style="1913" bestFit="1" customWidth="1"/>
    <col min="7414" max="7414" width="19.5703125" style="1913" bestFit="1" customWidth="1"/>
    <col min="7415" max="7415" width="11.85546875" style="1913" bestFit="1" customWidth="1"/>
    <col min="7416" max="7416" width="19.5703125" style="1913" bestFit="1" customWidth="1"/>
    <col min="7417" max="7417" width="14" style="1913" bestFit="1" customWidth="1"/>
    <col min="7418" max="7418" width="19.5703125" style="1913" bestFit="1" customWidth="1"/>
    <col min="7419" max="7420" width="14.42578125" style="1913" customWidth="1"/>
    <col min="7421" max="7421" width="11.5703125" style="1913" bestFit="1" customWidth="1"/>
    <col min="7422" max="7663" width="9.140625" style="1913"/>
    <col min="7664" max="7664" width="18.7109375" style="1913" customWidth="1"/>
    <col min="7665" max="7665" width="18.42578125" style="1913" customWidth="1"/>
    <col min="7666" max="7666" width="19.5703125" style="1913" customWidth="1"/>
    <col min="7667" max="7667" width="11.7109375" style="1913" bestFit="1" customWidth="1"/>
    <col min="7668" max="7668" width="19.5703125" style="1913" bestFit="1" customWidth="1"/>
    <col min="7669" max="7669" width="13" style="1913" bestFit="1" customWidth="1"/>
    <col min="7670" max="7670" width="19.5703125" style="1913" bestFit="1" customWidth="1"/>
    <col min="7671" max="7671" width="11.85546875" style="1913" bestFit="1" customWidth="1"/>
    <col min="7672" max="7672" width="19.5703125" style="1913" bestFit="1" customWidth="1"/>
    <col min="7673" max="7673" width="14" style="1913" bestFit="1" customWidth="1"/>
    <col min="7674" max="7674" width="19.5703125" style="1913" bestFit="1" customWidth="1"/>
    <col min="7675" max="7676" width="14.42578125" style="1913" customWidth="1"/>
    <col min="7677" max="7677" width="11.5703125" style="1913" bestFit="1" customWidth="1"/>
    <col min="7678" max="7919" width="9.140625" style="1913"/>
    <col min="7920" max="7920" width="18.7109375" style="1913" customWidth="1"/>
    <col min="7921" max="7921" width="18.42578125" style="1913" customWidth="1"/>
    <col min="7922" max="7922" width="19.5703125" style="1913" customWidth="1"/>
    <col min="7923" max="7923" width="11.7109375" style="1913" bestFit="1" customWidth="1"/>
    <col min="7924" max="7924" width="19.5703125" style="1913" bestFit="1" customWidth="1"/>
    <col min="7925" max="7925" width="13" style="1913" bestFit="1" customWidth="1"/>
    <col min="7926" max="7926" width="19.5703125" style="1913" bestFit="1" customWidth="1"/>
    <col min="7927" max="7927" width="11.85546875" style="1913" bestFit="1" customWidth="1"/>
    <col min="7928" max="7928" width="19.5703125" style="1913" bestFit="1" customWidth="1"/>
    <col min="7929" max="7929" width="14" style="1913" bestFit="1" customWidth="1"/>
    <col min="7930" max="7930" width="19.5703125" style="1913" bestFit="1" customWidth="1"/>
    <col min="7931" max="7932" width="14.42578125" style="1913" customWidth="1"/>
    <col min="7933" max="7933" width="11.5703125" style="1913" bestFit="1" customWidth="1"/>
    <col min="7934" max="8175" width="9.140625" style="1913"/>
    <col min="8176" max="8176" width="18.7109375" style="1913" customWidth="1"/>
    <col min="8177" max="8177" width="18.42578125" style="1913" customWidth="1"/>
    <col min="8178" max="8178" width="19.5703125" style="1913" customWidth="1"/>
    <col min="8179" max="8179" width="11.7109375" style="1913" bestFit="1" customWidth="1"/>
    <col min="8180" max="8180" width="19.5703125" style="1913" bestFit="1" customWidth="1"/>
    <col min="8181" max="8181" width="13" style="1913" bestFit="1" customWidth="1"/>
    <col min="8182" max="8182" width="19.5703125" style="1913" bestFit="1" customWidth="1"/>
    <col min="8183" max="8183" width="11.85546875" style="1913" bestFit="1" customWidth="1"/>
    <col min="8184" max="8184" width="19.5703125" style="1913" bestFit="1" customWidth="1"/>
    <col min="8185" max="8185" width="14" style="1913" bestFit="1" customWidth="1"/>
    <col min="8186" max="8186" width="19.5703125" style="1913" bestFit="1" customWidth="1"/>
    <col min="8187" max="8188" width="14.42578125" style="1913" customWidth="1"/>
    <col min="8189" max="8189" width="11.5703125" style="1913" bestFit="1" customWidth="1"/>
    <col min="8190" max="8431" width="9.140625" style="1913"/>
    <col min="8432" max="8432" width="18.7109375" style="1913" customWidth="1"/>
    <col min="8433" max="8433" width="18.42578125" style="1913" customWidth="1"/>
    <col min="8434" max="8434" width="19.5703125" style="1913" customWidth="1"/>
    <col min="8435" max="8435" width="11.7109375" style="1913" bestFit="1" customWidth="1"/>
    <col min="8436" max="8436" width="19.5703125" style="1913" bestFit="1" customWidth="1"/>
    <col min="8437" max="8437" width="13" style="1913" bestFit="1" customWidth="1"/>
    <col min="8438" max="8438" width="19.5703125" style="1913" bestFit="1" customWidth="1"/>
    <col min="8439" max="8439" width="11.85546875" style="1913" bestFit="1" customWidth="1"/>
    <col min="8440" max="8440" width="19.5703125" style="1913" bestFit="1" customWidth="1"/>
    <col min="8441" max="8441" width="14" style="1913" bestFit="1" customWidth="1"/>
    <col min="8442" max="8442" width="19.5703125" style="1913" bestFit="1" customWidth="1"/>
    <col min="8443" max="8444" width="14.42578125" style="1913" customWidth="1"/>
    <col min="8445" max="8445" width="11.5703125" style="1913" bestFit="1" customWidth="1"/>
    <col min="8446" max="8687" width="9.140625" style="1913"/>
    <col min="8688" max="8688" width="18.7109375" style="1913" customWidth="1"/>
    <col min="8689" max="8689" width="18.42578125" style="1913" customWidth="1"/>
    <col min="8690" max="8690" width="19.5703125" style="1913" customWidth="1"/>
    <col min="8691" max="8691" width="11.7109375" style="1913" bestFit="1" customWidth="1"/>
    <col min="8692" max="8692" width="19.5703125" style="1913" bestFit="1" customWidth="1"/>
    <col min="8693" max="8693" width="13" style="1913" bestFit="1" customWidth="1"/>
    <col min="8694" max="8694" width="19.5703125" style="1913" bestFit="1" customWidth="1"/>
    <col min="8695" max="8695" width="11.85546875" style="1913" bestFit="1" customWidth="1"/>
    <col min="8696" max="8696" width="19.5703125" style="1913" bestFit="1" customWidth="1"/>
    <col min="8697" max="8697" width="14" style="1913" bestFit="1" customWidth="1"/>
    <col min="8698" max="8698" width="19.5703125" style="1913" bestFit="1" customWidth="1"/>
    <col min="8699" max="8700" width="14.42578125" style="1913" customWidth="1"/>
    <col min="8701" max="8701" width="11.5703125" style="1913" bestFit="1" customWidth="1"/>
    <col min="8702" max="8943" width="9.140625" style="1913"/>
    <col min="8944" max="8944" width="18.7109375" style="1913" customWidth="1"/>
    <col min="8945" max="8945" width="18.42578125" style="1913" customWidth="1"/>
    <col min="8946" max="8946" width="19.5703125" style="1913" customWidth="1"/>
    <col min="8947" max="8947" width="11.7109375" style="1913" bestFit="1" customWidth="1"/>
    <col min="8948" max="8948" width="19.5703125" style="1913" bestFit="1" customWidth="1"/>
    <col min="8949" max="8949" width="13" style="1913" bestFit="1" customWidth="1"/>
    <col min="8950" max="8950" width="19.5703125" style="1913" bestFit="1" customWidth="1"/>
    <col min="8951" max="8951" width="11.85546875" style="1913" bestFit="1" customWidth="1"/>
    <col min="8952" max="8952" width="19.5703125" style="1913" bestFit="1" customWidth="1"/>
    <col min="8953" max="8953" width="14" style="1913" bestFit="1" customWidth="1"/>
    <col min="8954" max="8954" width="19.5703125" style="1913" bestFit="1" customWidth="1"/>
    <col min="8955" max="8956" width="14.42578125" style="1913" customWidth="1"/>
    <col min="8957" max="8957" width="11.5703125" style="1913" bestFit="1" customWidth="1"/>
    <col min="8958" max="9199" width="9.140625" style="1913"/>
    <col min="9200" max="9200" width="18.7109375" style="1913" customWidth="1"/>
    <col min="9201" max="9201" width="18.42578125" style="1913" customWidth="1"/>
    <col min="9202" max="9202" width="19.5703125" style="1913" customWidth="1"/>
    <col min="9203" max="9203" width="11.7109375" style="1913" bestFit="1" customWidth="1"/>
    <col min="9204" max="9204" width="19.5703125" style="1913" bestFit="1" customWidth="1"/>
    <col min="9205" max="9205" width="13" style="1913" bestFit="1" customWidth="1"/>
    <col min="9206" max="9206" width="19.5703125" style="1913" bestFit="1" customWidth="1"/>
    <col min="9207" max="9207" width="11.85546875" style="1913" bestFit="1" customWidth="1"/>
    <col min="9208" max="9208" width="19.5703125" style="1913" bestFit="1" customWidth="1"/>
    <col min="9209" max="9209" width="14" style="1913" bestFit="1" customWidth="1"/>
    <col min="9210" max="9210" width="19.5703125" style="1913" bestFit="1" customWidth="1"/>
    <col min="9211" max="9212" width="14.42578125" style="1913" customWidth="1"/>
    <col min="9213" max="9213" width="11.5703125" style="1913" bestFit="1" customWidth="1"/>
    <col min="9214" max="9455" width="9.140625" style="1913"/>
    <col min="9456" max="9456" width="18.7109375" style="1913" customWidth="1"/>
    <col min="9457" max="9457" width="18.42578125" style="1913" customWidth="1"/>
    <col min="9458" max="9458" width="19.5703125" style="1913" customWidth="1"/>
    <col min="9459" max="9459" width="11.7109375" style="1913" bestFit="1" customWidth="1"/>
    <col min="9460" max="9460" width="19.5703125" style="1913" bestFit="1" customWidth="1"/>
    <col min="9461" max="9461" width="13" style="1913" bestFit="1" customWidth="1"/>
    <col min="9462" max="9462" width="19.5703125" style="1913" bestFit="1" customWidth="1"/>
    <col min="9463" max="9463" width="11.85546875" style="1913" bestFit="1" customWidth="1"/>
    <col min="9464" max="9464" width="19.5703125" style="1913" bestFit="1" customWidth="1"/>
    <col min="9465" max="9465" width="14" style="1913" bestFit="1" customWidth="1"/>
    <col min="9466" max="9466" width="19.5703125" style="1913" bestFit="1" customWidth="1"/>
    <col min="9467" max="9468" width="14.42578125" style="1913" customWidth="1"/>
    <col min="9469" max="9469" width="11.5703125" style="1913" bestFit="1" customWidth="1"/>
    <col min="9470" max="9711" width="9.140625" style="1913"/>
    <col min="9712" max="9712" width="18.7109375" style="1913" customWidth="1"/>
    <col min="9713" max="9713" width="18.42578125" style="1913" customWidth="1"/>
    <col min="9714" max="9714" width="19.5703125" style="1913" customWidth="1"/>
    <col min="9715" max="9715" width="11.7109375" style="1913" bestFit="1" customWidth="1"/>
    <col min="9716" max="9716" width="19.5703125" style="1913" bestFit="1" customWidth="1"/>
    <col min="9717" max="9717" width="13" style="1913" bestFit="1" customWidth="1"/>
    <col min="9718" max="9718" width="19.5703125" style="1913" bestFit="1" customWidth="1"/>
    <col min="9719" max="9719" width="11.85546875" style="1913" bestFit="1" customWidth="1"/>
    <col min="9720" max="9720" width="19.5703125" style="1913" bestFit="1" customWidth="1"/>
    <col min="9721" max="9721" width="14" style="1913" bestFit="1" customWidth="1"/>
    <col min="9722" max="9722" width="19.5703125" style="1913" bestFit="1" customWidth="1"/>
    <col min="9723" max="9724" width="14.42578125" style="1913" customWidth="1"/>
    <col min="9725" max="9725" width="11.5703125" style="1913" bestFit="1" customWidth="1"/>
    <col min="9726" max="9967" width="9.140625" style="1913"/>
    <col min="9968" max="9968" width="18.7109375" style="1913" customWidth="1"/>
    <col min="9969" max="9969" width="18.42578125" style="1913" customWidth="1"/>
    <col min="9970" max="9970" width="19.5703125" style="1913" customWidth="1"/>
    <col min="9971" max="9971" width="11.7109375" style="1913" bestFit="1" customWidth="1"/>
    <col min="9972" max="9972" width="19.5703125" style="1913" bestFit="1" customWidth="1"/>
    <col min="9973" max="9973" width="13" style="1913" bestFit="1" customWidth="1"/>
    <col min="9974" max="9974" width="19.5703125" style="1913" bestFit="1" customWidth="1"/>
    <col min="9975" max="9975" width="11.85546875" style="1913" bestFit="1" customWidth="1"/>
    <col min="9976" max="9976" width="19.5703125" style="1913" bestFit="1" customWidth="1"/>
    <col min="9977" max="9977" width="14" style="1913" bestFit="1" customWidth="1"/>
    <col min="9978" max="9978" width="19.5703125" style="1913" bestFit="1" customWidth="1"/>
    <col min="9979" max="9980" width="14.42578125" style="1913" customWidth="1"/>
    <col min="9981" max="9981" width="11.5703125" style="1913" bestFit="1" customWidth="1"/>
    <col min="9982" max="10223" width="9.140625" style="1913"/>
    <col min="10224" max="10224" width="18.7109375" style="1913" customWidth="1"/>
    <col min="10225" max="10225" width="18.42578125" style="1913" customWidth="1"/>
    <col min="10226" max="10226" width="19.5703125" style="1913" customWidth="1"/>
    <col min="10227" max="10227" width="11.7109375" style="1913" bestFit="1" customWidth="1"/>
    <col min="10228" max="10228" width="19.5703125" style="1913" bestFit="1" customWidth="1"/>
    <col min="10229" max="10229" width="13" style="1913" bestFit="1" customWidth="1"/>
    <col min="10230" max="10230" width="19.5703125" style="1913" bestFit="1" customWidth="1"/>
    <col min="10231" max="10231" width="11.85546875" style="1913" bestFit="1" customWidth="1"/>
    <col min="10232" max="10232" width="19.5703125" style="1913" bestFit="1" customWidth="1"/>
    <col min="10233" max="10233" width="14" style="1913" bestFit="1" customWidth="1"/>
    <col min="10234" max="10234" width="19.5703125" style="1913" bestFit="1" customWidth="1"/>
    <col min="10235" max="10236" width="14.42578125" style="1913" customWidth="1"/>
    <col min="10237" max="10237" width="11.5703125" style="1913" bestFit="1" customWidth="1"/>
    <col min="10238" max="10479" width="9.140625" style="1913"/>
    <col min="10480" max="10480" width="18.7109375" style="1913" customWidth="1"/>
    <col min="10481" max="10481" width="18.42578125" style="1913" customWidth="1"/>
    <col min="10482" max="10482" width="19.5703125" style="1913" customWidth="1"/>
    <col min="10483" max="10483" width="11.7109375" style="1913" bestFit="1" customWidth="1"/>
    <col min="10484" max="10484" width="19.5703125" style="1913" bestFit="1" customWidth="1"/>
    <col min="10485" max="10485" width="13" style="1913" bestFit="1" customWidth="1"/>
    <col min="10486" max="10486" width="19.5703125" style="1913" bestFit="1" customWidth="1"/>
    <col min="10487" max="10487" width="11.85546875" style="1913" bestFit="1" customWidth="1"/>
    <col min="10488" max="10488" width="19.5703125" style="1913" bestFit="1" customWidth="1"/>
    <col min="10489" max="10489" width="14" style="1913" bestFit="1" customWidth="1"/>
    <col min="10490" max="10490" width="19.5703125" style="1913" bestFit="1" customWidth="1"/>
    <col min="10491" max="10492" width="14.42578125" style="1913" customWidth="1"/>
    <col min="10493" max="10493" width="11.5703125" style="1913" bestFit="1" customWidth="1"/>
    <col min="10494" max="10735" width="9.140625" style="1913"/>
    <col min="10736" max="10736" width="18.7109375" style="1913" customWidth="1"/>
    <col min="10737" max="10737" width="18.42578125" style="1913" customWidth="1"/>
    <col min="10738" max="10738" width="19.5703125" style="1913" customWidth="1"/>
    <col min="10739" max="10739" width="11.7109375" style="1913" bestFit="1" customWidth="1"/>
    <col min="10740" max="10740" width="19.5703125" style="1913" bestFit="1" customWidth="1"/>
    <col min="10741" max="10741" width="13" style="1913" bestFit="1" customWidth="1"/>
    <col min="10742" max="10742" width="19.5703125" style="1913" bestFit="1" customWidth="1"/>
    <col min="10743" max="10743" width="11.85546875" style="1913" bestFit="1" customWidth="1"/>
    <col min="10744" max="10744" width="19.5703125" style="1913" bestFit="1" customWidth="1"/>
    <col min="10745" max="10745" width="14" style="1913" bestFit="1" customWidth="1"/>
    <col min="10746" max="10746" width="19.5703125" style="1913" bestFit="1" customWidth="1"/>
    <col min="10747" max="10748" width="14.42578125" style="1913" customWidth="1"/>
    <col min="10749" max="10749" width="11.5703125" style="1913" bestFit="1" customWidth="1"/>
    <col min="10750" max="10991" width="9.140625" style="1913"/>
    <col min="10992" max="10992" width="18.7109375" style="1913" customWidth="1"/>
    <col min="10993" max="10993" width="18.42578125" style="1913" customWidth="1"/>
    <col min="10994" max="10994" width="19.5703125" style="1913" customWidth="1"/>
    <col min="10995" max="10995" width="11.7109375" style="1913" bestFit="1" customWidth="1"/>
    <col min="10996" max="10996" width="19.5703125" style="1913" bestFit="1" customWidth="1"/>
    <col min="10997" max="10997" width="13" style="1913" bestFit="1" customWidth="1"/>
    <col min="10998" max="10998" width="19.5703125" style="1913" bestFit="1" customWidth="1"/>
    <col min="10999" max="10999" width="11.85546875" style="1913" bestFit="1" customWidth="1"/>
    <col min="11000" max="11000" width="19.5703125" style="1913" bestFit="1" customWidth="1"/>
    <col min="11001" max="11001" width="14" style="1913" bestFit="1" customWidth="1"/>
    <col min="11002" max="11002" width="19.5703125" style="1913" bestFit="1" customWidth="1"/>
    <col min="11003" max="11004" width="14.42578125" style="1913" customWidth="1"/>
    <col min="11005" max="11005" width="11.5703125" style="1913" bestFit="1" customWidth="1"/>
    <col min="11006" max="11247" width="9.140625" style="1913"/>
    <col min="11248" max="11248" width="18.7109375" style="1913" customWidth="1"/>
    <col min="11249" max="11249" width="18.42578125" style="1913" customWidth="1"/>
    <col min="11250" max="11250" width="19.5703125" style="1913" customWidth="1"/>
    <col min="11251" max="11251" width="11.7109375" style="1913" bestFit="1" customWidth="1"/>
    <col min="11252" max="11252" width="19.5703125" style="1913" bestFit="1" customWidth="1"/>
    <col min="11253" max="11253" width="13" style="1913" bestFit="1" customWidth="1"/>
    <col min="11254" max="11254" width="19.5703125" style="1913" bestFit="1" customWidth="1"/>
    <col min="11255" max="11255" width="11.85546875" style="1913" bestFit="1" customWidth="1"/>
    <col min="11256" max="11256" width="19.5703125" style="1913" bestFit="1" customWidth="1"/>
    <col min="11257" max="11257" width="14" style="1913" bestFit="1" customWidth="1"/>
    <col min="11258" max="11258" width="19.5703125" style="1913" bestFit="1" customWidth="1"/>
    <col min="11259" max="11260" width="14.42578125" style="1913" customWidth="1"/>
    <col min="11261" max="11261" width="11.5703125" style="1913" bestFit="1" customWidth="1"/>
    <col min="11262" max="11503" width="9.140625" style="1913"/>
    <col min="11504" max="11504" width="18.7109375" style="1913" customWidth="1"/>
    <col min="11505" max="11505" width="18.42578125" style="1913" customWidth="1"/>
    <col min="11506" max="11506" width="19.5703125" style="1913" customWidth="1"/>
    <col min="11507" max="11507" width="11.7109375" style="1913" bestFit="1" customWidth="1"/>
    <col min="11508" max="11508" width="19.5703125" style="1913" bestFit="1" customWidth="1"/>
    <col min="11509" max="11509" width="13" style="1913" bestFit="1" customWidth="1"/>
    <col min="11510" max="11510" width="19.5703125" style="1913" bestFit="1" customWidth="1"/>
    <col min="11511" max="11511" width="11.85546875" style="1913" bestFit="1" customWidth="1"/>
    <col min="11512" max="11512" width="19.5703125" style="1913" bestFit="1" customWidth="1"/>
    <col min="11513" max="11513" width="14" style="1913" bestFit="1" customWidth="1"/>
    <col min="11514" max="11514" width="19.5703125" style="1913" bestFit="1" customWidth="1"/>
    <col min="11515" max="11516" width="14.42578125" style="1913" customWidth="1"/>
    <col min="11517" max="11517" width="11.5703125" style="1913" bestFit="1" customWidth="1"/>
    <col min="11518" max="11759" width="9.140625" style="1913"/>
    <col min="11760" max="11760" width="18.7109375" style="1913" customWidth="1"/>
    <col min="11761" max="11761" width="18.42578125" style="1913" customWidth="1"/>
    <col min="11762" max="11762" width="19.5703125" style="1913" customWidth="1"/>
    <col min="11763" max="11763" width="11.7109375" style="1913" bestFit="1" customWidth="1"/>
    <col min="11764" max="11764" width="19.5703125" style="1913" bestFit="1" customWidth="1"/>
    <col min="11765" max="11765" width="13" style="1913" bestFit="1" customWidth="1"/>
    <col min="11766" max="11766" width="19.5703125" style="1913" bestFit="1" customWidth="1"/>
    <col min="11767" max="11767" width="11.85546875" style="1913" bestFit="1" customWidth="1"/>
    <col min="11768" max="11768" width="19.5703125" style="1913" bestFit="1" customWidth="1"/>
    <col min="11769" max="11769" width="14" style="1913" bestFit="1" customWidth="1"/>
    <col min="11770" max="11770" width="19.5703125" style="1913" bestFit="1" customWidth="1"/>
    <col min="11771" max="11772" width="14.42578125" style="1913" customWidth="1"/>
    <col min="11773" max="11773" width="11.5703125" style="1913" bestFit="1" customWidth="1"/>
    <col min="11774" max="12015" width="9.140625" style="1913"/>
    <col min="12016" max="12016" width="18.7109375" style="1913" customWidth="1"/>
    <col min="12017" max="12017" width="18.42578125" style="1913" customWidth="1"/>
    <col min="12018" max="12018" width="19.5703125" style="1913" customWidth="1"/>
    <col min="12019" max="12019" width="11.7109375" style="1913" bestFit="1" customWidth="1"/>
    <col min="12020" max="12020" width="19.5703125" style="1913" bestFit="1" customWidth="1"/>
    <col min="12021" max="12021" width="13" style="1913" bestFit="1" customWidth="1"/>
    <col min="12022" max="12022" width="19.5703125" style="1913" bestFit="1" customWidth="1"/>
    <col min="12023" max="12023" width="11.85546875" style="1913" bestFit="1" customWidth="1"/>
    <col min="12024" max="12024" width="19.5703125" style="1913" bestFit="1" customWidth="1"/>
    <col min="12025" max="12025" width="14" style="1913" bestFit="1" customWidth="1"/>
    <col min="12026" max="12026" width="19.5703125" style="1913" bestFit="1" customWidth="1"/>
    <col min="12027" max="12028" width="14.42578125" style="1913" customWidth="1"/>
    <col min="12029" max="12029" width="11.5703125" style="1913" bestFit="1" customWidth="1"/>
    <col min="12030" max="12271" width="9.140625" style="1913"/>
    <col min="12272" max="12272" width="18.7109375" style="1913" customWidth="1"/>
    <col min="12273" max="12273" width="18.42578125" style="1913" customWidth="1"/>
    <col min="12274" max="12274" width="19.5703125" style="1913" customWidth="1"/>
    <col min="12275" max="12275" width="11.7109375" style="1913" bestFit="1" customWidth="1"/>
    <col min="12276" max="12276" width="19.5703125" style="1913" bestFit="1" customWidth="1"/>
    <col min="12277" max="12277" width="13" style="1913" bestFit="1" customWidth="1"/>
    <col min="12278" max="12278" width="19.5703125" style="1913" bestFit="1" customWidth="1"/>
    <col min="12279" max="12279" width="11.85546875" style="1913" bestFit="1" customWidth="1"/>
    <col min="12280" max="12280" width="19.5703125" style="1913" bestFit="1" customWidth="1"/>
    <col min="12281" max="12281" width="14" style="1913" bestFit="1" customWidth="1"/>
    <col min="12282" max="12282" width="19.5703125" style="1913" bestFit="1" customWidth="1"/>
    <col min="12283" max="12284" width="14.42578125" style="1913" customWidth="1"/>
    <col min="12285" max="12285" width="11.5703125" style="1913" bestFit="1" customWidth="1"/>
    <col min="12286" max="12527" width="9.140625" style="1913"/>
    <col min="12528" max="12528" width="18.7109375" style="1913" customWidth="1"/>
    <col min="12529" max="12529" width="18.42578125" style="1913" customWidth="1"/>
    <col min="12530" max="12530" width="19.5703125" style="1913" customWidth="1"/>
    <col min="12531" max="12531" width="11.7109375" style="1913" bestFit="1" customWidth="1"/>
    <col min="12532" max="12532" width="19.5703125" style="1913" bestFit="1" customWidth="1"/>
    <col min="12533" max="12533" width="13" style="1913" bestFit="1" customWidth="1"/>
    <col min="12534" max="12534" width="19.5703125" style="1913" bestFit="1" customWidth="1"/>
    <col min="12535" max="12535" width="11.85546875" style="1913" bestFit="1" customWidth="1"/>
    <col min="12536" max="12536" width="19.5703125" style="1913" bestFit="1" customWidth="1"/>
    <col min="12537" max="12537" width="14" style="1913" bestFit="1" customWidth="1"/>
    <col min="12538" max="12538" width="19.5703125" style="1913" bestFit="1" customWidth="1"/>
    <col min="12539" max="12540" width="14.42578125" style="1913" customWidth="1"/>
    <col min="12541" max="12541" width="11.5703125" style="1913" bestFit="1" customWidth="1"/>
    <col min="12542" max="12783" width="9.140625" style="1913"/>
    <col min="12784" max="12784" width="18.7109375" style="1913" customWidth="1"/>
    <col min="12785" max="12785" width="18.42578125" style="1913" customWidth="1"/>
    <col min="12786" max="12786" width="19.5703125" style="1913" customWidth="1"/>
    <col min="12787" max="12787" width="11.7109375" style="1913" bestFit="1" customWidth="1"/>
    <col min="12788" max="12788" width="19.5703125" style="1913" bestFit="1" customWidth="1"/>
    <col min="12789" max="12789" width="13" style="1913" bestFit="1" customWidth="1"/>
    <col min="12790" max="12790" width="19.5703125" style="1913" bestFit="1" customWidth="1"/>
    <col min="12791" max="12791" width="11.85546875" style="1913" bestFit="1" customWidth="1"/>
    <col min="12792" max="12792" width="19.5703125" style="1913" bestFit="1" customWidth="1"/>
    <col min="12793" max="12793" width="14" style="1913" bestFit="1" customWidth="1"/>
    <col min="12794" max="12794" width="19.5703125" style="1913" bestFit="1" customWidth="1"/>
    <col min="12795" max="12796" width="14.42578125" style="1913" customWidth="1"/>
    <col min="12797" max="12797" width="11.5703125" style="1913" bestFit="1" customWidth="1"/>
    <col min="12798" max="13039" width="9.140625" style="1913"/>
    <col min="13040" max="13040" width="18.7109375" style="1913" customWidth="1"/>
    <col min="13041" max="13041" width="18.42578125" style="1913" customWidth="1"/>
    <col min="13042" max="13042" width="19.5703125" style="1913" customWidth="1"/>
    <col min="13043" max="13043" width="11.7109375" style="1913" bestFit="1" customWidth="1"/>
    <col min="13044" max="13044" width="19.5703125" style="1913" bestFit="1" customWidth="1"/>
    <col min="13045" max="13045" width="13" style="1913" bestFit="1" customWidth="1"/>
    <col min="13046" max="13046" width="19.5703125" style="1913" bestFit="1" customWidth="1"/>
    <col min="13047" max="13047" width="11.85546875" style="1913" bestFit="1" customWidth="1"/>
    <col min="13048" max="13048" width="19.5703125" style="1913" bestFit="1" customWidth="1"/>
    <col min="13049" max="13049" width="14" style="1913" bestFit="1" customWidth="1"/>
    <col min="13050" max="13050" width="19.5703125" style="1913" bestFit="1" customWidth="1"/>
    <col min="13051" max="13052" width="14.42578125" style="1913" customWidth="1"/>
    <col min="13053" max="13053" width="11.5703125" style="1913" bestFit="1" customWidth="1"/>
    <col min="13054" max="13295" width="9.140625" style="1913"/>
    <col min="13296" max="13296" width="18.7109375" style="1913" customWidth="1"/>
    <col min="13297" max="13297" width="18.42578125" style="1913" customWidth="1"/>
    <col min="13298" max="13298" width="19.5703125" style="1913" customWidth="1"/>
    <col min="13299" max="13299" width="11.7109375" style="1913" bestFit="1" customWidth="1"/>
    <col min="13300" max="13300" width="19.5703125" style="1913" bestFit="1" customWidth="1"/>
    <col min="13301" max="13301" width="13" style="1913" bestFit="1" customWidth="1"/>
    <col min="13302" max="13302" width="19.5703125" style="1913" bestFit="1" customWidth="1"/>
    <col min="13303" max="13303" width="11.85546875" style="1913" bestFit="1" customWidth="1"/>
    <col min="13304" max="13304" width="19.5703125" style="1913" bestFit="1" customWidth="1"/>
    <col min="13305" max="13305" width="14" style="1913" bestFit="1" customWidth="1"/>
    <col min="13306" max="13306" width="19.5703125" style="1913" bestFit="1" customWidth="1"/>
    <col min="13307" max="13308" width="14.42578125" style="1913" customWidth="1"/>
    <col min="13309" max="13309" width="11.5703125" style="1913" bestFit="1" customWidth="1"/>
    <col min="13310" max="13551" width="9.140625" style="1913"/>
    <col min="13552" max="13552" width="18.7109375" style="1913" customWidth="1"/>
    <col min="13553" max="13553" width="18.42578125" style="1913" customWidth="1"/>
    <col min="13554" max="13554" width="19.5703125" style="1913" customWidth="1"/>
    <col min="13555" max="13555" width="11.7109375" style="1913" bestFit="1" customWidth="1"/>
    <col min="13556" max="13556" width="19.5703125" style="1913" bestFit="1" customWidth="1"/>
    <col min="13557" max="13557" width="13" style="1913" bestFit="1" customWidth="1"/>
    <col min="13558" max="13558" width="19.5703125" style="1913" bestFit="1" customWidth="1"/>
    <col min="13559" max="13559" width="11.85546875" style="1913" bestFit="1" customWidth="1"/>
    <col min="13560" max="13560" width="19.5703125" style="1913" bestFit="1" customWidth="1"/>
    <col min="13561" max="13561" width="14" style="1913" bestFit="1" customWidth="1"/>
    <col min="13562" max="13562" width="19.5703125" style="1913" bestFit="1" customWidth="1"/>
    <col min="13563" max="13564" width="14.42578125" style="1913" customWidth="1"/>
    <col min="13565" max="13565" width="11.5703125" style="1913" bestFit="1" customWidth="1"/>
    <col min="13566" max="13807" width="9.140625" style="1913"/>
    <col min="13808" max="13808" width="18.7109375" style="1913" customWidth="1"/>
    <col min="13809" max="13809" width="18.42578125" style="1913" customWidth="1"/>
    <col min="13810" max="13810" width="19.5703125" style="1913" customWidth="1"/>
    <col min="13811" max="13811" width="11.7109375" style="1913" bestFit="1" customWidth="1"/>
    <col min="13812" max="13812" width="19.5703125" style="1913" bestFit="1" customWidth="1"/>
    <col min="13813" max="13813" width="13" style="1913" bestFit="1" customWidth="1"/>
    <col min="13814" max="13814" width="19.5703125" style="1913" bestFit="1" customWidth="1"/>
    <col min="13815" max="13815" width="11.85546875" style="1913" bestFit="1" customWidth="1"/>
    <col min="13816" max="13816" width="19.5703125" style="1913" bestFit="1" customWidth="1"/>
    <col min="13817" max="13817" width="14" style="1913" bestFit="1" customWidth="1"/>
    <col min="13818" max="13818" width="19.5703125" style="1913" bestFit="1" customWidth="1"/>
    <col min="13819" max="13820" width="14.42578125" style="1913" customWidth="1"/>
    <col min="13821" max="13821" width="11.5703125" style="1913" bestFit="1" customWidth="1"/>
    <col min="13822" max="14063" width="9.140625" style="1913"/>
    <col min="14064" max="14064" width="18.7109375" style="1913" customWidth="1"/>
    <col min="14065" max="14065" width="18.42578125" style="1913" customWidth="1"/>
    <col min="14066" max="14066" width="19.5703125" style="1913" customWidth="1"/>
    <col min="14067" max="14067" width="11.7109375" style="1913" bestFit="1" customWidth="1"/>
    <col min="14068" max="14068" width="19.5703125" style="1913" bestFit="1" customWidth="1"/>
    <col min="14069" max="14069" width="13" style="1913" bestFit="1" customWidth="1"/>
    <col min="14070" max="14070" width="19.5703125" style="1913" bestFit="1" customWidth="1"/>
    <col min="14071" max="14071" width="11.85546875" style="1913" bestFit="1" customWidth="1"/>
    <col min="14072" max="14072" width="19.5703125" style="1913" bestFit="1" customWidth="1"/>
    <col min="14073" max="14073" width="14" style="1913" bestFit="1" customWidth="1"/>
    <col min="14074" max="14074" width="19.5703125" style="1913" bestFit="1" customWidth="1"/>
    <col min="14075" max="14076" width="14.42578125" style="1913" customWidth="1"/>
    <col min="14077" max="14077" width="11.5703125" style="1913" bestFit="1" customWidth="1"/>
    <col min="14078" max="14319" width="9.140625" style="1913"/>
    <col min="14320" max="14320" width="18.7109375" style="1913" customWidth="1"/>
    <col min="14321" max="14321" width="18.42578125" style="1913" customWidth="1"/>
    <col min="14322" max="14322" width="19.5703125" style="1913" customWidth="1"/>
    <col min="14323" max="14323" width="11.7109375" style="1913" bestFit="1" customWidth="1"/>
    <col min="14324" max="14324" width="19.5703125" style="1913" bestFit="1" customWidth="1"/>
    <col min="14325" max="14325" width="13" style="1913" bestFit="1" customWidth="1"/>
    <col min="14326" max="14326" width="19.5703125" style="1913" bestFit="1" customWidth="1"/>
    <col min="14327" max="14327" width="11.85546875" style="1913" bestFit="1" customWidth="1"/>
    <col min="14328" max="14328" width="19.5703125" style="1913" bestFit="1" customWidth="1"/>
    <col min="14329" max="14329" width="14" style="1913" bestFit="1" customWidth="1"/>
    <col min="14330" max="14330" width="19.5703125" style="1913" bestFit="1" customWidth="1"/>
    <col min="14331" max="14332" width="14.42578125" style="1913" customWidth="1"/>
    <col min="14333" max="14333" width="11.5703125" style="1913" bestFit="1" customWidth="1"/>
    <col min="14334" max="14575" width="9.140625" style="1913"/>
    <col min="14576" max="14576" width="18.7109375" style="1913" customWidth="1"/>
    <col min="14577" max="14577" width="18.42578125" style="1913" customWidth="1"/>
    <col min="14578" max="14578" width="19.5703125" style="1913" customWidth="1"/>
    <col min="14579" max="14579" width="11.7109375" style="1913" bestFit="1" customWidth="1"/>
    <col min="14580" max="14580" width="19.5703125" style="1913" bestFit="1" customWidth="1"/>
    <col min="14581" max="14581" width="13" style="1913" bestFit="1" customWidth="1"/>
    <col min="14582" max="14582" width="19.5703125" style="1913" bestFit="1" customWidth="1"/>
    <col min="14583" max="14583" width="11.85546875" style="1913" bestFit="1" customWidth="1"/>
    <col min="14584" max="14584" width="19.5703125" style="1913" bestFit="1" customWidth="1"/>
    <col min="14585" max="14585" width="14" style="1913" bestFit="1" customWidth="1"/>
    <col min="14586" max="14586" width="19.5703125" style="1913" bestFit="1" customWidth="1"/>
    <col min="14587" max="14588" width="14.42578125" style="1913" customWidth="1"/>
    <col min="14589" max="14589" width="11.5703125" style="1913" bestFit="1" customWidth="1"/>
    <col min="14590" max="14831" width="9.140625" style="1913"/>
    <col min="14832" max="14832" width="18.7109375" style="1913" customWidth="1"/>
    <col min="14833" max="14833" width="18.42578125" style="1913" customWidth="1"/>
    <col min="14834" max="14834" width="19.5703125" style="1913" customWidth="1"/>
    <col min="14835" max="14835" width="11.7109375" style="1913" bestFit="1" customWidth="1"/>
    <col min="14836" max="14836" width="19.5703125" style="1913" bestFit="1" customWidth="1"/>
    <col min="14837" max="14837" width="13" style="1913" bestFit="1" customWidth="1"/>
    <col min="14838" max="14838" width="19.5703125" style="1913" bestFit="1" customWidth="1"/>
    <col min="14839" max="14839" width="11.85546875" style="1913" bestFit="1" customWidth="1"/>
    <col min="14840" max="14840" width="19.5703125" style="1913" bestFit="1" customWidth="1"/>
    <col min="14841" max="14841" width="14" style="1913" bestFit="1" customWidth="1"/>
    <col min="14842" max="14842" width="19.5703125" style="1913" bestFit="1" customWidth="1"/>
    <col min="14843" max="14844" width="14.42578125" style="1913" customWidth="1"/>
    <col min="14845" max="14845" width="11.5703125" style="1913" bestFit="1" customWidth="1"/>
    <col min="14846" max="15087" width="9.140625" style="1913"/>
    <col min="15088" max="15088" width="18.7109375" style="1913" customWidth="1"/>
    <col min="15089" max="15089" width="18.42578125" style="1913" customWidth="1"/>
    <col min="15090" max="15090" width="19.5703125" style="1913" customWidth="1"/>
    <col min="15091" max="15091" width="11.7109375" style="1913" bestFit="1" customWidth="1"/>
    <col min="15092" max="15092" width="19.5703125" style="1913" bestFit="1" customWidth="1"/>
    <col min="15093" max="15093" width="13" style="1913" bestFit="1" customWidth="1"/>
    <col min="15094" max="15094" width="19.5703125" style="1913" bestFit="1" customWidth="1"/>
    <col min="15095" max="15095" width="11.85546875" style="1913" bestFit="1" customWidth="1"/>
    <col min="15096" max="15096" width="19.5703125" style="1913" bestFit="1" customWidth="1"/>
    <col min="15097" max="15097" width="14" style="1913" bestFit="1" customWidth="1"/>
    <col min="15098" max="15098" width="19.5703125" style="1913" bestFit="1" customWidth="1"/>
    <col min="15099" max="15100" width="14.42578125" style="1913" customWidth="1"/>
    <col min="15101" max="15101" width="11.5703125" style="1913" bestFit="1" customWidth="1"/>
    <col min="15102" max="15343" width="9.140625" style="1913"/>
    <col min="15344" max="15344" width="18.7109375" style="1913" customWidth="1"/>
    <col min="15345" max="15345" width="18.42578125" style="1913" customWidth="1"/>
    <col min="15346" max="15346" width="19.5703125" style="1913" customWidth="1"/>
    <col min="15347" max="15347" width="11.7109375" style="1913" bestFit="1" customWidth="1"/>
    <col min="15348" max="15348" width="19.5703125" style="1913" bestFit="1" customWidth="1"/>
    <col min="15349" max="15349" width="13" style="1913" bestFit="1" customWidth="1"/>
    <col min="15350" max="15350" width="19.5703125" style="1913" bestFit="1" customWidth="1"/>
    <col min="15351" max="15351" width="11.85546875" style="1913" bestFit="1" customWidth="1"/>
    <col min="15352" max="15352" width="19.5703125" style="1913" bestFit="1" customWidth="1"/>
    <col min="15353" max="15353" width="14" style="1913" bestFit="1" customWidth="1"/>
    <col min="15354" max="15354" width="19.5703125" style="1913" bestFit="1" customWidth="1"/>
    <col min="15355" max="15356" width="14.42578125" style="1913" customWidth="1"/>
    <col min="15357" max="15357" width="11.5703125" style="1913" bestFit="1" customWidth="1"/>
    <col min="15358" max="15599" width="9.140625" style="1913"/>
    <col min="15600" max="15600" width="18.7109375" style="1913" customWidth="1"/>
    <col min="15601" max="15601" width="18.42578125" style="1913" customWidth="1"/>
    <col min="15602" max="15602" width="19.5703125" style="1913" customWidth="1"/>
    <col min="15603" max="15603" width="11.7109375" style="1913" bestFit="1" customWidth="1"/>
    <col min="15604" max="15604" width="19.5703125" style="1913" bestFit="1" customWidth="1"/>
    <col min="15605" max="15605" width="13" style="1913" bestFit="1" customWidth="1"/>
    <col min="15606" max="15606" width="19.5703125" style="1913" bestFit="1" customWidth="1"/>
    <col min="15607" max="15607" width="11.85546875" style="1913" bestFit="1" customWidth="1"/>
    <col min="15608" max="15608" width="19.5703125" style="1913" bestFit="1" customWidth="1"/>
    <col min="15609" max="15609" width="14" style="1913" bestFit="1" customWidth="1"/>
    <col min="15610" max="15610" width="19.5703125" style="1913" bestFit="1" customWidth="1"/>
    <col min="15611" max="15612" width="14.42578125" style="1913" customWidth="1"/>
    <col min="15613" max="15613" width="11.5703125" style="1913" bestFit="1" customWidth="1"/>
    <col min="15614" max="15855" width="9.140625" style="1913"/>
    <col min="15856" max="15856" width="18.7109375" style="1913" customWidth="1"/>
    <col min="15857" max="15857" width="18.42578125" style="1913" customWidth="1"/>
    <col min="15858" max="15858" width="19.5703125" style="1913" customWidth="1"/>
    <col min="15859" max="15859" width="11.7109375" style="1913" bestFit="1" customWidth="1"/>
    <col min="15860" max="15860" width="19.5703125" style="1913" bestFit="1" customWidth="1"/>
    <col min="15861" max="15861" width="13" style="1913" bestFit="1" customWidth="1"/>
    <col min="15862" max="15862" width="19.5703125" style="1913" bestFit="1" customWidth="1"/>
    <col min="15863" max="15863" width="11.85546875" style="1913" bestFit="1" customWidth="1"/>
    <col min="15864" max="15864" width="19.5703125" style="1913" bestFit="1" customWidth="1"/>
    <col min="15865" max="15865" width="14" style="1913" bestFit="1" customWidth="1"/>
    <col min="15866" max="15866" width="19.5703125" style="1913" bestFit="1" customWidth="1"/>
    <col min="15867" max="15868" width="14.42578125" style="1913" customWidth="1"/>
    <col min="15869" max="15869" width="11.5703125" style="1913" bestFit="1" customWidth="1"/>
    <col min="15870" max="16111" width="9.140625" style="1913"/>
    <col min="16112" max="16112" width="18.7109375" style="1913" customWidth="1"/>
    <col min="16113" max="16113" width="18.42578125" style="1913" customWidth="1"/>
    <col min="16114" max="16114" width="19.5703125" style="1913" customWidth="1"/>
    <col min="16115" max="16115" width="11.7109375" style="1913" bestFit="1" customWidth="1"/>
    <col min="16116" max="16116" width="19.5703125" style="1913" bestFit="1" customWidth="1"/>
    <col min="16117" max="16117" width="13" style="1913" bestFit="1" customWidth="1"/>
    <col min="16118" max="16118" width="19.5703125" style="1913" bestFit="1" customWidth="1"/>
    <col min="16119" max="16119" width="11.85546875" style="1913" bestFit="1" customWidth="1"/>
    <col min="16120" max="16120" width="19.5703125" style="1913" bestFit="1" customWidth="1"/>
    <col min="16121" max="16121" width="14" style="1913" bestFit="1" customWidth="1"/>
    <col min="16122" max="16122" width="19.5703125" style="1913" bestFit="1" customWidth="1"/>
    <col min="16123" max="16124" width="14.42578125" style="1913" customWidth="1"/>
    <col min="16125" max="16125" width="11.5703125" style="1913" bestFit="1" customWidth="1"/>
    <col min="16126" max="16384" width="9.140625" style="1913"/>
  </cols>
  <sheetData>
    <row r="1" spans="1:18">
      <c r="A1" s="2965" t="s">
        <v>1718</v>
      </c>
      <c r="B1" s="2965"/>
      <c r="C1" s="2965"/>
      <c r="D1" s="2965"/>
      <c r="E1" s="2965"/>
      <c r="F1" s="2965"/>
      <c r="G1" s="2965"/>
      <c r="H1" s="2965"/>
      <c r="I1" s="2965"/>
    </row>
    <row r="2" spans="1:18">
      <c r="A2" s="2966" t="s">
        <v>52</v>
      </c>
      <c r="B2" s="2966"/>
      <c r="C2" s="2966"/>
      <c r="D2" s="2966"/>
      <c r="E2" s="2966"/>
      <c r="F2" s="2966"/>
      <c r="G2" s="2966"/>
      <c r="H2" s="2966"/>
      <c r="I2" s="2966"/>
    </row>
    <row r="3" spans="1:18" ht="16.5" thickBot="1">
      <c r="A3" s="2967" t="s">
        <v>545</v>
      </c>
      <c r="B3" s="2967"/>
      <c r="C3" s="2967"/>
      <c r="D3" s="2967"/>
      <c r="E3" s="2967"/>
      <c r="F3" s="2967"/>
      <c r="G3" s="2967"/>
      <c r="H3" s="2967"/>
      <c r="I3" s="2967"/>
      <c r="K3"/>
      <c r="L3"/>
      <c r="M3"/>
      <c r="N3"/>
      <c r="O3"/>
      <c r="P3"/>
      <c r="Q3"/>
      <c r="R3"/>
    </row>
    <row r="4" spans="1:18" ht="16.5" thickTop="1">
      <c r="A4" s="2039"/>
      <c r="B4" s="2968" t="s">
        <v>1717</v>
      </c>
      <c r="C4" s="2969"/>
      <c r="D4" s="2969"/>
      <c r="E4" s="2970"/>
      <c r="F4" s="2969" t="s">
        <v>1716</v>
      </c>
      <c r="G4" s="2969"/>
      <c r="H4" s="2969"/>
      <c r="I4" s="2971"/>
      <c r="K4"/>
      <c r="L4"/>
      <c r="M4"/>
      <c r="N4"/>
      <c r="O4"/>
      <c r="P4"/>
      <c r="Q4"/>
      <c r="R4"/>
    </row>
    <row r="5" spans="1:18">
      <c r="A5" s="2956" t="s">
        <v>1706</v>
      </c>
      <c r="B5" s="2962" t="s">
        <v>67</v>
      </c>
      <c r="C5" s="2960"/>
      <c r="D5" s="2958" t="s">
        <v>280</v>
      </c>
      <c r="E5" s="2959"/>
      <c r="F5" s="2963" t="s">
        <v>67</v>
      </c>
      <c r="G5" s="2964"/>
      <c r="H5" s="2958" t="s">
        <v>280</v>
      </c>
      <c r="I5" s="2961"/>
      <c r="K5"/>
      <c r="L5"/>
      <c r="M5"/>
      <c r="N5"/>
      <c r="O5"/>
      <c r="P5"/>
      <c r="Q5"/>
      <c r="R5"/>
    </row>
    <row r="6" spans="1:18" ht="31.5">
      <c r="A6" s="2957"/>
      <c r="B6" s="2008" t="s">
        <v>142</v>
      </c>
      <c r="C6" s="2008" t="s">
        <v>1713</v>
      </c>
      <c r="D6" s="2038" t="s">
        <v>142</v>
      </c>
      <c r="E6" s="2038" t="s">
        <v>1713</v>
      </c>
      <c r="F6" s="2037" t="s">
        <v>142</v>
      </c>
      <c r="G6" s="2009" t="s">
        <v>1713</v>
      </c>
      <c r="H6" s="2008" t="s">
        <v>142</v>
      </c>
      <c r="I6" s="2036" t="s">
        <v>1713</v>
      </c>
      <c r="K6"/>
      <c r="L6"/>
      <c r="M6"/>
      <c r="N6"/>
      <c r="O6"/>
      <c r="P6"/>
      <c r="Q6"/>
      <c r="R6"/>
    </row>
    <row r="7" spans="1:18">
      <c r="A7" s="1932" t="s">
        <v>622</v>
      </c>
      <c r="B7" s="2032">
        <v>0</v>
      </c>
      <c r="C7" s="2035">
        <v>0</v>
      </c>
      <c r="D7" s="2034">
        <v>0</v>
      </c>
      <c r="E7" s="2033">
        <v>0</v>
      </c>
      <c r="F7" s="2020">
        <v>0</v>
      </c>
      <c r="G7" s="2028">
        <v>0</v>
      </c>
      <c r="H7" s="2032">
        <v>0</v>
      </c>
      <c r="I7" s="2018">
        <v>0</v>
      </c>
      <c r="K7"/>
      <c r="L7"/>
      <c r="M7"/>
      <c r="N7"/>
      <c r="O7"/>
      <c r="P7"/>
      <c r="Q7"/>
      <c r="R7"/>
    </row>
    <row r="8" spans="1:18">
      <c r="A8" s="1932" t="s">
        <v>621</v>
      </c>
      <c r="B8" s="2029">
        <v>0</v>
      </c>
      <c r="C8" s="2031">
        <v>0</v>
      </c>
      <c r="D8" s="2029">
        <v>0</v>
      </c>
      <c r="E8" s="2031">
        <v>0</v>
      </c>
      <c r="F8" s="2020">
        <v>0</v>
      </c>
      <c r="G8" s="2030">
        <v>0</v>
      </c>
      <c r="H8" s="2029">
        <v>0</v>
      </c>
      <c r="I8" s="2018">
        <v>0</v>
      </c>
      <c r="K8"/>
      <c r="L8"/>
      <c r="M8"/>
      <c r="N8"/>
      <c r="O8"/>
      <c r="P8"/>
      <c r="Q8"/>
      <c r="R8"/>
    </row>
    <row r="9" spans="1:18">
      <c r="A9" s="1932" t="s">
        <v>620</v>
      </c>
      <c r="B9" s="2026">
        <v>0</v>
      </c>
      <c r="C9" s="2019">
        <v>0</v>
      </c>
      <c r="D9" s="2026">
        <v>0</v>
      </c>
      <c r="E9" s="2019">
        <v>0</v>
      </c>
      <c r="F9" s="2020">
        <v>0</v>
      </c>
      <c r="G9" s="2028">
        <v>0</v>
      </c>
      <c r="H9" s="2029">
        <v>0</v>
      </c>
      <c r="I9" s="2018">
        <v>0</v>
      </c>
      <c r="K9"/>
      <c r="L9"/>
      <c r="M9"/>
      <c r="N9"/>
      <c r="O9"/>
      <c r="P9"/>
      <c r="Q9"/>
      <c r="R9"/>
    </row>
    <row r="10" spans="1:18">
      <c r="A10" s="1932" t="s">
        <v>619</v>
      </c>
      <c r="B10" s="2026">
        <v>0</v>
      </c>
      <c r="C10" s="2019">
        <v>0</v>
      </c>
      <c r="D10" s="2026"/>
      <c r="E10" s="2019"/>
      <c r="F10" s="2020">
        <v>0</v>
      </c>
      <c r="G10" s="2028">
        <v>0</v>
      </c>
      <c r="H10" s="2028"/>
      <c r="I10" s="2018"/>
      <c r="K10"/>
      <c r="L10"/>
      <c r="M10"/>
      <c r="N10"/>
      <c r="O10"/>
      <c r="P10"/>
      <c r="Q10"/>
      <c r="R10"/>
    </row>
    <row r="11" spans="1:18">
      <c r="A11" s="1932" t="s">
        <v>618</v>
      </c>
      <c r="B11" s="2026">
        <v>0</v>
      </c>
      <c r="C11" s="2019">
        <v>0</v>
      </c>
      <c r="D11" s="2026"/>
      <c r="E11" s="2019"/>
      <c r="F11" s="2028">
        <v>0</v>
      </c>
      <c r="G11" s="2028">
        <v>0</v>
      </c>
      <c r="H11" s="2028"/>
      <c r="I11" s="2018"/>
      <c r="K11"/>
      <c r="L11"/>
      <c r="M11"/>
      <c r="N11"/>
      <c r="O11"/>
      <c r="P11"/>
      <c r="Q11"/>
      <c r="R11"/>
    </row>
    <row r="12" spans="1:18">
      <c r="A12" s="1932" t="s">
        <v>617</v>
      </c>
      <c r="B12" s="2026">
        <v>0</v>
      </c>
      <c r="C12" s="2019">
        <v>0</v>
      </c>
      <c r="D12" s="2026"/>
      <c r="E12" s="2019"/>
      <c r="F12" s="2020">
        <v>0</v>
      </c>
      <c r="G12" s="2028">
        <v>0</v>
      </c>
      <c r="H12" s="2025"/>
      <c r="I12" s="2018"/>
      <c r="K12"/>
      <c r="L12"/>
      <c r="M12"/>
      <c r="N12"/>
      <c r="O12"/>
      <c r="P12"/>
      <c r="Q12"/>
      <c r="R12"/>
    </row>
    <row r="13" spans="1:18">
      <c r="A13" s="1932" t="s">
        <v>616</v>
      </c>
      <c r="B13" s="2026">
        <v>0</v>
      </c>
      <c r="C13" s="2019">
        <v>0</v>
      </c>
      <c r="D13" s="2026"/>
      <c r="E13" s="2019"/>
      <c r="F13" s="2020">
        <v>0</v>
      </c>
      <c r="G13" s="2028">
        <v>0</v>
      </c>
      <c r="H13" s="2025"/>
      <c r="I13" s="2018"/>
      <c r="K13"/>
      <c r="L13"/>
      <c r="M13"/>
      <c r="N13"/>
      <c r="O13"/>
      <c r="P13"/>
      <c r="Q13"/>
      <c r="R13"/>
    </row>
    <row r="14" spans="1:18">
      <c r="A14" s="1932" t="s">
        <v>615</v>
      </c>
      <c r="B14" s="2026">
        <v>0</v>
      </c>
      <c r="C14" s="2019">
        <v>0</v>
      </c>
      <c r="D14" s="2026"/>
      <c r="E14" s="2019"/>
      <c r="F14" s="2020">
        <v>0</v>
      </c>
      <c r="G14" s="2028">
        <v>0</v>
      </c>
      <c r="H14" s="2025"/>
      <c r="I14" s="2018"/>
      <c r="K14"/>
      <c r="L14"/>
      <c r="M14"/>
      <c r="N14"/>
      <c r="O14"/>
      <c r="P14"/>
      <c r="Q14"/>
      <c r="R14"/>
    </row>
    <row r="15" spans="1:18">
      <c r="A15" s="1932" t="s">
        <v>614</v>
      </c>
      <c r="B15" s="2026">
        <v>0</v>
      </c>
      <c r="C15" s="2019">
        <v>0</v>
      </c>
      <c r="D15" s="2019"/>
      <c r="E15" s="2021"/>
      <c r="F15" s="2020">
        <v>0</v>
      </c>
      <c r="G15" s="2020">
        <v>0</v>
      </c>
      <c r="H15" s="2025"/>
      <c r="I15" s="2018"/>
      <c r="K15" s="2027"/>
      <c r="L15" s="2027"/>
      <c r="M15"/>
      <c r="N15"/>
      <c r="O15"/>
      <c r="P15"/>
      <c r="Q15"/>
      <c r="R15"/>
    </row>
    <row r="16" spans="1:18">
      <c r="A16" s="1932" t="s">
        <v>613</v>
      </c>
      <c r="B16" s="2026">
        <v>0</v>
      </c>
      <c r="C16" s="2019">
        <v>0</v>
      </c>
      <c r="D16" s="2019"/>
      <c r="E16" s="2021"/>
      <c r="F16" s="2020">
        <v>0</v>
      </c>
      <c r="G16" s="2020">
        <v>0</v>
      </c>
      <c r="H16" s="2025"/>
      <c r="I16" s="2018"/>
      <c r="K16"/>
      <c r="L16"/>
      <c r="M16"/>
      <c r="N16"/>
      <c r="O16"/>
      <c r="P16"/>
      <c r="Q16"/>
      <c r="R16"/>
    </row>
    <row r="17" spans="1:18">
      <c r="A17" s="1932" t="s">
        <v>612</v>
      </c>
      <c r="B17" s="2023">
        <v>0</v>
      </c>
      <c r="C17" s="2019">
        <v>0</v>
      </c>
      <c r="D17" s="2025"/>
      <c r="E17" s="2021"/>
      <c r="F17" s="2020">
        <v>0</v>
      </c>
      <c r="G17" s="2020">
        <v>0</v>
      </c>
      <c r="H17" s="2019"/>
      <c r="I17" s="2018"/>
      <c r="K17" s="2024"/>
      <c r="L17" s="2024"/>
      <c r="M17"/>
      <c r="N17"/>
      <c r="O17"/>
      <c r="P17"/>
      <c r="Q17"/>
      <c r="R17"/>
    </row>
    <row r="18" spans="1:18">
      <c r="A18" s="1930" t="s">
        <v>611</v>
      </c>
      <c r="B18" s="2023">
        <v>0</v>
      </c>
      <c r="C18" s="2019">
        <v>0</v>
      </c>
      <c r="D18" s="2022"/>
      <c r="E18" s="2021"/>
      <c r="F18" s="2020">
        <v>0</v>
      </c>
      <c r="G18" s="2020">
        <v>0</v>
      </c>
      <c r="H18" s="2019"/>
      <c r="I18" s="2018"/>
      <c r="K18" s="2017"/>
      <c r="L18" s="2017"/>
      <c r="M18"/>
      <c r="N18"/>
      <c r="O18"/>
      <c r="P18"/>
      <c r="Q18"/>
      <c r="R18"/>
    </row>
    <row r="19" spans="1:18">
      <c r="A19" s="1992" t="s">
        <v>305</v>
      </c>
      <c r="B19" s="2015">
        <f>SUM(B7:B18)</f>
        <v>0</v>
      </c>
      <c r="C19" s="2016">
        <v>0</v>
      </c>
      <c r="D19" s="2015">
        <f>SUM(D7:D18)</f>
        <v>0</v>
      </c>
      <c r="E19" s="2014"/>
      <c r="F19" s="2012">
        <f>SUM(F7:F18)</f>
        <v>0</v>
      </c>
      <c r="G19" s="2013">
        <v>0</v>
      </c>
      <c r="H19" s="2012">
        <f>SUM(H7:H18)</f>
        <v>0</v>
      </c>
      <c r="I19" s="2011"/>
      <c r="K19" s="1875"/>
      <c r="L19" s="1875"/>
      <c r="M19"/>
      <c r="N19"/>
      <c r="O19"/>
      <c r="P19"/>
      <c r="Q19"/>
      <c r="R19"/>
    </row>
    <row r="20" spans="1:18">
      <c r="A20" s="2010"/>
      <c r="B20" s="2951" t="s">
        <v>1715</v>
      </c>
      <c r="C20" s="2952"/>
      <c r="D20" s="2952"/>
      <c r="E20" s="2953"/>
      <c r="F20" s="2954" t="s">
        <v>1714</v>
      </c>
      <c r="G20" s="2954"/>
      <c r="H20" s="2954"/>
      <c r="I20" s="2955"/>
      <c r="K20"/>
      <c r="L20"/>
      <c r="M20"/>
      <c r="N20"/>
      <c r="O20"/>
      <c r="P20"/>
      <c r="Q20"/>
      <c r="R20"/>
    </row>
    <row r="21" spans="1:18">
      <c r="A21" s="2956" t="s">
        <v>1706</v>
      </c>
      <c r="B21" s="2958" t="s">
        <v>67</v>
      </c>
      <c r="C21" s="2959"/>
      <c r="D21" s="2960" t="s">
        <v>280</v>
      </c>
      <c r="E21" s="2959"/>
      <c r="F21" s="2960" t="s">
        <v>67</v>
      </c>
      <c r="G21" s="2959"/>
      <c r="H21" s="2960" t="s">
        <v>280</v>
      </c>
      <c r="I21" s="2961"/>
      <c r="K21"/>
      <c r="L21"/>
      <c r="M21"/>
      <c r="N21"/>
      <c r="O21"/>
      <c r="P21"/>
      <c r="Q21"/>
      <c r="R21"/>
    </row>
    <row r="22" spans="1:18" ht="31.5">
      <c r="A22" s="2957"/>
      <c r="B22" s="2008" t="s">
        <v>142</v>
      </c>
      <c r="C22" s="2008" t="s">
        <v>1713</v>
      </c>
      <c r="D22" s="2008" t="s">
        <v>142</v>
      </c>
      <c r="E22" s="2009" t="s">
        <v>1713</v>
      </c>
      <c r="F22" s="2009" t="s">
        <v>142</v>
      </c>
      <c r="G22" s="2009" t="s">
        <v>1713</v>
      </c>
      <c r="H22" s="2008" t="s">
        <v>142</v>
      </c>
      <c r="I22" s="2007" t="s">
        <v>1713</v>
      </c>
      <c r="K22"/>
      <c r="L22"/>
      <c r="M22"/>
      <c r="N22"/>
      <c r="O22"/>
      <c r="P22"/>
      <c r="Q22"/>
      <c r="R22"/>
    </row>
    <row r="23" spans="1:18">
      <c r="A23" s="1932" t="s">
        <v>622</v>
      </c>
      <c r="B23" s="1998">
        <v>0</v>
      </c>
      <c r="C23" s="2006">
        <v>0</v>
      </c>
      <c r="D23" s="2005">
        <v>60000</v>
      </c>
      <c r="E23" s="2004">
        <v>3.4066666666666669E-2</v>
      </c>
      <c r="F23" s="2001">
        <v>0</v>
      </c>
      <c r="G23" s="2000">
        <v>0</v>
      </c>
      <c r="H23" s="2000">
        <v>0</v>
      </c>
      <c r="I23" s="1999">
        <v>0</v>
      </c>
      <c r="K23"/>
      <c r="L23"/>
      <c r="M23"/>
      <c r="N23"/>
      <c r="O23"/>
      <c r="P23"/>
      <c r="Q23"/>
      <c r="R23"/>
    </row>
    <row r="24" spans="1:18">
      <c r="A24" s="1932" t="s">
        <v>621</v>
      </c>
      <c r="B24" s="1998">
        <v>0</v>
      </c>
      <c r="C24" s="1997">
        <v>0</v>
      </c>
      <c r="D24" s="1994">
        <v>0</v>
      </c>
      <c r="E24" s="1995">
        <v>0</v>
      </c>
      <c r="F24" s="2001">
        <v>0</v>
      </c>
      <c r="G24" s="2000">
        <v>0</v>
      </c>
      <c r="H24" s="2000">
        <v>0</v>
      </c>
      <c r="I24" s="1999">
        <v>0</v>
      </c>
      <c r="K24"/>
      <c r="L24"/>
      <c r="M24"/>
      <c r="N24"/>
      <c r="O24"/>
      <c r="P24"/>
      <c r="Q24"/>
      <c r="R24"/>
    </row>
    <row r="25" spans="1:18">
      <c r="A25" s="1932" t="s">
        <v>620</v>
      </c>
      <c r="B25" s="1998">
        <v>0</v>
      </c>
      <c r="C25" s="1997">
        <v>0</v>
      </c>
      <c r="D25" s="1994">
        <v>0</v>
      </c>
      <c r="E25" s="1995">
        <v>0</v>
      </c>
      <c r="F25" s="1996">
        <v>38550</v>
      </c>
      <c r="G25" s="2003">
        <v>4.6002792477302208</v>
      </c>
      <c r="H25" s="2000">
        <v>0</v>
      </c>
      <c r="I25" s="2002">
        <v>0</v>
      </c>
      <c r="K25"/>
      <c r="L25"/>
      <c r="M25"/>
      <c r="N25"/>
      <c r="O25"/>
      <c r="P25"/>
      <c r="Q25"/>
      <c r="R25"/>
    </row>
    <row r="26" spans="1:18">
      <c r="A26" s="1932" t="s">
        <v>619</v>
      </c>
      <c r="B26" s="1998">
        <v>0</v>
      </c>
      <c r="C26" s="1997">
        <v>0</v>
      </c>
      <c r="D26" s="1994"/>
      <c r="E26" s="1995"/>
      <c r="F26" s="2001">
        <v>0</v>
      </c>
      <c r="G26" s="2000">
        <v>0</v>
      </c>
      <c r="H26" s="2000"/>
      <c r="I26" s="1999"/>
      <c r="K26"/>
      <c r="L26"/>
      <c r="M26"/>
      <c r="N26"/>
      <c r="O26"/>
      <c r="P26"/>
      <c r="Q26"/>
      <c r="R26"/>
    </row>
    <row r="27" spans="1:18">
      <c r="A27" s="1932" t="s">
        <v>618</v>
      </c>
      <c r="B27" s="1998">
        <v>0</v>
      </c>
      <c r="C27" s="1997">
        <v>0</v>
      </c>
      <c r="D27" s="1997"/>
      <c r="E27" s="1995"/>
      <c r="F27" s="2001">
        <v>0</v>
      </c>
      <c r="G27" s="2000">
        <v>0</v>
      </c>
      <c r="H27" s="2000"/>
      <c r="I27" s="1999"/>
      <c r="K27"/>
      <c r="L27"/>
      <c r="M27"/>
      <c r="N27"/>
      <c r="O27"/>
      <c r="P27"/>
      <c r="Q27"/>
      <c r="R27"/>
    </row>
    <row r="28" spans="1:18">
      <c r="A28" s="1932" t="s">
        <v>617</v>
      </c>
      <c r="B28" s="1998">
        <v>28000</v>
      </c>
      <c r="C28" s="1997">
        <v>2.3084285714285713</v>
      </c>
      <c r="D28" s="1994"/>
      <c r="E28" s="1995"/>
      <c r="F28" s="2001">
        <v>0</v>
      </c>
      <c r="G28" s="2000">
        <v>0</v>
      </c>
      <c r="H28" s="2000"/>
      <c r="I28" s="1999"/>
      <c r="K28"/>
      <c r="L28"/>
      <c r="M28"/>
      <c r="N28"/>
      <c r="O28"/>
      <c r="P28"/>
      <c r="Q28"/>
      <c r="R28"/>
    </row>
    <row r="29" spans="1:18">
      <c r="A29" s="1932" t="s">
        <v>616</v>
      </c>
      <c r="B29" s="1998">
        <v>0</v>
      </c>
      <c r="C29" s="1997">
        <v>0</v>
      </c>
      <c r="D29" s="1997"/>
      <c r="E29" s="1995"/>
      <c r="F29" s="1996">
        <v>50000</v>
      </c>
      <c r="G29" s="1995">
        <v>4.7419000000000002</v>
      </c>
      <c r="H29" s="1994"/>
      <c r="I29" s="1993"/>
      <c r="K29"/>
      <c r="L29"/>
      <c r="M29"/>
      <c r="N29"/>
      <c r="O29"/>
      <c r="P29"/>
      <c r="Q29"/>
      <c r="R29"/>
    </row>
    <row r="30" spans="1:18">
      <c r="A30" s="1932" t="s">
        <v>615</v>
      </c>
      <c r="B30" s="1998">
        <v>0</v>
      </c>
      <c r="C30" s="1997">
        <v>0</v>
      </c>
      <c r="D30" s="1997"/>
      <c r="E30" s="1995"/>
      <c r="F30" s="1996">
        <v>20000</v>
      </c>
      <c r="G30" s="1995">
        <v>4.7476500000000001</v>
      </c>
      <c r="H30" s="1994"/>
      <c r="I30" s="1993"/>
      <c r="K30"/>
      <c r="L30"/>
      <c r="M30"/>
      <c r="N30"/>
      <c r="O30"/>
      <c r="P30"/>
      <c r="Q30"/>
      <c r="R30"/>
    </row>
    <row r="31" spans="1:18">
      <c r="A31" s="1932" t="s">
        <v>614</v>
      </c>
      <c r="B31" s="1998">
        <v>0</v>
      </c>
      <c r="C31" s="1997">
        <v>0</v>
      </c>
      <c r="D31" s="1997"/>
      <c r="E31" s="1995"/>
      <c r="F31" s="1996">
        <v>0</v>
      </c>
      <c r="G31" s="1995">
        <v>0</v>
      </c>
      <c r="H31" s="1994"/>
      <c r="I31" s="1993"/>
      <c r="K31"/>
      <c r="L31"/>
      <c r="M31"/>
      <c r="N31"/>
      <c r="O31"/>
      <c r="P31"/>
      <c r="Q31"/>
      <c r="R31"/>
    </row>
    <row r="32" spans="1:18">
      <c r="A32" s="1932" t="s">
        <v>613</v>
      </c>
      <c r="B32" s="1998">
        <v>0</v>
      </c>
      <c r="C32" s="1997">
        <v>0</v>
      </c>
      <c r="D32" s="1997"/>
      <c r="E32" s="1995"/>
      <c r="F32" s="1996">
        <v>0</v>
      </c>
      <c r="G32" s="1995">
        <v>0</v>
      </c>
      <c r="H32" s="1994"/>
      <c r="I32" s="1993"/>
      <c r="K32"/>
      <c r="L32"/>
      <c r="M32"/>
      <c r="N32"/>
      <c r="O32"/>
      <c r="P32"/>
      <c r="Q32"/>
      <c r="R32"/>
    </row>
    <row r="33" spans="1:18">
      <c r="A33" s="1932" t="s">
        <v>612</v>
      </c>
      <c r="B33" s="1998">
        <v>20000</v>
      </c>
      <c r="C33" s="1997">
        <v>1.2777000000000001</v>
      </c>
      <c r="D33" s="1994"/>
      <c r="E33" s="1995"/>
      <c r="F33" s="1996">
        <v>0</v>
      </c>
      <c r="G33" s="1995">
        <v>0</v>
      </c>
      <c r="H33" s="1994"/>
      <c r="I33" s="1993"/>
      <c r="K33"/>
      <c r="L33"/>
      <c r="M33"/>
      <c r="N33"/>
      <c r="O33"/>
      <c r="P33"/>
      <c r="Q33"/>
      <c r="R33"/>
    </row>
    <row r="34" spans="1:18">
      <c r="A34" s="1930" t="s">
        <v>611</v>
      </c>
      <c r="B34" s="1998">
        <v>0</v>
      </c>
      <c r="C34" s="1997">
        <v>0</v>
      </c>
      <c r="D34" s="1997"/>
      <c r="E34" s="1995"/>
      <c r="F34" s="1996">
        <v>0</v>
      </c>
      <c r="G34" s="1995">
        <v>0</v>
      </c>
      <c r="H34" s="1994"/>
      <c r="I34" s="1993"/>
      <c r="K34"/>
      <c r="L34"/>
      <c r="M34"/>
      <c r="N34"/>
      <c r="O34"/>
      <c r="P34"/>
      <c r="Q34"/>
      <c r="R34"/>
    </row>
    <row r="35" spans="1:18">
      <c r="A35" s="1992" t="s">
        <v>305</v>
      </c>
      <c r="B35" s="1956">
        <f>SUM(B23:B34)</f>
        <v>48000</v>
      </c>
      <c r="C35" s="1991">
        <v>1.8789583333333333</v>
      </c>
      <c r="D35" s="1990">
        <f>SUM(D23:D34)</f>
        <v>60000</v>
      </c>
      <c r="E35" s="1989"/>
      <c r="F35" s="1988">
        <f>SUM(F23:F34)</f>
        <v>108550</v>
      </c>
      <c r="G35" s="1987">
        <v>4.6926648088438512</v>
      </c>
      <c r="H35" s="1956">
        <f>SUM(H23:H34)</f>
        <v>0</v>
      </c>
      <c r="I35" s="1986"/>
      <c r="K35"/>
      <c r="L35"/>
      <c r="M35"/>
      <c r="N35"/>
      <c r="O35"/>
      <c r="P35"/>
      <c r="Q35"/>
      <c r="R35"/>
    </row>
    <row r="36" spans="1:18">
      <c r="A36" s="2924" t="s">
        <v>1706</v>
      </c>
      <c r="B36" s="2940" t="s">
        <v>1712</v>
      </c>
      <c r="C36" s="2940"/>
      <c r="D36" s="2940"/>
      <c r="E36" s="2940"/>
      <c r="F36" s="2940" t="s">
        <v>1711</v>
      </c>
      <c r="G36" s="2940"/>
      <c r="H36" s="2940"/>
      <c r="I36" s="2950"/>
      <c r="K36"/>
      <c r="L36"/>
      <c r="M36"/>
      <c r="N36"/>
      <c r="O36"/>
      <c r="P36"/>
      <c r="Q36"/>
      <c r="R36"/>
    </row>
    <row r="37" spans="1:18">
      <c r="A37" s="2939"/>
      <c r="B37" s="2945" t="s">
        <v>67</v>
      </c>
      <c r="C37" s="2946"/>
      <c r="D37" s="2947" t="s">
        <v>280</v>
      </c>
      <c r="E37" s="2946"/>
      <c r="F37" s="2945" t="s">
        <v>67</v>
      </c>
      <c r="G37" s="2946"/>
      <c r="H37" s="2947" t="s">
        <v>280</v>
      </c>
      <c r="I37" s="2948"/>
      <c r="K37" s="1977"/>
      <c r="L37" s="1977"/>
    </row>
    <row r="38" spans="1:18" ht="31.5">
      <c r="A38" s="2949"/>
      <c r="B38" s="1945" t="s">
        <v>142</v>
      </c>
      <c r="C38" s="1948" t="s">
        <v>1698</v>
      </c>
      <c r="D38" s="1945" t="s">
        <v>142</v>
      </c>
      <c r="E38" s="1948" t="s">
        <v>1698</v>
      </c>
      <c r="F38" s="1945" t="s">
        <v>142</v>
      </c>
      <c r="G38" s="1948" t="s">
        <v>1698</v>
      </c>
      <c r="H38" s="1945" t="s">
        <v>142</v>
      </c>
      <c r="I38" s="1943" t="s">
        <v>1698</v>
      </c>
    </row>
    <row r="39" spans="1:18">
      <c r="A39" s="1942" t="s">
        <v>622</v>
      </c>
      <c r="B39" s="1959">
        <v>0</v>
      </c>
      <c r="C39" s="1985">
        <v>0</v>
      </c>
      <c r="D39" s="1984">
        <v>0</v>
      </c>
      <c r="E39" s="1963">
        <v>0</v>
      </c>
      <c r="F39" s="1959">
        <v>0</v>
      </c>
      <c r="G39" s="1966">
        <v>0</v>
      </c>
      <c r="H39" s="1983">
        <v>0</v>
      </c>
      <c r="I39" s="1982">
        <v>0</v>
      </c>
    </row>
    <row r="40" spans="1:18">
      <c r="A40" s="1932" t="s">
        <v>621</v>
      </c>
      <c r="B40" s="1966">
        <v>0</v>
      </c>
      <c r="C40" s="1966">
        <v>0</v>
      </c>
      <c r="D40" s="1963">
        <v>0</v>
      </c>
      <c r="E40" s="1963">
        <v>0</v>
      </c>
      <c r="F40" s="1966">
        <v>0</v>
      </c>
      <c r="G40" s="1966">
        <v>0</v>
      </c>
      <c r="H40" s="1963">
        <v>0</v>
      </c>
      <c r="I40" s="1981">
        <v>0</v>
      </c>
    </row>
    <row r="41" spans="1:18">
      <c r="A41" s="1932" t="s">
        <v>620</v>
      </c>
      <c r="B41" s="1959">
        <v>0</v>
      </c>
      <c r="C41" s="1959">
        <v>0</v>
      </c>
      <c r="D41" s="1963">
        <v>0</v>
      </c>
      <c r="E41" s="1963">
        <v>0</v>
      </c>
      <c r="F41" s="1959">
        <v>0</v>
      </c>
      <c r="G41" s="1959">
        <v>0</v>
      </c>
      <c r="H41" s="1963">
        <v>0</v>
      </c>
      <c r="I41" s="1981">
        <v>0</v>
      </c>
    </row>
    <row r="42" spans="1:18">
      <c r="A42" s="1932" t="s">
        <v>619</v>
      </c>
      <c r="B42" s="1967">
        <v>0</v>
      </c>
      <c r="C42" s="1967">
        <v>0</v>
      </c>
      <c r="D42" s="1963"/>
      <c r="E42" s="1963"/>
      <c r="F42" s="1967">
        <v>0</v>
      </c>
      <c r="G42" s="1967">
        <v>0</v>
      </c>
      <c r="H42" s="1963"/>
      <c r="I42" s="1981"/>
    </row>
    <row r="43" spans="1:18">
      <c r="A43" s="1932" t="s">
        <v>618</v>
      </c>
      <c r="B43" s="1967">
        <v>0</v>
      </c>
      <c r="C43" s="1967">
        <v>0</v>
      </c>
      <c r="D43" s="1963"/>
      <c r="E43" s="1963"/>
      <c r="F43" s="1967">
        <v>0</v>
      </c>
      <c r="G43" s="1967">
        <v>0</v>
      </c>
      <c r="H43" s="1963"/>
      <c r="I43" s="1981"/>
    </row>
    <row r="44" spans="1:18">
      <c r="A44" s="1932" t="s">
        <v>617</v>
      </c>
      <c r="B44" s="1967">
        <v>0</v>
      </c>
      <c r="C44" s="1967">
        <v>0</v>
      </c>
      <c r="D44" s="1963"/>
      <c r="E44" s="1963"/>
      <c r="F44" s="1967">
        <v>0</v>
      </c>
      <c r="G44" s="1967">
        <v>0</v>
      </c>
      <c r="H44" s="1963"/>
      <c r="I44" s="1981"/>
    </row>
    <row r="45" spans="1:18">
      <c r="A45" s="1932" t="s">
        <v>616</v>
      </c>
      <c r="B45" s="1959">
        <v>0</v>
      </c>
      <c r="C45" s="1959">
        <v>0</v>
      </c>
      <c r="D45" s="1963"/>
      <c r="E45" s="1963"/>
      <c r="F45" s="1959">
        <v>0</v>
      </c>
      <c r="G45" s="1959">
        <v>0</v>
      </c>
      <c r="H45" s="1963"/>
      <c r="I45" s="1981"/>
    </row>
    <row r="46" spans="1:18">
      <c r="A46" s="1932" t="s">
        <v>615</v>
      </c>
      <c r="B46" s="1967">
        <v>0</v>
      </c>
      <c r="C46" s="1967">
        <v>0</v>
      </c>
      <c r="D46" s="1963"/>
      <c r="E46" s="1963"/>
      <c r="F46" s="1967">
        <v>0</v>
      </c>
      <c r="G46" s="1967">
        <v>0</v>
      </c>
      <c r="H46" s="1963"/>
      <c r="I46" s="1981"/>
    </row>
    <row r="47" spans="1:18">
      <c r="A47" s="1932" t="s">
        <v>614</v>
      </c>
      <c r="B47" s="1966">
        <v>0</v>
      </c>
      <c r="C47" s="1966">
        <v>0</v>
      </c>
      <c r="D47" s="1963"/>
      <c r="E47" s="1963"/>
      <c r="F47" s="1966">
        <v>0</v>
      </c>
      <c r="G47" s="1966">
        <v>0</v>
      </c>
      <c r="H47" s="1963"/>
      <c r="I47" s="1981"/>
    </row>
    <row r="48" spans="1:18">
      <c r="A48" s="1932" t="s">
        <v>613</v>
      </c>
      <c r="B48" s="1966">
        <v>0</v>
      </c>
      <c r="C48" s="1966">
        <v>0</v>
      </c>
      <c r="D48" s="1963"/>
      <c r="E48" s="1963"/>
      <c r="F48" s="1966">
        <v>0</v>
      </c>
      <c r="G48" s="1966">
        <v>0</v>
      </c>
      <c r="H48" s="1963"/>
      <c r="I48" s="1981"/>
    </row>
    <row r="49" spans="1:18">
      <c r="A49" s="1932" t="s">
        <v>612</v>
      </c>
      <c r="B49" s="1966">
        <v>0</v>
      </c>
      <c r="C49" s="1966">
        <v>0</v>
      </c>
      <c r="D49" s="1963"/>
      <c r="E49" s="1963"/>
      <c r="F49" s="1966">
        <v>0</v>
      </c>
      <c r="G49" s="1966">
        <v>0</v>
      </c>
      <c r="H49" s="1963"/>
      <c r="I49" s="1981"/>
    </row>
    <row r="50" spans="1:18">
      <c r="A50" s="1930" t="s">
        <v>611</v>
      </c>
      <c r="B50" s="1965">
        <v>0</v>
      </c>
      <c r="C50" s="1965">
        <v>0</v>
      </c>
      <c r="D50" s="1963"/>
      <c r="E50" s="1963"/>
      <c r="F50" s="1974">
        <v>0</v>
      </c>
      <c r="G50" s="1965">
        <v>0</v>
      </c>
      <c r="H50" s="1963"/>
      <c r="I50" s="1980"/>
    </row>
    <row r="51" spans="1:18">
      <c r="A51" s="1925" t="s">
        <v>305</v>
      </c>
      <c r="B51" s="1979">
        <f>SUM(B39:B50)</f>
        <v>0</v>
      </c>
      <c r="C51" s="1955">
        <v>0</v>
      </c>
      <c r="D51" s="1956">
        <f>SUM(D39:D50)</f>
        <v>0</v>
      </c>
      <c r="E51" s="1955"/>
      <c r="F51" s="1971">
        <f>SUM(F39:F50)</f>
        <v>0</v>
      </c>
      <c r="G51" s="1955">
        <v>0</v>
      </c>
      <c r="H51" s="1956">
        <f>SUM(H39:H50)</f>
        <v>0</v>
      </c>
      <c r="I51" s="1978"/>
      <c r="K51" s="1977"/>
      <c r="L51" s="1977"/>
    </row>
    <row r="52" spans="1:18">
      <c r="A52" s="2924" t="s">
        <v>1706</v>
      </c>
      <c r="B52" s="2940" t="s">
        <v>1710</v>
      </c>
      <c r="C52" s="2940"/>
      <c r="D52" s="2940"/>
      <c r="E52" s="2940"/>
      <c r="F52" s="2940" t="s">
        <v>1709</v>
      </c>
      <c r="G52" s="2940"/>
      <c r="H52" s="2940"/>
      <c r="I52" s="2950"/>
      <c r="J52"/>
      <c r="K52"/>
      <c r="L52"/>
      <c r="M52"/>
      <c r="N52"/>
      <c r="O52"/>
      <c r="P52"/>
      <c r="Q52"/>
      <c r="R52"/>
    </row>
    <row r="53" spans="1:18">
      <c r="A53" s="2939"/>
      <c r="B53" s="2945" t="s">
        <v>67</v>
      </c>
      <c r="C53" s="2946"/>
      <c r="D53" s="2947" t="s">
        <v>280</v>
      </c>
      <c r="E53" s="2946"/>
      <c r="F53" s="2945" t="s">
        <v>67</v>
      </c>
      <c r="G53" s="2946"/>
      <c r="H53" s="2947" t="s">
        <v>280</v>
      </c>
      <c r="I53" s="2948"/>
      <c r="J53"/>
      <c r="K53"/>
      <c r="L53"/>
      <c r="M53"/>
    </row>
    <row r="54" spans="1:18" ht="31.5">
      <c r="A54" s="2949"/>
      <c r="B54" s="1945" t="s">
        <v>142</v>
      </c>
      <c r="C54" s="1948" t="s">
        <v>1698</v>
      </c>
      <c r="D54" s="1945" t="s">
        <v>142</v>
      </c>
      <c r="E54" s="1948" t="s">
        <v>1698</v>
      </c>
      <c r="F54" s="1945" t="s">
        <v>142</v>
      </c>
      <c r="G54" s="1948" t="s">
        <v>1698</v>
      </c>
      <c r="H54" s="1945" t="s">
        <v>142</v>
      </c>
      <c r="I54" s="1943" t="s">
        <v>1698</v>
      </c>
      <c r="J54"/>
      <c r="K54"/>
      <c r="L54"/>
      <c r="M54"/>
    </row>
    <row r="55" spans="1:18">
      <c r="A55" s="1942" t="s">
        <v>622</v>
      </c>
      <c r="B55" s="1959">
        <v>0</v>
      </c>
      <c r="C55" s="1966">
        <v>0</v>
      </c>
      <c r="D55" s="1959">
        <v>0</v>
      </c>
      <c r="E55" s="1963">
        <v>0</v>
      </c>
      <c r="F55" s="1959">
        <v>0</v>
      </c>
      <c r="G55" s="1964">
        <v>0</v>
      </c>
      <c r="H55" s="1959">
        <v>0</v>
      </c>
      <c r="I55" s="1976">
        <v>0</v>
      </c>
      <c r="J55"/>
      <c r="K55"/>
      <c r="L55"/>
      <c r="M55"/>
    </row>
    <row r="56" spans="1:18">
      <c r="A56" s="1932" t="s">
        <v>621</v>
      </c>
      <c r="B56" s="1959">
        <v>0</v>
      </c>
      <c r="C56" s="1959">
        <v>0</v>
      </c>
      <c r="D56" s="1963">
        <v>0</v>
      </c>
      <c r="E56" s="1963">
        <v>0</v>
      </c>
      <c r="F56" s="1966">
        <v>0</v>
      </c>
      <c r="G56" s="1964">
        <v>0</v>
      </c>
      <c r="H56" s="1959">
        <v>0</v>
      </c>
      <c r="I56" s="1975">
        <v>0</v>
      </c>
      <c r="J56"/>
      <c r="K56"/>
      <c r="L56"/>
      <c r="M56"/>
    </row>
    <row r="57" spans="1:18">
      <c r="A57" s="1932" t="s">
        <v>620</v>
      </c>
      <c r="B57" s="1959">
        <v>0</v>
      </c>
      <c r="C57" s="1959">
        <v>0</v>
      </c>
      <c r="D57" s="1963">
        <v>0</v>
      </c>
      <c r="E57" s="1973">
        <v>0</v>
      </c>
      <c r="F57" s="1959">
        <v>0</v>
      </c>
      <c r="G57" s="1964">
        <v>0</v>
      </c>
      <c r="H57" s="1959">
        <v>30000</v>
      </c>
      <c r="I57" s="1975">
        <v>0.4</v>
      </c>
      <c r="J57"/>
      <c r="K57"/>
      <c r="L57"/>
      <c r="M57"/>
    </row>
    <row r="58" spans="1:18">
      <c r="A58" s="1932" t="s">
        <v>619</v>
      </c>
      <c r="B58" s="1967">
        <v>0</v>
      </c>
      <c r="C58" s="1967">
        <v>0</v>
      </c>
      <c r="D58" s="1963"/>
      <c r="E58" s="1963"/>
      <c r="F58" s="1967">
        <v>0</v>
      </c>
      <c r="G58" s="1960">
        <v>0</v>
      </c>
      <c r="H58" s="1963"/>
      <c r="I58" s="1975"/>
      <c r="J58"/>
      <c r="K58"/>
      <c r="L58"/>
      <c r="M58"/>
    </row>
    <row r="59" spans="1:18">
      <c r="A59" s="1932" t="s">
        <v>618</v>
      </c>
      <c r="B59" s="1967">
        <v>0</v>
      </c>
      <c r="C59" s="1967">
        <v>0</v>
      </c>
      <c r="D59" s="1963"/>
      <c r="E59" s="1963"/>
      <c r="F59" s="1967">
        <v>0</v>
      </c>
      <c r="G59" s="1960">
        <v>0</v>
      </c>
      <c r="H59" s="1963"/>
      <c r="I59" s="1975"/>
      <c r="J59"/>
      <c r="K59"/>
      <c r="L59"/>
      <c r="M59"/>
    </row>
    <row r="60" spans="1:18">
      <c r="A60" s="1932" t="s">
        <v>617</v>
      </c>
      <c r="B60" s="1967">
        <v>0</v>
      </c>
      <c r="C60" s="1967">
        <v>0</v>
      </c>
      <c r="D60" s="1963"/>
      <c r="E60" s="1973"/>
      <c r="F60" s="1967">
        <v>0</v>
      </c>
      <c r="G60" s="1964">
        <v>0</v>
      </c>
      <c r="H60" s="1963"/>
      <c r="I60" s="1972"/>
      <c r="J60"/>
      <c r="K60"/>
      <c r="L60"/>
      <c r="M60"/>
    </row>
    <row r="61" spans="1:18">
      <c r="A61" s="1932" t="s">
        <v>616</v>
      </c>
      <c r="B61" s="1959">
        <v>0</v>
      </c>
      <c r="C61" s="1959">
        <v>0</v>
      </c>
      <c r="D61" s="1963"/>
      <c r="E61" s="1963"/>
      <c r="F61" s="1959">
        <v>0</v>
      </c>
      <c r="G61" s="1960">
        <v>0</v>
      </c>
      <c r="H61" s="1963"/>
      <c r="I61" s="1975"/>
      <c r="J61"/>
      <c r="K61"/>
      <c r="L61"/>
      <c r="M61"/>
    </row>
    <row r="62" spans="1:18">
      <c r="A62" s="1932" t="s">
        <v>615</v>
      </c>
      <c r="B62" s="1967">
        <v>0</v>
      </c>
      <c r="C62" s="1967">
        <v>0</v>
      </c>
      <c r="D62" s="1963"/>
      <c r="E62" s="1973"/>
      <c r="F62" s="1967">
        <v>0</v>
      </c>
      <c r="G62" s="1960">
        <v>0</v>
      </c>
      <c r="H62" s="1963"/>
      <c r="I62" s="1972"/>
      <c r="J62"/>
      <c r="K62"/>
      <c r="L62"/>
      <c r="M62"/>
    </row>
    <row r="63" spans="1:18">
      <c r="A63" s="1932" t="s">
        <v>614</v>
      </c>
      <c r="B63" s="1966">
        <v>0</v>
      </c>
      <c r="C63" s="1966">
        <v>0</v>
      </c>
      <c r="D63" s="1963"/>
      <c r="E63" s="1973"/>
      <c r="F63" s="1966">
        <v>0</v>
      </c>
      <c r="G63" s="1964">
        <v>0</v>
      </c>
      <c r="H63" s="1963"/>
      <c r="I63" s="1972"/>
      <c r="J63"/>
      <c r="K63"/>
      <c r="L63"/>
      <c r="M63"/>
    </row>
    <row r="64" spans="1:18">
      <c r="A64" s="1932" t="s">
        <v>613</v>
      </c>
      <c r="B64" s="1966">
        <v>0</v>
      </c>
      <c r="C64" s="1966">
        <v>0</v>
      </c>
      <c r="D64" s="1963"/>
      <c r="E64" s="1973"/>
      <c r="F64" s="1966">
        <v>0</v>
      </c>
      <c r="G64" s="1960">
        <v>0</v>
      </c>
      <c r="H64" s="1963"/>
      <c r="I64" s="1972"/>
      <c r="J64"/>
      <c r="K64"/>
      <c r="L64"/>
      <c r="M64"/>
    </row>
    <row r="65" spans="1:13">
      <c r="A65" s="1932" t="s">
        <v>612</v>
      </c>
      <c r="B65" s="1966">
        <v>0</v>
      </c>
      <c r="C65" s="1966">
        <v>0</v>
      </c>
      <c r="D65" s="1963"/>
      <c r="E65" s="1973"/>
      <c r="F65" s="1966">
        <v>0</v>
      </c>
      <c r="G65" s="1964">
        <v>0</v>
      </c>
      <c r="H65" s="1963"/>
      <c r="I65" s="1972"/>
      <c r="J65"/>
      <c r="K65"/>
      <c r="L65"/>
      <c r="M65"/>
    </row>
    <row r="66" spans="1:13">
      <c r="A66" s="1930" t="s">
        <v>611</v>
      </c>
      <c r="B66" s="1974">
        <v>0</v>
      </c>
      <c r="C66" s="1974">
        <v>0</v>
      </c>
      <c r="D66" s="1963"/>
      <c r="E66" s="1973"/>
      <c r="F66" s="1965">
        <v>0</v>
      </c>
      <c r="G66" s="1964">
        <v>0</v>
      </c>
      <c r="H66" s="1963"/>
      <c r="I66" s="1972"/>
      <c r="J66"/>
      <c r="K66"/>
      <c r="L66"/>
      <c r="M66"/>
    </row>
    <row r="67" spans="1:13">
      <c r="A67" s="1925" t="s">
        <v>305</v>
      </c>
      <c r="B67" s="1971">
        <f>SUM(B55:B66)</f>
        <v>0</v>
      </c>
      <c r="C67" s="1955">
        <v>0</v>
      </c>
      <c r="D67" s="1956">
        <f>SUM(D55:D66)</f>
        <v>0</v>
      </c>
      <c r="E67" s="1955"/>
      <c r="F67" s="1956">
        <f>SUM(F55:F66)</f>
        <v>0</v>
      </c>
      <c r="G67" s="1955">
        <v>0</v>
      </c>
      <c r="H67" s="1954">
        <f>SUM(H55:H66)</f>
        <v>30000</v>
      </c>
      <c r="I67" s="1953"/>
      <c r="J67"/>
      <c r="K67"/>
      <c r="L67"/>
      <c r="M67"/>
    </row>
    <row r="68" spans="1:13">
      <c r="A68" s="2938" t="s">
        <v>1706</v>
      </c>
      <c r="B68" s="2940" t="s">
        <v>1708</v>
      </c>
      <c r="C68" s="2940"/>
      <c r="D68" s="2940"/>
      <c r="E68" s="2941"/>
      <c r="F68" s="2942" t="s">
        <v>1707</v>
      </c>
      <c r="G68" s="2943"/>
      <c r="H68" s="2943"/>
      <c r="I68" s="2944"/>
      <c r="J68" s="1952"/>
      <c r="K68" s="1951"/>
      <c r="L68" s="1950"/>
      <c r="M68" s="1949"/>
    </row>
    <row r="69" spans="1:13">
      <c r="A69" s="2939"/>
      <c r="B69" s="2945" t="s">
        <v>67</v>
      </c>
      <c r="C69" s="2946"/>
      <c r="D69" s="2947" t="s">
        <v>280</v>
      </c>
      <c r="E69" s="2947"/>
      <c r="F69" s="2945" t="s">
        <v>67</v>
      </c>
      <c r="G69" s="2946"/>
      <c r="H69" s="2945" t="s">
        <v>280</v>
      </c>
      <c r="I69" s="2948"/>
      <c r="J69" s="1952"/>
      <c r="K69" s="1951"/>
      <c r="L69" s="1950"/>
      <c r="M69" s="1949"/>
    </row>
    <row r="70" spans="1:13" ht="31.5">
      <c r="A70" s="2939"/>
      <c r="B70" s="1945" t="s">
        <v>142</v>
      </c>
      <c r="C70" s="1948" t="s">
        <v>1698</v>
      </c>
      <c r="D70" s="1945" t="s">
        <v>142</v>
      </c>
      <c r="E70" s="1970" t="s">
        <v>1698</v>
      </c>
      <c r="F70" s="1945" t="s">
        <v>142</v>
      </c>
      <c r="G70" s="1948" t="s">
        <v>1698</v>
      </c>
      <c r="H70" s="1945" t="s">
        <v>142</v>
      </c>
      <c r="I70" s="1943" t="s">
        <v>1698</v>
      </c>
      <c r="J70" s="1952"/>
      <c r="K70" s="1951"/>
      <c r="L70" s="1950"/>
      <c r="M70" s="1949"/>
    </row>
    <row r="71" spans="1:13">
      <c r="A71" s="1932" t="s">
        <v>622</v>
      </c>
      <c r="B71" s="1959">
        <v>30000</v>
      </c>
      <c r="C71" s="1964">
        <v>0.84036666666666671</v>
      </c>
      <c r="D71" s="1959">
        <v>0</v>
      </c>
      <c r="E71" s="1969">
        <v>0</v>
      </c>
      <c r="F71" s="1961">
        <v>3300</v>
      </c>
      <c r="G71" s="1960">
        <v>6</v>
      </c>
      <c r="H71" s="1959">
        <v>0</v>
      </c>
      <c r="I71" s="1958">
        <v>0</v>
      </c>
      <c r="J71" s="1952"/>
      <c r="K71" s="1951"/>
      <c r="L71" s="1950"/>
      <c r="M71" s="1949"/>
    </row>
    <row r="72" spans="1:13">
      <c r="A72" s="1932" t="s">
        <v>621</v>
      </c>
      <c r="B72" s="1966">
        <v>0</v>
      </c>
      <c r="C72" s="1964">
        <v>0</v>
      </c>
      <c r="D72" s="1959">
        <v>0</v>
      </c>
      <c r="E72" s="1968">
        <v>0</v>
      </c>
      <c r="F72" s="1961">
        <v>30720</v>
      </c>
      <c r="G72" s="1960">
        <v>6</v>
      </c>
      <c r="H72" s="1959">
        <v>0</v>
      </c>
      <c r="I72" s="1958">
        <v>0</v>
      </c>
      <c r="J72" s="1952"/>
      <c r="K72" s="1951"/>
      <c r="L72" s="1950"/>
      <c r="M72" s="1949"/>
    </row>
    <row r="73" spans="1:13">
      <c r="A73" s="1932" t="s">
        <v>620</v>
      </c>
      <c r="B73" s="1959">
        <v>0</v>
      </c>
      <c r="C73" s="1964">
        <v>0</v>
      </c>
      <c r="D73" s="1959">
        <v>0</v>
      </c>
      <c r="E73" s="1968">
        <v>0</v>
      </c>
      <c r="F73" s="1961">
        <v>15780</v>
      </c>
      <c r="G73" s="1960">
        <v>6</v>
      </c>
      <c r="H73" s="1959">
        <v>0</v>
      </c>
      <c r="I73" s="1958">
        <v>0</v>
      </c>
      <c r="J73" s="1952"/>
      <c r="K73" s="1951"/>
      <c r="L73" s="1950"/>
      <c r="M73" s="1949"/>
    </row>
    <row r="74" spans="1:13">
      <c r="A74" s="1932" t="s">
        <v>619</v>
      </c>
      <c r="B74" s="1967">
        <v>0</v>
      </c>
      <c r="C74" s="1960">
        <v>0</v>
      </c>
      <c r="D74" s="1963"/>
      <c r="E74" s="1968"/>
      <c r="F74" s="1961">
        <v>750</v>
      </c>
      <c r="G74" s="1960">
        <v>6</v>
      </c>
      <c r="H74" s="1959"/>
      <c r="I74" s="1958"/>
      <c r="J74" s="1952"/>
      <c r="K74" s="1951"/>
      <c r="L74" s="1950"/>
      <c r="M74" s="1949"/>
    </row>
    <row r="75" spans="1:13">
      <c r="A75" s="1932" t="s">
        <v>618</v>
      </c>
      <c r="B75" s="1967">
        <v>0</v>
      </c>
      <c r="C75" s="1960">
        <v>0</v>
      </c>
      <c r="D75" s="1963"/>
      <c r="E75" s="1968"/>
      <c r="F75" s="1961">
        <v>0</v>
      </c>
      <c r="G75" s="1960">
        <v>0</v>
      </c>
      <c r="H75" s="1959"/>
      <c r="I75" s="1958"/>
      <c r="J75" s="1952"/>
      <c r="K75" s="1951"/>
      <c r="L75" s="1950"/>
      <c r="M75" s="1949"/>
    </row>
    <row r="76" spans="1:13">
      <c r="A76" s="1932" t="s">
        <v>617</v>
      </c>
      <c r="B76" s="1967">
        <v>0</v>
      </c>
      <c r="C76" s="1964">
        <v>0</v>
      </c>
      <c r="D76" s="1963"/>
      <c r="E76" s="1962"/>
      <c r="F76" s="1961">
        <v>2000</v>
      </c>
      <c r="G76" s="1960">
        <v>6</v>
      </c>
      <c r="H76" s="1959"/>
      <c r="I76" s="1958"/>
      <c r="J76" s="1952"/>
      <c r="K76" s="1951"/>
      <c r="L76" s="1950"/>
      <c r="M76" s="1949"/>
    </row>
    <row r="77" spans="1:13">
      <c r="A77" s="1932" t="s">
        <v>616</v>
      </c>
      <c r="B77" s="1959">
        <v>0</v>
      </c>
      <c r="C77" s="1960">
        <v>0</v>
      </c>
      <c r="D77" s="1963"/>
      <c r="E77" s="1968"/>
      <c r="F77" s="1961">
        <v>17000</v>
      </c>
      <c r="G77" s="1960">
        <v>6</v>
      </c>
      <c r="H77" s="1959"/>
      <c r="I77" s="1958"/>
      <c r="J77" s="1952"/>
      <c r="K77" s="1951"/>
      <c r="L77" s="1950"/>
      <c r="M77" s="1949"/>
    </row>
    <row r="78" spans="1:13">
      <c r="A78" s="1932" t="s">
        <v>615</v>
      </c>
      <c r="B78" s="1967">
        <v>0</v>
      </c>
      <c r="C78" s="1960">
        <v>0</v>
      </c>
      <c r="D78" s="1963"/>
      <c r="E78" s="1962"/>
      <c r="F78" s="1961">
        <v>0</v>
      </c>
      <c r="G78" s="1960">
        <v>0</v>
      </c>
      <c r="H78" s="1959"/>
      <c r="I78" s="1958"/>
      <c r="J78" s="1952"/>
      <c r="K78" s="1951"/>
      <c r="L78" s="1950"/>
      <c r="M78" s="1949"/>
    </row>
    <row r="79" spans="1:13">
      <c r="A79" s="1932" t="s">
        <v>614</v>
      </c>
      <c r="B79" s="1966">
        <v>0</v>
      </c>
      <c r="C79" s="1964">
        <v>0</v>
      </c>
      <c r="D79" s="1963"/>
      <c r="E79" s="1962"/>
      <c r="F79" s="1961">
        <v>3507</v>
      </c>
      <c r="G79" s="1960">
        <v>5.5560307955517541</v>
      </c>
      <c r="H79" s="1959"/>
      <c r="I79" s="1958"/>
      <c r="J79" s="1952"/>
      <c r="K79" s="1951"/>
      <c r="L79" s="1950"/>
      <c r="M79" s="1949"/>
    </row>
    <row r="80" spans="1:13">
      <c r="A80" s="1932" t="s">
        <v>613</v>
      </c>
      <c r="B80" s="1966">
        <v>0</v>
      </c>
      <c r="C80" s="1960">
        <v>0</v>
      </c>
      <c r="D80" s="1963"/>
      <c r="E80" s="1962"/>
      <c r="F80" s="1961">
        <v>27526</v>
      </c>
      <c r="G80" s="1960">
        <v>5</v>
      </c>
      <c r="H80" s="1959"/>
      <c r="I80" s="1958"/>
      <c r="J80" s="1952"/>
      <c r="K80" s="1951"/>
      <c r="L80" s="1950"/>
      <c r="M80" s="1949"/>
    </row>
    <row r="81" spans="1:13">
      <c r="A81" s="1932" t="s">
        <v>612</v>
      </c>
      <c r="B81" s="1966">
        <v>0</v>
      </c>
      <c r="C81" s="1964">
        <v>0</v>
      </c>
      <c r="D81" s="1963"/>
      <c r="E81" s="1962"/>
      <c r="F81" s="1961">
        <v>2700</v>
      </c>
      <c r="G81" s="1960">
        <v>5</v>
      </c>
      <c r="H81" s="1959"/>
      <c r="I81" s="1958"/>
      <c r="J81" s="1952"/>
      <c r="K81" s="1951"/>
      <c r="L81" s="1950"/>
      <c r="M81" s="1949"/>
    </row>
    <row r="82" spans="1:13">
      <c r="A82" s="1932" t="s">
        <v>611</v>
      </c>
      <c r="B82" s="1965">
        <v>0</v>
      </c>
      <c r="C82" s="1964">
        <v>0</v>
      </c>
      <c r="D82" s="1963"/>
      <c r="E82" s="1962"/>
      <c r="F82" s="1961">
        <v>0</v>
      </c>
      <c r="G82" s="1960">
        <v>5</v>
      </c>
      <c r="H82" s="1959"/>
      <c r="I82" s="1958"/>
      <c r="J82" s="1952"/>
      <c r="K82" s="1951"/>
      <c r="L82" s="1950"/>
      <c r="M82" s="1949"/>
    </row>
    <row r="83" spans="1:13">
      <c r="A83" s="1925" t="s">
        <v>305</v>
      </c>
      <c r="B83" s="1956">
        <f>SUM(B71:B82)</f>
        <v>30000</v>
      </c>
      <c r="C83" s="1955">
        <v>0.84036666666666671</v>
      </c>
      <c r="D83" s="1954">
        <f>SUM(D71:D82)</f>
        <v>0</v>
      </c>
      <c r="E83" s="1957"/>
      <c r="F83" s="1956">
        <f>SUM(F71:F82)</f>
        <v>103283</v>
      </c>
      <c r="G83" s="1955">
        <v>5.6922726876639915</v>
      </c>
      <c r="H83" s="1954">
        <f>SUM(H71:H82)</f>
        <v>0</v>
      </c>
      <c r="I83" s="1953"/>
      <c r="J83" s="1952"/>
      <c r="K83" s="1951"/>
      <c r="L83" s="1950"/>
      <c r="M83" s="1949"/>
    </row>
    <row r="84" spans="1:13" ht="15.75" customHeight="1">
      <c r="A84" s="2924" t="s">
        <v>1706</v>
      </c>
      <c r="B84" s="2926" t="s">
        <v>1705</v>
      </c>
      <c r="C84" s="2927"/>
      <c r="D84" s="2927"/>
      <c r="E84" s="2927"/>
      <c r="F84" s="2927"/>
      <c r="G84" s="2927"/>
      <c r="H84" s="2927"/>
      <c r="I84" s="2928"/>
    </row>
    <row r="85" spans="1:13">
      <c r="A85" s="2924"/>
      <c r="B85" s="2929" t="s">
        <v>1704</v>
      </c>
      <c r="C85" s="2930"/>
      <c r="D85" s="2930"/>
      <c r="E85" s="2931"/>
      <c r="F85" s="2929" t="s">
        <v>1703</v>
      </c>
      <c r="G85" s="2930"/>
      <c r="H85" s="2930"/>
      <c r="I85" s="2932"/>
    </row>
    <row r="86" spans="1:13">
      <c r="A86" s="2924"/>
      <c r="B86" s="2933" t="s">
        <v>1702</v>
      </c>
      <c r="C86" s="2934"/>
      <c r="D86" s="2933" t="s">
        <v>1701</v>
      </c>
      <c r="E86" s="2934"/>
      <c r="F86" s="2935" t="s">
        <v>1700</v>
      </c>
      <c r="G86" s="2936"/>
      <c r="H86" s="2935" t="s">
        <v>1699</v>
      </c>
      <c r="I86" s="2937"/>
    </row>
    <row r="87" spans="1:13" ht="31.5">
      <c r="A87" s="2925"/>
      <c r="B87" s="1945" t="s">
        <v>142</v>
      </c>
      <c r="C87" s="1948" t="s">
        <v>1698</v>
      </c>
      <c r="D87" s="1945" t="s">
        <v>142</v>
      </c>
      <c r="E87" s="1947" t="s">
        <v>1698</v>
      </c>
      <c r="F87" s="1946" t="s">
        <v>142</v>
      </c>
      <c r="G87" s="1945" t="s">
        <v>1697</v>
      </c>
      <c r="H87" s="1944" t="s">
        <v>142</v>
      </c>
      <c r="I87" s="1943" t="s">
        <v>1697</v>
      </c>
    </row>
    <row r="88" spans="1:13">
      <c r="A88" s="1942" t="s">
        <v>622</v>
      </c>
      <c r="B88" s="1941">
        <v>0</v>
      </c>
      <c r="C88" s="1941">
        <v>0</v>
      </c>
      <c r="D88" s="1941">
        <v>0</v>
      </c>
      <c r="E88" s="1941">
        <v>0</v>
      </c>
      <c r="F88" s="1928">
        <v>0</v>
      </c>
      <c r="G88" s="1927">
        <v>0</v>
      </c>
      <c r="H88" s="1927">
        <v>0</v>
      </c>
      <c r="I88" s="1940">
        <v>0</v>
      </c>
    </row>
    <row r="89" spans="1:13">
      <c r="A89" s="1932" t="s">
        <v>621</v>
      </c>
      <c r="B89" s="1939">
        <v>0</v>
      </c>
      <c r="C89" s="1931">
        <v>0</v>
      </c>
      <c r="D89" s="1931">
        <v>0</v>
      </c>
      <c r="E89" s="1931">
        <v>0</v>
      </c>
      <c r="F89" s="1928">
        <v>0</v>
      </c>
      <c r="G89" s="1927">
        <v>0</v>
      </c>
      <c r="H89" s="1927">
        <v>0</v>
      </c>
      <c r="I89" s="1934">
        <v>0</v>
      </c>
    </row>
    <row r="90" spans="1:13">
      <c r="A90" s="1932" t="s">
        <v>620</v>
      </c>
      <c r="B90" s="1938">
        <v>0</v>
      </c>
      <c r="C90" s="1931">
        <v>0</v>
      </c>
      <c r="D90" s="1931">
        <v>0</v>
      </c>
      <c r="E90" s="1931">
        <v>0</v>
      </c>
      <c r="F90" s="1928">
        <v>970.5</v>
      </c>
      <c r="G90" s="1927">
        <v>4.5</v>
      </c>
      <c r="H90" s="1928">
        <v>0</v>
      </c>
      <c r="I90" s="1934">
        <v>0</v>
      </c>
    </row>
    <row r="91" spans="1:13">
      <c r="A91" s="1932" t="s">
        <v>619</v>
      </c>
      <c r="B91" s="1931">
        <v>0</v>
      </c>
      <c r="C91" s="1927">
        <v>0</v>
      </c>
      <c r="D91" s="1927"/>
      <c r="E91" s="1927"/>
      <c r="F91" s="1928">
        <v>0</v>
      </c>
      <c r="G91" s="1927">
        <v>0</v>
      </c>
      <c r="H91" s="1927"/>
      <c r="I91" s="1934"/>
    </row>
    <row r="92" spans="1:13">
      <c r="A92" s="1932" t="s">
        <v>618</v>
      </c>
      <c r="B92" s="1931">
        <v>0</v>
      </c>
      <c r="C92" s="1927">
        <v>0</v>
      </c>
      <c r="D92" s="1927"/>
      <c r="E92" s="1927"/>
      <c r="F92" s="1933">
        <v>0</v>
      </c>
      <c r="G92" s="1927">
        <v>0</v>
      </c>
      <c r="H92" s="1937"/>
      <c r="I92" s="1934"/>
    </row>
    <row r="93" spans="1:13">
      <c r="A93" s="1932" t="s">
        <v>617</v>
      </c>
      <c r="B93" s="1936">
        <v>0</v>
      </c>
      <c r="C93" s="1927">
        <v>0</v>
      </c>
      <c r="D93" s="1927"/>
      <c r="E93" s="1927"/>
      <c r="F93" s="1935">
        <v>0</v>
      </c>
      <c r="G93" s="1927">
        <v>0</v>
      </c>
      <c r="H93" s="1927"/>
      <c r="I93" s="1926"/>
    </row>
    <row r="94" spans="1:13">
      <c r="A94" s="1932" t="s">
        <v>616</v>
      </c>
      <c r="B94" s="1931">
        <v>0</v>
      </c>
      <c r="C94" s="1927">
        <v>0</v>
      </c>
      <c r="D94" s="1927"/>
      <c r="E94" s="1927"/>
      <c r="F94" s="1933">
        <v>2118</v>
      </c>
      <c r="G94" s="1927">
        <v>4.5</v>
      </c>
      <c r="H94" s="1928"/>
      <c r="I94" s="1934"/>
    </row>
    <row r="95" spans="1:13">
      <c r="A95" s="1932" t="s">
        <v>615</v>
      </c>
      <c r="B95" s="1931">
        <v>0</v>
      </c>
      <c r="C95" s="1927">
        <v>0</v>
      </c>
      <c r="D95" s="1927"/>
      <c r="E95" s="1927"/>
      <c r="F95" s="1933">
        <v>2348.5</v>
      </c>
      <c r="G95" s="1927">
        <v>4.5</v>
      </c>
      <c r="H95" s="1928"/>
      <c r="I95" s="1926"/>
    </row>
    <row r="96" spans="1:13">
      <c r="A96" s="1932" t="s">
        <v>614</v>
      </c>
      <c r="B96" s="1931">
        <v>0</v>
      </c>
      <c r="C96" s="1927">
        <v>0</v>
      </c>
      <c r="D96" s="1927"/>
      <c r="E96" s="1927"/>
      <c r="F96" s="1933">
        <v>0</v>
      </c>
      <c r="G96" s="1927">
        <v>0</v>
      </c>
      <c r="H96" s="1928"/>
      <c r="I96" s="1926"/>
    </row>
    <row r="97" spans="1:9">
      <c r="A97" s="1932" t="s">
        <v>613</v>
      </c>
      <c r="B97" s="1931">
        <v>0</v>
      </c>
      <c r="C97" s="1927">
        <v>0</v>
      </c>
      <c r="D97" s="1927"/>
      <c r="E97" s="1927"/>
      <c r="F97" s="1933">
        <v>1885</v>
      </c>
      <c r="G97" s="1927">
        <v>3.5</v>
      </c>
      <c r="H97" s="1928"/>
      <c r="I97" s="1926"/>
    </row>
    <row r="98" spans="1:9">
      <c r="A98" s="1932" t="s">
        <v>612</v>
      </c>
      <c r="B98" s="1931">
        <v>0</v>
      </c>
      <c r="C98" s="1927">
        <v>0</v>
      </c>
      <c r="D98" s="1927"/>
      <c r="E98" s="1927"/>
      <c r="F98" s="1928">
        <v>0</v>
      </c>
      <c r="G98" s="1927">
        <v>0</v>
      </c>
      <c r="H98" s="1927"/>
      <c r="I98" s="1926"/>
    </row>
    <row r="99" spans="1:9">
      <c r="A99" s="1930" t="s">
        <v>611</v>
      </c>
      <c r="B99" s="1929">
        <v>0</v>
      </c>
      <c r="C99" s="1927">
        <v>0</v>
      </c>
      <c r="D99" s="1927"/>
      <c r="E99" s="1927"/>
      <c r="F99" s="1928">
        <v>0</v>
      </c>
      <c r="G99" s="1927">
        <v>0</v>
      </c>
      <c r="H99" s="1927"/>
      <c r="I99" s="1926"/>
    </row>
    <row r="100" spans="1:9" ht="16.5" thickBot="1">
      <c r="A100" s="1925" t="s">
        <v>305</v>
      </c>
      <c r="B100" s="1924">
        <f>SUM(B88:B99)</f>
        <v>0</v>
      </c>
      <c r="C100" s="1923">
        <v>0</v>
      </c>
      <c r="D100" s="1919">
        <f>SUM(D88:D99)</f>
        <v>0</v>
      </c>
      <c r="E100" s="1922"/>
      <c r="F100" s="1921">
        <f>SUM(F88:F99)</f>
        <v>7322</v>
      </c>
      <c r="G100" s="1920">
        <v>4.2425566785031412</v>
      </c>
      <c r="H100" s="1919"/>
      <c r="I100" s="1918"/>
    </row>
    <row r="101" spans="1:9" ht="16.5" thickTop="1">
      <c r="A101" s="2923" t="s">
        <v>1696</v>
      </c>
      <c r="B101" s="2923"/>
      <c r="C101" s="2923"/>
      <c r="D101" s="1916"/>
      <c r="E101" s="1916"/>
      <c r="F101" s="1916"/>
      <c r="G101" s="1917"/>
      <c r="H101" s="1916"/>
      <c r="I101" s="1916"/>
    </row>
    <row r="102" spans="1:9" customFormat="1" ht="15"/>
    <row r="103" spans="1:9" customFormat="1" ht="15"/>
    <row r="104" spans="1:9" customFormat="1" ht="15"/>
    <row r="105" spans="1:9" customFormat="1" ht="15"/>
    <row r="106" spans="1:9" customFormat="1" ht="15"/>
    <row r="107" spans="1:9" customFormat="1" ht="15"/>
    <row r="108" spans="1:9" customFormat="1" ht="15"/>
    <row r="109" spans="1:9" customFormat="1" ht="15"/>
    <row r="110" spans="1:9" customFormat="1" ht="15"/>
    <row r="111" spans="1:9" customFormat="1" ht="15"/>
    <row r="112" spans="1:9" customFormat="1" ht="15"/>
    <row r="113" spans="8:9" customFormat="1" ht="15"/>
    <row r="114" spans="8:9" customFormat="1" ht="15"/>
    <row r="115" spans="8:9" customFormat="1" ht="15"/>
    <row r="116" spans="8:9" customFormat="1" ht="15"/>
    <row r="117" spans="8:9" customFormat="1" ht="15"/>
    <row r="118" spans="8:9" customFormat="1" ht="15"/>
    <row r="120" spans="8:9">
      <c r="I120" s="1915"/>
    </row>
    <row r="122" spans="8:9">
      <c r="H122" s="1914"/>
    </row>
  </sheetData>
  <mergeCells count="47">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A36:A38"/>
    <mergeCell ref="B36:E36"/>
    <mergeCell ref="F36:I36"/>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101:C101"/>
    <mergeCell ref="A84:A87"/>
    <mergeCell ref="B84:I84"/>
    <mergeCell ref="B85:E85"/>
    <mergeCell ref="F85:I85"/>
    <mergeCell ref="B86:C86"/>
    <mergeCell ref="D86:E86"/>
    <mergeCell ref="F86:G86"/>
    <mergeCell ref="H86:I86"/>
  </mergeCells>
  <printOptions horizontalCentered="1"/>
  <pageMargins left="0" right="0" top="0" bottom="0" header="0.17" footer="0.3"/>
  <pageSetup paperSize="9" scale="4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M11" sqref="M11"/>
    </sheetView>
  </sheetViews>
  <sheetFormatPr defaultColWidth="13.28515625" defaultRowHeight="15.75"/>
  <cols>
    <col min="1" max="1" width="13.140625" style="1913" customWidth="1"/>
    <col min="2" max="2" width="12.7109375" style="1913" bestFit="1" customWidth="1"/>
    <col min="3" max="3" width="11.5703125" style="1913" bestFit="1" customWidth="1"/>
    <col min="4" max="4" width="12.7109375" style="1913" bestFit="1" customWidth="1"/>
    <col min="5" max="5" width="10.42578125" style="1913" bestFit="1" customWidth="1"/>
    <col min="6" max="6" width="12.7109375" style="1913" bestFit="1" customWidth="1"/>
    <col min="7" max="7" width="11.5703125" style="1913" bestFit="1" customWidth="1"/>
    <col min="8" max="8" width="12.7109375" style="1913" bestFit="1" customWidth="1"/>
    <col min="9" max="9" width="11.7109375" style="1913" bestFit="1" customWidth="1"/>
    <col min="10" max="10" width="12.7109375" style="1913" bestFit="1" customWidth="1"/>
    <col min="11" max="11" width="10.7109375" style="1913" bestFit="1" customWidth="1"/>
    <col min="12" max="12" width="11.5703125" style="1913" bestFit="1" customWidth="1"/>
    <col min="13" max="17" width="12.7109375" style="1913" bestFit="1" customWidth="1"/>
    <col min="18" max="18" width="10.28515625" style="1913" bestFit="1" customWidth="1"/>
    <col min="19" max="19" width="12.7109375" style="1913" bestFit="1" customWidth="1"/>
    <col min="20" max="20" width="9.5703125" style="1913" bestFit="1" customWidth="1"/>
    <col min="21" max="21" width="12.7109375" style="1913" bestFit="1" customWidth="1"/>
    <col min="22" max="22" width="10.7109375" style="1913" bestFit="1" customWidth="1"/>
    <col min="23" max="23" width="10.42578125" style="1913" bestFit="1" customWidth="1"/>
    <col min="24" max="16384" width="13.28515625" style="1913"/>
  </cols>
  <sheetData>
    <row r="1" spans="1:20">
      <c r="A1" s="2965" t="s">
        <v>1733</v>
      </c>
      <c r="B1" s="2965"/>
      <c r="C1" s="2965"/>
      <c r="D1" s="2965"/>
      <c r="E1" s="2965"/>
      <c r="F1" s="2965"/>
      <c r="G1" s="2965"/>
      <c r="H1" s="2965"/>
      <c r="I1" s="2965"/>
      <c r="J1" s="2965"/>
      <c r="K1" s="2965"/>
      <c r="L1" s="2965"/>
      <c r="M1" s="2965"/>
      <c r="N1" s="2965"/>
      <c r="O1" s="2965"/>
      <c r="P1" s="2965"/>
      <c r="Q1" s="2965"/>
    </row>
    <row r="2" spans="1:20">
      <c r="A2" s="2966" t="s">
        <v>54</v>
      </c>
      <c r="B2" s="2966"/>
      <c r="C2" s="2966"/>
      <c r="D2" s="2966"/>
      <c r="E2" s="2966"/>
      <c r="F2" s="2966"/>
      <c r="G2" s="2966"/>
      <c r="H2" s="2966"/>
      <c r="I2" s="2966"/>
      <c r="J2" s="2966"/>
      <c r="K2" s="2966"/>
      <c r="L2" s="2966"/>
      <c r="M2" s="2966"/>
      <c r="N2" s="2966"/>
      <c r="O2" s="2966"/>
      <c r="P2" s="2966"/>
      <c r="Q2" s="2966"/>
    </row>
    <row r="3" spans="1:20" ht="16.5" thickBot="1">
      <c r="A3" s="2967" t="s">
        <v>1726</v>
      </c>
      <c r="B3" s="2967"/>
      <c r="C3" s="2967"/>
      <c r="D3" s="2967"/>
      <c r="E3" s="2967"/>
      <c r="F3" s="2967"/>
      <c r="G3" s="2967"/>
      <c r="H3" s="2967"/>
      <c r="I3" s="2967"/>
      <c r="J3" s="2967"/>
      <c r="K3" s="2967"/>
      <c r="L3" s="2967"/>
      <c r="M3" s="2967"/>
      <c r="N3" s="2967"/>
      <c r="O3" s="2967"/>
      <c r="P3" s="2967"/>
      <c r="Q3" s="2967"/>
    </row>
    <row r="4" spans="1:20" ht="21" customHeight="1" thickTop="1">
      <c r="A4" s="2992" t="s">
        <v>1706</v>
      </c>
      <c r="B4" s="2994" t="s">
        <v>1732</v>
      </c>
      <c r="C4" s="2995"/>
      <c r="D4" s="2995"/>
      <c r="E4" s="2995"/>
      <c r="F4" s="2995"/>
      <c r="G4" s="2995"/>
      <c r="H4" s="2995"/>
      <c r="I4" s="2995"/>
      <c r="J4" s="2995"/>
      <c r="K4" s="2995"/>
      <c r="L4" s="2995"/>
      <c r="M4" s="2996"/>
      <c r="N4" s="2995" t="s">
        <v>1721</v>
      </c>
      <c r="O4" s="2995"/>
      <c r="P4" s="2995"/>
      <c r="Q4" s="2997"/>
    </row>
    <row r="5" spans="1:20" ht="21" customHeight="1">
      <c r="A5" s="2993"/>
      <c r="B5" s="2998" t="s">
        <v>67</v>
      </c>
      <c r="C5" s="2999"/>
      <c r="D5" s="2999"/>
      <c r="E5" s="2999"/>
      <c r="F5" s="2999"/>
      <c r="G5" s="3000"/>
      <c r="H5" s="2999" t="s">
        <v>280</v>
      </c>
      <c r="I5" s="2999"/>
      <c r="J5" s="2999"/>
      <c r="K5" s="2999"/>
      <c r="L5" s="2999"/>
      <c r="M5" s="3000"/>
      <c r="N5" s="3001" t="s">
        <v>67</v>
      </c>
      <c r="O5" s="3002"/>
      <c r="P5" s="3001" t="s">
        <v>280</v>
      </c>
      <c r="Q5" s="3005"/>
    </row>
    <row r="6" spans="1:20" ht="31.5" customHeight="1">
      <c r="A6" s="2993"/>
      <c r="B6" s="2990" t="s">
        <v>1731</v>
      </c>
      <c r="C6" s="2991"/>
      <c r="D6" s="2990" t="s">
        <v>1730</v>
      </c>
      <c r="E6" s="2991"/>
      <c r="F6" s="3007" t="s">
        <v>1729</v>
      </c>
      <c r="G6" s="3008"/>
      <c r="H6" s="3009" t="s">
        <v>1731</v>
      </c>
      <c r="I6" s="2991"/>
      <c r="J6" s="2990" t="s">
        <v>1730</v>
      </c>
      <c r="K6" s="2991"/>
      <c r="L6" s="3007" t="s">
        <v>1729</v>
      </c>
      <c r="M6" s="3008"/>
      <c r="N6" s="3003"/>
      <c r="O6" s="3004"/>
      <c r="P6" s="3003"/>
      <c r="Q6" s="3006"/>
    </row>
    <row r="7" spans="1:20" ht="21" customHeight="1">
      <c r="A7" s="2993"/>
      <c r="B7" s="2080" t="s">
        <v>1728</v>
      </c>
      <c r="C7" s="2080" t="s">
        <v>1727</v>
      </c>
      <c r="D7" s="2080" t="s">
        <v>1728</v>
      </c>
      <c r="E7" s="2080" t="s">
        <v>1727</v>
      </c>
      <c r="F7" s="2080" t="s">
        <v>1728</v>
      </c>
      <c r="G7" s="2079" t="s">
        <v>1727</v>
      </c>
      <c r="H7" s="2081" t="s">
        <v>1728</v>
      </c>
      <c r="I7" s="2080" t="s">
        <v>1727</v>
      </c>
      <c r="J7" s="2080" t="s">
        <v>1728</v>
      </c>
      <c r="K7" s="2080" t="s">
        <v>1727</v>
      </c>
      <c r="L7" s="2080" t="s">
        <v>1728</v>
      </c>
      <c r="M7" s="2079" t="s">
        <v>1727</v>
      </c>
      <c r="N7" s="2078" t="s">
        <v>1721</v>
      </c>
      <c r="O7" s="2078" t="s">
        <v>1725</v>
      </c>
      <c r="P7" s="2078" t="s">
        <v>1721</v>
      </c>
      <c r="Q7" s="2077" t="s">
        <v>1725</v>
      </c>
    </row>
    <row r="8" spans="1:20" ht="21" customHeight="1">
      <c r="A8" s="1932" t="s">
        <v>622</v>
      </c>
      <c r="B8" s="2068">
        <v>182.27499999999998</v>
      </c>
      <c r="C8" s="2076">
        <v>20521.082249999999</v>
      </c>
      <c r="D8" s="2065">
        <v>3.7</v>
      </c>
      <c r="E8" s="2065">
        <v>408.59100000000007</v>
      </c>
      <c r="F8" s="2062">
        <f t="shared" ref="F8:F19" si="0">B8-D8</f>
        <v>178.57499999999999</v>
      </c>
      <c r="G8" s="2062">
        <f t="shared" ref="G8:G19" si="1">C8-E8</f>
        <v>20112.491249999999</v>
      </c>
      <c r="H8" s="2067">
        <v>435.69999999999993</v>
      </c>
      <c r="I8" s="2076">
        <v>52194.600749999998</v>
      </c>
      <c r="J8" s="2075">
        <v>0</v>
      </c>
      <c r="K8" s="2074">
        <v>0</v>
      </c>
      <c r="L8" s="2062">
        <f t="shared" ref="L8:L19" si="2">H8-J8</f>
        <v>435.69999999999993</v>
      </c>
      <c r="M8" s="2062">
        <f t="shared" ref="M8:M19" si="3">I8-K8</f>
        <v>52194.600749999998</v>
      </c>
      <c r="N8" s="2048">
        <v>29255.412</v>
      </c>
      <c r="O8" s="2048">
        <v>420</v>
      </c>
      <c r="P8" s="2048">
        <v>23980.2</v>
      </c>
      <c r="Q8" s="2073">
        <v>320</v>
      </c>
      <c r="S8" s="1977"/>
      <c r="T8" s="1977"/>
    </row>
    <row r="9" spans="1:20" ht="21" customHeight="1">
      <c r="A9" s="1932" t="s">
        <v>621</v>
      </c>
      <c r="B9" s="2068">
        <v>282.09999999999991</v>
      </c>
      <c r="C9" s="2065">
        <v>32344.770749999996</v>
      </c>
      <c r="D9" s="2065">
        <v>0</v>
      </c>
      <c r="E9" s="2065">
        <v>0</v>
      </c>
      <c r="F9" s="2062">
        <f t="shared" si="0"/>
        <v>282.09999999999991</v>
      </c>
      <c r="G9" s="2062">
        <f t="shared" si="1"/>
        <v>32344.770749999996</v>
      </c>
      <c r="H9" s="2067">
        <v>279.41249999999997</v>
      </c>
      <c r="I9" s="2065">
        <v>33076.074874999977</v>
      </c>
      <c r="J9" s="2062">
        <v>0</v>
      </c>
      <c r="K9" s="2062">
        <v>0</v>
      </c>
      <c r="L9" s="2062">
        <f t="shared" si="2"/>
        <v>279.41249999999997</v>
      </c>
      <c r="M9" s="2062">
        <f t="shared" si="3"/>
        <v>33076.074874999977</v>
      </c>
      <c r="N9" s="2048">
        <v>25809.83</v>
      </c>
      <c r="O9" s="2048">
        <v>360</v>
      </c>
      <c r="P9" s="2048">
        <v>16260.5</v>
      </c>
      <c r="Q9" s="2045">
        <v>220</v>
      </c>
      <c r="R9" s="2072"/>
      <c r="S9" s="1977"/>
    </row>
    <row r="10" spans="1:20" ht="21" customHeight="1">
      <c r="A10" s="1932" t="s">
        <v>620</v>
      </c>
      <c r="B10" s="2068">
        <v>437.79999999999995</v>
      </c>
      <c r="C10" s="2065">
        <v>49761.223000000013</v>
      </c>
      <c r="D10" s="2065">
        <v>0</v>
      </c>
      <c r="E10" s="2065">
        <v>0</v>
      </c>
      <c r="F10" s="2062">
        <f t="shared" si="0"/>
        <v>437.79999999999995</v>
      </c>
      <c r="G10" s="2062">
        <f t="shared" si="1"/>
        <v>49761.223000000013</v>
      </c>
      <c r="H10" s="2067">
        <v>529.02500000000009</v>
      </c>
      <c r="I10" s="2065">
        <v>62160.814999999973</v>
      </c>
      <c r="J10" s="2062">
        <v>0</v>
      </c>
      <c r="K10" s="2062">
        <v>0</v>
      </c>
      <c r="L10" s="2062">
        <f t="shared" si="2"/>
        <v>529.02500000000009</v>
      </c>
      <c r="M10" s="2062">
        <f t="shared" si="3"/>
        <v>62160.814999999973</v>
      </c>
      <c r="N10" s="2048">
        <v>19924.12</v>
      </c>
      <c r="O10" s="2048">
        <v>280</v>
      </c>
      <c r="P10" s="2048">
        <v>22036.05</v>
      </c>
      <c r="Q10" s="2045">
        <v>300</v>
      </c>
      <c r="S10" s="1977"/>
    </row>
    <row r="11" spans="1:20" ht="21" customHeight="1">
      <c r="A11" s="1932" t="s">
        <v>619</v>
      </c>
      <c r="B11" s="2068">
        <v>301.66249999999997</v>
      </c>
      <c r="C11" s="2065">
        <v>34338.402125000001</v>
      </c>
      <c r="D11" s="2065">
        <v>0</v>
      </c>
      <c r="E11" s="2065">
        <v>0</v>
      </c>
      <c r="F11" s="2062">
        <f t="shared" si="0"/>
        <v>301.66249999999997</v>
      </c>
      <c r="G11" s="2062">
        <f t="shared" si="1"/>
        <v>34338.402125000001</v>
      </c>
      <c r="H11" s="2065"/>
      <c r="I11" s="2067"/>
      <c r="J11" s="2065"/>
      <c r="K11" s="2065"/>
      <c r="L11" s="2062">
        <f t="shared" si="2"/>
        <v>0</v>
      </c>
      <c r="M11" s="2062">
        <f t="shared" si="3"/>
        <v>0</v>
      </c>
      <c r="N11" s="2048">
        <v>25612.583999999995</v>
      </c>
      <c r="O11" s="2048">
        <v>360</v>
      </c>
      <c r="P11" s="2048"/>
      <c r="Q11" s="2045"/>
      <c r="S11" s="1977"/>
    </row>
    <row r="12" spans="1:20" ht="21" customHeight="1">
      <c r="A12" s="1932" t="s">
        <v>618</v>
      </c>
      <c r="B12" s="2068">
        <v>218.52500000000003</v>
      </c>
      <c r="C12" s="2065">
        <v>25027.88925</v>
      </c>
      <c r="D12" s="2065">
        <v>0</v>
      </c>
      <c r="E12" s="2065">
        <v>0</v>
      </c>
      <c r="F12" s="2062">
        <f t="shared" si="0"/>
        <v>218.52500000000003</v>
      </c>
      <c r="G12" s="2062">
        <f t="shared" si="1"/>
        <v>25027.88925</v>
      </c>
      <c r="H12" s="2067"/>
      <c r="I12" s="2065"/>
      <c r="J12" s="2065"/>
      <c r="K12" s="2065"/>
      <c r="L12" s="2062">
        <f t="shared" si="2"/>
        <v>0</v>
      </c>
      <c r="M12" s="2062">
        <f t="shared" si="3"/>
        <v>0</v>
      </c>
      <c r="N12" s="2048">
        <v>22891.522000000001</v>
      </c>
      <c r="O12" s="2048">
        <v>320</v>
      </c>
      <c r="P12" s="2048"/>
      <c r="Q12" s="2045"/>
      <c r="S12" s="1977"/>
    </row>
    <row r="13" spans="1:20" ht="21" customHeight="1">
      <c r="A13" s="1932" t="s">
        <v>617</v>
      </c>
      <c r="B13" s="2068">
        <v>279.22500000000002</v>
      </c>
      <c r="C13" s="2065">
        <v>31815.376749999999</v>
      </c>
      <c r="D13" s="2065">
        <v>0</v>
      </c>
      <c r="E13" s="2065">
        <v>0</v>
      </c>
      <c r="F13" s="2062">
        <f t="shared" si="0"/>
        <v>279.22500000000002</v>
      </c>
      <c r="G13" s="2062">
        <f t="shared" si="1"/>
        <v>31815.376749999999</v>
      </c>
      <c r="H13" s="2067"/>
      <c r="I13" s="2065"/>
      <c r="J13" s="2065"/>
      <c r="K13" s="2065"/>
      <c r="L13" s="2062">
        <f t="shared" si="2"/>
        <v>0</v>
      </c>
      <c r="M13" s="2062">
        <f t="shared" si="3"/>
        <v>0</v>
      </c>
      <c r="N13" s="2048">
        <v>19973.440000000002</v>
      </c>
      <c r="O13" s="2048">
        <v>280</v>
      </c>
      <c r="P13" s="2048"/>
      <c r="Q13" s="2045"/>
    </row>
    <row r="14" spans="1:20" ht="21" customHeight="1">
      <c r="A14" s="1932" t="s">
        <v>616</v>
      </c>
      <c r="B14" s="2068">
        <v>316.54999999999995</v>
      </c>
      <c r="C14" s="2065">
        <v>36058.7255</v>
      </c>
      <c r="D14" s="2065">
        <v>0</v>
      </c>
      <c r="E14" s="2065">
        <v>0</v>
      </c>
      <c r="F14" s="2062">
        <f t="shared" si="0"/>
        <v>316.54999999999995</v>
      </c>
      <c r="G14" s="2062">
        <f t="shared" si="1"/>
        <v>36058.7255</v>
      </c>
      <c r="H14" s="2067"/>
      <c r="I14" s="2065"/>
      <c r="J14" s="2065"/>
      <c r="K14" s="2065"/>
      <c r="L14" s="2062">
        <f t="shared" si="2"/>
        <v>0</v>
      </c>
      <c r="M14" s="2062">
        <f t="shared" si="3"/>
        <v>0</v>
      </c>
      <c r="N14" s="2048">
        <v>28451.51</v>
      </c>
      <c r="O14" s="2048">
        <v>400</v>
      </c>
      <c r="P14" s="2048"/>
      <c r="Q14" s="2045"/>
      <c r="T14" s="2071"/>
    </row>
    <row r="15" spans="1:20" ht="21" customHeight="1">
      <c r="A15" s="1932" t="s">
        <v>615</v>
      </c>
      <c r="B15" s="2065">
        <v>478.77500000000003</v>
      </c>
      <c r="C15" s="2065">
        <v>55720.751249999994</v>
      </c>
      <c r="D15" s="2065">
        <v>0</v>
      </c>
      <c r="E15" s="2065">
        <v>0</v>
      </c>
      <c r="F15" s="2062">
        <f t="shared" si="0"/>
        <v>478.77500000000003</v>
      </c>
      <c r="G15" s="2062">
        <f t="shared" si="1"/>
        <v>55720.751249999994</v>
      </c>
      <c r="H15" s="2062"/>
      <c r="I15" s="2065"/>
      <c r="J15" s="2065"/>
      <c r="K15" s="2065"/>
      <c r="L15" s="2062">
        <f t="shared" si="2"/>
        <v>0</v>
      </c>
      <c r="M15" s="2062">
        <f t="shared" si="3"/>
        <v>0</v>
      </c>
      <c r="N15" s="2048">
        <v>25973.332000000002</v>
      </c>
      <c r="O15" s="2048">
        <v>360</v>
      </c>
      <c r="P15" s="2048"/>
      <c r="Q15" s="2045"/>
    </row>
    <row r="16" spans="1:20" ht="21" customHeight="1">
      <c r="A16" s="1932" t="s">
        <v>614</v>
      </c>
      <c r="B16" s="2069">
        <v>167.07499999999999</v>
      </c>
      <c r="C16" s="2069">
        <v>20054.271000000001</v>
      </c>
      <c r="D16" s="2065">
        <v>0</v>
      </c>
      <c r="E16" s="2065">
        <v>0</v>
      </c>
      <c r="F16" s="2062">
        <f t="shared" si="0"/>
        <v>167.07499999999999</v>
      </c>
      <c r="G16" s="2062">
        <f t="shared" si="1"/>
        <v>20054.271000000001</v>
      </c>
      <c r="H16" s="2070"/>
      <c r="I16" s="2069"/>
      <c r="J16" s="2065"/>
      <c r="K16" s="2065"/>
      <c r="L16" s="2062">
        <f t="shared" si="2"/>
        <v>0</v>
      </c>
      <c r="M16" s="2062">
        <f t="shared" si="3"/>
        <v>0</v>
      </c>
      <c r="N16" s="2048">
        <v>20912.972000000002</v>
      </c>
      <c r="O16" s="2048">
        <v>280</v>
      </c>
      <c r="P16" s="2048"/>
      <c r="Q16" s="2045"/>
    </row>
    <row r="17" spans="1:23" ht="21" customHeight="1">
      <c r="A17" s="1932" t="s">
        <v>613</v>
      </c>
      <c r="B17" s="2068">
        <v>341.0625</v>
      </c>
      <c r="C17" s="2065">
        <v>41418.258125</v>
      </c>
      <c r="D17" s="2065">
        <v>0</v>
      </c>
      <c r="E17" s="2065">
        <v>0</v>
      </c>
      <c r="F17" s="2062">
        <f t="shared" si="0"/>
        <v>341.0625</v>
      </c>
      <c r="G17" s="2062">
        <f t="shared" si="1"/>
        <v>41418.258125</v>
      </c>
      <c r="H17" s="2067"/>
      <c r="I17" s="2065"/>
      <c r="J17" s="2065"/>
      <c r="K17" s="2065"/>
      <c r="L17" s="2062">
        <f t="shared" si="2"/>
        <v>0</v>
      </c>
      <c r="M17" s="2062">
        <f t="shared" si="3"/>
        <v>0</v>
      </c>
      <c r="N17" s="2048">
        <v>9159.2000000000007</v>
      </c>
      <c r="O17" s="2048">
        <v>120</v>
      </c>
      <c r="P17" s="2048"/>
      <c r="Q17" s="2045"/>
    </row>
    <row r="18" spans="1:23" ht="21" customHeight="1">
      <c r="A18" s="1932" t="s">
        <v>612</v>
      </c>
      <c r="B18" s="2068">
        <v>579.77499999999998</v>
      </c>
      <c r="C18" s="2065">
        <v>70109.416750000004</v>
      </c>
      <c r="D18" s="2065">
        <v>0</v>
      </c>
      <c r="E18" s="2065">
        <v>0</v>
      </c>
      <c r="F18" s="2062">
        <f t="shared" si="0"/>
        <v>579.77499999999998</v>
      </c>
      <c r="G18" s="2062">
        <f t="shared" si="1"/>
        <v>70109.416750000004</v>
      </c>
      <c r="H18" s="2067"/>
      <c r="I18" s="2065"/>
      <c r="J18" s="2065"/>
      <c r="K18" s="2065"/>
      <c r="L18" s="2062">
        <f t="shared" si="2"/>
        <v>0</v>
      </c>
      <c r="M18" s="2062">
        <f t="shared" si="3"/>
        <v>0</v>
      </c>
      <c r="N18" s="2048">
        <v>22677.300000000007</v>
      </c>
      <c r="O18" s="2048">
        <v>300</v>
      </c>
      <c r="P18" s="2048"/>
      <c r="Q18" s="2045"/>
    </row>
    <row r="19" spans="1:23" ht="21" customHeight="1">
      <c r="A19" s="1930" t="s">
        <v>611</v>
      </c>
      <c r="B19" s="2066">
        <v>624.72499999999991</v>
      </c>
      <c r="C19" s="2063">
        <v>75480.302999999985</v>
      </c>
      <c r="D19" s="2065">
        <v>0</v>
      </c>
      <c r="E19" s="2063">
        <v>0</v>
      </c>
      <c r="F19" s="2062">
        <f t="shared" si="0"/>
        <v>624.72499999999991</v>
      </c>
      <c r="G19" s="2062">
        <f t="shared" si="1"/>
        <v>75480.302999999985</v>
      </c>
      <c r="H19" s="2064"/>
      <c r="I19" s="2063"/>
      <c r="J19" s="2063"/>
      <c r="K19" s="2063"/>
      <c r="L19" s="2062">
        <f t="shared" si="2"/>
        <v>0</v>
      </c>
      <c r="M19" s="2062">
        <f t="shared" si="3"/>
        <v>0</v>
      </c>
      <c r="N19" s="2061">
        <v>25691.171999999999</v>
      </c>
      <c r="O19" s="2061">
        <v>340</v>
      </c>
      <c r="P19" s="2061"/>
      <c r="Q19" s="2060"/>
      <c r="S19" s="2052"/>
    </row>
    <row r="20" spans="1:23" ht="21" customHeight="1" thickBot="1">
      <c r="A20" s="2059" t="s">
        <v>305</v>
      </c>
      <c r="B20" s="2058">
        <f t="shared" ref="B20:Q20" si="4">SUM(B8:B19)</f>
        <v>4209.5499999999993</v>
      </c>
      <c r="C20" s="2057">
        <f t="shared" si="4"/>
        <v>492650.46974999993</v>
      </c>
      <c r="D20" s="2057">
        <f t="shared" si="4"/>
        <v>3.7</v>
      </c>
      <c r="E20" s="2057">
        <f t="shared" si="4"/>
        <v>408.59100000000007</v>
      </c>
      <c r="F20" s="2058">
        <f t="shared" si="4"/>
        <v>4205.8499999999995</v>
      </c>
      <c r="G20" s="2057">
        <f t="shared" si="4"/>
        <v>492241.87874999992</v>
      </c>
      <c r="H20" s="2057">
        <f t="shared" si="4"/>
        <v>1244.1375</v>
      </c>
      <c r="I20" s="2057">
        <f t="shared" si="4"/>
        <v>147431.49062499995</v>
      </c>
      <c r="J20" s="2057">
        <f t="shared" si="4"/>
        <v>0</v>
      </c>
      <c r="K20" s="2057">
        <f t="shared" si="4"/>
        <v>0</v>
      </c>
      <c r="L20" s="2058">
        <f t="shared" si="4"/>
        <v>1244.1375</v>
      </c>
      <c r="M20" s="2057">
        <f t="shared" si="4"/>
        <v>147431.49062499995</v>
      </c>
      <c r="N20" s="2056">
        <f t="shared" si="4"/>
        <v>276332.39400000003</v>
      </c>
      <c r="O20" s="2056">
        <f t="shared" si="4"/>
        <v>3820</v>
      </c>
      <c r="P20" s="2056">
        <f t="shared" si="4"/>
        <v>62276.75</v>
      </c>
      <c r="Q20" s="2041">
        <f t="shared" si="4"/>
        <v>840</v>
      </c>
      <c r="S20" s="2052"/>
    </row>
    <row r="21" spans="1:23" ht="21" customHeight="1" thickTop="1">
      <c r="A21" s="2055"/>
      <c r="B21" s="2054"/>
      <c r="C21" s="2054"/>
      <c r="D21" s="2054"/>
      <c r="E21" s="2054"/>
      <c r="F21" s="2054"/>
      <c r="G21" s="2054"/>
      <c r="H21" s="2054"/>
      <c r="I21" s="2054"/>
      <c r="J21" s="2054"/>
      <c r="K21" s="2054"/>
      <c r="L21" s="2054"/>
      <c r="M21" s="2054"/>
      <c r="N21" s="2053"/>
      <c r="O21" s="2053"/>
      <c r="P21" s="2053"/>
      <c r="Q21" s="2053"/>
      <c r="S21" s="2052"/>
    </row>
    <row r="22" spans="1:23" ht="16.5" hidden="1" thickBot="1">
      <c r="A22" s="2972" t="s">
        <v>1726</v>
      </c>
      <c r="B22" s="2972"/>
      <c r="C22" s="2972"/>
      <c r="D22" s="2972"/>
      <c r="E22" s="2972"/>
      <c r="F22" s="2972"/>
      <c r="G22" s="2972"/>
      <c r="H22" s="2972"/>
      <c r="I22" s="2972"/>
      <c r="J22" s="2972"/>
      <c r="K22" s="2972"/>
      <c r="L22" s="2972"/>
      <c r="M22" s="2972"/>
      <c r="N22" s="2972"/>
      <c r="O22" s="2972"/>
      <c r="P22" s="2972"/>
      <c r="Q22" s="2972"/>
      <c r="R22" s="2972"/>
      <c r="S22" s="2972"/>
      <c r="T22" s="2972"/>
      <c r="U22" s="2972"/>
      <c r="V22" s="2972"/>
      <c r="W22" s="2972"/>
    </row>
    <row r="23" spans="1:23" ht="16.5" hidden="1" thickTop="1">
      <c r="A23" s="2973" t="s">
        <v>1706</v>
      </c>
      <c r="B23" s="2975" t="s">
        <v>1721</v>
      </c>
      <c r="C23" s="2976"/>
      <c r="D23" s="2976"/>
      <c r="E23" s="2976"/>
      <c r="F23" s="2976"/>
      <c r="G23" s="2976"/>
      <c r="H23" s="2976"/>
      <c r="I23" s="2976"/>
      <c r="J23" s="2976"/>
      <c r="K23" s="2976"/>
      <c r="L23" s="2976"/>
      <c r="M23" s="2976"/>
      <c r="N23" s="2976"/>
      <c r="O23" s="2976"/>
      <c r="P23" s="2976"/>
      <c r="Q23" s="2976"/>
      <c r="R23" s="2976"/>
      <c r="S23" s="2976"/>
      <c r="T23" s="2976"/>
      <c r="U23" s="2976"/>
      <c r="V23" s="2976"/>
      <c r="W23" s="2977"/>
    </row>
    <row r="24" spans="1:23" hidden="1">
      <c r="A24" s="2974"/>
      <c r="B24" s="2978" t="s">
        <v>67</v>
      </c>
      <c r="C24" s="2979"/>
      <c r="D24" s="2979"/>
      <c r="E24" s="2979"/>
      <c r="F24" s="2979"/>
      <c r="G24" s="2979"/>
      <c r="H24" s="2979"/>
      <c r="I24" s="2979"/>
      <c r="J24" s="2979"/>
      <c r="K24" s="2979"/>
      <c r="L24" s="2980"/>
      <c r="M24" s="2984" t="s">
        <v>280</v>
      </c>
      <c r="N24" s="2985"/>
      <c r="O24" s="2985"/>
      <c r="P24" s="2985"/>
      <c r="Q24" s="2985"/>
      <c r="R24" s="2985"/>
      <c r="S24" s="2985"/>
      <c r="T24" s="2985"/>
      <c r="U24" s="2985"/>
      <c r="V24" s="2985"/>
      <c r="W24" s="2986"/>
    </row>
    <row r="25" spans="1:23" hidden="1">
      <c r="A25" s="2974"/>
      <c r="B25" s="2981"/>
      <c r="C25" s="2982"/>
      <c r="D25" s="2982"/>
      <c r="E25" s="2982"/>
      <c r="F25" s="2982"/>
      <c r="G25" s="2982"/>
      <c r="H25" s="2982"/>
      <c r="I25" s="2982"/>
      <c r="J25" s="2982"/>
      <c r="K25" s="2982"/>
      <c r="L25" s="2983"/>
      <c r="M25" s="2987"/>
      <c r="N25" s="2988"/>
      <c r="O25" s="2988"/>
      <c r="P25" s="2988"/>
      <c r="Q25" s="2988"/>
      <c r="R25" s="2988"/>
      <c r="S25" s="2988"/>
      <c r="T25" s="2988"/>
      <c r="U25" s="2988"/>
      <c r="V25" s="2988"/>
      <c r="W25" s="2989"/>
    </row>
    <row r="26" spans="1:23" ht="31.5" hidden="1">
      <c r="A26" s="2974"/>
      <c r="B26" s="2051" t="s">
        <v>1721</v>
      </c>
      <c r="C26" s="2051" t="s">
        <v>1725</v>
      </c>
      <c r="D26" s="2051" t="s">
        <v>1721</v>
      </c>
      <c r="E26" s="2051" t="s">
        <v>1724</v>
      </c>
      <c r="F26" s="2051" t="s">
        <v>1721</v>
      </c>
      <c r="G26" s="2051" t="s">
        <v>1723</v>
      </c>
      <c r="H26" s="2051" t="s">
        <v>1721</v>
      </c>
      <c r="I26" s="2051" t="s">
        <v>1722</v>
      </c>
      <c r="J26" s="2051" t="s">
        <v>1721</v>
      </c>
      <c r="K26" s="2051" t="s">
        <v>1720</v>
      </c>
      <c r="L26" s="2051" t="s">
        <v>1719</v>
      </c>
      <c r="M26" s="2051" t="s">
        <v>1721</v>
      </c>
      <c r="N26" s="2051" t="s">
        <v>1725</v>
      </c>
      <c r="O26" s="2051" t="s">
        <v>1721</v>
      </c>
      <c r="P26" s="2051" t="s">
        <v>1724</v>
      </c>
      <c r="Q26" s="2051" t="s">
        <v>1721</v>
      </c>
      <c r="R26" s="2051" t="s">
        <v>1723</v>
      </c>
      <c r="S26" s="2051" t="s">
        <v>1721</v>
      </c>
      <c r="T26" s="2051" t="s">
        <v>1722</v>
      </c>
      <c r="U26" s="2051" t="s">
        <v>1721</v>
      </c>
      <c r="V26" s="2051" t="s">
        <v>1720</v>
      </c>
      <c r="W26" s="2050" t="s">
        <v>1719</v>
      </c>
    </row>
    <row r="27" spans="1:23" hidden="1">
      <c r="A27" s="1932" t="s">
        <v>622</v>
      </c>
      <c r="B27" s="2047">
        <v>29255.412</v>
      </c>
      <c r="C27" s="2047">
        <v>420</v>
      </c>
      <c r="D27" s="2047">
        <v>0</v>
      </c>
      <c r="E27" s="2047">
        <v>0</v>
      </c>
      <c r="F27" s="2047">
        <v>0</v>
      </c>
      <c r="G27" s="2047">
        <v>0</v>
      </c>
      <c r="H27" s="2047">
        <v>0</v>
      </c>
      <c r="I27" s="2047">
        <v>0</v>
      </c>
      <c r="J27" s="2047">
        <v>0</v>
      </c>
      <c r="K27" s="2046">
        <v>0</v>
      </c>
      <c r="L27" s="2047">
        <f t="shared" ref="L27:L38" si="5">B27+D27+F27+H27+J27</f>
        <v>29255.412</v>
      </c>
      <c r="M27" s="2047">
        <v>23980.2</v>
      </c>
      <c r="N27" s="2047">
        <v>320</v>
      </c>
      <c r="O27" s="2047">
        <v>0</v>
      </c>
      <c r="P27" s="2047">
        <v>0</v>
      </c>
      <c r="Q27" s="2047">
        <v>0</v>
      </c>
      <c r="R27" s="2047">
        <v>0</v>
      </c>
      <c r="S27" s="2047">
        <v>0</v>
      </c>
      <c r="T27" s="2047">
        <v>0</v>
      </c>
      <c r="U27" s="2047">
        <v>0</v>
      </c>
      <c r="V27" s="2046">
        <v>0</v>
      </c>
      <c r="W27" s="2045">
        <f t="shared" ref="W27:W38" si="6">M27+O27+Q27+S27+U27</f>
        <v>23980.2</v>
      </c>
    </row>
    <row r="28" spans="1:23" hidden="1">
      <c r="A28" s="1932" t="s">
        <v>621</v>
      </c>
      <c r="B28" s="2047">
        <v>25809.83</v>
      </c>
      <c r="C28" s="2047">
        <v>360</v>
      </c>
      <c r="D28" s="2047">
        <v>0</v>
      </c>
      <c r="E28" s="2047">
        <v>0</v>
      </c>
      <c r="F28" s="2047">
        <v>0</v>
      </c>
      <c r="G28" s="2047">
        <v>0</v>
      </c>
      <c r="H28" s="2047">
        <v>0</v>
      </c>
      <c r="I28" s="2047">
        <v>0</v>
      </c>
      <c r="J28" s="2047">
        <v>0</v>
      </c>
      <c r="K28" s="2046">
        <v>0</v>
      </c>
      <c r="L28" s="2047">
        <f t="shared" si="5"/>
        <v>25809.83</v>
      </c>
      <c r="M28" s="2047">
        <v>16260.5</v>
      </c>
      <c r="N28" s="2047">
        <v>220</v>
      </c>
      <c r="O28" s="2047">
        <v>0</v>
      </c>
      <c r="P28" s="2047">
        <v>0</v>
      </c>
      <c r="Q28" s="2047">
        <v>0</v>
      </c>
      <c r="R28" s="2047">
        <v>0</v>
      </c>
      <c r="S28" s="2047">
        <v>0</v>
      </c>
      <c r="T28" s="2047">
        <v>0</v>
      </c>
      <c r="U28" s="2047">
        <v>0</v>
      </c>
      <c r="V28" s="2046">
        <v>0</v>
      </c>
      <c r="W28" s="2045">
        <f t="shared" si="6"/>
        <v>16260.5</v>
      </c>
    </row>
    <row r="29" spans="1:23" hidden="1">
      <c r="A29" s="1932" t="s">
        <v>620</v>
      </c>
      <c r="B29" s="2047">
        <v>19924.12</v>
      </c>
      <c r="C29" s="2047">
        <v>280</v>
      </c>
      <c r="D29" s="2047">
        <v>0</v>
      </c>
      <c r="E29" s="2047">
        <v>0</v>
      </c>
      <c r="F29" s="2047">
        <v>0</v>
      </c>
      <c r="G29" s="2047">
        <v>0</v>
      </c>
      <c r="H29" s="2047">
        <v>0</v>
      </c>
      <c r="I29" s="2047">
        <v>0</v>
      </c>
      <c r="J29" s="2047">
        <v>0</v>
      </c>
      <c r="K29" s="2046">
        <v>0</v>
      </c>
      <c r="L29" s="2047">
        <f t="shared" si="5"/>
        <v>19924.12</v>
      </c>
      <c r="M29" s="2047">
        <v>22036.05</v>
      </c>
      <c r="N29" s="2047">
        <v>300</v>
      </c>
      <c r="O29" s="2047">
        <v>0</v>
      </c>
      <c r="P29" s="2047">
        <v>0</v>
      </c>
      <c r="Q29" s="2047">
        <v>0</v>
      </c>
      <c r="R29" s="2047">
        <v>0</v>
      </c>
      <c r="S29" s="2047">
        <v>0</v>
      </c>
      <c r="T29" s="2047">
        <v>0</v>
      </c>
      <c r="U29" s="2047">
        <v>0</v>
      </c>
      <c r="V29" s="2046">
        <v>0</v>
      </c>
      <c r="W29" s="2045">
        <f t="shared" si="6"/>
        <v>22036.05</v>
      </c>
    </row>
    <row r="30" spans="1:23" hidden="1">
      <c r="A30" s="1932" t="s">
        <v>619</v>
      </c>
      <c r="B30" s="2047">
        <v>25612.583999999995</v>
      </c>
      <c r="C30" s="2047">
        <v>360</v>
      </c>
      <c r="D30" s="2047">
        <v>0</v>
      </c>
      <c r="E30" s="2047">
        <v>0</v>
      </c>
      <c r="F30" s="2047">
        <v>0</v>
      </c>
      <c r="G30" s="2047">
        <v>0</v>
      </c>
      <c r="H30" s="2047">
        <v>0</v>
      </c>
      <c r="I30" s="2047">
        <v>0</v>
      </c>
      <c r="J30" s="2047">
        <v>0</v>
      </c>
      <c r="K30" s="2046">
        <v>0</v>
      </c>
      <c r="L30" s="2047">
        <f t="shared" si="5"/>
        <v>25612.583999999995</v>
      </c>
      <c r="M30" s="2047"/>
      <c r="N30" s="2047"/>
      <c r="O30" s="2047"/>
      <c r="P30" s="2047"/>
      <c r="Q30" s="2047"/>
      <c r="R30" s="2047"/>
      <c r="S30" s="2047"/>
      <c r="T30" s="2047"/>
      <c r="U30" s="2047"/>
      <c r="V30" s="2046"/>
      <c r="W30" s="2045">
        <f t="shared" si="6"/>
        <v>0</v>
      </c>
    </row>
    <row r="31" spans="1:23" hidden="1">
      <c r="A31" s="1932" t="s">
        <v>618</v>
      </c>
      <c r="B31" s="2047">
        <v>22891.522000000001</v>
      </c>
      <c r="C31" s="2047">
        <v>320</v>
      </c>
      <c r="D31" s="2047">
        <v>0</v>
      </c>
      <c r="E31" s="2047">
        <v>0</v>
      </c>
      <c r="F31" s="2047">
        <v>0</v>
      </c>
      <c r="G31" s="2047">
        <v>0</v>
      </c>
      <c r="H31" s="2047">
        <v>0</v>
      </c>
      <c r="I31" s="2047">
        <v>0</v>
      </c>
      <c r="J31" s="2047">
        <v>0</v>
      </c>
      <c r="K31" s="2049">
        <v>0</v>
      </c>
      <c r="L31" s="2047">
        <f t="shared" si="5"/>
        <v>22891.522000000001</v>
      </c>
      <c r="M31" s="2047"/>
      <c r="N31" s="2047"/>
      <c r="O31" s="2047"/>
      <c r="P31" s="2047"/>
      <c r="Q31" s="2047"/>
      <c r="R31" s="2047"/>
      <c r="S31" s="2047"/>
      <c r="T31" s="2047"/>
      <c r="U31" s="2047"/>
      <c r="V31" s="2049"/>
      <c r="W31" s="2045">
        <f t="shared" si="6"/>
        <v>0</v>
      </c>
    </row>
    <row r="32" spans="1:23" hidden="1">
      <c r="A32" s="1932" t="s">
        <v>617</v>
      </c>
      <c r="B32" s="2047">
        <v>19973.440000000002</v>
      </c>
      <c r="C32" s="2047">
        <v>280</v>
      </c>
      <c r="D32" s="2047">
        <v>0</v>
      </c>
      <c r="E32" s="2047">
        <v>0</v>
      </c>
      <c r="F32" s="2047">
        <v>0</v>
      </c>
      <c r="G32" s="2047">
        <v>0</v>
      </c>
      <c r="H32" s="2047">
        <v>0</v>
      </c>
      <c r="I32" s="2047">
        <v>0</v>
      </c>
      <c r="J32" s="2047">
        <v>0</v>
      </c>
      <c r="K32" s="2049">
        <v>0</v>
      </c>
      <c r="L32" s="2047">
        <f t="shared" si="5"/>
        <v>19973.440000000002</v>
      </c>
      <c r="M32" s="2047"/>
      <c r="N32" s="2047"/>
      <c r="O32" s="2047"/>
      <c r="P32" s="2047"/>
      <c r="Q32" s="2047"/>
      <c r="R32" s="2047"/>
      <c r="S32" s="2047"/>
      <c r="T32" s="2047"/>
      <c r="U32" s="2047"/>
      <c r="V32" s="2049"/>
      <c r="W32" s="2045">
        <f t="shared" si="6"/>
        <v>0</v>
      </c>
    </row>
    <row r="33" spans="1:23" hidden="1">
      <c r="A33" s="1932" t="s">
        <v>616</v>
      </c>
      <c r="B33" s="2047">
        <v>28451.51</v>
      </c>
      <c r="C33" s="2047">
        <v>400</v>
      </c>
      <c r="D33" s="2047">
        <v>0</v>
      </c>
      <c r="E33" s="2047">
        <v>0</v>
      </c>
      <c r="F33" s="2047">
        <v>0</v>
      </c>
      <c r="G33" s="2047">
        <v>0</v>
      </c>
      <c r="H33" s="2047">
        <v>0</v>
      </c>
      <c r="I33" s="2047">
        <v>0</v>
      </c>
      <c r="J33" s="2047">
        <v>0</v>
      </c>
      <c r="K33" s="2046">
        <v>0</v>
      </c>
      <c r="L33" s="2047">
        <f t="shared" si="5"/>
        <v>28451.51</v>
      </c>
      <c r="M33" s="2047"/>
      <c r="N33" s="2047"/>
      <c r="O33" s="2047"/>
      <c r="P33" s="2047"/>
      <c r="Q33" s="2047"/>
      <c r="R33" s="2047"/>
      <c r="S33" s="2047"/>
      <c r="T33" s="2047"/>
      <c r="U33" s="2047"/>
      <c r="V33" s="2046"/>
      <c r="W33" s="2045">
        <f t="shared" si="6"/>
        <v>0</v>
      </c>
    </row>
    <row r="34" spans="1:23" hidden="1">
      <c r="A34" s="1932" t="s">
        <v>615</v>
      </c>
      <c r="B34" s="2047">
        <v>25973.332000000002</v>
      </c>
      <c r="C34" s="2047">
        <v>360</v>
      </c>
      <c r="D34" s="2047">
        <v>0</v>
      </c>
      <c r="E34" s="2047">
        <v>0</v>
      </c>
      <c r="F34" s="2047">
        <v>0</v>
      </c>
      <c r="G34" s="2047">
        <v>0</v>
      </c>
      <c r="H34" s="2047">
        <v>0</v>
      </c>
      <c r="I34" s="2047">
        <v>0</v>
      </c>
      <c r="J34" s="2047">
        <v>0</v>
      </c>
      <c r="K34" s="2046">
        <v>0</v>
      </c>
      <c r="L34" s="2047">
        <f t="shared" si="5"/>
        <v>25973.332000000002</v>
      </c>
      <c r="M34" s="2048"/>
      <c r="N34" s="2047"/>
      <c r="O34" s="2047"/>
      <c r="P34" s="2047"/>
      <c r="Q34" s="2047"/>
      <c r="R34" s="2047"/>
      <c r="S34" s="2047"/>
      <c r="T34" s="2047"/>
      <c r="U34" s="2047"/>
      <c r="V34" s="2046"/>
      <c r="W34" s="2045">
        <f t="shared" si="6"/>
        <v>0</v>
      </c>
    </row>
    <row r="35" spans="1:23" hidden="1">
      <c r="A35" s="1932" t="s">
        <v>614</v>
      </c>
      <c r="B35" s="2047">
        <v>20912.972000000002</v>
      </c>
      <c r="C35" s="2047">
        <v>280</v>
      </c>
      <c r="D35" s="2047">
        <v>0</v>
      </c>
      <c r="E35" s="2047">
        <v>0</v>
      </c>
      <c r="F35" s="2047">
        <v>0</v>
      </c>
      <c r="G35" s="2047">
        <v>0</v>
      </c>
      <c r="H35" s="2047">
        <v>0</v>
      </c>
      <c r="I35" s="2047">
        <v>0</v>
      </c>
      <c r="J35" s="2047">
        <v>0</v>
      </c>
      <c r="K35" s="2046">
        <v>0</v>
      </c>
      <c r="L35" s="2047">
        <f t="shared" si="5"/>
        <v>20912.972000000002</v>
      </c>
      <c r="M35" s="2047"/>
      <c r="N35" s="2047"/>
      <c r="O35" s="2047"/>
      <c r="P35" s="2047"/>
      <c r="Q35" s="2047"/>
      <c r="R35" s="2047"/>
      <c r="S35" s="2047"/>
      <c r="T35" s="2047"/>
      <c r="U35" s="2047"/>
      <c r="V35" s="2046"/>
      <c r="W35" s="2045">
        <f t="shared" si="6"/>
        <v>0</v>
      </c>
    </row>
    <row r="36" spans="1:23" hidden="1">
      <c r="A36" s="1932" t="s">
        <v>613</v>
      </c>
      <c r="B36" s="2047">
        <v>9159.2000000000007</v>
      </c>
      <c r="C36" s="2047">
        <v>120</v>
      </c>
      <c r="D36" s="2047">
        <v>0</v>
      </c>
      <c r="E36" s="2047">
        <v>0</v>
      </c>
      <c r="F36" s="2047">
        <v>0</v>
      </c>
      <c r="G36" s="2047">
        <v>0</v>
      </c>
      <c r="H36" s="2047">
        <v>0</v>
      </c>
      <c r="I36" s="2047">
        <v>0</v>
      </c>
      <c r="J36" s="2047">
        <v>0</v>
      </c>
      <c r="K36" s="2046">
        <v>0</v>
      </c>
      <c r="L36" s="2047">
        <f t="shared" si="5"/>
        <v>9159.2000000000007</v>
      </c>
      <c r="M36" s="2047"/>
      <c r="N36" s="2047"/>
      <c r="O36" s="2047"/>
      <c r="P36" s="2047"/>
      <c r="Q36" s="2047"/>
      <c r="R36" s="2047"/>
      <c r="S36" s="2047"/>
      <c r="T36" s="2047"/>
      <c r="U36" s="2047"/>
      <c r="V36" s="2046"/>
      <c r="W36" s="2045">
        <f t="shared" si="6"/>
        <v>0</v>
      </c>
    </row>
    <row r="37" spans="1:23" hidden="1">
      <c r="A37" s="1932" t="s">
        <v>612</v>
      </c>
      <c r="B37" s="2047">
        <v>22677.300000000007</v>
      </c>
      <c r="C37" s="2047">
        <v>300</v>
      </c>
      <c r="D37" s="2047">
        <v>0</v>
      </c>
      <c r="E37" s="2047">
        <v>0</v>
      </c>
      <c r="F37" s="2047">
        <v>0</v>
      </c>
      <c r="G37" s="2047">
        <v>0</v>
      </c>
      <c r="H37" s="2047">
        <v>0</v>
      </c>
      <c r="I37" s="2047">
        <v>0</v>
      </c>
      <c r="J37" s="2047">
        <v>0</v>
      </c>
      <c r="K37" s="2046">
        <v>0</v>
      </c>
      <c r="L37" s="2047">
        <f t="shared" si="5"/>
        <v>22677.300000000007</v>
      </c>
      <c r="M37" s="2047"/>
      <c r="N37" s="2047"/>
      <c r="O37" s="2047"/>
      <c r="P37" s="2047"/>
      <c r="Q37" s="2047"/>
      <c r="R37" s="2047"/>
      <c r="S37" s="2047"/>
      <c r="T37" s="2047"/>
      <c r="U37" s="2047"/>
      <c r="V37" s="2046"/>
      <c r="W37" s="2045">
        <f t="shared" si="6"/>
        <v>0</v>
      </c>
    </row>
    <row r="38" spans="1:23" hidden="1">
      <c r="A38" s="1932" t="s">
        <v>611</v>
      </c>
      <c r="B38" s="2047">
        <v>25691.171999999999</v>
      </c>
      <c r="C38" s="2047">
        <v>340</v>
      </c>
      <c r="D38" s="2047">
        <v>0</v>
      </c>
      <c r="E38" s="2047">
        <v>0</v>
      </c>
      <c r="F38" s="2047">
        <v>0</v>
      </c>
      <c r="G38" s="2047">
        <v>0</v>
      </c>
      <c r="H38" s="2047">
        <v>0</v>
      </c>
      <c r="I38" s="2047">
        <v>0</v>
      </c>
      <c r="J38" s="2047">
        <v>0</v>
      </c>
      <c r="K38" s="2046">
        <v>0</v>
      </c>
      <c r="L38" s="2047">
        <f t="shared" si="5"/>
        <v>25691.171999999999</v>
      </c>
      <c r="M38" s="2047"/>
      <c r="N38" s="2047"/>
      <c r="O38" s="2047"/>
      <c r="P38" s="2047"/>
      <c r="Q38" s="2047"/>
      <c r="R38" s="2047"/>
      <c r="S38" s="2047"/>
      <c r="T38" s="2047"/>
      <c r="U38" s="2047"/>
      <c r="V38" s="2046"/>
      <c r="W38" s="2045">
        <f t="shared" si="6"/>
        <v>0</v>
      </c>
    </row>
    <row r="39" spans="1:23" ht="16.5" hidden="1" thickBot="1">
      <c r="A39" s="2044" t="s">
        <v>305</v>
      </c>
      <c r="B39" s="2042">
        <f t="shared" ref="B39:W39" si="7">SUM(B27:B38)</f>
        <v>276332.39400000003</v>
      </c>
      <c r="C39" s="2043">
        <f t="shared" si="7"/>
        <v>3820</v>
      </c>
      <c r="D39" s="2042">
        <f t="shared" si="7"/>
        <v>0</v>
      </c>
      <c r="E39" s="2042">
        <f t="shared" si="7"/>
        <v>0</v>
      </c>
      <c r="F39" s="2042">
        <f t="shared" si="7"/>
        <v>0</v>
      </c>
      <c r="G39" s="2042">
        <f t="shared" si="7"/>
        <v>0</v>
      </c>
      <c r="H39" s="2042">
        <f t="shared" si="7"/>
        <v>0</v>
      </c>
      <c r="I39" s="2042">
        <f t="shared" si="7"/>
        <v>0</v>
      </c>
      <c r="J39" s="2042">
        <f t="shared" si="7"/>
        <v>0</v>
      </c>
      <c r="K39" s="2042">
        <f t="shared" si="7"/>
        <v>0</v>
      </c>
      <c r="L39" s="2042">
        <f t="shared" si="7"/>
        <v>276332.39400000003</v>
      </c>
      <c r="M39" s="2042">
        <f t="shared" si="7"/>
        <v>62276.75</v>
      </c>
      <c r="N39" s="2042">
        <f t="shared" si="7"/>
        <v>840</v>
      </c>
      <c r="O39" s="2042">
        <f t="shared" si="7"/>
        <v>0</v>
      </c>
      <c r="P39" s="2042">
        <f t="shared" si="7"/>
        <v>0</v>
      </c>
      <c r="Q39" s="2042">
        <f t="shared" si="7"/>
        <v>0</v>
      </c>
      <c r="R39" s="2042">
        <f t="shared" si="7"/>
        <v>0</v>
      </c>
      <c r="S39" s="2042">
        <f t="shared" si="7"/>
        <v>0</v>
      </c>
      <c r="T39" s="2042">
        <f t="shared" si="7"/>
        <v>0</v>
      </c>
      <c r="U39" s="2042">
        <f t="shared" si="7"/>
        <v>0</v>
      </c>
      <c r="V39" s="2042">
        <f t="shared" si="7"/>
        <v>0</v>
      </c>
      <c r="W39" s="2041">
        <f t="shared" si="7"/>
        <v>62276.75</v>
      </c>
    </row>
    <row r="40" spans="1:23" hidden="1"/>
    <row r="41" spans="1:23">
      <c r="H41" s="2040"/>
      <c r="I41" s="2040"/>
    </row>
    <row r="42" spans="1:23">
      <c r="I42" s="2040"/>
    </row>
    <row r="50" spans="6:6">
      <c r="F50" s="1913"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31"/>
  <sheetViews>
    <sheetView zoomScale="80" zoomScaleNormal="80" zoomScaleSheetLayoutView="84" workbookViewId="0">
      <pane xSplit="1" ySplit="2" topLeftCell="B3" activePane="bottomRight" state="frozen"/>
      <selection activeCell="M11" sqref="M11"/>
      <selection pane="topRight" activeCell="M11" sqref="M11"/>
      <selection pane="bottomLeft" activeCell="M11" sqref="M11"/>
      <selection pane="bottomRight" activeCell="BA19" sqref="BA19"/>
    </sheetView>
  </sheetViews>
  <sheetFormatPr defaultRowHeight="15.75"/>
  <cols>
    <col min="1" max="1" width="71" style="2082" bestFit="1" customWidth="1"/>
    <col min="2" max="2" width="12" style="2082" bestFit="1" customWidth="1"/>
    <col min="3" max="13" width="12.85546875" style="2082" hidden="1" customWidth="1"/>
    <col min="14" max="14" width="12" style="2082" bestFit="1" customWidth="1"/>
    <col min="15" max="18" width="12.85546875" style="2082" hidden="1" customWidth="1"/>
    <col min="19" max="25" width="11.140625" style="2082" hidden="1" customWidth="1"/>
    <col min="26" max="26" width="12" style="2082" bestFit="1" customWidth="1"/>
    <col min="27" max="28" width="11.140625" style="2082" hidden="1" customWidth="1"/>
    <col min="29" max="37" width="12" style="2082" hidden="1" customWidth="1"/>
    <col min="38" max="38" width="12" style="2082" customWidth="1"/>
    <col min="39" max="40" width="12" style="2082" hidden="1" customWidth="1"/>
    <col min="41" max="50" width="12" style="2082" bestFit="1" customWidth="1"/>
    <col min="51" max="261" width="9.140625" style="2082"/>
    <col min="262" max="262" width="53.28515625" style="2082" customWidth="1"/>
    <col min="263" max="268" width="0" style="2082" hidden="1" customWidth="1"/>
    <col min="269" max="271" width="12.85546875" style="2082" customWidth="1"/>
    <col min="272" max="277" width="12.85546875" style="2082" bestFit="1" customWidth="1"/>
    <col min="278" max="279" width="12.85546875" style="2082" customWidth="1"/>
    <col min="280" max="281" width="11.140625" style="2082" customWidth="1"/>
    <col min="282" max="517" width="9.140625" style="2082"/>
    <col min="518" max="518" width="53.28515625" style="2082" customWidth="1"/>
    <col min="519" max="524" width="0" style="2082" hidden="1" customWidth="1"/>
    <col min="525" max="527" width="12.85546875" style="2082" customWidth="1"/>
    <col min="528" max="533" width="12.85546875" style="2082" bestFit="1" customWidth="1"/>
    <col min="534" max="535" width="12.85546875" style="2082" customWidth="1"/>
    <col min="536" max="537" width="11.140625" style="2082" customWidth="1"/>
    <col min="538" max="773" width="9.140625" style="2082"/>
    <col min="774" max="774" width="53.28515625" style="2082" customWidth="1"/>
    <col min="775" max="780" width="0" style="2082" hidden="1" customWidth="1"/>
    <col min="781" max="783" width="12.85546875" style="2082" customWidth="1"/>
    <col min="784" max="789" width="12.85546875" style="2082" bestFit="1" customWidth="1"/>
    <col min="790" max="791" width="12.85546875" style="2082" customWidth="1"/>
    <col min="792" max="793" width="11.140625" style="2082" customWidth="1"/>
    <col min="794" max="1029" width="9.140625" style="2082"/>
    <col min="1030" max="1030" width="53.28515625" style="2082" customWidth="1"/>
    <col min="1031" max="1036" width="0" style="2082" hidden="1" customWidth="1"/>
    <col min="1037" max="1039" width="12.85546875" style="2082" customWidth="1"/>
    <col min="1040" max="1045" width="12.85546875" style="2082" bestFit="1" customWidth="1"/>
    <col min="1046" max="1047" width="12.85546875" style="2082" customWidth="1"/>
    <col min="1048" max="1049" width="11.140625" style="2082" customWidth="1"/>
    <col min="1050" max="1285" width="9.140625" style="2082"/>
    <col min="1286" max="1286" width="53.28515625" style="2082" customWidth="1"/>
    <col min="1287" max="1292" width="0" style="2082" hidden="1" customWidth="1"/>
    <col min="1293" max="1295" width="12.85546875" style="2082" customWidth="1"/>
    <col min="1296" max="1301" width="12.85546875" style="2082" bestFit="1" customWidth="1"/>
    <col min="1302" max="1303" width="12.85546875" style="2082" customWidth="1"/>
    <col min="1304" max="1305" width="11.140625" style="2082" customWidth="1"/>
    <col min="1306" max="1541" width="9.140625" style="2082"/>
    <col min="1542" max="1542" width="53.28515625" style="2082" customWidth="1"/>
    <col min="1543" max="1548" width="0" style="2082" hidden="1" customWidth="1"/>
    <col min="1549" max="1551" width="12.85546875" style="2082" customWidth="1"/>
    <col min="1552" max="1557" width="12.85546875" style="2082" bestFit="1" customWidth="1"/>
    <col min="1558" max="1559" width="12.85546875" style="2082" customWidth="1"/>
    <col min="1560" max="1561" width="11.140625" style="2082" customWidth="1"/>
    <col min="1562" max="1797" width="9.140625" style="2082"/>
    <col min="1798" max="1798" width="53.28515625" style="2082" customWidth="1"/>
    <col min="1799" max="1804" width="0" style="2082" hidden="1" customWidth="1"/>
    <col min="1805" max="1807" width="12.85546875" style="2082" customWidth="1"/>
    <col min="1808" max="1813" width="12.85546875" style="2082" bestFit="1" customWidth="1"/>
    <col min="1814" max="1815" width="12.85546875" style="2082" customWidth="1"/>
    <col min="1816" max="1817" width="11.140625" style="2082" customWidth="1"/>
    <col min="1818" max="2053" width="9.140625" style="2082"/>
    <col min="2054" max="2054" width="53.28515625" style="2082" customWidth="1"/>
    <col min="2055" max="2060" width="0" style="2082" hidden="1" customWidth="1"/>
    <col min="2061" max="2063" width="12.85546875" style="2082" customWidth="1"/>
    <col min="2064" max="2069" width="12.85546875" style="2082" bestFit="1" customWidth="1"/>
    <col min="2070" max="2071" width="12.85546875" style="2082" customWidth="1"/>
    <col min="2072" max="2073" width="11.140625" style="2082" customWidth="1"/>
    <col min="2074" max="2309" width="9.140625" style="2082"/>
    <col min="2310" max="2310" width="53.28515625" style="2082" customWidth="1"/>
    <col min="2311" max="2316" width="0" style="2082" hidden="1" customWidth="1"/>
    <col min="2317" max="2319" width="12.85546875" style="2082" customWidth="1"/>
    <col min="2320" max="2325" width="12.85546875" style="2082" bestFit="1" customWidth="1"/>
    <col min="2326" max="2327" width="12.85546875" style="2082" customWidth="1"/>
    <col min="2328" max="2329" width="11.140625" style="2082" customWidth="1"/>
    <col min="2330" max="2565" width="9.140625" style="2082"/>
    <col min="2566" max="2566" width="53.28515625" style="2082" customWidth="1"/>
    <col min="2567" max="2572" width="0" style="2082" hidden="1" customWidth="1"/>
    <col min="2573" max="2575" width="12.85546875" style="2082" customWidth="1"/>
    <col min="2576" max="2581" width="12.85546875" style="2082" bestFit="1" customWidth="1"/>
    <col min="2582" max="2583" width="12.85546875" style="2082" customWidth="1"/>
    <col min="2584" max="2585" width="11.140625" style="2082" customWidth="1"/>
    <col min="2586" max="2821" width="9.140625" style="2082"/>
    <col min="2822" max="2822" width="53.28515625" style="2082" customWidth="1"/>
    <col min="2823" max="2828" width="0" style="2082" hidden="1" customWidth="1"/>
    <col min="2829" max="2831" width="12.85546875" style="2082" customWidth="1"/>
    <col min="2832" max="2837" width="12.85546875" style="2082" bestFit="1" customWidth="1"/>
    <col min="2838" max="2839" width="12.85546875" style="2082" customWidth="1"/>
    <col min="2840" max="2841" width="11.140625" style="2082" customWidth="1"/>
    <col min="2842" max="3077" width="9.140625" style="2082"/>
    <col min="3078" max="3078" width="53.28515625" style="2082" customWidth="1"/>
    <col min="3079" max="3084" width="0" style="2082" hidden="1" customWidth="1"/>
    <col min="3085" max="3087" width="12.85546875" style="2082" customWidth="1"/>
    <col min="3088" max="3093" width="12.85546875" style="2082" bestFit="1" customWidth="1"/>
    <col min="3094" max="3095" width="12.85546875" style="2082" customWidth="1"/>
    <col min="3096" max="3097" width="11.140625" style="2082" customWidth="1"/>
    <col min="3098" max="3333" width="9.140625" style="2082"/>
    <col min="3334" max="3334" width="53.28515625" style="2082" customWidth="1"/>
    <col min="3335" max="3340" width="0" style="2082" hidden="1" customWidth="1"/>
    <col min="3341" max="3343" width="12.85546875" style="2082" customWidth="1"/>
    <col min="3344" max="3349" width="12.85546875" style="2082" bestFit="1" customWidth="1"/>
    <col min="3350" max="3351" width="12.85546875" style="2082" customWidth="1"/>
    <col min="3352" max="3353" width="11.140625" style="2082" customWidth="1"/>
    <col min="3354" max="3589" width="9.140625" style="2082"/>
    <col min="3590" max="3590" width="53.28515625" style="2082" customWidth="1"/>
    <col min="3591" max="3596" width="0" style="2082" hidden="1" customWidth="1"/>
    <col min="3597" max="3599" width="12.85546875" style="2082" customWidth="1"/>
    <col min="3600" max="3605" width="12.85546875" style="2082" bestFit="1" customWidth="1"/>
    <col min="3606" max="3607" width="12.85546875" style="2082" customWidth="1"/>
    <col min="3608" max="3609" width="11.140625" style="2082" customWidth="1"/>
    <col min="3610" max="3845" width="9.140625" style="2082"/>
    <col min="3846" max="3846" width="53.28515625" style="2082" customWidth="1"/>
    <col min="3847" max="3852" width="0" style="2082" hidden="1" customWidth="1"/>
    <col min="3853" max="3855" width="12.85546875" style="2082" customWidth="1"/>
    <col min="3856" max="3861" width="12.85546875" style="2082" bestFit="1" customWidth="1"/>
    <col min="3862" max="3863" width="12.85546875" style="2082" customWidth="1"/>
    <col min="3864" max="3865" width="11.140625" style="2082" customWidth="1"/>
    <col min="3866" max="4101" width="9.140625" style="2082"/>
    <col min="4102" max="4102" width="53.28515625" style="2082" customWidth="1"/>
    <col min="4103" max="4108" width="0" style="2082" hidden="1" customWidth="1"/>
    <col min="4109" max="4111" width="12.85546875" style="2082" customWidth="1"/>
    <col min="4112" max="4117" width="12.85546875" style="2082" bestFit="1" customWidth="1"/>
    <col min="4118" max="4119" width="12.85546875" style="2082" customWidth="1"/>
    <col min="4120" max="4121" width="11.140625" style="2082" customWidth="1"/>
    <col min="4122" max="4357" width="9.140625" style="2082"/>
    <col min="4358" max="4358" width="53.28515625" style="2082" customWidth="1"/>
    <col min="4359" max="4364" width="0" style="2082" hidden="1" customWidth="1"/>
    <col min="4365" max="4367" width="12.85546875" style="2082" customWidth="1"/>
    <col min="4368" max="4373" width="12.85546875" style="2082" bestFit="1" customWidth="1"/>
    <col min="4374" max="4375" width="12.85546875" style="2082" customWidth="1"/>
    <col min="4376" max="4377" width="11.140625" style="2082" customWidth="1"/>
    <col min="4378" max="4613" width="9.140625" style="2082"/>
    <col min="4614" max="4614" width="53.28515625" style="2082" customWidth="1"/>
    <col min="4615" max="4620" width="0" style="2082" hidden="1" customWidth="1"/>
    <col min="4621" max="4623" width="12.85546875" style="2082" customWidth="1"/>
    <col min="4624" max="4629" width="12.85546875" style="2082" bestFit="1" customWidth="1"/>
    <col min="4630" max="4631" width="12.85546875" style="2082" customWidth="1"/>
    <col min="4632" max="4633" width="11.140625" style="2082" customWidth="1"/>
    <col min="4634" max="4869" width="9.140625" style="2082"/>
    <col min="4870" max="4870" width="53.28515625" style="2082" customWidth="1"/>
    <col min="4871" max="4876" width="0" style="2082" hidden="1" customWidth="1"/>
    <col min="4877" max="4879" width="12.85546875" style="2082" customWidth="1"/>
    <col min="4880" max="4885" width="12.85546875" style="2082" bestFit="1" customWidth="1"/>
    <col min="4886" max="4887" width="12.85546875" style="2082" customWidth="1"/>
    <col min="4888" max="4889" width="11.140625" style="2082" customWidth="1"/>
    <col min="4890" max="5125" width="9.140625" style="2082"/>
    <col min="5126" max="5126" width="53.28515625" style="2082" customWidth="1"/>
    <col min="5127" max="5132" width="0" style="2082" hidden="1" customWidth="1"/>
    <col min="5133" max="5135" width="12.85546875" style="2082" customWidth="1"/>
    <col min="5136" max="5141" width="12.85546875" style="2082" bestFit="1" customWidth="1"/>
    <col min="5142" max="5143" width="12.85546875" style="2082" customWidth="1"/>
    <col min="5144" max="5145" width="11.140625" style="2082" customWidth="1"/>
    <col min="5146" max="5381" width="9.140625" style="2082"/>
    <col min="5382" max="5382" width="53.28515625" style="2082" customWidth="1"/>
    <col min="5383" max="5388" width="0" style="2082" hidden="1" customWidth="1"/>
    <col min="5389" max="5391" width="12.85546875" style="2082" customWidth="1"/>
    <col min="5392" max="5397" width="12.85546875" style="2082" bestFit="1" customWidth="1"/>
    <col min="5398" max="5399" width="12.85546875" style="2082" customWidth="1"/>
    <col min="5400" max="5401" width="11.140625" style="2082" customWidth="1"/>
    <col min="5402" max="5637" width="9.140625" style="2082"/>
    <col min="5638" max="5638" width="53.28515625" style="2082" customWidth="1"/>
    <col min="5639" max="5644" width="0" style="2082" hidden="1" customWidth="1"/>
    <col min="5645" max="5647" width="12.85546875" style="2082" customWidth="1"/>
    <col min="5648" max="5653" width="12.85546875" style="2082" bestFit="1" customWidth="1"/>
    <col min="5654" max="5655" width="12.85546875" style="2082" customWidth="1"/>
    <col min="5656" max="5657" width="11.140625" style="2082" customWidth="1"/>
    <col min="5658" max="5893" width="9.140625" style="2082"/>
    <col min="5894" max="5894" width="53.28515625" style="2082" customWidth="1"/>
    <col min="5895" max="5900" width="0" style="2082" hidden="1" customWidth="1"/>
    <col min="5901" max="5903" width="12.85546875" style="2082" customWidth="1"/>
    <col min="5904" max="5909" width="12.85546875" style="2082" bestFit="1" customWidth="1"/>
    <col min="5910" max="5911" width="12.85546875" style="2082" customWidth="1"/>
    <col min="5912" max="5913" width="11.140625" style="2082" customWidth="1"/>
    <col min="5914" max="6149" width="9.140625" style="2082"/>
    <col min="6150" max="6150" width="53.28515625" style="2082" customWidth="1"/>
    <col min="6151" max="6156" width="0" style="2082" hidden="1" customWidth="1"/>
    <col min="6157" max="6159" width="12.85546875" style="2082" customWidth="1"/>
    <col min="6160" max="6165" width="12.85546875" style="2082" bestFit="1" customWidth="1"/>
    <col min="6166" max="6167" width="12.85546875" style="2082" customWidth="1"/>
    <col min="6168" max="6169" width="11.140625" style="2082" customWidth="1"/>
    <col min="6170" max="6405" width="9.140625" style="2082"/>
    <col min="6406" max="6406" width="53.28515625" style="2082" customWidth="1"/>
    <col min="6407" max="6412" width="0" style="2082" hidden="1" customWidth="1"/>
    <col min="6413" max="6415" width="12.85546875" style="2082" customWidth="1"/>
    <col min="6416" max="6421" width="12.85546875" style="2082" bestFit="1" customWidth="1"/>
    <col min="6422" max="6423" width="12.85546875" style="2082" customWidth="1"/>
    <col min="6424" max="6425" width="11.140625" style="2082" customWidth="1"/>
    <col min="6426" max="6661" width="9.140625" style="2082"/>
    <col min="6662" max="6662" width="53.28515625" style="2082" customWidth="1"/>
    <col min="6663" max="6668" width="0" style="2082" hidden="1" customWidth="1"/>
    <col min="6669" max="6671" width="12.85546875" style="2082" customWidth="1"/>
    <col min="6672" max="6677" width="12.85546875" style="2082" bestFit="1" customWidth="1"/>
    <col min="6678" max="6679" width="12.85546875" style="2082" customWidth="1"/>
    <col min="6680" max="6681" width="11.140625" style="2082" customWidth="1"/>
    <col min="6682" max="6917" width="9.140625" style="2082"/>
    <col min="6918" max="6918" width="53.28515625" style="2082" customWidth="1"/>
    <col min="6919" max="6924" width="0" style="2082" hidden="1" customWidth="1"/>
    <col min="6925" max="6927" width="12.85546875" style="2082" customWidth="1"/>
    <col min="6928" max="6933" width="12.85546875" style="2082" bestFit="1" customWidth="1"/>
    <col min="6934" max="6935" width="12.85546875" style="2082" customWidth="1"/>
    <col min="6936" max="6937" width="11.140625" style="2082" customWidth="1"/>
    <col min="6938" max="7173" width="9.140625" style="2082"/>
    <col min="7174" max="7174" width="53.28515625" style="2082" customWidth="1"/>
    <col min="7175" max="7180" width="0" style="2082" hidden="1" customWidth="1"/>
    <col min="7181" max="7183" width="12.85546875" style="2082" customWidth="1"/>
    <col min="7184" max="7189" width="12.85546875" style="2082" bestFit="1" customWidth="1"/>
    <col min="7190" max="7191" width="12.85546875" style="2082" customWidth="1"/>
    <col min="7192" max="7193" width="11.140625" style="2082" customWidth="1"/>
    <col min="7194" max="7429" width="9.140625" style="2082"/>
    <col min="7430" max="7430" width="53.28515625" style="2082" customWidth="1"/>
    <col min="7431" max="7436" width="0" style="2082" hidden="1" customWidth="1"/>
    <col min="7437" max="7439" width="12.85546875" style="2082" customWidth="1"/>
    <col min="7440" max="7445" width="12.85546875" style="2082" bestFit="1" customWidth="1"/>
    <col min="7446" max="7447" width="12.85546875" style="2082" customWidth="1"/>
    <col min="7448" max="7449" width="11.140625" style="2082" customWidth="1"/>
    <col min="7450" max="7685" width="9.140625" style="2082"/>
    <col min="7686" max="7686" width="53.28515625" style="2082" customWidth="1"/>
    <col min="7687" max="7692" width="0" style="2082" hidden="1" customWidth="1"/>
    <col min="7693" max="7695" width="12.85546875" style="2082" customWidth="1"/>
    <col min="7696" max="7701" width="12.85546875" style="2082" bestFit="1" customWidth="1"/>
    <col min="7702" max="7703" width="12.85546875" style="2082" customWidth="1"/>
    <col min="7704" max="7705" width="11.140625" style="2082" customWidth="1"/>
    <col min="7706" max="7941" width="9.140625" style="2082"/>
    <col min="7942" max="7942" width="53.28515625" style="2082" customWidth="1"/>
    <col min="7943" max="7948" width="0" style="2082" hidden="1" customWidth="1"/>
    <col min="7949" max="7951" width="12.85546875" style="2082" customWidth="1"/>
    <col min="7952" max="7957" width="12.85546875" style="2082" bestFit="1" customWidth="1"/>
    <col min="7958" max="7959" width="12.85546875" style="2082" customWidth="1"/>
    <col min="7960" max="7961" width="11.140625" style="2082" customWidth="1"/>
    <col min="7962" max="8197" width="9.140625" style="2082"/>
    <col min="8198" max="8198" width="53.28515625" style="2082" customWidth="1"/>
    <col min="8199" max="8204" width="0" style="2082" hidden="1" customWidth="1"/>
    <col min="8205" max="8207" width="12.85546875" style="2082" customWidth="1"/>
    <col min="8208" max="8213" width="12.85546875" style="2082" bestFit="1" customWidth="1"/>
    <col min="8214" max="8215" width="12.85546875" style="2082" customWidth="1"/>
    <col min="8216" max="8217" width="11.140625" style="2082" customWidth="1"/>
    <col min="8218" max="8453" width="9.140625" style="2082"/>
    <col min="8454" max="8454" width="53.28515625" style="2082" customWidth="1"/>
    <col min="8455" max="8460" width="0" style="2082" hidden="1" customWidth="1"/>
    <col min="8461" max="8463" width="12.85546875" style="2082" customWidth="1"/>
    <col min="8464" max="8469" width="12.85546875" style="2082" bestFit="1" customWidth="1"/>
    <col min="8470" max="8471" width="12.85546875" style="2082" customWidth="1"/>
    <col min="8472" max="8473" width="11.140625" style="2082" customWidth="1"/>
    <col min="8474" max="8709" width="9.140625" style="2082"/>
    <col min="8710" max="8710" width="53.28515625" style="2082" customWidth="1"/>
    <col min="8711" max="8716" width="0" style="2082" hidden="1" customWidth="1"/>
    <col min="8717" max="8719" width="12.85546875" style="2082" customWidth="1"/>
    <col min="8720" max="8725" width="12.85546875" style="2082" bestFit="1" customWidth="1"/>
    <col min="8726" max="8727" width="12.85546875" style="2082" customWidth="1"/>
    <col min="8728" max="8729" width="11.140625" style="2082" customWidth="1"/>
    <col min="8730" max="8965" width="9.140625" style="2082"/>
    <col min="8966" max="8966" width="53.28515625" style="2082" customWidth="1"/>
    <col min="8967" max="8972" width="0" style="2082" hidden="1" customWidth="1"/>
    <col min="8973" max="8975" width="12.85546875" style="2082" customWidth="1"/>
    <col min="8976" max="8981" width="12.85546875" style="2082" bestFit="1" customWidth="1"/>
    <col min="8982" max="8983" width="12.85546875" style="2082" customWidth="1"/>
    <col min="8984" max="8985" width="11.140625" style="2082" customWidth="1"/>
    <col min="8986" max="9221" width="9.140625" style="2082"/>
    <col min="9222" max="9222" width="53.28515625" style="2082" customWidth="1"/>
    <col min="9223" max="9228" width="0" style="2082" hidden="1" customWidth="1"/>
    <col min="9229" max="9231" width="12.85546875" style="2082" customWidth="1"/>
    <col min="9232" max="9237" width="12.85546875" style="2082" bestFit="1" customWidth="1"/>
    <col min="9238" max="9239" width="12.85546875" style="2082" customWidth="1"/>
    <col min="9240" max="9241" width="11.140625" style="2082" customWidth="1"/>
    <col min="9242" max="9477" width="9.140625" style="2082"/>
    <col min="9478" max="9478" width="53.28515625" style="2082" customWidth="1"/>
    <col min="9479" max="9484" width="0" style="2082" hidden="1" customWidth="1"/>
    <col min="9485" max="9487" width="12.85546875" style="2082" customWidth="1"/>
    <col min="9488" max="9493" width="12.85546875" style="2082" bestFit="1" customWidth="1"/>
    <col min="9494" max="9495" width="12.85546875" style="2082" customWidth="1"/>
    <col min="9496" max="9497" width="11.140625" style="2082" customWidth="1"/>
    <col min="9498" max="9733" width="9.140625" style="2082"/>
    <col min="9734" max="9734" width="53.28515625" style="2082" customWidth="1"/>
    <col min="9735" max="9740" width="0" style="2082" hidden="1" customWidth="1"/>
    <col min="9741" max="9743" width="12.85546875" style="2082" customWidth="1"/>
    <col min="9744" max="9749" width="12.85546875" style="2082" bestFit="1" customWidth="1"/>
    <col min="9750" max="9751" width="12.85546875" style="2082" customWidth="1"/>
    <col min="9752" max="9753" width="11.140625" style="2082" customWidth="1"/>
    <col min="9754" max="9989" width="9.140625" style="2082"/>
    <col min="9990" max="9990" width="53.28515625" style="2082" customWidth="1"/>
    <col min="9991" max="9996" width="0" style="2082" hidden="1" customWidth="1"/>
    <col min="9997" max="9999" width="12.85546875" style="2082" customWidth="1"/>
    <col min="10000" max="10005" width="12.85546875" style="2082" bestFit="1" customWidth="1"/>
    <col min="10006" max="10007" width="12.85546875" style="2082" customWidth="1"/>
    <col min="10008" max="10009" width="11.140625" style="2082" customWidth="1"/>
    <col min="10010" max="10245" width="9.140625" style="2082"/>
    <col min="10246" max="10246" width="53.28515625" style="2082" customWidth="1"/>
    <col min="10247" max="10252" width="0" style="2082" hidden="1" customWidth="1"/>
    <col min="10253" max="10255" width="12.85546875" style="2082" customWidth="1"/>
    <col min="10256" max="10261" width="12.85546875" style="2082" bestFit="1" customWidth="1"/>
    <col min="10262" max="10263" width="12.85546875" style="2082" customWidth="1"/>
    <col min="10264" max="10265" width="11.140625" style="2082" customWidth="1"/>
    <col min="10266" max="10501" width="9.140625" style="2082"/>
    <col min="10502" max="10502" width="53.28515625" style="2082" customWidth="1"/>
    <col min="10503" max="10508" width="0" style="2082" hidden="1" customWidth="1"/>
    <col min="10509" max="10511" width="12.85546875" style="2082" customWidth="1"/>
    <col min="10512" max="10517" width="12.85546875" style="2082" bestFit="1" customWidth="1"/>
    <col min="10518" max="10519" width="12.85546875" style="2082" customWidth="1"/>
    <col min="10520" max="10521" width="11.140625" style="2082" customWidth="1"/>
    <col min="10522" max="10757" width="9.140625" style="2082"/>
    <col min="10758" max="10758" width="53.28515625" style="2082" customWidth="1"/>
    <col min="10759" max="10764" width="0" style="2082" hidden="1" customWidth="1"/>
    <col min="10765" max="10767" width="12.85546875" style="2082" customWidth="1"/>
    <col min="10768" max="10773" width="12.85546875" style="2082" bestFit="1" customWidth="1"/>
    <col min="10774" max="10775" width="12.85546875" style="2082" customWidth="1"/>
    <col min="10776" max="10777" width="11.140625" style="2082" customWidth="1"/>
    <col min="10778" max="11013" width="9.140625" style="2082"/>
    <col min="11014" max="11014" width="53.28515625" style="2082" customWidth="1"/>
    <col min="11015" max="11020" width="0" style="2082" hidden="1" customWidth="1"/>
    <col min="11021" max="11023" width="12.85546875" style="2082" customWidth="1"/>
    <col min="11024" max="11029" width="12.85546875" style="2082" bestFit="1" customWidth="1"/>
    <col min="11030" max="11031" width="12.85546875" style="2082" customWidth="1"/>
    <col min="11032" max="11033" width="11.140625" style="2082" customWidth="1"/>
    <col min="11034" max="11269" width="9.140625" style="2082"/>
    <col min="11270" max="11270" width="53.28515625" style="2082" customWidth="1"/>
    <col min="11271" max="11276" width="0" style="2082" hidden="1" customWidth="1"/>
    <col min="11277" max="11279" width="12.85546875" style="2082" customWidth="1"/>
    <col min="11280" max="11285" width="12.85546875" style="2082" bestFit="1" customWidth="1"/>
    <col min="11286" max="11287" width="12.85546875" style="2082" customWidth="1"/>
    <col min="11288" max="11289" width="11.140625" style="2082" customWidth="1"/>
    <col min="11290" max="11525" width="9.140625" style="2082"/>
    <col min="11526" max="11526" width="53.28515625" style="2082" customWidth="1"/>
    <col min="11527" max="11532" width="0" style="2082" hidden="1" customWidth="1"/>
    <col min="11533" max="11535" width="12.85546875" style="2082" customWidth="1"/>
    <col min="11536" max="11541" width="12.85546875" style="2082" bestFit="1" customWidth="1"/>
    <col min="11542" max="11543" width="12.85546875" style="2082" customWidth="1"/>
    <col min="11544" max="11545" width="11.140625" style="2082" customWidth="1"/>
    <col min="11546" max="11781" width="9.140625" style="2082"/>
    <col min="11782" max="11782" width="53.28515625" style="2082" customWidth="1"/>
    <col min="11783" max="11788" width="0" style="2082" hidden="1" customWidth="1"/>
    <col min="11789" max="11791" width="12.85546875" style="2082" customWidth="1"/>
    <col min="11792" max="11797" width="12.85546875" style="2082" bestFit="1" customWidth="1"/>
    <col min="11798" max="11799" width="12.85546875" style="2082" customWidth="1"/>
    <col min="11800" max="11801" width="11.140625" style="2082" customWidth="1"/>
    <col min="11802" max="12037" width="9.140625" style="2082"/>
    <col min="12038" max="12038" width="53.28515625" style="2082" customWidth="1"/>
    <col min="12039" max="12044" width="0" style="2082" hidden="1" customWidth="1"/>
    <col min="12045" max="12047" width="12.85546875" style="2082" customWidth="1"/>
    <col min="12048" max="12053" width="12.85546875" style="2082" bestFit="1" customWidth="1"/>
    <col min="12054" max="12055" width="12.85546875" style="2082" customWidth="1"/>
    <col min="12056" max="12057" width="11.140625" style="2082" customWidth="1"/>
    <col min="12058" max="12293" width="9.140625" style="2082"/>
    <col min="12294" max="12294" width="53.28515625" style="2082" customWidth="1"/>
    <col min="12295" max="12300" width="0" style="2082" hidden="1" customWidth="1"/>
    <col min="12301" max="12303" width="12.85546875" style="2082" customWidth="1"/>
    <col min="12304" max="12309" width="12.85546875" style="2082" bestFit="1" customWidth="1"/>
    <col min="12310" max="12311" width="12.85546875" style="2082" customWidth="1"/>
    <col min="12312" max="12313" width="11.140625" style="2082" customWidth="1"/>
    <col min="12314" max="12549" width="9.140625" style="2082"/>
    <col min="12550" max="12550" width="53.28515625" style="2082" customWidth="1"/>
    <col min="12551" max="12556" width="0" style="2082" hidden="1" customWidth="1"/>
    <col min="12557" max="12559" width="12.85546875" style="2082" customWidth="1"/>
    <col min="12560" max="12565" width="12.85546875" style="2082" bestFit="1" customWidth="1"/>
    <col min="12566" max="12567" width="12.85546875" style="2082" customWidth="1"/>
    <col min="12568" max="12569" width="11.140625" style="2082" customWidth="1"/>
    <col min="12570" max="12805" width="9.140625" style="2082"/>
    <col min="12806" max="12806" width="53.28515625" style="2082" customWidth="1"/>
    <col min="12807" max="12812" width="0" style="2082" hidden="1" customWidth="1"/>
    <col min="12813" max="12815" width="12.85546875" style="2082" customWidth="1"/>
    <col min="12816" max="12821" width="12.85546875" style="2082" bestFit="1" customWidth="1"/>
    <col min="12822" max="12823" width="12.85546875" style="2082" customWidth="1"/>
    <col min="12824" max="12825" width="11.140625" style="2082" customWidth="1"/>
    <col min="12826" max="13061" width="9.140625" style="2082"/>
    <col min="13062" max="13062" width="53.28515625" style="2082" customWidth="1"/>
    <col min="13063" max="13068" width="0" style="2082" hidden="1" customWidth="1"/>
    <col min="13069" max="13071" width="12.85546875" style="2082" customWidth="1"/>
    <col min="13072" max="13077" width="12.85546875" style="2082" bestFit="1" customWidth="1"/>
    <col min="13078" max="13079" width="12.85546875" style="2082" customWidth="1"/>
    <col min="13080" max="13081" width="11.140625" style="2082" customWidth="1"/>
    <col min="13082" max="13317" width="9.140625" style="2082"/>
    <col min="13318" max="13318" width="53.28515625" style="2082" customWidth="1"/>
    <col min="13319" max="13324" width="0" style="2082" hidden="1" customWidth="1"/>
    <col min="13325" max="13327" width="12.85546875" style="2082" customWidth="1"/>
    <col min="13328" max="13333" width="12.85546875" style="2082" bestFit="1" customWidth="1"/>
    <col min="13334" max="13335" width="12.85546875" style="2082" customWidth="1"/>
    <col min="13336" max="13337" width="11.140625" style="2082" customWidth="1"/>
    <col min="13338" max="13573" width="9.140625" style="2082"/>
    <col min="13574" max="13574" width="53.28515625" style="2082" customWidth="1"/>
    <col min="13575" max="13580" width="0" style="2082" hidden="1" customWidth="1"/>
    <col min="13581" max="13583" width="12.85546875" style="2082" customWidth="1"/>
    <col min="13584" max="13589" width="12.85546875" style="2082" bestFit="1" customWidth="1"/>
    <col min="13590" max="13591" width="12.85546875" style="2082" customWidth="1"/>
    <col min="13592" max="13593" width="11.140625" style="2082" customWidth="1"/>
    <col min="13594" max="13829" width="9.140625" style="2082"/>
    <col min="13830" max="13830" width="53.28515625" style="2082" customWidth="1"/>
    <col min="13831" max="13836" width="0" style="2082" hidden="1" customWidth="1"/>
    <col min="13837" max="13839" width="12.85546875" style="2082" customWidth="1"/>
    <col min="13840" max="13845" width="12.85546875" style="2082" bestFit="1" customWidth="1"/>
    <col min="13846" max="13847" width="12.85546875" style="2082" customWidth="1"/>
    <col min="13848" max="13849" width="11.140625" style="2082" customWidth="1"/>
    <col min="13850" max="14085" width="9.140625" style="2082"/>
    <col min="14086" max="14086" width="53.28515625" style="2082" customWidth="1"/>
    <col min="14087" max="14092" width="0" style="2082" hidden="1" customWidth="1"/>
    <col min="14093" max="14095" width="12.85546875" style="2082" customWidth="1"/>
    <col min="14096" max="14101" width="12.85546875" style="2082" bestFit="1" customWidth="1"/>
    <col min="14102" max="14103" width="12.85546875" style="2082" customWidth="1"/>
    <col min="14104" max="14105" width="11.140625" style="2082" customWidth="1"/>
    <col min="14106" max="14341" width="9.140625" style="2082"/>
    <col min="14342" max="14342" width="53.28515625" style="2082" customWidth="1"/>
    <col min="14343" max="14348" width="0" style="2082" hidden="1" customWidth="1"/>
    <col min="14349" max="14351" width="12.85546875" style="2082" customWidth="1"/>
    <col min="14352" max="14357" width="12.85546875" style="2082" bestFit="1" customWidth="1"/>
    <col min="14358" max="14359" width="12.85546875" style="2082" customWidth="1"/>
    <col min="14360" max="14361" width="11.140625" style="2082" customWidth="1"/>
    <col min="14362" max="14597" width="9.140625" style="2082"/>
    <col min="14598" max="14598" width="53.28515625" style="2082" customWidth="1"/>
    <col min="14599" max="14604" width="0" style="2082" hidden="1" customWidth="1"/>
    <col min="14605" max="14607" width="12.85546875" style="2082" customWidth="1"/>
    <col min="14608" max="14613" width="12.85546875" style="2082" bestFit="1" customWidth="1"/>
    <col min="14614" max="14615" width="12.85546875" style="2082" customWidth="1"/>
    <col min="14616" max="14617" width="11.140625" style="2082" customWidth="1"/>
    <col min="14618" max="14853" width="9.140625" style="2082"/>
    <col min="14854" max="14854" width="53.28515625" style="2082" customWidth="1"/>
    <col min="14855" max="14860" width="0" style="2082" hidden="1" customWidth="1"/>
    <col min="14861" max="14863" width="12.85546875" style="2082" customWidth="1"/>
    <col min="14864" max="14869" width="12.85546875" style="2082" bestFit="1" customWidth="1"/>
    <col min="14870" max="14871" width="12.85546875" style="2082" customWidth="1"/>
    <col min="14872" max="14873" width="11.140625" style="2082" customWidth="1"/>
    <col min="14874" max="15109" width="9.140625" style="2082"/>
    <col min="15110" max="15110" width="53.28515625" style="2082" customWidth="1"/>
    <col min="15111" max="15116" width="0" style="2082" hidden="1" customWidth="1"/>
    <col min="15117" max="15119" width="12.85546875" style="2082" customWidth="1"/>
    <col min="15120" max="15125" width="12.85546875" style="2082" bestFit="1" customWidth="1"/>
    <col min="15126" max="15127" width="12.85546875" style="2082" customWidth="1"/>
    <col min="15128" max="15129" width="11.140625" style="2082" customWidth="1"/>
    <col min="15130" max="15365" width="9.140625" style="2082"/>
    <col min="15366" max="15366" width="53.28515625" style="2082" customWidth="1"/>
    <col min="15367" max="15372" width="0" style="2082" hidden="1" customWidth="1"/>
    <col min="15373" max="15375" width="12.85546875" style="2082" customWidth="1"/>
    <col min="15376" max="15381" width="12.85546875" style="2082" bestFit="1" customWidth="1"/>
    <col min="15382" max="15383" width="12.85546875" style="2082" customWidth="1"/>
    <col min="15384" max="15385" width="11.140625" style="2082" customWidth="1"/>
    <col min="15386" max="15621" width="9.140625" style="2082"/>
    <col min="15622" max="15622" width="53.28515625" style="2082" customWidth="1"/>
    <col min="15623" max="15628" width="0" style="2082" hidden="1" customWidth="1"/>
    <col min="15629" max="15631" width="12.85546875" style="2082" customWidth="1"/>
    <col min="15632" max="15637" width="12.85546875" style="2082" bestFit="1" customWidth="1"/>
    <col min="15638" max="15639" width="12.85546875" style="2082" customWidth="1"/>
    <col min="15640" max="15641" width="11.140625" style="2082" customWidth="1"/>
    <col min="15642" max="15877" width="9.140625" style="2082"/>
    <col min="15878" max="15878" width="53.28515625" style="2082" customWidth="1"/>
    <col min="15879" max="15884" width="0" style="2082" hidden="1" customWidth="1"/>
    <col min="15885" max="15887" width="12.85546875" style="2082" customWidth="1"/>
    <col min="15888" max="15893" width="12.85546875" style="2082" bestFit="1" customWidth="1"/>
    <col min="15894" max="15895" width="12.85546875" style="2082" customWidth="1"/>
    <col min="15896" max="15897" width="11.140625" style="2082" customWidth="1"/>
    <col min="15898" max="16133" width="9.140625" style="2082"/>
    <col min="16134" max="16134" width="53.28515625" style="2082" customWidth="1"/>
    <col min="16135" max="16140" width="0" style="2082" hidden="1" customWidth="1"/>
    <col min="16141" max="16143" width="12.85546875" style="2082" customWidth="1"/>
    <col min="16144" max="16149" width="12.85546875" style="2082" bestFit="1" customWidth="1"/>
    <col min="16150" max="16151" width="12.85546875" style="2082" customWidth="1"/>
    <col min="16152" max="16153" width="11.140625" style="2082" customWidth="1"/>
    <col min="16154" max="16384" width="9.140625" style="2082"/>
  </cols>
  <sheetData>
    <row r="1" spans="1:50">
      <c r="A1" s="3010" t="s">
        <v>1820</v>
      </c>
      <c r="B1" s="3010"/>
      <c r="C1" s="3010"/>
      <c r="D1" s="3010"/>
      <c r="E1" s="3010"/>
      <c r="F1" s="3010"/>
      <c r="G1" s="3010"/>
      <c r="H1" s="3010"/>
      <c r="I1" s="3010"/>
      <c r="J1" s="3010"/>
      <c r="K1" s="3010"/>
      <c r="L1" s="3010"/>
      <c r="M1" s="3010"/>
      <c r="N1" s="3010"/>
      <c r="O1" s="3010"/>
      <c r="P1" s="3010"/>
      <c r="Q1" s="3010"/>
      <c r="R1" s="3010"/>
      <c r="S1" s="3010"/>
      <c r="T1" s="3010"/>
      <c r="U1" s="3010"/>
      <c r="V1" s="3010"/>
      <c r="W1" s="3010"/>
      <c r="X1" s="3010"/>
      <c r="Y1" s="3010"/>
      <c r="Z1" s="3010"/>
      <c r="AA1" s="3010"/>
      <c r="AB1" s="3010"/>
      <c r="AC1" s="3010"/>
      <c r="AD1" s="3010"/>
      <c r="AE1" s="3010"/>
      <c r="AF1" s="3010"/>
      <c r="AG1" s="3010"/>
      <c r="AH1" s="3010"/>
      <c r="AI1" s="3010"/>
      <c r="AJ1" s="3010"/>
      <c r="AK1" s="3010"/>
      <c r="AL1" s="3010"/>
      <c r="AM1" s="3010"/>
      <c r="AN1" s="3010"/>
      <c r="AO1" s="3010"/>
      <c r="AP1" s="3010"/>
      <c r="AQ1" s="3010"/>
      <c r="AR1" s="3010"/>
      <c r="AS1" s="3010"/>
      <c r="AT1" s="3010"/>
      <c r="AU1" s="3010"/>
      <c r="AV1" s="3010"/>
      <c r="AW1" s="3010"/>
      <c r="AX1" s="3010"/>
    </row>
    <row r="2" spans="1:50">
      <c r="A2" s="3011" t="s">
        <v>56</v>
      </c>
      <c r="B2" s="3011"/>
      <c r="C2" s="3011"/>
      <c r="D2" s="3011"/>
      <c r="E2" s="3011"/>
      <c r="F2" s="3011"/>
      <c r="G2" s="3011"/>
      <c r="H2" s="3011"/>
      <c r="I2" s="3011"/>
      <c r="J2" s="3011"/>
      <c r="K2" s="3011"/>
      <c r="L2" s="3011"/>
      <c r="M2" s="3011"/>
      <c r="N2" s="3011"/>
      <c r="O2" s="3011"/>
      <c r="P2" s="3011"/>
      <c r="Q2" s="3011"/>
      <c r="R2" s="3011"/>
      <c r="S2" s="3011"/>
      <c r="T2" s="3011"/>
      <c r="U2" s="3011"/>
      <c r="V2" s="3011"/>
      <c r="W2" s="3011"/>
      <c r="X2" s="3011"/>
      <c r="Y2" s="3011"/>
      <c r="Z2" s="3011"/>
      <c r="AA2" s="3011"/>
      <c r="AB2" s="3011"/>
      <c r="AC2" s="3011"/>
      <c r="AD2" s="3011"/>
      <c r="AE2" s="3011"/>
      <c r="AF2" s="3011"/>
      <c r="AG2" s="3011"/>
      <c r="AH2" s="3011"/>
      <c r="AI2" s="3011"/>
      <c r="AJ2" s="3011"/>
      <c r="AK2" s="3011"/>
      <c r="AL2" s="3011"/>
      <c r="AM2" s="3011"/>
      <c r="AN2" s="3011"/>
      <c r="AO2" s="3011"/>
      <c r="AP2" s="3011"/>
      <c r="AQ2" s="3011"/>
      <c r="AR2" s="3011"/>
      <c r="AS2" s="3011"/>
      <c r="AT2" s="3011"/>
      <c r="AU2" s="3011"/>
      <c r="AV2" s="3011"/>
      <c r="AW2" s="3011"/>
      <c r="AX2" s="3011"/>
    </row>
    <row r="3" spans="1:50" ht="16.5" thickBot="1">
      <c r="A3" s="2237"/>
      <c r="B3" s="2237"/>
      <c r="C3" s="2237"/>
      <c r="D3" s="2237"/>
      <c r="E3" s="2237"/>
      <c r="F3" s="2237"/>
      <c r="G3" s="2237"/>
      <c r="H3" s="2237"/>
      <c r="I3" s="2237"/>
      <c r="J3" s="2237"/>
      <c r="K3" s="2237"/>
      <c r="L3" s="2237"/>
      <c r="M3" s="2237"/>
      <c r="N3" s="2237"/>
      <c r="O3" s="2237"/>
      <c r="P3" s="2237"/>
      <c r="Q3" s="2237"/>
      <c r="R3" s="2237"/>
      <c r="S3" s="2237"/>
      <c r="T3" s="2237"/>
      <c r="U3" s="2237"/>
      <c r="V3" s="2237"/>
      <c r="W3" s="2237"/>
      <c r="X3" s="2237"/>
      <c r="Y3" s="2237"/>
      <c r="Z3" s="2237"/>
      <c r="AA3" s="2237"/>
      <c r="AB3" s="2237"/>
      <c r="AC3" s="2237"/>
      <c r="AD3" s="2237"/>
      <c r="AE3" s="2237"/>
      <c r="AF3" s="2237"/>
      <c r="AG3" s="2237"/>
      <c r="AH3" s="2237"/>
      <c r="AI3" s="2237"/>
      <c r="AJ3" s="2237"/>
      <c r="AK3" s="2237"/>
      <c r="AL3" s="3012" t="s">
        <v>1977</v>
      </c>
      <c r="AM3" s="3012"/>
      <c r="AN3" s="3012"/>
      <c r="AO3" s="3012"/>
      <c r="AP3" s="2237"/>
      <c r="AQ3" s="2237"/>
      <c r="AR3" s="2237"/>
      <c r="AS3" s="2237"/>
      <c r="AT3" s="2237"/>
      <c r="AU3" s="2237"/>
      <c r="AV3" s="2237"/>
      <c r="AW3" s="2237"/>
      <c r="AX3" s="2237"/>
    </row>
    <row r="4" spans="1:50" ht="32.25" thickTop="1">
      <c r="A4" s="2135" t="s">
        <v>1039</v>
      </c>
      <c r="B4" s="2132" t="s">
        <v>1819</v>
      </c>
      <c r="C4" s="2132" t="s">
        <v>1818</v>
      </c>
      <c r="D4" s="2132" t="s">
        <v>1817</v>
      </c>
      <c r="E4" s="2132" t="s">
        <v>1816</v>
      </c>
      <c r="F4" s="2132" t="s">
        <v>1815</v>
      </c>
      <c r="G4" s="2132" t="s">
        <v>1814</v>
      </c>
      <c r="H4" s="2132" t="s">
        <v>1813</v>
      </c>
      <c r="I4" s="2132" t="s">
        <v>1812</v>
      </c>
      <c r="J4" s="2132" t="s">
        <v>1811</v>
      </c>
      <c r="K4" s="2132" t="s">
        <v>1810</v>
      </c>
      <c r="L4" s="2132" t="s">
        <v>1809</v>
      </c>
      <c r="M4" s="2132" t="s">
        <v>1808</v>
      </c>
      <c r="N4" s="2132" t="s">
        <v>1807</v>
      </c>
      <c r="O4" s="2132" t="s">
        <v>1806</v>
      </c>
      <c r="P4" s="2132" t="s">
        <v>1805</v>
      </c>
      <c r="Q4" s="2132" t="s">
        <v>1804</v>
      </c>
      <c r="R4" s="2132" t="s">
        <v>1803</v>
      </c>
      <c r="S4" s="2132" t="s">
        <v>1802</v>
      </c>
      <c r="T4" s="2132" t="s">
        <v>1801</v>
      </c>
      <c r="U4" s="2132" t="s">
        <v>1800</v>
      </c>
      <c r="V4" s="2132" t="s">
        <v>1799</v>
      </c>
      <c r="W4" s="2132" t="s">
        <v>1798</v>
      </c>
      <c r="X4" s="2133" t="s">
        <v>1797</v>
      </c>
      <c r="Y4" s="2132" t="s">
        <v>1796</v>
      </c>
      <c r="Z4" s="2134" t="s">
        <v>1795</v>
      </c>
      <c r="AA4" s="2132" t="s">
        <v>1794</v>
      </c>
      <c r="AB4" s="2133" t="s">
        <v>1793</v>
      </c>
      <c r="AC4" s="2132" t="s">
        <v>1792</v>
      </c>
      <c r="AD4" s="2132" t="s">
        <v>1791</v>
      </c>
      <c r="AE4" s="2132" t="s">
        <v>1790</v>
      </c>
      <c r="AF4" s="2132" t="s">
        <v>1789</v>
      </c>
      <c r="AG4" s="2132" t="s">
        <v>1788</v>
      </c>
      <c r="AH4" s="2132" t="s">
        <v>1787</v>
      </c>
      <c r="AI4" s="2132" t="s">
        <v>1786</v>
      </c>
      <c r="AJ4" s="2132" t="s">
        <v>1785</v>
      </c>
      <c r="AK4" s="2132" t="s">
        <v>1784</v>
      </c>
      <c r="AL4" s="2132" t="s">
        <v>1783</v>
      </c>
      <c r="AM4" s="2132" t="s">
        <v>1782</v>
      </c>
      <c r="AN4" s="2132" t="s">
        <v>1781</v>
      </c>
      <c r="AO4" s="2132" t="s">
        <v>1780</v>
      </c>
      <c r="AP4" s="2132" t="s">
        <v>1779</v>
      </c>
      <c r="AQ4" s="2132" t="s">
        <v>1778</v>
      </c>
      <c r="AR4" s="2132" t="s">
        <v>1777</v>
      </c>
      <c r="AS4" s="2132" t="s">
        <v>1776</v>
      </c>
      <c r="AT4" s="2132" t="s">
        <v>1775</v>
      </c>
      <c r="AU4" s="2132" t="s">
        <v>1774</v>
      </c>
      <c r="AV4" s="2132" t="s">
        <v>1773</v>
      </c>
      <c r="AW4" s="2132" t="s">
        <v>1772</v>
      </c>
      <c r="AX4" s="2131" t="s">
        <v>1771</v>
      </c>
    </row>
    <row r="5" spans="1:50" ht="16.5" thickBot="1">
      <c r="A5" s="2130" t="s">
        <v>1770</v>
      </c>
      <c r="B5" s="2129"/>
      <c r="C5" s="2129"/>
      <c r="D5" s="2129"/>
      <c r="E5" s="2129"/>
      <c r="F5" s="2127"/>
      <c r="G5" s="2127"/>
      <c r="H5" s="2127"/>
      <c r="I5" s="2127"/>
      <c r="J5" s="2127"/>
      <c r="K5" s="2127"/>
      <c r="L5" s="2127"/>
      <c r="M5" s="2127"/>
      <c r="N5" s="2127"/>
      <c r="O5" s="2127"/>
      <c r="P5" s="2127"/>
      <c r="Q5" s="2127"/>
      <c r="R5" s="2127"/>
      <c r="S5" s="2127"/>
      <c r="T5" s="2127"/>
      <c r="U5" s="2127"/>
      <c r="V5" s="2127"/>
      <c r="W5" s="2127"/>
      <c r="X5" s="2128"/>
      <c r="Y5" s="2127"/>
      <c r="Z5" s="2128"/>
      <c r="AA5" s="2127"/>
      <c r="AB5" s="2128"/>
      <c r="AC5" s="2127"/>
      <c r="AD5" s="2127"/>
      <c r="AE5" s="2127"/>
      <c r="AF5" s="2127"/>
      <c r="AG5" s="2127"/>
      <c r="AH5" s="2127"/>
      <c r="AI5" s="2127"/>
      <c r="AJ5" s="2127"/>
      <c r="AK5" s="2127"/>
      <c r="AL5" s="2127"/>
      <c r="AM5" s="2127"/>
      <c r="AN5" s="2127"/>
      <c r="AO5" s="2127"/>
      <c r="AP5" s="2127"/>
      <c r="AQ5" s="2127"/>
      <c r="AR5" s="2127"/>
      <c r="AS5" s="2127"/>
      <c r="AT5" s="2127"/>
      <c r="AU5" s="2127"/>
      <c r="AV5" s="2127"/>
      <c r="AW5" s="2127"/>
      <c r="AX5" s="2126"/>
    </row>
    <row r="6" spans="1:50">
      <c r="A6" s="2125" t="s">
        <v>1769</v>
      </c>
      <c r="B6" s="2122"/>
      <c r="C6" s="2122"/>
      <c r="D6" s="2122"/>
      <c r="E6" s="2122"/>
      <c r="F6" s="2124"/>
      <c r="G6" s="2124"/>
      <c r="H6" s="2124"/>
      <c r="I6" s="2124"/>
      <c r="J6" s="2124"/>
      <c r="K6" s="2122">
        <v>5</v>
      </c>
      <c r="L6" s="2122">
        <v>5</v>
      </c>
      <c r="M6" s="2122">
        <v>5</v>
      </c>
      <c r="N6" s="2122">
        <v>5</v>
      </c>
      <c r="O6" s="2122">
        <v>5</v>
      </c>
      <c r="P6" s="2122">
        <v>5</v>
      </c>
      <c r="Q6" s="2122">
        <v>5</v>
      </c>
      <c r="R6" s="2122">
        <v>5</v>
      </c>
      <c r="S6" s="2122">
        <v>5</v>
      </c>
      <c r="T6" s="2122">
        <v>5</v>
      </c>
      <c r="U6" s="2122">
        <v>5</v>
      </c>
      <c r="V6" s="2122">
        <v>5</v>
      </c>
      <c r="W6" s="2122">
        <v>5</v>
      </c>
      <c r="X6" s="2122">
        <v>5</v>
      </c>
      <c r="Y6" s="2122">
        <v>5</v>
      </c>
      <c r="Z6" s="2123">
        <v>5</v>
      </c>
      <c r="AA6" s="2122">
        <v>5</v>
      </c>
      <c r="AB6" s="2123">
        <v>5</v>
      </c>
      <c r="AC6" s="2122">
        <v>5</v>
      </c>
      <c r="AD6" s="2122">
        <v>5</v>
      </c>
      <c r="AE6" s="2122">
        <v>5</v>
      </c>
      <c r="AF6" s="2122">
        <v>5</v>
      </c>
      <c r="AG6" s="2122">
        <v>5</v>
      </c>
      <c r="AH6" s="2122">
        <v>5</v>
      </c>
      <c r="AI6" s="2122">
        <v>5</v>
      </c>
      <c r="AJ6" s="2122">
        <v>4.5</v>
      </c>
      <c r="AK6" s="2122">
        <v>4.5</v>
      </c>
      <c r="AL6" s="2122">
        <v>4.5</v>
      </c>
      <c r="AM6" s="2122">
        <v>4.5</v>
      </c>
      <c r="AN6" s="2122">
        <v>4.5</v>
      </c>
      <c r="AO6" s="2122">
        <v>4.5</v>
      </c>
      <c r="AP6" s="2122">
        <v>4.5</v>
      </c>
      <c r="AQ6" s="2122">
        <v>4.5</v>
      </c>
      <c r="AR6" s="2122">
        <v>4.5</v>
      </c>
      <c r="AS6" s="2122">
        <v>3.5</v>
      </c>
      <c r="AT6" s="2122">
        <v>3.5</v>
      </c>
      <c r="AU6" s="2122">
        <v>3.5</v>
      </c>
      <c r="AV6" s="2122">
        <v>3</v>
      </c>
      <c r="AW6" s="2122">
        <v>3</v>
      </c>
      <c r="AX6" s="2121">
        <v>3</v>
      </c>
    </row>
    <row r="7" spans="1:50">
      <c r="A7" s="2100" t="s">
        <v>1768</v>
      </c>
      <c r="B7" s="2109"/>
      <c r="C7" s="2109"/>
      <c r="D7" s="2109"/>
      <c r="E7" s="2109"/>
      <c r="F7" s="2120"/>
      <c r="G7" s="2120"/>
      <c r="H7" s="2120"/>
      <c r="I7" s="2120"/>
      <c r="J7" s="2120"/>
      <c r="K7" s="2109">
        <v>3</v>
      </c>
      <c r="L7" s="2109">
        <v>3</v>
      </c>
      <c r="M7" s="2109">
        <v>3</v>
      </c>
      <c r="N7" s="2109">
        <v>3</v>
      </c>
      <c r="O7" s="2109">
        <v>3</v>
      </c>
      <c r="P7" s="2109">
        <v>3</v>
      </c>
      <c r="Q7" s="2109">
        <v>3</v>
      </c>
      <c r="R7" s="2109">
        <v>3</v>
      </c>
      <c r="S7" s="2109">
        <v>3</v>
      </c>
      <c r="T7" s="2109">
        <v>3</v>
      </c>
      <c r="U7" s="2109">
        <v>3</v>
      </c>
      <c r="V7" s="2109">
        <v>3</v>
      </c>
      <c r="W7" s="2109">
        <v>3</v>
      </c>
      <c r="X7" s="2109">
        <v>3.5</v>
      </c>
      <c r="Y7" s="2109">
        <v>3.5</v>
      </c>
      <c r="Z7" s="2110">
        <v>3.5</v>
      </c>
      <c r="AA7" s="2109">
        <v>3.5</v>
      </c>
      <c r="AB7" s="2110">
        <v>3.5</v>
      </c>
      <c r="AC7" s="2109">
        <v>3.5</v>
      </c>
      <c r="AD7" s="2109">
        <v>3.5</v>
      </c>
      <c r="AE7" s="2109">
        <v>3.5</v>
      </c>
      <c r="AF7" s="2109">
        <v>3.5</v>
      </c>
      <c r="AG7" s="2109">
        <v>3.5</v>
      </c>
      <c r="AH7" s="2109">
        <v>3.5</v>
      </c>
      <c r="AI7" s="2109">
        <v>3.5</v>
      </c>
      <c r="AJ7" s="2109">
        <v>3</v>
      </c>
      <c r="AK7" s="2109">
        <v>3</v>
      </c>
      <c r="AL7" s="2109">
        <v>3</v>
      </c>
      <c r="AM7" s="2109">
        <v>3</v>
      </c>
      <c r="AN7" s="2109">
        <v>3</v>
      </c>
      <c r="AO7" s="2109">
        <v>3</v>
      </c>
      <c r="AP7" s="2109">
        <v>3</v>
      </c>
      <c r="AQ7" s="2109">
        <v>3</v>
      </c>
      <c r="AR7" s="2109">
        <v>3</v>
      </c>
      <c r="AS7" s="2109">
        <v>2</v>
      </c>
      <c r="AT7" s="2109">
        <v>2</v>
      </c>
      <c r="AU7" s="2109">
        <v>2</v>
      </c>
      <c r="AV7" s="2109">
        <v>1</v>
      </c>
      <c r="AW7" s="2109">
        <v>1</v>
      </c>
      <c r="AX7" s="2108">
        <v>1</v>
      </c>
    </row>
    <row r="8" spans="1:50">
      <c r="A8" s="2100" t="s">
        <v>1767</v>
      </c>
      <c r="B8" s="2095">
        <v>7</v>
      </c>
      <c r="C8" s="2095">
        <v>7</v>
      </c>
      <c r="D8" s="2095">
        <v>7</v>
      </c>
      <c r="E8" s="2109">
        <v>7</v>
      </c>
      <c r="F8" s="2109">
        <v>7</v>
      </c>
      <c r="G8" s="2109">
        <v>7</v>
      </c>
      <c r="H8" s="2109">
        <v>7</v>
      </c>
      <c r="I8" s="2109">
        <v>7</v>
      </c>
      <c r="J8" s="2109">
        <v>7</v>
      </c>
      <c r="K8" s="2109">
        <v>7</v>
      </c>
      <c r="L8" s="2109">
        <v>7</v>
      </c>
      <c r="M8" s="2109">
        <v>7</v>
      </c>
      <c r="N8" s="2109">
        <v>7</v>
      </c>
      <c r="O8" s="2109">
        <v>7</v>
      </c>
      <c r="P8" s="2109">
        <v>7</v>
      </c>
      <c r="Q8" s="2109">
        <v>7</v>
      </c>
      <c r="R8" s="2109">
        <v>7</v>
      </c>
      <c r="S8" s="2109">
        <v>7</v>
      </c>
      <c r="T8" s="2109">
        <v>7</v>
      </c>
      <c r="U8" s="2109">
        <v>7</v>
      </c>
      <c r="V8" s="2109">
        <v>7</v>
      </c>
      <c r="W8" s="2109">
        <v>7</v>
      </c>
      <c r="X8" s="2109">
        <v>6.5</v>
      </c>
      <c r="Y8" s="2109">
        <v>6.5</v>
      </c>
      <c r="Z8" s="2110">
        <v>6.5</v>
      </c>
      <c r="AA8" s="2109">
        <v>6.5</v>
      </c>
      <c r="AB8" s="2110">
        <v>6.5</v>
      </c>
      <c r="AC8" s="2109">
        <v>6.5</v>
      </c>
      <c r="AD8" s="2109">
        <v>6.5</v>
      </c>
      <c r="AE8" s="2109">
        <v>6.5</v>
      </c>
      <c r="AF8" s="2109">
        <v>6.5</v>
      </c>
      <c r="AG8" s="2109">
        <v>6.5</v>
      </c>
      <c r="AH8" s="2109">
        <v>6.5</v>
      </c>
      <c r="AI8" s="2109">
        <v>6.5</v>
      </c>
      <c r="AJ8" s="2109">
        <v>6</v>
      </c>
      <c r="AK8" s="2109">
        <v>6</v>
      </c>
      <c r="AL8" s="2109">
        <v>6</v>
      </c>
      <c r="AM8" s="2109">
        <v>6</v>
      </c>
      <c r="AN8" s="2109">
        <v>6</v>
      </c>
      <c r="AO8" s="2109">
        <v>6</v>
      </c>
      <c r="AP8" s="2109">
        <v>6</v>
      </c>
      <c r="AQ8" s="2109">
        <v>6</v>
      </c>
      <c r="AR8" s="2109">
        <v>6</v>
      </c>
      <c r="AS8" s="2109">
        <v>5</v>
      </c>
      <c r="AT8" s="2109">
        <v>5</v>
      </c>
      <c r="AU8" s="2109">
        <v>5</v>
      </c>
      <c r="AV8" s="2109">
        <v>5</v>
      </c>
      <c r="AW8" s="2109">
        <v>5</v>
      </c>
      <c r="AX8" s="2108">
        <v>5</v>
      </c>
    </row>
    <row r="9" spans="1:50">
      <c r="A9" s="2100" t="s">
        <v>1766</v>
      </c>
      <c r="B9" s="2095">
        <v>7</v>
      </c>
      <c r="C9" s="2095">
        <v>7</v>
      </c>
      <c r="D9" s="2095">
        <v>7</v>
      </c>
      <c r="E9" s="2109">
        <v>7</v>
      </c>
      <c r="F9" s="2109">
        <v>7</v>
      </c>
      <c r="G9" s="2109">
        <v>7</v>
      </c>
      <c r="H9" s="2109">
        <v>7</v>
      </c>
      <c r="I9" s="2109">
        <v>7</v>
      </c>
      <c r="J9" s="2109">
        <v>7</v>
      </c>
      <c r="K9" s="2109">
        <v>7</v>
      </c>
      <c r="L9" s="2109">
        <v>7</v>
      </c>
      <c r="M9" s="2109">
        <v>7</v>
      </c>
      <c r="N9" s="2109">
        <v>7</v>
      </c>
      <c r="O9" s="2109">
        <v>7</v>
      </c>
      <c r="P9" s="2109">
        <v>7</v>
      </c>
      <c r="Q9" s="2109">
        <v>7</v>
      </c>
      <c r="R9" s="2109">
        <v>7</v>
      </c>
      <c r="S9" s="2109">
        <v>7</v>
      </c>
      <c r="T9" s="2109">
        <v>7</v>
      </c>
      <c r="U9" s="2109">
        <v>7</v>
      </c>
      <c r="V9" s="2109">
        <v>7</v>
      </c>
      <c r="W9" s="2109">
        <v>7</v>
      </c>
      <c r="X9" s="2109">
        <v>6.5</v>
      </c>
      <c r="Y9" s="2109">
        <v>6.5</v>
      </c>
      <c r="Z9" s="2110">
        <v>6.5</v>
      </c>
      <c r="AA9" s="2109">
        <v>6.5</v>
      </c>
      <c r="AB9" s="2110">
        <v>6.5</v>
      </c>
      <c r="AC9" s="2109">
        <v>6.5</v>
      </c>
      <c r="AD9" s="2109">
        <v>6.5</v>
      </c>
      <c r="AE9" s="2109">
        <v>6.5</v>
      </c>
      <c r="AF9" s="2109">
        <v>6.5</v>
      </c>
      <c r="AG9" s="2109">
        <v>6.5</v>
      </c>
      <c r="AH9" s="2109">
        <v>6.5</v>
      </c>
      <c r="AI9" s="2109">
        <v>6.5</v>
      </c>
      <c r="AJ9" s="2109">
        <v>6</v>
      </c>
      <c r="AK9" s="2109">
        <v>6</v>
      </c>
      <c r="AL9" s="2109">
        <v>6</v>
      </c>
      <c r="AM9" s="2109">
        <v>6</v>
      </c>
      <c r="AN9" s="2109">
        <v>6</v>
      </c>
      <c r="AO9" s="2109">
        <v>6</v>
      </c>
      <c r="AP9" s="2109">
        <v>6</v>
      </c>
      <c r="AQ9" s="2109">
        <v>6</v>
      </c>
      <c r="AR9" s="2109">
        <v>6</v>
      </c>
      <c r="AS9" s="2109">
        <v>5</v>
      </c>
      <c r="AT9" s="2109">
        <v>5</v>
      </c>
      <c r="AU9" s="2109">
        <v>5</v>
      </c>
      <c r="AV9" s="2109">
        <v>5</v>
      </c>
      <c r="AW9" s="2109">
        <v>5</v>
      </c>
      <c r="AX9" s="2108">
        <v>5</v>
      </c>
    </row>
    <row r="10" spans="1:50" s="2083" customFormat="1">
      <c r="A10" s="2107" t="s">
        <v>1765</v>
      </c>
      <c r="B10" s="2106"/>
      <c r="C10" s="2106"/>
      <c r="D10" s="2106"/>
      <c r="E10" s="2106"/>
      <c r="F10" s="2104"/>
      <c r="G10" s="2104"/>
      <c r="H10" s="2104"/>
      <c r="I10" s="2104"/>
      <c r="J10" s="2104"/>
      <c r="K10" s="2104"/>
      <c r="L10" s="2104"/>
      <c r="M10" s="2104"/>
      <c r="N10" s="2104"/>
      <c r="O10" s="2104"/>
      <c r="P10" s="2104"/>
      <c r="Q10" s="2104"/>
      <c r="R10" s="2104"/>
      <c r="S10" s="2104"/>
      <c r="T10" s="2104"/>
      <c r="U10" s="2104"/>
      <c r="V10" s="2104"/>
      <c r="W10" s="2104"/>
      <c r="X10" s="2104"/>
      <c r="Y10" s="2104"/>
      <c r="Z10" s="2105"/>
      <c r="AA10" s="2104"/>
      <c r="AB10" s="2105"/>
      <c r="AC10" s="2104"/>
      <c r="AD10" s="2104"/>
      <c r="AE10" s="2104"/>
      <c r="AF10" s="2104"/>
      <c r="AG10" s="2104"/>
      <c r="AH10" s="2104"/>
      <c r="AI10" s="2104"/>
      <c r="AJ10" s="2104"/>
      <c r="AK10" s="2104"/>
      <c r="AL10" s="2104"/>
      <c r="AM10" s="2104"/>
      <c r="AN10" s="2104"/>
      <c r="AO10" s="2104"/>
      <c r="AP10" s="2104"/>
      <c r="AQ10" s="2104"/>
      <c r="AR10" s="2104"/>
      <c r="AS10" s="2104"/>
      <c r="AT10" s="2104"/>
      <c r="AU10" s="2104"/>
      <c r="AV10" s="2104"/>
      <c r="AW10" s="2104"/>
      <c r="AX10" s="2103"/>
    </row>
    <row r="11" spans="1:50" s="2083" customFormat="1">
      <c r="A11" s="2100" t="s">
        <v>1764</v>
      </c>
      <c r="B11" s="2095">
        <v>1</v>
      </c>
      <c r="C11" s="2095">
        <v>1</v>
      </c>
      <c r="D11" s="2095">
        <v>1</v>
      </c>
      <c r="E11" s="2109">
        <v>1</v>
      </c>
      <c r="F11" s="2109">
        <v>1</v>
      </c>
      <c r="G11" s="2109">
        <v>1</v>
      </c>
      <c r="H11" s="2109">
        <v>1</v>
      </c>
      <c r="I11" s="2109">
        <v>1</v>
      </c>
      <c r="J11" s="2109">
        <v>1</v>
      </c>
      <c r="K11" s="2109">
        <v>1</v>
      </c>
      <c r="L11" s="2109">
        <v>1</v>
      </c>
      <c r="M11" s="2109">
        <v>1</v>
      </c>
      <c r="N11" s="2109">
        <v>1</v>
      </c>
      <c r="O11" s="2109">
        <v>1</v>
      </c>
      <c r="P11" s="2109">
        <v>1</v>
      </c>
      <c r="Q11" s="2109">
        <v>1</v>
      </c>
      <c r="R11" s="2109">
        <v>1</v>
      </c>
      <c r="S11" s="2109">
        <v>1</v>
      </c>
      <c r="T11" s="2109">
        <v>1</v>
      </c>
      <c r="U11" s="2109">
        <v>1</v>
      </c>
      <c r="V11" s="2109">
        <v>1</v>
      </c>
      <c r="W11" s="2109">
        <v>1</v>
      </c>
      <c r="X11" s="2109">
        <v>1</v>
      </c>
      <c r="Y11" s="2109">
        <v>1</v>
      </c>
      <c r="Z11" s="2119">
        <v>1</v>
      </c>
      <c r="AA11" s="2109">
        <v>1</v>
      </c>
      <c r="AB11" s="2110">
        <v>1</v>
      </c>
      <c r="AC11" s="2109">
        <v>1</v>
      </c>
      <c r="AD11" s="2109">
        <v>1</v>
      </c>
      <c r="AE11" s="2109">
        <v>1</v>
      </c>
      <c r="AF11" s="2109">
        <v>1</v>
      </c>
      <c r="AG11" s="2109">
        <v>1</v>
      </c>
      <c r="AH11" s="2109">
        <v>1</v>
      </c>
      <c r="AI11" s="2109">
        <v>1</v>
      </c>
      <c r="AJ11" s="2109">
        <v>1</v>
      </c>
      <c r="AK11" s="2109">
        <v>1</v>
      </c>
      <c r="AL11" s="2109">
        <v>1</v>
      </c>
      <c r="AM11" s="2109">
        <v>1</v>
      </c>
      <c r="AN11" s="2109">
        <v>1</v>
      </c>
      <c r="AO11" s="2109">
        <v>1</v>
      </c>
      <c r="AP11" s="2109">
        <v>1</v>
      </c>
      <c r="AQ11" s="2109">
        <v>1</v>
      </c>
      <c r="AR11" s="2109">
        <v>1</v>
      </c>
      <c r="AS11" s="2109">
        <v>1</v>
      </c>
      <c r="AT11" s="2109">
        <v>1</v>
      </c>
      <c r="AU11" s="2109">
        <v>1</v>
      </c>
      <c r="AV11" s="2109">
        <v>1</v>
      </c>
      <c r="AW11" s="2109">
        <v>1</v>
      </c>
      <c r="AX11" s="2108">
        <v>1</v>
      </c>
    </row>
    <row r="12" spans="1:50" s="2083" customFormat="1">
      <c r="A12" s="2100" t="s">
        <v>1763</v>
      </c>
      <c r="B12" s="2109">
        <v>4</v>
      </c>
      <c r="C12" s="2109">
        <v>4</v>
      </c>
      <c r="D12" s="2109">
        <v>4</v>
      </c>
      <c r="E12" s="2109">
        <v>4</v>
      </c>
      <c r="F12" s="2109">
        <v>4</v>
      </c>
      <c r="G12" s="2109">
        <v>4</v>
      </c>
      <c r="H12" s="2109">
        <v>4</v>
      </c>
      <c r="I12" s="2109">
        <v>4</v>
      </c>
      <c r="J12" s="2109">
        <v>4</v>
      </c>
      <c r="K12" s="2109">
        <v>4</v>
      </c>
      <c r="L12" s="2109">
        <v>4</v>
      </c>
      <c r="M12" s="2109">
        <v>4</v>
      </c>
      <c r="N12" s="2109">
        <v>4</v>
      </c>
      <c r="O12" s="2109">
        <v>4</v>
      </c>
      <c r="P12" s="2109">
        <v>4</v>
      </c>
      <c r="Q12" s="2109">
        <v>4</v>
      </c>
      <c r="R12" s="2109">
        <v>4</v>
      </c>
      <c r="S12" s="2109">
        <v>4</v>
      </c>
      <c r="T12" s="2109">
        <v>4</v>
      </c>
      <c r="U12" s="2109">
        <v>4</v>
      </c>
      <c r="V12" s="2109">
        <v>4</v>
      </c>
      <c r="W12" s="2109">
        <v>4</v>
      </c>
      <c r="X12" s="2109">
        <v>4</v>
      </c>
      <c r="Y12" s="2109">
        <v>4</v>
      </c>
      <c r="Z12" s="2119">
        <v>4</v>
      </c>
      <c r="AA12" s="2109">
        <v>4</v>
      </c>
      <c r="AB12" s="2110">
        <v>4</v>
      </c>
      <c r="AC12" s="2109">
        <v>4</v>
      </c>
      <c r="AD12" s="2109">
        <v>4</v>
      </c>
      <c r="AE12" s="2109">
        <v>4</v>
      </c>
      <c r="AF12" s="2109">
        <v>4</v>
      </c>
      <c r="AG12" s="2109">
        <v>4</v>
      </c>
      <c r="AH12" s="2109">
        <v>4</v>
      </c>
      <c r="AI12" s="2109">
        <v>4</v>
      </c>
      <c r="AJ12" s="2109">
        <v>3</v>
      </c>
      <c r="AK12" s="2109">
        <v>3</v>
      </c>
      <c r="AL12" s="2109">
        <v>3</v>
      </c>
      <c r="AM12" s="2109">
        <v>3</v>
      </c>
      <c r="AN12" s="2109">
        <v>3</v>
      </c>
      <c r="AO12" s="2109">
        <v>3</v>
      </c>
      <c r="AP12" s="2109">
        <v>3</v>
      </c>
      <c r="AQ12" s="2109">
        <v>3</v>
      </c>
      <c r="AR12" s="2109">
        <v>3</v>
      </c>
      <c r="AS12" s="2109">
        <v>3</v>
      </c>
      <c r="AT12" s="2109">
        <v>3</v>
      </c>
      <c r="AU12" s="2109">
        <v>3</v>
      </c>
      <c r="AV12" s="2109">
        <v>3</v>
      </c>
      <c r="AW12" s="2109">
        <v>3</v>
      </c>
      <c r="AX12" s="2108">
        <v>3</v>
      </c>
    </row>
    <row r="13" spans="1:50" s="2083" customFormat="1">
      <c r="A13" s="2100" t="s">
        <v>1762</v>
      </c>
      <c r="B13" s="2118" t="s">
        <v>1761</v>
      </c>
      <c r="C13" s="2118" t="s">
        <v>1761</v>
      </c>
      <c r="D13" s="2117" t="s">
        <v>1761</v>
      </c>
      <c r="E13" s="2115" t="s">
        <v>1761</v>
      </c>
      <c r="F13" s="2115" t="s">
        <v>1761</v>
      </c>
      <c r="G13" s="2115" t="s">
        <v>1761</v>
      </c>
      <c r="H13" s="2115" t="s">
        <v>1761</v>
      </c>
      <c r="I13" s="2115" t="s">
        <v>1761</v>
      </c>
      <c r="J13" s="2115" t="s">
        <v>1761</v>
      </c>
      <c r="K13" s="2115" t="s">
        <v>1761</v>
      </c>
      <c r="L13" s="2115" t="s">
        <v>1761</v>
      </c>
      <c r="M13" s="2115" t="s">
        <v>1761</v>
      </c>
      <c r="N13" s="2115" t="s">
        <v>1761</v>
      </c>
      <c r="O13" s="2115" t="s">
        <v>1761</v>
      </c>
      <c r="P13" s="2115" t="s">
        <v>1761</v>
      </c>
      <c r="Q13" s="2115" t="s">
        <v>1761</v>
      </c>
      <c r="R13" s="2115" t="s">
        <v>1761</v>
      </c>
      <c r="S13" s="2115" t="s">
        <v>1761</v>
      </c>
      <c r="T13" s="2115" t="s">
        <v>1761</v>
      </c>
      <c r="U13" s="2115" t="s">
        <v>1761</v>
      </c>
      <c r="V13" s="2115" t="s">
        <v>1761</v>
      </c>
      <c r="W13" s="2115" t="s">
        <v>1761</v>
      </c>
      <c r="X13" s="2115" t="s">
        <v>1761</v>
      </c>
      <c r="Y13" s="2115" t="s">
        <v>1761</v>
      </c>
      <c r="Z13" s="2116" t="s">
        <v>1761</v>
      </c>
      <c r="AA13" s="2115" t="s">
        <v>1761</v>
      </c>
      <c r="AB13" s="2116" t="s">
        <v>1761</v>
      </c>
      <c r="AC13" s="2115" t="s">
        <v>1761</v>
      </c>
      <c r="AD13" s="2115" t="s">
        <v>1761</v>
      </c>
      <c r="AE13" s="2115" t="s">
        <v>1761</v>
      </c>
      <c r="AF13" s="2115" t="s">
        <v>1761</v>
      </c>
      <c r="AG13" s="2115" t="s">
        <v>1761</v>
      </c>
      <c r="AH13" s="2115" t="s">
        <v>1761</v>
      </c>
      <c r="AI13" s="2115" t="s">
        <v>1761</v>
      </c>
      <c r="AJ13" s="2115" t="s">
        <v>1761</v>
      </c>
      <c r="AK13" s="2115" t="s">
        <v>1761</v>
      </c>
      <c r="AL13" s="2115" t="s">
        <v>1761</v>
      </c>
      <c r="AM13" s="2115" t="s">
        <v>1761</v>
      </c>
      <c r="AN13" s="2115" t="s">
        <v>1761</v>
      </c>
      <c r="AO13" s="2115" t="s">
        <v>1761</v>
      </c>
      <c r="AP13" s="2115" t="s">
        <v>1761</v>
      </c>
      <c r="AQ13" s="2115" t="s">
        <v>1761</v>
      </c>
      <c r="AR13" s="2115" t="s">
        <v>1761</v>
      </c>
      <c r="AS13" s="2115" t="s">
        <v>1761</v>
      </c>
      <c r="AT13" s="2115" t="s">
        <v>1761</v>
      </c>
      <c r="AU13" s="2115" t="s">
        <v>1761</v>
      </c>
      <c r="AV13" s="2115" t="s">
        <v>1761</v>
      </c>
      <c r="AW13" s="2115" t="s">
        <v>1761</v>
      </c>
      <c r="AX13" s="2114" t="s">
        <v>1761</v>
      </c>
    </row>
    <row r="14" spans="1:50" s="2083" customFormat="1">
      <c r="A14" s="2107" t="s">
        <v>1760</v>
      </c>
      <c r="B14" s="2106"/>
      <c r="C14" s="2106"/>
      <c r="D14" s="2106"/>
      <c r="E14" s="2112"/>
      <c r="F14" s="2112"/>
      <c r="G14" s="2112"/>
      <c r="H14" s="2112"/>
      <c r="I14" s="2112"/>
      <c r="J14" s="2112"/>
      <c r="K14" s="2112"/>
      <c r="L14" s="2112"/>
      <c r="M14" s="2112"/>
      <c r="N14" s="2112"/>
      <c r="O14" s="2112"/>
      <c r="P14" s="2112"/>
      <c r="Q14" s="2112"/>
      <c r="R14" s="2112"/>
      <c r="S14" s="2112"/>
      <c r="T14" s="2112"/>
      <c r="U14" s="2112"/>
      <c r="V14" s="2112"/>
      <c r="W14" s="2112"/>
      <c r="X14" s="2112"/>
      <c r="Y14" s="2112"/>
      <c r="Z14" s="2113"/>
      <c r="AA14" s="2112"/>
      <c r="AB14" s="2113"/>
      <c r="AC14" s="2112"/>
      <c r="AD14" s="2112"/>
      <c r="AE14" s="2112"/>
      <c r="AF14" s="2112"/>
      <c r="AG14" s="2112"/>
      <c r="AH14" s="2112"/>
      <c r="AI14" s="2112"/>
      <c r="AJ14" s="2112"/>
      <c r="AK14" s="2112"/>
      <c r="AL14" s="2112"/>
      <c r="AM14" s="2112"/>
      <c r="AN14" s="2112"/>
      <c r="AO14" s="2112"/>
      <c r="AP14" s="2112"/>
      <c r="AQ14" s="2112"/>
      <c r="AR14" s="2112"/>
      <c r="AS14" s="2112"/>
      <c r="AT14" s="2112"/>
      <c r="AU14" s="2112"/>
      <c r="AV14" s="2112"/>
      <c r="AW14" s="2112"/>
      <c r="AX14" s="2111"/>
    </row>
    <row r="15" spans="1:50">
      <c r="A15" s="2100" t="s">
        <v>1759</v>
      </c>
      <c r="B15" s="2095">
        <v>6</v>
      </c>
      <c r="C15" s="2095">
        <v>6</v>
      </c>
      <c r="D15" s="2095">
        <v>6</v>
      </c>
      <c r="E15" s="2109">
        <v>6</v>
      </c>
      <c r="F15" s="2109">
        <v>6</v>
      </c>
      <c r="G15" s="2109">
        <v>6</v>
      </c>
      <c r="H15" s="2109">
        <v>6</v>
      </c>
      <c r="I15" s="2109">
        <v>6</v>
      </c>
      <c r="J15" s="2109">
        <v>6</v>
      </c>
      <c r="K15" s="2109">
        <v>6</v>
      </c>
      <c r="L15" s="2109">
        <v>6</v>
      </c>
      <c r="M15" s="2109">
        <v>6</v>
      </c>
      <c r="N15" s="2109">
        <v>6</v>
      </c>
      <c r="O15" s="2109">
        <v>6</v>
      </c>
      <c r="P15" s="2109">
        <v>6</v>
      </c>
      <c r="Q15" s="2109">
        <v>6</v>
      </c>
      <c r="R15" s="2109">
        <v>6</v>
      </c>
      <c r="S15" s="2109">
        <v>6</v>
      </c>
      <c r="T15" s="2109">
        <v>6</v>
      </c>
      <c r="U15" s="2109">
        <v>6</v>
      </c>
      <c r="V15" s="2109">
        <v>6</v>
      </c>
      <c r="W15" s="2109">
        <v>6</v>
      </c>
      <c r="X15" s="2109">
        <v>4</v>
      </c>
      <c r="Y15" s="2109">
        <v>4</v>
      </c>
      <c r="Z15" s="2110">
        <v>4</v>
      </c>
      <c r="AA15" s="2109">
        <v>4</v>
      </c>
      <c r="AB15" s="2110">
        <v>4</v>
      </c>
      <c r="AC15" s="2109">
        <v>4</v>
      </c>
      <c r="AD15" s="2109">
        <v>4</v>
      </c>
      <c r="AE15" s="2109">
        <v>4</v>
      </c>
      <c r="AF15" s="2109">
        <v>4</v>
      </c>
      <c r="AG15" s="2109">
        <v>4</v>
      </c>
      <c r="AH15" s="2109">
        <v>4</v>
      </c>
      <c r="AI15" s="2109">
        <v>4</v>
      </c>
      <c r="AJ15" s="2109">
        <v>4</v>
      </c>
      <c r="AK15" s="2109">
        <v>4</v>
      </c>
      <c r="AL15" s="2109">
        <v>4</v>
      </c>
      <c r="AM15" s="2109">
        <v>4</v>
      </c>
      <c r="AN15" s="2109">
        <v>4</v>
      </c>
      <c r="AO15" s="2109">
        <v>4</v>
      </c>
      <c r="AP15" s="2109">
        <v>4</v>
      </c>
      <c r="AQ15" s="2109">
        <v>4</v>
      </c>
      <c r="AR15" s="2109">
        <v>4</v>
      </c>
      <c r="AS15" s="2109">
        <v>3</v>
      </c>
      <c r="AT15" s="2109">
        <v>3</v>
      </c>
      <c r="AU15" s="2109">
        <v>3</v>
      </c>
      <c r="AV15" s="2109">
        <v>3</v>
      </c>
      <c r="AW15" s="2109">
        <v>3</v>
      </c>
      <c r="AX15" s="2108">
        <v>3</v>
      </c>
    </row>
    <row r="16" spans="1:50">
      <c r="A16" s="2100" t="s">
        <v>1758</v>
      </c>
      <c r="B16" s="2095">
        <v>5</v>
      </c>
      <c r="C16" s="2095">
        <v>5</v>
      </c>
      <c r="D16" s="2095">
        <v>5</v>
      </c>
      <c r="E16" s="2109">
        <v>5</v>
      </c>
      <c r="F16" s="2109">
        <v>5</v>
      </c>
      <c r="G16" s="2109">
        <v>5</v>
      </c>
      <c r="H16" s="2109">
        <v>5</v>
      </c>
      <c r="I16" s="2109">
        <v>5</v>
      </c>
      <c r="J16" s="2109">
        <v>5</v>
      </c>
      <c r="K16" s="2109">
        <v>5</v>
      </c>
      <c r="L16" s="2109">
        <v>5</v>
      </c>
      <c r="M16" s="2109">
        <v>5</v>
      </c>
      <c r="N16" s="2109">
        <v>5</v>
      </c>
      <c r="O16" s="2109">
        <v>5</v>
      </c>
      <c r="P16" s="2109">
        <v>5</v>
      </c>
      <c r="Q16" s="2109">
        <v>5</v>
      </c>
      <c r="R16" s="2109">
        <v>5</v>
      </c>
      <c r="S16" s="2109">
        <v>5</v>
      </c>
      <c r="T16" s="2109">
        <v>5</v>
      </c>
      <c r="U16" s="2109">
        <v>5</v>
      </c>
      <c r="V16" s="2109">
        <v>5</v>
      </c>
      <c r="W16" s="2109">
        <v>5</v>
      </c>
      <c r="X16" s="2109">
        <v>4</v>
      </c>
      <c r="Y16" s="2109">
        <v>4</v>
      </c>
      <c r="Z16" s="2110">
        <v>4</v>
      </c>
      <c r="AA16" s="2109">
        <v>4</v>
      </c>
      <c r="AB16" s="2110">
        <v>4</v>
      </c>
      <c r="AC16" s="2109">
        <v>4</v>
      </c>
      <c r="AD16" s="2109">
        <v>4</v>
      </c>
      <c r="AE16" s="2109">
        <v>4</v>
      </c>
      <c r="AF16" s="2109">
        <v>4</v>
      </c>
      <c r="AG16" s="2109">
        <v>4</v>
      </c>
      <c r="AH16" s="2109">
        <v>4</v>
      </c>
      <c r="AI16" s="2109">
        <v>4</v>
      </c>
      <c r="AJ16" s="2109">
        <v>4</v>
      </c>
      <c r="AK16" s="2109">
        <v>4</v>
      </c>
      <c r="AL16" s="2109">
        <v>4</v>
      </c>
      <c r="AM16" s="2109">
        <v>4</v>
      </c>
      <c r="AN16" s="2109">
        <v>4</v>
      </c>
      <c r="AO16" s="2109">
        <v>4</v>
      </c>
      <c r="AP16" s="2109">
        <v>4</v>
      </c>
      <c r="AQ16" s="2109">
        <v>4</v>
      </c>
      <c r="AR16" s="2109">
        <v>4</v>
      </c>
      <c r="AS16" s="2109">
        <v>3</v>
      </c>
      <c r="AT16" s="2109">
        <v>3</v>
      </c>
      <c r="AU16" s="2109">
        <v>3</v>
      </c>
      <c r="AV16" s="2109">
        <v>3</v>
      </c>
      <c r="AW16" s="2109">
        <v>3</v>
      </c>
      <c r="AX16" s="2108">
        <v>3</v>
      </c>
    </row>
    <row r="17" spans="1:52">
      <c r="A17" s="2100" t="s">
        <v>1757</v>
      </c>
      <c r="B17" s="2095">
        <v>4</v>
      </c>
      <c r="C17" s="2095">
        <v>4</v>
      </c>
      <c r="D17" s="2095">
        <v>4</v>
      </c>
      <c r="E17" s="2109">
        <v>4</v>
      </c>
      <c r="F17" s="2109">
        <v>4</v>
      </c>
      <c r="G17" s="2109">
        <v>4</v>
      </c>
      <c r="H17" s="2109">
        <v>4</v>
      </c>
      <c r="I17" s="2109">
        <v>4</v>
      </c>
      <c r="J17" s="2109">
        <v>4</v>
      </c>
      <c r="K17" s="2109">
        <v>4</v>
      </c>
      <c r="L17" s="2109">
        <v>4</v>
      </c>
      <c r="M17" s="2109">
        <v>4</v>
      </c>
      <c r="N17" s="2109">
        <v>4</v>
      </c>
      <c r="O17" s="2109">
        <v>4</v>
      </c>
      <c r="P17" s="2109">
        <v>4</v>
      </c>
      <c r="Q17" s="2109">
        <v>4</v>
      </c>
      <c r="R17" s="2109">
        <v>4</v>
      </c>
      <c r="S17" s="2109">
        <v>4</v>
      </c>
      <c r="T17" s="2109">
        <v>4</v>
      </c>
      <c r="U17" s="2109">
        <v>4</v>
      </c>
      <c r="V17" s="2109">
        <v>4</v>
      </c>
      <c r="W17" s="2109">
        <v>4</v>
      </c>
      <c r="X17" s="2109">
        <v>4</v>
      </c>
      <c r="Y17" s="2109">
        <v>4</v>
      </c>
      <c r="Z17" s="2110">
        <v>4</v>
      </c>
      <c r="AA17" s="2109">
        <v>4</v>
      </c>
      <c r="AB17" s="2110">
        <v>4</v>
      </c>
      <c r="AC17" s="2109">
        <v>4</v>
      </c>
      <c r="AD17" s="2109">
        <v>4</v>
      </c>
      <c r="AE17" s="2109">
        <v>4</v>
      </c>
      <c r="AF17" s="2109">
        <v>4</v>
      </c>
      <c r="AG17" s="2109">
        <v>4</v>
      </c>
      <c r="AH17" s="2109">
        <v>4</v>
      </c>
      <c r="AI17" s="2109">
        <v>4</v>
      </c>
      <c r="AJ17" s="2109">
        <v>4</v>
      </c>
      <c r="AK17" s="2109">
        <v>4</v>
      </c>
      <c r="AL17" s="2109">
        <v>4</v>
      </c>
      <c r="AM17" s="2109">
        <v>4</v>
      </c>
      <c r="AN17" s="2109">
        <v>4</v>
      </c>
      <c r="AO17" s="2109">
        <v>4</v>
      </c>
      <c r="AP17" s="2109">
        <v>4</v>
      </c>
      <c r="AQ17" s="2109">
        <v>4</v>
      </c>
      <c r="AR17" s="2109">
        <v>4</v>
      </c>
      <c r="AS17" s="2109">
        <v>3</v>
      </c>
      <c r="AT17" s="2109">
        <v>3</v>
      </c>
      <c r="AU17" s="2109">
        <v>3</v>
      </c>
      <c r="AV17" s="2109">
        <v>3</v>
      </c>
      <c r="AW17" s="2109">
        <v>3</v>
      </c>
      <c r="AX17" s="2108">
        <v>3</v>
      </c>
    </row>
    <row r="18" spans="1:52">
      <c r="A18" s="2107" t="s">
        <v>1756</v>
      </c>
      <c r="B18" s="2106"/>
      <c r="C18" s="2106"/>
      <c r="D18" s="2106"/>
      <c r="E18" s="2106"/>
      <c r="F18" s="2104"/>
      <c r="G18" s="2104"/>
      <c r="H18" s="2104"/>
      <c r="I18" s="2104"/>
      <c r="J18" s="2104"/>
      <c r="K18" s="2104"/>
      <c r="L18" s="2104"/>
      <c r="M18" s="2104"/>
      <c r="N18" s="2104"/>
      <c r="O18" s="2104"/>
      <c r="P18" s="2104"/>
      <c r="Q18" s="2104"/>
      <c r="R18" s="2104"/>
      <c r="S18" s="2104"/>
      <c r="T18" s="2104"/>
      <c r="U18" s="2104"/>
      <c r="V18" s="2104"/>
      <c r="W18" s="2104"/>
      <c r="X18" s="2104"/>
      <c r="Y18" s="2104"/>
      <c r="Z18" s="2105"/>
      <c r="AA18" s="2104"/>
      <c r="AB18" s="2105"/>
      <c r="AC18" s="2104"/>
      <c r="AD18" s="2104"/>
      <c r="AE18" s="2104"/>
      <c r="AF18" s="2104"/>
      <c r="AG18" s="2104"/>
      <c r="AH18" s="2104"/>
      <c r="AI18" s="2104"/>
      <c r="AJ18" s="2104"/>
      <c r="AK18" s="2104"/>
      <c r="AL18" s="2104"/>
      <c r="AM18" s="2104"/>
      <c r="AN18" s="2104"/>
      <c r="AO18" s="2104"/>
      <c r="AP18" s="2104"/>
      <c r="AQ18" s="2104"/>
      <c r="AR18" s="2104"/>
      <c r="AS18" s="2104"/>
      <c r="AT18" s="2104"/>
      <c r="AU18" s="2104"/>
      <c r="AV18" s="2104"/>
      <c r="AW18" s="2104"/>
      <c r="AX18" s="2103"/>
      <c r="AZ18" s="2082" t="s">
        <v>1755</v>
      </c>
    </row>
    <row r="19" spans="1:52">
      <c r="A19" s="2102" t="s">
        <v>1754</v>
      </c>
      <c r="B19" s="2094" t="s">
        <v>71</v>
      </c>
      <c r="C19" s="2094" t="s">
        <v>71</v>
      </c>
      <c r="D19" s="2094" t="s">
        <v>71</v>
      </c>
      <c r="E19" s="2094" t="s">
        <v>71</v>
      </c>
      <c r="F19" s="2094" t="s">
        <v>71</v>
      </c>
      <c r="G19" s="2094" t="s">
        <v>71</v>
      </c>
      <c r="H19" s="2094" t="s">
        <v>71</v>
      </c>
      <c r="I19" s="2094" t="s">
        <v>71</v>
      </c>
      <c r="J19" s="2094" t="s">
        <v>71</v>
      </c>
      <c r="K19" s="2094" t="s">
        <v>71</v>
      </c>
      <c r="L19" s="2094">
        <v>0.24049999999999999</v>
      </c>
      <c r="M19" s="2094">
        <v>0.35549999999999998</v>
      </c>
      <c r="N19" s="2094">
        <v>1.11008</v>
      </c>
      <c r="O19" s="2094">
        <v>1.3104</v>
      </c>
      <c r="P19" s="2094">
        <v>4.9694454545454549</v>
      </c>
      <c r="Q19" s="2094">
        <v>4.2769000000000004</v>
      </c>
      <c r="R19" s="2094">
        <v>3.6447159090909089</v>
      </c>
      <c r="S19" s="2094">
        <v>4.63</v>
      </c>
      <c r="T19" s="2094">
        <v>4.6928000000000001</v>
      </c>
      <c r="U19" s="2094">
        <v>4.78</v>
      </c>
      <c r="V19" s="2094">
        <v>4.5482199999999997</v>
      </c>
      <c r="W19" s="2094">
        <v>3.0712999999999999</v>
      </c>
      <c r="X19" s="2094">
        <v>2.4500000000000002</v>
      </c>
      <c r="Y19" s="2094">
        <v>2.3180999999999998</v>
      </c>
      <c r="Z19" s="2098">
        <v>1.0004999999999999</v>
      </c>
      <c r="AA19" s="2094">
        <v>0.5746</v>
      </c>
      <c r="AB19" s="2098">
        <v>1.2999999999999999E-3</v>
      </c>
      <c r="AC19" s="2094">
        <v>1.7678</v>
      </c>
      <c r="AD19" s="2094">
        <v>3.8712</v>
      </c>
      <c r="AE19" s="2094">
        <v>3.7233999999999998</v>
      </c>
      <c r="AF19" s="2094">
        <v>3.8228</v>
      </c>
      <c r="AG19" s="2094">
        <v>3.7429999999999999</v>
      </c>
      <c r="AH19" s="2094">
        <v>3.7429999999999999</v>
      </c>
      <c r="AI19" s="2094">
        <v>4.3277999999999999</v>
      </c>
      <c r="AJ19" s="2094" t="s">
        <v>71</v>
      </c>
      <c r="AK19" s="2094" t="s">
        <v>71</v>
      </c>
      <c r="AL19" s="2094" t="s">
        <v>71</v>
      </c>
      <c r="AM19" s="2094" t="s">
        <v>71</v>
      </c>
      <c r="AN19" s="2094" t="s">
        <v>71</v>
      </c>
      <c r="AO19" s="2094" t="s">
        <v>71</v>
      </c>
      <c r="AP19" s="2094" t="s">
        <v>71</v>
      </c>
      <c r="AQ19" s="2094" t="s">
        <v>71</v>
      </c>
      <c r="AR19" s="2094" t="s">
        <v>71</v>
      </c>
      <c r="AS19" s="2094" t="s">
        <v>71</v>
      </c>
      <c r="AT19" s="2094" t="s">
        <v>71</v>
      </c>
      <c r="AU19" s="2094" t="s">
        <v>71</v>
      </c>
      <c r="AV19" s="2094">
        <v>9.3600000000000003E-2</v>
      </c>
      <c r="AW19" s="2094">
        <v>2.9899999999999999E-2</v>
      </c>
      <c r="AX19" s="2091">
        <v>0.1066</v>
      </c>
    </row>
    <row r="20" spans="1:52">
      <c r="A20" s="2102" t="s">
        <v>1753</v>
      </c>
      <c r="B20" s="2094">
        <v>2.12</v>
      </c>
      <c r="C20" s="2094">
        <v>3.004</v>
      </c>
      <c r="D20" s="2094">
        <v>2.3420000000000001</v>
      </c>
      <c r="E20" s="2094">
        <v>1.74</v>
      </c>
      <c r="F20" s="2094">
        <v>2.6432000000000002</v>
      </c>
      <c r="G20" s="2094">
        <v>0.74419999999999997</v>
      </c>
      <c r="H20" s="2094">
        <v>0.92610000000000003</v>
      </c>
      <c r="I20" s="2094">
        <v>0.77629999999999999</v>
      </c>
      <c r="J20" s="2094">
        <v>1.03</v>
      </c>
      <c r="K20" s="2094">
        <v>0.71033567156063082</v>
      </c>
      <c r="L20" s="2094">
        <v>0.55069999999999997</v>
      </c>
      <c r="M20" s="2094">
        <v>0.48110000000000003</v>
      </c>
      <c r="N20" s="2094">
        <v>1.1832</v>
      </c>
      <c r="O20" s="2094">
        <v>2.5548000000000002</v>
      </c>
      <c r="P20" s="2094">
        <v>5.5149176531715014</v>
      </c>
      <c r="Q20" s="2094">
        <v>5.8220000000000001</v>
      </c>
      <c r="R20" s="2094">
        <v>3.9250794520547947</v>
      </c>
      <c r="S20" s="2094">
        <v>4.7</v>
      </c>
      <c r="T20" s="2094">
        <v>4.9848999999999997</v>
      </c>
      <c r="U20" s="2094">
        <v>5.15</v>
      </c>
      <c r="V20" s="2094">
        <v>4.3784369186716257</v>
      </c>
      <c r="W20" s="2094">
        <v>3.7410999999999999</v>
      </c>
      <c r="X20" s="2094">
        <v>3.34</v>
      </c>
      <c r="Y20" s="2094">
        <v>2.7395999999999998</v>
      </c>
      <c r="Z20" s="2098">
        <v>1.7707609396914445</v>
      </c>
      <c r="AA20" s="2094">
        <v>2.2029999999999998</v>
      </c>
      <c r="AB20" s="2098">
        <v>0.99690000000000001</v>
      </c>
      <c r="AC20" s="2094">
        <v>0.86</v>
      </c>
      <c r="AD20" s="2094">
        <v>3.4394</v>
      </c>
      <c r="AE20" s="2094">
        <v>3.5543999999999998</v>
      </c>
      <c r="AF20" s="2094">
        <v>4.4381650070126222</v>
      </c>
      <c r="AG20" s="2094">
        <v>4.2913156626506019</v>
      </c>
      <c r="AH20" s="2094">
        <v>5.503210042397539</v>
      </c>
      <c r="AI20" s="2094">
        <v>4.9685157869012704</v>
      </c>
      <c r="AJ20" s="2094">
        <v>0.20724000000000001</v>
      </c>
      <c r="AK20" s="2094">
        <v>2.7289786548069812</v>
      </c>
      <c r="AL20" s="2094">
        <v>4.3273659852820936</v>
      </c>
      <c r="AM20" s="2094">
        <v>3.8337399999999997</v>
      </c>
      <c r="AN20" s="2094">
        <v>1.6375838307423722</v>
      </c>
      <c r="AO20" s="2094">
        <v>3.1710930596285434</v>
      </c>
      <c r="AP20" s="2094">
        <v>3.9069000000000003</v>
      </c>
      <c r="AQ20" s="2094">
        <v>3.9651105287222541</v>
      </c>
      <c r="AR20" s="2094">
        <v>2.1309222357229651</v>
      </c>
      <c r="AS20" s="2094">
        <v>3.5118599999999995</v>
      </c>
      <c r="AT20" s="2094">
        <v>2.8078835500835742</v>
      </c>
      <c r="AU20" s="2094">
        <v>1.2727017155928326</v>
      </c>
      <c r="AV20" s="2094">
        <v>0.21474000000000001</v>
      </c>
      <c r="AW20" s="2094">
        <v>0.12893633038707711</v>
      </c>
      <c r="AX20" s="2091">
        <v>0.62888439046333788</v>
      </c>
    </row>
    <row r="21" spans="1:52">
      <c r="A21" s="2102" t="s">
        <v>1752</v>
      </c>
      <c r="B21" s="2094">
        <v>2.2999999999999998</v>
      </c>
      <c r="C21" s="2094">
        <v>3.1621084055017827</v>
      </c>
      <c r="D21" s="2094" t="s">
        <v>71</v>
      </c>
      <c r="E21" s="2094">
        <v>2.23</v>
      </c>
      <c r="F21" s="2094" t="s">
        <v>71</v>
      </c>
      <c r="G21" s="2094">
        <v>2.8525</v>
      </c>
      <c r="H21" s="2094">
        <v>1.4455</v>
      </c>
      <c r="I21" s="2094">
        <v>1.3360000000000001</v>
      </c>
      <c r="J21" s="2094">
        <v>2.02</v>
      </c>
      <c r="K21" s="2094">
        <v>1.7079</v>
      </c>
      <c r="L21" s="2094" t="s">
        <v>1750</v>
      </c>
      <c r="M21" s="2094">
        <v>2.0487000000000002</v>
      </c>
      <c r="N21" s="2094">
        <v>1.7726</v>
      </c>
      <c r="O21" s="2094">
        <v>2.9860000000000002</v>
      </c>
      <c r="P21" s="2094" t="s">
        <v>1750</v>
      </c>
      <c r="Q21" s="2094">
        <v>5.0168999999999997</v>
      </c>
      <c r="R21" s="2094" t="s">
        <v>1750</v>
      </c>
      <c r="S21" s="2094" t="s">
        <v>1750</v>
      </c>
      <c r="T21" s="2094">
        <v>5.0824999999999996</v>
      </c>
      <c r="U21" s="2094">
        <v>5.25</v>
      </c>
      <c r="V21" s="2094">
        <v>4.9190006711409398</v>
      </c>
      <c r="W21" s="2094">
        <v>4.3910999999999998</v>
      </c>
      <c r="X21" s="2094" t="s">
        <v>71</v>
      </c>
      <c r="Y21" s="2094">
        <v>3.1676000000000002</v>
      </c>
      <c r="Z21" s="2098">
        <v>2.6588604855920774</v>
      </c>
      <c r="AA21" s="2094">
        <v>2.6684000000000001</v>
      </c>
      <c r="AB21" s="2098">
        <v>2.0661</v>
      </c>
      <c r="AC21" s="2094">
        <v>1.6659999999999999</v>
      </c>
      <c r="AD21" s="2094" t="s">
        <v>71</v>
      </c>
      <c r="AE21" s="2094">
        <v>4.3693999999999997</v>
      </c>
      <c r="AF21" s="2094">
        <v>4.6257844508737627</v>
      </c>
      <c r="AG21" s="2094">
        <v>4.754189189189189</v>
      </c>
      <c r="AH21" s="2094">
        <v>5.6880737572254336</v>
      </c>
      <c r="AI21" s="2094">
        <v>5.0255818181818173</v>
      </c>
      <c r="AJ21" s="2094" t="s">
        <v>71</v>
      </c>
      <c r="AK21" s="2094">
        <v>3.2666594684385379</v>
      </c>
      <c r="AL21" s="2094">
        <v>4.5362454645505599</v>
      </c>
      <c r="AM21" s="2094">
        <v>4.4024857142857137</v>
      </c>
      <c r="AN21" s="2094">
        <v>3.6099593063583817</v>
      </c>
      <c r="AO21" s="2094">
        <v>4.5081818181818178</v>
      </c>
      <c r="AP21" s="2094" t="s">
        <v>71</v>
      </c>
      <c r="AQ21" s="2094" t="s">
        <v>71</v>
      </c>
      <c r="AR21" s="2094">
        <v>3.7208150170648464</v>
      </c>
      <c r="AS21" s="2094">
        <v>4.5023623376623378</v>
      </c>
      <c r="AT21" s="2094">
        <v>4.565681130524152</v>
      </c>
      <c r="AU21" s="2094">
        <v>1.9586363636363637</v>
      </c>
      <c r="AV21" s="2094" t="s">
        <v>71</v>
      </c>
      <c r="AW21" s="2094">
        <v>1.0099</v>
      </c>
      <c r="AX21" s="2091">
        <v>1.332763282571912</v>
      </c>
    </row>
    <row r="22" spans="1:52">
      <c r="A22" s="2102" t="s">
        <v>1751</v>
      </c>
      <c r="B22" s="2094">
        <v>2.74</v>
      </c>
      <c r="C22" s="2094">
        <v>3.6509999999999998</v>
      </c>
      <c r="D22" s="2094">
        <v>3.25</v>
      </c>
      <c r="E22" s="2094">
        <v>2.7</v>
      </c>
      <c r="F22" s="2094" t="s">
        <v>71</v>
      </c>
      <c r="G22" s="2094">
        <v>2.2334999999999998</v>
      </c>
      <c r="H22" s="2094">
        <v>2.3067000000000002</v>
      </c>
      <c r="I22" s="2094">
        <v>2.8351000000000002</v>
      </c>
      <c r="J22" s="2094">
        <v>2.1</v>
      </c>
      <c r="K22" s="2094" t="s">
        <v>1750</v>
      </c>
      <c r="L22" s="2094">
        <v>1.3228599999999999</v>
      </c>
      <c r="M22" s="2094">
        <v>1.5144</v>
      </c>
      <c r="N22" s="2094">
        <v>2.0476999999999999</v>
      </c>
      <c r="O22" s="2094">
        <v>3.1175000000000002</v>
      </c>
      <c r="P22" s="2094">
        <v>4.9699</v>
      </c>
      <c r="Q22" s="2094">
        <v>5.7587999999999999</v>
      </c>
      <c r="R22" s="2094" t="s">
        <v>1750</v>
      </c>
      <c r="S22" s="2094">
        <v>5.17</v>
      </c>
      <c r="T22" s="2094">
        <v>5.1997</v>
      </c>
      <c r="U22" s="2094">
        <v>5.32</v>
      </c>
      <c r="V22" s="2094">
        <v>4.8255237762237764</v>
      </c>
      <c r="W22" s="2094" t="s">
        <v>71</v>
      </c>
      <c r="X22" s="2094">
        <v>3.93</v>
      </c>
      <c r="Y22" s="2094">
        <v>3.6044</v>
      </c>
      <c r="Z22" s="2098">
        <v>3.2066499999999998</v>
      </c>
      <c r="AA22" s="2094">
        <v>3.0962000000000001</v>
      </c>
      <c r="AB22" s="2098">
        <v>2.1920000000000002</v>
      </c>
      <c r="AC22" s="2094">
        <v>2</v>
      </c>
      <c r="AD22" s="2094" t="s">
        <v>71</v>
      </c>
      <c r="AE22" s="2094">
        <v>4.7937000000000003</v>
      </c>
      <c r="AF22" s="2094">
        <v>4.686042546683332</v>
      </c>
      <c r="AG22" s="2094">
        <v>4.773456862745098</v>
      </c>
      <c r="AH22" s="2094">
        <v>5.7765341849148415</v>
      </c>
      <c r="AI22" s="2094">
        <v>4.7758000000000003</v>
      </c>
      <c r="AJ22" s="2094" t="s">
        <v>71</v>
      </c>
      <c r="AK22" s="2094">
        <v>3.6505666666666667</v>
      </c>
      <c r="AL22" s="2094">
        <v>4.5620000000000003</v>
      </c>
      <c r="AM22" s="2094">
        <v>4.4587683453237412</v>
      </c>
      <c r="AN22" s="2094">
        <v>3.1934999999999998</v>
      </c>
      <c r="AO22" s="2094">
        <v>3.6015000000000001</v>
      </c>
      <c r="AP22" s="2094" t="s">
        <v>71</v>
      </c>
      <c r="AQ22" s="2094" t="s">
        <v>71</v>
      </c>
      <c r="AR22" s="2094">
        <v>3.9417230769230769</v>
      </c>
      <c r="AS22" s="2094">
        <v>5.0007019607843137</v>
      </c>
      <c r="AT22" s="2094">
        <v>4.234516684961581</v>
      </c>
      <c r="AU22" s="2094">
        <v>2.2574000000000001</v>
      </c>
      <c r="AV22" s="2094" t="s">
        <v>71</v>
      </c>
      <c r="AW22" s="2094">
        <v>1.2548666666666668</v>
      </c>
      <c r="AX22" s="2091">
        <v>2.0007800000000002</v>
      </c>
    </row>
    <row r="23" spans="1:52" s="2083" customFormat="1">
      <c r="A23" s="2100" t="s">
        <v>193</v>
      </c>
      <c r="B23" s="2094" t="s">
        <v>1749</v>
      </c>
      <c r="C23" s="2094" t="s">
        <v>1749</v>
      </c>
      <c r="D23" s="2094" t="s">
        <v>1749</v>
      </c>
      <c r="E23" s="2094" t="s">
        <v>1749</v>
      </c>
      <c r="F23" s="2094" t="s">
        <v>1749</v>
      </c>
      <c r="G23" s="2094" t="s">
        <v>1749</v>
      </c>
      <c r="H23" s="2094" t="s">
        <v>1749</v>
      </c>
      <c r="I23" s="2094" t="s">
        <v>1749</v>
      </c>
      <c r="J23" s="2094" t="s">
        <v>1749</v>
      </c>
      <c r="K23" s="2094" t="s">
        <v>1749</v>
      </c>
      <c r="L23" s="2094" t="s">
        <v>1748</v>
      </c>
      <c r="M23" s="2094" t="s">
        <v>1748</v>
      </c>
      <c r="N23" s="2094" t="s">
        <v>1748</v>
      </c>
      <c r="O23" s="2094" t="s">
        <v>1748</v>
      </c>
      <c r="P23" s="2094" t="s">
        <v>1748</v>
      </c>
      <c r="Q23" s="2094" t="s">
        <v>1748</v>
      </c>
      <c r="R23" s="2094" t="s">
        <v>1748</v>
      </c>
      <c r="S23" s="2094" t="s">
        <v>1748</v>
      </c>
      <c r="T23" s="2094" t="s">
        <v>1748</v>
      </c>
      <c r="U23" s="2094" t="s">
        <v>1748</v>
      </c>
      <c r="V23" s="2094" t="s">
        <v>1748</v>
      </c>
      <c r="W23" s="2094" t="s">
        <v>1748</v>
      </c>
      <c r="X23" s="2094" t="s">
        <v>1748</v>
      </c>
      <c r="Y23" s="2094" t="s">
        <v>1748</v>
      </c>
      <c r="Z23" s="2098" t="s">
        <v>1748</v>
      </c>
      <c r="AA23" s="2094" t="s">
        <v>1748</v>
      </c>
      <c r="AB23" s="2098" t="s">
        <v>1748</v>
      </c>
      <c r="AC23" s="2094" t="s">
        <v>1748</v>
      </c>
      <c r="AD23" s="2094" t="s">
        <v>1748</v>
      </c>
      <c r="AE23" s="2094" t="s">
        <v>1748</v>
      </c>
      <c r="AF23" s="2094" t="s">
        <v>1748</v>
      </c>
      <c r="AG23" s="2094" t="s">
        <v>1748</v>
      </c>
      <c r="AH23" s="2094" t="s">
        <v>1748</v>
      </c>
      <c r="AI23" s="2094" t="s">
        <v>1748</v>
      </c>
      <c r="AJ23" s="2094" t="s">
        <v>1748</v>
      </c>
      <c r="AK23" s="2094" t="s">
        <v>1748</v>
      </c>
      <c r="AL23" s="2094" t="s">
        <v>1748</v>
      </c>
      <c r="AM23" s="2094" t="s">
        <v>1748</v>
      </c>
      <c r="AN23" s="2094" t="s">
        <v>1748</v>
      </c>
      <c r="AO23" s="2094" t="s">
        <v>1748</v>
      </c>
      <c r="AP23" s="2094" t="s">
        <v>1748</v>
      </c>
      <c r="AQ23" s="2094" t="s">
        <v>1748</v>
      </c>
      <c r="AR23" s="2094" t="s">
        <v>1747</v>
      </c>
      <c r="AS23" s="2094" t="s">
        <v>1747</v>
      </c>
      <c r="AT23" s="2094" t="s">
        <v>1747</v>
      </c>
      <c r="AU23" s="2094" t="s">
        <v>1747</v>
      </c>
      <c r="AV23" s="2094" t="s">
        <v>1747</v>
      </c>
      <c r="AW23" s="2094" t="s">
        <v>1747</v>
      </c>
      <c r="AX23" s="2101" t="s">
        <v>1747</v>
      </c>
    </row>
    <row r="24" spans="1:52">
      <c r="A24" s="2100" t="s">
        <v>1746</v>
      </c>
      <c r="B24" s="2094" t="s">
        <v>1745</v>
      </c>
      <c r="C24" s="2094" t="s">
        <v>1745</v>
      </c>
      <c r="D24" s="2094" t="s">
        <v>1745</v>
      </c>
      <c r="E24" s="2094" t="s">
        <v>1745</v>
      </c>
      <c r="F24" s="2094" t="s">
        <v>1745</v>
      </c>
      <c r="G24" s="2094" t="s">
        <v>1745</v>
      </c>
      <c r="H24" s="2094" t="s">
        <v>1745</v>
      </c>
      <c r="I24" s="2094" t="s">
        <v>1745</v>
      </c>
      <c r="J24" s="2094" t="s">
        <v>1745</v>
      </c>
      <c r="K24" s="2094" t="s">
        <v>1745</v>
      </c>
      <c r="L24" s="2094" t="s">
        <v>1744</v>
      </c>
      <c r="M24" s="2094" t="s">
        <v>1744</v>
      </c>
      <c r="N24" s="2094" t="s">
        <v>1744</v>
      </c>
      <c r="O24" s="2094" t="s">
        <v>1743</v>
      </c>
      <c r="P24" s="2094" t="s">
        <v>1743</v>
      </c>
      <c r="Q24" s="2094" t="s">
        <v>1742</v>
      </c>
      <c r="R24" s="2094" t="s">
        <v>1741</v>
      </c>
      <c r="S24" s="2094" t="s">
        <v>1741</v>
      </c>
      <c r="T24" s="2094" t="s">
        <v>1741</v>
      </c>
      <c r="U24" s="2094" t="s">
        <v>1741</v>
      </c>
      <c r="V24" s="2094" t="s">
        <v>1741</v>
      </c>
      <c r="W24" s="2094" t="s">
        <v>1741</v>
      </c>
      <c r="X24" s="2094" t="s">
        <v>1741</v>
      </c>
      <c r="Y24" s="2094" t="s">
        <v>1741</v>
      </c>
      <c r="Z24" s="2098" t="s">
        <v>1741</v>
      </c>
      <c r="AA24" s="2094" t="s">
        <v>1741</v>
      </c>
      <c r="AB24" s="2098" t="s">
        <v>1741</v>
      </c>
      <c r="AC24" s="2094" t="s">
        <v>1741</v>
      </c>
      <c r="AD24" s="2094" t="s">
        <v>1741</v>
      </c>
      <c r="AE24" s="2094" t="s">
        <v>1741</v>
      </c>
      <c r="AF24" s="2094" t="s">
        <v>1741</v>
      </c>
      <c r="AG24" s="2094" t="s">
        <v>1741</v>
      </c>
      <c r="AH24" s="2094" t="s">
        <v>1741</v>
      </c>
      <c r="AI24" s="2094" t="s">
        <v>1741</v>
      </c>
      <c r="AJ24" s="2094" t="s">
        <v>1741</v>
      </c>
      <c r="AK24" s="2094" t="s">
        <v>1741</v>
      </c>
      <c r="AL24" s="2094" t="s">
        <v>1741</v>
      </c>
      <c r="AM24" s="2094" t="s">
        <v>1741</v>
      </c>
      <c r="AN24" s="2094" t="s">
        <v>1741</v>
      </c>
      <c r="AO24" s="2094" t="s">
        <v>1741</v>
      </c>
      <c r="AP24" s="2094" t="s">
        <v>1741</v>
      </c>
      <c r="AQ24" s="2094" t="s">
        <v>1741</v>
      </c>
      <c r="AR24" s="2094" t="s">
        <v>1741</v>
      </c>
      <c r="AS24" s="2094" t="s">
        <v>1741</v>
      </c>
      <c r="AT24" s="2094" t="s">
        <v>1741</v>
      </c>
      <c r="AU24" s="2094" t="s">
        <v>1741</v>
      </c>
      <c r="AV24" s="2094" t="s">
        <v>1741</v>
      </c>
      <c r="AW24" s="2094" t="s">
        <v>1741</v>
      </c>
      <c r="AX24" s="2091" t="s">
        <v>1741</v>
      </c>
    </row>
    <row r="25" spans="1:52" s="2097" customFormat="1">
      <c r="A25" s="2099" t="s">
        <v>1740</v>
      </c>
      <c r="B25" s="2094">
        <v>3.2654353261213163</v>
      </c>
      <c r="C25" s="2094">
        <v>3.5897992254016362</v>
      </c>
      <c r="D25" s="2094">
        <v>2.6726999999999999</v>
      </c>
      <c r="E25" s="2094">
        <v>2.71</v>
      </c>
      <c r="F25" s="2094">
        <v>4.1268000000000002</v>
      </c>
      <c r="G25" s="2094">
        <v>0.89629999999999999</v>
      </c>
      <c r="H25" s="2094">
        <v>0.75</v>
      </c>
      <c r="I25" s="2094">
        <v>2.7259000000000002</v>
      </c>
      <c r="J25" s="2094">
        <v>2.46</v>
      </c>
      <c r="K25" s="2094">
        <v>0.6364510804822362</v>
      </c>
      <c r="L25" s="2094">
        <v>0.28739999999999999</v>
      </c>
      <c r="M25" s="2094">
        <v>0.39</v>
      </c>
      <c r="N25" s="2094">
        <v>1.1299999999999999</v>
      </c>
      <c r="O25" s="2094">
        <v>2.6753</v>
      </c>
      <c r="P25" s="2094">
        <v>4.8301971251968672</v>
      </c>
      <c r="Q25" s="2094">
        <v>4.4000000000000004</v>
      </c>
      <c r="R25" s="2094">
        <v>4.3062330467845928</v>
      </c>
      <c r="S25" s="2094">
        <v>4.87</v>
      </c>
      <c r="T25" s="2094">
        <v>4.1199000000000003</v>
      </c>
      <c r="U25" s="2094">
        <v>4.53</v>
      </c>
      <c r="V25" s="2094">
        <v>4.1825550203065518</v>
      </c>
      <c r="W25" s="2094">
        <v>2.9626000000000001</v>
      </c>
      <c r="X25" s="2094">
        <v>1.88</v>
      </c>
      <c r="Y25" s="2094">
        <v>1.6778837822512049</v>
      </c>
      <c r="Z25" s="2098">
        <v>1.8590457492096282</v>
      </c>
      <c r="AA25" s="2094">
        <v>1.6787000000000001</v>
      </c>
      <c r="AB25" s="2098">
        <v>1.1969024903247523</v>
      </c>
      <c r="AC25" s="2094">
        <v>2.839016408473598</v>
      </c>
      <c r="AD25" s="2094">
        <v>5.7944945932845968</v>
      </c>
      <c r="AE25" s="2094">
        <v>5.1538275562803166</v>
      </c>
      <c r="AF25" s="2094">
        <v>5.2796798269809431</v>
      </c>
      <c r="AG25" s="2094">
        <v>6.1207865018683529</v>
      </c>
      <c r="AH25" s="2094">
        <v>6.9056876664303326</v>
      </c>
      <c r="AI25" s="2094">
        <v>4.5187192718019418</v>
      </c>
      <c r="AJ25" s="2094">
        <v>1.1887814391479412</v>
      </c>
      <c r="AK25" s="2094">
        <v>1.6882129461871012</v>
      </c>
      <c r="AL25" s="2094">
        <v>4.6173710940626007</v>
      </c>
      <c r="AM25" s="2094">
        <v>2.589154460713186</v>
      </c>
      <c r="AN25" s="2094">
        <v>0.78108827465870911</v>
      </c>
      <c r="AO25" s="2094">
        <v>1.7622490321978828</v>
      </c>
      <c r="AP25" s="2094">
        <v>4.587902172601086</v>
      </c>
      <c r="AQ25" s="2094">
        <v>4.3541351930413725</v>
      </c>
      <c r="AR25" s="2094">
        <v>2.1265040008082443</v>
      </c>
      <c r="AS25" s="2094">
        <v>4.0623203194575632</v>
      </c>
      <c r="AT25" s="2094">
        <v>2.8046806924460426</v>
      </c>
      <c r="AU25" s="2094">
        <v>0.34559453310159571</v>
      </c>
      <c r="AV25" s="2094">
        <v>0.02</v>
      </c>
      <c r="AW25" s="2094">
        <v>8.2701050321366973E-2</v>
      </c>
      <c r="AX25" s="2091">
        <v>0.10538818783282233</v>
      </c>
    </row>
    <row r="26" spans="1:52">
      <c r="A26" s="2096" t="s">
        <v>1739</v>
      </c>
      <c r="B26" s="2094">
        <v>3.3</v>
      </c>
      <c r="C26" s="2094">
        <v>3.46</v>
      </c>
      <c r="D26" s="2094">
        <v>3.74</v>
      </c>
      <c r="E26" s="2094">
        <v>3.98</v>
      </c>
      <c r="F26" s="2094">
        <v>4.7</v>
      </c>
      <c r="G26" s="2094">
        <v>5.04</v>
      </c>
      <c r="H26" s="2094">
        <v>5.0843628028065915</v>
      </c>
      <c r="I26" s="2094">
        <v>5.51</v>
      </c>
      <c r="J26" s="2094">
        <v>5.91</v>
      </c>
      <c r="K26" s="2094">
        <v>6.15</v>
      </c>
      <c r="L26" s="2094">
        <v>6.25</v>
      </c>
      <c r="M26" s="2094">
        <v>6.19</v>
      </c>
      <c r="N26" s="2094">
        <v>6.17</v>
      </c>
      <c r="O26" s="2094">
        <v>6.1</v>
      </c>
      <c r="P26" s="2094">
        <v>6.17</v>
      </c>
      <c r="Q26" s="2094">
        <v>6.21</v>
      </c>
      <c r="R26" s="2094">
        <v>6.38</v>
      </c>
      <c r="S26" s="2094">
        <v>6.45</v>
      </c>
      <c r="T26" s="2094">
        <v>6.64</v>
      </c>
      <c r="U26" s="2094">
        <v>6.6100840639480261</v>
      </c>
      <c r="V26" s="2094">
        <v>6.61</v>
      </c>
      <c r="W26" s="2092">
        <v>6.49</v>
      </c>
      <c r="X26" s="2092">
        <v>6.3993076371430346</v>
      </c>
      <c r="Y26" s="2092">
        <v>6.3</v>
      </c>
      <c r="Z26" s="2093">
        <v>6.57</v>
      </c>
      <c r="AA26" s="2092">
        <v>6.61</v>
      </c>
      <c r="AB26" s="2093">
        <v>6.6161021257179744</v>
      </c>
      <c r="AC26" s="2092">
        <v>6.72</v>
      </c>
      <c r="AD26" s="2092">
        <v>6.67</v>
      </c>
      <c r="AE26" s="2092">
        <v>6.6185755122047922</v>
      </c>
      <c r="AF26" s="2092">
        <v>6.6710907987025889</v>
      </c>
      <c r="AG26" s="2092">
        <v>6.67</v>
      </c>
      <c r="AH26" s="2092">
        <v>6.6352719667952442</v>
      </c>
      <c r="AI26" s="2092">
        <v>6.60176688176995</v>
      </c>
      <c r="AJ26" s="2092">
        <v>6.7657105159902322</v>
      </c>
      <c r="AK26" s="2092">
        <v>6.7969344556380094</v>
      </c>
      <c r="AL26" s="2092">
        <v>6.7528365303814386</v>
      </c>
      <c r="AM26" s="2092">
        <v>6.812104227644717</v>
      </c>
      <c r="AN26" s="2092">
        <v>6.7990752801041694</v>
      </c>
      <c r="AO26" s="2092">
        <v>6.786162197889281</v>
      </c>
      <c r="AP26" s="2092">
        <v>6.7800412401803731</v>
      </c>
      <c r="AQ26" s="2092">
        <v>6.7732241274743972</v>
      </c>
      <c r="AR26" s="2092">
        <v>6.7445847855517354</v>
      </c>
      <c r="AS26" s="2092">
        <v>6.4431100717597527</v>
      </c>
      <c r="AT26" s="2092">
        <v>6.1706504902350536</v>
      </c>
      <c r="AU26" s="2092">
        <v>6.0117202188965875</v>
      </c>
      <c r="AV26" s="2092">
        <v>5.7671504362585431</v>
      </c>
      <c r="AW26" s="2092">
        <v>5.605723681566924</v>
      </c>
      <c r="AX26" s="2091">
        <v>5.4485346781296711</v>
      </c>
    </row>
    <row r="27" spans="1:52">
      <c r="A27" s="2096" t="s">
        <v>1738</v>
      </c>
      <c r="B27" s="2094">
        <v>8.6199999999999992</v>
      </c>
      <c r="C27" s="2094">
        <v>8.8800000000000008</v>
      </c>
      <c r="D27" s="2094">
        <v>9.11</v>
      </c>
      <c r="E27" s="2094">
        <v>9.31</v>
      </c>
      <c r="F27" s="2094">
        <v>10.119999999999999</v>
      </c>
      <c r="G27" s="2094">
        <v>10.6</v>
      </c>
      <c r="H27" s="2094">
        <v>10.768996824709188</v>
      </c>
      <c r="I27" s="2094">
        <v>10.69</v>
      </c>
      <c r="J27" s="2094">
        <v>11.29</v>
      </c>
      <c r="K27" s="2094">
        <v>11.33</v>
      </c>
      <c r="L27" s="2094">
        <v>11.68</v>
      </c>
      <c r="M27" s="2094">
        <v>11.78</v>
      </c>
      <c r="N27" s="2094">
        <v>11.1</v>
      </c>
      <c r="O27" s="2095">
        <v>11.64</v>
      </c>
      <c r="P27" s="2095">
        <v>11.25</v>
      </c>
      <c r="Q27" s="2095">
        <v>11.79</v>
      </c>
      <c r="R27" s="2095">
        <v>11.9</v>
      </c>
      <c r="S27" s="2094">
        <v>11.96</v>
      </c>
      <c r="T27" s="2094">
        <v>12.1</v>
      </c>
      <c r="U27" s="2094">
        <v>12.317973192508507</v>
      </c>
      <c r="V27" s="2094">
        <v>12.42</v>
      </c>
      <c r="W27" s="2092">
        <v>12.47</v>
      </c>
      <c r="X27" s="2092">
        <v>12.474039051717256</v>
      </c>
      <c r="Y27" s="2092">
        <v>12.31</v>
      </c>
      <c r="Z27" s="2093">
        <v>12.26</v>
      </c>
      <c r="AA27" s="2092">
        <v>12.26</v>
      </c>
      <c r="AB27" s="2093">
        <v>12.322112864374549</v>
      </c>
      <c r="AC27" s="2092">
        <v>12.29</v>
      </c>
      <c r="AD27" s="2092">
        <v>12.34</v>
      </c>
      <c r="AE27" s="2092">
        <v>12.331042666436183</v>
      </c>
      <c r="AF27" s="2092">
        <v>12.275943576148686</v>
      </c>
      <c r="AG27" s="2092">
        <v>12.23</v>
      </c>
      <c r="AH27" s="2092">
        <v>12.199304661279438</v>
      </c>
      <c r="AI27" s="2092">
        <v>12.134092700177552</v>
      </c>
      <c r="AJ27" s="2092">
        <v>12.084038186426156</v>
      </c>
      <c r="AK27" s="2092">
        <v>11.965903360305679</v>
      </c>
      <c r="AL27" s="2092">
        <v>11.98479244278075</v>
      </c>
      <c r="AM27" s="2092">
        <v>12.073929961045465</v>
      </c>
      <c r="AN27" s="2092">
        <v>11.932860907827484</v>
      </c>
      <c r="AO27" s="2092">
        <v>11.938543027385922</v>
      </c>
      <c r="AP27" s="2092">
        <v>11.93890115549449</v>
      </c>
      <c r="AQ27" s="2092">
        <v>11.795105403448739</v>
      </c>
      <c r="AR27" s="2092">
        <v>11.771392780728133</v>
      </c>
      <c r="AS27" s="2092">
        <v>10.987853651584457</v>
      </c>
      <c r="AT27" s="2092">
        <v>10.426250629386633</v>
      </c>
      <c r="AU27" s="2092">
        <v>10.109165203675886</v>
      </c>
      <c r="AV27" s="2092">
        <v>10.466635724383908</v>
      </c>
      <c r="AW27" s="2092">
        <v>10.178098954428284</v>
      </c>
      <c r="AX27" s="2091">
        <v>9.8318649812907015</v>
      </c>
    </row>
    <row r="28" spans="1:52" ht="16.5" thickBot="1">
      <c r="A28" s="2090" t="s">
        <v>1737</v>
      </c>
      <c r="B28" s="2089">
        <v>6.43</v>
      </c>
      <c r="C28" s="2089">
        <v>6.55</v>
      </c>
      <c r="D28" s="2089">
        <v>6.78</v>
      </c>
      <c r="E28" s="2089">
        <v>7.1</v>
      </c>
      <c r="F28" s="2089">
        <v>7.8</v>
      </c>
      <c r="G28" s="2089">
        <v>8.3000000000000007</v>
      </c>
      <c r="H28" s="2089">
        <v>8.6</v>
      </c>
      <c r="I28" s="2089">
        <v>9</v>
      </c>
      <c r="J28" s="2089">
        <v>9.4</v>
      </c>
      <c r="K28" s="2089">
        <v>9.89</v>
      </c>
      <c r="L28" s="2089">
        <v>9.67</v>
      </c>
      <c r="M28" s="2089">
        <v>10.130000000000001</v>
      </c>
      <c r="N28" s="2089">
        <v>10.08</v>
      </c>
      <c r="O28" s="2089">
        <v>10.11</v>
      </c>
      <c r="P28" s="2089">
        <v>9.8699999999999992</v>
      </c>
      <c r="Q28" s="2089">
        <v>9.94</v>
      </c>
      <c r="R28" s="2089">
        <v>10.19</v>
      </c>
      <c r="S28" s="2089">
        <v>10.36</v>
      </c>
      <c r="T28" s="2089">
        <v>10.4</v>
      </c>
      <c r="U28" s="2089">
        <v>10.32</v>
      </c>
      <c r="V28" s="2089">
        <v>10.41</v>
      </c>
      <c r="W28" s="2087">
        <v>10.47</v>
      </c>
      <c r="X28" s="2087">
        <v>10.119999999999999</v>
      </c>
      <c r="Y28" s="2087">
        <v>10.029999999999999</v>
      </c>
      <c r="Z28" s="2088">
        <v>10.23</v>
      </c>
      <c r="AA28" s="2087">
        <v>10.210000000000001</v>
      </c>
      <c r="AB28" s="2088">
        <v>10.3</v>
      </c>
      <c r="AC28" s="2087">
        <v>9.8000000000000007</v>
      </c>
      <c r="AD28" s="2087">
        <v>9.69</v>
      </c>
      <c r="AE28" s="2087">
        <v>9.65</v>
      </c>
      <c r="AF28" s="2087">
        <v>9.64</v>
      </c>
      <c r="AG28" s="2087">
        <v>9.5894974304395255</v>
      </c>
      <c r="AH28" s="2087">
        <v>9.4796379999999996</v>
      </c>
      <c r="AI28" s="2087">
        <v>9.5652932561843897</v>
      </c>
      <c r="AJ28" s="2087">
        <v>9.4547594819898606</v>
      </c>
      <c r="AK28" s="2087">
        <v>9.5279797654207865</v>
      </c>
      <c r="AL28" s="2087">
        <v>9.5638687499999993</v>
      </c>
      <c r="AM28" s="2087">
        <v>9.5</v>
      </c>
      <c r="AN28" s="2087">
        <v>9.4647699060531565</v>
      </c>
      <c r="AO28" s="2087">
        <v>9.4327912959906328</v>
      </c>
      <c r="AP28" s="2087">
        <v>9.4531177329610987</v>
      </c>
      <c r="AQ28" s="2087">
        <v>9.4520602603713133</v>
      </c>
      <c r="AR28" s="2087">
        <v>9.3605305329798512</v>
      </c>
      <c r="AS28" s="2087">
        <v>8.9575083042526007</v>
      </c>
      <c r="AT28" s="2087">
        <v>8.6625455891258891</v>
      </c>
      <c r="AU28" s="2087">
        <v>8.5048589199702214</v>
      </c>
      <c r="AV28" s="2087">
        <v>8.0839937488962672</v>
      </c>
      <c r="AW28" s="2087">
        <v>7.8336111428311135</v>
      </c>
      <c r="AX28" s="2086">
        <v>7.7349848742244127</v>
      </c>
    </row>
    <row r="29" spans="1:52" ht="16.5" thickTop="1">
      <c r="A29" s="2084" t="s">
        <v>1736</v>
      </c>
      <c r="B29" s="2084"/>
      <c r="C29" s="2084"/>
      <c r="D29" s="2084"/>
      <c r="E29" s="2084"/>
      <c r="F29" s="2084"/>
      <c r="G29" s="2084"/>
      <c r="H29" s="2084"/>
      <c r="I29" s="2084"/>
      <c r="J29" s="2084"/>
      <c r="K29" s="2084"/>
      <c r="L29" s="2084"/>
      <c r="M29" s="2084"/>
      <c r="N29" s="2084"/>
      <c r="O29" s="2084"/>
      <c r="P29" s="2084"/>
      <c r="Q29" s="2083"/>
      <c r="R29" s="2083"/>
      <c r="S29" s="2083"/>
      <c r="T29" s="2083"/>
      <c r="U29" s="2083"/>
      <c r="V29" s="2083"/>
      <c r="W29" s="2083"/>
      <c r="X29" s="2083"/>
      <c r="Y29" s="2083"/>
      <c r="Z29" s="2083"/>
      <c r="AA29" s="2083"/>
      <c r="AB29" s="2083"/>
      <c r="AC29" s="2083"/>
      <c r="AD29" s="2083"/>
      <c r="AE29" s="2083"/>
      <c r="AF29" s="2083"/>
      <c r="AG29" s="2083"/>
      <c r="AH29" s="2083"/>
      <c r="AI29" s="2083"/>
      <c r="AJ29" s="2083"/>
      <c r="AK29" s="2083"/>
      <c r="AL29" s="2083"/>
      <c r="AM29" s="2083"/>
      <c r="AN29" s="2083"/>
      <c r="AO29" s="2083"/>
      <c r="AP29" s="2083"/>
      <c r="AQ29" s="2083"/>
      <c r="AR29" s="2083"/>
      <c r="AS29" s="2083"/>
      <c r="AT29" s="2083"/>
      <c r="AU29" s="2083"/>
      <c r="AV29" s="2083"/>
      <c r="AW29" s="2083"/>
      <c r="AX29" s="2083"/>
    </row>
    <row r="30" spans="1:52">
      <c r="A30" s="2084" t="s">
        <v>1735</v>
      </c>
      <c r="B30" s="2084"/>
      <c r="C30" s="2084"/>
      <c r="D30" s="2084"/>
      <c r="E30" s="2084"/>
      <c r="F30" s="2084"/>
      <c r="G30" s="2084"/>
      <c r="H30" s="2084"/>
      <c r="I30" s="2084"/>
      <c r="J30" s="2084"/>
      <c r="K30" s="2084"/>
      <c r="L30" s="2084"/>
      <c r="M30" s="2084"/>
      <c r="N30" s="2084"/>
      <c r="O30" s="2084"/>
      <c r="P30" s="2084"/>
      <c r="Q30" s="2083"/>
      <c r="R30" s="2083"/>
      <c r="S30" s="2083"/>
      <c r="T30" s="2083"/>
      <c r="U30" s="2083"/>
      <c r="V30" s="2083"/>
      <c r="W30" s="2083"/>
      <c r="X30" s="2083"/>
      <c r="Y30" s="2083"/>
      <c r="Z30" s="2083"/>
      <c r="AA30" s="2083"/>
      <c r="AB30" s="2085"/>
      <c r="AC30" s="2083"/>
      <c r="AD30" s="2083"/>
      <c r="AE30" s="2083"/>
      <c r="AF30" s="2083"/>
      <c r="AG30" s="2083"/>
      <c r="AH30" s="2083"/>
      <c r="AI30" s="2083"/>
      <c r="AJ30" s="2083"/>
      <c r="AK30" s="2083"/>
      <c r="AL30" s="2083"/>
      <c r="AM30" s="2083"/>
      <c r="AN30" s="2083"/>
      <c r="AO30" s="2083"/>
      <c r="AP30" s="2083"/>
      <c r="AQ30" s="2083"/>
      <c r="AR30" s="2083"/>
      <c r="AS30" s="2083"/>
      <c r="AT30" s="2083"/>
      <c r="AU30" s="2083"/>
      <c r="AV30" s="2083"/>
      <c r="AW30" s="2083"/>
      <c r="AX30" s="2083"/>
    </row>
    <row r="31" spans="1:52">
      <c r="A31" s="2084" t="s">
        <v>1734</v>
      </c>
      <c r="B31" s="2084"/>
      <c r="C31" s="2084"/>
      <c r="D31" s="2084"/>
      <c r="E31" s="2084"/>
      <c r="F31" s="2084"/>
      <c r="G31" s="2084"/>
      <c r="H31" s="2084"/>
      <c r="I31" s="2084"/>
      <c r="J31" s="2084"/>
      <c r="K31" s="2084"/>
      <c r="L31" s="2084"/>
      <c r="M31" s="2084"/>
      <c r="N31" s="2084"/>
      <c r="O31" s="2084"/>
      <c r="P31" s="2084"/>
      <c r="Q31" s="2083"/>
      <c r="R31" s="2083"/>
      <c r="S31" s="2083"/>
      <c r="T31" s="2083"/>
      <c r="U31" s="2083"/>
      <c r="V31" s="2083"/>
      <c r="W31" s="2083"/>
      <c r="X31" s="2083"/>
      <c r="Y31" s="2083"/>
      <c r="Z31" s="2083"/>
      <c r="AA31" s="2083"/>
      <c r="AB31" s="2083"/>
      <c r="AC31" s="2083"/>
      <c r="AD31" s="2083"/>
      <c r="AE31" s="2083"/>
      <c r="AF31" s="2083"/>
      <c r="AG31" s="2083"/>
      <c r="AH31" s="2083"/>
      <c r="AI31" s="2083"/>
      <c r="AJ31" s="2083"/>
      <c r="AK31" s="2083"/>
      <c r="AL31" s="2083"/>
      <c r="AM31" s="2083"/>
      <c r="AN31" s="2083"/>
      <c r="AO31" s="2083"/>
      <c r="AP31" s="2083"/>
      <c r="AQ31" s="2083"/>
      <c r="AR31" s="2083"/>
      <c r="AS31" s="2083"/>
      <c r="AT31" s="2083"/>
      <c r="AU31" s="2083"/>
      <c r="AV31" s="2083"/>
      <c r="AW31" s="2083"/>
      <c r="AX31" s="2083"/>
    </row>
  </sheetData>
  <mergeCells count="3">
    <mergeCell ref="A1:AX1"/>
    <mergeCell ref="A2:AX2"/>
    <mergeCell ref="AL3:AO3"/>
  </mergeCells>
  <pageMargins left="0.7" right="0.7" top="1" bottom="1" header="0.5" footer="0.5"/>
  <pageSetup paperSize="9" scale="5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view="pageBreakPreview" zoomScaleNormal="86" zoomScaleSheetLayoutView="100" workbookViewId="0">
      <selection activeCell="M11" sqref="M11"/>
    </sheetView>
  </sheetViews>
  <sheetFormatPr defaultRowHeight="15.75"/>
  <cols>
    <col min="1" max="1" width="11.5703125" style="2136" bestFit="1" customWidth="1"/>
    <col min="2" max="2" width="13.42578125" style="2136" bestFit="1" customWidth="1"/>
    <col min="3" max="3" width="13.140625" style="2136" bestFit="1" customWidth="1"/>
    <col min="4" max="4" width="13.42578125" style="2136" bestFit="1" customWidth="1"/>
    <col min="5" max="5" width="13.140625" style="2136" bestFit="1" customWidth="1"/>
    <col min="6" max="6" width="10.7109375" style="2136" bestFit="1" customWidth="1"/>
    <col min="7" max="7" width="13.140625" style="2136" bestFit="1" customWidth="1"/>
    <col min="8" max="8" width="11.5703125" style="2136" bestFit="1" customWidth="1"/>
    <col min="9" max="9" width="13.140625" style="2136" bestFit="1" customWidth="1"/>
    <col min="10" max="10" width="11.5703125" style="2136" bestFit="1" customWidth="1"/>
    <col min="11" max="11" width="13.140625" style="2136" bestFit="1" customWidth="1"/>
    <col min="12" max="12" width="10.7109375" style="2136" bestFit="1" customWidth="1"/>
    <col min="13" max="13" width="13.140625" style="2136" bestFit="1" customWidth="1"/>
    <col min="14" max="14" width="10.42578125" style="2136" bestFit="1" customWidth="1"/>
    <col min="15" max="15" width="13.140625" style="2136" bestFit="1" customWidth="1"/>
    <col min="16" max="256" width="9.140625" style="2136"/>
    <col min="257" max="257" width="13" style="2136" customWidth="1"/>
    <col min="258" max="258" width="17.5703125" style="2136" bestFit="1" customWidth="1"/>
    <col min="259" max="259" width="14.28515625" style="2136" bestFit="1" customWidth="1"/>
    <col min="260" max="260" width="19.7109375" style="2136" bestFit="1" customWidth="1"/>
    <col min="261" max="261" width="14.28515625" style="2136" bestFit="1" customWidth="1"/>
    <col min="262" max="262" width="14" style="2136" customWidth="1"/>
    <col min="263" max="263" width="14.28515625" style="2136" bestFit="1" customWidth="1"/>
    <col min="264" max="264" width="18" style="2136" bestFit="1" customWidth="1"/>
    <col min="265" max="265" width="14.28515625" style="2136" bestFit="1" customWidth="1"/>
    <col min="266" max="266" width="16.5703125" style="2136" bestFit="1" customWidth="1"/>
    <col min="267" max="267" width="14.28515625" style="2136" bestFit="1" customWidth="1"/>
    <col min="268" max="268" width="12.5703125" style="2136" bestFit="1" customWidth="1"/>
    <col min="269" max="269" width="14.28515625" style="2136" bestFit="1" customWidth="1"/>
    <col min="270" max="512" width="9.140625" style="2136"/>
    <col min="513" max="513" width="13" style="2136" customWidth="1"/>
    <col min="514" max="514" width="17.5703125" style="2136" bestFit="1" customWidth="1"/>
    <col min="515" max="515" width="14.28515625" style="2136" bestFit="1" customWidth="1"/>
    <col min="516" max="516" width="19.7109375" style="2136" bestFit="1" customWidth="1"/>
    <col min="517" max="517" width="14.28515625" style="2136" bestFit="1" customWidth="1"/>
    <col min="518" max="518" width="14" style="2136" customWidth="1"/>
    <col min="519" max="519" width="14.28515625" style="2136" bestFit="1" customWidth="1"/>
    <col min="520" max="520" width="18" style="2136" bestFit="1" customWidth="1"/>
    <col min="521" max="521" width="14.28515625" style="2136" bestFit="1" customWidth="1"/>
    <col min="522" max="522" width="16.5703125" style="2136" bestFit="1" customWidth="1"/>
    <col min="523" max="523" width="14.28515625" style="2136" bestFit="1" customWidth="1"/>
    <col min="524" max="524" width="12.5703125" style="2136" bestFit="1" customWidth="1"/>
    <col min="525" max="525" width="14.28515625" style="2136" bestFit="1" customWidth="1"/>
    <col min="526" max="768" width="9.140625" style="2136"/>
    <col min="769" max="769" width="13" style="2136" customWidth="1"/>
    <col min="770" max="770" width="17.5703125" style="2136" bestFit="1" customWidth="1"/>
    <col min="771" max="771" width="14.28515625" style="2136" bestFit="1" customWidth="1"/>
    <col min="772" max="772" width="19.7109375" style="2136" bestFit="1" customWidth="1"/>
    <col min="773" max="773" width="14.28515625" style="2136" bestFit="1" customWidth="1"/>
    <col min="774" max="774" width="14" style="2136" customWidth="1"/>
    <col min="775" max="775" width="14.28515625" style="2136" bestFit="1" customWidth="1"/>
    <col min="776" max="776" width="18" style="2136" bestFit="1" customWidth="1"/>
    <col min="777" max="777" width="14.28515625" style="2136" bestFit="1" customWidth="1"/>
    <col min="778" max="778" width="16.5703125" style="2136" bestFit="1" customWidth="1"/>
    <col min="779" max="779" width="14.28515625" style="2136" bestFit="1" customWidth="1"/>
    <col min="780" max="780" width="12.5703125" style="2136" bestFit="1" customWidth="1"/>
    <col min="781" max="781" width="14.28515625" style="2136" bestFit="1" customWidth="1"/>
    <col min="782" max="1024" width="9.140625" style="2136"/>
    <col min="1025" max="1025" width="13" style="2136" customWidth="1"/>
    <col min="1026" max="1026" width="17.5703125" style="2136" bestFit="1" customWidth="1"/>
    <col min="1027" max="1027" width="14.28515625" style="2136" bestFit="1" customWidth="1"/>
    <col min="1028" max="1028" width="19.7109375" style="2136" bestFit="1" customWidth="1"/>
    <col min="1029" max="1029" width="14.28515625" style="2136" bestFit="1" customWidth="1"/>
    <col min="1030" max="1030" width="14" style="2136" customWidth="1"/>
    <col min="1031" max="1031" width="14.28515625" style="2136" bestFit="1" customWidth="1"/>
    <col min="1032" max="1032" width="18" style="2136" bestFit="1" customWidth="1"/>
    <col min="1033" max="1033" width="14.28515625" style="2136" bestFit="1" customWidth="1"/>
    <col min="1034" max="1034" width="16.5703125" style="2136" bestFit="1" customWidth="1"/>
    <col min="1035" max="1035" width="14.28515625" style="2136" bestFit="1" customWidth="1"/>
    <col min="1036" max="1036" width="12.5703125" style="2136" bestFit="1" customWidth="1"/>
    <col min="1037" max="1037" width="14.28515625" style="2136" bestFit="1" customWidth="1"/>
    <col min="1038" max="1280" width="9.140625" style="2136"/>
    <col min="1281" max="1281" width="13" style="2136" customWidth="1"/>
    <col min="1282" max="1282" width="17.5703125" style="2136" bestFit="1" customWidth="1"/>
    <col min="1283" max="1283" width="14.28515625" style="2136" bestFit="1" customWidth="1"/>
    <col min="1284" max="1284" width="19.7109375" style="2136" bestFit="1" customWidth="1"/>
    <col min="1285" max="1285" width="14.28515625" style="2136" bestFit="1" customWidth="1"/>
    <col min="1286" max="1286" width="14" style="2136" customWidth="1"/>
    <col min="1287" max="1287" width="14.28515625" style="2136" bestFit="1" customWidth="1"/>
    <col min="1288" max="1288" width="18" style="2136" bestFit="1" customWidth="1"/>
    <col min="1289" max="1289" width="14.28515625" style="2136" bestFit="1" customWidth="1"/>
    <col min="1290" max="1290" width="16.5703125" style="2136" bestFit="1" customWidth="1"/>
    <col min="1291" max="1291" width="14.28515625" style="2136" bestFit="1" customWidth="1"/>
    <col min="1292" max="1292" width="12.5703125" style="2136" bestFit="1" customWidth="1"/>
    <col min="1293" max="1293" width="14.28515625" style="2136" bestFit="1" customWidth="1"/>
    <col min="1294" max="1536" width="9.140625" style="2136"/>
    <col min="1537" max="1537" width="13" style="2136" customWidth="1"/>
    <col min="1538" max="1538" width="17.5703125" style="2136" bestFit="1" customWidth="1"/>
    <col min="1539" max="1539" width="14.28515625" style="2136" bestFit="1" customWidth="1"/>
    <col min="1540" max="1540" width="19.7109375" style="2136" bestFit="1" customWidth="1"/>
    <col min="1541" max="1541" width="14.28515625" style="2136" bestFit="1" customWidth="1"/>
    <col min="1542" max="1542" width="14" style="2136" customWidth="1"/>
    <col min="1543" max="1543" width="14.28515625" style="2136" bestFit="1" customWidth="1"/>
    <col min="1544" max="1544" width="18" style="2136" bestFit="1" customWidth="1"/>
    <col min="1545" max="1545" width="14.28515625" style="2136" bestFit="1" customWidth="1"/>
    <col min="1546" max="1546" width="16.5703125" style="2136" bestFit="1" customWidth="1"/>
    <col min="1547" max="1547" width="14.28515625" style="2136" bestFit="1" customWidth="1"/>
    <col min="1548" max="1548" width="12.5703125" style="2136" bestFit="1" customWidth="1"/>
    <col min="1549" max="1549" width="14.28515625" style="2136" bestFit="1" customWidth="1"/>
    <col min="1550" max="1792" width="9.140625" style="2136"/>
    <col min="1793" max="1793" width="13" style="2136" customWidth="1"/>
    <col min="1794" max="1794" width="17.5703125" style="2136" bestFit="1" customWidth="1"/>
    <col min="1795" max="1795" width="14.28515625" style="2136" bestFit="1" customWidth="1"/>
    <col min="1796" max="1796" width="19.7109375" style="2136" bestFit="1" customWidth="1"/>
    <col min="1797" max="1797" width="14.28515625" style="2136" bestFit="1" customWidth="1"/>
    <col min="1798" max="1798" width="14" style="2136" customWidth="1"/>
    <col min="1799" max="1799" width="14.28515625" style="2136" bestFit="1" customWidth="1"/>
    <col min="1800" max="1800" width="18" style="2136" bestFit="1" customWidth="1"/>
    <col min="1801" max="1801" width="14.28515625" style="2136" bestFit="1" customWidth="1"/>
    <col min="1802" max="1802" width="16.5703125" style="2136" bestFit="1" customWidth="1"/>
    <col min="1803" max="1803" width="14.28515625" style="2136" bestFit="1" customWidth="1"/>
    <col min="1804" max="1804" width="12.5703125" style="2136" bestFit="1" customWidth="1"/>
    <col min="1805" max="1805" width="14.28515625" style="2136" bestFit="1" customWidth="1"/>
    <col min="1806" max="2048" width="9.140625" style="2136"/>
    <col min="2049" max="2049" width="13" style="2136" customWidth="1"/>
    <col min="2050" max="2050" width="17.5703125" style="2136" bestFit="1" customWidth="1"/>
    <col min="2051" max="2051" width="14.28515625" style="2136" bestFit="1" customWidth="1"/>
    <col min="2052" max="2052" width="19.7109375" style="2136" bestFit="1" customWidth="1"/>
    <col min="2053" max="2053" width="14.28515625" style="2136" bestFit="1" customWidth="1"/>
    <col min="2054" max="2054" width="14" style="2136" customWidth="1"/>
    <col min="2055" max="2055" width="14.28515625" style="2136" bestFit="1" customWidth="1"/>
    <col min="2056" max="2056" width="18" style="2136" bestFit="1" customWidth="1"/>
    <col min="2057" max="2057" width="14.28515625" style="2136" bestFit="1" customWidth="1"/>
    <col min="2058" max="2058" width="16.5703125" style="2136" bestFit="1" customWidth="1"/>
    <col min="2059" max="2059" width="14.28515625" style="2136" bestFit="1" customWidth="1"/>
    <col min="2060" max="2060" width="12.5703125" style="2136" bestFit="1" customWidth="1"/>
    <col min="2061" max="2061" width="14.28515625" style="2136" bestFit="1" customWidth="1"/>
    <col min="2062" max="2304" width="9.140625" style="2136"/>
    <col min="2305" max="2305" width="13" style="2136" customWidth="1"/>
    <col min="2306" max="2306" width="17.5703125" style="2136" bestFit="1" customWidth="1"/>
    <col min="2307" max="2307" width="14.28515625" style="2136" bestFit="1" customWidth="1"/>
    <col min="2308" max="2308" width="19.7109375" style="2136" bestFit="1" customWidth="1"/>
    <col min="2309" max="2309" width="14.28515625" style="2136" bestFit="1" customWidth="1"/>
    <col min="2310" max="2310" width="14" style="2136" customWidth="1"/>
    <col min="2311" max="2311" width="14.28515625" style="2136" bestFit="1" customWidth="1"/>
    <col min="2312" max="2312" width="18" style="2136" bestFit="1" customWidth="1"/>
    <col min="2313" max="2313" width="14.28515625" style="2136" bestFit="1" customWidth="1"/>
    <col min="2314" max="2314" width="16.5703125" style="2136" bestFit="1" customWidth="1"/>
    <col min="2315" max="2315" width="14.28515625" style="2136" bestFit="1" customWidth="1"/>
    <col min="2316" max="2316" width="12.5703125" style="2136" bestFit="1" customWidth="1"/>
    <col min="2317" max="2317" width="14.28515625" style="2136" bestFit="1" customWidth="1"/>
    <col min="2318" max="2560" width="9.140625" style="2136"/>
    <col min="2561" max="2561" width="13" style="2136" customWidth="1"/>
    <col min="2562" max="2562" width="17.5703125" style="2136" bestFit="1" customWidth="1"/>
    <col min="2563" max="2563" width="14.28515625" style="2136" bestFit="1" customWidth="1"/>
    <col min="2564" max="2564" width="19.7109375" style="2136" bestFit="1" customWidth="1"/>
    <col min="2565" max="2565" width="14.28515625" style="2136" bestFit="1" customWidth="1"/>
    <col min="2566" max="2566" width="14" style="2136" customWidth="1"/>
    <col min="2567" max="2567" width="14.28515625" style="2136" bestFit="1" customWidth="1"/>
    <col min="2568" max="2568" width="18" style="2136" bestFit="1" customWidth="1"/>
    <col min="2569" max="2569" width="14.28515625" style="2136" bestFit="1" customWidth="1"/>
    <col min="2570" max="2570" width="16.5703125" style="2136" bestFit="1" customWidth="1"/>
    <col min="2571" max="2571" width="14.28515625" style="2136" bestFit="1" customWidth="1"/>
    <col min="2572" max="2572" width="12.5703125" style="2136" bestFit="1" customWidth="1"/>
    <col min="2573" max="2573" width="14.28515625" style="2136" bestFit="1" customWidth="1"/>
    <col min="2574" max="2816" width="9.140625" style="2136"/>
    <col min="2817" max="2817" width="13" style="2136" customWidth="1"/>
    <col min="2818" max="2818" width="17.5703125" style="2136" bestFit="1" customWidth="1"/>
    <col min="2819" max="2819" width="14.28515625" style="2136" bestFit="1" customWidth="1"/>
    <col min="2820" max="2820" width="19.7109375" style="2136" bestFit="1" customWidth="1"/>
    <col min="2821" max="2821" width="14.28515625" style="2136" bestFit="1" customWidth="1"/>
    <col min="2822" max="2822" width="14" style="2136" customWidth="1"/>
    <col min="2823" max="2823" width="14.28515625" style="2136" bestFit="1" customWidth="1"/>
    <col min="2824" max="2824" width="18" style="2136" bestFit="1" customWidth="1"/>
    <col min="2825" max="2825" width="14.28515625" style="2136" bestFit="1" customWidth="1"/>
    <col min="2826" max="2826" width="16.5703125" style="2136" bestFit="1" customWidth="1"/>
    <col min="2827" max="2827" width="14.28515625" style="2136" bestFit="1" customWidth="1"/>
    <col min="2828" max="2828" width="12.5703125" style="2136" bestFit="1" customWidth="1"/>
    <col min="2829" max="2829" width="14.28515625" style="2136" bestFit="1" customWidth="1"/>
    <col min="2830" max="3072" width="9.140625" style="2136"/>
    <col min="3073" max="3073" width="13" style="2136" customWidth="1"/>
    <col min="3074" max="3074" width="17.5703125" style="2136" bestFit="1" customWidth="1"/>
    <col min="3075" max="3075" width="14.28515625" style="2136" bestFit="1" customWidth="1"/>
    <col min="3076" max="3076" width="19.7109375" style="2136" bestFit="1" customWidth="1"/>
    <col min="3077" max="3077" width="14.28515625" style="2136" bestFit="1" customWidth="1"/>
    <col min="3078" max="3078" width="14" style="2136" customWidth="1"/>
    <col min="3079" max="3079" width="14.28515625" style="2136" bestFit="1" customWidth="1"/>
    <col min="3080" max="3080" width="18" style="2136" bestFit="1" customWidth="1"/>
    <col min="3081" max="3081" width="14.28515625" style="2136" bestFit="1" customWidth="1"/>
    <col min="3082" max="3082" width="16.5703125" style="2136" bestFit="1" customWidth="1"/>
    <col min="3083" max="3083" width="14.28515625" style="2136" bestFit="1" customWidth="1"/>
    <col min="3084" max="3084" width="12.5703125" style="2136" bestFit="1" customWidth="1"/>
    <col min="3085" max="3085" width="14.28515625" style="2136" bestFit="1" customWidth="1"/>
    <col min="3086" max="3328" width="9.140625" style="2136"/>
    <col min="3329" max="3329" width="13" style="2136" customWidth="1"/>
    <col min="3330" max="3330" width="17.5703125" style="2136" bestFit="1" customWidth="1"/>
    <col min="3331" max="3331" width="14.28515625" style="2136" bestFit="1" customWidth="1"/>
    <col min="3332" max="3332" width="19.7109375" style="2136" bestFit="1" customWidth="1"/>
    <col min="3333" max="3333" width="14.28515625" style="2136" bestFit="1" customWidth="1"/>
    <col min="3334" max="3334" width="14" style="2136" customWidth="1"/>
    <col min="3335" max="3335" width="14.28515625" style="2136" bestFit="1" customWidth="1"/>
    <col min="3336" max="3336" width="18" style="2136" bestFit="1" customWidth="1"/>
    <col min="3337" max="3337" width="14.28515625" style="2136" bestFit="1" customWidth="1"/>
    <col min="3338" max="3338" width="16.5703125" style="2136" bestFit="1" customWidth="1"/>
    <col min="3339" max="3339" width="14.28515625" style="2136" bestFit="1" customWidth="1"/>
    <col min="3340" max="3340" width="12.5703125" style="2136" bestFit="1" customWidth="1"/>
    <col min="3341" max="3341" width="14.28515625" style="2136" bestFit="1" customWidth="1"/>
    <col min="3342" max="3584" width="9.140625" style="2136"/>
    <col min="3585" max="3585" width="13" style="2136" customWidth="1"/>
    <col min="3586" max="3586" width="17.5703125" style="2136" bestFit="1" customWidth="1"/>
    <col min="3587" max="3587" width="14.28515625" style="2136" bestFit="1" customWidth="1"/>
    <col min="3588" max="3588" width="19.7109375" style="2136" bestFit="1" customWidth="1"/>
    <col min="3589" max="3589" width="14.28515625" style="2136" bestFit="1" customWidth="1"/>
    <col min="3590" max="3590" width="14" style="2136" customWidth="1"/>
    <col min="3591" max="3591" width="14.28515625" style="2136" bestFit="1" customWidth="1"/>
    <col min="3592" max="3592" width="18" style="2136" bestFit="1" customWidth="1"/>
    <col min="3593" max="3593" width="14.28515625" style="2136" bestFit="1" customWidth="1"/>
    <col min="3594" max="3594" width="16.5703125" style="2136" bestFit="1" customWidth="1"/>
    <col min="3595" max="3595" width="14.28515625" style="2136" bestFit="1" customWidth="1"/>
    <col min="3596" max="3596" width="12.5703125" style="2136" bestFit="1" customWidth="1"/>
    <col min="3597" max="3597" width="14.28515625" style="2136" bestFit="1" customWidth="1"/>
    <col min="3598" max="3840" width="9.140625" style="2136"/>
    <col min="3841" max="3841" width="13" style="2136" customWidth="1"/>
    <col min="3842" max="3842" width="17.5703125" style="2136" bestFit="1" customWidth="1"/>
    <col min="3843" max="3843" width="14.28515625" style="2136" bestFit="1" customWidth="1"/>
    <col min="3844" max="3844" width="19.7109375" style="2136" bestFit="1" customWidth="1"/>
    <col min="3845" max="3845" width="14.28515625" style="2136" bestFit="1" customWidth="1"/>
    <col min="3846" max="3846" width="14" style="2136" customWidth="1"/>
    <col min="3847" max="3847" width="14.28515625" style="2136" bestFit="1" customWidth="1"/>
    <col min="3848" max="3848" width="18" style="2136" bestFit="1" customWidth="1"/>
    <col min="3849" max="3849" width="14.28515625" style="2136" bestFit="1" customWidth="1"/>
    <col min="3850" max="3850" width="16.5703125" style="2136" bestFit="1" customWidth="1"/>
    <col min="3851" max="3851" width="14.28515625" style="2136" bestFit="1" customWidth="1"/>
    <col min="3852" max="3852" width="12.5703125" style="2136" bestFit="1" customWidth="1"/>
    <col min="3853" max="3853" width="14.28515625" style="2136" bestFit="1" customWidth="1"/>
    <col min="3854" max="4096" width="9.140625" style="2136"/>
    <col min="4097" max="4097" width="13" style="2136" customWidth="1"/>
    <col min="4098" max="4098" width="17.5703125" style="2136" bestFit="1" customWidth="1"/>
    <col min="4099" max="4099" width="14.28515625" style="2136" bestFit="1" customWidth="1"/>
    <col min="4100" max="4100" width="19.7109375" style="2136" bestFit="1" customWidth="1"/>
    <col min="4101" max="4101" width="14.28515625" style="2136" bestFit="1" customWidth="1"/>
    <col min="4102" max="4102" width="14" style="2136" customWidth="1"/>
    <col min="4103" max="4103" width="14.28515625" style="2136" bestFit="1" customWidth="1"/>
    <col min="4104" max="4104" width="18" style="2136" bestFit="1" customWidth="1"/>
    <col min="4105" max="4105" width="14.28515625" style="2136" bestFit="1" customWidth="1"/>
    <col min="4106" max="4106" width="16.5703125" style="2136" bestFit="1" customWidth="1"/>
    <col min="4107" max="4107" width="14.28515625" style="2136" bestFit="1" customWidth="1"/>
    <col min="4108" max="4108" width="12.5703125" style="2136" bestFit="1" customWidth="1"/>
    <col min="4109" max="4109" width="14.28515625" style="2136" bestFit="1" customWidth="1"/>
    <col min="4110" max="4352" width="9.140625" style="2136"/>
    <col min="4353" max="4353" width="13" style="2136" customWidth="1"/>
    <col min="4354" max="4354" width="17.5703125" style="2136" bestFit="1" customWidth="1"/>
    <col min="4355" max="4355" width="14.28515625" style="2136" bestFit="1" customWidth="1"/>
    <col min="4356" max="4356" width="19.7109375" style="2136" bestFit="1" customWidth="1"/>
    <col min="4357" max="4357" width="14.28515625" style="2136" bestFit="1" customWidth="1"/>
    <col min="4358" max="4358" width="14" style="2136" customWidth="1"/>
    <col min="4359" max="4359" width="14.28515625" style="2136" bestFit="1" customWidth="1"/>
    <col min="4360" max="4360" width="18" style="2136" bestFit="1" customWidth="1"/>
    <col min="4361" max="4361" width="14.28515625" style="2136" bestFit="1" customWidth="1"/>
    <col min="4362" max="4362" width="16.5703125" style="2136" bestFit="1" customWidth="1"/>
    <col min="4363" max="4363" width="14.28515625" style="2136" bestFit="1" customWidth="1"/>
    <col min="4364" max="4364" width="12.5703125" style="2136" bestFit="1" customWidth="1"/>
    <col min="4365" max="4365" width="14.28515625" style="2136" bestFit="1" customWidth="1"/>
    <col min="4366" max="4608" width="9.140625" style="2136"/>
    <col min="4609" max="4609" width="13" style="2136" customWidth="1"/>
    <col min="4610" max="4610" width="17.5703125" style="2136" bestFit="1" customWidth="1"/>
    <col min="4611" max="4611" width="14.28515625" style="2136" bestFit="1" customWidth="1"/>
    <col min="4612" max="4612" width="19.7109375" style="2136" bestFit="1" customWidth="1"/>
    <col min="4613" max="4613" width="14.28515625" style="2136" bestFit="1" customWidth="1"/>
    <col min="4614" max="4614" width="14" style="2136" customWidth="1"/>
    <col min="4615" max="4615" width="14.28515625" style="2136" bestFit="1" customWidth="1"/>
    <col min="4616" max="4616" width="18" style="2136" bestFit="1" customWidth="1"/>
    <col min="4617" max="4617" width="14.28515625" style="2136" bestFit="1" customWidth="1"/>
    <col min="4618" max="4618" width="16.5703125" style="2136" bestFit="1" customWidth="1"/>
    <col min="4619" max="4619" width="14.28515625" style="2136" bestFit="1" customWidth="1"/>
    <col min="4620" max="4620" width="12.5703125" style="2136" bestFit="1" customWidth="1"/>
    <col min="4621" max="4621" width="14.28515625" style="2136" bestFit="1" customWidth="1"/>
    <col min="4622" max="4864" width="9.140625" style="2136"/>
    <col min="4865" max="4865" width="13" style="2136" customWidth="1"/>
    <col min="4866" max="4866" width="17.5703125" style="2136" bestFit="1" customWidth="1"/>
    <col min="4867" max="4867" width="14.28515625" style="2136" bestFit="1" customWidth="1"/>
    <col min="4868" max="4868" width="19.7109375" style="2136" bestFit="1" customWidth="1"/>
    <col min="4869" max="4869" width="14.28515625" style="2136" bestFit="1" customWidth="1"/>
    <col min="4870" max="4870" width="14" style="2136" customWidth="1"/>
    <col min="4871" max="4871" width="14.28515625" style="2136" bestFit="1" customWidth="1"/>
    <col min="4872" max="4872" width="18" style="2136" bestFit="1" customWidth="1"/>
    <col min="4873" max="4873" width="14.28515625" style="2136" bestFit="1" customWidth="1"/>
    <col min="4874" max="4874" width="16.5703125" style="2136" bestFit="1" customWidth="1"/>
    <col min="4875" max="4875" width="14.28515625" style="2136" bestFit="1" customWidth="1"/>
    <col min="4876" max="4876" width="12.5703125" style="2136" bestFit="1" customWidth="1"/>
    <col min="4877" max="4877" width="14.28515625" style="2136" bestFit="1" customWidth="1"/>
    <col min="4878" max="5120" width="9.140625" style="2136"/>
    <col min="5121" max="5121" width="13" style="2136" customWidth="1"/>
    <col min="5122" max="5122" width="17.5703125" style="2136" bestFit="1" customWidth="1"/>
    <col min="5123" max="5123" width="14.28515625" style="2136" bestFit="1" customWidth="1"/>
    <col min="5124" max="5124" width="19.7109375" style="2136" bestFit="1" customWidth="1"/>
    <col min="5125" max="5125" width="14.28515625" style="2136" bestFit="1" customWidth="1"/>
    <col min="5126" max="5126" width="14" style="2136" customWidth="1"/>
    <col min="5127" max="5127" width="14.28515625" style="2136" bestFit="1" customWidth="1"/>
    <col min="5128" max="5128" width="18" style="2136" bestFit="1" customWidth="1"/>
    <col min="5129" max="5129" width="14.28515625" style="2136" bestFit="1" customWidth="1"/>
    <col min="5130" max="5130" width="16.5703125" style="2136" bestFit="1" customWidth="1"/>
    <col min="5131" max="5131" width="14.28515625" style="2136" bestFit="1" customWidth="1"/>
    <col min="5132" max="5132" width="12.5703125" style="2136" bestFit="1" customWidth="1"/>
    <col min="5133" max="5133" width="14.28515625" style="2136" bestFit="1" customWidth="1"/>
    <col min="5134" max="5376" width="9.140625" style="2136"/>
    <col min="5377" max="5377" width="13" style="2136" customWidth="1"/>
    <col min="5378" max="5378" width="17.5703125" style="2136" bestFit="1" customWidth="1"/>
    <col min="5379" max="5379" width="14.28515625" style="2136" bestFit="1" customWidth="1"/>
    <col min="5380" max="5380" width="19.7109375" style="2136" bestFit="1" customWidth="1"/>
    <col min="5381" max="5381" width="14.28515625" style="2136" bestFit="1" customWidth="1"/>
    <col min="5382" max="5382" width="14" style="2136" customWidth="1"/>
    <col min="5383" max="5383" width="14.28515625" style="2136" bestFit="1" customWidth="1"/>
    <col min="5384" max="5384" width="18" style="2136" bestFit="1" customWidth="1"/>
    <col min="5385" max="5385" width="14.28515625" style="2136" bestFit="1" customWidth="1"/>
    <col min="5386" max="5386" width="16.5703125" style="2136" bestFit="1" customWidth="1"/>
    <col min="5387" max="5387" width="14.28515625" style="2136" bestFit="1" customWidth="1"/>
    <col min="5388" max="5388" width="12.5703125" style="2136" bestFit="1" customWidth="1"/>
    <col min="5389" max="5389" width="14.28515625" style="2136" bestFit="1" customWidth="1"/>
    <col min="5390" max="5632" width="9.140625" style="2136"/>
    <col min="5633" max="5633" width="13" style="2136" customWidth="1"/>
    <col min="5634" max="5634" width="17.5703125" style="2136" bestFit="1" customWidth="1"/>
    <col min="5635" max="5635" width="14.28515625" style="2136" bestFit="1" customWidth="1"/>
    <col min="5636" max="5636" width="19.7109375" style="2136" bestFit="1" customWidth="1"/>
    <col min="5637" max="5637" width="14.28515625" style="2136" bestFit="1" customWidth="1"/>
    <col min="5638" max="5638" width="14" style="2136" customWidth="1"/>
    <col min="5639" max="5639" width="14.28515625" style="2136" bestFit="1" customWidth="1"/>
    <col min="5640" max="5640" width="18" style="2136" bestFit="1" customWidth="1"/>
    <col min="5641" max="5641" width="14.28515625" style="2136" bestFit="1" customWidth="1"/>
    <col min="5642" max="5642" width="16.5703125" style="2136" bestFit="1" customWidth="1"/>
    <col min="5643" max="5643" width="14.28515625" style="2136" bestFit="1" customWidth="1"/>
    <col min="5644" max="5644" width="12.5703125" style="2136" bestFit="1" customWidth="1"/>
    <col min="5645" max="5645" width="14.28515625" style="2136" bestFit="1" customWidth="1"/>
    <col min="5646" max="5888" width="9.140625" style="2136"/>
    <col min="5889" max="5889" width="13" style="2136" customWidth="1"/>
    <col min="5890" max="5890" width="17.5703125" style="2136" bestFit="1" customWidth="1"/>
    <col min="5891" max="5891" width="14.28515625" style="2136" bestFit="1" customWidth="1"/>
    <col min="5892" max="5892" width="19.7109375" style="2136" bestFit="1" customWidth="1"/>
    <col min="5893" max="5893" width="14.28515625" style="2136" bestFit="1" customWidth="1"/>
    <col min="5894" max="5894" width="14" style="2136" customWidth="1"/>
    <col min="5895" max="5895" width="14.28515625" style="2136" bestFit="1" customWidth="1"/>
    <col min="5896" max="5896" width="18" style="2136" bestFit="1" customWidth="1"/>
    <col min="5897" max="5897" width="14.28515625" style="2136" bestFit="1" customWidth="1"/>
    <col min="5898" max="5898" width="16.5703125" style="2136" bestFit="1" customWidth="1"/>
    <col min="5899" max="5899" width="14.28515625" style="2136" bestFit="1" customWidth="1"/>
    <col min="5900" max="5900" width="12.5703125" style="2136" bestFit="1" customWidth="1"/>
    <col min="5901" max="5901" width="14.28515625" style="2136" bestFit="1" customWidth="1"/>
    <col min="5902" max="6144" width="9.140625" style="2136"/>
    <col min="6145" max="6145" width="13" style="2136" customWidth="1"/>
    <col min="6146" max="6146" width="17.5703125" style="2136" bestFit="1" customWidth="1"/>
    <col min="6147" max="6147" width="14.28515625" style="2136" bestFit="1" customWidth="1"/>
    <col min="6148" max="6148" width="19.7109375" style="2136" bestFit="1" customWidth="1"/>
    <col min="6149" max="6149" width="14.28515625" style="2136" bestFit="1" customWidth="1"/>
    <col min="6150" max="6150" width="14" style="2136" customWidth="1"/>
    <col min="6151" max="6151" width="14.28515625" style="2136" bestFit="1" customWidth="1"/>
    <col min="6152" max="6152" width="18" style="2136" bestFit="1" customWidth="1"/>
    <col min="6153" max="6153" width="14.28515625" style="2136" bestFit="1" customWidth="1"/>
    <col min="6154" max="6154" width="16.5703125" style="2136" bestFit="1" customWidth="1"/>
    <col min="6155" max="6155" width="14.28515625" style="2136" bestFit="1" customWidth="1"/>
    <col min="6156" max="6156" width="12.5703125" style="2136" bestFit="1" customWidth="1"/>
    <col min="6157" max="6157" width="14.28515625" style="2136" bestFit="1" customWidth="1"/>
    <col min="6158" max="6400" width="9.140625" style="2136"/>
    <col min="6401" max="6401" width="13" style="2136" customWidth="1"/>
    <col min="6402" max="6402" width="17.5703125" style="2136" bestFit="1" customWidth="1"/>
    <col min="6403" max="6403" width="14.28515625" style="2136" bestFit="1" customWidth="1"/>
    <col min="6404" max="6404" width="19.7109375" style="2136" bestFit="1" customWidth="1"/>
    <col min="6405" max="6405" width="14.28515625" style="2136" bestFit="1" customWidth="1"/>
    <col min="6406" max="6406" width="14" style="2136" customWidth="1"/>
    <col min="6407" max="6407" width="14.28515625" style="2136" bestFit="1" customWidth="1"/>
    <col min="6408" max="6408" width="18" style="2136" bestFit="1" customWidth="1"/>
    <col min="6409" max="6409" width="14.28515625" style="2136" bestFit="1" customWidth="1"/>
    <col min="6410" max="6410" width="16.5703125" style="2136" bestFit="1" customWidth="1"/>
    <col min="6411" max="6411" width="14.28515625" style="2136" bestFit="1" customWidth="1"/>
    <col min="6412" max="6412" width="12.5703125" style="2136" bestFit="1" customWidth="1"/>
    <col min="6413" max="6413" width="14.28515625" style="2136" bestFit="1" customWidth="1"/>
    <col min="6414" max="6656" width="9.140625" style="2136"/>
    <col min="6657" max="6657" width="13" style="2136" customWidth="1"/>
    <col min="6658" max="6658" width="17.5703125" style="2136" bestFit="1" customWidth="1"/>
    <col min="6659" max="6659" width="14.28515625" style="2136" bestFit="1" customWidth="1"/>
    <col min="6660" max="6660" width="19.7109375" style="2136" bestFit="1" customWidth="1"/>
    <col min="6661" max="6661" width="14.28515625" style="2136" bestFit="1" customWidth="1"/>
    <col min="6662" max="6662" width="14" style="2136" customWidth="1"/>
    <col min="6663" max="6663" width="14.28515625" style="2136" bestFit="1" customWidth="1"/>
    <col min="6664" max="6664" width="18" style="2136" bestFit="1" customWidth="1"/>
    <col min="6665" max="6665" width="14.28515625" style="2136" bestFit="1" customWidth="1"/>
    <col min="6666" max="6666" width="16.5703125" style="2136" bestFit="1" customWidth="1"/>
    <col min="6667" max="6667" width="14.28515625" style="2136" bestFit="1" customWidth="1"/>
    <col min="6668" max="6668" width="12.5703125" style="2136" bestFit="1" customWidth="1"/>
    <col min="6669" max="6669" width="14.28515625" style="2136" bestFit="1" customWidth="1"/>
    <col min="6670" max="6912" width="9.140625" style="2136"/>
    <col min="6913" max="6913" width="13" style="2136" customWidth="1"/>
    <col min="6914" max="6914" width="17.5703125" style="2136" bestFit="1" customWidth="1"/>
    <col min="6915" max="6915" width="14.28515625" style="2136" bestFit="1" customWidth="1"/>
    <col min="6916" max="6916" width="19.7109375" style="2136" bestFit="1" customWidth="1"/>
    <col min="6917" max="6917" width="14.28515625" style="2136" bestFit="1" customWidth="1"/>
    <col min="6918" max="6918" width="14" style="2136" customWidth="1"/>
    <col min="6919" max="6919" width="14.28515625" style="2136" bestFit="1" customWidth="1"/>
    <col min="6920" max="6920" width="18" style="2136" bestFit="1" customWidth="1"/>
    <col min="6921" max="6921" width="14.28515625" style="2136" bestFit="1" customWidth="1"/>
    <col min="6922" max="6922" width="16.5703125" style="2136" bestFit="1" customWidth="1"/>
    <col min="6923" max="6923" width="14.28515625" style="2136" bestFit="1" customWidth="1"/>
    <col min="6924" max="6924" width="12.5703125" style="2136" bestFit="1" customWidth="1"/>
    <col min="6925" max="6925" width="14.28515625" style="2136" bestFit="1" customWidth="1"/>
    <col min="6926" max="7168" width="9.140625" style="2136"/>
    <col min="7169" max="7169" width="13" style="2136" customWidth="1"/>
    <col min="7170" max="7170" width="17.5703125" style="2136" bestFit="1" customWidth="1"/>
    <col min="7171" max="7171" width="14.28515625" style="2136" bestFit="1" customWidth="1"/>
    <col min="7172" max="7172" width="19.7109375" style="2136" bestFit="1" customWidth="1"/>
    <col min="7173" max="7173" width="14.28515625" style="2136" bestFit="1" customWidth="1"/>
    <col min="7174" max="7174" width="14" style="2136" customWidth="1"/>
    <col min="7175" max="7175" width="14.28515625" style="2136" bestFit="1" customWidth="1"/>
    <col min="7176" max="7176" width="18" style="2136" bestFit="1" customWidth="1"/>
    <col min="7177" max="7177" width="14.28515625" style="2136" bestFit="1" customWidth="1"/>
    <col min="7178" max="7178" width="16.5703125" style="2136" bestFit="1" customWidth="1"/>
    <col min="7179" max="7179" width="14.28515625" style="2136" bestFit="1" customWidth="1"/>
    <col min="7180" max="7180" width="12.5703125" style="2136" bestFit="1" customWidth="1"/>
    <col min="7181" max="7181" width="14.28515625" style="2136" bestFit="1" customWidth="1"/>
    <col min="7182" max="7424" width="9.140625" style="2136"/>
    <col min="7425" max="7425" width="13" style="2136" customWidth="1"/>
    <col min="7426" max="7426" width="17.5703125" style="2136" bestFit="1" customWidth="1"/>
    <col min="7427" max="7427" width="14.28515625" style="2136" bestFit="1" customWidth="1"/>
    <col min="7428" max="7428" width="19.7109375" style="2136" bestFit="1" customWidth="1"/>
    <col min="7429" max="7429" width="14.28515625" style="2136" bestFit="1" customWidth="1"/>
    <col min="7430" max="7430" width="14" style="2136" customWidth="1"/>
    <col min="7431" max="7431" width="14.28515625" style="2136" bestFit="1" customWidth="1"/>
    <col min="7432" max="7432" width="18" style="2136" bestFit="1" customWidth="1"/>
    <col min="7433" max="7433" width="14.28515625" style="2136" bestFit="1" customWidth="1"/>
    <col min="7434" max="7434" width="16.5703125" style="2136" bestFit="1" customWidth="1"/>
    <col min="7435" max="7435" width="14.28515625" style="2136" bestFit="1" customWidth="1"/>
    <col min="7436" max="7436" width="12.5703125" style="2136" bestFit="1" customWidth="1"/>
    <col min="7437" max="7437" width="14.28515625" style="2136" bestFit="1" customWidth="1"/>
    <col min="7438" max="7680" width="9.140625" style="2136"/>
    <col min="7681" max="7681" width="13" style="2136" customWidth="1"/>
    <col min="7682" max="7682" width="17.5703125" style="2136" bestFit="1" customWidth="1"/>
    <col min="7683" max="7683" width="14.28515625" style="2136" bestFit="1" customWidth="1"/>
    <col min="7684" max="7684" width="19.7109375" style="2136" bestFit="1" customWidth="1"/>
    <col min="7685" max="7685" width="14.28515625" style="2136" bestFit="1" customWidth="1"/>
    <col min="7686" max="7686" width="14" style="2136" customWidth="1"/>
    <col min="7687" max="7687" width="14.28515625" style="2136" bestFit="1" customWidth="1"/>
    <col min="7688" max="7688" width="18" style="2136" bestFit="1" customWidth="1"/>
    <col min="7689" max="7689" width="14.28515625" style="2136" bestFit="1" customWidth="1"/>
    <col min="7690" max="7690" width="16.5703125" style="2136" bestFit="1" customWidth="1"/>
    <col min="7691" max="7691" width="14.28515625" style="2136" bestFit="1" customWidth="1"/>
    <col min="7692" max="7692" width="12.5703125" style="2136" bestFit="1" customWidth="1"/>
    <col min="7693" max="7693" width="14.28515625" style="2136" bestFit="1" customWidth="1"/>
    <col min="7694" max="7936" width="9.140625" style="2136"/>
    <col min="7937" max="7937" width="13" style="2136" customWidth="1"/>
    <col min="7938" max="7938" width="17.5703125" style="2136" bestFit="1" customWidth="1"/>
    <col min="7939" max="7939" width="14.28515625" style="2136" bestFit="1" customWidth="1"/>
    <col min="7940" max="7940" width="19.7109375" style="2136" bestFit="1" customWidth="1"/>
    <col min="7941" max="7941" width="14.28515625" style="2136" bestFit="1" customWidth="1"/>
    <col min="7942" max="7942" width="14" style="2136" customWidth="1"/>
    <col min="7943" max="7943" width="14.28515625" style="2136" bestFit="1" customWidth="1"/>
    <col min="7944" max="7944" width="18" style="2136" bestFit="1" customWidth="1"/>
    <col min="7945" max="7945" width="14.28515625" style="2136" bestFit="1" customWidth="1"/>
    <col min="7946" max="7946" width="16.5703125" style="2136" bestFit="1" customWidth="1"/>
    <col min="7947" max="7947" width="14.28515625" style="2136" bestFit="1" customWidth="1"/>
    <col min="7948" max="7948" width="12.5703125" style="2136" bestFit="1" customWidth="1"/>
    <col min="7949" max="7949" width="14.28515625" style="2136" bestFit="1" customWidth="1"/>
    <col min="7950" max="8192" width="9.140625" style="2136"/>
    <col min="8193" max="8193" width="13" style="2136" customWidth="1"/>
    <col min="8194" max="8194" width="17.5703125" style="2136" bestFit="1" customWidth="1"/>
    <col min="8195" max="8195" width="14.28515625" style="2136" bestFit="1" customWidth="1"/>
    <col min="8196" max="8196" width="19.7109375" style="2136" bestFit="1" customWidth="1"/>
    <col min="8197" max="8197" width="14.28515625" style="2136" bestFit="1" customWidth="1"/>
    <col min="8198" max="8198" width="14" style="2136" customWidth="1"/>
    <col min="8199" max="8199" width="14.28515625" style="2136" bestFit="1" customWidth="1"/>
    <col min="8200" max="8200" width="18" style="2136" bestFit="1" customWidth="1"/>
    <col min="8201" max="8201" width="14.28515625" style="2136" bestFit="1" customWidth="1"/>
    <col min="8202" max="8202" width="16.5703125" style="2136" bestFit="1" customWidth="1"/>
    <col min="8203" max="8203" width="14.28515625" style="2136" bestFit="1" customWidth="1"/>
    <col min="8204" max="8204" width="12.5703125" style="2136" bestFit="1" customWidth="1"/>
    <col min="8205" max="8205" width="14.28515625" style="2136" bestFit="1" customWidth="1"/>
    <col min="8206" max="8448" width="9.140625" style="2136"/>
    <col min="8449" max="8449" width="13" style="2136" customWidth="1"/>
    <col min="8450" max="8450" width="17.5703125" style="2136" bestFit="1" customWidth="1"/>
    <col min="8451" max="8451" width="14.28515625" style="2136" bestFit="1" customWidth="1"/>
    <col min="8452" max="8452" width="19.7109375" style="2136" bestFit="1" customWidth="1"/>
    <col min="8453" max="8453" width="14.28515625" style="2136" bestFit="1" customWidth="1"/>
    <col min="8454" max="8454" width="14" style="2136" customWidth="1"/>
    <col min="8455" max="8455" width="14.28515625" style="2136" bestFit="1" customWidth="1"/>
    <col min="8456" max="8456" width="18" style="2136" bestFit="1" customWidth="1"/>
    <col min="8457" max="8457" width="14.28515625" style="2136" bestFit="1" customWidth="1"/>
    <col min="8458" max="8458" width="16.5703125" style="2136" bestFit="1" customWidth="1"/>
    <col min="8459" max="8459" width="14.28515625" style="2136" bestFit="1" customWidth="1"/>
    <col min="8460" max="8460" width="12.5703125" style="2136" bestFit="1" customWidth="1"/>
    <col min="8461" max="8461" width="14.28515625" style="2136" bestFit="1" customWidth="1"/>
    <col min="8462" max="8704" width="9.140625" style="2136"/>
    <col min="8705" max="8705" width="13" style="2136" customWidth="1"/>
    <col min="8706" max="8706" width="17.5703125" style="2136" bestFit="1" customWidth="1"/>
    <col min="8707" max="8707" width="14.28515625" style="2136" bestFit="1" customWidth="1"/>
    <col min="8708" max="8708" width="19.7109375" style="2136" bestFit="1" customWidth="1"/>
    <col min="8709" max="8709" width="14.28515625" style="2136" bestFit="1" customWidth="1"/>
    <col min="8710" max="8710" width="14" style="2136" customWidth="1"/>
    <col min="8711" max="8711" width="14.28515625" style="2136" bestFit="1" customWidth="1"/>
    <col min="8712" max="8712" width="18" style="2136" bestFit="1" customWidth="1"/>
    <col min="8713" max="8713" width="14.28515625" style="2136" bestFit="1" customWidth="1"/>
    <col min="8714" max="8714" width="16.5703125" style="2136" bestFit="1" customWidth="1"/>
    <col min="8715" max="8715" width="14.28515625" style="2136" bestFit="1" customWidth="1"/>
    <col min="8716" max="8716" width="12.5703125" style="2136" bestFit="1" customWidth="1"/>
    <col min="8717" max="8717" width="14.28515625" style="2136" bestFit="1" customWidth="1"/>
    <col min="8718" max="8960" width="9.140625" style="2136"/>
    <col min="8961" max="8961" width="13" style="2136" customWidth="1"/>
    <col min="8962" max="8962" width="17.5703125" style="2136" bestFit="1" customWidth="1"/>
    <col min="8963" max="8963" width="14.28515625" style="2136" bestFit="1" customWidth="1"/>
    <col min="8964" max="8964" width="19.7109375" style="2136" bestFit="1" customWidth="1"/>
    <col min="8965" max="8965" width="14.28515625" style="2136" bestFit="1" customWidth="1"/>
    <col min="8966" max="8966" width="14" style="2136" customWidth="1"/>
    <col min="8967" max="8967" width="14.28515625" style="2136" bestFit="1" customWidth="1"/>
    <col min="8968" max="8968" width="18" style="2136" bestFit="1" customWidth="1"/>
    <col min="8969" max="8969" width="14.28515625" style="2136" bestFit="1" customWidth="1"/>
    <col min="8970" max="8970" width="16.5703125" style="2136" bestFit="1" customWidth="1"/>
    <col min="8971" max="8971" width="14.28515625" style="2136" bestFit="1" customWidth="1"/>
    <col min="8972" max="8972" width="12.5703125" style="2136" bestFit="1" customWidth="1"/>
    <col min="8973" max="8973" width="14.28515625" style="2136" bestFit="1" customWidth="1"/>
    <col min="8974" max="9216" width="9.140625" style="2136"/>
    <col min="9217" max="9217" width="13" style="2136" customWidth="1"/>
    <col min="9218" max="9218" width="17.5703125" style="2136" bestFit="1" customWidth="1"/>
    <col min="9219" max="9219" width="14.28515625" style="2136" bestFit="1" customWidth="1"/>
    <col min="9220" max="9220" width="19.7109375" style="2136" bestFit="1" customWidth="1"/>
    <col min="9221" max="9221" width="14.28515625" style="2136" bestFit="1" customWidth="1"/>
    <col min="9222" max="9222" width="14" style="2136" customWidth="1"/>
    <col min="9223" max="9223" width="14.28515625" style="2136" bestFit="1" customWidth="1"/>
    <col min="9224" max="9224" width="18" style="2136" bestFit="1" customWidth="1"/>
    <col min="9225" max="9225" width="14.28515625" style="2136" bestFit="1" customWidth="1"/>
    <col min="9226" max="9226" width="16.5703125" style="2136" bestFit="1" customWidth="1"/>
    <col min="9227" max="9227" width="14.28515625" style="2136" bestFit="1" customWidth="1"/>
    <col min="9228" max="9228" width="12.5703125" style="2136" bestFit="1" customWidth="1"/>
    <col min="9229" max="9229" width="14.28515625" style="2136" bestFit="1" customWidth="1"/>
    <col min="9230" max="9472" width="9.140625" style="2136"/>
    <col min="9473" max="9473" width="13" style="2136" customWidth="1"/>
    <col min="9474" max="9474" width="17.5703125" style="2136" bestFit="1" customWidth="1"/>
    <col min="9475" max="9475" width="14.28515625" style="2136" bestFit="1" customWidth="1"/>
    <col min="9476" max="9476" width="19.7109375" style="2136" bestFit="1" customWidth="1"/>
    <col min="9477" max="9477" width="14.28515625" style="2136" bestFit="1" customWidth="1"/>
    <col min="9478" max="9478" width="14" style="2136" customWidth="1"/>
    <col min="9479" max="9479" width="14.28515625" style="2136" bestFit="1" customWidth="1"/>
    <col min="9480" max="9480" width="18" style="2136" bestFit="1" customWidth="1"/>
    <col min="9481" max="9481" width="14.28515625" style="2136" bestFit="1" customWidth="1"/>
    <col min="9482" max="9482" width="16.5703125" style="2136" bestFit="1" customWidth="1"/>
    <col min="9483" max="9483" width="14.28515625" style="2136" bestFit="1" customWidth="1"/>
    <col min="9484" max="9484" width="12.5703125" style="2136" bestFit="1" customWidth="1"/>
    <col min="9485" max="9485" width="14.28515625" style="2136" bestFit="1" customWidth="1"/>
    <col min="9486" max="9728" width="9.140625" style="2136"/>
    <col min="9729" max="9729" width="13" style="2136" customWidth="1"/>
    <col min="9730" max="9730" width="17.5703125" style="2136" bestFit="1" customWidth="1"/>
    <col min="9731" max="9731" width="14.28515625" style="2136" bestFit="1" customWidth="1"/>
    <col min="9732" max="9732" width="19.7109375" style="2136" bestFit="1" customWidth="1"/>
    <col min="9733" max="9733" width="14.28515625" style="2136" bestFit="1" customWidth="1"/>
    <col min="9734" max="9734" width="14" style="2136" customWidth="1"/>
    <col min="9735" max="9735" width="14.28515625" style="2136" bestFit="1" customWidth="1"/>
    <col min="9736" max="9736" width="18" style="2136" bestFit="1" customWidth="1"/>
    <col min="9737" max="9737" width="14.28515625" style="2136" bestFit="1" customWidth="1"/>
    <col min="9738" max="9738" width="16.5703125" style="2136" bestFit="1" customWidth="1"/>
    <col min="9739" max="9739" width="14.28515625" style="2136" bestFit="1" customWidth="1"/>
    <col min="9740" max="9740" width="12.5703125" style="2136" bestFit="1" customWidth="1"/>
    <col min="9741" max="9741" width="14.28515625" style="2136" bestFit="1" customWidth="1"/>
    <col min="9742" max="9984" width="9.140625" style="2136"/>
    <col min="9985" max="9985" width="13" style="2136" customWidth="1"/>
    <col min="9986" max="9986" width="17.5703125" style="2136" bestFit="1" customWidth="1"/>
    <col min="9987" max="9987" width="14.28515625" style="2136" bestFit="1" customWidth="1"/>
    <col min="9988" max="9988" width="19.7109375" style="2136" bestFit="1" customWidth="1"/>
    <col min="9989" max="9989" width="14.28515625" style="2136" bestFit="1" customWidth="1"/>
    <col min="9990" max="9990" width="14" style="2136" customWidth="1"/>
    <col min="9991" max="9991" width="14.28515625" style="2136" bestFit="1" customWidth="1"/>
    <col min="9992" max="9992" width="18" style="2136" bestFit="1" customWidth="1"/>
    <col min="9993" max="9993" width="14.28515625" style="2136" bestFit="1" customWidth="1"/>
    <col min="9994" max="9994" width="16.5703125" style="2136" bestFit="1" customWidth="1"/>
    <col min="9995" max="9995" width="14.28515625" style="2136" bestFit="1" customWidth="1"/>
    <col min="9996" max="9996" width="12.5703125" style="2136" bestFit="1" customWidth="1"/>
    <col min="9997" max="9997" width="14.28515625" style="2136" bestFit="1" customWidth="1"/>
    <col min="9998" max="10240" width="9.140625" style="2136"/>
    <col min="10241" max="10241" width="13" style="2136" customWidth="1"/>
    <col min="10242" max="10242" width="17.5703125" style="2136" bestFit="1" customWidth="1"/>
    <col min="10243" max="10243" width="14.28515625" style="2136" bestFit="1" customWidth="1"/>
    <col min="10244" max="10244" width="19.7109375" style="2136" bestFit="1" customWidth="1"/>
    <col min="10245" max="10245" width="14.28515625" style="2136" bestFit="1" customWidth="1"/>
    <col min="10246" max="10246" width="14" style="2136" customWidth="1"/>
    <col min="10247" max="10247" width="14.28515625" style="2136" bestFit="1" customWidth="1"/>
    <col min="10248" max="10248" width="18" style="2136" bestFit="1" customWidth="1"/>
    <col min="10249" max="10249" width="14.28515625" style="2136" bestFit="1" customWidth="1"/>
    <col min="10250" max="10250" width="16.5703125" style="2136" bestFit="1" customWidth="1"/>
    <col min="10251" max="10251" width="14.28515625" style="2136" bestFit="1" customWidth="1"/>
    <col min="10252" max="10252" width="12.5703125" style="2136" bestFit="1" customWidth="1"/>
    <col min="10253" max="10253" width="14.28515625" style="2136" bestFit="1" customWidth="1"/>
    <col min="10254" max="10496" width="9.140625" style="2136"/>
    <col min="10497" max="10497" width="13" style="2136" customWidth="1"/>
    <col min="10498" max="10498" width="17.5703125" style="2136" bestFit="1" customWidth="1"/>
    <col min="10499" max="10499" width="14.28515625" style="2136" bestFit="1" customWidth="1"/>
    <col min="10500" max="10500" width="19.7109375" style="2136" bestFit="1" customWidth="1"/>
    <col min="10501" max="10501" width="14.28515625" style="2136" bestFit="1" customWidth="1"/>
    <col min="10502" max="10502" width="14" style="2136" customWidth="1"/>
    <col min="10503" max="10503" width="14.28515625" style="2136" bestFit="1" customWidth="1"/>
    <col min="10504" max="10504" width="18" style="2136" bestFit="1" customWidth="1"/>
    <col min="10505" max="10505" width="14.28515625" style="2136" bestFit="1" customWidth="1"/>
    <col min="10506" max="10506" width="16.5703125" style="2136" bestFit="1" customWidth="1"/>
    <col min="10507" max="10507" width="14.28515625" style="2136" bestFit="1" customWidth="1"/>
    <col min="10508" max="10508" width="12.5703125" style="2136" bestFit="1" customWidth="1"/>
    <col min="10509" max="10509" width="14.28515625" style="2136" bestFit="1" customWidth="1"/>
    <col min="10510" max="10752" width="9.140625" style="2136"/>
    <col min="10753" max="10753" width="13" style="2136" customWidth="1"/>
    <col min="10754" max="10754" width="17.5703125" style="2136" bestFit="1" customWidth="1"/>
    <col min="10755" max="10755" width="14.28515625" style="2136" bestFit="1" customWidth="1"/>
    <col min="10756" max="10756" width="19.7109375" style="2136" bestFit="1" customWidth="1"/>
    <col min="10757" max="10757" width="14.28515625" style="2136" bestFit="1" customWidth="1"/>
    <col min="10758" max="10758" width="14" style="2136" customWidth="1"/>
    <col min="10759" max="10759" width="14.28515625" style="2136" bestFit="1" customWidth="1"/>
    <col min="10760" max="10760" width="18" style="2136" bestFit="1" customWidth="1"/>
    <col min="10761" max="10761" width="14.28515625" style="2136" bestFit="1" customWidth="1"/>
    <col min="10762" max="10762" width="16.5703125" style="2136" bestFit="1" customWidth="1"/>
    <col min="10763" max="10763" width="14.28515625" style="2136" bestFit="1" customWidth="1"/>
    <col min="10764" max="10764" width="12.5703125" style="2136" bestFit="1" customWidth="1"/>
    <col min="10765" max="10765" width="14.28515625" style="2136" bestFit="1" customWidth="1"/>
    <col min="10766" max="11008" width="9.140625" style="2136"/>
    <col min="11009" max="11009" width="13" style="2136" customWidth="1"/>
    <col min="11010" max="11010" width="17.5703125" style="2136" bestFit="1" customWidth="1"/>
    <col min="11011" max="11011" width="14.28515625" style="2136" bestFit="1" customWidth="1"/>
    <col min="11012" max="11012" width="19.7109375" style="2136" bestFit="1" customWidth="1"/>
    <col min="11013" max="11013" width="14.28515625" style="2136" bestFit="1" customWidth="1"/>
    <col min="11014" max="11014" width="14" style="2136" customWidth="1"/>
    <col min="11015" max="11015" width="14.28515625" style="2136" bestFit="1" customWidth="1"/>
    <col min="11016" max="11016" width="18" style="2136" bestFit="1" customWidth="1"/>
    <col min="11017" max="11017" width="14.28515625" style="2136" bestFit="1" customWidth="1"/>
    <col min="11018" max="11018" width="16.5703125" style="2136" bestFit="1" customWidth="1"/>
    <col min="11019" max="11019" width="14.28515625" style="2136" bestFit="1" customWidth="1"/>
    <col min="11020" max="11020" width="12.5703125" style="2136" bestFit="1" customWidth="1"/>
    <col min="11021" max="11021" width="14.28515625" style="2136" bestFit="1" customWidth="1"/>
    <col min="11022" max="11264" width="9.140625" style="2136"/>
    <col min="11265" max="11265" width="13" style="2136" customWidth="1"/>
    <col min="11266" max="11266" width="17.5703125" style="2136" bestFit="1" customWidth="1"/>
    <col min="11267" max="11267" width="14.28515625" style="2136" bestFit="1" customWidth="1"/>
    <col min="11268" max="11268" width="19.7109375" style="2136" bestFit="1" customWidth="1"/>
    <col min="11269" max="11269" width="14.28515625" style="2136" bestFit="1" customWidth="1"/>
    <col min="11270" max="11270" width="14" style="2136" customWidth="1"/>
    <col min="11271" max="11271" width="14.28515625" style="2136" bestFit="1" customWidth="1"/>
    <col min="11272" max="11272" width="18" style="2136" bestFit="1" customWidth="1"/>
    <col min="11273" max="11273" width="14.28515625" style="2136" bestFit="1" customWidth="1"/>
    <col min="11274" max="11274" width="16.5703125" style="2136" bestFit="1" customWidth="1"/>
    <col min="11275" max="11275" width="14.28515625" style="2136" bestFit="1" customWidth="1"/>
    <col min="11276" max="11276" width="12.5703125" style="2136" bestFit="1" customWidth="1"/>
    <col min="11277" max="11277" width="14.28515625" style="2136" bestFit="1" customWidth="1"/>
    <col min="11278" max="11520" width="9.140625" style="2136"/>
    <col min="11521" max="11521" width="13" style="2136" customWidth="1"/>
    <col min="11522" max="11522" width="17.5703125" style="2136" bestFit="1" customWidth="1"/>
    <col min="11523" max="11523" width="14.28515625" style="2136" bestFit="1" customWidth="1"/>
    <col min="11524" max="11524" width="19.7109375" style="2136" bestFit="1" customWidth="1"/>
    <col min="11525" max="11525" width="14.28515625" style="2136" bestFit="1" customWidth="1"/>
    <col min="11526" max="11526" width="14" style="2136" customWidth="1"/>
    <col min="11527" max="11527" width="14.28515625" style="2136" bestFit="1" customWidth="1"/>
    <col min="11528" max="11528" width="18" style="2136" bestFit="1" customWidth="1"/>
    <col min="11529" max="11529" width="14.28515625" style="2136" bestFit="1" customWidth="1"/>
    <col min="11530" max="11530" width="16.5703125" style="2136" bestFit="1" customWidth="1"/>
    <col min="11531" max="11531" width="14.28515625" style="2136" bestFit="1" customWidth="1"/>
    <col min="11532" max="11532" width="12.5703125" style="2136" bestFit="1" customWidth="1"/>
    <col min="11533" max="11533" width="14.28515625" style="2136" bestFit="1" customWidth="1"/>
    <col min="11534" max="11776" width="9.140625" style="2136"/>
    <col min="11777" max="11777" width="13" style="2136" customWidth="1"/>
    <col min="11778" max="11778" width="17.5703125" style="2136" bestFit="1" customWidth="1"/>
    <col min="11779" max="11779" width="14.28515625" style="2136" bestFit="1" customWidth="1"/>
    <col min="11780" max="11780" width="19.7109375" style="2136" bestFit="1" customWidth="1"/>
    <col min="11781" max="11781" width="14.28515625" style="2136" bestFit="1" customWidth="1"/>
    <col min="11782" max="11782" width="14" style="2136" customWidth="1"/>
    <col min="11783" max="11783" width="14.28515625" style="2136" bestFit="1" customWidth="1"/>
    <col min="11784" max="11784" width="18" style="2136" bestFit="1" customWidth="1"/>
    <col min="11785" max="11785" width="14.28515625" style="2136" bestFit="1" customWidth="1"/>
    <col min="11786" max="11786" width="16.5703125" style="2136" bestFit="1" customWidth="1"/>
    <col min="11787" max="11787" width="14.28515625" style="2136" bestFit="1" customWidth="1"/>
    <col min="11788" max="11788" width="12.5703125" style="2136" bestFit="1" customWidth="1"/>
    <col min="11789" max="11789" width="14.28515625" style="2136" bestFit="1" customWidth="1"/>
    <col min="11790" max="12032" width="9.140625" style="2136"/>
    <col min="12033" max="12033" width="13" style="2136" customWidth="1"/>
    <col min="12034" max="12034" width="17.5703125" style="2136" bestFit="1" customWidth="1"/>
    <col min="12035" max="12035" width="14.28515625" style="2136" bestFit="1" customWidth="1"/>
    <col min="12036" max="12036" width="19.7109375" style="2136" bestFit="1" customWidth="1"/>
    <col min="12037" max="12037" width="14.28515625" style="2136" bestFit="1" customWidth="1"/>
    <col min="12038" max="12038" width="14" style="2136" customWidth="1"/>
    <col min="12039" max="12039" width="14.28515625" style="2136" bestFit="1" customWidth="1"/>
    <col min="12040" max="12040" width="18" style="2136" bestFit="1" customWidth="1"/>
    <col min="12041" max="12041" width="14.28515625" style="2136" bestFit="1" customWidth="1"/>
    <col min="12042" max="12042" width="16.5703125" style="2136" bestFit="1" customWidth="1"/>
    <col min="12043" max="12043" width="14.28515625" style="2136" bestFit="1" customWidth="1"/>
    <col min="12044" max="12044" width="12.5703125" style="2136" bestFit="1" customWidth="1"/>
    <col min="12045" max="12045" width="14.28515625" style="2136" bestFit="1" customWidth="1"/>
    <col min="12046" max="12288" width="9.140625" style="2136"/>
    <col min="12289" max="12289" width="13" style="2136" customWidth="1"/>
    <col min="12290" max="12290" width="17.5703125" style="2136" bestFit="1" customWidth="1"/>
    <col min="12291" max="12291" width="14.28515625" style="2136" bestFit="1" customWidth="1"/>
    <col min="12292" max="12292" width="19.7109375" style="2136" bestFit="1" customWidth="1"/>
    <col min="12293" max="12293" width="14.28515625" style="2136" bestFit="1" customWidth="1"/>
    <col min="12294" max="12294" width="14" style="2136" customWidth="1"/>
    <col min="12295" max="12295" width="14.28515625" style="2136" bestFit="1" customWidth="1"/>
    <col min="12296" max="12296" width="18" style="2136" bestFit="1" customWidth="1"/>
    <col min="12297" max="12297" width="14.28515625" style="2136" bestFit="1" customWidth="1"/>
    <col min="12298" max="12298" width="16.5703125" style="2136" bestFit="1" customWidth="1"/>
    <col min="12299" max="12299" width="14.28515625" style="2136" bestFit="1" customWidth="1"/>
    <col min="12300" max="12300" width="12.5703125" style="2136" bestFit="1" customWidth="1"/>
    <col min="12301" max="12301" width="14.28515625" style="2136" bestFit="1" customWidth="1"/>
    <col min="12302" max="12544" width="9.140625" style="2136"/>
    <col min="12545" max="12545" width="13" style="2136" customWidth="1"/>
    <col min="12546" max="12546" width="17.5703125" style="2136" bestFit="1" customWidth="1"/>
    <col min="12547" max="12547" width="14.28515625" style="2136" bestFit="1" customWidth="1"/>
    <col min="12548" max="12548" width="19.7109375" style="2136" bestFit="1" customWidth="1"/>
    <col min="12549" max="12549" width="14.28515625" style="2136" bestFit="1" customWidth="1"/>
    <col min="12550" max="12550" width="14" style="2136" customWidth="1"/>
    <col min="12551" max="12551" width="14.28515625" style="2136" bestFit="1" customWidth="1"/>
    <col min="12552" max="12552" width="18" style="2136" bestFit="1" customWidth="1"/>
    <col min="12553" max="12553" width="14.28515625" style="2136" bestFit="1" customWidth="1"/>
    <col min="12554" max="12554" width="16.5703125" style="2136" bestFit="1" customWidth="1"/>
    <col min="12555" max="12555" width="14.28515625" style="2136" bestFit="1" customWidth="1"/>
    <col min="12556" max="12556" width="12.5703125" style="2136" bestFit="1" customWidth="1"/>
    <col min="12557" max="12557" width="14.28515625" style="2136" bestFit="1" customWidth="1"/>
    <col min="12558" max="12800" width="9.140625" style="2136"/>
    <col min="12801" max="12801" width="13" style="2136" customWidth="1"/>
    <col min="12802" max="12802" width="17.5703125" style="2136" bestFit="1" customWidth="1"/>
    <col min="12803" max="12803" width="14.28515625" style="2136" bestFit="1" customWidth="1"/>
    <col min="12804" max="12804" width="19.7109375" style="2136" bestFit="1" customWidth="1"/>
    <col min="12805" max="12805" width="14.28515625" style="2136" bestFit="1" customWidth="1"/>
    <col min="12806" max="12806" width="14" style="2136" customWidth="1"/>
    <col min="12807" max="12807" width="14.28515625" style="2136" bestFit="1" customWidth="1"/>
    <col min="12808" max="12808" width="18" style="2136" bestFit="1" customWidth="1"/>
    <col min="12809" max="12809" width="14.28515625" style="2136" bestFit="1" customWidth="1"/>
    <col min="12810" max="12810" width="16.5703125" style="2136" bestFit="1" customWidth="1"/>
    <col min="12811" max="12811" width="14.28515625" style="2136" bestFit="1" customWidth="1"/>
    <col min="12812" max="12812" width="12.5703125" style="2136" bestFit="1" customWidth="1"/>
    <col min="12813" max="12813" width="14.28515625" style="2136" bestFit="1" customWidth="1"/>
    <col min="12814" max="13056" width="9.140625" style="2136"/>
    <col min="13057" max="13057" width="13" style="2136" customWidth="1"/>
    <col min="13058" max="13058" width="17.5703125" style="2136" bestFit="1" customWidth="1"/>
    <col min="13059" max="13059" width="14.28515625" style="2136" bestFit="1" customWidth="1"/>
    <col min="13060" max="13060" width="19.7109375" style="2136" bestFit="1" customWidth="1"/>
    <col min="13061" max="13061" width="14.28515625" style="2136" bestFit="1" customWidth="1"/>
    <col min="13062" max="13062" width="14" style="2136" customWidth="1"/>
    <col min="13063" max="13063" width="14.28515625" style="2136" bestFit="1" customWidth="1"/>
    <col min="13064" max="13064" width="18" style="2136" bestFit="1" customWidth="1"/>
    <col min="13065" max="13065" width="14.28515625" style="2136" bestFit="1" customWidth="1"/>
    <col min="13066" max="13066" width="16.5703125" style="2136" bestFit="1" customWidth="1"/>
    <col min="13067" max="13067" width="14.28515625" style="2136" bestFit="1" customWidth="1"/>
    <col min="13068" max="13068" width="12.5703125" style="2136" bestFit="1" customWidth="1"/>
    <col min="13069" max="13069" width="14.28515625" style="2136" bestFit="1" customWidth="1"/>
    <col min="13070" max="13312" width="9.140625" style="2136"/>
    <col min="13313" max="13313" width="13" style="2136" customWidth="1"/>
    <col min="13314" max="13314" width="17.5703125" style="2136" bestFit="1" customWidth="1"/>
    <col min="13315" max="13315" width="14.28515625" style="2136" bestFit="1" customWidth="1"/>
    <col min="13316" max="13316" width="19.7109375" style="2136" bestFit="1" customWidth="1"/>
    <col min="13317" max="13317" width="14.28515625" style="2136" bestFit="1" customWidth="1"/>
    <col min="13318" max="13318" width="14" style="2136" customWidth="1"/>
    <col min="13319" max="13319" width="14.28515625" style="2136" bestFit="1" customWidth="1"/>
    <col min="13320" max="13320" width="18" style="2136" bestFit="1" customWidth="1"/>
    <col min="13321" max="13321" width="14.28515625" style="2136" bestFit="1" customWidth="1"/>
    <col min="13322" max="13322" width="16.5703125" style="2136" bestFit="1" customWidth="1"/>
    <col min="13323" max="13323" width="14.28515625" style="2136" bestFit="1" customWidth="1"/>
    <col min="13324" max="13324" width="12.5703125" style="2136" bestFit="1" customWidth="1"/>
    <col min="13325" max="13325" width="14.28515625" style="2136" bestFit="1" customWidth="1"/>
    <col min="13326" max="13568" width="9.140625" style="2136"/>
    <col min="13569" max="13569" width="13" style="2136" customWidth="1"/>
    <col min="13570" max="13570" width="17.5703125" style="2136" bestFit="1" customWidth="1"/>
    <col min="13571" max="13571" width="14.28515625" style="2136" bestFit="1" customWidth="1"/>
    <col min="13572" max="13572" width="19.7109375" style="2136" bestFit="1" customWidth="1"/>
    <col min="13573" max="13573" width="14.28515625" style="2136" bestFit="1" customWidth="1"/>
    <col min="13574" max="13574" width="14" style="2136" customWidth="1"/>
    <col min="13575" max="13575" width="14.28515625" style="2136" bestFit="1" customWidth="1"/>
    <col min="13576" max="13576" width="18" style="2136" bestFit="1" customWidth="1"/>
    <col min="13577" max="13577" width="14.28515625" style="2136" bestFit="1" customWidth="1"/>
    <col min="13578" max="13578" width="16.5703125" style="2136" bestFit="1" customWidth="1"/>
    <col min="13579" max="13579" width="14.28515625" style="2136" bestFit="1" customWidth="1"/>
    <col min="13580" max="13580" width="12.5703125" style="2136" bestFit="1" customWidth="1"/>
    <col min="13581" max="13581" width="14.28515625" style="2136" bestFit="1" customWidth="1"/>
    <col min="13582" max="13824" width="9.140625" style="2136"/>
    <col min="13825" max="13825" width="13" style="2136" customWidth="1"/>
    <col min="13826" max="13826" width="17.5703125" style="2136" bestFit="1" customWidth="1"/>
    <col min="13827" max="13827" width="14.28515625" style="2136" bestFit="1" customWidth="1"/>
    <col min="13828" max="13828" width="19.7109375" style="2136" bestFit="1" customWidth="1"/>
    <col min="13829" max="13829" width="14.28515625" style="2136" bestFit="1" customWidth="1"/>
    <col min="13830" max="13830" width="14" style="2136" customWidth="1"/>
    <col min="13831" max="13831" width="14.28515625" style="2136" bestFit="1" customWidth="1"/>
    <col min="13832" max="13832" width="18" style="2136" bestFit="1" customWidth="1"/>
    <col min="13833" max="13833" width="14.28515625" style="2136" bestFit="1" customWidth="1"/>
    <col min="13834" max="13834" width="16.5703125" style="2136" bestFit="1" customWidth="1"/>
    <col min="13835" max="13835" width="14.28515625" style="2136" bestFit="1" customWidth="1"/>
    <col min="13836" max="13836" width="12.5703125" style="2136" bestFit="1" customWidth="1"/>
    <col min="13837" max="13837" width="14.28515625" style="2136" bestFit="1" customWidth="1"/>
    <col min="13838" max="14080" width="9.140625" style="2136"/>
    <col min="14081" max="14081" width="13" style="2136" customWidth="1"/>
    <col min="14082" max="14082" width="17.5703125" style="2136" bestFit="1" customWidth="1"/>
    <col min="14083" max="14083" width="14.28515625" style="2136" bestFit="1" customWidth="1"/>
    <col min="14084" max="14084" width="19.7109375" style="2136" bestFit="1" customWidth="1"/>
    <col min="14085" max="14085" width="14.28515625" style="2136" bestFit="1" customWidth="1"/>
    <col min="14086" max="14086" width="14" style="2136" customWidth="1"/>
    <col min="14087" max="14087" width="14.28515625" style="2136" bestFit="1" customWidth="1"/>
    <col min="14088" max="14088" width="18" style="2136" bestFit="1" customWidth="1"/>
    <col min="14089" max="14089" width="14.28515625" style="2136" bestFit="1" customWidth="1"/>
    <col min="14090" max="14090" width="16.5703125" style="2136" bestFit="1" customWidth="1"/>
    <col min="14091" max="14091" width="14.28515625" style="2136" bestFit="1" customWidth="1"/>
    <col min="14092" max="14092" width="12.5703125" style="2136" bestFit="1" customWidth="1"/>
    <col min="14093" max="14093" width="14.28515625" style="2136" bestFit="1" customWidth="1"/>
    <col min="14094" max="14336" width="9.140625" style="2136"/>
    <col min="14337" max="14337" width="13" style="2136" customWidth="1"/>
    <col min="14338" max="14338" width="17.5703125" style="2136" bestFit="1" customWidth="1"/>
    <col min="14339" max="14339" width="14.28515625" style="2136" bestFit="1" customWidth="1"/>
    <col min="14340" max="14340" width="19.7109375" style="2136" bestFit="1" customWidth="1"/>
    <col min="14341" max="14341" width="14.28515625" style="2136" bestFit="1" customWidth="1"/>
    <col min="14342" max="14342" width="14" style="2136" customWidth="1"/>
    <col min="14343" max="14343" width="14.28515625" style="2136" bestFit="1" customWidth="1"/>
    <col min="14344" max="14344" width="18" style="2136" bestFit="1" customWidth="1"/>
    <col min="14345" max="14345" width="14.28515625" style="2136" bestFit="1" customWidth="1"/>
    <col min="14346" max="14346" width="16.5703125" style="2136" bestFit="1" customWidth="1"/>
    <col min="14347" max="14347" width="14.28515625" style="2136" bestFit="1" customWidth="1"/>
    <col min="14348" max="14348" width="12.5703125" style="2136" bestFit="1" customWidth="1"/>
    <col min="14349" max="14349" width="14.28515625" style="2136" bestFit="1" customWidth="1"/>
    <col min="14350" max="14592" width="9.140625" style="2136"/>
    <col min="14593" max="14593" width="13" style="2136" customWidth="1"/>
    <col min="14594" max="14594" width="17.5703125" style="2136" bestFit="1" customWidth="1"/>
    <col min="14595" max="14595" width="14.28515625" style="2136" bestFit="1" customWidth="1"/>
    <col min="14596" max="14596" width="19.7109375" style="2136" bestFit="1" customWidth="1"/>
    <col min="14597" max="14597" width="14.28515625" style="2136" bestFit="1" customWidth="1"/>
    <col min="14598" max="14598" width="14" style="2136" customWidth="1"/>
    <col min="14599" max="14599" width="14.28515625" style="2136" bestFit="1" customWidth="1"/>
    <col min="14600" max="14600" width="18" style="2136" bestFit="1" customWidth="1"/>
    <col min="14601" max="14601" width="14.28515625" style="2136" bestFit="1" customWidth="1"/>
    <col min="14602" max="14602" width="16.5703125" style="2136" bestFit="1" customWidth="1"/>
    <col min="14603" max="14603" width="14.28515625" style="2136" bestFit="1" customWidth="1"/>
    <col min="14604" max="14604" width="12.5703125" style="2136" bestFit="1" customWidth="1"/>
    <col min="14605" max="14605" width="14.28515625" style="2136" bestFit="1" customWidth="1"/>
    <col min="14606" max="14848" width="9.140625" style="2136"/>
    <col min="14849" max="14849" width="13" style="2136" customWidth="1"/>
    <col min="14850" max="14850" width="17.5703125" style="2136" bestFit="1" customWidth="1"/>
    <col min="14851" max="14851" width="14.28515625" style="2136" bestFit="1" customWidth="1"/>
    <col min="14852" max="14852" width="19.7109375" style="2136" bestFit="1" customWidth="1"/>
    <col min="14853" max="14853" width="14.28515625" style="2136" bestFit="1" customWidth="1"/>
    <col min="14854" max="14854" width="14" style="2136" customWidth="1"/>
    <col min="14855" max="14855" width="14.28515625" style="2136" bestFit="1" customWidth="1"/>
    <col min="14856" max="14856" width="18" style="2136" bestFit="1" customWidth="1"/>
    <col min="14857" max="14857" width="14.28515625" style="2136" bestFit="1" customWidth="1"/>
    <col min="14858" max="14858" width="16.5703125" style="2136" bestFit="1" customWidth="1"/>
    <col min="14859" max="14859" width="14.28515625" style="2136" bestFit="1" customWidth="1"/>
    <col min="14860" max="14860" width="12.5703125" style="2136" bestFit="1" customWidth="1"/>
    <col min="14861" max="14861" width="14.28515625" style="2136" bestFit="1" customWidth="1"/>
    <col min="14862" max="15104" width="9.140625" style="2136"/>
    <col min="15105" max="15105" width="13" style="2136" customWidth="1"/>
    <col min="15106" max="15106" width="17.5703125" style="2136" bestFit="1" customWidth="1"/>
    <col min="15107" max="15107" width="14.28515625" style="2136" bestFit="1" customWidth="1"/>
    <col min="15108" max="15108" width="19.7109375" style="2136" bestFit="1" customWidth="1"/>
    <col min="15109" max="15109" width="14.28515625" style="2136" bestFit="1" customWidth="1"/>
    <col min="15110" max="15110" width="14" style="2136" customWidth="1"/>
    <col min="15111" max="15111" width="14.28515625" style="2136" bestFit="1" customWidth="1"/>
    <col min="15112" max="15112" width="18" style="2136" bestFit="1" customWidth="1"/>
    <col min="15113" max="15113" width="14.28515625" style="2136" bestFit="1" customWidth="1"/>
    <col min="15114" max="15114" width="16.5703125" style="2136" bestFit="1" customWidth="1"/>
    <col min="15115" max="15115" width="14.28515625" style="2136" bestFit="1" customWidth="1"/>
    <col min="15116" max="15116" width="12.5703125" style="2136" bestFit="1" customWidth="1"/>
    <col min="15117" max="15117" width="14.28515625" style="2136" bestFit="1" customWidth="1"/>
    <col min="15118" max="15360" width="9.140625" style="2136"/>
    <col min="15361" max="15361" width="13" style="2136" customWidth="1"/>
    <col min="15362" max="15362" width="17.5703125" style="2136" bestFit="1" customWidth="1"/>
    <col min="15363" max="15363" width="14.28515625" style="2136" bestFit="1" customWidth="1"/>
    <col min="15364" max="15364" width="19.7109375" style="2136" bestFit="1" customWidth="1"/>
    <col min="15365" max="15365" width="14.28515625" style="2136" bestFit="1" customWidth="1"/>
    <col min="15366" max="15366" width="14" style="2136" customWidth="1"/>
    <col min="15367" max="15367" width="14.28515625" style="2136" bestFit="1" customWidth="1"/>
    <col min="15368" max="15368" width="18" style="2136" bestFit="1" customWidth="1"/>
    <col min="15369" max="15369" width="14.28515625" style="2136" bestFit="1" customWidth="1"/>
    <col min="15370" max="15370" width="16.5703125" style="2136" bestFit="1" customWidth="1"/>
    <col min="15371" max="15371" width="14.28515625" style="2136" bestFit="1" customWidth="1"/>
    <col min="15372" max="15372" width="12.5703125" style="2136" bestFit="1" customWidth="1"/>
    <col min="15373" max="15373" width="14.28515625" style="2136" bestFit="1" customWidth="1"/>
    <col min="15374" max="15616" width="9.140625" style="2136"/>
    <col min="15617" max="15617" width="13" style="2136" customWidth="1"/>
    <col min="15618" max="15618" width="17.5703125" style="2136" bestFit="1" customWidth="1"/>
    <col min="15619" max="15619" width="14.28515625" style="2136" bestFit="1" customWidth="1"/>
    <col min="15620" max="15620" width="19.7109375" style="2136" bestFit="1" customWidth="1"/>
    <col min="15621" max="15621" width="14.28515625" style="2136" bestFit="1" customWidth="1"/>
    <col min="15622" max="15622" width="14" style="2136" customWidth="1"/>
    <col min="15623" max="15623" width="14.28515625" style="2136" bestFit="1" customWidth="1"/>
    <col min="15624" max="15624" width="18" style="2136" bestFit="1" customWidth="1"/>
    <col min="15625" max="15625" width="14.28515625" style="2136" bestFit="1" customWidth="1"/>
    <col min="15626" max="15626" width="16.5703125" style="2136" bestFit="1" customWidth="1"/>
    <col min="15627" max="15627" width="14.28515625" style="2136" bestFit="1" customWidth="1"/>
    <col min="15628" max="15628" width="12.5703125" style="2136" bestFit="1" customWidth="1"/>
    <col min="15629" max="15629" width="14.28515625" style="2136" bestFit="1" customWidth="1"/>
    <col min="15630" max="15872" width="9.140625" style="2136"/>
    <col min="15873" max="15873" width="13" style="2136" customWidth="1"/>
    <col min="15874" max="15874" width="17.5703125" style="2136" bestFit="1" customWidth="1"/>
    <col min="15875" max="15875" width="14.28515625" style="2136" bestFit="1" customWidth="1"/>
    <col min="15876" max="15876" width="19.7109375" style="2136" bestFit="1" customWidth="1"/>
    <col min="15877" max="15877" width="14.28515625" style="2136" bestFit="1" customWidth="1"/>
    <col min="15878" max="15878" width="14" style="2136" customWidth="1"/>
    <col min="15879" max="15879" width="14.28515625" style="2136" bestFit="1" customWidth="1"/>
    <col min="15880" max="15880" width="18" style="2136" bestFit="1" customWidth="1"/>
    <col min="15881" max="15881" width="14.28515625" style="2136" bestFit="1" customWidth="1"/>
    <col min="15882" max="15882" width="16.5703125" style="2136" bestFit="1" customWidth="1"/>
    <col min="15883" max="15883" width="14.28515625" style="2136" bestFit="1" customWidth="1"/>
    <col min="15884" max="15884" width="12.5703125" style="2136" bestFit="1" customWidth="1"/>
    <col min="15885" max="15885" width="14.28515625" style="2136" bestFit="1" customWidth="1"/>
    <col min="15886" max="16128" width="9.140625" style="2136"/>
    <col min="16129" max="16129" width="13" style="2136" customWidth="1"/>
    <col min="16130" max="16130" width="17.5703125" style="2136" bestFit="1" customWidth="1"/>
    <col min="16131" max="16131" width="14.28515625" style="2136" bestFit="1" customWidth="1"/>
    <col min="16132" max="16132" width="19.7109375" style="2136" bestFit="1" customWidth="1"/>
    <col min="16133" max="16133" width="14.28515625" style="2136" bestFit="1" customWidth="1"/>
    <col min="16134" max="16134" width="14" style="2136" customWidth="1"/>
    <col min="16135" max="16135" width="14.28515625" style="2136" bestFit="1" customWidth="1"/>
    <col min="16136" max="16136" width="18" style="2136" bestFit="1" customWidth="1"/>
    <col min="16137" max="16137" width="14.28515625" style="2136" bestFit="1" customWidth="1"/>
    <col min="16138" max="16138" width="16.5703125" style="2136" bestFit="1" customWidth="1"/>
    <col min="16139" max="16139" width="14.28515625" style="2136" bestFit="1" customWidth="1"/>
    <col min="16140" max="16140" width="12.5703125" style="2136" bestFit="1" customWidth="1"/>
    <col min="16141" max="16141" width="14.28515625" style="2136" bestFit="1" customWidth="1"/>
    <col min="16142" max="16384" width="9.140625" style="2136"/>
  </cols>
  <sheetData>
    <row r="1" spans="1:15">
      <c r="A1" s="2965" t="s">
        <v>1827</v>
      </c>
      <c r="B1" s="2965"/>
      <c r="C1" s="2965"/>
      <c r="D1" s="2965"/>
      <c r="E1" s="2965"/>
      <c r="F1" s="2965"/>
      <c r="G1" s="2965"/>
      <c r="H1" s="2965"/>
      <c r="I1" s="2965"/>
      <c r="J1" s="2965"/>
      <c r="K1" s="2965"/>
      <c r="L1" s="2965"/>
      <c r="M1" s="2965"/>
      <c r="N1" s="2965"/>
      <c r="O1" s="2965"/>
    </row>
    <row r="2" spans="1:15">
      <c r="A2" s="2965" t="s">
        <v>57</v>
      </c>
      <c r="B2" s="2965"/>
      <c r="C2" s="2965"/>
      <c r="D2" s="2965"/>
      <c r="E2" s="2965"/>
      <c r="F2" s="2965"/>
      <c r="G2" s="2965"/>
      <c r="H2" s="2965"/>
      <c r="I2" s="2965"/>
      <c r="J2" s="2965"/>
      <c r="K2" s="2965"/>
      <c r="L2" s="2965"/>
      <c r="M2" s="2965"/>
      <c r="N2" s="2965"/>
      <c r="O2" s="2965"/>
    </row>
    <row r="3" spans="1:15" ht="16.5" thickBot="1">
      <c r="A3" s="3015" t="s">
        <v>545</v>
      </c>
      <c r="B3" s="3015"/>
      <c r="C3" s="3015"/>
      <c r="D3" s="3015"/>
      <c r="E3" s="3015"/>
      <c r="F3" s="3015"/>
      <c r="G3" s="3015"/>
      <c r="H3" s="3015"/>
      <c r="I3" s="3015"/>
      <c r="J3" s="3015"/>
      <c r="K3" s="3015"/>
      <c r="L3" s="3015"/>
      <c r="M3" s="3015"/>
      <c r="N3" s="3015"/>
      <c r="O3" s="3015"/>
    </row>
    <row r="4" spans="1:15" ht="19.5" thickTop="1">
      <c r="A4" s="3016" t="s">
        <v>1706</v>
      </c>
      <c r="B4" s="2968" t="s">
        <v>1826</v>
      </c>
      <c r="C4" s="2969"/>
      <c r="D4" s="2969"/>
      <c r="E4" s="2969"/>
      <c r="F4" s="2969"/>
      <c r="G4" s="2970"/>
      <c r="H4" s="2969" t="s">
        <v>1825</v>
      </c>
      <c r="I4" s="2969"/>
      <c r="J4" s="2969"/>
      <c r="K4" s="2969"/>
      <c r="L4" s="2969"/>
      <c r="M4" s="2969"/>
      <c r="N4" s="2494" t="s">
        <v>1824</v>
      </c>
      <c r="O4" s="2495"/>
    </row>
    <row r="5" spans="1:15">
      <c r="A5" s="2956"/>
      <c r="B5" s="3017" t="s">
        <v>66</v>
      </c>
      <c r="C5" s="3018"/>
      <c r="D5" s="3017" t="s">
        <v>67</v>
      </c>
      <c r="E5" s="3018"/>
      <c r="F5" s="3019" t="s">
        <v>280</v>
      </c>
      <c r="G5" s="3018"/>
      <c r="H5" s="3020" t="s">
        <v>66</v>
      </c>
      <c r="I5" s="3021"/>
      <c r="J5" s="3022" t="s">
        <v>67</v>
      </c>
      <c r="K5" s="3023"/>
      <c r="L5" s="3022" t="s">
        <v>280</v>
      </c>
      <c r="M5" s="3021"/>
      <c r="N5" s="3024" t="s">
        <v>280</v>
      </c>
      <c r="O5" s="3025"/>
    </row>
    <row r="6" spans="1:15" ht="16.5" thickBot="1">
      <c r="A6" s="2956"/>
      <c r="B6" s="2192" t="s">
        <v>142</v>
      </c>
      <c r="C6" s="2193" t="s">
        <v>1823</v>
      </c>
      <c r="D6" s="2195" t="s">
        <v>142</v>
      </c>
      <c r="E6" s="2193" t="s">
        <v>1823</v>
      </c>
      <c r="F6" s="2193" t="s">
        <v>142</v>
      </c>
      <c r="G6" s="2193" t="s">
        <v>1823</v>
      </c>
      <c r="H6" s="2194" t="s">
        <v>142</v>
      </c>
      <c r="I6" s="2191" t="s">
        <v>1823</v>
      </c>
      <c r="J6" s="2192" t="s">
        <v>142</v>
      </c>
      <c r="K6" s="2193" t="s">
        <v>1823</v>
      </c>
      <c r="L6" s="2192" t="s">
        <v>142</v>
      </c>
      <c r="M6" s="2191" t="s">
        <v>1823</v>
      </c>
      <c r="N6" s="2190" t="s">
        <v>142</v>
      </c>
      <c r="O6" s="2189" t="s">
        <v>1823</v>
      </c>
    </row>
    <row r="7" spans="1:15">
      <c r="A7" s="2188" t="s">
        <v>622</v>
      </c>
      <c r="B7" s="2187">
        <v>67999</v>
      </c>
      <c r="C7" s="2185">
        <v>1.8801234929925437</v>
      </c>
      <c r="D7" s="2187">
        <v>146281</v>
      </c>
      <c r="E7" s="2185">
        <v>1.1887814391479412</v>
      </c>
      <c r="F7" s="2186">
        <v>1000</v>
      </c>
      <c r="G7" s="2185">
        <v>0.02</v>
      </c>
      <c r="H7" s="2184">
        <v>5770</v>
      </c>
      <c r="I7" s="2183">
        <v>4.3208799999999998</v>
      </c>
      <c r="J7" s="2182">
        <v>13838</v>
      </c>
      <c r="K7" s="2181">
        <v>3.9431285734932793</v>
      </c>
      <c r="L7" s="2180">
        <v>11705</v>
      </c>
      <c r="M7" s="2179">
        <v>0.32359248184536521</v>
      </c>
      <c r="N7" s="2163">
        <v>12705</v>
      </c>
      <c r="O7" s="2178">
        <v>0.29969815033451397</v>
      </c>
    </row>
    <row r="8" spans="1:15">
      <c r="A8" s="2172" t="s">
        <v>621</v>
      </c>
      <c r="B8" s="2171">
        <v>141080</v>
      </c>
      <c r="C8" s="2170">
        <v>1.6778837822512049</v>
      </c>
      <c r="D8" s="2171">
        <v>249587</v>
      </c>
      <c r="E8" s="2170">
        <v>1.6882129461871012</v>
      </c>
      <c r="F8" s="2169">
        <v>6379</v>
      </c>
      <c r="G8" s="2170">
        <v>8.2701050321366973E-2</v>
      </c>
      <c r="H8" s="2177">
        <v>9640</v>
      </c>
      <c r="I8" s="2173">
        <v>3.5541865145228209</v>
      </c>
      <c r="J8" s="2069">
        <v>15538</v>
      </c>
      <c r="K8" s="2166">
        <v>3.0541920839232852</v>
      </c>
      <c r="L8" s="2070">
        <v>18536</v>
      </c>
      <c r="M8" s="2164">
        <v>0.25053949072075959</v>
      </c>
      <c r="N8" s="2163">
        <v>24915</v>
      </c>
      <c r="O8" s="2162">
        <v>0.20756665462572746</v>
      </c>
    </row>
    <row r="9" spans="1:15">
      <c r="A9" s="2172" t="s">
        <v>620</v>
      </c>
      <c r="B9" s="2175">
        <v>127788</v>
      </c>
      <c r="C9" s="2170">
        <v>1.8590500000000001</v>
      </c>
      <c r="D9" s="2171">
        <v>187439</v>
      </c>
      <c r="E9" s="2170">
        <v>4.6173710940626007</v>
      </c>
      <c r="F9" s="2169">
        <v>24788</v>
      </c>
      <c r="G9" s="2170">
        <v>0.10538818783282233</v>
      </c>
      <c r="H9" s="2176">
        <v>17030</v>
      </c>
      <c r="I9" s="2173">
        <v>3.4184600000000001</v>
      </c>
      <c r="J9" s="2069">
        <v>14501</v>
      </c>
      <c r="K9" s="2166">
        <v>3.9675972553616994</v>
      </c>
      <c r="L9" s="2070">
        <v>18739</v>
      </c>
      <c r="M9" s="2164">
        <v>0.24866070761513423</v>
      </c>
      <c r="N9" s="2163">
        <v>43527</v>
      </c>
      <c r="O9" s="2162">
        <v>0.16121694120890478</v>
      </c>
    </row>
    <row r="10" spans="1:15">
      <c r="A10" s="2172" t="s">
        <v>619</v>
      </c>
      <c r="B10" s="2175">
        <v>85040</v>
      </c>
      <c r="C10" s="2170">
        <v>1.6787000000000001</v>
      </c>
      <c r="D10" s="2171">
        <v>113715</v>
      </c>
      <c r="E10" s="2170">
        <v>2.589154460713186</v>
      </c>
      <c r="F10" s="2169"/>
      <c r="G10" s="2170"/>
      <c r="H10" s="2176">
        <v>16245</v>
      </c>
      <c r="I10" s="2173">
        <v>3.7641</v>
      </c>
      <c r="J10" s="2069">
        <v>14350</v>
      </c>
      <c r="K10" s="2166">
        <v>4.0159335191637631</v>
      </c>
      <c r="L10" s="2070"/>
      <c r="M10" s="2164"/>
      <c r="N10" s="2163"/>
      <c r="O10" s="2162"/>
    </row>
    <row r="11" spans="1:15">
      <c r="A11" s="2172" t="s">
        <v>618</v>
      </c>
      <c r="B11" s="2175">
        <v>118860</v>
      </c>
      <c r="C11" s="2170">
        <v>1.1969024903247523</v>
      </c>
      <c r="D11" s="2171">
        <v>100867</v>
      </c>
      <c r="E11" s="2170">
        <v>0.78108827465870911</v>
      </c>
      <c r="F11" s="2169"/>
      <c r="G11" s="2170"/>
      <c r="H11" s="2174">
        <v>19015</v>
      </c>
      <c r="I11" s="2173">
        <v>3.1235377859584537</v>
      </c>
      <c r="J11" s="2069">
        <v>15932</v>
      </c>
      <c r="K11" s="2166">
        <v>3.1731579337183025</v>
      </c>
      <c r="L11" s="2070"/>
      <c r="M11" s="2164"/>
      <c r="N11" s="2163"/>
      <c r="O11" s="2162"/>
    </row>
    <row r="12" spans="1:15">
      <c r="A12" s="2172" t="s">
        <v>617</v>
      </c>
      <c r="B12" s="2175">
        <v>150727</v>
      </c>
      <c r="C12" s="2170">
        <v>2.839016408473598</v>
      </c>
      <c r="D12" s="2171">
        <v>128642</v>
      </c>
      <c r="E12" s="2170">
        <v>1.7622490321978828</v>
      </c>
      <c r="F12" s="2169"/>
      <c r="G12" s="2170"/>
      <c r="H12" s="2174">
        <v>35749</v>
      </c>
      <c r="I12" s="2173">
        <v>3.3509934767406069</v>
      </c>
      <c r="J12" s="2069">
        <v>17262</v>
      </c>
      <c r="K12" s="2166">
        <v>3.3782025721237394</v>
      </c>
      <c r="L12" s="2070"/>
      <c r="M12" s="2164"/>
      <c r="N12" s="2163"/>
      <c r="O12" s="2162"/>
    </row>
    <row r="13" spans="1:15">
      <c r="A13" s="2172" t="s">
        <v>616</v>
      </c>
      <c r="B13" s="2175">
        <v>150609</v>
      </c>
      <c r="C13" s="2170">
        <v>5.7944945932845968</v>
      </c>
      <c r="D13" s="2171">
        <v>132560</v>
      </c>
      <c r="E13" s="2170">
        <v>4.587902172601086</v>
      </c>
      <c r="F13" s="2169"/>
      <c r="G13" s="2170"/>
      <c r="H13" s="2174">
        <v>22586</v>
      </c>
      <c r="I13" s="2173">
        <v>4.4791172983263969</v>
      </c>
      <c r="J13" s="2167">
        <v>8950</v>
      </c>
      <c r="K13" s="2166">
        <v>4.6795966480446936</v>
      </c>
      <c r="L13" s="2165"/>
      <c r="M13" s="2164"/>
      <c r="N13" s="2163"/>
      <c r="O13" s="2162"/>
    </row>
    <row r="14" spans="1:15">
      <c r="A14" s="2172" t="s">
        <v>615</v>
      </c>
      <c r="B14" s="2171">
        <v>149172</v>
      </c>
      <c r="C14" s="2170">
        <v>5.1543338669455387</v>
      </c>
      <c r="D14" s="2171">
        <v>168539</v>
      </c>
      <c r="E14" s="2170">
        <v>4.3541351930413725</v>
      </c>
      <c r="F14" s="2169"/>
      <c r="G14" s="2170"/>
      <c r="H14" s="2174">
        <v>16557</v>
      </c>
      <c r="I14" s="2173">
        <v>4.8974732741438665</v>
      </c>
      <c r="J14" s="2167">
        <v>9675</v>
      </c>
      <c r="K14" s="2166">
        <v>4.7534613953488369</v>
      </c>
      <c r="L14" s="2165"/>
      <c r="M14" s="2164"/>
      <c r="N14" s="2163"/>
      <c r="O14" s="2162"/>
    </row>
    <row r="15" spans="1:15">
      <c r="A15" s="2172" t="s">
        <v>614</v>
      </c>
      <c r="B15" s="2171">
        <v>159520</v>
      </c>
      <c r="C15" s="2170">
        <v>5.2796798269809431</v>
      </c>
      <c r="D15" s="2171">
        <v>34643</v>
      </c>
      <c r="E15" s="2170">
        <v>2.1265040008082443</v>
      </c>
      <c r="F15" s="2169"/>
      <c r="G15" s="2170"/>
      <c r="H15" s="2169">
        <v>17229</v>
      </c>
      <c r="I15" s="2168">
        <v>5.061133472633351</v>
      </c>
      <c r="J15" s="2167">
        <v>6486</v>
      </c>
      <c r="K15" s="2166">
        <v>3.5174253777366635</v>
      </c>
      <c r="L15" s="2165"/>
      <c r="M15" s="2164"/>
      <c r="N15" s="2163"/>
      <c r="O15" s="2162"/>
    </row>
    <row r="16" spans="1:15">
      <c r="A16" s="2172" t="s">
        <v>613</v>
      </c>
      <c r="B16" s="2171">
        <v>173950</v>
      </c>
      <c r="C16" s="2170">
        <v>6.1207865018683529</v>
      </c>
      <c r="D16" s="2171">
        <v>118576</v>
      </c>
      <c r="E16" s="2170">
        <v>4.0623203194575632</v>
      </c>
      <c r="F16" s="2169"/>
      <c r="G16" s="2170"/>
      <c r="H16" s="2169">
        <v>14839</v>
      </c>
      <c r="I16" s="2168">
        <v>5.6559489723027161</v>
      </c>
      <c r="J16" s="2167">
        <v>1540</v>
      </c>
      <c r="K16" s="2166">
        <v>4.4918909090909098</v>
      </c>
      <c r="L16" s="2165"/>
      <c r="M16" s="2164"/>
      <c r="N16" s="2163"/>
      <c r="O16" s="2162"/>
    </row>
    <row r="17" spans="1:15">
      <c r="A17" s="2172" t="s">
        <v>612</v>
      </c>
      <c r="B17" s="2171">
        <v>229901</v>
      </c>
      <c r="C17" s="2170">
        <v>6.9056876664303326</v>
      </c>
      <c r="D17" s="2171">
        <v>88960</v>
      </c>
      <c r="E17" s="2170">
        <v>2.8046806924460426</v>
      </c>
      <c r="F17" s="2169"/>
      <c r="G17" s="2170"/>
      <c r="H17" s="2169">
        <v>20188</v>
      </c>
      <c r="I17" s="2168">
        <v>6.8134660491381025</v>
      </c>
      <c r="J17" s="2167">
        <v>3349</v>
      </c>
      <c r="K17" s="2166">
        <v>2.9971618393550314</v>
      </c>
      <c r="L17" s="2165"/>
      <c r="M17" s="2164"/>
      <c r="N17" s="2163"/>
      <c r="O17" s="2162"/>
    </row>
    <row r="18" spans="1:15" ht="16.5" thickBot="1">
      <c r="A18" s="2161" t="s">
        <v>611</v>
      </c>
      <c r="B18" s="2160">
        <v>220462</v>
      </c>
      <c r="C18" s="2159">
        <v>4.5187192718019418</v>
      </c>
      <c r="D18" s="2160">
        <v>31645</v>
      </c>
      <c r="E18" s="2159">
        <v>0.34559453310159571</v>
      </c>
      <c r="F18" s="2158"/>
      <c r="G18" s="2159"/>
      <c r="H18" s="2158">
        <v>14705</v>
      </c>
      <c r="I18" s="2157">
        <v>6.2422663719823195</v>
      </c>
      <c r="J18" s="2156">
        <v>7975</v>
      </c>
      <c r="K18" s="2155">
        <v>1.0140626457680251</v>
      </c>
      <c r="L18" s="2154"/>
      <c r="M18" s="2153"/>
      <c r="N18" s="2152"/>
      <c r="O18" s="2151"/>
    </row>
    <row r="19" spans="1:15" ht="16.5" thickBot="1">
      <c r="A19" s="2150" t="s">
        <v>305</v>
      </c>
      <c r="B19" s="2149">
        <f>SUM(B7:B18)</f>
        <v>1775108</v>
      </c>
      <c r="C19" s="2148">
        <v>4.1954698276949909</v>
      </c>
      <c r="D19" s="2145">
        <f>SUM(D7:D18)</f>
        <v>1501454</v>
      </c>
      <c r="E19" s="2144">
        <v>2.8095801418491666</v>
      </c>
      <c r="F19" s="2143">
        <f>SUM(F7:F18)</f>
        <v>32167</v>
      </c>
      <c r="G19" s="2144"/>
      <c r="H19" s="2147">
        <f>SUM(H7:H18)</f>
        <v>209553</v>
      </c>
      <c r="I19" s="2146">
        <v>4.4879776815411851</v>
      </c>
      <c r="J19" s="2145">
        <f>SUM(J7:J18)</f>
        <v>129396</v>
      </c>
      <c r="K19" s="2144">
        <v>3.5687456737457106</v>
      </c>
      <c r="L19" s="2143">
        <f>SUM(L7:L18)</f>
        <v>48980</v>
      </c>
      <c r="M19" s="2142"/>
      <c r="N19" s="2141">
        <f>SUM(N7:N18)</f>
        <v>81147</v>
      </c>
      <c r="O19" s="2140"/>
    </row>
    <row r="20" spans="1:15" ht="16.5" thickTop="1">
      <c r="A20" s="3013" t="s">
        <v>1822</v>
      </c>
      <c r="B20" s="3013"/>
      <c r="C20" s="3013"/>
      <c r="D20" s="3013"/>
      <c r="E20" s="3013"/>
      <c r="F20" s="3013"/>
      <c r="G20" s="3013"/>
      <c r="H20" s="3013"/>
      <c r="I20" s="3013"/>
      <c r="J20" s="3013"/>
      <c r="K20" s="3013"/>
      <c r="L20" s="3013"/>
      <c r="M20" s="3013"/>
      <c r="N20" s="3013"/>
      <c r="O20" s="3013"/>
    </row>
    <row r="21" spans="1:15">
      <c r="A21" s="3014" t="s">
        <v>1821</v>
      </c>
      <c r="B21" s="3014"/>
      <c r="C21" s="3014"/>
      <c r="D21" s="3014"/>
      <c r="E21" s="3014"/>
      <c r="F21" s="3014"/>
      <c r="G21" s="3014"/>
      <c r="H21" s="3014"/>
      <c r="I21" s="3014"/>
      <c r="J21" s="3014"/>
      <c r="K21" s="3014"/>
      <c r="L21" s="3014"/>
      <c r="M21" s="3014"/>
      <c r="N21" s="3014"/>
      <c r="O21" s="3014"/>
    </row>
    <row r="24" spans="1:15">
      <c r="I24" s="2139"/>
    </row>
    <row r="25" spans="1:15">
      <c r="B25" s="2138"/>
    </row>
    <row r="34" spans="4:8">
      <c r="D34" s="2137"/>
    </row>
    <row r="35" spans="4:8">
      <c r="D35" s="2137"/>
      <c r="H35" s="2137"/>
    </row>
    <row r="36" spans="4:8">
      <c r="D36" s="2137"/>
      <c r="H36" s="2137"/>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7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view="pageBreakPreview" zoomScale="96" zoomScaleNormal="100" zoomScaleSheetLayoutView="96" workbookViewId="0">
      <selection activeCell="G21" sqref="G21"/>
    </sheetView>
  </sheetViews>
  <sheetFormatPr defaultRowHeight="15.75"/>
  <cols>
    <col min="1" max="1" width="1.85546875" style="2197" customWidth="1"/>
    <col min="2" max="2" width="16.42578125" style="2197" bestFit="1" customWidth="1"/>
    <col min="3" max="14" width="8.7109375" style="2196" bestFit="1" customWidth="1"/>
    <col min="15" max="258" width="9.140625" style="2196"/>
    <col min="259" max="259" width="16.140625" style="2196" bestFit="1" customWidth="1"/>
    <col min="260" max="262" width="11" style="2196" customWidth="1"/>
    <col min="263" max="264" width="10.7109375" style="2196" customWidth="1"/>
    <col min="265" max="265" width="11.7109375" style="2196" customWidth="1"/>
    <col min="266" max="266" width="10.7109375" style="2196" customWidth="1"/>
    <col min="267" max="267" width="11.28515625" style="2196" customWidth="1"/>
    <col min="268" max="268" width="11.42578125" style="2196" customWidth="1"/>
    <col min="269" max="269" width="12.42578125" style="2196" customWidth="1"/>
    <col min="270" max="514" width="9.140625" style="2196"/>
    <col min="515" max="515" width="16.140625" style="2196" bestFit="1" customWidth="1"/>
    <col min="516" max="518" width="11" style="2196" customWidth="1"/>
    <col min="519" max="520" width="10.7109375" style="2196" customWidth="1"/>
    <col min="521" max="521" width="11.7109375" style="2196" customWidth="1"/>
    <col min="522" max="522" width="10.7109375" style="2196" customWidth="1"/>
    <col min="523" max="523" width="11.28515625" style="2196" customWidth="1"/>
    <col min="524" max="524" width="11.42578125" style="2196" customWidth="1"/>
    <col min="525" max="525" width="12.42578125" style="2196" customWidth="1"/>
    <col min="526" max="770" width="9.140625" style="2196"/>
    <col min="771" max="771" width="16.140625" style="2196" bestFit="1" customWidth="1"/>
    <col min="772" max="774" width="11" style="2196" customWidth="1"/>
    <col min="775" max="776" width="10.7109375" style="2196" customWidth="1"/>
    <col min="777" max="777" width="11.7109375" style="2196" customWidth="1"/>
    <col min="778" max="778" width="10.7109375" style="2196" customWidth="1"/>
    <col min="779" max="779" width="11.28515625" style="2196" customWidth="1"/>
    <col min="780" max="780" width="11.42578125" style="2196" customWidth="1"/>
    <col min="781" max="781" width="12.42578125" style="2196" customWidth="1"/>
    <col min="782" max="1026" width="9.140625" style="2196"/>
    <col min="1027" max="1027" width="16.140625" style="2196" bestFit="1" customWidth="1"/>
    <col min="1028" max="1030" width="11" style="2196" customWidth="1"/>
    <col min="1031" max="1032" width="10.7109375" style="2196" customWidth="1"/>
    <col min="1033" max="1033" width="11.7109375" style="2196" customWidth="1"/>
    <col min="1034" max="1034" width="10.7109375" style="2196" customWidth="1"/>
    <col min="1035" max="1035" width="11.28515625" style="2196" customWidth="1"/>
    <col min="1036" max="1036" width="11.42578125" style="2196" customWidth="1"/>
    <col min="1037" max="1037" width="12.42578125" style="2196" customWidth="1"/>
    <col min="1038" max="1282" width="9.140625" style="2196"/>
    <col min="1283" max="1283" width="16.140625" style="2196" bestFit="1" customWidth="1"/>
    <col min="1284" max="1286" width="11" style="2196" customWidth="1"/>
    <col min="1287" max="1288" width="10.7109375" style="2196" customWidth="1"/>
    <col min="1289" max="1289" width="11.7109375" style="2196" customWidth="1"/>
    <col min="1290" max="1290" width="10.7109375" style="2196" customWidth="1"/>
    <col min="1291" max="1291" width="11.28515625" style="2196" customWidth="1"/>
    <col min="1292" max="1292" width="11.42578125" style="2196" customWidth="1"/>
    <col min="1293" max="1293" width="12.42578125" style="2196" customWidth="1"/>
    <col min="1294" max="1538" width="9.140625" style="2196"/>
    <col min="1539" max="1539" width="16.140625" style="2196" bestFit="1" customWidth="1"/>
    <col min="1540" max="1542" width="11" style="2196" customWidth="1"/>
    <col min="1543" max="1544" width="10.7109375" style="2196" customWidth="1"/>
    <col min="1545" max="1545" width="11.7109375" style="2196" customWidth="1"/>
    <col min="1546" max="1546" width="10.7109375" style="2196" customWidth="1"/>
    <col min="1547" max="1547" width="11.28515625" style="2196" customWidth="1"/>
    <col min="1548" max="1548" width="11.42578125" style="2196" customWidth="1"/>
    <col min="1549" max="1549" width="12.42578125" style="2196" customWidth="1"/>
    <col min="1550" max="1794" width="9.140625" style="2196"/>
    <col min="1795" max="1795" width="16.140625" style="2196" bestFit="1" customWidth="1"/>
    <col min="1796" max="1798" width="11" style="2196" customWidth="1"/>
    <col min="1799" max="1800" width="10.7109375" style="2196" customWidth="1"/>
    <col min="1801" max="1801" width="11.7109375" style="2196" customWidth="1"/>
    <col min="1802" max="1802" width="10.7109375" style="2196" customWidth="1"/>
    <col min="1803" max="1803" width="11.28515625" style="2196" customWidth="1"/>
    <col min="1804" max="1804" width="11.42578125" style="2196" customWidth="1"/>
    <col min="1805" max="1805" width="12.42578125" style="2196" customWidth="1"/>
    <col min="1806" max="2050" width="9.140625" style="2196"/>
    <col min="2051" max="2051" width="16.140625" style="2196" bestFit="1" customWidth="1"/>
    <col min="2052" max="2054" width="11" style="2196" customWidth="1"/>
    <col min="2055" max="2056" width="10.7109375" style="2196" customWidth="1"/>
    <col min="2057" max="2057" width="11.7109375" style="2196" customWidth="1"/>
    <col min="2058" max="2058" width="10.7109375" style="2196" customWidth="1"/>
    <col min="2059" max="2059" width="11.28515625" style="2196" customWidth="1"/>
    <col min="2060" max="2060" width="11.42578125" style="2196" customWidth="1"/>
    <col min="2061" max="2061" width="12.42578125" style="2196" customWidth="1"/>
    <col min="2062" max="2306" width="9.140625" style="2196"/>
    <col min="2307" max="2307" width="16.140625" style="2196" bestFit="1" customWidth="1"/>
    <col min="2308" max="2310" width="11" style="2196" customWidth="1"/>
    <col min="2311" max="2312" width="10.7109375" style="2196" customWidth="1"/>
    <col min="2313" max="2313" width="11.7109375" style="2196" customWidth="1"/>
    <col min="2314" max="2314" width="10.7109375" style="2196" customWidth="1"/>
    <col min="2315" max="2315" width="11.28515625" style="2196" customWidth="1"/>
    <col min="2316" max="2316" width="11.42578125" style="2196" customWidth="1"/>
    <col min="2317" max="2317" width="12.42578125" style="2196" customWidth="1"/>
    <col min="2318" max="2562" width="9.140625" style="2196"/>
    <col min="2563" max="2563" width="16.140625" style="2196" bestFit="1" customWidth="1"/>
    <col min="2564" max="2566" width="11" style="2196" customWidth="1"/>
    <col min="2567" max="2568" width="10.7109375" style="2196" customWidth="1"/>
    <col min="2569" max="2569" width="11.7109375" style="2196" customWidth="1"/>
    <col min="2570" max="2570" width="10.7109375" style="2196" customWidth="1"/>
    <col min="2571" max="2571" width="11.28515625" style="2196" customWidth="1"/>
    <col min="2572" max="2572" width="11.42578125" style="2196" customWidth="1"/>
    <col min="2573" max="2573" width="12.42578125" style="2196" customWidth="1"/>
    <col min="2574" max="2818" width="9.140625" style="2196"/>
    <col min="2819" max="2819" width="16.140625" style="2196" bestFit="1" customWidth="1"/>
    <col min="2820" max="2822" width="11" style="2196" customWidth="1"/>
    <col min="2823" max="2824" width="10.7109375" style="2196" customWidth="1"/>
    <col min="2825" max="2825" width="11.7109375" style="2196" customWidth="1"/>
    <col min="2826" max="2826" width="10.7109375" style="2196" customWidth="1"/>
    <col min="2827" max="2827" width="11.28515625" style="2196" customWidth="1"/>
    <col min="2828" max="2828" width="11.42578125" style="2196" customWidth="1"/>
    <col min="2829" max="2829" width="12.42578125" style="2196" customWidth="1"/>
    <col min="2830" max="3074" width="9.140625" style="2196"/>
    <col min="3075" max="3075" width="16.140625" style="2196" bestFit="1" customWidth="1"/>
    <col min="3076" max="3078" width="11" style="2196" customWidth="1"/>
    <col min="3079" max="3080" width="10.7109375" style="2196" customWidth="1"/>
    <col min="3081" max="3081" width="11.7109375" style="2196" customWidth="1"/>
    <col min="3082" max="3082" width="10.7109375" style="2196" customWidth="1"/>
    <col min="3083" max="3083" width="11.28515625" style="2196" customWidth="1"/>
    <col min="3084" max="3084" width="11.42578125" style="2196" customWidth="1"/>
    <col min="3085" max="3085" width="12.42578125" style="2196" customWidth="1"/>
    <col min="3086" max="3330" width="9.140625" style="2196"/>
    <col min="3331" max="3331" width="16.140625" style="2196" bestFit="1" customWidth="1"/>
    <col min="3332" max="3334" width="11" style="2196" customWidth="1"/>
    <col min="3335" max="3336" width="10.7109375" style="2196" customWidth="1"/>
    <col min="3337" max="3337" width="11.7109375" style="2196" customWidth="1"/>
    <col min="3338" max="3338" width="10.7109375" style="2196" customWidth="1"/>
    <col min="3339" max="3339" width="11.28515625" style="2196" customWidth="1"/>
    <col min="3340" max="3340" width="11.42578125" style="2196" customWidth="1"/>
    <col min="3341" max="3341" width="12.42578125" style="2196" customWidth="1"/>
    <col min="3342" max="3586" width="9.140625" style="2196"/>
    <col min="3587" max="3587" width="16.140625" style="2196" bestFit="1" customWidth="1"/>
    <col min="3588" max="3590" width="11" style="2196" customWidth="1"/>
    <col min="3591" max="3592" width="10.7109375" style="2196" customWidth="1"/>
    <col min="3593" max="3593" width="11.7109375" style="2196" customWidth="1"/>
    <col min="3594" max="3594" width="10.7109375" style="2196" customWidth="1"/>
    <col min="3595" max="3595" width="11.28515625" style="2196" customWidth="1"/>
    <col min="3596" max="3596" width="11.42578125" style="2196" customWidth="1"/>
    <col min="3597" max="3597" width="12.42578125" style="2196" customWidth="1"/>
    <col min="3598" max="3842" width="9.140625" style="2196"/>
    <col min="3843" max="3843" width="16.140625" style="2196" bestFit="1" customWidth="1"/>
    <col min="3844" max="3846" width="11" style="2196" customWidth="1"/>
    <col min="3847" max="3848" width="10.7109375" style="2196" customWidth="1"/>
    <col min="3849" max="3849" width="11.7109375" style="2196" customWidth="1"/>
    <col min="3850" max="3850" width="10.7109375" style="2196" customWidth="1"/>
    <col min="3851" max="3851" width="11.28515625" style="2196" customWidth="1"/>
    <col min="3852" max="3852" width="11.42578125" style="2196" customWidth="1"/>
    <col min="3853" max="3853" width="12.42578125" style="2196" customWidth="1"/>
    <col min="3854" max="4098" width="9.140625" style="2196"/>
    <col min="4099" max="4099" width="16.140625" style="2196" bestFit="1" customWidth="1"/>
    <col min="4100" max="4102" width="11" style="2196" customWidth="1"/>
    <col min="4103" max="4104" width="10.7109375" style="2196" customWidth="1"/>
    <col min="4105" max="4105" width="11.7109375" style="2196" customWidth="1"/>
    <col min="4106" max="4106" width="10.7109375" style="2196" customWidth="1"/>
    <col min="4107" max="4107" width="11.28515625" style="2196" customWidth="1"/>
    <col min="4108" max="4108" width="11.42578125" style="2196" customWidth="1"/>
    <col min="4109" max="4109" width="12.42578125" style="2196" customWidth="1"/>
    <col min="4110" max="4354" width="9.140625" style="2196"/>
    <col min="4355" max="4355" width="16.140625" style="2196" bestFit="1" customWidth="1"/>
    <col min="4356" max="4358" width="11" style="2196" customWidth="1"/>
    <col min="4359" max="4360" width="10.7109375" style="2196" customWidth="1"/>
    <col min="4361" max="4361" width="11.7109375" style="2196" customWidth="1"/>
    <col min="4362" max="4362" width="10.7109375" style="2196" customWidth="1"/>
    <col min="4363" max="4363" width="11.28515625" style="2196" customWidth="1"/>
    <col min="4364" max="4364" width="11.42578125" style="2196" customWidth="1"/>
    <col min="4365" max="4365" width="12.42578125" style="2196" customWidth="1"/>
    <col min="4366" max="4610" width="9.140625" style="2196"/>
    <col min="4611" max="4611" width="16.140625" style="2196" bestFit="1" customWidth="1"/>
    <col min="4612" max="4614" width="11" style="2196" customWidth="1"/>
    <col min="4615" max="4616" width="10.7109375" style="2196" customWidth="1"/>
    <col min="4617" max="4617" width="11.7109375" style="2196" customWidth="1"/>
    <col min="4618" max="4618" width="10.7109375" style="2196" customWidth="1"/>
    <col min="4619" max="4619" width="11.28515625" style="2196" customWidth="1"/>
    <col min="4620" max="4620" width="11.42578125" style="2196" customWidth="1"/>
    <col min="4621" max="4621" width="12.42578125" style="2196" customWidth="1"/>
    <col min="4622" max="4866" width="9.140625" style="2196"/>
    <col min="4867" max="4867" width="16.140625" style="2196" bestFit="1" customWidth="1"/>
    <col min="4868" max="4870" width="11" style="2196" customWidth="1"/>
    <col min="4871" max="4872" width="10.7109375" style="2196" customWidth="1"/>
    <col min="4873" max="4873" width="11.7109375" style="2196" customWidth="1"/>
    <col min="4874" max="4874" width="10.7109375" style="2196" customWidth="1"/>
    <col min="4875" max="4875" width="11.28515625" style="2196" customWidth="1"/>
    <col min="4876" max="4876" width="11.42578125" style="2196" customWidth="1"/>
    <col min="4877" max="4877" width="12.42578125" style="2196" customWidth="1"/>
    <col min="4878" max="5122" width="9.140625" style="2196"/>
    <col min="5123" max="5123" width="16.140625" style="2196" bestFit="1" customWidth="1"/>
    <col min="5124" max="5126" width="11" style="2196" customWidth="1"/>
    <col min="5127" max="5128" width="10.7109375" style="2196" customWidth="1"/>
    <col min="5129" max="5129" width="11.7109375" style="2196" customWidth="1"/>
    <col min="5130" max="5130" width="10.7109375" style="2196" customWidth="1"/>
    <col min="5131" max="5131" width="11.28515625" style="2196" customWidth="1"/>
    <col min="5132" max="5132" width="11.42578125" style="2196" customWidth="1"/>
    <col min="5133" max="5133" width="12.42578125" style="2196" customWidth="1"/>
    <col min="5134" max="5378" width="9.140625" style="2196"/>
    <col min="5379" max="5379" width="16.140625" style="2196" bestFit="1" customWidth="1"/>
    <col min="5380" max="5382" width="11" style="2196" customWidth="1"/>
    <col min="5383" max="5384" width="10.7109375" style="2196" customWidth="1"/>
    <col min="5385" max="5385" width="11.7109375" style="2196" customWidth="1"/>
    <col min="5386" max="5386" width="10.7109375" style="2196" customWidth="1"/>
    <col min="5387" max="5387" width="11.28515625" style="2196" customWidth="1"/>
    <col min="5388" max="5388" width="11.42578125" style="2196" customWidth="1"/>
    <col min="5389" max="5389" width="12.42578125" style="2196" customWidth="1"/>
    <col min="5390" max="5634" width="9.140625" style="2196"/>
    <col min="5635" max="5635" width="16.140625" style="2196" bestFit="1" customWidth="1"/>
    <col min="5636" max="5638" width="11" style="2196" customWidth="1"/>
    <col min="5639" max="5640" width="10.7109375" style="2196" customWidth="1"/>
    <col min="5641" max="5641" width="11.7109375" style="2196" customWidth="1"/>
    <col min="5642" max="5642" width="10.7109375" style="2196" customWidth="1"/>
    <col min="5643" max="5643" width="11.28515625" style="2196" customWidth="1"/>
    <col min="5644" max="5644" width="11.42578125" style="2196" customWidth="1"/>
    <col min="5645" max="5645" width="12.42578125" style="2196" customWidth="1"/>
    <col min="5646" max="5890" width="9.140625" style="2196"/>
    <col min="5891" max="5891" width="16.140625" style="2196" bestFit="1" customWidth="1"/>
    <col min="5892" max="5894" width="11" style="2196" customWidth="1"/>
    <col min="5895" max="5896" width="10.7109375" style="2196" customWidth="1"/>
    <col min="5897" max="5897" width="11.7109375" style="2196" customWidth="1"/>
    <col min="5898" max="5898" width="10.7109375" style="2196" customWidth="1"/>
    <col min="5899" max="5899" width="11.28515625" style="2196" customWidth="1"/>
    <col min="5900" max="5900" width="11.42578125" style="2196" customWidth="1"/>
    <col min="5901" max="5901" width="12.42578125" style="2196" customWidth="1"/>
    <col min="5902" max="6146" width="9.140625" style="2196"/>
    <col min="6147" max="6147" width="16.140625" style="2196" bestFit="1" customWidth="1"/>
    <col min="6148" max="6150" width="11" style="2196" customWidth="1"/>
    <col min="6151" max="6152" width="10.7109375" style="2196" customWidth="1"/>
    <col min="6153" max="6153" width="11.7109375" style="2196" customWidth="1"/>
    <col min="6154" max="6154" width="10.7109375" style="2196" customWidth="1"/>
    <col min="6155" max="6155" width="11.28515625" style="2196" customWidth="1"/>
    <col min="6156" max="6156" width="11.42578125" style="2196" customWidth="1"/>
    <col min="6157" max="6157" width="12.42578125" style="2196" customWidth="1"/>
    <col min="6158" max="6402" width="9.140625" style="2196"/>
    <col min="6403" max="6403" width="16.140625" style="2196" bestFit="1" customWidth="1"/>
    <col min="6404" max="6406" width="11" style="2196" customWidth="1"/>
    <col min="6407" max="6408" width="10.7109375" style="2196" customWidth="1"/>
    <col min="6409" max="6409" width="11.7109375" style="2196" customWidth="1"/>
    <col min="6410" max="6410" width="10.7109375" style="2196" customWidth="1"/>
    <col min="6411" max="6411" width="11.28515625" style="2196" customWidth="1"/>
    <col min="6412" max="6412" width="11.42578125" style="2196" customWidth="1"/>
    <col min="6413" max="6413" width="12.42578125" style="2196" customWidth="1"/>
    <col min="6414" max="6658" width="9.140625" style="2196"/>
    <col min="6659" max="6659" width="16.140625" style="2196" bestFit="1" customWidth="1"/>
    <col min="6660" max="6662" width="11" style="2196" customWidth="1"/>
    <col min="6663" max="6664" width="10.7109375" style="2196" customWidth="1"/>
    <col min="6665" max="6665" width="11.7109375" style="2196" customWidth="1"/>
    <col min="6666" max="6666" width="10.7109375" style="2196" customWidth="1"/>
    <col min="6667" max="6667" width="11.28515625" style="2196" customWidth="1"/>
    <col min="6668" max="6668" width="11.42578125" style="2196" customWidth="1"/>
    <col min="6669" max="6669" width="12.42578125" style="2196" customWidth="1"/>
    <col min="6670" max="6914" width="9.140625" style="2196"/>
    <col min="6915" max="6915" width="16.140625" style="2196" bestFit="1" customWidth="1"/>
    <col min="6916" max="6918" width="11" style="2196" customWidth="1"/>
    <col min="6919" max="6920" width="10.7109375" style="2196" customWidth="1"/>
    <col min="6921" max="6921" width="11.7109375" style="2196" customWidth="1"/>
    <col min="6922" max="6922" width="10.7109375" style="2196" customWidth="1"/>
    <col min="6923" max="6923" width="11.28515625" style="2196" customWidth="1"/>
    <col min="6924" max="6924" width="11.42578125" style="2196" customWidth="1"/>
    <col min="6925" max="6925" width="12.42578125" style="2196" customWidth="1"/>
    <col min="6926" max="7170" width="9.140625" style="2196"/>
    <col min="7171" max="7171" width="16.140625" style="2196" bestFit="1" customWidth="1"/>
    <col min="7172" max="7174" width="11" style="2196" customWidth="1"/>
    <col min="7175" max="7176" width="10.7109375" style="2196" customWidth="1"/>
    <col min="7177" max="7177" width="11.7109375" style="2196" customWidth="1"/>
    <col min="7178" max="7178" width="10.7109375" style="2196" customWidth="1"/>
    <col min="7179" max="7179" width="11.28515625" style="2196" customWidth="1"/>
    <col min="7180" max="7180" width="11.42578125" style="2196" customWidth="1"/>
    <col min="7181" max="7181" width="12.42578125" style="2196" customWidth="1"/>
    <col min="7182" max="7426" width="9.140625" style="2196"/>
    <col min="7427" max="7427" width="16.140625" style="2196" bestFit="1" customWidth="1"/>
    <col min="7428" max="7430" width="11" style="2196" customWidth="1"/>
    <col min="7431" max="7432" width="10.7109375" style="2196" customWidth="1"/>
    <col min="7433" max="7433" width="11.7109375" style="2196" customWidth="1"/>
    <col min="7434" max="7434" width="10.7109375" style="2196" customWidth="1"/>
    <col min="7435" max="7435" width="11.28515625" style="2196" customWidth="1"/>
    <col min="7436" max="7436" width="11.42578125" style="2196" customWidth="1"/>
    <col min="7437" max="7437" width="12.42578125" style="2196" customWidth="1"/>
    <col min="7438" max="7682" width="9.140625" style="2196"/>
    <col min="7683" max="7683" width="16.140625" style="2196" bestFit="1" customWidth="1"/>
    <col min="7684" max="7686" width="11" style="2196" customWidth="1"/>
    <col min="7687" max="7688" width="10.7109375" style="2196" customWidth="1"/>
    <col min="7689" max="7689" width="11.7109375" style="2196" customWidth="1"/>
    <col min="7690" max="7690" width="10.7109375" style="2196" customWidth="1"/>
    <col min="7691" max="7691" width="11.28515625" style="2196" customWidth="1"/>
    <col min="7692" max="7692" width="11.42578125" style="2196" customWidth="1"/>
    <col min="7693" max="7693" width="12.42578125" style="2196" customWidth="1"/>
    <col min="7694" max="7938" width="9.140625" style="2196"/>
    <col min="7939" max="7939" width="16.140625" style="2196" bestFit="1" customWidth="1"/>
    <col min="7940" max="7942" width="11" style="2196" customWidth="1"/>
    <col min="7943" max="7944" width="10.7109375" style="2196" customWidth="1"/>
    <col min="7945" max="7945" width="11.7109375" style="2196" customWidth="1"/>
    <col min="7946" max="7946" width="10.7109375" style="2196" customWidth="1"/>
    <col min="7947" max="7947" width="11.28515625" style="2196" customWidth="1"/>
    <col min="7948" max="7948" width="11.42578125" style="2196" customWidth="1"/>
    <col min="7949" max="7949" width="12.42578125" style="2196" customWidth="1"/>
    <col min="7950" max="8194" width="9.140625" style="2196"/>
    <col min="8195" max="8195" width="16.140625" style="2196" bestFit="1" customWidth="1"/>
    <col min="8196" max="8198" width="11" style="2196" customWidth="1"/>
    <col min="8199" max="8200" width="10.7109375" style="2196" customWidth="1"/>
    <col min="8201" max="8201" width="11.7109375" style="2196" customWidth="1"/>
    <col min="8202" max="8202" width="10.7109375" style="2196" customWidth="1"/>
    <col min="8203" max="8203" width="11.28515625" style="2196" customWidth="1"/>
    <col min="8204" max="8204" width="11.42578125" style="2196" customWidth="1"/>
    <col min="8205" max="8205" width="12.42578125" style="2196" customWidth="1"/>
    <col min="8206" max="8450" width="9.140625" style="2196"/>
    <col min="8451" max="8451" width="16.140625" style="2196" bestFit="1" customWidth="1"/>
    <col min="8452" max="8454" width="11" style="2196" customWidth="1"/>
    <col min="8455" max="8456" width="10.7109375" style="2196" customWidth="1"/>
    <col min="8457" max="8457" width="11.7109375" style="2196" customWidth="1"/>
    <col min="8458" max="8458" width="10.7109375" style="2196" customWidth="1"/>
    <col min="8459" max="8459" width="11.28515625" style="2196" customWidth="1"/>
    <col min="8460" max="8460" width="11.42578125" style="2196" customWidth="1"/>
    <col min="8461" max="8461" width="12.42578125" style="2196" customWidth="1"/>
    <col min="8462" max="8706" width="9.140625" style="2196"/>
    <col min="8707" max="8707" width="16.140625" style="2196" bestFit="1" customWidth="1"/>
    <col min="8708" max="8710" width="11" style="2196" customWidth="1"/>
    <col min="8711" max="8712" width="10.7109375" style="2196" customWidth="1"/>
    <col min="8713" max="8713" width="11.7109375" style="2196" customWidth="1"/>
    <col min="8714" max="8714" width="10.7109375" style="2196" customWidth="1"/>
    <col min="8715" max="8715" width="11.28515625" style="2196" customWidth="1"/>
    <col min="8716" max="8716" width="11.42578125" style="2196" customWidth="1"/>
    <col min="8717" max="8717" width="12.42578125" style="2196" customWidth="1"/>
    <col min="8718" max="8962" width="9.140625" style="2196"/>
    <col min="8963" max="8963" width="16.140625" style="2196" bestFit="1" customWidth="1"/>
    <col min="8964" max="8966" width="11" style="2196" customWidth="1"/>
    <col min="8967" max="8968" width="10.7109375" style="2196" customWidth="1"/>
    <col min="8969" max="8969" width="11.7109375" style="2196" customWidth="1"/>
    <col min="8970" max="8970" width="10.7109375" style="2196" customWidth="1"/>
    <col min="8971" max="8971" width="11.28515625" style="2196" customWidth="1"/>
    <col min="8972" max="8972" width="11.42578125" style="2196" customWidth="1"/>
    <col min="8973" max="8973" width="12.42578125" style="2196" customWidth="1"/>
    <col min="8974" max="9218" width="9.140625" style="2196"/>
    <col min="9219" max="9219" width="16.140625" style="2196" bestFit="1" customWidth="1"/>
    <col min="9220" max="9222" width="11" style="2196" customWidth="1"/>
    <col min="9223" max="9224" width="10.7109375" style="2196" customWidth="1"/>
    <col min="9225" max="9225" width="11.7109375" style="2196" customWidth="1"/>
    <col min="9226" max="9226" width="10.7109375" style="2196" customWidth="1"/>
    <col min="9227" max="9227" width="11.28515625" style="2196" customWidth="1"/>
    <col min="9228" max="9228" width="11.42578125" style="2196" customWidth="1"/>
    <col min="9229" max="9229" width="12.42578125" style="2196" customWidth="1"/>
    <col min="9230" max="9474" width="9.140625" style="2196"/>
    <col min="9475" max="9475" width="16.140625" style="2196" bestFit="1" customWidth="1"/>
    <col min="9476" max="9478" width="11" style="2196" customWidth="1"/>
    <col min="9479" max="9480" width="10.7109375" style="2196" customWidth="1"/>
    <col min="9481" max="9481" width="11.7109375" style="2196" customWidth="1"/>
    <col min="9482" max="9482" width="10.7109375" style="2196" customWidth="1"/>
    <col min="9483" max="9483" width="11.28515625" style="2196" customWidth="1"/>
    <col min="9484" max="9484" width="11.42578125" style="2196" customWidth="1"/>
    <col min="9485" max="9485" width="12.42578125" style="2196" customWidth="1"/>
    <col min="9486" max="9730" width="9.140625" style="2196"/>
    <col min="9731" max="9731" width="16.140625" style="2196" bestFit="1" customWidth="1"/>
    <col min="9732" max="9734" width="11" style="2196" customWidth="1"/>
    <col min="9735" max="9736" width="10.7109375" style="2196" customWidth="1"/>
    <col min="9737" max="9737" width="11.7109375" style="2196" customWidth="1"/>
    <col min="9738" max="9738" width="10.7109375" style="2196" customWidth="1"/>
    <col min="9739" max="9739" width="11.28515625" style="2196" customWidth="1"/>
    <col min="9740" max="9740" width="11.42578125" style="2196" customWidth="1"/>
    <col min="9741" max="9741" width="12.42578125" style="2196" customWidth="1"/>
    <col min="9742" max="9986" width="9.140625" style="2196"/>
    <col min="9987" max="9987" width="16.140625" style="2196" bestFit="1" customWidth="1"/>
    <col min="9988" max="9990" width="11" style="2196" customWidth="1"/>
    <col min="9991" max="9992" width="10.7109375" style="2196" customWidth="1"/>
    <col min="9993" max="9993" width="11.7109375" style="2196" customWidth="1"/>
    <col min="9994" max="9994" width="10.7109375" style="2196" customWidth="1"/>
    <col min="9995" max="9995" width="11.28515625" style="2196" customWidth="1"/>
    <col min="9996" max="9996" width="11.42578125" style="2196" customWidth="1"/>
    <col min="9997" max="9997" width="12.42578125" style="2196" customWidth="1"/>
    <col min="9998" max="10242" width="9.140625" style="2196"/>
    <col min="10243" max="10243" width="16.140625" style="2196" bestFit="1" customWidth="1"/>
    <col min="10244" max="10246" width="11" style="2196" customWidth="1"/>
    <col min="10247" max="10248" width="10.7109375" style="2196" customWidth="1"/>
    <col min="10249" max="10249" width="11.7109375" style="2196" customWidth="1"/>
    <col min="10250" max="10250" width="10.7109375" style="2196" customWidth="1"/>
    <col min="10251" max="10251" width="11.28515625" style="2196" customWidth="1"/>
    <col min="10252" max="10252" width="11.42578125" style="2196" customWidth="1"/>
    <col min="10253" max="10253" width="12.42578125" style="2196" customWidth="1"/>
    <col min="10254" max="10498" width="9.140625" style="2196"/>
    <col min="10499" max="10499" width="16.140625" style="2196" bestFit="1" customWidth="1"/>
    <col min="10500" max="10502" width="11" style="2196" customWidth="1"/>
    <col min="10503" max="10504" width="10.7109375" style="2196" customWidth="1"/>
    <col min="10505" max="10505" width="11.7109375" style="2196" customWidth="1"/>
    <col min="10506" max="10506" width="10.7109375" style="2196" customWidth="1"/>
    <col min="10507" max="10507" width="11.28515625" style="2196" customWidth="1"/>
    <col min="10508" max="10508" width="11.42578125" style="2196" customWidth="1"/>
    <col min="10509" max="10509" width="12.42578125" style="2196" customWidth="1"/>
    <col min="10510" max="10754" width="9.140625" style="2196"/>
    <col min="10755" max="10755" width="16.140625" style="2196" bestFit="1" customWidth="1"/>
    <col min="10756" max="10758" width="11" style="2196" customWidth="1"/>
    <col min="10759" max="10760" width="10.7109375" style="2196" customWidth="1"/>
    <col min="10761" max="10761" width="11.7109375" style="2196" customWidth="1"/>
    <col min="10762" max="10762" width="10.7109375" style="2196" customWidth="1"/>
    <col min="10763" max="10763" width="11.28515625" style="2196" customWidth="1"/>
    <col min="10764" max="10764" width="11.42578125" style="2196" customWidth="1"/>
    <col min="10765" max="10765" width="12.42578125" style="2196" customWidth="1"/>
    <col min="10766" max="11010" width="9.140625" style="2196"/>
    <col min="11011" max="11011" width="16.140625" style="2196" bestFit="1" customWidth="1"/>
    <col min="11012" max="11014" width="11" style="2196" customWidth="1"/>
    <col min="11015" max="11016" width="10.7109375" style="2196" customWidth="1"/>
    <col min="11017" max="11017" width="11.7109375" style="2196" customWidth="1"/>
    <col min="11018" max="11018" width="10.7109375" style="2196" customWidth="1"/>
    <col min="11019" max="11019" width="11.28515625" style="2196" customWidth="1"/>
    <col min="11020" max="11020" width="11.42578125" style="2196" customWidth="1"/>
    <col min="11021" max="11021" width="12.42578125" style="2196" customWidth="1"/>
    <col min="11022" max="11266" width="9.140625" style="2196"/>
    <col min="11267" max="11267" width="16.140625" style="2196" bestFit="1" customWidth="1"/>
    <col min="11268" max="11270" width="11" style="2196" customWidth="1"/>
    <col min="11271" max="11272" width="10.7109375" style="2196" customWidth="1"/>
    <col min="11273" max="11273" width="11.7109375" style="2196" customWidth="1"/>
    <col min="11274" max="11274" width="10.7109375" style="2196" customWidth="1"/>
    <col min="11275" max="11275" width="11.28515625" style="2196" customWidth="1"/>
    <col min="11276" max="11276" width="11.42578125" style="2196" customWidth="1"/>
    <col min="11277" max="11277" width="12.42578125" style="2196" customWidth="1"/>
    <col min="11278" max="11522" width="9.140625" style="2196"/>
    <col min="11523" max="11523" width="16.140625" style="2196" bestFit="1" customWidth="1"/>
    <col min="11524" max="11526" width="11" style="2196" customWidth="1"/>
    <col min="11527" max="11528" width="10.7109375" style="2196" customWidth="1"/>
    <col min="11529" max="11529" width="11.7109375" style="2196" customWidth="1"/>
    <col min="11530" max="11530" width="10.7109375" style="2196" customWidth="1"/>
    <col min="11531" max="11531" width="11.28515625" style="2196" customWidth="1"/>
    <col min="11532" max="11532" width="11.42578125" style="2196" customWidth="1"/>
    <col min="11533" max="11533" width="12.42578125" style="2196" customWidth="1"/>
    <col min="11534" max="11778" width="9.140625" style="2196"/>
    <col min="11779" max="11779" width="16.140625" style="2196" bestFit="1" customWidth="1"/>
    <col min="11780" max="11782" width="11" style="2196" customWidth="1"/>
    <col min="11783" max="11784" width="10.7109375" style="2196" customWidth="1"/>
    <col min="11785" max="11785" width="11.7109375" style="2196" customWidth="1"/>
    <col min="11786" max="11786" width="10.7109375" style="2196" customWidth="1"/>
    <col min="11787" max="11787" width="11.28515625" style="2196" customWidth="1"/>
    <col min="11788" max="11788" width="11.42578125" style="2196" customWidth="1"/>
    <col min="11789" max="11789" width="12.42578125" style="2196" customWidth="1"/>
    <col min="11790" max="12034" width="9.140625" style="2196"/>
    <col min="12035" max="12035" width="16.140625" style="2196" bestFit="1" customWidth="1"/>
    <col min="12036" max="12038" width="11" style="2196" customWidth="1"/>
    <col min="12039" max="12040" width="10.7109375" style="2196" customWidth="1"/>
    <col min="12041" max="12041" width="11.7109375" style="2196" customWidth="1"/>
    <col min="12042" max="12042" width="10.7109375" style="2196" customWidth="1"/>
    <col min="12043" max="12043" width="11.28515625" style="2196" customWidth="1"/>
    <col min="12044" max="12044" width="11.42578125" style="2196" customWidth="1"/>
    <col min="12045" max="12045" width="12.42578125" style="2196" customWidth="1"/>
    <col min="12046" max="12290" width="9.140625" style="2196"/>
    <col min="12291" max="12291" width="16.140625" style="2196" bestFit="1" customWidth="1"/>
    <col min="12292" max="12294" width="11" style="2196" customWidth="1"/>
    <col min="12295" max="12296" width="10.7109375" style="2196" customWidth="1"/>
    <col min="12297" max="12297" width="11.7109375" style="2196" customWidth="1"/>
    <col min="12298" max="12298" width="10.7109375" style="2196" customWidth="1"/>
    <col min="12299" max="12299" width="11.28515625" style="2196" customWidth="1"/>
    <col min="12300" max="12300" width="11.42578125" style="2196" customWidth="1"/>
    <col min="12301" max="12301" width="12.42578125" style="2196" customWidth="1"/>
    <col min="12302" max="12546" width="9.140625" style="2196"/>
    <col min="12547" max="12547" width="16.140625" style="2196" bestFit="1" customWidth="1"/>
    <col min="12548" max="12550" width="11" style="2196" customWidth="1"/>
    <col min="12551" max="12552" width="10.7109375" style="2196" customWidth="1"/>
    <col min="12553" max="12553" width="11.7109375" style="2196" customWidth="1"/>
    <col min="12554" max="12554" width="10.7109375" style="2196" customWidth="1"/>
    <col min="12555" max="12555" width="11.28515625" style="2196" customWidth="1"/>
    <col min="12556" max="12556" width="11.42578125" style="2196" customWidth="1"/>
    <col min="12557" max="12557" width="12.42578125" style="2196" customWidth="1"/>
    <col min="12558" max="12802" width="9.140625" style="2196"/>
    <col min="12803" max="12803" width="16.140625" style="2196" bestFit="1" customWidth="1"/>
    <col min="12804" max="12806" width="11" style="2196" customWidth="1"/>
    <col min="12807" max="12808" width="10.7109375" style="2196" customWidth="1"/>
    <col min="12809" max="12809" width="11.7109375" style="2196" customWidth="1"/>
    <col min="12810" max="12810" width="10.7109375" style="2196" customWidth="1"/>
    <col min="12811" max="12811" width="11.28515625" style="2196" customWidth="1"/>
    <col min="12812" max="12812" width="11.42578125" style="2196" customWidth="1"/>
    <col min="12813" max="12813" width="12.42578125" style="2196" customWidth="1"/>
    <col min="12814" max="13058" width="9.140625" style="2196"/>
    <col min="13059" max="13059" width="16.140625" style="2196" bestFit="1" customWidth="1"/>
    <col min="13060" max="13062" width="11" style="2196" customWidth="1"/>
    <col min="13063" max="13064" width="10.7109375" style="2196" customWidth="1"/>
    <col min="13065" max="13065" width="11.7109375" style="2196" customWidth="1"/>
    <col min="13066" max="13066" width="10.7109375" style="2196" customWidth="1"/>
    <col min="13067" max="13067" width="11.28515625" style="2196" customWidth="1"/>
    <col min="13068" max="13068" width="11.42578125" style="2196" customWidth="1"/>
    <col min="13069" max="13069" width="12.42578125" style="2196" customWidth="1"/>
    <col min="13070" max="13314" width="9.140625" style="2196"/>
    <col min="13315" max="13315" width="16.140625" style="2196" bestFit="1" customWidth="1"/>
    <col min="13316" max="13318" width="11" style="2196" customWidth="1"/>
    <col min="13319" max="13320" width="10.7109375" style="2196" customWidth="1"/>
    <col min="13321" max="13321" width="11.7109375" style="2196" customWidth="1"/>
    <col min="13322" max="13322" width="10.7109375" style="2196" customWidth="1"/>
    <col min="13323" max="13323" width="11.28515625" style="2196" customWidth="1"/>
    <col min="13324" max="13324" width="11.42578125" style="2196" customWidth="1"/>
    <col min="13325" max="13325" width="12.42578125" style="2196" customWidth="1"/>
    <col min="13326" max="13570" width="9.140625" style="2196"/>
    <col min="13571" max="13571" width="16.140625" style="2196" bestFit="1" customWidth="1"/>
    <col min="13572" max="13574" width="11" style="2196" customWidth="1"/>
    <col min="13575" max="13576" width="10.7109375" style="2196" customWidth="1"/>
    <col min="13577" max="13577" width="11.7109375" style="2196" customWidth="1"/>
    <col min="13578" max="13578" width="10.7109375" style="2196" customWidth="1"/>
    <col min="13579" max="13579" width="11.28515625" style="2196" customWidth="1"/>
    <col min="13580" max="13580" width="11.42578125" style="2196" customWidth="1"/>
    <col min="13581" max="13581" width="12.42578125" style="2196" customWidth="1"/>
    <col min="13582" max="13826" width="9.140625" style="2196"/>
    <col min="13827" max="13827" width="16.140625" style="2196" bestFit="1" customWidth="1"/>
    <col min="13828" max="13830" width="11" style="2196" customWidth="1"/>
    <col min="13831" max="13832" width="10.7109375" style="2196" customWidth="1"/>
    <col min="13833" max="13833" width="11.7109375" style="2196" customWidth="1"/>
    <col min="13834" max="13834" width="10.7109375" style="2196" customWidth="1"/>
    <col min="13835" max="13835" width="11.28515625" style="2196" customWidth="1"/>
    <col min="13836" max="13836" width="11.42578125" style="2196" customWidth="1"/>
    <col min="13837" max="13837" width="12.42578125" style="2196" customWidth="1"/>
    <col min="13838" max="14082" width="9.140625" style="2196"/>
    <col min="14083" max="14083" width="16.140625" style="2196" bestFit="1" customWidth="1"/>
    <col min="14084" max="14086" width="11" style="2196" customWidth="1"/>
    <col min="14087" max="14088" width="10.7109375" style="2196" customWidth="1"/>
    <col min="14089" max="14089" width="11.7109375" style="2196" customWidth="1"/>
    <col min="14090" max="14090" width="10.7109375" style="2196" customWidth="1"/>
    <col min="14091" max="14091" width="11.28515625" style="2196" customWidth="1"/>
    <col min="14092" max="14092" width="11.42578125" style="2196" customWidth="1"/>
    <col min="14093" max="14093" width="12.42578125" style="2196" customWidth="1"/>
    <col min="14094" max="14338" width="9.140625" style="2196"/>
    <col min="14339" max="14339" width="16.140625" style="2196" bestFit="1" customWidth="1"/>
    <col min="14340" max="14342" width="11" style="2196" customWidth="1"/>
    <col min="14343" max="14344" width="10.7109375" style="2196" customWidth="1"/>
    <col min="14345" max="14345" width="11.7109375" style="2196" customWidth="1"/>
    <col min="14346" max="14346" width="10.7109375" style="2196" customWidth="1"/>
    <col min="14347" max="14347" width="11.28515625" style="2196" customWidth="1"/>
    <col min="14348" max="14348" width="11.42578125" style="2196" customWidth="1"/>
    <col min="14349" max="14349" width="12.42578125" style="2196" customWidth="1"/>
    <col min="14350" max="14594" width="9.140625" style="2196"/>
    <col min="14595" max="14595" width="16.140625" style="2196" bestFit="1" customWidth="1"/>
    <col min="14596" max="14598" width="11" style="2196" customWidth="1"/>
    <col min="14599" max="14600" width="10.7109375" style="2196" customWidth="1"/>
    <col min="14601" max="14601" width="11.7109375" style="2196" customWidth="1"/>
    <col min="14602" max="14602" width="10.7109375" style="2196" customWidth="1"/>
    <col min="14603" max="14603" width="11.28515625" style="2196" customWidth="1"/>
    <col min="14604" max="14604" width="11.42578125" style="2196" customWidth="1"/>
    <col min="14605" max="14605" width="12.42578125" style="2196" customWidth="1"/>
    <col min="14606" max="14850" width="9.140625" style="2196"/>
    <col min="14851" max="14851" width="16.140625" style="2196" bestFit="1" customWidth="1"/>
    <col min="14852" max="14854" width="11" style="2196" customWidth="1"/>
    <col min="14855" max="14856" width="10.7109375" style="2196" customWidth="1"/>
    <col min="14857" max="14857" width="11.7109375" style="2196" customWidth="1"/>
    <col min="14858" max="14858" width="10.7109375" style="2196" customWidth="1"/>
    <col min="14859" max="14859" width="11.28515625" style="2196" customWidth="1"/>
    <col min="14860" max="14860" width="11.42578125" style="2196" customWidth="1"/>
    <col min="14861" max="14861" width="12.42578125" style="2196" customWidth="1"/>
    <col min="14862" max="15106" width="9.140625" style="2196"/>
    <col min="15107" max="15107" width="16.140625" style="2196" bestFit="1" customWidth="1"/>
    <col min="15108" max="15110" width="11" style="2196" customWidth="1"/>
    <col min="15111" max="15112" width="10.7109375" style="2196" customWidth="1"/>
    <col min="15113" max="15113" width="11.7109375" style="2196" customWidth="1"/>
    <col min="15114" max="15114" width="10.7109375" style="2196" customWidth="1"/>
    <col min="15115" max="15115" width="11.28515625" style="2196" customWidth="1"/>
    <col min="15116" max="15116" width="11.42578125" style="2196" customWidth="1"/>
    <col min="15117" max="15117" width="12.42578125" style="2196" customWidth="1"/>
    <col min="15118" max="15362" width="9.140625" style="2196"/>
    <col min="15363" max="15363" width="16.140625" style="2196" bestFit="1" customWidth="1"/>
    <col min="15364" max="15366" width="11" style="2196" customWidth="1"/>
    <col min="15367" max="15368" width="10.7109375" style="2196" customWidth="1"/>
    <col min="15369" max="15369" width="11.7109375" style="2196" customWidth="1"/>
    <col min="15370" max="15370" width="10.7109375" style="2196" customWidth="1"/>
    <col min="15371" max="15371" width="11.28515625" style="2196" customWidth="1"/>
    <col min="15372" max="15372" width="11.42578125" style="2196" customWidth="1"/>
    <col min="15373" max="15373" width="12.42578125" style="2196" customWidth="1"/>
    <col min="15374" max="15618" width="9.140625" style="2196"/>
    <col min="15619" max="15619" width="16.140625" style="2196" bestFit="1" customWidth="1"/>
    <col min="15620" max="15622" width="11" style="2196" customWidth="1"/>
    <col min="15623" max="15624" width="10.7109375" style="2196" customWidth="1"/>
    <col min="15625" max="15625" width="11.7109375" style="2196" customWidth="1"/>
    <col min="15626" max="15626" width="10.7109375" style="2196" customWidth="1"/>
    <col min="15627" max="15627" width="11.28515625" style="2196" customWidth="1"/>
    <col min="15628" max="15628" width="11.42578125" style="2196" customWidth="1"/>
    <col min="15629" max="15629" width="12.42578125" style="2196" customWidth="1"/>
    <col min="15630" max="15874" width="9.140625" style="2196"/>
    <col min="15875" max="15875" width="16.140625" style="2196" bestFit="1" customWidth="1"/>
    <col min="15876" max="15878" width="11" style="2196" customWidth="1"/>
    <col min="15879" max="15880" width="10.7109375" style="2196" customWidth="1"/>
    <col min="15881" max="15881" width="11.7109375" style="2196" customWidth="1"/>
    <col min="15882" max="15882" width="10.7109375" style="2196" customWidth="1"/>
    <col min="15883" max="15883" width="11.28515625" style="2196" customWidth="1"/>
    <col min="15884" max="15884" width="11.42578125" style="2196" customWidth="1"/>
    <col min="15885" max="15885" width="12.42578125" style="2196" customWidth="1"/>
    <col min="15886" max="16130" width="9.140625" style="2196"/>
    <col min="16131" max="16131" width="16.140625" style="2196" bestFit="1" customWidth="1"/>
    <col min="16132" max="16134" width="11" style="2196" customWidth="1"/>
    <col min="16135" max="16136" width="10.7109375" style="2196" customWidth="1"/>
    <col min="16137" max="16137" width="11.7109375" style="2196" customWidth="1"/>
    <col min="16138" max="16138" width="10.7109375" style="2196" customWidth="1"/>
    <col min="16139" max="16139" width="11.28515625" style="2196" customWidth="1"/>
    <col min="16140" max="16140" width="11.42578125" style="2196" customWidth="1"/>
    <col min="16141" max="16141" width="12.42578125" style="2196" customWidth="1"/>
    <col min="16142" max="16384" width="9.140625" style="2196"/>
  </cols>
  <sheetData>
    <row r="1" spans="1:14">
      <c r="A1" s="2236"/>
      <c r="B1" s="3026" t="s">
        <v>1832</v>
      </c>
      <c r="C1" s="3026"/>
      <c r="D1" s="3026"/>
      <c r="E1" s="3026"/>
      <c r="F1" s="3026"/>
      <c r="G1" s="3026"/>
      <c r="H1" s="3026"/>
      <c r="I1" s="3026"/>
      <c r="J1" s="3026"/>
      <c r="K1" s="3026"/>
      <c r="L1" s="3026"/>
      <c r="M1" s="3026"/>
      <c r="N1" s="3026"/>
    </row>
    <row r="2" spans="1:14">
      <c r="A2" s="2236"/>
      <c r="B2" s="3026" t="s">
        <v>58</v>
      </c>
      <c r="C2" s="3026"/>
      <c r="D2" s="3026"/>
      <c r="E2" s="3026"/>
      <c r="F2" s="3026"/>
      <c r="G2" s="3026"/>
      <c r="H2" s="3026"/>
      <c r="I2" s="3026"/>
      <c r="J2" s="3026"/>
      <c r="K2" s="3026"/>
      <c r="L2" s="3026"/>
      <c r="M2" s="3026"/>
      <c r="N2" s="3026"/>
    </row>
    <row r="3" spans="1:14" ht="16.5" thickBot="1">
      <c r="B3" s="3027" t="s">
        <v>1831</v>
      </c>
      <c r="C3" s="3027"/>
      <c r="D3" s="3027"/>
      <c r="E3" s="3027"/>
      <c r="F3" s="3027"/>
      <c r="G3" s="3027"/>
      <c r="H3" s="3027"/>
      <c r="I3" s="3027"/>
      <c r="J3" s="3027"/>
      <c r="K3" s="3027"/>
      <c r="L3" s="3027"/>
      <c r="M3" s="3027"/>
      <c r="N3" s="3027"/>
    </row>
    <row r="4" spans="1:14" ht="16.5" thickTop="1">
      <c r="B4" s="3028" t="s">
        <v>1706</v>
      </c>
      <c r="C4" s="3030" t="s">
        <v>1830</v>
      </c>
      <c r="D4" s="3031"/>
      <c r="E4" s="3031"/>
      <c r="F4" s="3031"/>
      <c r="G4" s="3031"/>
      <c r="H4" s="3032"/>
      <c r="I4" s="3030" t="s">
        <v>1829</v>
      </c>
      <c r="J4" s="3031"/>
      <c r="K4" s="3031"/>
      <c r="L4" s="3031"/>
      <c r="M4" s="3031"/>
      <c r="N4" s="3033"/>
    </row>
    <row r="5" spans="1:14" ht="16.5" thickBot="1">
      <c r="B5" s="3029"/>
      <c r="C5" s="2234" t="s">
        <v>63</v>
      </c>
      <c r="D5" s="2235" t="s">
        <v>64</v>
      </c>
      <c r="E5" s="2235" t="s">
        <v>65</v>
      </c>
      <c r="F5" s="2235" t="s">
        <v>66</v>
      </c>
      <c r="G5" s="2234" t="s">
        <v>67</v>
      </c>
      <c r="H5" s="2233" t="s">
        <v>280</v>
      </c>
      <c r="I5" s="2233" t="s">
        <v>63</v>
      </c>
      <c r="J5" s="2234" t="s">
        <v>64</v>
      </c>
      <c r="K5" s="2234" t="s">
        <v>65</v>
      </c>
      <c r="L5" s="2233" t="s">
        <v>66</v>
      </c>
      <c r="M5" s="2232" t="s">
        <v>67</v>
      </c>
      <c r="N5" s="2231" t="s">
        <v>280</v>
      </c>
    </row>
    <row r="6" spans="1:14">
      <c r="B6" s="2225" t="s">
        <v>622</v>
      </c>
      <c r="C6" s="2221">
        <v>0.94777795275590537</v>
      </c>
      <c r="D6" s="2227">
        <v>0.43990000000000001</v>
      </c>
      <c r="E6" s="2227">
        <v>0.55069999999999997</v>
      </c>
      <c r="F6" s="2226">
        <v>3.34</v>
      </c>
      <c r="G6" s="2219">
        <v>0.20724000000000001</v>
      </c>
      <c r="H6" s="2222">
        <v>0.21474000000000001</v>
      </c>
      <c r="I6" s="2230">
        <v>0</v>
      </c>
      <c r="J6" s="2227">
        <v>0</v>
      </c>
      <c r="K6" s="2227">
        <v>1.3228599999999999</v>
      </c>
      <c r="L6" s="2230">
        <v>3.9347799999999999</v>
      </c>
      <c r="M6" s="2219">
        <v>0</v>
      </c>
      <c r="N6" s="2218">
        <v>0</v>
      </c>
    </row>
    <row r="7" spans="1:14">
      <c r="B7" s="2225" t="s">
        <v>621</v>
      </c>
      <c r="C7" s="2221">
        <v>2.2200000000000002</v>
      </c>
      <c r="D7" s="2221">
        <v>2.0503999999999998</v>
      </c>
      <c r="E7" s="2221">
        <v>0.48</v>
      </c>
      <c r="F7" s="2223">
        <v>2.74</v>
      </c>
      <c r="G7" s="2219">
        <v>2.7289786548069812</v>
      </c>
      <c r="H7" s="2222">
        <v>0.12893633038707711</v>
      </c>
      <c r="I7" s="2220">
        <v>3.04</v>
      </c>
      <c r="J7" s="2221">
        <v>2.6856</v>
      </c>
      <c r="K7" s="2221">
        <v>1.51</v>
      </c>
      <c r="L7" s="2220">
        <v>3.6044</v>
      </c>
      <c r="M7" s="2219">
        <v>3.6505666666666667</v>
      </c>
      <c r="N7" s="2218">
        <v>1.2548666666666668</v>
      </c>
    </row>
    <row r="8" spans="1:14">
      <c r="B8" s="2225" t="s">
        <v>620</v>
      </c>
      <c r="C8" s="2221">
        <v>1.1000000000000001</v>
      </c>
      <c r="D8" s="2221">
        <v>2.1162000000000001</v>
      </c>
      <c r="E8" s="2221">
        <v>1.1832</v>
      </c>
      <c r="F8" s="2223">
        <v>1.7707999999999999</v>
      </c>
      <c r="G8" s="2219">
        <v>4.3273659852820936</v>
      </c>
      <c r="H8" s="2222">
        <v>0.62888439046333788</v>
      </c>
      <c r="I8" s="2220">
        <v>1.97</v>
      </c>
      <c r="J8" s="2221">
        <v>2.7359</v>
      </c>
      <c r="K8" s="2221">
        <v>2.0476999999999999</v>
      </c>
      <c r="L8" s="2220">
        <v>3.2067000000000001</v>
      </c>
      <c r="M8" s="2219">
        <v>4.5620000000000003</v>
      </c>
      <c r="N8" s="2218">
        <v>2.0007800000000002</v>
      </c>
    </row>
    <row r="9" spans="1:14">
      <c r="B9" s="2225" t="s">
        <v>619</v>
      </c>
      <c r="C9" s="2221">
        <v>0.28999999999999998</v>
      </c>
      <c r="D9" s="2221">
        <v>3.0040184818481848</v>
      </c>
      <c r="E9" s="2221">
        <v>2.5548000000000002</v>
      </c>
      <c r="F9" s="2223">
        <v>2.2000000000000002</v>
      </c>
      <c r="G9" s="2219">
        <v>3.8337399999999997</v>
      </c>
      <c r="H9" s="2222"/>
      <c r="I9" s="2220">
        <v>0.97</v>
      </c>
      <c r="J9" s="2221">
        <v>3.6509746666666669</v>
      </c>
      <c r="K9" s="2221">
        <v>3.1175000000000002</v>
      </c>
      <c r="L9" s="2220">
        <v>3.1</v>
      </c>
      <c r="M9" s="2219">
        <v>4.4587683453237412</v>
      </c>
      <c r="N9" s="2218"/>
    </row>
    <row r="10" spans="1:14">
      <c r="B10" s="2225" t="s">
        <v>618</v>
      </c>
      <c r="C10" s="2221">
        <v>0.48370000000000002</v>
      </c>
      <c r="D10" s="2221">
        <v>2.3419982353698852</v>
      </c>
      <c r="E10" s="2221">
        <v>5.5149176531715014</v>
      </c>
      <c r="F10" s="2223">
        <v>0.99690000000000001</v>
      </c>
      <c r="G10" s="2219">
        <v>1.6375838307423722</v>
      </c>
      <c r="H10" s="2222"/>
      <c r="I10" s="2220">
        <v>0.95879999999999999</v>
      </c>
      <c r="J10" s="2221">
        <v>3.25</v>
      </c>
      <c r="K10" s="2221">
        <v>4.9699</v>
      </c>
      <c r="L10" s="2220">
        <v>2.1920000000000002</v>
      </c>
      <c r="M10" s="2219">
        <v>3.1934999999999998</v>
      </c>
      <c r="N10" s="2218"/>
    </row>
    <row r="11" spans="1:14">
      <c r="B11" s="2225" t="s">
        <v>617</v>
      </c>
      <c r="C11" s="2221">
        <v>0.67949999999999999</v>
      </c>
      <c r="D11" s="2221">
        <v>1.7373000000000001</v>
      </c>
      <c r="E11" s="2221">
        <v>5.8220000000000001</v>
      </c>
      <c r="F11" s="2223">
        <v>0.86</v>
      </c>
      <c r="G11" s="2219">
        <v>3.1710930596285434</v>
      </c>
      <c r="H11" s="2222"/>
      <c r="I11" s="2220">
        <v>0.94340000000000002</v>
      </c>
      <c r="J11" s="2221">
        <v>2.6956000000000002</v>
      </c>
      <c r="K11" s="2221">
        <v>5.7587999999999999</v>
      </c>
      <c r="L11" s="2220">
        <v>2</v>
      </c>
      <c r="M11" s="2219">
        <v>3.6015000000000001</v>
      </c>
      <c r="N11" s="2218"/>
    </row>
    <row r="12" spans="1:14">
      <c r="B12" s="2225" t="s">
        <v>616</v>
      </c>
      <c r="C12" s="2221">
        <v>0.35</v>
      </c>
      <c r="D12" s="2221">
        <v>2.6432000000000002</v>
      </c>
      <c r="E12" s="2221">
        <v>3.9250794520547947</v>
      </c>
      <c r="F12" s="2223">
        <v>3.4394</v>
      </c>
      <c r="G12" s="2219">
        <v>3.9069000000000003</v>
      </c>
      <c r="H12" s="2222"/>
      <c r="I12" s="2220">
        <v>0</v>
      </c>
      <c r="J12" s="2221">
        <v>0</v>
      </c>
      <c r="K12" s="2221">
        <v>0</v>
      </c>
      <c r="L12" s="2220">
        <v>0</v>
      </c>
      <c r="M12" s="2219">
        <v>0</v>
      </c>
      <c r="N12" s="2218"/>
    </row>
    <row r="13" spans="1:14" s="2209" customFormat="1">
      <c r="A13" s="2229"/>
      <c r="B13" s="2228" t="s">
        <v>615</v>
      </c>
      <c r="C13" s="2221">
        <v>0.5323</v>
      </c>
      <c r="D13" s="2227">
        <v>0.74419999999999997</v>
      </c>
      <c r="E13" s="2227">
        <v>4.7</v>
      </c>
      <c r="F13" s="2226">
        <v>3.5543999999999998</v>
      </c>
      <c r="G13" s="2219">
        <v>3.9651105287222541</v>
      </c>
      <c r="H13" s="2222"/>
      <c r="I13" s="2220">
        <v>1.3328</v>
      </c>
      <c r="J13" s="2227">
        <v>2.2334999999999998</v>
      </c>
      <c r="K13" s="2227">
        <v>5.17</v>
      </c>
      <c r="L13" s="2230">
        <v>4.7937000000000003</v>
      </c>
      <c r="M13" s="2219">
        <v>0</v>
      </c>
      <c r="N13" s="2218"/>
    </row>
    <row r="14" spans="1:14" s="2209" customFormat="1">
      <c r="A14" s="2229"/>
      <c r="B14" s="2228" t="s">
        <v>614</v>
      </c>
      <c r="C14" s="2221">
        <v>1.0973999999999999</v>
      </c>
      <c r="D14" s="2221">
        <v>0.92610000000000003</v>
      </c>
      <c r="E14" s="2221">
        <v>4.9848999999999997</v>
      </c>
      <c r="F14" s="2223">
        <v>4.4381650070126222</v>
      </c>
      <c r="G14" s="2219">
        <v>2.1309222357229651</v>
      </c>
      <c r="H14" s="2222"/>
      <c r="I14" s="2220">
        <v>1.2907999999999999</v>
      </c>
      <c r="J14" s="2221">
        <v>2.3067000000000002</v>
      </c>
      <c r="K14" s="2221">
        <v>5.1997</v>
      </c>
      <c r="L14" s="2220">
        <v>4.686042546683332</v>
      </c>
      <c r="M14" s="2219">
        <v>3.9417230769230769</v>
      </c>
      <c r="N14" s="2218"/>
    </row>
    <row r="15" spans="1:14">
      <c r="B15" s="2225" t="s">
        <v>613</v>
      </c>
      <c r="C15" s="2221">
        <v>1.3361000000000001</v>
      </c>
      <c r="D15" s="2227">
        <v>0.77629999999999999</v>
      </c>
      <c r="E15" s="2227">
        <v>5.1452</v>
      </c>
      <c r="F15" s="2226">
        <v>4.2913156626506019</v>
      </c>
      <c r="G15" s="2219">
        <v>3.5118599999999995</v>
      </c>
      <c r="H15" s="2222"/>
      <c r="I15" s="2220">
        <v>0.60160000000000002</v>
      </c>
      <c r="J15" s="2221">
        <v>2.8351000000000002</v>
      </c>
      <c r="K15" s="2221">
        <v>5.3190999999999997</v>
      </c>
      <c r="L15" s="2220">
        <v>4.773456862745098</v>
      </c>
      <c r="M15" s="2219">
        <v>5.0007019607843137</v>
      </c>
      <c r="N15" s="2218"/>
    </row>
    <row r="16" spans="1:14">
      <c r="B16" s="2225" t="s">
        <v>612</v>
      </c>
      <c r="C16" s="2221">
        <v>0.1182</v>
      </c>
      <c r="D16" s="2221">
        <v>1.03</v>
      </c>
      <c r="E16" s="2221">
        <v>4.3784369186716257</v>
      </c>
      <c r="F16" s="2223">
        <v>5.503210042397539</v>
      </c>
      <c r="G16" s="2219">
        <v>2.8078835500835742</v>
      </c>
      <c r="H16" s="2222"/>
      <c r="I16" s="2220">
        <v>0.67369999999999997</v>
      </c>
      <c r="J16" s="2221">
        <v>2.1</v>
      </c>
      <c r="K16" s="2221">
        <v>4.8255237762237764</v>
      </c>
      <c r="L16" s="2220">
        <v>5.7765341849148415</v>
      </c>
      <c r="M16" s="2219">
        <v>4.234516684961581</v>
      </c>
      <c r="N16" s="2218"/>
    </row>
    <row r="17" spans="2:14" ht="16.5" thickBot="1">
      <c r="B17" s="2225" t="s">
        <v>611</v>
      </c>
      <c r="C17" s="2221">
        <v>4.5600000000000002E-2</v>
      </c>
      <c r="D17" s="2224">
        <v>0.71033567156063082</v>
      </c>
      <c r="E17" s="2221">
        <v>3.7410999999999999</v>
      </c>
      <c r="F17" s="2223">
        <v>4.9685157869012704</v>
      </c>
      <c r="G17" s="2219">
        <v>1.2727017155928326</v>
      </c>
      <c r="H17" s="2222"/>
      <c r="I17" s="2220">
        <v>0.7218</v>
      </c>
      <c r="J17" s="2221">
        <v>0</v>
      </c>
      <c r="K17" s="2221">
        <v>0</v>
      </c>
      <c r="L17" s="2220">
        <v>4.7758000000000003</v>
      </c>
      <c r="M17" s="2219">
        <v>2.2574000000000001</v>
      </c>
      <c r="N17" s="2218"/>
    </row>
    <row r="18" spans="2:14" ht="16.5" thickBot="1">
      <c r="B18" s="2217" t="s">
        <v>1828</v>
      </c>
      <c r="C18" s="2211">
        <v>0.7860129132792667</v>
      </c>
      <c r="D18" s="2216">
        <v>1.4459628150761978</v>
      </c>
      <c r="E18" s="2211">
        <v>4.4763999999999999</v>
      </c>
      <c r="F18" s="2215">
        <v>3.1999835997438892</v>
      </c>
      <c r="G18" s="2214">
        <v>2.6912559277164596</v>
      </c>
      <c r="H18" s="2213"/>
      <c r="I18" s="2212">
        <v>1.03</v>
      </c>
      <c r="J18" s="2211">
        <v>2.5409970529741455</v>
      </c>
      <c r="K18" s="2211">
        <v>4.18</v>
      </c>
      <c r="L18" s="2212">
        <v>4.258367237220833</v>
      </c>
      <c r="M18" s="2211">
        <v>3.8595153196811007</v>
      </c>
      <c r="N18" s="2210"/>
    </row>
    <row r="19" spans="2:14" ht="16.5" thickTop="1">
      <c r="L19" s="2209"/>
      <c r="M19" s="2209"/>
      <c r="N19" s="2209"/>
    </row>
    <row r="20" spans="2:14">
      <c r="L20" s="2209"/>
      <c r="M20" s="2209"/>
      <c r="N20" s="2209"/>
    </row>
    <row r="21" spans="2:14">
      <c r="C21" s="2205"/>
      <c r="D21" s="2208"/>
      <c r="E21" s="2208"/>
      <c r="F21" s="2208"/>
      <c r="G21" s="2208"/>
      <c r="H21" s="2208"/>
    </row>
    <row r="22" spans="2:14">
      <c r="C22" s="2203"/>
      <c r="D22" s="2206"/>
      <c r="E22" s="2206"/>
      <c r="F22" s="2206"/>
      <c r="G22" s="2206"/>
      <c r="H22" s="2206"/>
    </row>
    <row r="23" spans="2:14">
      <c r="C23" s="2203"/>
      <c r="D23" s="2206"/>
      <c r="E23" s="2206"/>
      <c r="F23" s="2206"/>
      <c r="G23" s="2206"/>
      <c r="H23" s="2206"/>
    </row>
    <row r="24" spans="2:14">
      <c r="C24" s="2203"/>
      <c r="D24" s="2206"/>
      <c r="E24" s="2206"/>
      <c r="F24" s="2206"/>
      <c r="G24" s="2206"/>
      <c r="H24" s="2206"/>
    </row>
    <row r="25" spans="2:14">
      <c r="C25" s="2203"/>
      <c r="D25" s="2206"/>
      <c r="E25" s="2206"/>
      <c r="F25" s="2206"/>
      <c r="G25" s="2206"/>
      <c r="H25" s="2206"/>
    </row>
    <row r="26" spans="2:14">
      <c r="C26" s="2203"/>
      <c r="D26" s="2206"/>
      <c r="E26" s="2206"/>
      <c r="F26" s="2206"/>
      <c r="G26" s="2206"/>
      <c r="H26" s="2206"/>
    </row>
    <row r="27" spans="2:14">
      <c r="C27" s="2203"/>
      <c r="D27" s="2206"/>
      <c r="E27" s="2206"/>
      <c r="F27" s="2206"/>
      <c r="G27" s="2206"/>
      <c r="H27" s="2206"/>
    </row>
    <row r="28" spans="2:14">
      <c r="C28" s="2203"/>
      <c r="D28" s="2207"/>
      <c r="E28" s="2207"/>
      <c r="F28" s="2207"/>
      <c r="G28" s="2207"/>
      <c r="H28" s="2207"/>
    </row>
    <row r="29" spans="2:14">
      <c r="C29" s="2205"/>
      <c r="D29" s="2206"/>
      <c r="E29" s="2206"/>
      <c r="F29" s="2206"/>
      <c r="G29" s="2206"/>
      <c r="H29" s="2206"/>
    </row>
    <row r="30" spans="2:14">
      <c r="C30" s="2203"/>
      <c r="D30" s="2204"/>
      <c r="E30" s="2204"/>
      <c r="F30" s="2204"/>
      <c r="G30" s="2204"/>
      <c r="H30" s="2204"/>
    </row>
    <row r="31" spans="2:14">
      <c r="C31" s="2205"/>
      <c r="D31" s="2199"/>
      <c r="E31" s="2199"/>
      <c r="F31" s="2199"/>
      <c r="G31" s="2199"/>
      <c r="H31" s="2199"/>
    </row>
    <row r="32" spans="2:14">
      <c r="C32" s="2203"/>
      <c r="D32" s="2204"/>
      <c r="E32" s="2204"/>
      <c r="F32" s="2204"/>
      <c r="G32" s="2204"/>
      <c r="H32" s="2204"/>
      <c r="I32" s="2201"/>
      <c r="J32" s="2201"/>
      <c r="K32" s="2201"/>
      <c r="L32" s="2201"/>
      <c r="M32" s="2201"/>
      <c r="N32" s="2201"/>
    </row>
    <row r="33" spans="3:14">
      <c r="C33" s="2203"/>
      <c r="D33" s="2199"/>
      <c r="E33" s="2199"/>
      <c r="F33" s="2199"/>
      <c r="G33" s="2199"/>
      <c r="H33" s="2199"/>
      <c r="I33" s="2202"/>
      <c r="J33" s="2201"/>
      <c r="K33" s="2201"/>
      <c r="L33" s="2201"/>
      <c r="M33" s="2201"/>
      <c r="N33" s="2201"/>
    </row>
    <row r="34" spans="3:14">
      <c r="C34" s="2200"/>
      <c r="D34" s="2199"/>
      <c r="E34" s="2199"/>
      <c r="F34" s="2199"/>
      <c r="G34" s="2199"/>
      <c r="H34" s="2199"/>
    </row>
    <row r="35" spans="3:14">
      <c r="C35" s="2198"/>
      <c r="E35" s="2198"/>
    </row>
    <row r="36" spans="3:14">
      <c r="C36" s="2198"/>
      <c r="E36" s="2198"/>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V74"/>
  <sheetViews>
    <sheetView workbookViewId="0">
      <selection activeCell="J9" sqref="J9"/>
    </sheetView>
  </sheetViews>
  <sheetFormatPr defaultRowHeight="12.75"/>
  <cols>
    <col min="1" max="1" width="56" style="2241" customWidth="1"/>
    <col min="2" max="3" width="12.140625" style="2241" bestFit="1" customWidth="1"/>
    <col min="4" max="6" width="11.85546875" style="2241" bestFit="1" customWidth="1"/>
    <col min="7" max="8" width="7.5703125" style="2241" customWidth="1"/>
    <col min="9" max="9" width="9.140625" style="2241"/>
    <col min="10" max="10" width="255.7109375" style="2241" bestFit="1" customWidth="1"/>
    <col min="11" max="11" width="9.140625" style="2241"/>
    <col min="12" max="12" width="1.42578125" style="2241" bestFit="1" customWidth="1"/>
    <col min="13" max="16384" width="9.140625" style="2241"/>
  </cols>
  <sheetData>
    <row r="1" spans="1:12">
      <c r="A1" s="3036" t="s">
        <v>1860</v>
      </c>
      <c r="B1" s="3036"/>
      <c r="C1" s="3036"/>
      <c r="D1" s="3036"/>
      <c r="E1" s="3036"/>
      <c r="F1" s="3036"/>
      <c r="G1" s="3036"/>
      <c r="H1" s="3036"/>
    </row>
    <row r="2" spans="1:12" ht="15.75">
      <c r="A2" s="3037" t="s">
        <v>271</v>
      </c>
      <c r="B2" s="3037"/>
      <c r="C2" s="3037"/>
      <c r="D2" s="3037"/>
      <c r="E2" s="3037"/>
      <c r="F2" s="3037"/>
      <c r="G2" s="3037"/>
      <c r="H2" s="3037"/>
    </row>
    <row r="3" spans="1:12" ht="13.5" thickBot="1">
      <c r="A3" s="2254"/>
      <c r="B3" s="2254"/>
      <c r="C3" s="2254"/>
      <c r="D3" s="2254"/>
      <c r="E3" s="2254"/>
      <c r="F3" s="2254"/>
      <c r="G3" s="2254"/>
      <c r="H3" s="2254"/>
      <c r="I3" s="2246"/>
      <c r="L3" s="2241" t="s">
        <v>45</v>
      </c>
    </row>
    <row r="4" spans="1:12" ht="18.75" customHeight="1" thickTop="1">
      <c r="A4" s="3034" t="s">
        <v>61</v>
      </c>
      <c r="B4" s="3038" t="s">
        <v>1859</v>
      </c>
      <c r="C4" s="3039"/>
      <c r="D4" s="3040" t="s">
        <v>560</v>
      </c>
      <c r="E4" s="3040"/>
      <c r="F4" s="3040"/>
      <c r="G4" s="3040" t="s">
        <v>623</v>
      </c>
      <c r="H4" s="3041"/>
    </row>
    <row r="5" spans="1:12" ht="15" customHeight="1">
      <c r="A5" s="3035"/>
      <c r="B5" s="3042">
        <v>2019</v>
      </c>
      <c r="C5" s="3042">
        <v>2020</v>
      </c>
      <c r="D5" s="2253">
        <v>2018</v>
      </c>
      <c r="E5" s="2253">
        <v>2019</v>
      </c>
      <c r="F5" s="2253">
        <v>2020</v>
      </c>
      <c r="G5" s="3044" t="s">
        <v>1858</v>
      </c>
      <c r="H5" s="3045" t="s">
        <v>599</v>
      </c>
    </row>
    <row r="6" spans="1:12" ht="15" customHeight="1">
      <c r="A6" s="3035"/>
      <c r="B6" s="3043"/>
      <c r="C6" s="3043"/>
      <c r="D6" s="2253">
        <v>1</v>
      </c>
      <c r="E6" s="2253">
        <v>2</v>
      </c>
      <c r="F6" s="2253">
        <v>3</v>
      </c>
      <c r="G6" s="3044"/>
      <c r="H6" s="3045"/>
    </row>
    <row r="7" spans="1:12" ht="22.5" customHeight="1">
      <c r="A7" s="2392" t="s">
        <v>1857</v>
      </c>
      <c r="B7" s="2399">
        <v>1259.02</v>
      </c>
      <c r="C7" s="2399">
        <v>1362.35</v>
      </c>
      <c r="D7" s="2305">
        <v>1241.6300000000001</v>
      </c>
      <c r="E7" s="2305">
        <v>1137.75</v>
      </c>
      <c r="F7" s="2305">
        <v>1562.46</v>
      </c>
      <c r="G7" s="2302">
        <v>-8.3664215587574517</v>
      </c>
      <c r="H7" s="2301">
        <v>37.328938694792356</v>
      </c>
      <c r="J7" s="2252"/>
      <c r="K7" s="2252"/>
    </row>
    <row r="8" spans="1:12" ht="22.5" customHeight="1">
      <c r="A8" s="2393" t="s">
        <v>1856</v>
      </c>
      <c r="B8" s="2400">
        <v>271.25</v>
      </c>
      <c r="C8" s="2400">
        <v>288.25</v>
      </c>
      <c r="D8" s="2299">
        <v>264.10000000000002</v>
      </c>
      <c r="E8" s="2299">
        <v>249.12</v>
      </c>
      <c r="F8" s="2299">
        <v>310.08</v>
      </c>
      <c r="G8" s="2294">
        <v>-5.6720939038243046</v>
      </c>
      <c r="H8" s="2293">
        <v>24.47013487475914</v>
      </c>
      <c r="J8" s="2252"/>
      <c r="K8" s="2252"/>
    </row>
    <row r="9" spans="1:12" ht="22.5" customHeight="1">
      <c r="A9" s="2393" t="s">
        <v>1855</v>
      </c>
      <c r="B9" s="2400">
        <v>92.43</v>
      </c>
      <c r="C9" s="2400">
        <v>95.47</v>
      </c>
      <c r="D9" s="2299">
        <v>90.36</v>
      </c>
      <c r="E9" s="2299">
        <v>84.29</v>
      </c>
      <c r="F9" s="2299">
        <v>108.71</v>
      </c>
      <c r="G9" s="2294">
        <v>-6.7175741478530142</v>
      </c>
      <c r="H9" s="2293">
        <v>28.971408233479622</v>
      </c>
      <c r="J9" s="2252"/>
      <c r="K9" s="2252"/>
    </row>
    <row r="10" spans="1:12" ht="22.5" customHeight="1">
      <c r="A10" s="2394" t="s">
        <v>1854</v>
      </c>
      <c r="B10" s="2400">
        <v>1133.0411999999999</v>
      </c>
      <c r="C10" s="2400">
        <v>1153.0020999999999</v>
      </c>
      <c r="D10" s="2299">
        <v>1100.3499999999999</v>
      </c>
      <c r="E10" s="2299">
        <v>1044.7907</v>
      </c>
      <c r="F10" s="2299">
        <v>1249.0262</v>
      </c>
      <c r="G10" s="2294">
        <v>-5.0492388785386311</v>
      </c>
      <c r="H10" s="2293">
        <v>19.547982193945629</v>
      </c>
      <c r="J10" s="2252"/>
      <c r="K10" s="2252"/>
    </row>
    <row r="11" spans="1:12" ht="22.5" customHeight="1">
      <c r="A11" s="2393" t="s">
        <v>1853</v>
      </c>
      <c r="B11" s="2401">
        <v>1567499.39</v>
      </c>
      <c r="C11" s="2401">
        <v>1792762.67</v>
      </c>
      <c r="D11" s="2402">
        <v>1481221.4</v>
      </c>
      <c r="E11" s="2402">
        <v>1445559.15</v>
      </c>
      <c r="F11" s="2402">
        <v>2082581.7</v>
      </c>
      <c r="G11" s="2294">
        <v>-2.4076245455270993</v>
      </c>
      <c r="H11" s="2293">
        <v>44.067553375453372</v>
      </c>
      <c r="J11" s="2252"/>
      <c r="K11" s="2252"/>
    </row>
    <row r="12" spans="1:12" ht="22.5" customHeight="1">
      <c r="A12" s="2395" t="s">
        <v>1852</v>
      </c>
      <c r="B12" s="2403">
        <v>412280.73</v>
      </c>
      <c r="C12" s="2403">
        <v>473389.58</v>
      </c>
      <c r="D12" s="2402">
        <v>360984.96</v>
      </c>
      <c r="E12" s="2402">
        <v>431825.05</v>
      </c>
      <c r="F12" s="2402">
        <v>479827.49</v>
      </c>
      <c r="G12" s="2294">
        <v>19.624111209508555</v>
      </c>
      <c r="H12" s="2293">
        <v>11.116177720583835</v>
      </c>
      <c r="J12" s="2252"/>
      <c r="K12" s="2252"/>
    </row>
    <row r="13" spans="1:12" ht="22.5" customHeight="1">
      <c r="A13" s="2352" t="s">
        <v>1851</v>
      </c>
      <c r="B13" s="2400">
        <v>215</v>
      </c>
      <c r="C13" s="2400">
        <v>212</v>
      </c>
      <c r="D13" s="2404">
        <v>198</v>
      </c>
      <c r="E13" s="2404">
        <v>217</v>
      </c>
      <c r="F13" s="2404">
        <v>209</v>
      </c>
      <c r="G13" s="2405">
        <v>9.5959595959595987</v>
      </c>
      <c r="H13" s="2293">
        <v>-3.6866359447004555</v>
      </c>
      <c r="J13" s="2252"/>
      <c r="K13" s="2252"/>
    </row>
    <row r="14" spans="1:12" ht="22.5" customHeight="1">
      <c r="A14" s="2352" t="s">
        <v>1850</v>
      </c>
      <c r="B14" s="2400">
        <v>4206.6019800000004</v>
      </c>
      <c r="C14" s="2400">
        <v>4827.58158</v>
      </c>
      <c r="D14" s="2299">
        <v>3687.6489999999999</v>
      </c>
      <c r="E14" s="2406">
        <v>4402.0450000000001</v>
      </c>
      <c r="F14" s="2299">
        <v>4891.9610000000002</v>
      </c>
      <c r="G14" s="2405">
        <v>19.372668060327872</v>
      </c>
      <c r="H14" s="2293">
        <v>11.129281958726004</v>
      </c>
      <c r="J14" s="2252"/>
      <c r="K14" s="2252"/>
    </row>
    <row r="15" spans="1:12" ht="22.5" customHeight="1">
      <c r="A15" s="2396" t="s">
        <v>1849</v>
      </c>
      <c r="B15" s="2407">
        <v>45.319261049209999</v>
      </c>
      <c r="C15" s="2407">
        <v>47.590711722442201</v>
      </c>
      <c r="D15" s="2299">
        <v>48.64554521865162</v>
      </c>
      <c r="E15" s="2299">
        <v>41.793746714583499</v>
      </c>
      <c r="F15" s="2299">
        <v>55.284253170629441</v>
      </c>
      <c r="G15" s="2405">
        <v>-14.085151010787754</v>
      </c>
      <c r="H15" s="2293">
        <v>32.278767797907364</v>
      </c>
      <c r="J15" s="2252"/>
      <c r="K15" s="2252"/>
    </row>
    <row r="16" spans="1:12" ht="22.5" customHeight="1">
      <c r="A16" s="2397" t="s">
        <v>1848</v>
      </c>
      <c r="B16" s="2407">
        <v>56.645193382433916</v>
      </c>
      <c r="C16" s="2407">
        <v>87.943016170596763</v>
      </c>
      <c r="D16" s="2299">
        <v>101.13819051179433</v>
      </c>
      <c r="E16" s="2299">
        <v>59.472505405795921</v>
      </c>
      <c r="F16" s="2299">
        <v>140.05599638802397</v>
      </c>
      <c r="G16" s="2294">
        <v>-41.196787183116079</v>
      </c>
      <c r="H16" s="2293">
        <v>135.49705100262136</v>
      </c>
      <c r="J16" s="2252"/>
      <c r="K16" s="2252"/>
    </row>
    <row r="17" spans="1:256" ht="22.5" customHeight="1">
      <c r="A17" s="2397" t="s">
        <v>1847</v>
      </c>
      <c r="B17" s="2407">
        <v>1.1303586654043272</v>
      </c>
      <c r="C17" s="2407">
        <v>0.61968750821192753</v>
      </c>
      <c r="D17" s="2299">
        <v>2.3521490250292261</v>
      </c>
      <c r="E17" s="2299">
        <v>1.7419176768978966</v>
      </c>
      <c r="F17" s="2299">
        <v>8.0262700377210692</v>
      </c>
      <c r="G17" s="2294">
        <v>-25.943566569883785</v>
      </c>
      <c r="H17" s="2293">
        <v>360.77206426969013</v>
      </c>
      <c r="J17" s="2252"/>
      <c r="K17" s="2252"/>
    </row>
    <row r="18" spans="1:256" ht="22.5" customHeight="1">
      <c r="A18" s="2397" t="s">
        <v>1846</v>
      </c>
      <c r="B18" s="2407">
        <v>0.68925513266068961</v>
      </c>
      <c r="C18" s="2407">
        <v>0.61980206225512269</v>
      </c>
      <c r="D18" s="2299">
        <v>1.5475424538154796</v>
      </c>
      <c r="E18" s="2299">
        <v>1.4136834179355442</v>
      </c>
      <c r="F18" s="2299">
        <v>6.1202357631395694</v>
      </c>
      <c r="G18" s="2294">
        <v>-8.649781177240385</v>
      </c>
      <c r="H18" s="2293">
        <v>332.92831234288531</v>
      </c>
      <c r="J18" s="2252"/>
      <c r="K18" s="2252"/>
    </row>
    <row r="19" spans="1:256" ht="22.5" customHeight="1">
      <c r="A19" s="2397" t="s">
        <v>1845</v>
      </c>
      <c r="B19" s="2407">
        <v>50.726000601505817</v>
      </c>
      <c r="C19" s="2407">
        <v>47.366560237446272</v>
      </c>
      <c r="D19" s="2299">
        <v>87.175393901276351</v>
      </c>
      <c r="E19" s="2299">
        <v>50.753868494416153</v>
      </c>
      <c r="F19" s="2299">
        <v>44.154116978940131</v>
      </c>
      <c r="G19" s="2294">
        <v>-41.779593732729836</v>
      </c>
      <c r="H19" s="2293">
        <v>-13.003445276692787</v>
      </c>
      <c r="J19" s="2252"/>
      <c r="K19" s="2252"/>
    </row>
    <row r="20" spans="1:256" ht="22.5" customHeight="1" thickBot="1">
      <c r="A20" s="2398" t="s">
        <v>1844</v>
      </c>
      <c r="B20" s="2408">
        <v>35.847612036391297</v>
      </c>
      <c r="C20" s="2408">
        <v>34.865168182021549</v>
      </c>
      <c r="D20" s="2409">
        <v>37.957613223789508</v>
      </c>
      <c r="E20" s="2409">
        <v>34.952537224090761</v>
      </c>
      <c r="F20" s="2409">
        <v>33.49674396927621</v>
      </c>
      <c r="G20" s="2410">
        <v>-7.9169256032551374</v>
      </c>
      <c r="H20" s="2411">
        <v>-4.1650574477069995</v>
      </c>
      <c r="J20" s="2252"/>
      <c r="K20" s="2252"/>
    </row>
    <row r="21" spans="1:256" ht="13.5" thickTop="1">
      <c r="A21" s="2248" t="s">
        <v>1843</v>
      </c>
      <c r="B21" s="2248"/>
      <c r="C21" s="2248"/>
      <c r="D21" s="2251"/>
      <c r="E21" s="2242"/>
      <c r="F21" s="2242"/>
      <c r="G21" s="2250"/>
      <c r="H21" s="2250"/>
      <c r="J21" s="2241" t="s">
        <v>1842</v>
      </c>
    </row>
    <row r="22" spans="1:256">
      <c r="A22" s="2248" t="s">
        <v>1841</v>
      </c>
      <c r="B22" s="2248"/>
      <c r="C22" s="2248"/>
      <c r="D22" s="2242"/>
      <c r="E22" s="2242"/>
      <c r="F22" s="2242"/>
      <c r="G22" s="2242"/>
      <c r="H22" s="2242"/>
    </row>
    <row r="23" spans="1:256">
      <c r="A23" s="2248" t="s">
        <v>1840</v>
      </c>
      <c r="B23" s="2248"/>
      <c r="C23" s="2248"/>
      <c r="D23" s="2242"/>
      <c r="E23" s="2242"/>
      <c r="F23" s="2242"/>
      <c r="G23" s="2242"/>
      <c r="H23" s="2242"/>
    </row>
    <row r="24" spans="1:256">
      <c r="A24" s="2248" t="s">
        <v>1839</v>
      </c>
      <c r="B24" s="2248"/>
      <c r="C24" s="2248"/>
      <c r="D24" s="2242"/>
      <c r="E24" s="2242"/>
      <c r="F24" s="2242"/>
      <c r="G24" s="2249"/>
      <c r="H24" s="2242"/>
    </row>
    <row r="25" spans="1:256">
      <c r="A25" s="2248" t="s">
        <v>1838</v>
      </c>
      <c r="B25" s="2248"/>
      <c r="C25" s="2248"/>
      <c r="D25" s="2242"/>
      <c r="E25" s="2242"/>
      <c r="F25" s="2242"/>
      <c r="G25" s="2242"/>
      <c r="H25" s="2242"/>
    </row>
    <row r="26" spans="1:256">
      <c r="A26" s="2242"/>
      <c r="B26" s="2242"/>
      <c r="C26" s="2242"/>
      <c r="D26" s="2242"/>
      <c r="E26" s="2242"/>
      <c r="F26" s="2242"/>
      <c r="G26" s="2242"/>
      <c r="H26" s="2242"/>
      <c r="I26" s="2242"/>
    </row>
    <row r="27" spans="1:256">
      <c r="A27" s="2242"/>
      <c r="B27" s="2242"/>
      <c r="C27" s="2242"/>
      <c r="D27" s="2242"/>
      <c r="E27" s="2242"/>
      <c r="F27" s="2242"/>
      <c r="G27" s="2242"/>
      <c r="H27" s="2242"/>
      <c r="I27" s="2247"/>
      <c r="J27" s="2246"/>
      <c r="K27" s="2246"/>
      <c r="L27" s="2246"/>
      <c r="M27" s="2246"/>
      <c r="N27" s="2246"/>
      <c r="O27" s="2246"/>
      <c r="P27" s="2246"/>
      <c r="Q27" s="2246"/>
      <c r="R27" s="2246"/>
      <c r="S27" s="2246"/>
      <c r="T27" s="2246"/>
      <c r="U27" s="2246"/>
      <c r="V27" s="2246"/>
      <c r="W27" s="2246"/>
      <c r="X27" s="2246"/>
      <c r="Y27" s="2246"/>
      <c r="Z27" s="2246"/>
      <c r="AA27" s="2246"/>
      <c r="AB27" s="2246"/>
      <c r="AC27" s="2246"/>
      <c r="AD27" s="2246"/>
      <c r="AE27" s="2246"/>
      <c r="AF27" s="2246"/>
      <c r="AG27" s="2246"/>
      <c r="AH27" s="2246"/>
      <c r="AI27" s="2246"/>
      <c r="AJ27" s="2246"/>
      <c r="AK27" s="2246"/>
      <c r="AL27" s="2246"/>
      <c r="AM27" s="2246"/>
      <c r="AN27" s="2246"/>
      <c r="AO27" s="2246"/>
      <c r="AP27" s="2246"/>
      <c r="AQ27" s="2246"/>
      <c r="AR27" s="2246"/>
      <c r="AS27" s="2246"/>
      <c r="AT27" s="2246"/>
      <c r="AU27" s="2246"/>
      <c r="AV27" s="2246"/>
      <c r="AW27" s="2246"/>
      <c r="AX27" s="2246"/>
      <c r="AY27" s="2246"/>
      <c r="AZ27" s="2246"/>
      <c r="BA27" s="2246"/>
      <c r="BB27" s="2246"/>
      <c r="BC27" s="2246"/>
      <c r="BD27" s="2246"/>
      <c r="BE27" s="2246"/>
      <c r="BF27" s="2246"/>
      <c r="BG27" s="2246"/>
      <c r="BH27" s="2246"/>
      <c r="BI27" s="2246"/>
      <c r="BJ27" s="2246"/>
      <c r="BK27" s="2246"/>
      <c r="BL27" s="2246"/>
      <c r="BM27" s="2246"/>
      <c r="BN27" s="2246"/>
      <c r="BO27" s="2246"/>
      <c r="BP27" s="2246"/>
      <c r="BQ27" s="2246"/>
      <c r="BR27" s="2246"/>
      <c r="BS27" s="2246"/>
      <c r="BT27" s="2246"/>
      <c r="BU27" s="2246"/>
      <c r="BV27" s="2246"/>
      <c r="BW27" s="2246"/>
      <c r="BX27" s="2246"/>
      <c r="BY27" s="2246"/>
      <c r="BZ27" s="2246"/>
      <c r="CA27" s="2246"/>
      <c r="CB27" s="2246"/>
      <c r="CC27" s="2246"/>
      <c r="CD27" s="2246"/>
      <c r="CE27" s="2246"/>
      <c r="CF27" s="2246"/>
      <c r="CG27" s="2246"/>
      <c r="CH27" s="2246"/>
      <c r="CI27" s="2246"/>
      <c r="CJ27" s="2246"/>
      <c r="CK27" s="2246"/>
      <c r="CL27" s="2246"/>
      <c r="CM27" s="2246"/>
      <c r="CN27" s="2246"/>
      <c r="CO27" s="2246"/>
      <c r="CP27" s="2246"/>
      <c r="CQ27" s="2246"/>
      <c r="CR27" s="2246"/>
      <c r="CS27" s="2246"/>
      <c r="CT27" s="2246"/>
      <c r="CU27" s="2246"/>
      <c r="CV27" s="2246"/>
      <c r="CW27" s="2246"/>
      <c r="CX27" s="2246"/>
      <c r="CY27" s="2246"/>
      <c r="CZ27" s="2246"/>
      <c r="DA27" s="2246"/>
      <c r="DB27" s="2246"/>
      <c r="DC27" s="2246"/>
      <c r="DD27" s="2246"/>
      <c r="DE27" s="2246"/>
      <c r="DF27" s="2246"/>
      <c r="DG27" s="2246"/>
      <c r="DH27" s="2246"/>
      <c r="DI27" s="2246"/>
      <c r="DJ27" s="2246"/>
      <c r="DK27" s="2246"/>
      <c r="DL27" s="2246"/>
      <c r="DM27" s="2246"/>
      <c r="DN27" s="2246"/>
      <c r="DO27" s="2246"/>
      <c r="DP27" s="2246"/>
      <c r="DQ27" s="2246"/>
      <c r="DR27" s="2246"/>
      <c r="DS27" s="2246"/>
      <c r="DT27" s="2246"/>
      <c r="DU27" s="2246"/>
      <c r="DV27" s="2246"/>
      <c r="DW27" s="2246"/>
      <c r="DX27" s="2246"/>
      <c r="DY27" s="2246"/>
      <c r="DZ27" s="2246"/>
      <c r="EA27" s="2246"/>
      <c r="EB27" s="2246"/>
      <c r="EC27" s="2246"/>
      <c r="ED27" s="2246"/>
      <c r="EE27" s="2246"/>
      <c r="EF27" s="2246"/>
      <c r="EG27" s="2246"/>
      <c r="EH27" s="2246"/>
      <c r="EI27" s="2246"/>
      <c r="EJ27" s="2246"/>
      <c r="EK27" s="2246"/>
      <c r="EL27" s="2246"/>
      <c r="EM27" s="2246"/>
      <c r="EN27" s="2246"/>
      <c r="EO27" s="2246"/>
      <c r="EP27" s="2246"/>
      <c r="EQ27" s="2246"/>
      <c r="ER27" s="2246"/>
      <c r="ES27" s="2246"/>
      <c r="ET27" s="2246"/>
      <c r="EU27" s="2246"/>
      <c r="EV27" s="2246"/>
      <c r="EW27" s="2246"/>
      <c r="EX27" s="2246"/>
      <c r="EY27" s="2246"/>
      <c r="EZ27" s="2246"/>
      <c r="FA27" s="2246"/>
      <c r="FB27" s="2246"/>
      <c r="FC27" s="2246"/>
      <c r="FD27" s="2246"/>
      <c r="FE27" s="2246"/>
      <c r="FF27" s="2246"/>
      <c r="FG27" s="2246"/>
      <c r="FH27" s="2246"/>
      <c r="FI27" s="2246"/>
      <c r="FJ27" s="2246"/>
      <c r="FK27" s="2246"/>
      <c r="FL27" s="2246"/>
      <c r="FM27" s="2246"/>
      <c r="FN27" s="2246"/>
      <c r="FO27" s="2246"/>
      <c r="FP27" s="2246"/>
      <c r="FQ27" s="2246"/>
      <c r="FR27" s="2246"/>
      <c r="FS27" s="2246"/>
      <c r="FT27" s="2246"/>
      <c r="FU27" s="2246"/>
      <c r="FV27" s="2246"/>
      <c r="FW27" s="2246"/>
      <c r="FX27" s="2246"/>
      <c r="FY27" s="2246"/>
      <c r="FZ27" s="2246"/>
      <c r="GA27" s="2246"/>
      <c r="GB27" s="2246"/>
      <c r="GC27" s="2246"/>
      <c r="GD27" s="2246"/>
      <c r="GE27" s="2246"/>
      <c r="GF27" s="2246"/>
      <c r="GG27" s="2246"/>
      <c r="GH27" s="2246"/>
      <c r="GI27" s="2246"/>
      <c r="GJ27" s="2246"/>
      <c r="GK27" s="2246"/>
      <c r="GL27" s="2246"/>
      <c r="GM27" s="2246"/>
      <c r="GN27" s="2246"/>
      <c r="GO27" s="2246"/>
      <c r="GP27" s="2246"/>
      <c r="GQ27" s="2246"/>
      <c r="GR27" s="2246"/>
      <c r="GS27" s="2246"/>
      <c r="GT27" s="2246"/>
      <c r="GU27" s="2246"/>
      <c r="GV27" s="2246"/>
      <c r="GW27" s="2246"/>
      <c r="GX27" s="2246"/>
      <c r="GY27" s="2246"/>
      <c r="GZ27" s="2246"/>
      <c r="HA27" s="2246"/>
      <c r="HB27" s="2246"/>
      <c r="HC27" s="2246"/>
      <c r="HD27" s="2246"/>
      <c r="HE27" s="2246"/>
      <c r="HF27" s="2246"/>
      <c r="HG27" s="2246"/>
      <c r="HH27" s="2246"/>
      <c r="HI27" s="2246"/>
      <c r="HJ27" s="2246"/>
      <c r="HK27" s="2246"/>
      <c r="HL27" s="2246"/>
      <c r="HM27" s="2246"/>
      <c r="HN27" s="2246"/>
      <c r="HO27" s="2246"/>
      <c r="HP27" s="2246"/>
      <c r="HQ27" s="2246"/>
      <c r="HR27" s="2246"/>
      <c r="HS27" s="2246"/>
      <c r="HT27" s="2246"/>
      <c r="HU27" s="2246"/>
      <c r="HV27" s="2246"/>
      <c r="HW27" s="2246"/>
      <c r="HX27" s="2246"/>
      <c r="HY27" s="2246"/>
      <c r="HZ27" s="2246"/>
      <c r="IA27" s="2246"/>
      <c r="IB27" s="2246"/>
      <c r="IC27" s="2246"/>
      <c r="ID27" s="2246"/>
      <c r="IE27" s="2246"/>
      <c r="IF27" s="2246"/>
      <c r="IG27" s="2246"/>
      <c r="IH27" s="2246"/>
      <c r="II27" s="2246"/>
      <c r="IJ27" s="2246"/>
      <c r="IK27" s="2246"/>
      <c r="IL27" s="2246"/>
      <c r="IM27" s="2246"/>
      <c r="IN27" s="2246"/>
      <c r="IO27" s="2246"/>
      <c r="IP27" s="2246"/>
      <c r="IQ27" s="2246"/>
      <c r="IR27" s="2246"/>
      <c r="IS27" s="2246"/>
      <c r="IT27" s="2246"/>
      <c r="IU27" s="2246"/>
      <c r="IV27" s="2246"/>
    </row>
    <row r="39" spans="1:12">
      <c r="A39" s="2242"/>
      <c r="B39" s="2242"/>
      <c r="C39" s="2242"/>
      <c r="D39" s="2242"/>
      <c r="E39" s="2242"/>
      <c r="F39" s="2242"/>
      <c r="G39" s="2242"/>
      <c r="H39" s="2242"/>
      <c r="I39" s="2242"/>
      <c r="J39" s="2242"/>
      <c r="K39" s="2242"/>
      <c r="L39" s="2242"/>
    </row>
    <row r="40" spans="1:12">
      <c r="A40" s="2242"/>
      <c r="B40" s="2242"/>
      <c r="C40" s="2242"/>
      <c r="D40" s="2242"/>
      <c r="E40" s="2242"/>
      <c r="F40" s="2242"/>
      <c r="G40" s="2242"/>
      <c r="H40" s="2242"/>
      <c r="I40" s="2242"/>
      <c r="J40" s="2242"/>
      <c r="K40" s="2242"/>
      <c r="L40" s="2242"/>
    </row>
    <row r="41" spans="1:12">
      <c r="A41" s="2242"/>
      <c r="B41" s="2242"/>
      <c r="C41" s="2242"/>
      <c r="D41" s="2242"/>
      <c r="E41" s="2242"/>
      <c r="F41" s="2242"/>
      <c r="G41" s="2242"/>
      <c r="H41" s="2242"/>
      <c r="I41" s="2242"/>
      <c r="J41" s="2242"/>
      <c r="K41" s="2242"/>
      <c r="L41" s="2242"/>
    </row>
    <row r="42" spans="1:12">
      <c r="A42" s="2242"/>
      <c r="B42" s="2242"/>
      <c r="C42" s="2242"/>
      <c r="D42" s="2242"/>
      <c r="E42" s="2242"/>
      <c r="F42" s="2242"/>
      <c r="G42" s="2242"/>
      <c r="H42" s="2242"/>
      <c r="I42" s="2242"/>
      <c r="J42" s="2242"/>
      <c r="K42" s="2242"/>
      <c r="L42" s="2242"/>
    </row>
    <row r="43" spans="1:12">
      <c r="A43" s="2242"/>
      <c r="B43" s="2242"/>
      <c r="C43" s="2242"/>
      <c r="D43" s="2242"/>
      <c r="E43" s="2242"/>
      <c r="F43" s="2242"/>
      <c r="G43" s="2242"/>
      <c r="H43" s="2242"/>
      <c r="I43" s="2242"/>
      <c r="J43" s="2242"/>
      <c r="K43" s="2242"/>
      <c r="L43" s="2242"/>
    </row>
    <row r="44" spans="1:12">
      <c r="A44" s="2242"/>
      <c r="B44" s="2242"/>
      <c r="C44" s="2242"/>
      <c r="D44" s="2242"/>
      <c r="E44" s="2242"/>
      <c r="F44" s="2242"/>
      <c r="G44" s="2242"/>
      <c r="H44" s="2242"/>
      <c r="I44" s="2242"/>
      <c r="J44" s="2242"/>
      <c r="K44" s="2242"/>
      <c r="L44" s="2242"/>
    </row>
    <row r="45" spans="1:12">
      <c r="A45" s="2242"/>
      <c r="B45" s="2242"/>
      <c r="C45" s="2242"/>
      <c r="D45" s="2242"/>
      <c r="E45" s="2242"/>
      <c r="F45" s="2242"/>
      <c r="G45" s="2242"/>
      <c r="H45" s="2242"/>
      <c r="I45" s="2242"/>
      <c r="J45" s="2242"/>
      <c r="K45" s="2242"/>
      <c r="L45" s="2242"/>
    </row>
    <row r="46" spans="1:12">
      <c r="A46" s="2242"/>
      <c r="B46" s="2242"/>
      <c r="C46" s="2242"/>
      <c r="D46" s="2242"/>
      <c r="E46" s="2242"/>
      <c r="F46" s="2242"/>
      <c r="G46" s="2242"/>
      <c r="H46" s="2242"/>
      <c r="I46" s="2242"/>
      <c r="J46" s="2242"/>
      <c r="K46" s="2242"/>
      <c r="L46" s="2242"/>
    </row>
    <row r="47" spans="1:12">
      <c r="A47" s="2242"/>
      <c r="B47" s="2242"/>
      <c r="C47" s="2242"/>
      <c r="D47" s="2242"/>
      <c r="E47" s="2242"/>
      <c r="F47" s="2242"/>
      <c r="G47" s="2242"/>
      <c r="H47" s="2242"/>
      <c r="I47" s="2242"/>
      <c r="J47" s="2242"/>
      <c r="K47" s="2242"/>
      <c r="L47" s="2242"/>
    </row>
    <row r="48" spans="1:12">
      <c r="A48" s="2242"/>
      <c r="B48" s="2242"/>
      <c r="C48" s="2242"/>
      <c r="D48" s="2242"/>
      <c r="E48" s="2242"/>
      <c r="F48" s="2242"/>
      <c r="G48" s="2242"/>
      <c r="H48" s="2242"/>
      <c r="I48" s="2242"/>
      <c r="J48" s="2242"/>
      <c r="K48" s="2242"/>
      <c r="L48" s="2242"/>
    </row>
    <row r="49" spans="1:12">
      <c r="A49" s="2242"/>
      <c r="B49" s="2242"/>
      <c r="C49" s="2242"/>
      <c r="D49" s="2242"/>
      <c r="E49" s="2242"/>
      <c r="F49" s="2242"/>
      <c r="G49" s="2242"/>
      <c r="H49" s="2242"/>
      <c r="I49" s="2242"/>
      <c r="J49" s="2242"/>
      <c r="K49" s="2242"/>
      <c r="L49" s="2242"/>
    </row>
    <row r="50" spans="1:12">
      <c r="A50" s="2242"/>
      <c r="B50" s="2242"/>
      <c r="C50" s="2242"/>
      <c r="D50" s="2242"/>
      <c r="E50" s="2242"/>
      <c r="F50" s="2242"/>
      <c r="G50" s="2242"/>
      <c r="H50" s="2242"/>
      <c r="I50" s="2242"/>
      <c r="J50" s="2242"/>
      <c r="K50" s="2242"/>
      <c r="L50" s="2242"/>
    </row>
    <row r="51" spans="1:12">
      <c r="A51" s="2242"/>
      <c r="B51" s="2242"/>
      <c r="C51" s="2242"/>
      <c r="D51" s="2242"/>
      <c r="E51" s="2242"/>
      <c r="F51" s="2242"/>
      <c r="G51" s="2242"/>
      <c r="H51" s="2242"/>
      <c r="I51" s="2242"/>
      <c r="J51" s="2242"/>
      <c r="K51" s="2242"/>
      <c r="L51" s="2242"/>
    </row>
    <row r="52" spans="1:12">
      <c r="A52" s="2242"/>
      <c r="B52" s="2242"/>
      <c r="C52" s="2242"/>
      <c r="D52" s="2242"/>
      <c r="E52" s="2242"/>
      <c r="F52" s="2242"/>
      <c r="G52" s="2242"/>
      <c r="H52" s="2242"/>
      <c r="I52" s="2242"/>
      <c r="J52" s="2242"/>
      <c r="K52" s="2242"/>
      <c r="L52" s="2242"/>
    </row>
    <row r="53" spans="1:12">
      <c r="A53" s="2245"/>
      <c r="B53" s="2245"/>
      <c r="C53" s="2245"/>
      <c r="D53" s="2244"/>
      <c r="E53" s="2244"/>
      <c r="F53" s="2244"/>
      <c r="G53" s="2243"/>
      <c r="H53" s="2243"/>
      <c r="I53" s="2242"/>
      <c r="J53" s="2242"/>
      <c r="K53" s="2242"/>
      <c r="L53" s="2242"/>
    </row>
    <row r="54" spans="1:12">
      <c r="A54" s="2242"/>
      <c r="B54" s="2242"/>
      <c r="C54" s="2242"/>
      <c r="D54" s="2242"/>
      <c r="E54" s="2242"/>
      <c r="F54" s="2242"/>
      <c r="G54" s="2242"/>
      <c r="H54" s="2242"/>
      <c r="I54" s="2242"/>
      <c r="J54" s="2242"/>
      <c r="K54" s="2242"/>
      <c r="L54" s="2242"/>
    </row>
    <row r="55" spans="1:12">
      <c r="A55" s="2242"/>
      <c r="B55" s="2242"/>
      <c r="C55" s="2242"/>
      <c r="D55" s="2242"/>
      <c r="E55" s="2242"/>
      <c r="F55" s="2242"/>
      <c r="G55" s="2242"/>
      <c r="H55" s="2242"/>
      <c r="I55" s="2242"/>
      <c r="J55" s="2242"/>
      <c r="K55" s="2242"/>
      <c r="L55" s="2242"/>
    </row>
    <row r="56" spans="1:12">
      <c r="A56" s="2242"/>
      <c r="B56" s="2242"/>
      <c r="C56" s="2242"/>
      <c r="D56" s="2242"/>
      <c r="E56" s="2242"/>
      <c r="F56" s="2242"/>
      <c r="G56" s="2242"/>
      <c r="H56" s="2242"/>
      <c r="I56" s="2242"/>
      <c r="J56" s="2242"/>
      <c r="K56" s="2242"/>
      <c r="L56" s="2242"/>
    </row>
    <row r="57" spans="1:12">
      <c r="A57" s="2242"/>
      <c r="B57" s="2242"/>
      <c r="C57" s="2242"/>
      <c r="D57" s="2242"/>
      <c r="E57" s="2242"/>
      <c r="F57" s="2242"/>
      <c r="G57" s="2242"/>
      <c r="H57" s="2242"/>
      <c r="I57" s="2242"/>
      <c r="J57" s="2242"/>
      <c r="K57" s="2242"/>
      <c r="L57" s="2242"/>
    </row>
    <row r="58" spans="1:12">
      <c r="A58" s="2242"/>
      <c r="B58" s="2242"/>
      <c r="C58" s="2242"/>
      <c r="D58" s="2242"/>
      <c r="E58" s="2242"/>
      <c r="F58" s="2242"/>
      <c r="G58" s="2242"/>
      <c r="H58" s="2242"/>
      <c r="I58" s="2242"/>
      <c r="J58" s="2242"/>
      <c r="K58" s="2242"/>
      <c r="L58" s="2242"/>
    </row>
    <row r="59" spans="1:12">
      <c r="A59" s="2242"/>
      <c r="B59" s="2242"/>
      <c r="C59" s="2242"/>
      <c r="D59" s="2242"/>
      <c r="E59" s="2242"/>
      <c r="F59" s="2242"/>
      <c r="G59" s="2242"/>
      <c r="H59" s="2242"/>
      <c r="I59" s="2242"/>
      <c r="J59" s="2242"/>
      <c r="K59" s="2242"/>
      <c r="L59" s="2242"/>
    </row>
    <row r="60" spans="1:12">
      <c r="A60" s="2242"/>
      <c r="B60" s="2242"/>
      <c r="C60" s="2242"/>
      <c r="D60" s="2242"/>
      <c r="E60" s="2242"/>
      <c r="F60" s="2242"/>
      <c r="G60" s="2242"/>
      <c r="H60" s="2242"/>
      <c r="I60" s="2242"/>
      <c r="J60" s="2242"/>
      <c r="K60" s="2242"/>
      <c r="L60" s="2242"/>
    </row>
    <row r="61" spans="1:12">
      <c r="A61" s="2242"/>
      <c r="B61" s="2242"/>
      <c r="C61" s="2242"/>
      <c r="D61" s="2242"/>
      <c r="E61" s="2242"/>
      <c r="F61" s="2242"/>
      <c r="G61" s="2242"/>
      <c r="H61" s="2242"/>
      <c r="I61" s="2242"/>
      <c r="J61" s="2242"/>
      <c r="K61" s="2242"/>
      <c r="L61" s="2242"/>
    </row>
    <row r="62" spans="1:12">
      <c r="A62" s="2242"/>
      <c r="B62" s="2242"/>
      <c r="C62" s="2242"/>
      <c r="D62" s="2242"/>
      <c r="E62" s="2242"/>
      <c r="F62" s="2242"/>
      <c r="G62" s="2242"/>
      <c r="H62" s="2242"/>
      <c r="I62" s="2242"/>
      <c r="J62" s="2242"/>
      <c r="K62" s="2242"/>
      <c r="L62" s="2242"/>
    </row>
    <row r="63" spans="1:12">
      <c r="A63" s="2242"/>
      <c r="B63" s="2242"/>
      <c r="C63" s="2242"/>
      <c r="D63" s="2242"/>
      <c r="E63" s="2242"/>
      <c r="F63" s="2242"/>
      <c r="G63" s="2242"/>
      <c r="H63" s="2242"/>
      <c r="I63" s="2242"/>
      <c r="J63" s="2242"/>
      <c r="K63" s="2242"/>
      <c r="L63" s="2242"/>
    </row>
    <row r="64" spans="1:12">
      <c r="A64" s="2242"/>
      <c r="B64" s="2242"/>
      <c r="C64" s="2242"/>
      <c r="D64" s="2242"/>
      <c r="E64" s="2242"/>
      <c r="F64" s="2242"/>
      <c r="G64" s="2242"/>
      <c r="H64" s="2242"/>
      <c r="I64" s="2242"/>
      <c r="J64" s="2242"/>
      <c r="K64" s="2242"/>
      <c r="L64" s="2242"/>
    </row>
    <row r="65" spans="1:12">
      <c r="A65" s="2242"/>
      <c r="B65" s="2242"/>
      <c r="C65" s="2242"/>
      <c r="D65" s="2242"/>
      <c r="E65" s="2242"/>
      <c r="F65" s="2242"/>
      <c r="G65" s="2242"/>
      <c r="H65" s="2242"/>
      <c r="I65" s="2242"/>
      <c r="J65" s="2242"/>
      <c r="K65" s="2242"/>
      <c r="L65" s="2242"/>
    </row>
    <row r="66" spans="1:12">
      <c r="A66" s="2242"/>
      <c r="B66" s="2242"/>
      <c r="C66" s="2242"/>
      <c r="D66" s="2242"/>
      <c r="E66" s="2242"/>
      <c r="F66" s="2242"/>
      <c r="G66" s="2242"/>
      <c r="H66" s="2242"/>
      <c r="I66" s="2242"/>
      <c r="J66" s="2242"/>
      <c r="K66" s="2242"/>
      <c r="L66" s="2242"/>
    </row>
    <row r="67" spans="1:12">
      <c r="A67" s="2242"/>
      <c r="B67" s="2242"/>
      <c r="C67" s="2242"/>
      <c r="D67" s="2242"/>
      <c r="E67" s="2242"/>
      <c r="F67" s="2242"/>
      <c r="G67" s="2242"/>
      <c r="H67" s="2242"/>
      <c r="I67" s="2242"/>
      <c r="J67" s="2242"/>
      <c r="K67" s="2242"/>
      <c r="L67" s="2242"/>
    </row>
    <row r="68" spans="1:12">
      <c r="A68" s="2242"/>
      <c r="B68" s="2242"/>
      <c r="C68" s="2242"/>
      <c r="D68" s="2242"/>
      <c r="E68" s="2242"/>
      <c r="F68" s="2242"/>
      <c r="G68" s="2242"/>
      <c r="H68" s="2242"/>
      <c r="I68" s="2242"/>
      <c r="J68" s="2242"/>
      <c r="K68" s="2242"/>
      <c r="L68" s="2242"/>
    </row>
    <row r="69" spans="1:12">
      <c r="A69" s="2242"/>
      <c r="B69" s="2242"/>
      <c r="C69" s="2242"/>
      <c r="D69" s="2242"/>
      <c r="E69" s="2242"/>
      <c r="F69" s="2242"/>
      <c r="G69" s="2242"/>
      <c r="H69" s="2242"/>
      <c r="I69" s="2242"/>
      <c r="J69" s="2242"/>
      <c r="K69" s="2242"/>
      <c r="L69" s="2242"/>
    </row>
    <row r="70" spans="1:12">
      <c r="A70" s="2242"/>
      <c r="B70" s="2242"/>
      <c r="C70" s="2242"/>
      <c r="D70" s="2242"/>
      <c r="E70" s="2242"/>
      <c r="F70" s="2242"/>
      <c r="G70" s="2242"/>
      <c r="H70" s="2242"/>
      <c r="I70" s="2242"/>
      <c r="J70" s="2242"/>
      <c r="K70" s="2242"/>
      <c r="L70" s="2242"/>
    </row>
    <row r="71" spans="1:12">
      <c r="A71" s="2242"/>
      <c r="B71" s="2242"/>
      <c r="C71" s="2242"/>
      <c r="D71" s="2242"/>
      <c r="E71" s="2242"/>
      <c r="F71" s="2242"/>
      <c r="G71" s="2242"/>
      <c r="H71" s="2242"/>
      <c r="I71" s="2242"/>
      <c r="J71" s="2242"/>
      <c r="K71" s="2242"/>
      <c r="L71" s="2242"/>
    </row>
    <row r="72" spans="1:12">
      <c r="A72" s="2242"/>
      <c r="B72" s="2242"/>
      <c r="C72" s="2242"/>
      <c r="D72" s="2242"/>
      <c r="E72" s="2242"/>
      <c r="F72" s="2242"/>
      <c r="G72" s="2242"/>
      <c r="H72" s="2242"/>
      <c r="I72" s="2242"/>
      <c r="J72" s="2242"/>
      <c r="K72" s="2242"/>
      <c r="L72" s="2242"/>
    </row>
    <row r="73" spans="1:12">
      <c r="A73" s="2242"/>
      <c r="B73" s="2242"/>
      <c r="C73" s="2242"/>
      <c r="D73" s="2242"/>
      <c r="E73" s="2242"/>
      <c r="F73" s="2242"/>
      <c r="G73" s="2242"/>
      <c r="H73" s="2242"/>
      <c r="I73" s="2242"/>
      <c r="J73" s="2242"/>
      <c r="K73" s="2242"/>
      <c r="L73" s="2242"/>
    </row>
    <row r="74" spans="1:12">
      <c r="A74" s="2242"/>
      <c r="B74" s="2242"/>
      <c r="C74" s="2242"/>
      <c r="D74" s="2242"/>
      <c r="E74" s="2242"/>
      <c r="F74" s="2242"/>
      <c r="G74" s="2242"/>
      <c r="H74" s="2242"/>
      <c r="I74" s="2242"/>
      <c r="J74" s="2242"/>
      <c r="K74" s="2242"/>
      <c r="L74" s="2242"/>
    </row>
  </sheetData>
  <mergeCells count="10">
    <mergeCell ref="A4:A6"/>
    <mergeCell ref="A1:H1"/>
    <mergeCell ref="A2:H2"/>
    <mergeCell ref="B4:C4"/>
    <mergeCell ref="D4:F4"/>
    <mergeCell ref="G4:H4"/>
    <mergeCell ref="B5:B6"/>
    <mergeCell ref="C5:C6"/>
    <mergeCell ref="G5:G6"/>
    <mergeCell ref="H5:H6"/>
  </mergeCells>
  <pageMargins left="0.68" right="0.53" top="0.75" bottom="0.75" header="0.3" footer="0.3"/>
  <pageSetup scale="8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21"/>
  <sheetViews>
    <sheetView workbookViewId="0">
      <selection activeCell="K30" sqref="K30"/>
    </sheetView>
  </sheetViews>
  <sheetFormatPr defaultRowHeight="12.75"/>
  <cols>
    <col min="1" max="1" width="41.5703125" style="2255" customWidth="1"/>
    <col min="2" max="2" width="11.42578125" style="2255" customWidth="1"/>
    <col min="3" max="3" width="15.42578125" style="2255" customWidth="1"/>
    <col min="4" max="16384" width="9.140625" style="2255"/>
  </cols>
  <sheetData>
    <row r="1" spans="1:8">
      <c r="A1" s="3046" t="s">
        <v>1877</v>
      </c>
      <c r="B1" s="3046"/>
      <c r="C1" s="3046"/>
    </row>
    <row r="2" spans="1:8" ht="15.75">
      <c r="A2" s="3037" t="s">
        <v>272</v>
      </c>
      <c r="B2" s="3037"/>
      <c r="C2" s="3037"/>
    </row>
    <row r="3" spans="1:8">
      <c r="A3" s="3047" t="s">
        <v>1876</v>
      </c>
      <c r="B3" s="3047"/>
      <c r="C3" s="3047"/>
    </row>
    <row r="4" spans="1:8" ht="13.5" thickBot="1">
      <c r="A4" s="2263"/>
      <c r="B4" s="2263"/>
      <c r="C4" s="2270" t="s">
        <v>1875</v>
      </c>
      <c r="D4" s="2263"/>
      <c r="E4" s="2263"/>
    </row>
    <row r="5" spans="1:8" ht="48" thickTop="1">
      <c r="A5" s="2412" t="s">
        <v>1874</v>
      </c>
      <c r="B5" s="2413" t="s">
        <v>1873</v>
      </c>
      <c r="C5" s="2414" t="s">
        <v>1872</v>
      </c>
      <c r="D5" s="2263"/>
      <c r="E5" s="2263"/>
    </row>
    <row r="6" spans="1:8" ht="20.25" customHeight="1">
      <c r="A6" s="2415" t="s">
        <v>1871</v>
      </c>
      <c r="B6" s="2258">
        <f>SUM(B7:B9)</f>
        <v>533.71</v>
      </c>
      <c r="C6" s="2416"/>
      <c r="D6" s="2263"/>
      <c r="E6" s="2263"/>
    </row>
    <row r="7" spans="1:8" ht="20.25" customHeight="1">
      <c r="A7" s="2417" t="s">
        <v>1870</v>
      </c>
      <c r="B7" s="2260">
        <v>363.96</v>
      </c>
      <c r="C7" s="2416">
        <v>64772</v>
      </c>
      <c r="D7" s="2267"/>
      <c r="E7" s="2267"/>
      <c r="F7" s="2264"/>
      <c r="G7" s="2264"/>
      <c r="H7" s="2264"/>
    </row>
    <row r="8" spans="1:8" ht="20.25" customHeight="1">
      <c r="A8" s="2417" t="s">
        <v>1869</v>
      </c>
      <c r="B8" s="2260">
        <v>169.75</v>
      </c>
      <c r="C8" s="2416">
        <v>64820</v>
      </c>
      <c r="D8" s="2267"/>
      <c r="E8" s="2267"/>
      <c r="F8" s="2266"/>
      <c r="G8" s="2265"/>
      <c r="H8" s="2264"/>
    </row>
    <row r="9" spans="1:8" ht="20.25" hidden="1" customHeight="1">
      <c r="A9" s="2418"/>
      <c r="B9" s="2269"/>
      <c r="C9" s="2416"/>
      <c r="D9" s="2267"/>
      <c r="E9" s="2267"/>
      <c r="F9" s="2266"/>
      <c r="G9" s="2265"/>
      <c r="H9" s="2264"/>
    </row>
    <row r="10" spans="1:8" ht="20.25" customHeight="1">
      <c r="A10" s="2419" t="s">
        <v>1868</v>
      </c>
      <c r="B10" s="2268">
        <f>SUM(B11:B13)</f>
        <v>938.6</v>
      </c>
      <c r="C10" s="2416"/>
      <c r="D10" s="2267"/>
      <c r="E10" s="2267"/>
      <c r="F10" s="2266"/>
      <c r="G10" s="2265"/>
      <c r="H10" s="2264"/>
    </row>
    <row r="11" spans="1:8" ht="20.25" customHeight="1">
      <c r="A11" s="2417" t="s">
        <v>1867</v>
      </c>
      <c r="B11" s="2260">
        <v>630</v>
      </c>
      <c r="C11" s="2416">
        <v>64756</v>
      </c>
      <c r="D11" s="2267"/>
      <c r="E11" s="2267"/>
      <c r="F11" s="2266"/>
      <c r="G11" s="2265"/>
      <c r="H11" s="2264"/>
    </row>
    <row r="12" spans="1:8" ht="20.25" customHeight="1">
      <c r="A12" s="2417" t="s">
        <v>1866</v>
      </c>
      <c r="B12" s="2260">
        <v>8.6</v>
      </c>
      <c r="C12" s="2416">
        <v>64761</v>
      </c>
      <c r="D12" s="2267"/>
      <c r="E12" s="2267"/>
      <c r="F12" s="2266"/>
      <c r="G12" s="2265"/>
      <c r="H12" s="2264"/>
    </row>
    <row r="13" spans="1:8" ht="20.25" customHeight="1">
      <c r="A13" s="2417" t="s">
        <v>1865</v>
      </c>
      <c r="B13" s="2260">
        <v>300</v>
      </c>
      <c r="C13" s="2416">
        <v>64794</v>
      </c>
      <c r="D13" s="2267"/>
      <c r="E13" s="2267"/>
      <c r="F13" s="2266"/>
      <c r="G13" s="2265"/>
      <c r="H13" s="2264"/>
    </row>
    <row r="14" spans="1:8" ht="20.25" customHeight="1">
      <c r="A14" s="2420" t="s">
        <v>1864</v>
      </c>
      <c r="B14" s="2258">
        <f>SUM(B15:B16)</f>
        <v>0</v>
      </c>
      <c r="C14" s="2416"/>
      <c r="D14" s="2263"/>
      <c r="E14" s="2263"/>
      <c r="F14" s="2262"/>
      <c r="G14" s="2261"/>
    </row>
    <row r="15" spans="1:8" ht="20.25" hidden="1" customHeight="1">
      <c r="A15" s="2421"/>
      <c r="B15" s="2259"/>
      <c r="C15" s="2416"/>
    </row>
    <row r="16" spans="1:8" ht="21" hidden="1" customHeight="1">
      <c r="A16" s="2421"/>
      <c r="B16" s="2259"/>
      <c r="C16" s="2416"/>
    </row>
    <row r="17" spans="1:3" ht="21.75" customHeight="1">
      <c r="A17" s="2420" t="s">
        <v>1863</v>
      </c>
      <c r="B17" s="2258">
        <f>SUM(B18:B19)</f>
        <v>1200</v>
      </c>
      <c r="C17" s="2416"/>
    </row>
    <row r="18" spans="1:3" ht="19.5" customHeight="1">
      <c r="A18" s="2417" t="s">
        <v>1862</v>
      </c>
      <c r="B18" s="2260">
        <v>1200</v>
      </c>
      <c r="C18" s="2416">
        <v>64802</v>
      </c>
    </row>
    <row r="19" spans="1:3" ht="15" hidden="1">
      <c r="A19" s="2422"/>
      <c r="B19" s="2259"/>
      <c r="C19" s="2416"/>
    </row>
    <row r="20" spans="1:3" ht="15.75" thickBot="1">
      <c r="A20" s="2423" t="s">
        <v>305</v>
      </c>
      <c r="B20" s="2424">
        <f>SUM(B10+B14+B6+B17)</f>
        <v>2672.31</v>
      </c>
      <c r="C20" s="2425"/>
    </row>
    <row r="21" spans="1:3" ht="15.75" thickTop="1">
      <c r="A21" s="2257" t="s">
        <v>1861</v>
      </c>
      <c r="B21" s="2256"/>
      <c r="C21" s="2256"/>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38"/>
  <sheetViews>
    <sheetView workbookViewId="0">
      <selection activeCell="F17" sqref="F17"/>
    </sheetView>
  </sheetViews>
  <sheetFormatPr defaultRowHeight="12.75"/>
  <cols>
    <col min="1" max="1" width="27.85546875" style="2241" customWidth="1"/>
    <col min="2" max="4" width="7" style="2241" customWidth="1"/>
    <col min="5" max="10" width="10.85546875" style="2241" customWidth="1"/>
    <col min="11" max="11" width="10.140625" style="2241" bestFit="1" customWidth="1"/>
    <col min="12" max="12" width="8.140625" style="2241" customWidth="1"/>
    <col min="13" max="16384" width="9.140625" style="2241"/>
  </cols>
  <sheetData>
    <row r="1" spans="1:13">
      <c r="A1" s="3050" t="s">
        <v>1896</v>
      </c>
      <c r="B1" s="3050"/>
      <c r="C1" s="3050"/>
      <c r="D1" s="3050"/>
      <c r="E1" s="3050"/>
      <c r="F1" s="3050"/>
      <c r="G1" s="3050"/>
      <c r="H1" s="3050"/>
      <c r="I1" s="3050"/>
      <c r="J1" s="3050"/>
      <c r="K1" s="3050"/>
      <c r="L1" s="3050"/>
    </row>
    <row r="2" spans="1:13" ht="15.75">
      <c r="A2" s="2490" t="s">
        <v>1895</v>
      </c>
      <c r="B2" s="2490"/>
      <c r="C2" s="2490"/>
      <c r="D2" s="2490"/>
      <c r="E2" s="2490"/>
      <c r="F2" s="2490"/>
      <c r="G2" s="2490"/>
      <c r="H2" s="2490"/>
      <c r="I2" s="2490"/>
      <c r="J2" s="2490"/>
      <c r="K2" s="2490"/>
      <c r="L2" s="2490"/>
    </row>
    <row r="3" spans="1:13" ht="13.5" thickBot="1">
      <c r="A3" s="3051"/>
      <c r="B3" s="3051"/>
      <c r="C3" s="3051"/>
      <c r="D3" s="3051"/>
      <c r="E3" s="3051"/>
      <c r="F3" s="3051"/>
      <c r="G3" s="3051"/>
      <c r="H3" s="3051"/>
      <c r="I3" s="3051"/>
      <c r="J3" s="3051"/>
      <c r="K3" s="3051"/>
      <c r="L3" s="3051"/>
      <c r="M3" s="2246"/>
    </row>
    <row r="4" spans="1:13" ht="18" customHeight="1" thickTop="1">
      <c r="A4" s="3052" t="s">
        <v>61</v>
      </c>
      <c r="B4" s="3038" t="s">
        <v>1894</v>
      </c>
      <c r="C4" s="3056"/>
      <c r="D4" s="3039"/>
      <c r="E4" s="3056" t="s">
        <v>1893</v>
      </c>
      <c r="F4" s="3056"/>
      <c r="G4" s="3056"/>
      <c r="H4" s="3056"/>
      <c r="I4" s="3056"/>
      <c r="J4" s="3056"/>
      <c r="K4" s="3056"/>
      <c r="L4" s="3057"/>
    </row>
    <row r="5" spans="1:13" ht="15" customHeight="1">
      <c r="A5" s="3053"/>
      <c r="B5" s="3058" t="s">
        <v>560</v>
      </c>
      <c r="C5" s="3059"/>
      <c r="D5" s="3060"/>
      <c r="E5" s="3048" t="s">
        <v>560</v>
      </c>
      <c r="F5" s="3061"/>
      <c r="G5" s="3061"/>
      <c r="H5" s="3061"/>
      <c r="I5" s="3061"/>
      <c r="J5" s="3061"/>
      <c r="K5" s="3061"/>
      <c r="L5" s="3062"/>
    </row>
    <row r="6" spans="1:13" ht="15.75" customHeight="1">
      <c r="A6" s="3053"/>
      <c r="B6" s="2323"/>
      <c r="C6" s="2323"/>
      <c r="D6" s="2323"/>
      <c r="E6" s="3048">
        <v>2018</v>
      </c>
      <c r="F6" s="3049"/>
      <c r="G6" s="3044">
        <v>2019</v>
      </c>
      <c r="H6" s="3044"/>
      <c r="I6" s="3044">
        <v>2020</v>
      </c>
      <c r="J6" s="3044"/>
      <c r="K6" s="3044" t="s">
        <v>623</v>
      </c>
      <c r="L6" s="3045"/>
    </row>
    <row r="7" spans="1:13" ht="15.75">
      <c r="A7" s="3054"/>
      <c r="B7" s="2322">
        <v>2018</v>
      </c>
      <c r="C7" s="2322">
        <v>2019</v>
      </c>
      <c r="D7" s="2322">
        <v>2020</v>
      </c>
      <c r="E7" s="2321">
        <v>1</v>
      </c>
      <c r="F7" s="2320">
        <v>2</v>
      </c>
      <c r="G7" s="2318">
        <v>3</v>
      </c>
      <c r="H7" s="2319">
        <v>4</v>
      </c>
      <c r="I7" s="2318">
        <v>5</v>
      </c>
      <c r="J7" s="2318">
        <v>6</v>
      </c>
      <c r="K7" s="2317" t="s">
        <v>1892</v>
      </c>
      <c r="L7" s="2316" t="s">
        <v>1891</v>
      </c>
    </row>
    <row r="8" spans="1:13" ht="15.75">
      <c r="A8" s="3055"/>
      <c r="B8" s="2315"/>
      <c r="C8" s="2314"/>
      <c r="D8" s="2313"/>
      <c r="E8" s="2312" t="s">
        <v>1890</v>
      </c>
      <c r="F8" s="2311" t="s">
        <v>1889</v>
      </c>
      <c r="G8" s="2311" t="s">
        <v>1890</v>
      </c>
      <c r="H8" s="2311" t="s">
        <v>1889</v>
      </c>
      <c r="I8" s="2311" t="s">
        <v>1890</v>
      </c>
      <c r="J8" s="2311" t="s">
        <v>1889</v>
      </c>
      <c r="K8" s="2310">
        <v>1</v>
      </c>
      <c r="L8" s="2309">
        <v>3</v>
      </c>
    </row>
    <row r="9" spans="1:13" ht="23.25" customHeight="1">
      <c r="A9" s="2308" t="s">
        <v>1888</v>
      </c>
      <c r="B9" s="2283">
        <v>147</v>
      </c>
      <c r="C9" s="2283">
        <v>154</v>
      </c>
      <c r="D9" s="2283">
        <v>143</v>
      </c>
      <c r="E9" s="2282">
        <v>1198132.2384919999</v>
      </c>
      <c r="F9" s="2280">
        <v>80.88812658472861</v>
      </c>
      <c r="G9" s="2282">
        <v>1135358.7</v>
      </c>
      <c r="H9" s="2280">
        <v>78.541146615581852</v>
      </c>
      <c r="I9" s="2281">
        <v>1569851.01</v>
      </c>
      <c r="J9" s="2280">
        <v>75.380044031981825</v>
      </c>
      <c r="K9" s="2280">
        <v>-5.2392829835718544</v>
      </c>
      <c r="L9" s="2279">
        <v>38.269166387679945</v>
      </c>
      <c r="M9" s="2286"/>
    </row>
    <row r="10" spans="1:13" ht="23.25" customHeight="1">
      <c r="A10" s="2307" t="s">
        <v>1887</v>
      </c>
      <c r="B10" s="2306">
        <v>27</v>
      </c>
      <c r="C10" s="2306">
        <v>27</v>
      </c>
      <c r="D10" s="2306">
        <v>26</v>
      </c>
      <c r="E10" s="2305">
        <v>806821.24397199997</v>
      </c>
      <c r="F10" s="2302">
        <v>54.469996563815101</v>
      </c>
      <c r="G10" s="2304">
        <v>769098.12</v>
      </c>
      <c r="H10" s="2302">
        <v>53.204197232723338</v>
      </c>
      <c r="I10" s="2303">
        <v>956388.07</v>
      </c>
      <c r="J10" s="2302">
        <v>45.923195493731669</v>
      </c>
      <c r="K10" s="2302">
        <v>-4.6755243808762543</v>
      </c>
      <c r="L10" s="2301">
        <v>24.351892837808521</v>
      </c>
      <c r="M10" s="2286"/>
    </row>
    <row r="11" spans="1:13" ht="23.25" customHeight="1">
      <c r="A11" s="2298" t="s">
        <v>1886</v>
      </c>
      <c r="B11" s="2297">
        <v>33</v>
      </c>
      <c r="C11" s="2297">
        <v>30</v>
      </c>
      <c r="D11" s="2297">
        <v>18</v>
      </c>
      <c r="E11" s="2299">
        <v>74940.725202000001</v>
      </c>
      <c r="F11" s="2294">
        <v>5.0593871625725502</v>
      </c>
      <c r="G11" s="2295">
        <v>79772.89</v>
      </c>
      <c r="H11" s="2294">
        <v>5.5184799741603099</v>
      </c>
      <c r="I11" s="2300">
        <v>75699.350000000006</v>
      </c>
      <c r="J11" s="2294">
        <v>3.6348801891667435</v>
      </c>
      <c r="K11" s="2294">
        <v>6.4479824354182256</v>
      </c>
      <c r="L11" s="2293">
        <v>-5.1064214923139843</v>
      </c>
      <c r="M11" s="2286"/>
    </row>
    <row r="12" spans="1:13" ht="23.25" customHeight="1">
      <c r="A12" s="2298" t="s">
        <v>1885</v>
      </c>
      <c r="B12" s="2297">
        <v>27</v>
      </c>
      <c r="C12" s="2297">
        <v>25</v>
      </c>
      <c r="D12" s="2297">
        <v>24</v>
      </c>
      <c r="E12" s="2299">
        <v>19306.007763000001</v>
      </c>
      <c r="F12" s="2294">
        <v>1.3033843424034737</v>
      </c>
      <c r="G12" s="2295">
        <v>18972.419999999998</v>
      </c>
      <c r="H12" s="2294">
        <v>1.3124624146293127</v>
      </c>
      <c r="I12" s="2295">
        <v>27415.33</v>
      </c>
      <c r="J12" s="2294">
        <v>1.3164107736257802</v>
      </c>
      <c r="K12" s="2294">
        <v>-1.7278961403886228</v>
      </c>
      <c r="L12" s="2293">
        <v>44.500965085107765</v>
      </c>
      <c r="M12" s="2286"/>
    </row>
    <row r="13" spans="1:13" ht="23.25" customHeight="1">
      <c r="A13" s="2298" t="s">
        <v>1884</v>
      </c>
      <c r="B13" s="2294">
        <v>38</v>
      </c>
      <c r="C13" s="2297">
        <v>50</v>
      </c>
      <c r="D13" s="2296">
        <v>51</v>
      </c>
      <c r="E13" s="2294">
        <v>92344.597640000007</v>
      </c>
      <c r="F13" s="2294">
        <v>6.2343548260762587</v>
      </c>
      <c r="G13" s="2295">
        <v>95356.47</v>
      </c>
      <c r="H13" s="2294">
        <v>6.5965112972792941</v>
      </c>
      <c r="I13" s="2295">
        <v>176191.8</v>
      </c>
      <c r="J13" s="2294">
        <v>8.4602586853602961</v>
      </c>
      <c r="K13" s="2294">
        <v>3.261557727222538</v>
      </c>
      <c r="L13" s="2293">
        <v>84.771730748841691</v>
      </c>
      <c r="M13" s="2286"/>
    </row>
    <row r="14" spans="1:13" ht="23.25" customHeight="1">
      <c r="A14" s="2292" t="s">
        <v>1883</v>
      </c>
      <c r="B14" s="2291">
        <v>22</v>
      </c>
      <c r="C14" s="2291">
        <v>22</v>
      </c>
      <c r="D14" s="2291">
        <v>24</v>
      </c>
      <c r="E14" s="2290">
        <v>204719.66391499998</v>
      </c>
      <c r="F14" s="2288">
        <v>13.82100368986122</v>
      </c>
      <c r="G14" s="2290">
        <v>172158.8</v>
      </c>
      <c r="H14" s="2288">
        <v>11.909495696789598</v>
      </c>
      <c r="I14" s="2289">
        <v>334156.45999999996</v>
      </c>
      <c r="J14" s="2288">
        <v>16.045298890097328</v>
      </c>
      <c r="K14" s="2288">
        <v>-15.90509836344755</v>
      </c>
      <c r="L14" s="2287">
        <v>94.0978096966289</v>
      </c>
      <c r="M14" s="2286"/>
    </row>
    <row r="15" spans="1:13" ht="23.25" customHeight="1">
      <c r="A15" s="2284" t="s">
        <v>1882</v>
      </c>
      <c r="B15" s="2283">
        <v>18</v>
      </c>
      <c r="C15" s="2283">
        <v>19</v>
      </c>
      <c r="D15" s="2283">
        <v>19</v>
      </c>
      <c r="E15" s="2282">
        <v>39842.732484</v>
      </c>
      <c r="F15" s="2280">
        <v>2.6898566661586321</v>
      </c>
      <c r="G15" s="2282">
        <v>59166.23</v>
      </c>
      <c r="H15" s="2280">
        <v>4.092965108842904</v>
      </c>
      <c r="I15" s="2281">
        <v>73172.800000000003</v>
      </c>
      <c r="J15" s="2280">
        <v>3.5135620200947604</v>
      </c>
      <c r="K15" s="2280">
        <v>48.499428405820083</v>
      </c>
      <c r="L15" s="2279">
        <v>23.673250771597225</v>
      </c>
      <c r="M15" s="2286"/>
    </row>
    <row r="16" spans="1:13" ht="23.25" customHeight="1">
      <c r="A16" s="2284" t="s">
        <v>1881</v>
      </c>
      <c r="B16" s="2283">
        <v>4</v>
      </c>
      <c r="C16" s="2283">
        <v>4</v>
      </c>
      <c r="D16" s="2283">
        <v>4</v>
      </c>
      <c r="E16" s="2282">
        <v>24515.429775000001</v>
      </c>
      <c r="F16" s="2280">
        <v>1.6550820712537446</v>
      </c>
      <c r="G16" s="2282">
        <v>23683.96</v>
      </c>
      <c r="H16" s="2280">
        <v>1.6383944341093049</v>
      </c>
      <c r="I16" s="2281">
        <v>22897.5</v>
      </c>
      <c r="J16" s="2280">
        <v>1.0994766683128125</v>
      </c>
      <c r="K16" s="2280">
        <v>-3.391618187529815</v>
      </c>
      <c r="L16" s="2279">
        <v>-3.3206440139233422</v>
      </c>
      <c r="M16" s="2286"/>
    </row>
    <row r="17" spans="1:12" ht="23.25" customHeight="1">
      <c r="A17" s="2284" t="s">
        <v>1880</v>
      </c>
      <c r="B17" s="2283">
        <v>4</v>
      </c>
      <c r="C17" s="2283">
        <v>4</v>
      </c>
      <c r="D17" s="2283">
        <v>4</v>
      </c>
      <c r="E17" s="2282">
        <v>1360.2880520000001</v>
      </c>
      <c r="F17" s="2280">
        <v>9.1835565897432095E-2</v>
      </c>
      <c r="G17" s="2282">
        <v>1688.26</v>
      </c>
      <c r="H17" s="2280">
        <v>0.11678941305969842</v>
      </c>
      <c r="I17" s="2281">
        <v>6119.61</v>
      </c>
      <c r="J17" s="2280">
        <v>0.29384729399164844</v>
      </c>
      <c r="K17" s="2280">
        <v>24.110477741665832</v>
      </c>
      <c r="L17" s="2279">
        <v>262.48030516626585</v>
      </c>
    </row>
    <row r="18" spans="1:12" ht="23.25" customHeight="1">
      <c r="A18" s="2285" t="s">
        <v>1879</v>
      </c>
      <c r="B18" s="2283">
        <v>21</v>
      </c>
      <c r="C18" s="2283">
        <v>32</v>
      </c>
      <c r="D18" s="2283">
        <v>33</v>
      </c>
      <c r="E18" s="2282">
        <v>63511.064187000004</v>
      </c>
      <c r="F18" s="2280">
        <v>4.287749577588202</v>
      </c>
      <c r="G18" s="2282">
        <v>93320.03</v>
      </c>
      <c r="H18" s="2280">
        <v>6.4556357020917678</v>
      </c>
      <c r="I18" s="2281">
        <v>138348.01999999999</v>
      </c>
      <c r="J18" s="2280">
        <v>6.6431016528998512</v>
      </c>
      <c r="K18" s="2280">
        <v>46.935075320469224</v>
      </c>
      <c r="L18" s="2279">
        <v>48.25115251248846</v>
      </c>
    </row>
    <row r="19" spans="1:12" ht="23.25" customHeight="1">
      <c r="A19" s="2284" t="s">
        <v>965</v>
      </c>
      <c r="B19" s="2283">
        <v>4</v>
      </c>
      <c r="C19" s="2283">
        <v>4</v>
      </c>
      <c r="D19" s="2283">
        <v>6</v>
      </c>
      <c r="E19" s="2282">
        <v>153859.64386975</v>
      </c>
      <c r="F19" s="2280">
        <v>10.387349534373371</v>
      </c>
      <c r="G19" s="2282">
        <v>132341.93</v>
      </c>
      <c r="H19" s="2280">
        <v>9.1550687263144859</v>
      </c>
      <c r="I19" s="2281">
        <v>272192.77</v>
      </c>
      <c r="J19" s="2280">
        <v>13.069968332719105</v>
      </c>
      <c r="K19" s="2280">
        <v>-13.985287713239373</v>
      </c>
      <c r="L19" s="2279">
        <v>105.67387070749237</v>
      </c>
    </row>
    <row r="20" spans="1:12" ht="23.25" customHeight="1" thickBot="1">
      <c r="A20" s="2278" t="s">
        <v>306</v>
      </c>
      <c r="B20" s="2277">
        <v>198</v>
      </c>
      <c r="C20" s="2277">
        <v>217</v>
      </c>
      <c r="D20" s="2277">
        <v>209</v>
      </c>
      <c r="E20" s="2275">
        <v>1481221.3968597502</v>
      </c>
      <c r="F20" s="2276">
        <v>99.999999999999986</v>
      </c>
      <c r="G20" s="2275">
        <v>1445559.1099999999</v>
      </c>
      <c r="H20" s="2276">
        <v>100.00000000000001</v>
      </c>
      <c r="I20" s="2275">
        <v>2082581.7100000002</v>
      </c>
      <c r="J20" s="2274">
        <v>100</v>
      </c>
      <c r="K20" s="2274">
        <v>-2.4076270391013708</v>
      </c>
      <c r="L20" s="2273">
        <v>44.067558053713924</v>
      </c>
    </row>
    <row r="21" spans="1:12" ht="13.5" thickTop="1">
      <c r="A21" s="2248" t="s">
        <v>1878</v>
      </c>
      <c r="B21" s="2248"/>
      <c r="C21" s="2242"/>
      <c r="D21" s="2247"/>
      <c r="E21" s="2242"/>
      <c r="F21" s="2242"/>
      <c r="G21" s="2242"/>
      <c r="H21" s="2242"/>
      <c r="I21" s="2272"/>
      <c r="J21" s="2242"/>
      <c r="K21" s="2242"/>
      <c r="L21" s="2242"/>
    </row>
    <row r="22" spans="1:12">
      <c r="A22" s="2248"/>
      <c r="I22" s="2252"/>
    </row>
    <row r="23" spans="1:12">
      <c r="J23" s="2252"/>
    </row>
    <row r="25" spans="1:12">
      <c r="D25" s="2241" t="s">
        <v>71</v>
      </c>
    </row>
    <row r="26" spans="1:12">
      <c r="F26" s="2271"/>
      <c r="J26" s="2252"/>
    </row>
    <row r="27" spans="1:12">
      <c r="J27" s="2252"/>
    </row>
    <row r="28" spans="1:12">
      <c r="J28" s="2252"/>
    </row>
    <row r="29" spans="1:12">
      <c r="J29" s="2252"/>
    </row>
    <row r="30" spans="1:12">
      <c r="J30" s="2252"/>
      <c r="K30" s="2252"/>
    </row>
    <row r="31" spans="1:12">
      <c r="K31" s="2252"/>
    </row>
    <row r="32" spans="1:12">
      <c r="J32" s="2252"/>
      <c r="K32" s="2252"/>
    </row>
    <row r="33" spans="10:11">
      <c r="J33" s="2252"/>
      <c r="K33" s="2252"/>
    </row>
    <row r="34" spans="10:11">
      <c r="J34" s="2252"/>
      <c r="K34" s="2252"/>
    </row>
    <row r="35" spans="10:11">
      <c r="J35" s="2252"/>
      <c r="K35" s="2252"/>
    </row>
    <row r="36" spans="10:11">
      <c r="K36" s="2252"/>
    </row>
    <row r="38" spans="10:11">
      <c r="J38" s="225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V115"/>
  <sheetViews>
    <sheetView workbookViewId="0">
      <selection activeCell="F17" sqref="F17"/>
    </sheetView>
  </sheetViews>
  <sheetFormatPr defaultRowHeight="12.75"/>
  <cols>
    <col min="1" max="1" width="30.5703125" style="2324" customWidth="1"/>
    <col min="2" max="10" width="10.140625" style="2324" customWidth="1"/>
    <col min="11" max="16384" width="9.140625" style="2324"/>
  </cols>
  <sheetData>
    <row r="1" spans="1:14">
      <c r="A1" s="3063" t="s">
        <v>1915</v>
      </c>
      <c r="B1" s="3063"/>
      <c r="C1" s="3063"/>
      <c r="D1" s="3063"/>
      <c r="E1" s="3063"/>
      <c r="F1" s="3063"/>
      <c r="G1" s="3063"/>
      <c r="H1" s="3063"/>
      <c r="I1" s="3063"/>
      <c r="J1" s="3063"/>
      <c r="K1" s="2363"/>
      <c r="L1" s="2363"/>
      <c r="M1" s="2363"/>
      <c r="N1" s="2363"/>
    </row>
    <row r="2" spans="1:14" ht="15.75">
      <c r="A2" s="3037" t="s">
        <v>274</v>
      </c>
      <c r="B2" s="3037"/>
      <c r="C2" s="3037"/>
      <c r="D2" s="3037"/>
      <c r="E2" s="3037"/>
      <c r="F2" s="3037"/>
      <c r="G2" s="3037"/>
      <c r="H2" s="3037"/>
      <c r="I2" s="3037"/>
      <c r="J2" s="3037"/>
      <c r="K2" s="2363"/>
      <c r="L2" s="2363"/>
      <c r="M2" s="2363"/>
      <c r="N2" s="2363"/>
    </row>
    <row r="3" spans="1:14">
      <c r="A3" s="3051" t="s">
        <v>1914</v>
      </c>
      <c r="B3" s="3051"/>
      <c r="C3" s="3051"/>
      <c r="D3" s="3051"/>
      <c r="E3" s="3051"/>
      <c r="F3" s="3051"/>
      <c r="G3" s="3051"/>
      <c r="H3" s="3051"/>
      <c r="I3" s="3051"/>
      <c r="J3" s="3051"/>
      <c r="K3" s="2360"/>
      <c r="L3" s="2362"/>
      <c r="M3" s="2360"/>
      <c r="N3" s="2360"/>
    </row>
    <row r="4" spans="1:14" ht="13.5" thickBot="1">
      <c r="A4" s="3051"/>
      <c r="B4" s="3051"/>
      <c r="C4" s="3051"/>
      <c r="D4" s="3051"/>
      <c r="E4" s="3051"/>
      <c r="F4" s="3051"/>
      <c r="G4" s="3051"/>
      <c r="H4" s="3051"/>
      <c r="I4" s="3051"/>
      <c r="J4" s="3051"/>
      <c r="K4" s="2360"/>
      <c r="L4" s="2360"/>
      <c r="M4" s="2360"/>
      <c r="N4" s="2360"/>
    </row>
    <row r="5" spans="1:14" ht="13.5" thickTop="1">
      <c r="A5" s="3034" t="s">
        <v>1913</v>
      </c>
      <c r="B5" s="2361" t="s">
        <v>66</v>
      </c>
      <c r="C5" s="3065" t="s">
        <v>67</v>
      </c>
      <c r="D5" s="3065"/>
      <c r="E5" s="3065"/>
      <c r="F5" s="3065" t="s">
        <v>1912</v>
      </c>
      <c r="G5" s="3065"/>
      <c r="H5" s="3065"/>
      <c r="I5" s="3040" t="s">
        <v>623</v>
      </c>
      <c r="J5" s="3041"/>
      <c r="K5" s="2360"/>
    </row>
    <row r="6" spans="1:14">
      <c r="A6" s="3035"/>
      <c r="B6" s="2359" t="s">
        <v>1909</v>
      </c>
      <c r="C6" s="2253" t="s">
        <v>1911</v>
      </c>
      <c r="D6" s="2359" t="s">
        <v>1910</v>
      </c>
      <c r="E6" s="2359" t="s">
        <v>1909</v>
      </c>
      <c r="F6" s="2253" t="s">
        <v>1911</v>
      </c>
      <c r="G6" s="2359" t="s">
        <v>1910</v>
      </c>
      <c r="H6" s="2359" t="s">
        <v>1909</v>
      </c>
      <c r="I6" s="3066" t="s">
        <v>1908</v>
      </c>
      <c r="J6" s="3067" t="s">
        <v>1907</v>
      </c>
      <c r="K6" s="2356"/>
    </row>
    <row r="7" spans="1:14" ht="15.75">
      <c r="A7" s="3064"/>
      <c r="B7" s="824">
        <v>1</v>
      </c>
      <c r="C7" s="823">
        <v>2</v>
      </c>
      <c r="D7" s="823">
        <v>3</v>
      </c>
      <c r="E7" s="824">
        <v>4</v>
      </c>
      <c r="F7" s="823">
        <v>5</v>
      </c>
      <c r="G7" s="823">
        <v>6</v>
      </c>
      <c r="H7" s="824">
        <v>7</v>
      </c>
      <c r="I7" s="3066"/>
      <c r="J7" s="3067"/>
      <c r="K7" s="2358"/>
      <c r="L7" s="2356"/>
      <c r="M7" s="2357"/>
      <c r="N7" s="2356"/>
    </row>
    <row r="8" spans="1:14" ht="21" customHeight="1">
      <c r="A8" s="2355" t="s">
        <v>1759</v>
      </c>
      <c r="B8" s="2305">
        <v>1100.3499999999999</v>
      </c>
      <c r="C8" s="2354">
        <v>1160.9798000000001</v>
      </c>
      <c r="D8" s="2354">
        <v>1032.3341</v>
      </c>
      <c r="E8" s="2354">
        <v>1044.7907</v>
      </c>
      <c r="F8" s="2354">
        <v>1286.0003999999999</v>
      </c>
      <c r="G8" s="2354">
        <v>1173.3823</v>
      </c>
      <c r="H8" s="2354">
        <v>1249.0262</v>
      </c>
      <c r="I8" s="2302">
        <v>-5.0492388785386311</v>
      </c>
      <c r="J8" s="2301">
        <v>19.547982193945629</v>
      </c>
      <c r="L8" s="2349"/>
      <c r="M8" s="2349"/>
      <c r="N8" s="2349"/>
    </row>
    <row r="9" spans="1:14" ht="20.25" customHeight="1">
      <c r="A9" s="2352" t="s">
        <v>1758</v>
      </c>
      <c r="B9" s="2299">
        <v>1486.49</v>
      </c>
      <c r="C9" s="2350">
        <v>1641.97</v>
      </c>
      <c r="D9" s="2350">
        <v>1538.7138</v>
      </c>
      <c r="E9" s="2350">
        <v>1556.7924</v>
      </c>
      <c r="F9" s="2350">
        <v>2118.1439</v>
      </c>
      <c r="G9" s="2350">
        <v>1723.4250999999999</v>
      </c>
      <c r="H9" s="2350">
        <v>2056.5752000000002</v>
      </c>
      <c r="I9" s="2294">
        <v>4.7294230031819922</v>
      </c>
      <c r="J9" s="2293">
        <v>32.103368438849031</v>
      </c>
      <c r="L9" s="2349"/>
      <c r="M9" s="2349"/>
      <c r="N9" s="2349"/>
    </row>
    <row r="10" spans="1:14" ht="21" customHeight="1">
      <c r="A10" s="2352" t="s">
        <v>1906</v>
      </c>
      <c r="B10" s="2299">
        <v>5564.78</v>
      </c>
      <c r="C10" s="2350">
        <v>6068.3774000000003</v>
      </c>
      <c r="D10" s="2350">
        <v>4949.1569</v>
      </c>
      <c r="E10" s="2350">
        <v>5005.0630000000001</v>
      </c>
      <c r="F10" s="2350">
        <v>9879.9555</v>
      </c>
      <c r="G10" s="2350">
        <v>8218.4874999999993</v>
      </c>
      <c r="H10" s="2350">
        <v>9442.2011999999995</v>
      </c>
      <c r="I10" s="2294">
        <v>-10.058205355827184</v>
      </c>
      <c r="J10" s="2293">
        <v>88.652993978297559</v>
      </c>
      <c r="L10" s="2349"/>
      <c r="M10" s="2349"/>
      <c r="N10" s="2349"/>
    </row>
    <row r="11" spans="1:14" ht="21" customHeight="1">
      <c r="A11" s="2352" t="s">
        <v>1905</v>
      </c>
      <c r="B11" s="2299">
        <v>5784.85</v>
      </c>
      <c r="C11" s="2350">
        <v>5175.8811999999998</v>
      </c>
      <c r="D11" s="2350">
        <v>4149.4766</v>
      </c>
      <c r="E11" s="2350">
        <v>4243.3964999999998</v>
      </c>
      <c r="F11" s="2350">
        <v>8363.3453000000009</v>
      </c>
      <c r="G11" s="2350">
        <v>6275.0057999999999</v>
      </c>
      <c r="H11" s="2350">
        <v>7704.1983</v>
      </c>
      <c r="I11" s="2294">
        <v>-26.646386682455045</v>
      </c>
      <c r="J11" s="2293">
        <v>81.557351522536237</v>
      </c>
      <c r="L11" s="2349"/>
      <c r="M11" s="2349"/>
      <c r="N11" s="2349"/>
    </row>
    <row r="12" spans="1:14" ht="21" customHeight="1">
      <c r="A12" s="2352" t="s">
        <v>1757</v>
      </c>
      <c r="B12" s="2299">
        <v>614.59</v>
      </c>
      <c r="C12" s="2350">
        <v>631.98699999999997</v>
      </c>
      <c r="D12" s="2350">
        <v>562.05430000000001</v>
      </c>
      <c r="E12" s="2350">
        <v>570.17139999999995</v>
      </c>
      <c r="F12" s="2350">
        <v>860.82169999999996</v>
      </c>
      <c r="G12" s="2350">
        <v>650.25750000000005</v>
      </c>
      <c r="H12" s="2350">
        <v>821.63459999999998</v>
      </c>
      <c r="I12" s="2294">
        <v>-7.2273548219138064</v>
      </c>
      <c r="J12" s="2293">
        <v>44.103089000956572</v>
      </c>
      <c r="L12" s="2349"/>
      <c r="M12" s="2349"/>
      <c r="N12" s="2349"/>
    </row>
    <row r="13" spans="1:14" ht="21" customHeight="1">
      <c r="A13" s="2352" t="s">
        <v>1904</v>
      </c>
      <c r="B13" s="2351">
        <v>1482.94</v>
      </c>
      <c r="C13" s="2350">
        <v>1569.8835999999999</v>
      </c>
      <c r="D13" s="2350">
        <v>1437.2946999999999</v>
      </c>
      <c r="E13" s="2350">
        <v>1459.5255999999999</v>
      </c>
      <c r="F13" s="2350">
        <v>2615.7184999999999</v>
      </c>
      <c r="G13" s="2350">
        <v>2343.5508</v>
      </c>
      <c r="H13" s="2350">
        <v>2515.8939</v>
      </c>
      <c r="I13" s="2294">
        <v>-1.5789175556664503</v>
      </c>
      <c r="J13" s="2293">
        <v>72.3775108843586</v>
      </c>
      <c r="L13" s="2349"/>
      <c r="M13" s="2349"/>
      <c r="N13" s="2349"/>
    </row>
    <row r="14" spans="1:14" ht="21" customHeight="1">
      <c r="A14" s="2352" t="s">
        <v>1882</v>
      </c>
      <c r="B14" s="2351">
        <v>2245.58</v>
      </c>
      <c r="C14" s="2350">
        <v>2717.5048000000002</v>
      </c>
      <c r="D14" s="2350">
        <v>2360.4706000000001</v>
      </c>
      <c r="E14" s="2350">
        <v>2417.6181000000001</v>
      </c>
      <c r="F14" s="2350">
        <v>3184.4783000000002</v>
      </c>
      <c r="G14" s="2350">
        <v>2655.3739</v>
      </c>
      <c r="H14" s="2350">
        <v>3016.4893999999999</v>
      </c>
      <c r="I14" s="2294">
        <v>7.6611877555019277</v>
      </c>
      <c r="J14" s="2293">
        <v>24.771129071212698</v>
      </c>
      <c r="K14" s="2353"/>
      <c r="L14" s="2349"/>
      <c r="M14" s="2349"/>
      <c r="N14" s="2349"/>
    </row>
    <row r="15" spans="1:14" ht="21" customHeight="1">
      <c r="A15" s="2352" t="s">
        <v>1881</v>
      </c>
      <c r="B15" s="2351">
        <v>1854.23</v>
      </c>
      <c r="C15" s="2350">
        <v>2109.6702</v>
      </c>
      <c r="D15" s="2350">
        <v>1789.1125</v>
      </c>
      <c r="E15" s="2350">
        <v>1791.3396</v>
      </c>
      <c r="F15" s="2350">
        <v>1884.5418</v>
      </c>
      <c r="G15" s="2350">
        <v>1413.8964000000001</v>
      </c>
      <c r="H15" s="2350">
        <v>1731.8429000000001</v>
      </c>
      <c r="I15" s="2294">
        <v>-3.3917259455407418</v>
      </c>
      <c r="J15" s="2293">
        <v>-3.3213523555220803</v>
      </c>
      <c r="L15" s="2349"/>
      <c r="M15" s="2349"/>
      <c r="N15" s="2349"/>
    </row>
    <row r="16" spans="1:14" ht="21" customHeight="1">
      <c r="A16" s="2352" t="s">
        <v>1880</v>
      </c>
      <c r="B16" s="2351">
        <v>233.85</v>
      </c>
      <c r="C16" s="2350">
        <v>299.69159999999999</v>
      </c>
      <c r="D16" s="2350">
        <v>251.39789999999999</v>
      </c>
      <c r="E16" s="2350">
        <v>290.23020000000002</v>
      </c>
      <c r="F16" s="2350">
        <v>1089.5137</v>
      </c>
      <c r="G16" s="2350">
        <v>829.86379999999997</v>
      </c>
      <c r="H16" s="2350">
        <v>1052.0322000000001</v>
      </c>
      <c r="I16" s="2294">
        <v>24.109557408595279</v>
      </c>
      <c r="J16" s="2293">
        <v>262.48198843538682</v>
      </c>
      <c r="L16" s="2349"/>
      <c r="M16" s="2349"/>
      <c r="N16" s="2349"/>
    </row>
    <row r="17" spans="1:256" ht="21" customHeight="1">
      <c r="A17" s="2348" t="s">
        <v>1879</v>
      </c>
      <c r="B17" s="2347">
        <v>1360.47</v>
      </c>
      <c r="C17" s="2346">
        <v>1224.2062000000001</v>
      </c>
      <c r="D17" s="2346">
        <v>918.89290000000005</v>
      </c>
      <c r="E17" s="2346">
        <v>945.83839999999998</v>
      </c>
      <c r="F17" s="2346">
        <v>1447.2597000000001</v>
      </c>
      <c r="G17" s="2346">
        <v>943.60350000000005</v>
      </c>
      <c r="H17" s="2346">
        <v>1331.0802000000001</v>
      </c>
      <c r="I17" s="2288">
        <v>-30.477085124993579</v>
      </c>
      <c r="J17" s="2287">
        <v>40.730192388044316</v>
      </c>
      <c r="L17" s="2345"/>
      <c r="M17" s="2345"/>
      <c r="N17" s="2345"/>
    </row>
    <row r="18" spans="1:256" ht="21" customHeight="1">
      <c r="A18" s="2348" t="s">
        <v>965</v>
      </c>
      <c r="B18" s="2347">
        <v>744.74</v>
      </c>
      <c r="C18" s="2346">
        <v>728.15419999999995</v>
      </c>
      <c r="D18" s="2346">
        <v>624.12310000000002</v>
      </c>
      <c r="E18" s="2346">
        <v>640.58879999999999</v>
      </c>
      <c r="F18" s="2346">
        <v>1031.1512</v>
      </c>
      <c r="G18" s="2346">
        <v>775.31880000000001</v>
      </c>
      <c r="H18" s="2346">
        <v>1013.2426</v>
      </c>
      <c r="I18" s="2288">
        <v>-13.984907484491231</v>
      </c>
      <c r="J18" s="2287">
        <v>58.173636504415953</v>
      </c>
      <c r="L18" s="2345"/>
      <c r="M18" s="2345"/>
      <c r="N18" s="2345"/>
    </row>
    <row r="19" spans="1:256" ht="21" customHeight="1">
      <c r="A19" s="2344" t="s">
        <v>1903</v>
      </c>
      <c r="B19" s="2343">
        <v>1241.6300000000001</v>
      </c>
      <c r="C19" s="2342">
        <v>1284.0722000000001</v>
      </c>
      <c r="D19" s="2342">
        <v>1123.8351</v>
      </c>
      <c r="E19" s="2342">
        <v>1137.7501</v>
      </c>
      <c r="F19" s="2342">
        <v>1600.9762000000001</v>
      </c>
      <c r="G19" s="2342">
        <v>1381.3778</v>
      </c>
      <c r="H19" s="2342">
        <v>1562.4648999999999</v>
      </c>
      <c r="I19" s="2341">
        <v>-8.3664135048283441</v>
      </c>
      <c r="J19" s="2340">
        <v>37.329357299111621</v>
      </c>
      <c r="K19" s="2334"/>
      <c r="L19" s="2333"/>
      <c r="M19" s="2333"/>
      <c r="N19" s="2333"/>
    </row>
    <row r="20" spans="1:256" ht="21" customHeight="1">
      <c r="A20" s="2339" t="s">
        <v>1902</v>
      </c>
      <c r="B20" s="2338">
        <v>264.10000000000002</v>
      </c>
      <c r="C20" s="2337">
        <v>276.13490000000002</v>
      </c>
      <c r="D20" s="2337">
        <v>246.33949999999999</v>
      </c>
      <c r="E20" s="2337">
        <v>249.12200000000001</v>
      </c>
      <c r="F20" s="2337">
        <v>316.39830000000001</v>
      </c>
      <c r="G20" s="2337">
        <v>287.07159999999999</v>
      </c>
      <c r="H20" s="2337">
        <v>310.08449999999999</v>
      </c>
      <c r="I20" s="2336">
        <v>-5.6713366149185873</v>
      </c>
      <c r="J20" s="2335">
        <v>24.470941948121791</v>
      </c>
      <c r="K20" s="2334"/>
      <c r="L20" s="2333"/>
      <c r="M20" s="2333"/>
      <c r="N20" s="2333"/>
      <c r="O20" s="2326"/>
      <c r="P20" s="2326"/>
      <c r="Q20" s="2326"/>
      <c r="R20" s="2326"/>
      <c r="S20" s="2326"/>
      <c r="T20" s="2326"/>
      <c r="U20" s="2326"/>
      <c r="V20" s="2326"/>
      <c r="W20" s="2326"/>
      <c r="X20" s="2326"/>
      <c r="Y20" s="2326"/>
      <c r="Z20" s="2326"/>
      <c r="AA20" s="2326"/>
      <c r="AB20" s="2326"/>
      <c r="AC20" s="2326"/>
      <c r="AD20" s="2326"/>
      <c r="AE20" s="2326"/>
      <c r="AF20" s="2326"/>
      <c r="AG20" s="2326"/>
      <c r="AH20" s="2326"/>
      <c r="AI20" s="2326"/>
      <c r="AJ20" s="2326"/>
      <c r="AK20" s="2326"/>
      <c r="AL20" s="2326"/>
      <c r="AM20" s="2326"/>
      <c r="AN20" s="2326"/>
      <c r="AO20" s="2326"/>
      <c r="AP20" s="2326"/>
      <c r="AQ20" s="2326"/>
      <c r="AR20" s="2326"/>
      <c r="AS20" s="2326"/>
      <c r="AT20" s="2326"/>
      <c r="AU20" s="2326"/>
      <c r="AV20" s="2326"/>
      <c r="AW20" s="2326"/>
      <c r="AX20" s="2326"/>
      <c r="AY20" s="2326"/>
      <c r="AZ20" s="2326"/>
      <c r="BA20" s="2326"/>
      <c r="BB20" s="2326"/>
      <c r="BC20" s="2326"/>
      <c r="BD20" s="2326"/>
      <c r="BE20" s="2326"/>
      <c r="BF20" s="2326"/>
      <c r="BG20" s="2326"/>
      <c r="BH20" s="2326"/>
      <c r="BI20" s="2326"/>
      <c r="BJ20" s="2326"/>
      <c r="BK20" s="2326"/>
      <c r="BL20" s="2326"/>
      <c r="BM20" s="2326"/>
      <c r="BN20" s="2326"/>
      <c r="BO20" s="2326"/>
      <c r="BP20" s="2326"/>
      <c r="BQ20" s="2326"/>
      <c r="BR20" s="2326"/>
      <c r="BS20" s="2326"/>
      <c r="BT20" s="2326"/>
      <c r="BU20" s="2326"/>
      <c r="BV20" s="2326"/>
      <c r="BW20" s="2326"/>
      <c r="BX20" s="2326"/>
      <c r="BY20" s="2326"/>
      <c r="BZ20" s="2326"/>
      <c r="CA20" s="2326"/>
      <c r="CB20" s="2326"/>
      <c r="CC20" s="2326"/>
      <c r="CD20" s="2326"/>
      <c r="CE20" s="2326"/>
      <c r="CF20" s="2326"/>
      <c r="CG20" s="2326"/>
      <c r="CH20" s="2326"/>
      <c r="CI20" s="2326"/>
      <c r="CJ20" s="2326"/>
      <c r="CK20" s="2326"/>
      <c r="CL20" s="2326"/>
      <c r="CM20" s="2326"/>
      <c r="CN20" s="2326"/>
      <c r="CO20" s="2326"/>
      <c r="CP20" s="2326"/>
      <c r="CQ20" s="2326"/>
      <c r="CR20" s="2326"/>
      <c r="CS20" s="2326"/>
      <c r="CT20" s="2326"/>
      <c r="CU20" s="2326"/>
      <c r="CV20" s="2326"/>
      <c r="CW20" s="2326"/>
      <c r="CX20" s="2326"/>
      <c r="CY20" s="2326"/>
      <c r="CZ20" s="2326"/>
      <c r="DA20" s="2326"/>
      <c r="DB20" s="2326"/>
      <c r="DC20" s="2326"/>
      <c r="DD20" s="2326"/>
      <c r="DE20" s="2326"/>
      <c r="DF20" s="2326"/>
      <c r="DG20" s="2326"/>
      <c r="DH20" s="2326"/>
      <c r="DI20" s="2326"/>
      <c r="DJ20" s="2326"/>
      <c r="DK20" s="2326"/>
      <c r="DL20" s="2326"/>
      <c r="DM20" s="2326"/>
      <c r="DN20" s="2326"/>
      <c r="DO20" s="2326"/>
      <c r="DP20" s="2326"/>
      <c r="DQ20" s="2326"/>
      <c r="DR20" s="2326"/>
      <c r="DS20" s="2326"/>
      <c r="DT20" s="2326"/>
      <c r="DU20" s="2326"/>
      <c r="DV20" s="2326"/>
      <c r="DW20" s="2326"/>
      <c r="DX20" s="2326"/>
      <c r="DY20" s="2326"/>
      <c r="DZ20" s="2326"/>
      <c r="EA20" s="2326"/>
      <c r="EB20" s="2326"/>
      <c r="EC20" s="2326"/>
      <c r="ED20" s="2326"/>
      <c r="EE20" s="2326"/>
      <c r="EF20" s="2326"/>
      <c r="EG20" s="2326"/>
      <c r="EH20" s="2326"/>
      <c r="EI20" s="2326"/>
      <c r="EJ20" s="2326"/>
      <c r="EK20" s="2326"/>
      <c r="EL20" s="2326"/>
      <c r="EM20" s="2326"/>
      <c r="EN20" s="2326"/>
      <c r="EO20" s="2326"/>
      <c r="EP20" s="2326"/>
      <c r="EQ20" s="2326"/>
      <c r="ER20" s="2326"/>
      <c r="ES20" s="2326"/>
      <c r="ET20" s="2326"/>
      <c r="EU20" s="2326"/>
      <c r="EV20" s="2326"/>
      <c r="EW20" s="2326"/>
      <c r="EX20" s="2326"/>
      <c r="EY20" s="2326"/>
      <c r="EZ20" s="2326"/>
      <c r="FA20" s="2326"/>
      <c r="FB20" s="2326"/>
      <c r="FC20" s="2326"/>
      <c r="FD20" s="2326"/>
      <c r="FE20" s="2326"/>
      <c r="FF20" s="2326"/>
      <c r="FG20" s="2326"/>
      <c r="FH20" s="2326"/>
      <c r="FI20" s="2326"/>
      <c r="FJ20" s="2326"/>
      <c r="FK20" s="2326"/>
      <c r="FL20" s="2326"/>
      <c r="FM20" s="2326"/>
      <c r="FN20" s="2326"/>
      <c r="FO20" s="2326"/>
      <c r="FP20" s="2326"/>
      <c r="FQ20" s="2326"/>
      <c r="FR20" s="2326"/>
      <c r="FS20" s="2326"/>
      <c r="FT20" s="2326"/>
      <c r="FU20" s="2326"/>
      <c r="FV20" s="2326"/>
      <c r="FW20" s="2326"/>
      <c r="FX20" s="2326"/>
      <c r="FY20" s="2326"/>
      <c r="FZ20" s="2326"/>
      <c r="GA20" s="2326"/>
      <c r="GB20" s="2326"/>
      <c r="GC20" s="2326"/>
      <c r="GD20" s="2326"/>
      <c r="GE20" s="2326"/>
      <c r="GF20" s="2326"/>
      <c r="GG20" s="2326"/>
      <c r="GH20" s="2326"/>
      <c r="GI20" s="2326"/>
      <c r="GJ20" s="2326"/>
      <c r="GK20" s="2326"/>
      <c r="GL20" s="2326"/>
      <c r="GM20" s="2326"/>
      <c r="GN20" s="2326"/>
      <c r="GO20" s="2326"/>
      <c r="GP20" s="2326"/>
      <c r="GQ20" s="2326"/>
      <c r="GR20" s="2326"/>
      <c r="GS20" s="2326"/>
      <c r="GT20" s="2326"/>
      <c r="GU20" s="2326"/>
      <c r="GV20" s="2326"/>
      <c r="GW20" s="2326"/>
      <c r="GX20" s="2326"/>
      <c r="GY20" s="2326"/>
      <c r="GZ20" s="2326"/>
      <c r="HA20" s="2326"/>
      <c r="HB20" s="2326"/>
      <c r="HC20" s="2326"/>
      <c r="HD20" s="2326"/>
      <c r="HE20" s="2326"/>
      <c r="HF20" s="2326"/>
      <c r="HG20" s="2326"/>
      <c r="HH20" s="2326"/>
      <c r="HI20" s="2326"/>
      <c r="HJ20" s="2326"/>
      <c r="HK20" s="2326"/>
      <c r="HL20" s="2326"/>
      <c r="HM20" s="2326"/>
      <c r="HN20" s="2326"/>
      <c r="HO20" s="2326"/>
      <c r="HP20" s="2326"/>
      <c r="HQ20" s="2326"/>
      <c r="HR20" s="2326"/>
      <c r="HS20" s="2326"/>
      <c r="HT20" s="2326"/>
      <c r="HU20" s="2326"/>
      <c r="HV20" s="2326"/>
      <c r="HW20" s="2326"/>
      <c r="HX20" s="2326"/>
      <c r="HY20" s="2326"/>
      <c r="HZ20" s="2326"/>
      <c r="IA20" s="2326"/>
      <c r="IB20" s="2326"/>
      <c r="IC20" s="2326"/>
      <c r="ID20" s="2326"/>
      <c r="IE20" s="2326"/>
      <c r="IF20" s="2326"/>
      <c r="IG20" s="2326"/>
      <c r="IH20" s="2326"/>
      <c r="II20" s="2326"/>
      <c r="IJ20" s="2326"/>
      <c r="IK20" s="2326"/>
      <c r="IL20" s="2326"/>
      <c r="IM20" s="2326"/>
      <c r="IN20" s="2326"/>
      <c r="IO20" s="2326"/>
      <c r="IP20" s="2326"/>
      <c r="IQ20" s="2326"/>
      <c r="IR20" s="2326"/>
      <c r="IS20" s="2326"/>
      <c r="IT20" s="2326"/>
      <c r="IU20" s="2326"/>
      <c r="IV20" s="2326"/>
    </row>
    <row r="21" spans="1:256" ht="21" customHeight="1" thickBot="1">
      <c r="A21" s="2332" t="s">
        <v>1901</v>
      </c>
      <c r="B21" s="2330">
        <v>90.36</v>
      </c>
      <c r="C21" s="2331">
        <v>94.565100000000001</v>
      </c>
      <c r="D21" s="2330">
        <v>83.268199999999993</v>
      </c>
      <c r="E21" s="2330">
        <v>84.294600000000003</v>
      </c>
      <c r="F21" s="2330">
        <v>111.3593</v>
      </c>
      <c r="G21" s="2330">
        <v>96.718000000000004</v>
      </c>
      <c r="H21" s="2330">
        <v>108.7094</v>
      </c>
      <c r="I21" s="2274">
        <v>-6.7124833997343956</v>
      </c>
      <c r="J21" s="2273">
        <v>28.963658407537395</v>
      </c>
      <c r="K21" s="2329"/>
      <c r="L21" s="2329"/>
      <c r="M21" s="2329"/>
      <c r="N21" s="2329"/>
      <c r="O21" s="2326"/>
      <c r="P21" s="2326"/>
      <c r="Q21" s="2326"/>
      <c r="R21" s="2326"/>
      <c r="S21" s="2326"/>
      <c r="T21" s="2326"/>
      <c r="U21" s="2326"/>
      <c r="V21" s="2326"/>
      <c r="W21" s="2326"/>
      <c r="X21" s="2326"/>
      <c r="Y21" s="2326"/>
      <c r="Z21" s="2326"/>
      <c r="AA21" s="2326"/>
      <c r="AB21" s="2326"/>
      <c r="AC21" s="2326"/>
      <c r="AD21" s="2326"/>
      <c r="AE21" s="2326"/>
      <c r="AF21" s="2326"/>
      <c r="AG21" s="2326"/>
      <c r="AH21" s="2326"/>
      <c r="AI21" s="2326"/>
      <c r="AJ21" s="2326"/>
      <c r="AK21" s="2326"/>
      <c r="AL21" s="2326"/>
      <c r="AM21" s="2326"/>
      <c r="AN21" s="2326"/>
      <c r="AO21" s="2326"/>
      <c r="AP21" s="2326"/>
      <c r="AQ21" s="2326"/>
      <c r="AR21" s="2326"/>
      <c r="AS21" s="2326"/>
      <c r="AT21" s="2326"/>
      <c r="AU21" s="2326"/>
      <c r="AV21" s="2326"/>
      <c r="AW21" s="2326"/>
      <c r="AX21" s="2326"/>
      <c r="AY21" s="2326"/>
      <c r="AZ21" s="2326"/>
      <c r="BA21" s="2326"/>
      <c r="BB21" s="2326"/>
      <c r="BC21" s="2326"/>
      <c r="BD21" s="2326"/>
      <c r="BE21" s="2326"/>
      <c r="BF21" s="2326"/>
      <c r="BG21" s="2326"/>
      <c r="BH21" s="2326"/>
      <c r="BI21" s="2326"/>
      <c r="BJ21" s="2326"/>
      <c r="BK21" s="2326"/>
      <c r="BL21" s="2326"/>
      <c r="BM21" s="2326"/>
      <c r="BN21" s="2326"/>
      <c r="BO21" s="2326"/>
      <c r="BP21" s="2326"/>
      <c r="BQ21" s="2326"/>
      <c r="BR21" s="2326"/>
      <c r="BS21" s="2326"/>
      <c r="BT21" s="2326"/>
      <c r="BU21" s="2326"/>
      <c r="BV21" s="2326"/>
      <c r="BW21" s="2326"/>
      <c r="BX21" s="2326"/>
      <c r="BY21" s="2326"/>
      <c r="BZ21" s="2326"/>
      <c r="CA21" s="2326"/>
      <c r="CB21" s="2326"/>
      <c r="CC21" s="2326"/>
      <c r="CD21" s="2326"/>
      <c r="CE21" s="2326"/>
      <c r="CF21" s="2326"/>
      <c r="CG21" s="2326"/>
      <c r="CH21" s="2326"/>
      <c r="CI21" s="2326"/>
      <c r="CJ21" s="2326"/>
      <c r="CK21" s="2326"/>
      <c r="CL21" s="2326"/>
      <c r="CM21" s="2326"/>
      <c r="CN21" s="2326"/>
      <c r="CO21" s="2326"/>
      <c r="CP21" s="2326"/>
      <c r="CQ21" s="2326"/>
      <c r="CR21" s="2326"/>
      <c r="CS21" s="2326"/>
      <c r="CT21" s="2326"/>
      <c r="CU21" s="2326"/>
      <c r="CV21" s="2326"/>
      <c r="CW21" s="2326"/>
      <c r="CX21" s="2326"/>
      <c r="CY21" s="2326"/>
      <c r="CZ21" s="2326"/>
      <c r="DA21" s="2326"/>
      <c r="DB21" s="2326"/>
      <c r="DC21" s="2326"/>
      <c r="DD21" s="2326"/>
      <c r="DE21" s="2326"/>
      <c r="DF21" s="2326"/>
      <c r="DG21" s="2326"/>
      <c r="DH21" s="2326"/>
      <c r="DI21" s="2326"/>
      <c r="DJ21" s="2326"/>
      <c r="DK21" s="2326"/>
      <c r="DL21" s="2326"/>
      <c r="DM21" s="2326"/>
      <c r="DN21" s="2326"/>
      <c r="DO21" s="2326"/>
      <c r="DP21" s="2326"/>
      <c r="DQ21" s="2326"/>
      <c r="DR21" s="2326"/>
      <c r="DS21" s="2326"/>
      <c r="DT21" s="2326"/>
      <c r="DU21" s="2326"/>
      <c r="DV21" s="2326"/>
      <c r="DW21" s="2326"/>
      <c r="DX21" s="2326"/>
      <c r="DY21" s="2326"/>
      <c r="DZ21" s="2326"/>
      <c r="EA21" s="2326"/>
      <c r="EB21" s="2326"/>
      <c r="EC21" s="2326"/>
      <c r="ED21" s="2326"/>
      <c r="EE21" s="2326"/>
      <c r="EF21" s="2326"/>
      <c r="EG21" s="2326"/>
      <c r="EH21" s="2326"/>
      <c r="EI21" s="2326"/>
      <c r="EJ21" s="2326"/>
      <c r="EK21" s="2326"/>
      <c r="EL21" s="2326"/>
      <c r="EM21" s="2326"/>
      <c r="EN21" s="2326"/>
      <c r="EO21" s="2326"/>
      <c r="EP21" s="2326"/>
      <c r="EQ21" s="2326"/>
      <c r="ER21" s="2326"/>
      <c r="ES21" s="2326"/>
      <c r="ET21" s="2326"/>
      <c r="EU21" s="2326"/>
      <c r="EV21" s="2326"/>
      <c r="EW21" s="2326"/>
      <c r="EX21" s="2326"/>
      <c r="EY21" s="2326"/>
      <c r="EZ21" s="2326"/>
      <c r="FA21" s="2326"/>
      <c r="FB21" s="2326"/>
      <c r="FC21" s="2326"/>
      <c r="FD21" s="2326"/>
      <c r="FE21" s="2326"/>
      <c r="FF21" s="2326"/>
      <c r="FG21" s="2326"/>
      <c r="FH21" s="2326"/>
      <c r="FI21" s="2326"/>
      <c r="FJ21" s="2326"/>
      <c r="FK21" s="2326"/>
      <c r="FL21" s="2326"/>
      <c r="FM21" s="2326"/>
      <c r="FN21" s="2326"/>
      <c r="FO21" s="2326"/>
      <c r="FP21" s="2326"/>
      <c r="FQ21" s="2326"/>
      <c r="FR21" s="2326"/>
      <c r="FS21" s="2326"/>
      <c r="FT21" s="2326"/>
      <c r="FU21" s="2326"/>
      <c r="FV21" s="2326"/>
      <c r="FW21" s="2326"/>
      <c r="FX21" s="2326"/>
      <c r="FY21" s="2326"/>
      <c r="FZ21" s="2326"/>
      <c r="GA21" s="2326"/>
      <c r="GB21" s="2326"/>
      <c r="GC21" s="2326"/>
      <c r="GD21" s="2326"/>
      <c r="GE21" s="2326"/>
      <c r="GF21" s="2326"/>
      <c r="GG21" s="2326"/>
      <c r="GH21" s="2326"/>
      <c r="GI21" s="2326"/>
      <c r="GJ21" s="2326"/>
      <c r="GK21" s="2326"/>
      <c r="GL21" s="2326"/>
      <c r="GM21" s="2326"/>
      <c r="GN21" s="2326"/>
      <c r="GO21" s="2326"/>
      <c r="GP21" s="2326"/>
      <c r="GQ21" s="2326"/>
      <c r="GR21" s="2326"/>
      <c r="GS21" s="2326"/>
      <c r="GT21" s="2326"/>
      <c r="GU21" s="2326"/>
      <c r="GV21" s="2326"/>
      <c r="GW21" s="2326"/>
      <c r="GX21" s="2326"/>
      <c r="GY21" s="2326"/>
      <c r="GZ21" s="2326"/>
      <c r="HA21" s="2326"/>
      <c r="HB21" s="2326"/>
      <c r="HC21" s="2326"/>
      <c r="HD21" s="2326"/>
      <c r="HE21" s="2326"/>
      <c r="HF21" s="2326"/>
      <c r="HG21" s="2326"/>
      <c r="HH21" s="2326"/>
      <c r="HI21" s="2326"/>
      <c r="HJ21" s="2326"/>
      <c r="HK21" s="2326"/>
      <c r="HL21" s="2326"/>
      <c r="HM21" s="2326"/>
      <c r="HN21" s="2326"/>
      <c r="HO21" s="2326"/>
      <c r="HP21" s="2326"/>
      <c r="HQ21" s="2326"/>
      <c r="HR21" s="2326"/>
      <c r="HS21" s="2326"/>
      <c r="HT21" s="2326"/>
      <c r="HU21" s="2326"/>
      <c r="HV21" s="2326"/>
      <c r="HW21" s="2326"/>
      <c r="HX21" s="2326"/>
      <c r="HY21" s="2326"/>
      <c r="HZ21" s="2326"/>
      <c r="IA21" s="2326"/>
      <c r="IB21" s="2326"/>
      <c r="IC21" s="2326"/>
      <c r="ID21" s="2326"/>
      <c r="IE21" s="2326"/>
      <c r="IF21" s="2326"/>
      <c r="IG21" s="2326"/>
      <c r="IH21" s="2326"/>
      <c r="II21" s="2326"/>
      <c r="IJ21" s="2326"/>
      <c r="IK21" s="2326"/>
      <c r="IL21" s="2326"/>
      <c r="IM21" s="2326"/>
      <c r="IN21" s="2326"/>
      <c r="IO21" s="2326"/>
      <c r="IP21" s="2326"/>
      <c r="IQ21" s="2326"/>
      <c r="IR21" s="2326"/>
      <c r="IS21" s="2326"/>
      <c r="IT21" s="2326"/>
      <c r="IU21" s="2326"/>
      <c r="IV21" s="2326"/>
    </row>
    <row r="22" spans="1:256" ht="13.5" thickTop="1">
      <c r="A22" s="2255" t="s">
        <v>1900</v>
      </c>
      <c r="B22" s="2255"/>
      <c r="C22" s="2255"/>
      <c r="D22" s="2255"/>
      <c r="E22" s="2255"/>
      <c r="F22" s="2255"/>
      <c r="G22" s="2255"/>
      <c r="H22" s="2255"/>
      <c r="I22" s="2255"/>
      <c r="J22" s="2255"/>
      <c r="K22" s="2329"/>
      <c r="L22" s="2329"/>
      <c r="M22" s="2329"/>
      <c r="N22" s="2329"/>
      <c r="O22" s="2326"/>
      <c r="P22" s="2326"/>
      <c r="Q22" s="2326"/>
      <c r="R22" s="2326"/>
      <c r="S22" s="2326"/>
      <c r="T22" s="2326"/>
      <c r="U22" s="2326"/>
      <c r="V22" s="2326"/>
      <c r="W22" s="2326"/>
      <c r="X22" s="2326"/>
      <c r="Y22" s="2326"/>
      <c r="Z22" s="2326"/>
      <c r="AA22" s="2326"/>
      <c r="AB22" s="2326"/>
      <c r="AC22" s="2326"/>
      <c r="AD22" s="2326"/>
      <c r="AE22" s="2326"/>
      <c r="AF22" s="2326"/>
      <c r="AG22" s="2326"/>
      <c r="AH22" s="2326"/>
      <c r="AI22" s="2326"/>
      <c r="AJ22" s="2326"/>
      <c r="AK22" s="2326"/>
      <c r="AL22" s="2326"/>
      <c r="AM22" s="2326"/>
      <c r="AN22" s="2326"/>
      <c r="AO22" s="2326"/>
      <c r="AP22" s="2326"/>
      <c r="AQ22" s="2326"/>
      <c r="AR22" s="2326"/>
      <c r="AS22" s="2326"/>
      <c r="AT22" s="2326"/>
      <c r="AU22" s="2326"/>
      <c r="AV22" s="2326"/>
      <c r="AW22" s="2326"/>
      <c r="AX22" s="2326"/>
      <c r="AY22" s="2326"/>
      <c r="AZ22" s="2326"/>
      <c r="BA22" s="2326"/>
      <c r="BB22" s="2326"/>
      <c r="BC22" s="2326"/>
      <c r="BD22" s="2326"/>
      <c r="BE22" s="2326"/>
      <c r="BF22" s="2326"/>
      <c r="BG22" s="2326"/>
      <c r="BH22" s="2326"/>
      <c r="BI22" s="2326"/>
      <c r="BJ22" s="2326"/>
      <c r="BK22" s="2326"/>
      <c r="BL22" s="2326"/>
      <c r="BM22" s="2326"/>
      <c r="BN22" s="2326"/>
      <c r="BO22" s="2326"/>
      <c r="BP22" s="2326"/>
      <c r="BQ22" s="2326"/>
      <c r="BR22" s="2326"/>
      <c r="BS22" s="2326"/>
      <c r="BT22" s="2326"/>
      <c r="BU22" s="2326"/>
      <c r="BV22" s="2326"/>
      <c r="BW22" s="2326"/>
      <c r="BX22" s="2326"/>
      <c r="BY22" s="2326"/>
      <c r="BZ22" s="2326"/>
      <c r="CA22" s="2326"/>
      <c r="CB22" s="2326"/>
      <c r="CC22" s="2326"/>
      <c r="CD22" s="2326"/>
      <c r="CE22" s="2326"/>
      <c r="CF22" s="2326"/>
      <c r="CG22" s="2326"/>
      <c r="CH22" s="2326"/>
      <c r="CI22" s="2326"/>
      <c r="CJ22" s="2326"/>
      <c r="CK22" s="2326"/>
      <c r="CL22" s="2326"/>
      <c r="CM22" s="2326"/>
      <c r="CN22" s="2326"/>
      <c r="CO22" s="2326"/>
      <c r="CP22" s="2326"/>
      <c r="CQ22" s="2326"/>
      <c r="CR22" s="2326"/>
      <c r="CS22" s="2326"/>
      <c r="CT22" s="2326"/>
      <c r="CU22" s="2326"/>
      <c r="CV22" s="2326"/>
      <c r="CW22" s="2326"/>
      <c r="CX22" s="2326"/>
      <c r="CY22" s="2326"/>
      <c r="CZ22" s="2326"/>
      <c r="DA22" s="2326"/>
      <c r="DB22" s="2326"/>
      <c r="DC22" s="2326"/>
      <c r="DD22" s="2326"/>
      <c r="DE22" s="2326"/>
      <c r="DF22" s="2326"/>
      <c r="DG22" s="2326"/>
      <c r="DH22" s="2326"/>
      <c r="DI22" s="2326"/>
      <c r="DJ22" s="2326"/>
      <c r="DK22" s="2326"/>
      <c r="DL22" s="2326"/>
      <c r="DM22" s="2326"/>
      <c r="DN22" s="2326"/>
      <c r="DO22" s="2326"/>
      <c r="DP22" s="2326"/>
      <c r="DQ22" s="2326"/>
      <c r="DR22" s="2326"/>
      <c r="DS22" s="2326"/>
      <c r="DT22" s="2326"/>
      <c r="DU22" s="2326"/>
      <c r="DV22" s="2326"/>
      <c r="DW22" s="2326"/>
      <c r="DX22" s="2326"/>
      <c r="DY22" s="2326"/>
      <c r="DZ22" s="2326"/>
      <c r="EA22" s="2326"/>
      <c r="EB22" s="2326"/>
      <c r="EC22" s="2326"/>
      <c r="ED22" s="2326"/>
      <c r="EE22" s="2326"/>
      <c r="EF22" s="2326"/>
      <c r="EG22" s="2326"/>
      <c r="EH22" s="2326"/>
      <c r="EI22" s="2326"/>
      <c r="EJ22" s="2326"/>
      <c r="EK22" s="2326"/>
      <c r="EL22" s="2326"/>
      <c r="EM22" s="2326"/>
      <c r="EN22" s="2326"/>
      <c r="EO22" s="2326"/>
      <c r="EP22" s="2326"/>
      <c r="EQ22" s="2326"/>
      <c r="ER22" s="2326"/>
      <c r="ES22" s="2326"/>
      <c r="ET22" s="2326"/>
      <c r="EU22" s="2326"/>
      <c r="EV22" s="2326"/>
      <c r="EW22" s="2326"/>
      <c r="EX22" s="2326"/>
      <c r="EY22" s="2326"/>
      <c r="EZ22" s="2326"/>
      <c r="FA22" s="2326"/>
      <c r="FB22" s="2326"/>
      <c r="FC22" s="2326"/>
      <c r="FD22" s="2326"/>
      <c r="FE22" s="2326"/>
      <c r="FF22" s="2326"/>
      <c r="FG22" s="2326"/>
      <c r="FH22" s="2326"/>
      <c r="FI22" s="2326"/>
      <c r="FJ22" s="2326"/>
      <c r="FK22" s="2326"/>
      <c r="FL22" s="2326"/>
      <c r="FM22" s="2326"/>
      <c r="FN22" s="2326"/>
      <c r="FO22" s="2326"/>
      <c r="FP22" s="2326"/>
      <c r="FQ22" s="2326"/>
      <c r="FR22" s="2326"/>
      <c r="FS22" s="2326"/>
      <c r="FT22" s="2326"/>
      <c r="FU22" s="2326"/>
      <c r="FV22" s="2326"/>
      <c r="FW22" s="2326"/>
      <c r="FX22" s="2326"/>
      <c r="FY22" s="2326"/>
      <c r="FZ22" s="2326"/>
      <c r="GA22" s="2326"/>
      <c r="GB22" s="2326"/>
      <c r="GC22" s="2326"/>
      <c r="GD22" s="2326"/>
      <c r="GE22" s="2326"/>
      <c r="GF22" s="2326"/>
      <c r="GG22" s="2326"/>
      <c r="GH22" s="2326"/>
      <c r="GI22" s="2326"/>
      <c r="GJ22" s="2326"/>
      <c r="GK22" s="2326"/>
      <c r="GL22" s="2326"/>
      <c r="GM22" s="2326"/>
      <c r="GN22" s="2326"/>
      <c r="GO22" s="2326"/>
      <c r="GP22" s="2326"/>
      <c r="GQ22" s="2326"/>
      <c r="GR22" s="2326"/>
      <c r="GS22" s="2326"/>
      <c r="GT22" s="2326"/>
      <c r="GU22" s="2326"/>
      <c r="GV22" s="2326"/>
      <c r="GW22" s="2326"/>
      <c r="GX22" s="2326"/>
      <c r="GY22" s="2326"/>
      <c r="GZ22" s="2326"/>
      <c r="HA22" s="2326"/>
      <c r="HB22" s="2326"/>
      <c r="HC22" s="2326"/>
      <c r="HD22" s="2326"/>
      <c r="HE22" s="2326"/>
      <c r="HF22" s="2326"/>
      <c r="HG22" s="2326"/>
      <c r="HH22" s="2326"/>
      <c r="HI22" s="2326"/>
      <c r="HJ22" s="2326"/>
      <c r="HK22" s="2326"/>
      <c r="HL22" s="2326"/>
      <c r="HM22" s="2326"/>
      <c r="HN22" s="2326"/>
      <c r="HO22" s="2326"/>
      <c r="HP22" s="2326"/>
      <c r="HQ22" s="2326"/>
      <c r="HR22" s="2326"/>
      <c r="HS22" s="2326"/>
      <c r="HT22" s="2326"/>
      <c r="HU22" s="2326"/>
      <c r="HV22" s="2326"/>
      <c r="HW22" s="2326"/>
      <c r="HX22" s="2326"/>
      <c r="HY22" s="2326"/>
      <c r="HZ22" s="2326"/>
      <c r="IA22" s="2326"/>
      <c r="IB22" s="2326"/>
      <c r="IC22" s="2326"/>
      <c r="ID22" s="2326"/>
      <c r="IE22" s="2326"/>
      <c r="IF22" s="2326"/>
      <c r="IG22" s="2326"/>
      <c r="IH22" s="2326"/>
      <c r="II22" s="2326"/>
      <c r="IJ22" s="2326"/>
      <c r="IK22" s="2326"/>
      <c r="IL22" s="2326"/>
      <c r="IM22" s="2326"/>
      <c r="IN22" s="2326"/>
      <c r="IO22" s="2326"/>
      <c r="IP22" s="2326"/>
      <c r="IQ22" s="2326"/>
      <c r="IR22" s="2326"/>
      <c r="IS22" s="2326"/>
      <c r="IT22" s="2326"/>
      <c r="IU22" s="2326"/>
      <c r="IV22" s="2326"/>
    </row>
    <row r="23" spans="1:256">
      <c r="A23" s="2248" t="s">
        <v>1899</v>
      </c>
      <c r="B23" s="2255"/>
      <c r="C23" s="2255"/>
      <c r="D23" s="2255"/>
      <c r="E23" s="2255"/>
      <c r="F23" s="2255"/>
      <c r="G23" s="2255"/>
      <c r="H23" s="2255"/>
      <c r="I23" s="2255"/>
      <c r="J23" s="2255"/>
      <c r="K23" s="2328"/>
      <c r="L23" s="2328"/>
      <c r="M23" s="2328"/>
      <c r="N23" s="2328"/>
      <c r="O23" s="2326"/>
      <c r="P23" s="2326"/>
      <c r="Q23" s="2326"/>
      <c r="R23" s="2326"/>
      <c r="S23" s="2326"/>
      <c r="T23" s="2326"/>
      <c r="U23" s="2326"/>
      <c r="V23" s="2326"/>
      <c r="W23" s="2326"/>
      <c r="X23" s="2326"/>
      <c r="Y23" s="2326"/>
      <c r="Z23" s="2326"/>
      <c r="AA23" s="2326"/>
      <c r="AB23" s="2326"/>
      <c r="AC23" s="2326"/>
      <c r="AD23" s="2326"/>
      <c r="AE23" s="2326"/>
      <c r="AF23" s="2326"/>
      <c r="AG23" s="2326"/>
      <c r="AH23" s="2326"/>
      <c r="AI23" s="2326"/>
      <c r="AJ23" s="2326"/>
      <c r="AK23" s="2326"/>
      <c r="AL23" s="2326"/>
      <c r="AM23" s="2326"/>
      <c r="AN23" s="2326"/>
      <c r="AO23" s="2326"/>
      <c r="AP23" s="2326"/>
      <c r="AQ23" s="2326"/>
      <c r="AR23" s="2326"/>
      <c r="AS23" s="2326"/>
      <c r="AT23" s="2326"/>
      <c r="AU23" s="2326"/>
      <c r="AV23" s="2326"/>
      <c r="AW23" s="2326"/>
      <c r="AX23" s="2326"/>
      <c r="AY23" s="2326"/>
      <c r="AZ23" s="2326"/>
      <c r="BA23" s="2326"/>
      <c r="BB23" s="2326"/>
      <c r="BC23" s="2326"/>
      <c r="BD23" s="2326"/>
      <c r="BE23" s="2326"/>
      <c r="BF23" s="2326"/>
      <c r="BG23" s="2326"/>
      <c r="BH23" s="2326"/>
      <c r="BI23" s="2326"/>
      <c r="BJ23" s="2326"/>
      <c r="BK23" s="2326"/>
      <c r="BL23" s="2326"/>
      <c r="BM23" s="2326"/>
      <c r="BN23" s="2326"/>
      <c r="BO23" s="2326"/>
      <c r="BP23" s="2326"/>
      <c r="BQ23" s="2326"/>
      <c r="BR23" s="2326"/>
      <c r="BS23" s="2326"/>
      <c r="BT23" s="2326"/>
      <c r="BU23" s="2326"/>
      <c r="BV23" s="2326"/>
      <c r="BW23" s="2326"/>
      <c r="BX23" s="2326"/>
      <c r="BY23" s="2326"/>
      <c r="BZ23" s="2326"/>
      <c r="CA23" s="2326"/>
      <c r="CB23" s="2326"/>
      <c r="CC23" s="2326"/>
      <c r="CD23" s="2326"/>
      <c r="CE23" s="2326"/>
      <c r="CF23" s="2326"/>
      <c r="CG23" s="2326"/>
      <c r="CH23" s="2326"/>
      <c r="CI23" s="2326"/>
      <c r="CJ23" s="2326"/>
      <c r="CK23" s="2326"/>
      <c r="CL23" s="2326"/>
      <c r="CM23" s="2326"/>
      <c r="CN23" s="2326"/>
      <c r="CO23" s="2326"/>
      <c r="CP23" s="2326"/>
      <c r="CQ23" s="2326"/>
      <c r="CR23" s="2326"/>
      <c r="CS23" s="2326"/>
      <c r="CT23" s="2326"/>
      <c r="CU23" s="2326"/>
      <c r="CV23" s="2326"/>
      <c r="CW23" s="2326"/>
      <c r="CX23" s="2326"/>
      <c r="CY23" s="2326"/>
      <c r="CZ23" s="2326"/>
      <c r="DA23" s="2326"/>
      <c r="DB23" s="2326"/>
      <c r="DC23" s="2326"/>
      <c r="DD23" s="2326"/>
      <c r="DE23" s="2326"/>
      <c r="DF23" s="2326"/>
      <c r="DG23" s="2326"/>
      <c r="DH23" s="2326"/>
      <c r="DI23" s="2326"/>
      <c r="DJ23" s="2326"/>
      <c r="DK23" s="2326"/>
      <c r="DL23" s="2326"/>
      <c r="DM23" s="2326"/>
      <c r="DN23" s="2326"/>
      <c r="DO23" s="2326"/>
      <c r="DP23" s="2326"/>
      <c r="DQ23" s="2326"/>
      <c r="DR23" s="2326"/>
      <c r="DS23" s="2326"/>
      <c r="DT23" s="2326"/>
      <c r="DU23" s="2326"/>
      <c r="DV23" s="2326"/>
      <c r="DW23" s="2326"/>
      <c r="DX23" s="2326"/>
      <c r="DY23" s="2326"/>
      <c r="DZ23" s="2326"/>
      <c r="EA23" s="2326"/>
      <c r="EB23" s="2326"/>
      <c r="EC23" s="2326"/>
      <c r="ED23" s="2326"/>
      <c r="EE23" s="2326"/>
      <c r="EF23" s="2326"/>
      <c r="EG23" s="2326"/>
      <c r="EH23" s="2326"/>
      <c r="EI23" s="2326"/>
      <c r="EJ23" s="2326"/>
      <c r="EK23" s="2326"/>
      <c r="EL23" s="2326"/>
      <c r="EM23" s="2326"/>
      <c r="EN23" s="2326"/>
      <c r="EO23" s="2326"/>
      <c r="EP23" s="2326"/>
      <c r="EQ23" s="2326"/>
      <c r="ER23" s="2326"/>
      <c r="ES23" s="2326"/>
      <c r="ET23" s="2326"/>
      <c r="EU23" s="2326"/>
      <c r="EV23" s="2326"/>
      <c r="EW23" s="2326"/>
      <c r="EX23" s="2326"/>
      <c r="EY23" s="2326"/>
      <c r="EZ23" s="2326"/>
      <c r="FA23" s="2326"/>
      <c r="FB23" s="2326"/>
      <c r="FC23" s="2326"/>
      <c r="FD23" s="2326"/>
      <c r="FE23" s="2326"/>
      <c r="FF23" s="2326"/>
      <c r="FG23" s="2326"/>
      <c r="FH23" s="2326"/>
      <c r="FI23" s="2326"/>
      <c r="FJ23" s="2326"/>
      <c r="FK23" s="2326"/>
      <c r="FL23" s="2326"/>
      <c r="FM23" s="2326"/>
      <c r="FN23" s="2326"/>
      <c r="FO23" s="2326"/>
      <c r="FP23" s="2326"/>
      <c r="FQ23" s="2326"/>
      <c r="FR23" s="2326"/>
      <c r="FS23" s="2326"/>
      <c r="FT23" s="2326"/>
      <c r="FU23" s="2326"/>
      <c r="FV23" s="2326"/>
      <c r="FW23" s="2326"/>
      <c r="FX23" s="2326"/>
      <c r="FY23" s="2326"/>
      <c r="FZ23" s="2326"/>
      <c r="GA23" s="2326"/>
      <c r="GB23" s="2326"/>
      <c r="GC23" s="2326"/>
      <c r="GD23" s="2326"/>
      <c r="GE23" s="2326"/>
      <c r="GF23" s="2326"/>
      <c r="GG23" s="2326"/>
      <c r="GH23" s="2326"/>
      <c r="GI23" s="2326"/>
      <c r="GJ23" s="2326"/>
      <c r="GK23" s="2326"/>
      <c r="GL23" s="2326"/>
      <c r="GM23" s="2326"/>
      <c r="GN23" s="2326"/>
      <c r="GO23" s="2326"/>
      <c r="GP23" s="2326"/>
      <c r="GQ23" s="2326"/>
      <c r="GR23" s="2326"/>
      <c r="GS23" s="2326"/>
      <c r="GT23" s="2326"/>
      <c r="GU23" s="2326"/>
      <c r="GV23" s="2326"/>
      <c r="GW23" s="2326"/>
      <c r="GX23" s="2326"/>
      <c r="GY23" s="2326"/>
      <c r="GZ23" s="2326"/>
      <c r="HA23" s="2326"/>
      <c r="HB23" s="2326"/>
      <c r="HC23" s="2326"/>
      <c r="HD23" s="2326"/>
      <c r="HE23" s="2326"/>
      <c r="HF23" s="2326"/>
      <c r="HG23" s="2326"/>
      <c r="HH23" s="2326"/>
      <c r="HI23" s="2326"/>
      <c r="HJ23" s="2326"/>
      <c r="HK23" s="2326"/>
      <c r="HL23" s="2326"/>
      <c r="HM23" s="2326"/>
      <c r="HN23" s="2326"/>
      <c r="HO23" s="2326"/>
      <c r="HP23" s="2326"/>
      <c r="HQ23" s="2326"/>
      <c r="HR23" s="2326"/>
      <c r="HS23" s="2326"/>
      <c r="HT23" s="2326"/>
      <c r="HU23" s="2326"/>
      <c r="HV23" s="2326"/>
      <c r="HW23" s="2326"/>
      <c r="HX23" s="2326"/>
      <c r="HY23" s="2326"/>
      <c r="HZ23" s="2326"/>
      <c r="IA23" s="2326"/>
      <c r="IB23" s="2326"/>
      <c r="IC23" s="2326"/>
      <c r="ID23" s="2326"/>
      <c r="IE23" s="2326"/>
      <c r="IF23" s="2326"/>
      <c r="IG23" s="2326"/>
      <c r="IH23" s="2326"/>
      <c r="II23" s="2326"/>
      <c r="IJ23" s="2326"/>
      <c r="IK23" s="2326"/>
      <c r="IL23" s="2326"/>
      <c r="IM23" s="2326"/>
      <c r="IN23" s="2326"/>
      <c r="IO23" s="2326"/>
      <c r="IP23" s="2326"/>
      <c r="IQ23" s="2326"/>
      <c r="IR23" s="2326"/>
      <c r="IS23" s="2326"/>
      <c r="IT23" s="2326"/>
      <c r="IU23" s="2326"/>
      <c r="IV23" s="2326"/>
    </row>
    <row r="24" spans="1:256">
      <c r="A24" s="2248" t="s">
        <v>1898</v>
      </c>
      <c r="B24" s="2327"/>
      <c r="F24" s="2326"/>
      <c r="G24" s="2326"/>
      <c r="H24" s="2326"/>
      <c r="I24" s="2326"/>
      <c r="J24" s="2326"/>
      <c r="K24" s="2326"/>
      <c r="L24" s="2325"/>
      <c r="M24" s="2325"/>
      <c r="N24" s="2326"/>
      <c r="O24" s="2242"/>
      <c r="P24" s="2242"/>
      <c r="Q24" s="2241"/>
      <c r="R24" s="2241"/>
    </row>
    <row r="25" spans="1:256">
      <c r="A25" s="2248" t="s">
        <v>1897</v>
      </c>
      <c r="B25" s="2327"/>
      <c r="F25" s="2326"/>
      <c r="G25" s="2326"/>
      <c r="H25" s="2326"/>
      <c r="I25" s="2326"/>
      <c r="J25" s="2326"/>
      <c r="K25" s="2326"/>
      <c r="L25" s="2325"/>
      <c r="M25" s="2325"/>
      <c r="N25" s="2326"/>
      <c r="O25" s="2242"/>
      <c r="P25" s="2242"/>
      <c r="Q25" s="2241"/>
      <c r="R25" s="2241"/>
    </row>
    <row r="26" spans="1:256">
      <c r="A26" s="2248"/>
      <c r="L26" s="2325"/>
      <c r="M26" s="2325"/>
      <c r="O26" s="2241"/>
      <c r="P26" s="2241"/>
      <c r="Q26" s="2241"/>
      <c r="R26" s="2241"/>
    </row>
    <row r="27" spans="1:256">
      <c r="L27" s="2325"/>
      <c r="M27" s="2325"/>
      <c r="O27" s="2241"/>
      <c r="P27" s="2241"/>
      <c r="Q27" s="2241"/>
      <c r="R27" s="2241"/>
    </row>
    <row r="28" spans="1:256">
      <c r="L28" s="2325"/>
      <c r="M28" s="2325"/>
      <c r="O28" s="2241"/>
      <c r="P28" s="2241"/>
      <c r="Q28" s="2241"/>
      <c r="R28" s="2241"/>
    </row>
    <row r="29" spans="1:256">
      <c r="L29" s="2325"/>
      <c r="M29" s="2325"/>
      <c r="O29" s="2241"/>
      <c r="P29" s="2241"/>
      <c r="Q29" s="2241"/>
      <c r="R29" s="2241"/>
    </row>
    <row r="30" spans="1:256">
      <c r="L30" s="2325"/>
      <c r="M30" s="2325"/>
      <c r="O30" s="2241"/>
      <c r="P30" s="2241"/>
      <c r="Q30" s="2241"/>
      <c r="R30" s="2241"/>
    </row>
    <row r="31" spans="1:256">
      <c r="L31" s="2325"/>
      <c r="M31" s="2325"/>
      <c r="O31" s="2241"/>
      <c r="P31" s="2241"/>
      <c r="Q31" s="2241"/>
      <c r="R31" s="2241"/>
    </row>
    <row r="32" spans="1:256">
      <c r="L32" s="2325"/>
      <c r="M32" s="2325"/>
      <c r="O32" s="2241"/>
      <c r="P32" s="2241"/>
      <c r="Q32" s="2241"/>
      <c r="R32" s="2241"/>
    </row>
    <row r="33" spans="12:18">
      <c r="L33" s="2325"/>
      <c r="M33" s="2325"/>
      <c r="O33" s="2241"/>
      <c r="P33" s="2241"/>
      <c r="Q33" s="2241"/>
      <c r="R33" s="2241"/>
    </row>
    <row r="34" spans="12:18">
      <c r="L34" s="2325"/>
      <c r="M34" s="2325"/>
      <c r="O34" s="2241"/>
      <c r="P34" s="2241"/>
      <c r="Q34" s="2241"/>
      <c r="R34" s="2241"/>
    </row>
    <row r="35" spans="12:18">
      <c r="L35" s="2325"/>
      <c r="M35" s="2325"/>
    </row>
    <row r="36" spans="12:18">
      <c r="L36" s="2325"/>
      <c r="M36" s="2325"/>
    </row>
    <row r="37" spans="12:18">
      <c r="L37" s="2325"/>
      <c r="M37" s="2325"/>
    </row>
    <row r="38" spans="12:18">
      <c r="L38" s="2325"/>
      <c r="M38" s="2325"/>
    </row>
    <row r="39" spans="12:18">
      <c r="L39" s="2325"/>
      <c r="M39" s="2325"/>
    </row>
    <row r="40" spans="12:18">
      <c r="L40" s="2325"/>
      <c r="M40" s="2325"/>
    </row>
    <row r="41" spans="12:18">
      <c r="L41" s="2325"/>
      <c r="M41" s="2325"/>
    </row>
    <row r="42" spans="12:18">
      <c r="L42" s="2325"/>
      <c r="M42" s="2325"/>
    </row>
    <row r="43" spans="12:18">
      <c r="L43" s="2325"/>
      <c r="M43" s="2325"/>
    </row>
    <row r="44" spans="12:18">
      <c r="L44" s="2325"/>
      <c r="M44" s="2325"/>
    </row>
    <row r="45" spans="12:18">
      <c r="L45" s="2325"/>
      <c r="M45" s="2325"/>
    </row>
    <row r="46" spans="12:18">
      <c r="L46" s="2325"/>
      <c r="M46" s="2325"/>
    </row>
    <row r="47" spans="12:18">
      <c r="L47" s="2325"/>
      <c r="M47" s="2325"/>
    </row>
    <row r="48" spans="12:18">
      <c r="L48" s="2325"/>
      <c r="M48" s="2325"/>
    </row>
    <row r="49" spans="12:13">
      <c r="L49" s="2325"/>
      <c r="M49" s="2325"/>
    </row>
    <row r="50" spans="12:13">
      <c r="L50" s="2325"/>
      <c r="M50" s="2325"/>
    </row>
    <row r="51" spans="12:13">
      <c r="L51" s="2325"/>
      <c r="M51" s="2325"/>
    </row>
    <row r="52" spans="12:13">
      <c r="L52" s="2325"/>
      <c r="M52" s="2325"/>
    </row>
    <row r="53" spans="12:13">
      <c r="L53" s="2325"/>
      <c r="M53" s="2325"/>
    </row>
    <row r="54" spans="12:13">
      <c r="L54" s="2325"/>
      <c r="M54" s="2325"/>
    </row>
    <row r="55" spans="12:13">
      <c r="L55" s="2325"/>
      <c r="M55" s="2325"/>
    </row>
    <row r="56" spans="12:13">
      <c r="L56" s="2325"/>
      <c r="M56" s="2325"/>
    </row>
    <row r="57" spans="12:13">
      <c r="L57" s="2325"/>
      <c r="M57" s="2325"/>
    </row>
    <row r="58" spans="12:13">
      <c r="L58" s="2325"/>
      <c r="M58" s="2325"/>
    </row>
    <row r="59" spans="12:13">
      <c r="L59" s="2325"/>
      <c r="M59" s="2325"/>
    </row>
    <row r="60" spans="12:13">
      <c r="L60" s="2325"/>
      <c r="M60" s="2325"/>
    </row>
    <row r="61" spans="12:13">
      <c r="L61" s="2325"/>
      <c r="M61" s="2325"/>
    </row>
    <row r="62" spans="12:13">
      <c r="L62" s="2325"/>
      <c r="M62" s="2325"/>
    </row>
    <row r="63" spans="12:13">
      <c r="L63" s="2325"/>
      <c r="M63" s="2325"/>
    </row>
    <row r="64" spans="12:13">
      <c r="L64" s="2325"/>
      <c r="M64" s="2325"/>
    </row>
    <row r="65" spans="12:13">
      <c r="L65" s="2325"/>
      <c r="M65" s="2325"/>
    </row>
    <row r="66" spans="12:13">
      <c r="L66" s="2325"/>
      <c r="M66" s="2325"/>
    </row>
    <row r="67" spans="12:13">
      <c r="L67" s="2325"/>
      <c r="M67" s="2325"/>
    </row>
    <row r="68" spans="12:13">
      <c r="L68" s="2325"/>
      <c r="M68" s="2325"/>
    </row>
    <row r="69" spans="12:13">
      <c r="L69" s="2325"/>
      <c r="M69" s="2325"/>
    </row>
    <row r="70" spans="12:13">
      <c r="L70" s="2325"/>
      <c r="M70" s="2325"/>
    </row>
    <row r="71" spans="12:13">
      <c r="L71" s="2325"/>
      <c r="M71" s="2325"/>
    </row>
    <row r="72" spans="12:13">
      <c r="L72" s="2325"/>
      <c r="M72" s="2325"/>
    </row>
    <row r="73" spans="12:13">
      <c r="L73" s="2325"/>
      <c r="M73" s="2325"/>
    </row>
    <row r="74" spans="12:13">
      <c r="L74" s="2325"/>
      <c r="M74" s="2325"/>
    </row>
    <row r="75" spans="12:13">
      <c r="L75" s="2325"/>
      <c r="M75" s="2325"/>
    </row>
    <row r="76" spans="12:13">
      <c r="L76" s="2325"/>
      <c r="M76" s="2325"/>
    </row>
    <row r="77" spans="12:13">
      <c r="L77" s="2325"/>
      <c r="M77" s="2325"/>
    </row>
    <row r="78" spans="12:13">
      <c r="L78" s="2325"/>
      <c r="M78" s="2325"/>
    </row>
    <row r="79" spans="12:13">
      <c r="L79" s="2325"/>
      <c r="M79" s="2325"/>
    </row>
    <row r="80" spans="12:13">
      <c r="L80" s="2325"/>
      <c r="M80" s="2325"/>
    </row>
    <row r="81" spans="12:13">
      <c r="L81" s="2325"/>
      <c r="M81" s="2325"/>
    </row>
    <row r="82" spans="12:13">
      <c r="L82" s="2325"/>
      <c r="M82" s="2325"/>
    </row>
    <row r="83" spans="12:13">
      <c r="L83" s="2325"/>
      <c r="M83" s="2325"/>
    </row>
    <row r="84" spans="12:13">
      <c r="L84" s="2325"/>
      <c r="M84" s="2325"/>
    </row>
    <row r="85" spans="12:13">
      <c r="L85" s="2325"/>
      <c r="M85" s="2325"/>
    </row>
    <row r="86" spans="12:13">
      <c r="L86" s="2325"/>
      <c r="M86" s="2325"/>
    </row>
    <row r="87" spans="12:13">
      <c r="L87" s="2325"/>
      <c r="M87" s="2325"/>
    </row>
    <row r="88" spans="12:13">
      <c r="L88" s="2325"/>
      <c r="M88" s="2325"/>
    </row>
    <row r="89" spans="12:13">
      <c r="L89" s="2325"/>
      <c r="M89" s="2325"/>
    </row>
    <row r="90" spans="12:13">
      <c r="L90" s="2325"/>
      <c r="M90" s="2325"/>
    </row>
    <row r="91" spans="12:13">
      <c r="L91" s="2325"/>
      <c r="M91" s="2325"/>
    </row>
    <row r="92" spans="12:13">
      <c r="L92" s="2325"/>
      <c r="M92" s="2325"/>
    </row>
    <row r="93" spans="12:13">
      <c r="L93" s="2325"/>
      <c r="M93" s="2325"/>
    </row>
    <row r="94" spans="12:13">
      <c r="L94" s="2325"/>
      <c r="M94" s="2325"/>
    </row>
    <row r="95" spans="12:13">
      <c r="L95" s="2325"/>
      <c r="M95" s="2325"/>
    </row>
    <row r="96" spans="12:13">
      <c r="L96" s="2325"/>
      <c r="M96" s="2325"/>
    </row>
    <row r="97" spans="12:13">
      <c r="L97" s="2325"/>
      <c r="M97" s="2325"/>
    </row>
    <row r="98" spans="12:13">
      <c r="L98" s="2325"/>
      <c r="M98" s="2325"/>
    </row>
    <row r="99" spans="12:13">
      <c r="L99" s="2325"/>
      <c r="M99" s="2325"/>
    </row>
    <row r="100" spans="12:13">
      <c r="L100" s="2325"/>
      <c r="M100" s="2325"/>
    </row>
    <row r="101" spans="12:13">
      <c r="L101" s="2325"/>
      <c r="M101" s="2325"/>
    </row>
    <row r="102" spans="12:13">
      <c r="L102" s="2325"/>
      <c r="M102" s="2325"/>
    </row>
    <row r="103" spans="12:13">
      <c r="L103" s="2325"/>
      <c r="M103" s="2325"/>
    </row>
    <row r="104" spans="12:13">
      <c r="L104" s="2325"/>
      <c r="M104" s="2325"/>
    </row>
    <row r="105" spans="12:13">
      <c r="L105" s="2325"/>
      <c r="M105" s="2325"/>
    </row>
    <row r="106" spans="12:13">
      <c r="L106" s="2325"/>
      <c r="M106" s="2325"/>
    </row>
    <row r="107" spans="12:13">
      <c r="L107" s="2325"/>
      <c r="M107" s="2325"/>
    </row>
    <row r="108" spans="12:13">
      <c r="L108" s="2325"/>
      <c r="M108" s="2325"/>
    </row>
    <row r="109" spans="12:13">
      <c r="L109" s="2325"/>
      <c r="M109" s="2325"/>
    </row>
    <row r="110" spans="12:13">
      <c r="L110" s="2325"/>
      <c r="M110" s="2325"/>
    </row>
    <row r="111" spans="12:13">
      <c r="L111" s="2325"/>
      <c r="M111" s="2325"/>
    </row>
    <row r="112" spans="12:13">
      <c r="L112" s="2325"/>
      <c r="M112" s="2325"/>
    </row>
    <row r="113" spans="12:13">
      <c r="L113" s="2325"/>
      <c r="M113" s="2325"/>
    </row>
    <row r="114" spans="12:13">
      <c r="L114" s="2325"/>
      <c r="M114" s="2325"/>
    </row>
    <row r="115" spans="12:13">
      <c r="L115" s="2325"/>
      <c r="M115" s="2325"/>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24"/>
  <sheetViews>
    <sheetView workbookViewId="0">
      <selection activeCell="E4" sqref="E4:G4"/>
    </sheetView>
  </sheetViews>
  <sheetFormatPr defaultRowHeight="12.75"/>
  <cols>
    <col min="1" max="1" width="31.7109375" style="2255" bestFit="1" customWidth="1"/>
    <col min="2" max="10" width="9.7109375" style="2255" customWidth="1"/>
    <col min="11" max="16384" width="9.140625" style="2255"/>
  </cols>
  <sheetData>
    <row r="1" spans="1:13" ht="14.25">
      <c r="A1" s="3068" t="s">
        <v>1927</v>
      </c>
      <c r="B1" s="3068"/>
      <c r="C1" s="3068"/>
      <c r="D1" s="3068"/>
      <c r="E1" s="3068"/>
      <c r="F1" s="3068"/>
      <c r="G1" s="3068"/>
      <c r="H1" s="3068"/>
      <c r="I1" s="3068"/>
      <c r="J1" s="3068"/>
    </row>
    <row r="2" spans="1:13" ht="15.75">
      <c r="A2" s="2490" t="s">
        <v>1926</v>
      </c>
      <c r="B2" s="2490"/>
      <c r="C2" s="2490"/>
      <c r="D2" s="2490"/>
      <c r="E2" s="2490"/>
      <c r="F2" s="2490"/>
      <c r="G2" s="2490"/>
      <c r="H2" s="2490"/>
      <c r="I2" s="2490"/>
      <c r="J2" s="2490"/>
      <c r="K2" s="2381"/>
      <c r="L2" s="2381"/>
      <c r="M2" s="2381"/>
    </row>
    <row r="3" spans="1:13" ht="13.5" thickBot="1">
      <c r="A3" s="3069" t="s">
        <v>1914</v>
      </c>
      <c r="B3" s="3069"/>
      <c r="C3" s="3069"/>
      <c r="D3" s="3069"/>
      <c r="E3" s="3069"/>
      <c r="F3" s="3069"/>
      <c r="G3" s="3069"/>
      <c r="H3" s="3069"/>
      <c r="I3" s="3069"/>
      <c r="J3" s="3069"/>
    </row>
    <row r="4" spans="1:13" ht="18.75" customHeight="1" thickTop="1">
      <c r="A4" s="3070" t="s">
        <v>1092</v>
      </c>
      <c r="B4" s="3065" t="s">
        <v>66</v>
      </c>
      <c r="C4" s="3065"/>
      <c r="D4" s="3065"/>
      <c r="E4" s="3065" t="s">
        <v>67</v>
      </c>
      <c r="F4" s="3065"/>
      <c r="G4" s="3065"/>
      <c r="H4" s="3073" t="s">
        <v>1912</v>
      </c>
      <c r="I4" s="3065"/>
      <c r="J4" s="3074"/>
    </row>
    <row r="5" spans="1:13" ht="38.25">
      <c r="A5" s="3071"/>
      <c r="B5" s="2359" t="s">
        <v>1925</v>
      </c>
      <c r="C5" s="2359" t="s">
        <v>1924</v>
      </c>
      <c r="D5" s="2359" t="s">
        <v>1923</v>
      </c>
      <c r="E5" s="2359" t="s">
        <v>1925</v>
      </c>
      <c r="F5" s="2359" t="s">
        <v>1924</v>
      </c>
      <c r="G5" s="2359" t="s">
        <v>1923</v>
      </c>
      <c r="H5" s="2359" t="s">
        <v>1925</v>
      </c>
      <c r="I5" s="2359" t="s">
        <v>1924</v>
      </c>
      <c r="J5" s="2380" t="s">
        <v>1923</v>
      </c>
    </row>
    <row r="6" spans="1:13" ht="17.25" customHeight="1">
      <c r="A6" s="3072"/>
      <c r="B6" s="2379">
        <v>1</v>
      </c>
      <c r="C6" s="2379">
        <v>2</v>
      </c>
      <c r="D6" s="2379">
        <v>3</v>
      </c>
      <c r="E6" s="2379">
        <v>4</v>
      </c>
      <c r="F6" s="2379">
        <v>5</v>
      </c>
      <c r="G6" s="2379">
        <v>6</v>
      </c>
      <c r="H6" s="2379">
        <v>7</v>
      </c>
      <c r="I6" s="2379">
        <v>8</v>
      </c>
      <c r="J6" s="2378">
        <v>9</v>
      </c>
    </row>
    <row r="7" spans="1:13" ht="20.25" customHeight="1">
      <c r="A7" s="2377" t="s">
        <v>1759</v>
      </c>
      <c r="B7" s="2305">
        <v>42009.760000000002</v>
      </c>
      <c r="C7" s="2305">
        <v>11926.38</v>
      </c>
      <c r="D7" s="2305">
        <v>52.029096277372631</v>
      </c>
      <c r="E7" s="2305">
        <v>31728.02</v>
      </c>
      <c r="F7" s="2305">
        <v>9383.42</v>
      </c>
      <c r="G7" s="2305">
        <v>45.917206902491344</v>
      </c>
      <c r="H7" s="2305">
        <v>111780.42</v>
      </c>
      <c r="I7" s="2305">
        <v>34195.67</v>
      </c>
      <c r="J7" s="2376">
        <v>26.843524043303614</v>
      </c>
    </row>
    <row r="8" spans="1:13" ht="20.25" customHeight="1">
      <c r="A8" s="2375" t="s">
        <v>1758</v>
      </c>
      <c r="B8" s="2299">
        <v>7666.83</v>
      </c>
      <c r="C8" s="2299">
        <v>1401.87</v>
      </c>
      <c r="D8" s="2299">
        <v>6.1156888509640286</v>
      </c>
      <c r="E8" s="2299">
        <v>5543.75</v>
      </c>
      <c r="F8" s="2299">
        <v>1120.9000000000001</v>
      </c>
      <c r="G8" s="2299">
        <v>5.4850573902694908</v>
      </c>
      <c r="H8" s="2299">
        <v>24207.77</v>
      </c>
      <c r="I8" s="2299">
        <v>5263.8</v>
      </c>
      <c r="J8" s="2374">
        <v>4.1320711616161212</v>
      </c>
    </row>
    <row r="9" spans="1:13" ht="20.25" customHeight="1">
      <c r="A9" s="2375" t="s">
        <v>1906</v>
      </c>
      <c r="B9" s="2299">
        <v>1738.57</v>
      </c>
      <c r="C9" s="2299">
        <v>1355.72</v>
      </c>
      <c r="D9" s="2299">
        <v>5.91435845622558</v>
      </c>
      <c r="E9" s="2299">
        <v>2095.48</v>
      </c>
      <c r="F9" s="2299">
        <v>1233.1199999999999</v>
      </c>
      <c r="G9" s="2299">
        <v>6.034199276553764</v>
      </c>
      <c r="H9" s="2299">
        <v>16687.14</v>
      </c>
      <c r="I9" s="2299">
        <v>13936.89</v>
      </c>
      <c r="J9" s="2374">
        <v>10.940427305675767</v>
      </c>
    </row>
    <row r="10" spans="1:13" ht="20.25" customHeight="1">
      <c r="A10" s="2375" t="s">
        <v>1922</v>
      </c>
      <c r="B10" s="2299">
        <v>2395.65</v>
      </c>
      <c r="C10" s="2299">
        <v>1712.75</v>
      </c>
      <c r="D10" s="2299">
        <v>7.4719097202227314</v>
      </c>
      <c r="E10" s="2299">
        <v>1835.64</v>
      </c>
      <c r="F10" s="2299">
        <v>801.2</v>
      </c>
      <c r="G10" s="2299">
        <v>3.920624481295313</v>
      </c>
      <c r="H10" s="2299">
        <v>27585.08</v>
      </c>
      <c r="I10" s="2299">
        <v>18299.32</v>
      </c>
      <c r="J10" s="2374">
        <v>14.364925044489746</v>
      </c>
    </row>
    <row r="11" spans="1:13" ht="20.25" customHeight="1">
      <c r="A11" s="2375" t="s">
        <v>1757</v>
      </c>
      <c r="B11" s="2299">
        <v>4480.8599999999997</v>
      </c>
      <c r="C11" s="2299">
        <v>299.18</v>
      </c>
      <c r="D11" s="2299">
        <v>1.3051793607334619</v>
      </c>
      <c r="E11" s="2299">
        <v>1642.65</v>
      </c>
      <c r="F11" s="2299">
        <v>243.79</v>
      </c>
      <c r="G11" s="2299">
        <v>1.1929718451010787</v>
      </c>
      <c r="H11" s="2299">
        <v>14088.43</v>
      </c>
      <c r="I11" s="2299">
        <v>2572.4</v>
      </c>
      <c r="J11" s="2374">
        <v>2.0193282146246649</v>
      </c>
    </row>
    <row r="12" spans="1:13" ht="20.25" customHeight="1">
      <c r="A12" s="2375" t="s">
        <v>1921</v>
      </c>
      <c r="B12" s="2299">
        <v>2320.86</v>
      </c>
      <c r="C12" s="2299">
        <v>2151.6</v>
      </c>
      <c r="D12" s="2299">
        <v>9.3864025421288737</v>
      </c>
      <c r="E12" s="2299">
        <v>4139.91</v>
      </c>
      <c r="F12" s="2299">
        <v>2537.25</v>
      </c>
      <c r="G12" s="2299">
        <v>12.415881758819934</v>
      </c>
      <c r="H12" s="2299">
        <v>14450.82</v>
      </c>
      <c r="I12" s="2299">
        <v>11918.72</v>
      </c>
      <c r="J12" s="2374">
        <v>9.3561683945775478</v>
      </c>
    </row>
    <row r="13" spans="1:13" ht="20.25" customHeight="1">
      <c r="A13" s="2375" t="s">
        <v>1882</v>
      </c>
      <c r="B13" s="2299">
        <v>43.55</v>
      </c>
      <c r="C13" s="2299">
        <v>130.81</v>
      </c>
      <c r="D13" s="2299">
        <v>0.57066151540057541</v>
      </c>
      <c r="E13" s="2299">
        <v>1315.23</v>
      </c>
      <c r="F13" s="2299">
        <v>819.44</v>
      </c>
      <c r="G13" s="2299">
        <v>4.0098808349383814</v>
      </c>
      <c r="H13" s="2299">
        <v>5609.59</v>
      </c>
      <c r="I13" s="2299">
        <v>5611.59</v>
      </c>
      <c r="J13" s="2374">
        <v>4.4050855294299573</v>
      </c>
    </row>
    <row r="14" spans="1:13" ht="20.25" customHeight="1">
      <c r="A14" s="2375" t="s">
        <v>1881</v>
      </c>
      <c r="B14" s="2299">
        <v>718.12</v>
      </c>
      <c r="C14" s="2299">
        <v>221.63</v>
      </c>
      <c r="D14" s="2299">
        <v>0.96686577217513592</v>
      </c>
      <c r="E14" s="2299">
        <v>1355.08</v>
      </c>
      <c r="F14" s="2299">
        <v>353.85</v>
      </c>
      <c r="G14" s="2299">
        <v>1.7315439000328836</v>
      </c>
      <c r="H14" s="2299">
        <v>11849.93</v>
      </c>
      <c r="I14" s="2299">
        <v>1248.1300000000001</v>
      </c>
      <c r="J14" s="2374">
        <v>0.97977924293246899</v>
      </c>
    </row>
    <row r="15" spans="1:13" ht="20.25" customHeight="1">
      <c r="A15" s="2375" t="s">
        <v>1880</v>
      </c>
      <c r="B15" s="2299">
        <v>10.039999999999999</v>
      </c>
      <c r="C15" s="2299">
        <v>13.19</v>
      </c>
      <c r="D15" s="2299">
        <v>5.7541666448540557E-2</v>
      </c>
      <c r="E15" s="2299">
        <v>2.86</v>
      </c>
      <c r="F15" s="2299">
        <v>3.81</v>
      </c>
      <c r="G15" s="2299">
        <v>1.8644008080048853E-2</v>
      </c>
      <c r="H15" s="2299">
        <v>61.82</v>
      </c>
      <c r="I15" s="2299">
        <v>176.89</v>
      </c>
      <c r="J15" s="2374">
        <v>0.1388582521711075</v>
      </c>
    </row>
    <row r="16" spans="1:13" ht="20.25" customHeight="1">
      <c r="A16" s="2375" t="s">
        <v>1920</v>
      </c>
      <c r="B16" s="2299">
        <v>4529.54</v>
      </c>
      <c r="C16" s="2299">
        <v>1171.81</v>
      </c>
      <c r="D16" s="2299">
        <v>5.1120470175181429</v>
      </c>
      <c r="E16" s="2299">
        <v>8993.81</v>
      </c>
      <c r="F16" s="2299">
        <v>1732.25</v>
      </c>
      <c r="G16" s="2299">
        <v>8.4766622038489814</v>
      </c>
      <c r="H16" s="2299">
        <v>97922.07</v>
      </c>
      <c r="I16" s="2299">
        <v>17435.560000000001</v>
      </c>
      <c r="J16" s="2374">
        <v>13.686875387102015</v>
      </c>
    </row>
    <row r="17" spans="1:10" ht="20.25" customHeight="1">
      <c r="A17" s="2375" t="s">
        <v>965</v>
      </c>
      <c r="B17" s="2299">
        <v>1192.27</v>
      </c>
      <c r="C17" s="2299">
        <v>466.12</v>
      </c>
      <c r="D17" s="2299">
        <v>2.0334587994688191</v>
      </c>
      <c r="E17" s="2299">
        <v>880.32</v>
      </c>
      <c r="F17" s="2299">
        <v>468.89</v>
      </c>
      <c r="G17" s="2299">
        <v>2.2944852883606579</v>
      </c>
      <c r="H17" s="2299">
        <v>21926.37</v>
      </c>
      <c r="I17" s="2299">
        <v>14333.99</v>
      </c>
      <c r="J17" s="2374">
        <v>11.252149912590498</v>
      </c>
    </row>
    <row r="18" spans="1:10" ht="20.25" customHeight="1">
      <c r="A18" s="2375" t="s">
        <v>1919</v>
      </c>
      <c r="B18" s="2299">
        <v>9705.89</v>
      </c>
      <c r="C18" s="2299">
        <v>100.83</v>
      </c>
      <c r="D18" s="2299">
        <v>0.43987310295726639</v>
      </c>
      <c r="E18" s="2299">
        <v>8089.95</v>
      </c>
      <c r="F18" s="2299">
        <v>78.33</v>
      </c>
      <c r="G18" s="2299">
        <v>0.38330318974021699</v>
      </c>
      <c r="H18" s="2299">
        <v>36689.660000000003</v>
      </c>
      <c r="I18" s="2299">
        <v>357.89</v>
      </c>
      <c r="J18" s="2374">
        <v>0.28094284509874873</v>
      </c>
    </row>
    <row r="19" spans="1:10" ht="20.25" customHeight="1">
      <c r="A19" s="2375" t="s">
        <v>1918</v>
      </c>
      <c r="B19" s="2299">
        <v>0.91</v>
      </c>
      <c r="C19" s="2299">
        <v>0.55000000000000004</v>
      </c>
      <c r="D19" s="2299">
        <v>2.3993871528959292E-3</v>
      </c>
      <c r="E19" s="2299">
        <v>0.5</v>
      </c>
      <c r="F19" s="2299">
        <v>0.36</v>
      </c>
      <c r="G19" s="2299">
        <v>1.7616385587447732E-3</v>
      </c>
      <c r="H19" s="2299">
        <v>26.43</v>
      </c>
      <c r="I19" s="2299">
        <v>17.100000000000001</v>
      </c>
      <c r="J19" s="2374">
        <v>1.3423461541782684E-2</v>
      </c>
    </row>
    <row r="20" spans="1:10" ht="20.25" customHeight="1">
      <c r="A20" s="2375" t="s">
        <v>1917</v>
      </c>
      <c r="B20" s="2299">
        <v>9926.41</v>
      </c>
      <c r="C20" s="2299">
        <v>1970.08</v>
      </c>
      <c r="D20" s="2299">
        <v>8.5945175312312934</v>
      </c>
      <c r="E20" s="2299">
        <v>9057.25</v>
      </c>
      <c r="F20" s="2299">
        <v>1658.91</v>
      </c>
      <c r="G20" s="2299">
        <v>8.1177772819091452</v>
      </c>
      <c r="H20" s="2299">
        <v>9246.43</v>
      </c>
      <c r="I20" s="2299">
        <v>1976.71</v>
      </c>
      <c r="J20" s="2374">
        <v>1.5517129043425291</v>
      </c>
    </row>
    <row r="21" spans="1:10" ht="20.25" customHeight="1">
      <c r="A21" s="2373" t="s">
        <v>1916</v>
      </c>
      <c r="B21" s="2372"/>
      <c r="C21" s="2372"/>
      <c r="D21" s="2372"/>
      <c r="E21" s="2372"/>
      <c r="F21" s="2372"/>
      <c r="G21" s="2372"/>
      <c r="H21" s="2372">
        <v>42.39</v>
      </c>
      <c r="I21" s="2372">
        <v>44.24</v>
      </c>
      <c r="J21" s="2371">
        <v>3.4728300503419053E-2</v>
      </c>
    </row>
    <row r="22" spans="1:10" ht="20.25" customHeight="1" thickBot="1">
      <c r="A22" s="2370" t="s">
        <v>305</v>
      </c>
      <c r="B22" s="2368">
        <v>86739.260000000024</v>
      </c>
      <c r="C22" s="2368">
        <v>22922.520000000004</v>
      </c>
      <c r="D22" s="2369">
        <v>99.999999999999957</v>
      </c>
      <c r="E22" s="2368">
        <v>76680.450000000012</v>
      </c>
      <c r="F22" s="2368">
        <v>20435.520000000004</v>
      </c>
      <c r="G22" s="2369">
        <v>100</v>
      </c>
      <c r="H22" s="2368">
        <v>392174.35000000009</v>
      </c>
      <c r="I22" s="2368">
        <v>127388.90000000001</v>
      </c>
      <c r="J22" s="2367">
        <v>99.999999999999972</v>
      </c>
    </row>
    <row r="23" spans="1:10" ht="13.5" thickTop="1">
      <c r="A23" s="2366" t="s">
        <v>1878</v>
      </c>
      <c r="B23" s="2365"/>
      <c r="C23" s="2364"/>
      <c r="D23" s="2326"/>
      <c r="E23" s="2326"/>
      <c r="F23" s="2325"/>
      <c r="G23" s="2325"/>
      <c r="H23" s="2324"/>
      <c r="I23" s="2241"/>
      <c r="J23" s="2241"/>
    </row>
    <row r="24" spans="1:10">
      <c r="A24" s="2248"/>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workbookViewId="0">
      <selection activeCell="R8" sqref="R8"/>
    </sheetView>
  </sheetViews>
  <sheetFormatPr defaultRowHeight="15.75"/>
  <cols>
    <col min="1" max="1" width="31.7109375" style="713" bestFit="1" customWidth="1"/>
    <col min="2" max="2" width="9.140625" style="713"/>
    <col min="3" max="3" width="10.5703125" style="713" customWidth="1"/>
    <col min="4" max="4" width="10" style="713" customWidth="1"/>
    <col min="5" max="5" width="11.28515625" style="713" customWidth="1"/>
    <col min="6" max="7" width="10.140625" style="713" customWidth="1"/>
    <col min="8" max="9" width="9.28515625" style="713" bestFit="1" customWidth="1"/>
    <col min="10" max="16384" width="9.140625" style="713"/>
  </cols>
  <sheetData>
    <row r="1" spans="1:11">
      <c r="A1" s="2547" t="s">
        <v>664</v>
      </c>
      <c r="B1" s="2547"/>
      <c r="C1" s="2547"/>
      <c r="D1" s="2547"/>
      <c r="E1" s="2547"/>
      <c r="F1" s="2547"/>
      <c r="G1" s="2547"/>
      <c r="H1" s="2547"/>
      <c r="I1" s="2547"/>
      <c r="J1" s="2547"/>
      <c r="K1" s="2547"/>
    </row>
    <row r="2" spans="1:11">
      <c r="A2" s="2548" t="s">
        <v>663</v>
      </c>
      <c r="B2" s="2548"/>
      <c r="C2" s="2548"/>
      <c r="D2" s="2548"/>
      <c r="E2" s="2548"/>
      <c r="F2" s="2548"/>
      <c r="G2" s="2548"/>
      <c r="H2" s="2548"/>
      <c r="I2" s="2548"/>
      <c r="J2" s="2548"/>
      <c r="K2" s="2548"/>
    </row>
    <row r="3" spans="1:11">
      <c r="A3" s="2548" t="s">
        <v>662</v>
      </c>
      <c r="B3" s="2548"/>
      <c r="C3" s="2548"/>
      <c r="D3" s="2548"/>
      <c r="E3" s="2548"/>
      <c r="F3" s="2548"/>
      <c r="G3" s="2548"/>
      <c r="H3" s="2548"/>
      <c r="I3" s="2548"/>
      <c r="J3" s="2548"/>
      <c r="K3" s="2548"/>
    </row>
    <row r="4" spans="1:11">
      <c r="A4" s="2548" t="s">
        <v>201</v>
      </c>
      <c r="B4" s="2548"/>
      <c r="C4" s="2548"/>
      <c r="D4" s="2548"/>
      <c r="E4" s="2548"/>
      <c r="F4" s="2548"/>
      <c r="G4" s="2548"/>
      <c r="H4" s="2548"/>
      <c r="I4" s="2548"/>
      <c r="J4" s="2548"/>
      <c r="K4" s="2548"/>
    </row>
    <row r="5" spans="1:11" ht="16.5" thickBot="1"/>
    <row r="6" spans="1:11" ht="16.5" customHeight="1" thickTop="1">
      <c r="A6" s="2549" t="s">
        <v>661</v>
      </c>
      <c r="B6" s="2552" t="s">
        <v>607</v>
      </c>
      <c r="C6" s="733" t="s">
        <v>606</v>
      </c>
      <c r="D6" s="2555" t="s">
        <v>605</v>
      </c>
      <c r="E6" s="2556"/>
      <c r="F6" s="2555" t="s">
        <v>660</v>
      </c>
      <c r="G6" s="2556"/>
      <c r="H6" s="2555" t="s">
        <v>659</v>
      </c>
      <c r="I6" s="2557"/>
      <c r="J6" s="2557"/>
      <c r="K6" s="2558"/>
    </row>
    <row r="7" spans="1:11">
      <c r="A7" s="2550"/>
      <c r="B7" s="2553"/>
      <c r="C7" s="732" t="s">
        <v>601</v>
      </c>
      <c r="D7" s="732" t="s">
        <v>602</v>
      </c>
      <c r="E7" s="732" t="s">
        <v>601</v>
      </c>
      <c r="F7" s="732" t="s">
        <v>602</v>
      </c>
      <c r="G7" s="732" t="s">
        <v>601</v>
      </c>
      <c r="H7" s="2545" t="s">
        <v>600</v>
      </c>
      <c r="I7" s="2545" t="s">
        <v>599</v>
      </c>
      <c r="J7" s="2545" t="s">
        <v>598</v>
      </c>
      <c r="K7" s="2546" t="s">
        <v>597</v>
      </c>
    </row>
    <row r="8" spans="1:11">
      <c r="A8" s="2551"/>
      <c r="B8" s="2554"/>
      <c r="C8" s="732">
        <v>1</v>
      </c>
      <c r="D8" s="732">
        <v>2</v>
      </c>
      <c r="E8" s="732">
        <v>3</v>
      </c>
      <c r="F8" s="732">
        <v>4</v>
      </c>
      <c r="G8" s="732">
        <v>5</v>
      </c>
      <c r="H8" s="2545"/>
      <c r="I8" s="2545"/>
      <c r="J8" s="2545"/>
      <c r="K8" s="2546"/>
    </row>
    <row r="9" spans="1:11">
      <c r="A9" s="731" t="s">
        <v>658</v>
      </c>
      <c r="B9" s="726">
        <v>100</v>
      </c>
      <c r="C9" s="726">
        <v>107.76094999999999</v>
      </c>
      <c r="D9" s="726">
        <v>114.2362</v>
      </c>
      <c r="E9" s="726">
        <v>115.61494</v>
      </c>
      <c r="F9" s="726">
        <v>124.29369</v>
      </c>
      <c r="G9" s="726">
        <v>125.15913</v>
      </c>
      <c r="H9" s="726">
        <v>7.2883487000000002</v>
      </c>
      <c r="I9" s="726">
        <v>1.2069185</v>
      </c>
      <c r="J9" s="726">
        <v>8.2551520000000007</v>
      </c>
      <c r="K9" s="725">
        <v>0.69628053999999995</v>
      </c>
    </row>
    <row r="10" spans="1:11">
      <c r="A10" s="730" t="s">
        <v>657</v>
      </c>
      <c r="B10" s="729">
        <v>33.587116000000002</v>
      </c>
      <c r="C10" s="729">
        <v>111.85247</v>
      </c>
      <c r="D10" s="729">
        <v>121.318</v>
      </c>
      <c r="E10" s="729">
        <v>125.843155</v>
      </c>
      <c r="F10" s="729">
        <v>144.36431999999999</v>
      </c>
      <c r="G10" s="729">
        <v>147.65074000000001</v>
      </c>
      <c r="H10" s="729">
        <v>12.50816</v>
      </c>
      <c r="I10" s="729">
        <v>3.7299926000000001</v>
      </c>
      <c r="J10" s="729">
        <v>17.329181999999999</v>
      </c>
      <c r="K10" s="728">
        <v>2.2764850000000001</v>
      </c>
    </row>
    <row r="11" spans="1:11">
      <c r="A11" s="724" t="s">
        <v>656</v>
      </c>
      <c r="B11" s="723">
        <v>31.274027</v>
      </c>
      <c r="C11" s="723">
        <v>112.15689999999999</v>
      </c>
      <c r="D11" s="723">
        <v>122.29685000000001</v>
      </c>
      <c r="E11" s="723">
        <v>127.15669</v>
      </c>
      <c r="F11" s="723">
        <v>146.44562999999999</v>
      </c>
      <c r="G11" s="723">
        <v>149.95652999999999</v>
      </c>
      <c r="H11" s="723">
        <v>13.373937</v>
      </c>
      <c r="I11" s="723">
        <v>3.9738077999999999</v>
      </c>
      <c r="J11" s="723">
        <v>17.930503999999999</v>
      </c>
      <c r="K11" s="722">
        <v>2.3973992000000002</v>
      </c>
    </row>
    <row r="12" spans="1:11">
      <c r="A12" s="724" t="s">
        <v>655</v>
      </c>
      <c r="B12" s="723">
        <v>2.3130890000000002</v>
      </c>
      <c r="C12" s="723">
        <v>107.736435</v>
      </c>
      <c r="D12" s="723">
        <v>108.08353</v>
      </c>
      <c r="E12" s="723">
        <v>108.08353</v>
      </c>
      <c r="F12" s="723">
        <v>116.22378999999999</v>
      </c>
      <c r="G12" s="723">
        <v>116.475494</v>
      </c>
      <c r="H12" s="723">
        <v>0.32216719999999999</v>
      </c>
      <c r="I12" s="723">
        <v>0</v>
      </c>
      <c r="J12" s="723">
        <v>7.7643404</v>
      </c>
      <c r="K12" s="722">
        <v>0.21656486</v>
      </c>
    </row>
    <row r="13" spans="1:11">
      <c r="A13" s="730" t="s">
        <v>654</v>
      </c>
      <c r="B13" s="729">
        <v>8.7637640000000001</v>
      </c>
      <c r="C13" s="729">
        <v>113.23812</v>
      </c>
      <c r="D13" s="729">
        <v>115.62343</v>
      </c>
      <c r="E13" s="729">
        <v>115.019806</v>
      </c>
      <c r="F13" s="729">
        <v>111.144104</v>
      </c>
      <c r="G13" s="729">
        <v>111.54137</v>
      </c>
      <c r="H13" s="729">
        <v>1.5733991000000001</v>
      </c>
      <c r="I13" s="729">
        <v>-0.52205913999999998</v>
      </c>
      <c r="J13" s="729">
        <v>-3.0242127999999999</v>
      </c>
      <c r="K13" s="728">
        <v>0.35743104999999997</v>
      </c>
    </row>
    <row r="14" spans="1:11">
      <c r="A14" s="724" t="s">
        <v>653</v>
      </c>
      <c r="B14" s="723">
        <v>5.6615900000000003</v>
      </c>
      <c r="C14" s="723">
        <v>120.49173</v>
      </c>
      <c r="D14" s="723">
        <v>124.18403000000001</v>
      </c>
      <c r="E14" s="723">
        <v>123.249664</v>
      </c>
      <c r="F14" s="723">
        <v>117.25033000000001</v>
      </c>
      <c r="G14" s="723">
        <v>117.86526499999999</v>
      </c>
      <c r="H14" s="723">
        <v>2.2888986999999998</v>
      </c>
      <c r="I14" s="723">
        <v>-0.75240569999999996</v>
      </c>
      <c r="J14" s="723">
        <v>-4.3686930000000004</v>
      </c>
      <c r="K14" s="722">
        <v>0.52446550000000003</v>
      </c>
    </row>
    <row r="15" spans="1:11">
      <c r="A15" s="724" t="s">
        <v>652</v>
      </c>
      <c r="B15" s="723">
        <v>3.1021743000000002</v>
      </c>
      <c r="C15" s="723">
        <v>100</v>
      </c>
      <c r="D15" s="723">
        <v>100</v>
      </c>
      <c r="E15" s="723">
        <v>100</v>
      </c>
      <c r="F15" s="723">
        <v>100</v>
      </c>
      <c r="G15" s="723">
        <v>100</v>
      </c>
      <c r="H15" s="723">
        <v>0</v>
      </c>
      <c r="I15" s="723">
        <v>0</v>
      </c>
      <c r="J15" s="723">
        <v>0</v>
      </c>
      <c r="K15" s="722">
        <v>0</v>
      </c>
    </row>
    <row r="16" spans="1:11">
      <c r="A16" s="730" t="s">
        <v>651</v>
      </c>
      <c r="B16" s="729">
        <v>57.649120000000003</v>
      </c>
      <c r="C16" s="729">
        <v>104.54452999999999</v>
      </c>
      <c r="D16" s="729">
        <v>109.89937</v>
      </c>
      <c r="E16" s="729">
        <v>109.74632</v>
      </c>
      <c r="F16" s="729">
        <v>114.59927999999999</v>
      </c>
      <c r="G16" s="729">
        <v>114.12538000000001</v>
      </c>
      <c r="H16" s="729">
        <v>4.9756637000000001</v>
      </c>
      <c r="I16" s="729">
        <v>-0.13926126</v>
      </c>
      <c r="J16" s="729">
        <v>3.9901683000000001</v>
      </c>
      <c r="K16" s="728">
        <v>-0.41352919999999999</v>
      </c>
    </row>
    <row r="17" spans="1:11">
      <c r="A17" s="724" t="s">
        <v>650</v>
      </c>
      <c r="B17" s="723">
        <v>15.156262999999999</v>
      </c>
      <c r="C17" s="723">
        <v>104.89117</v>
      </c>
      <c r="D17" s="723">
        <v>116.41409</v>
      </c>
      <c r="E17" s="723">
        <v>116.437</v>
      </c>
      <c r="F17" s="723">
        <v>122.35378</v>
      </c>
      <c r="G17" s="723">
        <v>122.69672</v>
      </c>
      <c r="H17" s="723">
        <v>11.007434</v>
      </c>
      <c r="I17" s="723">
        <v>1.9670317E-2</v>
      </c>
      <c r="J17" s="723">
        <v>5.3760589999999997</v>
      </c>
      <c r="K17" s="722">
        <v>0.28028297000000002</v>
      </c>
    </row>
    <row r="18" spans="1:11">
      <c r="A18" s="724" t="s">
        <v>649</v>
      </c>
      <c r="B18" s="723">
        <v>1.0134718</v>
      </c>
      <c r="C18" s="723">
        <v>108.79980999999999</v>
      </c>
      <c r="D18" s="723">
        <v>119.12782</v>
      </c>
      <c r="E18" s="723">
        <v>119.12782</v>
      </c>
      <c r="F18" s="723">
        <v>121.866936</v>
      </c>
      <c r="G18" s="723">
        <v>121.866936</v>
      </c>
      <c r="H18" s="723">
        <v>9.4926739999999992</v>
      </c>
      <c r="I18" s="723">
        <v>0</v>
      </c>
      <c r="J18" s="723">
        <v>2.2993066</v>
      </c>
      <c r="K18" s="722">
        <v>0</v>
      </c>
    </row>
    <row r="19" spans="1:11">
      <c r="A19" s="724" t="s">
        <v>648</v>
      </c>
      <c r="B19" s="723">
        <v>0.28707272</v>
      </c>
      <c r="C19" s="723">
        <v>102.04125999999999</v>
      </c>
      <c r="D19" s="723">
        <v>107.11924999999999</v>
      </c>
      <c r="E19" s="723">
        <v>107.11924999999999</v>
      </c>
      <c r="F19" s="723">
        <v>113.13866400000001</v>
      </c>
      <c r="G19" s="723">
        <v>113.13866400000001</v>
      </c>
      <c r="H19" s="723">
        <v>4.9764093999999996</v>
      </c>
      <c r="I19" s="723">
        <v>0</v>
      </c>
      <c r="J19" s="723">
        <v>5.6193584999999997</v>
      </c>
      <c r="K19" s="722">
        <v>0</v>
      </c>
    </row>
    <row r="20" spans="1:11">
      <c r="A20" s="724" t="s">
        <v>647</v>
      </c>
      <c r="B20" s="723">
        <v>2.0731818999999998</v>
      </c>
      <c r="C20" s="723">
        <v>107.54528000000001</v>
      </c>
      <c r="D20" s="723">
        <v>112.39985</v>
      </c>
      <c r="E20" s="723">
        <v>112.39985</v>
      </c>
      <c r="F20" s="723">
        <v>116.92515</v>
      </c>
      <c r="G20" s="723">
        <v>116.92515</v>
      </c>
      <c r="H20" s="723">
        <v>4.5139766000000003</v>
      </c>
      <c r="I20" s="723">
        <v>0</v>
      </c>
      <c r="J20" s="723">
        <v>4.0260749999999996</v>
      </c>
      <c r="K20" s="722">
        <v>0</v>
      </c>
    </row>
    <row r="21" spans="1:11">
      <c r="A21" s="724" t="s">
        <v>646</v>
      </c>
      <c r="B21" s="723">
        <v>1.0835619000000001</v>
      </c>
      <c r="C21" s="723">
        <v>100.56401</v>
      </c>
      <c r="D21" s="723">
        <v>102.47045</v>
      </c>
      <c r="E21" s="723">
        <v>102.47045</v>
      </c>
      <c r="F21" s="723">
        <v>110.61118</v>
      </c>
      <c r="G21" s="723">
        <v>110.61118</v>
      </c>
      <c r="H21" s="723">
        <v>1.895753</v>
      </c>
      <c r="I21" s="723">
        <v>0</v>
      </c>
      <c r="J21" s="723">
        <v>7.9444622999999996</v>
      </c>
      <c r="K21" s="722">
        <v>0</v>
      </c>
    </row>
    <row r="22" spans="1:11">
      <c r="A22" s="724" t="s">
        <v>645</v>
      </c>
      <c r="B22" s="723">
        <v>6.5495939999999999</v>
      </c>
      <c r="C22" s="723">
        <v>98.966250000000002</v>
      </c>
      <c r="D22" s="723">
        <v>104.3456</v>
      </c>
      <c r="E22" s="723">
        <v>104.3456</v>
      </c>
      <c r="F22" s="723">
        <v>113.31068399999999</v>
      </c>
      <c r="G22" s="723">
        <v>113.31068399999999</v>
      </c>
      <c r="H22" s="723">
        <v>5.4355396999999996</v>
      </c>
      <c r="I22" s="723">
        <v>0</v>
      </c>
      <c r="J22" s="723">
        <v>8.5917259999999995</v>
      </c>
      <c r="K22" s="722">
        <v>0</v>
      </c>
    </row>
    <row r="23" spans="1:11">
      <c r="A23" s="724" t="s">
        <v>644</v>
      </c>
      <c r="B23" s="723">
        <v>1.9205185</v>
      </c>
      <c r="C23" s="723">
        <v>104.12291999999999</v>
      </c>
      <c r="D23" s="723">
        <v>108.89711</v>
      </c>
      <c r="E23" s="723">
        <v>108.89711</v>
      </c>
      <c r="F23" s="723">
        <v>108.28617</v>
      </c>
      <c r="G23" s="723">
        <v>108.28617</v>
      </c>
      <c r="H23" s="723">
        <v>4.5851540000000002</v>
      </c>
      <c r="I23" s="723">
        <v>0</v>
      </c>
      <c r="J23" s="723">
        <v>-0.56102543999999999</v>
      </c>
      <c r="K23" s="722">
        <v>0</v>
      </c>
    </row>
    <row r="24" spans="1:11">
      <c r="A24" s="724" t="s">
        <v>643</v>
      </c>
      <c r="B24" s="723">
        <v>4.5007596000000003</v>
      </c>
      <c r="C24" s="723">
        <v>101.22478</v>
      </c>
      <c r="D24" s="723">
        <v>100.651405</v>
      </c>
      <c r="E24" s="723">
        <v>100.651405</v>
      </c>
      <c r="F24" s="723">
        <v>99.044550000000001</v>
      </c>
      <c r="G24" s="723">
        <v>99.044550000000001</v>
      </c>
      <c r="H24" s="723">
        <v>-0.56643160000000004</v>
      </c>
      <c r="I24" s="723">
        <v>0</v>
      </c>
      <c r="J24" s="723">
        <v>-1.5964617000000001</v>
      </c>
      <c r="K24" s="722">
        <v>-1.4210855000000001E-14</v>
      </c>
    </row>
    <row r="25" spans="1:11">
      <c r="A25" s="724" t="s">
        <v>642</v>
      </c>
      <c r="B25" s="723">
        <v>12.554123000000001</v>
      </c>
      <c r="C25" s="723">
        <v>108.77995</v>
      </c>
      <c r="D25" s="723">
        <v>110.42166</v>
      </c>
      <c r="E25" s="723">
        <v>109.691216</v>
      </c>
      <c r="F25" s="723">
        <v>117.35383</v>
      </c>
      <c r="G25" s="723">
        <v>114.76363000000001</v>
      </c>
      <c r="H25" s="723">
        <v>0.83770882999999996</v>
      </c>
      <c r="I25" s="723">
        <v>-0.66150560000000003</v>
      </c>
      <c r="J25" s="723">
        <v>4.6242713999999996</v>
      </c>
      <c r="K25" s="722">
        <v>-2.2071679999999998</v>
      </c>
    </row>
    <row r="26" spans="1:11">
      <c r="A26" s="724" t="s">
        <v>641</v>
      </c>
      <c r="B26" s="723">
        <v>4.4544170000000003</v>
      </c>
      <c r="C26" s="723">
        <v>100.56704999999999</v>
      </c>
      <c r="D26" s="723">
        <v>98.234054999999998</v>
      </c>
      <c r="E26" s="723">
        <v>98.234054999999998</v>
      </c>
      <c r="F26" s="723">
        <v>94.779915000000003</v>
      </c>
      <c r="G26" s="723">
        <v>94.779915000000003</v>
      </c>
      <c r="H26" s="723">
        <v>-2.3198370000000001</v>
      </c>
      <c r="I26" s="723">
        <v>0</v>
      </c>
      <c r="J26" s="723">
        <v>-3.5162368000000002</v>
      </c>
      <c r="K26" s="722">
        <v>0</v>
      </c>
    </row>
    <row r="27" spans="1:11">
      <c r="A27" s="724" t="s">
        <v>640</v>
      </c>
      <c r="B27" s="723">
        <v>3.1745269999999999</v>
      </c>
      <c r="C27" s="723">
        <v>102.384895</v>
      </c>
      <c r="D27" s="723">
        <v>107.11339</v>
      </c>
      <c r="E27" s="723">
        <v>107.11339</v>
      </c>
      <c r="F27" s="723">
        <v>112.19695</v>
      </c>
      <c r="G27" s="723">
        <v>112.19695</v>
      </c>
      <c r="H27" s="723">
        <v>4.6183529999999999</v>
      </c>
      <c r="I27" s="723">
        <v>0</v>
      </c>
      <c r="J27" s="723">
        <v>4.745965</v>
      </c>
      <c r="K27" s="722">
        <v>0</v>
      </c>
    </row>
    <row r="28" spans="1:11">
      <c r="A28" s="724" t="s">
        <v>639</v>
      </c>
      <c r="B28" s="723">
        <v>3.8028645999999999</v>
      </c>
      <c r="C28" s="723">
        <v>108.75660999999999</v>
      </c>
      <c r="D28" s="723">
        <v>118.47856</v>
      </c>
      <c r="E28" s="723">
        <v>118.47856</v>
      </c>
      <c r="F28" s="723">
        <v>121.68256</v>
      </c>
      <c r="G28" s="723">
        <v>121.68256</v>
      </c>
      <c r="H28" s="723">
        <v>8.9391839999999991</v>
      </c>
      <c r="I28" s="723">
        <v>0</v>
      </c>
      <c r="J28" s="723">
        <v>2.7042887000000002</v>
      </c>
      <c r="K28" s="722">
        <v>0</v>
      </c>
    </row>
    <row r="29" spans="1:11">
      <c r="A29" s="724" t="s">
        <v>638</v>
      </c>
      <c r="B29" s="723">
        <v>1.0787640999999999</v>
      </c>
      <c r="C29" s="723">
        <v>101.684235</v>
      </c>
      <c r="D29" s="723">
        <v>107.22837</v>
      </c>
      <c r="E29" s="723">
        <v>107.22837</v>
      </c>
      <c r="F29" s="723">
        <v>114.58882</v>
      </c>
      <c r="G29" s="723">
        <v>114.58882</v>
      </c>
      <c r="H29" s="723">
        <v>5.4523060000000001</v>
      </c>
      <c r="I29" s="723">
        <v>0</v>
      </c>
      <c r="J29" s="723">
        <v>6.8642773999999998</v>
      </c>
      <c r="K29" s="722">
        <v>0</v>
      </c>
    </row>
    <row r="30" spans="1:11">
      <c r="A30" s="727" t="s">
        <v>637</v>
      </c>
      <c r="B30" s="726">
        <v>100</v>
      </c>
      <c r="C30" s="726">
        <v>107.76094999999999</v>
      </c>
      <c r="D30" s="726">
        <v>114.2362</v>
      </c>
      <c r="E30" s="726">
        <v>115.61494</v>
      </c>
      <c r="F30" s="726">
        <v>124.29369</v>
      </c>
      <c r="G30" s="726">
        <v>125.15913</v>
      </c>
      <c r="H30" s="726">
        <v>7.2883487000000002</v>
      </c>
      <c r="I30" s="726">
        <v>1.2069185</v>
      </c>
      <c r="J30" s="726">
        <v>8.2551520000000007</v>
      </c>
      <c r="K30" s="725">
        <v>0.69628053999999995</v>
      </c>
    </row>
    <row r="31" spans="1:11">
      <c r="A31" s="724" t="s">
        <v>636</v>
      </c>
      <c r="B31" s="723">
        <v>32.904780000000002</v>
      </c>
      <c r="C31" s="723">
        <v>107.84050000000001</v>
      </c>
      <c r="D31" s="723">
        <v>117.50866000000001</v>
      </c>
      <c r="E31" s="723">
        <v>120.48099000000001</v>
      </c>
      <c r="F31" s="723">
        <v>130.35016999999999</v>
      </c>
      <c r="G31" s="723">
        <v>131.17291</v>
      </c>
      <c r="H31" s="723">
        <v>11.72146</v>
      </c>
      <c r="I31" s="723">
        <v>2.5294504</v>
      </c>
      <c r="J31" s="723">
        <v>8.8743719999999993</v>
      </c>
      <c r="K31" s="722">
        <v>0.63117515999999996</v>
      </c>
    </row>
    <row r="32" spans="1:11">
      <c r="A32" s="724" t="s">
        <v>635</v>
      </c>
      <c r="B32" s="723">
        <v>56.298316999999997</v>
      </c>
      <c r="C32" s="723">
        <v>108.68039</v>
      </c>
      <c r="D32" s="723">
        <v>114.069244</v>
      </c>
      <c r="E32" s="723">
        <v>114.757645</v>
      </c>
      <c r="F32" s="723">
        <v>123.903114</v>
      </c>
      <c r="G32" s="723">
        <v>124.82867</v>
      </c>
      <c r="H32" s="723">
        <v>5.5918555000000003</v>
      </c>
      <c r="I32" s="723">
        <v>0.60348904000000003</v>
      </c>
      <c r="J32" s="723">
        <v>8.7759060000000009</v>
      </c>
      <c r="K32" s="722">
        <v>0.74699884999999999</v>
      </c>
    </row>
    <row r="33" spans="1:11">
      <c r="A33" s="724" t="s">
        <v>634</v>
      </c>
      <c r="B33" s="723">
        <v>10.796903</v>
      </c>
      <c r="C33" s="723">
        <v>102.7242</v>
      </c>
      <c r="D33" s="723">
        <v>105.133545</v>
      </c>
      <c r="E33" s="723">
        <v>105.25530999999999</v>
      </c>
      <c r="F33" s="723">
        <v>107.8725</v>
      </c>
      <c r="G33" s="723">
        <v>108.55456</v>
      </c>
      <c r="H33" s="723">
        <v>2.4639828000000001</v>
      </c>
      <c r="I33" s="723">
        <v>0.11581482999999999</v>
      </c>
      <c r="J33" s="723">
        <v>3.1345204999999998</v>
      </c>
      <c r="K33" s="722">
        <v>0.63228010000000001</v>
      </c>
    </row>
    <row r="34" spans="1:11" ht="16.5" thickBot="1">
      <c r="A34" s="721" t="s">
        <v>633</v>
      </c>
      <c r="B34" s="720">
        <v>14.026107</v>
      </c>
      <c r="C34" s="720">
        <v>108.465515</v>
      </c>
      <c r="D34" s="720">
        <v>105.98266</v>
      </c>
      <c r="E34" s="720">
        <v>105.85000599999999</v>
      </c>
      <c r="F34" s="720">
        <v>103.72685</v>
      </c>
      <c r="G34" s="720">
        <v>103.59052</v>
      </c>
      <c r="H34" s="720">
        <v>-2.4113726999999998</v>
      </c>
      <c r="I34" s="720">
        <v>-0.12516204</v>
      </c>
      <c r="J34" s="720">
        <v>-2.1346113999999998</v>
      </c>
      <c r="K34" s="719">
        <v>-0.13143363999999999</v>
      </c>
    </row>
    <row r="35" spans="1:11" ht="16.5" thickTop="1">
      <c r="A35" s="718" t="s">
        <v>568</v>
      </c>
      <c r="B35" s="716"/>
      <c r="C35" s="716"/>
      <c r="D35" s="716"/>
      <c r="E35" s="716"/>
      <c r="F35" s="717"/>
      <c r="G35" s="716"/>
      <c r="H35" s="716"/>
      <c r="I35" s="716"/>
      <c r="J35" s="716"/>
      <c r="K35" s="716"/>
    </row>
    <row r="36" spans="1:11">
      <c r="A36" s="715"/>
      <c r="B36" s="714"/>
      <c r="C36" s="714"/>
      <c r="D36" s="714"/>
      <c r="E36" s="714"/>
      <c r="F36" s="714"/>
      <c r="G36" s="714"/>
      <c r="H36" s="714"/>
      <c r="I36" s="714"/>
      <c r="J36" s="714"/>
      <c r="K36" s="714"/>
    </row>
  </sheetData>
  <mergeCells count="13">
    <mergeCell ref="H7:H8"/>
    <mergeCell ref="I7:I8"/>
    <mergeCell ref="J7:J8"/>
    <mergeCell ref="K7:K8"/>
    <mergeCell ref="A1:K1"/>
    <mergeCell ref="A2:K2"/>
    <mergeCell ref="A3:K3"/>
    <mergeCell ref="A6:A8"/>
    <mergeCell ref="B6:B8"/>
    <mergeCell ref="D6:E6"/>
    <mergeCell ref="F6:G6"/>
    <mergeCell ref="H6:K6"/>
    <mergeCell ref="A4:K4"/>
  </mergeCells>
  <pageMargins left="0.7" right="0.7" top="0.75" bottom="0.75" header="0.3" footer="0.3"/>
  <pageSetup paperSize="9" scale="67"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T31"/>
  <sheetViews>
    <sheetView workbookViewId="0">
      <selection activeCell="M15" sqref="M15"/>
    </sheetView>
  </sheetViews>
  <sheetFormatPr defaultRowHeight="15"/>
  <cols>
    <col min="1" max="1" width="41.7109375" style="2255" bestFit="1" customWidth="1"/>
    <col min="2" max="2" width="10.7109375" style="2255" bestFit="1" customWidth="1"/>
    <col min="3" max="3" width="9.5703125" style="2255" bestFit="1" customWidth="1"/>
    <col min="4" max="4" width="9.140625" style="2255"/>
    <col min="5" max="5" width="9.5703125" style="2255" bestFit="1" customWidth="1"/>
    <col min="6" max="7" width="9.140625" style="2255"/>
    <col min="8" max="9" width="10.7109375" style="2255" bestFit="1" customWidth="1"/>
    <col min="10" max="254" width="9.140625" style="2255"/>
  </cols>
  <sheetData>
    <row r="1" spans="1:10">
      <c r="A1" s="3075" t="s">
        <v>1952</v>
      </c>
      <c r="B1" s="3075"/>
      <c r="C1" s="3075"/>
      <c r="D1" s="3075"/>
      <c r="E1" s="3075"/>
      <c r="F1" s="3075"/>
      <c r="G1" s="3075"/>
      <c r="H1" s="3075"/>
      <c r="I1" s="3075"/>
      <c r="J1" s="3075"/>
    </row>
    <row r="2" spans="1:10" ht="15.75">
      <c r="A2" s="3076" t="s">
        <v>1951</v>
      </c>
      <c r="B2" s="3076"/>
      <c r="C2" s="3076"/>
      <c r="D2" s="3076"/>
      <c r="E2" s="3076"/>
      <c r="F2" s="3076"/>
      <c r="G2" s="3076"/>
      <c r="H2" s="3076"/>
      <c r="I2" s="3076"/>
      <c r="J2" s="3076"/>
    </row>
    <row r="3" spans="1:10">
      <c r="A3" s="3069" t="s">
        <v>1914</v>
      </c>
      <c r="B3" s="3069"/>
      <c r="C3" s="3069"/>
      <c r="D3" s="3069"/>
      <c r="E3" s="3069"/>
      <c r="F3" s="3069"/>
      <c r="G3" s="3069"/>
      <c r="H3" s="3069"/>
      <c r="I3" s="3069"/>
      <c r="J3" s="3069"/>
    </row>
    <row r="4" spans="1:10" ht="15.75" thickBot="1">
      <c r="A4" s="3075"/>
      <c r="B4" s="3075"/>
      <c r="C4" s="3075"/>
      <c r="D4" s="3075"/>
      <c r="E4" s="3075"/>
      <c r="F4" s="3075"/>
      <c r="G4" s="3075"/>
      <c r="H4" s="3075"/>
      <c r="I4" s="3075"/>
      <c r="J4" s="3075"/>
    </row>
    <row r="5" spans="1:10" ht="15" customHeight="1" thickTop="1">
      <c r="A5" s="3077" t="s">
        <v>61</v>
      </c>
      <c r="B5" s="3079" t="s">
        <v>66</v>
      </c>
      <c r="C5" s="3079"/>
      <c r="D5" s="3079"/>
      <c r="E5" s="3079" t="s">
        <v>67</v>
      </c>
      <c r="F5" s="3079"/>
      <c r="G5" s="3079"/>
      <c r="H5" s="3079" t="s">
        <v>280</v>
      </c>
      <c r="I5" s="3079"/>
      <c r="J5" s="3080"/>
    </row>
    <row r="6" spans="1:10" ht="22.5" customHeight="1">
      <c r="A6" s="3078"/>
      <c r="B6" s="2391" t="s">
        <v>1925</v>
      </c>
      <c r="C6" s="2391" t="s">
        <v>1949</v>
      </c>
      <c r="D6" s="2391" t="s">
        <v>1923</v>
      </c>
      <c r="E6" s="2391" t="s">
        <v>1925</v>
      </c>
      <c r="F6" s="2391" t="s">
        <v>1950</v>
      </c>
      <c r="G6" s="2391" t="s">
        <v>1923</v>
      </c>
      <c r="H6" s="2391" t="s">
        <v>1925</v>
      </c>
      <c r="I6" s="2391" t="s">
        <v>1949</v>
      </c>
      <c r="J6" s="2390" t="s">
        <v>1923</v>
      </c>
    </row>
    <row r="7" spans="1:10" ht="18" customHeight="1">
      <c r="A7" s="2436" t="s">
        <v>1948</v>
      </c>
      <c r="B7" s="2389"/>
      <c r="C7" s="2389"/>
      <c r="D7" s="2389"/>
      <c r="E7" s="2389"/>
      <c r="F7" s="2389"/>
      <c r="G7" s="2389"/>
      <c r="H7" s="2389"/>
      <c r="I7" s="2388"/>
      <c r="J7" s="2387"/>
    </row>
    <row r="8" spans="1:10" ht="18" customHeight="1">
      <c r="A8" s="2437" t="s">
        <v>1947</v>
      </c>
      <c r="B8" s="2305">
        <v>71838.417199999996</v>
      </c>
      <c r="C8" s="2305">
        <v>7183.8417199999994</v>
      </c>
      <c r="D8" s="2302">
        <v>63.46030269658214</v>
      </c>
      <c r="E8" s="2305">
        <v>53078.480389999997</v>
      </c>
      <c r="F8" s="2305">
        <v>8457.8480390000004</v>
      </c>
      <c r="G8" s="2302">
        <v>31.312897440616826</v>
      </c>
      <c r="H8" s="2305">
        <v>16595.40684</v>
      </c>
      <c r="I8" s="2305">
        <v>5259.5406840000005</v>
      </c>
      <c r="J8" s="2301">
        <v>4.4696855169506637</v>
      </c>
    </row>
    <row r="9" spans="1:10" ht="18" customHeight="1">
      <c r="A9" s="2438" t="s">
        <v>1946</v>
      </c>
      <c r="B9" s="2299">
        <v>12732.77261</v>
      </c>
      <c r="C9" s="2299">
        <v>1273.277261</v>
      </c>
      <c r="D9" s="2294">
        <v>11.247820253998444</v>
      </c>
      <c r="E9" s="2299">
        <v>25590.811800000003</v>
      </c>
      <c r="F9" s="2299">
        <v>2559.0811800000001</v>
      </c>
      <c r="G9" s="2294">
        <v>9.4743067222365216</v>
      </c>
      <c r="H9" s="2299">
        <v>8307.5170168000004</v>
      </c>
      <c r="I9" s="2299">
        <v>830.75170168</v>
      </c>
      <c r="J9" s="2293">
        <v>0.70599298917434028</v>
      </c>
    </row>
    <row r="10" spans="1:10" ht="18" customHeight="1">
      <c r="A10" s="2438" t="s">
        <v>1945</v>
      </c>
      <c r="B10" s="2299">
        <v>3370.8559399999999</v>
      </c>
      <c r="C10" s="2299">
        <v>337.08559400000001</v>
      </c>
      <c r="D10" s="2294">
        <v>2.9777317852567045</v>
      </c>
      <c r="E10" s="2299">
        <v>34415.803119999997</v>
      </c>
      <c r="F10" s="2299">
        <v>3441.580312</v>
      </c>
      <c r="G10" s="2294">
        <v>12.741521347555871</v>
      </c>
      <c r="H10" s="2299">
        <v>56045.53183</v>
      </c>
      <c r="I10" s="2299">
        <v>5604.553183</v>
      </c>
      <c r="J10" s="2293">
        <v>4.7628855248217796</v>
      </c>
    </row>
    <row r="11" spans="1:10" ht="18" customHeight="1">
      <c r="A11" s="2438" t="s">
        <v>1944</v>
      </c>
      <c r="B11" s="2299">
        <v>1712.7667999999999</v>
      </c>
      <c r="C11" s="2299">
        <v>171.27668</v>
      </c>
      <c r="D11" s="2294">
        <v>1.513016347145471</v>
      </c>
      <c r="E11" s="2299">
        <v>891.87434999999994</v>
      </c>
      <c r="F11" s="2299">
        <v>89.187434999999994</v>
      </c>
      <c r="G11" s="2294">
        <v>0.33019238372091531</v>
      </c>
      <c r="H11" s="2299"/>
      <c r="I11" s="2299"/>
      <c r="J11" s="2293">
        <v>0</v>
      </c>
    </row>
    <row r="12" spans="1:10" ht="18" customHeight="1">
      <c r="A12" s="2438" t="s">
        <v>1943</v>
      </c>
      <c r="B12" s="2299">
        <v>6137.2819300000001</v>
      </c>
      <c r="C12" s="2299">
        <v>613.72819300000003</v>
      </c>
      <c r="D12" s="2294">
        <v>5.4215249192887827</v>
      </c>
      <c r="E12" s="2299">
        <v>6776.0923599999996</v>
      </c>
      <c r="F12" s="2299">
        <v>677.60923600000001</v>
      </c>
      <c r="G12" s="2294">
        <v>2.5086651372600666</v>
      </c>
      <c r="H12" s="2299">
        <v>12175.041451299996</v>
      </c>
      <c r="I12" s="2299">
        <v>1217.5041451299999</v>
      </c>
      <c r="J12" s="2293">
        <v>1.0346646164121505</v>
      </c>
    </row>
    <row r="13" spans="1:10" ht="18" customHeight="1">
      <c r="A13" s="2438" t="s">
        <v>1942</v>
      </c>
      <c r="B13" s="2299"/>
      <c r="C13" s="2299"/>
      <c r="D13" s="2294">
        <v>0</v>
      </c>
      <c r="E13" s="2299"/>
      <c r="F13" s="2299"/>
      <c r="G13" s="2294">
        <v>0</v>
      </c>
      <c r="H13" s="2299"/>
      <c r="I13" s="2299"/>
      <c r="J13" s="2293">
        <v>0</v>
      </c>
    </row>
    <row r="14" spans="1:10" ht="18" customHeight="1">
      <c r="A14" s="2438" t="s">
        <v>1941</v>
      </c>
      <c r="B14" s="2299"/>
      <c r="C14" s="2299"/>
      <c r="D14" s="2294">
        <v>0</v>
      </c>
      <c r="E14" s="2299"/>
      <c r="F14" s="2299"/>
      <c r="G14" s="2294">
        <v>0</v>
      </c>
      <c r="H14" s="2299">
        <v>10990.436</v>
      </c>
      <c r="I14" s="2299">
        <v>1099.0436</v>
      </c>
      <c r="J14" s="2293">
        <v>0.93399396573948401</v>
      </c>
    </row>
    <row r="15" spans="1:10" ht="18" customHeight="1">
      <c r="A15" s="2438" t="s">
        <v>1940</v>
      </c>
      <c r="B15" s="2299"/>
      <c r="C15" s="2299"/>
      <c r="D15" s="2294">
        <v>0</v>
      </c>
      <c r="E15" s="2299"/>
      <c r="F15" s="2299"/>
      <c r="G15" s="2294">
        <v>0</v>
      </c>
      <c r="H15" s="2299"/>
      <c r="I15" s="2299"/>
      <c r="J15" s="2293">
        <v>0</v>
      </c>
    </row>
    <row r="16" spans="1:10" ht="18" customHeight="1">
      <c r="A16" s="2438" t="s">
        <v>1939</v>
      </c>
      <c r="B16" s="2299">
        <v>17410.04</v>
      </c>
      <c r="C16" s="2299">
        <v>1741.0039999999999</v>
      </c>
      <c r="D16" s="2294">
        <v>15.379603997728433</v>
      </c>
      <c r="E16" s="2299">
        <v>94654.424999999988</v>
      </c>
      <c r="F16" s="2299">
        <v>9465.4424999999992</v>
      </c>
      <c r="G16" s="2426">
        <v>35.043243726521119</v>
      </c>
      <c r="H16" s="2400">
        <v>15788.109</v>
      </c>
      <c r="I16" s="2299">
        <v>1578.8108999999999</v>
      </c>
      <c r="J16" s="2293">
        <v>1.3417118789861693</v>
      </c>
    </row>
    <row r="17" spans="1:16" ht="18" customHeight="1">
      <c r="A17" s="2439" t="s">
        <v>1938</v>
      </c>
      <c r="B17" s="2427"/>
      <c r="C17" s="2427"/>
      <c r="D17" s="2428">
        <v>0</v>
      </c>
      <c r="E17" s="2427">
        <v>232000</v>
      </c>
      <c r="F17" s="2372">
        <v>2320</v>
      </c>
      <c r="G17" s="2429">
        <v>8.5891732420886822</v>
      </c>
      <c r="H17" s="2430">
        <v>1079547.8940650001</v>
      </c>
      <c r="I17" s="2372">
        <v>102081.17700650002</v>
      </c>
      <c r="J17" s="2287">
        <v>86.751065507915399</v>
      </c>
    </row>
    <row r="18" spans="1:16" ht="18" customHeight="1">
      <c r="A18" s="2440" t="s">
        <v>1937</v>
      </c>
      <c r="B18" s="2431">
        <v>113202.13447999998</v>
      </c>
      <c r="C18" s="2431">
        <v>11320.213448000002</v>
      </c>
      <c r="D18" s="2280">
        <v>100</v>
      </c>
      <c r="E18" s="2431">
        <v>447407.48702</v>
      </c>
      <c r="F18" s="2431">
        <v>27010.748702000001</v>
      </c>
      <c r="G18" s="2280">
        <v>100</v>
      </c>
      <c r="H18" s="2431">
        <v>1199449.9362031</v>
      </c>
      <c r="I18" s="2431">
        <v>117671.38122031002</v>
      </c>
      <c r="J18" s="2279">
        <v>100</v>
      </c>
      <c r="N18" s="2386"/>
    </row>
    <row r="19" spans="1:16" ht="18" customHeight="1">
      <c r="A19" s="2441" t="s">
        <v>1936</v>
      </c>
      <c r="B19" s="2432"/>
      <c r="C19" s="2432"/>
      <c r="D19" s="2432"/>
      <c r="E19" s="2432"/>
      <c r="F19" s="2432"/>
      <c r="G19" s="2432"/>
      <c r="H19" s="2432"/>
      <c r="I19" s="2432"/>
      <c r="J19" s="2433"/>
    </row>
    <row r="20" spans="1:16" ht="18" customHeight="1">
      <c r="A20" s="2442" t="s">
        <v>1935</v>
      </c>
      <c r="B20" s="2299">
        <v>30478.989000000001</v>
      </c>
      <c r="C20" s="2299">
        <v>3047.8989000000001</v>
      </c>
      <c r="D20" s="2294">
        <v>26.924394261651386</v>
      </c>
      <c r="E20" s="2299">
        <v>105226.268</v>
      </c>
      <c r="F20" s="2299">
        <v>10522.6268</v>
      </c>
      <c r="G20" s="2294">
        <v>38.957182994416058</v>
      </c>
      <c r="H20" s="2299">
        <v>69704.620999999999</v>
      </c>
      <c r="I20" s="2299">
        <v>6970.4620999999997</v>
      </c>
      <c r="J20" s="2293">
        <v>5.9236681236447506</v>
      </c>
      <c r="L20" s="2384"/>
      <c r="N20" s="2386"/>
    </row>
    <row r="21" spans="1:16" ht="18" customHeight="1">
      <c r="A21" s="2443" t="s">
        <v>1934</v>
      </c>
      <c r="B21" s="2299">
        <v>31151.700649999999</v>
      </c>
      <c r="C21" s="2299">
        <v>3115.1700650000002</v>
      </c>
      <c r="D21" s="2294">
        <v>27.518651298490965</v>
      </c>
      <c r="E21" s="2299">
        <v>14464.475</v>
      </c>
      <c r="F21" s="2299">
        <v>1446.4475</v>
      </c>
      <c r="G21" s="2294">
        <v>5.3550811047784777</v>
      </c>
      <c r="H21" s="2299">
        <v>10863.4895</v>
      </c>
      <c r="I21" s="2299">
        <v>1086.3489500000001</v>
      </c>
      <c r="J21" s="2293">
        <v>0.92320574360054919</v>
      </c>
      <c r="L21" s="2384"/>
    </row>
    <row r="22" spans="1:16" ht="18" customHeight="1">
      <c r="A22" s="2443" t="s">
        <v>1933</v>
      </c>
      <c r="B22" s="2299">
        <v>51571.44483</v>
      </c>
      <c r="C22" s="2299">
        <v>5157.1444829999991</v>
      </c>
      <c r="D22" s="2294">
        <v>45.556954439857662</v>
      </c>
      <c r="E22" s="2299">
        <v>80775.062770000004</v>
      </c>
      <c r="F22" s="2299">
        <v>8077.5062769999986</v>
      </c>
      <c r="G22" s="2294">
        <v>29.904784817763684</v>
      </c>
      <c r="H22" s="2434">
        <v>49619.46570310001</v>
      </c>
      <c r="I22" s="2434">
        <v>4961.9465703100013</v>
      </c>
      <c r="J22" s="2293">
        <v>4.2167828055149679</v>
      </c>
      <c r="L22" s="2384"/>
      <c r="M22" s="2383"/>
      <c r="N22" s="2383"/>
      <c r="O22" s="2383"/>
      <c r="P22" s="2383"/>
    </row>
    <row r="23" spans="1:16" ht="18" customHeight="1">
      <c r="A23" s="2443" t="s">
        <v>1932</v>
      </c>
      <c r="B23" s="2435"/>
      <c r="C23" s="2299"/>
      <c r="D23" s="2294">
        <v>0</v>
      </c>
      <c r="E23" s="2435"/>
      <c r="F23" s="2435"/>
      <c r="G23" s="2434">
        <v>0</v>
      </c>
      <c r="H23" s="2434">
        <v>1000000</v>
      </c>
      <c r="I23" s="2434">
        <v>100000</v>
      </c>
      <c r="J23" s="2293">
        <v>84.982430700609527</v>
      </c>
      <c r="L23" s="2384"/>
    </row>
    <row r="24" spans="1:16" ht="18" customHeight="1">
      <c r="A24" s="2443" t="s">
        <v>1931</v>
      </c>
      <c r="B24" s="2435"/>
      <c r="C24" s="2299"/>
      <c r="D24" s="2434">
        <v>0</v>
      </c>
      <c r="E24" s="2435"/>
      <c r="F24" s="2435"/>
      <c r="G24" s="2434">
        <v>0</v>
      </c>
      <c r="H24" s="2434"/>
      <c r="I24" s="2434"/>
      <c r="J24" s="2293">
        <v>0</v>
      </c>
      <c r="L24" s="2384"/>
    </row>
    <row r="25" spans="1:16" ht="18" customHeight="1">
      <c r="A25" s="2443" t="s">
        <v>1930</v>
      </c>
      <c r="B25" s="2435"/>
      <c r="C25" s="2435"/>
      <c r="D25" s="2434">
        <v>0</v>
      </c>
      <c r="E25" s="2435">
        <v>3500</v>
      </c>
      <c r="F25" s="2435">
        <v>3500</v>
      </c>
      <c r="G25" s="2434">
        <v>12.957804460047582</v>
      </c>
      <c r="H25" s="2434">
        <v>4000</v>
      </c>
      <c r="I25" s="2434">
        <v>4000</v>
      </c>
      <c r="J25" s="2293">
        <v>3.3992972280243809</v>
      </c>
      <c r="K25" s="2385"/>
      <c r="L25" s="2384"/>
    </row>
    <row r="26" spans="1:16" ht="18" customHeight="1">
      <c r="A26" s="2444" t="s">
        <v>1929</v>
      </c>
      <c r="B26" s="2435"/>
      <c r="C26" s="2435"/>
      <c r="D26" s="2434">
        <v>0</v>
      </c>
      <c r="E26" s="2435">
        <v>232000</v>
      </c>
      <c r="F26" s="2435">
        <v>2320</v>
      </c>
      <c r="G26" s="2434">
        <v>8.5891732420886822</v>
      </c>
      <c r="H26" s="2435">
        <v>65262.36</v>
      </c>
      <c r="I26" s="2435">
        <v>652.62360000000001</v>
      </c>
      <c r="J26" s="2293">
        <v>0.5546153986058231</v>
      </c>
      <c r="K26" s="2385"/>
      <c r="L26" s="2384"/>
    </row>
    <row r="27" spans="1:16" ht="18" customHeight="1">
      <c r="A27" s="2445" t="s">
        <v>244</v>
      </c>
      <c r="B27" s="2435"/>
      <c r="C27" s="2435"/>
      <c r="D27" s="2434">
        <v>0</v>
      </c>
      <c r="E27" s="2435">
        <v>11441.68125</v>
      </c>
      <c r="F27" s="2435">
        <v>1144.1681249999999</v>
      </c>
      <c r="G27" s="2434">
        <v>4.2359733809055076</v>
      </c>
      <c r="H27" s="2435"/>
      <c r="I27" s="2435"/>
      <c r="J27" s="2293">
        <v>0</v>
      </c>
      <c r="K27" s="2385"/>
      <c r="L27" s="2384"/>
    </row>
    <row r="28" spans="1:16" ht="15.75" thickBot="1">
      <c r="A28" s="2446" t="s">
        <v>1928</v>
      </c>
      <c r="B28" s="2330">
        <v>113202.13448000001</v>
      </c>
      <c r="C28" s="2330">
        <v>11320.213447999999</v>
      </c>
      <c r="D28" s="2274">
        <v>100</v>
      </c>
      <c r="E28" s="2330">
        <v>447407.48702</v>
      </c>
      <c r="F28" s="2330">
        <v>27010.748702000001</v>
      </c>
      <c r="G28" s="2274">
        <v>100</v>
      </c>
      <c r="H28" s="2330">
        <v>1199449.9362031</v>
      </c>
      <c r="I28" s="2330">
        <v>117671.38122031001</v>
      </c>
      <c r="J28" s="2273">
        <v>100</v>
      </c>
      <c r="L28" s="2384"/>
    </row>
    <row r="29" spans="1:16" ht="15.75" thickTop="1">
      <c r="A29" s="2248" t="s">
        <v>1900</v>
      </c>
      <c r="B29" s="2383"/>
      <c r="C29" s="2383"/>
      <c r="D29" s="2383"/>
      <c r="E29" s="2383"/>
      <c r="F29" s="2383"/>
      <c r="G29" s="2383"/>
      <c r="H29" s="2383"/>
      <c r="I29" s="2383"/>
      <c r="J29" s="2383"/>
    </row>
    <row r="30" spans="1:16">
      <c r="A30" s="2248"/>
    </row>
    <row r="31" spans="1:16">
      <c r="A31" s="2248"/>
      <c r="B31" s="2382"/>
      <c r="C31" s="2382"/>
      <c r="D31" s="238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26"/>
  <sheetViews>
    <sheetView showGridLines="0" workbookViewId="0">
      <selection activeCell="Q19" sqref="Q19"/>
    </sheetView>
  </sheetViews>
  <sheetFormatPr defaultRowHeight="15"/>
  <cols>
    <col min="1" max="1" width="40" bestFit="1" customWidth="1"/>
  </cols>
  <sheetData>
    <row r="2" spans="1:15" ht="15.75">
      <c r="A2" s="3087" t="s">
        <v>1975</v>
      </c>
      <c r="B2" s="3087"/>
      <c r="C2" s="3087"/>
      <c r="D2" s="3087"/>
      <c r="E2" s="3087"/>
      <c r="F2" s="3087"/>
      <c r="G2" s="3087"/>
      <c r="H2" s="3087"/>
      <c r="I2" s="3087"/>
      <c r="J2" s="3087"/>
      <c r="K2" s="3087"/>
      <c r="L2" s="3087"/>
      <c r="M2" s="3087"/>
      <c r="N2" s="3087"/>
      <c r="O2" s="3087"/>
    </row>
    <row r="3" spans="1:15" ht="15.75" thickBot="1">
      <c r="A3" s="3088" t="s">
        <v>1953</v>
      </c>
      <c r="B3" s="3088"/>
      <c r="C3" s="3088"/>
      <c r="D3" s="3088"/>
      <c r="E3" s="3088"/>
      <c r="F3" s="3088"/>
      <c r="G3" s="3088"/>
      <c r="H3" s="3088"/>
      <c r="I3" s="3088"/>
      <c r="J3" s="3088"/>
      <c r="K3" s="3088"/>
      <c r="L3" s="3088"/>
      <c r="M3" s="3088"/>
      <c r="N3" s="3088"/>
      <c r="O3" s="3088"/>
    </row>
    <row r="4" spans="1:15" ht="16.5" thickTop="1">
      <c r="A4" s="3094" t="s">
        <v>1092</v>
      </c>
      <c r="B4" s="3084">
        <v>2019</v>
      </c>
      <c r="C4" s="3085"/>
      <c r="D4" s="3085"/>
      <c r="E4" s="3085"/>
      <c r="F4" s="3085"/>
      <c r="G4" s="3085"/>
      <c r="H4" s="3086"/>
      <c r="I4" s="3089">
        <v>2020</v>
      </c>
      <c r="J4" s="3089"/>
      <c r="K4" s="3089"/>
      <c r="L4" s="3089"/>
      <c r="M4" s="3084"/>
      <c r="N4" s="3084"/>
      <c r="O4" s="3090"/>
    </row>
    <row r="5" spans="1:15">
      <c r="A5" s="3095"/>
      <c r="B5" s="3091" t="s">
        <v>201</v>
      </c>
      <c r="C5" s="3091"/>
      <c r="D5" s="3091"/>
      <c r="E5" s="3091"/>
      <c r="F5" s="3091"/>
      <c r="G5" s="3091"/>
      <c r="H5" s="3091"/>
      <c r="I5" s="3091"/>
      <c r="J5" s="3091"/>
      <c r="K5" s="3091"/>
      <c r="L5" s="3091"/>
      <c r="M5" s="3092"/>
      <c r="N5" s="3092"/>
      <c r="O5" s="3093"/>
    </row>
    <row r="6" spans="1:15">
      <c r="A6" s="3095"/>
      <c r="B6" s="2463" t="s">
        <v>1954</v>
      </c>
      <c r="C6" s="2463" t="s">
        <v>1955</v>
      </c>
      <c r="D6" s="2463" t="s">
        <v>1956</v>
      </c>
      <c r="E6" s="2463" t="s">
        <v>1957</v>
      </c>
      <c r="F6" s="2464" t="s">
        <v>1958</v>
      </c>
      <c r="G6" s="2464" t="s">
        <v>1959</v>
      </c>
      <c r="H6" s="2464" t="s">
        <v>1960</v>
      </c>
      <c r="I6" s="2463" t="s">
        <v>1954</v>
      </c>
      <c r="J6" s="2464" t="s">
        <v>1955</v>
      </c>
      <c r="K6" s="2465" t="s">
        <v>1956</v>
      </c>
      <c r="L6" s="2465" t="s">
        <v>1961</v>
      </c>
      <c r="M6" s="2463" t="s">
        <v>1962</v>
      </c>
      <c r="N6" s="2463" t="s">
        <v>1959</v>
      </c>
      <c r="O6" s="2472" t="s">
        <v>1960</v>
      </c>
    </row>
    <row r="7" spans="1:15">
      <c r="A7" s="2468" t="s">
        <v>1963</v>
      </c>
      <c r="B7" s="2466">
        <v>4.4400000000000004</v>
      </c>
      <c r="C7" s="2466">
        <v>5.29</v>
      </c>
      <c r="D7" s="2466">
        <v>6.16</v>
      </c>
      <c r="E7" s="2466">
        <v>6.02</v>
      </c>
      <c r="F7" s="2466">
        <v>6.95</v>
      </c>
      <c r="G7" s="2466">
        <v>6.16</v>
      </c>
      <c r="H7" s="2466">
        <v>6.21</v>
      </c>
      <c r="I7" s="2466">
        <v>6.74</v>
      </c>
      <c r="J7" s="2466">
        <v>5.83</v>
      </c>
      <c r="K7" s="2466">
        <v>4.54</v>
      </c>
      <c r="L7" s="2466">
        <v>4.78</v>
      </c>
      <c r="M7" s="2471">
        <v>3.49</v>
      </c>
      <c r="N7" s="2471">
        <v>4.5199999999999996</v>
      </c>
      <c r="O7" s="2469">
        <v>3.79</v>
      </c>
    </row>
    <row r="8" spans="1:15">
      <c r="A8" s="2468" t="s">
        <v>1964</v>
      </c>
      <c r="B8" s="2466">
        <v>0.57999999999999996</v>
      </c>
      <c r="C8" s="2466">
        <v>1.19</v>
      </c>
      <c r="D8" s="2466">
        <v>1.1399999999999999</v>
      </c>
      <c r="E8" s="2466">
        <v>0.64</v>
      </c>
      <c r="F8" s="2466">
        <v>2.58</v>
      </c>
      <c r="G8" s="2466">
        <v>-0.15</v>
      </c>
      <c r="H8" s="2466">
        <v>0.68</v>
      </c>
      <c r="I8" s="2466">
        <v>0.62</v>
      </c>
      <c r="J8" s="2466">
        <v>0.34</v>
      </c>
      <c r="K8" s="2466">
        <v>-0.1</v>
      </c>
      <c r="L8" s="2466">
        <v>0.86</v>
      </c>
      <c r="M8" s="2471">
        <v>1.33</v>
      </c>
      <c r="N8" s="2471">
        <v>0.84</v>
      </c>
      <c r="O8" s="2469">
        <v>-0.03</v>
      </c>
    </row>
    <row r="9" spans="1:15">
      <c r="A9" s="2470" t="s">
        <v>570</v>
      </c>
      <c r="B9" s="2466">
        <v>1.35</v>
      </c>
      <c r="C9" s="2466">
        <v>1.54</v>
      </c>
      <c r="D9" s="2466">
        <v>2.52</v>
      </c>
      <c r="E9" s="2466">
        <v>1.4</v>
      </c>
      <c r="F9" s="2466">
        <v>3.1</v>
      </c>
      <c r="G9" s="2466">
        <v>-0.34</v>
      </c>
      <c r="H9" s="2466">
        <v>1.6</v>
      </c>
      <c r="I9" s="2466">
        <v>1.68</v>
      </c>
      <c r="J9" s="2466">
        <v>0.59</v>
      </c>
      <c r="K9" s="2466">
        <v>-0.55000000000000004</v>
      </c>
      <c r="L9" s="2466">
        <v>1.71</v>
      </c>
      <c r="M9" s="2471">
        <v>2.76</v>
      </c>
      <c r="N9" s="2471">
        <v>1.1100000000000001</v>
      </c>
      <c r="O9" s="2469">
        <v>0.26</v>
      </c>
    </row>
    <row r="10" spans="1:15">
      <c r="A10" s="2470" t="s">
        <v>1965</v>
      </c>
      <c r="B10" s="2466">
        <v>-0.02</v>
      </c>
      <c r="C10" s="2466">
        <v>0.93</v>
      </c>
      <c r="D10" s="2466">
        <v>0.06</v>
      </c>
      <c r="E10" s="2466">
        <v>0.04</v>
      </c>
      <c r="F10" s="2466">
        <v>2.1800000000000002</v>
      </c>
      <c r="G10" s="2466">
        <v>-0.01</v>
      </c>
      <c r="H10" s="2466">
        <v>-0.03</v>
      </c>
      <c r="I10" s="2466">
        <v>-0.21</v>
      </c>
      <c r="J10" s="2466">
        <v>0.14000000000000001</v>
      </c>
      <c r="K10" s="2466">
        <v>0.26</v>
      </c>
      <c r="L10" s="2466">
        <v>0.2</v>
      </c>
      <c r="M10" s="2471">
        <v>0.22</v>
      </c>
      <c r="N10" s="2471">
        <v>0.62</v>
      </c>
      <c r="O10" s="2469">
        <v>-0.25</v>
      </c>
    </row>
    <row r="11" spans="1:15">
      <c r="A11" s="2468" t="s">
        <v>308</v>
      </c>
      <c r="B11" s="2467">
        <v>8.6</v>
      </c>
      <c r="C11" s="2467">
        <v>8.6999999999999993</v>
      </c>
      <c r="D11" s="2467">
        <v>9.3000000000000007</v>
      </c>
      <c r="E11" s="2467">
        <v>9.3000000000000007</v>
      </c>
      <c r="F11" s="2467">
        <v>8.837085431000002</v>
      </c>
      <c r="G11" s="2467">
        <v>9.664768917</v>
      </c>
      <c r="H11" s="2467">
        <v>8.664915741999998</v>
      </c>
      <c r="I11" s="2467">
        <v>3.9</v>
      </c>
      <c r="J11" s="2467">
        <v>3.2</v>
      </c>
      <c r="K11" s="2467">
        <v>5.9</v>
      </c>
      <c r="L11" s="2467">
        <v>9.6999999999999993</v>
      </c>
      <c r="M11" s="2473">
        <v>9.6200488740000001</v>
      </c>
      <c r="N11" s="2473">
        <v>10.823013238569406</v>
      </c>
      <c r="O11" s="2474">
        <v>10.603030794000002</v>
      </c>
    </row>
    <row r="12" spans="1:15">
      <c r="A12" s="2468" t="s">
        <v>307</v>
      </c>
      <c r="B12" s="2467">
        <v>112.5</v>
      </c>
      <c r="C12" s="2467">
        <v>116.5</v>
      </c>
      <c r="D12" s="2467">
        <v>121.7</v>
      </c>
      <c r="E12" s="2467">
        <v>118.7</v>
      </c>
      <c r="F12" s="2467">
        <v>106.725318032</v>
      </c>
      <c r="G12" s="2467">
        <v>122.77837838400001</v>
      </c>
      <c r="H12" s="2467">
        <v>105.44566687999998</v>
      </c>
      <c r="I12" s="2467">
        <v>58.3</v>
      </c>
      <c r="J12" s="2467">
        <v>42.6</v>
      </c>
      <c r="K12" s="2467">
        <v>75.7</v>
      </c>
      <c r="L12" s="2467">
        <v>96</v>
      </c>
      <c r="M12" s="2473">
        <v>85.807989391999996</v>
      </c>
      <c r="N12" s="2473">
        <v>93.038278343949372</v>
      </c>
      <c r="O12" s="2474">
        <v>113.423592832</v>
      </c>
    </row>
    <row r="13" spans="1:15">
      <c r="A13" s="2468" t="s">
        <v>1966</v>
      </c>
      <c r="B13" s="2467">
        <v>7.1</v>
      </c>
      <c r="C13" s="2467">
        <v>9.1999999999999993</v>
      </c>
      <c r="D13" s="2467">
        <v>5.6</v>
      </c>
      <c r="E13" s="2467">
        <v>5.0999999999999996</v>
      </c>
      <c r="F13" s="2467">
        <v>4.4000000000000004</v>
      </c>
      <c r="G13" s="2467">
        <v>5.8</v>
      </c>
      <c r="H13" s="2467">
        <v>7.1147820398708843</v>
      </c>
      <c r="I13" s="2467">
        <v>3.3</v>
      </c>
      <c r="J13" s="2467">
        <v>0.9</v>
      </c>
      <c r="K13" s="2467">
        <v>1.2</v>
      </c>
      <c r="L13" s="2467">
        <v>2.2999999999999998</v>
      </c>
      <c r="M13" s="2473">
        <v>0.6</v>
      </c>
      <c r="N13" s="2473">
        <v>0.4</v>
      </c>
      <c r="O13" s="2474">
        <v>0.5000421507463626</v>
      </c>
    </row>
    <row r="14" spans="1:15">
      <c r="A14" s="2468" t="s">
        <v>1967</v>
      </c>
      <c r="B14" s="2467">
        <v>6.4</v>
      </c>
      <c r="C14" s="2467">
        <v>5.7</v>
      </c>
      <c r="D14" s="2467">
        <v>6.8</v>
      </c>
      <c r="E14" s="2467">
        <v>9.1</v>
      </c>
      <c r="F14" s="2467">
        <v>7</v>
      </c>
      <c r="G14" s="2467">
        <v>7.6</v>
      </c>
      <c r="H14" s="2467">
        <v>6.3711857308209963</v>
      </c>
      <c r="I14" s="2467">
        <v>1.3</v>
      </c>
      <c r="J14" s="2467">
        <v>0.6</v>
      </c>
      <c r="K14" s="2467">
        <v>1</v>
      </c>
      <c r="L14" s="2467">
        <v>1.3</v>
      </c>
      <c r="M14" s="2473">
        <v>1.6</v>
      </c>
      <c r="N14" s="2473">
        <v>1.3</v>
      </c>
      <c r="O14" s="2474">
        <v>2.3668426845023207</v>
      </c>
    </row>
    <row r="15" spans="1:15">
      <c r="A15" s="2468" t="s">
        <v>1968</v>
      </c>
      <c r="B15" s="2467">
        <v>71</v>
      </c>
      <c r="C15" s="2467">
        <v>72.099999999999994</v>
      </c>
      <c r="D15" s="2467">
        <v>73.7</v>
      </c>
      <c r="E15" s="2467">
        <v>80.3</v>
      </c>
      <c r="F15" s="2467">
        <v>75.400000000000006</v>
      </c>
      <c r="G15" s="2467">
        <v>77.900000000000006</v>
      </c>
      <c r="H15" s="2467">
        <v>76.510548720911373</v>
      </c>
      <c r="I15" s="2467">
        <v>34.5</v>
      </c>
      <c r="J15" s="2467">
        <v>54</v>
      </c>
      <c r="K15" s="2467">
        <v>94</v>
      </c>
      <c r="L15" s="2467">
        <v>101.4</v>
      </c>
      <c r="M15" s="2473">
        <v>92.7</v>
      </c>
      <c r="N15" s="2473">
        <v>73</v>
      </c>
      <c r="O15" s="2474">
        <v>93.125838786348027</v>
      </c>
    </row>
    <row r="16" spans="1:15">
      <c r="A16" s="2468" t="s">
        <v>1969</v>
      </c>
      <c r="B16" s="2467">
        <v>81.099999999999994</v>
      </c>
      <c r="C16" s="2467">
        <v>86.2</v>
      </c>
      <c r="D16" s="2467" t="s">
        <v>71</v>
      </c>
      <c r="E16" s="2467" t="s">
        <v>71</v>
      </c>
      <c r="F16" s="2467">
        <v>4.2960000000000003</v>
      </c>
      <c r="G16" s="2467">
        <v>55.111800000000002</v>
      </c>
      <c r="H16" s="2467">
        <v>118.59829999999999</v>
      </c>
      <c r="I16" s="2467">
        <v>64.599999999999994</v>
      </c>
      <c r="J16" s="2467">
        <v>85.8</v>
      </c>
      <c r="K16" s="2467">
        <v>122.29640000000001</v>
      </c>
      <c r="L16" s="2467">
        <v>210.45009999999999</v>
      </c>
      <c r="M16" s="2473">
        <v>1.9791000000000001</v>
      </c>
      <c r="N16" s="2473">
        <v>66.589799999999997</v>
      </c>
      <c r="O16" s="2474">
        <v>132.50819999999999</v>
      </c>
    </row>
    <row r="17" spans="1:15">
      <c r="A17" s="2470" t="s">
        <v>1970</v>
      </c>
      <c r="B17" s="2467">
        <v>57.7</v>
      </c>
      <c r="C17" s="2467">
        <v>65.3</v>
      </c>
      <c r="D17" s="2467" t="s">
        <v>71</v>
      </c>
      <c r="E17" s="2467" t="s">
        <v>71</v>
      </c>
      <c r="F17" s="2467">
        <v>3.5903999999999998</v>
      </c>
      <c r="G17" s="2467">
        <v>50.088000000000001</v>
      </c>
      <c r="H17" s="2467">
        <v>103.07680000000001</v>
      </c>
      <c r="I17" s="2467">
        <v>44.6</v>
      </c>
      <c r="J17" s="2467">
        <v>76.7</v>
      </c>
      <c r="K17" s="2467">
        <v>98.386399999999995</v>
      </c>
      <c r="L17" s="2467">
        <v>115.98399999999999</v>
      </c>
      <c r="M17" s="2473">
        <v>1.7282999999999999</v>
      </c>
      <c r="N17" s="2473">
        <v>61.515099999999997</v>
      </c>
      <c r="O17" s="2474">
        <v>119.374</v>
      </c>
    </row>
    <row r="18" spans="1:15">
      <c r="A18" s="2470" t="s">
        <v>1971</v>
      </c>
      <c r="B18" s="2467">
        <v>19.2</v>
      </c>
      <c r="C18" s="2467">
        <v>19.399999999999999</v>
      </c>
      <c r="D18" s="2467" t="s">
        <v>71</v>
      </c>
      <c r="E18" s="2467" t="s">
        <v>71</v>
      </c>
      <c r="F18" s="2467">
        <v>0.59650000000000003</v>
      </c>
      <c r="G18" s="2467">
        <v>4.5376000000000003</v>
      </c>
      <c r="H18" s="2467">
        <v>13.233499999999999</v>
      </c>
      <c r="I18" s="2467">
        <v>8.6999999999999993</v>
      </c>
      <c r="J18" s="2467">
        <v>9.1</v>
      </c>
      <c r="K18" s="2467">
        <v>11.938800000000001</v>
      </c>
      <c r="L18" s="2467">
        <v>65.183400000000006</v>
      </c>
      <c r="M18" s="2473">
        <v>0.1333</v>
      </c>
      <c r="N18" s="2473">
        <v>3.6194000000000002</v>
      </c>
      <c r="O18" s="2474">
        <v>11.293100000000001</v>
      </c>
    </row>
    <row r="19" spans="1:15">
      <c r="A19" s="2468" t="s">
        <v>224</v>
      </c>
      <c r="B19" s="2467">
        <v>81</v>
      </c>
      <c r="C19" s="2467">
        <v>59.1</v>
      </c>
      <c r="D19" s="2467" t="s">
        <v>71</v>
      </c>
      <c r="E19" s="2467" t="s">
        <v>71</v>
      </c>
      <c r="F19" s="2467">
        <v>66.772900000000007</v>
      </c>
      <c r="G19" s="2467">
        <v>59.4435</v>
      </c>
      <c r="H19" s="2467">
        <v>63.451500000000003</v>
      </c>
      <c r="I19" s="2467">
        <v>43.9</v>
      </c>
      <c r="J19" s="2467">
        <v>16.100000000000001</v>
      </c>
      <c r="K19" s="2467">
        <v>41.096600000000002</v>
      </c>
      <c r="L19" s="2467">
        <v>145.98920000000001</v>
      </c>
      <c r="M19" s="2473">
        <v>58.814799999999998</v>
      </c>
      <c r="N19" s="2473">
        <v>46.566000000000003</v>
      </c>
      <c r="O19" s="2474">
        <v>66.983199999999997</v>
      </c>
    </row>
    <row r="20" spans="1:15">
      <c r="A20" s="2468" t="s">
        <v>1972</v>
      </c>
      <c r="B20" s="2467">
        <v>24.9</v>
      </c>
      <c r="C20" s="2467">
        <v>29.2</v>
      </c>
      <c r="D20" s="2467">
        <v>43</v>
      </c>
      <c r="E20" s="2467">
        <v>129.30000000000001</v>
      </c>
      <c r="F20" s="2467">
        <v>-14.2</v>
      </c>
      <c r="G20" s="2467">
        <v>28.376088183696847</v>
      </c>
      <c r="H20" s="2467">
        <v>82.329341090209795</v>
      </c>
      <c r="I20" s="2467">
        <v>53.4</v>
      </c>
      <c r="J20" s="2467">
        <v>44.8</v>
      </c>
      <c r="K20" s="2467">
        <v>74.099999999999994</v>
      </c>
      <c r="L20" s="2467">
        <v>173.1</v>
      </c>
      <c r="M20" s="2473">
        <v>-5.4</v>
      </c>
      <c r="N20" s="2473">
        <v>23.408884640671779</v>
      </c>
      <c r="O20" s="2474">
        <v>169.646254006211</v>
      </c>
    </row>
    <row r="21" spans="1:15">
      <c r="A21" s="2468" t="s">
        <v>512</v>
      </c>
      <c r="B21" s="2467">
        <v>46.5</v>
      </c>
      <c r="C21" s="2467">
        <v>15.6</v>
      </c>
      <c r="D21" s="2467">
        <v>24.8</v>
      </c>
      <c r="E21" s="2467">
        <v>30.1</v>
      </c>
      <c r="F21" s="2467">
        <v>14.7</v>
      </c>
      <c r="G21" s="2467">
        <v>57.328666172789873</v>
      </c>
      <c r="H21" s="2467">
        <v>50.545341228049701</v>
      </c>
      <c r="I21" s="2467">
        <v>40</v>
      </c>
      <c r="J21" s="2467">
        <v>-13.3</v>
      </c>
      <c r="K21" s="2467">
        <v>-10.4</v>
      </c>
      <c r="L21" s="2467">
        <v>36.799999999999997</v>
      </c>
      <c r="M21" s="2473">
        <v>-17.3</v>
      </c>
      <c r="N21" s="2473">
        <v>34.066778443716004</v>
      </c>
      <c r="O21" s="2474">
        <v>113.091079555077</v>
      </c>
    </row>
    <row r="22" spans="1:15">
      <c r="A22" s="2468" t="s">
        <v>357</v>
      </c>
      <c r="B22" s="2466">
        <v>6.7</v>
      </c>
      <c r="C22" s="2466">
        <v>6.7</v>
      </c>
      <c r="D22" s="2466">
        <v>6.6</v>
      </c>
      <c r="E22" s="2466">
        <v>6.6</v>
      </c>
      <c r="F22" s="2466">
        <v>6.8</v>
      </c>
      <c r="G22" s="2466">
        <v>6.7969344556380094</v>
      </c>
      <c r="H22" s="2466">
        <v>6.7528365303814386</v>
      </c>
      <c r="I22" s="2466">
        <v>6.7</v>
      </c>
      <c r="J22" s="2466">
        <v>6.4</v>
      </c>
      <c r="K22" s="2466">
        <v>6.2</v>
      </c>
      <c r="L22" s="2466">
        <v>6</v>
      </c>
      <c r="M22" s="2471">
        <v>5.8</v>
      </c>
      <c r="N22" s="2471">
        <v>5.605723681566924</v>
      </c>
      <c r="O22" s="2469">
        <v>5.4485346781296711</v>
      </c>
    </row>
    <row r="23" spans="1:15">
      <c r="A23" s="2468" t="s">
        <v>1837</v>
      </c>
      <c r="B23" s="2466">
        <v>12.3</v>
      </c>
      <c r="C23" s="2466">
        <v>12.2</v>
      </c>
      <c r="D23" s="2466">
        <v>12.2</v>
      </c>
      <c r="E23" s="2466">
        <v>12.1</v>
      </c>
      <c r="F23" s="2466">
        <v>12.1</v>
      </c>
      <c r="G23" s="2466">
        <v>11.965903360305679</v>
      </c>
      <c r="H23" s="2466">
        <v>11.98479244278075</v>
      </c>
      <c r="I23" s="2466">
        <v>11.8</v>
      </c>
      <c r="J23" s="2466">
        <v>11</v>
      </c>
      <c r="K23" s="2466">
        <v>10.4</v>
      </c>
      <c r="L23" s="2466">
        <v>10.1</v>
      </c>
      <c r="M23" s="2471">
        <v>10.5</v>
      </c>
      <c r="N23" s="2471">
        <v>10.178098954428284</v>
      </c>
      <c r="O23" s="2469">
        <v>9.8318649812907015</v>
      </c>
    </row>
    <row r="24" spans="1:15">
      <c r="A24" s="2468" t="s">
        <v>1973</v>
      </c>
      <c r="B24" s="2466">
        <v>9.64</v>
      </c>
      <c r="C24" s="2466">
        <v>9.59</v>
      </c>
      <c r="D24" s="2466">
        <v>9.48</v>
      </c>
      <c r="E24" s="2466">
        <v>9.57</v>
      </c>
      <c r="F24" s="2466">
        <v>9.4499999999999993</v>
      </c>
      <c r="G24" s="2466">
        <v>9.5279797654207865</v>
      </c>
      <c r="H24" s="2466">
        <v>9.5638687499999993</v>
      </c>
      <c r="I24" s="2466">
        <v>9.36</v>
      </c>
      <c r="J24" s="2466">
        <v>8.9600000000000009</v>
      </c>
      <c r="K24" s="2466">
        <v>8.66</v>
      </c>
      <c r="L24" s="2466">
        <v>8.5</v>
      </c>
      <c r="M24" s="2471">
        <v>8.08</v>
      </c>
      <c r="N24" s="2471">
        <v>7.8336111428311135</v>
      </c>
      <c r="O24" s="2469">
        <v>7.7349848742244127</v>
      </c>
    </row>
    <row r="25" spans="1:15" ht="15.75" thickBot="1">
      <c r="A25" s="3081" t="s">
        <v>1974</v>
      </c>
      <c r="B25" s="3082"/>
      <c r="C25" s="3082"/>
      <c r="D25" s="3082"/>
      <c r="E25" s="3082"/>
      <c r="F25" s="3082"/>
      <c r="G25" s="3082"/>
      <c r="H25" s="3082"/>
      <c r="I25" s="3082"/>
      <c r="J25" s="3082"/>
      <c r="K25" s="3082"/>
      <c r="L25" s="3082"/>
      <c r="M25" s="3082"/>
      <c r="N25" s="3082"/>
      <c r="O25" s="3083"/>
    </row>
    <row r="26" spans="1:15" ht="15.75" thickTop="1"/>
  </sheetData>
  <mergeCells count="7">
    <mergeCell ref="A25:O25"/>
    <mergeCell ref="B4:H4"/>
    <mergeCell ref="A2:O2"/>
    <mergeCell ref="A3:O3"/>
    <mergeCell ref="I4:O4"/>
    <mergeCell ref="B5:O5"/>
    <mergeCell ref="A4:A6"/>
  </mergeCells>
  <pageMargins left="0.7" right="0.7" top="0.75" bottom="0.75" header="0.3" footer="0.3"/>
  <pageSetup paperSize="9" scale="7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activeCell="B23" sqref="B23"/>
    </sheetView>
  </sheetViews>
  <sheetFormatPr defaultRowHeight="12.75"/>
  <cols>
    <col min="1" max="1" width="10.7109375" style="129" customWidth="1"/>
    <col min="2" max="2" width="57.5703125" style="129" bestFit="1" customWidth="1"/>
    <col min="3" max="256" width="9.140625" style="129"/>
    <col min="257" max="257" width="10.7109375" style="129" customWidth="1"/>
    <col min="258" max="258" width="57.5703125" style="129" bestFit="1" customWidth="1"/>
    <col min="259" max="512" width="9.140625" style="129"/>
    <col min="513" max="513" width="10.7109375" style="129" customWidth="1"/>
    <col min="514" max="514" width="57.5703125" style="129" bestFit="1" customWidth="1"/>
    <col min="515" max="768" width="9.140625" style="129"/>
    <col min="769" max="769" width="10.7109375" style="129" customWidth="1"/>
    <col min="770" max="770" width="57.5703125" style="129" bestFit="1" customWidth="1"/>
    <col min="771" max="1024" width="9.140625" style="129"/>
    <col min="1025" max="1025" width="10.7109375" style="129" customWidth="1"/>
    <col min="1026" max="1026" width="57.5703125" style="129" bestFit="1" customWidth="1"/>
    <col min="1027" max="1280" width="9.140625" style="129"/>
    <col min="1281" max="1281" width="10.7109375" style="129" customWidth="1"/>
    <col min="1282" max="1282" width="57.5703125" style="129" bestFit="1" customWidth="1"/>
    <col min="1283" max="1536" width="9.140625" style="129"/>
    <col min="1537" max="1537" width="10.7109375" style="129" customWidth="1"/>
    <col min="1538" max="1538" width="57.5703125" style="129" bestFit="1" customWidth="1"/>
    <col min="1539" max="1792" width="9.140625" style="129"/>
    <col min="1793" max="1793" width="10.7109375" style="129" customWidth="1"/>
    <col min="1794" max="1794" width="57.5703125" style="129" bestFit="1" customWidth="1"/>
    <col min="1795" max="2048" width="9.140625" style="129"/>
    <col min="2049" max="2049" width="10.7109375" style="129" customWidth="1"/>
    <col min="2050" max="2050" width="57.5703125" style="129" bestFit="1" customWidth="1"/>
    <col min="2051" max="2304" width="9.140625" style="129"/>
    <col min="2305" max="2305" width="10.7109375" style="129" customWidth="1"/>
    <col min="2306" max="2306" width="57.5703125" style="129" bestFit="1" customWidth="1"/>
    <col min="2307" max="2560" width="9.140625" style="129"/>
    <col min="2561" max="2561" width="10.7109375" style="129" customWidth="1"/>
    <col min="2562" max="2562" width="57.5703125" style="129" bestFit="1" customWidth="1"/>
    <col min="2563" max="2816" width="9.140625" style="129"/>
    <col min="2817" max="2817" width="10.7109375" style="129" customWidth="1"/>
    <col min="2818" max="2818" width="57.5703125" style="129" bestFit="1" customWidth="1"/>
    <col min="2819" max="3072" width="9.140625" style="129"/>
    <col min="3073" max="3073" width="10.7109375" style="129" customWidth="1"/>
    <col min="3074" max="3074" width="57.5703125" style="129" bestFit="1" customWidth="1"/>
    <col min="3075" max="3328" width="9.140625" style="129"/>
    <col min="3329" max="3329" width="10.7109375" style="129" customWidth="1"/>
    <col min="3330" max="3330" width="57.5703125" style="129" bestFit="1" customWidth="1"/>
    <col min="3331" max="3584" width="9.140625" style="129"/>
    <col min="3585" max="3585" width="10.7109375" style="129" customWidth="1"/>
    <col min="3586" max="3586" width="57.5703125" style="129" bestFit="1" customWidth="1"/>
    <col min="3587" max="3840" width="9.140625" style="129"/>
    <col min="3841" max="3841" width="10.7109375" style="129" customWidth="1"/>
    <col min="3842" max="3842" width="57.5703125" style="129" bestFit="1" customWidth="1"/>
    <col min="3843" max="4096" width="9.140625" style="129"/>
    <col min="4097" max="4097" width="10.7109375" style="129" customWidth="1"/>
    <col min="4098" max="4098" width="57.5703125" style="129" bestFit="1" customWidth="1"/>
    <col min="4099" max="4352" width="9.140625" style="129"/>
    <col min="4353" max="4353" width="10.7109375" style="129" customWidth="1"/>
    <col min="4354" max="4354" width="57.5703125" style="129" bestFit="1" customWidth="1"/>
    <col min="4355" max="4608" width="9.140625" style="129"/>
    <col min="4609" max="4609" width="10.7109375" style="129" customWidth="1"/>
    <col min="4610" max="4610" width="57.5703125" style="129" bestFit="1" customWidth="1"/>
    <col min="4611" max="4864" width="9.140625" style="129"/>
    <col min="4865" max="4865" width="10.7109375" style="129" customWidth="1"/>
    <col min="4866" max="4866" width="57.5703125" style="129" bestFit="1" customWidth="1"/>
    <col min="4867" max="5120" width="9.140625" style="129"/>
    <col min="5121" max="5121" width="10.7109375" style="129" customWidth="1"/>
    <col min="5122" max="5122" width="57.5703125" style="129" bestFit="1" customWidth="1"/>
    <col min="5123" max="5376" width="9.140625" style="129"/>
    <col min="5377" max="5377" width="10.7109375" style="129" customWidth="1"/>
    <col min="5378" max="5378" width="57.5703125" style="129" bestFit="1" customWidth="1"/>
    <col min="5379" max="5632" width="9.140625" style="129"/>
    <col min="5633" max="5633" width="10.7109375" style="129" customWidth="1"/>
    <col min="5634" max="5634" width="57.5703125" style="129" bestFit="1" customWidth="1"/>
    <col min="5635" max="5888" width="9.140625" style="129"/>
    <col min="5889" max="5889" width="10.7109375" style="129" customWidth="1"/>
    <col min="5890" max="5890" width="57.5703125" style="129" bestFit="1" customWidth="1"/>
    <col min="5891" max="6144" width="9.140625" style="129"/>
    <col min="6145" max="6145" width="10.7109375" style="129" customWidth="1"/>
    <col min="6146" max="6146" width="57.5703125" style="129" bestFit="1" customWidth="1"/>
    <col min="6147" max="6400" width="9.140625" style="129"/>
    <col min="6401" max="6401" width="10.7109375" style="129" customWidth="1"/>
    <col min="6402" max="6402" width="57.5703125" style="129" bestFit="1" customWidth="1"/>
    <col min="6403" max="6656" width="9.140625" style="129"/>
    <col min="6657" max="6657" width="10.7109375" style="129" customWidth="1"/>
    <col min="6658" max="6658" width="57.5703125" style="129" bestFit="1" customWidth="1"/>
    <col min="6659" max="6912" width="9.140625" style="129"/>
    <col min="6913" max="6913" width="10.7109375" style="129" customWidth="1"/>
    <col min="6914" max="6914" width="57.5703125" style="129" bestFit="1" customWidth="1"/>
    <col min="6915" max="7168" width="9.140625" style="129"/>
    <col min="7169" max="7169" width="10.7109375" style="129" customWidth="1"/>
    <col min="7170" max="7170" width="57.5703125" style="129" bestFit="1" customWidth="1"/>
    <col min="7171" max="7424" width="9.140625" style="129"/>
    <col min="7425" max="7425" width="10.7109375" style="129" customWidth="1"/>
    <col min="7426" max="7426" width="57.5703125" style="129" bestFit="1" customWidth="1"/>
    <col min="7427" max="7680" width="9.140625" style="129"/>
    <col min="7681" max="7681" width="10.7109375" style="129" customWidth="1"/>
    <col min="7682" max="7682" width="57.5703125" style="129" bestFit="1" customWidth="1"/>
    <col min="7683" max="7936" width="9.140625" style="129"/>
    <col min="7937" max="7937" width="10.7109375" style="129" customWidth="1"/>
    <col min="7938" max="7938" width="57.5703125" style="129" bestFit="1" customWidth="1"/>
    <col min="7939" max="8192" width="9.140625" style="129"/>
    <col min="8193" max="8193" width="10.7109375" style="129" customWidth="1"/>
    <col min="8194" max="8194" width="57.5703125" style="129" bestFit="1" customWidth="1"/>
    <col min="8195" max="8448" width="9.140625" style="129"/>
    <col min="8449" max="8449" width="10.7109375" style="129" customWidth="1"/>
    <col min="8450" max="8450" width="57.5703125" style="129" bestFit="1" customWidth="1"/>
    <col min="8451" max="8704" width="9.140625" style="129"/>
    <col min="8705" max="8705" width="10.7109375" style="129" customWidth="1"/>
    <col min="8706" max="8706" width="57.5703125" style="129" bestFit="1" customWidth="1"/>
    <col min="8707" max="8960" width="9.140625" style="129"/>
    <col min="8961" max="8961" width="10.7109375" style="129" customWidth="1"/>
    <col min="8962" max="8962" width="57.5703125" style="129" bestFit="1" customWidth="1"/>
    <col min="8963" max="9216" width="9.140625" style="129"/>
    <col min="9217" max="9217" width="10.7109375" style="129" customWidth="1"/>
    <col min="9218" max="9218" width="57.5703125" style="129" bestFit="1" customWidth="1"/>
    <col min="9219" max="9472" width="9.140625" style="129"/>
    <col min="9473" max="9473" width="10.7109375" style="129" customWidth="1"/>
    <col min="9474" max="9474" width="57.5703125" style="129" bestFit="1" customWidth="1"/>
    <col min="9475" max="9728" width="9.140625" style="129"/>
    <col min="9729" max="9729" width="10.7109375" style="129" customWidth="1"/>
    <col min="9730" max="9730" width="57.5703125" style="129" bestFit="1" customWidth="1"/>
    <col min="9731" max="9984" width="9.140625" style="129"/>
    <col min="9985" max="9985" width="10.7109375" style="129" customWidth="1"/>
    <col min="9986" max="9986" width="57.5703125" style="129" bestFit="1" customWidth="1"/>
    <col min="9987" max="10240" width="9.140625" style="129"/>
    <col min="10241" max="10241" width="10.7109375" style="129" customWidth="1"/>
    <col min="10242" max="10242" width="57.5703125" style="129" bestFit="1" customWidth="1"/>
    <col min="10243" max="10496" width="9.140625" style="129"/>
    <col min="10497" max="10497" width="10.7109375" style="129" customWidth="1"/>
    <col min="10498" max="10498" width="57.5703125" style="129" bestFit="1" customWidth="1"/>
    <col min="10499" max="10752" width="9.140625" style="129"/>
    <col min="10753" max="10753" width="10.7109375" style="129" customWidth="1"/>
    <col min="10754" max="10754" width="57.5703125" style="129" bestFit="1" customWidth="1"/>
    <col min="10755" max="11008" width="9.140625" style="129"/>
    <col min="11009" max="11009" width="10.7109375" style="129" customWidth="1"/>
    <col min="11010" max="11010" width="57.5703125" style="129" bestFit="1" customWidth="1"/>
    <col min="11011" max="11264" width="9.140625" style="129"/>
    <col min="11265" max="11265" width="10.7109375" style="129" customWidth="1"/>
    <col min="11266" max="11266" width="57.5703125" style="129" bestFit="1" customWidth="1"/>
    <col min="11267" max="11520" width="9.140625" style="129"/>
    <col min="11521" max="11521" width="10.7109375" style="129" customWidth="1"/>
    <col min="11522" max="11522" width="57.5703125" style="129" bestFit="1" customWidth="1"/>
    <col min="11523" max="11776" width="9.140625" style="129"/>
    <col min="11777" max="11777" width="10.7109375" style="129" customWidth="1"/>
    <col min="11778" max="11778" width="57.5703125" style="129" bestFit="1" customWidth="1"/>
    <col min="11779" max="12032" width="9.140625" style="129"/>
    <col min="12033" max="12033" width="10.7109375" style="129" customWidth="1"/>
    <col min="12034" max="12034" width="57.5703125" style="129" bestFit="1" customWidth="1"/>
    <col min="12035" max="12288" width="9.140625" style="129"/>
    <col min="12289" max="12289" width="10.7109375" style="129" customWidth="1"/>
    <col min="12290" max="12290" width="57.5703125" style="129" bestFit="1" customWidth="1"/>
    <col min="12291" max="12544" width="9.140625" style="129"/>
    <col min="12545" max="12545" width="10.7109375" style="129" customWidth="1"/>
    <col min="12546" max="12546" width="57.5703125" style="129" bestFit="1" customWidth="1"/>
    <col min="12547" max="12800" width="9.140625" style="129"/>
    <col min="12801" max="12801" width="10.7109375" style="129" customWidth="1"/>
    <col min="12802" max="12802" width="57.5703125" style="129" bestFit="1" customWidth="1"/>
    <col min="12803" max="13056" width="9.140625" style="129"/>
    <col min="13057" max="13057" width="10.7109375" style="129" customWidth="1"/>
    <col min="13058" max="13058" width="57.5703125" style="129" bestFit="1" customWidth="1"/>
    <col min="13059" max="13312" width="9.140625" style="129"/>
    <col min="13313" max="13313" width="10.7109375" style="129" customWidth="1"/>
    <col min="13314" max="13314" width="57.5703125" style="129" bestFit="1" customWidth="1"/>
    <col min="13315" max="13568" width="9.140625" style="129"/>
    <col min="13569" max="13569" width="10.7109375" style="129" customWidth="1"/>
    <col min="13570" max="13570" width="57.5703125" style="129" bestFit="1" customWidth="1"/>
    <col min="13571" max="13824" width="9.140625" style="129"/>
    <col min="13825" max="13825" width="10.7109375" style="129" customWidth="1"/>
    <col min="13826" max="13826" width="57.5703125" style="129" bestFit="1" customWidth="1"/>
    <col min="13827" max="14080" width="9.140625" style="129"/>
    <col min="14081" max="14081" width="10.7109375" style="129" customWidth="1"/>
    <col min="14082" max="14082" width="57.5703125" style="129" bestFit="1" customWidth="1"/>
    <col min="14083" max="14336" width="9.140625" style="129"/>
    <col min="14337" max="14337" width="10.7109375" style="129" customWidth="1"/>
    <col min="14338" max="14338" width="57.5703125" style="129" bestFit="1" customWidth="1"/>
    <col min="14339" max="14592" width="9.140625" style="129"/>
    <col min="14593" max="14593" width="10.7109375" style="129" customWidth="1"/>
    <col min="14594" max="14594" width="57.5703125" style="129" bestFit="1" customWidth="1"/>
    <col min="14595" max="14848" width="9.140625" style="129"/>
    <col min="14849" max="14849" width="10.7109375" style="129" customWidth="1"/>
    <col min="14850" max="14850" width="57.5703125" style="129" bestFit="1" customWidth="1"/>
    <col min="14851" max="15104" width="9.140625" style="129"/>
    <col min="15105" max="15105" width="10.7109375" style="129" customWidth="1"/>
    <col min="15106" max="15106" width="57.5703125" style="129" bestFit="1" customWidth="1"/>
    <col min="15107" max="15360" width="9.140625" style="129"/>
    <col min="15361" max="15361" width="10.7109375" style="129" customWidth="1"/>
    <col min="15362" max="15362" width="57.5703125" style="129" bestFit="1" customWidth="1"/>
    <col min="15363" max="15616" width="9.140625" style="129"/>
    <col min="15617" max="15617" width="10.7109375" style="129" customWidth="1"/>
    <col min="15618" max="15618" width="57.5703125" style="129" bestFit="1" customWidth="1"/>
    <col min="15619" max="15872" width="9.140625" style="129"/>
    <col min="15873" max="15873" width="10.7109375" style="129" customWidth="1"/>
    <col min="15874" max="15874" width="57.5703125" style="129" bestFit="1" customWidth="1"/>
    <col min="15875" max="16128" width="9.140625" style="129"/>
    <col min="16129" max="16129" width="10.7109375" style="129" customWidth="1"/>
    <col min="16130" max="16130" width="57.5703125" style="129" bestFit="1" customWidth="1"/>
    <col min="16131" max="16384" width="9.140625" style="129"/>
  </cols>
  <sheetData>
    <row r="1" spans="1:17" ht="20.25">
      <c r="A1" s="3101" t="s">
        <v>222</v>
      </c>
      <c r="B1" s="3101"/>
    </row>
    <row r="2" spans="1:17" ht="18.75">
      <c r="A2" s="3102" t="s">
        <v>221</v>
      </c>
      <c r="B2" s="3102"/>
    </row>
    <row r="3" spans="1:17" ht="15.75">
      <c r="A3" s="135" t="s">
        <v>220</v>
      </c>
      <c r="B3" s="134" t="s">
        <v>219</v>
      </c>
      <c r="C3" s="133"/>
    </row>
    <row r="4" spans="1:17" ht="15.75">
      <c r="A4" s="132">
        <v>1</v>
      </c>
      <c r="B4" s="3103" t="s">
        <v>367</v>
      </c>
      <c r="C4" s="3103"/>
      <c r="D4" s="3103"/>
      <c r="E4" s="3103"/>
      <c r="F4" s="3103"/>
      <c r="G4" s="3103"/>
      <c r="H4" s="3103"/>
      <c r="I4" s="3103"/>
      <c r="J4" s="549"/>
      <c r="K4" s="549"/>
      <c r="L4" s="549"/>
      <c r="M4" s="549"/>
      <c r="N4" s="549"/>
      <c r="O4" s="549"/>
      <c r="P4" s="549"/>
      <c r="Q4" s="549"/>
    </row>
    <row r="5" spans="1:17" ht="15.75">
      <c r="A5" s="132">
        <v>2</v>
      </c>
      <c r="B5" s="3098" t="s">
        <v>303</v>
      </c>
      <c r="C5" s="3098"/>
      <c r="D5" s="3098"/>
      <c r="E5" s="3098"/>
      <c r="F5" s="3098"/>
      <c r="G5" s="3098"/>
      <c r="H5" s="3098"/>
      <c r="I5" s="3098"/>
      <c r="J5" s="3098"/>
      <c r="K5" s="3098"/>
      <c r="L5" s="3098"/>
      <c r="M5" s="3098"/>
      <c r="N5" s="3098"/>
      <c r="O5" s="3098"/>
      <c r="P5" s="3098"/>
      <c r="Q5" s="3098"/>
    </row>
    <row r="6" spans="1:17" ht="15.75">
      <c r="A6" s="132">
        <v>3</v>
      </c>
      <c r="B6" s="3100" t="s">
        <v>524</v>
      </c>
      <c r="C6" s="3100"/>
      <c r="D6" s="3100"/>
      <c r="E6" s="3100"/>
      <c r="F6" s="3100"/>
      <c r="G6" s="3100"/>
      <c r="H6" s="3100"/>
      <c r="I6" s="3100"/>
      <c r="J6" s="3100"/>
      <c r="K6" s="3100"/>
      <c r="L6" s="549"/>
      <c r="M6" s="549"/>
      <c r="N6" s="549"/>
      <c r="O6" s="549"/>
      <c r="P6" s="549"/>
      <c r="Q6" s="549"/>
    </row>
    <row r="7" spans="1:17" ht="15.75">
      <c r="A7" s="132">
        <v>4</v>
      </c>
      <c r="B7" s="3099" t="s">
        <v>525</v>
      </c>
      <c r="C7" s="3099"/>
      <c r="D7" s="3099"/>
      <c r="E7" s="3099"/>
      <c r="F7" s="3099"/>
      <c r="G7" s="3099"/>
      <c r="H7" s="3099"/>
      <c r="I7" s="3099"/>
      <c r="J7" s="3099"/>
      <c r="K7" s="550"/>
      <c r="L7" s="549"/>
      <c r="M7" s="549"/>
      <c r="N7" s="549"/>
      <c r="O7" s="549"/>
      <c r="P7" s="549"/>
      <c r="Q7" s="549"/>
    </row>
    <row r="8" spans="1:17" ht="15.75">
      <c r="A8" s="132">
        <v>5</v>
      </c>
      <c r="B8" s="3100" t="s">
        <v>456</v>
      </c>
      <c r="C8" s="3100"/>
      <c r="D8" s="3100"/>
      <c r="E8" s="3100"/>
      <c r="F8" s="3100"/>
      <c r="G8" s="3100"/>
      <c r="H8" s="3100"/>
      <c r="I8" s="3100"/>
      <c r="J8" s="3100"/>
      <c r="K8" s="3100"/>
      <c r="L8" s="3100"/>
      <c r="M8" s="3100"/>
      <c r="N8" s="3100"/>
      <c r="O8" s="3100"/>
      <c r="P8" s="549"/>
      <c r="Q8" s="549"/>
    </row>
    <row r="9" spans="1:17" ht="15.75">
      <c r="A9" s="132">
        <v>6</v>
      </c>
      <c r="B9" s="3099" t="s">
        <v>526</v>
      </c>
      <c r="C9" s="3099"/>
      <c r="D9" s="3099"/>
      <c r="E9" s="3099"/>
      <c r="F9" s="3099"/>
      <c r="G9" s="3099"/>
      <c r="H9" s="3099"/>
      <c r="I9" s="549"/>
      <c r="J9" s="549"/>
      <c r="K9" s="549"/>
      <c r="L9" s="549"/>
      <c r="M9" s="549"/>
      <c r="N9" s="549"/>
      <c r="O9" s="549"/>
      <c r="P9" s="549"/>
      <c r="Q9" s="549"/>
    </row>
    <row r="10" spans="1:17" ht="15.75">
      <c r="A10" s="132">
        <v>7</v>
      </c>
      <c r="B10" s="3099" t="s">
        <v>338</v>
      </c>
      <c r="C10" s="3099"/>
      <c r="D10" s="3099"/>
      <c r="E10" s="3099"/>
      <c r="F10" s="3099"/>
      <c r="G10" s="3099"/>
      <c r="H10" s="549"/>
      <c r="I10" s="549"/>
      <c r="J10" s="549"/>
      <c r="K10" s="549"/>
      <c r="L10" s="549"/>
      <c r="M10" s="549"/>
      <c r="N10" s="549"/>
      <c r="O10" s="549"/>
      <c r="P10" s="549"/>
      <c r="Q10" s="549"/>
    </row>
    <row r="11" spans="1:17" ht="15.75">
      <c r="A11" s="132">
        <v>8</v>
      </c>
      <c r="B11" s="3096" t="s">
        <v>527</v>
      </c>
      <c r="C11" s="3096"/>
      <c r="D11" s="3096"/>
      <c r="E11" s="3096"/>
      <c r="F11" s="3096"/>
      <c r="G11" s="3096"/>
      <c r="H11" s="3096"/>
      <c r="I11" s="3096"/>
      <c r="J11" s="3096"/>
      <c r="K11" s="3096"/>
      <c r="L11" s="3096"/>
      <c r="M11" s="549"/>
      <c r="N11" s="549"/>
      <c r="O11" s="549"/>
      <c r="P11" s="549"/>
      <c r="Q11" s="549"/>
    </row>
    <row r="12" spans="1:17" ht="15.75">
      <c r="A12" s="132">
        <v>9</v>
      </c>
      <c r="B12" s="3096" t="s">
        <v>528</v>
      </c>
      <c r="C12" s="3096"/>
      <c r="D12" s="3096"/>
      <c r="E12" s="3096"/>
      <c r="F12" s="3096"/>
      <c r="G12" s="3096"/>
      <c r="H12" s="3096"/>
      <c r="I12" s="3096"/>
      <c r="J12" s="3096"/>
      <c r="K12" s="3096"/>
      <c r="L12" s="3096"/>
      <c r="M12" s="549"/>
      <c r="N12" s="549"/>
      <c r="O12" s="549"/>
      <c r="P12" s="549"/>
      <c r="Q12" s="549"/>
    </row>
    <row r="13" spans="1:17" ht="15.75">
      <c r="A13" s="132">
        <v>10</v>
      </c>
      <c r="B13" s="131" t="s">
        <v>529</v>
      </c>
      <c r="C13" s="131"/>
      <c r="D13" s="131"/>
      <c r="E13" s="549"/>
      <c r="F13" s="549"/>
      <c r="G13" s="549"/>
      <c r="H13" s="549"/>
      <c r="I13" s="549"/>
      <c r="J13" s="549"/>
      <c r="K13" s="549"/>
      <c r="L13" s="549"/>
      <c r="M13" s="549"/>
      <c r="N13" s="549"/>
      <c r="O13" s="549"/>
      <c r="P13" s="549"/>
      <c r="Q13" s="549"/>
    </row>
    <row r="14" spans="1:17" ht="15.75">
      <c r="A14" s="132">
        <v>11</v>
      </c>
      <c r="B14" s="3097" t="s">
        <v>497</v>
      </c>
      <c r="C14" s="3097"/>
      <c r="D14" s="3097"/>
      <c r="E14" s="3097"/>
      <c r="F14" s="3097"/>
      <c r="G14" s="3097"/>
      <c r="H14" s="3097"/>
      <c r="I14" s="3097"/>
      <c r="J14" s="3097"/>
      <c r="K14" s="3097"/>
      <c r="L14" s="3097"/>
      <c r="M14" s="549"/>
      <c r="N14" s="549"/>
      <c r="O14" s="549"/>
      <c r="P14" s="549"/>
      <c r="Q14" s="549"/>
    </row>
    <row r="15" spans="1:17" ht="15.75">
      <c r="A15" s="132">
        <v>12</v>
      </c>
      <c r="B15" s="3098" t="s">
        <v>533</v>
      </c>
      <c r="C15" s="3098"/>
      <c r="D15" s="3098"/>
      <c r="E15" s="3098"/>
      <c r="F15" s="3098"/>
      <c r="G15" s="549"/>
      <c r="H15" s="549"/>
      <c r="I15" s="549"/>
      <c r="J15" s="549"/>
      <c r="K15" s="549"/>
      <c r="L15" s="549"/>
      <c r="M15" s="549"/>
      <c r="N15" s="549"/>
      <c r="O15" s="549"/>
      <c r="P15" s="549"/>
      <c r="Q15" s="549"/>
    </row>
    <row r="16" spans="1:17" ht="15.75">
      <c r="A16" s="589">
        <v>13</v>
      </c>
      <c r="B16" s="588" t="s">
        <v>559</v>
      </c>
      <c r="C16" s="588"/>
      <c r="D16" s="588"/>
      <c r="E16" s="588"/>
      <c r="F16" s="588"/>
      <c r="G16" s="549"/>
      <c r="H16" s="549"/>
      <c r="I16" s="549"/>
      <c r="J16" s="549"/>
      <c r="K16" s="549"/>
      <c r="L16" s="549"/>
      <c r="M16" s="549"/>
      <c r="N16" s="549"/>
      <c r="O16" s="549"/>
      <c r="P16" s="549"/>
      <c r="Q16" s="549"/>
    </row>
    <row r="17" spans="1:17" ht="15.75">
      <c r="A17" s="132">
        <v>14</v>
      </c>
      <c r="B17" s="3098" t="s">
        <v>214</v>
      </c>
      <c r="C17" s="3098"/>
      <c r="D17" s="3098"/>
      <c r="E17" s="3098"/>
      <c r="F17" s="3098"/>
      <c r="G17" s="3098"/>
      <c r="H17" s="3098"/>
      <c r="I17" s="3098"/>
      <c r="J17" s="3098"/>
      <c r="K17" s="3098"/>
      <c r="L17" s="3098"/>
      <c r="M17" s="3098"/>
      <c r="N17" s="3098"/>
      <c r="O17" s="3098"/>
      <c r="P17" s="547"/>
      <c r="Q17" s="547"/>
    </row>
    <row r="18" spans="1:17" ht="15.75">
      <c r="A18" s="589">
        <v>15</v>
      </c>
      <c r="B18" s="3098" t="s">
        <v>215</v>
      </c>
      <c r="C18" s="3098"/>
      <c r="D18" s="3098"/>
      <c r="E18" s="3098"/>
      <c r="F18" s="3098"/>
      <c r="G18" s="3098"/>
      <c r="H18" s="3098"/>
      <c r="I18" s="3098"/>
      <c r="J18" s="3098"/>
      <c r="K18" s="3098"/>
      <c r="L18" s="3098"/>
      <c r="M18" s="3098"/>
      <c r="N18" s="3098"/>
      <c r="O18" s="3098"/>
      <c r="P18" s="547"/>
      <c r="Q18" s="547"/>
    </row>
    <row r="19" spans="1:17" ht="15.75">
      <c r="A19" s="589">
        <v>16</v>
      </c>
      <c r="B19" s="548" t="s">
        <v>530</v>
      </c>
      <c r="C19" s="548"/>
      <c r="D19" s="548"/>
      <c r="E19" s="547"/>
      <c r="F19" s="547"/>
      <c r="G19" s="547"/>
      <c r="H19" s="547"/>
      <c r="I19" s="547"/>
      <c r="J19" s="547"/>
      <c r="K19" s="547"/>
      <c r="L19" s="547"/>
      <c r="M19" s="547"/>
      <c r="N19" s="547"/>
      <c r="O19" s="547"/>
      <c r="P19" s="547"/>
      <c r="Q19" s="547"/>
    </row>
    <row r="20" spans="1:17" ht="15.75">
      <c r="A20" s="589">
        <v>17</v>
      </c>
      <c r="B20" s="548" t="s">
        <v>531</v>
      </c>
      <c r="C20" s="548"/>
      <c r="D20" s="548"/>
      <c r="E20" s="547"/>
      <c r="F20" s="547"/>
      <c r="G20" s="547"/>
      <c r="H20" s="547"/>
      <c r="I20" s="547"/>
      <c r="J20" s="547"/>
      <c r="K20" s="547"/>
      <c r="L20" s="547"/>
      <c r="M20" s="547"/>
      <c r="N20" s="547"/>
      <c r="O20" s="547"/>
      <c r="P20" s="547"/>
      <c r="Q20" s="547"/>
    </row>
    <row r="21" spans="1:17" ht="15.75">
      <c r="A21" s="589">
        <v>18</v>
      </c>
      <c r="B21" s="548" t="s">
        <v>532</v>
      </c>
      <c r="C21" s="548"/>
      <c r="D21" s="548"/>
      <c r="E21" s="547"/>
      <c r="F21" s="547"/>
      <c r="G21" s="547"/>
      <c r="H21" s="547"/>
      <c r="I21" s="547"/>
      <c r="J21" s="547"/>
      <c r="K21" s="547"/>
      <c r="L21" s="547"/>
      <c r="M21" s="547"/>
      <c r="N21" s="547"/>
      <c r="O21" s="547"/>
      <c r="P21" s="547"/>
      <c r="Q21" s="547"/>
    </row>
    <row r="22" spans="1:17" ht="15">
      <c r="A22" s="130"/>
      <c r="B22" s="130"/>
      <c r="C22" s="130"/>
      <c r="D22" s="130"/>
    </row>
    <row r="23" spans="1:17" ht="15">
      <c r="A23" s="130"/>
      <c r="B23" s="130"/>
      <c r="C23" s="130"/>
      <c r="D23" s="130"/>
    </row>
    <row r="24" spans="1:17" ht="15">
      <c r="A24" s="130"/>
      <c r="B24" s="130"/>
      <c r="C24" s="130"/>
      <c r="D24" s="130"/>
    </row>
    <row r="25" spans="1:17" ht="15">
      <c r="A25" s="130"/>
      <c r="B25" s="130"/>
      <c r="C25" s="130"/>
      <c r="D25" s="130"/>
    </row>
    <row r="26" spans="1:17" ht="15">
      <c r="A26" s="130"/>
      <c r="B26" s="130"/>
      <c r="C26" s="130"/>
      <c r="D26" s="130"/>
    </row>
    <row r="27" spans="1:17" ht="15">
      <c r="A27" s="130"/>
      <c r="B27" s="130"/>
      <c r="C27" s="130"/>
      <c r="D27" s="130"/>
    </row>
  </sheetData>
  <mergeCells count="15">
    <mergeCell ref="A1:B1"/>
    <mergeCell ref="A2:B2"/>
    <mergeCell ref="B4:I4"/>
    <mergeCell ref="B5:Q5"/>
    <mergeCell ref="B6:K6"/>
    <mergeCell ref="B7:J7"/>
    <mergeCell ref="B8:O8"/>
    <mergeCell ref="B9:H9"/>
    <mergeCell ref="B10:G10"/>
    <mergeCell ref="B11:L11"/>
    <mergeCell ref="B12:L12"/>
    <mergeCell ref="B14:L14"/>
    <mergeCell ref="B15:F15"/>
    <mergeCell ref="B17:O17"/>
    <mergeCell ref="B18:O18"/>
  </mergeCells>
  <printOptions horizontalCentered="1"/>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E67" sqref="E67"/>
    </sheetView>
  </sheetViews>
  <sheetFormatPr defaultRowHeight="15.75"/>
  <cols>
    <col min="1" max="8" width="14.42578125" style="382" customWidth="1"/>
    <col min="9" max="183" width="9.140625" style="382"/>
    <col min="184" max="184" width="17.42578125" style="382" bestFit="1" customWidth="1"/>
    <col min="185" max="185" width="10" style="382" customWidth="1"/>
    <col min="186" max="186" width="11.85546875" style="382" customWidth="1"/>
    <col min="187" max="187" width="12.5703125" style="382" customWidth="1"/>
    <col min="188" max="188" width="12" style="382" customWidth="1"/>
    <col min="189" max="189" width="10.85546875" style="382" customWidth="1"/>
    <col min="190" max="190" width="13.28515625" style="382" customWidth="1"/>
    <col min="191" max="191" width="9.140625" style="382" customWidth="1"/>
    <col min="192" max="256" width="9.140625" style="382"/>
    <col min="257" max="264" width="14.42578125" style="382" customWidth="1"/>
    <col min="265" max="439" width="9.140625" style="382"/>
    <col min="440" max="440" width="17.42578125" style="382" bestFit="1" customWidth="1"/>
    <col min="441" max="441" width="10" style="382" customWidth="1"/>
    <col min="442" max="442" width="11.85546875" style="382" customWidth="1"/>
    <col min="443" max="443" width="12.5703125" style="382" customWidth="1"/>
    <col min="444" max="444" width="12" style="382" customWidth="1"/>
    <col min="445" max="445" width="10.85546875" style="382" customWidth="1"/>
    <col min="446" max="446" width="13.28515625" style="382" customWidth="1"/>
    <col min="447" max="447" width="9.140625" style="382" customWidth="1"/>
    <col min="448" max="512" width="9.140625" style="382"/>
    <col min="513" max="520" width="14.42578125" style="382" customWidth="1"/>
    <col min="521" max="695" width="9.140625" style="382"/>
    <col min="696" max="696" width="17.42578125" style="382" bestFit="1" customWidth="1"/>
    <col min="697" max="697" width="10" style="382" customWidth="1"/>
    <col min="698" max="698" width="11.85546875" style="382" customWidth="1"/>
    <col min="699" max="699" width="12.5703125" style="382" customWidth="1"/>
    <col min="700" max="700" width="12" style="382" customWidth="1"/>
    <col min="701" max="701" width="10.85546875" style="382" customWidth="1"/>
    <col min="702" max="702" width="13.28515625" style="382" customWidth="1"/>
    <col min="703" max="703" width="9.140625" style="382" customWidth="1"/>
    <col min="704" max="768" width="9.140625" style="382"/>
    <col min="769" max="776" width="14.42578125" style="382" customWidth="1"/>
    <col min="777" max="951" width="9.140625" style="382"/>
    <col min="952" max="952" width="17.42578125" style="382" bestFit="1" customWidth="1"/>
    <col min="953" max="953" width="10" style="382" customWidth="1"/>
    <col min="954" max="954" width="11.85546875" style="382" customWidth="1"/>
    <col min="955" max="955" width="12.5703125" style="382" customWidth="1"/>
    <col min="956" max="956" width="12" style="382" customWidth="1"/>
    <col min="957" max="957" width="10.85546875" style="382" customWidth="1"/>
    <col min="958" max="958" width="13.28515625" style="382" customWidth="1"/>
    <col min="959" max="959" width="9.140625" style="382" customWidth="1"/>
    <col min="960" max="1024" width="9.140625" style="382"/>
    <col min="1025" max="1032" width="14.42578125" style="382" customWidth="1"/>
    <col min="1033" max="1207" width="9.140625" style="382"/>
    <col min="1208" max="1208" width="17.42578125" style="382" bestFit="1" customWidth="1"/>
    <col min="1209" max="1209" width="10" style="382" customWidth="1"/>
    <col min="1210" max="1210" width="11.85546875" style="382" customWidth="1"/>
    <col min="1211" max="1211" width="12.5703125" style="382" customWidth="1"/>
    <col min="1212" max="1212" width="12" style="382" customWidth="1"/>
    <col min="1213" max="1213" width="10.85546875" style="382" customWidth="1"/>
    <col min="1214" max="1214" width="13.28515625" style="382" customWidth="1"/>
    <col min="1215" max="1215" width="9.140625" style="382" customWidth="1"/>
    <col min="1216" max="1280" width="9.140625" style="382"/>
    <col min="1281" max="1288" width="14.42578125" style="382" customWidth="1"/>
    <col min="1289" max="1463" width="9.140625" style="382"/>
    <col min="1464" max="1464" width="17.42578125" style="382" bestFit="1" customWidth="1"/>
    <col min="1465" max="1465" width="10" style="382" customWidth="1"/>
    <col min="1466" max="1466" width="11.85546875" style="382" customWidth="1"/>
    <col min="1467" max="1467" width="12.5703125" style="382" customWidth="1"/>
    <col min="1468" max="1468" width="12" style="382" customWidth="1"/>
    <col min="1469" max="1469" width="10.85546875" style="382" customWidth="1"/>
    <col min="1470" max="1470" width="13.28515625" style="382" customWidth="1"/>
    <col min="1471" max="1471" width="9.140625" style="382" customWidth="1"/>
    <col min="1472" max="1536" width="9.140625" style="382"/>
    <col min="1537" max="1544" width="14.42578125" style="382" customWidth="1"/>
    <col min="1545" max="1719" width="9.140625" style="382"/>
    <col min="1720" max="1720" width="17.42578125" style="382" bestFit="1" customWidth="1"/>
    <col min="1721" max="1721" width="10" style="382" customWidth="1"/>
    <col min="1722" max="1722" width="11.85546875" style="382" customWidth="1"/>
    <col min="1723" max="1723" width="12.5703125" style="382" customWidth="1"/>
    <col min="1724" max="1724" width="12" style="382" customWidth="1"/>
    <col min="1725" max="1725" width="10.85546875" style="382" customWidth="1"/>
    <col min="1726" max="1726" width="13.28515625" style="382" customWidth="1"/>
    <col min="1727" max="1727" width="9.140625" style="382" customWidth="1"/>
    <col min="1728" max="1792" width="9.140625" style="382"/>
    <col min="1793" max="1800" width="14.42578125" style="382" customWidth="1"/>
    <col min="1801" max="1975" width="9.140625" style="382"/>
    <col min="1976" max="1976" width="17.42578125" style="382" bestFit="1" customWidth="1"/>
    <col min="1977" max="1977" width="10" style="382" customWidth="1"/>
    <col min="1978" max="1978" width="11.85546875" style="382" customWidth="1"/>
    <col min="1979" max="1979" width="12.5703125" style="382" customWidth="1"/>
    <col min="1980" max="1980" width="12" style="382" customWidth="1"/>
    <col min="1981" max="1981" width="10.85546875" style="382" customWidth="1"/>
    <col min="1982" max="1982" width="13.28515625" style="382" customWidth="1"/>
    <col min="1983" max="1983" width="9.140625" style="382" customWidth="1"/>
    <col min="1984" max="2048" width="9.140625" style="382"/>
    <col min="2049" max="2056" width="14.42578125" style="382" customWidth="1"/>
    <col min="2057" max="2231" width="9.140625" style="382"/>
    <col min="2232" max="2232" width="17.42578125" style="382" bestFit="1" customWidth="1"/>
    <col min="2233" max="2233" width="10" style="382" customWidth="1"/>
    <col min="2234" max="2234" width="11.85546875" style="382" customWidth="1"/>
    <col min="2235" max="2235" width="12.5703125" style="382" customWidth="1"/>
    <col min="2236" max="2236" width="12" style="382" customWidth="1"/>
    <col min="2237" max="2237" width="10.85546875" style="382" customWidth="1"/>
    <col min="2238" max="2238" width="13.28515625" style="382" customWidth="1"/>
    <col min="2239" max="2239" width="9.140625" style="382" customWidth="1"/>
    <col min="2240" max="2304" width="9.140625" style="382"/>
    <col min="2305" max="2312" width="14.42578125" style="382" customWidth="1"/>
    <col min="2313" max="2487" width="9.140625" style="382"/>
    <col min="2488" max="2488" width="17.42578125" style="382" bestFit="1" customWidth="1"/>
    <col min="2489" max="2489" width="10" style="382" customWidth="1"/>
    <col min="2490" max="2490" width="11.85546875" style="382" customWidth="1"/>
    <col min="2491" max="2491" width="12.5703125" style="382" customWidth="1"/>
    <col min="2492" max="2492" width="12" style="382" customWidth="1"/>
    <col min="2493" max="2493" width="10.85546875" style="382" customWidth="1"/>
    <col min="2494" max="2494" width="13.28515625" style="382" customWidth="1"/>
    <col min="2495" max="2495" width="9.140625" style="382" customWidth="1"/>
    <col min="2496" max="2560" width="9.140625" style="382"/>
    <col min="2561" max="2568" width="14.42578125" style="382" customWidth="1"/>
    <col min="2569" max="2743" width="9.140625" style="382"/>
    <col min="2744" max="2744" width="17.42578125" style="382" bestFit="1" customWidth="1"/>
    <col min="2745" max="2745" width="10" style="382" customWidth="1"/>
    <col min="2746" max="2746" width="11.85546875" style="382" customWidth="1"/>
    <col min="2747" max="2747" width="12.5703125" style="382" customWidth="1"/>
    <col min="2748" max="2748" width="12" style="382" customWidth="1"/>
    <col min="2749" max="2749" width="10.85546875" style="382" customWidth="1"/>
    <col min="2750" max="2750" width="13.28515625" style="382" customWidth="1"/>
    <col min="2751" max="2751" width="9.140625" style="382" customWidth="1"/>
    <col min="2752" max="2816" width="9.140625" style="382"/>
    <col min="2817" max="2824" width="14.42578125" style="382" customWidth="1"/>
    <col min="2825" max="2999" width="9.140625" style="382"/>
    <col min="3000" max="3000" width="17.42578125" style="382" bestFit="1" customWidth="1"/>
    <col min="3001" max="3001" width="10" style="382" customWidth="1"/>
    <col min="3002" max="3002" width="11.85546875" style="382" customWidth="1"/>
    <col min="3003" max="3003" width="12.5703125" style="382" customWidth="1"/>
    <col min="3004" max="3004" width="12" style="382" customWidth="1"/>
    <col min="3005" max="3005" width="10.85546875" style="382" customWidth="1"/>
    <col min="3006" max="3006" width="13.28515625" style="382" customWidth="1"/>
    <col min="3007" max="3007" width="9.140625" style="382" customWidth="1"/>
    <col min="3008" max="3072" width="9.140625" style="382"/>
    <col min="3073" max="3080" width="14.42578125" style="382" customWidth="1"/>
    <col min="3081" max="3255" width="9.140625" style="382"/>
    <col min="3256" max="3256" width="17.42578125" style="382" bestFit="1" customWidth="1"/>
    <col min="3257" max="3257" width="10" style="382" customWidth="1"/>
    <col min="3258" max="3258" width="11.85546875" style="382" customWidth="1"/>
    <col min="3259" max="3259" width="12.5703125" style="382" customWidth="1"/>
    <col min="3260" max="3260" width="12" style="382" customWidth="1"/>
    <col min="3261" max="3261" width="10.85546875" style="382" customWidth="1"/>
    <col min="3262" max="3262" width="13.28515625" style="382" customWidth="1"/>
    <col min="3263" max="3263" width="9.140625" style="382" customWidth="1"/>
    <col min="3264" max="3328" width="9.140625" style="382"/>
    <col min="3329" max="3336" width="14.42578125" style="382" customWidth="1"/>
    <col min="3337" max="3511" width="9.140625" style="382"/>
    <col min="3512" max="3512" width="17.42578125" style="382" bestFit="1" customWidth="1"/>
    <col min="3513" max="3513" width="10" style="382" customWidth="1"/>
    <col min="3514" max="3514" width="11.85546875" style="382" customWidth="1"/>
    <col min="3515" max="3515" width="12.5703125" style="382" customWidth="1"/>
    <col min="3516" max="3516" width="12" style="382" customWidth="1"/>
    <col min="3517" max="3517" width="10.85546875" style="382" customWidth="1"/>
    <col min="3518" max="3518" width="13.28515625" style="382" customWidth="1"/>
    <col min="3519" max="3519" width="9.140625" style="382" customWidth="1"/>
    <col min="3520" max="3584" width="9.140625" style="382"/>
    <col min="3585" max="3592" width="14.42578125" style="382" customWidth="1"/>
    <col min="3593" max="3767" width="9.140625" style="382"/>
    <col min="3768" max="3768" width="17.42578125" style="382" bestFit="1" customWidth="1"/>
    <col min="3769" max="3769" width="10" style="382" customWidth="1"/>
    <col min="3770" max="3770" width="11.85546875" style="382" customWidth="1"/>
    <col min="3771" max="3771" width="12.5703125" style="382" customWidth="1"/>
    <col min="3772" max="3772" width="12" style="382" customWidth="1"/>
    <col min="3773" max="3773" width="10.85546875" style="382" customWidth="1"/>
    <col min="3774" max="3774" width="13.28515625" style="382" customWidth="1"/>
    <col min="3775" max="3775" width="9.140625" style="382" customWidth="1"/>
    <col min="3776" max="3840" width="9.140625" style="382"/>
    <col min="3841" max="3848" width="14.42578125" style="382" customWidth="1"/>
    <col min="3849" max="4023" width="9.140625" style="382"/>
    <col min="4024" max="4024" width="17.42578125" style="382" bestFit="1" customWidth="1"/>
    <col min="4025" max="4025" width="10" style="382" customWidth="1"/>
    <col min="4026" max="4026" width="11.85546875" style="382" customWidth="1"/>
    <col min="4027" max="4027" width="12.5703125" style="382" customWidth="1"/>
    <col min="4028" max="4028" width="12" style="382" customWidth="1"/>
    <col min="4029" max="4029" width="10.85546875" style="382" customWidth="1"/>
    <col min="4030" max="4030" width="13.28515625" style="382" customWidth="1"/>
    <col min="4031" max="4031" width="9.140625" style="382" customWidth="1"/>
    <col min="4032" max="4096" width="9.140625" style="382"/>
    <col min="4097" max="4104" width="14.42578125" style="382" customWidth="1"/>
    <col min="4105" max="4279" width="9.140625" style="382"/>
    <col min="4280" max="4280" width="17.42578125" style="382" bestFit="1" customWidth="1"/>
    <col min="4281" max="4281" width="10" style="382" customWidth="1"/>
    <col min="4282" max="4282" width="11.85546875" style="382" customWidth="1"/>
    <col min="4283" max="4283" width="12.5703125" style="382" customWidth="1"/>
    <col min="4284" max="4284" width="12" style="382" customWidth="1"/>
    <col min="4285" max="4285" width="10.85546875" style="382" customWidth="1"/>
    <col min="4286" max="4286" width="13.28515625" style="382" customWidth="1"/>
    <col min="4287" max="4287" width="9.140625" style="382" customWidth="1"/>
    <col min="4288" max="4352" width="9.140625" style="382"/>
    <col min="4353" max="4360" width="14.42578125" style="382" customWidth="1"/>
    <col min="4361" max="4535" width="9.140625" style="382"/>
    <col min="4536" max="4536" width="17.42578125" style="382" bestFit="1" customWidth="1"/>
    <col min="4537" max="4537" width="10" style="382" customWidth="1"/>
    <col min="4538" max="4538" width="11.85546875" style="382" customWidth="1"/>
    <col min="4539" max="4539" width="12.5703125" style="382" customWidth="1"/>
    <col min="4540" max="4540" width="12" style="382" customWidth="1"/>
    <col min="4541" max="4541" width="10.85546875" style="382" customWidth="1"/>
    <col min="4542" max="4542" width="13.28515625" style="382" customWidth="1"/>
    <col min="4543" max="4543" width="9.140625" style="382" customWidth="1"/>
    <col min="4544" max="4608" width="9.140625" style="382"/>
    <col min="4609" max="4616" width="14.42578125" style="382" customWidth="1"/>
    <col min="4617" max="4791" width="9.140625" style="382"/>
    <col min="4792" max="4792" width="17.42578125" style="382" bestFit="1" customWidth="1"/>
    <col min="4793" max="4793" width="10" style="382" customWidth="1"/>
    <col min="4794" max="4794" width="11.85546875" style="382" customWidth="1"/>
    <col min="4795" max="4795" width="12.5703125" style="382" customWidth="1"/>
    <col min="4796" max="4796" width="12" style="382" customWidth="1"/>
    <col min="4797" max="4797" width="10.85546875" style="382" customWidth="1"/>
    <col min="4798" max="4798" width="13.28515625" style="382" customWidth="1"/>
    <col min="4799" max="4799" width="9.140625" style="382" customWidth="1"/>
    <col min="4800" max="4864" width="9.140625" style="382"/>
    <col min="4865" max="4872" width="14.42578125" style="382" customWidth="1"/>
    <col min="4873" max="5047" width="9.140625" style="382"/>
    <col min="5048" max="5048" width="17.42578125" style="382" bestFit="1" customWidth="1"/>
    <col min="5049" max="5049" width="10" style="382" customWidth="1"/>
    <col min="5050" max="5050" width="11.85546875" style="382" customWidth="1"/>
    <col min="5051" max="5051" width="12.5703125" style="382" customWidth="1"/>
    <col min="5052" max="5052" width="12" style="382" customWidth="1"/>
    <col min="5053" max="5053" width="10.85546875" style="382" customWidth="1"/>
    <col min="5054" max="5054" width="13.28515625" style="382" customWidth="1"/>
    <col min="5055" max="5055" width="9.140625" style="382" customWidth="1"/>
    <col min="5056" max="5120" width="9.140625" style="382"/>
    <col min="5121" max="5128" width="14.42578125" style="382" customWidth="1"/>
    <col min="5129" max="5303" width="9.140625" style="382"/>
    <col min="5304" max="5304" width="17.42578125" style="382" bestFit="1" customWidth="1"/>
    <col min="5305" max="5305" width="10" style="382" customWidth="1"/>
    <col min="5306" max="5306" width="11.85546875" style="382" customWidth="1"/>
    <col min="5307" max="5307" width="12.5703125" style="382" customWidth="1"/>
    <col min="5308" max="5308" width="12" style="382" customWidth="1"/>
    <col min="5309" max="5309" width="10.85546875" style="382" customWidth="1"/>
    <col min="5310" max="5310" width="13.28515625" style="382" customWidth="1"/>
    <col min="5311" max="5311" width="9.140625" style="382" customWidth="1"/>
    <col min="5312" max="5376" width="9.140625" style="382"/>
    <col min="5377" max="5384" width="14.42578125" style="382" customWidth="1"/>
    <col min="5385" max="5559" width="9.140625" style="382"/>
    <col min="5560" max="5560" width="17.42578125" style="382" bestFit="1" customWidth="1"/>
    <col min="5561" max="5561" width="10" style="382" customWidth="1"/>
    <col min="5562" max="5562" width="11.85546875" style="382" customWidth="1"/>
    <col min="5563" max="5563" width="12.5703125" style="382" customWidth="1"/>
    <col min="5564" max="5564" width="12" style="382" customWidth="1"/>
    <col min="5565" max="5565" width="10.85546875" style="382" customWidth="1"/>
    <col min="5566" max="5566" width="13.28515625" style="382" customWidth="1"/>
    <col min="5567" max="5567" width="9.140625" style="382" customWidth="1"/>
    <col min="5568" max="5632" width="9.140625" style="382"/>
    <col min="5633" max="5640" width="14.42578125" style="382" customWidth="1"/>
    <col min="5641" max="5815" width="9.140625" style="382"/>
    <col min="5816" max="5816" width="17.42578125" style="382" bestFit="1" customWidth="1"/>
    <col min="5817" max="5817" width="10" style="382" customWidth="1"/>
    <col min="5818" max="5818" width="11.85546875" style="382" customWidth="1"/>
    <col min="5819" max="5819" width="12.5703125" style="382" customWidth="1"/>
    <col min="5820" max="5820" width="12" style="382" customWidth="1"/>
    <col min="5821" max="5821" width="10.85546875" style="382" customWidth="1"/>
    <col min="5822" max="5822" width="13.28515625" style="382" customWidth="1"/>
    <col min="5823" max="5823" width="9.140625" style="382" customWidth="1"/>
    <col min="5824" max="5888" width="9.140625" style="382"/>
    <col min="5889" max="5896" width="14.42578125" style="382" customWidth="1"/>
    <col min="5897" max="6071" width="9.140625" style="382"/>
    <col min="6072" max="6072" width="17.42578125" style="382" bestFit="1" customWidth="1"/>
    <col min="6073" max="6073" width="10" style="382" customWidth="1"/>
    <col min="6074" max="6074" width="11.85546875" style="382" customWidth="1"/>
    <col min="6075" max="6075" width="12.5703125" style="382" customWidth="1"/>
    <col min="6076" max="6076" width="12" style="382" customWidth="1"/>
    <col min="6077" max="6077" width="10.85546875" style="382" customWidth="1"/>
    <col min="6078" max="6078" width="13.28515625" style="382" customWidth="1"/>
    <col min="6079" max="6079" width="9.140625" style="382" customWidth="1"/>
    <col min="6080" max="6144" width="9.140625" style="382"/>
    <col min="6145" max="6152" width="14.42578125" style="382" customWidth="1"/>
    <col min="6153" max="6327" width="9.140625" style="382"/>
    <col min="6328" max="6328" width="17.42578125" style="382" bestFit="1" customWidth="1"/>
    <col min="6329" max="6329" width="10" style="382" customWidth="1"/>
    <col min="6330" max="6330" width="11.85546875" style="382" customWidth="1"/>
    <col min="6331" max="6331" width="12.5703125" style="382" customWidth="1"/>
    <col min="6332" max="6332" width="12" style="382" customWidth="1"/>
    <col min="6333" max="6333" width="10.85546875" style="382" customWidth="1"/>
    <col min="6334" max="6334" width="13.28515625" style="382" customWidth="1"/>
    <col min="6335" max="6335" width="9.140625" style="382" customWidth="1"/>
    <col min="6336" max="6400" width="9.140625" style="382"/>
    <col min="6401" max="6408" width="14.42578125" style="382" customWidth="1"/>
    <col min="6409" max="6583" width="9.140625" style="382"/>
    <col min="6584" max="6584" width="17.42578125" style="382" bestFit="1" customWidth="1"/>
    <col min="6585" max="6585" width="10" style="382" customWidth="1"/>
    <col min="6586" max="6586" width="11.85546875" style="382" customWidth="1"/>
    <col min="6587" max="6587" width="12.5703125" style="382" customWidth="1"/>
    <col min="6588" max="6588" width="12" style="382" customWidth="1"/>
    <col min="6589" max="6589" width="10.85546875" style="382" customWidth="1"/>
    <col min="6590" max="6590" width="13.28515625" style="382" customWidth="1"/>
    <col min="6591" max="6591" width="9.140625" style="382" customWidth="1"/>
    <col min="6592" max="6656" width="9.140625" style="382"/>
    <col min="6657" max="6664" width="14.42578125" style="382" customWidth="1"/>
    <col min="6665" max="6839" width="9.140625" style="382"/>
    <col min="6840" max="6840" width="17.42578125" style="382" bestFit="1" customWidth="1"/>
    <col min="6841" max="6841" width="10" style="382" customWidth="1"/>
    <col min="6842" max="6842" width="11.85546875" style="382" customWidth="1"/>
    <col min="6843" max="6843" width="12.5703125" style="382" customWidth="1"/>
    <col min="6844" max="6844" width="12" style="382" customWidth="1"/>
    <col min="6845" max="6845" width="10.85546875" style="382" customWidth="1"/>
    <col min="6846" max="6846" width="13.28515625" style="382" customWidth="1"/>
    <col min="6847" max="6847" width="9.140625" style="382" customWidth="1"/>
    <col min="6848" max="6912" width="9.140625" style="382"/>
    <col min="6913" max="6920" width="14.42578125" style="382" customWidth="1"/>
    <col min="6921" max="7095" width="9.140625" style="382"/>
    <col min="7096" max="7096" width="17.42578125" style="382" bestFit="1" customWidth="1"/>
    <col min="7097" max="7097" width="10" style="382" customWidth="1"/>
    <col min="7098" max="7098" width="11.85546875" style="382" customWidth="1"/>
    <col min="7099" max="7099" width="12.5703125" style="382" customWidth="1"/>
    <col min="7100" max="7100" width="12" style="382" customWidth="1"/>
    <col min="7101" max="7101" width="10.85546875" style="382" customWidth="1"/>
    <col min="7102" max="7102" width="13.28515625" style="382" customWidth="1"/>
    <col min="7103" max="7103" width="9.140625" style="382" customWidth="1"/>
    <col min="7104" max="7168" width="9.140625" style="382"/>
    <col min="7169" max="7176" width="14.42578125" style="382" customWidth="1"/>
    <col min="7177" max="7351" width="9.140625" style="382"/>
    <col min="7352" max="7352" width="17.42578125" style="382" bestFit="1" customWidth="1"/>
    <col min="7353" max="7353" width="10" style="382" customWidth="1"/>
    <col min="7354" max="7354" width="11.85546875" style="382" customWidth="1"/>
    <col min="7355" max="7355" width="12.5703125" style="382" customWidth="1"/>
    <col min="7356" max="7356" width="12" style="382" customWidth="1"/>
    <col min="7357" max="7357" width="10.85546875" style="382" customWidth="1"/>
    <col min="7358" max="7358" width="13.28515625" style="382" customWidth="1"/>
    <col min="7359" max="7359" width="9.140625" style="382" customWidth="1"/>
    <col min="7360" max="7424" width="9.140625" style="382"/>
    <col min="7425" max="7432" width="14.42578125" style="382" customWidth="1"/>
    <col min="7433" max="7607" width="9.140625" style="382"/>
    <col min="7608" max="7608" width="17.42578125" style="382" bestFit="1" customWidth="1"/>
    <col min="7609" max="7609" width="10" style="382" customWidth="1"/>
    <col min="7610" max="7610" width="11.85546875" style="382" customWidth="1"/>
    <col min="7611" max="7611" width="12.5703125" style="382" customWidth="1"/>
    <col min="7612" max="7612" width="12" style="382" customWidth="1"/>
    <col min="7613" max="7613" width="10.85546875" style="382" customWidth="1"/>
    <col min="7614" max="7614" width="13.28515625" style="382" customWidth="1"/>
    <col min="7615" max="7615" width="9.140625" style="382" customWidth="1"/>
    <col min="7616" max="7680" width="9.140625" style="382"/>
    <col min="7681" max="7688" width="14.42578125" style="382" customWidth="1"/>
    <col min="7689" max="7863" width="9.140625" style="382"/>
    <col min="7864" max="7864" width="17.42578125" style="382" bestFit="1" customWidth="1"/>
    <col min="7865" max="7865" width="10" style="382" customWidth="1"/>
    <col min="7866" max="7866" width="11.85546875" style="382" customWidth="1"/>
    <col min="7867" max="7867" width="12.5703125" style="382" customWidth="1"/>
    <col min="7868" max="7868" width="12" style="382" customWidth="1"/>
    <col min="7869" max="7869" width="10.85546875" style="382" customWidth="1"/>
    <col min="7870" max="7870" width="13.28515625" style="382" customWidth="1"/>
    <col min="7871" max="7871" width="9.140625" style="382" customWidth="1"/>
    <col min="7872" max="7936" width="9.140625" style="382"/>
    <col min="7937" max="7944" width="14.42578125" style="382" customWidth="1"/>
    <col min="7945" max="8119" width="9.140625" style="382"/>
    <col min="8120" max="8120" width="17.42578125" style="382" bestFit="1" customWidth="1"/>
    <col min="8121" max="8121" width="10" style="382" customWidth="1"/>
    <col min="8122" max="8122" width="11.85546875" style="382" customWidth="1"/>
    <col min="8123" max="8123" width="12.5703125" style="382" customWidth="1"/>
    <col min="8124" max="8124" width="12" style="382" customWidth="1"/>
    <col min="8125" max="8125" width="10.85546875" style="382" customWidth="1"/>
    <col min="8126" max="8126" width="13.28515625" style="382" customWidth="1"/>
    <col min="8127" max="8127" width="9.140625" style="382" customWidth="1"/>
    <col min="8128" max="8192" width="9.140625" style="382"/>
    <col min="8193" max="8200" width="14.42578125" style="382" customWidth="1"/>
    <col min="8201" max="8375" width="9.140625" style="382"/>
    <col min="8376" max="8376" width="17.42578125" style="382" bestFit="1" customWidth="1"/>
    <col min="8377" max="8377" width="10" style="382" customWidth="1"/>
    <col min="8378" max="8378" width="11.85546875" style="382" customWidth="1"/>
    <col min="8379" max="8379" width="12.5703125" style="382" customWidth="1"/>
    <col min="8380" max="8380" width="12" style="382" customWidth="1"/>
    <col min="8381" max="8381" width="10.85546875" style="382" customWidth="1"/>
    <col min="8382" max="8382" width="13.28515625" style="382" customWidth="1"/>
    <col min="8383" max="8383" width="9.140625" style="382" customWidth="1"/>
    <col min="8384" max="8448" width="9.140625" style="382"/>
    <col min="8449" max="8456" width="14.42578125" style="382" customWidth="1"/>
    <col min="8457" max="8631" width="9.140625" style="382"/>
    <col min="8632" max="8632" width="17.42578125" style="382" bestFit="1" customWidth="1"/>
    <col min="8633" max="8633" width="10" style="382" customWidth="1"/>
    <col min="8634" max="8634" width="11.85546875" style="382" customWidth="1"/>
    <col min="8635" max="8635" width="12.5703125" style="382" customWidth="1"/>
    <col min="8636" max="8636" width="12" style="382" customWidth="1"/>
    <col min="8637" max="8637" width="10.85546875" style="382" customWidth="1"/>
    <col min="8638" max="8638" width="13.28515625" style="382" customWidth="1"/>
    <col min="8639" max="8639" width="9.140625" style="382" customWidth="1"/>
    <col min="8640" max="8704" width="9.140625" style="382"/>
    <col min="8705" max="8712" width="14.42578125" style="382" customWidth="1"/>
    <col min="8713" max="8887" width="9.140625" style="382"/>
    <col min="8888" max="8888" width="17.42578125" style="382" bestFit="1" customWidth="1"/>
    <col min="8889" max="8889" width="10" style="382" customWidth="1"/>
    <col min="8890" max="8890" width="11.85546875" style="382" customWidth="1"/>
    <col min="8891" max="8891" width="12.5703125" style="382" customWidth="1"/>
    <col min="8892" max="8892" width="12" style="382" customWidth="1"/>
    <col min="8893" max="8893" width="10.85546875" style="382" customWidth="1"/>
    <col min="8894" max="8894" width="13.28515625" style="382" customWidth="1"/>
    <col min="8895" max="8895" width="9.140625" style="382" customWidth="1"/>
    <col min="8896" max="8960" width="9.140625" style="382"/>
    <col min="8961" max="8968" width="14.42578125" style="382" customWidth="1"/>
    <col min="8969" max="9143" width="9.140625" style="382"/>
    <col min="9144" max="9144" width="17.42578125" style="382" bestFit="1" customWidth="1"/>
    <col min="9145" max="9145" width="10" style="382" customWidth="1"/>
    <col min="9146" max="9146" width="11.85546875" style="382" customWidth="1"/>
    <col min="9147" max="9147" width="12.5703125" style="382" customWidth="1"/>
    <col min="9148" max="9148" width="12" style="382" customWidth="1"/>
    <col min="9149" max="9149" width="10.85546875" style="382" customWidth="1"/>
    <col min="9150" max="9150" width="13.28515625" style="382" customWidth="1"/>
    <col min="9151" max="9151" width="9.140625" style="382" customWidth="1"/>
    <col min="9152" max="9216" width="9.140625" style="382"/>
    <col min="9217" max="9224" width="14.42578125" style="382" customWidth="1"/>
    <col min="9225" max="9399" width="9.140625" style="382"/>
    <col min="9400" max="9400" width="17.42578125" style="382" bestFit="1" customWidth="1"/>
    <col min="9401" max="9401" width="10" style="382" customWidth="1"/>
    <col min="9402" max="9402" width="11.85546875" style="382" customWidth="1"/>
    <col min="9403" max="9403" width="12.5703125" style="382" customWidth="1"/>
    <col min="9404" max="9404" width="12" style="382" customWidth="1"/>
    <col min="9405" max="9405" width="10.85546875" style="382" customWidth="1"/>
    <col min="9406" max="9406" width="13.28515625" style="382" customWidth="1"/>
    <col min="9407" max="9407" width="9.140625" style="382" customWidth="1"/>
    <col min="9408" max="9472" width="9.140625" style="382"/>
    <col min="9473" max="9480" width="14.42578125" style="382" customWidth="1"/>
    <col min="9481" max="9655" width="9.140625" style="382"/>
    <col min="9656" max="9656" width="17.42578125" style="382" bestFit="1" customWidth="1"/>
    <col min="9657" max="9657" width="10" style="382" customWidth="1"/>
    <col min="9658" max="9658" width="11.85546875" style="382" customWidth="1"/>
    <col min="9659" max="9659" width="12.5703125" style="382" customWidth="1"/>
    <col min="9660" max="9660" width="12" style="382" customWidth="1"/>
    <col min="9661" max="9661" width="10.85546875" style="382" customWidth="1"/>
    <col min="9662" max="9662" width="13.28515625" style="382" customWidth="1"/>
    <col min="9663" max="9663" width="9.140625" style="382" customWidth="1"/>
    <col min="9664" max="9728" width="9.140625" style="382"/>
    <col min="9729" max="9736" width="14.42578125" style="382" customWidth="1"/>
    <col min="9737" max="9911" width="9.140625" style="382"/>
    <col min="9912" max="9912" width="17.42578125" style="382" bestFit="1" customWidth="1"/>
    <col min="9913" max="9913" width="10" style="382" customWidth="1"/>
    <col min="9914" max="9914" width="11.85546875" style="382" customWidth="1"/>
    <col min="9915" max="9915" width="12.5703125" style="382" customWidth="1"/>
    <col min="9916" max="9916" width="12" style="382" customWidth="1"/>
    <col min="9917" max="9917" width="10.85546875" style="382" customWidth="1"/>
    <col min="9918" max="9918" width="13.28515625" style="382" customWidth="1"/>
    <col min="9919" max="9919" width="9.140625" style="382" customWidth="1"/>
    <col min="9920" max="9984" width="9.140625" style="382"/>
    <col min="9985" max="9992" width="14.42578125" style="382" customWidth="1"/>
    <col min="9993" max="10167" width="9.140625" style="382"/>
    <col min="10168" max="10168" width="17.42578125" style="382" bestFit="1" customWidth="1"/>
    <col min="10169" max="10169" width="10" style="382" customWidth="1"/>
    <col min="10170" max="10170" width="11.85546875" style="382" customWidth="1"/>
    <col min="10171" max="10171" width="12.5703125" style="382" customWidth="1"/>
    <col min="10172" max="10172" width="12" style="382" customWidth="1"/>
    <col min="10173" max="10173" width="10.85546875" style="382" customWidth="1"/>
    <col min="10174" max="10174" width="13.28515625" style="382" customWidth="1"/>
    <col min="10175" max="10175" width="9.140625" style="382" customWidth="1"/>
    <col min="10176" max="10240" width="9.140625" style="382"/>
    <col min="10241" max="10248" width="14.42578125" style="382" customWidth="1"/>
    <col min="10249" max="10423" width="9.140625" style="382"/>
    <col min="10424" max="10424" width="17.42578125" style="382" bestFit="1" customWidth="1"/>
    <col min="10425" max="10425" width="10" style="382" customWidth="1"/>
    <col min="10426" max="10426" width="11.85546875" style="382" customWidth="1"/>
    <col min="10427" max="10427" width="12.5703125" style="382" customWidth="1"/>
    <col min="10428" max="10428" width="12" style="382" customWidth="1"/>
    <col min="10429" max="10429" width="10.85546875" style="382" customWidth="1"/>
    <col min="10430" max="10430" width="13.28515625" style="382" customWidth="1"/>
    <col min="10431" max="10431" width="9.140625" style="382" customWidth="1"/>
    <col min="10432" max="10496" width="9.140625" style="382"/>
    <col min="10497" max="10504" width="14.42578125" style="382" customWidth="1"/>
    <col min="10505" max="10679" width="9.140625" style="382"/>
    <col min="10680" max="10680" width="17.42578125" style="382" bestFit="1" customWidth="1"/>
    <col min="10681" max="10681" width="10" style="382" customWidth="1"/>
    <col min="10682" max="10682" width="11.85546875" style="382" customWidth="1"/>
    <col min="10683" max="10683" width="12.5703125" style="382" customWidth="1"/>
    <col min="10684" max="10684" width="12" style="382" customWidth="1"/>
    <col min="10685" max="10685" width="10.85546875" style="382" customWidth="1"/>
    <col min="10686" max="10686" width="13.28515625" style="382" customWidth="1"/>
    <col min="10687" max="10687" width="9.140625" style="382" customWidth="1"/>
    <col min="10688" max="10752" width="9.140625" style="382"/>
    <col min="10753" max="10760" width="14.42578125" style="382" customWidth="1"/>
    <col min="10761" max="10935" width="9.140625" style="382"/>
    <col min="10936" max="10936" width="17.42578125" style="382" bestFit="1" customWidth="1"/>
    <col min="10937" max="10937" width="10" style="382" customWidth="1"/>
    <col min="10938" max="10938" width="11.85546875" style="382" customWidth="1"/>
    <col min="10939" max="10939" width="12.5703125" style="382" customWidth="1"/>
    <col min="10940" max="10940" width="12" style="382" customWidth="1"/>
    <col min="10941" max="10941" width="10.85546875" style="382" customWidth="1"/>
    <col min="10942" max="10942" width="13.28515625" style="382" customWidth="1"/>
    <col min="10943" max="10943" width="9.140625" style="382" customWidth="1"/>
    <col min="10944" max="11008" width="9.140625" style="382"/>
    <col min="11009" max="11016" width="14.42578125" style="382" customWidth="1"/>
    <col min="11017" max="11191" width="9.140625" style="382"/>
    <col min="11192" max="11192" width="17.42578125" style="382" bestFit="1" customWidth="1"/>
    <col min="11193" max="11193" width="10" style="382" customWidth="1"/>
    <col min="11194" max="11194" width="11.85546875" style="382" customWidth="1"/>
    <col min="11195" max="11195" width="12.5703125" style="382" customWidth="1"/>
    <col min="11196" max="11196" width="12" style="382" customWidth="1"/>
    <col min="11197" max="11197" width="10.85546875" style="382" customWidth="1"/>
    <col min="11198" max="11198" width="13.28515625" style="382" customWidth="1"/>
    <col min="11199" max="11199" width="9.140625" style="382" customWidth="1"/>
    <col min="11200" max="11264" width="9.140625" style="382"/>
    <col min="11265" max="11272" width="14.42578125" style="382" customWidth="1"/>
    <col min="11273" max="11447" width="9.140625" style="382"/>
    <col min="11448" max="11448" width="17.42578125" style="382" bestFit="1" customWidth="1"/>
    <col min="11449" max="11449" width="10" style="382" customWidth="1"/>
    <col min="11450" max="11450" width="11.85546875" style="382" customWidth="1"/>
    <col min="11451" max="11451" width="12.5703125" style="382" customWidth="1"/>
    <col min="11452" max="11452" width="12" style="382" customWidth="1"/>
    <col min="11453" max="11453" width="10.85546875" style="382" customWidth="1"/>
    <col min="11454" max="11454" width="13.28515625" style="382" customWidth="1"/>
    <col min="11455" max="11455" width="9.140625" style="382" customWidth="1"/>
    <col min="11456" max="11520" width="9.140625" style="382"/>
    <col min="11521" max="11528" width="14.42578125" style="382" customWidth="1"/>
    <col min="11529" max="11703" width="9.140625" style="382"/>
    <col min="11704" max="11704" width="17.42578125" style="382" bestFit="1" customWidth="1"/>
    <col min="11705" max="11705" width="10" style="382" customWidth="1"/>
    <col min="11706" max="11706" width="11.85546875" style="382" customWidth="1"/>
    <col min="11707" max="11707" width="12.5703125" style="382" customWidth="1"/>
    <col min="11708" max="11708" width="12" style="382" customWidth="1"/>
    <col min="11709" max="11709" width="10.85546875" style="382" customWidth="1"/>
    <col min="11710" max="11710" width="13.28515625" style="382" customWidth="1"/>
    <col min="11711" max="11711" width="9.140625" style="382" customWidth="1"/>
    <col min="11712" max="11776" width="9.140625" style="382"/>
    <col min="11777" max="11784" width="14.42578125" style="382" customWidth="1"/>
    <col min="11785" max="11959" width="9.140625" style="382"/>
    <col min="11960" max="11960" width="17.42578125" style="382" bestFit="1" customWidth="1"/>
    <col min="11961" max="11961" width="10" style="382" customWidth="1"/>
    <col min="11962" max="11962" width="11.85546875" style="382" customWidth="1"/>
    <col min="11963" max="11963" width="12.5703125" style="382" customWidth="1"/>
    <col min="11964" max="11964" width="12" style="382" customWidth="1"/>
    <col min="11965" max="11965" width="10.85546875" style="382" customWidth="1"/>
    <col min="11966" max="11966" width="13.28515625" style="382" customWidth="1"/>
    <col min="11967" max="11967" width="9.140625" style="382" customWidth="1"/>
    <col min="11968" max="12032" width="9.140625" style="382"/>
    <col min="12033" max="12040" width="14.42578125" style="382" customWidth="1"/>
    <col min="12041" max="12215" width="9.140625" style="382"/>
    <col min="12216" max="12216" width="17.42578125" style="382" bestFit="1" customWidth="1"/>
    <col min="12217" max="12217" width="10" style="382" customWidth="1"/>
    <col min="12218" max="12218" width="11.85546875" style="382" customWidth="1"/>
    <col min="12219" max="12219" width="12.5703125" style="382" customWidth="1"/>
    <col min="12220" max="12220" width="12" style="382" customWidth="1"/>
    <col min="12221" max="12221" width="10.85546875" style="382" customWidth="1"/>
    <col min="12222" max="12222" width="13.28515625" style="382" customWidth="1"/>
    <col min="12223" max="12223" width="9.140625" style="382" customWidth="1"/>
    <col min="12224" max="12288" width="9.140625" style="382"/>
    <col min="12289" max="12296" width="14.42578125" style="382" customWidth="1"/>
    <col min="12297" max="12471" width="9.140625" style="382"/>
    <col min="12472" max="12472" width="17.42578125" style="382" bestFit="1" customWidth="1"/>
    <col min="12473" max="12473" width="10" style="382" customWidth="1"/>
    <col min="12474" max="12474" width="11.85546875" style="382" customWidth="1"/>
    <col min="12475" max="12475" width="12.5703125" style="382" customWidth="1"/>
    <col min="12476" max="12476" width="12" style="382" customWidth="1"/>
    <col min="12477" max="12477" width="10.85546875" style="382" customWidth="1"/>
    <col min="12478" max="12478" width="13.28515625" style="382" customWidth="1"/>
    <col min="12479" max="12479" width="9.140625" style="382" customWidth="1"/>
    <col min="12480" max="12544" width="9.140625" style="382"/>
    <col min="12545" max="12552" width="14.42578125" style="382" customWidth="1"/>
    <col min="12553" max="12727" width="9.140625" style="382"/>
    <col min="12728" max="12728" width="17.42578125" style="382" bestFit="1" customWidth="1"/>
    <col min="12729" max="12729" width="10" style="382" customWidth="1"/>
    <col min="12730" max="12730" width="11.85546875" style="382" customWidth="1"/>
    <col min="12731" max="12731" width="12.5703125" style="382" customWidth="1"/>
    <col min="12732" max="12732" width="12" style="382" customWidth="1"/>
    <col min="12733" max="12733" width="10.85546875" style="382" customWidth="1"/>
    <col min="12734" max="12734" width="13.28515625" style="382" customWidth="1"/>
    <col min="12735" max="12735" width="9.140625" style="382" customWidth="1"/>
    <col min="12736" max="12800" width="9.140625" style="382"/>
    <col min="12801" max="12808" width="14.42578125" style="382" customWidth="1"/>
    <col min="12809" max="12983" width="9.140625" style="382"/>
    <col min="12984" max="12984" width="17.42578125" style="382" bestFit="1" customWidth="1"/>
    <col min="12985" max="12985" width="10" style="382" customWidth="1"/>
    <col min="12986" max="12986" width="11.85546875" style="382" customWidth="1"/>
    <col min="12987" max="12987" width="12.5703125" style="382" customWidth="1"/>
    <col min="12988" max="12988" width="12" style="382" customWidth="1"/>
    <col min="12989" max="12989" width="10.85546875" style="382" customWidth="1"/>
    <col min="12990" max="12990" width="13.28515625" style="382" customWidth="1"/>
    <col min="12991" max="12991" width="9.140625" style="382" customWidth="1"/>
    <col min="12992" max="13056" width="9.140625" style="382"/>
    <col min="13057" max="13064" width="14.42578125" style="382" customWidth="1"/>
    <col min="13065" max="13239" width="9.140625" style="382"/>
    <col min="13240" max="13240" width="17.42578125" style="382" bestFit="1" customWidth="1"/>
    <col min="13241" max="13241" width="10" style="382" customWidth="1"/>
    <col min="13242" max="13242" width="11.85546875" style="382" customWidth="1"/>
    <col min="13243" max="13243" width="12.5703125" style="382" customWidth="1"/>
    <col min="13244" max="13244" width="12" style="382" customWidth="1"/>
    <col min="13245" max="13245" width="10.85546875" style="382" customWidth="1"/>
    <col min="13246" max="13246" width="13.28515625" style="382" customWidth="1"/>
    <col min="13247" max="13247" width="9.140625" style="382" customWidth="1"/>
    <col min="13248" max="13312" width="9.140625" style="382"/>
    <col min="13313" max="13320" width="14.42578125" style="382" customWidth="1"/>
    <col min="13321" max="13495" width="9.140625" style="382"/>
    <col min="13496" max="13496" width="17.42578125" style="382" bestFit="1" customWidth="1"/>
    <col min="13497" max="13497" width="10" style="382" customWidth="1"/>
    <col min="13498" max="13498" width="11.85546875" style="382" customWidth="1"/>
    <col min="13499" max="13499" width="12.5703125" style="382" customWidth="1"/>
    <col min="13500" max="13500" width="12" style="382" customWidth="1"/>
    <col min="13501" max="13501" width="10.85546875" style="382" customWidth="1"/>
    <col min="13502" max="13502" width="13.28515625" style="382" customWidth="1"/>
    <col min="13503" max="13503" width="9.140625" style="382" customWidth="1"/>
    <col min="13504" max="13568" width="9.140625" style="382"/>
    <col min="13569" max="13576" width="14.42578125" style="382" customWidth="1"/>
    <col min="13577" max="13751" width="9.140625" style="382"/>
    <col min="13752" max="13752" width="17.42578125" style="382" bestFit="1" customWidth="1"/>
    <col min="13753" max="13753" width="10" style="382" customWidth="1"/>
    <col min="13754" max="13754" width="11.85546875" style="382" customWidth="1"/>
    <col min="13755" max="13755" width="12.5703125" style="382" customWidth="1"/>
    <col min="13756" max="13756" width="12" style="382" customWidth="1"/>
    <col min="13757" max="13757" width="10.85546875" style="382" customWidth="1"/>
    <col min="13758" max="13758" width="13.28515625" style="382" customWidth="1"/>
    <col min="13759" max="13759" width="9.140625" style="382" customWidth="1"/>
    <col min="13760" max="13824" width="9.140625" style="382"/>
    <col min="13825" max="13832" width="14.42578125" style="382" customWidth="1"/>
    <col min="13833" max="14007" width="9.140625" style="382"/>
    <col min="14008" max="14008" width="17.42578125" style="382" bestFit="1" customWidth="1"/>
    <col min="14009" max="14009" width="10" style="382" customWidth="1"/>
    <col min="14010" max="14010" width="11.85546875" style="382" customWidth="1"/>
    <col min="14011" max="14011" width="12.5703125" style="382" customWidth="1"/>
    <col min="14012" max="14012" width="12" style="382" customWidth="1"/>
    <col min="14013" max="14013" width="10.85546875" style="382" customWidth="1"/>
    <col min="14014" max="14014" width="13.28515625" style="382" customWidth="1"/>
    <col min="14015" max="14015" width="9.140625" style="382" customWidth="1"/>
    <col min="14016" max="14080" width="9.140625" style="382"/>
    <col min="14081" max="14088" width="14.42578125" style="382" customWidth="1"/>
    <col min="14089" max="14263" width="9.140625" style="382"/>
    <col min="14264" max="14264" width="17.42578125" style="382" bestFit="1" customWidth="1"/>
    <col min="14265" max="14265" width="10" style="382" customWidth="1"/>
    <col min="14266" max="14266" width="11.85546875" style="382" customWidth="1"/>
    <col min="14267" max="14267" width="12.5703125" style="382" customWidth="1"/>
    <col min="14268" max="14268" width="12" style="382" customWidth="1"/>
    <col min="14269" max="14269" width="10.85546875" style="382" customWidth="1"/>
    <col min="14270" max="14270" width="13.28515625" style="382" customWidth="1"/>
    <col min="14271" max="14271" width="9.140625" style="382" customWidth="1"/>
    <col min="14272" max="14336" width="9.140625" style="382"/>
    <col min="14337" max="14344" width="14.42578125" style="382" customWidth="1"/>
    <col min="14345" max="14519" width="9.140625" style="382"/>
    <col min="14520" max="14520" width="17.42578125" style="382" bestFit="1" customWidth="1"/>
    <col min="14521" max="14521" width="10" style="382" customWidth="1"/>
    <col min="14522" max="14522" width="11.85546875" style="382" customWidth="1"/>
    <col min="14523" max="14523" width="12.5703125" style="382" customWidth="1"/>
    <col min="14524" max="14524" width="12" style="382" customWidth="1"/>
    <col min="14525" max="14525" width="10.85546875" style="382" customWidth="1"/>
    <col min="14526" max="14526" width="13.28515625" style="382" customWidth="1"/>
    <col min="14527" max="14527" width="9.140625" style="382" customWidth="1"/>
    <col min="14528" max="14592" width="9.140625" style="382"/>
    <col min="14593" max="14600" width="14.42578125" style="382" customWidth="1"/>
    <col min="14601" max="14775" width="9.140625" style="382"/>
    <col min="14776" max="14776" width="17.42578125" style="382" bestFit="1" customWidth="1"/>
    <col min="14777" max="14777" width="10" style="382" customWidth="1"/>
    <col min="14778" max="14778" width="11.85546875" style="382" customWidth="1"/>
    <col min="14779" max="14779" width="12.5703125" style="382" customWidth="1"/>
    <col min="14780" max="14780" width="12" style="382" customWidth="1"/>
    <col min="14781" max="14781" width="10.85546875" style="382" customWidth="1"/>
    <col min="14782" max="14782" width="13.28515625" style="382" customWidth="1"/>
    <col min="14783" max="14783" width="9.140625" style="382" customWidth="1"/>
    <col min="14784" max="14848" width="9.140625" style="382"/>
    <col min="14849" max="14856" width="14.42578125" style="382" customWidth="1"/>
    <col min="14857" max="15031" width="9.140625" style="382"/>
    <col min="15032" max="15032" width="17.42578125" style="382" bestFit="1" customWidth="1"/>
    <col min="15033" max="15033" width="10" style="382" customWidth="1"/>
    <col min="15034" max="15034" width="11.85546875" style="382" customWidth="1"/>
    <col min="15035" max="15035" width="12.5703125" style="382" customWidth="1"/>
    <col min="15036" max="15036" width="12" style="382" customWidth="1"/>
    <col min="15037" max="15037" width="10.85546875" style="382" customWidth="1"/>
    <col min="15038" max="15038" width="13.28515625" style="382" customWidth="1"/>
    <col min="15039" max="15039" width="9.140625" style="382" customWidth="1"/>
    <col min="15040" max="15104" width="9.140625" style="382"/>
    <col min="15105" max="15112" width="14.42578125" style="382" customWidth="1"/>
    <col min="15113" max="15287" width="9.140625" style="382"/>
    <col min="15288" max="15288" width="17.42578125" style="382" bestFit="1" customWidth="1"/>
    <col min="15289" max="15289" width="10" style="382" customWidth="1"/>
    <col min="15290" max="15290" width="11.85546875" style="382" customWidth="1"/>
    <col min="15291" max="15291" width="12.5703125" style="382" customWidth="1"/>
    <col min="15292" max="15292" width="12" style="382" customWidth="1"/>
    <col min="15293" max="15293" width="10.85546875" style="382" customWidth="1"/>
    <col min="15294" max="15294" width="13.28515625" style="382" customWidth="1"/>
    <col min="15295" max="15295" width="9.140625" style="382" customWidth="1"/>
    <col min="15296" max="15360" width="9.140625" style="382"/>
    <col min="15361" max="15368" width="14.42578125" style="382" customWidth="1"/>
    <col min="15369" max="15543" width="9.140625" style="382"/>
    <col min="15544" max="15544" width="17.42578125" style="382" bestFit="1" customWidth="1"/>
    <col min="15545" max="15545" width="10" style="382" customWidth="1"/>
    <col min="15546" max="15546" width="11.85546875" style="382" customWidth="1"/>
    <col min="15547" max="15547" width="12.5703125" style="382" customWidth="1"/>
    <col min="15548" max="15548" width="12" style="382" customWidth="1"/>
    <col min="15549" max="15549" width="10.85546875" style="382" customWidth="1"/>
    <col min="15550" max="15550" width="13.28515625" style="382" customWidth="1"/>
    <col min="15551" max="15551" width="9.140625" style="382" customWidth="1"/>
    <col min="15552" max="15616" width="9.140625" style="382"/>
    <col min="15617" max="15624" width="14.42578125" style="382" customWidth="1"/>
    <col min="15625" max="15799" width="9.140625" style="382"/>
    <col min="15800" max="15800" width="17.42578125" style="382" bestFit="1" customWidth="1"/>
    <col min="15801" max="15801" width="10" style="382" customWidth="1"/>
    <col min="15802" max="15802" width="11.85546875" style="382" customWidth="1"/>
    <col min="15803" max="15803" width="12.5703125" style="382" customWidth="1"/>
    <col min="15804" max="15804" width="12" style="382" customWidth="1"/>
    <col min="15805" max="15805" width="10.85546875" style="382" customWidth="1"/>
    <col min="15806" max="15806" width="13.28515625" style="382" customWidth="1"/>
    <col min="15807" max="15807" width="9.140625" style="382" customWidth="1"/>
    <col min="15808" max="15872" width="9.140625" style="382"/>
    <col min="15873" max="15880" width="14.42578125" style="382" customWidth="1"/>
    <col min="15881" max="16055" width="9.140625" style="382"/>
    <col min="16056" max="16056" width="17.42578125" style="382" bestFit="1" customWidth="1"/>
    <col min="16057" max="16057" width="10" style="382" customWidth="1"/>
    <col min="16058" max="16058" width="11.85546875" style="382" customWidth="1"/>
    <col min="16059" max="16059" width="12.5703125" style="382" customWidth="1"/>
    <col min="16060" max="16060" width="12" style="382" customWidth="1"/>
    <col min="16061" max="16061" width="10.85546875" style="382" customWidth="1"/>
    <col min="16062" max="16062" width="13.28515625" style="382" customWidth="1"/>
    <col min="16063" max="16063" width="9.140625" style="382" customWidth="1"/>
    <col min="16064" max="16128" width="9.140625" style="382"/>
    <col min="16129" max="16136" width="14.42578125" style="382" customWidth="1"/>
    <col min="16137" max="16311" width="9.140625" style="382"/>
    <col min="16312" max="16312" width="17.42578125" style="382" bestFit="1" customWidth="1"/>
    <col min="16313" max="16313" width="10" style="382" customWidth="1"/>
    <col min="16314" max="16314" width="11.85546875" style="382" customWidth="1"/>
    <col min="16315" max="16315" width="12.5703125" style="382" customWidth="1"/>
    <col min="16316" max="16316" width="12" style="382" customWidth="1"/>
    <col min="16317" max="16317" width="10.85546875" style="382" customWidth="1"/>
    <col min="16318" max="16318" width="13.28515625" style="382" customWidth="1"/>
    <col min="16319" max="16319" width="9.140625" style="382" customWidth="1"/>
    <col min="16320" max="16384" width="9.140625" style="382"/>
  </cols>
  <sheetData>
    <row r="1" spans="1:8">
      <c r="A1" s="3104" t="s">
        <v>304</v>
      </c>
      <c r="B1" s="3104"/>
      <c r="C1" s="3104"/>
      <c r="D1" s="3104"/>
      <c r="E1" s="3104"/>
      <c r="F1" s="3104"/>
      <c r="G1" s="3104"/>
      <c r="H1" s="3104"/>
    </row>
    <row r="2" spans="1:8">
      <c r="A2" s="3105" t="s">
        <v>367</v>
      </c>
      <c r="B2" s="3105"/>
      <c r="C2" s="3105"/>
      <c r="D2" s="3105"/>
      <c r="E2" s="3105"/>
      <c r="F2" s="3105"/>
      <c r="G2" s="3105"/>
      <c r="H2" s="3105"/>
    </row>
    <row r="3" spans="1:8" s="383" customFormat="1" ht="16.5" thickBot="1">
      <c r="A3" s="3106" t="s">
        <v>368</v>
      </c>
      <c r="B3" s="3106"/>
      <c r="C3" s="3106"/>
      <c r="D3" s="3106"/>
      <c r="E3" s="3106"/>
      <c r="F3" s="3106"/>
      <c r="G3" s="3106"/>
      <c r="H3" s="3106"/>
    </row>
    <row r="4" spans="1:8" s="383" customFormat="1" ht="16.5" thickTop="1">
      <c r="A4" s="3107" t="s">
        <v>216</v>
      </c>
      <c r="B4" s="3109" t="s">
        <v>369</v>
      </c>
      <c r="C4" s="3111" t="s">
        <v>293</v>
      </c>
      <c r="D4" s="3111"/>
      <c r="E4" s="3111"/>
      <c r="F4" s="3111" t="s">
        <v>370</v>
      </c>
      <c r="G4" s="3111"/>
      <c r="H4" s="3112"/>
    </row>
    <row r="5" spans="1:8" s="386" customFormat="1" ht="31.5">
      <c r="A5" s="3108"/>
      <c r="B5" s="3110"/>
      <c r="C5" s="384" t="s">
        <v>371</v>
      </c>
      <c r="D5" s="384" t="s">
        <v>372</v>
      </c>
      <c r="E5" s="384" t="s">
        <v>373</v>
      </c>
      <c r="F5" s="384" t="s">
        <v>371</v>
      </c>
      <c r="G5" s="384" t="s">
        <v>372</v>
      </c>
      <c r="H5" s="385" t="s">
        <v>373</v>
      </c>
    </row>
    <row r="6" spans="1:8" ht="20.25" customHeight="1">
      <c r="A6" s="387" t="s">
        <v>374</v>
      </c>
      <c r="B6" s="388" t="s">
        <v>375</v>
      </c>
      <c r="C6" s="389">
        <v>3.0172314482558074</v>
      </c>
      <c r="D6" s="389">
        <v>2.4966526060064673</v>
      </c>
      <c r="E6" s="389">
        <v>3.5907264427834082</v>
      </c>
      <c r="F6" s="389" t="s">
        <v>71</v>
      </c>
      <c r="G6" s="389" t="s">
        <v>71</v>
      </c>
      <c r="H6" s="390" t="s">
        <v>71</v>
      </c>
    </row>
    <row r="7" spans="1:8" ht="20.25" customHeight="1">
      <c r="A7" s="391" t="s">
        <v>376</v>
      </c>
      <c r="B7" s="392" t="s">
        <v>377</v>
      </c>
      <c r="C7" s="393">
        <v>3.575241088137346</v>
      </c>
      <c r="D7" s="393">
        <v>3.052442819824198</v>
      </c>
      <c r="E7" s="393">
        <v>3.9496337028765831</v>
      </c>
      <c r="F7" s="393">
        <v>18.494094651045529</v>
      </c>
      <c r="G7" s="393">
        <v>22.261415644315363</v>
      </c>
      <c r="H7" s="394">
        <v>9.9953941301906184</v>
      </c>
    </row>
    <row r="8" spans="1:8" ht="20.25" customHeight="1">
      <c r="A8" s="391" t="s">
        <v>378</v>
      </c>
      <c r="B8" s="392" t="s">
        <v>379</v>
      </c>
      <c r="C8" s="393">
        <v>4.1732918756884221</v>
      </c>
      <c r="D8" s="393">
        <v>3.5329725640377072</v>
      </c>
      <c r="E8" s="393">
        <v>4.6995460844465189</v>
      </c>
      <c r="F8" s="393">
        <v>16.727565297216145</v>
      </c>
      <c r="G8" s="393">
        <v>15.742465054306408</v>
      </c>
      <c r="H8" s="394">
        <v>18.986884303315591</v>
      </c>
    </row>
    <row r="9" spans="1:8" ht="20.25" customHeight="1">
      <c r="A9" s="391" t="s">
        <v>380</v>
      </c>
      <c r="B9" s="392" t="s">
        <v>381</v>
      </c>
      <c r="C9" s="393">
        <v>4.1444134318015893</v>
      </c>
      <c r="D9" s="393">
        <v>3.3883723100042209</v>
      </c>
      <c r="E9" s="393">
        <v>5.0412884582784478</v>
      </c>
      <c r="F9" s="393">
        <v>-0.69198236660761836</v>
      </c>
      <c r="G9" s="393">
        <v>-4.0928779211415076</v>
      </c>
      <c r="H9" s="394">
        <v>7.2718166327371279</v>
      </c>
    </row>
    <row r="10" spans="1:8" ht="20.25" customHeight="1">
      <c r="A10" s="391" t="s">
        <v>382</v>
      </c>
      <c r="B10" s="392" t="s">
        <v>383</v>
      </c>
      <c r="C10" s="393">
        <v>4.25645463897271</v>
      </c>
      <c r="D10" s="393">
        <v>3.3794396561876079</v>
      </c>
      <c r="E10" s="393">
        <v>5.3973975525384708</v>
      </c>
      <c r="F10" s="393">
        <v>2.7034273731328966</v>
      </c>
      <c r="G10" s="393">
        <v>-0.26362669150138629</v>
      </c>
      <c r="H10" s="394">
        <v>7.0638507835282951</v>
      </c>
    </row>
    <row r="11" spans="1:8" ht="20.25" customHeight="1">
      <c r="A11" s="391" t="s">
        <v>384</v>
      </c>
      <c r="B11" s="392" t="s">
        <v>385</v>
      </c>
      <c r="C11" s="393">
        <v>4.7317954368411348</v>
      </c>
      <c r="D11" s="393">
        <v>3.9067779098164488</v>
      </c>
      <c r="E11" s="393">
        <v>5.6018992352834163</v>
      </c>
      <c r="F11" s="393">
        <v>11.167528804750717</v>
      </c>
      <c r="G11" s="393">
        <v>15.604310396941329</v>
      </c>
      <c r="H11" s="394">
        <v>3.7888941986266218</v>
      </c>
    </row>
    <row r="12" spans="1:8" ht="20.25" customHeight="1">
      <c r="A12" s="391" t="s">
        <v>386</v>
      </c>
      <c r="B12" s="392" t="s">
        <v>387</v>
      </c>
      <c r="C12" s="393">
        <v>4.894378644001284</v>
      </c>
      <c r="D12" s="393">
        <v>3.9660005536734819</v>
      </c>
      <c r="E12" s="393">
        <v>6.0531726081997483</v>
      </c>
      <c r="F12" s="393">
        <v>3.4359728633722995</v>
      </c>
      <c r="G12" s="393">
        <v>1.5158948172668403</v>
      </c>
      <c r="H12" s="394">
        <v>8.0557209968004742</v>
      </c>
    </row>
    <row r="13" spans="1:8" ht="20.25" customHeight="1">
      <c r="A13" s="391" t="s">
        <v>388</v>
      </c>
      <c r="B13" s="392" t="s">
        <v>389</v>
      </c>
      <c r="C13" s="393">
        <v>5.373144524994653</v>
      </c>
      <c r="D13" s="393">
        <v>4.4048298551976988</v>
      </c>
      <c r="E13" s="393">
        <v>6.5143794907749477</v>
      </c>
      <c r="F13" s="393">
        <v>9.7819542748324153</v>
      </c>
      <c r="G13" s="393">
        <v>11.064781650566189</v>
      </c>
      <c r="H13" s="394">
        <v>7.6192587330227326</v>
      </c>
    </row>
    <row r="14" spans="1:8" ht="20.25" customHeight="1">
      <c r="A14" s="391" t="s">
        <v>390</v>
      </c>
      <c r="B14" s="392" t="s">
        <v>391</v>
      </c>
      <c r="C14" s="393">
        <v>6.0923511605039273</v>
      </c>
      <c r="D14" s="393">
        <v>4.9954171446290943</v>
      </c>
      <c r="E14" s="393">
        <v>7.384864399182228</v>
      </c>
      <c r="F14" s="393">
        <v>13.385209204101784</v>
      </c>
      <c r="G14" s="393">
        <v>13.407720816605504</v>
      </c>
      <c r="H14" s="394">
        <v>13.362514567043249</v>
      </c>
    </row>
    <row r="15" spans="1:8" ht="20.25" customHeight="1">
      <c r="A15" s="391" t="s">
        <v>392</v>
      </c>
      <c r="B15" s="392" t="s">
        <v>393</v>
      </c>
      <c r="C15" s="393">
        <v>6.7270971361412153</v>
      </c>
      <c r="D15" s="393">
        <v>5.5440422060166545</v>
      </c>
      <c r="E15" s="393">
        <v>8.078532865882643</v>
      </c>
      <c r="F15" s="393">
        <v>10.418735869203985</v>
      </c>
      <c r="G15" s="393">
        <v>10.982567531470806</v>
      </c>
      <c r="H15" s="394">
        <v>9.3931104107643364</v>
      </c>
    </row>
    <row r="16" spans="1:8" ht="20.25" customHeight="1">
      <c r="A16" s="391" t="s">
        <v>394</v>
      </c>
      <c r="B16" s="392" t="s">
        <v>395</v>
      </c>
      <c r="C16" s="393">
        <v>7.6801948367665496</v>
      </c>
      <c r="D16" s="393">
        <v>6.4318835656545454</v>
      </c>
      <c r="E16" s="393">
        <v>8.9346983986957049</v>
      </c>
      <c r="F16" s="393">
        <v>14.168038328223844</v>
      </c>
      <c r="G16" s="393">
        <v>16.01433262312402</v>
      </c>
      <c r="H16" s="394">
        <v>10.598032427754703</v>
      </c>
    </row>
    <row r="17" spans="1:8" ht="20.25" customHeight="1">
      <c r="A17" s="391" t="s">
        <v>396</v>
      </c>
      <c r="B17" s="392" t="s">
        <v>397</v>
      </c>
      <c r="C17" s="393">
        <v>8.1592035753416567</v>
      </c>
      <c r="D17" s="393">
        <v>6.7878313754822228</v>
      </c>
      <c r="E17" s="393">
        <v>9.6890270960399878</v>
      </c>
      <c r="F17" s="393">
        <v>6.2369347230880123</v>
      </c>
      <c r="G17" s="393">
        <v>5.5341146367821921</v>
      </c>
      <c r="H17" s="394">
        <v>8.4426878634694447</v>
      </c>
    </row>
    <row r="18" spans="1:8" ht="20.25" customHeight="1">
      <c r="A18" s="391" t="s">
        <v>398</v>
      </c>
      <c r="B18" s="392" t="s">
        <v>399</v>
      </c>
      <c r="C18" s="393">
        <v>8.4972226376984068</v>
      </c>
      <c r="D18" s="393">
        <v>6.8569388876901955</v>
      </c>
      <c r="E18" s="393">
        <v>10.647491404772833</v>
      </c>
      <c r="F18" s="393">
        <v>4.1427948112275885</v>
      </c>
      <c r="G18" s="393">
        <v>1.0181088536994451</v>
      </c>
      <c r="H18" s="394">
        <v>9.8922657479674285</v>
      </c>
    </row>
    <row r="19" spans="1:8" ht="20.25" customHeight="1">
      <c r="A19" s="391" t="s">
        <v>400</v>
      </c>
      <c r="B19" s="392" t="s">
        <v>401</v>
      </c>
      <c r="C19" s="393">
        <v>9.8435977729799546</v>
      </c>
      <c r="D19" s="393">
        <v>8.1343433907274036</v>
      </c>
      <c r="E19" s="393">
        <v>11.792918012759355</v>
      </c>
      <c r="F19" s="393">
        <v>15.8448847663268</v>
      </c>
      <c r="G19" s="393">
        <v>18.629369810053987</v>
      </c>
      <c r="H19" s="394">
        <v>10.757713384704616</v>
      </c>
    </row>
    <row r="20" spans="1:8" ht="20.25" customHeight="1">
      <c r="A20" s="391" t="s">
        <v>402</v>
      </c>
      <c r="B20" s="392" t="s">
        <v>403</v>
      </c>
      <c r="C20" s="393">
        <v>11.150036825645062</v>
      </c>
      <c r="D20" s="393">
        <v>9.3646664058998095</v>
      </c>
      <c r="E20" s="393">
        <v>12.917094070011025</v>
      </c>
      <c r="F20" s="393">
        <v>13.27196704695919</v>
      </c>
      <c r="G20" s="393">
        <v>15.125043978041177</v>
      </c>
      <c r="H20" s="394">
        <v>9.532636926970639</v>
      </c>
    </row>
    <row r="21" spans="1:8" ht="20.25" customHeight="1">
      <c r="A21" s="391" t="s">
        <v>404</v>
      </c>
      <c r="B21" s="392" t="s">
        <v>405</v>
      </c>
      <c r="C21" s="393">
        <v>12.353175019557968</v>
      </c>
      <c r="D21" s="393">
        <v>10.495817882837498</v>
      </c>
      <c r="E21" s="393">
        <v>14.081143008190901</v>
      </c>
      <c r="F21" s="393">
        <v>10.790441437338501</v>
      </c>
      <c r="G21" s="393">
        <v>12.078929754775402</v>
      </c>
      <c r="H21" s="394">
        <v>9.0116935889039524</v>
      </c>
    </row>
    <row r="22" spans="1:8" ht="20.25" customHeight="1">
      <c r="A22" s="391" t="s">
        <v>406</v>
      </c>
      <c r="B22" s="392" t="s">
        <v>407</v>
      </c>
      <c r="C22" s="393">
        <v>13.380259430593842</v>
      </c>
      <c r="D22" s="393">
        <v>11.115674596019849</v>
      </c>
      <c r="E22" s="393">
        <v>15.887330113386264</v>
      </c>
      <c r="F22" s="393">
        <v>8.3143354595863457</v>
      </c>
      <c r="G22" s="393">
        <v>5.9057495099636128</v>
      </c>
      <c r="H22" s="394">
        <v>12.826992128016286</v>
      </c>
    </row>
    <row r="23" spans="1:8" ht="20.25" customHeight="1">
      <c r="A23" s="391" t="s">
        <v>408</v>
      </c>
      <c r="B23" s="392" t="s">
        <v>409</v>
      </c>
      <c r="C23" s="393">
        <v>14.678445432651719</v>
      </c>
      <c r="D23" s="393">
        <v>12.333946124877523</v>
      </c>
      <c r="E23" s="393">
        <v>17.167378969374948</v>
      </c>
      <c r="F23" s="393">
        <v>9.7022483666466854</v>
      </c>
      <c r="G23" s="393">
        <v>10.95994236187785</v>
      </c>
      <c r="H23" s="394">
        <v>8.0570419752916393</v>
      </c>
    </row>
    <row r="24" spans="1:8" ht="20.25" customHeight="1">
      <c r="A24" s="395" t="s">
        <v>410</v>
      </c>
      <c r="B24" s="396" t="s">
        <v>411</v>
      </c>
      <c r="C24" s="393">
        <v>16.118735143508651</v>
      </c>
      <c r="D24" s="393">
        <v>13.563660049704328</v>
      </c>
      <c r="E24" s="393">
        <v>18.763442575466343</v>
      </c>
      <c r="F24" s="393">
        <v>9.812276902655185</v>
      </c>
      <c r="G24" s="393">
        <v>9.9701580692531024</v>
      </c>
      <c r="H24" s="394">
        <v>9.2970721327852601</v>
      </c>
    </row>
    <row r="25" spans="1:8" ht="20.25" customHeight="1">
      <c r="A25" s="391" t="s">
        <v>412</v>
      </c>
      <c r="B25" s="392" t="s">
        <v>413</v>
      </c>
      <c r="C25" s="393">
        <v>19.512336924588599</v>
      </c>
      <c r="D25" s="393">
        <v>16.889321239612578</v>
      </c>
      <c r="E25" s="393">
        <v>21.538946935360819</v>
      </c>
      <c r="F25" s="393">
        <v>21.053772215164329</v>
      </c>
      <c r="G25" s="393">
        <v>24.518906974380755</v>
      </c>
      <c r="H25" s="394">
        <v>14.792084921151513</v>
      </c>
    </row>
    <row r="26" spans="1:8" ht="20.25" customHeight="1">
      <c r="A26" s="391" t="s">
        <v>414</v>
      </c>
      <c r="B26" s="392" t="s">
        <v>415</v>
      </c>
      <c r="C26" s="393">
        <v>21.241748814456301</v>
      </c>
      <c r="D26" s="393">
        <v>17.95469700959104</v>
      </c>
      <c r="E26" s="393">
        <v>24.446777803797325</v>
      </c>
      <c r="F26" s="393">
        <v>8.8631715234907205</v>
      </c>
      <c r="G26" s="393">
        <v>6.307984523852312</v>
      </c>
      <c r="H26" s="394">
        <v>13.500339070257297</v>
      </c>
    </row>
    <row r="27" spans="1:8" ht="20.25" customHeight="1">
      <c r="A27" s="395" t="s">
        <v>416</v>
      </c>
      <c r="B27" s="396" t="s">
        <v>417</v>
      </c>
      <c r="C27" s="393">
        <v>23.142863124940963</v>
      </c>
      <c r="D27" s="393">
        <v>19.58796576789987</v>
      </c>
      <c r="E27" s="393">
        <v>26.651723731458642</v>
      </c>
      <c r="F27" s="393">
        <v>8.94989544924303</v>
      </c>
      <c r="G27" s="393">
        <v>9.0966099702844758</v>
      </c>
      <c r="H27" s="394">
        <v>9.0193723907402727</v>
      </c>
    </row>
    <row r="28" spans="1:8" ht="20.25" customHeight="1">
      <c r="A28" s="395" t="s">
        <v>418</v>
      </c>
      <c r="B28" s="396" t="s">
        <v>419</v>
      </c>
      <c r="C28" s="393">
        <v>24.915089407891525</v>
      </c>
      <c r="D28" s="393">
        <v>21.026327890516349</v>
      </c>
      <c r="E28" s="393">
        <v>28.768938841777903</v>
      </c>
      <c r="F28" s="393">
        <v>7.6577659098741435</v>
      </c>
      <c r="G28" s="393">
        <v>7.3430908531279186</v>
      </c>
      <c r="H28" s="394">
        <v>7.9440081686731077</v>
      </c>
    </row>
    <row r="29" spans="1:8" ht="20.25" customHeight="1">
      <c r="A29" s="395" t="s">
        <v>420</v>
      </c>
      <c r="B29" s="396" t="s">
        <v>421</v>
      </c>
      <c r="C29" s="393">
        <v>26.941811466159187</v>
      </c>
      <c r="D29" s="393">
        <v>22.903161024060857</v>
      </c>
      <c r="E29" s="393">
        <v>30.68996959643939</v>
      </c>
      <c r="F29" s="393">
        <v>8.1345164975636237</v>
      </c>
      <c r="G29" s="393">
        <v>8.9261098909763916</v>
      </c>
      <c r="H29" s="394">
        <v>6.677447385969586</v>
      </c>
    </row>
    <row r="30" spans="1:8" ht="20.25" customHeight="1">
      <c r="A30" s="395" t="s">
        <v>422</v>
      </c>
      <c r="B30" s="396" t="s">
        <v>423</v>
      </c>
      <c r="C30" s="393">
        <v>29.121671388969002</v>
      </c>
      <c r="D30" s="393">
        <v>24.7775592343807</v>
      </c>
      <c r="E30" s="393">
        <v>33.147724661620913</v>
      </c>
      <c r="F30" s="393">
        <v>8.090992417298537</v>
      </c>
      <c r="G30" s="393">
        <v>8.1840153346112174</v>
      </c>
      <c r="H30" s="394">
        <v>8.0083333333333258</v>
      </c>
    </row>
    <row r="31" spans="1:8" ht="20.25" customHeight="1">
      <c r="A31" s="391" t="s">
        <v>424</v>
      </c>
      <c r="B31" s="392" t="s">
        <v>425</v>
      </c>
      <c r="C31" s="393">
        <v>31.546232374174561</v>
      </c>
      <c r="D31" s="393">
        <v>26.703493851705257</v>
      </c>
      <c r="E31" s="393">
        <v>36.137439199807382</v>
      </c>
      <c r="F31" s="393">
        <v>8.3256244218316482</v>
      </c>
      <c r="G31" s="393">
        <v>7.7728988521685665</v>
      </c>
      <c r="H31" s="394">
        <v>9.0193657896766979</v>
      </c>
    </row>
    <row r="32" spans="1:8" ht="20.25" customHeight="1">
      <c r="A32" s="391" t="s">
        <v>426</v>
      </c>
      <c r="B32" s="392" t="s">
        <v>427</v>
      </c>
      <c r="C32" s="393">
        <v>35.135929610603903</v>
      </c>
      <c r="D32" s="393">
        <v>31.0306432842868</v>
      </c>
      <c r="E32" s="393">
        <v>38.237144619697112</v>
      </c>
      <c r="F32" s="393">
        <v>11.379163108454307</v>
      </c>
      <c r="G32" s="393">
        <v>16.204431736954959</v>
      </c>
      <c r="H32" s="394">
        <v>5.8103326256192815</v>
      </c>
    </row>
    <row r="33" spans="1:8" ht="20.25" customHeight="1">
      <c r="A33" s="391" t="s">
        <v>428</v>
      </c>
      <c r="B33" s="392" t="s">
        <v>429</v>
      </c>
      <c r="C33" s="393">
        <v>36.328005428329966</v>
      </c>
      <c r="D33" s="393">
        <v>31.173799970411025</v>
      </c>
      <c r="E33" s="393">
        <v>40.94041944165015</v>
      </c>
      <c r="F33" s="393">
        <v>3.3927544565842283</v>
      </c>
      <c r="G33" s="393">
        <v>0.46133973057760613</v>
      </c>
      <c r="H33" s="394">
        <v>7.0697612199852813</v>
      </c>
    </row>
    <row r="34" spans="1:8" ht="20.25" customHeight="1">
      <c r="A34" s="391" t="s">
        <v>430</v>
      </c>
      <c r="B34" s="392" t="s">
        <v>431</v>
      </c>
      <c r="C34" s="393">
        <v>37.212521195154963</v>
      </c>
      <c r="D34" s="393">
        <v>30.465651563049864</v>
      </c>
      <c r="E34" s="393">
        <v>44.247263665666502</v>
      </c>
      <c r="F34" s="393">
        <v>2.4348041033246801</v>
      </c>
      <c r="G34" s="393">
        <v>-2.2716140093068873</v>
      </c>
      <c r="H34" s="394">
        <v>8.0772113943028643</v>
      </c>
    </row>
    <row r="35" spans="1:8" ht="20.25" customHeight="1">
      <c r="A35" s="391" t="s">
        <v>432</v>
      </c>
      <c r="B35" s="392" t="s">
        <v>433</v>
      </c>
      <c r="C35" s="393">
        <v>38.28785889137113</v>
      </c>
      <c r="D35" s="393">
        <v>31.57463869155885</v>
      </c>
      <c r="E35" s="393">
        <v>45.183307738357882</v>
      </c>
      <c r="F35" s="393">
        <v>2.8897200772200762</v>
      </c>
      <c r="G35" s="393">
        <v>3.6401227993233505</v>
      </c>
      <c r="H35" s="394">
        <v>2.1154846540662078</v>
      </c>
    </row>
    <row r="36" spans="1:8" ht="20.25" customHeight="1">
      <c r="A36" s="391" t="s">
        <v>434</v>
      </c>
      <c r="B36" s="392" t="s">
        <v>435</v>
      </c>
      <c r="C36" s="393">
        <v>40.106279630275303</v>
      </c>
      <c r="D36" s="393">
        <v>32.9871179946512</v>
      </c>
      <c r="E36" s="393">
        <v>47.431348011297075</v>
      </c>
      <c r="F36" s="393">
        <v>4.7493403693931384</v>
      </c>
      <c r="G36" s="393">
        <v>4.473461491959867</v>
      </c>
      <c r="H36" s="394">
        <v>4.9753778230599437</v>
      </c>
    </row>
    <row r="37" spans="1:8" ht="20.25" customHeight="1">
      <c r="A37" s="391" t="s">
        <v>436</v>
      </c>
      <c r="B37" s="392" t="s">
        <v>437</v>
      </c>
      <c r="C37" s="393">
        <v>41.695714053910059</v>
      </c>
      <c r="D37" s="393">
        <v>34.08083507664027</v>
      </c>
      <c r="E37" s="393">
        <v>49.653813309572563</v>
      </c>
      <c r="F37" s="393">
        <v>3.9630562552476931</v>
      </c>
      <c r="G37" s="393">
        <v>3.3155884735562893</v>
      </c>
      <c r="H37" s="394">
        <v>4.6856465005931085</v>
      </c>
    </row>
    <row r="38" spans="1:8" ht="20.25" customHeight="1">
      <c r="A38" s="391" t="s">
        <v>438</v>
      </c>
      <c r="B38" s="392" t="s">
        <v>439</v>
      </c>
      <c r="C38" s="393">
        <v>43.588218600695519</v>
      </c>
      <c r="D38" s="393">
        <v>35.432234193652945</v>
      </c>
      <c r="E38" s="393">
        <v>52.206195781009768</v>
      </c>
      <c r="F38" s="393">
        <v>4.5388467129704679</v>
      </c>
      <c r="G38" s="393">
        <v>3.9652758330999802</v>
      </c>
      <c r="H38" s="394">
        <v>5.1403553953128949</v>
      </c>
    </row>
    <row r="39" spans="1:8" ht="20.25" customHeight="1">
      <c r="A39" s="391" t="s">
        <v>440</v>
      </c>
      <c r="B39" s="392" t="s">
        <v>441</v>
      </c>
      <c r="C39" s="393">
        <v>47.058932751739768</v>
      </c>
      <c r="D39" s="393">
        <v>38.198021369572956</v>
      </c>
      <c r="E39" s="393">
        <v>56.433739092919303</v>
      </c>
      <c r="F39" s="393">
        <v>7.9625051503914079</v>
      </c>
      <c r="G39" s="393">
        <v>7.8058503474653946</v>
      </c>
      <c r="H39" s="394">
        <v>8.0977808259442838</v>
      </c>
    </row>
    <row r="40" spans="1:8" ht="20.25" customHeight="1">
      <c r="A40" s="391" t="s">
        <v>317</v>
      </c>
      <c r="B40" s="392" t="s">
        <v>442</v>
      </c>
      <c r="C40" s="393">
        <v>49.835409784092413</v>
      </c>
      <c r="D40" s="393">
        <v>40.871882865443062</v>
      </c>
      <c r="E40" s="393">
        <v>59.198992308472356</v>
      </c>
      <c r="F40" s="393">
        <v>5.9000000000000199</v>
      </c>
      <c r="G40" s="393">
        <v>7</v>
      </c>
      <c r="H40" s="394">
        <v>4.9000000000000199</v>
      </c>
    </row>
    <row r="41" spans="1:8" ht="20.25" customHeight="1">
      <c r="A41" s="391" t="s">
        <v>316</v>
      </c>
      <c r="B41" s="392" t="s">
        <v>443</v>
      </c>
      <c r="C41" s="393">
        <v>53.17659400946593</v>
      </c>
      <c r="D41" s="393">
        <v>44.691685002400355</v>
      </c>
      <c r="E41" s="393">
        <v>61.625643089467886</v>
      </c>
      <c r="F41" s="393">
        <v>6.7044381491973439</v>
      </c>
      <c r="G41" s="393">
        <v>9.3457943925233593</v>
      </c>
      <c r="H41" s="394">
        <v>4.0991420400381458</v>
      </c>
    </row>
    <row r="42" spans="1:8" ht="20.25" customHeight="1">
      <c r="A42" s="391" t="s">
        <v>315</v>
      </c>
      <c r="B42" s="392" t="s">
        <v>444</v>
      </c>
      <c r="C42" s="393">
        <v>59.867197773444531</v>
      </c>
      <c r="D42" s="393">
        <v>52.44588334042367</v>
      </c>
      <c r="E42" s="393">
        <v>67.156149520573976</v>
      </c>
      <c r="F42" s="393">
        <v>12.630639531789086</v>
      </c>
      <c r="G42" s="393">
        <v>17.115386301821857</v>
      </c>
      <c r="H42" s="394">
        <v>8.8837703542190951</v>
      </c>
    </row>
    <row r="43" spans="1:8" ht="20.25" customHeight="1">
      <c r="A43" s="391" t="s">
        <v>314</v>
      </c>
      <c r="B43" s="392" t="s">
        <v>445</v>
      </c>
      <c r="C43" s="393">
        <v>65.600152255925224</v>
      </c>
      <c r="D43" s="393">
        <v>60.397438122189776</v>
      </c>
      <c r="E43" s="393">
        <v>70.439652573463675</v>
      </c>
      <c r="F43" s="393">
        <v>9.6000000000000085</v>
      </c>
      <c r="G43" s="393">
        <v>15.452698136243754</v>
      </c>
      <c r="H43" s="394">
        <v>5.0045618527696689</v>
      </c>
    </row>
    <row r="44" spans="1:8" ht="20.25" customHeight="1">
      <c r="A44" s="391" t="s">
        <v>313</v>
      </c>
      <c r="B44" s="392" t="s">
        <v>446</v>
      </c>
      <c r="C44" s="393">
        <v>71.87114720286749</v>
      </c>
      <c r="D44" s="393">
        <v>69.31190135931385</v>
      </c>
      <c r="E44" s="393">
        <v>74.288433579600763</v>
      </c>
      <c r="F44" s="393">
        <v>9.6430494983031849</v>
      </c>
      <c r="G44" s="393">
        <v>14.700000000000003</v>
      </c>
      <c r="H44" s="394">
        <v>5.4000000000000057</v>
      </c>
    </row>
    <row r="45" spans="1:8" ht="20.25" customHeight="1">
      <c r="A45" s="391" t="s">
        <v>312</v>
      </c>
      <c r="B45" s="392" t="s">
        <v>447</v>
      </c>
      <c r="C45" s="393">
        <v>77.847239504565508</v>
      </c>
      <c r="D45" s="393">
        <v>74.5561713765115</v>
      </c>
      <c r="E45" s="393">
        <v>80.902467801290896</v>
      </c>
      <c r="F45" s="393">
        <v>8.3042709975642168</v>
      </c>
      <c r="G45" s="393">
        <v>7.6999999999999886</v>
      </c>
      <c r="H45" s="394">
        <v>9.0000000000000142</v>
      </c>
    </row>
    <row r="46" spans="1:8" ht="20.25" customHeight="1">
      <c r="A46" s="395" t="s">
        <v>311</v>
      </c>
      <c r="B46" s="396" t="s">
        <v>448</v>
      </c>
      <c r="C46" s="393">
        <v>85.50608080991114</v>
      </c>
      <c r="D46" s="393">
        <v>81.743765730886125</v>
      </c>
      <c r="E46" s="393">
        <v>89.05244028862667</v>
      </c>
      <c r="F46" s="393">
        <v>9.8999999999999915</v>
      </c>
      <c r="G46" s="393">
        <v>9.6000000000000085</v>
      </c>
      <c r="H46" s="394">
        <v>10.000000000000014</v>
      </c>
    </row>
    <row r="47" spans="1:8" ht="20.25" customHeight="1">
      <c r="A47" s="391" t="s">
        <v>310</v>
      </c>
      <c r="B47" s="392" t="s">
        <v>449</v>
      </c>
      <c r="C47" s="393">
        <v>93.270804713948195</v>
      </c>
      <c r="D47" s="393">
        <v>91.216875030540223</v>
      </c>
      <c r="E47" s="393">
        <v>95.090850371569019</v>
      </c>
      <c r="F47" s="393">
        <v>9.0999999999999943</v>
      </c>
      <c r="G47" s="393">
        <v>11.600000000000009</v>
      </c>
      <c r="H47" s="394">
        <v>6.8000000000000114</v>
      </c>
    </row>
    <row r="48" spans="1:8" ht="20.25" customHeight="1">
      <c r="A48" s="391" t="s">
        <v>309</v>
      </c>
      <c r="B48" s="392" t="s">
        <v>450</v>
      </c>
      <c r="C48" s="393">
        <v>100.000232097447</v>
      </c>
      <c r="D48" s="393">
        <v>100.002419945542</v>
      </c>
      <c r="E48" s="393">
        <v>100.00058567265299</v>
      </c>
      <c r="F48" s="393">
        <v>7.2000000000000028</v>
      </c>
      <c r="G48" s="393">
        <v>9.6000000000000085</v>
      </c>
      <c r="H48" s="394">
        <v>5.2000000000000028</v>
      </c>
    </row>
    <row r="49" spans="1:8" ht="20.25" customHeight="1">
      <c r="A49" s="395" t="s">
        <v>63</v>
      </c>
      <c r="B49" s="396" t="s">
        <v>451</v>
      </c>
      <c r="C49" s="393">
        <v>109.93833333333332</v>
      </c>
      <c r="D49" s="393">
        <v>110.92916666666666</v>
      </c>
      <c r="E49" s="393">
        <v>109.18083333333334</v>
      </c>
      <c r="F49" s="393">
        <v>9.9341666666666644</v>
      </c>
      <c r="G49" s="393">
        <v>10.930000000000001</v>
      </c>
      <c r="H49" s="394">
        <v>9.1733333333333338</v>
      </c>
    </row>
    <row r="50" spans="1:8" ht="20.25" customHeight="1">
      <c r="A50" s="391" t="s">
        <v>64</v>
      </c>
      <c r="B50" s="392" t="s">
        <v>452</v>
      </c>
      <c r="C50" s="393">
        <v>114.83</v>
      </c>
      <c r="D50" s="393">
        <v>113.03</v>
      </c>
      <c r="E50" s="393">
        <v>116.27</v>
      </c>
      <c r="F50" s="393">
        <v>4.4494640935069754</v>
      </c>
      <c r="G50" s="393">
        <v>1.893851181309401</v>
      </c>
      <c r="H50" s="394">
        <v>6.4930505201614892</v>
      </c>
    </row>
    <row r="51" spans="1:8" ht="20.25" customHeight="1">
      <c r="A51" s="391" t="s">
        <v>65</v>
      </c>
      <c r="B51" s="392" t="s">
        <v>453</v>
      </c>
      <c r="C51" s="393">
        <v>119.6</v>
      </c>
      <c r="D51" s="393">
        <v>116.13</v>
      </c>
      <c r="E51" s="393">
        <v>122.38</v>
      </c>
      <c r="F51" s="393">
        <v>4.1539667334320285</v>
      </c>
      <c r="G51" s="393">
        <v>2.7426346987525392</v>
      </c>
      <c r="H51" s="394">
        <v>5.2550098907714755</v>
      </c>
    </row>
    <row r="52" spans="1:8" ht="20.25" customHeight="1">
      <c r="A52" s="391" t="s">
        <v>66</v>
      </c>
      <c r="B52" s="392" t="s">
        <v>454</v>
      </c>
      <c r="C52" s="393">
        <v>125.14</v>
      </c>
      <c r="D52" s="393">
        <v>119.72</v>
      </c>
      <c r="E52" s="393">
        <v>129.55000000000001</v>
      </c>
      <c r="F52" s="393">
        <v>4.6399999999999997</v>
      </c>
      <c r="G52" s="393">
        <v>3.09</v>
      </c>
      <c r="H52" s="394">
        <v>5.86</v>
      </c>
    </row>
    <row r="53" spans="1:8" ht="16.5" thickBot="1">
      <c r="A53" s="397" t="s">
        <v>67</v>
      </c>
      <c r="B53" s="398" t="s">
        <v>455</v>
      </c>
      <c r="C53" s="399">
        <v>132.80000000000001</v>
      </c>
      <c r="D53" s="399">
        <v>129.5</v>
      </c>
      <c r="E53" s="399">
        <v>135.5</v>
      </c>
      <c r="F53" s="400">
        <v>6.15</v>
      </c>
      <c r="G53" s="400">
        <v>8.16</v>
      </c>
      <c r="H53" s="401">
        <v>4.6100000000000003</v>
      </c>
    </row>
    <row r="54" spans="1:8" ht="16.5" thickTop="1">
      <c r="B54" s="402"/>
      <c r="C54" s="402"/>
      <c r="D54" s="402"/>
      <c r="E54" s="402"/>
    </row>
    <row r="55" spans="1:8">
      <c r="B55" s="402"/>
      <c r="C55" s="402"/>
      <c r="D55" s="402"/>
      <c r="E55" s="402"/>
    </row>
    <row r="56" spans="1:8">
      <c r="B56" s="383"/>
      <c r="C56" s="383"/>
      <c r="D56" s="383"/>
      <c r="E56" s="383"/>
      <c r="F56" s="403"/>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58"/>
  <sheetViews>
    <sheetView workbookViewId="0">
      <selection activeCell="E12" sqref="E12"/>
    </sheetView>
  </sheetViews>
  <sheetFormatPr defaultRowHeight="15"/>
  <cols>
    <col min="1" max="1" width="11.42578125" bestFit="1" customWidth="1"/>
    <col min="2" max="2" width="11.85546875" bestFit="1" customWidth="1"/>
  </cols>
  <sheetData>
    <row r="1" spans="1:16" ht="18.75">
      <c r="A1" s="3113" t="s">
        <v>325</v>
      </c>
      <c r="B1" s="3114"/>
      <c r="C1" s="3114"/>
      <c r="D1" s="3114"/>
      <c r="E1" s="3114"/>
      <c r="F1" s="3114"/>
      <c r="G1" s="3114"/>
      <c r="H1" s="3114"/>
      <c r="I1" s="3114"/>
      <c r="J1" s="3114"/>
      <c r="K1" s="3114"/>
      <c r="L1" s="3114"/>
      <c r="M1" s="3114"/>
      <c r="N1" s="3114"/>
      <c r="O1" s="3114"/>
      <c r="P1" s="3114"/>
    </row>
    <row r="2" spans="1:16" ht="19.5" thickBot="1">
      <c r="A2" s="3113" t="s">
        <v>303</v>
      </c>
      <c r="B2" s="3114"/>
      <c r="C2" s="3114"/>
      <c r="D2" s="3114"/>
      <c r="E2" s="3114"/>
      <c r="F2" s="3114"/>
      <c r="G2" s="3114"/>
      <c r="H2" s="3114"/>
      <c r="I2" s="3114"/>
      <c r="J2" s="3114"/>
      <c r="K2" s="3114"/>
      <c r="L2" s="3114"/>
      <c r="M2" s="3114"/>
      <c r="N2" s="3114"/>
      <c r="O2" s="3114"/>
      <c r="P2" s="3114"/>
    </row>
    <row r="3" spans="1:16" ht="17.25" thickTop="1" thickBot="1">
      <c r="A3" s="3115" t="s">
        <v>216</v>
      </c>
      <c r="B3" s="3117" t="s">
        <v>201</v>
      </c>
      <c r="C3" s="3119" t="s">
        <v>302</v>
      </c>
      <c r="D3" s="3119"/>
      <c r="E3" s="3119"/>
      <c r="F3" s="3119"/>
      <c r="G3" s="3119"/>
      <c r="H3" s="3120"/>
      <c r="I3" s="3121" t="s">
        <v>301</v>
      </c>
      <c r="J3" s="3120"/>
      <c r="K3" s="3121" t="s">
        <v>300</v>
      </c>
      <c r="L3" s="3119"/>
      <c r="M3" s="3119"/>
      <c r="N3" s="3119"/>
      <c r="O3" s="3119"/>
      <c r="P3" s="3122"/>
    </row>
    <row r="4" spans="1:16" ht="43.5" thickBot="1">
      <c r="A4" s="3116"/>
      <c r="B4" s="3118"/>
      <c r="C4" s="560" t="s">
        <v>292</v>
      </c>
      <c r="D4" s="557" t="s">
        <v>296</v>
      </c>
      <c r="E4" s="557" t="s">
        <v>299</v>
      </c>
      <c r="F4" s="557" t="s">
        <v>296</v>
      </c>
      <c r="G4" s="557" t="s">
        <v>298</v>
      </c>
      <c r="H4" s="559" t="s">
        <v>296</v>
      </c>
      <c r="I4" s="558" t="s">
        <v>292</v>
      </c>
      <c r="J4" s="559" t="s">
        <v>296</v>
      </c>
      <c r="K4" s="558" t="s">
        <v>292</v>
      </c>
      <c r="L4" s="557" t="s">
        <v>296</v>
      </c>
      <c r="M4" s="557" t="s">
        <v>294</v>
      </c>
      <c r="N4" s="557" t="s">
        <v>296</v>
      </c>
      <c r="O4" s="557" t="s">
        <v>297</v>
      </c>
      <c r="P4" s="556" t="s">
        <v>296</v>
      </c>
    </row>
    <row r="5" spans="1:16">
      <c r="A5" s="3123" t="s">
        <v>64</v>
      </c>
      <c r="B5" s="241" t="s">
        <v>208</v>
      </c>
      <c r="C5" s="243">
        <v>115.7</v>
      </c>
      <c r="D5" s="240">
        <v>8.61</v>
      </c>
      <c r="E5" s="243">
        <v>116.91</v>
      </c>
      <c r="F5" s="240">
        <v>9.32</v>
      </c>
      <c r="G5" s="243">
        <v>114.75</v>
      </c>
      <c r="H5" s="240">
        <v>8.06</v>
      </c>
      <c r="I5" s="243">
        <v>97.953241694969805</v>
      </c>
      <c r="J5" s="240">
        <v>5.9</v>
      </c>
      <c r="K5" s="243">
        <v>415.1</v>
      </c>
      <c r="L5" s="257">
        <v>14.82710926694331</v>
      </c>
      <c r="M5" s="243">
        <v>335.3</v>
      </c>
      <c r="N5" s="257">
        <v>17.897327707454309</v>
      </c>
      <c r="O5" s="243">
        <v>444.6</v>
      </c>
      <c r="P5" s="242">
        <v>14.000000000000014</v>
      </c>
    </row>
    <row r="6" spans="1:16">
      <c r="A6" s="3123"/>
      <c r="B6" s="241" t="s">
        <v>207</v>
      </c>
      <c r="C6" s="243">
        <v>115.5</v>
      </c>
      <c r="D6" s="240">
        <v>7.9</v>
      </c>
      <c r="E6" s="243">
        <v>116.61</v>
      </c>
      <c r="F6" s="240">
        <v>7.65</v>
      </c>
      <c r="G6" s="243">
        <v>114.63</v>
      </c>
      <c r="H6" s="240">
        <v>8.07</v>
      </c>
      <c r="I6" s="243">
        <v>97.317288386684481</v>
      </c>
      <c r="J6" s="240">
        <v>5.3</v>
      </c>
      <c r="K6" s="243">
        <v>417.5</v>
      </c>
      <c r="L6" s="257">
        <v>15.108905431486079</v>
      </c>
      <c r="M6" s="243">
        <v>335.9</v>
      </c>
      <c r="N6" s="257">
        <v>18.108298171589325</v>
      </c>
      <c r="O6" s="243">
        <v>447.6</v>
      </c>
      <c r="P6" s="242">
        <v>14.300306435137884</v>
      </c>
    </row>
    <row r="7" spans="1:16">
      <c r="A7" s="3123"/>
      <c r="B7" s="241" t="s">
        <v>202</v>
      </c>
      <c r="C7" s="243">
        <v>115.66</v>
      </c>
      <c r="D7" s="240">
        <v>6.73</v>
      </c>
      <c r="E7" s="243">
        <v>117.07</v>
      </c>
      <c r="F7" s="240">
        <v>5.67</v>
      </c>
      <c r="G7" s="243">
        <v>114.57</v>
      </c>
      <c r="H7" s="240">
        <v>7.56</v>
      </c>
      <c r="I7" s="243">
        <v>97.176228368432447</v>
      </c>
      <c r="J7" s="240">
        <v>5.0116827276052192</v>
      </c>
      <c r="K7" s="243">
        <v>421.4</v>
      </c>
      <c r="L7" s="257">
        <v>14.38653637350707</v>
      </c>
      <c r="M7" s="243">
        <v>335.9</v>
      </c>
      <c r="N7" s="257">
        <v>18.108298171589325</v>
      </c>
      <c r="O7" s="243">
        <v>453</v>
      </c>
      <c r="P7" s="242">
        <v>13.420130195292955</v>
      </c>
    </row>
    <row r="8" spans="1:16">
      <c r="A8" s="3123"/>
      <c r="B8" s="241" t="s">
        <v>206</v>
      </c>
      <c r="C8" s="243">
        <v>116.12</v>
      </c>
      <c r="D8" s="240">
        <v>4.75</v>
      </c>
      <c r="E8" s="243">
        <v>116.5</v>
      </c>
      <c r="F8" s="240">
        <v>2.61</v>
      </c>
      <c r="G8" s="243">
        <v>115.83</v>
      </c>
      <c r="H8" s="240">
        <v>6.46</v>
      </c>
      <c r="I8" s="243">
        <v>96.7</v>
      </c>
      <c r="J8" s="240">
        <v>4.101578726819227</v>
      </c>
      <c r="K8" s="243">
        <v>421.4</v>
      </c>
      <c r="L8" s="257">
        <v>14.355495251017629</v>
      </c>
      <c r="M8" s="243">
        <v>335.9</v>
      </c>
      <c r="N8" s="257">
        <v>18.108298171589325</v>
      </c>
      <c r="O8" s="243">
        <v>453</v>
      </c>
      <c r="P8" s="242">
        <v>13.391739674593239</v>
      </c>
    </row>
    <row r="9" spans="1:16">
      <c r="A9" s="3123"/>
      <c r="B9" s="241" t="s">
        <v>205</v>
      </c>
      <c r="C9" s="243">
        <v>115.13</v>
      </c>
      <c r="D9" s="240">
        <v>3.8</v>
      </c>
      <c r="E9" s="243">
        <v>114.4</v>
      </c>
      <c r="F9" s="240">
        <v>0.57999999999999996</v>
      </c>
      <c r="G9" s="243">
        <v>115.7</v>
      </c>
      <c r="H9" s="240">
        <v>6.45</v>
      </c>
      <c r="I9" s="243">
        <v>97</v>
      </c>
      <c r="J9" s="240">
        <v>2.7</v>
      </c>
      <c r="K9" s="243">
        <v>421.4</v>
      </c>
      <c r="L9" s="257">
        <v>14.200542005420047</v>
      </c>
      <c r="M9" s="243">
        <v>335.9</v>
      </c>
      <c r="N9" s="257">
        <v>18.108298171589325</v>
      </c>
      <c r="O9" s="243">
        <v>453</v>
      </c>
      <c r="P9" s="242">
        <v>13.19340329835083</v>
      </c>
    </row>
    <row r="10" spans="1:16">
      <c r="A10" s="3123"/>
      <c r="B10" s="241" t="s">
        <v>204</v>
      </c>
      <c r="C10" s="243">
        <v>113.94</v>
      </c>
      <c r="D10" s="240">
        <v>3.2</v>
      </c>
      <c r="E10" s="243">
        <v>111.47</v>
      </c>
      <c r="F10" s="240">
        <v>-0.67</v>
      </c>
      <c r="G10" s="243">
        <v>115.91</v>
      </c>
      <c r="H10" s="240">
        <v>6.21</v>
      </c>
      <c r="I10" s="243">
        <v>97.6</v>
      </c>
      <c r="J10" s="240">
        <v>1.7917795224803541</v>
      </c>
      <c r="K10" s="243">
        <v>421.6</v>
      </c>
      <c r="L10" s="255">
        <v>14.100135317997299</v>
      </c>
      <c r="M10" s="256">
        <v>335.9</v>
      </c>
      <c r="N10" s="255">
        <v>18.108298171589325</v>
      </c>
      <c r="O10" s="243">
        <v>453.2</v>
      </c>
      <c r="P10" s="242">
        <v>13.04564729358944</v>
      </c>
    </row>
    <row r="11" spans="1:16">
      <c r="A11" s="3123"/>
      <c r="B11" s="241" t="s">
        <v>203</v>
      </c>
      <c r="C11" s="243">
        <v>113.38</v>
      </c>
      <c r="D11" s="240">
        <v>3.26</v>
      </c>
      <c r="E11" s="243">
        <v>109.74</v>
      </c>
      <c r="F11" s="240">
        <v>-0.22</v>
      </c>
      <c r="G11" s="243">
        <v>116.32</v>
      </c>
      <c r="H11" s="240">
        <v>6.08</v>
      </c>
      <c r="I11" s="243">
        <v>97.031753967134023</v>
      </c>
      <c r="J11" s="240">
        <v>1.686582996249399</v>
      </c>
      <c r="K11" s="243">
        <v>421.8</v>
      </c>
      <c r="L11" s="255">
        <v>14.154262516914756</v>
      </c>
      <c r="M11" s="256">
        <v>336.9</v>
      </c>
      <c r="N11" s="255">
        <v>18.459915611814353</v>
      </c>
      <c r="O11" s="243">
        <v>453.2</v>
      </c>
      <c r="P11" s="242">
        <v>13.04564729358944</v>
      </c>
    </row>
    <row r="12" spans="1:16">
      <c r="A12" s="3123"/>
      <c r="B12" s="241" t="s">
        <v>213</v>
      </c>
      <c r="C12" s="243">
        <v>112.39</v>
      </c>
      <c r="D12" s="240">
        <v>2.9</v>
      </c>
      <c r="E12" s="243">
        <v>108.16</v>
      </c>
      <c r="F12" s="240">
        <v>-0.35</v>
      </c>
      <c r="G12" s="243">
        <v>115.81</v>
      </c>
      <c r="H12" s="240">
        <v>5.58</v>
      </c>
      <c r="I12" s="243">
        <v>97.648452694535521</v>
      </c>
      <c r="J12" s="240">
        <v>1</v>
      </c>
      <c r="K12" s="243">
        <v>421.8</v>
      </c>
      <c r="L12" s="244">
        <v>14.092507438463613</v>
      </c>
      <c r="M12" s="243">
        <v>336.9</v>
      </c>
      <c r="N12" s="244">
        <v>18.459915611814353</v>
      </c>
      <c r="O12" s="243">
        <v>453.2</v>
      </c>
      <c r="P12" s="242">
        <v>12.961116650049846</v>
      </c>
    </row>
    <row r="13" spans="1:16">
      <c r="A13" s="3123"/>
      <c r="B13" s="241" t="s">
        <v>212</v>
      </c>
      <c r="C13" s="243">
        <v>113.47</v>
      </c>
      <c r="D13" s="240">
        <v>3.8</v>
      </c>
      <c r="E13" s="243">
        <v>109.86</v>
      </c>
      <c r="F13" s="240">
        <v>0.71</v>
      </c>
      <c r="G13" s="243">
        <v>116.44</v>
      </c>
      <c r="H13" s="240">
        <v>6.27</v>
      </c>
      <c r="I13" s="243">
        <v>98.253928986174074</v>
      </c>
      <c r="J13" s="240">
        <v>1.2</v>
      </c>
      <c r="K13" s="243">
        <v>427.6</v>
      </c>
      <c r="L13" s="244">
        <v>14.699570815450642</v>
      </c>
      <c r="M13" s="243">
        <v>336.9</v>
      </c>
      <c r="N13" s="244">
        <v>18.459915611814353</v>
      </c>
      <c r="O13" s="243">
        <v>461.1</v>
      </c>
      <c r="P13" s="242">
        <v>13.711467324291007</v>
      </c>
    </row>
    <row r="14" spans="1:16">
      <c r="A14" s="3123"/>
      <c r="B14" s="241" t="s">
        <v>211</v>
      </c>
      <c r="C14" s="243">
        <v>115.22</v>
      </c>
      <c r="D14" s="240">
        <v>3.36</v>
      </c>
      <c r="E14" s="243">
        <v>111.1</v>
      </c>
      <c r="F14" s="240">
        <v>0.18</v>
      </c>
      <c r="G14" s="243">
        <v>118.61</v>
      </c>
      <c r="H14" s="240">
        <v>5.97</v>
      </c>
      <c r="I14" s="243">
        <v>99.631458745255401</v>
      </c>
      <c r="J14" s="240">
        <v>1.4818350776288014</v>
      </c>
      <c r="K14" s="243">
        <v>429.5</v>
      </c>
      <c r="L14" s="244">
        <v>14.931763446614937</v>
      </c>
      <c r="M14" s="243">
        <v>336.9</v>
      </c>
      <c r="N14" s="244">
        <v>18.459915611814353</v>
      </c>
      <c r="O14" s="243">
        <v>463.7</v>
      </c>
      <c r="P14" s="242">
        <v>14.043285784554826</v>
      </c>
    </row>
    <row r="15" spans="1:16">
      <c r="A15" s="3123"/>
      <c r="B15" s="254" t="s">
        <v>210</v>
      </c>
      <c r="C15" s="251">
        <v>115.57</v>
      </c>
      <c r="D15" s="253">
        <v>2.78</v>
      </c>
      <c r="E15" s="251">
        <v>111.97</v>
      </c>
      <c r="F15" s="253">
        <v>-0.98</v>
      </c>
      <c r="G15" s="251">
        <v>118.46</v>
      </c>
      <c r="H15" s="253">
        <v>5.83</v>
      </c>
      <c r="I15" s="251">
        <v>101.23751042440797</v>
      </c>
      <c r="J15" s="253">
        <v>0.75584272109227868</v>
      </c>
      <c r="K15" s="251">
        <v>429.7</v>
      </c>
      <c r="L15" s="252">
        <v>14.985282312014988</v>
      </c>
      <c r="M15" s="251">
        <v>336.9</v>
      </c>
      <c r="N15" s="252">
        <v>18.459915611814353</v>
      </c>
      <c r="O15" s="251">
        <v>464</v>
      </c>
      <c r="P15" s="250">
        <v>14.117068371864235</v>
      </c>
    </row>
    <row r="16" spans="1:16">
      <c r="A16" s="3124"/>
      <c r="B16" s="236" t="s">
        <v>209</v>
      </c>
      <c r="C16" s="233">
        <v>115.94</v>
      </c>
      <c r="D16" s="235">
        <v>2.71</v>
      </c>
      <c r="E16" s="233">
        <v>113.01</v>
      </c>
      <c r="F16" s="235">
        <v>-0.87</v>
      </c>
      <c r="G16" s="233">
        <v>118.29</v>
      </c>
      <c r="H16" s="235">
        <v>5.6</v>
      </c>
      <c r="I16" s="233">
        <v>101.58011286220942</v>
      </c>
      <c r="J16" s="235">
        <v>0.91628618733487599</v>
      </c>
      <c r="K16" s="233">
        <v>429.7</v>
      </c>
      <c r="L16" s="234">
        <v>13.437170010559669</v>
      </c>
      <c r="M16" s="233">
        <v>336.9</v>
      </c>
      <c r="N16" s="234">
        <v>18.459915611814353</v>
      </c>
      <c r="O16" s="233">
        <v>464</v>
      </c>
      <c r="P16" s="232">
        <v>12.185686653771754</v>
      </c>
    </row>
    <row r="17" spans="1:16">
      <c r="A17" s="3125" t="s">
        <v>65</v>
      </c>
      <c r="B17" s="249" t="s">
        <v>208</v>
      </c>
      <c r="C17" s="246">
        <v>118.34</v>
      </c>
      <c r="D17" s="248">
        <v>2.29</v>
      </c>
      <c r="E17" s="246">
        <v>115.73</v>
      </c>
      <c r="F17" s="248">
        <v>-1.01</v>
      </c>
      <c r="G17" s="246">
        <v>120.43</v>
      </c>
      <c r="H17" s="248">
        <v>4.9400000000000004</v>
      </c>
      <c r="I17" s="246">
        <v>99.135729899193805</v>
      </c>
      <c r="J17" s="248">
        <v>1.2</v>
      </c>
      <c r="K17" s="246">
        <v>438.4</v>
      </c>
      <c r="L17" s="247">
        <v>5.6131052758371425</v>
      </c>
      <c r="M17" s="246">
        <v>368.6</v>
      </c>
      <c r="N17" s="247">
        <v>9.9314047121980451</v>
      </c>
      <c r="O17" s="246">
        <v>464.2</v>
      </c>
      <c r="P17" s="245">
        <v>4.4084570400359837</v>
      </c>
    </row>
    <row r="18" spans="1:16">
      <c r="A18" s="3123"/>
      <c r="B18" s="241" t="s">
        <v>207</v>
      </c>
      <c r="C18" s="243">
        <v>119.41</v>
      </c>
      <c r="D18" s="240">
        <v>3.39</v>
      </c>
      <c r="E18" s="243">
        <v>118.7</v>
      </c>
      <c r="F18" s="240">
        <v>1.79</v>
      </c>
      <c r="G18" s="243">
        <v>119.98</v>
      </c>
      <c r="H18" s="240">
        <v>4.66</v>
      </c>
      <c r="I18" s="243">
        <v>98.764655130720115</v>
      </c>
      <c r="J18" s="240">
        <v>1.4872721388534274</v>
      </c>
      <c r="K18" s="243">
        <v>438.4</v>
      </c>
      <c r="L18" s="244">
        <v>5.0059880239520851</v>
      </c>
      <c r="M18" s="243">
        <v>368.6</v>
      </c>
      <c r="N18" s="244">
        <v>9.7350401905329136</v>
      </c>
      <c r="O18" s="243">
        <v>464.2</v>
      </c>
      <c r="P18" s="242">
        <v>3.7086684539767418</v>
      </c>
    </row>
    <row r="19" spans="1:16">
      <c r="A19" s="3123"/>
      <c r="B19" s="241" t="s">
        <v>202</v>
      </c>
      <c r="C19" s="243">
        <v>119.24</v>
      </c>
      <c r="D19" s="240">
        <v>3.1</v>
      </c>
      <c r="E19" s="243">
        <v>117.67</v>
      </c>
      <c r="F19" s="240">
        <v>0.52</v>
      </c>
      <c r="G19" s="243">
        <v>120.48</v>
      </c>
      <c r="H19" s="240">
        <v>5.16</v>
      </c>
      <c r="I19" s="243">
        <v>98.70798366434714</v>
      </c>
      <c r="J19" s="240">
        <v>1.5762727489319985</v>
      </c>
      <c r="K19" s="243">
        <v>441.1</v>
      </c>
      <c r="L19" s="244">
        <v>4.674893213099196</v>
      </c>
      <c r="M19" s="243">
        <v>368.6</v>
      </c>
      <c r="N19" s="244">
        <v>9.7350401905329136</v>
      </c>
      <c r="O19" s="243">
        <v>467.9</v>
      </c>
      <c r="P19" s="242">
        <v>3.2891832229580586</v>
      </c>
    </row>
    <row r="20" spans="1:16">
      <c r="A20" s="3123"/>
      <c r="B20" s="241" t="s">
        <v>206</v>
      </c>
      <c r="C20" s="243">
        <v>120.59</v>
      </c>
      <c r="D20" s="240">
        <v>3.85</v>
      </c>
      <c r="E20" s="243">
        <v>119.19</v>
      </c>
      <c r="F20" s="240">
        <v>2.2999999999999998</v>
      </c>
      <c r="G20" s="243">
        <v>121.7</v>
      </c>
      <c r="H20" s="240">
        <v>5.07</v>
      </c>
      <c r="I20" s="243">
        <v>99.543361637329056</v>
      </c>
      <c r="J20" s="240">
        <v>0.8</v>
      </c>
      <c r="K20" s="243">
        <v>447.2</v>
      </c>
      <c r="L20" s="244">
        <v>6.1224489795918373</v>
      </c>
      <c r="M20" s="243">
        <v>368.6</v>
      </c>
      <c r="N20" s="244">
        <v>9.7350401905329136</v>
      </c>
      <c r="O20" s="243">
        <v>476.2</v>
      </c>
      <c r="P20" s="242">
        <v>5.1214128035319959</v>
      </c>
    </row>
    <row r="21" spans="1:16">
      <c r="A21" s="3123"/>
      <c r="B21" s="241" t="s">
        <v>205</v>
      </c>
      <c r="C21" s="243">
        <v>119.92</v>
      </c>
      <c r="D21" s="240">
        <v>4.1605142013376337</v>
      </c>
      <c r="E21" s="243">
        <v>117.57</v>
      </c>
      <c r="F21" s="240">
        <v>2.7709790209789986</v>
      </c>
      <c r="G21" s="243">
        <v>121.79</v>
      </c>
      <c r="H21" s="240">
        <v>5.263612791702684</v>
      </c>
      <c r="I21" s="243">
        <v>97.926606958793741</v>
      </c>
      <c r="J21" s="240">
        <v>1.7596098120946664</v>
      </c>
      <c r="K21" s="243">
        <v>447.2</v>
      </c>
      <c r="L21" s="244">
        <v>6.1224489795918373</v>
      </c>
      <c r="M21" s="243">
        <v>368.6</v>
      </c>
      <c r="N21" s="244">
        <v>9.7350401905329136</v>
      </c>
      <c r="O21" s="243">
        <v>476.2</v>
      </c>
      <c r="P21" s="242">
        <v>5.1214128035319959</v>
      </c>
    </row>
    <row r="22" spans="1:16">
      <c r="A22" s="3123"/>
      <c r="B22" s="241" t="s">
        <v>204</v>
      </c>
      <c r="C22" s="243">
        <v>118.5</v>
      </c>
      <c r="D22" s="240">
        <v>4</v>
      </c>
      <c r="E22" s="243">
        <v>114.16</v>
      </c>
      <c r="F22" s="240">
        <v>2.41</v>
      </c>
      <c r="G22" s="243">
        <v>122.01</v>
      </c>
      <c r="H22" s="240">
        <v>5.26</v>
      </c>
      <c r="I22" s="243">
        <v>98.641382967678069</v>
      </c>
      <c r="J22" s="240">
        <v>2</v>
      </c>
      <c r="K22" s="243">
        <v>447.3</v>
      </c>
      <c r="L22" s="244">
        <v>6.0958254269449839</v>
      </c>
      <c r="M22" s="243">
        <v>368.6</v>
      </c>
      <c r="N22" s="244">
        <v>9.7350401905329136</v>
      </c>
      <c r="O22" s="243">
        <v>476.4</v>
      </c>
      <c r="P22" s="242">
        <v>5.1191526919682246</v>
      </c>
    </row>
    <row r="23" spans="1:16">
      <c r="A23" s="3123"/>
      <c r="B23" s="241" t="s">
        <v>203</v>
      </c>
      <c r="C23" s="243">
        <v>119.04</v>
      </c>
      <c r="D23" s="240">
        <v>4.99</v>
      </c>
      <c r="E23" s="243">
        <v>114.09</v>
      </c>
      <c r="F23" s="240">
        <v>3.96</v>
      </c>
      <c r="G23" s="243">
        <v>123.07</v>
      </c>
      <c r="H23" s="240">
        <v>5.81</v>
      </c>
      <c r="I23" s="243">
        <v>99.122178271705081</v>
      </c>
      <c r="J23" s="240">
        <v>2.1543713465996746</v>
      </c>
      <c r="K23" s="243">
        <v>449.5</v>
      </c>
      <c r="L23" s="244">
        <v>6.5670934091986766</v>
      </c>
      <c r="M23" s="243">
        <v>368.6</v>
      </c>
      <c r="N23" s="244">
        <v>9.4093202730780803</v>
      </c>
      <c r="O23" s="243">
        <v>479.4</v>
      </c>
      <c r="P23" s="242">
        <v>5.7811120917917123</v>
      </c>
    </row>
    <row r="24" spans="1:16">
      <c r="A24" s="3123"/>
      <c r="B24" s="241" t="s">
        <v>213</v>
      </c>
      <c r="C24" s="243">
        <v>119.09</v>
      </c>
      <c r="D24" s="240">
        <v>5.96</v>
      </c>
      <c r="E24" s="243">
        <v>114.19</v>
      </c>
      <c r="F24" s="240">
        <v>5.57</v>
      </c>
      <c r="G24" s="243">
        <v>123.08</v>
      </c>
      <c r="H24" s="240">
        <v>6.27</v>
      </c>
      <c r="I24" s="243">
        <v>99.865872125192709</v>
      </c>
      <c r="J24" s="240">
        <v>2.2708188091763191</v>
      </c>
      <c r="K24" s="243">
        <v>454.9</v>
      </c>
      <c r="L24" s="244">
        <v>7.8473210052157185</v>
      </c>
      <c r="M24" s="243">
        <v>368.6</v>
      </c>
      <c r="N24" s="244">
        <v>9.4093202730780803</v>
      </c>
      <c r="O24" s="243">
        <v>486.7</v>
      </c>
      <c r="P24" s="242">
        <v>7.3918799646955051</v>
      </c>
    </row>
    <row r="25" spans="1:16">
      <c r="A25" s="3123"/>
      <c r="B25" s="241" t="s">
        <v>212</v>
      </c>
      <c r="C25" s="243">
        <v>119.51</v>
      </c>
      <c r="D25" s="240">
        <v>5.33</v>
      </c>
      <c r="E25" s="243">
        <v>114.99</v>
      </c>
      <c r="F25" s="240">
        <v>4.67</v>
      </c>
      <c r="G25" s="243">
        <v>123.17</v>
      </c>
      <c r="H25" s="240">
        <v>5.78</v>
      </c>
      <c r="I25" s="243">
        <v>100.45525221079566</v>
      </c>
      <c r="J25" s="240">
        <v>2.2404429495448852</v>
      </c>
      <c r="K25" s="243">
        <v>456.5</v>
      </c>
      <c r="L25" s="244">
        <v>6.758652946679149</v>
      </c>
      <c r="M25" s="243">
        <v>368.6</v>
      </c>
      <c r="N25" s="244">
        <v>9.4093202730780803</v>
      </c>
      <c r="O25" s="243">
        <v>489</v>
      </c>
      <c r="P25" s="242">
        <v>6.0507482108002506</v>
      </c>
    </row>
    <row r="26" spans="1:16">
      <c r="A26" s="3123"/>
      <c r="B26" s="241" t="s">
        <v>211</v>
      </c>
      <c r="C26" s="243">
        <v>120</v>
      </c>
      <c r="D26" s="240">
        <v>4.1100000000000003</v>
      </c>
      <c r="E26" s="243">
        <v>114.7</v>
      </c>
      <c r="F26" s="240">
        <v>3.21</v>
      </c>
      <c r="G26" s="243">
        <v>124.33</v>
      </c>
      <c r="H26" s="240">
        <v>4.7699999999999996</v>
      </c>
      <c r="I26" s="243">
        <v>101.59790283446861</v>
      </c>
      <c r="J26" s="240">
        <v>1.9737180544963735</v>
      </c>
      <c r="K26" s="243">
        <v>456.9</v>
      </c>
      <c r="L26" s="244">
        <v>6.3795110593713531</v>
      </c>
      <c r="M26" s="243">
        <v>368.6</v>
      </c>
      <c r="N26" s="244">
        <v>9.4093202730780803</v>
      </c>
      <c r="O26" s="243">
        <v>489.6</v>
      </c>
      <c r="P26" s="242">
        <v>5.5855078714686357</v>
      </c>
    </row>
    <row r="27" spans="1:16">
      <c r="A27" s="3123"/>
      <c r="B27" s="254" t="s">
        <v>210</v>
      </c>
      <c r="C27" s="251">
        <v>120.32</v>
      </c>
      <c r="D27" s="253">
        <v>4.12</v>
      </c>
      <c r="E27" s="251">
        <v>115.29</v>
      </c>
      <c r="F27" s="253">
        <v>2.97</v>
      </c>
      <c r="G27" s="251">
        <v>124.41</v>
      </c>
      <c r="H27" s="253">
        <v>5.0199999999999996</v>
      </c>
      <c r="I27" s="251">
        <v>102.48203208078642</v>
      </c>
      <c r="J27" s="253">
        <v>1.1865449335384426</v>
      </c>
      <c r="K27" s="251">
        <v>456.9</v>
      </c>
      <c r="L27" s="252">
        <v>6.3299976727949598</v>
      </c>
      <c r="M27" s="251">
        <v>368.6</v>
      </c>
      <c r="N27" s="252">
        <v>9.4093202730780803</v>
      </c>
      <c r="O27" s="251">
        <v>489.6</v>
      </c>
      <c r="P27" s="250">
        <v>5.5172413793103487</v>
      </c>
    </row>
    <row r="28" spans="1:16">
      <c r="A28" s="3124"/>
      <c r="B28" s="236" t="s">
        <v>209</v>
      </c>
      <c r="C28" s="233">
        <v>121.25</v>
      </c>
      <c r="D28" s="235">
        <v>4.58</v>
      </c>
      <c r="E28" s="233">
        <v>117.42</v>
      </c>
      <c r="F28" s="235">
        <v>3.91</v>
      </c>
      <c r="G28" s="233">
        <v>124.33</v>
      </c>
      <c r="H28" s="235">
        <v>5.0999999999999996</v>
      </c>
      <c r="I28" s="233">
        <v>103.75704221898944</v>
      </c>
      <c r="J28" s="235">
        <v>2.1</v>
      </c>
      <c r="K28" s="233">
        <v>458.8</v>
      </c>
      <c r="L28" s="234">
        <v>6.772166627879912</v>
      </c>
      <c r="M28" s="233">
        <v>368.6</v>
      </c>
      <c r="N28" s="234">
        <v>9.4093202730780803</v>
      </c>
      <c r="O28" s="233">
        <v>492.1</v>
      </c>
      <c r="P28" s="232">
        <v>6.0560344827586192</v>
      </c>
    </row>
    <row r="29" spans="1:16">
      <c r="A29" s="3125" t="s">
        <v>66</v>
      </c>
      <c r="B29" s="249" t="s">
        <v>208</v>
      </c>
      <c r="C29" s="246">
        <v>123.3</v>
      </c>
      <c r="D29" s="248">
        <v>4.1900000000000004</v>
      </c>
      <c r="E29" s="246">
        <v>119.11</v>
      </c>
      <c r="F29" s="248">
        <v>2.92</v>
      </c>
      <c r="G29" s="246">
        <v>126.69</v>
      </c>
      <c r="H29" s="248">
        <v>5.2</v>
      </c>
      <c r="I29" s="246">
        <v>105.48023000000001</v>
      </c>
      <c r="J29" s="248">
        <v>6.3998117603588618</v>
      </c>
      <c r="K29" s="246">
        <v>470.9</v>
      </c>
      <c r="L29" s="247">
        <v>7.4133211678831969</v>
      </c>
      <c r="M29" s="246">
        <v>393.1</v>
      </c>
      <c r="N29" s="247">
        <v>6.6467715680955024</v>
      </c>
      <c r="O29" s="246">
        <v>499.7</v>
      </c>
      <c r="P29" s="245">
        <v>7.6475657044377385</v>
      </c>
    </row>
    <row r="30" spans="1:16">
      <c r="A30" s="3123"/>
      <c r="B30" s="241" t="s">
        <v>207</v>
      </c>
      <c r="C30" s="243">
        <v>124.03</v>
      </c>
      <c r="D30" s="240">
        <v>3.86</v>
      </c>
      <c r="E30" s="243">
        <v>120.38</v>
      </c>
      <c r="F30" s="240">
        <v>1.42</v>
      </c>
      <c r="G30" s="243">
        <v>126.96</v>
      </c>
      <c r="H30" s="240">
        <v>5.81</v>
      </c>
      <c r="I30" s="243">
        <v>107.36151</v>
      </c>
      <c r="J30" s="240">
        <v>8.704384030806871</v>
      </c>
      <c r="K30" s="243">
        <v>474.8</v>
      </c>
      <c r="L30" s="244">
        <v>8.3029197080292079</v>
      </c>
      <c r="M30" s="243">
        <v>393.1</v>
      </c>
      <c r="N30" s="244">
        <v>6.6467715680955024</v>
      </c>
      <c r="O30" s="243">
        <v>505</v>
      </c>
      <c r="P30" s="242">
        <v>8.7893149504523933</v>
      </c>
    </row>
    <row r="31" spans="1:16">
      <c r="A31" s="3123"/>
      <c r="B31" s="241" t="s">
        <v>202</v>
      </c>
      <c r="C31" s="243">
        <v>124.82</v>
      </c>
      <c r="D31" s="240">
        <v>4.68</v>
      </c>
      <c r="E31" s="243">
        <v>121.7</v>
      </c>
      <c r="F31" s="240">
        <v>3.42</v>
      </c>
      <c r="G31" s="243">
        <v>127.32</v>
      </c>
      <c r="H31" s="240">
        <v>5.68</v>
      </c>
      <c r="I31" s="243">
        <v>107.76094999999999</v>
      </c>
      <c r="J31" s="240">
        <v>9.1714631376091447</v>
      </c>
      <c r="K31" s="243">
        <v>479.6</v>
      </c>
      <c r="L31" s="244">
        <v>8.7281795511221958</v>
      </c>
      <c r="M31" s="243">
        <v>393.1</v>
      </c>
      <c r="N31" s="244">
        <v>6.6467715680955024</v>
      </c>
      <c r="O31" s="243">
        <v>511.5</v>
      </c>
      <c r="P31" s="242">
        <v>9.3182303911092106</v>
      </c>
    </row>
    <row r="32" spans="1:16">
      <c r="A32" s="3123"/>
      <c r="B32" s="241" t="s">
        <v>206</v>
      </c>
      <c r="C32" s="243">
        <v>125.59</v>
      </c>
      <c r="D32" s="240">
        <v>4.1500000000000004</v>
      </c>
      <c r="E32" s="243">
        <v>120.77</v>
      </c>
      <c r="F32" s="240">
        <v>1.33</v>
      </c>
      <c r="G32" s="243">
        <v>129.49</v>
      </c>
      <c r="H32" s="240">
        <v>6.41</v>
      </c>
      <c r="I32" s="243">
        <v>106.43895999999999</v>
      </c>
      <c r="J32" s="240">
        <v>6.9272307557725359</v>
      </c>
      <c r="K32" s="243">
        <v>487</v>
      </c>
      <c r="L32" s="244">
        <v>8.8998211091234367</v>
      </c>
      <c r="M32" s="243">
        <v>393.1</v>
      </c>
      <c r="N32" s="244">
        <v>6.6467715680955024</v>
      </c>
      <c r="O32" s="243">
        <v>521.6</v>
      </c>
      <c r="P32" s="242">
        <v>9.5338093238135286</v>
      </c>
    </row>
    <row r="33" spans="1:16">
      <c r="A33" s="3123"/>
      <c r="B33" s="241" t="s">
        <v>205</v>
      </c>
      <c r="C33" s="243">
        <v>124.37</v>
      </c>
      <c r="D33" s="240">
        <v>3.710807204803217</v>
      </c>
      <c r="E33" s="243">
        <v>118.11</v>
      </c>
      <c r="F33" s="240">
        <v>0.45930084205154742</v>
      </c>
      <c r="G33" s="243">
        <v>129.5</v>
      </c>
      <c r="H33" s="240">
        <v>6.3305690122341645</v>
      </c>
      <c r="I33" s="243">
        <v>104.95336</v>
      </c>
      <c r="J33" s="240">
        <v>7.175529980491441</v>
      </c>
      <c r="K33" s="243">
        <v>488.9</v>
      </c>
      <c r="L33" s="244">
        <v>9.3246869409660036</v>
      </c>
      <c r="M33" s="243">
        <v>393.1</v>
      </c>
      <c r="N33" s="244">
        <v>6.6467715680955024</v>
      </c>
      <c r="O33" s="243">
        <v>524.29999999999995</v>
      </c>
      <c r="P33" s="242">
        <v>10.100797984040312</v>
      </c>
    </row>
    <row r="34" spans="1:16">
      <c r="A34" s="3123"/>
      <c r="B34" s="241" t="s">
        <v>204</v>
      </c>
      <c r="C34" s="243">
        <v>123.92</v>
      </c>
      <c r="D34" s="240">
        <v>4.58</v>
      </c>
      <c r="E34" s="243">
        <v>117.18</v>
      </c>
      <c r="F34" s="240">
        <v>2.65</v>
      </c>
      <c r="G34" s="243">
        <v>129.46</v>
      </c>
      <c r="H34" s="240">
        <v>6.11</v>
      </c>
      <c r="I34" s="243">
        <v>104.60026999999999</v>
      </c>
      <c r="J34" s="240">
        <v>6.0409605512875668</v>
      </c>
      <c r="K34" s="243">
        <v>488.9</v>
      </c>
      <c r="L34" s="244">
        <v>9.3002459199642118</v>
      </c>
      <c r="M34" s="243">
        <v>393.1</v>
      </c>
      <c r="N34" s="244">
        <v>6.6467715680955024</v>
      </c>
      <c r="O34" s="243">
        <v>524.29999999999995</v>
      </c>
      <c r="P34" s="242">
        <v>10.054575986565922</v>
      </c>
    </row>
    <row r="35" spans="1:16">
      <c r="A35" s="3123"/>
      <c r="B35" s="241" t="s">
        <v>203</v>
      </c>
      <c r="C35" s="243">
        <v>124.22</v>
      </c>
      <c r="D35" s="240">
        <v>4.3499999999999996</v>
      </c>
      <c r="E35" s="243">
        <v>116.92</v>
      </c>
      <c r="F35" s="240">
        <v>2.48</v>
      </c>
      <c r="G35" s="243">
        <v>130.26</v>
      </c>
      <c r="H35" s="240">
        <v>5.84</v>
      </c>
      <c r="I35" s="243">
        <v>104.25931</v>
      </c>
      <c r="J35" s="240">
        <v>5.1826259449358139</v>
      </c>
      <c r="K35" s="243">
        <v>500.4</v>
      </c>
      <c r="L35" s="244">
        <v>11.323692992213566</v>
      </c>
      <c r="M35" s="243">
        <v>393.1</v>
      </c>
      <c r="N35" s="244">
        <v>6.6467715680955024</v>
      </c>
      <c r="O35" s="243">
        <v>540</v>
      </c>
      <c r="P35" s="242">
        <v>12.640801001251575</v>
      </c>
    </row>
    <row r="36" spans="1:16">
      <c r="A36" s="3123"/>
      <c r="B36" s="241" t="s">
        <v>213</v>
      </c>
      <c r="C36" s="243">
        <v>124.09</v>
      </c>
      <c r="D36" s="240">
        <v>4.2</v>
      </c>
      <c r="E36" s="243">
        <v>116.64</v>
      </c>
      <c r="F36" s="240">
        <v>2.15</v>
      </c>
      <c r="G36" s="243">
        <v>130.25</v>
      </c>
      <c r="H36" s="240">
        <v>5.83</v>
      </c>
      <c r="I36" s="243">
        <v>104.83313</v>
      </c>
      <c r="J36" s="240">
        <v>4.9739293004724283</v>
      </c>
      <c r="K36" s="243">
        <v>500.4</v>
      </c>
      <c r="L36" s="244">
        <v>10.002198285337442</v>
      </c>
      <c r="M36" s="243">
        <v>393.1</v>
      </c>
      <c r="N36" s="244">
        <v>6.6467715680955024</v>
      </c>
      <c r="O36" s="243">
        <v>540</v>
      </c>
      <c r="P36" s="242">
        <v>10.951304705157199</v>
      </c>
    </row>
    <row r="37" spans="1:16">
      <c r="A37" s="3123"/>
      <c r="B37" s="241" t="s">
        <v>212</v>
      </c>
      <c r="C37" s="243">
        <v>124.81</v>
      </c>
      <c r="D37" s="240">
        <v>4.4400000000000004</v>
      </c>
      <c r="E37" s="243">
        <v>118.22</v>
      </c>
      <c r="F37" s="240">
        <v>2.81</v>
      </c>
      <c r="G37" s="243">
        <v>130.22999999999999</v>
      </c>
      <c r="H37" s="240">
        <v>5.73</v>
      </c>
      <c r="I37" s="243">
        <v>104.85</v>
      </c>
      <c r="J37" s="240">
        <v>4.38</v>
      </c>
      <c r="K37" s="243">
        <v>500.5</v>
      </c>
      <c r="L37" s="244">
        <v>9.638554216867476</v>
      </c>
      <c r="M37" s="243">
        <v>393.1</v>
      </c>
      <c r="N37" s="244">
        <v>6.6467715680955024</v>
      </c>
      <c r="O37" s="243">
        <v>540.20000000000005</v>
      </c>
      <c r="P37" s="242">
        <v>10.470347648261765</v>
      </c>
    </row>
    <row r="38" spans="1:16">
      <c r="A38" s="3123"/>
      <c r="B38" s="241" t="s">
        <v>211</v>
      </c>
      <c r="C38" s="243">
        <v>126.3</v>
      </c>
      <c r="D38" s="240">
        <v>5.29</v>
      </c>
      <c r="E38" s="243">
        <v>120.04</v>
      </c>
      <c r="F38" s="240">
        <v>4.68</v>
      </c>
      <c r="G38" s="243">
        <v>131.43</v>
      </c>
      <c r="H38" s="240">
        <v>5.77</v>
      </c>
      <c r="I38" s="243">
        <v>106.87</v>
      </c>
      <c r="J38" s="240">
        <v>5.19</v>
      </c>
      <c r="K38" s="243">
        <v>500.5</v>
      </c>
      <c r="L38" s="244">
        <v>9.5425694900416005</v>
      </c>
      <c r="M38" s="243">
        <v>393.1</v>
      </c>
      <c r="N38" s="244">
        <v>6.6467715680955024</v>
      </c>
      <c r="O38" s="243">
        <v>540.20000000000005</v>
      </c>
      <c r="P38" s="242">
        <v>10.334967320261441</v>
      </c>
    </row>
    <row r="39" spans="1:16">
      <c r="A39" s="3123"/>
      <c r="B39" s="254" t="s">
        <v>210</v>
      </c>
      <c r="C39" s="251">
        <v>127.74</v>
      </c>
      <c r="D39" s="253">
        <v>6.16</v>
      </c>
      <c r="E39" s="251">
        <v>123.06</v>
      </c>
      <c r="F39" s="253">
        <v>6.74</v>
      </c>
      <c r="G39" s="251">
        <v>131.52000000000001</v>
      </c>
      <c r="H39" s="253">
        <v>5.71</v>
      </c>
      <c r="I39" s="251">
        <v>107.9</v>
      </c>
      <c r="J39" s="253">
        <v>5.2867491102660855</v>
      </c>
      <c r="K39" s="251">
        <v>500.5</v>
      </c>
      <c r="L39" s="252">
        <v>9.5425694900416005</v>
      </c>
      <c r="M39" s="251">
        <v>393.1</v>
      </c>
      <c r="N39" s="252">
        <v>6.6467715680955024</v>
      </c>
      <c r="O39" s="251">
        <v>540.20000000000005</v>
      </c>
      <c r="P39" s="250">
        <v>10.334967320261441</v>
      </c>
    </row>
    <row r="40" spans="1:16">
      <c r="A40" s="3124"/>
      <c r="B40" s="236" t="s">
        <v>209</v>
      </c>
      <c r="C40" s="233">
        <v>128.55000000000001</v>
      </c>
      <c r="D40" s="235">
        <v>6.02</v>
      </c>
      <c r="E40" s="233">
        <v>124.79</v>
      </c>
      <c r="F40" s="235">
        <v>6.27</v>
      </c>
      <c r="G40" s="233">
        <v>131.57</v>
      </c>
      <c r="H40" s="235">
        <v>5.83</v>
      </c>
      <c r="I40" s="233">
        <v>109.4</v>
      </c>
      <c r="J40" s="235">
        <v>5.4386262949752826</v>
      </c>
      <c r="K40" s="233">
        <v>500.5</v>
      </c>
      <c r="L40" s="234">
        <v>9.0889276373147254</v>
      </c>
      <c r="M40" s="233">
        <v>393.1</v>
      </c>
      <c r="N40" s="234">
        <v>6.6467715680955024</v>
      </c>
      <c r="O40" s="233">
        <v>540.20000000000005</v>
      </c>
      <c r="P40" s="232">
        <v>9.7744360902255636</v>
      </c>
    </row>
    <row r="41" spans="1:16">
      <c r="A41" s="3127" t="s">
        <v>67</v>
      </c>
      <c r="B41" s="249" t="s">
        <v>208</v>
      </c>
      <c r="C41" s="246">
        <v>131.87</v>
      </c>
      <c r="D41" s="248">
        <v>6.95</v>
      </c>
      <c r="E41" s="246">
        <v>128.66</v>
      </c>
      <c r="F41" s="248">
        <v>8.02</v>
      </c>
      <c r="G41" s="246">
        <v>134.44</v>
      </c>
      <c r="H41" s="248">
        <v>6.12</v>
      </c>
      <c r="I41" s="246">
        <v>114.2</v>
      </c>
      <c r="J41" s="248">
        <v>8.26</v>
      </c>
      <c r="K41" s="246">
        <v>534.17806664452041</v>
      </c>
      <c r="L41" s="247">
        <v>13.437686694525468</v>
      </c>
      <c r="M41" s="246">
        <v>441.87793125981364</v>
      </c>
      <c r="N41" s="247">
        <v>12.408529956706587</v>
      </c>
      <c r="O41" s="246">
        <v>568.26453318327901</v>
      </c>
      <c r="P41" s="245">
        <v>13.721139320247943</v>
      </c>
    </row>
    <row r="42" spans="1:16">
      <c r="A42" s="3128"/>
      <c r="B42" s="241" t="s">
        <v>207</v>
      </c>
      <c r="C42" s="243">
        <v>131.66999999999999</v>
      </c>
      <c r="D42" s="240">
        <v>6.16</v>
      </c>
      <c r="E42" s="243">
        <v>128.22</v>
      </c>
      <c r="F42" s="240">
        <v>6.51</v>
      </c>
      <c r="G42" s="243">
        <v>134.43</v>
      </c>
      <c r="H42" s="240">
        <v>5.89</v>
      </c>
      <c r="I42" s="243">
        <v>114.24</v>
      </c>
      <c r="J42" s="240">
        <v>6.4</v>
      </c>
      <c r="K42" s="243">
        <v>535.96</v>
      </c>
      <c r="L42" s="244">
        <v>12.881213142375742</v>
      </c>
      <c r="M42" s="243">
        <v>446.4</v>
      </c>
      <c r="N42" s="244">
        <v>13.558890867463731</v>
      </c>
      <c r="O42" s="243">
        <v>569.03</v>
      </c>
      <c r="P42" s="242">
        <v>12.679207920792066</v>
      </c>
    </row>
    <row r="43" spans="1:16">
      <c r="A43" s="3128"/>
      <c r="B43" s="241" t="s">
        <v>202</v>
      </c>
      <c r="C43" s="243">
        <v>132.56</v>
      </c>
      <c r="D43" s="240">
        <v>6.21</v>
      </c>
      <c r="E43" s="243">
        <v>130.27000000000001</v>
      </c>
      <c r="F43" s="240">
        <v>7.04</v>
      </c>
      <c r="G43" s="243">
        <v>134.38999999999999</v>
      </c>
      <c r="H43" s="240">
        <v>5.55</v>
      </c>
      <c r="I43" s="243">
        <v>115.61</v>
      </c>
      <c r="J43" s="240">
        <v>7.29</v>
      </c>
      <c r="K43" s="243">
        <v>537.51</v>
      </c>
      <c r="L43" s="244">
        <v>12.074645537948285</v>
      </c>
      <c r="M43" s="243">
        <v>446.4</v>
      </c>
      <c r="N43" s="244">
        <v>13.558890867463731</v>
      </c>
      <c r="O43" s="243">
        <v>571.20000000000005</v>
      </c>
      <c r="P43" s="242">
        <v>11.671554252199414</v>
      </c>
    </row>
    <row r="44" spans="1:16">
      <c r="A44" s="3128"/>
      <c r="B44" s="241" t="s">
        <v>206</v>
      </c>
      <c r="C44" s="243">
        <v>132.82</v>
      </c>
      <c r="D44" s="240">
        <v>5.76</v>
      </c>
      <c r="E44" s="243">
        <v>130.38</v>
      </c>
      <c r="F44" s="240">
        <v>7.96</v>
      </c>
      <c r="G44" s="243">
        <v>134.76</v>
      </c>
      <c r="H44" s="240">
        <v>4.07</v>
      </c>
      <c r="I44" s="243">
        <v>114.5</v>
      </c>
      <c r="J44" s="240">
        <v>7.57</v>
      </c>
      <c r="K44" s="243">
        <v>537.9</v>
      </c>
      <c r="L44" s="244">
        <v>10.451745379876783</v>
      </c>
      <c r="M44" s="243">
        <v>446.4</v>
      </c>
      <c r="N44" s="244">
        <v>13.558890867463731</v>
      </c>
      <c r="O44" s="243">
        <v>571.70000000000005</v>
      </c>
      <c r="P44" s="242">
        <v>9.6050613496932584</v>
      </c>
    </row>
    <row r="45" spans="1:16">
      <c r="A45" s="3128"/>
      <c r="B45" s="241" t="s">
        <v>205</v>
      </c>
      <c r="C45" s="243">
        <v>132.51</v>
      </c>
      <c r="D45" s="240">
        <v>6.55</v>
      </c>
      <c r="E45" s="243">
        <v>129.63999999999999</v>
      </c>
      <c r="F45" s="240">
        <v>9.76</v>
      </c>
      <c r="G45" s="243">
        <v>134.81</v>
      </c>
      <c r="H45" s="240">
        <v>4.0999999999999996</v>
      </c>
      <c r="I45" s="243">
        <v>114.38</v>
      </c>
      <c r="J45" s="240">
        <v>8.98</v>
      </c>
      <c r="K45" s="243">
        <v>537.97298541466432</v>
      </c>
      <c r="L45" s="244">
        <v>10.037427984181704</v>
      </c>
      <c r="M45" s="243">
        <v>446.41839022926877</v>
      </c>
      <c r="N45" s="244">
        <v>13.563569124718583</v>
      </c>
      <c r="O45" s="243">
        <v>571.78412374343486</v>
      </c>
      <c r="P45" s="242">
        <v>9.056670559495501</v>
      </c>
    </row>
    <row r="46" spans="1:16">
      <c r="A46" s="3128"/>
      <c r="B46" s="241" t="s">
        <v>204</v>
      </c>
      <c r="C46" s="243">
        <v>132.38</v>
      </c>
      <c r="D46" s="240">
        <v>6.82</v>
      </c>
      <c r="E46" s="243">
        <v>129.15</v>
      </c>
      <c r="F46" s="240">
        <v>10.210000000000001</v>
      </c>
      <c r="G46" s="243">
        <v>134.96</v>
      </c>
      <c r="H46" s="240">
        <v>4.25</v>
      </c>
      <c r="I46" s="243">
        <v>112.84</v>
      </c>
      <c r="J46" s="240">
        <v>7.88</v>
      </c>
      <c r="K46" s="243">
        <v>537.97</v>
      </c>
      <c r="L46" s="244">
        <v>10.039999999999999</v>
      </c>
      <c r="M46" s="243">
        <v>446.42</v>
      </c>
      <c r="N46" s="244">
        <v>13.56</v>
      </c>
      <c r="O46" s="243">
        <v>571.78</v>
      </c>
      <c r="P46" s="242">
        <v>9.06</v>
      </c>
    </row>
    <row r="47" spans="1:16">
      <c r="A47" s="3128"/>
      <c r="B47" s="241" t="s">
        <v>203</v>
      </c>
      <c r="C47" s="243">
        <v>132.76</v>
      </c>
      <c r="D47" s="240">
        <v>6.87</v>
      </c>
      <c r="E47" s="243">
        <v>128.37</v>
      </c>
      <c r="F47" s="240">
        <v>9.7899999999999991</v>
      </c>
      <c r="G47" s="243">
        <v>136.31</v>
      </c>
      <c r="H47" s="240">
        <v>4.6500000000000004</v>
      </c>
      <c r="I47" s="243">
        <v>111.69</v>
      </c>
      <c r="J47" s="240">
        <v>7.13</v>
      </c>
      <c r="K47" s="243">
        <v>537.97298541466432</v>
      </c>
      <c r="L47" s="244">
        <v>7.51</v>
      </c>
      <c r="M47" s="243">
        <v>446.41839022926877</v>
      </c>
      <c r="N47" s="244">
        <v>13.55</v>
      </c>
      <c r="O47" s="243">
        <v>571.78412374343486</v>
      </c>
      <c r="P47" s="242">
        <v>5.89</v>
      </c>
    </row>
    <row r="48" spans="1:16">
      <c r="A48" s="3128"/>
      <c r="B48" s="241" t="s">
        <v>213</v>
      </c>
      <c r="C48" s="238">
        <v>132.4</v>
      </c>
      <c r="D48" s="240">
        <v>6.7</v>
      </c>
      <c r="E48" s="238">
        <v>127.52</v>
      </c>
      <c r="F48" s="240">
        <v>9.33</v>
      </c>
      <c r="G48" s="238">
        <v>136.35</v>
      </c>
      <c r="H48" s="240">
        <v>4.6900000000000004</v>
      </c>
      <c r="I48" s="238">
        <v>111.72</v>
      </c>
      <c r="J48" s="240">
        <v>6.57</v>
      </c>
      <c r="K48" s="238">
        <v>537.97</v>
      </c>
      <c r="L48" s="239">
        <v>7.51</v>
      </c>
      <c r="M48" s="238">
        <v>446.42</v>
      </c>
      <c r="N48" s="239">
        <v>13.55</v>
      </c>
      <c r="O48" s="238">
        <v>571.78</v>
      </c>
      <c r="P48" s="237">
        <v>5.89</v>
      </c>
    </row>
    <row r="49" spans="1:16">
      <c r="A49" s="3128"/>
      <c r="B49" s="241" t="s">
        <v>212</v>
      </c>
      <c r="C49" s="238">
        <v>133.22</v>
      </c>
      <c r="D49" s="240">
        <v>6.74</v>
      </c>
      <c r="E49" s="238">
        <v>129.66999999999999</v>
      </c>
      <c r="F49" s="240">
        <v>9.68</v>
      </c>
      <c r="G49" s="238">
        <v>136.07</v>
      </c>
      <c r="H49" s="240">
        <v>4.4800000000000004</v>
      </c>
      <c r="I49" s="238">
        <v>113</v>
      </c>
      <c r="J49" s="240">
        <v>7.77</v>
      </c>
      <c r="K49" s="238">
        <v>537.97</v>
      </c>
      <c r="L49" s="239">
        <v>7.49</v>
      </c>
      <c r="M49" s="238">
        <v>446.42</v>
      </c>
      <c r="N49" s="239">
        <v>13.55</v>
      </c>
      <c r="O49" s="238">
        <v>571.78</v>
      </c>
      <c r="P49" s="237">
        <v>5.86</v>
      </c>
    </row>
    <row r="50" spans="1:16">
      <c r="A50" s="3128"/>
      <c r="B50" s="241" t="s">
        <v>211</v>
      </c>
      <c r="C50" s="238">
        <v>133.66999999999999</v>
      </c>
      <c r="D50" s="240">
        <v>5.83</v>
      </c>
      <c r="E50" s="238">
        <v>130.44</v>
      </c>
      <c r="F50" s="240">
        <v>8.66</v>
      </c>
      <c r="G50" s="238">
        <v>136.25</v>
      </c>
      <c r="H50" s="240">
        <v>3.67</v>
      </c>
      <c r="I50" s="238">
        <v>112.38</v>
      </c>
      <c r="J50" s="240">
        <v>5.16</v>
      </c>
      <c r="K50" s="238">
        <v>537.97</v>
      </c>
      <c r="L50" s="239">
        <v>7.49</v>
      </c>
      <c r="M50" s="238">
        <v>446.4</v>
      </c>
      <c r="N50" s="239">
        <v>13.56</v>
      </c>
      <c r="O50" s="238">
        <v>571.79999999999995</v>
      </c>
      <c r="P50" s="237">
        <v>5.85</v>
      </c>
    </row>
    <row r="51" spans="1:16">
      <c r="A51" s="3128"/>
      <c r="B51" s="241" t="s">
        <v>210</v>
      </c>
      <c r="C51" s="238">
        <v>133.54</v>
      </c>
      <c r="D51" s="240">
        <v>4.54</v>
      </c>
      <c r="E51" s="238">
        <v>129.72</v>
      </c>
      <c r="F51" s="240">
        <v>5.41</v>
      </c>
      <c r="G51" s="238">
        <v>136.61000000000001</v>
      </c>
      <c r="H51" s="240">
        <v>3.87</v>
      </c>
      <c r="I51" s="238">
        <v>112.21762</v>
      </c>
      <c r="J51" s="240">
        <v>3.9638499999999999</v>
      </c>
      <c r="K51" s="238">
        <v>537.97298541466432</v>
      </c>
      <c r="L51" s="239">
        <v>7.4816847347169499</v>
      </c>
      <c r="M51" s="238">
        <v>446.41839022926877</v>
      </c>
      <c r="N51" s="239">
        <v>13.553397265065527</v>
      </c>
      <c r="O51" s="238">
        <v>571.78412374343486</v>
      </c>
      <c r="P51" s="237">
        <v>5.849795330701042</v>
      </c>
    </row>
    <row r="52" spans="1:16">
      <c r="A52" s="3128"/>
      <c r="B52" s="236" t="s">
        <v>209</v>
      </c>
      <c r="C52" s="233">
        <v>134.69</v>
      </c>
      <c r="D52" s="235">
        <v>4.78</v>
      </c>
      <c r="E52" s="233">
        <v>131.94</v>
      </c>
      <c r="F52" s="235">
        <v>5.73</v>
      </c>
      <c r="G52" s="233">
        <v>136.88</v>
      </c>
      <c r="H52" s="235">
        <v>4.04</v>
      </c>
      <c r="I52" s="233">
        <v>115.496</v>
      </c>
      <c r="J52" s="235">
        <v>5.5999470000000002</v>
      </c>
      <c r="K52" s="233">
        <v>537.97298541466432</v>
      </c>
      <c r="L52" s="234">
        <v>7.4816847347169499</v>
      </c>
      <c r="M52" s="233">
        <v>446.41839022926877</v>
      </c>
      <c r="N52" s="234">
        <v>13.553397265065527</v>
      </c>
      <c r="O52" s="233">
        <v>571.78412374343486</v>
      </c>
      <c r="P52" s="232">
        <v>5.85</v>
      </c>
    </row>
    <row r="53" spans="1:16">
      <c r="A53" s="3127" t="s">
        <v>280</v>
      </c>
      <c r="B53" s="249" t="s">
        <v>208</v>
      </c>
      <c r="C53" s="246">
        <v>136.47999999999999</v>
      </c>
      <c r="D53" s="248">
        <v>3.49</v>
      </c>
      <c r="E53" s="246">
        <v>135.58000000000001</v>
      </c>
      <c r="F53" s="248">
        <v>5.38</v>
      </c>
      <c r="G53" s="246">
        <v>137.19</v>
      </c>
      <c r="H53" s="248">
        <v>2.04</v>
      </c>
      <c r="I53" s="246">
        <v>122.57</v>
      </c>
      <c r="J53" s="248">
        <v>7.33</v>
      </c>
      <c r="K53" s="246">
        <v>541.34728401056225</v>
      </c>
      <c r="L53" s="247">
        <v>1.3421025335382524</v>
      </c>
      <c r="M53" s="246">
        <v>446.41839022926877</v>
      </c>
      <c r="N53" s="247">
        <v>1.0275369391067102</v>
      </c>
      <c r="O53" s="246">
        <v>576.40455178108789</v>
      </c>
      <c r="P53" s="245">
        <v>1.4324347416528838</v>
      </c>
    </row>
    <row r="54" spans="1:16">
      <c r="A54" s="3128"/>
      <c r="B54" s="241" t="s">
        <v>207</v>
      </c>
      <c r="C54" s="238">
        <v>137.62</v>
      </c>
      <c r="D54" s="240">
        <v>4.5199999999999996</v>
      </c>
      <c r="E54" s="238">
        <v>137.08000000000001</v>
      </c>
      <c r="F54" s="240">
        <v>6.91</v>
      </c>
      <c r="G54" s="238">
        <v>138.04</v>
      </c>
      <c r="H54" s="240">
        <v>2.68</v>
      </c>
      <c r="I54" s="238">
        <v>124.29</v>
      </c>
      <c r="J54" s="240">
        <v>8.8000000000000007</v>
      </c>
      <c r="K54" s="238">
        <v>542.48265449449218</v>
      </c>
      <c r="L54" s="239">
        <v>1.2007517511612775</v>
      </c>
      <c r="M54" s="238">
        <v>446.41839022926877</v>
      </c>
      <c r="N54" s="239">
        <v>0.01</v>
      </c>
      <c r="O54" s="238">
        <v>577.95921491121237</v>
      </c>
      <c r="P54" s="237">
        <v>1.55</v>
      </c>
    </row>
    <row r="55" spans="1:16" ht="15.75" thickBot="1">
      <c r="A55" s="3129"/>
      <c r="B55" s="555" t="s">
        <v>202</v>
      </c>
      <c r="C55" s="552">
        <v>137.58000000000001</v>
      </c>
      <c r="D55" s="554">
        <v>3.79</v>
      </c>
      <c r="E55" s="815">
        <v>137.43</v>
      </c>
      <c r="F55" s="554">
        <v>5.5</v>
      </c>
      <c r="G55" s="552">
        <v>137.69999999999999</v>
      </c>
      <c r="H55" s="554">
        <v>2.46</v>
      </c>
      <c r="I55" s="552">
        <v>125.15913</v>
      </c>
      <c r="J55" s="554">
        <v>8.2551520000000007</v>
      </c>
      <c r="K55" s="552">
        <v>542.48265449449218</v>
      </c>
      <c r="L55" s="553">
        <v>0.92431934846359809</v>
      </c>
      <c r="M55" s="552">
        <v>446.41839022926877</v>
      </c>
      <c r="N55" s="553">
        <v>0</v>
      </c>
      <c r="O55" s="552">
        <v>577.95921491121237</v>
      </c>
      <c r="P55" s="551">
        <v>1.191121288256852</v>
      </c>
    </row>
    <row r="56" spans="1:16" ht="15.75" thickTop="1">
      <c r="A56" s="230"/>
      <c r="B56" s="231"/>
      <c r="C56" s="228"/>
      <c r="D56" s="227"/>
      <c r="E56" s="228"/>
      <c r="F56" s="227"/>
      <c r="G56" s="228"/>
      <c r="H56" s="227"/>
      <c r="I56" s="228"/>
      <c r="J56" s="227"/>
      <c r="K56" s="228"/>
      <c r="L56" s="227"/>
      <c r="M56" s="228"/>
      <c r="N56" s="227"/>
      <c r="O56" s="228"/>
      <c r="P56" s="227"/>
    </row>
    <row r="57" spans="1:16">
      <c r="A57" s="230"/>
      <c r="B57" s="229"/>
      <c r="C57" s="228"/>
      <c r="D57" s="227"/>
      <c r="E57" s="228"/>
      <c r="F57" s="227"/>
      <c r="G57" s="228"/>
      <c r="H57" s="227"/>
      <c r="I57" s="228"/>
      <c r="J57" s="227"/>
      <c r="K57" s="228"/>
      <c r="L57" s="227"/>
      <c r="M57" s="228"/>
      <c r="N57" s="227"/>
      <c r="O57" s="228"/>
      <c r="P57" s="227"/>
    </row>
    <row r="58" spans="1:16">
      <c r="A58" s="3126" t="s">
        <v>295</v>
      </c>
      <c r="B58" s="3126"/>
      <c r="C58" s="3126"/>
      <c r="D58" s="3126"/>
      <c r="E58" s="3126"/>
      <c r="F58" s="3126"/>
      <c r="G58" s="3126"/>
      <c r="H58" s="3126"/>
      <c r="I58" s="3126"/>
      <c r="J58" s="3126"/>
      <c r="K58" s="3126"/>
      <c r="L58" s="3126"/>
      <c r="M58" s="3126"/>
      <c r="N58" s="3126"/>
      <c r="O58" s="3126"/>
      <c r="P58" s="3126"/>
    </row>
  </sheetData>
  <mergeCells count="13">
    <mergeCell ref="A5:A16"/>
    <mergeCell ref="A17:A28"/>
    <mergeCell ref="A29:A40"/>
    <mergeCell ref="A58:P58"/>
    <mergeCell ref="A41:A52"/>
    <mergeCell ref="A53:A55"/>
    <mergeCell ref="A1:P1"/>
    <mergeCell ref="A2:P2"/>
    <mergeCell ref="A3:A4"/>
    <mergeCell ref="B3:B4"/>
    <mergeCell ref="C3:H3"/>
    <mergeCell ref="I3:J3"/>
    <mergeCell ref="K3:P3"/>
  </mergeCells>
  <pageMargins left="0.7" right="0.7" top="0.75" bottom="0.75" header="0.3" footer="0.3"/>
  <pageSetup scale="5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AD91"/>
  <sheetViews>
    <sheetView showGridLines="0" workbookViewId="0">
      <pane xSplit="3" ySplit="4" topLeftCell="D47" activePane="bottomRight" state="frozen"/>
      <selection activeCell="F15" sqref="F15"/>
      <selection pane="topRight" activeCell="F15" sqref="F15"/>
      <selection pane="bottomLeft" activeCell="F15" sqref="F15"/>
      <selection pane="bottomRight" activeCell="F15" sqref="F15"/>
    </sheetView>
  </sheetViews>
  <sheetFormatPr defaultColWidth="9.42578125" defaultRowHeight="15.75"/>
  <cols>
    <col min="1" max="1" width="4.42578125" style="404" customWidth="1"/>
    <col min="2" max="2" width="13.42578125" style="449" bestFit="1" customWidth="1"/>
    <col min="3" max="3" width="12" style="449" customWidth="1"/>
    <col min="4" max="4" width="18.42578125" style="404" customWidth="1"/>
    <col min="5" max="7" width="14.140625" style="404" customWidth="1"/>
    <col min="8" max="8" width="16.42578125" style="404" customWidth="1"/>
    <col min="9" max="9" width="11" style="404" customWidth="1"/>
    <col min="10" max="10" width="12.42578125" style="404" customWidth="1"/>
    <col min="11" max="11" width="13.42578125" style="404" customWidth="1"/>
    <col min="12" max="253" width="9.42578125" style="404"/>
    <col min="254" max="254" width="4.42578125" style="404" customWidth="1"/>
    <col min="255" max="255" width="13.42578125" style="404" bestFit="1" customWidth="1"/>
    <col min="256" max="256" width="14.42578125" style="404" bestFit="1" customWidth="1"/>
    <col min="257" max="257" width="19.140625" style="404" bestFit="1" customWidth="1"/>
    <col min="258" max="260" width="14.140625" style="404" customWidth="1"/>
    <col min="261" max="261" width="19.140625" style="404" bestFit="1" customWidth="1"/>
    <col min="262" max="264" width="14.140625" style="404" customWidth="1"/>
    <col min="265" max="509" width="9.42578125" style="404"/>
    <col min="510" max="510" width="4.42578125" style="404" customWidth="1"/>
    <col min="511" max="511" width="13.42578125" style="404" bestFit="1" customWidth="1"/>
    <col min="512" max="512" width="14.42578125" style="404" bestFit="1" customWidth="1"/>
    <col min="513" max="513" width="19.140625" style="404" bestFit="1" customWidth="1"/>
    <col min="514" max="516" width="14.140625" style="404" customWidth="1"/>
    <col min="517" max="517" width="19.140625" style="404" bestFit="1" customWidth="1"/>
    <col min="518" max="520" width="14.140625" style="404" customWidth="1"/>
    <col min="521" max="765" width="9.42578125" style="404"/>
    <col min="766" max="766" width="4.42578125" style="404" customWidth="1"/>
    <col min="767" max="767" width="13.42578125" style="404" bestFit="1" customWidth="1"/>
    <col min="768" max="768" width="14.42578125" style="404" bestFit="1" customWidth="1"/>
    <col min="769" max="769" width="19.140625" style="404" bestFit="1" customWidth="1"/>
    <col min="770" max="772" width="14.140625" style="404" customWidth="1"/>
    <col min="773" max="773" width="19.140625" style="404" bestFit="1" customWidth="1"/>
    <col min="774" max="776" width="14.140625" style="404" customWidth="1"/>
    <col min="777" max="1021" width="9.42578125" style="404"/>
    <col min="1022" max="1022" width="4.42578125" style="404" customWidth="1"/>
    <col min="1023" max="1023" width="13.42578125" style="404" bestFit="1" customWidth="1"/>
    <col min="1024" max="1024" width="14.42578125" style="404" bestFit="1" customWidth="1"/>
    <col min="1025" max="1025" width="19.140625" style="404" bestFit="1" customWidth="1"/>
    <col min="1026" max="1028" width="14.140625" style="404" customWidth="1"/>
    <col min="1029" max="1029" width="19.140625" style="404" bestFit="1" customWidth="1"/>
    <col min="1030" max="1032" width="14.140625" style="404" customWidth="1"/>
    <col min="1033" max="1277" width="9.42578125" style="404"/>
    <col min="1278" max="1278" width="4.42578125" style="404" customWidth="1"/>
    <col min="1279" max="1279" width="13.42578125" style="404" bestFit="1" customWidth="1"/>
    <col min="1280" max="1280" width="14.42578125" style="404" bestFit="1" customWidth="1"/>
    <col min="1281" max="1281" width="19.140625" style="404" bestFit="1" customWidth="1"/>
    <col min="1282" max="1284" width="14.140625" style="404" customWidth="1"/>
    <col min="1285" max="1285" width="19.140625" style="404" bestFit="1" customWidth="1"/>
    <col min="1286" max="1288" width="14.140625" style="404" customWidth="1"/>
    <col min="1289" max="1533" width="9.42578125" style="404"/>
    <col min="1534" max="1534" width="4.42578125" style="404" customWidth="1"/>
    <col min="1535" max="1535" width="13.42578125" style="404" bestFit="1" customWidth="1"/>
    <col min="1536" max="1536" width="14.42578125" style="404" bestFit="1" customWidth="1"/>
    <col min="1537" max="1537" width="19.140625" style="404" bestFit="1" customWidth="1"/>
    <col min="1538" max="1540" width="14.140625" style="404" customWidth="1"/>
    <col min="1541" max="1541" width="19.140625" style="404" bestFit="1" customWidth="1"/>
    <col min="1542" max="1544" width="14.140625" style="404" customWidth="1"/>
    <col min="1545" max="1789" width="9.42578125" style="404"/>
    <col min="1790" max="1790" width="4.42578125" style="404" customWidth="1"/>
    <col min="1791" max="1791" width="13.42578125" style="404" bestFit="1" customWidth="1"/>
    <col min="1792" max="1792" width="14.42578125" style="404" bestFit="1" customWidth="1"/>
    <col min="1793" max="1793" width="19.140625" style="404" bestFit="1" customWidth="1"/>
    <col min="1794" max="1796" width="14.140625" style="404" customWidth="1"/>
    <col min="1797" max="1797" width="19.140625" style="404" bestFit="1" customWidth="1"/>
    <col min="1798" max="1800" width="14.140625" style="404" customWidth="1"/>
    <col min="1801" max="2045" width="9.42578125" style="404"/>
    <col min="2046" max="2046" width="4.42578125" style="404" customWidth="1"/>
    <col min="2047" max="2047" width="13.42578125" style="404" bestFit="1" customWidth="1"/>
    <col min="2048" max="2048" width="14.42578125" style="404" bestFit="1" customWidth="1"/>
    <col min="2049" max="2049" width="19.140625" style="404" bestFit="1" customWidth="1"/>
    <col min="2050" max="2052" width="14.140625" style="404" customWidth="1"/>
    <col min="2053" max="2053" width="19.140625" style="404" bestFit="1" customWidth="1"/>
    <col min="2054" max="2056" width="14.140625" style="404" customWidth="1"/>
    <col min="2057" max="2301" width="9.42578125" style="404"/>
    <col min="2302" max="2302" width="4.42578125" style="404" customWidth="1"/>
    <col min="2303" max="2303" width="13.42578125" style="404" bestFit="1" customWidth="1"/>
    <col min="2304" max="2304" width="14.42578125" style="404" bestFit="1" customWidth="1"/>
    <col min="2305" max="2305" width="19.140625" style="404" bestFit="1" customWidth="1"/>
    <col min="2306" max="2308" width="14.140625" style="404" customWidth="1"/>
    <col min="2309" max="2309" width="19.140625" style="404" bestFit="1" customWidth="1"/>
    <col min="2310" max="2312" width="14.140625" style="404" customWidth="1"/>
    <col min="2313" max="2557" width="9.42578125" style="404"/>
    <col min="2558" max="2558" width="4.42578125" style="404" customWidth="1"/>
    <col min="2559" max="2559" width="13.42578125" style="404" bestFit="1" customWidth="1"/>
    <col min="2560" max="2560" width="14.42578125" style="404" bestFit="1" customWidth="1"/>
    <col min="2561" max="2561" width="19.140625" style="404" bestFit="1" customWidth="1"/>
    <col min="2562" max="2564" width="14.140625" style="404" customWidth="1"/>
    <col min="2565" max="2565" width="19.140625" style="404" bestFit="1" customWidth="1"/>
    <col min="2566" max="2568" width="14.140625" style="404" customWidth="1"/>
    <col min="2569" max="2813" width="9.42578125" style="404"/>
    <col min="2814" max="2814" width="4.42578125" style="404" customWidth="1"/>
    <col min="2815" max="2815" width="13.42578125" style="404" bestFit="1" customWidth="1"/>
    <col min="2816" max="2816" width="14.42578125" style="404" bestFit="1" customWidth="1"/>
    <col min="2817" max="2817" width="19.140625" style="404" bestFit="1" customWidth="1"/>
    <col min="2818" max="2820" width="14.140625" style="404" customWidth="1"/>
    <col min="2821" max="2821" width="19.140625" style="404" bestFit="1" customWidth="1"/>
    <col min="2822" max="2824" width="14.140625" style="404" customWidth="1"/>
    <col min="2825" max="3069" width="9.42578125" style="404"/>
    <col min="3070" max="3070" width="4.42578125" style="404" customWidth="1"/>
    <col min="3071" max="3071" width="13.42578125" style="404" bestFit="1" customWidth="1"/>
    <col min="3072" max="3072" width="14.42578125" style="404" bestFit="1" customWidth="1"/>
    <col min="3073" max="3073" width="19.140625" style="404" bestFit="1" customWidth="1"/>
    <col min="3074" max="3076" width="14.140625" style="404" customWidth="1"/>
    <col min="3077" max="3077" width="19.140625" style="404" bestFit="1" customWidth="1"/>
    <col min="3078" max="3080" width="14.140625" style="404" customWidth="1"/>
    <col min="3081" max="3325" width="9.42578125" style="404"/>
    <col min="3326" max="3326" width="4.42578125" style="404" customWidth="1"/>
    <col min="3327" max="3327" width="13.42578125" style="404" bestFit="1" customWidth="1"/>
    <col min="3328" max="3328" width="14.42578125" style="404" bestFit="1" customWidth="1"/>
    <col min="3329" max="3329" width="19.140625" style="404" bestFit="1" customWidth="1"/>
    <col min="3330" max="3332" width="14.140625" style="404" customWidth="1"/>
    <col min="3333" max="3333" width="19.140625" style="404" bestFit="1" customWidth="1"/>
    <col min="3334" max="3336" width="14.140625" style="404" customWidth="1"/>
    <col min="3337" max="3581" width="9.42578125" style="404"/>
    <col min="3582" max="3582" width="4.42578125" style="404" customWidth="1"/>
    <col min="3583" max="3583" width="13.42578125" style="404" bestFit="1" customWidth="1"/>
    <col min="3584" max="3584" width="14.42578125" style="404" bestFit="1" customWidth="1"/>
    <col min="3585" max="3585" width="19.140625" style="404" bestFit="1" customWidth="1"/>
    <col min="3586" max="3588" width="14.140625" style="404" customWidth="1"/>
    <col min="3589" max="3589" width="19.140625" style="404" bestFit="1" customWidth="1"/>
    <col min="3590" max="3592" width="14.140625" style="404" customWidth="1"/>
    <col min="3593" max="3837" width="9.42578125" style="404"/>
    <col min="3838" max="3838" width="4.42578125" style="404" customWidth="1"/>
    <col min="3839" max="3839" width="13.42578125" style="404" bestFit="1" customWidth="1"/>
    <col min="3840" max="3840" width="14.42578125" style="404" bestFit="1" customWidth="1"/>
    <col min="3841" max="3841" width="19.140625" style="404" bestFit="1" customWidth="1"/>
    <col min="3842" max="3844" width="14.140625" style="404" customWidth="1"/>
    <col min="3845" max="3845" width="19.140625" style="404" bestFit="1" customWidth="1"/>
    <col min="3846" max="3848" width="14.140625" style="404" customWidth="1"/>
    <col min="3849" max="4093" width="9.42578125" style="404"/>
    <col min="4094" max="4094" width="4.42578125" style="404" customWidth="1"/>
    <col min="4095" max="4095" width="13.42578125" style="404" bestFit="1" customWidth="1"/>
    <col min="4096" max="4096" width="14.42578125" style="404" bestFit="1" customWidth="1"/>
    <col min="4097" max="4097" width="19.140625" style="404" bestFit="1" customWidth="1"/>
    <col min="4098" max="4100" width="14.140625" style="404" customWidth="1"/>
    <col min="4101" max="4101" width="19.140625" style="404" bestFit="1" customWidth="1"/>
    <col min="4102" max="4104" width="14.140625" style="404" customWidth="1"/>
    <col min="4105" max="4349" width="9.42578125" style="404"/>
    <col min="4350" max="4350" width="4.42578125" style="404" customWidth="1"/>
    <col min="4351" max="4351" width="13.42578125" style="404" bestFit="1" customWidth="1"/>
    <col min="4352" max="4352" width="14.42578125" style="404" bestFit="1" customWidth="1"/>
    <col min="4353" max="4353" width="19.140625" style="404" bestFit="1" customWidth="1"/>
    <col min="4354" max="4356" width="14.140625" style="404" customWidth="1"/>
    <col min="4357" max="4357" width="19.140625" style="404" bestFit="1" customWidth="1"/>
    <col min="4358" max="4360" width="14.140625" style="404" customWidth="1"/>
    <col min="4361" max="4605" width="9.42578125" style="404"/>
    <col min="4606" max="4606" width="4.42578125" style="404" customWidth="1"/>
    <col min="4607" max="4607" width="13.42578125" style="404" bestFit="1" customWidth="1"/>
    <col min="4608" max="4608" width="14.42578125" style="404" bestFit="1" customWidth="1"/>
    <col min="4609" max="4609" width="19.140625" style="404" bestFit="1" customWidth="1"/>
    <col min="4610" max="4612" width="14.140625" style="404" customWidth="1"/>
    <col min="4613" max="4613" width="19.140625" style="404" bestFit="1" customWidth="1"/>
    <col min="4614" max="4616" width="14.140625" style="404" customWidth="1"/>
    <col min="4617" max="4861" width="9.42578125" style="404"/>
    <col min="4862" max="4862" width="4.42578125" style="404" customWidth="1"/>
    <col min="4863" max="4863" width="13.42578125" style="404" bestFit="1" customWidth="1"/>
    <col min="4864" max="4864" width="14.42578125" style="404" bestFit="1" customWidth="1"/>
    <col min="4865" max="4865" width="19.140625" style="404" bestFit="1" customWidth="1"/>
    <col min="4866" max="4868" width="14.140625" style="404" customWidth="1"/>
    <col min="4869" max="4869" width="19.140625" style="404" bestFit="1" customWidth="1"/>
    <col min="4870" max="4872" width="14.140625" style="404" customWidth="1"/>
    <col min="4873" max="5117" width="9.42578125" style="404"/>
    <col min="5118" max="5118" width="4.42578125" style="404" customWidth="1"/>
    <col min="5119" max="5119" width="13.42578125" style="404" bestFit="1" customWidth="1"/>
    <col min="5120" max="5120" width="14.42578125" style="404" bestFit="1" customWidth="1"/>
    <col min="5121" max="5121" width="19.140625" style="404" bestFit="1" customWidth="1"/>
    <col min="5122" max="5124" width="14.140625" style="404" customWidth="1"/>
    <col min="5125" max="5125" width="19.140625" style="404" bestFit="1" customWidth="1"/>
    <col min="5126" max="5128" width="14.140625" style="404" customWidth="1"/>
    <col min="5129" max="5373" width="9.42578125" style="404"/>
    <col min="5374" max="5374" width="4.42578125" style="404" customWidth="1"/>
    <col min="5375" max="5375" width="13.42578125" style="404" bestFit="1" customWidth="1"/>
    <col min="5376" max="5376" width="14.42578125" style="404" bestFit="1" customWidth="1"/>
    <col min="5377" max="5377" width="19.140625" style="404" bestFit="1" customWidth="1"/>
    <col min="5378" max="5380" width="14.140625" style="404" customWidth="1"/>
    <col min="5381" max="5381" width="19.140625" style="404" bestFit="1" customWidth="1"/>
    <col min="5382" max="5384" width="14.140625" style="404" customWidth="1"/>
    <col min="5385" max="5629" width="9.42578125" style="404"/>
    <col min="5630" max="5630" width="4.42578125" style="404" customWidth="1"/>
    <col min="5631" max="5631" width="13.42578125" style="404" bestFit="1" customWidth="1"/>
    <col min="5632" max="5632" width="14.42578125" style="404" bestFit="1" customWidth="1"/>
    <col min="5633" max="5633" width="19.140625" style="404" bestFit="1" customWidth="1"/>
    <col min="5634" max="5636" width="14.140625" style="404" customWidth="1"/>
    <col min="5637" max="5637" width="19.140625" style="404" bestFit="1" customWidth="1"/>
    <col min="5638" max="5640" width="14.140625" style="404" customWidth="1"/>
    <col min="5641" max="5885" width="9.42578125" style="404"/>
    <col min="5886" max="5886" width="4.42578125" style="404" customWidth="1"/>
    <col min="5887" max="5887" width="13.42578125" style="404" bestFit="1" customWidth="1"/>
    <col min="5888" max="5888" width="14.42578125" style="404" bestFit="1" customWidth="1"/>
    <col min="5889" max="5889" width="19.140625" style="404" bestFit="1" customWidth="1"/>
    <col min="5890" max="5892" width="14.140625" style="404" customWidth="1"/>
    <col min="5893" max="5893" width="19.140625" style="404" bestFit="1" customWidth="1"/>
    <col min="5894" max="5896" width="14.140625" style="404" customWidth="1"/>
    <col min="5897" max="6141" width="9.42578125" style="404"/>
    <col min="6142" max="6142" width="4.42578125" style="404" customWidth="1"/>
    <col min="6143" max="6143" width="13.42578125" style="404" bestFit="1" customWidth="1"/>
    <col min="6144" max="6144" width="14.42578125" style="404" bestFit="1" customWidth="1"/>
    <col min="6145" max="6145" width="19.140625" style="404" bestFit="1" customWidth="1"/>
    <col min="6146" max="6148" width="14.140625" style="404" customWidth="1"/>
    <col min="6149" max="6149" width="19.140625" style="404" bestFit="1" customWidth="1"/>
    <col min="6150" max="6152" width="14.140625" style="404" customWidth="1"/>
    <col min="6153" max="6397" width="9.42578125" style="404"/>
    <col min="6398" max="6398" width="4.42578125" style="404" customWidth="1"/>
    <col min="6399" max="6399" width="13.42578125" style="404" bestFit="1" customWidth="1"/>
    <col min="6400" max="6400" width="14.42578125" style="404" bestFit="1" customWidth="1"/>
    <col min="6401" max="6401" width="19.140625" style="404" bestFit="1" customWidth="1"/>
    <col min="6402" max="6404" width="14.140625" style="404" customWidth="1"/>
    <col min="6405" max="6405" width="19.140625" style="404" bestFit="1" customWidth="1"/>
    <col min="6406" max="6408" width="14.140625" style="404" customWidth="1"/>
    <col min="6409" max="6653" width="9.42578125" style="404"/>
    <col min="6654" max="6654" width="4.42578125" style="404" customWidth="1"/>
    <col min="6655" max="6655" width="13.42578125" style="404" bestFit="1" customWidth="1"/>
    <col min="6656" max="6656" width="14.42578125" style="404" bestFit="1" customWidth="1"/>
    <col min="6657" max="6657" width="19.140625" style="404" bestFit="1" customWidth="1"/>
    <col min="6658" max="6660" width="14.140625" style="404" customWidth="1"/>
    <col min="6661" max="6661" width="19.140625" style="404" bestFit="1" customWidth="1"/>
    <col min="6662" max="6664" width="14.140625" style="404" customWidth="1"/>
    <col min="6665" max="6909" width="9.42578125" style="404"/>
    <col min="6910" max="6910" width="4.42578125" style="404" customWidth="1"/>
    <col min="6911" max="6911" width="13.42578125" style="404" bestFit="1" customWidth="1"/>
    <col min="6912" max="6912" width="14.42578125" style="404" bestFit="1" customWidth="1"/>
    <col min="6913" max="6913" width="19.140625" style="404" bestFit="1" customWidth="1"/>
    <col min="6914" max="6916" width="14.140625" style="404" customWidth="1"/>
    <col min="6917" max="6917" width="19.140625" style="404" bestFit="1" customWidth="1"/>
    <col min="6918" max="6920" width="14.140625" style="404" customWidth="1"/>
    <col min="6921" max="7165" width="9.42578125" style="404"/>
    <col min="7166" max="7166" width="4.42578125" style="404" customWidth="1"/>
    <col min="7167" max="7167" width="13.42578125" style="404" bestFit="1" customWidth="1"/>
    <col min="7168" max="7168" width="14.42578125" style="404" bestFit="1" customWidth="1"/>
    <col min="7169" max="7169" width="19.140625" style="404" bestFit="1" customWidth="1"/>
    <col min="7170" max="7172" width="14.140625" style="404" customWidth="1"/>
    <col min="7173" max="7173" width="19.140625" style="404" bestFit="1" customWidth="1"/>
    <col min="7174" max="7176" width="14.140625" style="404" customWidth="1"/>
    <col min="7177" max="7421" width="9.42578125" style="404"/>
    <col min="7422" max="7422" width="4.42578125" style="404" customWidth="1"/>
    <col min="7423" max="7423" width="13.42578125" style="404" bestFit="1" customWidth="1"/>
    <col min="7424" max="7424" width="14.42578125" style="404" bestFit="1" customWidth="1"/>
    <col min="7425" max="7425" width="19.140625" style="404" bestFit="1" customWidth="1"/>
    <col min="7426" max="7428" width="14.140625" style="404" customWidth="1"/>
    <col min="7429" max="7429" width="19.140625" style="404" bestFit="1" customWidth="1"/>
    <col min="7430" max="7432" width="14.140625" style="404" customWidth="1"/>
    <col min="7433" max="7677" width="9.42578125" style="404"/>
    <col min="7678" max="7678" width="4.42578125" style="404" customWidth="1"/>
    <col min="7679" max="7679" width="13.42578125" style="404" bestFit="1" customWidth="1"/>
    <col min="7680" max="7680" width="14.42578125" style="404" bestFit="1" customWidth="1"/>
    <col min="7681" max="7681" width="19.140625" style="404" bestFit="1" customWidth="1"/>
    <col min="7682" max="7684" width="14.140625" style="404" customWidth="1"/>
    <col min="7685" max="7685" width="19.140625" style="404" bestFit="1" customWidth="1"/>
    <col min="7686" max="7688" width="14.140625" style="404" customWidth="1"/>
    <col min="7689" max="7933" width="9.42578125" style="404"/>
    <col min="7934" max="7934" width="4.42578125" style="404" customWidth="1"/>
    <col min="7935" max="7935" width="13.42578125" style="404" bestFit="1" customWidth="1"/>
    <col min="7936" max="7936" width="14.42578125" style="404" bestFit="1" customWidth="1"/>
    <col min="7937" max="7937" width="19.140625" style="404" bestFit="1" customWidth="1"/>
    <col min="7938" max="7940" width="14.140625" style="404" customWidth="1"/>
    <col min="7941" max="7941" width="19.140625" style="404" bestFit="1" customWidth="1"/>
    <col min="7942" max="7944" width="14.140625" style="404" customWidth="1"/>
    <col min="7945" max="8189" width="9.42578125" style="404"/>
    <col min="8190" max="8190" width="4.42578125" style="404" customWidth="1"/>
    <col min="8191" max="8191" width="13.42578125" style="404" bestFit="1" customWidth="1"/>
    <col min="8192" max="8192" width="14.42578125" style="404" bestFit="1" customWidth="1"/>
    <col min="8193" max="8193" width="19.140625" style="404" bestFit="1" customWidth="1"/>
    <col min="8194" max="8196" width="14.140625" style="404" customWidth="1"/>
    <col min="8197" max="8197" width="19.140625" style="404" bestFit="1" customWidth="1"/>
    <col min="8198" max="8200" width="14.140625" style="404" customWidth="1"/>
    <col min="8201" max="8445" width="9.42578125" style="404"/>
    <col min="8446" max="8446" width="4.42578125" style="404" customWidth="1"/>
    <col min="8447" max="8447" width="13.42578125" style="404" bestFit="1" customWidth="1"/>
    <col min="8448" max="8448" width="14.42578125" style="404" bestFit="1" customWidth="1"/>
    <col min="8449" max="8449" width="19.140625" style="404" bestFit="1" customWidth="1"/>
    <col min="8450" max="8452" width="14.140625" style="404" customWidth="1"/>
    <col min="8453" max="8453" width="19.140625" style="404" bestFit="1" customWidth="1"/>
    <col min="8454" max="8456" width="14.140625" style="404" customWidth="1"/>
    <col min="8457" max="8701" width="9.42578125" style="404"/>
    <col min="8702" max="8702" width="4.42578125" style="404" customWidth="1"/>
    <col min="8703" max="8703" width="13.42578125" style="404" bestFit="1" customWidth="1"/>
    <col min="8704" max="8704" width="14.42578125" style="404" bestFit="1" customWidth="1"/>
    <col min="8705" max="8705" width="19.140625" style="404" bestFit="1" customWidth="1"/>
    <col min="8706" max="8708" width="14.140625" style="404" customWidth="1"/>
    <col min="8709" max="8709" width="19.140625" style="404" bestFit="1" customWidth="1"/>
    <col min="8710" max="8712" width="14.140625" style="404" customWidth="1"/>
    <col min="8713" max="8957" width="9.42578125" style="404"/>
    <col min="8958" max="8958" width="4.42578125" style="404" customWidth="1"/>
    <col min="8959" max="8959" width="13.42578125" style="404" bestFit="1" customWidth="1"/>
    <col min="8960" max="8960" width="14.42578125" style="404" bestFit="1" customWidth="1"/>
    <col min="8961" max="8961" width="19.140625" style="404" bestFit="1" customWidth="1"/>
    <col min="8962" max="8964" width="14.140625" style="404" customWidth="1"/>
    <col min="8965" max="8965" width="19.140625" style="404" bestFit="1" customWidth="1"/>
    <col min="8966" max="8968" width="14.140625" style="404" customWidth="1"/>
    <col min="8969" max="9213" width="9.42578125" style="404"/>
    <col min="9214" max="9214" width="4.42578125" style="404" customWidth="1"/>
    <col min="9215" max="9215" width="13.42578125" style="404" bestFit="1" customWidth="1"/>
    <col min="9216" max="9216" width="14.42578125" style="404" bestFit="1" customWidth="1"/>
    <col min="9217" max="9217" width="19.140625" style="404" bestFit="1" customWidth="1"/>
    <col min="9218" max="9220" width="14.140625" style="404" customWidth="1"/>
    <col min="9221" max="9221" width="19.140625" style="404" bestFit="1" customWidth="1"/>
    <col min="9222" max="9224" width="14.140625" style="404" customWidth="1"/>
    <col min="9225" max="9469" width="9.42578125" style="404"/>
    <col min="9470" max="9470" width="4.42578125" style="404" customWidth="1"/>
    <col min="9471" max="9471" width="13.42578125" style="404" bestFit="1" customWidth="1"/>
    <col min="9472" max="9472" width="14.42578125" style="404" bestFit="1" customWidth="1"/>
    <col min="9473" max="9473" width="19.140625" style="404" bestFit="1" customWidth="1"/>
    <col min="9474" max="9476" width="14.140625" style="404" customWidth="1"/>
    <col min="9477" max="9477" width="19.140625" style="404" bestFit="1" customWidth="1"/>
    <col min="9478" max="9480" width="14.140625" style="404" customWidth="1"/>
    <col min="9481" max="9725" width="9.42578125" style="404"/>
    <col min="9726" max="9726" width="4.42578125" style="404" customWidth="1"/>
    <col min="9727" max="9727" width="13.42578125" style="404" bestFit="1" customWidth="1"/>
    <col min="9728" max="9728" width="14.42578125" style="404" bestFit="1" customWidth="1"/>
    <col min="9729" max="9729" width="19.140625" style="404" bestFit="1" customWidth="1"/>
    <col min="9730" max="9732" width="14.140625" style="404" customWidth="1"/>
    <col min="9733" max="9733" width="19.140625" style="404" bestFit="1" customWidth="1"/>
    <col min="9734" max="9736" width="14.140625" style="404" customWidth="1"/>
    <col min="9737" max="9981" width="9.42578125" style="404"/>
    <col min="9982" max="9982" width="4.42578125" style="404" customWidth="1"/>
    <col min="9983" max="9983" width="13.42578125" style="404" bestFit="1" customWidth="1"/>
    <col min="9984" max="9984" width="14.42578125" style="404" bestFit="1" customWidth="1"/>
    <col min="9985" max="9985" width="19.140625" style="404" bestFit="1" customWidth="1"/>
    <col min="9986" max="9988" width="14.140625" style="404" customWidth="1"/>
    <col min="9989" max="9989" width="19.140625" style="404" bestFit="1" customWidth="1"/>
    <col min="9990" max="9992" width="14.140625" style="404" customWidth="1"/>
    <col min="9993" max="10237" width="9.42578125" style="404"/>
    <col min="10238" max="10238" width="4.42578125" style="404" customWidth="1"/>
    <col min="10239" max="10239" width="13.42578125" style="404" bestFit="1" customWidth="1"/>
    <col min="10240" max="10240" width="14.42578125" style="404" bestFit="1" customWidth="1"/>
    <col min="10241" max="10241" width="19.140625" style="404" bestFit="1" customWidth="1"/>
    <col min="10242" max="10244" width="14.140625" style="404" customWidth="1"/>
    <col min="10245" max="10245" width="19.140625" style="404" bestFit="1" customWidth="1"/>
    <col min="10246" max="10248" width="14.140625" style="404" customWidth="1"/>
    <col min="10249" max="10493" width="9.42578125" style="404"/>
    <col min="10494" max="10494" width="4.42578125" style="404" customWidth="1"/>
    <col min="10495" max="10495" width="13.42578125" style="404" bestFit="1" customWidth="1"/>
    <col min="10496" max="10496" width="14.42578125" style="404" bestFit="1" customWidth="1"/>
    <col min="10497" max="10497" width="19.140625" style="404" bestFit="1" customWidth="1"/>
    <col min="10498" max="10500" width="14.140625" style="404" customWidth="1"/>
    <col min="10501" max="10501" width="19.140625" style="404" bestFit="1" customWidth="1"/>
    <col min="10502" max="10504" width="14.140625" style="404" customWidth="1"/>
    <col min="10505" max="10749" width="9.42578125" style="404"/>
    <col min="10750" max="10750" width="4.42578125" style="404" customWidth="1"/>
    <col min="10751" max="10751" width="13.42578125" style="404" bestFit="1" customWidth="1"/>
    <col min="10752" max="10752" width="14.42578125" style="404" bestFit="1" customWidth="1"/>
    <col min="10753" max="10753" width="19.140625" style="404" bestFit="1" customWidth="1"/>
    <col min="10754" max="10756" width="14.140625" style="404" customWidth="1"/>
    <col min="10757" max="10757" width="19.140625" style="404" bestFit="1" customWidth="1"/>
    <col min="10758" max="10760" width="14.140625" style="404" customWidth="1"/>
    <col min="10761" max="11005" width="9.42578125" style="404"/>
    <col min="11006" max="11006" width="4.42578125" style="404" customWidth="1"/>
    <col min="11007" max="11007" width="13.42578125" style="404" bestFit="1" customWidth="1"/>
    <col min="11008" max="11008" width="14.42578125" style="404" bestFit="1" customWidth="1"/>
    <col min="11009" max="11009" width="19.140625" style="404" bestFit="1" customWidth="1"/>
    <col min="11010" max="11012" width="14.140625" style="404" customWidth="1"/>
    <col min="11013" max="11013" width="19.140625" style="404" bestFit="1" customWidth="1"/>
    <col min="11014" max="11016" width="14.140625" style="404" customWidth="1"/>
    <col min="11017" max="11261" width="9.42578125" style="404"/>
    <col min="11262" max="11262" width="4.42578125" style="404" customWidth="1"/>
    <col min="11263" max="11263" width="13.42578125" style="404" bestFit="1" customWidth="1"/>
    <col min="11264" max="11264" width="14.42578125" style="404" bestFit="1" customWidth="1"/>
    <col min="11265" max="11265" width="19.140625" style="404" bestFit="1" customWidth="1"/>
    <col min="11266" max="11268" width="14.140625" style="404" customWidth="1"/>
    <col min="11269" max="11269" width="19.140625" style="404" bestFit="1" customWidth="1"/>
    <col min="11270" max="11272" width="14.140625" style="404" customWidth="1"/>
    <col min="11273" max="11517" width="9.42578125" style="404"/>
    <col min="11518" max="11518" width="4.42578125" style="404" customWidth="1"/>
    <col min="11519" max="11519" width="13.42578125" style="404" bestFit="1" customWidth="1"/>
    <col min="11520" max="11520" width="14.42578125" style="404" bestFit="1" customWidth="1"/>
    <col min="11521" max="11521" width="19.140625" style="404" bestFit="1" customWidth="1"/>
    <col min="11522" max="11524" width="14.140625" style="404" customWidth="1"/>
    <col min="11525" max="11525" width="19.140625" style="404" bestFit="1" customWidth="1"/>
    <col min="11526" max="11528" width="14.140625" style="404" customWidth="1"/>
    <col min="11529" max="11773" width="9.42578125" style="404"/>
    <col min="11774" max="11774" width="4.42578125" style="404" customWidth="1"/>
    <col min="11775" max="11775" width="13.42578125" style="404" bestFit="1" customWidth="1"/>
    <col min="11776" max="11776" width="14.42578125" style="404" bestFit="1" customWidth="1"/>
    <col min="11777" max="11777" width="19.140625" style="404" bestFit="1" customWidth="1"/>
    <col min="11778" max="11780" width="14.140625" style="404" customWidth="1"/>
    <col min="11781" max="11781" width="19.140625" style="404" bestFit="1" customWidth="1"/>
    <col min="11782" max="11784" width="14.140625" style="404" customWidth="1"/>
    <col min="11785" max="12029" width="9.42578125" style="404"/>
    <col min="12030" max="12030" width="4.42578125" style="404" customWidth="1"/>
    <col min="12031" max="12031" width="13.42578125" style="404" bestFit="1" customWidth="1"/>
    <col min="12032" max="12032" width="14.42578125" style="404" bestFit="1" customWidth="1"/>
    <col min="12033" max="12033" width="19.140625" style="404" bestFit="1" customWidth="1"/>
    <col min="12034" max="12036" width="14.140625" style="404" customWidth="1"/>
    <col min="12037" max="12037" width="19.140625" style="404" bestFit="1" customWidth="1"/>
    <col min="12038" max="12040" width="14.140625" style="404" customWidth="1"/>
    <col min="12041" max="12285" width="9.42578125" style="404"/>
    <col min="12286" max="12286" width="4.42578125" style="404" customWidth="1"/>
    <col min="12287" max="12287" width="13.42578125" style="404" bestFit="1" customWidth="1"/>
    <col min="12288" max="12288" width="14.42578125" style="404" bestFit="1" customWidth="1"/>
    <col min="12289" max="12289" width="19.140625" style="404" bestFit="1" customWidth="1"/>
    <col min="12290" max="12292" width="14.140625" style="404" customWidth="1"/>
    <col min="12293" max="12293" width="19.140625" style="404" bestFit="1" customWidth="1"/>
    <col min="12294" max="12296" width="14.140625" style="404" customWidth="1"/>
    <col min="12297" max="12541" width="9.42578125" style="404"/>
    <col min="12542" max="12542" width="4.42578125" style="404" customWidth="1"/>
    <col min="12543" max="12543" width="13.42578125" style="404" bestFit="1" customWidth="1"/>
    <col min="12544" max="12544" width="14.42578125" style="404" bestFit="1" customWidth="1"/>
    <col min="12545" max="12545" width="19.140625" style="404" bestFit="1" customWidth="1"/>
    <col min="12546" max="12548" width="14.140625" style="404" customWidth="1"/>
    <col min="12549" max="12549" width="19.140625" style="404" bestFit="1" customWidth="1"/>
    <col min="12550" max="12552" width="14.140625" style="404" customWidth="1"/>
    <col min="12553" max="12797" width="9.42578125" style="404"/>
    <col min="12798" max="12798" width="4.42578125" style="404" customWidth="1"/>
    <col min="12799" max="12799" width="13.42578125" style="404" bestFit="1" customWidth="1"/>
    <col min="12800" max="12800" width="14.42578125" style="404" bestFit="1" customWidth="1"/>
    <col min="12801" max="12801" width="19.140625" style="404" bestFit="1" customWidth="1"/>
    <col min="12802" max="12804" width="14.140625" style="404" customWidth="1"/>
    <col min="12805" max="12805" width="19.140625" style="404" bestFit="1" customWidth="1"/>
    <col min="12806" max="12808" width="14.140625" style="404" customWidth="1"/>
    <col min="12809" max="13053" width="9.42578125" style="404"/>
    <col min="13054" max="13054" width="4.42578125" style="404" customWidth="1"/>
    <col min="13055" max="13055" width="13.42578125" style="404" bestFit="1" customWidth="1"/>
    <col min="13056" max="13056" width="14.42578125" style="404" bestFit="1" customWidth="1"/>
    <col min="13057" max="13057" width="19.140625" style="404" bestFit="1" customWidth="1"/>
    <col min="13058" max="13060" width="14.140625" style="404" customWidth="1"/>
    <col min="13061" max="13061" width="19.140625" style="404" bestFit="1" customWidth="1"/>
    <col min="13062" max="13064" width="14.140625" style="404" customWidth="1"/>
    <col min="13065" max="13309" width="9.42578125" style="404"/>
    <col min="13310" max="13310" width="4.42578125" style="404" customWidth="1"/>
    <col min="13311" max="13311" width="13.42578125" style="404" bestFit="1" customWidth="1"/>
    <col min="13312" max="13312" width="14.42578125" style="404" bestFit="1" customWidth="1"/>
    <col min="13313" max="13313" width="19.140625" style="404" bestFit="1" customWidth="1"/>
    <col min="13314" max="13316" width="14.140625" style="404" customWidth="1"/>
    <col min="13317" max="13317" width="19.140625" style="404" bestFit="1" customWidth="1"/>
    <col min="13318" max="13320" width="14.140625" style="404" customWidth="1"/>
    <col min="13321" max="13565" width="9.42578125" style="404"/>
    <col min="13566" max="13566" width="4.42578125" style="404" customWidth="1"/>
    <col min="13567" max="13567" width="13.42578125" style="404" bestFit="1" customWidth="1"/>
    <col min="13568" max="13568" width="14.42578125" style="404" bestFit="1" customWidth="1"/>
    <col min="13569" max="13569" width="19.140625" style="404" bestFit="1" customWidth="1"/>
    <col min="13570" max="13572" width="14.140625" style="404" customWidth="1"/>
    <col min="13573" max="13573" width="19.140625" style="404" bestFit="1" customWidth="1"/>
    <col min="13574" max="13576" width="14.140625" style="404" customWidth="1"/>
    <col min="13577" max="13821" width="9.42578125" style="404"/>
    <col min="13822" max="13822" width="4.42578125" style="404" customWidth="1"/>
    <col min="13823" max="13823" width="13.42578125" style="404" bestFit="1" customWidth="1"/>
    <col min="13824" max="13824" width="14.42578125" style="404" bestFit="1" customWidth="1"/>
    <col min="13825" max="13825" width="19.140625" style="404" bestFit="1" customWidth="1"/>
    <col min="13826" max="13828" width="14.140625" style="404" customWidth="1"/>
    <col min="13829" max="13829" width="19.140625" style="404" bestFit="1" customWidth="1"/>
    <col min="13830" max="13832" width="14.140625" style="404" customWidth="1"/>
    <col min="13833" max="14077" width="9.42578125" style="404"/>
    <col min="14078" max="14078" width="4.42578125" style="404" customWidth="1"/>
    <col min="14079" max="14079" width="13.42578125" style="404" bestFit="1" customWidth="1"/>
    <col min="14080" max="14080" width="14.42578125" style="404" bestFit="1" customWidth="1"/>
    <col min="14081" max="14081" width="19.140625" style="404" bestFit="1" customWidth="1"/>
    <col min="14082" max="14084" width="14.140625" style="404" customWidth="1"/>
    <col min="14085" max="14085" width="19.140625" style="404" bestFit="1" customWidth="1"/>
    <col min="14086" max="14088" width="14.140625" style="404" customWidth="1"/>
    <col min="14089" max="14333" width="9.42578125" style="404"/>
    <col min="14334" max="14334" width="4.42578125" style="404" customWidth="1"/>
    <col min="14335" max="14335" width="13.42578125" style="404" bestFit="1" customWidth="1"/>
    <col min="14336" max="14336" width="14.42578125" style="404" bestFit="1" customWidth="1"/>
    <col min="14337" max="14337" width="19.140625" style="404" bestFit="1" customWidth="1"/>
    <col min="14338" max="14340" width="14.140625" style="404" customWidth="1"/>
    <col min="14341" max="14341" width="19.140625" style="404" bestFit="1" customWidth="1"/>
    <col min="14342" max="14344" width="14.140625" style="404" customWidth="1"/>
    <col min="14345" max="14589" width="9.42578125" style="404"/>
    <col min="14590" max="14590" width="4.42578125" style="404" customWidth="1"/>
    <col min="14591" max="14591" width="13.42578125" style="404" bestFit="1" customWidth="1"/>
    <col min="14592" max="14592" width="14.42578125" style="404" bestFit="1" customWidth="1"/>
    <col min="14593" max="14593" width="19.140625" style="404" bestFit="1" customWidth="1"/>
    <col min="14594" max="14596" width="14.140625" style="404" customWidth="1"/>
    <col min="14597" max="14597" width="19.140625" style="404" bestFit="1" customWidth="1"/>
    <col min="14598" max="14600" width="14.140625" style="404" customWidth="1"/>
    <col min="14601" max="14845" width="9.42578125" style="404"/>
    <col min="14846" max="14846" width="4.42578125" style="404" customWidth="1"/>
    <col min="14847" max="14847" width="13.42578125" style="404" bestFit="1" customWidth="1"/>
    <col min="14848" max="14848" width="14.42578125" style="404" bestFit="1" customWidth="1"/>
    <col min="14849" max="14849" width="19.140625" style="404" bestFit="1" customWidth="1"/>
    <col min="14850" max="14852" width="14.140625" style="404" customWidth="1"/>
    <col min="14853" max="14853" width="19.140625" style="404" bestFit="1" customWidth="1"/>
    <col min="14854" max="14856" width="14.140625" style="404" customWidth="1"/>
    <col min="14857" max="15101" width="9.42578125" style="404"/>
    <col min="15102" max="15102" width="4.42578125" style="404" customWidth="1"/>
    <col min="15103" max="15103" width="13.42578125" style="404" bestFit="1" customWidth="1"/>
    <col min="15104" max="15104" width="14.42578125" style="404" bestFit="1" customWidth="1"/>
    <col min="15105" max="15105" width="19.140625" style="404" bestFit="1" customWidth="1"/>
    <col min="15106" max="15108" width="14.140625" style="404" customWidth="1"/>
    <col min="15109" max="15109" width="19.140625" style="404" bestFit="1" customWidth="1"/>
    <col min="15110" max="15112" width="14.140625" style="404" customWidth="1"/>
    <col min="15113" max="15357" width="9.42578125" style="404"/>
    <col min="15358" max="15358" width="4.42578125" style="404" customWidth="1"/>
    <col min="15359" max="15359" width="13.42578125" style="404" bestFit="1" customWidth="1"/>
    <col min="15360" max="15360" width="14.42578125" style="404" bestFit="1" customWidth="1"/>
    <col min="15361" max="15361" width="19.140625" style="404" bestFit="1" customWidth="1"/>
    <col min="15362" max="15364" width="14.140625" style="404" customWidth="1"/>
    <col min="15365" max="15365" width="19.140625" style="404" bestFit="1" customWidth="1"/>
    <col min="15366" max="15368" width="14.140625" style="404" customWidth="1"/>
    <col min="15369" max="15613" width="9.42578125" style="404"/>
    <col min="15614" max="15614" width="4.42578125" style="404" customWidth="1"/>
    <col min="15615" max="15615" width="13.42578125" style="404" bestFit="1" customWidth="1"/>
    <col min="15616" max="15616" width="14.42578125" style="404" bestFit="1" customWidth="1"/>
    <col min="15617" max="15617" width="19.140625" style="404" bestFit="1" customWidth="1"/>
    <col min="15618" max="15620" width="14.140625" style="404" customWidth="1"/>
    <col min="15621" max="15621" width="19.140625" style="404" bestFit="1" customWidth="1"/>
    <col min="15622" max="15624" width="14.140625" style="404" customWidth="1"/>
    <col min="15625" max="15869" width="9.42578125" style="404"/>
    <col min="15870" max="15870" width="4.42578125" style="404" customWidth="1"/>
    <col min="15871" max="15871" width="13.42578125" style="404" bestFit="1" customWidth="1"/>
    <col min="15872" max="15872" width="14.42578125" style="404" bestFit="1" customWidth="1"/>
    <col min="15873" max="15873" width="19.140625" style="404" bestFit="1" customWidth="1"/>
    <col min="15874" max="15876" width="14.140625" style="404" customWidth="1"/>
    <col min="15877" max="15877" width="19.140625" style="404" bestFit="1" customWidth="1"/>
    <col min="15878" max="15880" width="14.140625" style="404" customWidth="1"/>
    <col min="15881" max="16125" width="9.42578125" style="404"/>
    <col min="16126" max="16126" width="4.42578125" style="404" customWidth="1"/>
    <col min="16127" max="16127" width="13.42578125" style="404" bestFit="1" customWidth="1"/>
    <col min="16128" max="16128" width="14.42578125" style="404" bestFit="1" customWidth="1"/>
    <col min="16129" max="16129" width="19.140625" style="404" bestFit="1" customWidth="1"/>
    <col min="16130" max="16132" width="14.140625" style="404" customWidth="1"/>
    <col min="16133" max="16133" width="19.140625" style="404" bestFit="1" customWidth="1"/>
    <col min="16134" max="16136" width="14.140625" style="404" customWidth="1"/>
    <col min="16137" max="16384" width="9.42578125" style="404"/>
  </cols>
  <sheetData>
    <row r="1" spans="2:30">
      <c r="B1" s="3130" t="s">
        <v>332</v>
      </c>
      <c r="C1" s="3130"/>
      <c r="D1" s="3130"/>
      <c r="E1" s="3130"/>
      <c r="F1" s="3130"/>
      <c r="G1" s="3130"/>
      <c r="H1" s="3130"/>
      <c r="I1" s="3130"/>
      <c r="J1" s="3130"/>
      <c r="K1" s="3130"/>
    </row>
    <row r="2" spans="2:30" ht="16.5" thickBot="1">
      <c r="B2" s="3131" t="s">
        <v>524</v>
      </c>
      <c r="C2" s="3131"/>
      <c r="D2" s="3131"/>
      <c r="E2" s="3131"/>
      <c r="F2" s="3131"/>
      <c r="G2" s="3131"/>
      <c r="H2" s="3131"/>
      <c r="I2" s="3131"/>
      <c r="J2" s="3131"/>
      <c r="K2" s="3131"/>
    </row>
    <row r="3" spans="2:30" s="405" customFormat="1" ht="20.25" customHeight="1" thickTop="1">
      <c r="B3" s="3132" t="s">
        <v>216</v>
      </c>
      <c r="C3" s="3134" t="s">
        <v>369</v>
      </c>
      <c r="D3" s="3136" t="s">
        <v>457</v>
      </c>
      <c r="E3" s="3136"/>
      <c r="F3" s="3136"/>
      <c r="G3" s="3136"/>
      <c r="H3" s="3136" t="s">
        <v>471</v>
      </c>
      <c r="I3" s="3136"/>
      <c r="J3" s="3136"/>
      <c r="K3" s="3137"/>
    </row>
    <row r="4" spans="2:30" s="405" customFormat="1" ht="47.1" customHeight="1">
      <c r="B4" s="3133"/>
      <c r="C4" s="3135"/>
      <c r="D4" s="407" t="s">
        <v>472</v>
      </c>
      <c r="E4" s="407" t="s">
        <v>473</v>
      </c>
      <c r="F4" s="407" t="s">
        <v>218</v>
      </c>
      <c r="G4" s="407" t="s">
        <v>318</v>
      </c>
      <c r="H4" s="407" t="s">
        <v>472</v>
      </c>
      <c r="I4" s="407" t="s">
        <v>473</v>
      </c>
      <c r="J4" s="407" t="s">
        <v>218</v>
      </c>
      <c r="K4" s="408" t="s">
        <v>318</v>
      </c>
    </row>
    <row r="5" spans="2:30" ht="21.75" customHeight="1">
      <c r="B5" s="409" t="s">
        <v>378</v>
      </c>
      <c r="C5" s="410" t="s">
        <v>379</v>
      </c>
      <c r="D5" s="431">
        <v>-644.19999999999982</v>
      </c>
      <c r="E5" s="431">
        <v>-120.3</v>
      </c>
      <c r="F5" s="431">
        <v>422.4</v>
      </c>
      <c r="G5" s="431"/>
      <c r="H5" s="432">
        <v>-3.8875143322672128</v>
      </c>
      <c r="I5" s="432">
        <v>-0.7259670508720053</v>
      </c>
      <c r="J5" s="432">
        <v>2.5490314404682879</v>
      </c>
      <c r="K5" s="433"/>
      <c r="M5" s="413"/>
      <c r="N5" s="413"/>
      <c r="O5" s="413"/>
      <c r="P5" s="413"/>
      <c r="Q5" s="413"/>
      <c r="R5" s="413"/>
      <c r="S5" s="413"/>
      <c r="U5" s="413"/>
      <c r="V5" s="413"/>
      <c r="W5" s="413"/>
      <c r="X5" s="413"/>
      <c r="Y5" s="413"/>
      <c r="Z5" s="413"/>
      <c r="AA5" s="413"/>
      <c r="AB5" s="413"/>
      <c r="AC5" s="413"/>
      <c r="AD5" s="413"/>
    </row>
    <row r="6" spans="2:30" ht="21.75" customHeight="1">
      <c r="B6" s="414" t="s">
        <v>380</v>
      </c>
      <c r="C6" s="415" t="s">
        <v>381</v>
      </c>
      <c r="D6" s="434">
        <v>-528.59999999999991</v>
      </c>
      <c r="E6" s="434">
        <v>60</v>
      </c>
      <c r="F6" s="434">
        <v>358.2</v>
      </c>
      <c r="G6" s="434"/>
      <c r="H6" s="435">
        <v>-3.038978958261469</v>
      </c>
      <c r="I6" s="435">
        <v>0.34494653328734048</v>
      </c>
      <c r="J6" s="435">
        <v>2.0593308037254223</v>
      </c>
      <c r="K6" s="436"/>
      <c r="U6" s="413"/>
      <c r="V6" s="413"/>
      <c r="W6" s="413"/>
      <c r="X6" s="413"/>
      <c r="Y6" s="413"/>
      <c r="Z6" s="413"/>
      <c r="AA6" s="413"/>
    </row>
    <row r="7" spans="2:30" ht="21.75" customHeight="1">
      <c r="B7" s="414" t="s">
        <v>382</v>
      </c>
      <c r="C7" s="415" t="s">
        <v>383</v>
      </c>
      <c r="D7" s="434">
        <v>-363.20000000000027</v>
      </c>
      <c r="E7" s="434">
        <v>254.7</v>
      </c>
      <c r="F7" s="434">
        <v>310.8</v>
      </c>
      <c r="G7" s="434"/>
      <c r="H7" s="435">
        <v>-2.1018518518518534</v>
      </c>
      <c r="I7" s="435">
        <v>1.4739583333333299</v>
      </c>
      <c r="J7" s="435">
        <v>1.7986111111111112</v>
      </c>
      <c r="K7" s="436"/>
      <c r="U7" s="413"/>
      <c r="V7" s="413"/>
      <c r="W7" s="413"/>
      <c r="X7" s="413"/>
      <c r="Y7" s="413"/>
      <c r="Z7" s="413"/>
      <c r="AA7" s="413"/>
    </row>
    <row r="8" spans="2:30" ht="21.75" customHeight="1">
      <c r="B8" s="414" t="s">
        <v>384</v>
      </c>
      <c r="C8" s="415" t="s">
        <v>385</v>
      </c>
      <c r="D8" s="434">
        <v>-879</v>
      </c>
      <c r="E8" s="434">
        <v>-291.5</v>
      </c>
      <c r="F8" s="434">
        <v>10.8</v>
      </c>
      <c r="G8" s="434"/>
      <c r="H8" s="435">
        <v>-4.454692884654369</v>
      </c>
      <c r="I8" s="435">
        <v>-1.4772957632272452</v>
      </c>
      <c r="J8" s="435">
        <v>5.4733427934319887E-2</v>
      </c>
      <c r="K8" s="436"/>
      <c r="U8" s="413"/>
      <c r="V8" s="413"/>
      <c r="W8" s="413"/>
      <c r="X8" s="413"/>
      <c r="Y8" s="413"/>
      <c r="Z8" s="413"/>
      <c r="AA8" s="413"/>
    </row>
    <row r="9" spans="2:30" ht="21.75" customHeight="1">
      <c r="B9" s="414" t="s">
        <v>386</v>
      </c>
      <c r="C9" s="415" t="s">
        <v>387</v>
      </c>
      <c r="D9" s="434">
        <v>-830.20000000000027</v>
      </c>
      <c r="E9" s="434">
        <v>39.4</v>
      </c>
      <c r="F9" s="434">
        <v>583.4</v>
      </c>
      <c r="G9" s="434"/>
      <c r="H9" s="435">
        <v>-3.7371145622327266</v>
      </c>
      <c r="I9" s="435">
        <v>0.17735764123340086</v>
      </c>
      <c r="J9" s="435">
        <v>2.6261534998874634</v>
      </c>
      <c r="K9" s="436"/>
      <c r="U9" s="413"/>
      <c r="V9" s="413"/>
      <c r="W9" s="413"/>
      <c r="X9" s="413"/>
      <c r="Y9" s="413"/>
      <c r="Z9" s="413"/>
      <c r="AA9" s="413"/>
    </row>
    <row r="10" spans="2:30" ht="21.75" customHeight="1">
      <c r="B10" s="414" t="s">
        <v>388</v>
      </c>
      <c r="C10" s="415" t="s">
        <v>389</v>
      </c>
      <c r="D10" s="434">
        <v>-1529.8000000000002</v>
      </c>
      <c r="E10" s="434">
        <v>-341.6</v>
      </c>
      <c r="F10" s="434">
        <v>26.400000000000091</v>
      </c>
      <c r="G10" s="434"/>
      <c r="H10" s="435">
        <v>-6.5513254250353317</v>
      </c>
      <c r="I10" s="435">
        <v>-1.4628923814825918</v>
      </c>
      <c r="J10" s="435">
        <v>0.11305725664853793</v>
      </c>
      <c r="K10" s="436"/>
      <c r="U10" s="413"/>
      <c r="V10" s="413"/>
      <c r="W10" s="413"/>
      <c r="X10" s="413"/>
      <c r="Y10" s="413"/>
      <c r="Z10" s="413"/>
      <c r="AA10" s="413"/>
    </row>
    <row r="11" spans="2:30" ht="21.75" customHeight="1">
      <c r="B11" s="414" t="s">
        <v>464</v>
      </c>
      <c r="C11" s="415" t="s">
        <v>391</v>
      </c>
      <c r="D11" s="434">
        <v>-1713.1999999999998</v>
      </c>
      <c r="E11" s="434">
        <v>-295.7</v>
      </c>
      <c r="F11" s="434">
        <v>194</v>
      </c>
      <c r="G11" s="434"/>
      <c r="H11" s="435">
        <v>-6.273849196176803</v>
      </c>
      <c r="I11" s="435">
        <v>-1.0828725235287655</v>
      </c>
      <c r="J11" s="435">
        <v>0.71044054638004905</v>
      </c>
      <c r="K11" s="436"/>
      <c r="U11" s="413"/>
      <c r="V11" s="413"/>
      <c r="W11" s="413"/>
      <c r="X11" s="413"/>
      <c r="Y11" s="413"/>
      <c r="Z11" s="413"/>
      <c r="AA11" s="413"/>
    </row>
    <row r="12" spans="2:30" ht="21.75" customHeight="1">
      <c r="B12" s="414" t="s">
        <v>392</v>
      </c>
      <c r="C12" s="415" t="s">
        <v>393</v>
      </c>
      <c r="D12" s="434">
        <v>-2074</v>
      </c>
      <c r="E12" s="434">
        <v>-392.3</v>
      </c>
      <c r="F12" s="434">
        <v>501.5</v>
      </c>
      <c r="G12" s="434"/>
      <c r="H12" s="435">
        <v>-6.6929133858267722</v>
      </c>
      <c r="I12" s="435">
        <v>-1.2659739253904738</v>
      </c>
      <c r="J12" s="435">
        <v>1.6183684006712278</v>
      </c>
      <c r="K12" s="436"/>
      <c r="U12" s="413"/>
      <c r="V12" s="413"/>
      <c r="W12" s="413"/>
      <c r="X12" s="413"/>
      <c r="Y12" s="413"/>
      <c r="Z12" s="413"/>
      <c r="AA12" s="413"/>
    </row>
    <row r="13" spans="2:30" ht="21.75" customHeight="1">
      <c r="B13" s="414" t="s">
        <v>394</v>
      </c>
      <c r="C13" s="415" t="s">
        <v>395</v>
      </c>
      <c r="D13" s="434">
        <v>-3562.0999999999995</v>
      </c>
      <c r="E13" s="434">
        <v>-1671.4</v>
      </c>
      <c r="F13" s="434">
        <v>-675</v>
      </c>
      <c r="G13" s="434"/>
      <c r="H13" s="435">
        <v>-10.550931548236129</v>
      </c>
      <c r="I13" s="435">
        <v>-4.9506827404401532</v>
      </c>
      <c r="J13" s="435">
        <v>-1.9993483605343445</v>
      </c>
      <c r="K13" s="436"/>
      <c r="U13" s="413"/>
      <c r="V13" s="413"/>
      <c r="W13" s="413"/>
      <c r="X13" s="413"/>
      <c r="Y13" s="413"/>
      <c r="Z13" s="413"/>
      <c r="AA13" s="413"/>
    </row>
    <row r="14" spans="2:30" ht="21.75" customHeight="1">
      <c r="B14" s="414" t="s">
        <v>396</v>
      </c>
      <c r="C14" s="415" t="s">
        <v>397</v>
      </c>
      <c r="D14" s="434">
        <v>-3416.8</v>
      </c>
      <c r="E14" s="434">
        <v>-1343.4</v>
      </c>
      <c r="F14" s="434">
        <v>-126</v>
      </c>
      <c r="G14" s="434"/>
      <c r="H14" s="435">
        <v>-8.6742828128966742</v>
      </c>
      <c r="I14" s="435">
        <v>-3.4105102817974111</v>
      </c>
      <c r="J14" s="435">
        <v>-0.31987814166031991</v>
      </c>
      <c r="K14" s="436"/>
      <c r="U14" s="413"/>
      <c r="V14" s="413"/>
      <c r="W14" s="413"/>
      <c r="X14" s="413"/>
      <c r="Y14" s="413"/>
      <c r="Z14" s="413"/>
      <c r="AA14" s="413"/>
    </row>
    <row r="15" spans="2:30" ht="21.75" customHeight="1">
      <c r="B15" s="414" t="s">
        <v>398</v>
      </c>
      <c r="C15" s="415" t="s">
        <v>399</v>
      </c>
      <c r="D15" s="434">
        <v>-3942.7</v>
      </c>
      <c r="E15" s="434">
        <v>-1849</v>
      </c>
      <c r="F15" s="434">
        <v>-866</v>
      </c>
      <c r="G15" s="434"/>
      <c r="H15" s="435">
        <v>-8.4630905617446928</v>
      </c>
      <c r="I15" s="435">
        <v>-3.9689183677850042</v>
      </c>
      <c r="J15" s="435">
        <v>-1.8588876725266705</v>
      </c>
      <c r="K15" s="436"/>
      <c r="U15" s="413"/>
      <c r="V15" s="413"/>
      <c r="W15" s="413"/>
      <c r="X15" s="413"/>
      <c r="Y15" s="413"/>
      <c r="Z15" s="413"/>
      <c r="AA15" s="413"/>
    </row>
    <row r="16" spans="2:30" ht="21.75" customHeight="1">
      <c r="B16" s="414" t="s">
        <v>400</v>
      </c>
      <c r="C16" s="415" t="s">
        <v>401</v>
      </c>
      <c r="D16" s="434">
        <v>-4711.7999999999993</v>
      </c>
      <c r="E16" s="434">
        <v>-2470.9</v>
      </c>
      <c r="F16" s="434">
        <v>563</v>
      </c>
      <c r="G16" s="434"/>
      <c r="H16" s="435">
        <v>-8.4540854774464407</v>
      </c>
      <c r="I16" s="435">
        <v>-4.4333799834930208</v>
      </c>
      <c r="J16" s="435">
        <v>1.0101553809164963</v>
      </c>
      <c r="K16" s="436"/>
      <c r="U16" s="413"/>
      <c r="V16" s="413"/>
      <c r="W16" s="413"/>
      <c r="X16" s="413"/>
      <c r="Y16" s="413"/>
      <c r="Z16" s="413"/>
      <c r="AA16" s="413"/>
    </row>
    <row r="17" spans="2:27" ht="21.75" customHeight="1">
      <c r="B17" s="414" t="s">
        <v>402</v>
      </c>
      <c r="C17" s="415" t="s">
        <v>403</v>
      </c>
      <c r="D17" s="434">
        <v>-5596.699999999998</v>
      </c>
      <c r="E17" s="434">
        <v>-2904.4</v>
      </c>
      <c r="F17" s="434">
        <v>376.5</v>
      </c>
      <c r="G17" s="434"/>
      <c r="H17" s="435">
        <v>-8.7634661154954241</v>
      </c>
      <c r="I17" s="435">
        <v>-4.5477890517349371</v>
      </c>
      <c r="J17" s="435">
        <v>0.58953400977076287</v>
      </c>
      <c r="K17" s="436"/>
      <c r="U17" s="413"/>
      <c r="V17" s="413"/>
      <c r="W17" s="413"/>
      <c r="X17" s="413"/>
      <c r="Y17" s="413"/>
      <c r="Z17" s="413"/>
      <c r="AA17" s="413"/>
    </row>
    <row r="18" spans="2:27" ht="21.75" customHeight="1">
      <c r="B18" s="414" t="s">
        <v>404</v>
      </c>
      <c r="C18" s="415" t="s">
        <v>405</v>
      </c>
      <c r="D18" s="434">
        <v>-7553.7999999999993</v>
      </c>
      <c r="E18" s="434">
        <v>-4575.1000000000004</v>
      </c>
      <c r="F18" s="434">
        <v>2273</v>
      </c>
      <c r="G18" s="434"/>
      <c r="H18" s="435">
        <v>-9.8221205107533862</v>
      </c>
      <c r="I18" s="435">
        <v>-5.9489506670480852</v>
      </c>
      <c r="J18" s="435">
        <v>2.9555561334616285</v>
      </c>
      <c r="K18" s="436"/>
      <c r="U18" s="413"/>
      <c r="V18" s="413"/>
      <c r="W18" s="413"/>
      <c r="X18" s="413"/>
      <c r="Y18" s="413"/>
      <c r="Z18" s="413"/>
      <c r="AA18" s="413"/>
    </row>
    <row r="19" spans="2:27" ht="21.75" customHeight="1">
      <c r="B19" s="414" t="s">
        <v>465</v>
      </c>
      <c r="C19" s="415" t="s">
        <v>407</v>
      </c>
      <c r="D19" s="434">
        <v>-9096.2000000000007</v>
      </c>
      <c r="E19" s="434">
        <v>-6334.8</v>
      </c>
      <c r="F19" s="434">
        <v>75.900000000000006</v>
      </c>
      <c r="G19" s="434"/>
      <c r="H19" s="435">
        <v>-10.189537358575111</v>
      </c>
      <c r="I19" s="435">
        <v>-7.0962249355886646</v>
      </c>
      <c r="J19" s="435">
        <v>8.5022964041671339E-2</v>
      </c>
      <c r="K19" s="436"/>
      <c r="U19" s="413"/>
      <c r="V19" s="413"/>
      <c r="W19" s="413"/>
      <c r="X19" s="413"/>
      <c r="Y19" s="413"/>
      <c r="Z19" s="413"/>
      <c r="AA19" s="413"/>
    </row>
    <row r="20" spans="2:27" ht="21.75" customHeight="1">
      <c r="B20" s="414" t="s">
        <v>408</v>
      </c>
      <c r="C20" s="415" t="s">
        <v>409</v>
      </c>
      <c r="D20" s="434">
        <v>-10433.699999999999</v>
      </c>
      <c r="E20" s="434">
        <v>-7643.6</v>
      </c>
      <c r="F20" s="434">
        <v>2649.6</v>
      </c>
      <c r="G20" s="434"/>
      <c r="H20" s="435">
        <v>-10.08905778602924</v>
      </c>
      <c r="I20" s="435">
        <v>-7.3911193625744565</v>
      </c>
      <c r="J20" s="435">
        <v>2.5620793687630536</v>
      </c>
      <c r="K20" s="436"/>
      <c r="U20" s="413"/>
      <c r="V20" s="413"/>
      <c r="W20" s="413"/>
      <c r="X20" s="413"/>
      <c r="Y20" s="413"/>
      <c r="Z20" s="413"/>
      <c r="AA20" s="413"/>
    </row>
    <row r="21" spans="2:27" ht="21.75" customHeight="1">
      <c r="B21" s="414" t="s">
        <v>410</v>
      </c>
      <c r="C21" s="415" t="s">
        <v>411</v>
      </c>
      <c r="D21" s="434">
        <v>-13160.900000000001</v>
      </c>
      <c r="E21" s="434">
        <v>-9499.7000000000007</v>
      </c>
      <c r="F21" s="434">
        <v>4132.2</v>
      </c>
      <c r="G21" s="434"/>
      <c r="H21" s="435">
        <v>-10.933704411398191</v>
      </c>
      <c r="I21" s="435">
        <v>-7.8920827448699855</v>
      </c>
      <c r="J21" s="435">
        <v>3.4329151782005485</v>
      </c>
      <c r="K21" s="436"/>
      <c r="U21" s="413"/>
      <c r="V21" s="413"/>
      <c r="W21" s="413"/>
      <c r="X21" s="413"/>
      <c r="Y21" s="413"/>
      <c r="Z21" s="413"/>
      <c r="AA21" s="413"/>
    </row>
    <row r="22" spans="2:27" ht="21.75" customHeight="1">
      <c r="B22" s="414" t="s">
        <v>412</v>
      </c>
      <c r="C22" s="415" t="s">
        <v>413</v>
      </c>
      <c r="D22" s="434">
        <v>-14368.3</v>
      </c>
      <c r="E22" s="434">
        <v>-10074.000000000004</v>
      </c>
      <c r="F22" s="434">
        <v>3394.4</v>
      </c>
      <c r="G22" s="434"/>
      <c r="H22" s="435">
        <v>-9.6117388134085235</v>
      </c>
      <c r="I22" s="435">
        <v>-6.7390475425956806</v>
      </c>
      <c r="J22" s="435">
        <v>2.2706991243385715</v>
      </c>
      <c r="K22" s="436"/>
      <c r="U22" s="413"/>
      <c r="V22" s="413"/>
      <c r="W22" s="413"/>
      <c r="X22" s="413"/>
      <c r="Y22" s="413"/>
      <c r="Z22" s="413"/>
      <c r="AA22" s="413"/>
    </row>
    <row r="23" spans="2:27" ht="21.75" customHeight="1">
      <c r="B23" s="414" t="s">
        <v>414</v>
      </c>
      <c r="C23" s="415" t="s">
        <v>415</v>
      </c>
      <c r="D23" s="434">
        <v>-16909.100000000006</v>
      </c>
      <c r="E23" s="434">
        <v>-9971.8000000000011</v>
      </c>
      <c r="F23" s="434">
        <v>7740.2</v>
      </c>
      <c r="G23" s="434"/>
      <c r="H23" s="435">
        <v>-9.8610284941157289</v>
      </c>
      <c r="I23" s="435">
        <v>-5.8153422676324107</v>
      </c>
      <c r="J23" s="435">
        <v>4.513920477740065</v>
      </c>
      <c r="K23" s="436"/>
      <c r="U23" s="413"/>
      <c r="V23" s="413"/>
      <c r="W23" s="413"/>
      <c r="X23" s="413"/>
      <c r="Y23" s="413"/>
      <c r="Z23" s="413"/>
      <c r="AA23" s="413"/>
    </row>
    <row r="24" spans="2:27" ht="21.75" customHeight="1">
      <c r="B24" s="414" t="s">
        <v>416</v>
      </c>
      <c r="C24" s="415" t="s">
        <v>417</v>
      </c>
      <c r="D24" s="434">
        <v>-14836.199999999997</v>
      </c>
      <c r="E24" s="434">
        <v>-8027.2000000000007</v>
      </c>
      <c r="F24" s="434">
        <v>6283.3</v>
      </c>
      <c r="G24" s="434"/>
      <c r="H24" s="435">
        <v>-7.4452005299289397</v>
      </c>
      <c r="I24" s="435">
        <v>-4.0282628768718141</v>
      </c>
      <c r="J24" s="435">
        <v>3.153127383676583</v>
      </c>
      <c r="K24" s="436"/>
      <c r="U24" s="413"/>
      <c r="V24" s="413"/>
      <c r="W24" s="413"/>
      <c r="X24" s="413"/>
      <c r="Y24" s="413"/>
      <c r="Z24" s="413"/>
      <c r="AA24" s="413"/>
    </row>
    <row r="25" spans="2:27" ht="21.75" customHeight="1">
      <c r="B25" s="414" t="s">
        <v>418</v>
      </c>
      <c r="C25" s="415" t="s">
        <v>419</v>
      </c>
      <c r="D25" s="434">
        <v>-22494.899999999994</v>
      </c>
      <c r="E25" s="434">
        <v>-11786.099999999989</v>
      </c>
      <c r="F25" s="434">
        <v>-313.89999999999998</v>
      </c>
      <c r="G25" s="434"/>
      <c r="H25" s="435">
        <v>-10.263442454659517</v>
      </c>
      <c r="I25" s="435">
        <v>-5.3774837458651712</v>
      </c>
      <c r="J25" s="435">
        <v>-0.14321888901562677</v>
      </c>
      <c r="K25" s="436"/>
      <c r="U25" s="413"/>
      <c r="V25" s="413"/>
      <c r="W25" s="413"/>
      <c r="X25" s="413"/>
      <c r="Y25" s="413"/>
      <c r="Z25" s="413"/>
      <c r="AA25" s="413"/>
    </row>
    <row r="26" spans="2:27" ht="21.75" customHeight="1">
      <c r="B26" s="414" t="s">
        <v>420</v>
      </c>
      <c r="C26" s="415" t="s">
        <v>421</v>
      </c>
      <c r="D26" s="434">
        <v>-33735.400000000009</v>
      </c>
      <c r="E26" s="434">
        <v>-21542.200000000008</v>
      </c>
      <c r="F26" s="434">
        <v>-1080.5</v>
      </c>
      <c r="G26" s="434"/>
      <c r="H26" s="435">
        <v>-13.553088830233861</v>
      </c>
      <c r="I26" s="435">
        <v>-8.6545098086480046</v>
      </c>
      <c r="J26" s="435">
        <v>-0.43408741206767021</v>
      </c>
      <c r="K26" s="436"/>
      <c r="U26" s="413"/>
      <c r="V26" s="413"/>
      <c r="W26" s="413"/>
      <c r="X26" s="413"/>
      <c r="Y26" s="413"/>
      <c r="Z26" s="413"/>
      <c r="AA26" s="413"/>
    </row>
    <row r="27" spans="2:27" ht="21.75" customHeight="1">
      <c r="B27" s="414" t="s">
        <v>422</v>
      </c>
      <c r="C27" s="415" t="s">
        <v>423</v>
      </c>
      <c r="D27" s="434">
        <v>-31638.099999999991</v>
      </c>
      <c r="E27" s="434">
        <v>-16507.999999999982</v>
      </c>
      <c r="F27" s="434">
        <v>3202.1</v>
      </c>
      <c r="G27" s="434"/>
      <c r="H27" s="435">
        <v>-11.278657317129683</v>
      </c>
      <c r="I27" s="435">
        <v>-5.8849322491292675</v>
      </c>
      <c r="J27" s="435">
        <v>1.1415157229789707</v>
      </c>
      <c r="K27" s="436"/>
      <c r="U27" s="413"/>
      <c r="V27" s="413"/>
      <c r="W27" s="413"/>
      <c r="X27" s="413"/>
      <c r="Y27" s="413"/>
      <c r="Z27" s="413"/>
      <c r="AA27" s="413"/>
    </row>
    <row r="28" spans="2:27" ht="21.75" customHeight="1">
      <c r="B28" s="414" t="s">
        <v>424</v>
      </c>
      <c r="C28" s="415" t="s">
        <v>425</v>
      </c>
      <c r="D28" s="434">
        <v>-32486.100000000006</v>
      </c>
      <c r="E28" s="434">
        <v>-15188.2</v>
      </c>
      <c r="F28" s="434">
        <v>10965.9</v>
      </c>
      <c r="G28" s="434"/>
      <c r="H28" s="435">
        <v>-10.798284831059185</v>
      </c>
      <c r="I28" s="435">
        <v>-5.0485133540527514</v>
      </c>
      <c r="J28" s="435">
        <v>3.6450331566088852</v>
      </c>
      <c r="K28" s="436"/>
      <c r="U28" s="413"/>
      <c r="V28" s="413"/>
      <c r="W28" s="413"/>
      <c r="X28" s="413"/>
      <c r="Y28" s="413"/>
      <c r="Z28" s="413"/>
      <c r="AA28" s="413"/>
    </row>
    <row r="29" spans="2:27" ht="21.75" customHeight="1">
      <c r="B29" s="414" t="s">
        <v>426</v>
      </c>
      <c r="C29" s="415" t="s">
        <v>427</v>
      </c>
      <c r="D29" s="434">
        <v>-21801</v>
      </c>
      <c r="E29" s="434">
        <v>235.09999999999127</v>
      </c>
      <c r="F29" s="434">
        <v>9840</v>
      </c>
      <c r="G29" s="434"/>
      <c r="H29" s="435">
        <v>-6.3738904676700692</v>
      </c>
      <c r="I29" s="435">
        <v>6.8735454747450936E-2</v>
      </c>
      <c r="J29" s="435">
        <v>2.8768901519138335</v>
      </c>
      <c r="K29" s="436"/>
      <c r="U29" s="413"/>
      <c r="V29" s="413"/>
      <c r="W29" s="413"/>
      <c r="X29" s="413"/>
      <c r="Y29" s="413"/>
      <c r="Z29" s="413"/>
      <c r="AA29" s="413"/>
    </row>
    <row r="30" spans="2:27" ht="21.75" customHeight="1">
      <c r="B30" s="414" t="s">
        <v>428</v>
      </c>
      <c r="C30" s="415" t="s">
        <v>429</v>
      </c>
      <c r="D30" s="434">
        <v>-32333.999999999985</v>
      </c>
      <c r="E30" s="434">
        <v>-8965.7999999999975</v>
      </c>
      <c r="F30" s="434">
        <v>14434.099999999999</v>
      </c>
      <c r="G30" s="434"/>
      <c r="H30" s="435">
        <v>-8.5204275233999454</v>
      </c>
      <c r="I30" s="435">
        <v>-2.3626043511257264</v>
      </c>
      <c r="J30" s="435">
        <v>3.8035721814655532</v>
      </c>
      <c r="K30" s="436"/>
      <c r="U30" s="413"/>
      <c r="V30" s="413"/>
      <c r="W30" s="413"/>
      <c r="X30" s="413"/>
      <c r="Y30" s="413"/>
      <c r="Z30" s="413"/>
      <c r="AA30" s="413"/>
    </row>
    <row r="31" spans="2:27" ht="21.75" customHeight="1">
      <c r="B31" s="414" t="s">
        <v>430</v>
      </c>
      <c r="C31" s="415" t="s">
        <v>431</v>
      </c>
      <c r="D31" s="434">
        <v>-47147.199999999997</v>
      </c>
      <c r="E31" s="434">
        <v>20148.499999999993</v>
      </c>
      <c r="F31" s="434">
        <v>5221.3999999999996</v>
      </c>
      <c r="G31" s="434">
        <v>47216.1</v>
      </c>
      <c r="H31" s="435">
        <v>-10.678407950733716</v>
      </c>
      <c r="I31" s="435">
        <v>4.5634502705432816</v>
      </c>
      <c r="J31" s="435">
        <v>1.1825991633429138</v>
      </c>
      <c r="K31" s="436">
        <v>10.694013168176228</v>
      </c>
      <c r="U31" s="413"/>
      <c r="V31" s="413"/>
      <c r="W31" s="413"/>
      <c r="X31" s="413"/>
      <c r="Y31" s="413"/>
      <c r="Z31" s="413"/>
      <c r="AA31" s="413"/>
    </row>
    <row r="32" spans="2:27" ht="21.75" customHeight="1">
      <c r="B32" s="414" t="s">
        <v>432</v>
      </c>
      <c r="C32" s="415" t="s">
        <v>433</v>
      </c>
      <c r="D32" s="434">
        <v>-49420.100000000006</v>
      </c>
      <c r="E32" s="434">
        <v>18161.100000000009</v>
      </c>
      <c r="F32" s="434">
        <v>-3342.9000000000005</v>
      </c>
      <c r="G32" s="434">
        <v>47536.3</v>
      </c>
      <c r="H32" s="435">
        <v>-10.756524748445402</v>
      </c>
      <c r="I32" s="435">
        <v>3.9528516050957379</v>
      </c>
      <c r="J32" s="435">
        <v>-0.72759841808450687</v>
      </c>
      <c r="K32" s="436">
        <v>10.346506530733954</v>
      </c>
      <c r="U32" s="413"/>
      <c r="V32" s="413"/>
      <c r="W32" s="413"/>
      <c r="X32" s="413"/>
      <c r="Y32" s="413"/>
      <c r="Z32" s="413"/>
      <c r="AA32" s="413"/>
    </row>
    <row r="33" spans="2:27" ht="21.75" customHeight="1">
      <c r="B33" s="414" t="s">
        <v>434</v>
      </c>
      <c r="C33" s="415" t="s">
        <v>435</v>
      </c>
      <c r="D33" s="434">
        <v>-63242.600000000006</v>
      </c>
      <c r="E33" s="434">
        <v>11614.7</v>
      </c>
      <c r="F33" s="434">
        <v>4363.5</v>
      </c>
      <c r="G33" s="434">
        <v>54203.3</v>
      </c>
      <c r="H33" s="435">
        <v>-12.848154626587924</v>
      </c>
      <c r="I33" s="435">
        <v>2.3596035194857699</v>
      </c>
      <c r="J33" s="435">
        <v>0.88647403353303633</v>
      </c>
      <c r="K33" s="436">
        <v>11.011760738352521</v>
      </c>
      <c r="U33" s="413"/>
      <c r="V33" s="413"/>
      <c r="W33" s="413"/>
      <c r="X33" s="413"/>
      <c r="Y33" s="413"/>
      <c r="Z33" s="413"/>
      <c r="AA33" s="413"/>
    </row>
    <row r="34" spans="2:27" ht="21.75" customHeight="1">
      <c r="B34" s="414" t="s">
        <v>436</v>
      </c>
      <c r="C34" s="415" t="s">
        <v>437</v>
      </c>
      <c r="D34" s="434">
        <v>-68606.699999999983</v>
      </c>
      <c r="E34" s="434">
        <v>14598</v>
      </c>
      <c r="F34" s="434">
        <v>16005.2</v>
      </c>
      <c r="G34" s="434">
        <v>58587.6</v>
      </c>
      <c r="H34" s="435">
        <v>-12.781896193565331</v>
      </c>
      <c r="I34" s="435">
        <v>2.7197069766315356</v>
      </c>
      <c r="J34" s="435">
        <v>2.9818779354968523</v>
      </c>
      <c r="K34" s="436">
        <v>10.915269520762964</v>
      </c>
      <c r="U34" s="413"/>
      <c r="V34" s="413"/>
      <c r="W34" s="413"/>
      <c r="X34" s="413"/>
      <c r="Y34" s="413"/>
      <c r="Z34" s="413"/>
      <c r="AA34" s="413"/>
    </row>
    <row r="35" spans="2:27" ht="21.75" customHeight="1">
      <c r="B35" s="414" t="s">
        <v>438</v>
      </c>
      <c r="C35" s="415" t="s">
        <v>439</v>
      </c>
      <c r="D35" s="434">
        <v>-87796.300000000017</v>
      </c>
      <c r="E35" s="434">
        <v>11544.6</v>
      </c>
      <c r="F35" s="434">
        <v>5742.1</v>
      </c>
      <c r="G35" s="434">
        <v>65541.2</v>
      </c>
      <c r="H35" s="435">
        <v>-14.89557389398248</v>
      </c>
      <c r="I35" s="435">
        <v>1.9586638887569305</v>
      </c>
      <c r="J35" s="435">
        <v>0.97420819392886482</v>
      </c>
      <c r="K35" s="436">
        <v>11.119760032031923</v>
      </c>
      <c r="U35" s="413"/>
      <c r="V35" s="413"/>
      <c r="W35" s="413"/>
      <c r="X35" s="413"/>
      <c r="Y35" s="413"/>
      <c r="Z35" s="413"/>
      <c r="AA35" s="413"/>
    </row>
    <row r="36" spans="2:27" ht="21.75" customHeight="1">
      <c r="B36" s="414" t="s">
        <v>440</v>
      </c>
      <c r="C36" s="415" t="s">
        <v>441</v>
      </c>
      <c r="D36" s="434">
        <v>-116876.69999999998</v>
      </c>
      <c r="E36" s="434">
        <v>14224.5</v>
      </c>
      <c r="F36" s="434">
        <v>25597.8</v>
      </c>
      <c r="G36" s="434">
        <v>97688.5</v>
      </c>
      <c r="H36" s="435">
        <v>-17.868759975782925</v>
      </c>
      <c r="I36" s="435">
        <v>2.174720678078045</v>
      </c>
      <c r="J36" s="435">
        <v>3.9135340414992568</v>
      </c>
      <c r="K36" s="436">
        <v>14.935161233113789</v>
      </c>
      <c r="U36" s="413"/>
      <c r="V36" s="413"/>
      <c r="W36" s="413"/>
      <c r="X36" s="413"/>
      <c r="Y36" s="413"/>
      <c r="Z36" s="413"/>
      <c r="AA36" s="413"/>
    </row>
    <row r="37" spans="2:27" ht="21.75" customHeight="1">
      <c r="B37" s="414" t="s">
        <v>317</v>
      </c>
      <c r="C37" s="415" t="s">
        <v>442</v>
      </c>
      <c r="D37" s="434">
        <v>-137326</v>
      </c>
      <c r="E37" s="434">
        <v>-902.20000000001164</v>
      </c>
      <c r="F37" s="434">
        <v>5904.2999999999993</v>
      </c>
      <c r="G37" s="434">
        <v>100144.8</v>
      </c>
      <c r="H37" s="435">
        <v>-18.867946133860194</v>
      </c>
      <c r="I37" s="435">
        <v>-0.12395803418121031</v>
      </c>
      <c r="J37" s="435">
        <v>0.81122303393494843</v>
      </c>
      <c r="K37" s="436">
        <v>13.759424231290524</v>
      </c>
      <c r="U37" s="413"/>
      <c r="V37" s="413"/>
      <c r="W37" s="413"/>
      <c r="X37" s="413"/>
      <c r="Y37" s="413"/>
      <c r="Z37" s="413"/>
      <c r="AA37" s="413"/>
    </row>
    <row r="38" spans="2:27" ht="21.75" customHeight="1">
      <c r="B38" s="414" t="s">
        <v>316</v>
      </c>
      <c r="C38" s="415" t="s">
        <v>443</v>
      </c>
      <c r="D38" s="434">
        <v>-167083.69999999995</v>
      </c>
      <c r="E38" s="434">
        <v>23679.600000000006</v>
      </c>
      <c r="F38" s="434">
        <v>29674.699999999997</v>
      </c>
      <c r="G38" s="434">
        <v>142682.70000000001</v>
      </c>
      <c r="H38" s="435">
        <v>-20.484524006315571</v>
      </c>
      <c r="I38" s="435">
        <v>2.9031278015746027</v>
      </c>
      <c r="J38" s="435">
        <v>3.6381293000466997</v>
      </c>
      <c r="K38" s="436">
        <v>17.49295229538204</v>
      </c>
      <c r="U38" s="413"/>
      <c r="V38" s="413"/>
      <c r="W38" s="413"/>
      <c r="X38" s="413"/>
      <c r="Y38" s="413"/>
      <c r="Z38" s="413"/>
      <c r="AA38" s="413"/>
    </row>
    <row r="39" spans="2:27" ht="21.75" customHeight="1">
      <c r="B39" s="414" t="s">
        <v>315</v>
      </c>
      <c r="C39" s="415" t="s">
        <v>444</v>
      </c>
      <c r="D39" s="434">
        <v>-219798.99999999997</v>
      </c>
      <c r="E39" s="434">
        <v>41437.299999999988</v>
      </c>
      <c r="F39" s="434">
        <v>44758.399999999994</v>
      </c>
      <c r="G39" s="434">
        <v>209698.5</v>
      </c>
      <c r="H39" s="435">
        <v>-22.240750037615424</v>
      </c>
      <c r="I39" s="435">
        <v>4.1929063896272574</v>
      </c>
      <c r="J39" s="435">
        <v>4.5289577590598968</v>
      </c>
      <c r="K39" s="436">
        <v>21.218713104986371</v>
      </c>
      <c r="U39" s="413"/>
      <c r="V39" s="413"/>
      <c r="W39" s="413"/>
      <c r="X39" s="413"/>
      <c r="Y39" s="413"/>
      <c r="Z39" s="413"/>
      <c r="AA39" s="413"/>
    </row>
    <row r="40" spans="2:27" ht="21.75" customHeight="1">
      <c r="B40" s="414" t="s">
        <v>314</v>
      </c>
      <c r="C40" s="415" t="s">
        <v>445</v>
      </c>
      <c r="D40" s="434">
        <v>-319900.3</v>
      </c>
      <c r="E40" s="434">
        <v>-28135.199999999983</v>
      </c>
      <c r="F40" s="434">
        <v>-3325.7</v>
      </c>
      <c r="G40" s="434">
        <v>231725.3</v>
      </c>
      <c r="H40" s="435">
        <v>-26.81986816351991</v>
      </c>
      <c r="I40" s="435">
        <v>-2.35880477371939</v>
      </c>
      <c r="J40" s="435">
        <v>-0.27882073118224071</v>
      </c>
      <c r="K40" s="436">
        <v>19.427434097911444</v>
      </c>
      <c r="U40" s="413"/>
      <c r="V40" s="413"/>
      <c r="W40" s="413"/>
      <c r="X40" s="413"/>
      <c r="Y40" s="413"/>
      <c r="Z40" s="413"/>
      <c r="AA40" s="413"/>
    </row>
    <row r="41" spans="2:27" ht="21.75" customHeight="1">
      <c r="B41" s="414" t="s">
        <v>313</v>
      </c>
      <c r="C41" s="415" t="s">
        <v>446</v>
      </c>
      <c r="D41" s="434">
        <v>-328344.5</v>
      </c>
      <c r="E41" s="434">
        <v>-12936.399999999994</v>
      </c>
      <c r="F41" s="434">
        <v>4089.6999999999971</v>
      </c>
      <c r="G41" s="434">
        <v>253551.59999999998</v>
      </c>
      <c r="H41" s="435">
        <v>-24.020156044400252</v>
      </c>
      <c r="I41" s="435">
        <v>-0.94636683925809395</v>
      </c>
      <c r="J41" s="435">
        <v>0.29918342525848196</v>
      </c>
      <c r="K41" s="436">
        <v>18.548655443618987</v>
      </c>
      <c r="U41" s="413"/>
      <c r="V41" s="413"/>
      <c r="W41" s="413"/>
      <c r="X41" s="413"/>
      <c r="Y41" s="413"/>
      <c r="Z41" s="413"/>
      <c r="AA41" s="413"/>
    </row>
    <row r="42" spans="2:27" ht="21.75" customHeight="1">
      <c r="B42" s="414" t="s">
        <v>312</v>
      </c>
      <c r="C42" s="415" t="s">
        <v>447</v>
      </c>
      <c r="D42" s="434">
        <v>-359084.3</v>
      </c>
      <c r="E42" s="434">
        <v>75979.200000000012</v>
      </c>
      <c r="F42" s="434">
        <v>131626.6</v>
      </c>
      <c r="G42" s="434">
        <v>359554.4</v>
      </c>
      <c r="H42" s="435">
        <v>-23.510381560076681</v>
      </c>
      <c r="I42" s="435">
        <v>4.9745978385281067</v>
      </c>
      <c r="J42" s="435">
        <v>8.6180086109462017</v>
      </c>
      <c r="K42" s="436">
        <v>23.541160489624399</v>
      </c>
      <c r="U42" s="413"/>
      <c r="V42" s="413"/>
      <c r="W42" s="413"/>
      <c r="X42" s="413"/>
      <c r="Y42" s="413"/>
      <c r="Z42" s="413"/>
      <c r="AA42" s="413"/>
    </row>
    <row r="43" spans="2:27" ht="21.75" customHeight="1">
      <c r="B43" s="414" t="s">
        <v>311</v>
      </c>
      <c r="C43" s="415" t="s">
        <v>448</v>
      </c>
      <c r="D43" s="434">
        <v>-453718.70000000007</v>
      </c>
      <c r="E43" s="434">
        <v>57060.739999999991</v>
      </c>
      <c r="F43" s="434">
        <v>68939.62</v>
      </c>
      <c r="G43" s="434">
        <v>434581.7</v>
      </c>
      <c r="H43" s="435">
        <v>-26.767889536272726</v>
      </c>
      <c r="I43" s="435">
        <v>3.3663932854827854</v>
      </c>
      <c r="J43" s="435">
        <v>4.0672075733987105</v>
      </c>
      <c r="K43" s="436">
        <v>25.638870383974943</v>
      </c>
      <c r="U43" s="413"/>
      <c r="V43" s="413"/>
      <c r="W43" s="413"/>
      <c r="X43" s="413"/>
      <c r="Y43" s="413"/>
      <c r="Z43" s="413"/>
      <c r="AA43" s="413"/>
    </row>
    <row r="44" spans="2:27" ht="21.75" customHeight="1">
      <c r="B44" s="414" t="s">
        <v>310</v>
      </c>
      <c r="C44" s="415" t="s">
        <v>449</v>
      </c>
      <c r="D44" s="434">
        <v>-574530.5</v>
      </c>
      <c r="E44" s="434">
        <v>89721.500000000058</v>
      </c>
      <c r="F44" s="434">
        <v>127127.13000000002</v>
      </c>
      <c r="G44" s="434">
        <v>543294.10000000009</v>
      </c>
      <c r="H44" s="435">
        <v>-29.2450458524395</v>
      </c>
      <c r="I44" s="435">
        <v>4.5670497588024519</v>
      </c>
      <c r="J44" s="435">
        <v>6.4710903005828895</v>
      </c>
      <c r="K44" s="436">
        <v>27.655034616717224</v>
      </c>
      <c r="U44" s="413"/>
      <c r="V44" s="413"/>
      <c r="W44" s="413"/>
      <c r="X44" s="413"/>
      <c r="Y44" s="413"/>
      <c r="Z44" s="413"/>
      <c r="AA44" s="413"/>
    </row>
    <row r="45" spans="2:27" ht="21.75" customHeight="1">
      <c r="B45" s="414" t="s">
        <v>309</v>
      </c>
      <c r="C45" s="415" t="s">
        <v>450</v>
      </c>
      <c r="D45" s="434">
        <v>-635879.20000000007</v>
      </c>
      <c r="E45" s="434">
        <v>108319.79999999999</v>
      </c>
      <c r="F45" s="434">
        <v>145035.95000000001</v>
      </c>
      <c r="G45" s="434">
        <v>617278.80000000005</v>
      </c>
      <c r="H45" s="435">
        <v>-29.85138732287351</v>
      </c>
      <c r="I45" s="435">
        <v>5.085079531672358</v>
      </c>
      <c r="J45" s="435">
        <v>6.8087214036737107</v>
      </c>
      <c r="K45" s="436">
        <v>28.978190425160271</v>
      </c>
      <c r="M45" s="437"/>
      <c r="N45" s="413"/>
      <c r="O45" s="413"/>
      <c r="P45" s="413"/>
      <c r="Q45" s="413"/>
      <c r="U45" s="413"/>
      <c r="V45" s="413"/>
      <c r="W45" s="413"/>
      <c r="X45" s="413"/>
      <c r="Y45" s="413"/>
      <c r="Z45" s="413"/>
      <c r="AA45" s="413"/>
    </row>
    <row r="46" spans="2:27" ht="21.75" customHeight="1">
      <c r="B46" s="414" t="s">
        <v>63</v>
      </c>
      <c r="C46" s="415" t="s">
        <v>451</v>
      </c>
      <c r="D46" s="434">
        <v>-671772.38038956898</v>
      </c>
      <c r="E46" s="434">
        <v>140418.61221132224</v>
      </c>
      <c r="F46" s="434">
        <v>188912.3</v>
      </c>
      <c r="G46" s="434">
        <v>665064.34822111635</v>
      </c>
      <c r="H46" s="435">
        <v>-29.814636143868476</v>
      </c>
      <c r="I46" s="435">
        <v>6.2320660287934428</v>
      </c>
      <c r="J46" s="435">
        <v>8.3843153604127867</v>
      </c>
      <c r="K46" s="436">
        <v>29.516919917089698</v>
      </c>
      <c r="M46" s="437"/>
      <c r="N46" s="413"/>
      <c r="O46" s="413"/>
      <c r="P46" s="413"/>
      <c r="Q46" s="413"/>
      <c r="U46" s="413"/>
      <c r="V46" s="413"/>
      <c r="W46" s="413"/>
      <c r="X46" s="413"/>
      <c r="Y46" s="413"/>
      <c r="Z46" s="413"/>
      <c r="AA46" s="413"/>
    </row>
    <row r="47" spans="2:27" ht="21.75" customHeight="1">
      <c r="B47" s="414" t="s">
        <v>64</v>
      </c>
      <c r="C47" s="415" t="s">
        <v>452</v>
      </c>
      <c r="D47" s="434">
        <v>-892926.9</v>
      </c>
      <c r="E47" s="434">
        <v>-10130.6</v>
      </c>
      <c r="F47" s="434">
        <v>82106.100000000006</v>
      </c>
      <c r="G47" s="434">
        <v>695452.4</v>
      </c>
      <c r="H47" s="435">
        <v>-33.386775820462042</v>
      </c>
      <c r="I47" s="435">
        <v>-0.3787858458814185</v>
      </c>
      <c r="J47" s="435">
        <v>3.0699690581529562</v>
      </c>
      <c r="K47" s="436">
        <v>26.003151403101754</v>
      </c>
      <c r="M47" s="437"/>
      <c r="N47" s="413"/>
      <c r="O47" s="413"/>
      <c r="P47" s="413"/>
      <c r="Q47" s="413"/>
      <c r="U47" s="413"/>
      <c r="V47" s="413"/>
      <c r="W47" s="413"/>
      <c r="X47" s="413"/>
      <c r="Y47" s="413"/>
      <c r="Z47" s="413"/>
      <c r="AA47" s="413"/>
    </row>
    <row r="48" spans="2:27" ht="21.75" customHeight="1">
      <c r="B48" s="414" t="s">
        <v>65</v>
      </c>
      <c r="C48" s="415" t="s">
        <v>453</v>
      </c>
      <c r="D48" s="438">
        <v>-1134107.9443190622</v>
      </c>
      <c r="E48" s="438">
        <v>-246822.22110370582</v>
      </c>
      <c r="F48" s="438">
        <v>960.19000000003098</v>
      </c>
      <c r="G48" s="438">
        <v>755058.58393590851</v>
      </c>
      <c r="H48" s="439">
        <v>-37.245815708715099</v>
      </c>
      <c r="I48" s="440">
        <v>-8.1060140757272006</v>
      </c>
      <c r="J48" s="441">
        <v>3.1534088059690879E-2</v>
      </c>
      <c r="K48" s="442">
        <v>24.797262912610702</v>
      </c>
      <c r="M48" s="437"/>
      <c r="N48" s="413"/>
      <c r="O48" s="413"/>
      <c r="P48" s="413"/>
      <c r="Q48" s="413"/>
      <c r="U48" s="413"/>
      <c r="V48" s="413"/>
      <c r="W48" s="413"/>
      <c r="X48" s="413"/>
      <c r="Y48" s="413"/>
      <c r="Z48" s="413"/>
      <c r="AA48" s="413"/>
    </row>
    <row r="49" spans="2:27" ht="21.75" customHeight="1">
      <c r="B49" s="414" t="s">
        <v>539</v>
      </c>
      <c r="C49" s="415" t="s">
        <v>540</v>
      </c>
      <c r="D49" s="438">
        <v>-1300248.2957160142</v>
      </c>
      <c r="E49" s="438">
        <v>-263629.61553114722</v>
      </c>
      <c r="F49" s="438">
        <v>-67400.5</v>
      </c>
      <c r="G49" s="438">
        <v>879271.4</v>
      </c>
      <c r="H49" s="440">
        <v>-37.592545374033271</v>
      </c>
      <c r="I49" s="440">
        <v>-7.622012131410739</v>
      </c>
      <c r="J49" s="440">
        <v>-1.9486711598320174</v>
      </c>
      <c r="K49" s="442">
        <v>25.421336916567707</v>
      </c>
      <c r="M49" s="437"/>
      <c r="N49" s="413"/>
      <c r="O49" s="413"/>
      <c r="P49" s="413"/>
      <c r="Q49" s="413"/>
      <c r="U49" s="413"/>
      <c r="V49" s="413"/>
      <c r="W49" s="413"/>
      <c r="X49" s="413"/>
      <c r="Y49" s="413"/>
      <c r="Z49" s="413"/>
      <c r="AA49" s="413"/>
    </row>
    <row r="50" spans="2:27" ht="21.75" customHeight="1" thickBot="1">
      <c r="B50" s="443" t="s">
        <v>541</v>
      </c>
      <c r="C50" s="444" t="s">
        <v>542</v>
      </c>
      <c r="D50" s="445">
        <v>-1061938.3125001513</v>
      </c>
      <c r="E50" s="445">
        <v>-33615.766748631257</v>
      </c>
      <c r="F50" s="445">
        <v>282409.53906808869</v>
      </c>
      <c r="G50" s="445">
        <v>875026.9567769951</v>
      </c>
      <c r="H50" s="446">
        <v>-28.190234515096989</v>
      </c>
      <c r="I50" s="446">
        <v>-0.89236477947355308</v>
      </c>
      <c r="J50" s="446">
        <v>7.4968493608405504</v>
      </c>
      <c r="K50" s="447">
        <v>23.228483369502154</v>
      </c>
      <c r="M50" s="437"/>
      <c r="N50" s="413"/>
      <c r="O50" s="413"/>
      <c r="P50" s="413"/>
      <c r="Q50" s="413"/>
      <c r="U50" s="413"/>
      <c r="V50" s="413"/>
      <c r="W50" s="413"/>
      <c r="X50" s="413"/>
      <c r="Y50" s="413"/>
      <c r="Z50" s="413"/>
      <c r="AA50" s="413"/>
    </row>
    <row r="51" spans="2:27" ht="16.5" thickTop="1">
      <c r="B51" s="448" t="s">
        <v>470</v>
      </c>
      <c r="C51" s="448"/>
      <c r="D51" s="427"/>
      <c r="E51" s="427"/>
      <c r="F51" s="427"/>
    </row>
    <row r="52" spans="2:27">
      <c r="H52" s="413"/>
      <c r="I52" s="413"/>
      <c r="J52" s="413"/>
      <c r="K52" s="413"/>
    </row>
    <row r="53" spans="2:27">
      <c r="H53" s="413"/>
      <c r="I53" s="413"/>
      <c r="J53" s="413"/>
      <c r="K53" s="413"/>
    </row>
    <row r="54" spans="2:27">
      <c r="H54" s="413"/>
      <c r="I54" s="413"/>
      <c r="J54" s="413"/>
      <c r="K54" s="413"/>
    </row>
    <row r="55" spans="2:27">
      <c r="H55" s="413"/>
      <c r="I55" s="413"/>
      <c r="J55" s="413"/>
      <c r="K55" s="413"/>
    </row>
    <row r="56" spans="2:27">
      <c r="D56" s="413"/>
      <c r="E56" s="413"/>
      <c r="F56" s="413"/>
      <c r="G56" s="413"/>
      <c r="H56" s="413"/>
      <c r="I56" s="413"/>
      <c r="J56" s="413"/>
      <c r="K56" s="413"/>
    </row>
    <row r="57" spans="2:27">
      <c r="D57" s="413"/>
      <c r="E57" s="413"/>
      <c r="F57" s="413"/>
      <c r="G57" s="413"/>
      <c r="H57" s="413"/>
      <c r="I57" s="413"/>
      <c r="J57" s="413"/>
      <c r="K57" s="413"/>
    </row>
    <row r="58" spans="2:27">
      <c r="D58" s="413"/>
      <c r="E58" s="413"/>
      <c r="F58" s="413"/>
      <c r="G58" s="413"/>
      <c r="H58" s="413"/>
      <c r="I58" s="413"/>
      <c r="J58" s="413"/>
      <c r="K58" s="413"/>
    </row>
    <row r="71" spans="6:6">
      <c r="F71" s="413"/>
    </row>
    <row r="72" spans="6:6">
      <c r="F72" s="413"/>
    </row>
    <row r="73" spans="6:6">
      <c r="F73" s="413"/>
    </row>
    <row r="74" spans="6:6">
      <c r="F74" s="413"/>
    </row>
    <row r="75" spans="6:6">
      <c r="F75" s="413"/>
    </row>
    <row r="76" spans="6:6">
      <c r="F76" s="413"/>
    </row>
    <row r="77" spans="6:6">
      <c r="F77" s="413"/>
    </row>
    <row r="78" spans="6:6">
      <c r="F78" s="413"/>
    </row>
    <row r="79" spans="6:6">
      <c r="F79" s="413"/>
    </row>
    <row r="80" spans="6:6">
      <c r="F80" s="413"/>
    </row>
    <row r="81" spans="6:6">
      <c r="F81" s="413"/>
    </row>
    <row r="82" spans="6:6">
      <c r="F82" s="413"/>
    </row>
    <row r="83" spans="6:6">
      <c r="F83" s="413"/>
    </row>
    <row r="84" spans="6:6">
      <c r="F84" s="413"/>
    </row>
    <row r="85" spans="6:6">
      <c r="F85" s="413"/>
    </row>
    <row r="86" spans="6:6">
      <c r="F86" s="413"/>
    </row>
    <row r="87" spans="6:6">
      <c r="F87" s="413"/>
    </row>
    <row r="88" spans="6:6">
      <c r="F88" s="413"/>
    </row>
    <row r="89" spans="6:6">
      <c r="F89" s="413"/>
    </row>
    <row r="90" spans="6:6">
      <c r="F90" s="413"/>
    </row>
    <row r="91" spans="6:6">
      <c r="F91" s="413"/>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AA1004"/>
  <sheetViews>
    <sheetView showGridLines="0" zoomScale="90" zoomScaleNormal="90" workbookViewId="0">
      <pane xSplit="3" ySplit="5" topLeftCell="D42" activePane="bottomRight" state="frozen"/>
      <selection activeCell="F15" sqref="F15"/>
      <selection pane="topRight" activeCell="F15" sqref="F15"/>
      <selection pane="bottomLeft" activeCell="F15" sqref="F15"/>
      <selection pane="bottomRight" activeCell="F15" sqref="F15"/>
    </sheetView>
  </sheetViews>
  <sheetFormatPr defaultColWidth="15.42578125" defaultRowHeight="15" customHeight="1"/>
  <cols>
    <col min="1" max="1" width="6.140625" style="615" customWidth="1"/>
    <col min="2" max="2" width="12" style="615" customWidth="1"/>
    <col min="3" max="3" width="14.7109375" style="615" customWidth="1"/>
    <col min="4" max="4" width="13.85546875" style="615" bestFit="1" customWidth="1"/>
    <col min="5" max="5" width="15.42578125" style="615"/>
    <col min="6" max="6" width="12.42578125" style="615" customWidth="1"/>
    <col min="7" max="7" width="13.42578125" style="615" customWidth="1"/>
    <col min="8" max="8" width="15.28515625" style="615" customWidth="1"/>
    <col min="9" max="9" width="13.85546875" style="615" customWidth="1"/>
    <col min="10" max="10" width="13.140625" style="615" customWidth="1"/>
    <col min="11" max="11" width="12.42578125" style="615" bestFit="1" customWidth="1"/>
    <col min="12" max="12" width="15" style="615" bestFit="1" customWidth="1"/>
    <col min="13" max="27" width="9.42578125" style="615" customWidth="1"/>
    <col min="28" max="16384" width="15.42578125" style="615"/>
  </cols>
  <sheetData>
    <row r="1" spans="2:27" ht="15.75">
      <c r="B1" s="3144" t="s">
        <v>339</v>
      </c>
      <c r="C1" s="3145"/>
      <c r="D1" s="3145"/>
      <c r="E1" s="3145"/>
      <c r="F1" s="3145"/>
      <c r="G1" s="3145"/>
      <c r="H1" s="3145"/>
      <c r="I1" s="3145"/>
      <c r="J1" s="3145"/>
    </row>
    <row r="2" spans="2:27" ht="15.75">
      <c r="B2" s="3144" t="s">
        <v>525</v>
      </c>
      <c r="C2" s="3145"/>
      <c r="D2" s="3145"/>
      <c r="E2" s="3145"/>
      <c r="F2" s="3145"/>
      <c r="G2" s="3145"/>
      <c r="H2" s="3145"/>
      <c r="I2" s="3145"/>
      <c r="J2" s="3145"/>
    </row>
    <row r="3" spans="2:27" ht="16.5" thickBot="1">
      <c r="B3" s="3146" t="s">
        <v>184</v>
      </c>
      <c r="C3" s="3147"/>
      <c r="D3" s="3147"/>
      <c r="E3" s="3147"/>
      <c r="F3" s="3147"/>
      <c r="G3" s="3147"/>
      <c r="H3" s="3147"/>
      <c r="I3" s="3147"/>
      <c r="J3" s="3147"/>
    </row>
    <row r="4" spans="2:27" ht="15.75" thickTop="1">
      <c r="B4" s="3148" t="s">
        <v>216</v>
      </c>
      <c r="C4" s="3149" t="s">
        <v>331</v>
      </c>
      <c r="D4" s="3149" t="s">
        <v>330</v>
      </c>
      <c r="E4" s="3149" t="s">
        <v>319</v>
      </c>
      <c r="F4" s="3149" t="s">
        <v>329</v>
      </c>
      <c r="G4" s="3153" t="s">
        <v>318</v>
      </c>
      <c r="H4" s="3154"/>
      <c r="I4" s="3149" t="s">
        <v>328</v>
      </c>
      <c r="J4" s="3151" t="s">
        <v>327</v>
      </c>
      <c r="L4" s="296"/>
      <c r="M4" s="296"/>
      <c r="N4" s="296"/>
      <c r="O4" s="296"/>
      <c r="P4" s="296"/>
      <c r="Q4" s="296"/>
      <c r="R4" s="296"/>
      <c r="S4" s="296"/>
      <c r="T4" s="296"/>
      <c r="U4" s="296"/>
      <c r="V4" s="296"/>
      <c r="W4" s="296"/>
      <c r="X4" s="296"/>
      <c r="Y4" s="296"/>
      <c r="Z4" s="296"/>
      <c r="AA4" s="296"/>
    </row>
    <row r="5" spans="2:27" ht="42" customHeight="1">
      <c r="B5" s="3143"/>
      <c r="C5" s="3150"/>
      <c r="D5" s="3150"/>
      <c r="E5" s="3150"/>
      <c r="F5" s="3150"/>
      <c r="G5" s="314" t="s">
        <v>142</v>
      </c>
      <c r="H5" s="314" t="s">
        <v>296</v>
      </c>
      <c r="I5" s="3150"/>
      <c r="J5" s="3152"/>
      <c r="L5" s="296"/>
      <c r="M5" s="296"/>
      <c r="N5" s="296"/>
      <c r="O5" s="296"/>
      <c r="P5" s="296"/>
      <c r="Q5" s="296"/>
      <c r="R5" s="296"/>
      <c r="S5" s="296"/>
      <c r="T5" s="296"/>
      <c r="U5" s="296"/>
      <c r="V5" s="296"/>
      <c r="W5" s="296"/>
      <c r="X5" s="296"/>
      <c r="Y5" s="296"/>
      <c r="Z5" s="296"/>
      <c r="AA5" s="296"/>
    </row>
    <row r="6" spans="2:27">
      <c r="B6" s="3141" t="s">
        <v>64</v>
      </c>
      <c r="C6" s="304" t="s">
        <v>208</v>
      </c>
      <c r="D6" s="303">
        <v>-2315.2593572907354</v>
      </c>
      <c r="E6" s="303">
        <v>-61585.96818663981</v>
      </c>
      <c r="F6" s="303">
        <v>-3209.9787642016827</v>
      </c>
      <c r="G6" s="303">
        <v>51940.195430542029</v>
      </c>
      <c r="H6" s="303">
        <v>-2.5007406639422514</v>
      </c>
      <c r="I6" s="303">
        <v>1233.2069999999999</v>
      </c>
      <c r="J6" s="302">
        <v>-2111.4400000000082</v>
      </c>
      <c r="L6" s="313"/>
    </row>
    <row r="7" spans="2:27">
      <c r="B7" s="3142"/>
      <c r="C7" s="301" t="s">
        <v>546</v>
      </c>
      <c r="D7" s="300">
        <v>-11116.381814462555</v>
      </c>
      <c r="E7" s="300">
        <v>-131661.92973273239</v>
      </c>
      <c r="F7" s="300">
        <v>-5314.7781990221611</v>
      </c>
      <c r="G7" s="300">
        <v>114739.77702329913</v>
      </c>
      <c r="H7" s="300">
        <v>6.5677367020399098</v>
      </c>
      <c r="I7" s="300">
        <v>2193.337</v>
      </c>
      <c r="J7" s="299">
        <v>-3497.2000000000353</v>
      </c>
      <c r="L7" s="313"/>
    </row>
    <row r="8" spans="2:27">
      <c r="B8" s="3142"/>
      <c r="C8" s="301" t="s">
        <v>202</v>
      </c>
      <c r="D8" s="300">
        <v>-1974.5554188921815</v>
      </c>
      <c r="E8" s="300">
        <v>-195649.16813926279</v>
      </c>
      <c r="F8" s="300">
        <v>-2401.5327664531706</v>
      </c>
      <c r="G8" s="300">
        <v>171796.87120966386</v>
      </c>
      <c r="H8" s="300">
        <v>3.2302221350921592</v>
      </c>
      <c r="I8" s="300">
        <v>5020.91</v>
      </c>
      <c r="J8" s="299">
        <v>19695.419999999944</v>
      </c>
      <c r="L8" s="313"/>
    </row>
    <row r="9" spans="2:27">
      <c r="B9" s="3142"/>
      <c r="C9" s="301" t="s">
        <v>206</v>
      </c>
      <c r="D9" s="300">
        <v>1858.1977170610044</v>
      </c>
      <c r="E9" s="300">
        <v>-268342.24414765352</v>
      </c>
      <c r="F9" s="300">
        <v>1090.7430938449688</v>
      </c>
      <c r="G9" s="300">
        <v>232137.78040203292</v>
      </c>
      <c r="H9" s="300">
        <v>7.7766115933313467</v>
      </c>
      <c r="I9" s="300">
        <v>5710.741</v>
      </c>
      <c r="J9" s="299">
        <v>21977.259999999995</v>
      </c>
      <c r="L9" s="313"/>
    </row>
    <row r="10" spans="2:27">
      <c r="B10" s="3142"/>
      <c r="C10" s="301" t="s">
        <v>205</v>
      </c>
      <c r="D10" s="300">
        <v>3485.9658238825505</v>
      </c>
      <c r="E10" s="300">
        <v>-341407.16889575805</v>
      </c>
      <c r="F10" s="300">
        <v>3593.0914362064141</v>
      </c>
      <c r="G10" s="300">
        <v>287664.17140263785</v>
      </c>
      <c r="H10" s="300">
        <v>6.0039427185485543</v>
      </c>
      <c r="I10" s="300">
        <v>6838.0779999999995</v>
      </c>
      <c r="J10" s="299">
        <v>28779.329999999973</v>
      </c>
      <c r="L10" s="313"/>
    </row>
    <row r="11" spans="2:27">
      <c r="B11" s="3142"/>
      <c r="C11" s="301" t="s">
        <v>204</v>
      </c>
      <c r="D11" s="300">
        <v>-1078.5637366355513</v>
      </c>
      <c r="E11" s="300">
        <v>-416851.66007222672</v>
      </c>
      <c r="F11" s="300">
        <v>4285.2454684600052</v>
      </c>
      <c r="G11" s="300">
        <v>342233.46462058183</v>
      </c>
      <c r="H11" s="300">
        <v>5.7279561993502561</v>
      </c>
      <c r="I11" s="300">
        <v>7393.1219999999994</v>
      </c>
      <c r="J11" s="299">
        <v>44998.810000000012</v>
      </c>
      <c r="L11" s="313"/>
    </row>
    <row r="12" spans="2:27">
      <c r="B12" s="3142"/>
      <c r="C12" s="301" t="s">
        <v>203</v>
      </c>
      <c r="D12" s="300">
        <v>-10657.172930667468</v>
      </c>
      <c r="E12" s="300">
        <v>-501371.32974980655</v>
      </c>
      <c r="F12" s="300">
        <v>4585.3050184969543</v>
      </c>
      <c r="G12" s="300">
        <v>394567.09979330411</v>
      </c>
      <c r="H12" s="300">
        <v>5.1741969052068821</v>
      </c>
      <c r="I12" s="300">
        <v>7600.0259999999998</v>
      </c>
      <c r="J12" s="299">
        <v>36947.459999999948</v>
      </c>
      <c r="L12" s="313"/>
    </row>
    <row r="13" spans="2:27">
      <c r="B13" s="3142"/>
      <c r="C13" s="301" t="s">
        <v>213</v>
      </c>
      <c r="D13" s="300">
        <v>-6306.9307570507517</v>
      </c>
      <c r="E13" s="300">
        <v>-566185.35754425905</v>
      </c>
      <c r="F13" s="300">
        <v>3728.9688407823778</v>
      </c>
      <c r="G13" s="300">
        <v>449991.58091562742</v>
      </c>
      <c r="H13" s="300">
        <v>5.2924683860766635</v>
      </c>
      <c r="I13" s="300">
        <v>8353.98</v>
      </c>
      <c r="J13" s="299">
        <v>50055.609999999993</v>
      </c>
      <c r="L13" s="313"/>
    </row>
    <row r="14" spans="2:27">
      <c r="B14" s="3142"/>
      <c r="C14" s="301" t="s">
        <v>212</v>
      </c>
      <c r="D14" s="300">
        <v>-10335.489942339365</v>
      </c>
      <c r="E14" s="300">
        <v>-655189.87568075943</v>
      </c>
      <c r="F14" s="300">
        <v>6422.1624525296647</v>
      </c>
      <c r="G14" s="300">
        <v>511931.52801913524</v>
      </c>
      <c r="H14" s="300">
        <v>6.2791625367195163</v>
      </c>
      <c r="I14" s="300">
        <v>11069.053</v>
      </c>
      <c r="J14" s="299">
        <v>50638.059999999939</v>
      </c>
      <c r="L14" s="313"/>
    </row>
    <row r="15" spans="2:27">
      <c r="B15" s="3142"/>
      <c r="C15" s="301" t="s">
        <v>211</v>
      </c>
      <c r="D15" s="300">
        <v>-7565.030522427056</v>
      </c>
      <c r="E15" s="300">
        <v>-730514.41133907181</v>
      </c>
      <c r="F15" s="300">
        <v>7764.478823718222</v>
      </c>
      <c r="G15" s="300">
        <v>566971.84008661122</v>
      </c>
      <c r="H15" s="300">
        <v>5.2142933918451337</v>
      </c>
      <c r="I15" s="300">
        <v>11607.731</v>
      </c>
      <c r="J15" s="299">
        <v>53841.61</v>
      </c>
      <c r="L15" s="313"/>
    </row>
    <row r="16" spans="2:27">
      <c r="B16" s="3142"/>
      <c r="C16" s="312" t="s">
        <v>210</v>
      </c>
      <c r="D16" s="311">
        <v>-1722.2779064718634</v>
      </c>
      <c r="E16" s="311">
        <v>-809526.16276378394</v>
      </c>
      <c r="F16" s="311">
        <v>6008.3330603680988</v>
      </c>
      <c r="G16" s="311">
        <v>633419.73226518265</v>
      </c>
      <c r="H16" s="311">
        <v>5.7549913607479519</v>
      </c>
      <c r="I16" s="311">
        <v>12270.48</v>
      </c>
      <c r="J16" s="310">
        <v>74264.260000000009</v>
      </c>
      <c r="L16" s="313"/>
    </row>
    <row r="17" spans="2:14">
      <c r="B17" s="3143"/>
      <c r="C17" s="309" t="s">
        <v>209</v>
      </c>
      <c r="D17" s="307">
        <v>-10130.609031744534</v>
      </c>
      <c r="E17" s="307">
        <v>-895818.27083488437</v>
      </c>
      <c r="F17" s="307">
        <v>2891.333075273993</v>
      </c>
      <c r="G17" s="307">
        <v>695452.39585422631</v>
      </c>
      <c r="H17" s="308">
        <v>4.5692213326405353</v>
      </c>
      <c r="I17" s="307">
        <v>13503.939999999999</v>
      </c>
      <c r="J17" s="306">
        <v>82154.719999999943</v>
      </c>
      <c r="L17" s="313"/>
    </row>
    <row r="18" spans="2:14">
      <c r="B18" s="3141" t="s">
        <v>65</v>
      </c>
      <c r="C18" s="304" t="s">
        <v>208</v>
      </c>
      <c r="D18" s="303">
        <v>-5982.0573334691653</v>
      </c>
      <c r="E18" s="303">
        <v>-69190.363328178719</v>
      </c>
      <c r="F18" s="303">
        <v>-2335.4143447941374</v>
      </c>
      <c r="G18" s="303">
        <v>55552.818990492262</v>
      </c>
      <c r="H18" s="303">
        <v>6.9553522662063898</v>
      </c>
      <c r="I18" s="303">
        <v>4605.5389999999998</v>
      </c>
      <c r="J18" s="302">
        <v>-3286.4400000000387</v>
      </c>
      <c r="L18" s="313"/>
    </row>
    <row r="19" spans="2:14">
      <c r="B19" s="3142"/>
      <c r="C19" s="301" t="s">
        <v>546</v>
      </c>
      <c r="D19" s="300">
        <v>-19735.265651982903</v>
      </c>
      <c r="E19" s="300">
        <v>-148835.49275575718</v>
      </c>
      <c r="F19" s="300">
        <v>-6700.8979040640106</v>
      </c>
      <c r="G19" s="300">
        <v>115551.71009822453</v>
      </c>
      <c r="H19" s="300">
        <v>0.70762999196044174</v>
      </c>
      <c r="I19" s="300">
        <v>5103.9650000000001</v>
      </c>
      <c r="J19" s="299">
        <v>-5873.8399999999674</v>
      </c>
      <c r="L19" s="305"/>
    </row>
    <row r="20" spans="2:14">
      <c r="B20" s="3142"/>
      <c r="C20" s="301" t="s">
        <v>202</v>
      </c>
      <c r="D20" s="300">
        <v>-25522.932125530337</v>
      </c>
      <c r="E20" s="300">
        <v>-233408.28386576672</v>
      </c>
      <c r="F20" s="300">
        <v>-6133.1787491136456</v>
      </c>
      <c r="G20" s="300">
        <v>176323.72447282408</v>
      </c>
      <c r="H20" s="300">
        <v>2.6350033218215971</v>
      </c>
      <c r="I20" s="300">
        <v>6069.1809999999996</v>
      </c>
      <c r="J20" s="299">
        <v>4273.980000000025</v>
      </c>
      <c r="L20" s="305"/>
    </row>
    <row r="21" spans="2:14" ht="15.75" customHeight="1">
      <c r="B21" s="3142"/>
      <c r="C21" s="301" t="s">
        <v>206</v>
      </c>
      <c r="D21" s="300">
        <v>-48981.29207395867</v>
      </c>
      <c r="E21" s="300">
        <v>-321306.71991733147</v>
      </c>
      <c r="F21" s="300">
        <v>-3009.3800059910682</v>
      </c>
      <c r="G21" s="300">
        <v>228949.71812943125</v>
      </c>
      <c r="H21" s="300">
        <v>-1.3733491666373125</v>
      </c>
      <c r="I21" s="300">
        <v>10165.281999999999</v>
      </c>
      <c r="J21" s="299">
        <v>2399.5699999999342</v>
      </c>
      <c r="L21" s="305"/>
    </row>
    <row r="22" spans="2:14" ht="15.75" customHeight="1">
      <c r="B22" s="3142"/>
      <c r="C22" s="301" t="s">
        <v>205</v>
      </c>
      <c r="D22" s="300">
        <v>-64114.67377928202</v>
      </c>
      <c r="E22" s="300">
        <v>-406613.10529501364</v>
      </c>
      <c r="F22" s="300">
        <v>-4540.2185011751699</v>
      </c>
      <c r="G22" s="300">
        <v>285480.70672293782</v>
      </c>
      <c r="H22" s="300">
        <v>-0.75903254446097812</v>
      </c>
      <c r="I22" s="300">
        <v>11123.351999999999</v>
      </c>
      <c r="J22" s="299">
        <v>-5477.349999999984</v>
      </c>
      <c r="L22" s="305"/>
    </row>
    <row r="23" spans="2:14" ht="15.75" customHeight="1">
      <c r="B23" s="3142"/>
      <c r="C23" s="301" t="s">
        <v>204</v>
      </c>
      <c r="D23" s="300">
        <v>-98225.2</v>
      </c>
      <c r="E23" s="300">
        <v>-499248.3</v>
      </c>
      <c r="F23" s="300">
        <v>-1417.7405290758688</v>
      </c>
      <c r="G23" s="300">
        <v>340543.4731385489</v>
      </c>
      <c r="H23" s="300">
        <v>-0.5</v>
      </c>
      <c r="I23" s="300">
        <v>14334.936999999998</v>
      </c>
      <c r="J23" s="299">
        <v>-6664.4899999999907</v>
      </c>
      <c r="L23" s="305"/>
    </row>
    <row r="24" spans="2:14" ht="15.75" customHeight="1">
      <c r="B24" s="3142"/>
      <c r="C24" s="301" t="s">
        <v>203</v>
      </c>
      <c r="D24" s="300">
        <v>-141874.9</v>
      </c>
      <c r="E24" s="300">
        <v>-596481.19999999995</v>
      </c>
      <c r="F24" s="300">
        <v>-3189.3</v>
      </c>
      <c r="G24" s="300">
        <v>401349.033517932</v>
      </c>
      <c r="H24" s="300">
        <v>1.7188289971922739</v>
      </c>
      <c r="I24" s="300">
        <v>14338</v>
      </c>
      <c r="J24" s="299">
        <v>-18275.610000000022</v>
      </c>
      <c r="L24" s="305"/>
    </row>
    <row r="25" spans="2:14" ht="15.75" customHeight="1">
      <c r="B25" s="3142"/>
      <c r="C25" s="301" t="s">
        <v>213</v>
      </c>
      <c r="D25" s="300">
        <v>-154039.64786734909</v>
      </c>
      <c r="E25" s="300">
        <v>-693987.8049473149</v>
      </c>
      <c r="F25" s="300">
        <v>-2657.1996135666559</v>
      </c>
      <c r="G25" s="300">
        <v>471855.43143093208</v>
      </c>
      <c r="H25" s="300">
        <v>4.8587243500904851</v>
      </c>
      <c r="I25" s="300">
        <v>14240.768999999998</v>
      </c>
      <c r="J25" s="299">
        <v>-24729.899999999998</v>
      </c>
      <c r="L25" s="305"/>
    </row>
    <row r="26" spans="2:14" ht="15.75" customHeight="1">
      <c r="B26" s="3142"/>
      <c r="C26" s="301" t="s">
        <v>212</v>
      </c>
      <c r="D26" s="300">
        <v>-171928.95500418893</v>
      </c>
      <c r="E26" s="300">
        <v>-794466.7560013542</v>
      </c>
      <c r="F26" s="300">
        <v>-3345.2440827359096</v>
      </c>
      <c r="G26" s="300">
        <v>540376.91450879152</v>
      </c>
      <c r="H26" s="300">
        <v>20.87637326300522</v>
      </c>
      <c r="I26" s="300">
        <v>14401.643999999998</v>
      </c>
      <c r="J26" s="299">
        <v>-14602.400000000032</v>
      </c>
      <c r="L26" s="305"/>
    </row>
    <row r="27" spans="2:14" ht="15.75" customHeight="1">
      <c r="B27" s="3142"/>
      <c r="C27" s="301" t="s">
        <v>211</v>
      </c>
      <c r="D27" s="300">
        <v>-191621.51995434111</v>
      </c>
      <c r="E27" s="300">
        <v>-895562.60460538743</v>
      </c>
      <c r="F27" s="300">
        <v>-986.3973565348133</v>
      </c>
      <c r="G27" s="300">
        <v>606680.00475067063</v>
      </c>
      <c r="H27" s="300">
        <v>7.0035514740897087</v>
      </c>
      <c r="I27" s="300">
        <v>15805.448999999999</v>
      </c>
      <c r="J27" s="299">
        <v>-18932.26999999995</v>
      </c>
      <c r="L27" s="305"/>
    </row>
    <row r="28" spans="2:14" ht="15.75" customHeight="1">
      <c r="B28" s="3142"/>
      <c r="C28" s="312" t="s">
        <v>210</v>
      </c>
      <c r="D28" s="311">
        <v>-209940.9807684765</v>
      </c>
      <c r="E28" s="311">
        <v>-1007215.327804452</v>
      </c>
      <c r="F28" s="311">
        <v>859.440503011283</v>
      </c>
      <c r="G28" s="311">
        <v>679731.01968370634</v>
      </c>
      <c r="H28" s="311">
        <v>7.3113111353366067</v>
      </c>
      <c r="I28" s="311">
        <v>15868.231999999998</v>
      </c>
      <c r="J28" s="310">
        <v>-4336.599999999964</v>
      </c>
      <c r="L28" s="305"/>
    </row>
    <row r="29" spans="2:14" ht="15.75" customHeight="1">
      <c r="B29" s="3143"/>
      <c r="C29" s="309" t="s">
        <v>209</v>
      </c>
      <c r="D29" s="307">
        <v>-246822.22110370582</v>
      </c>
      <c r="E29" s="307">
        <v>-1135798.6895514196</v>
      </c>
      <c r="F29" s="307">
        <v>1690.745232357498</v>
      </c>
      <c r="G29" s="307">
        <v>755058.58393590851</v>
      </c>
      <c r="H29" s="308">
        <v>8.5708509219337508</v>
      </c>
      <c r="I29" s="307">
        <v>17504.643999999997</v>
      </c>
      <c r="J29" s="306">
        <v>960.19000000003143</v>
      </c>
      <c r="L29" s="305"/>
    </row>
    <row r="30" spans="2:14" ht="15.75" customHeight="1">
      <c r="B30" s="3141" t="s">
        <v>66</v>
      </c>
      <c r="C30" s="304" t="s">
        <v>208</v>
      </c>
      <c r="D30" s="303">
        <v>-25995.382865992156</v>
      </c>
      <c r="E30" s="303">
        <v>-110642.45775681367</v>
      </c>
      <c r="F30" s="303">
        <v>-3988.6566652051242</v>
      </c>
      <c r="G30" s="303">
        <v>73954.194243408827</v>
      </c>
      <c r="H30" s="303">
        <v>33.124107088185603</v>
      </c>
      <c r="I30" s="303">
        <v>295.72699999999998</v>
      </c>
      <c r="J30" s="302">
        <v>-24774.019791311915</v>
      </c>
      <c r="L30" s="305"/>
    </row>
    <row r="31" spans="2:14" ht="15.75" customHeight="1">
      <c r="B31" s="3142"/>
      <c r="C31" s="301" t="s">
        <v>546</v>
      </c>
      <c r="D31" s="300">
        <v>-35993.480733919161</v>
      </c>
      <c r="E31" s="300">
        <v>-212875.12601917083</v>
      </c>
      <c r="F31" s="300">
        <v>-11782.18469136014</v>
      </c>
      <c r="G31" s="300">
        <v>154201.87417424697</v>
      </c>
      <c r="H31" s="300">
        <v>33.448370468224084</v>
      </c>
      <c r="I31" s="300">
        <v>1231.664</v>
      </c>
      <c r="J31" s="299">
        <v>-25446.854645658175</v>
      </c>
      <c r="L31" s="305"/>
    </row>
    <row r="32" spans="2:14" ht="15.75" customHeight="1">
      <c r="B32" s="3142"/>
      <c r="C32" s="301" t="s">
        <v>202</v>
      </c>
      <c r="D32" s="1491">
        <v>-82387.61765132891</v>
      </c>
      <c r="E32" s="1491">
        <v>-340169.50580327993</v>
      </c>
      <c r="F32" s="1491">
        <v>-18520.483057606987</v>
      </c>
      <c r="G32" s="1491">
        <v>242171.67088878807</v>
      </c>
      <c r="H32" s="1491">
        <v>37.344915786481614</v>
      </c>
      <c r="I32" s="1491">
        <v>1541.6210000000001</v>
      </c>
      <c r="J32" s="1490">
        <v>-35421.046524928541</v>
      </c>
      <c r="L32" s="1487"/>
      <c r="N32" s="1486"/>
    </row>
    <row r="33" spans="2:14" ht="15.75" customHeight="1">
      <c r="B33" s="3142"/>
      <c r="C33" s="301" t="s">
        <v>206</v>
      </c>
      <c r="D33" s="300">
        <v>-88639.162684042065</v>
      </c>
      <c r="E33" s="300">
        <v>-438728.37719045545</v>
      </c>
      <c r="F33" s="300">
        <v>-13163.802194985459</v>
      </c>
      <c r="G33" s="300">
        <v>312258.88571769884</v>
      </c>
      <c r="H33" s="300">
        <v>36.387538831199059</v>
      </c>
      <c r="I33" s="300">
        <v>4946.0450000000001</v>
      </c>
      <c r="J33" s="299">
        <v>-57331.679999999986</v>
      </c>
      <c r="L33" s="1487"/>
      <c r="N33" s="1486"/>
    </row>
    <row r="34" spans="2:14" ht="15.75" customHeight="1">
      <c r="B34" s="3142"/>
      <c r="C34" s="301" t="s">
        <v>205</v>
      </c>
      <c r="D34" s="300">
        <v>-119333.5</v>
      </c>
      <c r="E34" s="300">
        <v>-550316</v>
      </c>
      <c r="F34" s="300">
        <v>-8494.9</v>
      </c>
      <c r="G34" s="300">
        <v>376591</v>
      </c>
      <c r="H34" s="300">
        <v>31.9146937538885</v>
      </c>
      <c r="I34" s="300">
        <v>6782.9</v>
      </c>
      <c r="J34" s="299">
        <v>-85324.2</v>
      </c>
      <c r="L34" s="1487"/>
      <c r="N34" s="1486"/>
    </row>
    <row r="35" spans="2:14" ht="15.75" customHeight="1">
      <c r="B35" s="3142"/>
      <c r="C35" s="301" t="s">
        <v>204</v>
      </c>
      <c r="D35" s="300">
        <v>-152155.5539218075</v>
      </c>
      <c r="E35" s="300">
        <v>-658695.83452113066</v>
      </c>
      <c r="F35" s="300">
        <v>-9446.8924086634579</v>
      </c>
      <c r="G35" s="300">
        <v>443364.3301471161</v>
      </c>
      <c r="H35" s="300">
        <v>30.193166253030757</v>
      </c>
      <c r="I35" s="300">
        <v>4362.5099999999993</v>
      </c>
      <c r="J35" s="299">
        <v>-63677</v>
      </c>
      <c r="L35" s="1487"/>
      <c r="N35" s="1486"/>
    </row>
    <row r="36" spans="2:14" ht="15.75" customHeight="1">
      <c r="B36" s="3142"/>
      <c r="C36" s="301" t="s">
        <v>203</v>
      </c>
      <c r="D36" s="300">
        <v>-166674.4</v>
      </c>
      <c r="E36" s="300">
        <v>-758902.7</v>
      </c>
      <c r="F36" s="300">
        <v>-9491.2000000000007</v>
      </c>
      <c r="G36" s="300">
        <v>515554.81886707159</v>
      </c>
      <c r="H36" s="300">
        <v>28.455477853801025</v>
      </c>
      <c r="I36" s="300">
        <v>5145.8999999999996</v>
      </c>
      <c r="J36" s="299">
        <v>-49323.900000000016</v>
      </c>
      <c r="L36" s="1487"/>
      <c r="N36" s="1486"/>
    </row>
    <row r="37" spans="2:14" ht="15.75" customHeight="1">
      <c r="B37" s="3142"/>
      <c r="C37" s="301" t="s">
        <v>213</v>
      </c>
      <c r="D37" s="300">
        <v>-191491.60008874885</v>
      </c>
      <c r="E37" s="300">
        <v>-863473.55011576554</v>
      </c>
      <c r="F37" s="300">
        <v>-11012.71309667945</v>
      </c>
      <c r="G37" s="300">
        <v>582191.37647729076</v>
      </c>
      <c r="H37" s="300">
        <v>23.4</v>
      </c>
      <c r="I37" s="300">
        <v>6658.6359999999986</v>
      </c>
      <c r="J37" s="299">
        <v>-58985.360000000095</v>
      </c>
      <c r="L37" s="1487"/>
      <c r="N37" s="1486"/>
    </row>
    <row r="38" spans="2:14" ht="15.75" customHeight="1">
      <c r="B38" s="3142"/>
      <c r="C38" s="301" t="s">
        <v>212</v>
      </c>
      <c r="D38" s="300">
        <v>-204798.25165315194</v>
      </c>
      <c r="E38" s="300">
        <v>-965503.44861758302</v>
      </c>
      <c r="F38" s="300">
        <v>-4586.0830428127701</v>
      </c>
      <c r="G38" s="300">
        <v>653188.01620875741</v>
      </c>
      <c r="H38" s="300">
        <v>20.87637326300522</v>
      </c>
      <c r="I38" s="300">
        <v>7096.280999999999</v>
      </c>
      <c r="J38" s="299">
        <v>-64678.31</v>
      </c>
      <c r="L38" s="1487"/>
      <c r="N38" s="1486"/>
    </row>
    <row r="39" spans="2:14" ht="15.75" customHeight="1">
      <c r="B39" s="3142"/>
      <c r="C39" s="301" t="s">
        <v>211</v>
      </c>
      <c r="D39" s="300">
        <v>-221765.73425033991</v>
      </c>
      <c r="E39" s="300">
        <v>-1070952.1633781332</v>
      </c>
      <c r="F39" s="300">
        <v>-8167.0795997104142</v>
      </c>
      <c r="G39" s="300">
        <v>725296.95308297907</v>
      </c>
      <c r="H39" s="300">
        <v>19.551814367288543</v>
      </c>
      <c r="I39" s="300">
        <v>12804.428</v>
      </c>
      <c r="J39" s="299">
        <v>-68204.837899320803</v>
      </c>
      <c r="L39" s="1487"/>
      <c r="N39" s="1486"/>
    </row>
    <row r="40" spans="2:14" ht="15.75" customHeight="1">
      <c r="B40" s="3142"/>
      <c r="C40" s="312" t="s">
        <v>210</v>
      </c>
      <c r="D40" s="311">
        <v>-249084.85328649159</v>
      </c>
      <c r="E40" s="311">
        <v>-1180070.2191311629</v>
      </c>
      <c r="F40" s="311">
        <v>-9271.3489474493254</v>
      </c>
      <c r="G40" s="311">
        <v>799016.53510547907</v>
      </c>
      <c r="H40" s="311">
        <v>17.54892920397819</v>
      </c>
      <c r="I40" s="311">
        <v>11804.467000000001</v>
      </c>
      <c r="J40" s="310">
        <v>-90827.800000000076</v>
      </c>
      <c r="L40" s="1487"/>
      <c r="N40" s="1486"/>
    </row>
    <row r="41" spans="2:14" ht="15.75" customHeight="1">
      <c r="B41" s="3143"/>
      <c r="C41" s="309" t="s">
        <v>209</v>
      </c>
      <c r="D41" s="307">
        <v>-263629.61553114722</v>
      </c>
      <c r="E41" s="307">
        <v>-1285020.642022304</v>
      </c>
      <c r="F41" s="307">
        <v>-15227.653693710337</v>
      </c>
      <c r="G41" s="307">
        <v>879271.4</v>
      </c>
      <c r="H41" s="308">
        <v>16.450752127948132</v>
      </c>
      <c r="I41" s="307">
        <v>13064.776</v>
      </c>
      <c r="J41" s="306">
        <v>-67400.500000000029</v>
      </c>
      <c r="L41" s="1487"/>
      <c r="N41" s="1486"/>
    </row>
    <row r="42" spans="2:14" ht="15.75" customHeight="1">
      <c r="B42" s="3141" t="s">
        <v>67</v>
      </c>
      <c r="C42" s="304" t="s">
        <v>208</v>
      </c>
      <c r="D42" s="303">
        <v>-9343.9549276878679</v>
      </c>
      <c r="E42" s="303">
        <v>-94104.16759634926</v>
      </c>
      <c r="F42" s="303">
        <v>-3407.0659861510503</v>
      </c>
      <c r="G42" s="303">
        <v>75401.47187661966</v>
      </c>
      <c r="H42" s="303">
        <v>1.9569919570042726</v>
      </c>
      <c r="I42" s="303">
        <v>1441.3029999999999</v>
      </c>
      <c r="J42" s="302">
        <v>6045.1558072944172</v>
      </c>
      <c r="L42" s="1487"/>
      <c r="N42" s="1486"/>
    </row>
    <row r="43" spans="2:14" ht="15.75" customHeight="1">
      <c r="B43" s="3142"/>
      <c r="C43" s="301" t="s">
        <v>546</v>
      </c>
      <c r="D43" s="300">
        <v>-22690.750625348708</v>
      </c>
      <c r="E43" s="300">
        <v>-203769.65671318179</v>
      </c>
      <c r="F43" s="300">
        <v>-5801.2003034902191</v>
      </c>
      <c r="G43" s="300">
        <v>153351.40777246573</v>
      </c>
      <c r="H43" s="300">
        <v>-0.6</v>
      </c>
      <c r="I43" s="300">
        <v>1980.7349999999999</v>
      </c>
      <c r="J43" s="299">
        <v>8831.0051892678584</v>
      </c>
      <c r="L43" s="1487"/>
      <c r="N43" s="1486"/>
    </row>
    <row r="44" spans="2:14" ht="15.75" customHeight="1">
      <c r="B44" s="3142"/>
      <c r="C44" s="301" t="s">
        <v>202</v>
      </c>
      <c r="D44" s="1491">
        <v>-22474.601028677775</v>
      </c>
      <c r="E44" s="1491">
        <v>-296389.2730757746</v>
      </c>
      <c r="F44" s="1491">
        <v>-6049.3363430625541</v>
      </c>
      <c r="G44" s="1491">
        <v>229861.9564933771</v>
      </c>
      <c r="H44" s="1491">
        <v>-5.0830530054293277</v>
      </c>
      <c r="I44" s="1491">
        <v>3992.3130000000001</v>
      </c>
      <c r="J44" s="1490">
        <v>14428.280267694401</v>
      </c>
      <c r="L44" s="1487"/>
      <c r="N44" s="1486"/>
    </row>
    <row r="45" spans="2:14" ht="15.75" customHeight="1">
      <c r="B45" s="3142"/>
      <c r="C45" s="301" t="s">
        <v>206</v>
      </c>
      <c r="D45" s="300">
        <v>-37297.228829272644</v>
      </c>
      <c r="E45" s="300">
        <v>-402964.52568656451</v>
      </c>
      <c r="F45" s="300">
        <v>-2710.4061150821635</v>
      </c>
      <c r="G45" s="300">
        <v>303660.2052850927</v>
      </c>
      <c r="H45" s="300">
        <v>-2.8</v>
      </c>
      <c r="I45" s="300">
        <v>4920.8620000000001</v>
      </c>
      <c r="J45" s="299">
        <v>27285.3</v>
      </c>
      <c r="L45" s="1487"/>
      <c r="N45" s="1486"/>
    </row>
    <row r="46" spans="2:14" ht="15.75" customHeight="1">
      <c r="B46" s="3142"/>
      <c r="C46" s="301" t="s">
        <v>205</v>
      </c>
      <c r="D46" s="300">
        <v>-70314.954398274102</v>
      </c>
      <c r="E46" s="300">
        <v>-519608.30273047683</v>
      </c>
      <c r="F46" s="300">
        <v>-3776.942058250781</v>
      </c>
      <c r="G46" s="300">
        <v>375679.89160928206</v>
      </c>
      <c r="H46" s="300">
        <v>-0.2</v>
      </c>
      <c r="I46" s="300">
        <v>6566.4639999999999</v>
      </c>
      <c r="J46" s="299">
        <v>23297.089999999898</v>
      </c>
      <c r="L46" s="1487"/>
      <c r="N46" s="1486"/>
    </row>
    <row r="47" spans="2:14" ht="15.75" customHeight="1">
      <c r="B47" s="3142"/>
      <c r="C47" s="301" t="s">
        <v>204</v>
      </c>
      <c r="D47" s="300">
        <v>-84708.201762037352</v>
      </c>
      <c r="E47" s="300">
        <v>-620688.37627920054</v>
      </c>
      <c r="F47" s="300">
        <v>-4455.1000000000004</v>
      </c>
      <c r="G47" s="300">
        <v>445953.40666409594</v>
      </c>
      <c r="H47" s="300">
        <v>0.6</v>
      </c>
      <c r="I47" s="300">
        <v>12202.9</v>
      </c>
      <c r="J47" s="299">
        <v>26648.400000000001</v>
      </c>
      <c r="L47" s="1487"/>
      <c r="N47" s="1486"/>
    </row>
    <row r="48" spans="2:14" ht="15.75" customHeight="1">
      <c r="B48" s="3142"/>
      <c r="C48" s="301" t="s">
        <v>203</v>
      </c>
      <c r="D48" s="300">
        <v>-112152.4</v>
      </c>
      <c r="E48" s="300">
        <v>-720509.7</v>
      </c>
      <c r="F48" s="300">
        <v>-4111.7</v>
      </c>
      <c r="G48" s="300">
        <v>511939.44661565125</v>
      </c>
      <c r="H48" s="300">
        <v>-0.7</v>
      </c>
      <c r="I48" s="300">
        <v>14381.280999999999</v>
      </c>
      <c r="J48" s="299">
        <v>21613.195401108602</v>
      </c>
      <c r="K48" s="298"/>
      <c r="L48" s="1487"/>
      <c r="N48" s="1486"/>
    </row>
    <row r="49" spans="2:14" ht="15.75" customHeight="1">
      <c r="B49" s="3142"/>
      <c r="C49" s="301" t="s">
        <v>213</v>
      </c>
      <c r="D49" s="300">
        <v>-124929.2503260728</v>
      </c>
      <c r="E49" s="300">
        <v>-827077.86210129736</v>
      </c>
      <c r="F49" s="300">
        <v>-5115.2080055710103</v>
      </c>
      <c r="G49" s="300">
        <v>591192.28628658282</v>
      </c>
      <c r="H49" s="300">
        <v>1.5</v>
      </c>
      <c r="I49" s="300">
        <v>15611.623</v>
      </c>
      <c r="J49" s="299">
        <v>37840.71</v>
      </c>
      <c r="K49" s="298"/>
      <c r="L49" s="1487"/>
      <c r="N49" s="1486"/>
    </row>
    <row r="50" spans="2:14" ht="15.75" customHeight="1">
      <c r="B50" s="3142"/>
      <c r="C50" s="301" t="s">
        <v>212</v>
      </c>
      <c r="D50" s="300">
        <v>-135540.49895221111</v>
      </c>
      <c r="E50" s="300">
        <v>-880034.44599666516</v>
      </c>
      <c r="F50" s="300">
        <v>-4586.0830428127701</v>
      </c>
      <c r="G50" s="300">
        <v>625709.04940066265</v>
      </c>
      <c r="H50" s="300">
        <v>-4.2</v>
      </c>
      <c r="I50" s="300">
        <v>16477.741000000002</v>
      </c>
      <c r="J50" s="299">
        <v>36610.568531566001</v>
      </c>
      <c r="K50" s="298"/>
      <c r="L50" s="1487"/>
      <c r="N50" s="1486"/>
    </row>
    <row r="51" spans="2:14" ht="15.75" customHeight="1">
      <c r="B51" s="3142"/>
      <c r="C51" s="301" t="s">
        <v>211</v>
      </c>
      <c r="D51" s="300">
        <v>-105736.03778006253</v>
      </c>
      <c r="E51" s="300">
        <v>-917261.46669769438</v>
      </c>
      <c r="F51" s="300">
        <v>-3132.6222430515918</v>
      </c>
      <c r="G51" s="300">
        <v>679680.89396402147</v>
      </c>
      <c r="H51" s="300">
        <v>-6.3</v>
      </c>
      <c r="I51" s="300">
        <v>17424.266</v>
      </c>
      <c r="J51" s="299">
        <v>120899.365534535</v>
      </c>
      <c r="K51" s="298"/>
      <c r="L51" s="1487"/>
      <c r="N51" s="1486"/>
    </row>
    <row r="52" spans="2:14" ht="15.75" customHeight="1">
      <c r="B52" s="3142"/>
      <c r="C52" s="301" t="s">
        <v>210</v>
      </c>
      <c r="D52" s="300">
        <v>-71638.979103451013</v>
      </c>
      <c r="E52" s="300">
        <v>-983321.83925298229</v>
      </c>
      <c r="F52" s="300">
        <v>-4892.7743413262651</v>
      </c>
      <c r="G52" s="300">
        <v>773658.45813731686</v>
      </c>
      <c r="H52" s="300">
        <v>-3.2</v>
      </c>
      <c r="I52" s="300">
        <v>18716.173999999999</v>
      </c>
      <c r="J52" s="299">
        <v>179372.18947844501</v>
      </c>
      <c r="K52" s="298"/>
      <c r="L52" s="1487"/>
      <c r="N52" s="1486"/>
    </row>
    <row r="53" spans="2:14" ht="15.75" customHeight="1">
      <c r="B53" s="3142"/>
      <c r="C53" s="583" t="s">
        <v>209</v>
      </c>
      <c r="D53" s="581">
        <v>-33615.766748631257</v>
      </c>
      <c r="E53" s="581">
        <v>-1060973.3249700537</v>
      </c>
      <c r="F53" s="581">
        <v>-964.98753009759821</v>
      </c>
      <c r="G53" s="581">
        <v>875026.9567769951</v>
      </c>
      <c r="H53" s="582">
        <v>-0.5</v>
      </c>
      <c r="I53" s="581">
        <v>19478.724662740002</v>
      </c>
      <c r="J53" s="580">
        <v>282409.53906808898</v>
      </c>
      <c r="K53" s="298"/>
      <c r="L53" s="1487"/>
      <c r="N53" s="1486"/>
    </row>
    <row r="54" spans="2:14" ht="15.75" customHeight="1">
      <c r="B54" s="3138" t="s">
        <v>280</v>
      </c>
      <c r="C54" s="579" t="s">
        <v>208</v>
      </c>
      <c r="D54" s="578">
        <v>25412.973272078394</v>
      </c>
      <c r="E54" s="578">
        <v>-73270.724528541323</v>
      </c>
      <c r="F54" s="578">
        <v>-2449.6390691540373</v>
      </c>
      <c r="G54" s="578">
        <v>92714.740087705184</v>
      </c>
      <c r="H54" s="578">
        <v>22.961445950836911</v>
      </c>
      <c r="I54" s="578">
        <v>1393.5509999999999</v>
      </c>
      <c r="J54" s="299">
        <v>51464.946372824459</v>
      </c>
      <c r="K54" s="298"/>
      <c r="L54" s="1487"/>
      <c r="N54" s="1486"/>
    </row>
    <row r="55" spans="2:14" ht="15.75" customHeight="1">
      <c r="B55" s="3139"/>
      <c r="C55" s="579" t="s">
        <v>546</v>
      </c>
      <c r="D55" s="578">
        <v>26066.287357393507</v>
      </c>
      <c r="E55" s="578">
        <v>-152602.813407465</v>
      </c>
      <c r="F55" s="578">
        <v>-5450.0901558281184</v>
      </c>
      <c r="G55" s="578">
        <v>165733.0445555771</v>
      </c>
      <c r="H55" s="578">
        <v>8.0740287702363744</v>
      </c>
      <c r="I55" s="578">
        <v>2441.5450000000001</v>
      </c>
      <c r="J55" s="299">
        <v>67626.048292446445</v>
      </c>
      <c r="K55" s="298"/>
      <c r="L55" s="1487"/>
      <c r="N55" s="1486"/>
    </row>
    <row r="56" spans="2:14" ht="15.75" customHeight="1" thickBot="1">
      <c r="B56" s="3140"/>
      <c r="C56" s="577" t="s">
        <v>202</v>
      </c>
      <c r="D56" s="1489">
        <v>34363.662187336566</v>
      </c>
      <c r="E56" s="1489">
        <v>-251570.86362983158</v>
      </c>
      <c r="F56" s="1489">
        <v>-10593.844688563433</v>
      </c>
      <c r="G56" s="1489">
        <v>258858.88334192513</v>
      </c>
      <c r="H56" s="1489">
        <v>12.614930844105764</v>
      </c>
      <c r="I56" s="1489">
        <v>2922.0059999999999</v>
      </c>
      <c r="J56" s="1488">
        <v>101086.44960760883</v>
      </c>
      <c r="K56" s="298"/>
      <c r="L56" s="1487"/>
      <c r="N56" s="1486"/>
    </row>
    <row r="57" spans="2:14" ht="15.75" customHeight="1" thickTop="1">
      <c r="B57" s="297" t="s">
        <v>326</v>
      </c>
    </row>
    <row r="58" spans="2:14" ht="15.75" customHeight="1"/>
    <row r="59" spans="2:14" ht="15.75" customHeight="1"/>
    <row r="60" spans="2:14" ht="15.75" customHeight="1"/>
    <row r="61" spans="2:14" ht="15.75" customHeight="1"/>
    <row r="62" spans="2:14" ht="15.75" customHeight="1"/>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6">
    <mergeCell ref="B1:J1"/>
    <mergeCell ref="B2:J2"/>
    <mergeCell ref="B3:J3"/>
    <mergeCell ref="B4:B5"/>
    <mergeCell ref="C4:C5"/>
    <mergeCell ref="J4:J5"/>
    <mergeCell ref="D4:D5"/>
    <mergeCell ref="E4:E5"/>
    <mergeCell ref="F4:F5"/>
    <mergeCell ref="G4:H4"/>
    <mergeCell ref="I4:I5"/>
    <mergeCell ref="B54:B56"/>
    <mergeCell ref="B6:B17"/>
    <mergeCell ref="B18:B29"/>
    <mergeCell ref="B30:B41"/>
    <mergeCell ref="B42:B53"/>
  </mergeCells>
  <pageMargins left="0.7" right="0.7" top="0.75" bottom="0.75" header="0" footer="0"/>
  <pageSetup scale="6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R73"/>
  <sheetViews>
    <sheetView showGridLines="0" zoomScale="70" zoomScaleNormal="70" workbookViewId="0">
      <selection activeCell="F15" sqref="F15"/>
    </sheetView>
  </sheetViews>
  <sheetFormatPr defaultColWidth="10.140625" defaultRowHeight="15.75"/>
  <cols>
    <col min="1" max="1" width="4" style="404" customWidth="1"/>
    <col min="2" max="3" width="13.42578125" style="404" customWidth="1"/>
    <col min="4" max="7" width="15.42578125" style="404" customWidth="1"/>
    <col min="8" max="8" width="10.85546875" style="404" customWidth="1"/>
    <col min="9" max="9" width="9.85546875" style="404" bestFit="1" customWidth="1"/>
    <col min="10" max="10" width="13.7109375" style="404" customWidth="1"/>
    <col min="11" max="11" width="11.42578125" style="404" customWidth="1"/>
    <col min="12" max="15" width="12.140625" style="404" customWidth="1"/>
    <col min="16" max="256" width="10.140625" style="404"/>
    <col min="257" max="257" width="4" style="404" customWidth="1"/>
    <col min="258" max="259" width="13.42578125" style="404" customWidth="1"/>
    <col min="260" max="263" width="15.42578125" style="404" customWidth="1"/>
    <col min="264" max="265" width="8.42578125" style="404" bestFit="1" customWidth="1"/>
    <col min="266" max="266" width="10.140625" style="404" customWidth="1"/>
    <col min="267" max="267" width="6.7109375" style="404" customWidth="1"/>
    <col min="268" max="271" width="12.140625" style="404" customWidth="1"/>
    <col min="272" max="512" width="10.140625" style="404"/>
    <col min="513" max="513" width="4" style="404" customWidth="1"/>
    <col min="514" max="515" width="13.42578125" style="404" customWidth="1"/>
    <col min="516" max="519" width="15.42578125" style="404" customWidth="1"/>
    <col min="520" max="521" width="8.42578125" style="404" bestFit="1" customWidth="1"/>
    <col min="522" max="522" width="10.140625" style="404" customWidth="1"/>
    <col min="523" max="523" width="6.7109375" style="404" customWidth="1"/>
    <col min="524" max="527" width="12.140625" style="404" customWidth="1"/>
    <col min="528" max="768" width="10.140625" style="404"/>
    <col min="769" max="769" width="4" style="404" customWidth="1"/>
    <col min="770" max="771" width="13.42578125" style="404" customWidth="1"/>
    <col min="772" max="775" width="15.42578125" style="404" customWidth="1"/>
    <col min="776" max="777" width="8.42578125" style="404" bestFit="1" customWidth="1"/>
    <col min="778" max="778" width="10.140625" style="404" customWidth="1"/>
    <col min="779" max="779" width="6.7109375" style="404" customWidth="1"/>
    <col min="780" max="783" width="12.140625" style="404" customWidth="1"/>
    <col min="784" max="1024" width="10.140625" style="404"/>
    <col min="1025" max="1025" width="4" style="404" customWidth="1"/>
    <col min="1026" max="1027" width="13.42578125" style="404" customWidth="1"/>
    <col min="1028" max="1031" width="15.42578125" style="404" customWidth="1"/>
    <col min="1032" max="1033" width="8.42578125" style="404" bestFit="1" customWidth="1"/>
    <col min="1034" max="1034" width="10.140625" style="404" customWidth="1"/>
    <col min="1035" max="1035" width="6.7109375" style="404" customWidth="1"/>
    <col min="1036" max="1039" width="12.140625" style="404" customWidth="1"/>
    <col min="1040" max="1280" width="10.140625" style="404"/>
    <col min="1281" max="1281" width="4" style="404" customWidth="1"/>
    <col min="1282" max="1283" width="13.42578125" style="404" customWidth="1"/>
    <col min="1284" max="1287" width="15.42578125" style="404" customWidth="1"/>
    <col min="1288" max="1289" width="8.42578125" style="404" bestFit="1" customWidth="1"/>
    <col min="1290" max="1290" width="10.140625" style="404" customWidth="1"/>
    <col min="1291" max="1291" width="6.7109375" style="404" customWidth="1"/>
    <col min="1292" max="1295" width="12.140625" style="404" customWidth="1"/>
    <col min="1296" max="1536" width="10.140625" style="404"/>
    <col min="1537" max="1537" width="4" style="404" customWidth="1"/>
    <col min="1538" max="1539" width="13.42578125" style="404" customWidth="1"/>
    <col min="1540" max="1543" width="15.42578125" style="404" customWidth="1"/>
    <col min="1544" max="1545" width="8.42578125" style="404" bestFit="1" customWidth="1"/>
    <col min="1546" max="1546" width="10.140625" style="404" customWidth="1"/>
    <col min="1547" max="1547" width="6.7109375" style="404" customWidth="1"/>
    <col min="1548" max="1551" width="12.140625" style="404" customWidth="1"/>
    <col min="1552" max="1792" width="10.140625" style="404"/>
    <col min="1793" max="1793" width="4" style="404" customWidth="1"/>
    <col min="1794" max="1795" width="13.42578125" style="404" customWidth="1"/>
    <col min="1796" max="1799" width="15.42578125" style="404" customWidth="1"/>
    <col min="1800" max="1801" width="8.42578125" style="404" bestFit="1" customWidth="1"/>
    <col min="1802" max="1802" width="10.140625" style="404" customWidth="1"/>
    <col min="1803" max="1803" width="6.7109375" style="404" customWidth="1"/>
    <col min="1804" max="1807" width="12.140625" style="404" customWidth="1"/>
    <col min="1808" max="2048" width="10.140625" style="404"/>
    <col min="2049" max="2049" width="4" style="404" customWidth="1"/>
    <col min="2050" max="2051" width="13.42578125" style="404" customWidth="1"/>
    <col min="2052" max="2055" width="15.42578125" style="404" customWidth="1"/>
    <col min="2056" max="2057" width="8.42578125" style="404" bestFit="1" customWidth="1"/>
    <col min="2058" max="2058" width="10.140625" style="404" customWidth="1"/>
    <col min="2059" max="2059" width="6.7109375" style="404" customWidth="1"/>
    <col min="2060" max="2063" width="12.140625" style="404" customWidth="1"/>
    <col min="2064" max="2304" width="10.140625" style="404"/>
    <col min="2305" max="2305" width="4" style="404" customWidth="1"/>
    <col min="2306" max="2307" width="13.42578125" style="404" customWidth="1"/>
    <col min="2308" max="2311" width="15.42578125" style="404" customWidth="1"/>
    <col min="2312" max="2313" width="8.42578125" style="404" bestFit="1" customWidth="1"/>
    <col min="2314" max="2314" width="10.140625" style="404" customWidth="1"/>
    <col min="2315" max="2315" width="6.7109375" style="404" customWidth="1"/>
    <col min="2316" max="2319" width="12.140625" style="404" customWidth="1"/>
    <col min="2320" max="2560" width="10.140625" style="404"/>
    <col min="2561" max="2561" width="4" style="404" customWidth="1"/>
    <col min="2562" max="2563" width="13.42578125" style="404" customWidth="1"/>
    <col min="2564" max="2567" width="15.42578125" style="404" customWidth="1"/>
    <col min="2568" max="2569" width="8.42578125" style="404" bestFit="1" customWidth="1"/>
    <col min="2570" max="2570" width="10.140625" style="404" customWidth="1"/>
    <col min="2571" max="2571" width="6.7109375" style="404" customWidth="1"/>
    <col min="2572" max="2575" width="12.140625" style="404" customWidth="1"/>
    <col min="2576" max="2816" width="10.140625" style="404"/>
    <col min="2817" max="2817" width="4" style="404" customWidth="1"/>
    <col min="2818" max="2819" width="13.42578125" style="404" customWidth="1"/>
    <col min="2820" max="2823" width="15.42578125" style="404" customWidth="1"/>
    <col min="2824" max="2825" width="8.42578125" style="404" bestFit="1" customWidth="1"/>
    <col min="2826" max="2826" width="10.140625" style="404" customWidth="1"/>
    <col min="2827" max="2827" width="6.7109375" style="404" customWidth="1"/>
    <col min="2828" max="2831" width="12.140625" style="404" customWidth="1"/>
    <col min="2832" max="3072" width="10.140625" style="404"/>
    <col min="3073" max="3073" width="4" style="404" customWidth="1"/>
    <col min="3074" max="3075" width="13.42578125" style="404" customWidth="1"/>
    <col min="3076" max="3079" width="15.42578125" style="404" customWidth="1"/>
    <col min="3080" max="3081" width="8.42578125" style="404" bestFit="1" customWidth="1"/>
    <col min="3082" max="3082" width="10.140625" style="404" customWidth="1"/>
    <col min="3083" max="3083" width="6.7109375" style="404" customWidth="1"/>
    <col min="3084" max="3087" width="12.140625" style="404" customWidth="1"/>
    <col min="3088" max="3328" width="10.140625" style="404"/>
    <col min="3329" max="3329" width="4" style="404" customWidth="1"/>
    <col min="3330" max="3331" width="13.42578125" style="404" customWidth="1"/>
    <col min="3332" max="3335" width="15.42578125" style="404" customWidth="1"/>
    <col min="3336" max="3337" width="8.42578125" style="404" bestFit="1" customWidth="1"/>
    <col min="3338" max="3338" width="10.140625" style="404" customWidth="1"/>
    <col min="3339" max="3339" width="6.7109375" style="404" customWidth="1"/>
    <col min="3340" max="3343" width="12.140625" style="404" customWidth="1"/>
    <col min="3344" max="3584" width="10.140625" style="404"/>
    <col min="3585" max="3585" width="4" style="404" customWidth="1"/>
    <col min="3586" max="3587" width="13.42578125" style="404" customWidth="1"/>
    <col min="3588" max="3591" width="15.42578125" style="404" customWidth="1"/>
    <col min="3592" max="3593" width="8.42578125" style="404" bestFit="1" customWidth="1"/>
    <col min="3594" max="3594" width="10.140625" style="404" customWidth="1"/>
    <col min="3595" max="3595" width="6.7109375" style="404" customWidth="1"/>
    <col min="3596" max="3599" width="12.140625" style="404" customWidth="1"/>
    <col min="3600" max="3840" width="10.140625" style="404"/>
    <col min="3841" max="3841" width="4" style="404" customWidth="1"/>
    <col min="3842" max="3843" width="13.42578125" style="404" customWidth="1"/>
    <col min="3844" max="3847" width="15.42578125" style="404" customWidth="1"/>
    <col min="3848" max="3849" width="8.42578125" style="404" bestFit="1" customWidth="1"/>
    <col min="3850" max="3850" width="10.140625" style="404" customWidth="1"/>
    <col min="3851" max="3851" width="6.7109375" style="404" customWidth="1"/>
    <col min="3852" max="3855" width="12.140625" style="404" customWidth="1"/>
    <col min="3856" max="4096" width="10.140625" style="404"/>
    <col min="4097" max="4097" width="4" style="404" customWidth="1"/>
    <col min="4098" max="4099" width="13.42578125" style="404" customWidth="1"/>
    <col min="4100" max="4103" width="15.42578125" style="404" customWidth="1"/>
    <col min="4104" max="4105" width="8.42578125" style="404" bestFit="1" customWidth="1"/>
    <col min="4106" max="4106" width="10.140625" style="404" customWidth="1"/>
    <col min="4107" max="4107" width="6.7109375" style="404" customWidth="1"/>
    <col min="4108" max="4111" width="12.140625" style="404" customWidth="1"/>
    <col min="4112" max="4352" width="10.140625" style="404"/>
    <col min="4353" max="4353" width="4" style="404" customWidth="1"/>
    <col min="4354" max="4355" width="13.42578125" style="404" customWidth="1"/>
    <col min="4356" max="4359" width="15.42578125" style="404" customWidth="1"/>
    <col min="4360" max="4361" width="8.42578125" style="404" bestFit="1" customWidth="1"/>
    <col min="4362" max="4362" width="10.140625" style="404" customWidth="1"/>
    <col min="4363" max="4363" width="6.7109375" style="404" customWidth="1"/>
    <col min="4364" max="4367" width="12.140625" style="404" customWidth="1"/>
    <col min="4368" max="4608" width="10.140625" style="404"/>
    <col min="4609" max="4609" width="4" style="404" customWidth="1"/>
    <col min="4610" max="4611" width="13.42578125" style="404" customWidth="1"/>
    <col min="4612" max="4615" width="15.42578125" style="404" customWidth="1"/>
    <col min="4616" max="4617" width="8.42578125" style="404" bestFit="1" customWidth="1"/>
    <col min="4618" max="4618" width="10.140625" style="404" customWidth="1"/>
    <col min="4619" max="4619" width="6.7109375" style="404" customWidth="1"/>
    <col min="4620" max="4623" width="12.140625" style="404" customWidth="1"/>
    <col min="4624" max="4864" width="10.140625" style="404"/>
    <col min="4865" max="4865" width="4" style="404" customWidth="1"/>
    <col min="4866" max="4867" width="13.42578125" style="404" customWidth="1"/>
    <col min="4868" max="4871" width="15.42578125" style="404" customWidth="1"/>
    <col min="4872" max="4873" width="8.42578125" style="404" bestFit="1" customWidth="1"/>
    <col min="4874" max="4874" width="10.140625" style="404" customWidth="1"/>
    <col min="4875" max="4875" width="6.7109375" style="404" customWidth="1"/>
    <col min="4876" max="4879" width="12.140625" style="404" customWidth="1"/>
    <col min="4880" max="5120" width="10.140625" style="404"/>
    <col min="5121" max="5121" width="4" style="404" customWidth="1"/>
    <col min="5122" max="5123" width="13.42578125" style="404" customWidth="1"/>
    <col min="5124" max="5127" width="15.42578125" style="404" customWidth="1"/>
    <col min="5128" max="5129" width="8.42578125" style="404" bestFit="1" customWidth="1"/>
    <col min="5130" max="5130" width="10.140625" style="404" customWidth="1"/>
    <col min="5131" max="5131" width="6.7109375" style="404" customWidth="1"/>
    <col min="5132" max="5135" width="12.140625" style="404" customWidth="1"/>
    <col min="5136" max="5376" width="10.140625" style="404"/>
    <col min="5377" max="5377" width="4" style="404" customWidth="1"/>
    <col min="5378" max="5379" width="13.42578125" style="404" customWidth="1"/>
    <col min="5380" max="5383" width="15.42578125" style="404" customWidth="1"/>
    <col min="5384" max="5385" width="8.42578125" style="404" bestFit="1" customWidth="1"/>
    <col min="5386" max="5386" width="10.140625" style="404" customWidth="1"/>
    <col min="5387" max="5387" width="6.7109375" style="404" customWidth="1"/>
    <col min="5388" max="5391" width="12.140625" style="404" customWidth="1"/>
    <col min="5392" max="5632" width="10.140625" style="404"/>
    <col min="5633" max="5633" width="4" style="404" customWidth="1"/>
    <col min="5634" max="5635" width="13.42578125" style="404" customWidth="1"/>
    <col min="5636" max="5639" width="15.42578125" style="404" customWidth="1"/>
    <col min="5640" max="5641" width="8.42578125" style="404" bestFit="1" customWidth="1"/>
    <col min="5642" max="5642" width="10.140625" style="404" customWidth="1"/>
    <col min="5643" max="5643" width="6.7109375" style="404" customWidth="1"/>
    <col min="5644" max="5647" width="12.140625" style="404" customWidth="1"/>
    <col min="5648" max="5888" width="10.140625" style="404"/>
    <col min="5889" max="5889" width="4" style="404" customWidth="1"/>
    <col min="5890" max="5891" width="13.42578125" style="404" customWidth="1"/>
    <col min="5892" max="5895" width="15.42578125" style="404" customWidth="1"/>
    <col min="5896" max="5897" width="8.42578125" style="404" bestFit="1" customWidth="1"/>
    <col min="5898" max="5898" width="10.140625" style="404" customWidth="1"/>
    <col min="5899" max="5899" width="6.7109375" style="404" customWidth="1"/>
    <col min="5900" max="5903" width="12.140625" style="404" customWidth="1"/>
    <col min="5904" max="6144" width="10.140625" style="404"/>
    <col min="6145" max="6145" width="4" style="404" customWidth="1"/>
    <col min="6146" max="6147" width="13.42578125" style="404" customWidth="1"/>
    <col min="6148" max="6151" width="15.42578125" style="404" customWidth="1"/>
    <col min="6152" max="6153" width="8.42578125" style="404" bestFit="1" customWidth="1"/>
    <col min="6154" max="6154" width="10.140625" style="404" customWidth="1"/>
    <col min="6155" max="6155" width="6.7109375" style="404" customWidth="1"/>
    <col min="6156" max="6159" width="12.140625" style="404" customWidth="1"/>
    <col min="6160" max="6400" width="10.140625" style="404"/>
    <col min="6401" max="6401" width="4" style="404" customWidth="1"/>
    <col min="6402" max="6403" width="13.42578125" style="404" customWidth="1"/>
    <col min="6404" max="6407" width="15.42578125" style="404" customWidth="1"/>
    <col min="6408" max="6409" width="8.42578125" style="404" bestFit="1" customWidth="1"/>
    <col min="6410" max="6410" width="10.140625" style="404" customWidth="1"/>
    <col min="6411" max="6411" width="6.7109375" style="404" customWidth="1"/>
    <col min="6412" max="6415" width="12.140625" style="404" customWidth="1"/>
    <col min="6416" max="6656" width="10.140625" style="404"/>
    <col min="6657" max="6657" width="4" style="404" customWidth="1"/>
    <col min="6658" max="6659" width="13.42578125" style="404" customWidth="1"/>
    <col min="6660" max="6663" width="15.42578125" style="404" customWidth="1"/>
    <col min="6664" max="6665" width="8.42578125" style="404" bestFit="1" customWidth="1"/>
    <col min="6666" max="6666" width="10.140625" style="404" customWidth="1"/>
    <col min="6667" max="6667" width="6.7109375" style="404" customWidth="1"/>
    <col min="6668" max="6671" width="12.140625" style="404" customWidth="1"/>
    <col min="6672" max="6912" width="10.140625" style="404"/>
    <col min="6913" max="6913" width="4" style="404" customWidth="1"/>
    <col min="6914" max="6915" width="13.42578125" style="404" customWidth="1"/>
    <col min="6916" max="6919" width="15.42578125" style="404" customWidth="1"/>
    <col min="6920" max="6921" width="8.42578125" style="404" bestFit="1" customWidth="1"/>
    <col min="6922" max="6922" width="10.140625" style="404" customWidth="1"/>
    <col min="6923" max="6923" width="6.7109375" style="404" customWidth="1"/>
    <col min="6924" max="6927" width="12.140625" style="404" customWidth="1"/>
    <col min="6928" max="7168" width="10.140625" style="404"/>
    <col min="7169" max="7169" width="4" style="404" customWidth="1"/>
    <col min="7170" max="7171" width="13.42578125" style="404" customWidth="1"/>
    <col min="7172" max="7175" width="15.42578125" style="404" customWidth="1"/>
    <col min="7176" max="7177" width="8.42578125" style="404" bestFit="1" customWidth="1"/>
    <col min="7178" max="7178" width="10.140625" style="404" customWidth="1"/>
    <col min="7179" max="7179" width="6.7109375" style="404" customWidth="1"/>
    <col min="7180" max="7183" width="12.140625" style="404" customWidth="1"/>
    <col min="7184" max="7424" width="10.140625" style="404"/>
    <col min="7425" max="7425" width="4" style="404" customWidth="1"/>
    <col min="7426" max="7427" width="13.42578125" style="404" customWidth="1"/>
    <col min="7428" max="7431" width="15.42578125" style="404" customWidth="1"/>
    <col min="7432" max="7433" width="8.42578125" style="404" bestFit="1" customWidth="1"/>
    <col min="7434" max="7434" width="10.140625" style="404" customWidth="1"/>
    <col min="7435" max="7435" width="6.7109375" style="404" customWidth="1"/>
    <col min="7436" max="7439" width="12.140625" style="404" customWidth="1"/>
    <col min="7440" max="7680" width="10.140625" style="404"/>
    <col min="7681" max="7681" width="4" style="404" customWidth="1"/>
    <col min="7682" max="7683" width="13.42578125" style="404" customWidth="1"/>
    <col min="7684" max="7687" width="15.42578125" style="404" customWidth="1"/>
    <col min="7688" max="7689" width="8.42578125" style="404" bestFit="1" customWidth="1"/>
    <col min="7690" max="7690" width="10.140625" style="404" customWidth="1"/>
    <col min="7691" max="7691" width="6.7109375" style="404" customWidth="1"/>
    <col min="7692" max="7695" width="12.140625" style="404" customWidth="1"/>
    <col min="7696" max="7936" width="10.140625" style="404"/>
    <col min="7937" max="7937" width="4" style="404" customWidth="1"/>
    <col min="7938" max="7939" width="13.42578125" style="404" customWidth="1"/>
    <col min="7940" max="7943" width="15.42578125" style="404" customWidth="1"/>
    <col min="7944" max="7945" width="8.42578125" style="404" bestFit="1" customWidth="1"/>
    <col min="7946" max="7946" width="10.140625" style="404" customWidth="1"/>
    <col min="7947" max="7947" width="6.7109375" style="404" customWidth="1"/>
    <col min="7948" max="7951" width="12.140625" style="404" customWidth="1"/>
    <col min="7952" max="8192" width="10.140625" style="404"/>
    <col min="8193" max="8193" width="4" style="404" customWidth="1"/>
    <col min="8194" max="8195" width="13.42578125" style="404" customWidth="1"/>
    <col min="8196" max="8199" width="15.42578125" style="404" customWidth="1"/>
    <col min="8200" max="8201" width="8.42578125" style="404" bestFit="1" customWidth="1"/>
    <col min="8202" max="8202" width="10.140625" style="404" customWidth="1"/>
    <col min="8203" max="8203" width="6.7109375" style="404" customWidth="1"/>
    <col min="8204" max="8207" width="12.140625" style="404" customWidth="1"/>
    <col min="8208" max="8448" width="10.140625" style="404"/>
    <col min="8449" max="8449" width="4" style="404" customWidth="1"/>
    <col min="8450" max="8451" width="13.42578125" style="404" customWidth="1"/>
    <col min="8452" max="8455" width="15.42578125" style="404" customWidth="1"/>
    <col min="8456" max="8457" width="8.42578125" style="404" bestFit="1" customWidth="1"/>
    <col min="8458" max="8458" width="10.140625" style="404" customWidth="1"/>
    <col min="8459" max="8459" width="6.7109375" style="404" customWidth="1"/>
    <col min="8460" max="8463" width="12.140625" style="404" customWidth="1"/>
    <col min="8464" max="8704" width="10.140625" style="404"/>
    <col min="8705" max="8705" width="4" style="404" customWidth="1"/>
    <col min="8706" max="8707" width="13.42578125" style="404" customWidth="1"/>
    <col min="8708" max="8711" width="15.42578125" style="404" customWidth="1"/>
    <col min="8712" max="8713" width="8.42578125" style="404" bestFit="1" customWidth="1"/>
    <col min="8714" max="8714" width="10.140625" style="404" customWidth="1"/>
    <col min="8715" max="8715" width="6.7109375" style="404" customWidth="1"/>
    <col min="8716" max="8719" width="12.140625" style="404" customWidth="1"/>
    <col min="8720" max="8960" width="10.140625" style="404"/>
    <col min="8961" max="8961" width="4" style="404" customWidth="1"/>
    <col min="8962" max="8963" width="13.42578125" style="404" customWidth="1"/>
    <col min="8964" max="8967" width="15.42578125" style="404" customWidth="1"/>
    <col min="8968" max="8969" width="8.42578125" style="404" bestFit="1" customWidth="1"/>
    <col min="8970" max="8970" width="10.140625" style="404" customWidth="1"/>
    <col min="8971" max="8971" width="6.7109375" style="404" customWidth="1"/>
    <col min="8972" max="8975" width="12.140625" style="404" customWidth="1"/>
    <col min="8976" max="9216" width="10.140625" style="404"/>
    <col min="9217" max="9217" width="4" style="404" customWidth="1"/>
    <col min="9218" max="9219" width="13.42578125" style="404" customWidth="1"/>
    <col min="9220" max="9223" width="15.42578125" style="404" customWidth="1"/>
    <col min="9224" max="9225" width="8.42578125" style="404" bestFit="1" customWidth="1"/>
    <col min="9226" max="9226" width="10.140625" style="404" customWidth="1"/>
    <col min="9227" max="9227" width="6.7109375" style="404" customWidth="1"/>
    <col min="9228" max="9231" width="12.140625" style="404" customWidth="1"/>
    <col min="9232" max="9472" width="10.140625" style="404"/>
    <col min="9473" max="9473" width="4" style="404" customWidth="1"/>
    <col min="9474" max="9475" width="13.42578125" style="404" customWidth="1"/>
    <col min="9476" max="9479" width="15.42578125" style="404" customWidth="1"/>
    <col min="9480" max="9481" width="8.42578125" style="404" bestFit="1" customWidth="1"/>
    <col min="9482" max="9482" width="10.140625" style="404" customWidth="1"/>
    <col min="9483" max="9483" width="6.7109375" style="404" customWidth="1"/>
    <col min="9484" max="9487" width="12.140625" style="404" customWidth="1"/>
    <col min="9488" max="9728" width="10.140625" style="404"/>
    <col min="9729" max="9729" width="4" style="404" customWidth="1"/>
    <col min="9730" max="9731" width="13.42578125" style="404" customWidth="1"/>
    <col min="9732" max="9735" width="15.42578125" style="404" customWidth="1"/>
    <col min="9736" max="9737" width="8.42578125" style="404" bestFit="1" customWidth="1"/>
    <col min="9738" max="9738" width="10.140625" style="404" customWidth="1"/>
    <col min="9739" max="9739" width="6.7109375" style="404" customWidth="1"/>
    <col min="9740" max="9743" width="12.140625" style="404" customWidth="1"/>
    <col min="9744" max="9984" width="10.140625" style="404"/>
    <col min="9985" max="9985" width="4" style="404" customWidth="1"/>
    <col min="9986" max="9987" width="13.42578125" style="404" customWidth="1"/>
    <col min="9988" max="9991" width="15.42578125" style="404" customWidth="1"/>
    <col min="9992" max="9993" width="8.42578125" style="404" bestFit="1" customWidth="1"/>
    <col min="9994" max="9994" width="10.140625" style="404" customWidth="1"/>
    <col min="9995" max="9995" width="6.7109375" style="404" customWidth="1"/>
    <col min="9996" max="9999" width="12.140625" style="404" customWidth="1"/>
    <col min="10000" max="10240" width="10.140625" style="404"/>
    <col min="10241" max="10241" width="4" style="404" customWidth="1"/>
    <col min="10242" max="10243" width="13.42578125" style="404" customWidth="1"/>
    <col min="10244" max="10247" width="15.42578125" style="404" customWidth="1"/>
    <col min="10248" max="10249" width="8.42578125" style="404" bestFit="1" customWidth="1"/>
    <col min="10250" max="10250" width="10.140625" style="404" customWidth="1"/>
    <col min="10251" max="10251" width="6.7109375" style="404" customWidth="1"/>
    <col min="10252" max="10255" width="12.140625" style="404" customWidth="1"/>
    <col min="10256" max="10496" width="10.140625" style="404"/>
    <col min="10497" max="10497" width="4" style="404" customWidth="1"/>
    <col min="10498" max="10499" width="13.42578125" style="404" customWidth="1"/>
    <col min="10500" max="10503" width="15.42578125" style="404" customWidth="1"/>
    <col min="10504" max="10505" width="8.42578125" style="404" bestFit="1" customWidth="1"/>
    <col min="10506" max="10506" width="10.140625" style="404" customWidth="1"/>
    <col min="10507" max="10507" width="6.7109375" style="404" customWidth="1"/>
    <col min="10508" max="10511" width="12.140625" style="404" customWidth="1"/>
    <col min="10512" max="10752" width="10.140625" style="404"/>
    <col min="10753" max="10753" width="4" style="404" customWidth="1"/>
    <col min="10754" max="10755" width="13.42578125" style="404" customWidth="1"/>
    <col min="10756" max="10759" width="15.42578125" style="404" customWidth="1"/>
    <col min="10760" max="10761" width="8.42578125" style="404" bestFit="1" customWidth="1"/>
    <col min="10762" max="10762" width="10.140625" style="404" customWidth="1"/>
    <col min="10763" max="10763" width="6.7109375" style="404" customWidth="1"/>
    <col min="10764" max="10767" width="12.140625" style="404" customWidth="1"/>
    <col min="10768" max="11008" width="10.140625" style="404"/>
    <col min="11009" max="11009" width="4" style="404" customWidth="1"/>
    <col min="11010" max="11011" width="13.42578125" style="404" customWidth="1"/>
    <col min="11012" max="11015" width="15.42578125" style="404" customWidth="1"/>
    <col min="11016" max="11017" width="8.42578125" style="404" bestFit="1" customWidth="1"/>
    <col min="11018" max="11018" width="10.140625" style="404" customWidth="1"/>
    <col min="11019" max="11019" width="6.7109375" style="404" customWidth="1"/>
    <col min="11020" max="11023" width="12.140625" style="404" customWidth="1"/>
    <col min="11024" max="11264" width="10.140625" style="404"/>
    <col min="11265" max="11265" width="4" style="404" customWidth="1"/>
    <col min="11266" max="11267" width="13.42578125" style="404" customWidth="1"/>
    <col min="11268" max="11271" width="15.42578125" style="404" customWidth="1"/>
    <col min="11272" max="11273" width="8.42578125" style="404" bestFit="1" customWidth="1"/>
    <col min="11274" max="11274" width="10.140625" style="404" customWidth="1"/>
    <col min="11275" max="11275" width="6.7109375" style="404" customWidth="1"/>
    <col min="11276" max="11279" width="12.140625" style="404" customWidth="1"/>
    <col min="11280" max="11520" width="10.140625" style="404"/>
    <col min="11521" max="11521" width="4" style="404" customWidth="1"/>
    <col min="11522" max="11523" width="13.42578125" style="404" customWidth="1"/>
    <col min="11524" max="11527" width="15.42578125" style="404" customWidth="1"/>
    <col min="11528" max="11529" width="8.42578125" style="404" bestFit="1" customWidth="1"/>
    <col min="11530" max="11530" width="10.140625" style="404" customWidth="1"/>
    <col min="11531" max="11531" width="6.7109375" style="404" customWidth="1"/>
    <col min="11532" max="11535" width="12.140625" style="404" customWidth="1"/>
    <col min="11536" max="11776" width="10.140625" style="404"/>
    <col min="11777" max="11777" width="4" style="404" customWidth="1"/>
    <col min="11778" max="11779" width="13.42578125" style="404" customWidth="1"/>
    <col min="11780" max="11783" width="15.42578125" style="404" customWidth="1"/>
    <col min="11784" max="11785" width="8.42578125" style="404" bestFit="1" customWidth="1"/>
    <col min="11786" max="11786" width="10.140625" style="404" customWidth="1"/>
    <col min="11787" max="11787" width="6.7109375" style="404" customWidth="1"/>
    <col min="11788" max="11791" width="12.140625" style="404" customWidth="1"/>
    <col min="11792" max="12032" width="10.140625" style="404"/>
    <col min="12033" max="12033" width="4" style="404" customWidth="1"/>
    <col min="12034" max="12035" width="13.42578125" style="404" customWidth="1"/>
    <col min="12036" max="12039" width="15.42578125" style="404" customWidth="1"/>
    <col min="12040" max="12041" width="8.42578125" style="404" bestFit="1" customWidth="1"/>
    <col min="12042" max="12042" width="10.140625" style="404" customWidth="1"/>
    <col min="12043" max="12043" width="6.7109375" style="404" customWidth="1"/>
    <col min="12044" max="12047" width="12.140625" style="404" customWidth="1"/>
    <col min="12048" max="12288" width="10.140625" style="404"/>
    <col min="12289" max="12289" width="4" style="404" customWidth="1"/>
    <col min="12290" max="12291" width="13.42578125" style="404" customWidth="1"/>
    <col min="12292" max="12295" width="15.42578125" style="404" customWidth="1"/>
    <col min="12296" max="12297" width="8.42578125" style="404" bestFit="1" customWidth="1"/>
    <col min="12298" max="12298" width="10.140625" style="404" customWidth="1"/>
    <col min="12299" max="12299" width="6.7109375" style="404" customWidth="1"/>
    <col min="12300" max="12303" width="12.140625" style="404" customWidth="1"/>
    <col min="12304" max="12544" width="10.140625" style="404"/>
    <col min="12545" max="12545" width="4" style="404" customWidth="1"/>
    <col min="12546" max="12547" width="13.42578125" style="404" customWidth="1"/>
    <col min="12548" max="12551" width="15.42578125" style="404" customWidth="1"/>
    <col min="12552" max="12553" width="8.42578125" style="404" bestFit="1" customWidth="1"/>
    <col min="12554" max="12554" width="10.140625" style="404" customWidth="1"/>
    <col min="12555" max="12555" width="6.7109375" style="404" customWidth="1"/>
    <col min="12556" max="12559" width="12.140625" style="404" customWidth="1"/>
    <col min="12560" max="12800" width="10.140625" style="404"/>
    <col min="12801" max="12801" width="4" style="404" customWidth="1"/>
    <col min="12802" max="12803" width="13.42578125" style="404" customWidth="1"/>
    <col min="12804" max="12807" width="15.42578125" style="404" customWidth="1"/>
    <col min="12808" max="12809" width="8.42578125" style="404" bestFit="1" customWidth="1"/>
    <col min="12810" max="12810" width="10.140625" style="404" customWidth="1"/>
    <col min="12811" max="12811" width="6.7109375" style="404" customWidth="1"/>
    <col min="12812" max="12815" width="12.140625" style="404" customWidth="1"/>
    <col min="12816" max="13056" width="10.140625" style="404"/>
    <col min="13057" max="13057" width="4" style="404" customWidth="1"/>
    <col min="13058" max="13059" width="13.42578125" style="404" customWidth="1"/>
    <col min="13060" max="13063" width="15.42578125" style="404" customWidth="1"/>
    <col min="13064" max="13065" width="8.42578125" style="404" bestFit="1" customWidth="1"/>
    <col min="13066" max="13066" width="10.140625" style="404" customWidth="1"/>
    <col min="13067" max="13067" width="6.7109375" style="404" customWidth="1"/>
    <col min="13068" max="13071" width="12.140625" style="404" customWidth="1"/>
    <col min="13072" max="13312" width="10.140625" style="404"/>
    <col min="13313" max="13313" width="4" style="404" customWidth="1"/>
    <col min="13314" max="13315" width="13.42578125" style="404" customWidth="1"/>
    <col min="13316" max="13319" width="15.42578125" style="404" customWidth="1"/>
    <col min="13320" max="13321" width="8.42578125" style="404" bestFit="1" customWidth="1"/>
    <col min="13322" max="13322" width="10.140625" style="404" customWidth="1"/>
    <col min="13323" max="13323" width="6.7109375" style="404" customWidth="1"/>
    <col min="13324" max="13327" width="12.140625" style="404" customWidth="1"/>
    <col min="13328" max="13568" width="10.140625" style="404"/>
    <col min="13569" max="13569" width="4" style="404" customWidth="1"/>
    <col min="13570" max="13571" width="13.42578125" style="404" customWidth="1"/>
    <col min="13572" max="13575" width="15.42578125" style="404" customWidth="1"/>
    <col min="13576" max="13577" width="8.42578125" style="404" bestFit="1" customWidth="1"/>
    <col min="13578" max="13578" width="10.140625" style="404" customWidth="1"/>
    <col min="13579" max="13579" width="6.7109375" style="404" customWidth="1"/>
    <col min="13580" max="13583" width="12.140625" style="404" customWidth="1"/>
    <col min="13584" max="13824" width="10.140625" style="404"/>
    <col min="13825" max="13825" width="4" style="404" customWidth="1"/>
    <col min="13826" max="13827" width="13.42578125" style="404" customWidth="1"/>
    <col min="13828" max="13831" width="15.42578125" style="404" customWidth="1"/>
    <col min="13832" max="13833" width="8.42578125" style="404" bestFit="1" customWidth="1"/>
    <col min="13834" max="13834" width="10.140625" style="404" customWidth="1"/>
    <col min="13835" max="13835" width="6.7109375" style="404" customWidth="1"/>
    <col min="13836" max="13839" width="12.140625" style="404" customWidth="1"/>
    <col min="13840" max="14080" width="10.140625" style="404"/>
    <col min="14081" max="14081" width="4" style="404" customWidth="1"/>
    <col min="14082" max="14083" width="13.42578125" style="404" customWidth="1"/>
    <col min="14084" max="14087" width="15.42578125" style="404" customWidth="1"/>
    <col min="14088" max="14089" width="8.42578125" style="404" bestFit="1" customWidth="1"/>
    <col min="14090" max="14090" width="10.140625" style="404" customWidth="1"/>
    <col min="14091" max="14091" width="6.7109375" style="404" customWidth="1"/>
    <col min="14092" max="14095" width="12.140625" style="404" customWidth="1"/>
    <col min="14096" max="14336" width="10.140625" style="404"/>
    <col min="14337" max="14337" width="4" style="404" customWidth="1"/>
    <col min="14338" max="14339" width="13.42578125" style="404" customWidth="1"/>
    <col min="14340" max="14343" width="15.42578125" style="404" customWidth="1"/>
    <col min="14344" max="14345" width="8.42578125" style="404" bestFit="1" customWidth="1"/>
    <col min="14346" max="14346" width="10.140625" style="404" customWidth="1"/>
    <col min="14347" max="14347" width="6.7109375" style="404" customWidth="1"/>
    <col min="14348" max="14351" width="12.140625" style="404" customWidth="1"/>
    <col min="14352" max="14592" width="10.140625" style="404"/>
    <col min="14593" max="14593" width="4" style="404" customWidth="1"/>
    <col min="14594" max="14595" width="13.42578125" style="404" customWidth="1"/>
    <col min="14596" max="14599" width="15.42578125" style="404" customWidth="1"/>
    <col min="14600" max="14601" width="8.42578125" style="404" bestFit="1" customWidth="1"/>
    <col min="14602" max="14602" width="10.140625" style="404" customWidth="1"/>
    <col min="14603" max="14603" width="6.7109375" style="404" customWidth="1"/>
    <col min="14604" max="14607" width="12.140625" style="404" customWidth="1"/>
    <col min="14608" max="14848" width="10.140625" style="404"/>
    <col min="14849" max="14849" width="4" style="404" customWidth="1"/>
    <col min="14850" max="14851" width="13.42578125" style="404" customWidth="1"/>
    <col min="14852" max="14855" width="15.42578125" style="404" customWidth="1"/>
    <col min="14856" max="14857" width="8.42578125" style="404" bestFit="1" customWidth="1"/>
    <col min="14858" max="14858" width="10.140625" style="404" customWidth="1"/>
    <col min="14859" max="14859" width="6.7109375" style="404" customWidth="1"/>
    <col min="14860" max="14863" width="12.140625" style="404" customWidth="1"/>
    <col min="14864" max="15104" width="10.140625" style="404"/>
    <col min="15105" max="15105" width="4" style="404" customWidth="1"/>
    <col min="15106" max="15107" width="13.42578125" style="404" customWidth="1"/>
    <col min="15108" max="15111" width="15.42578125" style="404" customWidth="1"/>
    <col min="15112" max="15113" width="8.42578125" style="404" bestFit="1" customWidth="1"/>
    <col min="15114" max="15114" width="10.140625" style="404" customWidth="1"/>
    <col min="15115" max="15115" width="6.7109375" style="404" customWidth="1"/>
    <col min="15116" max="15119" width="12.140625" style="404" customWidth="1"/>
    <col min="15120" max="15360" width="10.140625" style="404"/>
    <col min="15361" max="15361" width="4" style="404" customWidth="1"/>
    <col min="15362" max="15363" width="13.42578125" style="404" customWidth="1"/>
    <col min="15364" max="15367" width="15.42578125" style="404" customWidth="1"/>
    <col min="15368" max="15369" width="8.42578125" style="404" bestFit="1" customWidth="1"/>
    <col min="15370" max="15370" width="10.140625" style="404" customWidth="1"/>
    <col min="15371" max="15371" width="6.7109375" style="404" customWidth="1"/>
    <col min="15372" max="15375" width="12.140625" style="404" customWidth="1"/>
    <col min="15376" max="15616" width="10.140625" style="404"/>
    <col min="15617" max="15617" width="4" style="404" customWidth="1"/>
    <col min="15618" max="15619" width="13.42578125" style="404" customWidth="1"/>
    <col min="15620" max="15623" width="15.42578125" style="404" customWidth="1"/>
    <col min="15624" max="15625" width="8.42578125" style="404" bestFit="1" customWidth="1"/>
    <col min="15626" max="15626" width="10.140625" style="404" customWidth="1"/>
    <col min="15627" max="15627" width="6.7109375" style="404" customWidth="1"/>
    <col min="15628" max="15631" width="12.140625" style="404" customWidth="1"/>
    <col min="15632" max="15872" width="10.140625" style="404"/>
    <col min="15873" max="15873" width="4" style="404" customWidth="1"/>
    <col min="15874" max="15875" width="13.42578125" style="404" customWidth="1"/>
    <col min="15876" max="15879" width="15.42578125" style="404" customWidth="1"/>
    <col min="15880" max="15881" width="8.42578125" style="404" bestFit="1" customWidth="1"/>
    <col min="15882" max="15882" width="10.140625" style="404" customWidth="1"/>
    <col min="15883" max="15883" width="6.7109375" style="404" customWidth="1"/>
    <col min="15884" max="15887" width="12.140625" style="404" customWidth="1"/>
    <col min="15888" max="16128" width="10.140625" style="404"/>
    <col min="16129" max="16129" width="4" style="404" customWidth="1"/>
    <col min="16130" max="16131" width="13.42578125" style="404" customWidth="1"/>
    <col min="16132" max="16135" width="15.42578125" style="404" customWidth="1"/>
    <col min="16136" max="16137" width="8.42578125" style="404" bestFit="1" customWidth="1"/>
    <col min="16138" max="16138" width="10.140625" style="404" customWidth="1"/>
    <col min="16139" max="16139" width="6.7109375" style="404" customWidth="1"/>
    <col min="16140" max="16143" width="12.140625" style="404" customWidth="1"/>
    <col min="16144" max="16384" width="10.140625" style="404"/>
  </cols>
  <sheetData>
    <row r="1" spans="2:18">
      <c r="B1" s="3130" t="s">
        <v>227</v>
      </c>
      <c r="C1" s="3130"/>
      <c r="D1" s="3130"/>
      <c r="E1" s="3130"/>
      <c r="F1" s="3130"/>
      <c r="G1" s="3130"/>
      <c r="H1" s="3130"/>
      <c r="I1" s="3130"/>
      <c r="J1" s="3130"/>
      <c r="K1" s="3130"/>
      <c r="L1" s="3130"/>
      <c r="M1" s="3130"/>
      <c r="N1" s="3130"/>
      <c r="O1" s="3130"/>
    </row>
    <row r="2" spans="2:18" ht="22.5" customHeight="1" thickBot="1">
      <c r="B2" s="3131" t="s">
        <v>456</v>
      </c>
      <c r="C2" s="3131"/>
      <c r="D2" s="3131"/>
      <c r="E2" s="3131"/>
      <c r="F2" s="3131"/>
      <c r="G2" s="3131"/>
      <c r="H2" s="3131"/>
      <c r="I2" s="3131"/>
      <c r="J2" s="3131"/>
      <c r="K2" s="3131"/>
      <c r="L2" s="3131"/>
      <c r="M2" s="3131"/>
      <c r="N2" s="3131"/>
      <c r="O2" s="3131"/>
    </row>
    <row r="3" spans="2:18" s="405" customFormat="1" ht="16.5" customHeight="1" thickTop="1">
      <c r="B3" s="3132" t="s">
        <v>216</v>
      </c>
      <c r="C3" s="3134" t="s">
        <v>369</v>
      </c>
      <c r="D3" s="3136" t="s">
        <v>457</v>
      </c>
      <c r="E3" s="3136"/>
      <c r="F3" s="3136"/>
      <c r="G3" s="3136"/>
      <c r="H3" s="3155" t="s">
        <v>458</v>
      </c>
      <c r="I3" s="3156"/>
      <c r="J3" s="3156"/>
      <c r="K3" s="3157"/>
      <c r="L3" s="3136" t="s">
        <v>459</v>
      </c>
      <c r="M3" s="3136"/>
      <c r="N3" s="3136"/>
      <c r="O3" s="3137"/>
    </row>
    <row r="4" spans="2:18" s="405" customFormat="1" ht="31.5">
      <c r="B4" s="3133"/>
      <c r="C4" s="3135"/>
      <c r="D4" s="406" t="s">
        <v>308</v>
      </c>
      <c r="E4" s="406" t="s">
        <v>307</v>
      </c>
      <c r="F4" s="407" t="s">
        <v>460</v>
      </c>
      <c r="G4" s="407" t="s">
        <v>461</v>
      </c>
      <c r="H4" s="407" t="s">
        <v>462</v>
      </c>
      <c r="I4" s="407" t="s">
        <v>307</v>
      </c>
      <c r="J4" s="407" t="s">
        <v>463</v>
      </c>
      <c r="K4" s="407" t="s">
        <v>461</v>
      </c>
      <c r="L4" s="406" t="s">
        <v>308</v>
      </c>
      <c r="M4" s="406" t="s">
        <v>307</v>
      </c>
      <c r="N4" s="407" t="s">
        <v>463</v>
      </c>
      <c r="O4" s="408" t="s">
        <v>461</v>
      </c>
    </row>
    <row r="5" spans="2:18" ht="21" customHeight="1">
      <c r="B5" s="409" t="s">
        <v>378</v>
      </c>
      <c r="C5" s="410" t="s">
        <v>379</v>
      </c>
      <c r="D5" s="411">
        <v>889.6</v>
      </c>
      <c r="E5" s="411">
        <v>1814.6</v>
      </c>
      <c r="F5" s="411">
        <v>-924.99999999999989</v>
      </c>
      <c r="G5" s="411">
        <v>2704.2</v>
      </c>
      <c r="H5" s="411" t="s">
        <v>71</v>
      </c>
      <c r="I5" s="411" t="s">
        <v>71</v>
      </c>
      <c r="J5" s="411" t="s">
        <v>71</v>
      </c>
      <c r="K5" s="411"/>
      <c r="L5" s="411">
        <v>5.3684147003801801</v>
      </c>
      <c r="M5" s="411">
        <v>10.950455615231428</v>
      </c>
      <c r="N5" s="411">
        <v>-5.5820409148512455</v>
      </c>
      <c r="O5" s="412">
        <v>16.318870315611608</v>
      </c>
      <c r="Q5" s="413"/>
      <c r="R5" s="413"/>
    </row>
    <row r="6" spans="2:18" ht="21" customHeight="1">
      <c r="B6" s="414" t="s">
        <v>380</v>
      </c>
      <c r="C6" s="415" t="s">
        <v>381</v>
      </c>
      <c r="D6" s="416">
        <v>1185.8</v>
      </c>
      <c r="E6" s="416">
        <v>1981.7</v>
      </c>
      <c r="F6" s="416">
        <v>-795.90000000000009</v>
      </c>
      <c r="G6" s="416">
        <v>3167.5</v>
      </c>
      <c r="H6" s="416">
        <v>33.295863309352512</v>
      </c>
      <c r="I6" s="416">
        <v>9.2086410228149589</v>
      </c>
      <c r="J6" s="416">
        <v>13.956756756756736</v>
      </c>
      <c r="K6" s="416">
        <v>17.132608534871679</v>
      </c>
      <c r="L6" s="416">
        <v>6.8172933195354721</v>
      </c>
      <c r="M6" s="416">
        <v>11.393009083592045</v>
      </c>
      <c r="N6" s="416">
        <v>-4.5757157640565715</v>
      </c>
      <c r="O6" s="417">
        <v>18.210302403127514</v>
      </c>
      <c r="Q6" s="413"/>
      <c r="R6" s="413"/>
    </row>
    <row r="7" spans="2:18" ht="21" customHeight="1">
      <c r="B7" s="414" t="s">
        <v>382</v>
      </c>
      <c r="C7" s="415" t="s">
        <v>383</v>
      </c>
      <c r="D7" s="416">
        <v>1164.7</v>
      </c>
      <c r="E7" s="416">
        <v>2008</v>
      </c>
      <c r="F7" s="416">
        <v>-843.3</v>
      </c>
      <c r="G7" s="416">
        <v>3172.7</v>
      </c>
      <c r="H7" s="416">
        <v>-1.7793894417270906</v>
      </c>
      <c r="I7" s="416">
        <v>1.3271433617600934</v>
      </c>
      <c r="J7" s="416">
        <v>-5.95552205050884</v>
      </c>
      <c r="K7" s="416">
        <v>0.16416732438830195</v>
      </c>
      <c r="L7" s="416">
        <v>6.7401620370370372</v>
      </c>
      <c r="M7" s="416">
        <v>11.62037037037037</v>
      </c>
      <c r="N7" s="416">
        <v>-4.880208333333333</v>
      </c>
      <c r="O7" s="417">
        <v>18.360532407407408</v>
      </c>
      <c r="Q7" s="413"/>
      <c r="R7" s="413"/>
    </row>
    <row r="8" spans="2:18" ht="21" customHeight="1">
      <c r="B8" s="414" t="s">
        <v>384</v>
      </c>
      <c r="C8" s="415" t="s">
        <v>385</v>
      </c>
      <c r="D8" s="416">
        <v>1046.2</v>
      </c>
      <c r="E8" s="416">
        <v>2469.6</v>
      </c>
      <c r="F8" s="416">
        <v>-1423.3999999999999</v>
      </c>
      <c r="G8" s="416">
        <v>3515.8</v>
      </c>
      <c r="H8" s="416">
        <v>-10.174293809564688</v>
      </c>
      <c r="I8" s="416">
        <v>22.988047808764932</v>
      </c>
      <c r="J8" s="416">
        <v>-68.7892802087039</v>
      </c>
      <c r="K8" s="416">
        <v>10.814133072777139</v>
      </c>
      <c r="L8" s="416">
        <v>5.3020474356375438</v>
      </c>
      <c r="M8" s="416">
        <v>12.515710520981147</v>
      </c>
      <c r="N8" s="416">
        <v>-7.2136630853436037</v>
      </c>
      <c r="O8" s="417">
        <v>17.817757956618692</v>
      </c>
      <c r="Q8" s="413"/>
      <c r="R8" s="413"/>
    </row>
    <row r="9" spans="2:18" ht="21" customHeight="1">
      <c r="B9" s="414" t="s">
        <v>386</v>
      </c>
      <c r="C9" s="415" t="s">
        <v>387</v>
      </c>
      <c r="D9" s="416">
        <v>1296.8</v>
      </c>
      <c r="E9" s="416">
        <v>2884.7</v>
      </c>
      <c r="F9" s="416">
        <v>-1587.8999999999999</v>
      </c>
      <c r="G9" s="416">
        <v>4181.5</v>
      </c>
      <c r="H9" s="416">
        <v>23.953354999044137</v>
      </c>
      <c r="I9" s="416">
        <v>16.808390022675738</v>
      </c>
      <c r="J9" s="416">
        <v>-11.556835745398343</v>
      </c>
      <c r="K9" s="416">
        <v>18.934524148131288</v>
      </c>
      <c r="L9" s="416">
        <v>5.8374971865856402</v>
      </c>
      <c r="M9" s="416">
        <v>12.985370245329729</v>
      </c>
      <c r="N9" s="416">
        <v>-7.1478730587440902</v>
      </c>
      <c r="O9" s="417">
        <v>18.822867431915373</v>
      </c>
      <c r="Q9" s="413"/>
      <c r="R9" s="413"/>
    </row>
    <row r="10" spans="2:18" ht="21" customHeight="1">
      <c r="B10" s="414" t="s">
        <v>388</v>
      </c>
      <c r="C10" s="415" t="s">
        <v>389</v>
      </c>
      <c r="D10" s="416">
        <v>1150.5</v>
      </c>
      <c r="E10" s="416">
        <v>3480.1</v>
      </c>
      <c r="F10" s="416">
        <v>-2329.6</v>
      </c>
      <c r="G10" s="416">
        <v>4630.6000000000004</v>
      </c>
      <c r="H10" s="416">
        <v>-11.28161628624305</v>
      </c>
      <c r="I10" s="416">
        <v>20.639927895448395</v>
      </c>
      <c r="J10" s="416">
        <v>-46.709490522073182</v>
      </c>
      <c r="K10" s="416">
        <v>10.740165012555309</v>
      </c>
      <c r="L10" s="416">
        <v>4.9269838550811533</v>
      </c>
      <c r="M10" s="416">
        <v>14.90343025994604</v>
      </c>
      <c r="N10" s="416">
        <v>-9.9764464048648875</v>
      </c>
      <c r="O10" s="417">
        <v>19.830414115027196</v>
      </c>
      <c r="Q10" s="413"/>
      <c r="R10" s="413"/>
    </row>
    <row r="11" spans="2:18" ht="21" customHeight="1">
      <c r="B11" s="414" t="s">
        <v>464</v>
      </c>
      <c r="C11" s="415" t="s">
        <v>391</v>
      </c>
      <c r="D11" s="416">
        <v>1608.7</v>
      </c>
      <c r="E11" s="416">
        <v>4428.2</v>
      </c>
      <c r="F11" s="416">
        <v>-2819.5</v>
      </c>
      <c r="G11" s="416">
        <v>6036.9</v>
      </c>
      <c r="H11" s="416">
        <v>39.826162538026949</v>
      </c>
      <c r="I11" s="416">
        <v>27.243470015229448</v>
      </c>
      <c r="J11" s="416">
        <v>-21.02936126373627</v>
      </c>
      <c r="K11" s="416">
        <v>30.369714507839149</v>
      </c>
      <c r="L11" s="416">
        <v>5.8911634379463145</v>
      </c>
      <c r="M11" s="416">
        <v>16.21635478082543</v>
      </c>
      <c r="N11" s="416">
        <v>-10.325191342879116</v>
      </c>
      <c r="O11" s="417">
        <v>22.107518218771745</v>
      </c>
      <c r="Q11" s="413"/>
      <c r="R11" s="413"/>
    </row>
    <row r="12" spans="2:18" ht="21" customHeight="1">
      <c r="B12" s="414" t="s">
        <v>392</v>
      </c>
      <c r="C12" s="415" t="s">
        <v>393</v>
      </c>
      <c r="D12" s="416">
        <v>1491.5</v>
      </c>
      <c r="E12" s="416">
        <v>4930.3</v>
      </c>
      <c r="F12" s="416">
        <v>-3438.8</v>
      </c>
      <c r="G12" s="416">
        <v>6421.8</v>
      </c>
      <c r="H12" s="416">
        <v>-7.2853857151737458</v>
      </c>
      <c r="I12" s="416">
        <v>11.338692922632234</v>
      </c>
      <c r="J12" s="416">
        <v>-21.964887391381456</v>
      </c>
      <c r="K12" s="416">
        <v>6.3757888982756157</v>
      </c>
      <c r="L12" s="416">
        <v>4.8131534787659742</v>
      </c>
      <c r="M12" s="416">
        <v>15.91035239447528</v>
      </c>
      <c r="N12" s="416">
        <v>-11.097198915709306</v>
      </c>
      <c r="O12" s="417">
        <v>20.723505873241255</v>
      </c>
      <c r="Q12" s="413"/>
      <c r="R12" s="413"/>
    </row>
    <row r="13" spans="2:18" ht="21" customHeight="1">
      <c r="B13" s="414" t="s">
        <v>394</v>
      </c>
      <c r="C13" s="415" t="s">
        <v>395</v>
      </c>
      <c r="D13" s="416">
        <v>1132</v>
      </c>
      <c r="E13" s="416">
        <v>6314</v>
      </c>
      <c r="F13" s="416">
        <v>-5182</v>
      </c>
      <c r="G13" s="416">
        <v>7446</v>
      </c>
      <c r="H13" s="416">
        <v>-24.103251759973176</v>
      </c>
      <c r="I13" s="416">
        <v>28.065229296391692</v>
      </c>
      <c r="J13" s="416">
        <v>-50.692101896010236</v>
      </c>
      <c r="K13" s="416">
        <v>15.948799402036812</v>
      </c>
      <c r="L13" s="416">
        <v>3.3529812505553744</v>
      </c>
      <c r="M13" s="416">
        <v>18.702052664316817</v>
      </c>
      <c r="N13" s="416">
        <v>-15.349071413761441</v>
      </c>
      <c r="O13" s="417">
        <v>22.05503391487219</v>
      </c>
      <c r="Q13" s="413"/>
      <c r="R13" s="413"/>
    </row>
    <row r="14" spans="2:18" ht="21" customHeight="1">
      <c r="B14" s="414" t="s">
        <v>396</v>
      </c>
      <c r="C14" s="415" t="s">
        <v>397</v>
      </c>
      <c r="D14" s="416">
        <v>1703.9</v>
      </c>
      <c r="E14" s="416">
        <v>6514.3</v>
      </c>
      <c r="F14" s="416">
        <v>-4810.3999999999996</v>
      </c>
      <c r="G14" s="416">
        <v>8218.2000000000007</v>
      </c>
      <c r="H14" s="416">
        <v>50.521201413427576</v>
      </c>
      <c r="I14" s="416">
        <v>3.1723154893886516</v>
      </c>
      <c r="J14" s="416">
        <v>7.1709764569664296</v>
      </c>
      <c r="K14" s="416">
        <v>10.37066881547139</v>
      </c>
      <c r="L14" s="416">
        <v>4.3257171871033258</v>
      </c>
      <c r="M14" s="416">
        <v>16.53795379537954</v>
      </c>
      <c r="N14" s="416">
        <v>-12.212236608276211</v>
      </c>
      <c r="O14" s="417">
        <v>20.863670982482866</v>
      </c>
      <c r="Q14" s="413"/>
      <c r="R14" s="413"/>
    </row>
    <row r="15" spans="2:18" ht="21" customHeight="1">
      <c r="B15" s="414" t="s">
        <v>398</v>
      </c>
      <c r="C15" s="415" t="s">
        <v>399</v>
      </c>
      <c r="D15" s="416">
        <v>2740.6</v>
      </c>
      <c r="E15" s="416">
        <v>7742.1</v>
      </c>
      <c r="F15" s="416">
        <v>-5001.5</v>
      </c>
      <c r="G15" s="416">
        <v>10482.700000000001</v>
      </c>
      <c r="H15" s="416">
        <v>60.842772463172707</v>
      </c>
      <c r="I15" s="416">
        <v>18.847765684724365</v>
      </c>
      <c r="J15" s="416">
        <v>-3.9726426076833605</v>
      </c>
      <c r="K15" s="416">
        <v>27.554695675452038</v>
      </c>
      <c r="L15" s="416">
        <v>5.8827569922939871</v>
      </c>
      <c r="M15" s="416">
        <v>16.618584583682143</v>
      </c>
      <c r="N15" s="416">
        <v>-10.735827591388155</v>
      </c>
      <c r="O15" s="417">
        <v>22.501341575976134</v>
      </c>
      <c r="Q15" s="413"/>
      <c r="R15" s="413"/>
    </row>
    <row r="16" spans="2:18" ht="21" customHeight="1">
      <c r="B16" s="414" t="s">
        <v>400</v>
      </c>
      <c r="C16" s="415" t="s">
        <v>401</v>
      </c>
      <c r="D16" s="416">
        <v>3078</v>
      </c>
      <c r="E16" s="416">
        <v>9341.2000000000007</v>
      </c>
      <c r="F16" s="416">
        <v>-6263.2000000000007</v>
      </c>
      <c r="G16" s="416">
        <v>12419.2</v>
      </c>
      <c r="H16" s="416">
        <v>12.311172735897259</v>
      </c>
      <c r="I16" s="416">
        <v>20.654602756358088</v>
      </c>
      <c r="J16" s="416">
        <v>-25.226432070378902</v>
      </c>
      <c r="K16" s="416">
        <v>18.47329409407881</v>
      </c>
      <c r="L16" s="416">
        <v>5.5226612121864571</v>
      </c>
      <c r="M16" s="416">
        <v>16.760325833423046</v>
      </c>
      <c r="N16" s="416">
        <v>-11.23766462123659</v>
      </c>
      <c r="O16" s="417">
        <v>22.282987045609502</v>
      </c>
      <c r="Q16" s="413"/>
      <c r="R16" s="413"/>
    </row>
    <row r="17" spans="2:18" ht="21" customHeight="1">
      <c r="B17" s="414" t="s">
        <v>402</v>
      </c>
      <c r="C17" s="415" t="s">
        <v>403</v>
      </c>
      <c r="D17" s="416">
        <v>2991.4</v>
      </c>
      <c r="E17" s="416">
        <v>10905.2</v>
      </c>
      <c r="F17" s="416">
        <v>-7913.8000000000011</v>
      </c>
      <c r="G17" s="416">
        <v>13896.6</v>
      </c>
      <c r="H17" s="416">
        <v>-2.8135152696556247</v>
      </c>
      <c r="I17" s="416">
        <v>16.743030873977631</v>
      </c>
      <c r="J17" s="416">
        <v>-26.353940477711081</v>
      </c>
      <c r="K17" s="416">
        <v>11.896096366915728</v>
      </c>
      <c r="L17" s="416">
        <v>4.6840160340724042</v>
      </c>
      <c r="M17" s="416">
        <v>17.075660779155708</v>
      </c>
      <c r="N17" s="416">
        <v>-12.391644745083303</v>
      </c>
      <c r="O17" s="417">
        <v>21.759676813228111</v>
      </c>
      <c r="Q17" s="413"/>
      <c r="R17" s="413"/>
    </row>
    <row r="18" spans="2:18" ht="21" customHeight="1">
      <c r="B18" s="414" t="s">
        <v>404</v>
      </c>
      <c r="C18" s="415" t="s">
        <v>405</v>
      </c>
      <c r="D18" s="416">
        <v>4114.5</v>
      </c>
      <c r="E18" s="416">
        <v>13869.6</v>
      </c>
      <c r="F18" s="416">
        <v>-9755.1</v>
      </c>
      <c r="G18" s="416">
        <v>17984.099999999999</v>
      </c>
      <c r="H18" s="416">
        <v>37.544293641773066</v>
      </c>
      <c r="I18" s="416">
        <v>27.183362065803479</v>
      </c>
      <c r="J18" s="416">
        <v>-23.266951401349527</v>
      </c>
      <c r="K18" s="416">
        <v>29.413669530676543</v>
      </c>
      <c r="L18" s="416">
        <v>5.3500377083712589</v>
      </c>
      <c r="M18" s="416">
        <v>18.034483655371492</v>
      </c>
      <c r="N18" s="416">
        <v>-12.684445947000233</v>
      </c>
      <c r="O18" s="417">
        <v>23.384521363742749</v>
      </c>
      <c r="Q18" s="413"/>
      <c r="R18" s="413"/>
    </row>
    <row r="19" spans="2:18" ht="21" customHeight="1">
      <c r="B19" s="414" t="s">
        <v>465</v>
      </c>
      <c r="C19" s="415" t="s">
        <v>407</v>
      </c>
      <c r="D19" s="416">
        <v>4195.3</v>
      </c>
      <c r="E19" s="416">
        <v>16263.7</v>
      </c>
      <c r="F19" s="416">
        <v>-12068.400000000001</v>
      </c>
      <c r="G19" s="416">
        <v>20459</v>
      </c>
      <c r="H19" s="416">
        <v>1.9637866083363775</v>
      </c>
      <c r="I19" s="416">
        <v>17.261492761146684</v>
      </c>
      <c r="J19" s="416">
        <v>-23.713749730909996</v>
      </c>
      <c r="K19" s="416">
        <v>13.761600524908118</v>
      </c>
      <c r="L19" s="416">
        <v>4.6995631231096668</v>
      </c>
      <c r="M19" s="416">
        <v>18.218550464881819</v>
      </c>
      <c r="N19" s="416">
        <v>-13.518987341772155</v>
      </c>
      <c r="O19" s="417">
        <v>22.918113587991488</v>
      </c>
      <c r="Q19" s="413"/>
      <c r="R19" s="413"/>
    </row>
    <row r="20" spans="2:18" ht="21" customHeight="1">
      <c r="B20" s="414" t="s">
        <v>408</v>
      </c>
      <c r="C20" s="415" t="s">
        <v>409</v>
      </c>
      <c r="D20" s="416">
        <v>5156.2</v>
      </c>
      <c r="E20" s="416">
        <v>18324.900000000001</v>
      </c>
      <c r="F20" s="416">
        <v>-13168.7</v>
      </c>
      <c r="G20" s="416">
        <v>23481.100000000002</v>
      </c>
      <c r="H20" s="416">
        <v>22.904202321645656</v>
      </c>
      <c r="I20" s="416">
        <v>12.673622853348249</v>
      </c>
      <c r="J20" s="416">
        <v>-9.1171986344502916</v>
      </c>
      <c r="K20" s="416">
        <v>14.771494207928072</v>
      </c>
      <c r="L20" s="416">
        <v>4.9858822619323897</v>
      </c>
      <c r="M20" s="416">
        <v>17.7195985147366</v>
      </c>
      <c r="N20" s="416">
        <v>-12.733716252804209</v>
      </c>
      <c r="O20" s="417">
        <v>22.705480776668992</v>
      </c>
      <c r="Q20" s="413"/>
      <c r="R20" s="413"/>
    </row>
    <row r="21" spans="2:18" ht="21" customHeight="1">
      <c r="B21" s="414" t="s">
        <v>410</v>
      </c>
      <c r="C21" s="415" t="s">
        <v>411</v>
      </c>
      <c r="D21" s="416">
        <v>7387.5</v>
      </c>
      <c r="E21" s="416">
        <v>23226.5</v>
      </c>
      <c r="F21" s="416">
        <v>-15839</v>
      </c>
      <c r="G21" s="416">
        <v>30614</v>
      </c>
      <c r="H21" s="416">
        <v>43.274116597494299</v>
      </c>
      <c r="I21" s="416">
        <v>26.748304219941161</v>
      </c>
      <c r="J21" s="416">
        <v>-20.27762801187664</v>
      </c>
      <c r="K21" s="416">
        <v>30.377196979698567</v>
      </c>
      <c r="L21" s="416">
        <v>6.1373265763894658</v>
      </c>
      <c r="M21" s="416">
        <v>19.295920910525879</v>
      </c>
      <c r="N21" s="416">
        <v>-13.158594334136412</v>
      </c>
      <c r="O21" s="417">
        <v>25.433247486915345</v>
      </c>
      <c r="Q21" s="413"/>
      <c r="R21" s="413"/>
    </row>
    <row r="22" spans="2:18" ht="21" customHeight="1">
      <c r="B22" s="414" t="s">
        <v>412</v>
      </c>
      <c r="C22" s="415" t="s">
        <v>413</v>
      </c>
      <c r="D22" s="416">
        <v>13706.5</v>
      </c>
      <c r="E22" s="416">
        <v>31940</v>
      </c>
      <c r="F22" s="416">
        <v>-18233.5</v>
      </c>
      <c r="G22" s="416">
        <v>45646.5</v>
      </c>
      <c r="H22" s="416">
        <v>85.536379018612536</v>
      </c>
      <c r="I22" s="416">
        <v>37.515338083654427</v>
      </c>
      <c r="J22" s="416">
        <v>-15.117747332533622</v>
      </c>
      <c r="K22" s="416">
        <v>49.103351407852614</v>
      </c>
      <c r="L22" s="416">
        <v>9.1690247312475321</v>
      </c>
      <c r="M22" s="416">
        <v>21.366406443369655</v>
      </c>
      <c r="N22" s="416">
        <v>-12.197381712122123</v>
      </c>
      <c r="O22" s="417">
        <v>30.535431174617187</v>
      </c>
      <c r="Q22" s="413"/>
      <c r="R22" s="413"/>
    </row>
    <row r="23" spans="2:18" ht="21" customHeight="1">
      <c r="B23" s="414" t="s">
        <v>414</v>
      </c>
      <c r="C23" s="415" t="s">
        <v>415</v>
      </c>
      <c r="D23" s="416">
        <v>17266.5</v>
      </c>
      <c r="E23" s="416">
        <v>39205.599999999999</v>
      </c>
      <c r="F23" s="416">
        <v>-21939.1</v>
      </c>
      <c r="G23" s="416">
        <v>56472.1</v>
      </c>
      <c r="H23" s="416">
        <v>25.973078466421057</v>
      </c>
      <c r="I23" s="416">
        <v>22.747651847213518</v>
      </c>
      <c r="J23" s="416">
        <v>-20.323031782159205</v>
      </c>
      <c r="K23" s="416">
        <v>23.716166628328565</v>
      </c>
      <c r="L23" s="416">
        <v>10.069456594002588</v>
      </c>
      <c r="M23" s="416">
        <v>22.863874406615579</v>
      </c>
      <c r="N23" s="416">
        <v>-12.794417812612991</v>
      </c>
      <c r="O23" s="417">
        <v>32.933331000618168</v>
      </c>
      <c r="Q23" s="413"/>
      <c r="R23" s="413"/>
    </row>
    <row r="24" spans="2:18" ht="21" customHeight="1">
      <c r="B24" s="414" t="s">
        <v>416</v>
      </c>
      <c r="C24" s="415" t="s">
        <v>417</v>
      </c>
      <c r="D24" s="416">
        <v>19293.400000000001</v>
      </c>
      <c r="E24" s="416">
        <v>51570.8</v>
      </c>
      <c r="F24" s="416">
        <v>-32277.4</v>
      </c>
      <c r="G24" s="416">
        <v>70864.200000000012</v>
      </c>
      <c r="H24" s="416">
        <v>11.73891639880695</v>
      </c>
      <c r="I24" s="416">
        <v>31.539371926459495</v>
      </c>
      <c r="J24" s="416">
        <v>-47.122716975628002</v>
      </c>
      <c r="K24" s="416">
        <v>25.48532815319426</v>
      </c>
      <c r="L24" s="416">
        <v>9.681942269862299</v>
      </c>
      <c r="M24" s="416">
        <v>25.87960175037135</v>
      </c>
      <c r="N24" s="416">
        <v>-16.197659480509053</v>
      </c>
      <c r="O24" s="417">
        <v>35.561544020233654</v>
      </c>
      <c r="Q24" s="413"/>
      <c r="R24" s="413"/>
    </row>
    <row r="25" spans="2:18" ht="21" customHeight="1">
      <c r="B25" s="414" t="s">
        <v>418</v>
      </c>
      <c r="C25" s="415" t="s">
        <v>419</v>
      </c>
      <c r="D25" s="416">
        <v>17639.2</v>
      </c>
      <c r="E25" s="416">
        <v>63679.5</v>
      </c>
      <c r="F25" s="416">
        <v>-46040.3</v>
      </c>
      <c r="G25" s="416">
        <v>81318.7</v>
      </c>
      <c r="H25" s="416">
        <v>-8.57391646884426</v>
      </c>
      <c r="I25" s="416">
        <v>23.479759864109155</v>
      </c>
      <c r="J25" s="416">
        <v>-42.639431924504457</v>
      </c>
      <c r="K25" s="416">
        <v>14.752865339621394</v>
      </c>
      <c r="L25" s="416">
        <v>8.0479981749743352</v>
      </c>
      <c r="M25" s="416">
        <v>29.05418044941257</v>
      </c>
      <c r="N25" s="416">
        <v>-21.006182274438235</v>
      </c>
      <c r="O25" s="417">
        <v>37.102178624386909</v>
      </c>
      <c r="Q25" s="413"/>
      <c r="R25" s="413"/>
    </row>
    <row r="26" spans="2:18" ht="21" customHeight="1">
      <c r="B26" s="414" t="s">
        <v>420</v>
      </c>
      <c r="C26" s="415" t="s">
        <v>421</v>
      </c>
      <c r="D26" s="416">
        <v>19881.099999999999</v>
      </c>
      <c r="E26" s="416">
        <v>74454.5</v>
      </c>
      <c r="F26" s="416">
        <v>-54573.4</v>
      </c>
      <c r="G26" s="416">
        <v>94335.6</v>
      </c>
      <c r="H26" s="416">
        <v>12.709760079822203</v>
      </c>
      <c r="I26" s="416">
        <v>16.920673058048521</v>
      </c>
      <c r="J26" s="416">
        <v>-18.533980013162378</v>
      </c>
      <c r="K26" s="416">
        <v>16.007265241574203</v>
      </c>
      <c r="L26" s="416">
        <v>7.9871682073656247</v>
      </c>
      <c r="M26" s="416">
        <v>29.911856753162752</v>
      </c>
      <c r="N26" s="416">
        <v>-21.924688545797128</v>
      </c>
      <c r="O26" s="417">
        <v>37.899024960528379</v>
      </c>
      <c r="Q26" s="413"/>
      <c r="R26" s="413"/>
    </row>
    <row r="27" spans="2:18" ht="21" customHeight="1">
      <c r="B27" s="414" t="s">
        <v>422</v>
      </c>
      <c r="C27" s="415" t="s">
        <v>423</v>
      </c>
      <c r="D27" s="416">
        <v>22636.5</v>
      </c>
      <c r="E27" s="416">
        <v>93553.4</v>
      </c>
      <c r="F27" s="416">
        <v>-70916.899999999994</v>
      </c>
      <c r="G27" s="416">
        <v>116189.9</v>
      </c>
      <c r="H27" s="416">
        <v>13.859394097912102</v>
      </c>
      <c r="I27" s="416">
        <v>25.651773902181844</v>
      </c>
      <c r="J27" s="416">
        <v>-29.947740107818081</v>
      </c>
      <c r="K27" s="416">
        <v>23.166545821513807</v>
      </c>
      <c r="L27" s="416">
        <v>8.069679480095397</v>
      </c>
      <c r="M27" s="416">
        <v>33.350825095450119</v>
      </c>
      <c r="N27" s="416">
        <v>-25.28114561535472</v>
      </c>
      <c r="O27" s="417">
        <v>41.420504575545515</v>
      </c>
      <c r="Q27" s="413"/>
      <c r="R27" s="413"/>
    </row>
    <row r="28" spans="2:18" ht="21" customHeight="1">
      <c r="B28" s="414" t="s">
        <v>424</v>
      </c>
      <c r="C28" s="415" t="s">
        <v>425</v>
      </c>
      <c r="D28" s="416">
        <v>27513.5</v>
      </c>
      <c r="E28" s="416">
        <v>89002</v>
      </c>
      <c r="F28" s="416">
        <v>-61488.5</v>
      </c>
      <c r="G28" s="416">
        <v>116515.5</v>
      </c>
      <c r="H28" s="416">
        <v>21.544850131424909</v>
      </c>
      <c r="I28" s="416">
        <v>-4.8650289567241742</v>
      </c>
      <c r="J28" s="416">
        <v>13.29499738426242</v>
      </c>
      <c r="K28" s="416">
        <v>0.28023089786634614</v>
      </c>
      <c r="L28" s="416">
        <v>9.145407103325633</v>
      </c>
      <c r="M28" s="416">
        <v>29.584005052435643</v>
      </c>
      <c r="N28" s="416">
        <v>-20.438597949110008</v>
      </c>
      <c r="O28" s="417">
        <v>38.729412155761274</v>
      </c>
      <c r="Q28" s="413"/>
      <c r="R28" s="413"/>
    </row>
    <row r="29" spans="2:18" ht="21" customHeight="1">
      <c r="B29" s="414" t="s">
        <v>426</v>
      </c>
      <c r="C29" s="415" t="s">
        <v>427</v>
      </c>
      <c r="D29" s="416">
        <v>35676.300000000003</v>
      </c>
      <c r="E29" s="416">
        <v>87525.3</v>
      </c>
      <c r="F29" s="416">
        <v>-51849</v>
      </c>
      <c r="G29" s="416">
        <v>123201.60000000001</v>
      </c>
      <c r="H29" s="416">
        <v>29.668344630817614</v>
      </c>
      <c r="I29" s="416">
        <v>-1.6591761982876676</v>
      </c>
      <c r="J29" s="416">
        <v>15.676915195524366</v>
      </c>
      <c r="K29" s="416">
        <v>5.7383781556960258</v>
      </c>
      <c r="L29" s="416">
        <v>10.430568712065398</v>
      </c>
      <c r="M29" s="416">
        <v>25.589499350945516</v>
      </c>
      <c r="N29" s="416">
        <v>-15.158930638880118</v>
      </c>
      <c r="O29" s="417">
        <v>36.02006806301091</v>
      </c>
      <c r="Q29" s="413"/>
      <c r="R29" s="413"/>
    </row>
    <row r="30" spans="2:18" ht="21" customHeight="1">
      <c r="B30" s="414" t="s">
        <v>428</v>
      </c>
      <c r="C30" s="415" t="s">
        <v>429</v>
      </c>
      <c r="D30" s="416">
        <v>49822.7</v>
      </c>
      <c r="E30" s="416">
        <v>108504.9</v>
      </c>
      <c r="F30" s="416">
        <v>-58682.2</v>
      </c>
      <c r="G30" s="416">
        <v>158327.59999999998</v>
      </c>
      <c r="H30" s="416">
        <v>39.652093967143429</v>
      </c>
      <c r="I30" s="416">
        <v>23.969755030831081</v>
      </c>
      <c r="J30" s="416">
        <v>-13.179039132866588</v>
      </c>
      <c r="K30" s="416">
        <v>28.51099336372252</v>
      </c>
      <c r="L30" s="416">
        <v>13.128926342861961</v>
      </c>
      <c r="M30" s="416">
        <v>28.592445610928408</v>
      </c>
      <c r="N30" s="416">
        <v>-15.463519268066447</v>
      </c>
      <c r="O30" s="417">
        <v>41.721371953790367</v>
      </c>
      <c r="Q30" s="413"/>
      <c r="R30" s="413"/>
    </row>
    <row r="31" spans="2:18" ht="21" customHeight="1">
      <c r="B31" s="414" t="s">
        <v>430</v>
      </c>
      <c r="C31" s="415" t="s">
        <v>431</v>
      </c>
      <c r="D31" s="416">
        <v>55654.1</v>
      </c>
      <c r="E31" s="416">
        <v>115687.2</v>
      </c>
      <c r="F31" s="416">
        <v>-60033.1</v>
      </c>
      <c r="G31" s="416">
        <v>171341.3</v>
      </c>
      <c r="H31" s="416">
        <v>11.704303460069411</v>
      </c>
      <c r="I31" s="416">
        <v>6.6193323988133415</v>
      </c>
      <c r="J31" s="416">
        <v>-2.3020609315942511</v>
      </c>
      <c r="K31" s="416">
        <v>8.2194765789413964</v>
      </c>
      <c r="L31" s="416">
        <v>12.605142700540634</v>
      </c>
      <c r="M31" s="416">
        <v>26.202088698334613</v>
      </c>
      <c r="N31" s="416">
        <v>-13.596945997793981</v>
      </c>
      <c r="O31" s="417">
        <v>38.807231398875238</v>
      </c>
      <c r="Q31" s="413"/>
      <c r="R31" s="413"/>
    </row>
    <row r="32" spans="2:18" ht="21" customHeight="1">
      <c r="B32" s="414" t="s">
        <v>432</v>
      </c>
      <c r="C32" s="415" t="s">
        <v>433</v>
      </c>
      <c r="D32" s="416">
        <v>46944.800000000003</v>
      </c>
      <c r="E32" s="416">
        <v>107389</v>
      </c>
      <c r="F32" s="416">
        <v>-60444.2</v>
      </c>
      <c r="G32" s="416">
        <v>154333.79999999999</v>
      </c>
      <c r="H32" s="416">
        <v>-15.64898183601926</v>
      </c>
      <c r="I32" s="416">
        <v>-7.1729629552794023</v>
      </c>
      <c r="J32" s="416">
        <v>-0.68478889146154132</v>
      </c>
      <c r="K32" s="416">
        <v>-9.9260948761331917</v>
      </c>
      <c r="L32" s="416">
        <v>10.21776368341666</v>
      </c>
      <c r="M32" s="416">
        <v>23.373737329766694</v>
      </c>
      <c r="N32" s="416">
        <v>-13.155973646350036</v>
      </c>
      <c r="O32" s="417">
        <v>33.591501013183347</v>
      </c>
      <c r="Q32" s="413"/>
      <c r="R32" s="413"/>
    </row>
    <row r="33" spans="2:18" ht="21" customHeight="1">
      <c r="B33" s="414" t="s">
        <v>434</v>
      </c>
      <c r="C33" s="415" t="s">
        <v>435</v>
      </c>
      <c r="D33" s="416">
        <v>49930.6</v>
      </c>
      <c r="E33" s="416">
        <v>124352.1</v>
      </c>
      <c r="F33" s="416">
        <v>-74421.5</v>
      </c>
      <c r="G33" s="416">
        <v>174282.7</v>
      </c>
      <c r="H33" s="416">
        <v>6.3602358514681043</v>
      </c>
      <c r="I33" s="416">
        <v>15.795938131465988</v>
      </c>
      <c r="J33" s="416">
        <v>-23.124303076225683</v>
      </c>
      <c r="K33" s="416">
        <v>12.925814047214558</v>
      </c>
      <c r="L33" s="416">
        <v>10.143733328457573</v>
      </c>
      <c r="M33" s="416">
        <v>25.262955807334365</v>
      </c>
      <c r="N33" s="416">
        <v>-15.119222478876788</v>
      </c>
      <c r="O33" s="417">
        <v>35.406689135791936</v>
      </c>
      <c r="Q33" s="413"/>
      <c r="R33" s="413"/>
    </row>
    <row r="34" spans="2:18" ht="21" customHeight="1">
      <c r="B34" s="414" t="s">
        <v>436</v>
      </c>
      <c r="C34" s="415" t="s">
        <v>437</v>
      </c>
      <c r="D34" s="416">
        <v>53910.7</v>
      </c>
      <c r="E34" s="416">
        <v>136277.1</v>
      </c>
      <c r="F34" s="416">
        <v>-82366.400000000009</v>
      </c>
      <c r="G34" s="416">
        <v>190187.8</v>
      </c>
      <c r="H34" s="416">
        <v>7.9712641145910652</v>
      </c>
      <c r="I34" s="416">
        <v>9.5897053608262439</v>
      </c>
      <c r="J34" s="416">
        <v>-10.675544029615109</v>
      </c>
      <c r="K34" s="416">
        <v>9.1260348847016672</v>
      </c>
      <c r="L34" s="416">
        <v>10.043931148451138</v>
      </c>
      <c r="M34" s="416">
        <v>25.389353310392753</v>
      </c>
      <c r="N34" s="416">
        <v>-15.345422161941617</v>
      </c>
      <c r="O34" s="417">
        <v>35.433284458843886</v>
      </c>
      <c r="Q34" s="413"/>
      <c r="R34" s="413"/>
    </row>
    <row r="35" spans="2:18" ht="21" customHeight="1">
      <c r="B35" s="414" t="s">
        <v>438</v>
      </c>
      <c r="C35" s="415" t="s">
        <v>439</v>
      </c>
      <c r="D35" s="416">
        <v>58705.7</v>
      </c>
      <c r="E35" s="416">
        <v>149473.60000000001</v>
      </c>
      <c r="F35" s="416">
        <v>-90767.900000000009</v>
      </c>
      <c r="G35" s="416">
        <v>208179.3</v>
      </c>
      <c r="H35" s="416">
        <v>8.8943382297020861</v>
      </c>
      <c r="I35" s="416">
        <v>9.6835785322699053</v>
      </c>
      <c r="J35" s="416">
        <v>-10.20015443190427</v>
      </c>
      <c r="K35" s="416">
        <v>9.4598602013378468</v>
      </c>
      <c r="L35" s="416">
        <v>9.9600449261297701</v>
      </c>
      <c r="M35" s="416">
        <v>25.359782291504075</v>
      </c>
      <c r="N35" s="416">
        <v>-15.399737365374309</v>
      </c>
      <c r="O35" s="417">
        <v>35.319827217633843</v>
      </c>
      <c r="Q35" s="413"/>
      <c r="R35" s="413"/>
    </row>
    <row r="36" spans="2:18" ht="21" customHeight="1">
      <c r="B36" s="414" t="s">
        <v>440</v>
      </c>
      <c r="C36" s="415" t="s">
        <v>441</v>
      </c>
      <c r="D36" s="416">
        <v>60234.1</v>
      </c>
      <c r="E36" s="416">
        <v>173780.3</v>
      </c>
      <c r="F36" s="416">
        <v>-113546.19999999998</v>
      </c>
      <c r="G36" s="416">
        <v>234014.4</v>
      </c>
      <c r="H36" s="416">
        <v>2.6034950609566039</v>
      </c>
      <c r="I36" s="416">
        <v>16.261533809314813</v>
      </c>
      <c r="J36" s="416">
        <v>-25.095105207898357</v>
      </c>
      <c r="K36" s="416">
        <v>12.410023474956461</v>
      </c>
      <c r="L36" s="416">
        <v>9.2089242360308461</v>
      </c>
      <c r="M36" s="416">
        <v>26.568498847242861</v>
      </c>
      <c r="N36" s="416">
        <v>-17.359574611212015</v>
      </c>
      <c r="O36" s="417">
        <v>35.77742308327371</v>
      </c>
      <c r="Q36" s="413"/>
      <c r="R36" s="413"/>
    </row>
    <row r="37" spans="2:18" ht="21" customHeight="1">
      <c r="B37" s="414" t="s">
        <v>317</v>
      </c>
      <c r="C37" s="415" t="s">
        <v>442</v>
      </c>
      <c r="D37" s="416">
        <v>59383.1</v>
      </c>
      <c r="E37" s="416">
        <v>194694.6</v>
      </c>
      <c r="F37" s="416">
        <v>-135311.5</v>
      </c>
      <c r="G37" s="416">
        <v>254077.7</v>
      </c>
      <c r="H37" s="416">
        <v>-1.4128209768221041</v>
      </c>
      <c r="I37" s="416">
        <v>12.034908444743181</v>
      </c>
      <c r="J37" s="416">
        <v>-19.168673192057526</v>
      </c>
      <c r="K37" s="416">
        <v>8.5735322270766403</v>
      </c>
      <c r="L37" s="416">
        <v>8.15895847881416</v>
      </c>
      <c r="M37" s="416">
        <v>26.750121793057811</v>
      </c>
      <c r="N37" s="416">
        <v>-18.591163314243651</v>
      </c>
      <c r="O37" s="417">
        <v>34.909080271871971</v>
      </c>
      <c r="Q37" s="413"/>
      <c r="R37" s="413"/>
    </row>
    <row r="38" spans="2:18" ht="21" customHeight="1">
      <c r="B38" s="414" t="s">
        <v>316</v>
      </c>
      <c r="C38" s="415" t="s">
        <v>443</v>
      </c>
      <c r="D38" s="416">
        <v>59266.5</v>
      </c>
      <c r="E38" s="416">
        <v>221937.7</v>
      </c>
      <c r="F38" s="416">
        <v>-162671.20000000001</v>
      </c>
      <c r="G38" s="416">
        <v>281204.2</v>
      </c>
      <c r="H38" s="416">
        <v>-0.19635216079994677</v>
      </c>
      <c r="I38" s="416">
        <v>13.99273528901162</v>
      </c>
      <c r="J38" s="416">
        <v>-20.219789153176198</v>
      </c>
      <c r="K38" s="416">
        <v>10.676458421970921</v>
      </c>
      <c r="L38" s="416">
        <v>7.2660950291398994</v>
      </c>
      <c r="M38" s="416">
        <v>27.209644887900286</v>
      </c>
      <c r="N38" s="416">
        <v>-19.943549858760388</v>
      </c>
      <c r="O38" s="417">
        <v>34.47573991704018</v>
      </c>
      <c r="Q38" s="413"/>
      <c r="R38" s="413"/>
    </row>
    <row r="39" spans="2:18" ht="21" customHeight="1">
      <c r="B39" s="414" t="s">
        <v>315</v>
      </c>
      <c r="C39" s="415" t="s">
        <v>444</v>
      </c>
      <c r="D39" s="416">
        <v>67697.5</v>
      </c>
      <c r="E39" s="416">
        <v>284469.59999999998</v>
      </c>
      <c r="F39" s="416">
        <v>-216772.09999999998</v>
      </c>
      <c r="G39" s="416">
        <v>352167.1</v>
      </c>
      <c r="H39" s="416">
        <v>14.22557431263867</v>
      </c>
      <c r="I39" s="416">
        <v>28.175429411046423</v>
      </c>
      <c r="J39" s="416">
        <v>-33.257823142633711</v>
      </c>
      <c r="K39" s="416">
        <v>25.235362771964276</v>
      </c>
      <c r="L39" s="416">
        <v>6.8500911090199246</v>
      </c>
      <c r="M39" s="416">
        <v>28.784558923836983</v>
      </c>
      <c r="N39" s="416">
        <v>-21.934467814817062</v>
      </c>
      <c r="O39" s="417">
        <v>35.634650032856911</v>
      </c>
      <c r="Q39" s="413"/>
      <c r="R39" s="413"/>
    </row>
    <row r="40" spans="2:18" ht="21" customHeight="1">
      <c r="B40" s="414" t="s">
        <v>314</v>
      </c>
      <c r="C40" s="415" t="s">
        <v>445</v>
      </c>
      <c r="D40" s="416">
        <v>60824</v>
      </c>
      <c r="E40" s="416">
        <v>374335.2</v>
      </c>
      <c r="F40" s="416">
        <v>-313511.2</v>
      </c>
      <c r="G40" s="416">
        <v>435159.2</v>
      </c>
      <c r="H40" s="416">
        <v>-10.153255290077183</v>
      </c>
      <c r="I40" s="416">
        <v>31.590581207974452</v>
      </c>
      <c r="J40" s="416">
        <v>-44.627099151597484</v>
      </c>
      <c r="K40" s="416">
        <v>23.566113927166967</v>
      </c>
      <c r="L40" s="416">
        <v>5.0993752152715555</v>
      </c>
      <c r="M40" s="416">
        <v>31.383592678609112</v>
      </c>
      <c r="N40" s="416">
        <v>-26.284217463337562</v>
      </c>
      <c r="O40" s="417">
        <v>36.482967893880669</v>
      </c>
      <c r="Q40" s="413"/>
      <c r="R40" s="413"/>
    </row>
    <row r="41" spans="2:18" ht="21" customHeight="1">
      <c r="B41" s="414" t="s">
        <v>313</v>
      </c>
      <c r="C41" s="415" t="s">
        <v>446</v>
      </c>
      <c r="D41" s="416">
        <v>64338.5</v>
      </c>
      <c r="E41" s="416">
        <v>396175.5</v>
      </c>
      <c r="F41" s="416">
        <v>-331837</v>
      </c>
      <c r="G41" s="416">
        <v>460514</v>
      </c>
      <c r="H41" s="416">
        <v>5.7781467841641501</v>
      </c>
      <c r="I41" s="416">
        <v>5.834423265565178</v>
      </c>
      <c r="J41" s="416">
        <v>-5.8453414104504038</v>
      </c>
      <c r="K41" s="416">
        <v>5.8265572691557566</v>
      </c>
      <c r="L41" s="416">
        <v>4.7067053343748579</v>
      </c>
      <c r="M41" s="416">
        <v>28.982356430420765</v>
      </c>
      <c r="N41" s="416">
        <v>-24.275651096045909</v>
      </c>
      <c r="O41" s="417">
        <v>33.689061764795625</v>
      </c>
      <c r="Q41" s="413"/>
      <c r="R41" s="413"/>
    </row>
    <row r="42" spans="2:18" ht="21" customHeight="1">
      <c r="B42" s="414" t="s">
        <v>312</v>
      </c>
      <c r="C42" s="415" t="s">
        <v>447</v>
      </c>
      <c r="D42" s="416">
        <v>74261</v>
      </c>
      <c r="E42" s="416">
        <v>461667.7</v>
      </c>
      <c r="F42" s="416">
        <v>-387406.7</v>
      </c>
      <c r="G42" s="416">
        <v>535928.69999999995</v>
      </c>
      <c r="H42" s="416">
        <v>15.422336548101057</v>
      </c>
      <c r="I42" s="416">
        <v>16.531108056909119</v>
      </c>
      <c r="J42" s="416">
        <v>-16.746083167338185</v>
      </c>
      <c r="K42" s="416">
        <v>16.376201374985328</v>
      </c>
      <c r="L42" s="416">
        <v>4.8621018658650748</v>
      </c>
      <c r="M42" s="416">
        <v>30.226840273893941</v>
      </c>
      <c r="N42" s="416">
        <v>-25.364738408028863</v>
      </c>
      <c r="O42" s="417">
        <v>35.088942139759013</v>
      </c>
      <c r="Q42" s="413"/>
      <c r="R42" s="413"/>
    </row>
    <row r="43" spans="2:18" ht="21" customHeight="1">
      <c r="B43" s="418" t="s">
        <v>311</v>
      </c>
      <c r="C43" s="419" t="s">
        <v>448</v>
      </c>
      <c r="D43" s="420">
        <v>76917.060129999998</v>
      </c>
      <c r="E43" s="420">
        <v>556740.28343000007</v>
      </c>
      <c r="F43" s="420">
        <v>-479822.76278699993</v>
      </c>
      <c r="G43" s="420">
        <v>633657.34356000007</v>
      </c>
      <c r="H43" s="420">
        <v>3.5766554853826449</v>
      </c>
      <c r="I43" s="420">
        <v>20.593293277827328</v>
      </c>
      <c r="J43" s="420">
        <v>-23.855050206152839</v>
      </c>
      <c r="K43" s="420">
        <v>18.235381602067619</v>
      </c>
      <c r="L43" s="420">
        <v>4.537849925547893</v>
      </c>
      <c r="M43" s="420">
        <v>32.845819242732141</v>
      </c>
      <c r="N43" s="420">
        <v>-28.30794214845367</v>
      </c>
      <c r="O43" s="421">
        <v>37.383669168280029</v>
      </c>
      <c r="Q43" s="413"/>
      <c r="R43" s="413"/>
    </row>
    <row r="44" spans="2:18" ht="21" customHeight="1">
      <c r="B44" s="418" t="s">
        <v>310</v>
      </c>
      <c r="C44" s="419" t="s">
        <v>449</v>
      </c>
      <c r="D44" s="420">
        <v>91991.399911999993</v>
      </c>
      <c r="E44" s="420">
        <v>714365.80780700012</v>
      </c>
      <c r="F44" s="420">
        <v>-622374.40789500019</v>
      </c>
      <c r="G44" s="420">
        <v>806357.20771900006</v>
      </c>
      <c r="H44" s="420">
        <v>19.598174652700422</v>
      </c>
      <c r="I44" s="420">
        <v>28.312218294298901</v>
      </c>
      <c r="J44" s="420">
        <v>-29.709229357941265</v>
      </c>
      <c r="K44" s="420">
        <v>27.254456357870225</v>
      </c>
      <c r="L44" s="420">
        <v>4.68259336703019</v>
      </c>
      <c r="M44" s="420">
        <v>36.363014330363143</v>
      </c>
      <c r="N44" s="420">
        <v>-31.680420963332956</v>
      </c>
      <c r="O44" s="421">
        <v>41.045607697393329</v>
      </c>
      <c r="Q44" s="413"/>
      <c r="R44" s="413"/>
    </row>
    <row r="45" spans="2:18" ht="21" customHeight="1">
      <c r="B45" s="418" t="s">
        <v>309</v>
      </c>
      <c r="C45" s="419" t="s">
        <v>450</v>
      </c>
      <c r="D45" s="420">
        <v>85319.115036000003</v>
      </c>
      <c r="E45" s="420">
        <v>774684.19497900002</v>
      </c>
      <c r="F45" s="420">
        <v>-689365.07994299999</v>
      </c>
      <c r="G45" s="420">
        <v>860003.31001500005</v>
      </c>
      <c r="H45" s="420">
        <v>-7.2531615807377392</v>
      </c>
      <c r="I45" s="420">
        <v>8.4436274122873698</v>
      </c>
      <c r="J45" s="420">
        <v>-10.763725371449029</v>
      </c>
      <c r="K45" s="420">
        <v>6.6528954888060809</v>
      </c>
      <c r="L45" s="420">
        <v>4.005310991434281</v>
      </c>
      <c r="M45" s="420">
        <v>36.367596167993213</v>
      </c>
      <c r="N45" s="420">
        <v>-32.362285176558935</v>
      </c>
      <c r="O45" s="421">
        <v>40.372907159427498</v>
      </c>
    </row>
    <row r="46" spans="2:18" ht="21" customHeight="1">
      <c r="B46" s="418" t="s">
        <v>63</v>
      </c>
      <c r="C46" s="419" t="s">
        <v>451</v>
      </c>
      <c r="D46" s="420">
        <v>70117.147080399998</v>
      </c>
      <c r="E46" s="420">
        <v>773599.14336941182</v>
      </c>
      <c r="F46" s="420">
        <v>-703481.97256541182</v>
      </c>
      <c r="G46" s="420">
        <v>843716.29044981184</v>
      </c>
      <c r="H46" s="420">
        <v>-17.817775007611829</v>
      </c>
      <c r="I46" s="420">
        <v>-0.14006373392160754</v>
      </c>
      <c r="J46" s="420">
        <v>-2.0478108092709144</v>
      </c>
      <c r="K46" s="420">
        <v>-1.8938321952393551</v>
      </c>
      <c r="L46" s="420">
        <v>3.1119428078241613</v>
      </c>
      <c r="M46" s="420">
        <v>34.333916746312084</v>
      </c>
      <c r="N46" s="420">
        <v>-31.221972885585895</v>
      </c>
      <c r="O46" s="421">
        <v>37.445859554136248</v>
      </c>
    </row>
    <row r="47" spans="2:18" ht="21" customHeight="1">
      <c r="B47" s="418" t="s">
        <v>64</v>
      </c>
      <c r="C47" s="419" t="s">
        <v>452</v>
      </c>
      <c r="D47" s="420">
        <v>73049.054353914995</v>
      </c>
      <c r="E47" s="420">
        <v>990113.20391418773</v>
      </c>
      <c r="F47" s="420">
        <v>-917064.14603750303</v>
      </c>
      <c r="G47" s="420">
        <v>1063162.2582681028</v>
      </c>
      <c r="H47" s="420">
        <v>4.1814411960502582</v>
      </c>
      <c r="I47" s="420">
        <v>27.987887835778707</v>
      </c>
      <c r="J47" s="420">
        <v>-30.360717374634888</v>
      </c>
      <c r="K47" s="420">
        <v>26.009450131785101</v>
      </c>
      <c r="L47" s="420">
        <v>2.7313236969464203</v>
      </c>
      <c r="M47" s="420">
        <v>37.020597739817681</v>
      </c>
      <c r="N47" s="420">
        <v>-34.289273911153956</v>
      </c>
      <c r="O47" s="421">
        <v>39.7519214367641</v>
      </c>
    </row>
    <row r="48" spans="2:18" ht="21" customHeight="1">
      <c r="B48" s="418" t="s">
        <v>65</v>
      </c>
      <c r="C48" s="419" t="s">
        <v>453</v>
      </c>
      <c r="D48" s="420">
        <v>81359.796000000002</v>
      </c>
      <c r="E48" s="420">
        <v>1245103.223</v>
      </c>
      <c r="F48" s="420">
        <v>-1163743.4269999999</v>
      </c>
      <c r="G48" s="420">
        <v>1326463.0190000001</v>
      </c>
      <c r="H48" s="420">
        <v>11.376932555239307</v>
      </c>
      <c r="I48" s="420">
        <v>25.753622724933578</v>
      </c>
      <c r="J48" s="420">
        <v>-26.89880332017789</v>
      </c>
      <c r="K48" s="420">
        <v>24.765811491541825</v>
      </c>
      <c r="L48" s="420">
        <v>2.6719784330001386</v>
      </c>
      <c r="M48" s="420">
        <v>40.891068098486407</v>
      </c>
      <c r="N48" s="420">
        <v>-38.219089665486266</v>
      </c>
      <c r="O48" s="421">
        <v>43.563046531486549</v>
      </c>
    </row>
    <row r="49" spans="2:15" ht="21" customHeight="1">
      <c r="B49" s="418" t="s">
        <v>466</v>
      </c>
      <c r="C49" s="419" t="s">
        <v>467</v>
      </c>
      <c r="D49" s="420">
        <v>97109.52102</v>
      </c>
      <c r="E49" s="420">
        <v>1418535.3429599998</v>
      </c>
      <c r="F49" s="420">
        <v>-1321425.8219399999</v>
      </c>
      <c r="G49" s="420">
        <v>1515644.8639799999</v>
      </c>
      <c r="H49" s="420">
        <v>19.35814437032171</v>
      </c>
      <c r="I49" s="420">
        <v>13.929128431982747</v>
      </c>
      <c r="J49" s="420">
        <v>-13.549574309250193</v>
      </c>
      <c r="K49" s="420">
        <v>14.262121972605385</v>
      </c>
      <c r="L49" s="420">
        <v>2.8076130437723026</v>
      </c>
      <c r="M49" s="420">
        <v>41.012439255325575</v>
      </c>
      <c r="N49" s="420">
        <v>-38.204826211553275</v>
      </c>
      <c r="O49" s="421">
        <v>43.820052299097881</v>
      </c>
    </row>
    <row r="50" spans="2:15" ht="21" customHeight="1" thickBot="1">
      <c r="B50" s="422" t="s">
        <v>468</v>
      </c>
      <c r="C50" s="423" t="s">
        <v>469</v>
      </c>
      <c r="D50" s="424">
        <v>97709.105197809986</v>
      </c>
      <c r="E50" s="424">
        <v>1196799.0528582497</v>
      </c>
      <c r="F50" s="424">
        <v>-1099089.9476604396</v>
      </c>
      <c r="G50" s="424">
        <v>1294508.1580560599</v>
      </c>
      <c r="H50" s="424">
        <v>0.61743088783900646</v>
      </c>
      <c r="I50" s="424">
        <v>-15.631354636470462</v>
      </c>
      <c r="J50" s="424">
        <v>-16.825452521666804</v>
      </c>
      <c r="K50" s="424">
        <v>-14.590271849254137</v>
      </c>
      <c r="L50" s="424">
        <v>2.5937877533598765</v>
      </c>
      <c r="M50" s="424">
        <v>31.770250277616963</v>
      </c>
      <c r="N50" s="424">
        <v>-29.176462524257087</v>
      </c>
      <c r="O50" s="425">
        <v>34.364038030976843</v>
      </c>
    </row>
    <row r="51" spans="2:15" ht="16.5" thickTop="1">
      <c r="B51" s="426" t="s">
        <v>470</v>
      </c>
      <c r="C51" s="426"/>
      <c r="D51" s="426"/>
      <c r="E51" s="426"/>
      <c r="F51" s="427"/>
      <c r="G51" s="427"/>
      <c r="H51" s="427"/>
      <c r="I51" s="427"/>
      <c r="J51" s="427"/>
      <c r="K51" s="427"/>
    </row>
    <row r="52" spans="2:15">
      <c r="K52" s="428"/>
      <c r="L52" s="413"/>
      <c r="M52" s="413"/>
      <c r="N52" s="413"/>
      <c r="O52" s="413"/>
    </row>
    <row r="53" spans="2:15">
      <c r="D53" s="413"/>
      <c r="E53" s="413"/>
      <c r="F53" s="413"/>
      <c r="G53" s="413"/>
      <c r="H53" s="413"/>
      <c r="K53" s="428"/>
      <c r="L53" s="413"/>
      <c r="M53" s="413"/>
      <c r="N53" s="413"/>
      <c r="O53" s="413"/>
    </row>
    <row r="54" spans="2:15">
      <c r="D54" s="413"/>
      <c r="E54" s="413"/>
      <c r="F54" s="413"/>
      <c r="G54" s="413"/>
      <c r="H54" s="413"/>
      <c r="K54" s="428"/>
      <c r="L54" s="413"/>
      <c r="M54" s="413"/>
      <c r="N54" s="413"/>
      <c r="O54" s="413"/>
    </row>
    <row r="55" spans="2:15">
      <c r="D55" s="413"/>
      <c r="E55" s="413"/>
      <c r="F55" s="413"/>
      <c r="G55" s="413"/>
      <c r="H55" s="413"/>
      <c r="I55" s="413"/>
      <c r="J55" s="413"/>
      <c r="K55" s="413"/>
      <c r="L55" s="413"/>
      <c r="M55" s="413"/>
      <c r="N55" s="413"/>
      <c r="O55" s="413"/>
    </row>
    <row r="56" spans="2:15">
      <c r="D56" s="429"/>
      <c r="E56" s="429"/>
      <c r="F56" s="429"/>
      <c r="G56" s="429"/>
      <c r="L56" s="413"/>
      <c r="M56" s="413"/>
      <c r="N56" s="413"/>
      <c r="O56" s="413"/>
    </row>
    <row r="57" spans="2:15">
      <c r="D57" s="429"/>
      <c r="E57" s="429"/>
      <c r="F57" s="429"/>
      <c r="G57" s="429"/>
      <c r="H57" s="413"/>
      <c r="I57" s="413"/>
      <c r="J57" s="413"/>
      <c r="K57" s="413"/>
      <c r="L57" s="430"/>
      <c r="M57" s="430"/>
      <c r="N57" s="430"/>
      <c r="O57" s="430"/>
    </row>
    <row r="58" spans="2:15">
      <c r="D58" s="429"/>
      <c r="E58" s="429"/>
      <c r="F58" s="429"/>
      <c r="G58" s="429"/>
      <c r="H58" s="413"/>
      <c r="I58" s="413"/>
      <c r="J58" s="413"/>
      <c r="L58" s="430"/>
      <c r="M58" s="430"/>
      <c r="N58" s="430"/>
      <c r="O58" s="430"/>
    </row>
    <row r="59" spans="2:15">
      <c r="D59" s="413"/>
      <c r="E59" s="413"/>
      <c r="F59" s="413"/>
      <c r="G59" s="413"/>
      <c r="H59" s="413"/>
      <c r="I59" s="413"/>
      <c r="J59" s="413"/>
      <c r="L59" s="430"/>
      <c r="M59" s="430"/>
      <c r="N59" s="430"/>
      <c r="O59" s="430"/>
    </row>
    <row r="60" spans="2:15">
      <c r="D60" s="413"/>
      <c r="E60" s="413"/>
      <c r="F60" s="413"/>
      <c r="G60" s="413"/>
    </row>
    <row r="62" spans="2:15">
      <c r="L62" s="430"/>
      <c r="M62" s="430"/>
      <c r="N62" s="430"/>
      <c r="O62" s="430"/>
    </row>
    <row r="63" spans="2:15">
      <c r="L63" s="430"/>
      <c r="M63" s="430"/>
      <c r="N63" s="430"/>
      <c r="O63" s="430"/>
    </row>
    <row r="64" spans="2:15">
      <c r="L64" s="430"/>
      <c r="M64" s="430"/>
      <c r="N64" s="430"/>
      <c r="O64" s="430"/>
    </row>
    <row r="65" spans="12:15">
      <c r="L65" s="430"/>
      <c r="M65" s="430"/>
      <c r="N65" s="430"/>
      <c r="O65" s="430"/>
    </row>
    <row r="66" spans="12:15">
      <c r="L66" s="430"/>
      <c r="M66" s="430"/>
      <c r="N66" s="430"/>
      <c r="O66" s="430"/>
    </row>
    <row r="67" spans="12:15">
      <c r="L67" s="430"/>
      <c r="M67" s="430"/>
      <c r="N67" s="430"/>
      <c r="O67" s="430"/>
    </row>
    <row r="68" spans="12:15">
      <c r="L68" s="430"/>
      <c r="M68" s="430"/>
      <c r="N68" s="430"/>
      <c r="O68" s="430"/>
    </row>
    <row r="69" spans="12:15">
      <c r="L69" s="430"/>
      <c r="M69" s="430"/>
      <c r="N69" s="430"/>
      <c r="O69" s="430"/>
    </row>
    <row r="70" spans="12:15">
      <c r="L70" s="413"/>
    </row>
    <row r="71" spans="12:15">
      <c r="L71" s="413"/>
    </row>
    <row r="72" spans="12:15">
      <c r="L72" s="413"/>
    </row>
    <row r="73" spans="12:15">
      <c r="L73" s="41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1001"/>
  <sheetViews>
    <sheetView showGridLines="0" workbookViewId="0">
      <selection activeCell="F15" sqref="F15"/>
    </sheetView>
  </sheetViews>
  <sheetFormatPr defaultColWidth="16.42578125" defaultRowHeight="15" customHeight="1"/>
  <cols>
    <col min="1" max="1" width="3.42578125" style="616" customWidth="1"/>
    <col min="2" max="2" width="12.140625" style="616" customWidth="1"/>
    <col min="3" max="3" width="14.85546875" style="616" customWidth="1"/>
    <col min="4" max="4" width="15.28515625" style="616" customWidth="1"/>
    <col min="5" max="5" width="13.7109375" style="616" bestFit="1" customWidth="1"/>
    <col min="6" max="6" width="13.42578125" style="616" bestFit="1" customWidth="1"/>
    <col min="7" max="8" width="13.7109375" style="616" bestFit="1" customWidth="1"/>
    <col min="9" max="25" width="19.42578125" style="616" customWidth="1"/>
    <col min="26" max="16384" width="16.42578125" style="616"/>
  </cols>
  <sheetData>
    <row r="1" spans="1:25" ht="15.75">
      <c r="A1" s="259"/>
      <c r="B1" s="3144" t="s">
        <v>348</v>
      </c>
      <c r="C1" s="3160"/>
      <c r="D1" s="3160"/>
      <c r="E1" s="3160"/>
      <c r="F1" s="3160"/>
      <c r="G1" s="3160"/>
      <c r="H1" s="3160"/>
      <c r="I1" s="258"/>
      <c r="J1" s="258"/>
      <c r="K1" s="258"/>
      <c r="L1" s="258"/>
      <c r="M1" s="258"/>
      <c r="N1" s="258"/>
      <c r="O1" s="258"/>
      <c r="P1" s="258"/>
      <c r="Q1" s="258"/>
      <c r="R1" s="258"/>
      <c r="S1" s="258"/>
      <c r="T1" s="258"/>
      <c r="U1" s="258"/>
      <c r="V1" s="258"/>
      <c r="W1" s="258"/>
      <c r="X1" s="258"/>
      <c r="Y1" s="258"/>
    </row>
    <row r="2" spans="1:25" ht="15.75">
      <c r="A2" s="259"/>
      <c r="B2" s="3144" t="s">
        <v>526</v>
      </c>
      <c r="C2" s="3160"/>
      <c r="D2" s="3160"/>
      <c r="E2" s="3160"/>
      <c r="F2" s="3160"/>
      <c r="G2" s="3160"/>
      <c r="H2" s="3160"/>
      <c r="I2" s="258"/>
      <c r="J2" s="258"/>
      <c r="K2" s="258"/>
      <c r="L2" s="258"/>
      <c r="M2" s="258"/>
      <c r="N2" s="258"/>
      <c r="O2" s="258"/>
      <c r="P2" s="258"/>
      <c r="Q2" s="258"/>
      <c r="R2" s="258"/>
      <c r="S2" s="258"/>
      <c r="T2" s="258"/>
      <c r="U2" s="258"/>
      <c r="V2" s="258"/>
      <c r="W2" s="258"/>
      <c r="X2" s="258"/>
      <c r="Y2" s="258"/>
    </row>
    <row r="3" spans="1:25" ht="16.5" thickBot="1">
      <c r="A3" s="259"/>
      <c r="B3" s="3161" t="s">
        <v>184</v>
      </c>
      <c r="C3" s="3159"/>
      <c r="D3" s="3159"/>
      <c r="E3" s="3159"/>
      <c r="F3" s="3159"/>
      <c r="G3" s="3159"/>
      <c r="H3" s="3159"/>
      <c r="I3" s="258"/>
      <c r="J3" s="258"/>
      <c r="K3" s="258"/>
      <c r="L3" s="258"/>
      <c r="M3" s="258"/>
      <c r="N3" s="258"/>
      <c r="O3" s="258"/>
      <c r="P3" s="258"/>
      <c r="Q3" s="258"/>
      <c r="R3" s="258"/>
      <c r="S3" s="258"/>
      <c r="T3" s="258"/>
      <c r="U3" s="258"/>
      <c r="V3" s="258"/>
      <c r="W3" s="258"/>
      <c r="X3" s="258"/>
      <c r="Y3" s="258"/>
    </row>
    <row r="4" spans="1:25" ht="28.5" customHeight="1" thickTop="1">
      <c r="A4" s="296"/>
      <c r="B4" s="3148" t="s">
        <v>216</v>
      </c>
      <c r="C4" s="3149" t="s">
        <v>331</v>
      </c>
      <c r="D4" s="3153" t="s">
        <v>324</v>
      </c>
      <c r="E4" s="3154"/>
      <c r="F4" s="3153" t="s">
        <v>323</v>
      </c>
      <c r="G4" s="3154"/>
      <c r="H4" s="3151" t="s">
        <v>322</v>
      </c>
      <c r="I4" s="292"/>
      <c r="J4" s="292"/>
      <c r="K4" s="292"/>
      <c r="L4" s="292"/>
      <c r="M4" s="292"/>
      <c r="N4" s="292"/>
      <c r="O4" s="292"/>
      <c r="P4" s="292"/>
      <c r="Q4" s="292"/>
      <c r="R4" s="292"/>
      <c r="S4" s="292"/>
      <c r="T4" s="292"/>
      <c r="U4" s="292"/>
      <c r="V4" s="292"/>
      <c r="W4" s="292"/>
      <c r="X4" s="292"/>
      <c r="Y4" s="292"/>
    </row>
    <row r="5" spans="1:25" ht="23.25" customHeight="1">
      <c r="A5" s="296"/>
      <c r="B5" s="3143"/>
      <c r="C5" s="3150"/>
      <c r="D5" s="295" t="s">
        <v>142</v>
      </c>
      <c r="E5" s="293" t="s">
        <v>296</v>
      </c>
      <c r="F5" s="294" t="s">
        <v>142</v>
      </c>
      <c r="G5" s="293" t="s">
        <v>296</v>
      </c>
      <c r="H5" s="3152"/>
      <c r="I5" s="292"/>
      <c r="J5" s="292"/>
      <c r="K5" s="292"/>
      <c r="L5" s="292"/>
      <c r="M5" s="292"/>
      <c r="N5" s="292"/>
      <c r="O5" s="292"/>
      <c r="P5" s="292"/>
      <c r="Q5" s="292"/>
      <c r="R5" s="292"/>
      <c r="S5" s="292"/>
      <c r="T5" s="292"/>
      <c r="U5" s="292"/>
      <c r="V5" s="292"/>
      <c r="W5" s="292"/>
      <c r="X5" s="292"/>
      <c r="Y5" s="292"/>
    </row>
    <row r="6" spans="1:25">
      <c r="A6" s="259"/>
      <c r="B6" s="3141" t="s">
        <v>64</v>
      </c>
      <c r="C6" s="272" t="s">
        <v>208</v>
      </c>
      <c r="D6" s="271">
        <v>6956.5613880000001</v>
      </c>
      <c r="E6" s="271">
        <v>7.6780930282997844</v>
      </c>
      <c r="F6" s="270">
        <v>70721.437892000002</v>
      </c>
      <c r="G6" s="291">
        <v>13.011989263516128</v>
      </c>
      <c r="H6" s="290">
        <f t="shared" ref="H6:H29" si="0">+D6-F6</f>
        <v>-63764.876504</v>
      </c>
      <c r="I6" s="258"/>
      <c r="J6" s="262"/>
      <c r="K6" s="258"/>
      <c r="L6" s="258"/>
      <c r="M6" s="258"/>
      <c r="N6" s="258"/>
      <c r="O6" s="258"/>
      <c r="P6" s="258"/>
      <c r="Q6" s="258"/>
      <c r="R6" s="258"/>
      <c r="S6" s="258"/>
      <c r="T6" s="258"/>
      <c r="U6" s="258"/>
      <c r="V6" s="258"/>
      <c r="W6" s="258"/>
      <c r="X6" s="258"/>
      <c r="Y6" s="258"/>
    </row>
    <row r="7" spans="1:25">
      <c r="A7" s="259"/>
      <c r="B7" s="3142"/>
      <c r="C7" s="267" t="s">
        <v>546</v>
      </c>
      <c r="D7" s="266">
        <v>13181.344448</v>
      </c>
      <c r="E7" s="266">
        <v>7.7039205859327069</v>
      </c>
      <c r="F7" s="265">
        <v>149019.02941199997</v>
      </c>
      <c r="G7" s="289">
        <v>43.359152578320533</v>
      </c>
      <c r="H7" s="288">
        <f t="shared" si="0"/>
        <v>-135837.68496399999</v>
      </c>
      <c r="I7" s="258"/>
      <c r="J7" s="262"/>
      <c r="K7" s="258"/>
      <c r="L7" s="258"/>
      <c r="M7" s="258"/>
      <c r="N7" s="258"/>
      <c r="O7" s="258"/>
      <c r="P7" s="258"/>
      <c r="Q7" s="258"/>
      <c r="R7" s="258"/>
      <c r="S7" s="258"/>
      <c r="T7" s="258"/>
      <c r="U7" s="258"/>
      <c r="V7" s="258"/>
      <c r="W7" s="258"/>
      <c r="X7" s="258"/>
      <c r="Y7" s="258"/>
    </row>
    <row r="8" spans="1:25">
      <c r="A8" s="259"/>
      <c r="B8" s="3142"/>
      <c r="C8" s="267" t="s">
        <v>202</v>
      </c>
      <c r="D8" s="266">
        <v>18930.993199</v>
      </c>
      <c r="E8" s="266">
        <v>12.623744135485708</v>
      </c>
      <c r="F8" s="265">
        <v>220676.07997099997</v>
      </c>
      <c r="G8" s="289">
        <v>69.118509101523841</v>
      </c>
      <c r="H8" s="288">
        <f t="shared" si="0"/>
        <v>-201745.08677199998</v>
      </c>
      <c r="I8" s="258"/>
      <c r="J8" s="262"/>
      <c r="K8" s="258"/>
      <c r="L8" s="258"/>
      <c r="M8" s="258"/>
      <c r="N8" s="258"/>
      <c r="O8" s="258"/>
      <c r="P8" s="258"/>
      <c r="Q8" s="258"/>
      <c r="R8" s="258"/>
      <c r="S8" s="258"/>
      <c r="T8" s="258"/>
      <c r="U8" s="258"/>
      <c r="V8" s="258"/>
      <c r="W8" s="258"/>
      <c r="X8" s="258"/>
      <c r="Y8" s="258"/>
    </row>
    <row r="9" spans="1:25">
      <c r="A9" s="259"/>
      <c r="B9" s="3142"/>
      <c r="C9" s="267" t="s">
        <v>206</v>
      </c>
      <c r="D9" s="266">
        <v>24521.863553000003</v>
      </c>
      <c r="E9" s="266">
        <v>17.009783308076948</v>
      </c>
      <c r="F9" s="265">
        <v>301656.25111299998</v>
      </c>
      <c r="G9" s="289">
        <v>87.371819347957626</v>
      </c>
      <c r="H9" s="288">
        <f t="shared" si="0"/>
        <v>-277134.38755999994</v>
      </c>
      <c r="I9" s="258"/>
      <c r="J9" s="262"/>
      <c r="K9" s="258"/>
      <c r="L9" s="258"/>
      <c r="M9" s="258"/>
      <c r="N9" s="258"/>
      <c r="O9" s="258"/>
      <c r="P9" s="258"/>
      <c r="Q9" s="258"/>
      <c r="R9" s="258"/>
      <c r="S9" s="258"/>
      <c r="T9" s="258"/>
      <c r="U9" s="258"/>
      <c r="V9" s="258"/>
      <c r="W9" s="258"/>
      <c r="X9" s="258"/>
      <c r="Y9" s="258"/>
    </row>
    <row r="10" spans="1:25">
      <c r="A10" s="259"/>
      <c r="B10" s="3142"/>
      <c r="C10" s="267" t="s">
        <v>205</v>
      </c>
      <c r="D10" s="266">
        <v>30633.200252000002</v>
      </c>
      <c r="E10" s="266">
        <v>17.056899209476327</v>
      </c>
      <c r="F10" s="265">
        <v>382640.93699299998</v>
      </c>
      <c r="G10" s="289">
        <v>78.948273100375985</v>
      </c>
      <c r="H10" s="288">
        <f t="shared" si="0"/>
        <v>-352007.73674099997</v>
      </c>
      <c r="I10" s="258"/>
      <c r="J10" s="262"/>
      <c r="K10" s="258"/>
      <c r="L10" s="258"/>
      <c r="M10" s="258"/>
      <c r="N10" s="258"/>
      <c r="O10" s="258"/>
      <c r="P10" s="258"/>
      <c r="Q10" s="258"/>
      <c r="R10" s="258"/>
      <c r="S10" s="258"/>
      <c r="T10" s="258"/>
      <c r="U10" s="258"/>
      <c r="V10" s="258"/>
      <c r="W10" s="258"/>
      <c r="X10" s="258"/>
      <c r="Y10" s="258"/>
    </row>
    <row r="11" spans="1:25">
      <c r="A11" s="259"/>
      <c r="B11" s="3142"/>
      <c r="C11" s="267" t="s">
        <v>204</v>
      </c>
      <c r="D11" s="266">
        <v>36274.383178000004</v>
      </c>
      <c r="E11" s="266">
        <v>14.820821266588553</v>
      </c>
      <c r="F11" s="265">
        <v>464608.37160999997</v>
      </c>
      <c r="G11" s="289">
        <v>67.250320747158298</v>
      </c>
      <c r="H11" s="288">
        <f t="shared" si="0"/>
        <v>-428333.98843199998</v>
      </c>
      <c r="I11" s="258"/>
      <c r="J11" s="262"/>
      <c r="K11" s="258"/>
      <c r="L11" s="258"/>
      <c r="M11" s="258"/>
      <c r="N11" s="258"/>
      <c r="O11" s="258"/>
      <c r="P11" s="258"/>
      <c r="Q11" s="258"/>
      <c r="R11" s="258"/>
      <c r="S11" s="258"/>
      <c r="T11" s="258"/>
      <c r="U11" s="258"/>
      <c r="V11" s="258"/>
      <c r="W11" s="258"/>
      <c r="X11" s="258"/>
      <c r="Y11" s="258"/>
    </row>
    <row r="12" spans="1:25">
      <c r="A12" s="259"/>
      <c r="B12" s="3142"/>
      <c r="C12" s="267" t="s">
        <v>203</v>
      </c>
      <c r="D12" s="266">
        <v>42179.923189000008</v>
      </c>
      <c r="E12" s="266">
        <v>15.24276728963541</v>
      </c>
      <c r="F12" s="265">
        <v>556158.33382099995</v>
      </c>
      <c r="G12" s="289">
        <v>60.81920943851847</v>
      </c>
      <c r="H12" s="288">
        <f t="shared" si="0"/>
        <v>-513978.41063199996</v>
      </c>
      <c r="I12" s="258"/>
      <c r="J12" s="262"/>
      <c r="K12" s="258"/>
      <c r="L12" s="258"/>
      <c r="M12" s="258"/>
      <c r="N12" s="258"/>
      <c r="O12" s="258"/>
      <c r="P12" s="258"/>
      <c r="Q12" s="258"/>
      <c r="R12" s="258"/>
      <c r="S12" s="258"/>
      <c r="T12" s="258"/>
      <c r="U12" s="258"/>
      <c r="V12" s="258"/>
      <c r="W12" s="258"/>
      <c r="X12" s="258"/>
      <c r="Y12" s="258"/>
    </row>
    <row r="13" spans="1:25">
      <c r="A13" s="259"/>
      <c r="B13" s="3142"/>
      <c r="C13" s="267" t="s">
        <v>213</v>
      </c>
      <c r="D13" s="266">
        <v>48217.725309000001</v>
      </c>
      <c r="E13" s="266">
        <v>12.841146926852204</v>
      </c>
      <c r="F13" s="265">
        <v>628560.63969999994</v>
      </c>
      <c r="G13" s="289">
        <v>44.231083639929295</v>
      </c>
      <c r="H13" s="288">
        <f t="shared" si="0"/>
        <v>-580342.91439099994</v>
      </c>
      <c r="I13" s="258"/>
      <c r="J13" s="262"/>
      <c r="K13" s="258"/>
      <c r="L13" s="258"/>
      <c r="M13" s="258"/>
      <c r="N13" s="258"/>
      <c r="O13" s="258"/>
      <c r="P13" s="258"/>
      <c r="Q13" s="258"/>
      <c r="R13" s="258"/>
      <c r="S13" s="258"/>
      <c r="T13" s="258"/>
      <c r="U13" s="258"/>
      <c r="V13" s="258"/>
      <c r="W13" s="258"/>
      <c r="X13" s="258"/>
      <c r="Y13" s="258"/>
    </row>
    <row r="14" spans="1:25">
      <c r="A14" s="259"/>
      <c r="B14" s="3142"/>
      <c r="C14" s="267" t="s">
        <v>212</v>
      </c>
      <c r="D14" s="266">
        <v>55215.856756000008</v>
      </c>
      <c r="E14" s="266">
        <v>12.14052601327505</v>
      </c>
      <c r="F14" s="265">
        <v>726412.13858800009</v>
      </c>
      <c r="G14" s="289">
        <v>39.70235679361187</v>
      </c>
      <c r="H14" s="288">
        <f t="shared" si="0"/>
        <v>-671196.28183200012</v>
      </c>
      <c r="I14" s="258"/>
      <c r="J14" s="262"/>
      <c r="K14" s="258"/>
      <c r="L14" s="258"/>
      <c r="M14" s="258"/>
      <c r="N14" s="258"/>
      <c r="O14" s="258"/>
      <c r="P14" s="258"/>
      <c r="Q14" s="258"/>
      <c r="R14" s="258"/>
      <c r="S14" s="258"/>
      <c r="T14" s="258"/>
      <c r="U14" s="258"/>
      <c r="V14" s="258"/>
      <c r="W14" s="258"/>
      <c r="X14" s="258"/>
      <c r="Y14" s="258"/>
    </row>
    <row r="15" spans="1:25">
      <c r="A15" s="259"/>
      <c r="B15" s="3142"/>
      <c r="C15" s="267" t="s">
        <v>211</v>
      </c>
      <c r="D15" s="266">
        <v>61024.678390000001</v>
      </c>
      <c r="E15" s="266">
        <v>9.7529441844966982</v>
      </c>
      <c r="F15" s="265">
        <v>808677.74355899997</v>
      </c>
      <c r="G15" s="289">
        <v>34.924033023023583</v>
      </c>
      <c r="H15" s="288">
        <f t="shared" si="0"/>
        <v>-747653.06516899995</v>
      </c>
      <c r="I15" s="258"/>
      <c r="J15" s="262"/>
      <c r="K15" s="258"/>
      <c r="L15" s="258"/>
      <c r="M15" s="258"/>
      <c r="N15" s="258"/>
      <c r="O15" s="258"/>
      <c r="P15" s="258"/>
      <c r="Q15" s="258"/>
      <c r="R15" s="258"/>
      <c r="S15" s="258"/>
      <c r="T15" s="258"/>
      <c r="U15" s="258"/>
      <c r="V15" s="258"/>
      <c r="W15" s="258"/>
      <c r="X15" s="258"/>
      <c r="Y15" s="258"/>
    </row>
    <row r="16" spans="1:25">
      <c r="A16" s="259"/>
      <c r="B16" s="3142"/>
      <c r="C16" s="283" t="s">
        <v>210</v>
      </c>
      <c r="D16" s="282">
        <v>67312.178245999996</v>
      </c>
      <c r="E16" s="282">
        <v>8.2973813315476548</v>
      </c>
      <c r="F16" s="281">
        <v>896571.39463200001</v>
      </c>
      <c r="G16" s="287">
        <v>30.933522349044267</v>
      </c>
      <c r="H16" s="286">
        <f t="shared" si="0"/>
        <v>-829259.21638600004</v>
      </c>
      <c r="I16" s="258"/>
      <c r="J16" s="262"/>
      <c r="K16" s="258"/>
      <c r="L16" s="258"/>
      <c r="M16" s="258"/>
      <c r="N16" s="258"/>
      <c r="O16" s="258"/>
      <c r="P16" s="258"/>
      <c r="Q16" s="258"/>
      <c r="R16" s="258"/>
      <c r="S16" s="258"/>
      <c r="T16" s="258"/>
      <c r="U16" s="258"/>
      <c r="V16" s="258"/>
      <c r="W16" s="258"/>
      <c r="X16" s="258"/>
      <c r="Y16" s="258"/>
    </row>
    <row r="17" spans="1:25">
      <c r="A17" s="259"/>
      <c r="B17" s="3143"/>
      <c r="C17" s="278" t="s">
        <v>209</v>
      </c>
      <c r="D17" s="277">
        <v>73049.066227999996</v>
      </c>
      <c r="E17" s="277">
        <v>4.1814823144941755</v>
      </c>
      <c r="F17" s="275">
        <v>990113.20393199997</v>
      </c>
      <c r="G17" s="285">
        <v>27.987859559187228</v>
      </c>
      <c r="H17" s="284">
        <f t="shared" si="0"/>
        <v>-917064.13770399999</v>
      </c>
      <c r="I17" s="258"/>
      <c r="J17" s="262"/>
      <c r="K17" s="258"/>
      <c r="L17" s="258"/>
      <c r="M17" s="258"/>
      <c r="N17" s="258"/>
      <c r="O17" s="258"/>
      <c r="P17" s="258"/>
      <c r="Q17" s="258"/>
      <c r="R17" s="258"/>
      <c r="S17" s="258"/>
      <c r="T17" s="258"/>
      <c r="U17" s="258"/>
      <c r="V17" s="258"/>
      <c r="W17" s="258"/>
      <c r="X17" s="258"/>
      <c r="Y17" s="258"/>
    </row>
    <row r="18" spans="1:25">
      <c r="A18" s="259"/>
      <c r="B18" s="3141" t="s">
        <v>65</v>
      </c>
      <c r="C18" s="272" t="s">
        <v>208</v>
      </c>
      <c r="D18" s="271">
        <v>6707.7948500000002</v>
      </c>
      <c r="E18" s="271">
        <f t="shared" ref="E18:E29" si="1">(D18-D6)/D6*100</f>
        <v>-3.5759986022565644</v>
      </c>
      <c r="F18" s="270">
        <v>78159.994871000003</v>
      </c>
      <c r="G18" s="269">
        <f t="shared" ref="G18:G29" si="2">(F18-F6)/F6*100</f>
        <v>10.518107663986635</v>
      </c>
      <c r="H18" s="268">
        <f t="shared" si="0"/>
        <v>-71452.200020999997</v>
      </c>
      <c r="I18" s="262"/>
      <c r="J18" s="262"/>
      <c r="K18" s="262"/>
      <c r="L18" s="258"/>
      <c r="M18" s="258"/>
      <c r="N18" s="258"/>
      <c r="O18" s="258"/>
      <c r="P18" s="258"/>
      <c r="Q18" s="258"/>
      <c r="R18" s="258"/>
      <c r="S18" s="258"/>
      <c r="T18" s="258"/>
      <c r="U18" s="258"/>
      <c r="V18" s="258"/>
      <c r="W18" s="258"/>
      <c r="X18" s="258"/>
      <c r="Y18" s="258"/>
    </row>
    <row r="19" spans="1:25">
      <c r="A19" s="259"/>
      <c r="B19" s="3142"/>
      <c r="C19" s="267" t="s">
        <v>546</v>
      </c>
      <c r="D19" s="266">
        <v>13606.211077</v>
      </c>
      <c r="E19" s="266">
        <f t="shared" si="1"/>
        <v>3.2232419892833084</v>
      </c>
      <c r="F19" s="265">
        <v>167738.64950100001</v>
      </c>
      <c r="G19" s="264">
        <f t="shared" si="2"/>
        <v>12.561899082864789</v>
      </c>
      <c r="H19" s="263">
        <f t="shared" si="0"/>
        <v>-154132.43842399999</v>
      </c>
      <c r="I19" s="262"/>
      <c r="J19" s="262"/>
      <c r="K19" s="262"/>
      <c r="L19" s="258"/>
      <c r="M19" s="258"/>
      <c r="N19" s="258"/>
      <c r="O19" s="258"/>
      <c r="P19" s="258"/>
      <c r="Q19" s="258"/>
      <c r="R19" s="258"/>
      <c r="S19" s="258"/>
      <c r="T19" s="258"/>
      <c r="U19" s="258"/>
      <c r="V19" s="258"/>
      <c r="W19" s="258"/>
      <c r="X19" s="258"/>
      <c r="Y19" s="258"/>
    </row>
    <row r="20" spans="1:25">
      <c r="A20" s="259"/>
      <c r="B20" s="3142"/>
      <c r="C20" s="267" t="s">
        <v>202</v>
      </c>
      <c r="D20" s="266">
        <v>20455.135542</v>
      </c>
      <c r="E20" s="266">
        <f t="shared" si="1"/>
        <v>8.0510426842291078</v>
      </c>
      <c r="F20" s="265">
        <v>260205.32957900001</v>
      </c>
      <c r="G20" s="264">
        <f t="shared" si="2"/>
        <v>17.912793091663925</v>
      </c>
      <c r="H20" s="263">
        <f t="shared" si="0"/>
        <v>-239750.19403700001</v>
      </c>
      <c r="I20" s="262"/>
      <c r="J20" s="262"/>
      <c r="K20" s="262"/>
      <c r="L20" s="258"/>
      <c r="M20" s="258"/>
      <c r="N20" s="258"/>
      <c r="O20" s="258"/>
      <c r="P20" s="258"/>
      <c r="Q20" s="258"/>
      <c r="R20" s="258"/>
      <c r="S20" s="258"/>
      <c r="T20" s="258"/>
      <c r="U20" s="258"/>
      <c r="V20" s="258"/>
      <c r="W20" s="258"/>
      <c r="X20" s="258"/>
      <c r="Y20" s="258"/>
    </row>
    <row r="21" spans="1:25" ht="15.75" customHeight="1">
      <c r="A21" s="259"/>
      <c r="B21" s="3142"/>
      <c r="C21" s="267" t="s">
        <v>206</v>
      </c>
      <c r="D21" s="266">
        <v>26377.589656</v>
      </c>
      <c r="E21" s="266">
        <f t="shared" si="1"/>
        <v>7.567638972418016</v>
      </c>
      <c r="F21" s="265">
        <v>356225.98027</v>
      </c>
      <c r="G21" s="264">
        <f t="shared" si="2"/>
        <v>18.090037569471182</v>
      </c>
      <c r="H21" s="263">
        <f t="shared" si="0"/>
        <v>-329848.39061399997</v>
      </c>
      <c r="I21" s="262"/>
      <c r="J21" s="262"/>
      <c r="K21" s="262"/>
      <c r="L21" s="258"/>
      <c r="M21" s="258"/>
      <c r="N21" s="258"/>
      <c r="O21" s="258"/>
      <c r="P21" s="258"/>
      <c r="Q21" s="258"/>
      <c r="R21" s="258"/>
      <c r="S21" s="258"/>
      <c r="T21" s="258"/>
      <c r="U21" s="258"/>
      <c r="V21" s="258"/>
      <c r="W21" s="258"/>
      <c r="X21" s="258"/>
      <c r="Y21" s="258"/>
    </row>
    <row r="22" spans="1:25" ht="15.75" customHeight="1">
      <c r="A22" s="259"/>
      <c r="B22" s="3142"/>
      <c r="C22" s="267" t="s">
        <v>205</v>
      </c>
      <c r="D22" s="266">
        <v>33281.258924599999</v>
      </c>
      <c r="E22" s="266">
        <f t="shared" si="1"/>
        <v>8.6444075408905672</v>
      </c>
      <c r="F22" s="265">
        <v>452145.51485100004</v>
      </c>
      <c r="G22" s="264">
        <f t="shared" si="2"/>
        <v>18.164438547585821</v>
      </c>
      <c r="H22" s="263">
        <f t="shared" si="0"/>
        <v>-418864.25592640007</v>
      </c>
      <c r="I22" s="262"/>
      <c r="J22" s="262"/>
      <c r="K22" s="262"/>
      <c r="L22" s="258"/>
      <c r="M22" s="258"/>
      <c r="N22" s="258"/>
      <c r="O22" s="258"/>
      <c r="P22" s="258"/>
      <c r="Q22" s="258"/>
      <c r="R22" s="258"/>
      <c r="S22" s="258"/>
      <c r="T22" s="258"/>
      <c r="U22" s="258"/>
      <c r="V22" s="258"/>
      <c r="W22" s="258"/>
      <c r="X22" s="258"/>
      <c r="Y22" s="258"/>
    </row>
    <row r="23" spans="1:25" ht="15.75" customHeight="1">
      <c r="A23" s="259"/>
      <c r="B23" s="3142"/>
      <c r="C23" s="267" t="s">
        <v>204</v>
      </c>
      <c r="D23" s="266">
        <v>40725.370224600003</v>
      </c>
      <c r="E23" s="266">
        <f t="shared" si="1"/>
        <v>12.270331447839675</v>
      </c>
      <c r="F23" s="265">
        <v>554720.61485100002</v>
      </c>
      <c r="G23" s="264">
        <f t="shared" si="2"/>
        <v>19.395311997658485</v>
      </c>
      <c r="H23" s="263">
        <f t="shared" si="0"/>
        <v>-513995.2446264</v>
      </c>
      <c r="I23" s="262"/>
      <c r="J23" s="262"/>
      <c r="K23" s="262"/>
      <c r="L23" s="258"/>
      <c r="M23" s="258"/>
      <c r="N23" s="258"/>
      <c r="O23" s="258"/>
      <c r="P23" s="258"/>
      <c r="Q23" s="258"/>
      <c r="R23" s="258"/>
      <c r="S23" s="258"/>
      <c r="T23" s="258"/>
      <c r="U23" s="258"/>
      <c r="V23" s="258"/>
      <c r="W23" s="258"/>
      <c r="X23" s="258"/>
      <c r="Y23" s="258"/>
    </row>
    <row r="24" spans="1:25" ht="15.75" customHeight="1">
      <c r="A24" s="259"/>
      <c r="B24" s="3142"/>
      <c r="C24" s="267" t="s">
        <v>203</v>
      </c>
      <c r="D24" s="266">
        <v>47180.470224600002</v>
      </c>
      <c r="E24" s="266">
        <f t="shared" si="1"/>
        <v>11.855277718722999</v>
      </c>
      <c r="F24" s="265">
        <v>661225.01485100004</v>
      </c>
      <c r="G24" s="264">
        <f t="shared" si="2"/>
        <v>18.891505285582198</v>
      </c>
      <c r="H24" s="263">
        <f t="shared" si="0"/>
        <v>-614044.54462639999</v>
      </c>
      <c r="I24" s="262"/>
      <c r="J24" s="262"/>
      <c r="K24" s="262"/>
      <c r="L24" s="258"/>
      <c r="M24" s="258"/>
      <c r="N24" s="258"/>
      <c r="O24" s="258"/>
      <c r="P24" s="258"/>
      <c r="Q24" s="258"/>
      <c r="R24" s="258"/>
      <c r="S24" s="258"/>
      <c r="T24" s="258"/>
      <c r="U24" s="258"/>
      <c r="V24" s="258"/>
      <c r="W24" s="258"/>
      <c r="X24" s="258"/>
      <c r="Y24" s="258"/>
    </row>
    <row r="25" spans="1:25" ht="15.75" customHeight="1">
      <c r="A25" s="259"/>
      <c r="B25" s="3142"/>
      <c r="C25" s="267" t="s">
        <v>213</v>
      </c>
      <c r="D25" s="266">
        <v>52982.170224599999</v>
      </c>
      <c r="E25" s="266">
        <f t="shared" si="1"/>
        <v>9.8811067611907806</v>
      </c>
      <c r="F25" s="265">
        <v>766533.31396599999</v>
      </c>
      <c r="G25" s="264">
        <f t="shared" si="2"/>
        <v>21.950574940844493</v>
      </c>
      <c r="H25" s="263">
        <f t="shared" si="0"/>
        <v>-713551.14374139998</v>
      </c>
      <c r="I25" s="262"/>
      <c r="J25" s="262"/>
      <c r="K25" s="262"/>
      <c r="L25" s="258"/>
      <c r="M25" s="258"/>
      <c r="N25" s="258"/>
      <c r="O25" s="258"/>
      <c r="P25" s="258"/>
      <c r="Q25" s="258"/>
      <c r="R25" s="258"/>
      <c r="S25" s="258"/>
      <c r="T25" s="258"/>
      <c r="U25" s="258"/>
      <c r="V25" s="258"/>
      <c r="W25" s="258"/>
      <c r="X25" s="258"/>
      <c r="Y25" s="258"/>
    </row>
    <row r="26" spans="1:25" ht="15.75" customHeight="1">
      <c r="A26" s="259"/>
      <c r="B26" s="3142"/>
      <c r="C26" s="267" t="s">
        <v>212</v>
      </c>
      <c r="D26" s="266">
        <v>59300.956825599998</v>
      </c>
      <c r="E26" s="266">
        <f t="shared" si="1"/>
        <v>7.3984183341610192</v>
      </c>
      <c r="F26" s="265">
        <v>875468.55605200003</v>
      </c>
      <c r="G26" s="264">
        <f t="shared" si="2"/>
        <v>20.519538364782257</v>
      </c>
      <c r="H26" s="263">
        <f t="shared" si="0"/>
        <v>-816167.59922640002</v>
      </c>
      <c r="I26" s="262"/>
      <c r="J26" s="262"/>
      <c r="K26" s="262"/>
      <c r="L26" s="258"/>
      <c r="M26" s="258"/>
      <c r="N26" s="258"/>
      <c r="O26" s="258"/>
      <c r="P26" s="258"/>
      <c r="Q26" s="258"/>
      <c r="R26" s="258"/>
      <c r="S26" s="258"/>
      <c r="T26" s="258"/>
      <c r="U26" s="258"/>
      <c r="V26" s="258"/>
      <c r="W26" s="258"/>
      <c r="X26" s="258"/>
      <c r="Y26" s="258"/>
    </row>
    <row r="27" spans="1:25" ht="15.75" customHeight="1">
      <c r="A27" s="259"/>
      <c r="B27" s="3142"/>
      <c r="C27" s="267" t="s">
        <v>211</v>
      </c>
      <c r="D27" s="266">
        <v>66062.405810600001</v>
      </c>
      <c r="E27" s="266">
        <f t="shared" si="1"/>
        <v>8.2552297750831301</v>
      </c>
      <c r="F27" s="265">
        <v>985000.92606600001</v>
      </c>
      <c r="G27" s="264">
        <f t="shared" si="2"/>
        <v>21.803887136920537</v>
      </c>
      <c r="H27" s="263">
        <f t="shared" si="0"/>
        <v>-918938.52025539998</v>
      </c>
      <c r="I27" s="262"/>
      <c r="J27" s="262"/>
      <c r="K27" s="262"/>
      <c r="L27" s="258"/>
      <c r="M27" s="258"/>
      <c r="N27" s="258"/>
      <c r="O27" s="258"/>
      <c r="P27" s="258"/>
      <c r="Q27" s="258"/>
      <c r="R27" s="258"/>
      <c r="S27" s="258"/>
      <c r="T27" s="258"/>
      <c r="U27" s="258"/>
      <c r="V27" s="258"/>
      <c r="W27" s="258"/>
      <c r="X27" s="258"/>
      <c r="Y27" s="258"/>
    </row>
    <row r="28" spans="1:25" ht="15.75" customHeight="1">
      <c r="A28" s="259"/>
      <c r="B28" s="3142"/>
      <c r="C28" s="283" t="s">
        <v>210</v>
      </c>
      <c r="D28" s="282">
        <v>73575.425259070005</v>
      </c>
      <c r="E28" s="282">
        <f t="shared" si="1"/>
        <v>9.304775415498014</v>
      </c>
      <c r="F28" s="281">
        <v>1107872.262814</v>
      </c>
      <c r="G28" s="280">
        <f t="shared" si="2"/>
        <v>23.56765668045086</v>
      </c>
      <c r="H28" s="279">
        <f t="shared" si="0"/>
        <v>-1034296.83755493</v>
      </c>
      <c r="I28" s="262"/>
      <c r="J28" s="262"/>
      <c r="K28" s="262"/>
      <c r="L28" s="258"/>
      <c r="M28" s="258"/>
      <c r="N28" s="258"/>
      <c r="O28" s="258"/>
      <c r="P28" s="258"/>
      <c r="Q28" s="258"/>
      <c r="R28" s="258"/>
      <c r="S28" s="258"/>
      <c r="T28" s="258"/>
      <c r="U28" s="258"/>
      <c r="V28" s="258"/>
      <c r="W28" s="258"/>
      <c r="X28" s="258"/>
      <c r="Y28" s="258"/>
    </row>
    <row r="29" spans="1:25" ht="15.75" customHeight="1">
      <c r="A29" s="259"/>
      <c r="B29" s="3143"/>
      <c r="C29" s="278" t="s">
        <v>209</v>
      </c>
      <c r="D29" s="277">
        <v>81359.796000000002</v>
      </c>
      <c r="E29" s="276">
        <f t="shared" si="1"/>
        <v>11.376914450980991</v>
      </c>
      <c r="F29" s="275">
        <v>1245103.223</v>
      </c>
      <c r="G29" s="274">
        <f t="shared" si="2"/>
        <v>25.753622722671267</v>
      </c>
      <c r="H29" s="273">
        <f t="shared" si="0"/>
        <v>-1163743.4269999999</v>
      </c>
      <c r="I29" s="262"/>
      <c r="J29" s="262"/>
      <c r="K29" s="262"/>
      <c r="L29" s="258"/>
      <c r="M29" s="258"/>
      <c r="N29" s="258"/>
      <c r="O29" s="258"/>
      <c r="P29" s="258"/>
      <c r="Q29" s="258"/>
      <c r="R29" s="258"/>
      <c r="S29" s="258"/>
      <c r="T29" s="258"/>
      <c r="U29" s="258"/>
      <c r="V29" s="258"/>
      <c r="W29" s="258"/>
      <c r="X29" s="258"/>
      <c r="Y29" s="258"/>
    </row>
    <row r="30" spans="1:25" ht="15.75" customHeight="1">
      <c r="A30" s="259"/>
      <c r="B30" s="3141" t="s">
        <v>66</v>
      </c>
      <c r="C30" s="272" t="s">
        <v>208</v>
      </c>
      <c r="D30" s="1503">
        <v>6921.506249</v>
      </c>
      <c r="E30" s="1503">
        <v>3.1860157291483024</v>
      </c>
      <c r="F30" s="1502">
        <v>120610.15279400001</v>
      </c>
      <c r="G30" s="1501">
        <v>54.311873987533289</v>
      </c>
      <c r="H30" s="1500">
        <v>-113688.64654500001</v>
      </c>
      <c r="I30" s="262"/>
      <c r="J30" s="262"/>
      <c r="K30" s="262"/>
      <c r="L30" s="262"/>
      <c r="M30" s="258"/>
      <c r="N30" s="258"/>
      <c r="O30" s="258"/>
      <c r="P30" s="258"/>
      <c r="Q30" s="258"/>
      <c r="R30" s="258"/>
      <c r="S30" s="258"/>
      <c r="T30" s="258"/>
      <c r="U30" s="258"/>
      <c r="V30" s="258"/>
      <c r="W30" s="258"/>
      <c r="X30" s="258"/>
      <c r="Y30" s="258"/>
    </row>
    <row r="31" spans="1:25" ht="15.75" customHeight="1">
      <c r="A31" s="259"/>
      <c r="B31" s="3142"/>
      <c r="C31" s="267" t="s">
        <v>546</v>
      </c>
      <c r="D31" s="1499">
        <v>14698.989408000001</v>
      </c>
      <c r="E31" s="1499">
        <v>8.031466841251925</v>
      </c>
      <c r="F31" s="1498">
        <v>232346.61163700002</v>
      </c>
      <c r="G31" s="1497">
        <v>38.517039649597777</v>
      </c>
      <c r="H31" s="1496">
        <v>-217647.62222900003</v>
      </c>
      <c r="I31" s="262"/>
      <c r="J31" s="262"/>
      <c r="K31" s="262"/>
      <c r="L31" s="262"/>
      <c r="M31" s="258"/>
      <c r="N31" s="258"/>
      <c r="O31" s="258"/>
      <c r="P31" s="258"/>
      <c r="Q31" s="258"/>
      <c r="R31" s="258"/>
      <c r="S31" s="258"/>
      <c r="T31" s="258"/>
      <c r="U31" s="258"/>
      <c r="V31" s="258"/>
      <c r="W31" s="258"/>
      <c r="X31" s="258"/>
      <c r="Y31" s="258"/>
    </row>
    <row r="32" spans="1:25" ht="15.75" customHeight="1">
      <c r="A32" s="259"/>
      <c r="B32" s="3142"/>
      <c r="C32" s="267" t="s">
        <v>202</v>
      </c>
      <c r="D32" s="1499">
        <v>23744.930089000001</v>
      </c>
      <c r="E32" s="1499">
        <v>16.082976034283185</v>
      </c>
      <c r="F32" s="1498">
        <v>373587.26042600005</v>
      </c>
      <c r="G32" s="1497">
        <v>43.574023264798868</v>
      </c>
      <c r="H32" s="1496">
        <v>-349842.33033700008</v>
      </c>
      <c r="I32" s="262"/>
      <c r="J32" s="262"/>
      <c r="K32" s="262"/>
      <c r="L32" s="262"/>
      <c r="M32" s="258"/>
      <c r="N32" s="258"/>
      <c r="O32" s="258"/>
      <c r="P32" s="258"/>
      <c r="Q32" s="258"/>
      <c r="R32" s="258"/>
      <c r="S32" s="258"/>
      <c r="T32" s="258"/>
      <c r="U32" s="258"/>
      <c r="V32" s="258"/>
      <c r="W32" s="258"/>
      <c r="X32" s="258"/>
      <c r="Y32" s="258"/>
    </row>
    <row r="33" spans="1:25" ht="15.75" customHeight="1">
      <c r="A33" s="259"/>
      <c r="B33" s="3142"/>
      <c r="C33" s="267" t="s">
        <v>206</v>
      </c>
      <c r="D33" s="1499">
        <v>29281.706559999999</v>
      </c>
      <c r="E33" s="1499">
        <v>11.009788770974421</v>
      </c>
      <c r="F33" s="1498">
        <v>483757.83370700007</v>
      </c>
      <c r="G33" s="1497">
        <v>35.800828827908013</v>
      </c>
      <c r="H33" s="1496">
        <v>-454476.12714700005</v>
      </c>
      <c r="I33" s="262"/>
      <c r="J33" s="262"/>
      <c r="K33" s="262"/>
      <c r="L33" s="262"/>
      <c r="M33" s="258"/>
      <c r="N33" s="258"/>
      <c r="O33" s="258"/>
      <c r="P33" s="258"/>
      <c r="Q33" s="258"/>
      <c r="R33" s="258"/>
      <c r="S33" s="258"/>
      <c r="T33" s="258"/>
      <c r="U33" s="258"/>
      <c r="V33" s="258"/>
      <c r="W33" s="258"/>
      <c r="X33" s="258"/>
      <c r="Y33" s="258"/>
    </row>
    <row r="34" spans="1:25" ht="15.75" customHeight="1">
      <c r="A34" s="259"/>
      <c r="B34" s="3142"/>
      <c r="C34" s="267" t="s">
        <v>205</v>
      </c>
      <c r="D34" s="1499">
        <v>37501.859534999996</v>
      </c>
      <c r="E34" s="1499">
        <v>12.681613456876537</v>
      </c>
      <c r="F34" s="1498">
        <v>606996.59660900012</v>
      </c>
      <c r="G34" s="1497">
        <v>34.248063216778711</v>
      </c>
      <c r="H34" s="1496">
        <v>-569494.73707400006</v>
      </c>
      <c r="I34" s="262"/>
      <c r="J34" s="262"/>
      <c r="K34" s="262"/>
      <c r="L34" s="262"/>
      <c r="M34" s="258"/>
      <c r="N34" s="258"/>
      <c r="O34" s="258"/>
      <c r="P34" s="258"/>
      <c r="Q34" s="258"/>
      <c r="R34" s="258"/>
      <c r="S34" s="258"/>
      <c r="T34" s="258"/>
      <c r="U34" s="258"/>
      <c r="V34" s="258"/>
      <c r="W34" s="258"/>
      <c r="X34" s="258"/>
      <c r="Y34" s="258"/>
    </row>
    <row r="35" spans="1:25" ht="15.75" customHeight="1">
      <c r="A35" s="259"/>
      <c r="B35" s="3142"/>
      <c r="C35" s="267" t="s">
        <v>204</v>
      </c>
      <c r="D35" s="1499">
        <v>45412.419134999996</v>
      </c>
      <c r="E35" s="1499">
        <v>11.508916639802084</v>
      </c>
      <c r="F35" s="1498">
        <v>723937.52233100007</v>
      </c>
      <c r="G35" s="1497">
        <v>30.504888938633069</v>
      </c>
      <c r="H35" s="1496">
        <v>-678525.1031960001</v>
      </c>
      <c r="I35" s="262"/>
      <c r="J35" s="262"/>
      <c r="K35" s="262"/>
      <c r="L35" s="262"/>
      <c r="M35" s="258"/>
      <c r="N35" s="258"/>
      <c r="O35" s="258"/>
      <c r="P35" s="258"/>
      <c r="Q35" s="258"/>
      <c r="R35" s="258"/>
      <c r="S35" s="258"/>
      <c r="T35" s="258"/>
      <c r="U35" s="258"/>
      <c r="V35" s="258"/>
      <c r="W35" s="258"/>
      <c r="X35" s="258"/>
      <c r="Y35" s="258"/>
    </row>
    <row r="36" spans="1:25" ht="15.75" customHeight="1">
      <c r="A36" s="259"/>
      <c r="B36" s="3142"/>
      <c r="C36" s="267" t="s">
        <v>203</v>
      </c>
      <c r="D36" s="1499">
        <v>53078.619134999994</v>
      </c>
      <c r="E36" s="1499">
        <v>12.501250797887733</v>
      </c>
      <c r="F36" s="1498">
        <v>833268.12624100014</v>
      </c>
      <c r="G36" s="1497">
        <v>26.018844950802134</v>
      </c>
      <c r="H36" s="1496">
        <v>-780189.50710600009</v>
      </c>
      <c r="I36" s="262"/>
      <c r="J36" s="262"/>
      <c r="K36" s="262"/>
      <c r="L36" s="262"/>
      <c r="M36" s="258"/>
      <c r="N36" s="258"/>
      <c r="O36" s="258"/>
      <c r="P36" s="258"/>
      <c r="Q36" s="258"/>
      <c r="R36" s="258"/>
      <c r="S36" s="258"/>
      <c r="T36" s="258"/>
      <c r="U36" s="258"/>
      <c r="V36" s="258"/>
      <c r="W36" s="258"/>
      <c r="X36" s="258"/>
      <c r="Y36" s="258"/>
    </row>
    <row r="37" spans="1:25" ht="15.75" customHeight="1">
      <c r="A37" s="259"/>
      <c r="B37" s="3142"/>
      <c r="C37" s="267" t="s">
        <v>213</v>
      </c>
      <c r="D37" s="1499">
        <v>61224.382910000008</v>
      </c>
      <c r="E37" s="1499">
        <v>15.556578091195462</v>
      </c>
      <c r="F37" s="1498">
        <v>949106.44957000017</v>
      </c>
      <c r="G37" s="1497">
        <v>23.818030120488451</v>
      </c>
      <c r="H37" s="1496">
        <v>-887882.06666000013</v>
      </c>
      <c r="I37" s="262"/>
      <c r="J37" s="262"/>
      <c r="K37" s="262"/>
      <c r="L37" s="262"/>
      <c r="M37" s="258"/>
      <c r="N37" s="258"/>
      <c r="O37" s="258"/>
      <c r="P37" s="258"/>
      <c r="Q37" s="258"/>
      <c r="R37" s="258"/>
      <c r="S37" s="258"/>
      <c r="T37" s="258"/>
      <c r="U37" s="258"/>
      <c r="V37" s="258"/>
      <c r="W37" s="258"/>
      <c r="X37" s="258"/>
      <c r="Y37" s="258"/>
    </row>
    <row r="38" spans="1:25" ht="15.75" customHeight="1">
      <c r="A38" s="259"/>
      <c r="B38" s="3142"/>
      <c r="C38" s="267" t="s">
        <v>212</v>
      </c>
      <c r="D38" s="1499">
        <v>69822.241267000005</v>
      </c>
      <c r="E38" s="1499">
        <v>17.742183270908047</v>
      </c>
      <c r="F38" s="1498">
        <v>1061633.3191390003</v>
      </c>
      <c r="G38" s="1497">
        <v>21.264585895183497</v>
      </c>
      <c r="H38" s="1496">
        <v>-991811.07787200029</v>
      </c>
      <c r="I38" s="262"/>
      <c r="J38" s="262"/>
      <c r="K38" s="262"/>
      <c r="L38" s="262"/>
      <c r="M38" s="258"/>
      <c r="N38" s="258"/>
      <c r="O38" s="258"/>
      <c r="P38" s="258"/>
      <c r="Q38" s="258"/>
      <c r="R38" s="258"/>
      <c r="S38" s="258"/>
      <c r="T38" s="258"/>
      <c r="U38" s="258"/>
      <c r="V38" s="258"/>
      <c r="W38" s="258"/>
      <c r="X38" s="258"/>
      <c r="Y38" s="258"/>
    </row>
    <row r="39" spans="1:25" ht="15.75" customHeight="1">
      <c r="A39" s="259"/>
      <c r="B39" s="3142"/>
      <c r="C39" s="267" t="s">
        <v>211</v>
      </c>
      <c r="D39" s="1499">
        <v>78533.816843000008</v>
      </c>
      <c r="E39" s="1499">
        <v>18.878227154117528</v>
      </c>
      <c r="F39" s="1498">
        <v>1178136.1209330002</v>
      </c>
      <c r="G39" s="1497">
        <v>19.607615562186709</v>
      </c>
      <c r="H39" s="1496">
        <v>-1099602.3040900002</v>
      </c>
      <c r="I39" s="262"/>
      <c r="J39" s="262"/>
      <c r="K39" s="262"/>
      <c r="L39" s="262"/>
      <c r="M39" s="258"/>
      <c r="N39" s="258"/>
      <c r="O39" s="258"/>
      <c r="P39" s="258"/>
      <c r="Q39" s="258"/>
      <c r="R39" s="258"/>
      <c r="S39" s="258"/>
      <c r="T39" s="258"/>
      <c r="U39" s="258"/>
      <c r="V39" s="258"/>
      <c r="W39" s="258"/>
      <c r="X39" s="258"/>
      <c r="Y39" s="258"/>
    </row>
    <row r="40" spans="1:25" ht="15.75" customHeight="1">
      <c r="A40" s="259"/>
      <c r="B40" s="3142"/>
      <c r="C40" s="283" t="s">
        <v>210</v>
      </c>
      <c r="D40" s="1512">
        <v>87834.833606</v>
      </c>
      <c r="E40" s="1512">
        <v>19.380667249588431</v>
      </c>
      <c r="F40" s="1511">
        <v>1299799.2963210002</v>
      </c>
      <c r="G40" s="1510">
        <v>17.323931643482503</v>
      </c>
      <c r="H40" s="1509">
        <v>-1211964.4627150001</v>
      </c>
      <c r="I40" s="262"/>
      <c r="J40" s="262"/>
      <c r="K40" s="262"/>
      <c r="L40" s="262"/>
      <c r="M40" s="258"/>
      <c r="N40" s="258"/>
      <c r="O40" s="258"/>
      <c r="P40" s="258"/>
      <c r="Q40" s="258"/>
      <c r="R40" s="258"/>
      <c r="S40" s="258"/>
      <c r="T40" s="258"/>
      <c r="U40" s="258"/>
      <c r="V40" s="258"/>
      <c r="W40" s="258"/>
      <c r="X40" s="258"/>
      <c r="Y40" s="258"/>
    </row>
    <row r="41" spans="1:25" ht="15.75" customHeight="1">
      <c r="A41" s="259"/>
      <c r="B41" s="3143"/>
      <c r="C41" s="278" t="s">
        <v>209</v>
      </c>
      <c r="D41" s="277">
        <v>97109.52102</v>
      </c>
      <c r="E41" s="276">
        <v>19.358117638348059</v>
      </c>
      <c r="F41" s="275">
        <v>1418535.3429599998</v>
      </c>
      <c r="G41" s="274">
        <v>13.929135894622915</v>
      </c>
      <c r="H41" s="273">
        <v>-1321425.8219399997</v>
      </c>
      <c r="I41" s="262"/>
      <c r="J41" s="262"/>
      <c r="K41" s="262"/>
      <c r="L41" s="262"/>
      <c r="M41" s="258"/>
      <c r="N41" s="258"/>
      <c r="O41" s="258"/>
      <c r="P41" s="258"/>
      <c r="Q41" s="258"/>
      <c r="R41" s="258"/>
      <c r="S41" s="258"/>
      <c r="T41" s="258"/>
      <c r="U41" s="258"/>
      <c r="V41" s="258"/>
      <c r="W41" s="258"/>
      <c r="X41" s="258"/>
      <c r="Y41" s="258"/>
    </row>
    <row r="42" spans="1:25" ht="15.75" customHeight="1">
      <c r="A42" s="259"/>
      <c r="B42" s="3141" t="s">
        <v>67</v>
      </c>
      <c r="C42" s="272" t="s">
        <v>208</v>
      </c>
      <c r="D42" s="1503">
        <v>8837.0854310000013</v>
      </c>
      <c r="E42" s="1503">
        <v>27.675756014476743</v>
      </c>
      <c r="F42" s="1502">
        <v>106725.31803200001</v>
      </c>
      <c r="G42" s="1501">
        <v>-11.512160825892535</v>
      </c>
      <c r="H42" s="1500">
        <v>-97888.232601000011</v>
      </c>
      <c r="I42" s="262"/>
      <c r="J42" s="262"/>
      <c r="K42" s="262"/>
      <c r="L42" s="262"/>
      <c r="M42" s="258"/>
      <c r="N42" s="258"/>
      <c r="O42" s="258"/>
      <c r="P42" s="258"/>
      <c r="Q42" s="258"/>
      <c r="R42" s="258"/>
      <c r="S42" s="258"/>
      <c r="T42" s="258"/>
      <c r="U42" s="258"/>
      <c r="V42" s="258"/>
      <c r="W42" s="258"/>
      <c r="X42" s="258"/>
      <c r="Y42" s="258"/>
    </row>
    <row r="43" spans="1:25" ht="15.75" customHeight="1">
      <c r="A43" s="259"/>
      <c r="B43" s="3142"/>
      <c r="C43" s="267" t="s">
        <v>546</v>
      </c>
      <c r="D43" s="1499">
        <v>18501.854348000001</v>
      </c>
      <c r="E43" s="1499">
        <v>25.871608138789941</v>
      </c>
      <c r="F43" s="1498">
        <v>229503.69641600002</v>
      </c>
      <c r="G43" s="1497">
        <v>-1.2235664643311213</v>
      </c>
      <c r="H43" s="1496">
        <v>-211001.84206800003</v>
      </c>
      <c r="I43" s="262"/>
      <c r="J43" s="262"/>
      <c r="K43" s="262"/>
      <c r="L43" s="262"/>
      <c r="M43" s="258"/>
      <c r="N43" s="258"/>
      <c r="O43" s="258"/>
      <c r="P43" s="258"/>
      <c r="Q43" s="258"/>
      <c r="R43" s="258"/>
      <c r="S43" s="258"/>
      <c r="T43" s="258"/>
      <c r="U43" s="258"/>
      <c r="V43" s="258"/>
      <c r="W43" s="258"/>
      <c r="X43" s="258"/>
      <c r="Y43" s="258"/>
    </row>
    <row r="44" spans="1:25" ht="15.75" customHeight="1">
      <c r="A44" s="259"/>
      <c r="B44" s="3142"/>
      <c r="C44" s="267" t="s">
        <v>202</v>
      </c>
      <c r="D44" s="1499">
        <v>27166.770089999998</v>
      </c>
      <c r="E44" s="1499">
        <v>14.410823650246027</v>
      </c>
      <c r="F44" s="1498">
        <v>334949.363296</v>
      </c>
      <c r="G44" s="1497">
        <v>-10.342402223764648</v>
      </c>
      <c r="H44" s="1496">
        <v>-307782.59320599999</v>
      </c>
      <c r="I44" s="262"/>
      <c r="J44" s="262"/>
      <c r="K44" s="262"/>
      <c r="L44" s="262"/>
      <c r="M44" s="258"/>
      <c r="N44" s="258"/>
      <c r="O44" s="258"/>
      <c r="P44" s="258"/>
      <c r="Q44" s="258"/>
      <c r="R44" s="258"/>
      <c r="S44" s="258"/>
      <c r="T44" s="258"/>
      <c r="U44" s="258"/>
      <c r="V44" s="258"/>
      <c r="W44" s="258"/>
      <c r="X44" s="258"/>
      <c r="Y44" s="258"/>
    </row>
    <row r="45" spans="1:25" ht="15.75" customHeight="1">
      <c r="A45" s="259"/>
      <c r="B45" s="3142"/>
      <c r="C45" s="267" t="s">
        <v>206</v>
      </c>
      <c r="D45" s="1499">
        <v>36279.072230999998</v>
      </c>
      <c r="E45" s="1499">
        <v>23.896714000128277</v>
      </c>
      <c r="F45" s="1498">
        <v>450298.90048600006</v>
      </c>
      <c r="G45" s="1497">
        <v>-6.9164633396438688</v>
      </c>
      <c r="H45" s="1496">
        <v>-414019.82825500006</v>
      </c>
      <c r="I45" s="262"/>
      <c r="J45" s="262"/>
      <c r="K45" s="262"/>
      <c r="L45" s="262"/>
      <c r="M45" s="258"/>
      <c r="N45" s="258"/>
      <c r="O45" s="258"/>
      <c r="P45" s="258"/>
      <c r="Q45" s="258"/>
      <c r="R45" s="258"/>
      <c r="S45" s="258"/>
      <c r="T45" s="258"/>
      <c r="U45" s="258"/>
      <c r="V45" s="258"/>
      <c r="W45" s="258"/>
      <c r="X45" s="258"/>
      <c r="Y45" s="258"/>
    </row>
    <row r="46" spans="1:25" ht="15.75" customHeight="1">
      <c r="A46" s="259"/>
      <c r="B46" s="3142"/>
      <c r="C46" s="267" t="s">
        <v>205</v>
      </c>
      <c r="D46" s="1499">
        <v>47616.834903999996</v>
      </c>
      <c r="E46" s="1499">
        <v>26.971930177381804</v>
      </c>
      <c r="F46" s="1498">
        <v>581257.11849099991</v>
      </c>
      <c r="G46" s="1497">
        <v>-4.240464981483318</v>
      </c>
      <c r="H46" s="1496">
        <v>-533640.28358699987</v>
      </c>
      <c r="I46" s="262"/>
      <c r="J46" s="262"/>
      <c r="K46" s="262"/>
      <c r="L46" s="262"/>
      <c r="M46" s="258"/>
      <c r="N46" s="258"/>
      <c r="O46" s="258"/>
      <c r="P46" s="258"/>
      <c r="Q46" s="258"/>
      <c r="R46" s="258"/>
      <c r="S46" s="258"/>
      <c r="T46" s="258"/>
      <c r="U46" s="258"/>
      <c r="V46" s="258"/>
      <c r="W46" s="258"/>
      <c r="X46" s="258"/>
      <c r="Y46" s="258"/>
    </row>
    <row r="47" spans="1:25" ht="15.75" customHeight="1">
      <c r="A47" s="259"/>
      <c r="B47" s="3142"/>
      <c r="C47" s="267" t="s">
        <v>204</v>
      </c>
      <c r="D47" s="1499">
        <v>57279.747260999997</v>
      </c>
      <c r="E47" s="1499">
        <v>26.132254680646952</v>
      </c>
      <c r="F47" s="1498">
        <v>694693.72284499987</v>
      </c>
      <c r="G47" s="1497">
        <v>-4.0395474172741217</v>
      </c>
      <c r="H47" s="1496">
        <v>-637413.97558399988</v>
      </c>
      <c r="I47" s="262"/>
      <c r="J47" s="262"/>
      <c r="K47" s="262"/>
      <c r="L47" s="262"/>
      <c r="M47" s="258"/>
      <c r="N47" s="258"/>
      <c r="O47" s="258"/>
      <c r="P47" s="258"/>
      <c r="Q47" s="258"/>
      <c r="R47" s="258"/>
      <c r="S47" s="258"/>
      <c r="T47" s="258"/>
      <c r="U47" s="258"/>
      <c r="V47" s="258"/>
      <c r="W47" s="258"/>
      <c r="X47" s="258"/>
      <c r="Y47" s="258"/>
    </row>
    <row r="48" spans="1:25" ht="15.75" customHeight="1">
      <c r="A48" s="259"/>
      <c r="B48" s="3142"/>
      <c r="C48" s="267" t="s">
        <v>203</v>
      </c>
      <c r="D48" s="1499">
        <v>64971.226449999995</v>
      </c>
      <c r="E48" s="1499">
        <v>22.406035377355309</v>
      </c>
      <c r="F48" s="1498">
        <v>803602.81568199978</v>
      </c>
      <c r="G48" s="1497">
        <v>-3.5601216272254135</v>
      </c>
      <c r="H48" s="1496">
        <v>-738631.58923199982</v>
      </c>
      <c r="I48" s="262"/>
      <c r="J48" s="262"/>
      <c r="K48" s="262"/>
      <c r="L48" s="262"/>
      <c r="M48" s="258"/>
      <c r="N48" s="258"/>
      <c r="O48" s="258"/>
      <c r="P48" s="258"/>
      <c r="Q48" s="258"/>
      <c r="R48" s="258"/>
      <c r="S48" s="258"/>
      <c r="T48" s="258"/>
      <c r="U48" s="258"/>
      <c r="V48" s="258"/>
      <c r="W48" s="258"/>
      <c r="X48" s="258"/>
      <c r="Y48" s="258"/>
    </row>
    <row r="49" spans="1:25" ht="15.75" customHeight="1">
      <c r="A49" s="259"/>
      <c r="B49" s="3142"/>
      <c r="C49" s="267" t="s">
        <v>213</v>
      </c>
      <c r="D49" s="1499">
        <v>74907.945997000003</v>
      </c>
      <c r="E49" s="1499">
        <v>22.349858727224525</v>
      </c>
      <c r="F49" s="1498">
        <v>924242.63694399979</v>
      </c>
      <c r="G49" s="1497">
        <v>-2.6197355650262324</v>
      </c>
      <c r="H49" s="1496">
        <v>-849334.69094699982</v>
      </c>
      <c r="I49" s="262"/>
      <c r="J49" s="262"/>
      <c r="K49" s="262"/>
      <c r="L49" s="262"/>
      <c r="M49" s="258"/>
      <c r="N49" s="258"/>
      <c r="O49" s="258"/>
      <c r="P49" s="258"/>
      <c r="Q49" s="258"/>
      <c r="R49" s="258"/>
      <c r="S49" s="258"/>
      <c r="T49" s="258"/>
      <c r="U49" s="258"/>
      <c r="V49" s="258"/>
      <c r="W49" s="258"/>
      <c r="X49" s="258"/>
      <c r="Y49" s="258"/>
    </row>
    <row r="50" spans="1:25" ht="15.75" customHeight="1">
      <c r="A50" s="259"/>
      <c r="B50" s="3142"/>
      <c r="C50" s="267" t="s">
        <v>212</v>
      </c>
      <c r="D50" s="1499">
        <v>78818.661185999998</v>
      </c>
      <c r="E50" s="1499">
        <v>12.884683450255508</v>
      </c>
      <c r="F50" s="1498">
        <v>982534.84404999984</v>
      </c>
      <c r="G50" s="1497">
        <v>-7.4506712291758959</v>
      </c>
      <c r="H50" s="1496">
        <v>-903716.18286399986</v>
      </c>
      <c r="I50" s="262"/>
      <c r="J50" s="262"/>
      <c r="K50" s="262"/>
      <c r="L50" s="262"/>
      <c r="M50" s="258"/>
      <c r="N50" s="258"/>
      <c r="O50" s="258"/>
      <c r="P50" s="258"/>
      <c r="Q50" s="258"/>
      <c r="R50" s="258"/>
      <c r="S50" s="258"/>
      <c r="T50" s="258"/>
      <c r="U50" s="258"/>
      <c r="V50" s="258"/>
      <c r="W50" s="258"/>
      <c r="X50" s="258"/>
      <c r="Y50" s="258"/>
    </row>
    <row r="51" spans="1:25" ht="15.75" customHeight="1">
      <c r="A51" s="259"/>
      <c r="B51" s="3142"/>
      <c r="C51" s="267" t="s">
        <v>211</v>
      </c>
      <c r="D51" s="1499">
        <v>82064.768876999995</v>
      </c>
      <c r="E51" s="1499">
        <v>4.4960379840490674</v>
      </c>
      <c r="F51" s="1498">
        <v>1025137.786445</v>
      </c>
      <c r="G51" s="1497">
        <v>-12.986500033389689</v>
      </c>
      <c r="H51" s="1496">
        <v>-943073.01756799989</v>
      </c>
      <c r="I51" s="262"/>
      <c r="J51" s="262"/>
      <c r="K51" s="262"/>
      <c r="L51" s="262"/>
      <c r="M51" s="258"/>
      <c r="N51" s="258"/>
      <c r="O51" s="258"/>
      <c r="P51" s="258"/>
      <c r="Q51" s="258"/>
      <c r="R51" s="258"/>
      <c r="S51" s="258"/>
      <c r="T51" s="258"/>
      <c r="U51" s="258"/>
      <c r="V51" s="258"/>
      <c r="W51" s="258"/>
      <c r="X51" s="258"/>
      <c r="Y51" s="258"/>
    </row>
    <row r="52" spans="1:25" ht="15.75" customHeight="1">
      <c r="A52" s="259"/>
      <c r="B52" s="3142"/>
      <c r="C52" s="267" t="s">
        <v>210</v>
      </c>
      <c r="D52" s="1499">
        <v>88003.109507000001</v>
      </c>
      <c r="E52" s="1499">
        <v>0.19155938000972128</v>
      </c>
      <c r="F52" s="1498">
        <v>1100813.4239009998</v>
      </c>
      <c r="G52" s="1497">
        <v>-15.308987327615981</v>
      </c>
      <c r="H52" s="1496">
        <v>-1012810.3143939999</v>
      </c>
      <c r="I52" s="262"/>
      <c r="J52" s="262"/>
      <c r="K52" s="262"/>
      <c r="L52" s="262"/>
      <c r="M52" s="258"/>
      <c r="N52" s="258"/>
      <c r="O52" s="258"/>
      <c r="P52" s="258"/>
      <c r="Q52" s="258"/>
      <c r="R52" s="258"/>
      <c r="S52" s="258"/>
      <c r="T52" s="258"/>
      <c r="U52" s="258"/>
      <c r="V52" s="258"/>
      <c r="W52" s="258"/>
      <c r="X52" s="258"/>
      <c r="Y52" s="258"/>
    </row>
    <row r="53" spans="1:25" ht="15.75" customHeight="1">
      <c r="A53" s="259"/>
      <c r="B53" s="3142"/>
      <c r="C53" s="1508" t="s">
        <v>209</v>
      </c>
      <c r="D53" s="1507">
        <v>97709.105197809986</v>
      </c>
      <c r="E53" s="1507">
        <v>0.61743088783900646</v>
      </c>
      <c r="F53" s="1506">
        <v>1196799.0528582497</v>
      </c>
      <c r="G53" s="1505">
        <v>-15.631354636470462</v>
      </c>
      <c r="H53" s="1504">
        <v>-1099089.9476604399</v>
      </c>
      <c r="I53" s="262"/>
      <c r="J53" s="262"/>
      <c r="K53" s="262"/>
      <c r="L53" s="262"/>
      <c r="M53" s="258"/>
      <c r="N53" s="258"/>
      <c r="O53" s="258"/>
      <c r="P53" s="258"/>
      <c r="Q53" s="258"/>
      <c r="R53" s="258"/>
      <c r="S53" s="258"/>
      <c r="T53" s="258"/>
      <c r="U53" s="258"/>
      <c r="V53" s="258"/>
      <c r="W53" s="258"/>
      <c r="X53" s="258"/>
      <c r="Y53" s="258"/>
    </row>
    <row r="54" spans="1:25" ht="15.75" customHeight="1">
      <c r="A54" s="259"/>
      <c r="B54" s="3138" t="s">
        <v>280</v>
      </c>
      <c r="C54" s="272" t="s">
        <v>208</v>
      </c>
      <c r="D54" s="1503">
        <v>9620.0488740000001</v>
      </c>
      <c r="E54" s="1503">
        <v>8.8599736769931781</v>
      </c>
      <c r="F54" s="1502">
        <v>85807.989392000003</v>
      </c>
      <c r="G54" s="1501">
        <v>-19.599218841145316</v>
      </c>
      <c r="H54" s="1500">
        <v>-76187.940518000003</v>
      </c>
      <c r="I54" s="262"/>
      <c r="J54" s="262"/>
      <c r="K54" s="262"/>
      <c r="L54" s="262"/>
      <c r="M54" s="258"/>
      <c r="N54" s="258"/>
      <c r="O54" s="258"/>
      <c r="P54" s="258"/>
      <c r="Q54" s="258"/>
      <c r="R54" s="258"/>
      <c r="S54" s="258"/>
      <c r="T54" s="258"/>
      <c r="U54" s="258"/>
      <c r="V54" s="258"/>
      <c r="W54" s="258"/>
      <c r="X54" s="258"/>
      <c r="Y54" s="258"/>
    </row>
    <row r="55" spans="1:25" ht="15.75" customHeight="1">
      <c r="A55" s="259"/>
      <c r="B55" s="3139"/>
      <c r="C55" s="267" t="s">
        <v>546</v>
      </c>
      <c r="D55" s="1499">
        <v>20443.062112569405</v>
      </c>
      <c r="E55" s="1499">
        <v>10.491963281395329</v>
      </c>
      <c r="F55" s="1498">
        <v>178846.26773594937</v>
      </c>
      <c r="G55" s="1497">
        <v>-22.072598163398922</v>
      </c>
      <c r="H55" s="1496">
        <v>-158403.20562337994</v>
      </c>
      <c r="I55" s="262"/>
      <c r="J55" s="262"/>
      <c r="K55" s="262"/>
      <c r="L55" s="262"/>
      <c r="M55" s="258"/>
      <c r="N55" s="258"/>
      <c r="O55" s="258"/>
      <c r="P55" s="258"/>
      <c r="Q55" s="258"/>
      <c r="R55" s="258"/>
      <c r="S55" s="258"/>
      <c r="T55" s="258"/>
      <c r="U55" s="258"/>
      <c r="V55" s="258"/>
      <c r="W55" s="258"/>
      <c r="X55" s="258"/>
      <c r="Y55" s="258"/>
    </row>
    <row r="56" spans="1:25" ht="15.75" customHeight="1" thickBot="1">
      <c r="A56" s="259"/>
      <c r="B56" s="3140"/>
      <c r="C56" s="586" t="s">
        <v>202</v>
      </c>
      <c r="D56" s="1495">
        <v>31046.092906569407</v>
      </c>
      <c r="E56" s="1495">
        <v>14.279661526628715</v>
      </c>
      <c r="F56" s="1494">
        <v>292269.86056794936</v>
      </c>
      <c r="G56" s="1493">
        <v>-12.741751189633433</v>
      </c>
      <c r="H56" s="1492">
        <v>-261223.76766137994</v>
      </c>
      <c r="I56" s="262"/>
      <c r="J56" s="262"/>
      <c r="K56" s="262"/>
      <c r="L56" s="262"/>
      <c r="M56" s="258"/>
      <c r="N56" s="258"/>
      <c r="O56" s="258"/>
      <c r="P56" s="258"/>
      <c r="Q56" s="258"/>
      <c r="R56" s="258"/>
      <c r="S56" s="258"/>
      <c r="T56" s="258"/>
      <c r="U56" s="258"/>
      <c r="V56" s="258"/>
      <c r="W56" s="258"/>
      <c r="X56" s="258"/>
      <c r="Y56" s="258"/>
    </row>
    <row r="57" spans="1:25" ht="15.75" customHeight="1" thickTop="1">
      <c r="A57" s="259"/>
      <c r="B57" s="3158" t="s">
        <v>321</v>
      </c>
      <c r="C57" s="3159"/>
      <c r="D57" s="3159"/>
      <c r="E57" s="3159"/>
      <c r="F57" s="3159"/>
      <c r="G57" s="3159"/>
      <c r="H57" s="3159"/>
      <c r="I57" s="258"/>
      <c r="J57" s="258"/>
      <c r="K57" s="258"/>
      <c r="L57" s="258"/>
      <c r="M57" s="258"/>
      <c r="N57" s="258"/>
      <c r="O57" s="258"/>
      <c r="P57" s="258"/>
      <c r="Q57" s="258"/>
      <c r="R57" s="258"/>
      <c r="S57" s="258"/>
      <c r="T57" s="258"/>
      <c r="U57" s="258"/>
      <c r="V57" s="258"/>
      <c r="W57" s="258"/>
      <c r="X57" s="258"/>
      <c r="Y57" s="258"/>
    </row>
    <row r="58" spans="1:25" ht="15.75" customHeight="1">
      <c r="A58" s="259"/>
      <c r="B58" s="259"/>
      <c r="C58" s="259"/>
      <c r="D58" s="585"/>
      <c r="E58" s="585"/>
      <c r="F58" s="585"/>
      <c r="G58" s="259"/>
      <c r="H58" s="259"/>
      <c r="I58" s="258"/>
      <c r="J58" s="258"/>
      <c r="K58" s="258"/>
      <c r="L58" s="258"/>
      <c r="M58" s="258"/>
      <c r="N58" s="258"/>
      <c r="O58" s="258"/>
      <c r="P58" s="258"/>
      <c r="Q58" s="258"/>
      <c r="R58" s="258"/>
      <c r="S58" s="258"/>
      <c r="T58" s="258"/>
      <c r="U58" s="258"/>
      <c r="V58" s="258"/>
      <c r="W58" s="258"/>
      <c r="X58" s="258"/>
      <c r="Y58" s="258"/>
    </row>
    <row r="59" spans="1:25" ht="15.75" customHeight="1">
      <c r="A59" s="259"/>
      <c r="B59" s="259"/>
      <c r="C59" s="259"/>
      <c r="D59" s="584"/>
      <c r="E59" s="584"/>
      <c r="F59" s="584"/>
      <c r="G59" s="259"/>
      <c r="H59" s="259"/>
      <c r="I59" s="258"/>
      <c r="J59" s="258"/>
      <c r="K59" s="258"/>
      <c r="L59" s="258"/>
      <c r="M59" s="258"/>
      <c r="N59" s="258"/>
      <c r="O59" s="258"/>
      <c r="P59" s="258"/>
      <c r="Q59" s="258"/>
      <c r="R59" s="258"/>
      <c r="S59" s="258"/>
      <c r="T59" s="258"/>
      <c r="U59" s="258"/>
      <c r="V59" s="258"/>
      <c r="W59" s="258"/>
      <c r="X59" s="258"/>
      <c r="Y59" s="258"/>
    </row>
    <row r="60" spans="1:25" ht="15.75" customHeight="1">
      <c r="A60" s="259"/>
      <c r="B60" s="259"/>
      <c r="C60" s="259"/>
      <c r="D60" s="259"/>
      <c r="E60" s="259"/>
      <c r="F60" s="259"/>
      <c r="G60" s="259"/>
      <c r="H60" s="259"/>
      <c r="I60" s="258"/>
      <c r="J60" s="258"/>
      <c r="K60" s="258"/>
      <c r="L60" s="258"/>
      <c r="M60" s="258"/>
      <c r="N60" s="258"/>
      <c r="O60" s="258"/>
      <c r="P60" s="258"/>
      <c r="Q60" s="258"/>
      <c r="R60" s="258"/>
      <c r="S60" s="258"/>
      <c r="T60" s="258"/>
      <c r="U60" s="258"/>
      <c r="V60" s="258"/>
      <c r="W60" s="258"/>
      <c r="X60" s="258"/>
      <c r="Y60" s="258"/>
    </row>
    <row r="61" spans="1:25" ht="15.75" customHeight="1">
      <c r="A61" s="259"/>
      <c r="B61" s="259"/>
      <c r="C61" s="259"/>
      <c r="D61" s="259"/>
      <c r="E61" s="259"/>
      <c r="F61" s="259"/>
      <c r="G61" s="259"/>
      <c r="H61" s="259"/>
      <c r="I61" s="258"/>
      <c r="J61" s="258"/>
      <c r="K61" s="258"/>
      <c r="L61" s="258"/>
      <c r="M61" s="258"/>
      <c r="N61" s="258"/>
      <c r="O61" s="258"/>
      <c r="P61" s="258"/>
      <c r="Q61" s="258"/>
      <c r="R61" s="258"/>
      <c r="S61" s="258"/>
      <c r="T61" s="258"/>
      <c r="U61" s="258"/>
      <c r="V61" s="258"/>
      <c r="W61" s="258"/>
      <c r="X61" s="258"/>
      <c r="Y61" s="258"/>
    </row>
    <row r="62" spans="1:25" ht="15.75" customHeight="1">
      <c r="A62" s="259"/>
      <c r="B62" s="259"/>
      <c r="C62" s="259"/>
      <c r="D62" s="261"/>
      <c r="E62" s="261"/>
      <c r="F62" s="261"/>
      <c r="G62" s="259"/>
      <c r="H62" s="259"/>
      <c r="I62" s="258"/>
      <c r="J62" s="258"/>
      <c r="K62" s="258"/>
      <c r="L62" s="258"/>
      <c r="M62" s="258"/>
      <c r="N62" s="258"/>
      <c r="O62" s="258"/>
      <c r="P62" s="258"/>
      <c r="Q62" s="258"/>
      <c r="R62" s="258"/>
      <c r="S62" s="258"/>
      <c r="T62" s="258"/>
      <c r="U62" s="258"/>
      <c r="V62" s="258"/>
      <c r="W62" s="258"/>
      <c r="X62" s="258"/>
      <c r="Y62" s="258"/>
    </row>
    <row r="63" spans="1:25" ht="15.75" customHeight="1">
      <c r="A63" s="259"/>
      <c r="B63" s="259"/>
      <c r="C63" s="259"/>
      <c r="D63" s="261"/>
      <c r="E63" s="259"/>
      <c r="F63" s="259"/>
      <c r="G63" s="259"/>
      <c r="H63" s="259"/>
      <c r="I63" s="258"/>
      <c r="J63" s="258"/>
      <c r="K63" s="258"/>
      <c r="L63" s="258"/>
      <c r="M63" s="258"/>
      <c r="N63" s="258"/>
      <c r="O63" s="258"/>
      <c r="P63" s="258"/>
      <c r="Q63" s="258"/>
      <c r="R63" s="258"/>
      <c r="S63" s="258"/>
      <c r="T63" s="258"/>
      <c r="U63" s="258"/>
      <c r="V63" s="258"/>
      <c r="W63" s="258"/>
      <c r="X63" s="258"/>
      <c r="Y63" s="258"/>
    </row>
    <row r="64" spans="1:25" ht="15.75" customHeight="1">
      <c r="A64" s="259"/>
      <c r="B64" s="259"/>
      <c r="C64" s="259"/>
      <c r="D64" s="260"/>
      <c r="E64" s="259"/>
      <c r="F64" s="259"/>
      <c r="G64" s="259"/>
      <c r="H64" s="259"/>
      <c r="I64" s="258"/>
      <c r="J64" s="258"/>
      <c r="K64" s="258"/>
      <c r="L64" s="258"/>
      <c r="M64" s="258"/>
      <c r="N64" s="258"/>
      <c r="O64" s="258"/>
      <c r="P64" s="258"/>
      <c r="Q64" s="258"/>
      <c r="R64" s="258"/>
      <c r="S64" s="258"/>
      <c r="T64" s="258"/>
      <c r="U64" s="258"/>
      <c r="V64" s="258"/>
      <c r="W64" s="258"/>
      <c r="X64" s="258"/>
      <c r="Y64" s="258"/>
    </row>
    <row r="65" spans="1:25" ht="15.75" customHeight="1">
      <c r="A65" s="259"/>
      <c r="B65" s="259"/>
      <c r="C65" s="259"/>
      <c r="D65" s="259"/>
      <c r="E65" s="259"/>
      <c r="F65" s="259"/>
      <c r="G65" s="259"/>
      <c r="H65" s="259"/>
      <c r="I65" s="258"/>
      <c r="J65" s="258"/>
      <c r="K65" s="258"/>
      <c r="L65" s="258"/>
      <c r="M65" s="258"/>
      <c r="N65" s="258"/>
      <c r="O65" s="258"/>
      <c r="P65" s="258"/>
      <c r="Q65" s="258"/>
      <c r="R65" s="258"/>
      <c r="S65" s="258"/>
      <c r="T65" s="258"/>
      <c r="U65" s="258"/>
      <c r="V65" s="258"/>
      <c r="W65" s="258"/>
      <c r="X65" s="258"/>
      <c r="Y65" s="258"/>
    </row>
    <row r="66" spans="1:25" ht="15.75" customHeight="1">
      <c r="A66" s="259"/>
      <c r="B66" s="259"/>
      <c r="C66" s="259"/>
      <c r="D66" s="259"/>
      <c r="E66" s="259"/>
      <c r="F66" s="259"/>
      <c r="G66" s="259"/>
      <c r="H66" s="259"/>
      <c r="I66" s="258"/>
      <c r="J66" s="258"/>
      <c r="K66" s="258"/>
      <c r="L66" s="258"/>
      <c r="M66" s="258"/>
      <c r="N66" s="258"/>
      <c r="O66" s="258"/>
      <c r="P66" s="258"/>
      <c r="Q66" s="258"/>
      <c r="R66" s="258"/>
      <c r="S66" s="258"/>
      <c r="T66" s="258"/>
      <c r="U66" s="258"/>
      <c r="V66" s="258"/>
      <c r="W66" s="258"/>
      <c r="X66" s="258"/>
      <c r="Y66" s="258"/>
    </row>
    <row r="67" spans="1:25" ht="15.75" customHeight="1">
      <c r="A67" s="259"/>
      <c r="B67" s="259"/>
      <c r="C67" s="259"/>
      <c r="D67" s="259"/>
      <c r="E67" s="259"/>
      <c r="F67" s="259"/>
      <c r="G67" s="259"/>
      <c r="H67" s="259"/>
      <c r="I67" s="258"/>
      <c r="J67" s="258"/>
      <c r="K67" s="258"/>
      <c r="L67" s="258"/>
      <c r="M67" s="258"/>
      <c r="N67" s="258"/>
      <c r="O67" s="258"/>
      <c r="P67" s="258"/>
      <c r="Q67" s="258"/>
      <c r="R67" s="258"/>
      <c r="S67" s="258"/>
      <c r="T67" s="258"/>
      <c r="U67" s="258"/>
      <c r="V67" s="258"/>
      <c r="W67" s="258"/>
      <c r="X67" s="258"/>
      <c r="Y67" s="258"/>
    </row>
    <row r="68" spans="1:25" ht="15.75" customHeight="1">
      <c r="A68" s="259"/>
      <c r="B68" s="259"/>
      <c r="C68" s="259"/>
      <c r="D68" s="259"/>
      <c r="E68" s="259"/>
      <c r="F68" s="259"/>
      <c r="G68" s="259"/>
      <c r="H68" s="259"/>
      <c r="I68" s="258"/>
      <c r="J68" s="258"/>
      <c r="K68" s="258"/>
      <c r="L68" s="258"/>
      <c r="M68" s="258"/>
      <c r="N68" s="258"/>
      <c r="O68" s="258"/>
      <c r="P68" s="258"/>
      <c r="Q68" s="258"/>
      <c r="R68" s="258"/>
      <c r="S68" s="258"/>
      <c r="T68" s="258"/>
      <c r="U68" s="258"/>
      <c r="V68" s="258"/>
      <c r="W68" s="258"/>
      <c r="X68" s="258"/>
      <c r="Y68" s="258"/>
    </row>
    <row r="69" spans="1:25" ht="15.75" customHeight="1">
      <c r="A69" s="259"/>
      <c r="B69" s="259"/>
      <c r="C69" s="259"/>
      <c r="D69" s="259"/>
      <c r="E69" s="259"/>
      <c r="F69" s="259"/>
      <c r="G69" s="259"/>
      <c r="H69" s="259"/>
      <c r="I69" s="258"/>
      <c r="J69" s="258"/>
      <c r="K69" s="258"/>
      <c r="L69" s="258"/>
      <c r="M69" s="258"/>
      <c r="N69" s="258"/>
      <c r="O69" s="258"/>
      <c r="P69" s="258"/>
      <c r="Q69" s="258"/>
      <c r="R69" s="258"/>
      <c r="S69" s="258"/>
      <c r="T69" s="258"/>
      <c r="U69" s="258"/>
      <c r="V69" s="258"/>
      <c r="W69" s="258"/>
      <c r="X69" s="258"/>
      <c r="Y69" s="258"/>
    </row>
    <row r="70" spans="1:25" ht="15.75" customHeight="1">
      <c r="A70" s="259"/>
      <c r="B70" s="259"/>
      <c r="C70" s="259"/>
      <c r="D70" s="259"/>
      <c r="E70" s="259"/>
      <c r="F70" s="259"/>
      <c r="G70" s="259"/>
      <c r="H70" s="259"/>
      <c r="I70" s="258"/>
      <c r="J70" s="258"/>
      <c r="K70" s="258"/>
      <c r="L70" s="258"/>
      <c r="M70" s="258"/>
      <c r="N70" s="258"/>
      <c r="O70" s="258"/>
      <c r="P70" s="258"/>
      <c r="Q70" s="258"/>
      <c r="R70" s="258"/>
      <c r="S70" s="258"/>
      <c r="T70" s="258"/>
      <c r="U70" s="258"/>
      <c r="V70" s="258"/>
      <c r="W70" s="258"/>
      <c r="X70" s="258"/>
      <c r="Y70" s="258"/>
    </row>
    <row r="71" spans="1:25" ht="15.75" customHeight="1">
      <c r="A71" s="259"/>
      <c r="B71" s="259"/>
      <c r="C71" s="259"/>
      <c r="D71" s="259"/>
      <c r="E71" s="259"/>
      <c r="F71" s="259"/>
      <c r="G71" s="259"/>
      <c r="H71" s="259"/>
      <c r="I71" s="258"/>
      <c r="J71" s="258"/>
      <c r="K71" s="258"/>
      <c r="L71" s="258"/>
      <c r="M71" s="258"/>
      <c r="N71" s="258"/>
      <c r="O71" s="258"/>
      <c r="P71" s="258"/>
      <c r="Q71" s="258"/>
      <c r="R71" s="258"/>
      <c r="S71" s="258"/>
      <c r="T71" s="258"/>
      <c r="U71" s="258"/>
      <c r="V71" s="258"/>
      <c r="W71" s="258"/>
      <c r="X71" s="258"/>
      <c r="Y71" s="258"/>
    </row>
    <row r="72" spans="1:25" ht="15.75" customHeight="1">
      <c r="A72" s="259"/>
      <c r="B72" s="259"/>
      <c r="C72" s="259"/>
      <c r="D72" s="259"/>
      <c r="E72" s="259"/>
      <c r="F72" s="259"/>
      <c r="G72" s="259"/>
      <c r="H72" s="259"/>
      <c r="I72" s="258"/>
      <c r="J72" s="258"/>
      <c r="K72" s="258"/>
      <c r="L72" s="258"/>
      <c r="M72" s="258"/>
      <c r="N72" s="258"/>
      <c r="O72" s="258"/>
      <c r="P72" s="258"/>
      <c r="Q72" s="258"/>
      <c r="R72" s="258"/>
      <c r="S72" s="258"/>
      <c r="T72" s="258"/>
      <c r="U72" s="258"/>
      <c r="V72" s="258"/>
      <c r="W72" s="258"/>
      <c r="X72" s="258"/>
      <c r="Y72" s="258"/>
    </row>
    <row r="73" spans="1:25" ht="15.75" customHeight="1">
      <c r="A73" s="259"/>
      <c r="B73" s="259"/>
      <c r="C73" s="259"/>
      <c r="D73" s="259"/>
      <c r="E73" s="259"/>
      <c r="F73" s="259"/>
      <c r="G73" s="259"/>
      <c r="H73" s="259"/>
      <c r="I73" s="258"/>
      <c r="J73" s="258"/>
      <c r="K73" s="258"/>
      <c r="L73" s="258"/>
      <c r="M73" s="258"/>
      <c r="N73" s="258"/>
      <c r="O73" s="258"/>
      <c r="P73" s="258"/>
      <c r="Q73" s="258"/>
      <c r="R73" s="258"/>
      <c r="S73" s="258"/>
      <c r="T73" s="258"/>
      <c r="U73" s="258"/>
      <c r="V73" s="258"/>
      <c r="W73" s="258"/>
      <c r="X73" s="258"/>
      <c r="Y73" s="258"/>
    </row>
    <row r="74" spans="1:25" ht="15.75" customHeight="1">
      <c r="A74" s="259"/>
      <c r="B74" s="259"/>
      <c r="C74" s="259"/>
      <c r="D74" s="259"/>
      <c r="E74" s="259"/>
      <c r="F74" s="259"/>
      <c r="G74" s="259"/>
      <c r="H74" s="259"/>
      <c r="I74" s="258"/>
      <c r="J74" s="258"/>
      <c r="K74" s="258"/>
      <c r="L74" s="258"/>
      <c r="M74" s="258"/>
      <c r="N74" s="258"/>
      <c r="O74" s="258"/>
      <c r="P74" s="258"/>
      <c r="Q74" s="258"/>
      <c r="R74" s="258"/>
      <c r="S74" s="258"/>
      <c r="T74" s="258"/>
      <c r="U74" s="258"/>
      <c r="V74" s="258"/>
      <c r="W74" s="258"/>
      <c r="X74" s="258"/>
      <c r="Y74" s="258"/>
    </row>
    <row r="75" spans="1:25" ht="15.75" customHeight="1">
      <c r="A75" s="259"/>
      <c r="B75" s="259"/>
      <c r="C75" s="259"/>
      <c r="D75" s="259"/>
      <c r="E75" s="259"/>
      <c r="F75" s="259"/>
      <c r="G75" s="259"/>
      <c r="H75" s="259"/>
      <c r="I75" s="258"/>
      <c r="J75" s="258"/>
      <c r="K75" s="258"/>
      <c r="L75" s="258"/>
      <c r="M75" s="258"/>
      <c r="N75" s="258"/>
      <c r="O75" s="258"/>
      <c r="P75" s="258"/>
      <c r="Q75" s="258"/>
      <c r="R75" s="258"/>
      <c r="S75" s="258"/>
      <c r="T75" s="258"/>
      <c r="U75" s="258"/>
      <c r="V75" s="258"/>
      <c r="W75" s="258"/>
      <c r="X75" s="258"/>
      <c r="Y75" s="258"/>
    </row>
    <row r="76" spans="1:25" ht="15.75" customHeight="1">
      <c r="A76" s="259"/>
      <c r="B76" s="259"/>
      <c r="C76" s="259"/>
      <c r="D76" s="259"/>
      <c r="E76" s="259"/>
      <c r="F76" s="259"/>
      <c r="G76" s="259"/>
      <c r="H76" s="259"/>
      <c r="I76" s="258"/>
      <c r="J76" s="258"/>
      <c r="K76" s="258"/>
      <c r="L76" s="258"/>
      <c r="M76" s="258"/>
      <c r="N76" s="258"/>
      <c r="O76" s="258"/>
      <c r="P76" s="258"/>
      <c r="Q76" s="258"/>
      <c r="R76" s="258"/>
      <c r="S76" s="258"/>
      <c r="T76" s="258"/>
      <c r="U76" s="258"/>
      <c r="V76" s="258"/>
      <c r="W76" s="258"/>
      <c r="X76" s="258"/>
      <c r="Y76" s="258"/>
    </row>
    <row r="77" spans="1:25" ht="15.75" customHeight="1">
      <c r="A77" s="259"/>
      <c r="B77" s="259"/>
      <c r="C77" s="259"/>
      <c r="D77" s="259"/>
      <c r="E77" s="259"/>
      <c r="F77" s="259"/>
      <c r="G77" s="259"/>
      <c r="H77" s="259"/>
      <c r="I77" s="258"/>
      <c r="J77" s="258"/>
      <c r="K77" s="258"/>
      <c r="L77" s="258"/>
      <c r="M77" s="258"/>
      <c r="N77" s="258"/>
      <c r="O77" s="258"/>
      <c r="P77" s="258"/>
      <c r="Q77" s="258"/>
      <c r="R77" s="258"/>
      <c r="S77" s="258"/>
      <c r="T77" s="258"/>
      <c r="U77" s="258"/>
      <c r="V77" s="258"/>
      <c r="W77" s="258"/>
      <c r="X77" s="258"/>
      <c r="Y77" s="258"/>
    </row>
    <row r="78" spans="1:25" ht="15.75" customHeight="1">
      <c r="A78" s="259"/>
      <c r="B78" s="259"/>
      <c r="C78" s="259"/>
      <c r="D78" s="259"/>
      <c r="E78" s="259"/>
      <c r="F78" s="259"/>
      <c r="G78" s="259"/>
      <c r="H78" s="259"/>
      <c r="I78" s="258"/>
      <c r="J78" s="258"/>
      <c r="K78" s="258"/>
      <c r="L78" s="258"/>
      <c r="M78" s="258"/>
      <c r="N78" s="258"/>
      <c r="O78" s="258"/>
      <c r="P78" s="258"/>
      <c r="Q78" s="258"/>
      <c r="R78" s="258"/>
      <c r="S78" s="258"/>
      <c r="T78" s="258"/>
      <c r="U78" s="258"/>
      <c r="V78" s="258"/>
      <c r="W78" s="258"/>
      <c r="X78" s="258"/>
      <c r="Y78" s="258"/>
    </row>
    <row r="79" spans="1:25" ht="15.75" customHeight="1">
      <c r="A79" s="259"/>
      <c r="B79" s="259"/>
      <c r="C79" s="259"/>
      <c r="D79" s="259"/>
      <c r="E79" s="259"/>
      <c r="F79" s="259"/>
      <c r="G79" s="259"/>
      <c r="H79" s="259"/>
      <c r="I79" s="258"/>
      <c r="J79" s="258"/>
      <c r="K79" s="258"/>
      <c r="L79" s="258"/>
      <c r="M79" s="258"/>
      <c r="N79" s="258"/>
      <c r="O79" s="258"/>
      <c r="P79" s="258"/>
      <c r="Q79" s="258"/>
      <c r="R79" s="258"/>
      <c r="S79" s="258"/>
      <c r="T79" s="258"/>
      <c r="U79" s="258"/>
      <c r="V79" s="258"/>
      <c r="W79" s="258"/>
      <c r="X79" s="258"/>
      <c r="Y79" s="258"/>
    </row>
    <row r="80" spans="1:25" ht="15.75" customHeight="1">
      <c r="A80" s="259"/>
      <c r="B80" s="259"/>
      <c r="C80" s="259"/>
      <c r="D80" s="259"/>
      <c r="E80" s="259"/>
      <c r="F80" s="259"/>
      <c r="G80" s="259"/>
      <c r="H80" s="259"/>
      <c r="I80" s="258"/>
      <c r="J80" s="258"/>
      <c r="K80" s="258"/>
      <c r="L80" s="258"/>
      <c r="M80" s="258"/>
      <c r="N80" s="258"/>
      <c r="O80" s="258"/>
      <c r="P80" s="258"/>
      <c r="Q80" s="258"/>
      <c r="R80" s="258"/>
      <c r="S80" s="258"/>
      <c r="T80" s="258"/>
      <c r="U80" s="258"/>
      <c r="V80" s="258"/>
      <c r="W80" s="258"/>
      <c r="X80" s="258"/>
      <c r="Y80" s="258"/>
    </row>
    <row r="81" spans="1:25" ht="15.75" customHeight="1">
      <c r="A81" s="259"/>
      <c r="B81" s="259"/>
      <c r="C81" s="259"/>
      <c r="D81" s="259"/>
      <c r="E81" s="259"/>
      <c r="F81" s="259"/>
      <c r="G81" s="259"/>
      <c r="H81" s="259"/>
      <c r="I81" s="258"/>
      <c r="J81" s="258"/>
      <c r="K81" s="258"/>
      <c r="L81" s="258"/>
      <c r="M81" s="258"/>
      <c r="N81" s="258"/>
      <c r="O81" s="258"/>
      <c r="P81" s="258"/>
      <c r="Q81" s="258"/>
      <c r="R81" s="258"/>
      <c r="S81" s="258"/>
      <c r="T81" s="258"/>
      <c r="U81" s="258"/>
      <c r="V81" s="258"/>
      <c r="W81" s="258"/>
      <c r="X81" s="258"/>
      <c r="Y81" s="258"/>
    </row>
    <row r="82" spans="1:25" ht="15.75" customHeight="1">
      <c r="A82" s="259"/>
      <c r="B82" s="259"/>
      <c r="C82" s="259"/>
      <c r="D82" s="259"/>
      <c r="E82" s="259"/>
      <c r="F82" s="259"/>
      <c r="G82" s="259"/>
      <c r="H82" s="259"/>
      <c r="I82" s="258"/>
      <c r="J82" s="258"/>
      <c r="K82" s="258"/>
      <c r="L82" s="258"/>
      <c r="M82" s="258"/>
      <c r="N82" s="258"/>
      <c r="O82" s="258"/>
      <c r="P82" s="258"/>
      <c r="Q82" s="258"/>
      <c r="R82" s="258"/>
      <c r="S82" s="258"/>
      <c r="T82" s="258"/>
      <c r="U82" s="258"/>
      <c r="V82" s="258"/>
      <c r="W82" s="258"/>
      <c r="X82" s="258"/>
      <c r="Y82" s="258"/>
    </row>
    <row r="83" spans="1:25" ht="15.75" customHeight="1">
      <c r="A83" s="259"/>
      <c r="B83" s="259"/>
      <c r="C83" s="259"/>
      <c r="D83" s="259"/>
      <c r="E83" s="259"/>
      <c r="F83" s="259"/>
      <c r="G83" s="259"/>
      <c r="H83" s="259"/>
      <c r="I83" s="258"/>
      <c r="J83" s="258"/>
      <c r="K83" s="258"/>
      <c r="L83" s="258"/>
      <c r="M83" s="258"/>
      <c r="N83" s="258"/>
      <c r="O83" s="258"/>
      <c r="P83" s="258"/>
      <c r="Q83" s="258"/>
      <c r="R83" s="258"/>
      <c r="S83" s="258"/>
      <c r="T83" s="258"/>
      <c r="U83" s="258"/>
      <c r="V83" s="258"/>
      <c r="W83" s="258"/>
      <c r="X83" s="258"/>
      <c r="Y83" s="258"/>
    </row>
    <row r="84" spans="1:25" ht="15.75" customHeight="1">
      <c r="A84" s="259"/>
      <c r="B84" s="259"/>
      <c r="C84" s="259"/>
      <c r="D84" s="259"/>
      <c r="E84" s="259"/>
      <c r="F84" s="259"/>
      <c r="G84" s="259"/>
      <c r="H84" s="259"/>
      <c r="I84" s="258"/>
      <c r="J84" s="258"/>
      <c r="K84" s="258"/>
      <c r="L84" s="258"/>
      <c r="M84" s="258"/>
      <c r="N84" s="258"/>
      <c r="O84" s="258"/>
      <c r="P84" s="258"/>
      <c r="Q84" s="258"/>
      <c r="R84" s="258"/>
      <c r="S84" s="258"/>
      <c r="T84" s="258"/>
      <c r="U84" s="258"/>
      <c r="V84" s="258"/>
      <c r="W84" s="258"/>
      <c r="X84" s="258"/>
      <c r="Y84" s="258"/>
    </row>
    <row r="85" spans="1:25" ht="15.75" customHeight="1">
      <c r="A85" s="259"/>
      <c r="B85" s="259"/>
      <c r="C85" s="259"/>
      <c r="D85" s="259"/>
      <c r="E85" s="259"/>
      <c r="F85" s="259"/>
      <c r="G85" s="259"/>
      <c r="H85" s="259"/>
      <c r="I85" s="258"/>
      <c r="J85" s="258"/>
      <c r="K85" s="258"/>
      <c r="L85" s="258"/>
      <c r="M85" s="258"/>
      <c r="N85" s="258"/>
      <c r="O85" s="258"/>
      <c r="P85" s="258"/>
      <c r="Q85" s="258"/>
      <c r="R85" s="258"/>
      <c r="S85" s="258"/>
      <c r="T85" s="258"/>
      <c r="U85" s="258"/>
      <c r="V85" s="258"/>
      <c r="W85" s="258"/>
      <c r="X85" s="258"/>
      <c r="Y85" s="258"/>
    </row>
    <row r="86" spans="1:25" ht="15.75" customHeight="1">
      <c r="A86" s="259"/>
      <c r="B86" s="259"/>
      <c r="C86" s="259"/>
      <c r="D86" s="259"/>
      <c r="E86" s="259"/>
      <c r="F86" s="259"/>
      <c r="G86" s="259"/>
      <c r="H86" s="259"/>
      <c r="I86" s="258"/>
      <c r="J86" s="258"/>
      <c r="K86" s="258"/>
      <c r="L86" s="258"/>
      <c r="M86" s="258"/>
      <c r="N86" s="258"/>
      <c r="O86" s="258"/>
      <c r="P86" s="258"/>
      <c r="Q86" s="258"/>
      <c r="R86" s="258"/>
      <c r="S86" s="258"/>
      <c r="T86" s="258"/>
      <c r="U86" s="258"/>
      <c r="V86" s="258"/>
      <c r="W86" s="258"/>
      <c r="X86" s="258"/>
      <c r="Y86" s="258"/>
    </row>
    <row r="87" spans="1:25" ht="15.75" customHeight="1">
      <c r="A87" s="259"/>
      <c r="B87" s="259"/>
      <c r="C87" s="259"/>
      <c r="D87" s="259"/>
      <c r="E87" s="259"/>
      <c r="F87" s="259"/>
      <c r="G87" s="259"/>
      <c r="H87" s="259"/>
      <c r="I87" s="258"/>
      <c r="J87" s="258"/>
      <c r="K87" s="258"/>
      <c r="L87" s="258"/>
      <c r="M87" s="258"/>
      <c r="N87" s="258"/>
      <c r="O87" s="258"/>
      <c r="P87" s="258"/>
      <c r="Q87" s="258"/>
      <c r="R87" s="258"/>
      <c r="S87" s="258"/>
      <c r="T87" s="258"/>
      <c r="U87" s="258"/>
      <c r="V87" s="258"/>
      <c r="W87" s="258"/>
      <c r="X87" s="258"/>
      <c r="Y87" s="258"/>
    </row>
    <row r="88" spans="1:25" ht="15.75" customHeight="1">
      <c r="A88" s="259"/>
      <c r="B88" s="259"/>
      <c r="C88" s="259"/>
      <c r="D88" s="259"/>
      <c r="E88" s="259"/>
      <c r="F88" s="259"/>
      <c r="G88" s="259"/>
      <c r="H88" s="259"/>
      <c r="I88" s="258"/>
      <c r="J88" s="258"/>
      <c r="K88" s="258"/>
      <c r="L88" s="258"/>
      <c r="M88" s="258"/>
      <c r="N88" s="258"/>
      <c r="O88" s="258"/>
      <c r="P88" s="258"/>
      <c r="Q88" s="258"/>
      <c r="R88" s="258"/>
      <c r="S88" s="258"/>
      <c r="T88" s="258"/>
      <c r="U88" s="258"/>
      <c r="V88" s="258"/>
      <c r="W88" s="258"/>
      <c r="X88" s="258"/>
      <c r="Y88" s="258"/>
    </row>
    <row r="89" spans="1:25" ht="15.75" customHeight="1">
      <c r="A89" s="259"/>
      <c r="B89" s="259"/>
      <c r="C89" s="259"/>
      <c r="D89" s="259"/>
      <c r="E89" s="259"/>
      <c r="F89" s="259"/>
      <c r="G89" s="259"/>
      <c r="H89" s="259"/>
      <c r="I89" s="258"/>
      <c r="J89" s="258"/>
      <c r="K89" s="258"/>
      <c r="L89" s="258"/>
      <c r="M89" s="258"/>
      <c r="N89" s="258"/>
      <c r="O89" s="258"/>
      <c r="P89" s="258"/>
      <c r="Q89" s="258"/>
      <c r="R89" s="258"/>
      <c r="S89" s="258"/>
      <c r="T89" s="258"/>
      <c r="U89" s="258"/>
      <c r="V89" s="258"/>
      <c r="W89" s="258"/>
      <c r="X89" s="258"/>
      <c r="Y89" s="258"/>
    </row>
    <row r="90" spans="1:25" ht="15.75" customHeight="1">
      <c r="A90" s="259"/>
      <c r="B90" s="259"/>
      <c r="C90" s="259"/>
      <c r="D90" s="259"/>
      <c r="E90" s="259"/>
      <c r="F90" s="259"/>
      <c r="G90" s="259"/>
      <c r="H90" s="259"/>
      <c r="I90" s="258"/>
      <c r="J90" s="258"/>
      <c r="K90" s="258"/>
      <c r="L90" s="258"/>
      <c r="M90" s="258"/>
      <c r="N90" s="258"/>
      <c r="O90" s="258"/>
      <c r="P90" s="258"/>
      <c r="Q90" s="258"/>
      <c r="R90" s="258"/>
      <c r="S90" s="258"/>
      <c r="T90" s="258"/>
      <c r="U90" s="258"/>
      <c r="V90" s="258"/>
      <c r="W90" s="258"/>
      <c r="X90" s="258"/>
      <c r="Y90" s="258"/>
    </row>
    <row r="91" spans="1:25" ht="15.75" customHeight="1">
      <c r="A91" s="259"/>
      <c r="B91" s="259"/>
      <c r="C91" s="259"/>
      <c r="D91" s="259"/>
      <c r="E91" s="259"/>
      <c r="F91" s="259"/>
      <c r="G91" s="259"/>
      <c r="H91" s="259"/>
      <c r="I91" s="258"/>
      <c r="J91" s="258"/>
      <c r="K91" s="258"/>
      <c r="L91" s="258"/>
      <c r="M91" s="258"/>
      <c r="N91" s="258"/>
      <c r="O91" s="258"/>
      <c r="P91" s="258"/>
      <c r="Q91" s="258"/>
      <c r="R91" s="258"/>
      <c r="S91" s="258"/>
      <c r="T91" s="258"/>
      <c r="U91" s="258"/>
      <c r="V91" s="258"/>
      <c r="W91" s="258"/>
      <c r="X91" s="258"/>
      <c r="Y91" s="258"/>
    </row>
    <row r="92" spans="1:25" ht="15.75" customHeight="1">
      <c r="A92" s="259"/>
      <c r="B92" s="259"/>
      <c r="C92" s="259"/>
      <c r="D92" s="259"/>
      <c r="E92" s="259"/>
      <c r="F92" s="259"/>
      <c r="G92" s="259"/>
      <c r="H92" s="259"/>
      <c r="I92" s="258"/>
      <c r="J92" s="258"/>
      <c r="K92" s="258"/>
      <c r="L92" s="258"/>
      <c r="M92" s="258"/>
      <c r="N92" s="258"/>
      <c r="O92" s="258"/>
      <c r="P92" s="258"/>
      <c r="Q92" s="258"/>
      <c r="R92" s="258"/>
      <c r="S92" s="258"/>
      <c r="T92" s="258"/>
      <c r="U92" s="258"/>
      <c r="V92" s="258"/>
      <c r="W92" s="258"/>
      <c r="X92" s="258"/>
      <c r="Y92" s="258"/>
    </row>
    <row r="93" spans="1:25" ht="15.75" customHeight="1">
      <c r="A93" s="259"/>
      <c r="B93" s="259"/>
      <c r="C93" s="259"/>
      <c r="D93" s="259"/>
      <c r="E93" s="259"/>
      <c r="F93" s="259"/>
      <c r="G93" s="259"/>
      <c r="H93" s="259"/>
      <c r="I93" s="258"/>
      <c r="J93" s="258"/>
      <c r="K93" s="258"/>
      <c r="L93" s="258"/>
      <c r="M93" s="258"/>
      <c r="N93" s="258"/>
      <c r="O93" s="258"/>
      <c r="P93" s="258"/>
      <c r="Q93" s="258"/>
      <c r="R93" s="258"/>
      <c r="S93" s="258"/>
      <c r="T93" s="258"/>
      <c r="U93" s="258"/>
      <c r="V93" s="258"/>
      <c r="W93" s="258"/>
      <c r="X93" s="258"/>
      <c r="Y93" s="258"/>
    </row>
    <row r="94" spans="1:25" ht="15.75" customHeight="1">
      <c r="A94" s="259"/>
      <c r="B94" s="259"/>
      <c r="C94" s="259"/>
      <c r="D94" s="259"/>
      <c r="E94" s="259"/>
      <c r="F94" s="259"/>
      <c r="G94" s="259"/>
      <c r="H94" s="259"/>
      <c r="I94" s="258"/>
      <c r="J94" s="258"/>
      <c r="K94" s="258"/>
      <c r="L94" s="258"/>
      <c r="M94" s="258"/>
      <c r="N94" s="258"/>
      <c r="O94" s="258"/>
      <c r="P94" s="258"/>
      <c r="Q94" s="258"/>
      <c r="R94" s="258"/>
      <c r="S94" s="258"/>
      <c r="T94" s="258"/>
      <c r="U94" s="258"/>
      <c r="V94" s="258"/>
      <c r="W94" s="258"/>
      <c r="X94" s="258"/>
      <c r="Y94" s="258"/>
    </row>
    <row r="95" spans="1:25" ht="15.75" customHeight="1">
      <c r="A95" s="259"/>
      <c r="B95" s="259"/>
      <c r="C95" s="259"/>
      <c r="D95" s="259"/>
      <c r="E95" s="259"/>
      <c r="F95" s="259"/>
      <c r="G95" s="259"/>
      <c r="H95" s="259"/>
      <c r="I95" s="258"/>
      <c r="J95" s="258"/>
      <c r="K95" s="258"/>
      <c r="L95" s="258"/>
      <c r="M95" s="258"/>
      <c r="N95" s="258"/>
      <c r="O95" s="258"/>
      <c r="P95" s="258"/>
      <c r="Q95" s="258"/>
      <c r="R95" s="258"/>
      <c r="S95" s="258"/>
      <c r="T95" s="258"/>
      <c r="U95" s="258"/>
      <c r="V95" s="258"/>
      <c r="W95" s="258"/>
      <c r="X95" s="258"/>
      <c r="Y95" s="258"/>
    </row>
    <row r="96" spans="1:25" ht="15.75" customHeight="1">
      <c r="A96" s="259"/>
      <c r="B96" s="259"/>
      <c r="C96" s="259"/>
      <c r="D96" s="259"/>
      <c r="E96" s="259"/>
      <c r="F96" s="259"/>
      <c r="G96" s="259"/>
      <c r="H96" s="259"/>
      <c r="I96" s="258"/>
      <c r="J96" s="258"/>
      <c r="K96" s="258"/>
      <c r="L96" s="258"/>
      <c r="M96" s="258"/>
      <c r="N96" s="258"/>
      <c r="O96" s="258"/>
      <c r="P96" s="258"/>
      <c r="Q96" s="258"/>
      <c r="R96" s="258"/>
      <c r="S96" s="258"/>
      <c r="T96" s="258"/>
      <c r="U96" s="258"/>
      <c r="V96" s="258"/>
      <c r="W96" s="258"/>
      <c r="X96" s="258"/>
      <c r="Y96" s="258"/>
    </row>
    <row r="97" spans="1:25" ht="15.75" customHeight="1">
      <c r="A97" s="259"/>
      <c r="B97" s="259"/>
      <c r="C97" s="259"/>
      <c r="D97" s="259"/>
      <c r="E97" s="259"/>
      <c r="F97" s="259"/>
      <c r="G97" s="259"/>
      <c r="H97" s="259"/>
      <c r="I97" s="258"/>
      <c r="J97" s="258"/>
      <c r="K97" s="258"/>
      <c r="L97" s="258"/>
      <c r="M97" s="258"/>
      <c r="N97" s="258"/>
      <c r="O97" s="258"/>
      <c r="P97" s="258"/>
      <c r="Q97" s="258"/>
      <c r="R97" s="258"/>
      <c r="S97" s="258"/>
      <c r="T97" s="258"/>
      <c r="U97" s="258"/>
      <c r="V97" s="258"/>
      <c r="W97" s="258"/>
      <c r="X97" s="258"/>
      <c r="Y97" s="258"/>
    </row>
    <row r="98" spans="1:25" ht="15.75" customHeight="1">
      <c r="A98" s="259"/>
      <c r="B98" s="259"/>
      <c r="C98" s="259"/>
      <c r="D98" s="259"/>
      <c r="E98" s="259"/>
      <c r="F98" s="259"/>
      <c r="G98" s="259"/>
      <c r="H98" s="259"/>
      <c r="I98" s="258"/>
      <c r="J98" s="258"/>
      <c r="K98" s="258"/>
      <c r="L98" s="258"/>
      <c r="M98" s="258"/>
      <c r="N98" s="258"/>
      <c r="O98" s="258"/>
      <c r="P98" s="258"/>
      <c r="Q98" s="258"/>
      <c r="R98" s="258"/>
      <c r="S98" s="258"/>
      <c r="T98" s="258"/>
      <c r="U98" s="258"/>
      <c r="V98" s="258"/>
      <c r="W98" s="258"/>
      <c r="X98" s="258"/>
      <c r="Y98" s="258"/>
    </row>
    <row r="99" spans="1:25" ht="15.75" customHeight="1">
      <c r="A99" s="259"/>
      <c r="B99" s="259"/>
      <c r="C99" s="259"/>
      <c r="D99" s="259"/>
      <c r="E99" s="259"/>
      <c r="F99" s="259"/>
      <c r="G99" s="259"/>
      <c r="H99" s="259"/>
      <c r="I99" s="258"/>
      <c r="J99" s="258"/>
      <c r="K99" s="258"/>
      <c r="L99" s="258"/>
      <c r="M99" s="258"/>
      <c r="N99" s="258"/>
      <c r="O99" s="258"/>
      <c r="P99" s="258"/>
      <c r="Q99" s="258"/>
      <c r="R99" s="258"/>
      <c r="S99" s="258"/>
      <c r="T99" s="258"/>
      <c r="U99" s="258"/>
      <c r="V99" s="258"/>
      <c r="W99" s="258"/>
      <c r="X99" s="258"/>
      <c r="Y99" s="258"/>
    </row>
    <row r="100" spans="1:25" ht="15.75" customHeight="1">
      <c r="A100" s="259"/>
      <c r="B100" s="259"/>
      <c r="C100" s="259"/>
      <c r="D100" s="259"/>
      <c r="E100" s="259"/>
      <c r="F100" s="259"/>
      <c r="G100" s="259"/>
      <c r="H100" s="259"/>
      <c r="I100" s="258"/>
      <c r="J100" s="258"/>
      <c r="K100" s="258"/>
      <c r="L100" s="258"/>
      <c r="M100" s="258"/>
      <c r="N100" s="258"/>
      <c r="O100" s="258"/>
      <c r="P100" s="258"/>
      <c r="Q100" s="258"/>
      <c r="R100" s="258"/>
      <c r="S100" s="258"/>
      <c r="T100" s="258"/>
      <c r="U100" s="258"/>
      <c r="V100" s="258"/>
      <c r="W100" s="258"/>
      <c r="X100" s="258"/>
      <c r="Y100" s="258"/>
    </row>
    <row r="101" spans="1:25" ht="15.75" customHeight="1">
      <c r="A101" s="259"/>
      <c r="B101" s="259"/>
      <c r="C101" s="259"/>
      <c r="D101" s="259"/>
      <c r="E101" s="259"/>
      <c r="F101" s="259"/>
      <c r="G101" s="259"/>
      <c r="H101" s="259"/>
      <c r="I101" s="258"/>
      <c r="J101" s="258"/>
      <c r="K101" s="258"/>
      <c r="L101" s="258"/>
      <c r="M101" s="258"/>
      <c r="N101" s="258"/>
      <c r="O101" s="258"/>
      <c r="P101" s="258"/>
      <c r="Q101" s="258"/>
      <c r="R101" s="258"/>
      <c r="S101" s="258"/>
      <c r="T101" s="258"/>
      <c r="U101" s="258"/>
      <c r="V101" s="258"/>
      <c r="W101" s="258"/>
      <c r="X101" s="258"/>
      <c r="Y101" s="258"/>
    </row>
    <row r="102" spans="1:25" ht="15.75" customHeight="1">
      <c r="A102" s="259"/>
      <c r="B102" s="259"/>
      <c r="C102" s="259"/>
      <c r="D102" s="259"/>
      <c r="E102" s="259"/>
      <c r="F102" s="259"/>
      <c r="G102" s="259"/>
      <c r="H102" s="259"/>
      <c r="I102" s="258"/>
      <c r="J102" s="258"/>
      <c r="K102" s="258"/>
      <c r="L102" s="258"/>
      <c r="M102" s="258"/>
      <c r="N102" s="258"/>
      <c r="O102" s="258"/>
      <c r="P102" s="258"/>
      <c r="Q102" s="258"/>
      <c r="R102" s="258"/>
      <c r="S102" s="258"/>
      <c r="T102" s="258"/>
      <c r="U102" s="258"/>
      <c r="V102" s="258"/>
      <c r="W102" s="258"/>
      <c r="X102" s="258"/>
      <c r="Y102" s="258"/>
    </row>
    <row r="103" spans="1:25" ht="15.75" customHeight="1">
      <c r="A103" s="259"/>
      <c r="B103" s="259"/>
      <c r="C103" s="259"/>
      <c r="D103" s="259"/>
      <c r="E103" s="259"/>
      <c r="F103" s="259"/>
      <c r="G103" s="259"/>
      <c r="H103" s="259"/>
      <c r="I103" s="258"/>
      <c r="J103" s="258"/>
      <c r="K103" s="258"/>
      <c r="L103" s="258"/>
      <c r="M103" s="258"/>
      <c r="N103" s="258"/>
      <c r="O103" s="258"/>
      <c r="P103" s="258"/>
      <c r="Q103" s="258"/>
      <c r="R103" s="258"/>
      <c r="S103" s="258"/>
      <c r="T103" s="258"/>
      <c r="U103" s="258"/>
      <c r="V103" s="258"/>
      <c r="W103" s="258"/>
      <c r="X103" s="258"/>
      <c r="Y103" s="258"/>
    </row>
    <row r="104" spans="1:25" ht="15.75" customHeight="1">
      <c r="A104" s="259"/>
      <c r="B104" s="259"/>
      <c r="C104" s="259"/>
      <c r="D104" s="259"/>
      <c r="E104" s="259"/>
      <c r="F104" s="259"/>
      <c r="G104" s="259"/>
      <c r="H104" s="259"/>
      <c r="I104" s="258"/>
      <c r="J104" s="258"/>
      <c r="K104" s="258"/>
      <c r="L104" s="258"/>
      <c r="M104" s="258"/>
      <c r="N104" s="258"/>
      <c r="O104" s="258"/>
      <c r="P104" s="258"/>
      <c r="Q104" s="258"/>
      <c r="R104" s="258"/>
      <c r="S104" s="258"/>
      <c r="T104" s="258"/>
      <c r="U104" s="258"/>
      <c r="V104" s="258"/>
      <c r="W104" s="258"/>
      <c r="X104" s="258"/>
      <c r="Y104" s="258"/>
    </row>
    <row r="105" spans="1:25" ht="15.75" customHeight="1">
      <c r="A105" s="259"/>
      <c r="B105" s="259"/>
      <c r="C105" s="259"/>
      <c r="D105" s="259"/>
      <c r="E105" s="259"/>
      <c r="F105" s="259"/>
      <c r="G105" s="259"/>
      <c r="H105" s="259"/>
      <c r="I105" s="258"/>
      <c r="J105" s="258"/>
      <c r="K105" s="258"/>
      <c r="L105" s="258"/>
      <c r="M105" s="258"/>
      <c r="N105" s="258"/>
      <c r="O105" s="258"/>
      <c r="P105" s="258"/>
      <c r="Q105" s="258"/>
      <c r="R105" s="258"/>
      <c r="S105" s="258"/>
      <c r="T105" s="258"/>
      <c r="U105" s="258"/>
      <c r="V105" s="258"/>
      <c r="W105" s="258"/>
      <c r="X105" s="258"/>
      <c r="Y105" s="258"/>
    </row>
    <row r="106" spans="1:25" ht="15.75" customHeight="1">
      <c r="A106" s="259"/>
      <c r="B106" s="259"/>
      <c r="C106" s="259"/>
      <c r="D106" s="259"/>
      <c r="E106" s="259"/>
      <c r="F106" s="259"/>
      <c r="G106" s="259"/>
      <c r="H106" s="259"/>
      <c r="I106" s="258"/>
      <c r="J106" s="258"/>
      <c r="K106" s="258"/>
      <c r="L106" s="258"/>
      <c r="M106" s="258"/>
      <c r="N106" s="258"/>
      <c r="O106" s="258"/>
      <c r="P106" s="258"/>
      <c r="Q106" s="258"/>
      <c r="R106" s="258"/>
      <c r="S106" s="258"/>
      <c r="T106" s="258"/>
      <c r="U106" s="258"/>
      <c r="V106" s="258"/>
      <c r="W106" s="258"/>
      <c r="X106" s="258"/>
      <c r="Y106" s="258"/>
    </row>
    <row r="107" spans="1:25" ht="15.75" customHeight="1">
      <c r="A107" s="259"/>
      <c r="B107" s="259"/>
      <c r="C107" s="259"/>
      <c r="D107" s="259"/>
      <c r="E107" s="259"/>
      <c r="F107" s="259"/>
      <c r="G107" s="259"/>
      <c r="H107" s="259"/>
      <c r="I107" s="258"/>
      <c r="J107" s="258"/>
      <c r="K107" s="258"/>
      <c r="L107" s="258"/>
      <c r="M107" s="258"/>
      <c r="N107" s="258"/>
      <c r="O107" s="258"/>
      <c r="P107" s="258"/>
      <c r="Q107" s="258"/>
      <c r="R107" s="258"/>
      <c r="S107" s="258"/>
      <c r="T107" s="258"/>
      <c r="U107" s="258"/>
      <c r="V107" s="258"/>
      <c r="W107" s="258"/>
      <c r="X107" s="258"/>
      <c r="Y107" s="258"/>
    </row>
    <row r="108" spans="1:25" ht="15.75" customHeight="1">
      <c r="A108" s="259"/>
      <c r="B108" s="259"/>
      <c r="C108" s="259"/>
      <c r="D108" s="259"/>
      <c r="E108" s="259"/>
      <c r="F108" s="259"/>
      <c r="G108" s="259"/>
      <c r="H108" s="259"/>
      <c r="I108" s="258"/>
      <c r="J108" s="258"/>
      <c r="K108" s="258"/>
      <c r="L108" s="258"/>
      <c r="M108" s="258"/>
      <c r="N108" s="258"/>
      <c r="O108" s="258"/>
      <c r="P108" s="258"/>
      <c r="Q108" s="258"/>
      <c r="R108" s="258"/>
      <c r="S108" s="258"/>
      <c r="T108" s="258"/>
      <c r="U108" s="258"/>
      <c r="V108" s="258"/>
      <c r="W108" s="258"/>
      <c r="X108" s="258"/>
      <c r="Y108" s="258"/>
    </row>
    <row r="109" spans="1:25" ht="15.75" customHeight="1">
      <c r="A109" s="259"/>
      <c r="B109" s="259"/>
      <c r="C109" s="259"/>
      <c r="D109" s="259"/>
      <c r="E109" s="259"/>
      <c r="F109" s="259"/>
      <c r="G109" s="259"/>
      <c r="H109" s="259"/>
      <c r="I109" s="258"/>
      <c r="J109" s="258"/>
      <c r="K109" s="258"/>
      <c r="L109" s="258"/>
      <c r="M109" s="258"/>
      <c r="N109" s="258"/>
      <c r="O109" s="258"/>
      <c r="P109" s="258"/>
      <c r="Q109" s="258"/>
      <c r="R109" s="258"/>
      <c r="S109" s="258"/>
      <c r="T109" s="258"/>
      <c r="U109" s="258"/>
      <c r="V109" s="258"/>
      <c r="W109" s="258"/>
      <c r="X109" s="258"/>
      <c r="Y109" s="258"/>
    </row>
    <row r="110" spans="1:25" ht="15.75" customHeight="1">
      <c r="A110" s="259"/>
      <c r="B110" s="259"/>
      <c r="C110" s="259"/>
      <c r="D110" s="259"/>
      <c r="E110" s="259"/>
      <c r="F110" s="259"/>
      <c r="G110" s="259"/>
      <c r="H110" s="259"/>
      <c r="I110" s="258"/>
      <c r="J110" s="258"/>
      <c r="K110" s="258"/>
      <c r="L110" s="258"/>
      <c r="M110" s="258"/>
      <c r="N110" s="258"/>
      <c r="O110" s="258"/>
      <c r="P110" s="258"/>
      <c r="Q110" s="258"/>
      <c r="R110" s="258"/>
      <c r="S110" s="258"/>
      <c r="T110" s="258"/>
      <c r="U110" s="258"/>
      <c r="V110" s="258"/>
      <c r="W110" s="258"/>
      <c r="X110" s="258"/>
      <c r="Y110" s="258"/>
    </row>
    <row r="111" spans="1:25" ht="15.75" customHeight="1">
      <c r="A111" s="259"/>
      <c r="B111" s="259"/>
      <c r="C111" s="259"/>
      <c r="D111" s="259"/>
      <c r="E111" s="259"/>
      <c r="F111" s="259"/>
      <c r="G111" s="259"/>
      <c r="H111" s="259"/>
      <c r="I111" s="258"/>
      <c r="J111" s="258"/>
      <c r="K111" s="258"/>
      <c r="L111" s="258"/>
      <c r="M111" s="258"/>
      <c r="N111" s="258"/>
      <c r="O111" s="258"/>
      <c r="P111" s="258"/>
      <c r="Q111" s="258"/>
      <c r="R111" s="258"/>
      <c r="S111" s="258"/>
      <c r="T111" s="258"/>
      <c r="U111" s="258"/>
      <c r="V111" s="258"/>
      <c r="W111" s="258"/>
      <c r="X111" s="258"/>
      <c r="Y111" s="258"/>
    </row>
    <row r="112" spans="1:25" ht="15.75" customHeight="1">
      <c r="A112" s="259"/>
      <c r="B112" s="259"/>
      <c r="C112" s="259"/>
      <c r="D112" s="259"/>
      <c r="E112" s="259"/>
      <c r="F112" s="259"/>
      <c r="G112" s="259"/>
      <c r="H112" s="259"/>
      <c r="I112" s="258"/>
      <c r="J112" s="258"/>
      <c r="K112" s="258"/>
      <c r="L112" s="258"/>
      <c r="M112" s="258"/>
      <c r="N112" s="258"/>
      <c r="O112" s="258"/>
      <c r="P112" s="258"/>
      <c r="Q112" s="258"/>
      <c r="R112" s="258"/>
      <c r="S112" s="258"/>
      <c r="T112" s="258"/>
      <c r="U112" s="258"/>
      <c r="V112" s="258"/>
      <c r="W112" s="258"/>
      <c r="X112" s="258"/>
      <c r="Y112" s="258"/>
    </row>
    <row r="113" spans="1:25" ht="15.75" customHeight="1">
      <c r="A113" s="259"/>
      <c r="B113" s="259"/>
      <c r="C113" s="259"/>
      <c r="D113" s="259"/>
      <c r="E113" s="259"/>
      <c r="F113" s="259"/>
      <c r="G113" s="259"/>
      <c r="H113" s="259"/>
      <c r="I113" s="258"/>
      <c r="J113" s="258"/>
      <c r="K113" s="258"/>
      <c r="L113" s="258"/>
      <c r="M113" s="258"/>
      <c r="N113" s="258"/>
      <c r="O113" s="258"/>
      <c r="P113" s="258"/>
      <c r="Q113" s="258"/>
      <c r="R113" s="258"/>
      <c r="S113" s="258"/>
      <c r="T113" s="258"/>
      <c r="U113" s="258"/>
      <c r="V113" s="258"/>
      <c r="W113" s="258"/>
      <c r="X113" s="258"/>
      <c r="Y113" s="258"/>
    </row>
    <row r="114" spans="1:25" ht="15.75" customHeight="1">
      <c r="A114" s="259"/>
      <c r="B114" s="259"/>
      <c r="C114" s="259"/>
      <c r="D114" s="259"/>
      <c r="E114" s="259"/>
      <c r="F114" s="259"/>
      <c r="G114" s="259"/>
      <c r="H114" s="259"/>
      <c r="I114" s="258"/>
      <c r="J114" s="258"/>
      <c r="K114" s="258"/>
      <c r="L114" s="258"/>
      <c r="M114" s="258"/>
      <c r="N114" s="258"/>
      <c r="O114" s="258"/>
      <c r="P114" s="258"/>
      <c r="Q114" s="258"/>
      <c r="R114" s="258"/>
      <c r="S114" s="258"/>
      <c r="T114" s="258"/>
      <c r="U114" s="258"/>
      <c r="V114" s="258"/>
      <c r="W114" s="258"/>
      <c r="X114" s="258"/>
      <c r="Y114" s="258"/>
    </row>
    <row r="115" spans="1:25" ht="15.75" customHeight="1">
      <c r="A115" s="259"/>
      <c r="B115" s="259"/>
      <c r="C115" s="259"/>
      <c r="D115" s="259"/>
      <c r="E115" s="259"/>
      <c r="F115" s="259"/>
      <c r="G115" s="259"/>
      <c r="H115" s="259"/>
      <c r="I115" s="258"/>
      <c r="J115" s="258"/>
      <c r="K115" s="258"/>
      <c r="L115" s="258"/>
      <c r="M115" s="258"/>
      <c r="N115" s="258"/>
      <c r="O115" s="258"/>
      <c r="P115" s="258"/>
      <c r="Q115" s="258"/>
      <c r="R115" s="258"/>
      <c r="S115" s="258"/>
      <c r="T115" s="258"/>
      <c r="U115" s="258"/>
      <c r="V115" s="258"/>
      <c r="W115" s="258"/>
      <c r="X115" s="258"/>
      <c r="Y115" s="258"/>
    </row>
    <row r="116" spans="1:25" ht="15.75" customHeight="1">
      <c r="A116" s="259"/>
      <c r="B116" s="259"/>
      <c r="C116" s="259"/>
      <c r="D116" s="259"/>
      <c r="E116" s="259"/>
      <c r="F116" s="259"/>
      <c r="G116" s="259"/>
      <c r="H116" s="259"/>
      <c r="I116" s="258"/>
      <c r="J116" s="258"/>
      <c r="K116" s="258"/>
      <c r="L116" s="258"/>
      <c r="M116" s="258"/>
      <c r="N116" s="258"/>
      <c r="O116" s="258"/>
      <c r="P116" s="258"/>
      <c r="Q116" s="258"/>
      <c r="R116" s="258"/>
      <c r="S116" s="258"/>
      <c r="T116" s="258"/>
      <c r="U116" s="258"/>
      <c r="V116" s="258"/>
      <c r="W116" s="258"/>
      <c r="X116" s="258"/>
      <c r="Y116" s="258"/>
    </row>
    <row r="117" spans="1:25" ht="15.75" customHeight="1">
      <c r="A117" s="259"/>
      <c r="B117" s="259"/>
      <c r="C117" s="259"/>
      <c r="D117" s="259"/>
      <c r="E117" s="259"/>
      <c r="F117" s="259"/>
      <c r="G117" s="259"/>
      <c r="H117" s="259"/>
      <c r="I117" s="258"/>
      <c r="J117" s="258"/>
      <c r="K117" s="258"/>
      <c r="L117" s="258"/>
      <c r="M117" s="258"/>
      <c r="N117" s="258"/>
      <c r="O117" s="258"/>
      <c r="P117" s="258"/>
      <c r="Q117" s="258"/>
      <c r="R117" s="258"/>
      <c r="S117" s="258"/>
      <c r="T117" s="258"/>
      <c r="U117" s="258"/>
      <c r="V117" s="258"/>
      <c r="W117" s="258"/>
      <c r="X117" s="258"/>
      <c r="Y117" s="258"/>
    </row>
    <row r="118" spans="1:25" ht="15.75" customHeight="1">
      <c r="A118" s="259"/>
      <c r="B118" s="259"/>
      <c r="C118" s="259"/>
      <c r="D118" s="259"/>
      <c r="E118" s="259"/>
      <c r="F118" s="259"/>
      <c r="G118" s="259"/>
      <c r="H118" s="259"/>
      <c r="I118" s="258"/>
      <c r="J118" s="258"/>
      <c r="K118" s="258"/>
      <c r="L118" s="258"/>
      <c r="M118" s="258"/>
      <c r="N118" s="258"/>
      <c r="O118" s="258"/>
      <c r="P118" s="258"/>
      <c r="Q118" s="258"/>
      <c r="R118" s="258"/>
      <c r="S118" s="258"/>
      <c r="T118" s="258"/>
      <c r="U118" s="258"/>
      <c r="V118" s="258"/>
      <c r="W118" s="258"/>
      <c r="X118" s="258"/>
      <c r="Y118" s="258"/>
    </row>
    <row r="119" spans="1:25" ht="15.75" customHeight="1">
      <c r="A119" s="259"/>
      <c r="B119" s="259"/>
      <c r="C119" s="259"/>
      <c r="D119" s="259"/>
      <c r="E119" s="259"/>
      <c r="F119" s="259"/>
      <c r="G119" s="259"/>
      <c r="H119" s="259"/>
      <c r="I119" s="258"/>
      <c r="J119" s="258"/>
      <c r="K119" s="258"/>
      <c r="L119" s="258"/>
      <c r="M119" s="258"/>
      <c r="N119" s="258"/>
      <c r="O119" s="258"/>
      <c r="P119" s="258"/>
      <c r="Q119" s="258"/>
      <c r="R119" s="258"/>
      <c r="S119" s="258"/>
      <c r="T119" s="258"/>
      <c r="U119" s="258"/>
      <c r="V119" s="258"/>
      <c r="W119" s="258"/>
      <c r="X119" s="258"/>
      <c r="Y119" s="258"/>
    </row>
    <row r="120" spans="1:25" ht="15.75" customHeight="1">
      <c r="A120" s="259"/>
      <c r="B120" s="259"/>
      <c r="C120" s="259"/>
      <c r="D120" s="259"/>
      <c r="E120" s="259"/>
      <c r="F120" s="259"/>
      <c r="G120" s="259"/>
      <c r="H120" s="259"/>
      <c r="I120" s="258"/>
      <c r="J120" s="258"/>
      <c r="K120" s="258"/>
      <c r="L120" s="258"/>
      <c r="M120" s="258"/>
      <c r="N120" s="258"/>
      <c r="O120" s="258"/>
      <c r="P120" s="258"/>
      <c r="Q120" s="258"/>
      <c r="R120" s="258"/>
      <c r="S120" s="258"/>
      <c r="T120" s="258"/>
      <c r="U120" s="258"/>
      <c r="V120" s="258"/>
      <c r="W120" s="258"/>
      <c r="X120" s="258"/>
      <c r="Y120" s="258"/>
    </row>
    <row r="121" spans="1:25" ht="15.75" customHeight="1">
      <c r="A121" s="259"/>
      <c r="B121" s="259"/>
      <c r="C121" s="259"/>
      <c r="D121" s="259"/>
      <c r="E121" s="259"/>
      <c r="F121" s="259"/>
      <c r="G121" s="259"/>
      <c r="H121" s="259"/>
      <c r="I121" s="258"/>
      <c r="J121" s="258"/>
      <c r="K121" s="258"/>
      <c r="L121" s="258"/>
      <c r="M121" s="258"/>
      <c r="N121" s="258"/>
      <c r="O121" s="258"/>
      <c r="P121" s="258"/>
      <c r="Q121" s="258"/>
      <c r="R121" s="258"/>
      <c r="S121" s="258"/>
      <c r="T121" s="258"/>
      <c r="U121" s="258"/>
      <c r="V121" s="258"/>
      <c r="W121" s="258"/>
      <c r="X121" s="258"/>
      <c r="Y121" s="258"/>
    </row>
    <row r="122" spans="1:25" ht="15.75" customHeight="1">
      <c r="A122" s="259"/>
      <c r="B122" s="259"/>
      <c r="C122" s="259"/>
      <c r="D122" s="259"/>
      <c r="E122" s="259"/>
      <c r="F122" s="259"/>
      <c r="G122" s="259"/>
      <c r="H122" s="259"/>
      <c r="I122" s="258"/>
      <c r="J122" s="258"/>
      <c r="K122" s="258"/>
      <c r="L122" s="258"/>
      <c r="M122" s="258"/>
      <c r="N122" s="258"/>
      <c r="O122" s="258"/>
      <c r="P122" s="258"/>
      <c r="Q122" s="258"/>
      <c r="R122" s="258"/>
      <c r="S122" s="258"/>
      <c r="T122" s="258"/>
      <c r="U122" s="258"/>
      <c r="V122" s="258"/>
      <c r="W122" s="258"/>
      <c r="X122" s="258"/>
      <c r="Y122" s="258"/>
    </row>
    <row r="123" spans="1:25" ht="15.75" customHeight="1">
      <c r="A123" s="259"/>
      <c r="B123" s="259"/>
      <c r="C123" s="259"/>
      <c r="D123" s="259"/>
      <c r="E123" s="259"/>
      <c r="F123" s="259"/>
      <c r="G123" s="259"/>
      <c r="H123" s="259"/>
      <c r="I123" s="258"/>
      <c r="J123" s="258"/>
      <c r="K123" s="258"/>
      <c r="L123" s="258"/>
      <c r="M123" s="258"/>
      <c r="N123" s="258"/>
      <c r="O123" s="258"/>
      <c r="P123" s="258"/>
      <c r="Q123" s="258"/>
      <c r="R123" s="258"/>
      <c r="S123" s="258"/>
      <c r="T123" s="258"/>
      <c r="U123" s="258"/>
      <c r="V123" s="258"/>
      <c r="W123" s="258"/>
      <c r="X123" s="258"/>
      <c r="Y123" s="258"/>
    </row>
    <row r="124" spans="1:25" ht="15.75" customHeight="1">
      <c r="A124" s="259"/>
      <c r="B124" s="259"/>
      <c r="C124" s="259"/>
      <c r="D124" s="259"/>
      <c r="E124" s="259"/>
      <c r="F124" s="259"/>
      <c r="G124" s="259"/>
      <c r="H124" s="259"/>
      <c r="I124" s="258"/>
      <c r="J124" s="258"/>
      <c r="K124" s="258"/>
      <c r="L124" s="258"/>
      <c r="M124" s="258"/>
      <c r="N124" s="258"/>
      <c r="O124" s="258"/>
      <c r="P124" s="258"/>
      <c r="Q124" s="258"/>
      <c r="R124" s="258"/>
      <c r="S124" s="258"/>
      <c r="T124" s="258"/>
      <c r="U124" s="258"/>
      <c r="V124" s="258"/>
      <c r="W124" s="258"/>
      <c r="X124" s="258"/>
      <c r="Y124" s="258"/>
    </row>
    <row r="125" spans="1:25" ht="15.75" customHeight="1">
      <c r="A125" s="259"/>
      <c r="B125" s="259"/>
      <c r="C125" s="259"/>
      <c r="D125" s="259"/>
      <c r="E125" s="259"/>
      <c r="F125" s="259"/>
      <c r="G125" s="259"/>
      <c r="H125" s="259"/>
      <c r="I125" s="258"/>
      <c r="J125" s="258"/>
      <c r="K125" s="258"/>
      <c r="L125" s="258"/>
      <c r="M125" s="258"/>
      <c r="N125" s="258"/>
      <c r="O125" s="258"/>
      <c r="P125" s="258"/>
      <c r="Q125" s="258"/>
      <c r="R125" s="258"/>
      <c r="S125" s="258"/>
      <c r="T125" s="258"/>
      <c r="U125" s="258"/>
      <c r="V125" s="258"/>
      <c r="W125" s="258"/>
      <c r="X125" s="258"/>
      <c r="Y125" s="258"/>
    </row>
    <row r="126" spans="1:25" ht="15.75" customHeight="1">
      <c r="A126" s="259"/>
      <c r="B126" s="259"/>
      <c r="C126" s="259"/>
      <c r="D126" s="259"/>
      <c r="E126" s="259"/>
      <c r="F126" s="259"/>
      <c r="G126" s="259"/>
      <c r="H126" s="259"/>
      <c r="I126" s="258"/>
      <c r="J126" s="258"/>
      <c r="K126" s="258"/>
      <c r="L126" s="258"/>
      <c r="M126" s="258"/>
      <c r="N126" s="258"/>
      <c r="O126" s="258"/>
      <c r="P126" s="258"/>
      <c r="Q126" s="258"/>
      <c r="R126" s="258"/>
      <c r="S126" s="258"/>
      <c r="T126" s="258"/>
      <c r="U126" s="258"/>
      <c r="V126" s="258"/>
      <c r="W126" s="258"/>
      <c r="X126" s="258"/>
      <c r="Y126" s="258"/>
    </row>
    <row r="127" spans="1:25" ht="15.75" customHeight="1">
      <c r="A127" s="259"/>
      <c r="B127" s="259"/>
      <c r="C127" s="259"/>
      <c r="D127" s="259"/>
      <c r="E127" s="259"/>
      <c r="F127" s="259"/>
      <c r="G127" s="259"/>
      <c r="H127" s="259"/>
      <c r="I127" s="258"/>
      <c r="J127" s="258"/>
      <c r="K127" s="258"/>
      <c r="L127" s="258"/>
      <c r="M127" s="258"/>
      <c r="N127" s="258"/>
      <c r="O127" s="258"/>
      <c r="P127" s="258"/>
      <c r="Q127" s="258"/>
      <c r="R127" s="258"/>
      <c r="S127" s="258"/>
      <c r="T127" s="258"/>
      <c r="U127" s="258"/>
      <c r="V127" s="258"/>
      <c r="W127" s="258"/>
      <c r="X127" s="258"/>
      <c r="Y127" s="258"/>
    </row>
    <row r="128" spans="1:25" ht="15.75" customHeight="1">
      <c r="A128" s="259"/>
      <c r="B128" s="259"/>
      <c r="C128" s="259"/>
      <c r="D128" s="259"/>
      <c r="E128" s="259"/>
      <c r="F128" s="259"/>
      <c r="G128" s="259"/>
      <c r="H128" s="259"/>
      <c r="I128" s="258"/>
      <c r="J128" s="258"/>
      <c r="K128" s="258"/>
      <c r="L128" s="258"/>
      <c r="M128" s="258"/>
      <c r="N128" s="258"/>
      <c r="O128" s="258"/>
      <c r="P128" s="258"/>
      <c r="Q128" s="258"/>
      <c r="R128" s="258"/>
      <c r="S128" s="258"/>
      <c r="T128" s="258"/>
      <c r="U128" s="258"/>
      <c r="V128" s="258"/>
      <c r="W128" s="258"/>
      <c r="X128" s="258"/>
      <c r="Y128" s="258"/>
    </row>
    <row r="129" spans="1:25" ht="15.75" customHeight="1">
      <c r="A129" s="259"/>
      <c r="B129" s="259"/>
      <c r="C129" s="259"/>
      <c r="D129" s="259"/>
      <c r="E129" s="259"/>
      <c r="F129" s="259"/>
      <c r="G129" s="259"/>
      <c r="H129" s="259"/>
      <c r="I129" s="258"/>
      <c r="J129" s="258"/>
      <c r="K129" s="258"/>
      <c r="L129" s="258"/>
      <c r="M129" s="258"/>
      <c r="N129" s="258"/>
      <c r="O129" s="258"/>
      <c r="P129" s="258"/>
      <c r="Q129" s="258"/>
      <c r="R129" s="258"/>
      <c r="S129" s="258"/>
      <c r="T129" s="258"/>
      <c r="U129" s="258"/>
      <c r="V129" s="258"/>
      <c r="W129" s="258"/>
      <c r="X129" s="258"/>
      <c r="Y129" s="258"/>
    </row>
    <row r="130" spans="1:25" ht="15.75" customHeight="1">
      <c r="A130" s="259"/>
      <c r="B130" s="259"/>
      <c r="C130" s="259"/>
      <c r="D130" s="259"/>
      <c r="E130" s="259"/>
      <c r="F130" s="259"/>
      <c r="G130" s="259"/>
      <c r="H130" s="259"/>
      <c r="I130" s="258"/>
      <c r="J130" s="258"/>
      <c r="K130" s="258"/>
      <c r="L130" s="258"/>
      <c r="M130" s="258"/>
      <c r="N130" s="258"/>
      <c r="O130" s="258"/>
      <c r="P130" s="258"/>
      <c r="Q130" s="258"/>
      <c r="R130" s="258"/>
      <c r="S130" s="258"/>
      <c r="T130" s="258"/>
      <c r="U130" s="258"/>
      <c r="V130" s="258"/>
      <c r="W130" s="258"/>
      <c r="X130" s="258"/>
      <c r="Y130" s="258"/>
    </row>
    <row r="131" spans="1:25" ht="15.75" customHeight="1">
      <c r="A131" s="259"/>
      <c r="B131" s="259"/>
      <c r="C131" s="259"/>
      <c r="D131" s="259"/>
      <c r="E131" s="259"/>
      <c r="F131" s="259"/>
      <c r="G131" s="259"/>
      <c r="H131" s="259"/>
      <c r="I131" s="258"/>
      <c r="J131" s="258"/>
      <c r="K131" s="258"/>
      <c r="L131" s="258"/>
      <c r="M131" s="258"/>
      <c r="N131" s="258"/>
      <c r="O131" s="258"/>
      <c r="P131" s="258"/>
      <c r="Q131" s="258"/>
      <c r="R131" s="258"/>
      <c r="S131" s="258"/>
      <c r="T131" s="258"/>
      <c r="U131" s="258"/>
      <c r="V131" s="258"/>
      <c r="W131" s="258"/>
      <c r="X131" s="258"/>
      <c r="Y131" s="258"/>
    </row>
    <row r="132" spans="1:25" ht="15.75" customHeight="1">
      <c r="A132" s="259"/>
      <c r="B132" s="259"/>
      <c r="C132" s="259"/>
      <c r="D132" s="259"/>
      <c r="E132" s="259"/>
      <c r="F132" s="259"/>
      <c r="G132" s="259"/>
      <c r="H132" s="259"/>
      <c r="I132" s="258"/>
      <c r="J132" s="258"/>
      <c r="K132" s="258"/>
      <c r="L132" s="258"/>
      <c r="M132" s="258"/>
      <c r="N132" s="258"/>
      <c r="O132" s="258"/>
      <c r="P132" s="258"/>
      <c r="Q132" s="258"/>
      <c r="R132" s="258"/>
      <c r="S132" s="258"/>
      <c r="T132" s="258"/>
      <c r="U132" s="258"/>
      <c r="V132" s="258"/>
      <c r="W132" s="258"/>
      <c r="X132" s="258"/>
      <c r="Y132" s="258"/>
    </row>
    <row r="133" spans="1:25" ht="15.75" customHeight="1">
      <c r="A133" s="259"/>
      <c r="B133" s="259"/>
      <c r="C133" s="259"/>
      <c r="D133" s="259"/>
      <c r="E133" s="259"/>
      <c r="F133" s="259"/>
      <c r="G133" s="259"/>
      <c r="H133" s="259"/>
      <c r="I133" s="258"/>
      <c r="J133" s="258"/>
      <c r="K133" s="258"/>
      <c r="L133" s="258"/>
      <c r="M133" s="258"/>
      <c r="N133" s="258"/>
      <c r="O133" s="258"/>
      <c r="P133" s="258"/>
      <c r="Q133" s="258"/>
      <c r="R133" s="258"/>
      <c r="S133" s="258"/>
      <c r="T133" s="258"/>
      <c r="U133" s="258"/>
      <c r="V133" s="258"/>
      <c r="W133" s="258"/>
      <c r="X133" s="258"/>
      <c r="Y133" s="258"/>
    </row>
    <row r="134" spans="1:25" ht="15.75" customHeight="1">
      <c r="A134" s="259"/>
      <c r="B134" s="259"/>
      <c r="C134" s="259"/>
      <c r="D134" s="259"/>
      <c r="E134" s="259"/>
      <c r="F134" s="259"/>
      <c r="G134" s="259"/>
      <c r="H134" s="259"/>
      <c r="I134" s="258"/>
      <c r="J134" s="258"/>
      <c r="K134" s="258"/>
      <c r="L134" s="258"/>
      <c r="M134" s="258"/>
      <c r="N134" s="258"/>
      <c r="O134" s="258"/>
      <c r="P134" s="258"/>
      <c r="Q134" s="258"/>
      <c r="R134" s="258"/>
      <c r="S134" s="258"/>
      <c r="T134" s="258"/>
      <c r="U134" s="258"/>
      <c r="V134" s="258"/>
      <c r="W134" s="258"/>
      <c r="X134" s="258"/>
      <c r="Y134" s="258"/>
    </row>
    <row r="135" spans="1:25" ht="15.75" customHeight="1">
      <c r="A135" s="259"/>
      <c r="B135" s="259"/>
      <c r="C135" s="259"/>
      <c r="D135" s="259"/>
      <c r="E135" s="259"/>
      <c r="F135" s="259"/>
      <c r="G135" s="259"/>
      <c r="H135" s="259"/>
      <c r="I135" s="258"/>
      <c r="J135" s="258"/>
      <c r="K135" s="258"/>
      <c r="L135" s="258"/>
      <c r="M135" s="258"/>
      <c r="N135" s="258"/>
      <c r="O135" s="258"/>
      <c r="P135" s="258"/>
      <c r="Q135" s="258"/>
      <c r="R135" s="258"/>
      <c r="S135" s="258"/>
      <c r="T135" s="258"/>
      <c r="U135" s="258"/>
      <c r="V135" s="258"/>
      <c r="W135" s="258"/>
      <c r="X135" s="258"/>
      <c r="Y135" s="258"/>
    </row>
    <row r="136" spans="1:25" ht="15.75" customHeight="1">
      <c r="A136" s="259"/>
      <c r="B136" s="259"/>
      <c r="C136" s="259"/>
      <c r="D136" s="259"/>
      <c r="E136" s="259"/>
      <c r="F136" s="259"/>
      <c r="G136" s="259"/>
      <c r="H136" s="259"/>
      <c r="I136" s="258"/>
      <c r="J136" s="258"/>
      <c r="K136" s="258"/>
      <c r="L136" s="258"/>
      <c r="M136" s="258"/>
      <c r="N136" s="258"/>
      <c r="O136" s="258"/>
      <c r="P136" s="258"/>
      <c r="Q136" s="258"/>
      <c r="R136" s="258"/>
      <c r="S136" s="258"/>
      <c r="T136" s="258"/>
      <c r="U136" s="258"/>
      <c r="V136" s="258"/>
      <c r="W136" s="258"/>
      <c r="X136" s="258"/>
      <c r="Y136" s="258"/>
    </row>
    <row r="137" spans="1:25" ht="15.75" customHeight="1">
      <c r="A137" s="259"/>
      <c r="B137" s="259"/>
      <c r="C137" s="259"/>
      <c r="D137" s="259"/>
      <c r="E137" s="259"/>
      <c r="F137" s="259"/>
      <c r="G137" s="259"/>
      <c r="H137" s="259"/>
      <c r="I137" s="258"/>
      <c r="J137" s="258"/>
      <c r="K137" s="258"/>
      <c r="L137" s="258"/>
      <c r="M137" s="258"/>
      <c r="N137" s="258"/>
      <c r="O137" s="258"/>
      <c r="P137" s="258"/>
      <c r="Q137" s="258"/>
      <c r="R137" s="258"/>
      <c r="S137" s="258"/>
      <c r="T137" s="258"/>
      <c r="U137" s="258"/>
      <c r="V137" s="258"/>
      <c r="W137" s="258"/>
      <c r="X137" s="258"/>
      <c r="Y137" s="258"/>
    </row>
    <row r="138" spans="1:25" ht="15.75" customHeight="1">
      <c r="A138" s="259"/>
      <c r="B138" s="259"/>
      <c r="C138" s="259"/>
      <c r="D138" s="259"/>
      <c r="E138" s="259"/>
      <c r="F138" s="259"/>
      <c r="G138" s="259"/>
      <c r="H138" s="259"/>
      <c r="I138" s="258"/>
      <c r="J138" s="258"/>
      <c r="K138" s="258"/>
      <c r="L138" s="258"/>
      <c r="M138" s="258"/>
      <c r="N138" s="258"/>
      <c r="O138" s="258"/>
      <c r="P138" s="258"/>
      <c r="Q138" s="258"/>
      <c r="R138" s="258"/>
      <c r="S138" s="258"/>
      <c r="T138" s="258"/>
      <c r="U138" s="258"/>
      <c r="V138" s="258"/>
      <c r="W138" s="258"/>
      <c r="X138" s="258"/>
      <c r="Y138" s="258"/>
    </row>
    <row r="139" spans="1:25" ht="15.75" customHeight="1">
      <c r="A139" s="259"/>
      <c r="B139" s="259"/>
      <c r="C139" s="259"/>
      <c r="D139" s="259"/>
      <c r="E139" s="259"/>
      <c r="F139" s="259"/>
      <c r="G139" s="259"/>
      <c r="H139" s="259"/>
      <c r="I139" s="258"/>
      <c r="J139" s="258"/>
      <c r="K139" s="258"/>
      <c r="L139" s="258"/>
      <c r="M139" s="258"/>
      <c r="N139" s="258"/>
      <c r="O139" s="258"/>
      <c r="P139" s="258"/>
      <c r="Q139" s="258"/>
      <c r="R139" s="258"/>
      <c r="S139" s="258"/>
      <c r="T139" s="258"/>
      <c r="U139" s="258"/>
      <c r="V139" s="258"/>
      <c r="W139" s="258"/>
      <c r="X139" s="258"/>
      <c r="Y139" s="258"/>
    </row>
    <row r="140" spans="1:25" ht="15.75" customHeight="1">
      <c r="A140" s="259"/>
      <c r="B140" s="259"/>
      <c r="C140" s="259"/>
      <c r="D140" s="259"/>
      <c r="E140" s="259"/>
      <c r="F140" s="259"/>
      <c r="G140" s="259"/>
      <c r="H140" s="259"/>
      <c r="I140" s="258"/>
      <c r="J140" s="258"/>
      <c r="K140" s="258"/>
      <c r="L140" s="258"/>
      <c r="M140" s="258"/>
      <c r="N140" s="258"/>
      <c r="O140" s="258"/>
      <c r="P140" s="258"/>
      <c r="Q140" s="258"/>
      <c r="R140" s="258"/>
      <c r="S140" s="258"/>
      <c r="T140" s="258"/>
      <c r="U140" s="258"/>
      <c r="V140" s="258"/>
      <c r="W140" s="258"/>
      <c r="X140" s="258"/>
      <c r="Y140" s="258"/>
    </row>
    <row r="141" spans="1:25" ht="15.75" customHeight="1">
      <c r="A141" s="259"/>
      <c r="B141" s="259"/>
      <c r="C141" s="259"/>
      <c r="D141" s="259"/>
      <c r="E141" s="259"/>
      <c r="F141" s="259"/>
      <c r="G141" s="259"/>
      <c r="H141" s="259"/>
      <c r="I141" s="258"/>
      <c r="J141" s="258"/>
      <c r="K141" s="258"/>
      <c r="L141" s="258"/>
      <c r="M141" s="258"/>
      <c r="N141" s="258"/>
      <c r="O141" s="258"/>
      <c r="P141" s="258"/>
      <c r="Q141" s="258"/>
      <c r="R141" s="258"/>
      <c r="S141" s="258"/>
      <c r="T141" s="258"/>
      <c r="U141" s="258"/>
      <c r="V141" s="258"/>
      <c r="W141" s="258"/>
      <c r="X141" s="258"/>
      <c r="Y141" s="258"/>
    </row>
    <row r="142" spans="1:25" ht="15.75" customHeight="1">
      <c r="A142" s="259"/>
      <c r="B142" s="259"/>
      <c r="C142" s="259"/>
      <c r="D142" s="259"/>
      <c r="E142" s="259"/>
      <c r="F142" s="259"/>
      <c r="G142" s="259"/>
      <c r="H142" s="259"/>
      <c r="I142" s="258"/>
      <c r="J142" s="258"/>
      <c r="K142" s="258"/>
      <c r="L142" s="258"/>
      <c r="M142" s="258"/>
      <c r="N142" s="258"/>
      <c r="O142" s="258"/>
      <c r="P142" s="258"/>
      <c r="Q142" s="258"/>
      <c r="R142" s="258"/>
      <c r="S142" s="258"/>
      <c r="T142" s="258"/>
      <c r="U142" s="258"/>
      <c r="V142" s="258"/>
      <c r="W142" s="258"/>
      <c r="X142" s="258"/>
      <c r="Y142" s="258"/>
    </row>
    <row r="143" spans="1:25" ht="15.75" customHeight="1">
      <c r="A143" s="259"/>
      <c r="B143" s="259"/>
      <c r="C143" s="259"/>
      <c r="D143" s="259"/>
      <c r="E143" s="259"/>
      <c r="F143" s="259"/>
      <c r="G143" s="259"/>
      <c r="H143" s="259"/>
      <c r="I143" s="258"/>
      <c r="J143" s="258"/>
      <c r="K143" s="258"/>
      <c r="L143" s="258"/>
      <c r="M143" s="258"/>
      <c r="N143" s="258"/>
      <c r="O143" s="258"/>
      <c r="P143" s="258"/>
      <c r="Q143" s="258"/>
      <c r="R143" s="258"/>
      <c r="S143" s="258"/>
      <c r="T143" s="258"/>
      <c r="U143" s="258"/>
      <c r="V143" s="258"/>
      <c r="W143" s="258"/>
      <c r="X143" s="258"/>
      <c r="Y143" s="258"/>
    </row>
    <row r="144" spans="1:25" ht="15.75" customHeight="1">
      <c r="A144" s="259"/>
      <c r="B144" s="259"/>
      <c r="C144" s="259"/>
      <c r="D144" s="259"/>
      <c r="E144" s="259"/>
      <c r="F144" s="259"/>
      <c r="G144" s="259"/>
      <c r="H144" s="259"/>
      <c r="I144" s="258"/>
      <c r="J144" s="258"/>
      <c r="K144" s="258"/>
      <c r="L144" s="258"/>
      <c r="M144" s="258"/>
      <c r="N144" s="258"/>
      <c r="O144" s="258"/>
      <c r="P144" s="258"/>
      <c r="Q144" s="258"/>
      <c r="R144" s="258"/>
      <c r="S144" s="258"/>
      <c r="T144" s="258"/>
      <c r="U144" s="258"/>
      <c r="V144" s="258"/>
      <c r="W144" s="258"/>
      <c r="X144" s="258"/>
      <c r="Y144" s="258"/>
    </row>
    <row r="145" spans="1:25" ht="15.75" customHeight="1">
      <c r="A145" s="259"/>
      <c r="B145" s="259"/>
      <c r="C145" s="259"/>
      <c r="D145" s="259"/>
      <c r="E145" s="259"/>
      <c r="F145" s="259"/>
      <c r="G145" s="259"/>
      <c r="H145" s="259"/>
      <c r="I145" s="258"/>
      <c r="J145" s="258"/>
      <c r="K145" s="258"/>
      <c r="L145" s="258"/>
      <c r="M145" s="258"/>
      <c r="N145" s="258"/>
      <c r="O145" s="258"/>
      <c r="P145" s="258"/>
      <c r="Q145" s="258"/>
      <c r="R145" s="258"/>
      <c r="S145" s="258"/>
      <c r="T145" s="258"/>
      <c r="U145" s="258"/>
      <c r="V145" s="258"/>
      <c r="W145" s="258"/>
      <c r="X145" s="258"/>
      <c r="Y145" s="258"/>
    </row>
    <row r="146" spans="1:25" ht="15.75" customHeight="1">
      <c r="A146" s="259"/>
      <c r="B146" s="259"/>
      <c r="C146" s="259"/>
      <c r="D146" s="259"/>
      <c r="E146" s="259"/>
      <c r="F146" s="259"/>
      <c r="G146" s="259"/>
      <c r="H146" s="259"/>
      <c r="I146" s="258"/>
      <c r="J146" s="258"/>
      <c r="K146" s="258"/>
      <c r="L146" s="258"/>
      <c r="M146" s="258"/>
      <c r="N146" s="258"/>
      <c r="O146" s="258"/>
      <c r="P146" s="258"/>
      <c r="Q146" s="258"/>
      <c r="R146" s="258"/>
      <c r="S146" s="258"/>
      <c r="T146" s="258"/>
      <c r="U146" s="258"/>
      <c r="V146" s="258"/>
      <c r="W146" s="258"/>
      <c r="X146" s="258"/>
      <c r="Y146" s="258"/>
    </row>
    <row r="147" spans="1:25" ht="15.75" customHeight="1">
      <c r="A147" s="259"/>
      <c r="B147" s="259"/>
      <c r="C147" s="259"/>
      <c r="D147" s="259"/>
      <c r="E147" s="259"/>
      <c r="F147" s="259"/>
      <c r="G147" s="259"/>
      <c r="H147" s="259"/>
      <c r="I147" s="258"/>
      <c r="J147" s="258"/>
      <c r="K147" s="258"/>
      <c r="L147" s="258"/>
      <c r="M147" s="258"/>
      <c r="N147" s="258"/>
      <c r="O147" s="258"/>
      <c r="P147" s="258"/>
      <c r="Q147" s="258"/>
      <c r="R147" s="258"/>
      <c r="S147" s="258"/>
      <c r="T147" s="258"/>
      <c r="U147" s="258"/>
      <c r="V147" s="258"/>
      <c r="W147" s="258"/>
      <c r="X147" s="258"/>
      <c r="Y147" s="258"/>
    </row>
    <row r="148" spans="1:25" ht="15.75" customHeight="1">
      <c r="A148" s="259"/>
      <c r="B148" s="259"/>
      <c r="C148" s="259"/>
      <c r="D148" s="259"/>
      <c r="E148" s="259"/>
      <c r="F148" s="259"/>
      <c r="G148" s="259"/>
      <c r="H148" s="259"/>
      <c r="I148" s="258"/>
      <c r="J148" s="258"/>
      <c r="K148" s="258"/>
      <c r="L148" s="258"/>
      <c r="M148" s="258"/>
      <c r="N148" s="258"/>
      <c r="O148" s="258"/>
      <c r="P148" s="258"/>
      <c r="Q148" s="258"/>
      <c r="R148" s="258"/>
      <c r="S148" s="258"/>
      <c r="T148" s="258"/>
      <c r="U148" s="258"/>
      <c r="V148" s="258"/>
      <c r="W148" s="258"/>
      <c r="X148" s="258"/>
      <c r="Y148" s="258"/>
    </row>
    <row r="149" spans="1:25" ht="15.75" customHeight="1">
      <c r="A149" s="259"/>
      <c r="B149" s="259"/>
      <c r="C149" s="259"/>
      <c r="D149" s="259"/>
      <c r="E149" s="259"/>
      <c r="F149" s="259"/>
      <c r="G149" s="259"/>
      <c r="H149" s="259"/>
      <c r="I149" s="258"/>
      <c r="J149" s="258"/>
      <c r="K149" s="258"/>
      <c r="L149" s="258"/>
      <c r="M149" s="258"/>
      <c r="N149" s="258"/>
      <c r="O149" s="258"/>
      <c r="P149" s="258"/>
      <c r="Q149" s="258"/>
      <c r="R149" s="258"/>
      <c r="S149" s="258"/>
      <c r="T149" s="258"/>
      <c r="U149" s="258"/>
      <c r="V149" s="258"/>
      <c r="W149" s="258"/>
      <c r="X149" s="258"/>
      <c r="Y149" s="258"/>
    </row>
    <row r="150" spans="1:25" ht="15.75" customHeight="1">
      <c r="A150" s="259"/>
      <c r="B150" s="259"/>
      <c r="C150" s="259"/>
      <c r="D150" s="259"/>
      <c r="E150" s="259"/>
      <c r="F150" s="259"/>
      <c r="G150" s="259"/>
      <c r="H150" s="259"/>
      <c r="I150" s="258"/>
      <c r="J150" s="258"/>
      <c r="K150" s="258"/>
      <c r="L150" s="258"/>
      <c r="M150" s="258"/>
      <c r="N150" s="258"/>
      <c r="O150" s="258"/>
      <c r="P150" s="258"/>
      <c r="Q150" s="258"/>
      <c r="R150" s="258"/>
      <c r="S150" s="258"/>
      <c r="T150" s="258"/>
      <c r="U150" s="258"/>
      <c r="V150" s="258"/>
      <c r="W150" s="258"/>
      <c r="X150" s="258"/>
      <c r="Y150" s="258"/>
    </row>
    <row r="151" spans="1:25" ht="15.75" customHeight="1">
      <c r="A151" s="259"/>
      <c r="B151" s="259"/>
      <c r="C151" s="259"/>
      <c r="D151" s="259"/>
      <c r="E151" s="259"/>
      <c r="F151" s="259"/>
      <c r="G151" s="259"/>
      <c r="H151" s="259"/>
      <c r="I151" s="258"/>
      <c r="J151" s="258"/>
      <c r="K151" s="258"/>
      <c r="L151" s="258"/>
      <c r="M151" s="258"/>
      <c r="N151" s="258"/>
      <c r="O151" s="258"/>
      <c r="P151" s="258"/>
      <c r="Q151" s="258"/>
      <c r="R151" s="258"/>
      <c r="S151" s="258"/>
      <c r="T151" s="258"/>
      <c r="U151" s="258"/>
      <c r="V151" s="258"/>
      <c r="W151" s="258"/>
      <c r="X151" s="258"/>
      <c r="Y151" s="258"/>
    </row>
    <row r="152" spans="1:25" ht="15.75" customHeight="1">
      <c r="A152" s="259"/>
      <c r="B152" s="259"/>
      <c r="C152" s="259"/>
      <c r="D152" s="259"/>
      <c r="E152" s="259"/>
      <c r="F152" s="259"/>
      <c r="G152" s="259"/>
      <c r="H152" s="259"/>
      <c r="I152" s="258"/>
      <c r="J152" s="258"/>
      <c r="K152" s="258"/>
      <c r="L152" s="258"/>
      <c r="M152" s="258"/>
      <c r="N152" s="258"/>
      <c r="O152" s="258"/>
      <c r="P152" s="258"/>
      <c r="Q152" s="258"/>
      <c r="R152" s="258"/>
      <c r="S152" s="258"/>
      <c r="T152" s="258"/>
      <c r="U152" s="258"/>
      <c r="V152" s="258"/>
      <c r="W152" s="258"/>
      <c r="X152" s="258"/>
      <c r="Y152" s="258"/>
    </row>
    <row r="153" spans="1:25" ht="15.75" customHeight="1">
      <c r="A153" s="259"/>
      <c r="B153" s="259"/>
      <c r="C153" s="259"/>
      <c r="D153" s="259"/>
      <c r="E153" s="259"/>
      <c r="F153" s="259"/>
      <c r="G153" s="259"/>
      <c r="H153" s="259"/>
      <c r="I153" s="258"/>
      <c r="J153" s="258"/>
      <c r="K153" s="258"/>
      <c r="L153" s="258"/>
      <c r="M153" s="258"/>
      <c r="N153" s="258"/>
      <c r="O153" s="258"/>
      <c r="P153" s="258"/>
      <c r="Q153" s="258"/>
      <c r="R153" s="258"/>
      <c r="S153" s="258"/>
      <c r="T153" s="258"/>
      <c r="U153" s="258"/>
      <c r="V153" s="258"/>
      <c r="W153" s="258"/>
      <c r="X153" s="258"/>
      <c r="Y153" s="258"/>
    </row>
    <row r="154" spans="1:25" ht="15.75" customHeight="1">
      <c r="A154" s="259"/>
      <c r="B154" s="259"/>
      <c r="C154" s="259"/>
      <c r="D154" s="259"/>
      <c r="E154" s="259"/>
      <c r="F154" s="259"/>
      <c r="G154" s="259"/>
      <c r="H154" s="259"/>
      <c r="I154" s="258"/>
      <c r="J154" s="258"/>
      <c r="K154" s="258"/>
      <c r="L154" s="258"/>
      <c r="M154" s="258"/>
      <c r="N154" s="258"/>
      <c r="O154" s="258"/>
      <c r="P154" s="258"/>
      <c r="Q154" s="258"/>
      <c r="R154" s="258"/>
      <c r="S154" s="258"/>
      <c r="T154" s="258"/>
      <c r="U154" s="258"/>
      <c r="V154" s="258"/>
      <c r="W154" s="258"/>
      <c r="X154" s="258"/>
      <c r="Y154" s="258"/>
    </row>
    <row r="155" spans="1:25" ht="15.75" customHeight="1">
      <c r="A155" s="259"/>
      <c r="B155" s="259"/>
      <c r="C155" s="259"/>
      <c r="D155" s="259"/>
      <c r="E155" s="259"/>
      <c r="F155" s="259"/>
      <c r="G155" s="259"/>
      <c r="H155" s="259"/>
      <c r="I155" s="258"/>
      <c r="J155" s="258"/>
      <c r="K155" s="258"/>
      <c r="L155" s="258"/>
      <c r="M155" s="258"/>
      <c r="N155" s="258"/>
      <c r="O155" s="258"/>
      <c r="P155" s="258"/>
      <c r="Q155" s="258"/>
      <c r="R155" s="258"/>
      <c r="S155" s="258"/>
      <c r="T155" s="258"/>
      <c r="U155" s="258"/>
      <c r="V155" s="258"/>
      <c r="W155" s="258"/>
      <c r="X155" s="258"/>
      <c r="Y155" s="258"/>
    </row>
    <row r="156" spans="1:25" ht="15.75" customHeight="1">
      <c r="A156" s="259"/>
      <c r="B156" s="259"/>
      <c r="C156" s="259"/>
      <c r="D156" s="259"/>
      <c r="E156" s="259"/>
      <c r="F156" s="259"/>
      <c r="G156" s="259"/>
      <c r="H156" s="259"/>
      <c r="I156" s="258"/>
      <c r="J156" s="258"/>
      <c r="K156" s="258"/>
      <c r="L156" s="258"/>
      <c r="M156" s="258"/>
      <c r="N156" s="258"/>
      <c r="O156" s="258"/>
      <c r="P156" s="258"/>
      <c r="Q156" s="258"/>
      <c r="R156" s="258"/>
      <c r="S156" s="258"/>
      <c r="T156" s="258"/>
      <c r="U156" s="258"/>
      <c r="V156" s="258"/>
      <c r="W156" s="258"/>
      <c r="X156" s="258"/>
      <c r="Y156" s="258"/>
    </row>
    <row r="157" spans="1:25" ht="15.75" customHeight="1">
      <c r="A157" s="259"/>
      <c r="B157" s="259"/>
      <c r="C157" s="259"/>
      <c r="D157" s="259"/>
      <c r="E157" s="259"/>
      <c r="F157" s="259"/>
      <c r="G157" s="259"/>
      <c r="H157" s="259"/>
      <c r="I157" s="258"/>
      <c r="J157" s="258"/>
      <c r="K157" s="258"/>
      <c r="L157" s="258"/>
      <c r="M157" s="258"/>
      <c r="N157" s="258"/>
      <c r="O157" s="258"/>
      <c r="P157" s="258"/>
      <c r="Q157" s="258"/>
      <c r="R157" s="258"/>
      <c r="S157" s="258"/>
      <c r="T157" s="258"/>
      <c r="U157" s="258"/>
      <c r="V157" s="258"/>
      <c r="W157" s="258"/>
      <c r="X157" s="258"/>
      <c r="Y157" s="258"/>
    </row>
    <row r="158" spans="1:25" ht="15.75" customHeight="1">
      <c r="A158" s="259"/>
      <c r="B158" s="259"/>
      <c r="C158" s="259"/>
      <c r="D158" s="259"/>
      <c r="E158" s="259"/>
      <c r="F158" s="259"/>
      <c r="G158" s="259"/>
      <c r="H158" s="259"/>
      <c r="I158" s="258"/>
      <c r="J158" s="258"/>
      <c r="K158" s="258"/>
      <c r="L158" s="258"/>
      <c r="M158" s="258"/>
      <c r="N158" s="258"/>
      <c r="O158" s="258"/>
      <c r="P158" s="258"/>
      <c r="Q158" s="258"/>
      <c r="R158" s="258"/>
      <c r="S158" s="258"/>
      <c r="T158" s="258"/>
      <c r="U158" s="258"/>
      <c r="V158" s="258"/>
      <c r="W158" s="258"/>
      <c r="X158" s="258"/>
      <c r="Y158" s="258"/>
    </row>
    <row r="159" spans="1:25" ht="15.75" customHeight="1">
      <c r="A159" s="259"/>
      <c r="B159" s="259"/>
      <c r="C159" s="259"/>
      <c r="D159" s="259"/>
      <c r="E159" s="259"/>
      <c r="F159" s="259"/>
      <c r="G159" s="259"/>
      <c r="H159" s="259"/>
      <c r="I159" s="258"/>
      <c r="J159" s="258"/>
      <c r="K159" s="258"/>
      <c r="L159" s="258"/>
      <c r="M159" s="258"/>
      <c r="N159" s="258"/>
      <c r="O159" s="258"/>
      <c r="P159" s="258"/>
      <c r="Q159" s="258"/>
      <c r="R159" s="258"/>
      <c r="S159" s="258"/>
      <c r="T159" s="258"/>
      <c r="U159" s="258"/>
      <c r="V159" s="258"/>
      <c r="W159" s="258"/>
      <c r="X159" s="258"/>
      <c r="Y159" s="258"/>
    </row>
    <row r="160" spans="1:25" ht="15.75" customHeight="1">
      <c r="A160" s="259"/>
      <c r="B160" s="259"/>
      <c r="C160" s="259"/>
      <c r="D160" s="259"/>
      <c r="E160" s="259"/>
      <c r="F160" s="259"/>
      <c r="G160" s="259"/>
      <c r="H160" s="259"/>
      <c r="I160" s="258"/>
      <c r="J160" s="258"/>
      <c r="K160" s="258"/>
      <c r="L160" s="258"/>
      <c r="M160" s="258"/>
      <c r="N160" s="258"/>
      <c r="O160" s="258"/>
      <c r="P160" s="258"/>
      <c r="Q160" s="258"/>
      <c r="R160" s="258"/>
      <c r="S160" s="258"/>
      <c r="T160" s="258"/>
      <c r="U160" s="258"/>
      <c r="V160" s="258"/>
      <c r="W160" s="258"/>
      <c r="X160" s="258"/>
      <c r="Y160" s="258"/>
    </row>
    <row r="161" spans="1:25" ht="15.75" customHeight="1">
      <c r="A161" s="259"/>
      <c r="B161" s="259"/>
      <c r="C161" s="259"/>
      <c r="D161" s="259"/>
      <c r="E161" s="259"/>
      <c r="F161" s="259"/>
      <c r="G161" s="259"/>
      <c r="H161" s="259"/>
      <c r="I161" s="258"/>
      <c r="J161" s="258"/>
      <c r="K161" s="258"/>
      <c r="L161" s="258"/>
      <c r="M161" s="258"/>
      <c r="N161" s="258"/>
      <c r="O161" s="258"/>
      <c r="P161" s="258"/>
      <c r="Q161" s="258"/>
      <c r="R161" s="258"/>
      <c r="S161" s="258"/>
      <c r="T161" s="258"/>
      <c r="U161" s="258"/>
      <c r="V161" s="258"/>
      <c r="W161" s="258"/>
      <c r="X161" s="258"/>
      <c r="Y161" s="258"/>
    </row>
    <row r="162" spans="1:25" ht="15.75" customHeight="1">
      <c r="A162" s="259"/>
      <c r="B162" s="259"/>
      <c r="C162" s="259"/>
      <c r="D162" s="259"/>
      <c r="E162" s="259"/>
      <c r="F162" s="259"/>
      <c r="G162" s="259"/>
      <c r="H162" s="259"/>
      <c r="I162" s="258"/>
      <c r="J162" s="258"/>
      <c r="K162" s="258"/>
      <c r="L162" s="258"/>
      <c r="M162" s="258"/>
      <c r="N162" s="258"/>
      <c r="O162" s="258"/>
      <c r="P162" s="258"/>
      <c r="Q162" s="258"/>
      <c r="R162" s="258"/>
      <c r="S162" s="258"/>
      <c r="T162" s="258"/>
      <c r="U162" s="258"/>
      <c r="V162" s="258"/>
      <c r="W162" s="258"/>
      <c r="X162" s="258"/>
      <c r="Y162" s="258"/>
    </row>
    <row r="163" spans="1:25" ht="15.75" customHeight="1">
      <c r="A163" s="259"/>
      <c r="B163" s="259"/>
      <c r="C163" s="259"/>
      <c r="D163" s="259"/>
      <c r="E163" s="259"/>
      <c r="F163" s="259"/>
      <c r="G163" s="259"/>
      <c r="H163" s="259"/>
      <c r="I163" s="258"/>
      <c r="J163" s="258"/>
      <c r="K163" s="258"/>
      <c r="L163" s="258"/>
      <c r="M163" s="258"/>
      <c r="N163" s="258"/>
      <c r="O163" s="258"/>
      <c r="P163" s="258"/>
      <c r="Q163" s="258"/>
      <c r="R163" s="258"/>
      <c r="S163" s="258"/>
      <c r="T163" s="258"/>
      <c r="U163" s="258"/>
      <c r="V163" s="258"/>
      <c r="W163" s="258"/>
      <c r="X163" s="258"/>
      <c r="Y163" s="258"/>
    </row>
    <row r="164" spans="1:25" ht="15.75" customHeight="1">
      <c r="A164" s="259"/>
      <c r="B164" s="259"/>
      <c r="C164" s="259"/>
      <c r="D164" s="259"/>
      <c r="E164" s="259"/>
      <c r="F164" s="259"/>
      <c r="G164" s="259"/>
      <c r="H164" s="259"/>
      <c r="I164" s="258"/>
      <c r="J164" s="258"/>
      <c r="K164" s="258"/>
      <c r="L164" s="258"/>
      <c r="M164" s="258"/>
      <c r="N164" s="258"/>
      <c r="O164" s="258"/>
      <c r="P164" s="258"/>
      <c r="Q164" s="258"/>
      <c r="R164" s="258"/>
      <c r="S164" s="258"/>
      <c r="T164" s="258"/>
      <c r="U164" s="258"/>
      <c r="V164" s="258"/>
      <c r="W164" s="258"/>
      <c r="X164" s="258"/>
      <c r="Y164" s="258"/>
    </row>
    <row r="165" spans="1:25" ht="15.75" customHeight="1">
      <c r="A165" s="259"/>
      <c r="B165" s="259"/>
      <c r="C165" s="259"/>
      <c r="D165" s="259"/>
      <c r="E165" s="259"/>
      <c r="F165" s="259"/>
      <c r="G165" s="259"/>
      <c r="H165" s="259"/>
      <c r="I165" s="258"/>
      <c r="J165" s="258"/>
      <c r="K165" s="258"/>
      <c r="L165" s="258"/>
      <c r="M165" s="258"/>
      <c r="N165" s="258"/>
      <c r="O165" s="258"/>
      <c r="P165" s="258"/>
      <c r="Q165" s="258"/>
      <c r="R165" s="258"/>
      <c r="S165" s="258"/>
      <c r="T165" s="258"/>
      <c r="U165" s="258"/>
      <c r="V165" s="258"/>
      <c r="W165" s="258"/>
      <c r="X165" s="258"/>
      <c r="Y165" s="258"/>
    </row>
    <row r="166" spans="1:25" ht="15.75" customHeight="1">
      <c r="A166" s="259"/>
      <c r="B166" s="259"/>
      <c r="C166" s="259"/>
      <c r="D166" s="259"/>
      <c r="E166" s="259"/>
      <c r="F166" s="259"/>
      <c r="G166" s="259"/>
      <c r="H166" s="259"/>
      <c r="I166" s="258"/>
      <c r="J166" s="258"/>
      <c r="K166" s="258"/>
      <c r="L166" s="258"/>
      <c r="M166" s="258"/>
      <c r="N166" s="258"/>
      <c r="O166" s="258"/>
      <c r="P166" s="258"/>
      <c r="Q166" s="258"/>
      <c r="R166" s="258"/>
      <c r="S166" s="258"/>
      <c r="T166" s="258"/>
      <c r="U166" s="258"/>
      <c r="V166" s="258"/>
      <c r="W166" s="258"/>
      <c r="X166" s="258"/>
      <c r="Y166" s="258"/>
    </row>
    <row r="167" spans="1:25" ht="15.75" customHeight="1">
      <c r="A167" s="259"/>
      <c r="B167" s="259"/>
      <c r="C167" s="259"/>
      <c r="D167" s="259"/>
      <c r="E167" s="259"/>
      <c r="F167" s="259"/>
      <c r="G167" s="259"/>
      <c r="H167" s="259"/>
      <c r="I167" s="258"/>
      <c r="J167" s="258"/>
      <c r="K167" s="258"/>
      <c r="L167" s="258"/>
      <c r="M167" s="258"/>
      <c r="N167" s="258"/>
      <c r="O167" s="258"/>
      <c r="P167" s="258"/>
      <c r="Q167" s="258"/>
      <c r="R167" s="258"/>
      <c r="S167" s="258"/>
      <c r="T167" s="258"/>
      <c r="U167" s="258"/>
      <c r="V167" s="258"/>
      <c r="W167" s="258"/>
      <c r="X167" s="258"/>
      <c r="Y167" s="258"/>
    </row>
    <row r="168" spans="1:25" ht="15.75" customHeight="1">
      <c r="A168" s="259"/>
      <c r="B168" s="259"/>
      <c r="C168" s="259"/>
      <c r="D168" s="259"/>
      <c r="E168" s="259"/>
      <c r="F168" s="259"/>
      <c r="G168" s="259"/>
      <c r="H168" s="259"/>
      <c r="I168" s="258"/>
      <c r="J168" s="258"/>
      <c r="K168" s="258"/>
      <c r="L168" s="258"/>
      <c r="M168" s="258"/>
      <c r="N168" s="258"/>
      <c r="O168" s="258"/>
      <c r="P168" s="258"/>
      <c r="Q168" s="258"/>
      <c r="R168" s="258"/>
      <c r="S168" s="258"/>
      <c r="T168" s="258"/>
      <c r="U168" s="258"/>
      <c r="V168" s="258"/>
      <c r="W168" s="258"/>
      <c r="X168" s="258"/>
      <c r="Y168" s="258"/>
    </row>
    <row r="169" spans="1:25" ht="15.75" customHeight="1">
      <c r="A169" s="259"/>
      <c r="B169" s="259"/>
      <c r="C169" s="259"/>
      <c r="D169" s="259"/>
      <c r="E169" s="259"/>
      <c r="F169" s="259"/>
      <c r="G169" s="259"/>
      <c r="H169" s="259"/>
      <c r="I169" s="258"/>
      <c r="J169" s="258"/>
      <c r="K169" s="258"/>
      <c r="L169" s="258"/>
      <c r="M169" s="258"/>
      <c r="N169" s="258"/>
      <c r="O169" s="258"/>
      <c r="P169" s="258"/>
      <c r="Q169" s="258"/>
      <c r="R169" s="258"/>
      <c r="S169" s="258"/>
      <c r="T169" s="258"/>
      <c r="U169" s="258"/>
      <c r="V169" s="258"/>
      <c r="W169" s="258"/>
      <c r="X169" s="258"/>
      <c r="Y169" s="258"/>
    </row>
    <row r="170" spans="1:25" ht="15.75" customHeight="1">
      <c r="A170" s="259"/>
      <c r="B170" s="259"/>
      <c r="C170" s="259"/>
      <c r="D170" s="259"/>
      <c r="E170" s="259"/>
      <c r="F170" s="259"/>
      <c r="G170" s="259"/>
      <c r="H170" s="259"/>
      <c r="I170" s="258"/>
      <c r="J170" s="258"/>
      <c r="K170" s="258"/>
      <c r="L170" s="258"/>
      <c r="M170" s="258"/>
      <c r="N170" s="258"/>
      <c r="O170" s="258"/>
      <c r="P170" s="258"/>
      <c r="Q170" s="258"/>
      <c r="R170" s="258"/>
      <c r="S170" s="258"/>
      <c r="T170" s="258"/>
      <c r="U170" s="258"/>
      <c r="V170" s="258"/>
      <c r="W170" s="258"/>
      <c r="X170" s="258"/>
      <c r="Y170" s="258"/>
    </row>
    <row r="171" spans="1:25" ht="15.75" customHeight="1">
      <c r="A171" s="259"/>
      <c r="B171" s="259"/>
      <c r="C171" s="259"/>
      <c r="D171" s="259"/>
      <c r="E171" s="259"/>
      <c r="F171" s="259"/>
      <c r="G171" s="259"/>
      <c r="H171" s="259"/>
      <c r="I171" s="258"/>
      <c r="J171" s="258"/>
      <c r="K171" s="258"/>
      <c r="L171" s="258"/>
      <c r="M171" s="258"/>
      <c r="N171" s="258"/>
      <c r="O171" s="258"/>
      <c r="P171" s="258"/>
      <c r="Q171" s="258"/>
      <c r="R171" s="258"/>
      <c r="S171" s="258"/>
      <c r="T171" s="258"/>
      <c r="U171" s="258"/>
      <c r="V171" s="258"/>
      <c r="W171" s="258"/>
      <c r="X171" s="258"/>
      <c r="Y171" s="258"/>
    </row>
    <row r="172" spans="1:25" ht="15.75" customHeight="1">
      <c r="A172" s="259"/>
      <c r="B172" s="259"/>
      <c r="C172" s="259"/>
      <c r="D172" s="259"/>
      <c r="E172" s="259"/>
      <c r="F172" s="259"/>
      <c r="G172" s="259"/>
      <c r="H172" s="259"/>
      <c r="I172" s="258"/>
      <c r="J172" s="258"/>
      <c r="K172" s="258"/>
      <c r="L172" s="258"/>
      <c r="M172" s="258"/>
      <c r="N172" s="258"/>
      <c r="O172" s="258"/>
      <c r="P172" s="258"/>
      <c r="Q172" s="258"/>
      <c r="R172" s="258"/>
      <c r="S172" s="258"/>
      <c r="T172" s="258"/>
      <c r="U172" s="258"/>
      <c r="V172" s="258"/>
      <c r="W172" s="258"/>
      <c r="X172" s="258"/>
      <c r="Y172" s="258"/>
    </row>
    <row r="173" spans="1:25" ht="15.75" customHeight="1">
      <c r="A173" s="259"/>
      <c r="B173" s="259"/>
      <c r="C173" s="259"/>
      <c r="D173" s="259"/>
      <c r="E173" s="259"/>
      <c r="F173" s="259"/>
      <c r="G173" s="259"/>
      <c r="H173" s="259"/>
      <c r="I173" s="258"/>
      <c r="J173" s="258"/>
      <c r="K173" s="258"/>
      <c r="L173" s="258"/>
      <c r="M173" s="258"/>
      <c r="N173" s="258"/>
      <c r="O173" s="258"/>
      <c r="P173" s="258"/>
      <c r="Q173" s="258"/>
      <c r="R173" s="258"/>
      <c r="S173" s="258"/>
      <c r="T173" s="258"/>
      <c r="U173" s="258"/>
      <c r="V173" s="258"/>
      <c r="W173" s="258"/>
      <c r="X173" s="258"/>
      <c r="Y173" s="258"/>
    </row>
    <row r="174" spans="1:25" ht="15.75" customHeight="1">
      <c r="A174" s="259"/>
      <c r="B174" s="259"/>
      <c r="C174" s="259"/>
      <c r="D174" s="259"/>
      <c r="E174" s="259"/>
      <c r="F174" s="259"/>
      <c r="G174" s="259"/>
      <c r="H174" s="259"/>
      <c r="I174" s="258"/>
      <c r="J174" s="258"/>
      <c r="K174" s="258"/>
      <c r="L174" s="258"/>
      <c r="M174" s="258"/>
      <c r="N174" s="258"/>
      <c r="O174" s="258"/>
      <c r="P174" s="258"/>
      <c r="Q174" s="258"/>
      <c r="R174" s="258"/>
      <c r="S174" s="258"/>
      <c r="T174" s="258"/>
      <c r="U174" s="258"/>
      <c r="V174" s="258"/>
      <c r="W174" s="258"/>
      <c r="X174" s="258"/>
      <c r="Y174" s="258"/>
    </row>
    <row r="175" spans="1:25" ht="15.75" customHeight="1">
      <c r="A175" s="259"/>
      <c r="B175" s="259"/>
      <c r="C175" s="259"/>
      <c r="D175" s="259"/>
      <c r="E175" s="259"/>
      <c r="F175" s="259"/>
      <c r="G175" s="259"/>
      <c r="H175" s="259"/>
      <c r="I175" s="258"/>
      <c r="J175" s="258"/>
      <c r="K175" s="258"/>
      <c r="L175" s="258"/>
      <c r="M175" s="258"/>
      <c r="N175" s="258"/>
      <c r="O175" s="258"/>
      <c r="P175" s="258"/>
      <c r="Q175" s="258"/>
      <c r="R175" s="258"/>
      <c r="S175" s="258"/>
      <c r="T175" s="258"/>
      <c r="U175" s="258"/>
      <c r="V175" s="258"/>
      <c r="W175" s="258"/>
      <c r="X175" s="258"/>
      <c r="Y175" s="258"/>
    </row>
    <row r="176" spans="1:25" ht="15.75" customHeight="1">
      <c r="A176" s="259"/>
      <c r="B176" s="259"/>
      <c r="C176" s="259"/>
      <c r="D176" s="259"/>
      <c r="E176" s="259"/>
      <c r="F176" s="259"/>
      <c r="G176" s="259"/>
      <c r="H176" s="259"/>
      <c r="I176" s="258"/>
      <c r="J176" s="258"/>
      <c r="K176" s="258"/>
      <c r="L176" s="258"/>
      <c r="M176" s="258"/>
      <c r="N176" s="258"/>
      <c r="O176" s="258"/>
      <c r="P176" s="258"/>
      <c r="Q176" s="258"/>
      <c r="R176" s="258"/>
      <c r="S176" s="258"/>
      <c r="T176" s="258"/>
      <c r="U176" s="258"/>
      <c r="V176" s="258"/>
      <c r="W176" s="258"/>
      <c r="X176" s="258"/>
      <c r="Y176" s="258"/>
    </row>
    <row r="177" spans="1:25" ht="15.75" customHeight="1">
      <c r="A177" s="259"/>
      <c r="B177" s="259"/>
      <c r="C177" s="259"/>
      <c r="D177" s="259"/>
      <c r="E177" s="259"/>
      <c r="F177" s="259"/>
      <c r="G177" s="259"/>
      <c r="H177" s="259"/>
      <c r="I177" s="258"/>
      <c r="J177" s="258"/>
      <c r="K177" s="258"/>
      <c r="L177" s="258"/>
      <c r="M177" s="258"/>
      <c r="N177" s="258"/>
      <c r="O177" s="258"/>
      <c r="P177" s="258"/>
      <c r="Q177" s="258"/>
      <c r="R177" s="258"/>
      <c r="S177" s="258"/>
      <c r="T177" s="258"/>
      <c r="U177" s="258"/>
      <c r="V177" s="258"/>
      <c r="W177" s="258"/>
      <c r="X177" s="258"/>
      <c r="Y177" s="258"/>
    </row>
    <row r="178" spans="1:25" ht="15.75" customHeight="1">
      <c r="A178" s="259"/>
      <c r="B178" s="259"/>
      <c r="C178" s="259"/>
      <c r="D178" s="259"/>
      <c r="E178" s="259"/>
      <c r="F178" s="259"/>
      <c r="G178" s="259"/>
      <c r="H178" s="259"/>
      <c r="I178" s="258"/>
      <c r="J178" s="258"/>
      <c r="K178" s="258"/>
      <c r="L178" s="258"/>
      <c r="M178" s="258"/>
      <c r="N178" s="258"/>
      <c r="O178" s="258"/>
      <c r="P178" s="258"/>
      <c r="Q178" s="258"/>
      <c r="R178" s="258"/>
      <c r="S178" s="258"/>
      <c r="T178" s="258"/>
      <c r="U178" s="258"/>
      <c r="V178" s="258"/>
      <c r="W178" s="258"/>
      <c r="X178" s="258"/>
      <c r="Y178" s="258"/>
    </row>
    <row r="179" spans="1:25" ht="15.75" customHeight="1">
      <c r="A179" s="259"/>
      <c r="B179" s="259"/>
      <c r="C179" s="259"/>
      <c r="D179" s="259"/>
      <c r="E179" s="259"/>
      <c r="F179" s="259"/>
      <c r="G179" s="259"/>
      <c r="H179" s="259"/>
      <c r="I179" s="258"/>
      <c r="J179" s="258"/>
      <c r="K179" s="258"/>
      <c r="L179" s="258"/>
      <c r="M179" s="258"/>
      <c r="N179" s="258"/>
      <c r="O179" s="258"/>
      <c r="P179" s="258"/>
      <c r="Q179" s="258"/>
      <c r="R179" s="258"/>
      <c r="S179" s="258"/>
      <c r="T179" s="258"/>
      <c r="U179" s="258"/>
      <c r="V179" s="258"/>
      <c r="W179" s="258"/>
      <c r="X179" s="258"/>
      <c r="Y179" s="258"/>
    </row>
    <row r="180" spans="1:25" ht="15.75" customHeight="1">
      <c r="A180" s="259"/>
      <c r="B180" s="259"/>
      <c r="C180" s="259"/>
      <c r="D180" s="259"/>
      <c r="E180" s="259"/>
      <c r="F180" s="259"/>
      <c r="G180" s="259"/>
      <c r="H180" s="259"/>
      <c r="I180" s="258"/>
      <c r="J180" s="258"/>
      <c r="K180" s="258"/>
      <c r="L180" s="258"/>
      <c r="M180" s="258"/>
      <c r="N180" s="258"/>
      <c r="O180" s="258"/>
      <c r="P180" s="258"/>
      <c r="Q180" s="258"/>
      <c r="R180" s="258"/>
      <c r="S180" s="258"/>
      <c r="T180" s="258"/>
      <c r="U180" s="258"/>
      <c r="V180" s="258"/>
      <c r="W180" s="258"/>
      <c r="X180" s="258"/>
      <c r="Y180" s="258"/>
    </row>
    <row r="181" spans="1:25" ht="15.75" customHeight="1">
      <c r="A181" s="259"/>
      <c r="B181" s="259"/>
      <c r="C181" s="259"/>
      <c r="D181" s="259"/>
      <c r="E181" s="259"/>
      <c r="F181" s="259"/>
      <c r="G181" s="259"/>
      <c r="H181" s="259"/>
      <c r="I181" s="258"/>
      <c r="J181" s="258"/>
      <c r="K181" s="258"/>
      <c r="L181" s="258"/>
      <c r="M181" s="258"/>
      <c r="N181" s="258"/>
      <c r="O181" s="258"/>
      <c r="P181" s="258"/>
      <c r="Q181" s="258"/>
      <c r="R181" s="258"/>
      <c r="S181" s="258"/>
      <c r="T181" s="258"/>
      <c r="U181" s="258"/>
      <c r="V181" s="258"/>
      <c r="W181" s="258"/>
      <c r="X181" s="258"/>
      <c r="Y181" s="258"/>
    </row>
    <row r="182" spans="1:25" ht="15.75" customHeight="1">
      <c r="A182" s="259"/>
      <c r="B182" s="259"/>
      <c r="C182" s="259"/>
      <c r="D182" s="259"/>
      <c r="E182" s="259"/>
      <c r="F182" s="259"/>
      <c r="G182" s="259"/>
      <c r="H182" s="259"/>
      <c r="I182" s="258"/>
      <c r="J182" s="258"/>
      <c r="K182" s="258"/>
      <c r="L182" s="258"/>
      <c r="M182" s="258"/>
      <c r="N182" s="258"/>
      <c r="O182" s="258"/>
      <c r="P182" s="258"/>
      <c r="Q182" s="258"/>
      <c r="R182" s="258"/>
      <c r="S182" s="258"/>
      <c r="T182" s="258"/>
      <c r="U182" s="258"/>
      <c r="V182" s="258"/>
      <c r="W182" s="258"/>
      <c r="X182" s="258"/>
      <c r="Y182" s="258"/>
    </row>
    <row r="183" spans="1:25" ht="15.75" customHeight="1">
      <c r="A183" s="259"/>
      <c r="B183" s="259"/>
      <c r="C183" s="259"/>
      <c r="D183" s="259"/>
      <c r="E183" s="259"/>
      <c r="F183" s="259"/>
      <c r="G183" s="259"/>
      <c r="H183" s="259"/>
      <c r="I183" s="258"/>
      <c r="J183" s="258"/>
      <c r="K183" s="258"/>
      <c r="L183" s="258"/>
      <c r="M183" s="258"/>
      <c r="N183" s="258"/>
      <c r="O183" s="258"/>
      <c r="P183" s="258"/>
      <c r="Q183" s="258"/>
      <c r="R183" s="258"/>
      <c r="S183" s="258"/>
      <c r="T183" s="258"/>
      <c r="U183" s="258"/>
      <c r="V183" s="258"/>
      <c r="W183" s="258"/>
      <c r="X183" s="258"/>
      <c r="Y183" s="258"/>
    </row>
    <row r="184" spans="1:25" ht="15.75" customHeight="1">
      <c r="A184" s="259"/>
      <c r="B184" s="259"/>
      <c r="C184" s="259"/>
      <c r="D184" s="259"/>
      <c r="E184" s="259"/>
      <c r="F184" s="259"/>
      <c r="G184" s="259"/>
      <c r="H184" s="259"/>
      <c r="I184" s="258"/>
      <c r="J184" s="258"/>
      <c r="K184" s="258"/>
      <c r="L184" s="258"/>
      <c r="M184" s="258"/>
      <c r="N184" s="258"/>
      <c r="O184" s="258"/>
      <c r="P184" s="258"/>
      <c r="Q184" s="258"/>
      <c r="R184" s="258"/>
      <c r="S184" s="258"/>
      <c r="T184" s="258"/>
      <c r="U184" s="258"/>
      <c r="V184" s="258"/>
      <c r="W184" s="258"/>
      <c r="X184" s="258"/>
      <c r="Y184" s="258"/>
    </row>
    <row r="185" spans="1:25" ht="15.75" customHeight="1">
      <c r="A185" s="259"/>
      <c r="B185" s="259"/>
      <c r="C185" s="259"/>
      <c r="D185" s="259"/>
      <c r="E185" s="259"/>
      <c r="F185" s="259"/>
      <c r="G185" s="259"/>
      <c r="H185" s="259"/>
      <c r="I185" s="258"/>
      <c r="J185" s="258"/>
      <c r="K185" s="258"/>
      <c r="L185" s="258"/>
      <c r="M185" s="258"/>
      <c r="N185" s="258"/>
      <c r="O185" s="258"/>
      <c r="P185" s="258"/>
      <c r="Q185" s="258"/>
      <c r="R185" s="258"/>
      <c r="S185" s="258"/>
      <c r="T185" s="258"/>
      <c r="U185" s="258"/>
      <c r="V185" s="258"/>
      <c r="W185" s="258"/>
      <c r="X185" s="258"/>
      <c r="Y185" s="258"/>
    </row>
    <row r="186" spans="1:25" ht="15.75" customHeight="1">
      <c r="A186" s="259"/>
      <c r="B186" s="259"/>
      <c r="C186" s="259"/>
      <c r="D186" s="259"/>
      <c r="E186" s="259"/>
      <c r="F186" s="259"/>
      <c r="G186" s="259"/>
      <c r="H186" s="259"/>
      <c r="I186" s="258"/>
      <c r="J186" s="258"/>
      <c r="K186" s="258"/>
      <c r="L186" s="258"/>
      <c r="M186" s="258"/>
      <c r="N186" s="258"/>
      <c r="O186" s="258"/>
      <c r="P186" s="258"/>
      <c r="Q186" s="258"/>
      <c r="R186" s="258"/>
      <c r="S186" s="258"/>
      <c r="T186" s="258"/>
      <c r="U186" s="258"/>
      <c r="V186" s="258"/>
      <c r="W186" s="258"/>
      <c r="X186" s="258"/>
      <c r="Y186" s="258"/>
    </row>
    <row r="187" spans="1:25" ht="15.75" customHeight="1">
      <c r="A187" s="259"/>
      <c r="B187" s="259"/>
      <c r="C187" s="259"/>
      <c r="D187" s="259"/>
      <c r="E187" s="259"/>
      <c r="F187" s="259"/>
      <c r="G187" s="259"/>
      <c r="H187" s="259"/>
      <c r="I187" s="258"/>
      <c r="J187" s="258"/>
      <c r="K187" s="258"/>
      <c r="L187" s="258"/>
      <c r="M187" s="258"/>
      <c r="N187" s="258"/>
      <c r="O187" s="258"/>
      <c r="P187" s="258"/>
      <c r="Q187" s="258"/>
      <c r="R187" s="258"/>
      <c r="S187" s="258"/>
      <c r="T187" s="258"/>
      <c r="U187" s="258"/>
      <c r="V187" s="258"/>
      <c r="W187" s="258"/>
      <c r="X187" s="258"/>
      <c r="Y187" s="258"/>
    </row>
    <row r="188" spans="1:25" ht="15.75" customHeight="1">
      <c r="A188" s="259"/>
      <c r="B188" s="259"/>
      <c r="C188" s="259"/>
      <c r="D188" s="259"/>
      <c r="E188" s="259"/>
      <c r="F188" s="259"/>
      <c r="G188" s="259"/>
      <c r="H188" s="259"/>
      <c r="I188" s="258"/>
      <c r="J188" s="258"/>
      <c r="K188" s="258"/>
      <c r="L188" s="258"/>
      <c r="M188" s="258"/>
      <c r="N188" s="258"/>
      <c r="O188" s="258"/>
      <c r="P188" s="258"/>
      <c r="Q188" s="258"/>
      <c r="R188" s="258"/>
      <c r="S188" s="258"/>
      <c r="T188" s="258"/>
      <c r="U188" s="258"/>
      <c r="V188" s="258"/>
      <c r="W188" s="258"/>
      <c r="X188" s="258"/>
      <c r="Y188" s="258"/>
    </row>
    <row r="189" spans="1:25" ht="15.75" customHeight="1">
      <c r="A189" s="259"/>
      <c r="B189" s="259"/>
      <c r="C189" s="259"/>
      <c r="D189" s="259"/>
      <c r="E189" s="259"/>
      <c r="F189" s="259"/>
      <c r="G189" s="259"/>
      <c r="H189" s="259"/>
      <c r="I189" s="258"/>
      <c r="J189" s="258"/>
      <c r="K189" s="258"/>
      <c r="L189" s="258"/>
      <c r="M189" s="258"/>
      <c r="N189" s="258"/>
      <c r="O189" s="258"/>
      <c r="P189" s="258"/>
      <c r="Q189" s="258"/>
      <c r="R189" s="258"/>
      <c r="S189" s="258"/>
      <c r="T189" s="258"/>
      <c r="U189" s="258"/>
      <c r="V189" s="258"/>
      <c r="W189" s="258"/>
      <c r="X189" s="258"/>
      <c r="Y189" s="258"/>
    </row>
    <row r="190" spans="1:25" ht="15.75" customHeight="1">
      <c r="A190" s="259"/>
      <c r="B190" s="259"/>
      <c r="C190" s="259"/>
      <c r="D190" s="259"/>
      <c r="E190" s="259"/>
      <c r="F190" s="259"/>
      <c r="G190" s="259"/>
      <c r="H190" s="259"/>
      <c r="I190" s="258"/>
      <c r="J190" s="258"/>
      <c r="K190" s="258"/>
      <c r="L190" s="258"/>
      <c r="M190" s="258"/>
      <c r="N190" s="258"/>
      <c r="O190" s="258"/>
      <c r="P190" s="258"/>
      <c r="Q190" s="258"/>
      <c r="R190" s="258"/>
      <c r="S190" s="258"/>
      <c r="T190" s="258"/>
      <c r="U190" s="258"/>
      <c r="V190" s="258"/>
      <c r="W190" s="258"/>
      <c r="X190" s="258"/>
      <c r="Y190" s="258"/>
    </row>
    <row r="191" spans="1:25" ht="15.75" customHeight="1">
      <c r="A191" s="259"/>
      <c r="B191" s="259"/>
      <c r="C191" s="259"/>
      <c r="D191" s="259"/>
      <c r="E191" s="259"/>
      <c r="F191" s="259"/>
      <c r="G191" s="259"/>
      <c r="H191" s="259"/>
      <c r="I191" s="258"/>
      <c r="J191" s="258"/>
      <c r="K191" s="258"/>
      <c r="L191" s="258"/>
      <c r="M191" s="258"/>
      <c r="N191" s="258"/>
      <c r="O191" s="258"/>
      <c r="P191" s="258"/>
      <c r="Q191" s="258"/>
      <c r="R191" s="258"/>
      <c r="S191" s="258"/>
      <c r="T191" s="258"/>
      <c r="U191" s="258"/>
      <c r="V191" s="258"/>
      <c r="W191" s="258"/>
      <c r="X191" s="258"/>
      <c r="Y191" s="258"/>
    </row>
    <row r="192" spans="1:25" ht="15.75" customHeight="1">
      <c r="A192" s="259"/>
      <c r="B192" s="259"/>
      <c r="C192" s="259"/>
      <c r="D192" s="259"/>
      <c r="E192" s="259"/>
      <c r="F192" s="259"/>
      <c r="G192" s="259"/>
      <c r="H192" s="259"/>
      <c r="I192" s="258"/>
      <c r="J192" s="258"/>
      <c r="K192" s="258"/>
      <c r="L192" s="258"/>
      <c r="M192" s="258"/>
      <c r="N192" s="258"/>
      <c r="O192" s="258"/>
      <c r="P192" s="258"/>
      <c r="Q192" s="258"/>
      <c r="R192" s="258"/>
      <c r="S192" s="258"/>
      <c r="T192" s="258"/>
      <c r="U192" s="258"/>
      <c r="V192" s="258"/>
      <c r="W192" s="258"/>
      <c r="X192" s="258"/>
      <c r="Y192" s="258"/>
    </row>
    <row r="193" spans="1:25" ht="15.75" customHeight="1">
      <c r="A193" s="259"/>
      <c r="B193" s="259"/>
      <c r="C193" s="259"/>
      <c r="D193" s="259"/>
      <c r="E193" s="259"/>
      <c r="F193" s="259"/>
      <c r="G193" s="259"/>
      <c r="H193" s="259"/>
      <c r="I193" s="258"/>
      <c r="J193" s="258"/>
      <c r="K193" s="258"/>
      <c r="L193" s="258"/>
      <c r="M193" s="258"/>
      <c r="N193" s="258"/>
      <c r="O193" s="258"/>
      <c r="P193" s="258"/>
      <c r="Q193" s="258"/>
      <c r="R193" s="258"/>
      <c r="S193" s="258"/>
      <c r="T193" s="258"/>
      <c r="U193" s="258"/>
      <c r="V193" s="258"/>
      <c r="W193" s="258"/>
      <c r="X193" s="258"/>
      <c r="Y193" s="258"/>
    </row>
    <row r="194" spans="1:25" ht="15.75" customHeight="1">
      <c r="A194" s="259"/>
      <c r="B194" s="259"/>
      <c r="C194" s="259"/>
      <c r="D194" s="259"/>
      <c r="E194" s="259"/>
      <c r="F194" s="259"/>
      <c r="G194" s="259"/>
      <c r="H194" s="259"/>
      <c r="I194" s="258"/>
      <c r="J194" s="258"/>
      <c r="K194" s="258"/>
      <c r="L194" s="258"/>
      <c r="M194" s="258"/>
      <c r="N194" s="258"/>
      <c r="O194" s="258"/>
      <c r="P194" s="258"/>
      <c r="Q194" s="258"/>
      <c r="R194" s="258"/>
      <c r="S194" s="258"/>
      <c r="T194" s="258"/>
      <c r="U194" s="258"/>
      <c r="V194" s="258"/>
      <c r="W194" s="258"/>
      <c r="X194" s="258"/>
      <c r="Y194" s="258"/>
    </row>
    <row r="195" spans="1:25" ht="15.75" customHeight="1">
      <c r="A195" s="259"/>
      <c r="B195" s="259"/>
      <c r="C195" s="259"/>
      <c r="D195" s="259"/>
      <c r="E195" s="259"/>
      <c r="F195" s="259"/>
      <c r="G195" s="259"/>
      <c r="H195" s="259"/>
      <c r="I195" s="258"/>
      <c r="J195" s="258"/>
      <c r="K195" s="258"/>
      <c r="L195" s="258"/>
      <c r="M195" s="258"/>
      <c r="N195" s="258"/>
      <c r="O195" s="258"/>
      <c r="P195" s="258"/>
      <c r="Q195" s="258"/>
      <c r="R195" s="258"/>
      <c r="S195" s="258"/>
      <c r="T195" s="258"/>
      <c r="U195" s="258"/>
      <c r="V195" s="258"/>
      <c r="W195" s="258"/>
      <c r="X195" s="258"/>
      <c r="Y195" s="258"/>
    </row>
    <row r="196" spans="1:25" ht="15.75" customHeight="1">
      <c r="A196" s="259"/>
      <c r="B196" s="259"/>
      <c r="C196" s="259"/>
      <c r="D196" s="259"/>
      <c r="E196" s="259"/>
      <c r="F196" s="259"/>
      <c r="G196" s="259"/>
      <c r="H196" s="259"/>
      <c r="I196" s="258"/>
      <c r="J196" s="258"/>
      <c r="K196" s="258"/>
      <c r="L196" s="258"/>
      <c r="M196" s="258"/>
      <c r="N196" s="258"/>
      <c r="O196" s="258"/>
      <c r="P196" s="258"/>
      <c r="Q196" s="258"/>
      <c r="R196" s="258"/>
      <c r="S196" s="258"/>
      <c r="T196" s="258"/>
      <c r="U196" s="258"/>
      <c r="V196" s="258"/>
      <c r="W196" s="258"/>
      <c r="X196" s="258"/>
      <c r="Y196" s="258"/>
    </row>
    <row r="197" spans="1:25" ht="15.75" customHeight="1">
      <c r="A197" s="259"/>
      <c r="B197" s="259"/>
      <c r="C197" s="259"/>
      <c r="D197" s="259"/>
      <c r="E197" s="259"/>
      <c r="F197" s="259"/>
      <c r="G197" s="259"/>
      <c r="H197" s="259"/>
      <c r="I197" s="258"/>
      <c r="J197" s="258"/>
      <c r="K197" s="258"/>
      <c r="L197" s="258"/>
      <c r="M197" s="258"/>
      <c r="N197" s="258"/>
      <c r="O197" s="258"/>
      <c r="P197" s="258"/>
      <c r="Q197" s="258"/>
      <c r="R197" s="258"/>
      <c r="S197" s="258"/>
      <c r="T197" s="258"/>
      <c r="U197" s="258"/>
      <c r="V197" s="258"/>
      <c r="W197" s="258"/>
      <c r="X197" s="258"/>
      <c r="Y197" s="258"/>
    </row>
    <row r="198" spans="1:25" ht="15.75" customHeight="1">
      <c r="A198" s="259"/>
      <c r="B198" s="259"/>
      <c r="C198" s="259"/>
      <c r="D198" s="259"/>
      <c r="E198" s="259"/>
      <c r="F198" s="259"/>
      <c r="G198" s="259"/>
      <c r="H198" s="259"/>
      <c r="I198" s="258"/>
      <c r="J198" s="258"/>
      <c r="K198" s="258"/>
      <c r="L198" s="258"/>
      <c r="M198" s="258"/>
      <c r="N198" s="258"/>
      <c r="O198" s="258"/>
      <c r="P198" s="258"/>
      <c r="Q198" s="258"/>
      <c r="R198" s="258"/>
      <c r="S198" s="258"/>
      <c r="T198" s="258"/>
      <c r="U198" s="258"/>
      <c r="V198" s="258"/>
      <c r="W198" s="258"/>
      <c r="X198" s="258"/>
      <c r="Y198" s="258"/>
    </row>
    <row r="199" spans="1:25" ht="15.75" customHeight="1">
      <c r="A199" s="259"/>
      <c r="B199" s="259"/>
      <c r="C199" s="259"/>
      <c r="D199" s="259"/>
      <c r="E199" s="259"/>
      <c r="F199" s="259"/>
      <c r="G199" s="259"/>
      <c r="H199" s="259"/>
      <c r="I199" s="258"/>
      <c r="J199" s="258"/>
      <c r="K199" s="258"/>
      <c r="L199" s="258"/>
      <c r="M199" s="258"/>
      <c r="N199" s="258"/>
      <c r="O199" s="258"/>
      <c r="P199" s="258"/>
      <c r="Q199" s="258"/>
      <c r="R199" s="258"/>
      <c r="S199" s="258"/>
      <c r="T199" s="258"/>
      <c r="U199" s="258"/>
      <c r="V199" s="258"/>
      <c r="W199" s="258"/>
      <c r="X199" s="258"/>
      <c r="Y199" s="258"/>
    </row>
    <row r="200" spans="1:25" ht="15.75" customHeight="1">
      <c r="A200" s="259"/>
      <c r="B200" s="259"/>
      <c r="C200" s="259"/>
      <c r="D200" s="259"/>
      <c r="E200" s="259"/>
      <c r="F200" s="259"/>
      <c r="G200" s="259"/>
      <c r="H200" s="259"/>
      <c r="I200" s="258"/>
      <c r="J200" s="258"/>
      <c r="K200" s="258"/>
      <c r="L200" s="258"/>
      <c r="M200" s="258"/>
      <c r="N200" s="258"/>
      <c r="O200" s="258"/>
      <c r="P200" s="258"/>
      <c r="Q200" s="258"/>
      <c r="R200" s="258"/>
      <c r="S200" s="258"/>
      <c r="T200" s="258"/>
      <c r="U200" s="258"/>
      <c r="V200" s="258"/>
      <c r="W200" s="258"/>
      <c r="X200" s="258"/>
      <c r="Y200" s="258"/>
    </row>
    <row r="201" spans="1:25" ht="15.75" customHeight="1">
      <c r="A201" s="259"/>
      <c r="B201" s="259"/>
      <c r="C201" s="259"/>
      <c r="D201" s="259"/>
      <c r="E201" s="259"/>
      <c r="F201" s="259"/>
      <c r="G201" s="259"/>
      <c r="H201" s="259"/>
      <c r="I201" s="258"/>
      <c r="J201" s="258"/>
      <c r="K201" s="258"/>
      <c r="L201" s="258"/>
      <c r="M201" s="258"/>
      <c r="N201" s="258"/>
      <c r="O201" s="258"/>
      <c r="P201" s="258"/>
      <c r="Q201" s="258"/>
      <c r="R201" s="258"/>
      <c r="S201" s="258"/>
      <c r="T201" s="258"/>
      <c r="U201" s="258"/>
      <c r="V201" s="258"/>
      <c r="W201" s="258"/>
      <c r="X201" s="258"/>
      <c r="Y201" s="258"/>
    </row>
    <row r="202" spans="1:25" ht="15.75" customHeight="1">
      <c r="A202" s="259"/>
      <c r="B202" s="259"/>
      <c r="C202" s="259"/>
      <c r="D202" s="259"/>
      <c r="E202" s="259"/>
      <c r="F202" s="259"/>
      <c r="G202" s="259"/>
      <c r="H202" s="259"/>
      <c r="I202" s="258"/>
      <c r="J202" s="258"/>
      <c r="K202" s="258"/>
      <c r="L202" s="258"/>
      <c r="M202" s="258"/>
      <c r="N202" s="258"/>
      <c r="O202" s="258"/>
      <c r="P202" s="258"/>
      <c r="Q202" s="258"/>
      <c r="R202" s="258"/>
      <c r="S202" s="258"/>
      <c r="T202" s="258"/>
      <c r="U202" s="258"/>
      <c r="V202" s="258"/>
      <c r="W202" s="258"/>
      <c r="X202" s="258"/>
      <c r="Y202" s="258"/>
    </row>
    <row r="203" spans="1:25" ht="15.75" customHeight="1">
      <c r="A203" s="259"/>
      <c r="B203" s="259"/>
      <c r="C203" s="259"/>
      <c r="D203" s="259"/>
      <c r="E203" s="259"/>
      <c r="F203" s="259"/>
      <c r="G203" s="259"/>
      <c r="H203" s="259"/>
      <c r="I203" s="258"/>
      <c r="J203" s="258"/>
      <c r="K203" s="258"/>
      <c r="L203" s="258"/>
      <c r="M203" s="258"/>
      <c r="N203" s="258"/>
      <c r="O203" s="258"/>
      <c r="P203" s="258"/>
      <c r="Q203" s="258"/>
      <c r="R203" s="258"/>
      <c r="S203" s="258"/>
      <c r="T203" s="258"/>
      <c r="U203" s="258"/>
      <c r="V203" s="258"/>
      <c r="W203" s="258"/>
      <c r="X203" s="258"/>
      <c r="Y203" s="258"/>
    </row>
    <row r="204" spans="1:25" ht="15.75" customHeight="1">
      <c r="A204" s="259"/>
      <c r="B204" s="259"/>
      <c r="C204" s="259"/>
      <c r="D204" s="259"/>
      <c r="E204" s="259"/>
      <c r="F204" s="259"/>
      <c r="G204" s="259"/>
      <c r="H204" s="259"/>
      <c r="I204" s="258"/>
      <c r="J204" s="258"/>
      <c r="K204" s="258"/>
      <c r="L204" s="258"/>
      <c r="M204" s="258"/>
      <c r="N204" s="258"/>
      <c r="O204" s="258"/>
      <c r="P204" s="258"/>
      <c r="Q204" s="258"/>
      <c r="R204" s="258"/>
      <c r="S204" s="258"/>
      <c r="T204" s="258"/>
      <c r="U204" s="258"/>
      <c r="V204" s="258"/>
      <c r="W204" s="258"/>
      <c r="X204" s="258"/>
      <c r="Y204" s="258"/>
    </row>
    <row r="205" spans="1:25" ht="15.75" customHeight="1">
      <c r="A205" s="259"/>
      <c r="B205" s="259"/>
      <c r="C205" s="259"/>
      <c r="D205" s="259"/>
      <c r="E205" s="259"/>
      <c r="F205" s="259"/>
      <c r="G205" s="259"/>
      <c r="H205" s="259"/>
      <c r="I205" s="258"/>
      <c r="J205" s="258"/>
      <c r="K205" s="258"/>
      <c r="L205" s="258"/>
      <c r="M205" s="258"/>
      <c r="N205" s="258"/>
      <c r="O205" s="258"/>
      <c r="P205" s="258"/>
      <c r="Q205" s="258"/>
      <c r="R205" s="258"/>
      <c r="S205" s="258"/>
      <c r="T205" s="258"/>
      <c r="U205" s="258"/>
      <c r="V205" s="258"/>
      <c r="W205" s="258"/>
      <c r="X205" s="258"/>
      <c r="Y205" s="258"/>
    </row>
    <row r="206" spans="1:25" ht="15.75" customHeight="1">
      <c r="A206" s="259"/>
      <c r="B206" s="259"/>
      <c r="C206" s="259"/>
      <c r="D206" s="259"/>
      <c r="E206" s="259"/>
      <c r="F206" s="259"/>
      <c r="G206" s="259"/>
      <c r="H206" s="259"/>
      <c r="I206" s="258"/>
      <c r="J206" s="258"/>
      <c r="K206" s="258"/>
      <c r="L206" s="258"/>
      <c r="M206" s="258"/>
      <c r="N206" s="258"/>
      <c r="O206" s="258"/>
      <c r="P206" s="258"/>
      <c r="Q206" s="258"/>
      <c r="R206" s="258"/>
      <c r="S206" s="258"/>
      <c r="T206" s="258"/>
      <c r="U206" s="258"/>
      <c r="V206" s="258"/>
      <c r="W206" s="258"/>
      <c r="X206" s="258"/>
      <c r="Y206" s="258"/>
    </row>
    <row r="207" spans="1:25" ht="15.75" customHeight="1">
      <c r="A207" s="259"/>
      <c r="B207" s="259"/>
      <c r="C207" s="259"/>
      <c r="D207" s="259"/>
      <c r="E207" s="259"/>
      <c r="F207" s="259"/>
      <c r="G207" s="259"/>
      <c r="H207" s="259"/>
      <c r="I207" s="258"/>
      <c r="J207" s="258"/>
      <c r="K207" s="258"/>
      <c r="L207" s="258"/>
      <c r="M207" s="258"/>
      <c r="N207" s="258"/>
      <c r="O207" s="258"/>
      <c r="P207" s="258"/>
      <c r="Q207" s="258"/>
      <c r="R207" s="258"/>
      <c r="S207" s="258"/>
      <c r="T207" s="258"/>
      <c r="U207" s="258"/>
      <c r="V207" s="258"/>
      <c r="W207" s="258"/>
      <c r="X207" s="258"/>
      <c r="Y207" s="258"/>
    </row>
    <row r="208" spans="1:25" ht="15.75" customHeight="1">
      <c r="A208" s="259"/>
      <c r="B208" s="259"/>
      <c r="C208" s="259"/>
      <c r="D208" s="259"/>
      <c r="E208" s="259"/>
      <c r="F208" s="259"/>
      <c r="G208" s="259"/>
      <c r="H208" s="259"/>
      <c r="I208" s="258"/>
      <c r="J208" s="258"/>
      <c r="K208" s="258"/>
      <c r="L208" s="258"/>
      <c r="M208" s="258"/>
      <c r="N208" s="258"/>
      <c r="O208" s="258"/>
      <c r="P208" s="258"/>
      <c r="Q208" s="258"/>
      <c r="R208" s="258"/>
      <c r="S208" s="258"/>
      <c r="T208" s="258"/>
      <c r="U208" s="258"/>
      <c r="V208" s="258"/>
      <c r="W208" s="258"/>
      <c r="X208" s="258"/>
      <c r="Y208" s="258"/>
    </row>
    <row r="209" spans="1:25" ht="15.75" customHeight="1">
      <c r="A209" s="259"/>
      <c r="B209" s="259"/>
      <c r="C209" s="259"/>
      <c r="D209" s="259"/>
      <c r="E209" s="259"/>
      <c r="F209" s="259"/>
      <c r="G209" s="259"/>
      <c r="H209" s="259"/>
      <c r="I209" s="258"/>
      <c r="J209" s="258"/>
      <c r="K209" s="258"/>
      <c r="L209" s="258"/>
      <c r="M209" s="258"/>
      <c r="N209" s="258"/>
      <c r="O209" s="258"/>
      <c r="P209" s="258"/>
      <c r="Q209" s="258"/>
      <c r="R209" s="258"/>
      <c r="S209" s="258"/>
      <c r="T209" s="258"/>
      <c r="U209" s="258"/>
      <c r="V209" s="258"/>
      <c r="W209" s="258"/>
      <c r="X209" s="258"/>
      <c r="Y209" s="258"/>
    </row>
    <row r="210" spans="1:25" ht="15.75" customHeight="1">
      <c r="A210" s="259"/>
      <c r="B210" s="259"/>
      <c r="C210" s="259"/>
      <c r="D210" s="259"/>
      <c r="E210" s="259"/>
      <c r="F210" s="259"/>
      <c r="G210" s="259"/>
      <c r="H210" s="259"/>
      <c r="I210" s="258"/>
      <c r="J210" s="258"/>
      <c r="K210" s="258"/>
      <c r="L210" s="258"/>
      <c r="M210" s="258"/>
      <c r="N210" s="258"/>
      <c r="O210" s="258"/>
      <c r="P210" s="258"/>
      <c r="Q210" s="258"/>
      <c r="R210" s="258"/>
      <c r="S210" s="258"/>
      <c r="T210" s="258"/>
      <c r="U210" s="258"/>
      <c r="V210" s="258"/>
      <c r="W210" s="258"/>
      <c r="X210" s="258"/>
      <c r="Y210" s="258"/>
    </row>
    <row r="211" spans="1:25" ht="15.75" customHeight="1">
      <c r="A211" s="259"/>
      <c r="B211" s="259"/>
      <c r="C211" s="259"/>
      <c r="D211" s="259"/>
      <c r="E211" s="259"/>
      <c r="F211" s="259"/>
      <c r="G211" s="259"/>
      <c r="H211" s="259"/>
      <c r="I211" s="258"/>
      <c r="J211" s="258"/>
      <c r="K211" s="258"/>
      <c r="L211" s="258"/>
      <c r="M211" s="258"/>
      <c r="N211" s="258"/>
      <c r="O211" s="258"/>
      <c r="P211" s="258"/>
      <c r="Q211" s="258"/>
      <c r="R211" s="258"/>
      <c r="S211" s="258"/>
      <c r="T211" s="258"/>
      <c r="U211" s="258"/>
      <c r="V211" s="258"/>
      <c r="W211" s="258"/>
      <c r="X211" s="258"/>
      <c r="Y211" s="258"/>
    </row>
    <row r="212" spans="1:25" ht="15.75" customHeight="1">
      <c r="A212" s="259"/>
      <c r="B212" s="259"/>
      <c r="C212" s="259"/>
      <c r="D212" s="259"/>
      <c r="E212" s="259"/>
      <c r="F212" s="259"/>
      <c r="G212" s="259"/>
      <c r="H212" s="259"/>
      <c r="I212" s="258"/>
      <c r="J212" s="258"/>
      <c r="K212" s="258"/>
      <c r="L212" s="258"/>
      <c r="M212" s="258"/>
      <c r="N212" s="258"/>
      <c r="O212" s="258"/>
      <c r="P212" s="258"/>
      <c r="Q212" s="258"/>
      <c r="R212" s="258"/>
      <c r="S212" s="258"/>
      <c r="T212" s="258"/>
      <c r="U212" s="258"/>
      <c r="V212" s="258"/>
      <c r="W212" s="258"/>
      <c r="X212" s="258"/>
      <c r="Y212" s="258"/>
    </row>
    <row r="213" spans="1:25" ht="15.75" customHeight="1">
      <c r="A213" s="259"/>
      <c r="B213" s="259"/>
      <c r="C213" s="259"/>
      <c r="D213" s="259"/>
      <c r="E213" s="259"/>
      <c r="F213" s="259"/>
      <c r="G213" s="259"/>
      <c r="H213" s="259"/>
      <c r="I213" s="258"/>
      <c r="J213" s="258"/>
      <c r="K213" s="258"/>
      <c r="L213" s="258"/>
      <c r="M213" s="258"/>
      <c r="N213" s="258"/>
      <c r="O213" s="258"/>
      <c r="P213" s="258"/>
      <c r="Q213" s="258"/>
      <c r="R213" s="258"/>
      <c r="S213" s="258"/>
      <c r="T213" s="258"/>
      <c r="U213" s="258"/>
      <c r="V213" s="258"/>
      <c r="W213" s="258"/>
      <c r="X213" s="258"/>
      <c r="Y213" s="258"/>
    </row>
    <row r="214" spans="1:25" ht="15.75" customHeight="1">
      <c r="A214" s="259"/>
      <c r="B214" s="259"/>
      <c r="C214" s="259"/>
      <c r="D214" s="259"/>
      <c r="E214" s="259"/>
      <c r="F214" s="259"/>
      <c r="G214" s="259"/>
      <c r="H214" s="259"/>
      <c r="I214" s="258"/>
      <c r="J214" s="258"/>
      <c r="K214" s="258"/>
      <c r="L214" s="258"/>
      <c r="M214" s="258"/>
      <c r="N214" s="258"/>
      <c r="O214" s="258"/>
      <c r="P214" s="258"/>
      <c r="Q214" s="258"/>
      <c r="R214" s="258"/>
      <c r="S214" s="258"/>
      <c r="T214" s="258"/>
      <c r="U214" s="258"/>
      <c r="V214" s="258"/>
      <c r="W214" s="258"/>
      <c r="X214" s="258"/>
      <c r="Y214" s="258"/>
    </row>
    <row r="215" spans="1:25" ht="15.75" customHeight="1">
      <c r="A215" s="259"/>
      <c r="B215" s="259"/>
      <c r="C215" s="259"/>
      <c r="D215" s="259"/>
      <c r="E215" s="259"/>
      <c r="F215" s="259"/>
      <c r="G215" s="259"/>
      <c r="H215" s="259"/>
      <c r="I215" s="258"/>
      <c r="J215" s="258"/>
      <c r="K215" s="258"/>
      <c r="L215" s="258"/>
      <c r="M215" s="258"/>
      <c r="N215" s="258"/>
      <c r="O215" s="258"/>
      <c r="P215" s="258"/>
      <c r="Q215" s="258"/>
      <c r="R215" s="258"/>
      <c r="S215" s="258"/>
      <c r="T215" s="258"/>
      <c r="U215" s="258"/>
      <c r="V215" s="258"/>
      <c r="W215" s="258"/>
      <c r="X215" s="258"/>
      <c r="Y215" s="258"/>
    </row>
    <row r="216" spans="1:25" ht="15.75" customHeight="1">
      <c r="A216" s="259"/>
      <c r="B216" s="259"/>
      <c r="C216" s="259"/>
      <c r="D216" s="259"/>
      <c r="E216" s="259"/>
      <c r="F216" s="259"/>
      <c r="G216" s="259"/>
      <c r="H216" s="259"/>
      <c r="I216" s="258"/>
      <c r="J216" s="258"/>
      <c r="K216" s="258"/>
      <c r="L216" s="258"/>
      <c r="M216" s="258"/>
      <c r="N216" s="258"/>
      <c r="O216" s="258"/>
      <c r="P216" s="258"/>
      <c r="Q216" s="258"/>
      <c r="R216" s="258"/>
      <c r="S216" s="258"/>
      <c r="T216" s="258"/>
      <c r="U216" s="258"/>
      <c r="V216" s="258"/>
      <c r="W216" s="258"/>
      <c r="X216" s="258"/>
      <c r="Y216" s="258"/>
    </row>
    <row r="217" spans="1:25" ht="15.75" customHeight="1">
      <c r="A217" s="259"/>
      <c r="B217" s="259"/>
      <c r="C217" s="259"/>
      <c r="D217" s="259"/>
      <c r="E217" s="259"/>
      <c r="F217" s="259"/>
      <c r="G217" s="259"/>
      <c r="H217" s="259"/>
      <c r="I217" s="258"/>
      <c r="J217" s="258"/>
      <c r="K217" s="258"/>
      <c r="L217" s="258"/>
      <c r="M217" s="258"/>
      <c r="N217" s="258"/>
      <c r="O217" s="258"/>
      <c r="P217" s="258"/>
      <c r="Q217" s="258"/>
      <c r="R217" s="258"/>
      <c r="S217" s="258"/>
      <c r="T217" s="258"/>
      <c r="U217" s="258"/>
      <c r="V217" s="258"/>
      <c r="W217" s="258"/>
      <c r="X217" s="258"/>
      <c r="Y217" s="258"/>
    </row>
    <row r="218" spans="1:25" ht="15.75" customHeight="1">
      <c r="A218" s="259"/>
      <c r="B218" s="259"/>
      <c r="C218" s="259"/>
      <c r="D218" s="259"/>
      <c r="E218" s="259"/>
      <c r="F218" s="259"/>
      <c r="G218" s="259"/>
      <c r="H218" s="259"/>
      <c r="I218" s="258"/>
      <c r="J218" s="258"/>
      <c r="K218" s="258"/>
      <c r="L218" s="258"/>
      <c r="M218" s="258"/>
      <c r="N218" s="258"/>
      <c r="O218" s="258"/>
      <c r="P218" s="258"/>
      <c r="Q218" s="258"/>
      <c r="R218" s="258"/>
      <c r="S218" s="258"/>
      <c r="T218" s="258"/>
      <c r="U218" s="258"/>
      <c r="V218" s="258"/>
      <c r="W218" s="258"/>
      <c r="X218" s="258"/>
      <c r="Y218" s="258"/>
    </row>
    <row r="219" spans="1:25" ht="15.75" customHeight="1">
      <c r="A219" s="259"/>
      <c r="B219" s="259"/>
      <c r="C219" s="259"/>
      <c r="D219" s="259"/>
      <c r="E219" s="259"/>
      <c r="F219" s="259"/>
      <c r="G219" s="259"/>
      <c r="H219" s="259"/>
      <c r="I219" s="258"/>
      <c r="J219" s="258"/>
      <c r="K219" s="258"/>
      <c r="L219" s="258"/>
      <c r="M219" s="258"/>
      <c r="N219" s="258"/>
      <c r="O219" s="258"/>
      <c r="P219" s="258"/>
      <c r="Q219" s="258"/>
      <c r="R219" s="258"/>
      <c r="S219" s="258"/>
      <c r="T219" s="258"/>
      <c r="U219" s="258"/>
      <c r="V219" s="258"/>
      <c r="W219" s="258"/>
      <c r="X219" s="258"/>
      <c r="Y219" s="258"/>
    </row>
    <row r="220" spans="1:25" ht="15.75" customHeight="1">
      <c r="A220" s="259"/>
      <c r="B220" s="259"/>
      <c r="C220" s="259"/>
      <c r="D220" s="259"/>
      <c r="E220" s="259"/>
      <c r="F220" s="259"/>
      <c r="G220" s="259"/>
      <c r="H220" s="259"/>
      <c r="I220" s="258"/>
      <c r="J220" s="258"/>
      <c r="K220" s="258"/>
      <c r="L220" s="258"/>
      <c r="M220" s="258"/>
      <c r="N220" s="258"/>
      <c r="O220" s="258"/>
      <c r="P220" s="258"/>
      <c r="Q220" s="258"/>
      <c r="R220" s="258"/>
      <c r="S220" s="258"/>
      <c r="T220" s="258"/>
      <c r="U220" s="258"/>
      <c r="V220" s="258"/>
      <c r="W220" s="258"/>
      <c r="X220" s="258"/>
      <c r="Y220" s="258"/>
    </row>
    <row r="221" spans="1:25" ht="15.75" customHeight="1">
      <c r="A221" s="259"/>
      <c r="B221" s="259"/>
      <c r="C221" s="259"/>
      <c r="D221" s="259"/>
      <c r="E221" s="259"/>
      <c r="F221" s="259"/>
      <c r="G221" s="259"/>
      <c r="H221" s="259"/>
      <c r="I221" s="258"/>
      <c r="J221" s="258"/>
      <c r="K221" s="258"/>
      <c r="L221" s="258"/>
      <c r="M221" s="258"/>
      <c r="N221" s="258"/>
      <c r="O221" s="258"/>
      <c r="P221" s="258"/>
      <c r="Q221" s="258"/>
      <c r="R221" s="258"/>
      <c r="S221" s="258"/>
      <c r="T221" s="258"/>
      <c r="U221" s="258"/>
      <c r="V221" s="258"/>
      <c r="W221" s="258"/>
      <c r="X221" s="258"/>
      <c r="Y221" s="258"/>
    </row>
    <row r="222" spans="1:25" ht="15.75" customHeight="1">
      <c r="A222" s="259"/>
      <c r="B222" s="259"/>
      <c r="C222" s="259"/>
      <c r="D222" s="259"/>
      <c r="E222" s="259"/>
      <c r="F222" s="259"/>
      <c r="G222" s="259"/>
      <c r="H222" s="259"/>
      <c r="I222" s="258"/>
      <c r="J222" s="258"/>
      <c r="K222" s="258"/>
      <c r="L222" s="258"/>
      <c r="M222" s="258"/>
      <c r="N222" s="258"/>
      <c r="O222" s="258"/>
      <c r="P222" s="258"/>
      <c r="Q222" s="258"/>
      <c r="R222" s="258"/>
      <c r="S222" s="258"/>
      <c r="T222" s="258"/>
      <c r="U222" s="258"/>
      <c r="V222" s="258"/>
      <c r="W222" s="258"/>
      <c r="X222" s="258"/>
      <c r="Y222" s="258"/>
    </row>
    <row r="223" spans="1:25" ht="15.75" customHeight="1">
      <c r="A223" s="259"/>
      <c r="B223" s="259"/>
      <c r="C223" s="259"/>
      <c r="D223" s="259"/>
      <c r="E223" s="259"/>
      <c r="F223" s="259"/>
      <c r="G223" s="259"/>
      <c r="H223" s="259"/>
      <c r="I223" s="258"/>
      <c r="J223" s="258"/>
      <c r="K223" s="258"/>
      <c r="L223" s="258"/>
      <c r="M223" s="258"/>
      <c r="N223" s="258"/>
      <c r="O223" s="258"/>
      <c r="P223" s="258"/>
      <c r="Q223" s="258"/>
      <c r="R223" s="258"/>
      <c r="S223" s="258"/>
      <c r="T223" s="258"/>
      <c r="U223" s="258"/>
      <c r="V223" s="258"/>
      <c r="W223" s="258"/>
      <c r="X223" s="258"/>
      <c r="Y223" s="258"/>
    </row>
    <row r="224" spans="1:25" ht="15.75" customHeight="1">
      <c r="A224" s="259"/>
      <c r="B224" s="259"/>
      <c r="C224" s="259"/>
      <c r="D224" s="259"/>
      <c r="E224" s="259"/>
      <c r="F224" s="259"/>
      <c r="G224" s="259"/>
      <c r="H224" s="259"/>
      <c r="I224" s="258"/>
      <c r="J224" s="258"/>
      <c r="K224" s="258"/>
      <c r="L224" s="258"/>
      <c r="M224" s="258"/>
      <c r="N224" s="258"/>
      <c r="O224" s="258"/>
      <c r="P224" s="258"/>
      <c r="Q224" s="258"/>
      <c r="R224" s="258"/>
      <c r="S224" s="258"/>
      <c r="T224" s="258"/>
      <c r="U224" s="258"/>
      <c r="V224" s="258"/>
      <c r="W224" s="258"/>
      <c r="X224" s="258"/>
      <c r="Y224" s="258"/>
    </row>
    <row r="225" spans="1:25" ht="15.75" customHeight="1">
      <c r="A225" s="259"/>
      <c r="B225" s="259"/>
      <c r="C225" s="259"/>
      <c r="D225" s="259"/>
      <c r="E225" s="259"/>
      <c r="F225" s="259"/>
      <c r="G225" s="259"/>
      <c r="H225" s="259"/>
      <c r="I225" s="258"/>
      <c r="J225" s="258"/>
      <c r="K225" s="258"/>
      <c r="L225" s="258"/>
      <c r="M225" s="258"/>
      <c r="N225" s="258"/>
      <c r="O225" s="258"/>
      <c r="P225" s="258"/>
      <c r="Q225" s="258"/>
      <c r="R225" s="258"/>
      <c r="S225" s="258"/>
      <c r="T225" s="258"/>
      <c r="U225" s="258"/>
      <c r="V225" s="258"/>
      <c r="W225" s="258"/>
      <c r="X225" s="258"/>
      <c r="Y225" s="258"/>
    </row>
    <row r="226" spans="1:25" ht="15.75" customHeight="1">
      <c r="A226" s="259"/>
      <c r="B226" s="259"/>
      <c r="C226" s="259"/>
      <c r="D226" s="259"/>
      <c r="E226" s="259"/>
      <c r="F226" s="259"/>
      <c r="G226" s="259"/>
      <c r="H226" s="259"/>
      <c r="I226" s="258"/>
      <c r="J226" s="258"/>
      <c r="K226" s="258"/>
      <c r="L226" s="258"/>
      <c r="M226" s="258"/>
      <c r="N226" s="258"/>
      <c r="O226" s="258"/>
      <c r="P226" s="258"/>
      <c r="Q226" s="258"/>
      <c r="R226" s="258"/>
      <c r="S226" s="258"/>
      <c r="T226" s="258"/>
      <c r="U226" s="258"/>
      <c r="V226" s="258"/>
      <c r="W226" s="258"/>
      <c r="X226" s="258"/>
      <c r="Y226" s="258"/>
    </row>
    <row r="227" spans="1:25" ht="15.75" customHeight="1">
      <c r="A227" s="259"/>
      <c r="B227" s="259"/>
      <c r="C227" s="259"/>
      <c r="D227" s="259"/>
      <c r="E227" s="259"/>
      <c r="F227" s="259"/>
      <c r="G227" s="259"/>
      <c r="H227" s="259"/>
      <c r="I227" s="258"/>
      <c r="J227" s="258"/>
      <c r="K227" s="258"/>
      <c r="L227" s="258"/>
      <c r="M227" s="258"/>
      <c r="N227" s="258"/>
      <c r="O227" s="258"/>
      <c r="P227" s="258"/>
      <c r="Q227" s="258"/>
      <c r="R227" s="258"/>
      <c r="S227" s="258"/>
      <c r="T227" s="258"/>
      <c r="U227" s="258"/>
      <c r="V227" s="258"/>
      <c r="W227" s="258"/>
      <c r="X227" s="258"/>
      <c r="Y227" s="258"/>
    </row>
    <row r="228" spans="1:25" ht="15.75" customHeight="1">
      <c r="A228" s="259"/>
      <c r="B228" s="259"/>
      <c r="C228" s="259"/>
      <c r="D228" s="259"/>
      <c r="E228" s="259"/>
      <c r="F228" s="259"/>
      <c r="G228" s="259"/>
      <c r="H228" s="259"/>
      <c r="I228" s="258"/>
      <c r="J228" s="258"/>
      <c r="K228" s="258"/>
      <c r="L228" s="258"/>
      <c r="M228" s="258"/>
      <c r="N228" s="258"/>
      <c r="O228" s="258"/>
      <c r="P228" s="258"/>
      <c r="Q228" s="258"/>
      <c r="R228" s="258"/>
      <c r="S228" s="258"/>
      <c r="T228" s="258"/>
      <c r="U228" s="258"/>
      <c r="V228" s="258"/>
      <c r="W228" s="258"/>
      <c r="X228" s="258"/>
      <c r="Y228" s="258"/>
    </row>
    <row r="229" spans="1:25" ht="15.75" customHeight="1">
      <c r="A229" s="259"/>
      <c r="B229" s="259"/>
      <c r="C229" s="259"/>
      <c r="D229" s="259"/>
      <c r="E229" s="259"/>
      <c r="F229" s="259"/>
      <c r="G229" s="259"/>
      <c r="H229" s="259"/>
      <c r="I229" s="258"/>
      <c r="J229" s="258"/>
      <c r="K229" s="258"/>
      <c r="L229" s="258"/>
      <c r="M229" s="258"/>
      <c r="N229" s="258"/>
      <c r="O229" s="258"/>
      <c r="P229" s="258"/>
      <c r="Q229" s="258"/>
      <c r="R229" s="258"/>
      <c r="S229" s="258"/>
      <c r="T229" s="258"/>
      <c r="U229" s="258"/>
      <c r="V229" s="258"/>
      <c r="W229" s="258"/>
      <c r="X229" s="258"/>
      <c r="Y229" s="258"/>
    </row>
    <row r="230" spans="1:25" ht="15.75" customHeight="1">
      <c r="A230" s="259"/>
      <c r="B230" s="259"/>
      <c r="C230" s="259"/>
      <c r="D230" s="259"/>
      <c r="E230" s="259"/>
      <c r="F230" s="259"/>
      <c r="G230" s="259"/>
      <c r="H230" s="259"/>
      <c r="I230" s="258"/>
      <c r="J230" s="258"/>
      <c r="K230" s="258"/>
      <c r="L230" s="258"/>
      <c r="M230" s="258"/>
      <c r="N230" s="258"/>
      <c r="O230" s="258"/>
      <c r="P230" s="258"/>
      <c r="Q230" s="258"/>
      <c r="R230" s="258"/>
      <c r="S230" s="258"/>
      <c r="T230" s="258"/>
      <c r="U230" s="258"/>
      <c r="V230" s="258"/>
      <c r="W230" s="258"/>
      <c r="X230" s="258"/>
      <c r="Y230" s="258"/>
    </row>
    <row r="231" spans="1:25" ht="15.75" customHeight="1">
      <c r="A231" s="259"/>
      <c r="B231" s="259"/>
      <c r="C231" s="259"/>
      <c r="D231" s="259"/>
      <c r="E231" s="259"/>
      <c r="F231" s="259"/>
      <c r="G231" s="259"/>
      <c r="H231" s="259"/>
      <c r="I231" s="258"/>
      <c r="J231" s="258"/>
      <c r="K231" s="258"/>
      <c r="L231" s="258"/>
      <c r="M231" s="258"/>
      <c r="N231" s="258"/>
      <c r="O231" s="258"/>
      <c r="P231" s="258"/>
      <c r="Q231" s="258"/>
      <c r="R231" s="258"/>
      <c r="S231" s="258"/>
      <c r="T231" s="258"/>
      <c r="U231" s="258"/>
      <c r="V231" s="258"/>
      <c r="W231" s="258"/>
      <c r="X231" s="258"/>
      <c r="Y231" s="258"/>
    </row>
    <row r="232" spans="1:25" ht="15.75" customHeight="1">
      <c r="A232" s="259"/>
      <c r="B232" s="259"/>
      <c r="C232" s="259"/>
      <c r="D232" s="259"/>
      <c r="E232" s="259"/>
      <c r="F232" s="259"/>
      <c r="G232" s="259"/>
      <c r="H232" s="259"/>
      <c r="I232" s="258"/>
      <c r="J232" s="258"/>
      <c r="K232" s="258"/>
      <c r="L232" s="258"/>
      <c r="M232" s="258"/>
      <c r="N232" s="258"/>
      <c r="O232" s="258"/>
      <c r="P232" s="258"/>
      <c r="Q232" s="258"/>
      <c r="R232" s="258"/>
      <c r="S232" s="258"/>
      <c r="T232" s="258"/>
      <c r="U232" s="258"/>
      <c r="V232" s="258"/>
      <c r="W232" s="258"/>
      <c r="X232" s="258"/>
      <c r="Y232" s="258"/>
    </row>
    <row r="233" spans="1:25" ht="15.75" customHeight="1">
      <c r="A233" s="259"/>
      <c r="B233" s="259"/>
      <c r="C233" s="259"/>
      <c r="D233" s="259"/>
      <c r="E233" s="259"/>
      <c r="F233" s="259"/>
      <c r="G233" s="259"/>
      <c r="H233" s="259"/>
      <c r="I233" s="258"/>
      <c r="J233" s="258"/>
      <c r="K233" s="258"/>
      <c r="L233" s="258"/>
      <c r="M233" s="258"/>
      <c r="N233" s="258"/>
      <c r="O233" s="258"/>
      <c r="P233" s="258"/>
      <c r="Q233" s="258"/>
      <c r="R233" s="258"/>
      <c r="S233" s="258"/>
      <c r="T233" s="258"/>
      <c r="U233" s="258"/>
      <c r="V233" s="258"/>
      <c r="W233" s="258"/>
      <c r="X233" s="258"/>
      <c r="Y233" s="258"/>
    </row>
    <row r="234" spans="1:25" ht="15.75" customHeight="1">
      <c r="A234" s="259"/>
      <c r="B234" s="259"/>
      <c r="C234" s="259"/>
      <c r="D234" s="259"/>
      <c r="E234" s="259"/>
      <c r="F234" s="259"/>
      <c r="G234" s="259"/>
      <c r="H234" s="259"/>
      <c r="I234" s="258"/>
      <c r="J234" s="258"/>
      <c r="K234" s="258"/>
      <c r="L234" s="258"/>
      <c r="M234" s="258"/>
      <c r="N234" s="258"/>
      <c r="O234" s="258"/>
      <c r="P234" s="258"/>
      <c r="Q234" s="258"/>
      <c r="R234" s="258"/>
      <c r="S234" s="258"/>
      <c r="T234" s="258"/>
      <c r="U234" s="258"/>
      <c r="V234" s="258"/>
      <c r="W234" s="258"/>
      <c r="X234" s="258"/>
      <c r="Y234" s="258"/>
    </row>
    <row r="235" spans="1:25" ht="15.75" customHeight="1">
      <c r="A235" s="259"/>
      <c r="B235" s="259"/>
      <c r="C235" s="259"/>
      <c r="D235" s="259"/>
      <c r="E235" s="259"/>
      <c r="F235" s="259"/>
      <c r="G235" s="259"/>
      <c r="H235" s="259"/>
      <c r="I235" s="258"/>
      <c r="J235" s="258"/>
      <c r="K235" s="258"/>
      <c r="L235" s="258"/>
      <c r="M235" s="258"/>
      <c r="N235" s="258"/>
      <c r="O235" s="258"/>
      <c r="P235" s="258"/>
      <c r="Q235" s="258"/>
      <c r="R235" s="258"/>
      <c r="S235" s="258"/>
      <c r="T235" s="258"/>
      <c r="U235" s="258"/>
      <c r="V235" s="258"/>
      <c r="W235" s="258"/>
      <c r="X235" s="258"/>
      <c r="Y235" s="258"/>
    </row>
    <row r="236" spans="1:25" ht="15.75" customHeight="1">
      <c r="A236" s="259"/>
      <c r="B236" s="259"/>
      <c r="C236" s="259"/>
      <c r="D236" s="259"/>
      <c r="E236" s="259"/>
      <c r="F236" s="259"/>
      <c r="G236" s="259"/>
      <c r="H236" s="259"/>
      <c r="I236" s="258"/>
      <c r="J236" s="258"/>
      <c r="K236" s="258"/>
      <c r="L236" s="258"/>
      <c r="M236" s="258"/>
      <c r="N236" s="258"/>
      <c r="O236" s="258"/>
      <c r="P236" s="258"/>
      <c r="Q236" s="258"/>
      <c r="R236" s="258"/>
      <c r="S236" s="258"/>
      <c r="T236" s="258"/>
      <c r="U236" s="258"/>
      <c r="V236" s="258"/>
      <c r="W236" s="258"/>
      <c r="X236" s="258"/>
      <c r="Y236" s="258"/>
    </row>
    <row r="237" spans="1:25" ht="15.75" customHeight="1">
      <c r="A237" s="259"/>
      <c r="B237" s="259"/>
      <c r="C237" s="259"/>
      <c r="D237" s="259"/>
      <c r="E237" s="259"/>
      <c r="F237" s="259"/>
      <c r="G237" s="259"/>
      <c r="H237" s="259"/>
      <c r="I237" s="258"/>
      <c r="J237" s="258"/>
      <c r="K237" s="258"/>
      <c r="L237" s="258"/>
      <c r="M237" s="258"/>
      <c r="N237" s="258"/>
      <c r="O237" s="258"/>
      <c r="P237" s="258"/>
      <c r="Q237" s="258"/>
      <c r="R237" s="258"/>
      <c r="S237" s="258"/>
      <c r="T237" s="258"/>
      <c r="U237" s="258"/>
      <c r="V237" s="258"/>
      <c r="W237" s="258"/>
      <c r="X237" s="258"/>
      <c r="Y237" s="258"/>
    </row>
    <row r="238" spans="1:25" ht="15.75" customHeight="1">
      <c r="A238" s="259"/>
      <c r="B238" s="259"/>
      <c r="C238" s="259"/>
      <c r="D238" s="259"/>
      <c r="E238" s="259"/>
      <c r="F238" s="259"/>
      <c r="G238" s="259"/>
      <c r="H238" s="259"/>
      <c r="I238" s="258"/>
      <c r="J238" s="258"/>
      <c r="K238" s="258"/>
      <c r="L238" s="258"/>
      <c r="M238" s="258"/>
      <c r="N238" s="258"/>
      <c r="O238" s="258"/>
      <c r="P238" s="258"/>
      <c r="Q238" s="258"/>
      <c r="R238" s="258"/>
      <c r="S238" s="258"/>
      <c r="T238" s="258"/>
      <c r="U238" s="258"/>
      <c r="V238" s="258"/>
      <c r="W238" s="258"/>
      <c r="X238" s="258"/>
      <c r="Y238" s="258"/>
    </row>
    <row r="239" spans="1:25" ht="15.75" customHeight="1">
      <c r="A239" s="259"/>
      <c r="B239" s="259"/>
      <c r="C239" s="259"/>
      <c r="D239" s="259"/>
      <c r="E239" s="259"/>
      <c r="F239" s="259"/>
      <c r="G239" s="259"/>
      <c r="H239" s="259"/>
      <c r="I239" s="258"/>
      <c r="J239" s="258"/>
      <c r="K239" s="258"/>
      <c r="L239" s="258"/>
      <c r="M239" s="258"/>
      <c r="N239" s="258"/>
      <c r="O239" s="258"/>
      <c r="P239" s="258"/>
      <c r="Q239" s="258"/>
      <c r="R239" s="258"/>
      <c r="S239" s="258"/>
      <c r="T239" s="258"/>
      <c r="U239" s="258"/>
      <c r="V239" s="258"/>
      <c r="W239" s="258"/>
      <c r="X239" s="258"/>
      <c r="Y239" s="258"/>
    </row>
    <row r="240" spans="1:25" ht="15.75" customHeight="1">
      <c r="A240" s="259"/>
      <c r="B240" s="259"/>
      <c r="C240" s="259"/>
      <c r="D240" s="259"/>
      <c r="E240" s="259"/>
      <c r="F240" s="259"/>
      <c r="G240" s="259"/>
      <c r="H240" s="259"/>
      <c r="I240" s="258"/>
      <c r="J240" s="258"/>
      <c r="K240" s="258"/>
      <c r="L240" s="258"/>
      <c r="M240" s="258"/>
      <c r="N240" s="258"/>
      <c r="O240" s="258"/>
      <c r="P240" s="258"/>
      <c r="Q240" s="258"/>
      <c r="R240" s="258"/>
      <c r="S240" s="258"/>
      <c r="T240" s="258"/>
      <c r="U240" s="258"/>
      <c r="V240" s="258"/>
      <c r="W240" s="258"/>
      <c r="X240" s="258"/>
      <c r="Y240" s="258"/>
    </row>
    <row r="241" spans="1:25" ht="15.75" customHeight="1">
      <c r="A241" s="259"/>
      <c r="B241" s="259"/>
      <c r="C241" s="259"/>
      <c r="D241" s="259"/>
      <c r="E241" s="259"/>
      <c r="F241" s="259"/>
      <c r="G241" s="259"/>
      <c r="H241" s="259"/>
      <c r="I241" s="258"/>
      <c r="J241" s="258"/>
      <c r="K241" s="258"/>
      <c r="L241" s="258"/>
      <c r="M241" s="258"/>
      <c r="N241" s="258"/>
      <c r="O241" s="258"/>
      <c r="P241" s="258"/>
      <c r="Q241" s="258"/>
      <c r="R241" s="258"/>
      <c r="S241" s="258"/>
      <c r="T241" s="258"/>
      <c r="U241" s="258"/>
      <c r="V241" s="258"/>
      <c r="W241" s="258"/>
      <c r="X241" s="258"/>
      <c r="Y241" s="258"/>
    </row>
    <row r="242" spans="1:25" ht="15.75" customHeight="1">
      <c r="A242" s="259"/>
      <c r="B242" s="259"/>
      <c r="C242" s="259"/>
      <c r="D242" s="259"/>
      <c r="E242" s="259"/>
      <c r="F242" s="259"/>
      <c r="G242" s="259"/>
      <c r="H242" s="259"/>
      <c r="I242" s="258"/>
      <c r="J242" s="258"/>
      <c r="K242" s="258"/>
      <c r="L242" s="258"/>
      <c r="M242" s="258"/>
      <c r="N242" s="258"/>
      <c r="O242" s="258"/>
      <c r="P242" s="258"/>
      <c r="Q242" s="258"/>
      <c r="R242" s="258"/>
      <c r="S242" s="258"/>
      <c r="T242" s="258"/>
      <c r="U242" s="258"/>
      <c r="V242" s="258"/>
      <c r="W242" s="258"/>
      <c r="X242" s="258"/>
      <c r="Y242" s="258"/>
    </row>
    <row r="243" spans="1:25" ht="15.75" customHeight="1">
      <c r="A243" s="259"/>
      <c r="B243" s="259"/>
      <c r="C243" s="259"/>
      <c r="D243" s="259"/>
      <c r="E243" s="259"/>
      <c r="F243" s="259"/>
      <c r="G243" s="259"/>
      <c r="H243" s="259"/>
      <c r="I243" s="258"/>
      <c r="J243" s="258"/>
      <c r="K243" s="258"/>
      <c r="L243" s="258"/>
      <c r="M243" s="258"/>
      <c r="N243" s="258"/>
      <c r="O243" s="258"/>
      <c r="P243" s="258"/>
      <c r="Q243" s="258"/>
      <c r="R243" s="258"/>
      <c r="S243" s="258"/>
      <c r="T243" s="258"/>
      <c r="U243" s="258"/>
      <c r="V243" s="258"/>
      <c r="W243" s="258"/>
      <c r="X243" s="258"/>
      <c r="Y243" s="258"/>
    </row>
    <row r="244" spans="1:25" ht="15.75" customHeight="1">
      <c r="A244" s="259"/>
      <c r="B244" s="259"/>
      <c r="C244" s="259"/>
      <c r="D244" s="259"/>
      <c r="E244" s="259"/>
      <c r="F244" s="259"/>
      <c r="G244" s="259"/>
      <c r="H244" s="259"/>
      <c r="I244" s="258"/>
      <c r="J244" s="258"/>
      <c r="K244" s="258"/>
      <c r="L244" s="258"/>
      <c r="M244" s="258"/>
      <c r="N244" s="258"/>
      <c r="O244" s="258"/>
      <c r="P244" s="258"/>
      <c r="Q244" s="258"/>
      <c r="R244" s="258"/>
      <c r="S244" s="258"/>
      <c r="T244" s="258"/>
      <c r="U244" s="258"/>
      <c r="V244" s="258"/>
      <c r="W244" s="258"/>
      <c r="X244" s="258"/>
      <c r="Y244" s="258"/>
    </row>
    <row r="245" spans="1:25" ht="15.75" customHeight="1">
      <c r="A245" s="259"/>
      <c r="B245" s="259"/>
      <c r="C245" s="259"/>
      <c r="D245" s="259"/>
      <c r="E245" s="259"/>
      <c r="F245" s="259"/>
      <c r="G245" s="259"/>
      <c r="H245" s="259"/>
      <c r="I245" s="258"/>
      <c r="J245" s="258"/>
      <c r="K245" s="258"/>
      <c r="L245" s="258"/>
      <c r="M245" s="258"/>
      <c r="N245" s="258"/>
      <c r="O245" s="258"/>
      <c r="P245" s="258"/>
      <c r="Q245" s="258"/>
      <c r="R245" s="258"/>
      <c r="S245" s="258"/>
      <c r="T245" s="258"/>
      <c r="U245" s="258"/>
      <c r="V245" s="258"/>
      <c r="W245" s="258"/>
      <c r="X245" s="258"/>
      <c r="Y245" s="258"/>
    </row>
    <row r="246" spans="1:25" ht="15.75" customHeight="1">
      <c r="A246" s="259"/>
      <c r="B246" s="259"/>
      <c r="C246" s="259"/>
      <c r="D246" s="259"/>
      <c r="E246" s="259"/>
      <c r="F246" s="259"/>
      <c r="G246" s="259"/>
      <c r="H246" s="259"/>
      <c r="I246" s="258"/>
      <c r="J246" s="258"/>
      <c r="K246" s="258"/>
      <c r="L246" s="258"/>
      <c r="M246" s="258"/>
      <c r="N246" s="258"/>
      <c r="O246" s="258"/>
      <c r="P246" s="258"/>
      <c r="Q246" s="258"/>
      <c r="R246" s="258"/>
      <c r="S246" s="258"/>
      <c r="T246" s="258"/>
      <c r="U246" s="258"/>
      <c r="V246" s="258"/>
      <c r="W246" s="258"/>
      <c r="X246" s="258"/>
      <c r="Y246" s="258"/>
    </row>
    <row r="247" spans="1:25" ht="15.75" customHeight="1">
      <c r="A247" s="259"/>
      <c r="B247" s="259"/>
      <c r="C247" s="259"/>
      <c r="D247" s="259"/>
      <c r="E247" s="259"/>
      <c r="F247" s="259"/>
      <c r="G247" s="259"/>
      <c r="H247" s="259"/>
      <c r="I247" s="258"/>
      <c r="J247" s="258"/>
      <c r="K247" s="258"/>
      <c r="L247" s="258"/>
      <c r="M247" s="258"/>
      <c r="N247" s="258"/>
      <c r="O247" s="258"/>
      <c r="P247" s="258"/>
      <c r="Q247" s="258"/>
      <c r="R247" s="258"/>
      <c r="S247" s="258"/>
      <c r="T247" s="258"/>
      <c r="U247" s="258"/>
      <c r="V247" s="258"/>
      <c r="W247" s="258"/>
      <c r="X247" s="258"/>
      <c r="Y247" s="258"/>
    </row>
    <row r="248" spans="1:25" ht="15.75" customHeight="1">
      <c r="A248" s="259"/>
      <c r="B248" s="259"/>
      <c r="C248" s="259"/>
      <c r="D248" s="259"/>
      <c r="E248" s="259"/>
      <c r="F248" s="259"/>
      <c r="G248" s="259"/>
      <c r="H248" s="259"/>
      <c r="I248" s="258"/>
      <c r="J248" s="258"/>
      <c r="K248" s="258"/>
      <c r="L248" s="258"/>
      <c r="M248" s="258"/>
      <c r="N248" s="258"/>
      <c r="O248" s="258"/>
      <c r="P248" s="258"/>
      <c r="Q248" s="258"/>
      <c r="R248" s="258"/>
      <c r="S248" s="258"/>
      <c r="T248" s="258"/>
      <c r="U248" s="258"/>
      <c r="V248" s="258"/>
      <c r="W248" s="258"/>
      <c r="X248" s="258"/>
      <c r="Y248" s="258"/>
    </row>
    <row r="249" spans="1:25" ht="15.75" customHeight="1">
      <c r="A249" s="259"/>
      <c r="B249" s="259"/>
      <c r="C249" s="259"/>
      <c r="D249" s="259"/>
      <c r="E249" s="259"/>
      <c r="F249" s="259"/>
      <c r="G249" s="259"/>
      <c r="H249" s="259"/>
      <c r="I249" s="258"/>
      <c r="J249" s="258"/>
      <c r="K249" s="258"/>
      <c r="L249" s="258"/>
      <c r="M249" s="258"/>
      <c r="N249" s="258"/>
      <c r="O249" s="258"/>
      <c r="P249" s="258"/>
      <c r="Q249" s="258"/>
      <c r="R249" s="258"/>
      <c r="S249" s="258"/>
      <c r="T249" s="258"/>
      <c r="U249" s="258"/>
      <c r="V249" s="258"/>
      <c r="W249" s="258"/>
      <c r="X249" s="258"/>
      <c r="Y249" s="258"/>
    </row>
    <row r="250" spans="1:25" ht="15.75" customHeight="1">
      <c r="A250" s="259"/>
      <c r="B250" s="259"/>
      <c r="C250" s="259"/>
      <c r="D250" s="259"/>
      <c r="E250" s="259"/>
      <c r="F250" s="259"/>
      <c r="G250" s="259"/>
      <c r="H250" s="259"/>
      <c r="I250" s="258"/>
      <c r="J250" s="258"/>
      <c r="K250" s="258"/>
      <c r="L250" s="258"/>
      <c r="M250" s="258"/>
      <c r="N250" s="258"/>
      <c r="O250" s="258"/>
      <c r="P250" s="258"/>
      <c r="Q250" s="258"/>
      <c r="R250" s="258"/>
      <c r="S250" s="258"/>
      <c r="T250" s="258"/>
      <c r="U250" s="258"/>
      <c r="V250" s="258"/>
      <c r="W250" s="258"/>
      <c r="X250" s="258"/>
      <c r="Y250" s="258"/>
    </row>
    <row r="251" spans="1:25" ht="15.75" customHeight="1">
      <c r="A251" s="259"/>
      <c r="B251" s="259"/>
      <c r="C251" s="259"/>
      <c r="D251" s="259"/>
      <c r="E251" s="259"/>
      <c r="F251" s="259"/>
      <c r="G251" s="259"/>
      <c r="H251" s="259"/>
      <c r="I251" s="258"/>
      <c r="J251" s="258"/>
      <c r="K251" s="258"/>
      <c r="L251" s="258"/>
      <c r="M251" s="258"/>
      <c r="N251" s="258"/>
      <c r="O251" s="258"/>
      <c r="P251" s="258"/>
      <c r="Q251" s="258"/>
      <c r="R251" s="258"/>
      <c r="S251" s="258"/>
      <c r="T251" s="258"/>
      <c r="U251" s="258"/>
      <c r="V251" s="258"/>
      <c r="W251" s="258"/>
      <c r="X251" s="258"/>
      <c r="Y251" s="258"/>
    </row>
    <row r="252" spans="1:25" ht="15.75" customHeight="1">
      <c r="A252" s="259"/>
      <c r="B252" s="259"/>
      <c r="C252" s="259"/>
      <c r="D252" s="259"/>
      <c r="E252" s="259"/>
      <c r="F252" s="259"/>
      <c r="G252" s="259"/>
      <c r="H252" s="259"/>
      <c r="I252" s="258"/>
      <c r="J252" s="258"/>
      <c r="K252" s="258"/>
      <c r="L252" s="258"/>
      <c r="M252" s="258"/>
      <c r="N252" s="258"/>
      <c r="O252" s="258"/>
      <c r="P252" s="258"/>
      <c r="Q252" s="258"/>
      <c r="R252" s="258"/>
      <c r="S252" s="258"/>
      <c r="T252" s="258"/>
      <c r="U252" s="258"/>
      <c r="V252" s="258"/>
      <c r="W252" s="258"/>
      <c r="X252" s="258"/>
      <c r="Y252" s="258"/>
    </row>
    <row r="253" spans="1:25" ht="15.75" customHeight="1">
      <c r="A253" s="259"/>
      <c r="B253" s="259"/>
      <c r="C253" s="259"/>
      <c r="D253" s="259"/>
      <c r="E253" s="259"/>
      <c r="F253" s="259"/>
      <c r="G253" s="259"/>
      <c r="H253" s="259"/>
      <c r="I253" s="258"/>
      <c r="J253" s="258"/>
      <c r="K253" s="258"/>
      <c r="L253" s="258"/>
      <c r="M253" s="258"/>
      <c r="N253" s="258"/>
      <c r="O253" s="258"/>
      <c r="P253" s="258"/>
      <c r="Q253" s="258"/>
      <c r="R253" s="258"/>
      <c r="S253" s="258"/>
      <c r="T253" s="258"/>
      <c r="U253" s="258"/>
      <c r="V253" s="258"/>
      <c r="W253" s="258"/>
      <c r="X253" s="258"/>
      <c r="Y253" s="258"/>
    </row>
    <row r="254" spans="1:25" ht="15.75" customHeight="1">
      <c r="A254" s="259"/>
      <c r="B254" s="259"/>
      <c r="C254" s="259"/>
      <c r="D254" s="259"/>
      <c r="E254" s="259"/>
      <c r="F254" s="259"/>
      <c r="G254" s="259"/>
      <c r="H254" s="259"/>
      <c r="I254" s="258"/>
      <c r="J254" s="258"/>
      <c r="K254" s="258"/>
      <c r="L254" s="258"/>
      <c r="M254" s="258"/>
      <c r="N254" s="258"/>
      <c r="O254" s="258"/>
      <c r="P254" s="258"/>
      <c r="Q254" s="258"/>
      <c r="R254" s="258"/>
      <c r="S254" s="258"/>
      <c r="T254" s="258"/>
      <c r="U254" s="258"/>
      <c r="V254" s="258"/>
      <c r="W254" s="258"/>
      <c r="X254" s="258"/>
      <c r="Y254" s="258"/>
    </row>
    <row r="255" spans="1:25" ht="15.75" customHeight="1">
      <c r="A255" s="259"/>
      <c r="B255" s="259"/>
      <c r="C255" s="259"/>
      <c r="D255" s="259"/>
      <c r="E255" s="259"/>
      <c r="F255" s="259"/>
      <c r="G255" s="259"/>
      <c r="H255" s="259"/>
      <c r="I255" s="258"/>
      <c r="J255" s="258"/>
      <c r="K255" s="258"/>
      <c r="L255" s="258"/>
      <c r="M255" s="258"/>
      <c r="N255" s="258"/>
      <c r="O255" s="258"/>
      <c r="P255" s="258"/>
      <c r="Q255" s="258"/>
      <c r="R255" s="258"/>
      <c r="S255" s="258"/>
      <c r="T255" s="258"/>
      <c r="U255" s="258"/>
      <c r="V255" s="258"/>
      <c r="W255" s="258"/>
      <c r="X255" s="258"/>
      <c r="Y255" s="258"/>
    </row>
    <row r="256" spans="1:25" ht="15.75" customHeight="1">
      <c r="A256" s="259"/>
      <c r="B256" s="259"/>
      <c r="C256" s="259"/>
      <c r="D256" s="259"/>
      <c r="E256" s="259"/>
      <c r="F256" s="259"/>
      <c r="G256" s="259"/>
      <c r="H256" s="259"/>
      <c r="I256" s="258"/>
      <c r="J256" s="258"/>
      <c r="K256" s="258"/>
      <c r="L256" s="258"/>
      <c r="M256" s="258"/>
      <c r="N256" s="258"/>
      <c r="O256" s="258"/>
      <c r="P256" s="258"/>
      <c r="Q256" s="258"/>
      <c r="R256" s="258"/>
      <c r="S256" s="258"/>
      <c r="T256" s="258"/>
      <c r="U256" s="258"/>
      <c r="V256" s="258"/>
      <c r="W256" s="258"/>
      <c r="X256" s="258"/>
      <c r="Y256" s="258"/>
    </row>
    <row r="257" spans="1:25" ht="15.75" customHeight="1">
      <c r="A257" s="259"/>
      <c r="B257" s="259"/>
      <c r="C257" s="259"/>
      <c r="D257" s="259"/>
      <c r="E257" s="259"/>
      <c r="F257" s="259"/>
      <c r="G257" s="259"/>
      <c r="H257" s="259"/>
      <c r="I257" s="258"/>
      <c r="J257" s="258"/>
      <c r="K257" s="258"/>
      <c r="L257" s="258"/>
      <c r="M257" s="258"/>
      <c r="N257" s="258"/>
      <c r="O257" s="258"/>
      <c r="P257" s="258"/>
      <c r="Q257" s="258"/>
      <c r="R257" s="258"/>
      <c r="S257" s="258"/>
      <c r="T257" s="258"/>
      <c r="U257" s="258"/>
      <c r="V257" s="258"/>
      <c r="W257" s="258"/>
      <c r="X257" s="258"/>
      <c r="Y257" s="258"/>
    </row>
    <row r="258" spans="1:25" ht="15.75" customHeight="1">
      <c r="A258" s="259"/>
      <c r="B258" s="259"/>
      <c r="C258" s="259"/>
      <c r="D258" s="259"/>
      <c r="E258" s="259"/>
      <c r="F258" s="259"/>
      <c r="G258" s="259"/>
      <c r="H258" s="259"/>
      <c r="I258" s="258"/>
      <c r="J258" s="258"/>
      <c r="K258" s="258"/>
      <c r="L258" s="258"/>
      <c r="M258" s="258"/>
      <c r="N258" s="258"/>
      <c r="O258" s="258"/>
      <c r="P258" s="258"/>
      <c r="Q258" s="258"/>
      <c r="R258" s="258"/>
      <c r="S258" s="258"/>
      <c r="T258" s="258"/>
      <c r="U258" s="258"/>
      <c r="V258" s="258"/>
      <c r="W258" s="258"/>
      <c r="X258" s="258"/>
      <c r="Y258" s="258"/>
    </row>
    <row r="259" spans="1:25" ht="15.75" customHeight="1">
      <c r="A259" s="259"/>
      <c r="B259" s="259"/>
      <c r="C259" s="259"/>
      <c r="D259" s="259"/>
      <c r="E259" s="259"/>
      <c r="F259" s="259"/>
      <c r="G259" s="259"/>
      <c r="H259" s="259"/>
      <c r="I259" s="258"/>
      <c r="J259" s="258"/>
      <c r="K259" s="258"/>
      <c r="L259" s="258"/>
      <c r="M259" s="258"/>
      <c r="N259" s="258"/>
      <c r="O259" s="258"/>
      <c r="P259" s="258"/>
      <c r="Q259" s="258"/>
      <c r="R259" s="258"/>
      <c r="S259" s="258"/>
      <c r="T259" s="258"/>
      <c r="U259" s="258"/>
      <c r="V259" s="258"/>
      <c r="W259" s="258"/>
      <c r="X259" s="258"/>
      <c r="Y259" s="258"/>
    </row>
    <row r="260" spans="1:25" ht="15.75" customHeight="1">
      <c r="A260" s="259"/>
      <c r="B260" s="259"/>
      <c r="C260" s="259"/>
      <c r="D260" s="259"/>
      <c r="E260" s="259"/>
      <c r="F260" s="259"/>
      <c r="G260" s="259"/>
      <c r="H260" s="259"/>
      <c r="I260" s="258"/>
      <c r="J260" s="258"/>
      <c r="K260" s="258"/>
      <c r="L260" s="258"/>
      <c r="M260" s="258"/>
      <c r="N260" s="258"/>
      <c r="O260" s="258"/>
      <c r="P260" s="258"/>
      <c r="Q260" s="258"/>
      <c r="R260" s="258"/>
      <c r="S260" s="258"/>
      <c r="T260" s="258"/>
      <c r="U260" s="258"/>
      <c r="V260" s="258"/>
      <c r="W260" s="258"/>
      <c r="X260" s="258"/>
      <c r="Y260" s="258"/>
    </row>
    <row r="261" spans="1:25" ht="15.75" customHeight="1">
      <c r="A261" s="259"/>
      <c r="B261" s="259"/>
      <c r="C261" s="259"/>
      <c r="D261" s="259"/>
      <c r="E261" s="259"/>
      <c r="F261" s="259"/>
      <c r="G261" s="259"/>
      <c r="H261" s="259"/>
      <c r="I261" s="258"/>
      <c r="J261" s="258"/>
      <c r="K261" s="258"/>
      <c r="L261" s="258"/>
      <c r="M261" s="258"/>
      <c r="N261" s="258"/>
      <c r="O261" s="258"/>
      <c r="P261" s="258"/>
      <c r="Q261" s="258"/>
      <c r="R261" s="258"/>
      <c r="S261" s="258"/>
      <c r="T261" s="258"/>
      <c r="U261" s="258"/>
      <c r="V261" s="258"/>
      <c r="W261" s="258"/>
      <c r="X261" s="258"/>
      <c r="Y261" s="258"/>
    </row>
    <row r="262" spans="1:25" ht="15.75" customHeight="1">
      <c r="A262" s="259"/>
      <c r="B262" s="259"/>
      <c r="C262" s="259"/>
      <c r="D262" s="259"/>
      <c r="E262" s="259"/>
      <c r="F262" s="259"/>
      <c r="G262" s="259"/>
      <c r="H262" s="259"/>
      <c r="I262" s="258"/>
      <c r="J262" s="258"/>
      <c r="K262" s="258"/>
      <c r="L262" s="258"/>
      <c r="M262" s="258"/>
      <c r="N262" s="258"/>
      <c r="O262" s="258"/>
      <c r="P262" s="258"/>
      <c r="Q262" s="258"/>
      <c r="R262" s="258"/>
      <c r="S262" s="258"/>
      <c r="T262" s="258"/>
      <c r="U262" s="258"/>
      <c r="V262" s="258"/>
      <c r="W262" s="258"/>
      <c r="X262" s="258"/>
      <c r="Y262" s="258"/>
    </row>
    <row r="263" spans="1:25" ht="15.75" customHeight="1">
      <c r="A263" s="259"/>
      <c r="B263" s="259"/>
      <c r="C263" s="259"/>
      <c r="D263" s="259"/>
      <c r="E263" s="259"/>
      <c r="F263" s="259"/>
      <c r="G263" s="259"/>
      <c r="H263" s="259"/>
      <c r="I263" s="258"/>
      <c r="J263" s="258"/>
      <c r="K263" s="258"/>
      <c r="L263" s="258"/>
      <c r="M263" s="258"/>
      <c r="N263" s="258"/>
      <c r="O263" s="258"/>
      <c r="P263" s="258"/>
      <c r="Q263" s="258"/>
      <c r="R263" s="258"/>
      <c r="S263" s="258"/>
      <c r="T263" s="258"/>
      <c r="U263" s="258"/>
      <c r="V263" s="258"/>
      <c r="W263" s="258"/>
      <c r="X263" s="258"/>
      <c r="Y263" s="258"/>
    </row>
    <row r="264" spans="1:25" ht="15.75" customHeight="1">
      <c r="A264" s="259"/>
      <c r="B264" s="259"/>
      <c r="C264" s="259"/>
      <c r="D264" s="259"/>
      <c r="E264" s="259"/>
      <c r="F264" s="259"/>
      <c r="G264" s="259"/>
      <c r="H264" s="259"/>
      <c r="I264" s="258"/>
      <c r="J264" s="258"/>
      <c r="K264" s="258"/>
      <c r="L264" s="258"/>
      <c r="M264" s="258"/>
      <c r="N264" s="258"/>
      <c r="O264" s="258"/>
      <c r="P264" s="258"/>
      <c r="Q264" s="258"/>
      <c r="R264" s="258"/>
      <c r="S264" s="258"/>
      <c r="T264" s="258"/>
      <c r="U264" s="258"/>
      <c r="V264" s="258"/>
      <c r="W264" s="258"/>
      <c r="X264" s="258"/>
      <c r="Y264" s="258"/>
    </row>
    <row r="265" spans="1:25" ht="15.75" customHeight="1">
      <c r="A265" s="259"/>
      <c r="B265" s="259"/>
      <c r="C265" s="259"/>
      <c r="D265" s="259"/>
      <c r="E265" s="259"/>
      <c r="F265" s="259"/>
      <c r="G265" s="259"/>
      <c r="H265" s="259"/>
      <c r="I265" s="258"/>
      <c r="J265" s="258"/>
      <c r="K265" s="258"/>
      <c r="L265" s="258"/>
      <c r="M265" s="258"/>
      <c r="N265" s="258"/>
      <c r="O265" s="258"/>
      <c r="P265" s="258"/>
      <c r="Q265" s="258"/>
      <c r="R265" s="258"/>
      <c r="S265" s="258"/>
      <c r="T265" s="258"/>
      <c r="U265" s="258"/>
      <c r="V265" s="258"/>
      <c r="W265" s="258"/>
      <c r="X265" s="258"/>
      <c r="Y265" s="258"/>
    </row>
    <row r="266" spans="1:25" ht="15.75" customHeight="1">
      <c r="A266" s="259"/>
      <c r="B266" s="259"/>
      <c r="C266" s="259"/>
      <c r="D266" s="259"/>
      <c r="E266" s="259"/>
      <c r="F266" s="259"/>
      <c r="G266" s="259"/>
      <c r="H266" s="259"/>
      <c r="I266" s="258"/>
      <c r="J266" s="258"/>
      <c r="K266" s="258"/>
      <c r="L266" s="258"/>
      <c r="M266" s="258"/>
      <c r="N266" s="258"/>
      <c r="O266" s="258"/>
      <c r="P266" s="258"/>
      <c r="Q266" s="258"/>
      <c r="R266" s="258"/>
      <c r="S266" s="258"/>
      <c r="T266" s="258"/>
      <c r="U266" s="258"/>
      <c r="V266" s="258"/>
      <c r="W266" s="258"/>
      <c r="X266" s="258"/>
      <c r="Y266" s="258"/>
    </row>
    <row r="267" spans="1:25" ht="15.75" customHeight="1">
      <c r="A267" s="259"/>
      <c r="B267" s="259"/>
      <c r="C267" s="259"/>
      <c r="D267" s="259"/>
      <c r="E267" s="259"/>
      <c r="F267" s="259"/>
      <c r="G267" s="259"/>
      <c r="H267" s="259"/>
      <c r="I267" s="258"/>
      <c r="J267" s="258"/>
      <c r="K267" s="258"/>
      <c r="L267" s="258"/>
      <c r="M267" s="258"/>
      <c r="N267" s="258"/>
      <c r="O267" s="258"/>
      <c r="P267" s="258"/>
      <c r="Q267" s="258"/>
      <c r="R267" s="258"/>
      <c r="S267" s="258"/>
      <c r="T267" s="258"/>
      <c r="U267" s="258"/>
      <c r="V267" s="258"/>
      <c r="W267" s="258"/>
      <c r="X267" s="258"/>
      <c r="Y267" s="258"/>
    </row>
    <row r="268" spans="1:25" ht="15.75" customHeight="1">
      <c r="A268" s="259"/>
      <c r="B268" s="259"/>
      <c r="C268" s="259"/>
      <c r="D268" s="259"/>
      <c r="E268" s="259"/>
      <c r="F268" s="259"/>
      <c r="G268" s="259"/>
      <c r="H268" s="259"/>
      <c r="I268" s="258"/>
      <c r="J268" s="258"/>
      <c r="K268" s="258"/>
      <c r="L268" s="258"/>
      <c r="M268" s="258"/>
      <c r="N268" s="258"/>
      <c r="O268" s="258"/>
      <c r="P268" s="258"/>
      <c r="Q268" s="258"/>
      <c r="R268" s="258"/>
      <c r="S268" s="258"/>
      <c r="T268" s="258"/>
      <c r="U268" s="258"/>
      <c r="V268" s="258"/>
      <c r="W268" s="258"/>
      <c r="X268" s="258"/>
      <c r="Y268" s="258"/>
    </row>
    <row r="269" spans="1:25" ht="15.75" customHeight="1">
      <c r="A269" s="259"/>
      <c r="B269" s="259"/>
      <c r="C269" s="259"/>
      <c r="D269" s="259"/>
      <c r="E269" s="259"/>
      <c r="F269" s="259"/>
      <c r="G269" s="259"/>
      <c r="H269" s="259"/>
      <c r="I269" s="258"/>
      <c r="J269" s="258"/>
      <c r="K269" s="258"/>
      <c r="L269" s="258"/>
      <c r="M269" s="258"/>
      <c r="N269" s="258"/>
      <c r="O269" s="258"/>
      <c r="P269" s="258"/>
      <c r="Q269" s="258"/>
      <c r="R269" s="258"/>
      <c r="S269" s="258"/>
      <c r="T269" s="258"/>
      <c r="U269" s="258"/>
      <c r="V269" s="258"/>
      <c r="W269" s="258"/>
      <c r="X269" s="258"/>
      <c r="Y269" s="258"/>
    </row>
    <row r="270" spans="1:25" ht="15.75" customHeight="1">
      <c r="A270" s="259"/>
      <c r="B270" s="259"/>
      <c r="C270" s="259"/>
      <c r="D270" s="259"/>
      <c r="E270" s="259"/>
      <c r="F270" s="259"/>
      <c r="G270" s="259"/>
      <c r="H270" s="259"/>
      <c r="I270" s="258"/>
      <c r="J270" s="258"/>
      <c r="K270" s="258"/>
      <c r="L270" s="258"/>
      <c r="M270" s="258"/>
      <c r="N270" s="258"/>
      <c r="O270" s="258"/>
      <c r="P270" s="258"/>
      <c r="Q270" s="258"/>
      <c r="R270" s="258"/>
      <c r="S270" s="258"/>
      <c r="T270" s="258"/>
      <c r="U270" s="258"/>
      <c r="V270" s="258"/>
      <c r="W270" s="258"/>
      <c r="X270" s="258"/>
      <c r="Y270" s="258"/>
    </row>
    <row r="271" spans="1:25" ht="15.75" customHeight="1">
      <c r="A271" s="259"/>
      <c r="B271" s="259"/>
      <c r="C271" s="259"/>
      <c r="D271" s="259"/>
      <c r="E271" s="259"/>
      <c r="F271" s="259"/>
      <c r="G271" s="259"/>
      <c r="H271" s="259"/>
      <c r="I271" s="258"/>
      <c r="J271" s="258"/>
      <c r="K271" s="258"/>
      <c r="L271" s="258"/>
      <c r="M271" s="258"/>
      <c r="N271" s="258"/>
      <c r="O271" s="258"/>
      <c r="P271" s="258"/>
      <c r="Q271" s="258"/>
      <c r="R271" s="258"/>
      <c r="S271" s="258"/>
      <c r="T271" s="258"/>
      <c r="U271" s="258"/>
      <c r="V271" s="258"/>
      <c r="W271" s="258"/>
      <c r="X271" s="258"/>
      <c r="Y271" s="258"/>
    </row>
    <row r="272" spans="1:25" ht="15.75" customHeight="1">
      <c r="A272" s="259"/>
      <c r="B272" s="259"/>
      <c r="C272" s="259"/>
      <c r="D272" s="259"/>
      <c r="E272" s="259"/>
      <c r="F272" s="259"/>
      <c r="G272" s="259"/>
      <c r="H272" s="259"/>
      <c r="I272" s="258"/>
      <c r="J272" s="258"/>
      <c r="K272" s="258"/>
      <c r="L272" s="258"/>
      <c r="M272" s="258"/>
      <c r="N272" s="258"/>
      <c r="O272" s="258"/>
      <c r="P272" s="258"/>
      <c r="Q272" s="258"/>
      <c r="R272" s="258"/>
      <c r="S272" s="258"/>
      <c r="T272" s="258"/>
      <c r="U272" s="258"/>
      <c r="V272" s="258"/>
      <c r="W272" s="258"/>
      <c r="X272" s="258"/>
      <c r="Y272" s="258"/>
    </row>
    <row r="273" spans="1:25" ht="15.75" customHeight="1">
      <c r="A273" s="259"/>
      <c r="B273" s="259"/>
      <c r="C273" s="259"/>
      <c r="D273" s="259"/>
      <c r="E273" s="259"/>
      <c r="F273" s="259"/>
      <c r="G273" s="259"/>
      <c r="H273" s="259"/>
      <c r="I273" s="258"/>
      <c r="J273" s="258"/>
      <c r="K273" s="258"/>
      <c r="L273" s="258"/>
      <c r="M273" s="258"/>
      <c r="N273" s="258"/>
      <c r="O273" s="258"/>
      <c r="P273" s="258"/>
      <c r="Q273" s="258"/>
      <c r="R273" s="258"/>
      <c r="S273" s="258"/>
      <c r="T273" s="258"/>
      <c r="U273" s="258"/>
      <c r="V273" s="258"/>
      <c r="W273" s="258"/>
      <c r="X273" s="258"/>
      <c r="Y273" s="258"/>
    </row>
    <row r="274" spans="1:25" ht="15.75" customHeight="1">
      <c r="A274" s="259"/>
      <c r="B274" s="259"/>
      <c r="C274" s="259"/>
      <c r="D274" s="259"/>
      <c r="E274" s="259"/>
      <c r="F274" s="259"/>
      <c r="G274" s="259"/>
      <c r="H274" s="259"/>
      <c r="I274" s="258"/>
      <c r="J274" s="258"/>
      <c r="K274" s="258"/>
      <c r="L274" s="258"/>
      <c r="M274" s="258"/>
      <c r="N274" s="258"/>
      <c r="O274" s="258"/>
      <c r="P274" s="258"/>
      <c r="Q274" s="258"/>
      <c r="R274" s="258"/>
      <c r="S274" s="258"/>
      <c r="T274" s="258"/>
      <c r="U274" s="258"/>
      <c r="V274" s="258"/>
      <c r="W274" s="258"/>
      <c r="X274" s="258"/>
      <c r="Y274" s="258"/>
    </row>
    <row r="275" spans="1:25" ht="15.75" customHeight="1">
      <c r="A275" s="259"/>
      <c r="B275" s="259"/>
      <c r="C275" s="259"/>
      <c r="D275" s="259"/>
      <c r="E275" s="259"/>
      <c r="F275" s="259"/>
      <c r="G275" s="259"/>
      <c r="H275" s="259"/>
      <c r="I275" s="258"/>
      <c r="J275" s="258"/>
      <c r="K275" s="258"/>
      <c r="L275" s="258"/>
      <c r="M275" s="258"/>
      <c r="N275" s="258"/>
      <c r="O275" s="258"/>
      <c r="P275" s="258"/>
      <c r="Q275" s="258"/>
      <c r="R275" s="258"/>
      <c r="S275" s="258"/>
      <c r="T275" s="258"/>
      <c r="U275" s="258"/>
      <c r="V275" s="258"/>
      <c r="W275" s="258"/>
      <c r="X275" s="258"/>
      <c r="Y275" s="258"/>
    </row>
    <row r="276" spans="1:25" ht="15.75" customHeight="1">
      <c r="A276" s="259"/>
      <c r="B276" s="259"/>
      <c r="C276" s="259"/>
      <c r="D276" s="259"/>
      <c r="E276" s="259"/>
      <c r="F276" s="259"/>
      <c r="G276" s="259"/>
      <c r="H276" s="259"/>
      <c r="I276" s="258"/>
      <c r="J276" s="258"/>
      <c r="K276" s="258"/>
      <c r="L276" s="258"/>
      <c r="M276" s="258"/>
      <c r="N276" s="258"/>
      <c r="O276" s="258"/>
      <c r="P276" s="258"/>
      <c r="Q276" s="258"/>
      <c r="R276" s="258"/>
      <c r="S276" s="258"/>
      <c r="T276" s="258"/>
      <c r="U276" s="258"/>
      <c r="V276" s="258"/>
      <c r="W276" s="258"/>
      <c r="X276" s="258"/>
      <c r="Y276" s="258"/>
    </row>
    <row r="277" spans="1:25" ht="15.75" customHeight="1">
      <c r="A277" s="259"/>
      <c r="B277" s="259"/>
      <c r="C277" s="259"/>
      <c r="D277" s="259"/>
      <c r="E277" s="259"/>
      <c r="F277" s="259"/>
      <c r="G277" s="259"/>
      <c r="H277" s="259"/>
      <c r="I277" s="258"/>
      <c r="J277" s="258"/>
      <c r="K277" s="258"/>
      <c r="L277" s="258"/>
      <c r="M277" s="258"/>
      <c r="N277" s="258"/>
      <c r="O277" s="258"/>
      <c r="P277" s="258"/>
      <c r="Q277" s="258"/>
      <c r="R277" s="258"/>
      <c r="S277" s="258"/>
      <c r="T277" s="258"/>
      <c r="U277" s="258"/>
      <c r="V277" s="258"/>
      <c r="W277" s="258"/>
      <c r="X277" s="258"/>
      <c r="Y277" s="258"/>
    </row>
    <row r="278" spans="1:25" ht="15.75" customHeight="1">
      <c r="A278" s="259"/>
      <c r="B278" s="259"/>
      <c r="C278" s="259"/>
      <c r="D278" s="259"/>
      <c r="E278" s="259"/>
      <c r="F278" s="259"/>
      <c r="G278" s="259"/>
      <c r="H278" s="259"/>
      <c r="I278" s="258"/>
      <c r="J278" s="258"/>
      <c r="K278" s="258"/>
      <c r="L278" s="258"/>
      <c r="M278" s="258"/>
      <c r="N278" s="258"/>
      <c r="O278" s="258"/>
      <c r="P278" s="258"/>
      <c r="Q278" s="258"/>
      <c r="R278" s="258"/>
      <c r="S278" s="258"/>
      <c r="T278" s="258"/>
      <c r="U278" s="258"/>
      <c r="V278" s="258"/>
      <c r="W278" s="258"/>
      <c r="X278" s="258"/>
      <c r="Y278" s="258"/>
    </row>
    <row r="279" spans="1:25" ht="15.75" customHeight="1">
      <c r="A279" s="259"/>
      <c r="B279" s="259"/>
      <c r="C279" s="259"/>
      <c r="D279" s="259"/>
      <c r="E279" s="259"/>
      <c r="F279" s="259"/>
      <c r="G279" s="259"/>
      <c r="H279" s="259"/>
      <c r="I279" s="258"/>
      <c r="J279" s="258"/>
      <c r="K279" s="258"/>
      <c r="L279" s="258"/>
      <c r="M279" s="258"/>
      <c r="N279" s="258"/>
      <c r="O279" s="258"/>
      <c r="P279" s="258"/>
      <c r="Q279" s="258"/>
      <c r="R279" s="258"/>
      <c r="S279" s="258"/>
      <c r="T279" s="258"/>
      <c r="U279" s="258"/>
      <c r="V279" s="258"/>
      <c r="W279" s="258"/>
      <c r="X279" s="258"/>
      <c r="Y279" s="258"/>
    </row>
    <row r="280" spans="1:25" ht="15.75" customHeight="1">
      <c r="A280" s="259"/>
      <c r="B280" s="259"/>
      <c r="C280" s="259"/>
      <c r="D280" s="259"/>
      <c r="E280" s="259"/>
      <c r="F280" s="259"/>
      <c r="G280" s="259"/>
      <c r="H280" s="259"/>
      <c r="I280" s="258"/>
      <c r="J280" s="258"/>
      <c r="K280" s="258"/>
      <c r="L280" s="258"/>
      <c r="M280" s="258"/>
      <c r="N280" s="258"/>
      <c r="O280" s="258"/>
      <c r="P280" s="258"/>
      <c r="Q280" s="258"/>
      <c r="R280" s="258"/>
      <c r="S280" s="258"/>
      <c r="T280" s="258"/>
      <c r="U280" s="258"/>
      <c r="V280" s="258"/>
      <c r="W280" s="258"/>
      <c r="X280" s="258"/>
      <c r="Y280" s="258"/>
    </row>
    <row r="281" spans="1:25" ht="15.75" customHeight="1">
      <c r="A281" s="259"/>
      <c r="B281" s="259"/>
      <c r="C281" s="259"/>
      <c r="D281" s="259"/>
      <c r="E281" s="259"/>
      <c r="F281" s="259"/>
      <c r="G281" s="259"/>
      <c r="H281" s="259"/>
      <c r="I281" s="258"/>
      <c r="J281" s="258"/>
      <c r="K281" s="258"/>
      <c r="L281" s="258"/>
      <c r="M281" s="258"/>
      <c r="N281" s="258"/>
      <c r="O281" s="258"/>
      <c r="P281" s="258"/>
      <c r="Q281" s="258"/>
      <c r="R281" s="258"/>
      <c r="S281" s="258"/>
      <c r="T281" s="258"/>
      <c r="U281" s="258"/>
      <c r="V281" s="258"/>
      <c r="W281" s="258"/>
      <c r="X281" s="258"/>
      <c r="Y281" s="258"/>
    </row>
    <row r="282" spans="1:25" ht="15.75" customHeight="1">
      <c r="A282" s="259"/>
      <c r="B282" s="259"/>
      <c r="C282" s="259"/>
      <c r="D282" s="259"/>
      <c r="E282" s="259"/>
      <c r="F282" s="259"/>
      <c r="G282" s="259"/>
      <c r="H282" s="259"/>
      <c r="I282" s="258"/>
      <c r="J282" s="258"/>
      <c r="K282" s="258"/>
      <c r="L282" s="258"/>
      <c r="M282" s="258"/>
      <c r="N282" s="258"/>
      <c r="O282" s="258"/>
      <c r="P282" s="258"/>
      <c r="Q282" s="258"/>
      <c r="R282" s="258"/>
      <c r="S282" s="258"/>
      <c r="T282" s="258"/>
      <c r="U282" s="258"/>
      <c r="V282" s="258"/>
      <c r="W282" s="258"/>
      <c r="X282" s="258"/>
      <c r="Y282" s="258"/>
    </row>
    <row r="283" spans="1:25" ht="15.75" customHeight="1">
      <c r="A283" s="259"/>
      <c r="B283" s="259"/>
      <c r="C283" s="259"/>
      <c r="D283" s="259"/>
      <c r="E283" s="259"/>
      <c r="F283" s="259"/>
      <c r="G283" s="259"/>
      <c r="H283" s="259"/>
      <c r="I283" s="258"/>
      <c r="J283" s="258"/>
      <c r="K283" s="258"/>
      <c r="L283" s="258"/>
      <c r="M283" s="258"/>
      <c r="N283" s="258"/>
      <c r="O283" s="258"/>
      <c r="P283" s="258"/>
      <c r="Q283" s="258"/>
      <c r="R283" s="258"/>
      <c r="S283" s="258"/>
      <c r="T283" s="258"/>
      <c r="U283" s="258"/>
      <c r="V283" s="258"/>
      <c r="W283" s="258"/>
      <c r="X283" s="258"/>
      <c r="Y283" s="258"/>
    </row>
    <row r="284" spans="1:25" ht="15.75" customHeight="1">
      <c r="A284" s="259"/>
      <c r="B284" s="259"/>
      <c r="C284" s="259"/>
      <c r="D284" s="259"/>
      <c r="E284" s="259"/>
      <c r="F284" s="259"/>
      <c r="G284" s="259"/>
      <c r="H284" s="259"/>
      <c r="I284" s="258"/>
      <c r="J284" s="258"/>
      <c r="K284" s="258"/>
      <c r="L284" s="258"/>
      <c r="M284" s="258"/>
      <c r="N284" s="258"/>
      <c r="O284" s="258"/>
      <c r="P284" s="258"/>
      <c r="Q284" s="258"/>
      <c r="R284" s="258"/>
      <c r="S284" s="258"/>
      <c r="T284" s="258"/>
      <c r="U284" s="258"/>
      <c r="V284" s="258"/>
      <c r="W284" s="258"/>
      <c r="X284" s="258"/>
      <c r="Y284" s="258"/>
    </row>
    <row r="285" spans="1:25" ht="15.75" customHeight="1">
      <c r="A285" s="259"/>
      <c r="B285" s="259"/>
      <c r="C285" s="259"/>
      <c r="D285" s="259"/>
      <c r="E285" s="259"/>
      <c r="F285" s="259"/>
      <c r="G285" s="259"/>
      <c r="H285" s="259"/>
      <c r="I285" s="258"/>
      <c r="J285" s="258"/>
      <c r="K285" s="258"/>
      <c r="L285" s="258"/>
      <c r="M285" s="258"/>
      <c r="N285" s="258"/>
      <c r="O285" s="258"/>
      <c r="P285" s="258"/>
      <c r="Q285" s="258"/>
      <c r="R285" s="258"/>
      <c r="S285" s="258"/>
      <c r="T285" s="258"/>
      <c r="U285" s="258"/>
      <c r="V285" s="258"/>
      <c r="W285" s="258"/>
      <c r="X285" s="258"/>
      <c r="Y285" s="258"/>
    </row>
    <row r="286" spans="1:25" ht="15.75" customHeight="1">
      <c r="A286" s="259"/>
      <c r="B286" s="259"/>
      <c r="C286" s="259"/>
      <c r="D286" s="259"/>
      <c r="E286" s="259"/>
      <c r="F286" s="259"/>
      <c r="G286" s="259"/>
      <c r="H286" s="259"/>
      <c r="I286" s="258"/>
      <c r="J286" s="258"/>
      <c r="K286" s="258"/>
      <c r="L286" s="258"/>
      <c r="M286" s="258"/>
      <c r="N286" s="258"/>
      <c r="O286" s="258"/>
      <c r="P286" s="258"/>
      <c r="Q286" s="258"/>
      <c r="R286" s="258"/>
      <c r="S286" s="258"/>
      <c r="T286" s="258"/>
      <c r="U286" s="258"/>
      <c r="V286" s="258"/>
      <c r="W286" s="258"/>
      <c r="X286" s="258"/>
      <c r="Y286" s="258"/>
    </row>
    <row r="287" spans="1:25" ht="15.75" customHeight="1">
      <c r="A287" s="259"/>
      <c r="B287" s="259"/>
      <c r="C287" s="259"/>
      <c r="D287" s="259"/>
      <c r="E287" s="259"/>
      <c r="F287" s="259"/>
      <c r="G287" s="259"/>
      <c r="H287" s="259"/>
      <c r="I287" s="258"/>
      <c r="J287" s="258"/>
      <c r="K287" s="258"/>
      <c r="L287" s="258"/>
      <c r="M287" s="258"/>
      <c r="N287" s="258"/>
      <c r="O287" s="258"/>
      <c r="P287" s="258"/>
      <c r="Q287" s="258"/>
      <c r="R287" s="258"/>
      <c r="S287" s="258"/>
      <c r="T287" s="258"/>
      <c r="U287" s="258"/>
      <c r="V287" s="258"/>
      <c r="W287" s="258"/>
      <c r="X287" s="258"/>
      <c r="Y287" s="258"/>
    </row>
    <row r="288" spans="1:25" ht="15.75" customHeight="1">
      <c r="A288" s="259"/>
      <c r="B288" s="259"/>
      <c r="C288" s="259"/>
      <c r="D288" s="259"/>
      <c r="E288" s="259"/>
      <c r="F288" s="259"/>
      <c r="G288" s="259"/>
      <c r="H288" s="259"/>
      <c r="I288" s="258"/>
      <c r="J288" s="258"/>
      <c r="K288" s="258"/>
      <c r="L288" s="258"/>
      <c r="M288" s="258"/>
      <c r="N288" s="258"/>
      <c r="O288" s="258"/>
      <c r="P288" s="258"/>
      <c r="Q288" s="258"/>
      <c r="R288" s="258"/>
      <c r="S288" s="258"/>
      <c r="T288" s="258"/>
      <c r="U288" s="258"/>
      <c r="V288" s="258"/>
      <c r="W288" s="258"/>
      <c r="X288" s="258"/>
      <c r="Y288" s="258"/>
    </row>
    <row r="289" spans="1:25" ht="15.75" customHeight="1">
      <c r="A289" s="259"/>
      <c r="B289" s="259"/>
      <c r="C289" s="259"/>
      <c r="D289" s="259"/>
      <c r="E289" s="259"/>
      <c r="F289" s="259"/>
      <c r="G289" s="259"/>
      <c r="H289" s="259"/>
      <c r="I289" s="258"/>
      <c r="J289" s="258"/>
      <c r="K289" s="258"/>
      <c r="L289" s="258"/>
      <c r="M289" s="258"/>
      <c r="N289" s="258"/>
      <c r="O289" s="258"/>
      <c r="P289" s="258"/>
      <c r="Q289" s="258"/>
      <c r="R289" s="258"/>
      <c r="S289" s="258"/>
      <c r="T289" s="258"/>
      <c r="U289" s="258"/>
      <c r="V289" s="258"/>
      <c r="W289" s="258"/>
      <c r="X289" s="258"/>
      <c r="Y289" s="258"/>
    </row>
    <row r="290" spans="1:25" ht="15.75" customHeight="1">
      <c r="A290" s="259"/>
      <c r="B290" s="259"/>
      <c r="C290" s="259"/>
      <c r="D290" s="259"/>
      <c r="E290" s="259"/>
      <c r="F290" s="259"/>
      <c r="G290" s="259"/>
      <c r="H290" s="259"/>
      <c r="I290" s="258"/>
      <c r="J290" s="258"/>
      <c r="K290" s="258"/>
      <c r="L290" s="258"/>
      <c r="M290" s="258"/>
      <c r="N290" s="258"/>
      <c r="O290" s="258"/>
      <c r="P290" s="258"/>
      <c r="Q290" s="258"/>
      <c r="R290" s="258"/>
      <c r="S290" s="258"/>
      <c r="T290" s="258"/>
      <c r="U290" s="258"/>
      <c r="V290" s="258"/>
      <c r="W290" s="258"/>
      <c r="X290" s="258"/>
      <c r="Y290" s="258"/>
    </row>
    <row r="291" spans="1:25" ht="15.75" customHeight="1">
      <c r="A291" s="259"/>
      <c r="B291" s="259"/>
      <c r="C291" s="259"/>
      <c r="D291" s="259"/>
      <c r="E291" s="259"/>
      <c r="F291" s="259"/>
      <c r="G291" s="259"/>
      <c r="H291" s="259"/>
      <c r="I291" s="258"/>
      <c r="J291" s="258"/>
      <c r="K291" s="258"/>
      <c r="L291" s="258"/>
      <c r="M291" s="258"/>
      <c r="N291" s="258"/>
      <c r="O291" s="258"/>
      <c r="P291" s="258"/>
      <c r="Q291" s="258"/>
      <c r="R291" s="258"/>
      <c r="S291" s="258"/>
      <c r="T291" s="258"/>
      <c r="U291" s="258"/>
      <c r="V291" s="258"/>
      <c r="W291" s="258"/>
      <c r="X291" s="258"/>
      <c r="Y291" s="258"/>
    </row>
    <row r="292" spans="1:25" ht="15.75" customHeight="1">
      <c r="A292" s="259"/>
      <c r="B292" s="259"/>
      <c r="C292" s="259"/>
      <c r="D292" s="259"/>
      <c r="E292" s="259"/>
      <c r="F292" s="259"/>
      <c r="G292" s="259"/>
      <c r="H292" s="259"/>
      <c r="I292" s="258"/>
      <c r="J292" s="258"/>
      <c r="K292" s="258"/>
      <c r="L292" s="258"/>
      <c r="M292" s="258"/>
      <c r="N292" s="258"/>
      <c r="O292" s="258"/>
      <c r="P292" s="258"/>
      <c r="Q292" s="258"/>
      <c r="R292" s="258"/>
      <c r="S292" s="258"/>
      <c r="T292" s="258"/>
      <c r="U292" s="258"/>
      <c r="V292" s="258"/>
      <c r="W292" s="258"/>
      <c r="X292" s="258"/>
      <c r="Y292" s="258"/>
    </row>
    <row r="293" spans="1:25" ht="15.75" customHeight="1">
      <c r="A293" s="259"/>
      <c r="B293" s="259"/>
      <c r="C293" s="259"/>
      <c r="D293" s="259"/>
      <c r="E293" s="259"/>
      <c r="F293" s="259"/>
      <c r="G293" s="259"/>
      <c r="H293" s="259"/>
      <c r="I293" s="258"/>
      <c r="J293" s="258"/>
      <c r="K293" s="258"/>
      <c r="L293" s="258"/>
      <c r="M293" s="258"/>
      <c r="N293" s="258"/>
      <c r="O293" s="258"/>
      <c r="P293" s="258"/>
      <c r="Q293" s="258"/>
      <c r="R293" s="258"/>
      <c r="S293" s="258"/>
      <c r="T293" s="258"/>
      <c r="U293" s="258"/>
      <c r="V293" s="258"/>
      <c r="W293" s="258"/>
      <c r="X293" s="258"/>
      <c r="Y293" s="258"/>
    </row>
    <row r="294" spans="1:25" ht="15.75" customHeight="1">
      <c r="A294" s="259"/>
      <c r="B294" s="259"/>
      <c r="C294" s="259"/>
      <c r="D294" s="259"/>
      <c r="E294" s="259"/>
      <c r="F294" s="259"/>
      <c r="G294" s="259"/>
      <c r="H294" s="259"/>
      <c r="I294" s="258"/>
      <c r="J294" s="258"/>
      <c r="K294" s="258"/>
      <c r="L294" s="258"/>
      <c r="M294" s="258"/>
      <c r="N294" s="258"/>
      <c r="O294" s="258"/>
      <c r="P294" s="258"/>
      <c r="Q294" s="258"/>
      <c r="R294" s="258"/>
      <c r="S294" s="258"/>
      <c r="T294" s="258"/>
      <c r="U294" s="258"/>
      <c r="V294" s="258"/>
      <c r="W294" s="258"/>
      <c r="X294" s="258"/>
      <c r="Y294" s="258"/>
    </row>
    <row r="295" spans="1:25" ht="15.75" customHeight="1">
      <c r="A295" s="259"/>
      <c r="B295" s="259"/>
      <c r="C295" s="259"/>
      <c r="D295" s="259"/>
      <c r="E295" s="259"/>
      <c r="F295" s="259"/>
      <c r="G295" s="259"/>
      <c r="H295" s="259"/>
      <c r="I295" s="258"/>
      <c r="J295" s="258"/>
      <c r="K295" s="258"/>
      <c r="L295" s="258"/>
      <c r="M295" s="258"/>
      <c r="N295" s="258"/>
      <c r="O295" s="258"/>
      <c r="P295" s="258"/>
      <c r="Q295" s="258"/>
      <c r="R295" s="258"/>
      <c r="S295" s="258"/>
      <c r="T295" s="258"/>
      <c r="U295" s="258"/>
      <c r="V295" s="258"/>
      <c r="W295" s="258"/>
      <c r="X295" s="258"/>
      <c r="Y295" s="258"/>
    </row>
    <row r="296" spans="1:25" ht="15.75" customHeight="1">
      <c r="A296" s="259"/>
      <c r="B296" s="259"/>
      <c r="C296" s="259"/>
      <c r="D296" s="259"/>
      <c r="E296" s="259"/>
      <c r="F296" s="259"/>
      <c r="G296" s="259"/>
      <c r="H296" s="259"/>
      <c r="I296" s="258"/>
      <c r="J296" s="258"/>
      <c r="K296" s="258"/>
      <c r="L296" s="258"/>
      <c r="M296" s="258"/>
      <c r="N296" s="258"/>
      <c r="O296" s="258"/>
      <c r="P296" s="258"/>
      <c r="Q296" s="258"/>
      <c r="R296" s="258"/>
      <c r="S296" s="258"/>
      <c r="T296" s="258"/>
      <c r="U296" s="258"/>
      <c r="V296" s="258"/>
      <c r="W296" s="258"/>
      <c r="X296" s="258"/>
      <c r="Y296" s="258"/>
    </row>
    <row r="297" spans="1:25" ht="15.75" customHeight="1">
      <c r="A297" s="259"/>
      <c r="B297" s="259"/>
      <c r="C297" s="259"/>
      <c r="D297" s="259"/>
      <c r="E297" s="259"/>
      <c r="F297" s="259"/>
      <c r="G297" s="259"/>
      <c r="H297" s="259"/>
      <c r="I297" s="258"/>
      <c r="J297" s="258"/>
      <c r="K297" s="258"/>
      <c r="L297" s="258"/>
      <c r="M297" s="258"/>
      <c r="N297" s="258"/>
      <c r="O297" s="258"/>
      <c r="P297" s="258"/>
      <c r="Q297" s="258"/>
      <c r="R297" s="258"/>
      <c r="S297" s="258"/>
      <c r="T297" s="258"/>
      <c r="U297" s="258"/>
      <c r="V297" s="258"/>
      <c r="W297" s="258"/>
      <c r="X297" s="258"/>
      <c r="Y297" s="258"/>
    </row>
    <row r="298" spans="1:25" ht="15.75" customHeight="1">
      <c r="A298" s="259"/>
      <c r="B298" s="259"/>
      <c r="C298" s="259"/>
      <c r="D298" s="259"/>
      <c r="E298" s="259"/>
      <c r="F298" s="259"/>
      <c r="G298" s="259"/>
      <c r="H298" s="259"/>
      <c r="I298" s="258"/>
      <c r="J298" s="258"/>
      <c r="K298" s="258"/>
      <c r="L298" s="258"/>
      <c r="M298" s="258"/>
      <c r="N298" s="258"/>
      <c r="O298" s="258"/>
      <c r="P298" s="258"/>
      <c r="Q298" s="258"/>
      <c r="R298" s="258"/>
      <c r="S298" s="258"/>
      <c r="T298" s="258"/>
      <c r="U298" s="258"/>
      <c r="V298" s="258"/>
      <c r="W298" s="258"/>
      <c r="X298" s="258"/>
      <c r="Y298" s="258"/>
    </row>
    <row r="299" spans="1:25" ht="15.75" customHeight="1">
      <c r="A299" s="259"/>
      <c r="B299" s="259"/>
      <c r="C299" s="259"/>
      <c r="D299" s="259"/>
      <c r="E299" s="259"/>
      <c r="F299" s="259"/>
      <c r="G299" s="259"/>
      <c r="H299" s="259"/>
      <c r="I299" s="258"/>
      <c r="J299" s="258"/>
      <c r="K299" s="258"/>
      <c r="L299" s="258"/>
      <c r="M299" s="258"/>
      <c r="N299" s="258"/>
      <c r="O299" s="258"/>
      <c r="P299" s="258"/>
      <c r="Q299" s="258"/>
      <c r="R299" s="258"/>
      <c r="S299" s="258"/>
      <c r="T299" s="258"/>
      <c r="U299" s="258"/>
      <c r="V299" s="258"/>
      <c r="W299" s="258"/>
      <c r="X299" s="258"/>
      <c r="Y299" s="258"/>
    </row>
    <row r="300" spans="1:25" ht="15.75" customHeight="1">
      <c r="A300" s="259"/>
      <c r="B300" s="259"/>
      <c r="C300" s="259"/>
      <c r="D300" s="259"/>
      <c r="E300" s="259"/>
      <c r="F300" s="259"/>
      <c r="G300" s="259"/>
      <c r="H300" s="259"/>
      <c r="I300" s="258"/>
      <c r="J300" s="258"/>
      <c r="K300" s="258"/>
      <c r="L300" s="258"/>
      <c r="M300" s="258"/>
      <c r="N300" s="258"/>
      <c r="O300" s="258"/>
      <c r="P300" s="258"/>
      <c r="Q300" s="258"/>
      <c r="R300" s="258"/>
      <c r="S300" s="258"/>
      <c r="T300" s="258"/>
      <c r="U300" s="258"/>
      <c r="V300" s="258"/>
      <c r="W300" s="258"/>
      <c r="X300" s="258"/>
      <c r="Y300" s="258"/>
    </row>
    <row r="301" spans="1:25" ht="15.75" customHeight="1">
      <c r="A301" s="259"/>
      <c r="B301" s="259"/>
      <c r="C301" s="259"/>
      <c r="D301" s="259"/>
      <c r="E301" s="259"/>
      <c r="F301" s="259"/>
      <c r="G301" s="259"/>
      <c r="H301" s="259"/>
      <c r="I301" s="258"/>
      <c r="J301" s="258"/>
      <c r="K301" s="258"/>
      <c r="L301" s="258"/>
      <c r="M301" s="258"/>
      <c r="N301" s="258"/>
      <c r="O301" s="258"/>
      <c r="P301" s="258"/>
      <c r="Q301" s="258"/>
      <c r="R301" s="258"/>
      <c r="S301" s="258"/>
      <c r="T301" s="258"/>
      <c r="U301" s="258"/>
      <c r="V301" s="258"/>
      <c r="W301" s="258"/>
      <c r="X301" s="258"/>
      <c r="Y301" s="258"/>
    </row>
    <row r="302" spans="1:25" ht="15.75" customHeight="1">
      <c r="A302" s="259"/>
      <c r="B302" s="259"/>
      <c r="C302" s="259"/>
      <c r="D302" s="259"/>
      <c r="E302" s="259"/>
      <c r="F302" s="259"/>
      <c r="G302" s="259"/>
      <c r="H302" s="259"/>
      <c r="I302" s="258"/>
      <c r="J302" s="258"/>
      <c r="K302" s="258"/>
      <c r="L302" s="258"/>
      <c r="M302" s="258"/>
      <c r="N302" s="258"/>
      <c r="O302" s="258"/>
      <c r="P302" s="258"/>
      <c r="Q302" s="258"/>
      <c r="R302" s="258"/>
      <c r="S302" s="258"/>
      <c r="T302" s="258"/>
      <c r="U302" s="258"/>
      <c r="V302" s="258"/>
      <c r="W302" s="258"/>
      <c r="X302" s="258"/>
      <c r="Y302" s="258"/>
    </row>
    <row r="303" spans="1:25" ht="15.75" customHeight="1">
      <c r="A303" s="259"/>
      <c r="B303" s="259"/>
      <c r="C303" s="259"/>
      <c r="D303" s="259"/>
      <c r="E303" s="259"/>
      <c r="F303" s="259"/>
      <c r="G303" s="259"/>
      <c r="H303" s="259"/>
      <c r="I303" s="258"/>
      <c r="J303" s="258"/>
      <c r="K303" s="258"/>
      <c r="L303" s="258"/>
      <c r="M303" s="258"/>
      <c r="N303" s="258"/>
      <c r="O303" s="258"/>
      <c r="P303" s="258"/>
      <c r="Q303" s="258"/>
      <c r="R303" s="258"/>
      <c r="S303" s="258"/>
      <c r="T303" s="258"/>
      <c r="U303" s="258"/>
      <c r="V303" s="258"/>
      <c r="W303" s="258"/>
      <c r="X303" s="258"/>
      <c r="Y303" s="258"/>
    </row>
    <row r="304" spans="1:25" ht="15.75" customHeight="1">
      <c r="A304" s="259"/>
      <c r="B304" s="259"/>
      <c r="C304" s="259"/>
      <c r="D304" s="259"/>
      <c r="E304" s="259"/>
      <c r="F304" s="259"/>
      <c r="G304" s="259"/>
      <c r="H304" s="259"/>
      <c r="I304" s="258"/>
      <c r="J304" s="258"/>
      <c r="K304" s="258"/>
      <c r="L304" s="258"/>
      <c r="M304" s="258"/>
      <c r="N304" s="258"/>
      <c r="O304" s="258"/>
      <c r="P304" s="258"/>
      <c r="Q304" s="258"/>
      <c r="R304" s="258"/>
      <c r="S304" s="258"/>
      <c r="T304" s="258"/>
      <c r="U304" s="258"/>
      <c r="V304" s="258"/>
      <c r="W304" s="258"/>
      <c r="X304" s="258"/>
      <c r="Y304" s="258"/>
    </row>
    <row r="305" spans="1:25" ht="15.75" customHeight="1">
      <c r="A305" s="259"/>
      <c r="B305" s="259"/>
      <c r="C305" s="259"/>
      <c r="D305" s="259"/>
      <c r="E305" s="259"/>
      <c r="F305" s="259"/>
      <c r="G305" s="259"/>
      <c r="H305" s="259"/>
      <c r="I305" s="258"/>
      <c r="J305" s="258"/>
      <c r="K305" s="258"/>
      <c r="L305" s="258"/>
      <c r="M305" s="258"/>
      <c r="N305" s="258"/>
      <c r="O305" s="258"/>
      <c r="P305" s="258"/>
      <c r="Q305" s="258"/>
      <c r="R305" s="258"/>
      <c r="S305" s="258"/>
      <c r="T305" s="258"/>
      <c r="U305" s="258"/>
      <c r="V305" s="258"/>
      <c r="W305" s="258"/>
      <c r="X305" s="258"/>
      <c r="Y305" s="258"/>
    </row>
    <row r="306" spans="1:25" ht="15.75" customHeight="1">
      <c r="A306" s="259"/>
      <c r="B306" s="259"/>
      <c r="C306" s="259"/>
      <c r="D306" s="259"/>
      <c r="E306" s="259"/>
      <c r="F306" s="259"/>
      <c r="G306" s="259"/>
      <c r="H306" s="259"/>
      <c r="I306" s="258"/>
      <c r="J306" s="258"/>
      <c r="K306" s="258"/>
      <c r="L306" s="258"/>
      <c r="M306" s="258"/>
      <c r="N306" s="258"/>
      <c r="O306" s="258"/>
      <c r="P306" s="258"/>
      <c r="Q306" s="258"/>
      <c r="R306" s="258"/>
      <c r="S306" s="258"/>
      <c r="T306" s="258"/>
      <c r="U306" s="258"/>
      <c r="V306" s="258"/>
      <c r="W306" s="258"/>
      <c r="X306" s="258"/>
      <c r="Y306" s="258"/>
    </row>
    <row r="307" spans="1:25" ht="15.75" customHeight="1">
      <c r="A307" s="259"/>
      <c r="B307" s="259"/>
      <c r="C307" s="259"/>
      <c r="D307" s="259"/>
      <c r="E307" s="259"/>
      <c r="F307" s="259"/>
      <c r="G307" s="259"/>
      <c r="H307" s="259"/>
      <c r="I307" s="258"/>
      <c r="J307" s="258"/>
      <c r="K307" s="258"/>
      <c r="L307" s="258"/>
      <c r="M307" s="258"/>
      <c r="N307" s="258"/>
      <c r="O307" s="258"/>
      <c r="P307" s="258"/>
      <c r="Q307" s="258"/>
      <c r="R307" s="258"/>
      <c r="S307" s="258"/>
      <c r="T307" s="258"/>
      <c r="U307" s="258"/>
      <c r="V307" s="258"/>
      <c r="W307" s="258"/>
      <c r="X307" s="258"/>
      <c r="Y307" s="258"/>
    </row>
    <row r="308" spans="1:25" ht="15.75" customHeight="1">
      <c r="A308" s="259"/>
      <c r="B308" s="259"/>
      <c r="C308" s="259"/>
      <c r="D308" s="259"/>
      <c r="E308" s="259"/>
      <c r="F308" s="259"/>
      <c r="G308" s="259"/>
      <c r="H308" s="259"/>
      <c r="I308" s="258"/>
      <c r="J308" s="258"/>
      <c r="K308" s="258"/>
      <c r="L308" s="258"/>
      <c r="M308" s="258"/>
      <c r="N308" s="258"/>
      <c r="O308" s="258"/>
      <c r="P308" s="258"/>
      <c r="Q308" s="258"/>
      <c r="R308" s="258"/>
      <c r="S308" s="258"/>
      <c r="T308" s="258"/>
      <c r="U308" s="258"/>
      <c r="V308" s="258"/>
      <c r="W308" s="258"/>
      <c r="X308" s="258"/>
      <c r="Y308" s="258"/>
    </row>
    <row r="309" spans="1:25" ht="15.75" customHeight="1">
      <c r="A309" s="259"/>
      <c r="B309" s="259"/>
      <c r="C309" s="259"/>
      <c r="D309" s="259"/>
      <c r="E309" s="259"/>
      <c r="F309" s="259"/>
      <c r="G309" s="259"/>
      <c r="H309" s="259"/>
      <c r="I309" s="258"/>
      <c r="J309" s="258"/>
      <c r="K309" s="258"/>
      <c r="L309" s="258"/>
      <c r="M309" s="258"/>
      <c r="N309" s="258"/>
      <c r="O309" s="258"/>
      <c r="P309" s="258"/>
      <c r="Q309" s="258"/>
      <c r="R309" s="258"/>
      <c r="S309" s="258"/>
      <c r="T309" s="258"/>
      <c r="U309" s="258"/>
      <c r="V309" s="258"/>
      <c r="W309" s="258"/>
      <c r="X309" s="258"/>
      <c r="Y309" s="258"/>
    </row>
    <row r="310" spans="1:25" ht="15.75" customHeight="1">
      <c r="A310" s="259"/>
      <c r="B310" s="259"/>
      <c r="C310" s="259"/>
      <c r="D310" s="259"/>
      <c r="E310" s="259"/>
      <c r="F310" s="259"/>
      <c r="G310" s="259"/>
      <c r="H310" s="259"/>
      <c r="I310" s="258"/>
      <c r="J310" s="258"/>
      <c r="K310" s="258"/>
      <c r="L310" s="258"/>
      <c r="M310" s="258"/>
      <c r="N310" s="258"/>
      <c r="O310" s="258"/>
      <c r="P310" s="258"/>
      <c r="Q310" s="258"/>
      <c r="R310" s="258"/>
      <c r="S310" s="258"/>
      <c r="T310" s="258"/>
      <c r="U310" s="258"/>
      <c r="V310" s="258"/>
      <c r="W310" s="258"/>
      <c r="X310" s="258"/>
      <c r="Y310" s="258"/>
    </row>
    <row r="311" spans="1:25" ht="15.75" customHeight="1">
      <c r="A311" s="259"/>
      <c r="B311" s="259"/>
      <c r="C311" s="259"/>
      <c r="D311" s="259"/>
      <c r="E311" s="259"/>
      <c r="F311" s="259"/>
      <c r="G311" s="259"/>
      <c r="H311" s="259"/>
      <c r="I311" s="258"/>
      <c r="J311" s="258"/>
      <c r="K311" s="258"/>
      <c r="L311" s="258"/>
      <c r="M311" s="258"/>
      <c r="N311" s="258"/>
      <c r="O311" s="258"/>
      <c r="P311" s="258"/>
      <c r="Q311" s="258"/>
      <c r="R311" s="258"/>
      <c r="S311" s="258"/>
      <c r="T311" s="258"/>
      <c r="U311" s="258"/>
      <c r="V311" s="258"/>
      <c r="W311" s="258"/>
      <c r="X311" s="258"/>
      <c r="Y311" s="258"/>
    </row>
    <row r="312" spans="1:25" ht="15.75" customHeight="1">
      <c r="A312" s="259"/>
      <c r="B312" s="259"/>
      <c r="C312" s="259"/>
      <c r="D312" s="259"/>
      <c r="E312" s="259"/>
      <c r="F312" s="259"/>
      <c r="G312" s="259"/>
      <c r="H312" s="259"/>
      <c r="I312" s="258"/>
      <c r="J312" s="258"/>
      <c r="K312" s="258"/>
      <c r="L312" s="258"/>
      <c r="M312" s="258"/>
      <c r="N312" s="258"/>
      <c r="O312" s="258"/>
      <c r="P312" s="258"/>
      <c r="Q312" s="258"/>
      <c r="R312" s="258"/>
      <c r="S312" s="258"/>
      <c r="T312" s="258"/>
      <c r="U312" s="258"/>
      <c r="V312" s="258"/>
      <c r="W312" s="258"/>
      <c r="X312" s="258"/>
      <c r="Y312" s="258"/>
    </row>
    <row r="313" spans="1:25" ht="15.75" customHeight="1">
      <c r="A313" s="259"/>
      <c r="B313" s="259"/>
      <c r="C313" s="259"/>
      <c r="D313" s="259"/>
      <c r="E313" s="259"/>
      <c r="F313" s="259"/>
      <c r="G313" s="259"/>
      <c r="H313" s="259"/>
      <c r="I313" s="258"/>
      <c r="J313" s="258"/>
      <c r="K313" s="258"/>
      <c r="L313" s="258"/>
      <c r="M313" s="258"/>
      <c r="N313" s="258"/>
      <c r="O313" s="258"/>
      <c r="P313" s="258"/>
      <c r="Q313" s="258"/>
      <c r="R313" s="258"/>
      <c r="S313" s="258"/>
      <c r="T313" s="258"/>
      <c r="U313" s="258"/>
      <c r="V313" s="258"/>
      <c r="W313" s="258"/>
      <c r="X313" s="258"/>
      <c r="Y313" s="258"/>
    </row>
    <row r="314" spans="1:25" ht="15.75" customHeight="1">
      <c r="A314" s="259"/>
      <c r="B314" s="259"/>
      <c r="C314" s="259"/>
      <c r="D314" s="259"/>
      <c r="E314" s="259"/>
      <c r="F314" s="259"/>
      <c r="G314" s="259"/>
      <c r="H314" s="259"/>
      <c r="I314" s="258"/>
      <c r="J314" s="258"/>
      <c r="K314" s="258"/>
      <c r="L314" s="258"/>
      <c r="M314" s="258"/>
      <c r="N314" s="258"/>
      <c r="O314" s="258"/>
      <c r="P314" s="258"/>
      <c r="Q314" s="258"/>
      <c r="R314" s="258"/>
      <c r="S314" s="258"/>
      <c r="T314" s="258"/>
      <c r="U314" s="258"/>
      <c r="V314" s="258"/>
      <c r="W314" s="258"/>
      <c r="X314" s="258"/>
      <c r="Y314" s="258"/>
    </row>
    <row r="315" spans="1:25" ht="15.75" customHeight="1">
      <c r="A315" s="259"/>
      <c r="B315" s="259"/>
      <c r="C315" s="259"/>
      <c r="D315" s="259"/>
      <c r="E315" s="259"/>
      <c r="F315" s="259"/>
      <c r="G315" s="259"/>
      <c r="H315" s="259"/>
      <c r="I315" s="258"/>
      <c r="J315" s="258"/>
      <c r="K315" s="258"/>
      <c r="L315" s="258"/>
      <c r="M315" s="258"/>
      <c r="N315" s="258"/>
      <c r="O315" s="258"/>
      <c r="P315" s="258"/>
      <c r="Q315" s="258"/>
      <c r="R315" s="258"/>
      <c r="S315" s="258"/>
      <c r="T315" s="258"/>
      <c r="U315" s="258"/>
      <c r="V315" s="258"/>
      <c r="W315" s="258"/>
      <c r="X315" s="258"/>
      <c r="Y315" s="258"/>
    </row>
    <row r="316" spans="1:25" ht="15.75" customHeight="1">
      <c r="A316" s="259"/>
      <c r="B316" s="259"/>
      <c r="C316" s="259"/>
      <c r="D316" s="259"/>
      <c r="E316" s="259"/>
      <c r="F316" s="259"/>
      <c r="G316" s="259"/>
      <c r="H316" s="259"/>
      <c r="I316" s="258"/>
      <c r="J316" s="258"/>
      <c r="K316" s="258"/>
      <c r="L316" s="258"/>
      <c r="M316" s="258"/>
      <c r="N316" s="258"/>
      <c r="O316" s="258"/>
      <c r="P316" s="258"/>
      <c r="Q316" s="258"/>
      <c r="R316" s="258"/>
      <c r="S316" s="258"/>
      <c r="T316" s="258"/>
      <c r="U316" s="258"/>
      <c r="V316" s="258"/>
      <c r="W316" s="258"/>
      <c r="X316" s="258"/>
      <c r="Y316" s="258"/>
    </row>
    <row r="317" spans="1:25" ht="15.75" customHeight="1">
      <c r="A317" s="259"/>
      <c r="B317" s="259"/>
      <c r="C317" s="259"/>
      <c r="D317" s="259"/>
      <c r="E317" s="259"/>
      <c r="F317" s="259"/>
      <c r="G317" s="259"/>
      <c r="H317" s="259"/>
      <c r="I317" s="258"/>
      <c r="J317" s="258"/>
      <c r="K317" s="258"/>
      <c r="L317" s="258"/>
      <c r="M317" s="258"/>
      <c r="N317" s="258"/>
      <c r="O317" s="258"/>
      <c r="P317" s="258"/>
      <c r="Q317" s="258"/>
      <c r="R317" s="258"/>
      <c r="S317" s="258"/>
      <c r="T317" s="258"/>
      <c r="U317" s="258"/>
      <c r="V317" s="258"/>
      <c r="W317" s="258"/>
      <c r="X317" s="258"/>
      <c r="Y317" s="258"/>
    </row>
    <row r="318" spans="1:25" ht="15.75" customHeight="1">
      <c r="A318" s="259"/>
      <c r="B318" s="259"/>
      <c r="C318" s="259"/>
      <c r="D318" s="259"/>
      <c r="E318" s="259"/>
      <c r="F318" s="259"/>
      <c r="G318" s="259"/>
      <c r="H318" s="259"/>
      <c r="I318" s="258"/>
      <c r="J318" s="258"/>
      <c r="K318" s="258"/>
      <c r="L318" s="258"/>
      <c r="M318" s="258"/>
      <c r="N318" s="258"/>
      <c r="O318" s="258"/>
      <c r="P318" s="258"/>
      <c r="Q318" s="258"/>
      <c r="R318" s="258"/>
      <c r="S318" s="258"/>
      <c r="T318" s="258"/>
      <c r="U318" s="258"/>
      <c r="V318" s="258"/>
      <c r="W318" s="258"/>
      <c r="X318" s="258"/>
      <c r="Y318" s="258"/>
    </row>
    <row r="319" spans="1:25" ht="15.75" customHeight="1">
      <c r="A319" s="259"/>
      <c r="B319" s="259"/>
      <c r="C319" s="259"/>
      <c r="D319" s="259"/>
      <c r="E319" s="259"/>
      <c r="F319" s="259"/>
      <c r="G319" s="259"/>
      <c r="H319" s="259"/>
      <c r="I319" s="258"/>
      <c r="J319" s="258"/>
      <c r="K319" s="258"/>
      <c r="L319" s="258"/>
      <c r="M319" s="258"/>
      <c r="N319" s="258"/>
      <c r="O319" s="258"/>
      <c r="P319" s="258"/>
      <c r="Q319" s="258"/>
      <c r="R319" s="258"/>
      <c r="S319" s="258"/>
      <c r="T319" s="258"/>
      <c r="U319" s="258"/>
      <c r="V319" s="258"/>
      <c r="W319" s="258"/>
      <c r="X319" s="258"/>
      <c r="Y319" s="258"/>
    </row>
    <row r="320" spans="1:25" ht="15.75" customHeight="1">
      <c r="A320" s="259"/>
      <c r="B320" s="259"/>
      <c r="C320" s="259"/>
      <c r="D320" s="259"/>
      <c r="E320" s="259"/>
      <c r="F320" s="259"/>
      <c r="G320" s="259"/>
      <c r="H320" s="259"/>
      <c r="I320" s="258"/>
      <c r="J320" s="258"/>
      <c r="K320" s="258"/>
      <c r="L320" s="258"/>
      <c r="M320" s="258"/>
      <c r="N320" s="258"/>
      <c r="O320" s="258"/>
      <c r="P320" s="258"/>
      <c r="Q320" s="258"/>
      <c r="R320" s="258"/>
      <c r="S320" s="258"/>
      <c r="T320" s="258"/>
      <c r="U320" s="258"/>
      <c r="V320" s="258"/>
      <c r="W320" s="258"/>
      <c r="X320" s="258"/>
      <c r="Y320" s="258"/>
    </row>
    <row r="321" spans="1:25" ht="15.75" customHeight="1">
      <c r="A321" s="259"/>
      <c r="B321" s="259"/>
      <c r="C321" s="259"/>
      <c r="D321" s="259"/>
      <c r="E321" s="259"/>
      <c r="F321" s="259"/>
      <c r="G321" s="259"/>
      <c r="H321" s="259"/>
      <c r="I321" s="258"/>
      <c r="J321" s="258"/>
      <c r="K321" s="258"/>
      <c r="L321" s="258"/>
      <c r="M321" s="258"/>
      <c r="N321" s="258"/>
      <c r="O321" s="258"/>
      <c r="P321" s="258"/>
      <c r="Q321" s="258"/>
      <c r="R321" s="258"/>
      <c r="S321" s="258"/>
      <c r="T321" s="258"/>
      <c r="U321" s="258"/>
      <c r="V321" s="258"/>
      <c r="W321" s="258"/>
      <c r="X321" s="258"/>
      <c r="Y321" s="258"/>
    </row>
    <row r="322" spans="1:25" ht="15.75" customHeight="1">
      <c r="A322" s="259"/>
      <c r="B322" s="259"/>
      <c r="C322" s="259"/>
      <c r="D322" s="259"/>
      <c r="E322" s="259"/>
      <c r="F322" s="259"/>
      <c r="G322" s="259"/>
      <c r="H322" s="259"/>
      <c r="I322" s="258"/>
      <c r="J322" s="258"/>
      <c r="K322" s="258"/>
      <c r="L322" s="258"/>
      <c r="M322" s="258"/>
      <c r="N322" s="258"/>
      <c r="O322" s="258"/>
      <c r="P322" s="258"/>
      <c r="Q322" s="258"/>
      <c r="R322" s="258"/>
      <c r="S322" s="258"/>
      <c r="T322" s="258"/>
      <c r="U322" s="258"/>
      <c r="V322" s="258"/>
      <c r="W322" s="258"/>
      <c r="X322" s="258"/>
      <c r="Y322" s="258"/>
    </row>
    <row r="323" spans="1:25" ht="15.75" customHeight="1">
      <c r="A323" s="259"/>
      <c r="B323" s="259"/>
      <c r="C323" s="259"/>
      <c r="D323" s="259"/>
      <c r="E323" s="259"/>
      <c r="F323" s="259"/>
      <c r="G323" s="259"/>
      <c r="H323" s="259"/>
      <c r="I323" s="258"/>
      <c r="J323" s="258"/>
      <c r="K323" s="258"/>
      <c r="L323" s="258"/>
      <c r="M323" s="258"/>
      <c r="N323" s="258"/>
      <c r="O323" s="258"/>
      <c r="P323" s="258"/>
      <c r="Q323" s="258"/>
      <c r="R323" s="258"/>
      <c r="S323" s="258"/>
      <c r="T323" s="258"/>
      <c r="U323" s="258"/>
      <c r="V323" s="258"/>
      <c r="W323" s="258"/>
      <c r="X323" s="258"/>
      <c r="Y323" s="258"/>
    </row>
    <row r="324" spans="1:25" ht="15.75" customHeight="1">
      <c r="A324" s="259"/>
      <c r="B324" s="259"/>
      <c r="C324" s="259"/>
      <c r="D324" s="259"/>
      <c r="E324" s="259"/>
      <c r="F324" s="259"/>
      <c r="G324" s="259"/>
      <c r="H324" s="259"/>
      <c r="I324" s="258"/>
      <c r="J324" s="258"/>
      <c r="K324" s="258"/>
      <c r="L324" s="258"/>
      <c r="M324" s="258"/>
      <c r="N324" s="258"/>
      <c r="O324" s="258"/>
      <c r="P324" s="258"/>
      <c r="Q324" s="258"/>
      <c r="R324" s="258"/>
      <c r="S324" s="258"/>
      <c r="T324" s="258"/>
      <c r="U324" s="258"/>
      <c r="V324" s="258"/>
      <c r="W324" s="258"/>
      <c r="X324" s="258"/>
      <c r="Y324" s="258"/>
    </row>
    <row r="325" spans="1:25" ht="15.75" customHeight="1">
      <c r="A325" s="259"/>
      <c r="B325" s="259"/>
      <c r="C325" s="259"/>
      <c r="D325" s="259"/>
      <c r="E325" s="259"/>
      <c r="F325" s="259"/>
      <c r="G325" s="259"/>
      <c r="H325" s="259"/>
      <c r="I325" s="258"/>
      <c r="J325" s="258"/>
      <c r="K325" s="258"/>
      <c r="L325" s="258"/>
      <c r="M325" s="258"/>
      <c r="N325" s="258"/>
      <c r="O325" s="258"/>
      <c r="P325" s="258"/>
      <c r="Q325" s="258"/>
      <c r="R325" s="258"/>
      <c r="S325" s="258"/>
      <c r="T325" s="258"/>
      <c r="U325" s="258"/>
      <c r="V325" s="258"/>
      <c r="W325" s="258"/>
      <c r="X325" s="258"/>
      <c r="Y325" s="258"/>
    </row>
    <row r="326" spans="1:25" ht="15.75" customHeight="1">
      <c r="A326" s="259"/>
      <c r="B326" s="259"/>
      <c r="C326" s="259"/>
      <c r="D326" s="259"/>
      <c r="E326" s="259"/>
      <c r="F326" s="259"/>
      <c r="G326" s="259"/>
      <c r="H326" s="259"/>
      <c r="I326" s="258"/>
      <c r="J326" s="258"/>
      <c r="K326" s="258"/>
      <c r="L326" s="258"/>
      <c r="M326" s="258"/>
      <c r="N326" s="258"/>
      <c r="O326" s="258"/>
      <c r="P326" s="258"/>
      <c r="Q326" s="258"/>
      <c r="R326" s="258"/>
      <c r="S326" s="258"/>
      <c r="T326" s="258"/>
      <c r="U326" s="258"/>
      <c r="V326" s="258"/>
      <c r="W326" s="258"/>
      <c r="X326" s="258"/>
      <c r="Y326" s="258"/>
    </row>
    <row r="327" spans="1:25" ht="15.75" customHeight="1">
      <c r="A327" s="259"/>
      <c r="B327" s="259"/>
      <c r="C327" s="259"/>
      <c r="D327" s="259"/>
      <c r="E327" s="259"/>
      <c r="F327" s="259"/>
      <c r="G327" s="259"/>
      <c r="H327" s="259"/>
      <c r="I327" s="258"/>
      <c r="J327" s="258"/>
      <c r="K327" s="258"/>
      <c r="L327" s="258"/>
      <c r="M327" s="258"/>
      <c r="N327" s="258"/>
      <c r="O327" s="258"/>
      <c r="P327" s="258"/>
      <c r="Q327" s="258"/>
      <c r="R327" s="258"/>
      <c r="S327" s="258"/>
      <c r="T327" s="258"/>
      <c r="U327" s="258"/>
      <c r="V327" s="258"/>
      <c r="W327" s="258"/>
      <c r="X327" s="258"/>
      <c r="Y327" s="258"/>
    </row>
    <row r="328" spans="1:25" ht="15.75" customHeight="1">
      <c r="A328" s="259"/>
      <c r="B328" s="259"/>
      <c r="C328" s="259"/>
      <c r="D328" s="259"/>
      <c r="E328" s="259"/>
      <c r="F328" s="259"/>
      <c r="G328" s="259"/>
      <c r="H328" s="259"/>
      <c r="I328" s="258"/>
      <c r="J328" s="258"/>
      <c r="K328" s="258"/>
      <c r="L328" s="258"/>
      <c r="M328" s="258"/>
      <c r="N328" s="258"/>
      <c r="O328" s="258"/>
      <c r="P328" s="258"/>
      <c r="Q328" s="258"/>
      <c r="R328" s="258"/>
      <c r="S328" s="258"/>
      <c r="T328" s="258"/>
      <c r="U328" s="258"/>
      <c r="V328" s="258"/>
      <c r="W328" s="258"/>
      <c r="X328" s="258"/>
      <c r="Y328" s="258"/>
    </row>
    <row r="329" spans="1:25" ht="15.75" customHeight="1">
      <c r="A329" s="259"/>
      <c r="B329" s="259"/>
      <c r="C329" s="259"/>
      <c r="D329" s="259"/>
      <c r="E329" s="259"/>
      <c r="F329" s="259"/>
      <c r="G329" s="259"/>
      <c r="H329" s="259"/>
      <c r="I329" s="258"/>
      <c r="J329" s="258"/>
      <c r="K329" s="258"/>
      <c r="L329" s="258"/>
      <c r="M329" s="258"/>
      <c r="N329" s="258"/>
      <c r="O329" s="258"/>
      <c r="P329" s="258"/>
      <c r="Q329" s="258"/>
      <c r="R329" s="258"/>
      <c r="S329" s="258"/>
      <c r="T329" s="258"/>
      <c r="U329" s="258"/>
      <c r="V329" s="258"/>
      <c r="W329" s="258"/>
      <c r="X329" s="258"/>
      <c r="Y329" s="258"/>
    </row>
    <row r="330" spans="1:25" ht="15.75" customHeight="1">
      <c r="A330" s="259"/>
      <c r="B330" s="259"/>
      <c r="C330" s="259"/>
      <c r="D330" s="259"/>
      <c r="E330" s="259"/>
      <c r="F330" s="259"/>
      <c r="G330" s="259"/>
      <c r="H330" s="259"/>
      <c r="I330" s="258"/>
      <c r="J330" s="258"/>
      <c r="K330" s="258"/>
      <c r="L330" s="258"/>
      <c r="M330" s="258"/>
      <c r="N330" s="258"/>
      <c r="O330" s="258"/>
      <c r="P330" s="258"/>
      <c r="Q330" s="258"/>
      <c r="R330" s="258"/>
      <c r="S330" s="258"/>
      <c r="T330" s="258"/>
      <c r="U330" s="258"/>
      <c r="V330" s="258"/>
      <c r="W330" s="258"/>
      <c r="X330" s="258"/>
      <c r="Y330" s="258"/>
    </row>
    <row r="331" spans="1:25" ht="15.75" customHeight="1">
      <c r="A331" s="259"/>
      <c r="B331" s="259"/>
      <c r="C331" s="259"/>
      <c r="D331" s="259"/>
      <c r="E331" s="259"/>
      <c r="F331" s="259"/>
      <c r="G331" s="259"/>
      <c r="H331" s="259"/>
      <c r="I331" s="258"/>
      <c r="J331" s="258"/>
      <c r="K331" s="258"/>
      <c r="L331" s="258"/>
      <c r="M331" s="258"/>
      <c r="N331" s="258"/>
      <c r="O331" s="258"/>
      <c r="P331" s="258"/>
      <c r="Q331" s="258"/>
      <c r="R331" s="258"/>
      <c r="S331" s="258"/>
      <c r="T331" s="258"/>
      <c r="U331" s="258"/>
      <c r="V331" s="258"/>
      <c r="W331" s="258"/>
      <c r="X331" s="258"/>
      <c r="Y331" s="258"/>
    </row>
    <row r="332" spans="1:25" ht="15.75" customHeight="1">
      <c r="A332" s="259"/>
      <c r="B332" s="259"/>
      <c r="C332" s="259"/>
      <c r="D332" s="259"/>
      <c r="E332" s="259"/>
      <c r="F332" s="259"/>
      <c r="G332" s="259"/>
      <c r="H332" s="259"/>
      <c r="I332" s="258"/>
      <c r="J332" s="258"/>
      <c r="K332" s="258"/>
      <c r="L332" s="258"/>
      <c r="M332" s="258"/>
      <c r="N332" s="258"/>
      <c r="O332" s="258"/>
      <c r="P332" s="258"/>
      <c r="Q332" s="258"/>
      <c r="R332" s="258"/>
      <c r="S332" s="258"/>
      <c r="T332" s="258"/>
      <c r="U332" s="258"/>
      <c r="V332" s="258"/>
      <c r="W332" s="258"/>
      <c r="X332" s="258"/>
      <c r="Y332" s="258"/>
    </row>
    <row r="333" spans="1:25" ht="15.75" customHeight="1">
      <c r="A333" s="259"/>
      <c r="B333" s="259"/>
      <c r="C333" s="259"/>
      <c r="D333" s="259"/>
      <c r="E333" s="259"/>
      <c r="F333" s="259"/>
      <c r="G333" s="259"/>
      <c r="H333" s="259"/>
      <c r="I333" s="258"/>
      <c r="J333" s="258"/>
      <c r="K333" s="258"/>
      <c r="L333" s="258"/>
      <c r="M333" s="258"/>
      <c r="N333" s="258"/>
      <c r="O333" s="258"/>
      <c r="P333" s="258"/>
      <c r="Q333" s="258"/>
      <c r="R333" s="258"/>
      <c r="S333" s="258"/>
      <c r="T333" s="258"/>
      <c r="U333" s="258"/>
      <c r="V333" s="258"/>
      <c r="W333" s="258"/>
      <c r="X333" s="258"/>
      <c r="Y333" s="258"/>
    </row>
    <row r="334" spans="1:25" ht="15.75" customHeight="1">
      <c r="A334" s="259"/>
      <c r="B334" s="259"/>
      <c r="C334" s="259"/>
      <c r="D334" s="259"/>
      <c r="E334" s="259"/>
      <c r="F334" s="259"/>
      <c r="G334" s="259"/>
      <c r="H334" s="259"/>
      <c r="I334" s="258"/>
      <c r="J334" s="258"/>
      <c r="K334" s="258"/>
      <c r="L334" s="258"/>
      <c r="M334" s="258"/>
      <c r="N334" s="258"/>
      <c r="O334" s="258"/>
      <c r="P334" s="258"/>
      <c r="Q334" s="258"/>
      <c r="R334" s="258"/>
      <c r="S334" s="258"/>
      <c r="T334" s="258"/>
      <c r="U334" s="258"/>
      <c r="V334" s="258"/>
      <c r="W334" s="258"/>
      <c r="X334" s="258"/>
      <c r="Y334" s="258"/>
    </row>
    <row r="335" spans="1:25" ht="15.75" customHeight="1">
      <c r="A335" s="259"/>
      <c r="B335" s="259"/>
      <c r="C335" s="259"/>
      <c r="D335" s="259"/>
      <c r="E335" s="259"/>
      <c r="F335" s="259"/>
      <c r="G335" s="259"/>
      <c r="H335" s="259"/>
      <c r="I335" s="258"/>
      <c r="J335" s="258"/>
      <c r="K335" s="258"/>
      <c r="L335" s="258"/>
      <c r="M335" s="258"/>
      <c r="N335" s="258"/>
      <c r="O335" s="258"/>
      <c r="P335" s="258"/>
      <c r="Q335" s="258"/>
      <c r="R335" s="258"/>
      <c r="S335" s="258"/>
      <c r="T335" s="258"/>
      <c r="U335" s="258"/>
      <c r="V335" s="258"/>
      <c r="W335" s="258"/>
      <c r="X335" s="258"/>
      <c r="Y335" s="258"/>
    </row>
    <row r="336" spans="1:25" ht="15.75" customHeight="1">
      <c r="A336" s="259"/>
      <c r="B336" s="259"/>
      <c r="C336" s="259"/>
      <c r="D336" s="259"/>
      <c r="E336" s="259"/>
      <c r="F336" s="259"/>
      <c r="G336" s="259"/>
      <c r="H336" s="259"/>
      <c r="I336" s="258"/>
      <c r="J336" s="258"/>
      <c r="K336" s="258"/>
      <c r="L336" s="258"/>
      <c r="M336" s="258"/>
      <c r="N336" s="258"/>
      <c r="O336" s="258"/>
      <c r="P336" s="258"/>
      <c r="Q336" s="258"/>
      <c r="R336" s="258"/>
      <c r="S336" s="258"/>
      <c r="T336" s="258"/>
      <c r="U336" s="258"/>
      <c r="V336" s="258"/>
      <c r="W336" s="258"/>
      <c r="X336" s="258"/>
      <c r="Y336" s="258"/>
    </row>
    <row r="337" spans="1:25" ht="15.75" customHeight="1">
      <c r="A337" s="259"/>
      <c r="B337" s="259"/>
      <c r="C337" s="259"/>
      <c r="D337" s="259"/>
      <c r="E337" s="259"/>
      <c r="F337" s="259"/>
      <c r="G337" s="259"/>
      <c r="H337" s="259"/>
      <c r="I337" s="258"/>
      <c r="J337" s="258"/>
      <c r="K337" s="258"/>
      <c r="L337" s="258"/>
      <c r="M337" s="258"/>
      <c r="N337" s="258"/>
      <c r="O337" s="258"/>
      <c r="P337" s="258"/>
      <c r="Q337" s="258"/>
      <c r="R337" s="258"/>
      <c r="S337" s="258"/>
      <c r="T337" s="258"/>
      <c r="U337" s="258"/>
      <c r="V337" s="258"/>
      <c r="W337" s="258"/>
      <c r="X337" s="258"/>
      <c r="Y337" s="258"/>
    </row>
    <row r="338" spans="1:25" ht="15.75" customHeight="1">
      <c r="A338" s="259"/>
      <c r="B338" s="259"/>
      <c r="C338" s="259"/>
      <c r="D338" s="259"/>
      <c r="E338" s="259"/>
      <c r="F338" s="259"/>
      <c r="G338" s="259"/>
      <c r="H338" s="259"/>
      <c r="I338" s="258"/>
      <c r="J338" s="258"/>
      <c r="K338" s="258"/>
      <c r="L338" s="258"/>
      <c r="M338" s="258"/>
      <c r="N338" s="258"/>
      <c r="O338" s="258"/>
      <c r="P338" s="258"/>
      <c r="Q338" s="258"/>
      <c r="R338" s="258"/>
      <c r="S338" s="258"/>
      <c r="T338" s="258"/>
      <c r="U338" s="258"/>
      <c r="V338" s="258"/>
      <c r="W338" s="258"/>
      <c r="X338" s="258"/>
      <c r="Y338" s="258"/>
    </row>
    <row r="339" spans="1:25" ht="15.75" customHeight="1">
      <c r="A339" s="259"/>
      <c r="B339" s="259"/>
      <c r="C339" s="259"/>
      <c r="D339" s="259"/>
      <c r="E339" s="259"/>
      <c r="F339" s="259"/>
      <c r="G339" s="259"/>
      <c r="H339" s="259"/>
      <c r="I339" s="258"/>
      <c r="J339" s="258"/>
      <c r="K339" s="258"/>
      <c r="L339" s="258"/>
      <c r="M339" s="258"/>
      <c r="N339" s="258"/>
      <c r="O339" s="258"/>
      <c r="P339" s="258"/>
      <c r="Q339" s="258"/>
      <c r="R339" s="258"/>
      <c r="S339" s="258"/>
      <c r="T339" s="258"/>
      <c r="U339" s="258"/>
      <c r="V339" s="258"/>
      <c r="W339" s="258"/>
      <c r="X339" s="258"/>
      <c r="Y339" s="258"/>
    </row>
    <row r="340" spans="1:25" ht="15.75" customHeight="1">
      <c r="A340" s="259"/>
      <c r="B340" s="259"/>
      <c r="C340" s="259"/>
      <c r="D340" s="259"/>
      <c r="E340" s="259"/>
      <c r="F340" s="259"/>
      <c r="G340" s="259"/>
      <c r="H340" s="259"/>
      <c r="I340" s="258"/>
      <c r="J340" s="258"/>
      <c r="K340" s="258"/>
      <c r="L340" s="258"/>
      <c r="M340" s="258"/>
      <c r="N340" s="258"/>
      <c r="O340" s="258"/>
      <c r="P340" s="258"/>
      <c r="Q340" s="258"/>
      <c r="R340" s="258"/>
      <c r="S340" s="258"/>
      <c r="T340" s="258"/>
      <c r="U340" s="258"/>
      <c r="V340" s="258"/>
      <c r="W340" s="258"/>
      <c r="X340" s="258"/>
      <c r="Y340" s="258"/>
    </row>
    <row r="341" spans="1:25" ht="15.75" customHeight="1">
      <c r="A341" s="259"/>
      <c r="B341" s="259"/>
      <c r="C341" s="259"/>
      <c r="D341" s="259"/>
      <c r="E341" s="259"/>
      <c r="F341" s="259"/>
      <c r="G341" s="259"/>
      <c r="H341" s="259"/>
      <c r="I341" s="258"/>
      <c r="J341" s="258"/>
      <c r="K341" s="258"/>
      <c r="L341" s="258"/>
      <c r="M341" s="258"/>
      <c r="N341" s="258"/>
      <c r="O341" s="258"/>
      <c r="P341" s="258"/>
      <c r="Q341" s="258"/>
      <c r="R341" s="258"/>
      <c r="S341" s="258"/>
      <c r="T341" s="258"/>
      <c r="U341" s="258"/>
      <c r="V341" s="258"/>
      <c r="W341" s="258"/>
      <c r="X341" s="258"/>
      <c r="Y341" s="258"/>
    </row>
    <row r="342" spans="1:25" ht="15.75" customHeight="1">
      <c r="A342" s="259"/>
      <c r="B342" s="259"/>
      <c r="C342" s="259"/>
      <c r="D342" s="259"/>
      <c r="E342" s="259"/>
      <c r="F342" s="259"/>
      <c r="G342" s="259"/>
      <c r="H342" s="259"/>
      <c r="I342" s="258"/>
      <c r="J342" s="258"/>
      <c r="K342" s="258"/>
      <c r="L342" s="258"/>
      <c r="M342" s="258"/>
      <c r="N342" s="258"/>
      <c r="O342" s="258"/>
      <c r="P342" s="258"/>
      <c r="Q342" s="258"/>
      <c r="R342" s="258"/>
      <c r="S342" s="258"/>
      <c r="T342" s="258"/>
      <c r="U342" s="258"/>
      <c r="V342" s="258"/>
      <c r="W342" s="258"/>
      <c r="X342" s="258"/>
      <c r="Y342" s="258"/>
    </row>
    <row r="343" spans="1:25" ht="15.75" customHeight="1">
      <c r="A343" s="259"/>
      <c r="B343" s="259"/>
      <c r="C343" s="259"/>
      <c r="D343" s="259"/>
      <c r="E343" s="259"/>
      <c r="F343" s="259"/>
      <c r="G343" s="259"/>
      <c r="H343" s="259"/>
      <c r="I343" s="258"/>
      <c r="J343" s="258"/>
      <c r="K343" s="258"/>
      <c r="L343" s="258"/>
      <c r="M343" s="258"/>
      <c r="N343" s="258"/>
      <c r="O343" s="258"/>
      <c r="P343" s="258"/>
      <c r="Q343" s="258"/>
      <c r="R343" s="258"/>
      <c r="S343" s="258"/>
      <c r="T343" s="258"/>
      <c r="U343" s="258"/>
      <c r="V343" s="258"/>
      <c r="W343" s="258"/>
      <c r="X343" s="258"/>
      <c r="Y343" s="258"/>
    </row>
    <row r="344" spans="1:25" ht="15.75" customHeight="1">
      <c r="A344" s="259"/>
      <c r="B344" s="259"/>
      <c r="C344" s="259"/>
      <c r="D344" s="259"/>
      <c r="E344" s="259"/>
      <c r="F344" s="259"/>
      <c r="G344" s="259"/>
      <c r="H344" s="259"/>
      <c r="I344" s="258"/>
      <c r="J344" s="258"/>
      <c r="K344" s="258"/>
      <c r="L344" s="258"/>
      <c r="M344" s="258"/>
      <c r="N344" s="258"/>
      <c r="O344" s="258"/>
      <c r="P344" s="258"/>
      <c r="Q344" s="258"/>
      <c r="R344" s="258"/>
      <c r="S344" s="258"/>
      <c r="T344" s="258"/>
      <c r="U344" s="258"/>
      <c r="V344" s="258"/>
      <c r="W344" s="258"/>
      <c r="X344" s="258"/>
      <c r="Y344" s="258"/>
    </row>
    <row r="345" spans="1:25" ht="15.75" customHeight="1">
      <c r="A345" s="259"/>
      <c r="B345" s="259"/>
      <c r="C345" s="259"/>
      <c r="D345" s="259"/>
      <c r="E345" s="259"/>
      <c r="F345" s="259"/>
      <c r="G345" s="259"/>
      <c r="H345" s="259"/>
      <c r="I345" s="258"/>
      <c r="J345" s="258"/>
      <c r="K345" s="258"/>
      <c r="L345" s="258"/>
      <c r="M345" s="258"/>
      <c r="N345" s="258"/>
      <c r="O345" s="258"/>
      <c r="P345" s="258"/>
      <c r="Q345" s="258"/>
      <c r="R345" s="258"/>
      <c r="S345" s="258"/>
      <c r="T345" s="258"/>
      <c r="U345" s="258"/>
      <c r="V345" s="258"/>
      <c r="W345" s="258"/>
      <c r="X345" s="258"/>
      <c r="Y345" s="258"/>
    </row>
    <row r="346" spans="1:25" ht="15.75" customHeight="1">
      <c r="A346" s="259"/>
      <c r="B346" s="259"/>
      <c r="C346" s="259"/>
      <c r="D346" s="259"/>
      <c r="E346" s="259"/>
      <c r="F346" s="259"/>
      <c r="G346" s="259"/>
      <c r="H346" s="259"/>
      <c r="I346" s="258"/>
      <c r="J346" s="258"/>
      <c r="K346" s="258"/>
      <c r="L346" s="258"/>
      <c r="M346" s="258"/>
      <c r="N346" s="258"/>
      <c r="O346" s="258"/>
      <c r="P346" s="258"/>
      <c r="Q346" s="258"/>
      <c r="R346" s="258"/>
      <c r="S346" s="258"/>
      <c r="T346" s="258"/>
      <c r="U346" s="258"/>
      <c r="V346" s="258"/>
      <c r="W346" s="258"/>
      <c r="X346" s="258"/>
      <c r="Y346" s="258"/>
    </row>
    <row r="347" spans="1:25" ht="15.75" customHeight="1">
      <c r="A347" s="259"/>
      <c r="B347" s="259"/>
      <c r="C347" s="259"/>
      <c r="D347" s="259"/>
      <c r="E347" s="259"/>
      <c r="F347" s="259"/>
      <c r="G347" s="259"/>
      <c r="H347" s="259"/>
      <c r="I347" s="258"/>
      <c r="J347" s="258"/>
      <c r="K347" s="258"/>
      <c r="L347" s="258"/>
      <c r="M347" s="258"/>
      <c r="N347" s="258"/>
      <c r="O347" s="258"/>
      <c r="P347" s="258"/>
      <c r="Q347" s="258"/>
      <c r="R347" s="258"/>
      <c r="S347" s="258"/>
      <c r="T347" s="258"/>
      <c r="U347" s="258"/>
      <c r="V347" s="258"/>
      <c r="W347" s="258"/>
      <c r="X347" s="258"/>
      <c r="Y347" s="258"/>
    </row>
    <row r="348" spans="1:25" ht="15.75" customHeight="1">
      <c r="A348" s="259"/>
      <c r="B348" s="259"/>
      <c r="C348" s="259"/>
      <c r="D348" s="259"/>
      <c r="E348" s="259"/>
      <c r="F348" s="259"/>
      <c r="G348" s="259"/>
      <c r="H348" s="259"/>
      <c r="I348" s="258"/>
      <c r="J348" s="258"/>
      <c r="K348" s="258"/>
      <c r="L348" s="258"/>
      <c r="M348" s="258"/>
      <c r="N348" s="258"/>
      <c r="O348" s="258"/>
      <c r="P348" s="258"/>
      <c r="Q348" s="258"/>
      <c r="R348" s="258"/>
      <c r="S348" s="258"/>
      <c r="T348" s="258"/>
      <c r="U348" s="258"/>
      <c r="V348" s="258"/>
      <c r="W348" s="258"/>
      <c r="X348" s="258"/>
      <c r="Y348" s="258"/>
    </row>
    <row r="349" spans="1:25" ht="15.75" customHeight="1">
      <c r="A349" s="259"/>
      <c r="B349" s="259"/>
      <c r="C349" s="259"/>
      <c r="D349" s="259"/>
      <c r="E349" s="259"/>
      <c r="F349" s="259"/>
      <c r="G349" s="259"/>
      <c r="H349" s="259"/>
      <c r="I349" s="258"/>
      <c r="J349" s="258"/>
      <c r="K349" s="258"/>
      <c r="L349" s="258"/>
      <c r="M349" s="258"/>
      <c r="N349" s="258"/>
      <c r="O349" s="258"/>
      <c r="P349" s="258"/>
      <c r="Q349" s="258"/>
      <c r="R349" s="258"/>
      <c r="S349" s="258"/>
      <c r="T349" s="258"/>
      <c r="U349" s="258"/>
      <c r="V349" s="258"/>
      <c r="W349" s="258"/>
      <c r="X349" s="258"/>
      <c r="Y349" s="258"/>
    </row>
    <row r="350" spans="1:25" ht="15.75" customHeight="1">
      <c r="A350" s="259"/>
      <c r="B350" s="259"/>
      <c r="C350" s="259"/>
      <c r="D350" s="259"/>
      <c r="E350" s="259"/>
      <c r="F350" s="259"/>
      <c r="G350" s="259"/>
      <c r="H350" s="259"/>
      <c r="I350" s="258"/>
      <c r="J350" s="258"/>
      <c r="K350" s="258"/>
      <c r="L350" s="258"/>
      <c r="M350" s="258"/>
      <c r="N350" s="258"/>
      <c r="O350" s="258"/>
      <c r="P350" s="258"/>
      <c r="Q350" s="258"/>
      <c r="R350" s="258"/>
      <c r="S350" s="258"/>
      <c r="T350" s="258"/>
      <c r="U350" s="258"/>
      <c r="V350" s="258"/>
      <c r="W350" s="258"/>
      <c r="X350" s="258"/>
      <c r="Y350" s="258"/>
    </row>
    <row r="351" spans="1:25" ht="15.75" customHeight="1">
      <c r="A351" s="259"/>
      <c r="B351" s="259"/>
      <c r="C351" s="259"/>
      <c r="D351" s="259"/>
      <c r="E351" s="259"/>
      <c r="F351" s="259"/>
      <c r="G351" s="259"/>
      <c r="H351" s="259"/>
      <c r="I351" s="258"/>
      <c r="J351" s="258"/>
      <c r="K351" s="258"/>
      <c r="L351" s="258"/>
      <c r="M351" s="258"/>
      <c r="N351" s="258"/>
      <c r="O351" s="258"/>
      <c r="P351" s="258"/>
      <c r="Q351" s="258"/>
      <c r="R351" s="258"/>
      <c r="S351" s="258"/>
      <c r="T351" s="258"/>
      <c r="U351" s="258"/>
      <c r="V351" s="258"/>
      <c r="W351" s="258"/>
      <c r="X351" s="258"/>
      <c r="Y351" s="258"/>
    </row>
    <row r="352" spans="1:25" ht="15.75" customHeight="1">
      <c r="A352" s="259"/>
      <c r="B352" s="259"/>
      <c r="C352" s="259"/>
      <c r="D352" s="259"/>
      <c r="E352" s="259"/>
      <c r="F352" s="259"/>
      <c r="G352" s="259"/>
      <c r="H352" s="259"/>
      <c r="I352" s="258"/>
      <c r="J352" s="258"/>
      <c r="K352" s="258"/>
      <c r="L352" s="258"/>
      <c r="M352" s="258"/>
      <c r="N352" s="258"/>
      <c r="O352" s="258"/>
      <c r="P352" s="258"/>
      <c r="Q352" s="258"/>
      <c r="R352" s="258"/>
      <c r="S352" s="258"/>
      <c r="T352" s="258"/>
      <c r="U352" s="258"/>
      <c r="V352" s="258"/>
      <c r="W352" s="258"/>
      <c r="X352" s="258"/>
      <c r="Y352" s="258"/>
    </row>
    <row r="353" spans="1:25" ht="15.75" customHeight="1">
      <c r="A353" s="259"/>
      <c r="B353" s="259"/>
      <c r="C353" s="259"/>
      <c r="D353" s="259"/>
      <c r="E353" s="259"/>
      <c r="F353" s="259"/>
      <c r="G353" s="259"/>
      <c r="H353" s="259"/>
      <c r="I353" s="258"/>
      <c r="J353" s="258"/>
      <c r="K353" s="258"/>
      <c r="L353" s="258"/>
      <c r="M353" s="258"/>
      <c r="N353" s="258"/>
      <c r="O353" s="258"/>
      <c r="P353" s="258"/>
      <c r="Q353" s="258"/>
      <c r="R353" s="258"/>
      <c r="S353" s="258"/>
      <c r="T353" s="258"/>
      <c r="U353" s="258"/>
      <c r="V353" s="258"/>
      <c r="W353" s="258"/>
      <c r="X353" s="258"/>
      <c r="Y353" s="258"/>
    </row>
    <row r="354" spans="1:25" ht="15.75" customHeight="1">
      <c r="A354" s="259"/>
      <c r="B354" s="259"/>
      <c r="C354" s="259"/>
      <c r="D354" s="259"/>
      <c r="E354" s="259"/>
      <c r="F354" s="259"/>
      <c r="G354" s="259"/>
      <c r="H354" s="259"/>
      <c r="I354" s="258"/>
      <c r="J354" s="258"/>
      <c r="K354" s="258"/>
      <c r="L354" s="258"/>
      <c r="M354" s="258"/>
      <c r="N354" s="258"/>
      <c r="O354" s="258"/>
      <c r="P354" s="258"/>
      <c r="Q354" s="258"/>
      <c r="R354" s="258"/>
      <c r="S354" s="258"/>
      <c r="T354" s="258"/>
      <c r="U354" s="258"/>
      <c r="V354" s="258"/>
      <c r="W354" s="258"/>
      <c r="X354" s="258"/>
      <c r="Y354" s="258"/>
    </row>
    <row r="355" spans="1:25" ht="15.75" customHeight="1">
      <c r="A355" s="259"/>
      <c r="B355" s="259"/>
      <c r="C355" s="259"/>
      <c r="D355" s="259"/>
      <c r="E355" s="259"/>
      <c r="F355" s="259"/>
      <c r="G355" s="259"/>
      <c r="H355" s="259"/>
      <c r="I355" s="258"/>
      <c r="J355" s="258"/>
      <c r="K355" s="258"/>
      <c r="L355" s="258"/>
      <c r="M355" s="258"/>
      <c r="N355" s="258"/>
      <c r="O355" s="258"/>
      <c r="P355" s="258"/>
      <c r="Q355" s="258"/>
      <c r="R355" s="258"/>
      <c r="S355" s="258"/>
      <c r="T355" s="258"/>
      <c r="U355" s="258"/>
      <c r="V355" s="258"/>
      <c r="W355" s="258"/>
      <c r="X355" s="258"/>
      <c r="Y355" s="258"/>
    </row>
    <row r="356" spans="1:25" ht="15.75" customHeight="1">
      <c r="A356" s="259"/>
      <c r="B356" s="259"/>
      <c r="C356" s="259"/>
      <c r="D356" s="259"/>
      <c r="E356" s="259"/>
      <c r="F356" s="259"/>
      <c r="G356" s="259"/>
      <c r="H356" s="259"/>
      <c r="I356" s="258"/>
      <c r="J356" s="258"/>
      <c r="K356" s="258"/>
      <c r="L356" s="258"/>
      <c r="M356" s="258"/>
      <c r="N356" s="258"/>
      <c r="O356" s="258"/>
      <c r="P356" s="258"/>
      <c r="Q356" s="258"/>
      <c r="R356" s="258"/>
      <c r="S356" s="258"/>
      <c r="T356" s="258"/>
      <c r="U356" s="258"/>
      <c r="V356" s="258"/>
      <c r="W356" s="258"/>
      <c r="X356" s="258"/>
      <c r="Y356" s="258"/>
    </row>
    <row r="357" spans="1:25" ht="15.75" customHeight="1">
      <c r="A357" s="259"/>
      <c r="B357" s="259"/>
      <c r="C357" s="259"/>
      <c r="D357" s="259"/>
      <c r="E357" s="259"/>
      <c r="F357" s="259"/>
      <c r="G357" s="259"/>
      <c r="H357" s="259"/>
      <c r="I357" s="258"/>
      <c r="J357" s="258"/>
      <c r="K357" s="258"/>
      <c r="L357" s="258"/>
      <c r="M357" s="258"/>
      <c r="N357" s="258"/>
      <c r="O357" s="258"/>
      <c r="P357" s="258"/>
      <c r="Q357" s="258"/>
      <c r="R357" s="258"/>
      <c r="S357" s="258"/>
      <c r="T357" s="258"/>
      <c r="U357" s="258"/>
      <c r="V357" s="258"/>
      <c r="W357" s="258"/>
      <c r="X357" s="258"/>
      <c r="Y357" s="258"/>
    </row>
    <row r="358" spans="1:25" ht="15.75" customHeight="1">
      <c r="A358" s="259"/>
      <c r="B358" s="259"/>
      <c r="C358" s="259"/>
      <c r="D358" s="259"/>
      <c r="E358" s="259"/>
      <c r="F358" s="259"/>
      <c r="G358" s="259"/>
      <c r="H358" s="259"/>
      <c r="I358" s="258"/>
      <c r="J358" s="258"/>
      <c r="K358" s="258"/>
      <c r="L358" s="258"/>
      <c r="M358" s="258"/>
      <c r="N358" s="258"/>
      <c r="O358" s="258"/>
      <c r="P358" s="258"/>
      <c r="Q358" s="258"/>
      <c r="R358" s="258"/>
      <c r="S358" s="258"/>
      <c r="T358" s="258"/>
      <c r="U358" s="258"/>
      <c r="V358" s="258"/>
      <c r="W358" s="258"/>
      <c r="X358" s="258"/>
      <c r="Y358" s="258"/>
    </row>
    <row r="359" spans="1:25" ht="15.75" customHeight="1">
      <c r="A359" s="259"/>
      <c r="B359" s="259"/>
      <c r="C359" s="259"/>
      <c r="D359" s="259"/>
      <c r="E359" s="259"/>
      <c r="F359" s="259"/>
      <c r="G359" s="259"/>
      <c r="H359" s="259"/>
      <c r="I359" s="258"/>
      <c r="J359" s="258"/>
      <c r="K359" s="258"/>
      <c r="L359" s="258"/>
      <c r="M359" s="258"/>
      <c r="N359" s="258"/>
      <c r="O359" s="258"/>
      <c r="P359" s="258"/>
      <c r="Q359" s="258"/>
      <c r="R359" s="258"/>
      <c r="S359" s="258"/>
      <c r="T359" s="258"/>
      <c r="U359" s="258"/>
      <c r="V359" s="258"/>
      <c r="W359" s="258"/>
      <c r="X359" s="258"/>
      <c r="Y359" s="258"/>
    </row>
    <row r="360" spans="1:25" ht="15.75" customHeight="1">
      <c r="A360" s="259"/>
      <c r="B360" s="259"/>
      <c r="C360" s="259"/>
      <c r="D360" s="259"/>
      <c r="E360" s="259"/>
      <c r="F360" s="259"/>
      <c r="G360" s="259"/>
      <c r="H360" s="259"/>
      <c r="I360" s="258"/>
      <c r="J360" s="258"/>
      <c r="K360" s="258"/>
      <c r="L360" s="258"/>
      <c r="M360" s="258"/>
      <c r="N360" s="258"/>
      <c r="O360" s="258"/>
      <c r="P360" s="258"/>
      <c r="Q360" s="258"/>
      <c r="R360" s="258"/>
      <c r="S360" s="258"/>
      <c r="T360" s="258"/>
      <c r="U360" s="258"/>
      <c r="V360" s="258"/>
      <c r="W360" s="258"/>
      <c r="X360" s="258"/>
      <c r="Y360" s="258"/>
    </row>
    <row r="361" spans="1:25" ht="15.75" customHeight="1">
      <c r="A361" s="259"/>
      <c r="B361" s="259"/>
      <c r="C361" s="259"/>
      <c r="D361" s="259"/>
      <c r="E361" s="259"/>
      <c r="F361" s="259"/>
      <c r="G361" s="259"/>
      <c r="H361" s="259"/>
      <c r="I361" s="258"/>
      <c r="J361" s="258"/>
      <c r="K361" s="258"/>
      <c r="L361" s="258"/>
      <c r="M361" s="258"/>
      <c r="N361" s="258"/>
      <c r="O361" s="258"/>
      <c r="P361" s="258"/>
      <c r="Q361" s="258"/>
      <c r="R361" s="258"/>
      <c r="S361" s="258"/>
      <c r="T361" s="258"/>
      <c r="U361" s="258"/>
      <c r="V361" s="258"/>
      <c r="W361" s="258"/>
      <c r="X361" s="258"/>
      <c r="Y361" s="258"/>
    </row>
    <row r="362" spans="1:25" ht="15.75" customHeight="1">
      <c r="A362" s="259"/>
      <c r="B362" s="259"/>
      <c r="C362" s="259"/>
      <c r="D362" s="259"/>
      <c r="E362" s="259"/>
      <c r="F362" s="259"/>
      <c r="G362" s="259"/>
      <c r="H362" s="259"/>
      <c r="I362" s="258"/>
      <c r="J362" s="258"/>
      <c r="K362" s="258"/>
      <c r="L362" s="258"/>
      <c r="M362" s="258"/>
      <c r="N362" s="258"/>
      <c r="O362" s="258"/>
      <c r="P362" s="258"/>
      <c r="Q362" s="258"/>
      <c r="R362" s="258"/>
      <c r="S362" s="258"/>
      <c r="T362" s="258"/>
      <c r="U362" s="258"/>
      <c r="V362" s="258"/>
      <c r="W362" s="258"/>
      <c r="X362" s="258"/>
      <c r="Y362" s="258"/>
    </row>
    <row r="363" spans="1:25" ht="15.75" customHeight="1">
      <c r="A363" s="259"/>
      <c r="B363" s="259"/>
      <c r="C363" s="259"/>
      <c r="D363" s="259"/>
      <c r="E363" s="259"/>
      <c r="F363" s="259"/>
      <c r="G363" s="259"/>
      <c r="H363" s="259"/>
      <c r="I363" s="258"/>
      <c r="J363" s="258"/>
      <c r="K363" s="258"/>
      <c r="L363" s="258"/>
      <c r="M363" s="258"/>
      <c r="N363" s="258"/>
      <c r="O363" s="258"/>
      <c r="P363" s="258"/>
      <c r="Q363" s="258"/>
      <c r="R363" s="258"/>
      <c r="S363" s="258"/>
      <c r="T363" s="258"/>
      <c r="U363" s="258"/>
      <c r="V363" s="258"/>
      <c r="W363" s="258"/>
      <c r="X363" s="258"/>
      <c r="Y363" s="258"/>
    </row>
    <row r="364" spans="1:25" ht="15.75" customHeight="1">
      <c r="A364" s="259"/>
      <c r="B364" s="259"/>
      <c r="C364" s="259"/>
      <c r="D364" s="259"/>
      <c r="E364" s="259"/>
      <c r="F364" s="259"/>
      <c r="G364" s="259"/>
      <c r="H364" s="259"/>
      <c r="I364" s="258"/>
      <c r="J364" s="258"/>
      <c r="K364" s="258"/>
      <c r="L364" s="258"/>
      <c r="M364" s="258"/>
      <c r="N364" s="258"/>
      <c r="O364" s="258"/>
      <c r="P364" s="258"/>
      <c r="Q364" s="258"/>
      <c r="R364" s="258"/>
      <c r="S364" s="258"/>
      <c r="T364" s="258"/>
      <c r="U364" s="258"/>
      <c r="V364" s="258"/>
      <c r="W364" s="258"/>
      <c r="X364" s="258"/>
      <c r="Y364" s="258"/>
    </row>
    <row r="365" spans="1:25" ht="15.75" customHeight="1">
      <c r="A365" s="259"/>
      <c r="B365" s="259"/>
      <c r="C365" s="259"/>
      <c r="D365" s="259"/>
      <c r="E365" s="259"/>
      <c r="F365" s="259"/>
      <c r="G365" s="259"/>
      <c r="H365" s="259"/>
      <c r="I365" s="258"/>
      <c r="J365" s="258"/>
      <c r="K365" s="258"/>
      <c r="L365" s="258"/>
      <c r="M365" s="258"/>
      <c r="N365" s="258"/>
      <c r="O365" s="258"/>
      <c r="P365" s="258"/>
      <c r="Q365" s="258"/>
      <c r="R365" s="258"/>
      <c r="S365" s="258"/>
      <c r="T365" s="258"/>
      <c r="U365" s="258"/>
      <c r="V365" s="258"/>
      <c r="W365" s="258"/>
      <c r="X365" s="258"/>
      <c r="Y365" s="258"/>
    </row>
    <row r="366" spans="1:25" ht="15.75" customHeight="1">
      <c r="A366" s="259"/>
      <c r="B366" s="259"/>
      <c r="C366" s="259"/>
      <c r="D366" s="259"/>
      <c r="E366" s="259"/>
      <c r="F366" s="259"/>
      <c r="G366" s="259"/>
      <c r="H366" s="259"/>
      <c r="I366" s="258"/>
      <c r="J366" s="258"/>
      <c r="K366" s="258"/>
      <c r="L366" s="258"/>
      <c r="M366" s="258"/>
      <c r="N366" s="258"/>
      <c r="O366" s="258"/>
      <c r="P366" s="258"/>
      <c r="Q366" s="258"/>
      <c r="R366" s="258"/>
      <c r="S366" s="258"/>
      <c r="T366" s="258"/>
      <c r="U366" s="258"/>
      <c r="V366" s="258"/>
      <c r="W366" s="258"/>
      <c r="X366" s="258"/>
      <c r="Y366" s="258"/>
    </row>
    <row r="367" spans="1:25" ht="15.75" customHeight="1">
      <c r="A367" s="259"/>
      <c r="B367" s="259"/>
      <c r="C367" s="259"/>
      <c r="D367" s="259"/>
      <c r="E367" s="259"/>
      <c r="F367" s="259"/>
      <c r="G367" s="259"/>
      <c r="H367" s="259"/>
      <c r="I367" s="258"/>
      <c r="J367" s="258"/>
      <c r="K367" s="258"/>
      <c r="L367" s="258"/>
      <c r="M367" s="258"/>
      <c r="N367" s="258"/>
      <c r="O367" s="258"/>
      <c r="P367" s="258"/>
      <c r="Q367" s="258"/>
      <c r="R367" s="258"/>
      <c r="S367" s="258"/>
      <c r="T367" s="258"/>
      <c r="U367" s="258"/>
      <c r="V367" s="258"/>
      <c r="W367" s="258"/>
      <c r="X367" s="258"/>
      <c r="Y367" s="258"/>
    </row>
    <row r="368" spans="1:25" ht="15.75" customHeight="1">
      <c r="A368" s="259"/>
      <c r="B368" s="259"/>
      <c r="C368" s="259"/>
      <c r="D368" s="259"/>
      <c r="E368" s="259"/>
      <c r="F368" s="259"/>
      <c r="G368" s="259"/>
      <c r="H368" s="259"/>
      <c r="I368" s="258"/>
      <c r="J368" s="258"/>
      <c r="K368" s="258"/>
      <c r="L368" s="258"/>
      <c r="M368" s="258"/>
      <c r="N368" s="258"/>
      <c r="O368" s="258"/>
      <c r="P368" s="258"/>
      <c r="Q368" s="258"/>
      <c r="R368" s="258"/>
      <c r="S368" s="258"/>
      <c r="T368" s="258"/>
      <c r="U368" s="258"/>
      <c r="V368" s="258"/>
      <c r="W368" s="258"/>
      <c r="X368" s="258"/>
      <c r="Y368" s="258"/>
    </row>
    <row r="369" spans="1:25" ht="15.75" customHeight="1">
      <c r="A369" s="259"/>
      <c r="B369" s="259"/>
      <c r="C369" s="259"/>
      <c r="D369" s="259"/>
      <c r="E369" s="259"/>
      <c r="F369" s="259"/>
      <c r="G369" s="259"/>
      <c r="H369" s="259"/>
      <c r="I369" s="258"/>
      <c r="J369" s="258"/>
      <c r="K369" s="258"/>
      <c r="L369" s="258"/>
      <c r="M369" s="258"/>
      <c r="N369" s="258"/>
      <c r="O369" s="258"/>
      <c r="P369" s="258"/>
      <c r="Q369" s="258"/>
      <c r="R369" s="258"/>
      <c r="S369" s="258"/>
      <c r="T369" s="258"/>
      <c r="U369" s="258"/>
      <c r="V369" s="258"/>
      <c r="W369" s="258"/>
      <c r="X369" s="258"/>
      <c r="Y369" s="258"/>
    </row>
    <row r="370" spans="1:25" ht="15.75" customHeight="1">
      <c r="A370" s="259"/>
      <c r="B370" s="259"/>
      <c r="C370" s="259"/>
      <c r="D370" s="259"/>
      <c r="E370" s="259"/>
      <c r="F370" s="259"/>
      <c r="G370" s="259"/>
      <c r="H370" s="259"/>
      <c r="I370" s="258"/>
      <c r="J370" s="258"/>
      <c r="K370" s="258"/>
      <c r="L370" s="258"/>
      <c r="M370" s="258"/>
      <c r="N370" s="258"/>
      <c r="O370" s="258"/>
      <c r="P370" s="258"/>
      <c r="Q370" s="258"/>
      <c r="R370" s="258"/>
      <c r="S370" s="258"/>
      <c r="T370" s="258"/>
      <c r="U370" s="258"/>
      <c r="V370" s="258"/>
      <c r="W370" s="258"/>
      <c r="X370" s="258"/>
      <c r="Y370" s="258"/>
    </row>
    <row r="371" spans="1:25" ht="15.75" customHeight="1">
      <c r="A371" s="259"/>
      <c r="B371" s="259"/>
      <c r="C371" s="259"/>
      <c r="D371" s="259"/>
      <c r="E371" s="259"/>
      <c r="F371" s="259"/>
      <c r="G371" s="259"/>
      <c r="H371" s="259"/>
      <c r="I371" s="258"/>
      <c r="J371" s="258"/>
      <c r="K371" s="258"/>
      <c r="L371" s="258"/>
      <c r="M371" s="258"/>
      <c r="N371" s="258"/>
      <c r="O371" s="258"/>
      <c r="P371" s="258"/>
      <c r="Q371" s="258"/>
      <c r="R371" s="258"/>
      <c r="S371" s="258"/>
      <c r="T371" s="258"/>
      <c r="U371" s="258"/>
      <c r="V371" s="258"/>
      <c r="W371" s="258"/>
      <c r="X371" s="258"/>
      <c r="Y371" s="258"/>
    </row>
    <row r="372" spans="1:25" ht="15.75" customHeight="1">
      <c r="A372" s="259"/>
      <c r="B372" s="259"/>
      <c r="C372" s="259"/>
      <c r="D372" s="259"/>
      <c r="E372" s="259"/>
      <c r="F372" s="259"/>
      <c r="G372" s="259"/>
      <c r="H372" s="259"/>
      <c r="I372" s="258"/>
      <c r="J372" s="258"/>
      <c r="K372" s="258"/>
      <c r="L372" s="258"/>
      <c r="M372" s="258"/>
      <c r="N372" s="258"/>
      <c r="O372" s="258"/>
      <c r="P372" s="258"/>
      <c r="Q372" s="258"/>
      <c r="R372" s="258"/>
      <c r="S372" s="258"/>
      <c r="T372" s="258"/>
      <c r="U372" s="258"/>
      <c r="V372" s="258"/>
      <c r="W372" s="258"/>
      <c r="X372" s="258"/>
      <c r="Y372" s="258"/>
    </row>
    <row r="373" spans="1:25" ht="15.75" customHeight="1">
      <c r="A373" s="259"/>
      <c r="B373" s="259"/>
      <c r="C373" s="259"/>
      <c r="D373" s="259"/>
      <c r="E373" s="259"/>
      <c r="F373" s="259"/>
      <c r="G373" s="259"/>
      <c r="H373" s="259"/>
      <c r="I373" s="258"/>
      <c r="J373" s="258"/>
      <c r="K373" s="258"/>
      <c r="L373" s="258"/>
      <c r="M373" s="258"/>
      <c r="N373" s="258"/>
      <c r="O373" s="258"/>
      <c r="P373" s="258"/>
      <c r="Q373" s="258"/>
      <c r="R373" s="258"/>
      <c r="S373" s="258"/>
      <c r="T373" s="258"/>
      <c r="U373" s="258"/>
      <c r="V373" s="258"/>
      <c r="W373" s="258"/>
      <c r="X373" s="258"/>
      <c r="Y373" s="258"/>
    </row>
    <row r="374" spans="1:25" ht="15.75" customHeight="1">
      <c r="A374" s="259"/>
      <c r="B374" s="259"/>
      <c r="C374" s="259"/>
      <c r="D374" s="259"/>
      <c r="E374" s="259"/>
      <c r="F374" s="259"/>
      <c r="G374" s="259"/>
      <c r="H374" s="259"/>
      <c r="I374" s="258"/>
      <c r="J374" s="258"/>
      <c r="K374" s="258"/>
      <c r="L374" s="258"/>
      <c r="M374" s="258"/>
      <c r="N374" s="258"/>
      <c r="O374" s="258"/>
      <c r="P374" s="258"/>
      <c r="Q374" s="258"/>
      <c r="R374" s="258"/>
      <c r="S374" s="258"/>
      <c r="T374" s="258"/>
      <c r="U374" s="258"/>
      <c r="V374" s="258"/>
      <c r="W374" s="258"/>
      <c r="X374" s="258"/>
      <c r="Y374" s="258"/>
    </row>
    <row r="375" spans="1:25" ht="15.75" customHeight="1">
      <c r="A375" s="259"/>
      <c r="B375" s="259"/>
      <c r="C375" s="259"/>
      <c r="D375" s="259"/>
      <c r="E375" s="259"/>
      <c r="F375" s="259"/>
      <c r="G375" s="259"/>
      <c r="H375" s="259"/>
      <c r="I375" s="258"/>
      <c r="J375" s="258"/>
      <c r="K375" s="258"/>
      <c r="L375" s="258"/>
      <c r="M375" s="258"/>
      <c r="N375" s="258"/>
      <c r="O375" s="258"/>
      <c r="P375" s="258"/>
      <c r="Q375" s="258"/>
      <c r="R375" s="258"/>
      <c r="S375" s="258"/>
      <c r="T375" s="258"/>
      <c r="U375" s="258"/>
      <c r="V375" s="258"/>
      <c r="W375" s="258"/>
      <c r="X375" s="258"/>
      <c r="Y375" s="258"/>
    </row>
    <row r="376" spans="1:25" ht="15.75" customHeight="1">
      <c r="A376" s="259"/>
      <c r="B376" s="259"/>
      <c r="C376" s="259"/>
      <c r="D376" s="259"/>
      <c r="E376" s="259"/>
      <c r="F376" s="259"/>
      <c r="G376" s="259"/>
      <c r="H376" s="259"/>
      <c r="I376" s="258"/>
      <c r="J376" s="258"/>
      <c r="K376" s="258"/>
      <c r="L376" s="258"/>
      <c r="M376" s="258"/>
      <c r="N376" s="258"/>
      <c r="O376" s="258"/>
      <c r="P376" s="258"/>
      <c r="Q376" s="258"/>
      <c r="R376" s="258"/>
      <c r="S376" s="258"/>
      <c r="T376" s="258"/>
      <c r="U376" s="258"/>
      <c r="V376" s="258"/>
      <c r="W376" s="258"/>
      <c r="X376" s="258"/>
      <c r="Y376" s="258"/>
    </row>
    <row r="377" spans="1:25" ht="15.75" customHeight="1">
      <c r="A377" s="259"/>
      <c r="B377" s="259"/>
      <c r="C377" s="259"/>
      <c r="D377" s="259"/>
      <c r="E377" s="259"/>
      <c r="F377" s="259"/>
      <c r="G377" s="259"/>
      <c r="H377" s="259"/>
      <c r="I377" s="258"/>
      <c r="J377" s="258"/>
      <c r="K377" s="258"/>
      <c r="L377" s="258"/>
      <c r="M377" s="258"/>
      <c r="N377" s="258"/>
      <c r="O377" s="258"/>
      <c r="P377" s="258"/>
      <c r="Q377" s="258"/>
      <c r="R377" s="258"/>
      <c r="S377" s="258"/>
      <c r="T377" s="258"/>
      <c r="U377" s="258"/>
      <c r="V377" s="258"/>
      <c r="W377" s="258"/>
      <c r="X377" s="258"/>
      <c r="Y377" s="258"/>
    </row>
    <row r="378" spans="1:25" ht="15.75" customHeight="1">
      <c r="A378" s="259"/>
      <c r="B378" s="259"/>
      <c r="C378" s="259"/>
      <c r="D378" s="259"/>
      <c r="E378" s="259"/>
      <c r="F378" s="259"/>
      <c r="G378" s="259"/>
      <c r="H378" s="259"/>
      <c r="I378" s="258"/>
      <c r="J378" s="258"/>
      <c r="K378" s="258"/>
      <c r="L378" s="258"/>
      <c r="M378" s="258"/>
      <c r="N378" s="258"/>
      <c r="O378" s="258"/>
      <c r="P378" s="258"/>
      <c r="Q378" s="258"/>
      <c r="R378" s="258"/>
      <c r="S378" s="258"/>
      <c r="T378" s="258"/>
      <c r="U378" s="258"/>
      <c r="V378" s="258"/>
      <c r="W378" s="258"/>
      <c r="X378" s="258"/>
      <c r="Y378" s="258"/>
    </row>
    <row r="379" spans="1:25" ht="15.75" customHeight="1">
      <c r="A379" s="259"/>
      <c r="B379" s="259"/>
      <c r="C379" s="259"/>
      <c r="D379" s="259"/>
      <c r="E379" s="259"/>
      <c r="F379" s="259"/>
      <c r="G379" s="259"/>
      <c r="H379" s="259"/>
      <c r="I379" s="258"/>
      <c r="J379" s="258"/>
      <c r="K379" s="258"/>
      <c r="L379" s="258"/>
      <c r="M379" s="258"/>
      <c r="N379" s="258"/>
      <c r="O379" s="258"/>
      <c r="P379" s="258"/>
      <c r="Q379" s="258"/>
      <c r="R379" s="258"/>
      <c r="S379" s="258"/>
      <c r="T379" s="258"/>
      <c r="U379" s="258"/>
      <c r="V379" s="258"/>
      <c r="W379" s="258"/>
      <c r="X379" s="258"/>
      <c r="Y379" s="258"/>
    </row>
    <row r="380" spans="1:25" ht="15.75" customHeight="1">
      <c r="A380" s="259"/>
      <c r="B380" s="259"/>
      <c r="C380" s="259"/>
      <c r="D380" s="259"/>
      <c r="E380" s="259"/>
      <c r="F380" s="259"/>
      <c r="G380" s="259"/>
      <c r="H380" s="259"/>
      <c r="I380" s="258"/>
      <c r="J380" s="258"/>
      <c r="K380" s="258"/>
      <c r="L380" s="258"/>
      <c r="M380" s="258"/>
      <c r="N380" s="258"/>
      <c r="O380" s="258"/>
      <c r="P380" s="258"/>
      <c r="Q380" s="258"/>
      <c r="R380" s="258"/>
      <c r="S380" s="258"/>
      <c r="T380" s="258"/>
      <c r="U380" s="258"/>
      <c r="V380" s="258"/>
      <c r="W380" s="258"/>
      <c r="X380" s="258"/>
      <c r="Y380" s="258"/>
    </row>
    <row r="381" spans="1:25" ht="15.75" customHeight="1">
      <c r="A381" s="259"/>
      <c r="B381" s="259"/>
      <c r="C381" s="259"/>
      <c r="D381" s="259"/>
      <c r="E381" s="259"/>
      <c r="F381" s="259"/>
      <c r="G381" s="259"/>
      <c r="H381" s="259"/>
      <c r="I381" s="258"/>
      <c r="J381" s="258"/>
      <c r="K381" s="258"/>
      <c r="L381" s="258"/>
      <c r="M381" s="258"/>
      <c r="N381" s="258"/>
      <c r="O381" s="258"/>
      <c r="P381" s="258"/>
      <c r="Q381" s="258"/>
      <c r="R381" s="258"/>
      <c r="S381" s="258"/>
      <c r="T381" s="258"/>
      <c r="U381" s="258"/>
      <c r="V381" s="258"/>
      <c r="W381" s="258"/>
      <c r="X381" s="258"/>
      <c r="Y381" s="258"/>
    </row>
    <row r="382" spans="1:25" ht="15.75" customHeight="1">
      <c r="A382" s="259"/>
      <c r="B382" s="259"/>
      <c r="C382" s="259"/>
      <c r="D382" s="259"/>
      <c r="E382" s="259"/>
      <c r="F382" s="259"/>
      <c r="G382" s="259"/>
      <c r="H382" s="259"/>
      <c r="I382" s="258"/>
      <c r="J382" s="258"/>
      <c r="K382" s="258"/>
      <c r="L382" s="258"/>
      <c r="M382" s="258"/>
      <c r="N382" s="258"/>
      <c r="O382" s="258"/>
      <c r="P382" s="258"/>
      <c r="Q382" s="258"/>
      <c r="R382" s="258"/>
      <c r="S382" s="258"/>
      <c r="T382" s="258"/>
      <c r="U382" s="258"/>
      <c r="V382" s="258"/>
      <c r="W382" s="258"/>
      <c r="X382" s="258"/>
      <c r="Y382" s="258"/>
    </row>
    <row r="383" spans="1:25" ht="15.75" customHeight="1">
      <c r="A383" s="259"/>
      <c r="B383" s="259"/>
      <c r="C383" s="259"/>
      <c r="D383" s="259"/>
      <c r="E383" s="259"/>
      <c r="F383" s="259"/>
      <c r="G383" s="259"/>
      <c r="H383" s="259"/>
      <c r="I383" s="258"/>
      <c r="J383" s="258"/>
      <c r="K383" s="258"/>
      <c r="L383" s="258"/>
      <c r="M383" s="258"/>
      <c r="N383" s="258"/>
      <c r="O383" s="258"/>
      <c r="P383" s="258"/>
      <c r="Q383" s="258"/>
      <c r="R383" s="258"/>
      <c r="S383" s="258"/>
      <c r="T383" s="258"/>
      <c r="U383" s="258"/>
      <c r="V383" s="258"/>
      <c r="W383" s="258"/>
      <c r="X383" s="258"/>
      <c r="Y383" s="258"/>
    </row>
    <row r="384" spans="1:25" ht="15.75" customHeight="1">
      <c r="A384" s="259"/>
      <c r="B384" s="259"/>
      <c r="C384" s="259"/>
      <c r="D384" s="259"/>
      <c r="E384" s="259"/>
      <c r="F384" s="259"/>
      <c r="G384" s="259"/>
      <c r="H384" s="259"/>
      <c r="I384" s="258"/>
      <c r="J384" s="258"/>
      <c r="K384" s="258"/>
      <c r="L384" s="258"/>
      <c r="M384" s="258"/>
      <c r="N384" s="258"/>
      <c r="O384" s="258"/>
      <c r="P384" s="258"/>
      <c r="Q384" s="258"/>
      <c r="R384" s="258"/>
      <c r="S384" s="258"/>
      <c r="T384" s="258"/>
      <c r="U384" s="258"/>
      <c r="V384" s="258"/>
      <c r="W384" s="258"/>
      <c r="X384" s="258"/>
      <c r="Y384" s="258"/>
    </row>
    <row r="385" spans="1:25" ht="15.75" customHeight="1">
      <c r="A385" s="259"/>
      <c r="B385" s="259"/>
      <c r="C385" s="259"/>
      <c r="D385" s="259"/>
      <c r="E385" s="259"/>
      <c r="F385" s="259"/>
      <c r="G385" s="259"/>
      <c r="H385" s="259"/>
      <c r="I385" s="258"/>
      <c r="J385" s="258"/>
      <c r="K385" s="258"/>
      <c r="L385" s="258"/>
      <c r="M385" s="258"/>
      <c r="N385" s="258"/>
      <c r="O385" s="258"/>
      <c r="P385" s="258"/>
      <c r="Q385" s="258"/>
      <c r="R385" s="258"/>
      <c r="S385" s="258"/>
      <c r="T385" s="258"/>
      <c r="U385" s="258"/>
      <c r="V385" s="258"/>
      <c r="W385" s="258"/>
      <c r="X385" s="258"/>
      <c r="Y385" s="258"/>
    </row>
    <row r="386" spans="1:25" ht="15.75" customHeight="1">
      <c r="A386" s="259"/>
      <c r="B386" s="259"/>
      <c r="C386" s="259"/>
      <c r="D386" s="259"/>
      <c r="E386" s="259"/>
      <c r="F386" s="259"/>
      <c r="G386" s="259"/>
      <c r="H386" s="259"/>
      <c r="I386" s="258"/>
      <c r="J386" s="258"/>
      <c r="K386" s="258"/>
      <c r="L386" s="258"/>
      <c r="M386" s="258"/>
      <c r="N386" s="258"/>
      <c r="O386" s="258"/>
      <c r="P386" s="258"/>
      <c r="Q386" s="258"/>
      <c r="R386" s="258"/>
      <c r="S386" s="258"/>
      <c r="T386" s="258"/>
      <c r="U386" s="258"/>
      <c r="V386" s="258"/>
      <c r="W386" s="258"/>
      <c r="X386" s="258"/>
      <c r="Y386" s="258"/>
    </row>
    <row r="387" spans="1:25" ht="15.75" customHeight="1">
      <c r="A387" s="259"/>
      <c r="B387" s="259"/>
      <c r="C387" s="259"/>
      <c r="D387" s="259"/>
      <c r="E387" s="259"/>
      <c r="F387" s="259"/>
      <c r="G387" s="259"/>
      <c r="H387" s="259"/>
      <c r="I387" s="258"/>
      <c r="J387" s="258"/>
      <c r="K387" s="258"/>
      <c r="L387" s="258"/>
      <c r="M387" s="258"/>
      <c r="N387" s="258"/>
      <c r="O387" s="258"/>
      <c r="P387" s="258"/>
      <c r="Q387" s="258"/>
      <c r="R387" s="258"/>
      <c r="S387" s="258"/>
      <c r="T387" s="258"/>
      <c r="U387" s="258"/>
      <c r="V387" s="258"/>
      <c r="W387" s="258"/>
      <c r="X387" s="258"/>
      <c r="Y387" s="258"/>
    </row>
    <row r="388" spans="1:25" ht="15.75" customHeight="1">
      <c r="A388" s="259"/>
      <c r="B388" s="259"/>
      <c r="C388" s="259"/>
      <c r="D388" s="259"/>
      <c r="E388" s="259"/>
      <c r="F388" s="259"/>
      <c r="G388" s="259"/>
      <c r="H388" s="259"/>
      <c r="I388" s="258"/>
      <c r="J388" s="258"/>
      <c r="K388" s="258"/>
      <c r="L388" s="258"/>
      <c r="M388" s="258"/>
      <c r="N388" s="258"/>
      <c r="O388" s="258"/>
      <c r="P388" s="258"/>
      <c r="Q388" s="258"/>
      <c r="R388" s="258"/>
      <c r="S388" s="258"/>
      <c r="T388" s="258"/>
      <c r="U388" s="258"/>
      <c r="V388" s="258"/>
      <c r="W388" s="258"/>
      <c r="X388" s="258"/>
      <c r="Y388" s="258"/>
    </row>
    <row r="389" spans="1:25" ht="15.75" customHeight="1">
      <c r="A389" s="259"/>
      <c r="B389" s="259"/>
      <c r="C389" s="259"/>
      <c r="D389" s="259"/>
      <c r="E389" s="259"/>
      <c r="F389" s="259"/>
      <c r="G389" s="259"/>
      <c r="H389" s="259"/>
      <c r="I389" s="258"/>
      <c r="J389" s="258"/>
      <c r="K389" s="258"/>
      <c r="L389" s="258"/>
      <c r="M389" s="258"/>
      <c r="N389" s="258"/>
      <c r="O389" s="258"/>
      <c r="P389" s="258"/>
      <c r="Q389" s="258"/>
      <c r="R389" s="258"/>
      <c r="S389" s="258"/>
      <c r="T389" s="258"/>
      <c r="U389" s="258"/>
      <c r="V389" s="258"/>
      <c r="W389" s="258"/>
      <c r="X389" s="258"/>
      <c r="Y389" s="258"/>
    </row>
    <row r="390" spans="1:25" ht="15.75" customHeight="1">
      <c r="A390" s="259"/>
      <c r="B390" s="259"/>
      <c r="C390" s="259"/>
      <c r="D390" s="259"/>
      <c r="E390" s="259"/>
      <c r="F390" s="259"/>
      <c r="G390" s="259"/>
      <c r="H390" s="259"/>
      <c r="I390" s="258"/>
      <c r="J390" s="258"/>
      <c r="K390" s="258"/>
      <c r="L390" s="258"/>
      <c r="M390" s="258"/>
      <c r="N390" s="258"/>
      <c r="O390" s="258"/>
      <c r="P390" s="258"/>
      <c r="Q390" s="258"/>
      <c r="R390" s="258"/>
      <c r="S390" s="258"/>
      <c r="T390" s="258"/>
      <c r="U390" s="258"/>
      <c r="V390" s="258"/>
      <c r="W390" s="258"/>
      <c r="X390" s="258"/>
      <c r="Y390" s="258"/>
    </row>
    <row r="391" spans="1:25" ht="15.75" customHeight="1">
      <c r="A391" s="259"/>
      <c r="B391" s="259"/>
      <c r="C391" s="259"/>
      <c r="D391" s="259"/>
      <c r="E391" s="259"/>
      <c r="F391" s="259"/>
      <c r="G391" s="259"/>
      <c r="H391" s="259"/>
      <c r="I391" s="258"/>
      <c r="J391" s="258"/>
      <c r="K391" s="258"/>
      <c r="L391" s="258"/>
      <c r="M391" s="258"/>
      <c r="N391" s="258"/>
      <c r="O391" s="258"/>
      <c r="P391" s="258"/>
      <c r="Q391" s="258"/>
      <c r="R391" s="258"/>
      <c r="S391" s="258"/>
      <c r="T391" s="258"/>
      <c r="U391" s="258"/>
      <c r="V391" s="258"/>
      <c r="W391" s="258"/>
      <c r="X391" s="258"/>
      <c r="Y391" s="258"/>
    </row>
    <row r="392" spans="1:25" ht="15.75" customHeight="1">
      <c r="A392" s="259"/>
      <c r="B392" s="259"/>
      <c r="C392" s="259"/>
      <c r="D392" s="259"/>
      <c r="E392" s="259"/>
      <c r="F392" s="259"/>
      <c r="G392" s="259"/>
      <c r="H392" s="259"/>
      <c r="I392" s="258"/>
      <c r="J392" s="258"/>
      <c r="K392" s="258"/>
      <c r="L392" s="258"/>
      <c r="M392" s="258"/>
      <c r="N392" s="258"/>
      <c r="O392" s="258"/>
      <c r="P392" s="258"/>
      <c r="Q392" s="258"/>
      <c r="R392" s="258"/>
      <c r="S392" s="258"/>
      <c r="T392" s="258"/>
      <c r="U392" s="258"/>
      <c r="V392" s="258"/>
      <c r="W392" s="258"/>
      <c r="X392" s="258"/>
      <c r="Y392" s="258"/>
    </row>
    <row r="393" spans="1:25" ht="15.75" customHeight="1">
      <c r="A393" s="259"/>
      <c r="B393" s="259"/>
      <c r="C393" s="259"/>
      <c r="D393" s="259"/>
      <c r="E393" s="259"/>
      <c r="F393" s="259"/>
      <c r="G393" s="259"/>
      <c r="H393" s="259"/>
      <c r="I393" s="258"/>
      <c r="J393" s="258"/>
      <c r="K393" s="258"/>
      <c r="L393" s="258"/>
      <c r="M393" s="258"/>
      <c r="N393" s="258"/>
      <c r="O393" s="258"/>
      <c r="P393" s="258"/>
      <c r="Q393" s="258"/>
      <c r="R393" s="258"/>
      <c r="S393" s="258"/>
      <c r="T393" s="258"/>
      <c r="U393" s="258"/>
      <c r="V393" s="258"/>
      <c r="W393" s="258"/>
      <c r="X393" s="258"/>
      <c r="Y393" s="258"/>
    </row>
    <row r="394" spans="1:25" ht="15.75" customHeight="1">
      <c r="A394" s="259"/>
      <c r="B394" s="259"/>
      <c r="C394" s="259"/>
      <c r="D394" s="259"/>
      <c r="E394" s="259"/>
      <c r="F394" s="259"/>
      <c r="G394" s="259"/>
      <c r="H394" s="259"/>
      <c r="I394" s="258"/>
      <c r="J394" s="258"/>
      <c r="K394" s="258"/>
      <c r="L394" s="258"/>
      <c r="M394" s="258"/>
      <c r="N394" s="258"/>
      <c r="O394" s="258"/>
      <c r="P394" s="258"/>
      <c r="Q394" s="258"/>
      <c r="R394" s="258"/>
      <c r="S394" s="258"/>
      <c r="T394" s="258"/>
      <c r="U394" s="258"/>
      <c r="V394" s="258"/>
      <c r="W394" s="258"/>
      <c r="X394" s="258"/>
      <c r="Y394" s="258"/>
    </row>
    <row r="395" spans="1:25" ht="15.75" customHeight="1">
      <c r="A395" s="259"/>
      <c r="B395" s="259"/>
      <c r="C395" s="259"/>
      <c r="D395" s="259"/>
      <c r="E395" s="259"/>
      <c r="F395" s="259"/>
      <c r="G395" s="259"/>
      <c r="H395" s="259"/>
      <c r="I395" s="258"/>
      <c r="J395" s="258"/>
      <c r="K395" s="258"/>
      <c r="L395" s="258"/>
      <c r="M395" s="258"/>
      <c r="N395" s="258"/>
      <c r="O395" s="258"/>
      <c r="P395" s="258"/>
      <c r="Q395" s="258"/>
      <c r="R395" s="258"/>
      <c r="S395" s="258"/>
      <c r="T395" s="258"/>
      <c r="U395" s="258"/>
      <c r="V395" s="258"/>
      <c r="W395" s="258"/>
      <c r="X395" s="258"/>
      <c r="Y395" s="258"/>
    </row>
    <row r="396" spans="1:25" ht="15.75" customHeight="1">
      <c r="A396" s="259"/>
      <c r="B396" s="259"/>
      <c r="C396" s="259"/>
      <c r="D396" s="259"/>
      <c r="E396" s="259"/>
      <c r="F396" s="259"/>
      <c r="G396" s="259"/>
      <c r="H396" s="259"/>
      <c r="I396" s="258"/>
      <c r="J396" s="258"/>
      <c r="K396" s="258"/>
      <c r="L396" s="258"/>
      <c r="M396" s="258"/>
      <c r="N396" s="258"/>
      <c r="O396" s="258"/>
      <c r="P396" s="258"/>
      <c r="Q396" s="258"/>
      <c r="R396" s="258"/>
      <c r="S396" s="258"/>
      <c r="T396" s="258"/>
      <c r="U396" s="258"/>
      <c r="V396" s="258"/>
      <c r="W396" s="258"/>
      <c r="X396" s="258"/>
      <c r="Y396" s="258"/>
    </row>
    <row r="397" spans="1:25" ht="15.75" customHeight="1">
      <c r="A397" s="259"/>
      <c r="B397" s="259"/>
      <c r="C397" s="259"/>
      <c r="D397" s="259"/>
      <c r="E397" s="259"/>
      <c r="F397" s="259"/>
      <c r="G397" s="259"/>
      <c r="H397" s="259"/>
      <c r="I397" s="258"/>
      <c r="J397" s="258"/>
      <c r="K397" s="258"/>
      <c r="L397" s="258"/>
      <c r="M397" s="258"/>
      <c r="N397" s="258"/>
      <c r="O397" s="258"/>
      <c r="P397" s="258"/>
      <c r="Q397" s="258"/>
      <c r="R397" s="258"/>
      <c r="S397" s="258"/>
      <c r="T397" s="258"/>
      <c r="U397" s="258"/>
      <c r="V397" s="258"/>
      <c r="W397" s="258"/>
      <c r="X397" s="258"/>
      <c r="Y397" s="258"/>
    </row>
    <row r="398" spans="1:25" ht="15.75" customHeight="1">
      <c r="A398" s="259"/>
      <c r="B398" s="259"/>
      <c r="C398" s="259"/>
      <c r="D398" s="259"/>
      <c r="E398" s="259"/>
      <c r="F398" s="259"/>
      <c r="G398" s="259"/>
      <c r="H398" s="259"/>
      <c r="I398" s="258"/>
      <c r="J398" s="258"/>
      <c r="K398" s="258"/>
      <c r="L398" s="258"/>
      <c r="M398" s="258"/>
      <c r="N398" s="258"/>
      <c r="O398" s="258"/>
      <c r="P398" s="258"/>
      <c r="Q398" s="258"/>
      <c r="R398" s="258"/>
      <c r="S398" s="258"/>
      <c r="T398" s="258"/>
      <c r="U398" s="258"/>
      <c r="V398" s="258"/>
      <c r="W398" s="258"/>
      <c r="X398" s="258"/>
      <c r="Y398" s="258"/>
    </row>
    <row r="399" spans="1:25" ht="15.75" customHeight="1">
      <c r="A399" s="259"/>
      <c r="B399" s="259"/>
      <c r="C399" s="259"/>
      <c r="D399" s="259"/>
      <c r="E399" s="259"/>
      <c r="F399" s="259"/>
      <c r="G399" s="259"/>
      <c r="H399" s="259"/>
      <c r="I399" s="258"/>
      <c r="J399" s="258"/>
      <c r="K399" s="258"/>
      <c r="L399" s="258"/>
      <c r="M399" s="258"/>
      <c r="N399" s="258"/>
      <c r="O399" s="258"/>
      <c r="P399" s="258"/>
      <c r="Q399" s="258"/>
      <c r="R399" s="258"/>
      <c r="S399" s="258"/>
      <c r="T399" s="258"/>
      <c r="U399" s="258"/>
      <c r="V399" s="258"/>
      <c r="W399" s="258"/>
      <c r="X399" s="258"/>
      <c r="Y399" s="258"/>
    </row>
    <row r="400" spans="1:25" ht="15.75" customHeight="1">
      <c r="A400" s="259"/>
      <c r="B400" s="259"/>
      <c r="C400" s="259"/>
      <c r="D400" s="259"/>
      <c r="E400" s="259"/>
      <c r="F400" s="259"/>
      <c r="G400" s="259"/>
      <c r="H400" s="259"/>
      <c r="I400" s="258"/>
      <c r="J400" s="258"/>
      <c r="K400" s="258"/>
      <c r="L400" s="258"/>
      <c r="M400" s="258"/>
      <c r="N400" s="258"/>
      <c r="O400" s="258"/>
      <c r="P400" s="258"/>
      <c r="Q400" s="258"/>
      <c r="R400" s="258"/>
      <c r="S400" s="258"/>
      <c r="T400" s="258"/>
      <c r="U400" s="258"/>
      <c r="V400" s="258"/>
      <c r="W400" s="258"/>
      <c r="X400" s="258"/>
      <c r="Y400" s="258"/>
    </row>
    <row r="401" spans="1:25" ht="15.75" customHeight="1">
      <c r="A401" s="259"/>
      <c r="B401" s="259"/>
      <c r="C401" s="259"/>
      <c r="D401" s="259"/>
      <c r="E401" s="259"/>
      <c r="F401" s="259"/>
      <c r="G401" s="259"/>
      <c r="H401" s="259"/>
      <c r="I401" s="258"/>
      <c r="J401" s="258"/>
      <c r="K401" s="258"/>
      <c r="L401" s="258"/>
      <c r="M401" s="258"/>
      <c r="N401" s="258"/>
      <c r="O401" s="258"/>
      <c r="P401" s="258"/>
      <c r="Q401" s="258"/>
      <c r="R401" s="258"/>
      <c r="S401" s="258"/>
      <c r="T401" s="258"/>
      <c r="U401" s="258"/>
      <c r="V401" s="258"/>
      <c r="W401" s="258"/>
      <c r="X401" s="258"/>
      <c r="Y401" s="258"/>
    </row>
    <row r="402" spans="1:25" ht="15.75" customHeight="1">
      <c r="A402" s="259"/>
      <c r="B402" s="259"/>
      <c r="C402" s="259"/>
      <c r="D402" s="259"/>
      <c r="E402" s="259"/>
      <c r="F402" s="259"/>
      <c r="G402" s="259"/>
      <c r="H402" s="259"/>
      <c r="I402" s="258"/>
      <c r="J402" s="258"/>
      <c r="K402" s="258"/>
      <c r="L402" s="258"/>
      <c r="M402" s="258"/>
      <c r="N402" s="258"/>
      <c r="O402" s="258"/>
      <c r="P402" s="258"/>
      <c r="Q402" s="258"/>
      <c r="R402" s="258"/>
      <c r="S402" s="258"/>
      <c r="T402" s="258"/>
      <c r="U402" s="258"/>
      <c r="V402" s="258"/>
      <c r="W402" s="258"/>
      <c r="X402" s="258"/>
      <c r="Y402" s="258"/>
    </row>
    <row r="403" spans="1:25" ht="15.75" customHeight="1">
      <c r="A403" s="259"/>
      <c r="B403" s="259"/>
      <c r="C403" s="259"/>
      <c r="D403" s="259"/>
      <c r="E403" s="259"/>
      <c r="F403" s="259"/>
      <c r="G403" s="259"/>
      <c r="H403" s="259"/>
      <c r="I403" s="258"/>
      <c r="J403" s="258"/>
      <c r="K403" s="258"/>
      <c r="L403" s="258"/>
      <c r="M403" s="258"/>
      <c r="N403" s="258"/>
      <c r="O403" s="258"/>
      <c r="P403" s="258"/>
      <c r="Q403" s="258"/>
      <c r="R403" s="258"/>
      <c r="S403" s="258"/>
      <c r="T403" s="258"/>
      <c r="U403" s="258"/>
      <c r="V403" s="258"/>
      <c r="W403" s="258"/>
      <c r="X403" s="258"/>
      <c r="Y403" s="258"/>
    </row>
    <row r="404" spans="1:25" ht="15.75" customHeight="1">
      <c r="A404" s="259"/>
      <c r="B404" s="259"/>
      <c r="C404" s="259"/>
      <c r="D404" s="259"/>
      <c r="E404" s="259"/>
      <c r="F404" s="259"/>
      <c r="G404" s="259"/>
      <c r="H404" s="259"/>
      <c r="I404" s="258"/>
      <c r="J404" s="258"/>
      <c r="K404" s="258"/>
      <c r="L404" s="258"/>
      <c r="M404" s="258"/>
      <c r="N404" s="258"/>
      <c r="O404" s="258"/>
      <c r="P404" s="258"/>
      <c r="Q404" s="258"/>
      <c r="R404" s="258"/>
      <c r="S404" s="258"/>
      <c r="T404" s="258"/>
      <c r="U404" s="258"/>
      <c r="V404" s="258"/>
      <c r="W404" s="258"/>
      <c r="X404" s="258"/>
      <c r="Y404" s="258"/>
    </row>
    <row r="405" spans="1:25" ht="15.75" customHeight="1">
      <c r="A405" s="259"/>
      <c r="B405" s="259"/>
      <c r="C405" s="259"/>
      <c r="D405" s="259"/>
      <c r="E405" s="259"/>
      <c r="F405" s="259"/>
      <c r="G405" s="259"/>
      <c r="H405" s="259"/>
      <c r="I405" s="258"/>
      <c r="J405" s="258"/>
      <c r="K405" s="258"/>
      <c r="L405" s="258"/>
      <c r="M405" s="258"/>
      <c r="N405" s="258"/>
      <c r="O405" s="258"/>
      <c r="P405" s="258"/>
      <c r="Q405" s="258"/>
      <c r="R405" s="258"/>
      <c r="S405" s="258"/>
      <c r="T405" s="258"/>
      <c r="U405" s="258"/>
      <c r="V405" s="258"/>
      <c r="W405" s="258"/>
      <c r="X405" s="258"/>
      <c r="Y405" s="258"/>
    </row>
    <row r="406" spans="1:25" ht="15.75" customHeight="1">
      <c r="A406" s="259"/>
      <c r="B406" s="259"/>
      <c r="C406" s="259"/>
      <c r="D406" s="259"/>
      <c r="E406" s="259"/>
      <c r="F406" s="259"/>
      <c r="G406" s="259"/>
      <c r="H406" s="259"/>
      <c r="I406" s="258"/>
      <c r="J406" s="258"/>
      <c r="K406" s="258"/>
      <c r="L406" s="258"/>
      <c r="M406" s="258"/>
      <c r="N406" s="258"/>
      <c r="O406" s="258"/>
      <c r="P406" s="258"/>
      <c r="Q406" s="258"/>
      <c r="R406" s="258"/>
      <c r="S406" s="258"/>
      <c r="T406" s="258"/>
      <c r="U406" s="258"/>
      <c r="V406" s="258"/>
      <c r="W406" s="258"/>
      <c r="X406" s="258"/>
      <c r="Y406" s="258"/>
    </row>
    <row r="407" spans="1:25" ht="15.75" customHeight="1">
      <c r="A407" s="259"/>
      <c r="B407" s="259"/>
      <c r="C407" s="259"/>
      <c r="D407" s="259"/>
      <c r="E407" s="259"/>
      <c r="F407" s="259"/>
      <c r="G407" s="259"/>
      <c r="H407" s="259"/>
      <c r="I407" s="258"/>
      <c r="J407" s="258"/>
      <c r="K407" s="258"/>
      <c r="L407" s="258"/>
      <c r="M407" s="258"/>
      <c r="N407" s="258"/>
      <c r="O407" s="258"/>
      <c r="P407" s="258"/>
      <c r="Q407" s="258"/>
      <c r="R407" s="258"/>
      <c r="S407" s="258"/>
      <c r="T407" s="258"/>
      <c r="U407" s="258"/>
      <c r="V407" s="258"/>
      <c r="W407" s="258"/>
      <c r="X407" s="258"/>
      <c r="Y407" s="258"/>
    </row>
    <row r="408" spans="1:25" ht="15.75" customHeight="1">
      <c r="A408" s="259"/>
      <c r="B408" s="259"/>
      <c r="C408" s="259"/>
      <c r="D408" s="259"/>
      <c r="E408" s="259"/>
      <c r="F408" s="259"/>
      <c r="G408" s="259"/>
      <c r="H408" s="259"/>
      <c r="I408" s="258"/>
      <c r="J408" s="258"/>
      <c r="K408" s="258"/>
      <c r="L408" s="258"/>
      <c r="M408" s="258"/>
      <c r="N408" s="258"/>
      <c r="O408" s="258"/>
      <c r="P408" s="258"/>
      <c r="Q408" s="258"/>
      <c r="R408" s="258"/>
      <c r="S408" s="258"/>
      <c r="T408" s="258"/>
      <c r="U408" s="258"/>
      <c r="V408" s="258"/>
      <c r="W408" s="258"/>
      <c r="X408" s="258"/>
      <c r="Y408" s="258"/>
    </row>
    <row r="409" spans="1:25" ht="15.75" customHeight="1">
      <c r="A409" s="259"/>
      <c r="B409" s="259"/>
      <c r="C409" s="259"/>
      <c r="D409" s="259"/>
      <c r="E409" s="259"/>
      <c r="F409" s="259"/>
      <c r="G409" s="259"/>
      <c r="H409" s="259"/>
      <c r="I409" s="258"/>
      <c r="J409" s="258"/>
      <c r="K409" s="258"/>
      <c r="L409" s="258"/>
      <c r="M409" s="258"/>
      <c r="N409" s="258"/>
      <c r="O409" s="258"/>
      <c r="P409" s="258"/>
      <c r="Q409" s="258"/>
      <c r="R409" s="258"/>
      <c r="S409" s="258"/>
      <c r="T409" s="258"/>
      <c r="U409" s="258"/>
      <c r="V409" s="258"/>
      <c r="W409" s="258"/>
      <c r="X409" s="258"/>
      <c r="Y409" s="258"/>
    </row>
    <row r="410" spans="1:25" ht="15.75" customHeight="1">
      <c r="A410" s="259"/>
      <c r="B410" s="259"/>
      <c r="C410" s="259"/>
      <c r="D410" s="259"/>
      <c r="E410" s="259"/>
      <c r="F410" s="259"/>
      <c r="G410" s="259"/>
      <c r="H410" s="259"/>
      <c r="I410" s="258"/>
      <c r="J410" s="258"/>
      <c r="K410" s="258"/>
      <c r="L410" s="258"/>
      <c r="M410" s="258"/>
      <c r="N410" s="258"/>
      <c r="O410" s="258"/>
      <c r="P410" s="258"/>
      <c r="Q410" s="258"/>
      <c r="R410" s="258"/>
      <c r="S410" s="258"/>
      <c r="T410" s="258"/>
      <c r="U410" s="258"/>
      <c r="V410" s="258"/>
      <c r="W410" s="258"/>
      <c r="X410" s="258"/>
      <c r="Y410" s="258"/>
    </row>
    <row r="411" spans="1:25" ht="15.75" customHeight="1">
      <c r="A411" s="259"/>
      <c r="B411" s="259"/>
      <c r="C411" s="259"/>
      <c r="D411" s="259"/>
      <c r="E411" s="259"/>
      <c r="F411" s="259"/>
      <c r="G411" s="259"/>
      <c r="H411" s="259"/>
      <c r="I411" s="258"/>
      <c r="J411" s="258"/>
      <c r="K411" s="258"/>
      <c r="L411" s="258"/>
      <c r="M411" s="258"/>
      <c r="N411" s="258"/>
      <c r="O411" s="258"/>
      <c r="P411" s="258"/>
      <c r="Q411" s="258"/>
      <c r="R411" s="258"/>
      <c r="S411" s="258"/>
      <c r="T411" s="258"/>
      <c r="U411" s="258"/>
      <c r="V411" s="258"/>
      <c r="W411" s="258"/>
      <c r="X411" s="258"/>
      <c r="Y411" s="258"/>
    </row>
    <row r="412" spans="1:25" ht="15.75" customHeight="1">
      <c r="A412" s="259"/>
      <c r="B412" s="259"/>
      <c r="C412" s="259"/>
      <c r="D412" s="259"/>
      <c r="E412" s="259"/>
      <c r="F412" s="259"/>
      <c r="G412" s="259"/>
      <c r="H412" s="259"/>
      <c r="I412" s="258"/>
      <c r="J412" s="258"/>
      <c r="K412" s="258"/>
      <c r="L412" s="258"/>
      <c r="M412" s="258"/>
      <c r="N412" s="258"/>
      <c r="O412" s="258"/>
      <c r="P412" s="258"/>
      <c r="Q412" s="258"/>
      <c r="R412" s="258"/>
      <c r="S412" s="258"/>
      <c r="T412" s="258"/>
      <c r="U412" s="258"/>
      <c r="V412" s="258"/>
      <c r="W412" s="258"/>
      <c r="X412" s="258"/>
      <c r="Y412" s="258"/>
    </row>
    <row r="413" spans="1:25" ht="15.75" customHeight="1">
      <c r="A413" s="259"/>
      <c r="B413" s="259"/>
      <c r="C413" s="259"/>
      <c r="D413" s="259"/>
      <c r="E413" s="259"/>
      <c r="F413" s="259"/>
      <c r="G413" s="259"/>
      <c r="H413" s="259"/>
      <c r="I413" s="258"/>
      <c r="J413" s="258"/>
      <c r="K413" s="258"/>
      <c r="L413" s="258"/>
      <c r="M413" s="258"/>
      <c r="N413" s="258"/>
      <c r="O413" s="258"/>
      <c r="P413" s="258"/>
      <c r="Q413" s="258"/>
      <c r="R413" s="258"/>
      <c r="S413" s="258"/>
      <c r="T413" s="258"/>
      <c r="U413" s="258"/>
      <c r="V413" s="258"/>
      <c r="W413" s="258"/>
      <c r="X413" s="258"/>
      <c r="Y413" s="258"/>
    </row>
    <row r="414" spans="1:25" ht="15.75" customHeight="1">
      <c r="A414" s="259"/>
      <c r="B414" s="259"/>
      <c r="C414" s="259"/>
      <c r="D414" s="259"/>
      <c r="E414" s="259"/>
      <c r="F414" s="259"/>
      <c r="G414" s="259"/>
      <c r="H414" s="259"/>
      <c r="I414" s="258"/>
      <c r="J414" s="258"/>
      <c r="K414" s="258"/>
      <c r="L414" s="258"/>
      <c r="M414" s="258"/>
      <c r="N414" s="258"/>
      <c r="O414" s="258"/>
      <c r="P414" s="258"/>
      <c r="Q414" s="258"/>
      <c r="R414" s="258"/>
      <c r="S414" s="258"/>
      <c r="T414" s="258"/>
      <c r="U414" s="258"/>
      <c r="V414" s="258"/>
      <c r="W414" s="258"/>
      <c r="X414" s="258"/>
      <c r="Y414" s="258"/>
    </row>
    <row r="415" spans="1:25" ht="15.75" customHeight="1">
      <c r="A415" s="259"/>
      <c r="B415" s="259"/>
      <c r="C415" s="259"/>
      <c r="D415" s="259"/>
      <c r="E415" s="259"/>
      <c r="F415" s="259"/>
      <c r="G415" s="259"/>
      <c r="H415" s="259"/>
      <c r="I415" s="258"/>
      <c r="J415" s="258"/>
      <c r="K415" s="258"/>
      <c r="L415" s="258"/>
      <c r="M415" s="258"/>
      <c r="N415" s="258"/>
      <c r="O415" s="258"/>
      <c r="P415" s="258"/>
      <c r="Q415" s="258"/>
      <c r="R415" s="258"/>
      <c r="S415" s="258"/>
      <c r="T415" s="258"/>
      <c r="U415" s="258"/>
      <c r="V415" s="258"/>
      <c r="W415" s="258"/>
      <c r="X415" s="258"/>
      <c r="Y415" s="258"/>
    </row>
    <row r="416" spans="1:25" ht="15.75" customHeight="1">
      <c r="A416" s="259"/>
      <c r="B416" s="259"/>
      <c r="C416" s="259"/>
      <c r="D416" s="259"/>
      <c r="E416" s="259"/>
      <c r="F416" s="259"/>
      <c r="G416" s="259"/>
      <c r="H416" s="259"/>
      <c r="I416" s="258"/>
      <c r="J416" s="258"/>
      <c r="K416" s="258"/>
      <c r="L416" s="258"/>
      <c r="M416" s="258"/>
      <c r="N416" s="258"/>
      <c r="O416" s="258"/>
      <c r="P416" s="258"/>
      <c r="Q416" s="258"/>
      <c r="R416" s="258"/>
      <c r="S416" s="258"/>
      <c r="T416" s="258"/>
      <c r="U416" s="258"/>
      <c r="V416" s="258"/>
      <c r="W416" s="258"/>
      <c r="X416" s="258"/>
      <c r="Y416" s="258"/>
    </row>
    <row r="417" spans="1:25" ht="15.75" customHeight="1">
      <c r="A417" s="259"/>
      <c r="B417" s="259"/>
      <c r="C417" s="259"/>
      <c r="D417" s="259"/>
      <c r="E417" s="259"/>
      <c r="F417" s="259"/>
      <c r="G417" s="259"/>
      <c r="H417" s="259"/>
      <c r="I417" s="258"/>
      <c r="J417" s="258"/>
      <c r="K417" s="258"/>
      <c r="L417" s="258"/>
      <c r="M417" s="258"/>
      <c r="N417" s="258"/>
      <c r="O417" s="258"/>
      <c r="P417" s="258"/>
      <c r="Q417" s="258"/>
      <c r="R417" s="258"/>
      <c r="S417" s="258"/>
      <c r="T417" s="258"/>
      <c r="U417" s="258"/>
      <c r="V417" s="258"/>
      <c r="W417" s="258"/>
      <c r="X417" s="258"/>
      <c r="Y417" s="258"/>
    </row>
    <row r="418" spans="1:25" ht="15.75" customHeight="1">
      <c r="A418" s="259"/>
      <c r="B418" s="259"/>
      <c r="C418" s="259"/>
      <c r="D418" s="259"/>
      <c r="E418" s="259"/>
      <c r="F418" s="259"/>
      <c r="G418" s="259"/>
      <c r="H418" s="259"/>
      <c r="I418" s="258"/>
      <c r="J418" s="258"/>
      <c r="K418" s="258"/>
      <c r="L418" s="258"/>
      <c r="M418" s="258"/>
      <c r="N418" s="258"/>
      <c r="O418" s="258"/>
      <c r="P418" s="258"/>
      <c r="Q418" s="258"/>
      <c r="R418" s="258"/>
      <c r="S418" s="258"/>
      <c r="T418" s="258"/>
      <c r="U418" s="258"/>
      <c r="V418" s="258"/>
      <c r="W418" s="258"/>
      <c r="X418" s="258"/>
      <c r="Y418" s="258"/>
    </row>
    <row r="419" spans="1:25" ht="15.75" customHeight="1">
      <c r="A419" s="259"/>
      <c r="B419" s="259"/>
      <c r="C419" s="259"/>
      <c r="D419" s="259"/>
      <c r="E419" s="259"/>
      <c r="F419" s="259"/>
      <c r="G419" s="259"/>
      <c r="H419" s="259"/>
      <c r="I419" s="258"/>
      <c r="J419" s="258"/>
      <c r="K419" s="258"/>
      <c r="L419" s="258"/>
      <c r="M419" s="258"/>
      <c r="N419" s="258"/>
      <c r="O419" s="258"/>
      <c r="P419" s="258"/>
      <c r="Q419" s="258"/>
      <c r="R419" s="258"/>
      <c r="S419" s="258"/>
      <c r="T419" s="258"/>
      <c r="U419" s="258"/>
      <c r="V419" s="258"/>
      <c r="W419" s="258"/>
      <c r="X419" s="258"/>
      <c r="Y419" s="258"/>
    </row>
    <row r="420" spans="1:25" ht="15.75" customHeight="1">
      <c r="A420" s="259"/>
      <c r="B420" s="259"/>
      <c r="C420" s="259"/>
      <c r="D420" s="259"/>
      <c r="E420" s="259"/>
      <c r="F420" s="259"/>
      <c r="G420" s="259"/>
      <c r="H420" s="259"/>
      <c r="I420" s="258"/>
      <c r="J420" s="258"/>
      <c r="K420" s="258"/>
      <c r="L420" s="258"/>
      <c r="M420" s="258"/>
      <c r="N420" s="258"/>
      <c r="O420" s="258"/>
      <c r="P420" s="258"/>
      <c r="Q420" s="258"/>
      <c r="R420" s="258"/>
      <c r="S420" s="258"/>
      <c r="T420" s="258"/>
      <c r="U420" s="258"/>
      <c r="V420" s="258"/>
      <c r="W420" s="258"/>
      <c r="X420" s="258"/>
      <c r="Y420" s="258"/>
    </row>
    <row r="421" spans="1:25" ht="15.75" customHeight="1">
      <c r="A421" s="259"/>
      <c r="B421" s="259"/>
      <c r="C421" s="259"/>
      <c r="D421" s="259"/>
      <c r="E421" s="259"/>
      <c r="F421" s="259"/>
      <c r="G421" s="259"/>
      <c r="H421" s="259"/>
      <c r="I421" s="258"/>
      <c r="J421" s="258"/>
      <c r="K421" s="258"/>
      <c r="L421" s="258"/>
      <c r="M421" s="258"/>
      <c r="N421" s="258"/>
      <c r="O421" s="258"/>
      <c r="P421" s="258"/>
      <c r="Q421" s="258"/>
      <c r="R421" s="258"/>
      <c r="S421" s="258"/>
      <c r="T421" s="258"/>
      <c r="U421" s="258"/>
      <c r="V421" s="258"/>
      <c r="W421" s="258"/>
      <c r="X421" s="258"/>
      <c r="Y421" s="258"/>
    </row>
    <row r="422" spans="1:25" ht="15.75" customHeight="1">
      <c r="A422" s="259"/>
      <c r="B422" s="259"/>
      <c r="C422" s="259"/>
      <c r="D422" s="259"/>
      <c r="E422" s="259"/>
      <c r="F422" s="259"/>
      <c r="G422" s="259"/>
      <c r="H422" s="259"/>
      <c r="I422" s="258"/>
      <c r="J422" s="258"/>
      <c r="K422" s="258"/>
      <c r="L422" s="258"/>
      <c r="M422" s="258"/>
      <c r="N422" s="258"/>
      <c r="O422" s="258"/>
      <c r="P422" s="258"/>
      <c r="Q422" s="258"/>
      <c r="R422" s="258"/>
      <c r="S422" s="258"/>
      <c r="T422" s="258"/>
      <c r="U422" s="258"/>
      <c r="V422" s="258"/>
      <c r="W422" s="258"/>
      <c r="X422" s="258"/>
      <c r="Y422" s="258"/>
    </row>
    <row r="423" spans="1:25" ht="15.75" customHeight="1">
      <c r="A423" s="259"/>
      <c r="B423" s="259"/>
      <c r="C423" s="259"/>
      <c r="D423" s="259"/>
      <c r="E423" s="259"/>
      <c r="F423" s="259"/>
      <c r="G423" s="259"/>
      <c r="H423" s="259"/>
      <c r="I423" s="258"/>
      <c r="J423" s="258"/>
      <c r="K423" s="258"/>
      <c r="L423" s="258"/>
      <c r="M423" s="258"/>
      <c r="N423" s="258"/>
      <c r="O423" s="258"/>
      <c r="P423" s="258"/>
      <c r="Q423" s="258"/>
      <c r="R423" s="258"/>
      <c r="S423" s="258"/>
      <c r="T423" s="258"/>
      <c r="U423" s="258"/>
      <c r="V423" s="258"/>
      <c r="W423" s="258"/>
      <c r="X423" s="258"/>
      <c r="Y423" s="258"/>
    </row>
    <row r="424" spans="1:25" ht="15.75" customHeight="1">
      <c r="A424" s="259"/>
      <c r="B424" s="259"/>
      <c r="C424" s="259"/>
      <c r="D424" s="259"/>
      <c r="E424" s="259"/>
      <c r="F424" s="259"/>
      <c r="G424" s="259"/>
      <c r="H424" s="259"/>
      <c r="I424" s="258"/>
      <c r="J424" s="258"/>
      <c r="K424" s="258"/>
      <c r="L424" s="258"/>
      <c r="M424" s="258"/>
      <c r="N424" s="258"/>
      <c r="O424" s="258"/>
      <c r="P424" s="258"/>
      <c r="Q424" s="258"/>
      <c r="R424" s="258"/>
      <c r="S424" s="258"/>
      <c r="T424" s="258"/>
      <c r="U424" s="258"/>
      <c r="V424" s="258"/>
      <c r="W424" s="258"/>
      <c r="X424" s="258"/>
      <c r="Y424" s="258"/>
    </row>
    <row r="425" spans="1:25" ht="15.75" customHeight="1">
      <c r="A425" s="259"/>
      <c r="B425" s="259"/>
      <c r="C425" s="259"/>
      <c r="D425" s="259"/>
      <c r="E425" s="259"/>
      <c r="F425" s="259"/>
      <c r="G425" s="259"/>
      <c r="H425" s="259"/>
      <c r="I425" s="258"/>
      <c r="J425" s="258"/>
      <c r="K425" s="258"/>
      <c r="L425" s="258"/>
      <c r="M425" s="258"/>
      <c r="N425" s="258"/>
      <c r="O425" s="258"/>
      <c r="P425" s="258"/>
      <c r="Q425" s="258"/>
      <c r="R425" s="258"/>
      <c r="S425" s="258"/>
      <c r="T425" s="258"/>
      <c r="U425" s="258"/>
      <c r="V425" s="258"/>
      <c r="W425" s="258"/>
      <c r="X425" s="258"/>
      <c r="Y425" s="258"/>
    </row>
    <row r="426" spans="1:25" ht="15.75" customHeight="1">
      <c r="A426" s="259"/>
      <c r="B426" s="259"/>
      <c r="C426" s="259"/>
      <c r="D426" s="259"/>
      <c r="E426" s="259"/>
      <c r="F426" s="259"/>
      <c r="G426" s="259"/>
      <c r="H426" s="259"/>
      <c r="I426" s="258"/>
      <c r="J426" s="258"/>
      <c r="K426" s="258"/>
      <c r="L426" s="258"/>
      <c r="M426" s="258"/>
      <c r="N426" s="258"/>
      <c r="O426" s="258"/>
      <c r="P426" s="258"/>
      <c r="Q426" s="258"/>
      <c r="R426" s="258"/>
      <c r="S426" s="258"/>
      <c r="T426" s="258"/>
      <c r="U426" s="258"/>
      <c r="V426" s="258"/>
      <c r="W426" s="258"/>
      <c r="X426" s="258"/>
      <c r="Y426" s="258"/>
    </row>
    <row r="427" spans="1:25" ht="15.75" customHeight="1">
      <c r="A427" s="259"/>
      <c r="B427" s="259"/>
      <c r="C427" s="259"/>
      <c r="D427" s="259"/>
      <c r="E427" s="259"/>
      <c r="F427" s="259"/>
      <c r="G427" s="259"/>
      <c r="H427" s="259"/>
      <c r="I427" s="258"/>
      <c r="J427" s="258"/>
      <c r="K427" s="258"/>
      <c r="L427" s="258"/>
      <c r="M427" s="258"/>
      <c r="N427" s="258"/>
      <c r="O427" s="258"/>
      <c r="P427" s="258"/>
      <c r="Q427" s="258"/>
      <c r="R427" s="258"/>
      <c r="S427" s="258"/>
      <c r="T427" s="258"/>
      <c r="U427" s="258"/>
      <c r="V427" s="258"/>
      <c r="W427" s="258"/>
      <c r="X427" s="258"/>
      <c r="Y427" s="258"/>
    </row>
    <row r="428" spans="1:25" ht="15.75" customHeight="1">
      <c r="A428" s="259"/>
      <c r="B428" s="259"/>
      <c r="C428" s="259"/>
      <c r="D428" s="259"/>
      <c r="E428" s="259"/>
      <c r="F428" s="259"/>
      <c r="G428" s="259"/>
      <c r="H428" s="259"/>
      <c r="I428" s="258"/>
      <c r="J428" s="258"/>
      <c r="K428" s="258"/>
      <c r="L428" s="258"/>
      <c r="M428" s="258"/>
      <c r="N428" s="258"/>
      <c r="O428" s="258"/>
      <c r="P428" s="258"/>
      <c r="Q428" s="258"/>
      <c r="R428" s="258"/>
      <c r="S428" s="258"/>
      <c r="T428" s="258"/>
      <c r="U428" s="258"/>
      <c r="V428" s="258"/>
      <c r="W428" s="258"/>
      <c r="X428" s="258"/>
      <c r="Y428" s="258"/>
    </row>
    <row r="429" spans="1:25" ht="15.75" customHeight="1">
      <c r="A429" s="259"/>
      <c r="B429" s="259"/>
      <c r="C429" s="259"/>
      <c r="D429" s="259"/>
      <c r="E429" s="259"/>
      <c r="F429" s="259"/>
      <c r="G429" s="259"/>
      <c r="H429" s="259"/>
      <c r="I429" s="258"/>
      <c r="J429" s="258"/>
      <c r="K429" s="258"/>
      <c r="L429" s="258"/>
      <c r="M429" s="258"/>
      <c r="N429" s="258"/>
      <c r="O429" s="258"/>
      <c r="P429" s="258"/>
      <c r="Q429" s="258"/>
      <c r="R429" s="258"/>
      <c r="S429" s="258"/>
      <c r="T429" s="258"/>
      <c r="U429" s="258"/>
      <c r="V429" s="258"/>
      <c r="W429" s="258"/>
      <c r="X429" s="258"/>
      <c r="Y429" s="258"/>
    </row>
    <row r="430" spans="1:25" ht="15.75" customHeight="1">
      <c r="A430" s="259"/>
      <c r="B430" s="259"/>
      <c r="C430" s="259"/>
      <c r="D430" s="259"/>
      <c r="E430" s="259"/>
      <c r="F430" s="259"/>
      <c r="G430" s="259"/>
      <c r="H430" s="259"/>
      <c r="I430" s="258"/>
      <c r="J430" s="258"/>
      <c r="K430" s="258"/>
      <c r="L430" s="258"/>
      <c r="M430" s="258"/>
      <c r="N430" s="258"/>
      <c r="O430" s="258"/>
      <c r="P430" s="258"/>
      <c r="Q430" s="258"/>
      <c r="R430" s="258"/>
      <c r="S430" s="258"/>
      <c r="T430" s="258"/>
      <c r="U430" s="258"/>
      <c r="V430" s="258"/>
      <c r="W430" s="258"/>
      <c r="X430" s="258"/>
      <c r="Y430" s="258"/>
    </row>
    <row r="431" spans="1:25" ht="15.75" customHeight="1">
      <c r="A431" s="259"/>
      <c r="B431" s="259"/>
      <c r="C431" s="259"/>
      <c r="D431" s="259"/>
      <c r="E431" s="259"/>
      <c r="F431" s="259"/>
      <c r="G431" s="259"/>
      <c r="H431" s="259"/>
      <c r="I431" s="258"/>
      <c r="J431" s="258"/>
      <c r="K431" s="258"/>
      <c r="L431" s="258"/>
      <c r="M431" s="258"/>
      <c r="N431" s="258"/>
      <c r="O431" s="258"/>
      <c r="P431" s="258"/>
      <c r="Q431" s="258"/>
      <c r="R431" s="258"/>
      <c r="S431" s="258"/>
      <c r="T431" s="258"/>
      <c r="U431" s="258"/>
      <c r="V431" s="258"/>
      <c r="W431" s="258"/>
      <c r="X431" s="258"/>
      <c r="Y431" s="258"/>
    </row>
    <row r="432" spans="1:25" ht="15.75" customHeight="1">
      <c r="A432" s="259"/>
      <c r="B432" s="259"/>
      <c r="C432" s="259"/>
      <c r="D432" s="259"/>
      <c r="E432" s="259"/>
      <c r="F432" s="259"/>
      <c r="G432" s="259"/>
      <c r="H432" s="259"/>
      <c r="I432" s="258"/>
      <c r="J432" s="258"/>
      <c r="K432" s="258"/>
      <c r="L432" s="258"/>
      <c r="M432" s="258"/>
      <c r="N432" s="258"/>
      <c r="O432" s="258"/>
      <c r="P432" s="258"/>
      <c r="Q432" s="258"/>
      <c r="R432" s="258"/>
      <c r="S432" s="258"/>
      <c r="T432" s="258"/>
      <c r="U432" s="258"/>
      <c r="V432" s="258"/>
      <c r="W432" s="258"/>
      <c r="X432" s="258"/>
      <c r="Y432" s="258"/>
    </row>
    <row r="433" spans="1:25" ht="15.75" customHeight="1">
      <c r="A433" s="259"/>
      <c r="B433" s="259"/>
      <c r="C433" s="259"/>
      <c r="D433" s="259"/>
      <c r="E433" s="259"/>
      <c r="F433" s="259"/>
      <c r="G433" s="259"/>
      <c r="H433" s="259"/>
      <c r="I433" s="258"/>
      <c r="J433" s="258"/>
      <c r="K433" s="258"/>
      <c r="L433" s="258"/>
      <c r="M433" s="258"/>
      <c r="N433" s="258"/>
      <c r="O433" s="258"/>
      <c r="P433" s="258"/>
      <c r="Q433" s="258"/>
      <c r="R433" s="258"/>
      <c r="S433" s="258"/>
      <c r="T433" s="258"/>
      <c r="U433" s="258"/>
      <c r="V433" s="258"/>
      <c r="W433" s="258"/>
      <c r="X433" s="258"/>
      <c r="Y433" s="258"/>
    </row>
    <row r="434" spans="1:25" ht="15.75" customHeight="1">
      <c r="A434" s="259"/>
      <c r="B434" s="259"/>
      <c r="C434" s="259"/>
      <c r="D434" s="259"/>
      <c r="E434" s="259"/>
      <c r="F434" s="259"/>
      <c r="G434" s="259"/>
      <c r="H434" s="259"/>
      <c r="I434" s="258"/>
      <c r="J434" s="258"/>
      <c r="K434" s="258"/>
      <c r="L434" s="258"/>
      <c r="M434" s="258"/>
      <c r="N434" s="258"/>
      <c r="O434" s="258"/>
      <c r="P434" s="258"/>
      <c r="Q434" s="258"/>
      <c r="R434" s="258"/>
      <c r="S434" s="258"/>
      <c r="T434" s="258"/>
      <c r="U434" s="258"/>
      <c r="V434" s="258"/>
      <c r="W434" s="258"/>
      <c r="X434" s="258"/>
      <c r="Y434" s="258"/>
    </row>
    <row r="435" spans="1:25" ht="15.75" customHeight="1">
      <c r="A435" s="259"/>
      <c r="B435" s="259"/>
      <c r="C435" s="259"/>
      <c r="D435" s="259"/>
      <c r="E435" s="259"/>
      <c r="F435" s="259"/>
      <c r="G435" s="259"/>
      <c r="H435" s="259"/>
      <c r="I435" s="258"/>
      <c r="J435" s="258"/>
      <c r="K435" s="258"/>
      <c r="L435" s="258"/>
      <c r="M435" s="258"/>
      <c r="N435" s="258"/>
      <c r="O435" s="258"/>
      <c r="P435" s="258"/>
      <c r="Q435" s="258"/>
      <c r="R435" s="258"/>
      <c r="S435" s="258"/>
      <c r="T435" s="258"/>
      <c r="U435" s="258"/>
      <c r="V435" s="258"/>
      <c r="W435" s="258"/>
      <c r="X435" s="258"/>
      <c r="Y435" s="258"/>
    </row>
    <row r="436" spans="1:25" ht="15.75" customHeight="1">
      <c r="A436" s="259"/>
      <c r="B436" s="259"/>
      <c r="C436" s="259"/>
      <c r="D436" s="259"/>
      <c r="E436" s="259"/>
      <c r="F436" s="259"/>
      <c r="G436" s="259"/>
      <c r="H436" s="259"/>
      <c r="I436" s="258"/>
      <c r="J436" s="258"/>
      <c r="K436" s="258"/>
      <c r="L436" s="258"/>
      <c r="M436" s="258"/>
      <c r="N436" s="258"/>
      <c r="O436" s="258"/>
      <c r="P436" s="258"/>
      <c r="Q436" s="258"/>
      <c r="R436" s="258"/>
      <c r="S436" s="258"/>
      <c r="T436" s="258"/>
      <c r="U436" s="258"/>
      <c r="V436" s="258"/>
      <c r="W436" s="258"/>
      <c r="X436" s="258"/>
      <c r="Y436" s="258"/>
    </row>
    <row r="437" spans="1:25" ht="15.75" customHeight="1">
      <c r="A437" s="259"/>
      <c r="B437" s="259"/>
      <c r="C437" s="259"/>
      <c r="D437" s="259"/>
      <c r="E437" s="259"/>
      <c r="F437" s="259"/>
      <c r="G437" s="259"/>
      <c r="H437" s="259"/>
      <c r="I437" s="258"/>
      <c r="J437" s="258"/>
      <c r="K437" s="258"/>
      <c r="L437" s="258"/>
      <c r="M437" s="258"/>
      <c r="N437" s="258"/>
      <c r="O437" s="258"/>
      <c r="P437" s="258"/>
      <c r="Q437" s="258"/>
      <c r="R437" s="258"/>
      <c r="S437" s="258"/>
      <c r="T437" s="258"/>
      <c r="U437" s="258"/>
      <c r="V437" s="258"/>
      <c r="W437" s="258"/>
      <c r="X437" s="258"/>
      <c r="Y437" s="258"/>
    </row>
    <row r="438" spans="1:25" ht="15.75" customHeight="1">
      <c r="A438" s="259"/>
      <c r="B438" s="259"/>
      <c r="C438" s="259"/>
      <c r="D438" s="259"/>
      <c r="E438" s="259"/>
      <c r="F438" s="259"/>
      <c r="G438" s="259"/>
      <c r="H438" s="259"/>
      <c r="I438" s="258"/>
      <c r="J438" s="258"/>
      <c r="K438" s="258"/>
      <c r="L438" s="258"/>
      <c r="M438" s="258"/>
      <c r="N438" s="258"/>
      <c r="O438" s="258"/>
      <c r="P438" s="258"/>
      <c r="Q438" s="258"/>
      <c r="R438" s="258"/>
      <c r="S438" s="258"/>
      <c r="T438" s="258"/>
      <c r="U438" s="258"/>
      <c r="V438" s="258"/>
      <c r="W438" s="258"/>
      <c r="X438" s="258"/>
      <c r="Y438" s="258"/>
    </row>
    <row r="439" spans="1:25" ht="15.75" customHeight="1">
      <c r="A439" s="259"/>
      <c r="B439" s="259"/>
      <c r="C439" s="259"/>
      <c r="D439" s="259"/>
      <c r="E439" s="259"/>
      <c r="F439" s="259"/>
      <c r="G439" s="259"/>
      <c r="H439" s="259"/>
      <c r="I439" s="258"/>
      <c r="J439" s="258"/>
      <c r="K439" s="258"/>
      <c r="L439" s="258"/>
      <c r="M439" s="258"/>
      <c r="N439" s="258"/>
      <c r="O439" s="258"/>
      <c r="P439" s="258"/>
      <c r="Q439" s="258"/>
      <c r="R439" s="258"/>
      <c r="S439" s="258"/>
      <c r="T439" s="258"/>
      <c r="U439" s="258"/>
      <c r="V439" s="258"/>
      <c r="W439" s="258"/>
      <c r="X439" s="258"/>
      <c r="Y439" s="258"/>
    </row>
    <row r="440" spans="1:25" ht="15.75" customHeight="1">
      <c r="A440" s="259"/>
      <c r="B440" s="259"/>
      <c r="C440" s="259"/>
      <c r="D440" s="259"/>
      <c r="E440" s="259"/>
      <c r="F440" s="259"/>
      <c r="G440" s="259"/>
      <c r="H440" s="259"/>
      <c r="I440" s="258"/>
      <c r="J440" s="258"/>
      <c r="K440" s="258"/>
      <c r="L440" s="258"/>
      <c r="M440" s="258"/>
      <c r="N440" s="258"/>
      <c r="O440" s="258"/>
      <c r="P440" s="258"/>
      <c r="Q440" s="258"/>
      <c r="R440" s="258"/>
      <c r="S440" s="258"/>
      <c r="T440" s="258"/>
      <c r="U440" s="258"/>
      <c r="V440" s="258"/>
      <c r="W440" s="258"/>
      <c r="X440" s="258"/>
      <c r="Y440" s="258"/>
    </row>
    <row r="441" spans="1:25" ht="15.75" customHeight="1">
      <c r="A441" s="259"/>
      <c r="B441" s="259"/>
      <c r="C441" s="259"/>
      <c r="D441" s="259"/>
      <c r="E441" s="259"/>
      <c r="F441" s="259"/>
      <c r="G441" s="259"/>
      <c r="H441" s="259"/>
      <c r="I441" s="258"/>
      <c r="J441" s="258"/>
      <c r="K441" s="258"/>
      <c r="L441" s="258"/>
      <c r="M441" s="258"/>
      <c r="N441" s="258"/>
      <c r="O441" s="258"/>
      <c r="P441" s="258"/>
      <c r="Q441" s="258"/>
      <c r="R441" s="258"/>
      <c r="S441" s="258"/>
      <c r="T441" s="258"/>
      <c r="U441" s="258"/>
      <c r="V441" s="258"/>
      <c r="W441" s="258"/>
      <c r="X441" s="258"/>
      <c r="Y441" s="258"/>
    </row>
    <row r="442" spans="1:25" ht="15.75" customHeight="1">
      <c r="A442" s="259"/>
      <c r="B442" s="259"/>
      <c r="C442" s="259"/>
      <c r="D442" s="259"/>
      <c r="E442" s="259"/>
      <c r="F442" s="259"/>
      <c r="G442" s="259"/>
      <c r="H442" s="259"/>
      <c r="I442" s="258"/>
      <c r="J442" s="258"/>
      <c r="K442" s="258"/>
      <c r="L442" s="258"/>
      <c r="M442" s="258"/>
      <c r="N442" s="258"/>
      <c r="O442" s="258"/>
      <c r="P442" s="258"/>
      <c r="Q442" s="258"/>
      <c r="R442" s="258"/>
      <c r="S442" s="258"/>
      <c r="T442" s="258"/>
      <c r="U442" s="258"/>
      <c r="V442" s="258"/>
      <c r="W442" s="258"/>
      <c r="X442" s="258"/>
      <c r="Y442" s="258"/>
    </row>
    <row r="443" spans="1:25" ht="15.75" customHeight="1">
      <c r="A443" s="259"/>
      <c r="B443" s="259"/>
      <c r="C443" s="259"/>
      <c r="D443" s="259"/>
      <c r="E443" s="259"/>
      <c r="F443" s="259"/>
      <c r="G443" s="259"/>
      <c r="H443" s="259"/>
      <c r="I443" s="258"/>
      <c r="J443" s="258"/>
      <c r="K443" s="258"/>
      <c r="L443" s="258"/>
      <c r="M443" s="258"/>
      <c r="N443" s="258"/>
      <c r="O443" s="258"/>
      <c r="P443" s="258"/>
      <c r="Q443" s="258"/>
      <c r="R443" s="258"/>
      <c r="S443" s="258"/>
      <c r="T443" s="258"/>
      <c r="U443" s="258"/>
      <c r="V443" s="258"/>
      <c r="W443" s="258"/>
      <c r="X443" s="258"/>
      <c r="Y443" s="258"/>
    </row>
    <row r="444" spans="1:25" ht="15.75" customHeight="1">
      <c r="A444" s="259"/>
      <c r="B444" s="259"/>
      <c r="C444" s="259"/>
      <c r="D444" s="259"/>
      <c r="E444" s="259"/>
      <c r="F444" s="259"/>
      <c r="G444" s="259"/>
      <c r="H444" s="259"/>
      <c r="I444" s="258"/>
      <c r="J444" s="258"/>
      <c r="K444" s="258"/>
      <c r="L444" s="258"/>
      <c r="M444" s="258"/>
      <c r="N444" s="258"/>
      <c r="O444" s="258"/>
      <c r="P444" s="258"/>
      <c r="Q444" s="258"/>
      <c r="R444" s="258"/>
      <c r="S444" s="258"/>
      <c r="T444" s="258"/>
      <c r="U444" s="258"/>
      <c r="V444" s="258"/>
      <c r="W444" s="258"/>
      <c r="X444" s="258"/>
      <c r="Y444" s="258"/>
    </row>
    <row r="445" spans="1:25" ht="15.75" customHeight="1">
      <c r="A445" s="259"/>
      <c r="B445" s="259"/>
      <c r="C445" s="259"/>
      <c r="D445" s="259"/>
      <c r="E445" s="259"/>
      <c r="F445" s="259"/>
      <c r="G445" s="259"/>
      <c r="H445" s="259"/>
      <c r="I445" s="258"/>
      <c r="J445" s="258"/>
      <c r="K445" s="258"/>
      <c r="L445" s="258"/>
      <c r="M445" s="258"/>
      <c r="N445" s="258"/>
      <c r="O445" s="258"/>
      <c r="P445" s="258"/>
      <c r="Q445" s="258"/>
      <c r="R445" s="258"/>
      <c r="S445" s="258"/>
      <c r="T445" s="258"/>
      <c r="U445" s="258"/>
      <c r="V445" s="258"/>
      <c r="W445" s="258"/>
      <c r="X445" s="258"/>
      <c r="Y445" s="258"/>
    </row>
    <row r="446" spans="1:25" ht="15.75" customHeight="1">
      <c r="A446" s="259"/>
      <c r="B446" s="259"/>
      <c r="C446" s="259"/>
      <c r="D446" s="259"/>
      <c r="E446" s="259"/>
      <c r="F446" s="259"/>
      <c r="G446" s="259"/>
      <c r="H446" s="259"/>
      <c r="I446" s="258"/>
      <c r="J446" s="258"/>
      <c r="K446" s="258"/>
      <c r="L446" s="258"/>
      <c r="M446" s="258"/>
      <c r="N446" s="258"/>
      <c r="O446" s="258"/>
      <c r="P446" s="258"/>
      <c r="Q446" s="258"/>
      <c r="R446" s="258"/>
      <c r="S446" s="258"/>
      <c r="T446" s="258"/>
      <c r="U446" s="258"/>
      <c r="V446" s="258"/>
      <c r="W446" s="258"/>
      <c r="X446" s="258"/>
      <c r="Y446" s="258"/>
    </row>
    <row r="447" spans="1:25" ht="15.75" customHeight="1">
      <c r="A447" s="259"/>
      <c r="B447" s="259"/>
      <c r="C447" s="259"/>
      <c r="D447" s="259"/>
      <c r="E447" s="259"/>
      <c r="F447" s="259"/>
      <c r="G447" s="259"/>
      <c r="H447" s="259"/>
      <c r="I447" s="258"/>
      <c r="J447" s="258"/>
      <c r="K447" s="258"/>
      <c r="L447" s="258"/>
      <c r="M447" s="258"/>
      <c r="N447" s="258"/>
      <c r="O447" s="258"/>
      <c r="P447" s="258"/>
      <c r="Q447" s="258"/>
      <c r="R447" s="258"/>
      <c r="S447" s="258"/>
      <c r="T447" s="258"/>
      <c r="U447" s="258"/>
      <c r="V447" s="258"/>
      <c r="W447" s="258"/>
      <c r="X447" s="258"/>
      <c r="Y447" s="258"/>
    </row>
    <row r="448" spans="1:25" ht="15.75" customHeight="1">
      <c r="A448" s="259"/>
      <c r="B448" s="259"/>
      <c r="C448" s="259"/>
      <c r="D448" s="259"/>
      <c r="E448" s="259"/>
      <c r="F448" s="259"/>
      <c r="G448" s="259"/>
      <c r="H448" s="259"/>
      <c r="I448" s="258"/>
      <c r="J448" s="258"/>
      <c r="K448" s="258"/>
      <c r="L448" s="258"/>
      <c r="M448" s="258"/>
      <c r="N448" s="258"/>
      <c r="O448" s="258"/>
      <c r="P448" s="258"/>
      <c r="Q448" s="258"/>
      <c r="R448" s="258"/>
      <c r="S448" s="258"/>
      <c r="T448" s="258"/>
      <c r="U448" s="258"/>
      <c r="V448" s="258"/>
      <c r="W448" s="258"/>
      <c r="X448" s="258"/>
      <c r="Y448" s="258"/>
    </row>
    <row r="449" spans="1:25" ht="15.75" customHeight="1">
      <c r="A449" s="259"/>
      <c r="B449" s="259"/>
      <c r="C449" s="259"/>
      <c r="D449" s="259"/>
      <c r="E449" s="259"/>
      <c r="F449" s="259"/>
      <c r="G449" s="259"/>
      <c r="H449" s="259"/>
      <c r="I449" s="258"/>
      <c r="J449" s="258"/>
      <c r="K449" s="258"/>
      <c r="L449" s="258"/>
      <c r="M449" s="258"/>
      <c r="N449" s="258"/>
      <c r="O449" s="258"/>
      <c r="P449" s="258"/>
      <c r="Q449" s="258"/>
      <c r="R449" s="258"/>
      <c r="S449" s="258"/>
      <c r="T449" s="258"/>
      <c r="U449" s="258"/>
      <c r="V449" s="258"/>
      <c r="W449" s="258"/>
      <c r="X449" s="258"/>
      <c r="Y449" s="258"/>
    </row>
    <row r="450" spans="1:25" ht="15.75" customHeight="1">
      <c r="A450" s="259"/>
      <c r="B450" s="259"/>
      <c r="C450" s="259"/>
      <c r="D450" s="259"/>
      <c r="E450" s="259"/>
      <c r="F450" s="259"/>
      <c r="G450" s="259"/>
      <c r="H450" s="259"/>
      <c r="I450" s="258"/>
      <c r="J450" s="258"/>
      <c r="K450" s="258"/>
      <c r="L450" s="258"/>
      <c r="M450" s="258"/>
      <c r="N450" s="258"/>
      <c r="O450" s="258"/>
      <c r="P450" s="258"/>
      <c r="Q450" s="258"/>
      <c r="R450" s="258"/>
      <c r="S450" s="258"/>
      <c r="T450" s="258"/>
      <c r="U450" s="258"/>
      <c r="V450" s="258"/>
      <c r="W450" s="258"/>
      <c r="X450" s="258"/>
      <c r="Y450" s="258"/>
    </row>
    <row r="451" spans="1:25" ht="15.75" customHeight="1">
      <c r="A451" s="259"/>
      <c r="B451" s="259"/>
      <c r="C451" s="259"/>
      <c r="D451" s="259"/>
      <c r="E451" s="259"/>
      <c r="F451" s="259"/>
      <c r="G451" s="259"/>
      <c r="H451" s="259"/>
      <c r="I451" s="258"/>
      <c r="J451" s="258"/>
      <c r="K451" s="258"/>
      <c r="L451" s="258"/>
      <c r="M451" s="258"/>
      <c r="N451" s="258"/>
      <c r="O451" s="258"/>
      <c r="P451" s="258"/>
      <c r="Q451" s="258"/>
      <c r="R451" s="258"/>
      <c r="S451" s="258"/>
      <c r="T451" s="258"/>
      <c r="U451" s="258"/>
      <c r="V451" s="258"/>
      <c r="W451" s="258"/>
      <c r="X451" s="258"/>
      <c r="Y451" s="258"/>
    </row>
    <row r="452" spans="1:25" ht="15.75" customHeight="1">
      <c r="A452" s="259"/>
      <c r="B452" s="259"/>
      <c r="C452" s="259"/>
      <c r="D452" s="259"/>
      <c r="E452" s="259"/>
      <c r="F452" s="259"/>
      <c r="G452" s="259"/>
      <c r="H452" s="259"/>
      <c r="I452" s="258"/>
      <c r="J452" s="258"/>
      <c r="K452" s="258"/>
      <c r="L452" s="258"/>
      <c r="M452" s="258"/>
      <c r="N452" s="258"/>
      <c r="O452" s="258"/>
      <c r="P452" s="258"/>
      <c r="Q452" s="258"/>
      <c r="R452" s="258"/>
      <c r="S452" s="258"/>
      <c r="T452" s="258"/>
      <c r="U452" s="258"/>
      <c r="V452" s="258"/>
      <c r="W452" s="258"/>
      <c r="X452" s="258"/>
      <c r="Y452" s="258"/>
    </row>
    <row r="453" spans="1:25" ht="15.75" customHeight="1">
      <c r="A453" s="259"/>
      <c r="B453" s="259"/>
      <c r="C453" s="259"/>
      <c r="D453" s="259"/>
      <c r="E453" s="259"/>
      <c r="F453" s="259"/>
      <c r="G453" s="259"/>
      <c r="H453" s="259"/>
      <c r="I453" s="258"/>
      <c r="J453" s="258"/>
      <c r="K453" s="258"/>
      <c r="L453" s="258"/>
      <c r="M453" s="258"/>
      <c r="N453" s="258"/>
      <c r="O453" s="258"/>
      <c r="P453" s="258"/>
      <c r="Q453" s="258"/>
      <c r="R453" s="258"/>
      <c r="S453" s="258"/>
      <c r="T453" s="258"/>
      <c r="U453" s="258"/>
      <c r="V453" s="258"/>
      <c r="W453" s="258"/>
      <c r="X453" s="258"/>
      <c r="Y453" s="258"/>
    </row>
    <row r="454" spans="1:25" ht="15.75" customHeight="1">
      <c r="A454" s="259"/>
      <c r="B454" s="259"/>
      <c r="C454" s="259"/>
      <c r="D454" s="259"/>
      <c r="E454" s="259"/>
      <c r="F454" s="259"/>
      <c r="G454" s="259"/>
      <c r="H454" s="259"/>
      <c r="I454" s="258"/>
      <c r="J454" s="258"/>
      <c r="K454" s="258"/>
      <c r="L454" s="258"/>
      <c r="M454" s="258"/>
      <c r="N454" s="258"/>
      <c r="O454" s="258"/>
      <c r="P454" s="258"/>
      <c r="Q454" s="258"/>
      <c r="R454" s="258"/>
      <c r="S454" s="258"/>
      <c r="T454" s="258"/>
      <c r="U454" s="258"/>
      <c r="V454" s="258"/>
      <c r="W454" s="258"/>
      <c r="X454" s="258"/>
      <c r="Y454" s="258"/>
    </row>
    <row r="455" spans="1:25" ht="15.75" customHeight="1">
      <c r="A455" s="259"/>
      <c r="B455" s="259"/>
      <c r="C455" s="259"/>
      <c r="D455" s="259"/>
      <c r="E455" s="259"/>
      <c r="F455" s="259"/>
      <c r="G455" s="259"/>
      <c r="H455" s="259"/>
      <c r="I455" s="258"/>
      <c r="J455" s="258"/>
      <c r="K455" s="258"/>
      <c r="L455" s="258"/>
      <c r="M455" s="258"/>
      <c r="N455" s="258"/>
      <c r="O455" s="258"/>
      <c r="P455" s="258"/>
      <c r="Q455" s="258"/>
      <c r="R455" s="258"/>
      <c r="S455" s="258"/>
      <c r="T455" s="258"/>
      <c r="U455" s="258"/>
      <c r="V455" s="258"/>
      <c r="W455" s="258"/>
      <c r="X455" s="258"/>
      <c r="Y455" s="258"/>
    </row>
    <row r="456" spans="1:25" ht="15.75" customHeight="1">
      <c r="A456" s="259"/>
      <c r="B456" s="259"/>
      <c r="C456" s="259"/>
      <c r="D456" s="259"/>
      <c r="E456" s="259"/>
      <c r="F456" s="259"/>
      <c r="G456" s="259"/>
      <c r="H456" s="259"/>
      <c r="I456" s="258"/>
      <c r="J456" s="258"/>
      <c r="K456" s="258"/>
      <c r="L456" s="258"/>
      <c r="M456" s="258"/>
      <c r="N456" s="258"/>
      <c r="O456" s="258"/>
      <c r="P456" s="258"/>
      <c r="Q456" s="258"/>
      <c r="R456" s="258"/>
      <c r="S456" s="258"/>
      <c r="T456" s="258"/>
      <c r="U456" s="258"/>
      <c r="V456" s="258"/>
      <c r="W456" s="258"/>
      <c r="X456" s="258"/>
      <c r="Y456" s="258"/>
    </row>
    <row r="457" spans="1:25" ht="15.75" customHeight="1">
      <c r="A457" s="259"/>
      <c r="B457" s="259"/>
      <c r="C457" s="259"/>
      <c r="D457" s="259"/>
      <c r="E457" s="259"/>
      <c r="F457" s="259"/>
      <c r="G457" s="259"/>
      <c r="H457" s="259"/>
      <c r="I457" s="258"/>
      <c r="J457" s="258"/>
      <c r="K457" s="258"/>
      <c r="L457" s="258"/>
      <c r="M457" s="258"/>
      <c r="N457" s="258"/>
      <c r="O457" s="258"/>
      <c r="P457" s="258"/>
      <c r="Q457" s="258"/>
      <c r="R457" s="258"/>
      <c r="S457" s="258"/>
      <c r="T457" s="258"/>
      <c r="U457" s="258"/>
      <c r="V457" s="258"/>
      <c r="W457" s="258"/>
      <c r="X457" s="258"/>
      <c r="Y457" s="258"/>
    </row>
    <row r="458" spans="1:25" ht="15.75" customHeight="1">
      <c r="A458" s="259"/>
      <c r="B458" s="259"/>
      <c r="C458" s="259"/>
      <c r="D458" s="259"/>
      <c r="E458" s="259"/>
      <c r="F458" s="259"/>
      <c r="G458" s="259"/>
      <c r="H458" s="259"/>
      <c r="I458" s="258"/>
      <c r="J458" s="258"/>
      <c r="K458" s="258"/>
      <c r="L458" s="258"/>
      <c r="M458" s="258"/>
      <c r="N458" s="258"/>
      <c r="O458" s="258"/>
      <c r="P458" s="258"/>
      <c r="Q458" s="258"/>
      <c r="R458" s="258"/>
      <c r="S458" s="258"/>
      <c r="T458" s="258"/>
      <c r="U458" s="258"/>
      <c r="V458" s="258"/>
      <c r="W458" s="258"/>
      <c r="X458" s="258"/>
      <c r="Y458" s="258"/>
    </row>
    <row r="459" spans="1:25" ht="15.75" customHeight="1">
      <c r="A459" s="259"/>
      <c r="B459" s="259"/>
      <c r="C459" s="259"/>
      <c r="D459" s="259"/>
      <c r="E459" s="259"/>
      <c r="F459" s="259"/>
      <c r="G459" s="259"/>
      <c r="H459" s="259"/>
      <c r="I459" s="258"/>
      <c r="J459" s="258"/>
      <c r="K459" s="258"/>
      <c r="L459" s="258"/>
      <c r="M459" s="258"/>
      <c r="N459" s="258"/>
      <c r="O459" s="258"/>
      <c r="P459" s="258"/>
      <c r="Q459" s="258"/>
      <c r="R459" s="258"/>
      <c r="S459" s="258"/>
      <c r="T459" s="258"/>
      <c r="U459" s="258"/>
      <c r="V459" s="258"/>
      <c r="W459" s="258"/>
      <c r="X459" s="258"/>
      <c r="Y459" s="258"/>
    </row>
    <row r="460" spans="1:25" ht="15.75" customHeight="1">
      <c r="A460" s="259"/>
      <c r="B460" s="259"/>
      <c r="C460" s="259"/>
      <c r="D460" s="259"/>
      <c r="E460" s="259"/>
      <c r="F460" s="259"/>
      <c r="G460" s="259"/>
      <c r="H460" s="259"/>
      <c r="I460" s="258"/>
      <c r="J460" s="258"/>
      <c r="K460" s="258"/>
      <c r="L460" s="258"/>
      <c r="M460" s="258"/>
      <c r="N460" s="258"/>
      <c r="O460" s="258"/>
      <c r="P460" s="258"/>
      <c r="Q460" s="258"/>
      <c r="R460" s="258"/>
      <c r="S460" s="258"/>
      <c r="T460" s="258"/>
      <c r="U460" s="258"/>
      <c r="V460" s="258"/>
      <c r="W460" s="258"/>
      <c r="X460" s="258"/>
      <c r="Y460" s="258"/>
    </row>
    <row r="461" spans="1:25" ht="15.75" customHeight="1">
      <c r="A461" s="259"/>
      <c r="B461" s="259"/>
      <c r="C461" s="259"/>
      <c r="D461" s="259"/>
      <c r="E461" s="259"/>
      <c r="F461" s="259"/>
      <c r="G461" s="259"/>
      <c r="H461" s="259"/>
      <c r="I461" s="258"/>
      <c r="J461" s="258"/>
      <c r="K461" s="258"/>
      <c r="L461" s="258"/>
      <c r="M461" s="258"/>
      <c r="N461" s="258"/>
      <c r="O461" s="258"/>
      <c r="P461" s="258"/>
      <c r="Q461" s="258"/>
      <c r="R461" s="258"/>
      <c r="S461" s="258"/>
      <c r="T461" s="258"/>
      <c r="U461" s="258"/>
      <c r="V461" s="258"/>
      <c r="W461" s="258"/>
      <c r="X461" s="258"/>
      <c r="Y461" s="258"/>
    </row>
    <row r="462" spans="1:25" ht="15.75" customHeight="1">
      <c r="A462" s="259"/>
      <c r="B462" s="259"/>
      <c r="C462" s="259"/>
      <c r="D462" s="259"/>
      <c r="E462" s="259"/>
      <c r="F462" s="259"/>
      <c r="G462" s="259"/>
      <c r="H462" s="259"/>
      <c r="I462" s="258"/>
      <c r="J462" s="258"/>
      <c r="K462" s="258"/>
      <c r="L462" s="258"/>
      <c r="M462" s="258"/>
      <c r="N462" s="258"/>
      <c r="O462" s="258"/>
      <c r="P462" s="258"/>
      <c r="Q462" s="258"/>
      <c r="R462" s="258"/>
      <c r="S462" s="258"/>
      <c r="T462" s="258"/>
      <c r="U462" s="258"/>
      <c r="V462" s="258"/>
      <c r="W462" s="258"/>
      <c r="X462" s="258"/>
      <c r="Y462" s="258"/>
    </row>
    <row r="463" spans="1:25" ht="15.75" customHeight="1">
      <c r="A463" s="259"/>
      <c r="B463" s="259"/>
      <c r="C463" s="259"/>
      <c r="D463" s="259"/>
      <c r="E463" s="259"/>
      <c r="F463" s="259"/>
      <c r="G463" s="259"/>
      <c r="H463" s="259"/>
      <c r="I463" s="258"/>
      <c r="J463" s="258"/>
      <c r="K463" s="258"/>
      <c r="L463" s="258"/>
      <c r="M463" s="258"/>
      <c r="N463" s="258"/>
      <c r="O463" s="258"/>
      <c r="P463" s="258"/>
      <c r="Q463" s="258"/>
      <c r="R463" s="258"/>
      <c r="S463" s="258"/>
      <c r="T463" s="258"/>
      <c r="U463" s="258"/>
      <c r="V463" s="258"/>
      <c r="W463" s="258"/>
      <c r="X463" s="258"/>
      <c r="Y463" s="258"/>
    </row>
    <row r="464" spans="1:25" ht="15.75" customHeight="1">
      <c r="A464" s="259"/>
      <c r="B464" s="259"/>
      <c r="C464" s="259"/>
      <c r="D464" s="259"/>
      <c r="E464" s="259"/>
      <c r="F464" s="259"/>
      <c r="G464" s="259"/>
      <c r="H464" s="259"/>
      <c r="I464" s="258"/>
      <c r="J464" s="258"/>
      <c r="K464" s="258"/>
      <c r="L464" s="258"/>
      <c r="M464" s="258"/>
      <c r="N464" s="258"/>
      <c r="O464" s="258"/>
      <c r="P464" s="258"/>
      <c r="Q464" s="258"/>
      <c r="R464" s="258"/>
      <c r="S464" s="258"/>
      <c r="T464" s="258"/>
      <c r="U464" s="258"/>
      <c r="V464" s="258"/>
      <c r="W464" s="258"/>
      <c r="X464" s="258"/>
      <c r="Y464" s="258"/>
    </row>
    <row r="465" spans="1:25" ht="15.75" customHeight="1">
      <c r="A465" s="259"/>
      <c r="B465" s="259"/>
      <c r="C465" s="259"/>
      <c r="D465" s="259"/>
      <c r="E465" s="259"/>
      <c r="F465" s="259"/>
      <c r="G465" s="259"/>
      <c r="H465" s="259"/>
      <c r="I465" s="258"/>
      <c r="J465" s="258"/>
      <c r="K465" s="258"/>
      <c r="L465" s="258"/>
      <c r="M465" s="258"/>
      <c r="N465" s="258"/>
      <c r="O465" s="258"/>
      <c r="P465" s="258"/>
      <c r="Q465" s="258"/>
      <c r="R465" s="258"/>
      <c r="S465" s="258"/>
      <c r="T465" s="258"/>
      <c r="U465" s="258"/>
      <c r="V465" s="258"/>
      <c r="W465" s="258"/>
      <c r="X465" s="258"/>
      <c r="Y465" s="258"/>
    </row>
    <row r="466" spans="1:25" ht="15.75" customHeight="1">
      <c r="A466" s="259"/>
      <c r="B466" s="259"/>
      <c r="C466" s="259"/>
      <c r="D466" s="259"/>
      <c r="E466" s="259"/>
      <c r="F466" s="259"/>
      <c r="G466" s="259"/>
      <c r="H466" s="259"/>
      <c r="I466" s="258"/>
      <c r="J466" s="258"/>
      <c r="K466" s="258"/>
      <c r="L466" s="258"/>
      <c r="M466" s="258"/>
      <c r="N466" s="258"/>
      <c r="O466" s="258"/>
      <c r="P466" s="258"/>
      <c r="Q466" s="258"/>
      <c r="R466" s="258"/>
      <c r="S466" s="258"/>
      <c r="T466" s="258"/>
      <c r="U466" s="258"/>
      <c r="V466" s="258"/>
      <c r="W466" s="258"/>
      <c r="X466" s="258"/>
      <c r="Y466" s="258"/>
    </row>
    <row r="467" spans="1:25" ht="15.75" customHeight="1">
      <c r="A467" s="259"/>
      <c r="B467" s="259"/>
      <c r="C467" s="259"/>
      <c r="D467" s="259"/>
      <c r="E467" s="259"/>
      <c r="F467" s="259"/>
      <c r="G467" s="259"/>
      <c r="H467" s="259"/>
      <c r="I467" s="258"/>
      <c r="J467" s="258"/>
      <c r="K467" s="258"/>
      <c r="L467" s="258"/>
      <c r="M467" s="258"/>
      <c r="N467" s="258"/>
      <c r="O467" s="258"/>
      <c r="P467" s="258"/>
      <c r="Q467" s="258"/>
      <c r="R467" s="258"/>
      <c r="S467" s="258"/>
      <c r="T467" s="258"/>
      <c r="U467" s="258"/>
      <c r="V467" s="258"/>
      <c r="W467" s="258"/>
      <c r="X467" s="258"/>
      <c r="Y467" s="258"/>
    </row>
    <row r="468" spans="1:25" ht="15.75" customHeight="1">
      <c r="A468" s="259"/>
      <c r="B468" s="259"/>
      <c r="C468" s="259"/>
      <c r="D468" s="259"/>
      <c r="E468" s="259"/>
      <c r="F468" s="259"/>
      <c r="G468" s="259"/>
      <c r="H468" s="259"/>
      <c r="I468" s="258"/>
      <c r="J468" s="258"/>
      <c r="K468" s="258"/>
      <c r="L468" s="258"/>
      <c r="M468" s="258"/>
      <c r="N468" s="258"/>
      <c r="O468" s="258"/>
      <c r="P468" s="258"/>
      <c r="Q468" s="258"/>
      <c r="R468" s="258"/>
      <c r="S468" s="258"/>
      <c r="T468" s="258"/>
      <c r="U468" s="258"/>
      <c r="V468" s="258"/>
      <c r="W468" s="258"/>
      <c r="X468" s="258"/>
      <c r="Y468" s="258"/>
    </row>
    <row r="469" spans="1:25" ht="15.75" customHeight="1">
      <c r="A469" s="259"/>
      <c r="B469" s="259"/>
      <c r="C469" s="259"/>
      <c r="D469" s="259"/>
      <c r="E469" s="259"/>
      <c r="F469" s="259"/>
      <c r="G469" s="259"/>
      <c r="H469" s="259"/>
      <c r="I469" s="258"/>
      <c r="J469" s="258"/>
      <c r="K469" s="258"/>
      <c r="L469" s="258"/>
      <c r="M469" s="258"/>
      <c r="N469" s="258"/>
      <c r="O469" s="258"/>
      <c r="P469" s="258"/>
      <c r="Q469" s="258"/>
      <c r="R469" s="258"/>
      <c r="S469" s="258"/>
      <c r="T469" s="258"/>
      <c r="U469" s="258"/>
      <c r="V469" s="258"/>
      <c r="W469" s="258"/>
      <c r="X469" s="258"/>
      <c r="Y469" s="258"/>
    </row>
    <row r="470" spans="1:25" ht="15.75" customHeight="1">
      <c r="A470" s="259"/>
      <c r="B470" s="259"/>
      <c r="C470" s="259"/>
      <c r="D470" s="259"/>
      <c r="E470" s="259"/>
      <c r="F470" s="259"/>
      <c r="G470" s="259"/>
      <c r="H470" s="259"/>
      <c r="I470" s="258"/>
      <c r="J470" s="258"/>
      <c r="K470" s="258"/>
      <c r="L470" s="258"/>
      <c r="M470" s="258"/>
      <c r="N470" s="258"/>
      <c r="O470" s="258"/>
      <c r="P470" s="258"/>
      <c r="Q470" s="258"/>
      <c r="R470" s="258"/>
      <c r="S470" s="258"/>
      <c r="T470" s="258"/>
      <c r="U470" s="258"/>
      <c r="V470" s="258"/>
      <c r="W470" s="258"/>
      <c r="X470" s="258"/>
      <c r="Y470" s="258"/>
    </row>
    <row r="471" spans="1:25" ht="15.75" customHeight="1">
      <c r="A471" s="259"/>
      <c r="B471" s="259"/>
      <c r="C471" s="259"/>
      <c r="D471" s="259"/>
      <c r="E471" s="259"/>
      <c r="F471" s="259"/>
      <c r="G471" s="259"/>
      <c r="H471" s="259"/>
      <c r="I471" s="258"/>
      <c r="J471" s="258"/>
      <c r="K471" s="258"/>
      <c r="L471" s="258"/>
      <c r="M471" s="258"/>
      <c r="N471" s="258"/>
      <c r="O471" s="258"/>
      <c r="P471" s="258"/>
      <c r="Q471" s="258"/>
      <c r="R471" s="258"/>
      <c r="S471" s="258"/>
      <c r="T471" s="258"/>
      <c r="U471" s="258"/>
      <c r="V471" s="258"/>
      <c r="W471" s="258"/>
      <c r="X471" s="258"/>
      <c r="Y471" s="258"/>
    </row>
    <row r="472" spans="1:25" ht="15.75" customHeight="1">
      <c r="A472" s="259"/>
      <c r="B472" s="259"/>
      <c r="C472" s="259"/>
      <c r="D472" s="259"/>
      <c r="E472" s="259"/>
      <c r="F472" s="259"/>
      <c r="G472" s="259"/>
      <c r="H472" s="259"/>
      <c r="I472" s="258"/>
      <c r="J472" s="258"/>
      <c r="K472" s="258"/>
      <c r="L472" s="258"/>
      <c r="M472" s="258"/>
      <c r="N472" s="258"/>
      <c r="O472" s="258"/>
      <c r="P472" s="258"/>
      <c r="Q472" s="258"/>
      <c r="R472" s="258"/>
      <c r="S472" s="258"/>
      <c r="T472" s="258"/>
      <c r="U472" s="258"/>
      <c r="V472" s="258"/>
      <c r="W472" s="258"/>
      <c r="X472" s="258"/>
      <c r="Y472" s="258"/>
    </row>
    <row r="473" spans="1:25" ht="15.75" customHeight="1">
      <c r="A473" s="259"/>
      <c r="B473" s="259"/>
      <c r="C473" s="259"/>
      <c r="D473" s="259"/>
      <c r="E473" s="259"/>
      <c r="F473" s="259"/>
      <c r="G473" s="259"/>
      <c r="H473" s="259"/>
      <c r="I473" s="258"/>
      <c r="J473" s="258"/>
      <c r="K473" s="258"/>
      <c r="L473" s="258"/>
      <c r="M473" s="258"/>
      <c r="N473" s="258"/>
      <c r="O473" s="258"/>
      <c r="P473" s="258"/>
      <c r="Q473" s="258"/>
      <c r="R473" s="258"/>
      <c r="S473" s="258"/>
      <c r="T473" s="258"/>
      <c r="U473" s="258"/>
      <c r="V473" s="258"/>
      <c r="W473" s="258"/>
      <c r="X473" s="258"/>
      <c r="Y473" s="258"/>
    </row>
    <row r="474" spans="1:25" ht="15.75" customHeight="1">
      <c r="A474" s="259"/>
      <c r="B474" s="259"/>
      <c r="C474" s="259"/>
      <c r="D474" s="259"/>
      <c r="E474" s="259"/>
      <c r="F474" s="259"/>
      <c r="G474" s="259"/>
      <c r="H474" s="259"/>
      <c r="I474" s="258"/>
      <c r="J474" s="258"/>
      <c r="K474" s="258"/>
      <c r="L474" s="258"/>
      <c r="M474" s="258"/>
      <c r="N474" s="258"/>
      <c r="O474" s="258"/>
      <c r="P474" s="258"/>
      <c r="Q474" s="258"/>
      <c r="R474" s="258"/>
      <c r="S474" s="258"/>
      <c r="T474" s="258"/>
      <c r="U474" s="258"/>
      <c r="V474" s="258"/>
      <c r="W474" s="258"/>
      <c r="X474" s="258"/>
      <c r="Y474" s="258"/>
    </row>
    <row r="475" spans="1:25" ht="15.75" customHeight="1">
      <c r="A475" s="259"/>
      <c r="B475" s="259"/>
      <c r="C475" s="259"/>
      <c r="D475" s="259"/>
      <c r="E475" s="259"/>
      <c r="F475" s="259"/>
      <c r="G475" s="259"/>
      <c r="H475" s="259"/>
      <c r="I475" s="258"/>
      <c r="J475" s="258"/>
      <c r="K475" s="258"/>
      <c r="L475" s="258"/>
      <c r="M475" s="258"/>
      <c r="N475" s="258"/>
      <c r="O475" s="258"/>
      <c r="P475" s="258"/>
      <c r="Q475" s="258"/>
      <c r="R475" s="258"/>
      <c r="S475" s="258"/>
      <c r="T475" s="258"/>
      <c r="U475" s="258"/>
      <c r="V475" s="258"/>
      <c r="W475" s="258"/>
      <c r="X475" s="258"/>
      <c r="Y475" s="258"/>
    </row>
    <row r="476" spans="1:25" ht="15.75" customHeight="1">
      <c r="A476" s="259"/>
      <c r="B476" s="259"/>
      <c r="C476" s="259"/>
      <c r="D476" s="259"/>
      <c r="E476" s="259"/>
      <c r="F476" s="259"/>
      <c r="G476" s="259"/>
      <c r="H476" s="259"/>
      <c r="I476" s="258"/>
      <c r="J476" s="258"/>
      <c r="K476" s="258"/>
      <c r="L476" s="258"/>
      <c r="M476" s="258"/>
      <c r="N476" s="258"/>
      <c r="O476" s="258"/>
      <c r="P476" s="258"/>
      <c r="Q476" s="258"/>
      <c r="R476" s="258"/>
      <c r="S476" s="258"/>
      <c r="T476" s="258"/>
      <c r="U476" s="258"/>
      <c r="V476" s="258"/>
      <c r="W476" s="258"/>
      <c r="X476" s="258"/>
      <c r="Y476" s="258"/>
    </row>
    <row r="477" spans="1:25" ht="15.75" customHeight="1">
      <c r="A477" s="259"/>
      <c r="B477" s="259"/>
      <c r="C477" s="259"/>
      <c r="D477" s="259"/>
      <c r="E477" s="259"/>
      <c r="F477" s="259"/>
      <c r="G477" s="259"/>
      <c r="H477" s="259"/>
      <c r="I477" s="258"/>
      <c r="J477" s="258"/>
      <c r="K477" s="258"/>
      <c r="L477" s="258"/>
      <c r="M477" s="258"/>
      <c r="N477" s="258"/>
      <c r="O477" s="258"/>
      <c r="P477" s="258"/>
      <c r="Q477" s="258"/>
      <c r="R477" s="258"/>
      <c r="S477" s="258"/>
      <c r="T477" s="258"/>
      <c r="U477" s="258"/>
      <c r="V477" s="258"/>
      <c r="W477" s="258"/>
      <c r="X477" s="258"/>
      <c r="Y477" s="258"/>
    </row>
    <row r="478" spans="1:25" ht="15.75" customHeight="1">
      <c r="A478" s="259"/>
      <c r="B478" s="259"/>
      <c r="C478" s="259"/>
      <c r="D478" s="259"/>
      <c r="E478" s="259"/>
      <c r="F478" s="259"/>
      <c r="G478" s="259"/>
      <c r="H478" s="259"/>
      <c r="I478" s="258"/>
      <c r="J478" s="258"/>
      <c r="K478" s="258"/>
      <c r="L478" s="258"/>
      <c r="M478" s="258"/>
      <c r="N478" s="258"/>
      <c r="O478" s="258"/>
      <c r="P478" s="258"/>
      <c r="Q478" s="258"/>
      <c r="R478" s="258"/>
      <c r="S478" s="258"/>
      <c r="T478" s="258"/>
      <c r="U478" s="258"/>
      <c r="V478" s="258"/>
      <c r="W478" s="258"/>
      <c r="X478" s="258"/>
      <c r="Y478" s="258"/>
    </row>
    <row r="479" spans="1:25" ht="15.75" customHeight="1">
      <c r="A479" s="259"/>
      <c r="B479" s="259"/>
      <c r="C479" s="259"/>
      <c r="D479" s="259"/>
      <c r="E479" s="259"/>
      <c r="F479" s="259"/>
      <c r="G479" s="259"/>
      <c r="H479" s="259"/>
      <c r="I479" s="258"/>
      <c r="J479" s="258"/>
      <c r="K479" s="258"/>
      <c r="L479" s="258"/>
      <c r="M479" s="258"/>
      <c r="N479" s="258"/>
      <c r="O479" s="258"/>
      <c r="P479" s="258"/>
      <c r="Q479" s="258"/>
      <c r="R479" s="258"/>
      <c r="S479" s="258"/>
      <c r="T479" s="258"/>
      <c r="U479" s="258"/>
      <c r="V479" s="258"/>
      <c r="W479" s="258"/>
      <c r="X479" s="258"/>
      <c r="Y479" s="258"/>
    </row>
    <row r="480" spans="1:25" ht="15.75" customHeight="1">
      <c r="A480" s="259"/>
      <c r="B480" s="259"/>
      <c r="C480" s="259"/>
      <c r="D480" s="259"/>
      <c r="E480" s="259"/>
      <c r="F480" s="259"/>
      <c r="G480" s="259"/>
      <c r="H480" s="259"/>
      <c r="I480" s="258"/>
      <c r="J480" s="258"/>
      <c r="K480" s="258"/>
      <c r="L480" s="258"/>
      <c r="M480" s="258"/>
      <c r="N480" s="258"/>
      <c r="O480" s="258"/>
      <c r="P480" s="258"/>
      <c r="Q480" s="258"/>
      <c r="R480" s="258"/>
      <c r="S480" s="258"/>
      <c r="T480" s="258"/>
      <c r="U480" s="258"/>
      <c r="V480" s="258"/>
      <c r="W480" s="258"/>
      <c r="X480" s="258"/>
      <c r="Y480" s="258"/>
    </row>
    <row r="481" spans="1:25" ht="15.75" customHeight="1">
      <c r="A481" s="259"/>
      <c r="B481" s="259"/>
      <c r="C481" s="259"/>
      <c r="D481" s="259"/>
      <c r="E481" s="259"/>
      <c r="F481" s="259"/>
      <c r="G481" s="259"/>
      <c r="H481" s="259"/>
      <c r="I481" s="258"/>
      <c r="J481" s="258"/>
      <c r="K481" s="258"/>
      <c r="L481" s="258"/>
      <c r="M481" s="258"/>
      <c r="N481" s="258"/>
      <c r="O481" s="258"/>
      <c r="P481" s="258"/>
      <c r="Q481" s="258"/>
      <c r="R481" s="258"/>
      <c r="S481" s="258"/>
      <c r="T481" s="258"/>
      <c r="U481" s="258"/>
      <c r="V481" s="258"/>
      <c r="W481" s="258"/>
      <c r="X481" s="258"/>
      <c r="Y481" s="258"/>
    </row>
    <row r="482" spans="1:25" ht="15.75" customHeight="1">
      <c r="A482" s="259"/>
      <c r="B482" s="259"/>
      <c r="C482" s="259"/>
      <c r="D482" s="259"/>
      <c r="E482" s="259"/>
      <c r="F482" s="259"/>
      <c r="G482" s="259"/>
      <c r="H482" s="259"/>
      <c r="I482" s="258"/>
      <c r="J482" s="258"/>
      <c r="K482" s="258"/>
      <c r="L482" s="258"/>
      <c r="M482" s="258"/>
      <c r="N482" s="258"/>
      <c r="O482" s="258"/>
      <c r="P482" s="258"/>
      <c r="Q482" s="258"/>
      <c r="R482" s="258"/>
      <c r="S482" s="258"/>
      <c r="T482" s="258"/>
      <c r="U482" s="258"/>
      <c r="V482" s="258"/>
      <c r="W482" s="258"/>
      <c r="X482" s="258"/>
      <c r="Y482" s="258"/>
    </row>
    <row r="483" spans="1:25" ht="15.75" customHeight="1">
      <c r="A483" s="259"/>
      <c r="B483" s="259"/>
      <c r="C483" s="259"/>
      <c r="D483" s="259"/>
      <c r="E483" s="259"/>
      <c r="F483" s="259"/>
      <c r="G483" s="259"/>
      <c r="H483" s="259"/>
      <c r="I483" s="258"/>
      <c r="J483" s="258"/>
      <c r="K483" s="258"/>
      <c r="L483" s="258"/>
      <c r="M483" s="258"/>
      <c r="N483" s="258"/>
      <c r="O483" s="258"/>
      <c r="P483" s="258"/>
      <c r="Q483" s="258"/>
      <c r="R483" s="258"/>
      <c r="S483" s="258"/>
      <c r="T483" s="258"/>
      <c r="U483" s="258"/>
      <c r="V483" s="258"/>
      <c r="W483" s="258"/>
      <c r="X483" s="258"/>
      <c r="Y483" s="258"/>
    </row>
    <row r="484" spans="1:25" ht="15.75" customHeight="1">
      <c r="A484" s="259"/>
      <c r="B484" s="259"/>
      <c r="C484" s="259"/>
      <c r="D484" s="259"/>
      <c r="E484" s="259"/>
      <c r="F484" s="259"/>
      <c r="G484" s="259"/>
      <c r="H484" s="259"/>
      <c r="I484" s="258"/>
      <c r="J484" s="258"/>
      <c r="K484" s="258"/>
      <c r="L484" s="258"/>
      <c r="M484" s="258"/>
      <c r="N484" s="258"/>
      <c r="O484" s="258"/>
      <c r="P484" s="258"/>
      <c r="Q484" s="258"/>
      <c r="R484" s="258"/>
      <c r="S484" s="258"/>
      <c r="T484" s="258"/>
      <c r="U484" s="258"/>
      <c r="V484" s="258"/>
      <c r="W484" s="258"/>
      <c r="X484" s="258"/>
      <c r="Y484" s="258"/>
    </row>
    <row r="485" spans="1:25" ht="15.75" customHeight="1">
      <c r="A485" s="259"/>
      <c r="B485" s="259"/>
      <c r="C485" s="259"/>
      <c r="D485" s="259"/>
      <c r="E485" s="259"/>
      <c r="F485" s="259"/>
      <c r="G485" s="259"/>
      <c r="H485" s="259"/>
      <c r="I485" s="258"/>
      <c r="J485" s="258"/>
      <c r="K485" s="258"/>
      <c r="L485" s="258"/>
      <c r="M485" s="258"/>
      <c r="N485" s="258"/>
      <c r="O485" s="258"/>
      <c r="P485" s="258"/>
      <c r="Q485" s="258"/>
      <c r="R485" s="258"/>
      <c r="S485" s="258"/>
      <c r="T485" s="258"/>
      <c r="U485" s="258"/>
      <c r="V485" s="258"/>
      <c r="W485" s="258"/>
      <c r="X485" s="258"/>
      <c r="Y485" s="258"/>
    </row>
    <row r="486" spans="1:25" ht="15.75" customHeight="1">
      <c r="A486" s="259"/>
      <c r="B486" s="259"/>
      <c r="C486" s="259"/>
      <c r="D486" s="259"/>
      <c r="E486" s="259"/>
      <c r="F486" s="259"/>
      <c r="G486" s="259"/>
      <c r="H486" s="259"/>
      <c r="I486" s="258"/>
      <c r="J486" s="258"/>
      <c r="K486" s="258"/>
      <c r="L486" s="258"/>
      <c r="M486" s="258"/>
      <c r="N486" s="258"/>
      <c r="O486" s="258"/>
      <c r="P486" s="258"/>
      <c r="Q486" s="258"/>
      <c r="R486" s="258"/>
      <c r="S486" s="258"/>
      <c r="T486" s="258"/>
      <c r="U486" s="258"/>
      <c r="V486" s="258"/>
      <c r="W486" s="258"/>
      <c r="X486" s="258"/>
      <c r="Y486" s="258"/>
    </row>
    <row r="487" spans="1:25" ht="15.75" customHeight="1">
      <c r="A487" s="259"/>
      <c r="B487" s="259"/>
      <c r="C487" s="259"/>
      <c r="D487" s="259"/>
      <c r="E487" s="259"/>
      <c r="F487" s="259"/>
      <c r="G487" s="259"/>
      <c r="H487" s="259"/>
      <c r="I487" s="258"/>
      <c r="J487" s="258"/>
      <c r="K487" s="258"/>
      <c r="L487" s="258"/>
      <c r="M487" s="258"/>
      <c r="N487" s="258"/>
      <c r="O487" s="258"/>
      <c r="P487" s="258"/>
      <c r="Q487" s="258"/>
      <c r="R487" s="258"/>
      <c r="S487" s="258"/>
      <c r="T487" s="258"/>
      <c r="U487" s="258"/>
      <c r="V487" s="258"/>
      <c r="W487" s="258"/>
      <c r="X487" s="258"/>
      <c r="Y487" s="258"/>
    </row>
    <row r="488" spans="1:25" ht="15.75" customHeight="1">
      <c r="A488" s="259"/>
      <c r="B488" s="259"/>
      <c r="C488" s="259"/>
      <c r="D488" s="259"/>
      <c r="E488" s="259"/>
      <c r="F488" s="259"/>
      <c r="G488" s="259"/>
      <c r="H488" s="259"/>
      <c r="I488" s="258"/>
      <c r="J488" s="258"/>
      <c r="K488" s="258"/>
      <c r="L488" s="258"/>
      <c r="M488" s="258"/>
      <c r="N488" s="258"/>
      <c r="O488" s="258"/>
      <c r="P488" s="258"/>
      <c r="Q488" s="258"/>
      <c r="R488" s="258"/>
      <c r="S488" s="258"/>
      <c r="T488" s="258"/>
      <c r="U488" s="258"/>
      <c r="V488" s="258"/>
      <c r="W488" s="258"/>
      <c r="X488" s="258"/>
      <c r="Y488" s="258"/>
    </row>
    <row r="489" spans="1:25" ht="15.75" customHeight="1">
      <c r="A489" s="259"/>
      <c r="B489" s="259"/>
      <c r="C489" s="259"/>
      <c r="D489" s="259"/>
      <c r="E489" s="259"/>
      <c r="F489" s="259"/>
      <c r="G489" s="259"/>
      <c r="H489" s="259"/>
      <c r="I489" s="258"/>
      <c r="J489" s="258"/>
      <c r="K489" s="258"/>
      <c r="L489" s="258"/>
      <c r="M489" s="258"/>
      <c r="N489" s="258"/>
      <c r="O489" s="258"/>
      <c r="P489" s="258"/>
      <c r="Q489" s="258"/>
      <c r="R489" s="258"/>
      <c r="S489" s="258"/>
      <c r="T489" s="258"/>
      <c r="U489" s="258"/>
      <c r="V489" s="258"/>
      <c r="W489" s="258"/>
      <c r="X489" s="258"/>
      <c r="Y489" s="258"/>
    </row>
    <row r="490" spans="1:25" ht="15.75" customHeight="1">
      <c r="A490" s="259"/>
      <c r="B490" s="259"/>
      <c r="C490" s="259"/>
      <c r="D490" s="259"/>
      <c r="E490" s="259"/>
      <c r="F490" s="259"/>
      <c r="G490" s="259"/>
      <c r="H490" s="259"/>
      <c r="I490" s="258"/>
      <c r="J490" s="258"/>
      <c r="K490" s="258"/>
      <c r="L490" s="258"/>
      <c r="M490" s="258"/>
      <c r="N490" s="258"/>
      <c r="O490" s="258"/>
      <c r="P490" s="258"/>
      <c r="Q490" s="258"/>
      <c r="R490" s="258"/>
      <c r="S490" s="258"/>
      <c r="T490" s="258"/>
      <c r="U490" s="258"/>
      <c r="V490" s="258"/>
      <c r="W490" s="258"/>
      <c r="X490" s="258"/>
      <c r="Y490" s="258"/>
    </row>
    <row r="491" spans="1:25" ht="15.75" customHeight="1">
      <c r="A491" s="259"/>
      <c r="B491" s="259"/>
      <c r="C491" s="259"/>
      <c r="D491" s="259"/>
      <c r="E491" s="259"/>
      <c r="F491" s="259"/>
      <c r="G491" s="259"/>
      <c r="H491" s="259"/>
      <c r="I491" s="258"/>
      <c r="J491" s="258"/>
      <c r="K491" s="258"/>
      <c r="L491" s="258"/>
      <c r="M491" s="258"/>
      <c r="N491" s="258"/>
      <c r="O491" s="258"/>
      <c r="P491" s="258"/>
      <c r="Q491" s="258"/>
      <c r="R491" s="258"/>
      <c r="S491" s="258"/>
      <c r="T491" s="258"/>
      <c r="U491" s="258"/>
      <c r="V491" s="258"/>
      <c r="W491" s="258"/>
      <c r="X491" s="258"/>
      <c r="Y491" s="258"/>
    </row>
    <row r="492" spans="1:25" ht="15.75" customHeight="1">
      <c r="A492" s="259"/>
      <c r="B492" s="259"/>
      <c r="C492" s="259"/>
      <c r="D492" s="259"/>
      <c r="E492" s="259"/>
      <c r="F492" s="259"/>
      <c r="G492" s="259"/>
      <c r="H492" s="259"/>
      <c r="I492" s="258"/>
      <c r="J492" s="258"/>
      <c r="K492" s="258"/>
      <c r="L492" s="258"/>
      <c r="M492" s="258"/>
      <c r="N492" s="258"/>
      <c r="O492" s="258"/>
      <c r="P492" s="258"/>
      <c r="Q492" s="258"/>
      <c r="R492" s="258"/>
      <c r="S492" s="258"/>
      <c r="T492" s="258"/>
      <c r="U492" s="258"/>
      <c r="V492" s="258"/>
      <c r="W492" s="258"/>
      <c r="X492" s="258"/>
      <c r="Y492" s="258"/>
    </row>
    <row r="493" spans="1:25" ht="15.75" customHeight="1">
      <c r="A493" s="259"/>
      <c r="B493" s="259"/>
      <c r="C493" s="259"/>
      <c r="D493" s="259"/>
      <c r="E493" s="259"/>
      <c r="F493" s="259"/>
      <c r="G493" s="259"/>
      <c r="H493" s="259"/>
      <c r="I493" s="258"/>
      <c r="J493" s="258"/>
      <c r="K493" s="258"/>
      <c r="L493" s="258"/>
      <c r="M493" s="258"/>
      <c r="N493" s="258"/>
      <c r="O493" s="258"/>
      <c r="P493" s="258"/>
      <c r="Q493" s="258"/>
      <c r="R493" s="258"/>
      <c r="S493" s="258"/>
      <c r="T493" s="258"/>
      <c r="U493" s="258"/>
      <c r="V493" s="258"/>
      <c r="W493" s="258"/>
      <c r="X493" s="258"/>
      <c r="Y493" s="258"/>
    </row>
    <row r="494" spans="1:25" ht="15.75" customHeight="1">
      <c r="A494" s="259"/>
      <c r="B494" s="259"/>
      <c r="C494" s="259"/>
      <c r="D494" s="259"/>
      <c r="E494" s="259"/>
      <c r="F494" s="259"/>
      <c r="G494" s="259"/>
      <c r="H494" s="259"/>
      <c r="I494" s="258"/>
      <c r="J494" s="258"/>
      <c r="K494" s="258"/>
      <c r="L494" s="258"/>
      <c r="M494" s="258"/>
      <c r="N494" s="258"/>
      <c r="O494" s="258"/>
      <c r="P494" s="258"/>
      <c r="Q494" s="258"/>
      <c r="R494" s="258"/>
      <c r="S494" s="258"/>
      <c r="T494" s="258"/>
      <c r="U494" s="258"/>
      <c r="V494" s="258"/>
      <c r="W494" s="258"/>
      <c r="X494" s="258"/>
      <c r="Y494" s="258"/>
    </row>
    <row r="495" spans="1:25" ht="15.75" customHeight="1">
      <c r="A495" s="259"/>
      <c r="B495" s="259"/>
      <c r="C495" s="259"/>
      <c r="D495" s="259"/>
      <c r="E495" s="259"/>
      <c r="F495" s="259"/>
      <c r="G495" s="259"/>
      <c r="H495" s="259"/>
      <c r="I495" s="258"/>
      <c r="J495" s="258"/>
      <c r="K495" s="258"/>
      <c r="L495" s="258"/>
      <c r="M495" s="258"/>
      <c r="N495" s="258"/>
      <c r="O495" s="258"/>
      <c r="P495" s="258"/>
      <c r="Q495" s="258"/>
      <c r="R495" s="258"/>
      <c r="S495" s="258"/>
      <c r="T495" s="258"/>
      <c r="U495" s="258"/>
      <c r="V495" s="258"/>
      <c r="W495" s="258"/>
      <c r="X495" s="258"/>
      <c r="Y495" s="258"/>
    </row>
    <row r="496" spans="1:25" ht="15.75" customHeight="1">
      <c r="A496" s="259"/>
      <c r="B496" s="259"/>
      <c r="C496" s="259"/>
      <c r="D496" s="259"/>
      <c r="E496" s="259"/>
      <c r="F496" s="259"/>
      <c r="G496" s="259"/>
      <c r="H496" s="259"/>
      <c r="I496" s="258"/>
      <c r="J496" s="258"/>
      <c r="K496" s="258"/>
      <c r="L496" s="258"/>
      <c r="M496" s="258"/>
      <c r="N496" s="258"/>
      <c r="O496" s="258"/>
      <c r="P496" s="258"/>
      <c r="Q496" s="258"/>
      <c r="R496" s="258"/>
      <c r="S496" s="258"/>
      <c r="T496" s="258"/>
      <c r="U496" s="258"/>
      <c r="V496" s="258"/>
      <c r="W496" s="258"/>
      <c r="X496" s="258"/>
      <c r="Y496" s="258"/>
    </row>
    <row r="497" spans="1:25" ht="15.75" customHeight="1">
      <c r="A497" s="259"/>
      <c r="B497" s="259"/>
      <c r="C497" s="259"/>
      <c r="D497" s="259"/>
      <c r="E497" s="259"/>
      <c r="F497" s="259"/>
      <c r="G497" s="259"/>
      <c r="H497" s="259"/>
      <c r="I497" s="258"/>
      <c r="J497" s="258"/>
      <c r="K497" s="258"/>
      <c r="L497" s="258"/>
      <c r="M497" s="258"/>
      <c r="N497" s="258"/>
      <c r="O497" s="258"/>
      <c r="P497" s="258"/>
      <c r="Q497" s="258"/>
      <c r="R497" s="258"/>
      <c r="S497" s="258"/>
      <c r="T497" s="258"/>
      <c r="U497" s="258"/>
      <c r="V497" s="258"/>
      <c r="W497" s="258"/>
      <c r="X497" s="258"/>
      <c r="Y497" s="258"/>
    </row>
    <row r="498" spans="1:25" ht="15.75" customHeight="1">
      <c r="A498" s="259"/>
      <c r="B498" s="259"/>
      <c r="C498" s="259"/>
      <c r="D498" s="259"/>
      <c r="E498" s="259"/>
      <c r="F498" s="259"/>
      <c r="G498" s="259"/>
      <c r="H498" s="259"/>
      <c r="I498" s="258"/>
      <c r="J498" s="258"/>
      <c r="K498" s="258"/>
      <c r="L498" s="258"/>
      <c r="M498" s="258"/>
      <c r="N498" s="258"/>
      <c r="O498" s="258"/>
      <c r="P498" s="258"/>
      <c r="Q498" s="258"/>
      <c r="R498" s="258"/>
      <c r="S498" s="258"/>
      <c r="T498" s="258"/>
      <c r="U498" s="258"/>
      <c r="V498" s="258"/>
      <c r="W498" s="258"/>
      <c r="X498" s="258"/>
      <c r="Y498" s="258"/>
    </row>
    <row r="499" spans="1:25" ht="15.75" customHeight="1">
      <c r="A499" s="259"/>
      <c r="B499" s="259"/>
      <c r="C499" s="259"/>
      <c r="D499" s="259"/>
      <c r="E499" s="259"/>
      <c r="F499" s="259"/>
      <c r="G499" s="259"/>
      <c r="H499" s="259"/>
      <c r="I499" s="258"/>
      <c r="J499" s="258"/>
      <c r="K499" s="258"/>
      <c r="L499" s="258"/>
      <c r="M499" s="258"/>
      <c r="N499" s="258"/>
      <c r="O499" s="258"/>
      <c r="P499" s="258"/>
      <c r="Q499" s="258"/>
      <c r="R499" s="258"/>
      <c r="S499" s="258"/>
      <c r="T499" s="258"/>
      <c r="U499" s="258"/>
      <c r="V499" s="258"/>
      <c r="W499" s="258"/>
      <c r="X499" s="258"/>
      <c r="Y499" s="258"/>
    </row>
    <row r="500" spans="1:25" ht="15.75" customHeight="1">
      <c r="A500" s="259"/>
      <c r="B500" s="259"/>
      <c r="C500" s="259"/>
      <c r="D500" s="259"/>
      <c r="E500" s="259"/>
      <c r="F500" s="259"/>
      <c r="G500" s="259"/>
      <c r="H500" s="259"/>
      <c r="I500" s="258"/>
      <c r="J500" s="258"/>
      <c r="K500" s="258"/>
      <c r="L500" s="258"/>
      <c r="M500" s="258"/>
      <c r="N500" s="258"/>
      <c r="O500" s="258"/>
      <c r="P500" s="258"/>
      <c r="Q500" s="258"/>
      <c r="R500" s="258"/>
      <c r="S500" s="258"/>
      <c r="T500" s="258"/>
      <c r="U500" s="258"/>
      <c r="V500" s="258"/>
      <c r="W500" s="258"/>
      <c r="X500" s="258"/>
      <c r="Y500" s="258"/>
    </row>
    <row r="501" spans="1:25" ht="15.75" customHeight="1">
      <c r="A501" s="259"/>
      <c r="B501" s="259"/>
      <c r="C501" s="259"/>
      <c r="D501" s="259"/>
      <c r="E501" s="259"/>
      <c r="F501" s="259"/>
      <c r="G501" s="259"/>
      <c r="H501" s="259"/>
      <c r="I501" s="258"/>
      <c r="J501" s="258"/>
      <c r="K501" s="258"/>
      <c r="L501" s="258"/>
      <c r="M501" s="258"/>
      <c r="N501" s="258"/>
      <c r="O501" s="258"/>
      <c r="P501" s="258"/>
      <c r="Q501" s="258"/>
      <c r="R501" s="258"/>
      <c r="S501" s="258"/>
      <c r="T501" s="258"/>
      <c r="U501" s="258"/>
      <c r="V501" s="258"/>
      <c r="W501" s="258"/>
      <c r="X501" s="258"/>
      <c r="Y501" s="258"/>
    </row>
    <row r="502" spans="1:25" ht="15.75" customHeight="1">
      <c r="A502" s="259"/>
      <c r="B502" s="259"/>
      <c r="C502" s="259"/>
      <c r="D502" s="259"/>
      <c r="E502" s="259"/>
      <c r="F502" s="259"/>
      <c r="G502" s="259"/>
      <c r="H502" s="259"/>
      <c r="I502" s="258"/>
      <c r="J502" s="258"/>
      <c r="K502" s="258"/>
      <c r="L502" s="258"/>
      <c r="M502" s="258"/>
      <c r="N502" s="258"/>
      <c r="O502" s="258"/>
      <c r="P502" s="258"/>
      <c r="Q502" s="258"/>
      <c r="R502" s="258"/>
      <c r="S502" s="258"/>
      <c r="T502" s="258"/>
      <c r="U502" s="258"/>
      <c r="V502" s="258"/>
      <c r="W502" s="258"/>
      <c r="X502" s="258"/>
      <c r="Y502" s="258"/>
    </row>
    <row r="503" spans="1:25" ht="15.75" customHeight="1">
      <c r="A503" s="259"/>
      <c r="B503" s="259"/>
      <c r="C503" s="259"/>
      <c r="D503" s="259"/>
      <c r="E503" s="259"/>
      <c r="F503" s="259"/>
      <c r="G503" s="259"/>
      <c r="H503" s="259"/>
      <c r="I503" s="258"/>
      <c r="J503" s="258"/>
      <c r="K503" s="258"/>
      <c r="L503" s="258"/>
      <c r="M503" s="258"/>
      <c r="N503" s="258"/>
      <c r="O503" s="258"/>
      <c r="P503" s="258"/>
      <c r="Q503" s="258"/>
      <c r="R503" s="258"/>
      <c r="S503" s="258"/>
      <c r="T503" s="258"/>
      <c r="U503" s="258"/>
      <c r="V503" s="258"/>
      <c r="W503" s="258"/>
      <c r="X503" s="258"/>
      <c r="Y503" s="258"/>
    </row>
    <row r="504" spans="1:25" ht="15.75" customHeight="1">
      <c r="A504" s="259"/>
      <c r="B504" s="259"/>
      <c r="C504" s="259"/>
      <c r="D504" s="259"/>
      <c r="E504" s="259"/>
      <c r="F504" s="259"/>
      <c r="G504" s="259"/>
      <c r="H504" s="259"/>
      <c r="I504" s="258"/>
      <c r="J504" s="258"/>
      <c r="K504" s="258"/>
      <c r="L504" s="258"/>
      <c r="M504" s="258"/>
      <c r="N504" s="258"/>
      <c r="O504" s="258"/>
      <c r="P504" s="258"/>
      <c r="Q504" s="258"/>
      <c r="R504" s="258"/>
      <c r="S504" s="258"/>
      <c r="T504" s="258"/>
      <c r="U504" s="258"/>
      <c r="V504" s="258"/>
      <c r="W504" s="258"/>
      <c r="X504" s="258"/>
      <c r="Y504" s="258"/>
    </row>
    <row r="505" spans="1:25" ht="15.75" customHeight="1">
      <c r="A505" s="259"/>
      <c r="B505" s="259"/>
      <c r="C505" s="259"/>
      <c r="D505" s="259"/>
      <c r="E505" s="259"/>
      <c r="F505" s="259"/>
      <c r="G505" s="259"/>
      <c r="H505" s="259"/>
      <c r="I505" s="258"/>
      <c r="J505" s="258"/>
      <c r="K505" s="258"/>
      <c r="L505" s="258"/>
      <c r="M505" s="258"/>
      <c r="N505" s="258"/>
      <c r="O505" s="258"/>
      <c r="P505" s="258"/>
      <c r="Q505" s="258"/>
      <c r="R505" s="258"/>
      <c r="S505" s="258"/>
      <c r="T505" s="258"/>
      <c r="U505" s="258"/>
      <c r="V505" s="258"/>
      <c r="W505" s="258"/>
      <c r="X505" s="258"/>
      <c r="Y505" s="258"/>
    </row>
    <row r="506" spans="1:25" ht="15.75" customHeight="1">
      <c r="A506" s="259"/>
      <c r="B506" s="259"/>
      <c r="C506" s="259"/>
      <c r="D506" s="259"/>
      <c r="E506" s="259"/>
      <c r="F506" s="259"/>
      <c r="G506" s="259"/>
      <c r="H506" s="259"/>
      <c r="I506" s="258"/>
      <c r="J506" s="258"/>
      <c r="K506" s="258"/>
      <c r="L506" s="258"/>
      <c r="M506" s="258"/>
      <c r="N506" s="258"/>
      <c r="O506" s="258"/>
      <c r="P506" s="258"/>
      <c r="Q506" s="258"/>
      <c r="R506" s="258"/>
      <c r="S506" s="258"/>
      <c r="T506" s="258"/>
      <c r="U506" s="258"/>
      <c r="V506" s="258"/>
      <c r="W506" s="258"/>
      <c r="X506" s="258"/>
      <c r="Y506" s="258"/>
    </row>
    <row r="507" spans="1:25" ht="15.75" customHeight="1">
      <c r="A507" s="259"/>
      <c r="B507" s="259"/>
      <c r="C507" s="259"/>
      <c r="D507" s="259"/>
      <c r="E507" s="259"/>
      <c r="F507" s="259"/>
      <c r="G507" s="259"/>
      <c r="H507" s="259"/>
      <c r="I507" s="258"/>
      <c r="J507" s="258"/>
      <c r="K507" s="258"/>
      <c r="L507" s="258"/>
      <c r="M507" s="258"/>
      <c r="N507" s="258"/>
      <c r="O507" s="258"/>
      <c r="P507" s="258"/>
      <c r="Q507" s="258"/>
      <c r="R507" s="258"/>
      <c r="S507" s="258"/>
      <c r="T507" s="258"/>
      <c r="U507" s="258"/>
      <c r="V507" s="258"/>
      <c r="W507" s="258"/>
      <c r="X507" s="258"/>
      <c r="Y507" s="258"/>
    </row>
    <row r="508" spans="1:25" ht="15.75" customHeight="1">
      <c r="A508" s="259"/>
      <c r="B508" s="259"/>
      <c r="C508" s="259"/>
      <c r="D508" s="259"/>
      <c r="E508" s="259"/>
      <c r="F508" s="259"/>
      <c r="G508" s="259"/>
      <c r="H508" s="259"/>
      <c r="I508" s="258"/>
      <c r="J508" s="258"/>
      <c r="K508" s="258"/>
      <c r="L508" s="258"/>
      <c r="M508" s="258"/>
      <c r="N508" s="258"/>
      <c r="O508" s="258"/>
      <c r="P508" s="258"/>
      <c r="Q508" s="258"/>
      <c r="R508" s="258"/>
      <c r="S508" s="258"/>
      <c r="T508" s="258"/>
      <c r="U508" s="258"/>
      <c r="V508" s="258"/>
      <c r="W508" s="258"/>
      <c r="X508" s="258"/>
      <c r="Y508" s="258"/>
    </row>
    <row r="509" spans="1:25" ht="15.75" customHeight="1">
      <c r="A509" s="259"/>
      <c r="B509" s="259"/>
      <c r="C509" s="259"/>
      <c r="D509" s="259"/>
      <c r="E509" s="259"/>
      <c r="F509" s="259"/>
      <c r="G509" s="259"/>
      <c r="H509" s="259"/>
      <c r="I509" s="258"/>
      <c r="J509" s="258"/>
      <c r="K509" s="258"/>
      <c r="L509" s="258"/>
      <c r="M509" s="258"/>
      <c r="N509" s="258"/>
      <c r="O509" s="258"/>
      <c r="P509" s="258"/>
      <c r="Q509" s="258"/>
      <c r="R509" s="258"/>
      <c r="S509" s="258"/>
      <c r="T509" s="258"/>
      <c r="U509" s="258"/>
      <c r="V509" s="258"/>
      <c r="W509" s="258"/>
      <c r="X509" s="258"/>
      <c r="Y509" s="258"/>
    </row>
    <row r="510" spans="1:25" ht="15.75" customHeight="1">
      <c r="A510" s="259"/>
      <c r="B510" s="259"/>
      <c r="C510" s="259"/>
      <c r="D510" s="259"/>
      <c r="E510" s="259"/>
      <c r="F510" s="259"/>
      <c r="G510" s="259"/>
      <c r="H510" s="259"/>
      <c r="I510" s="258"/>
      <c r="J510" s="258"/>
      <c r="K510" s="258"/>
      <c r="L510" s="258"/>
      <c r="M510" s="258"/>
      <c r="N510" s="258"/>
      <c r="O510" s="258"/>
      <c r="P510" s="258"/>
      <c r="Q510" s="258"/>
      <c r="R510" s="258"/>
      <c r="S510" s="258"/>
      <c r="T510" s="258"/>
      <c r="U510" s="258"/>
      <c r="V510" s="258"/>
      <c r="W510" s="258"/>
      <c r="X510" s="258"/>
      <c r="Y510" s="258"/>
    </row>
    <row r="511" spans="1:25" ht="15.75" customHeight="1">
      <c r="A511" s="259"/>
      <c r="B511" s="259"/>
      <c r="C511" s="259"/>
      <c r="D511" s="259"/>
      <c r="E511" s="259"/>
      <c r="F511" s="259"/>
      <c r="G511" s="259"/>
      <c r="H511" s="259"/>
      <c r="I511" s="258"/>
      <c r="J511" s="258"/>
      <c r="K511" s="258"/>
      <c r="L511" s="258"/>
      <c r="M511" s="258"/>
      <c r="N511" s="258"/>
      <c r="O511" s="258"/>
      <c r="P511" s="258"/>
      <c r="Q511" s="258"/>
      <c r="R511" s="258"/>
      <c r="S511" s="258"/>
      <c r="T511" s="258"/>
      <c r="U511" s="258"/>
      <c r="V511" s="258"/>
      <c r="W511" s="258"/>
      <c r="X511" s="258"/>
      <c r="Y511" s="258"/>
    </row>
    <row r="512" spans="1:25" ht="15.75" customHeight="1">
      <c r="A512" s="259"/>
      <c r="B512" s="259"/>
      <c r="C512" s="259"/>
      <c r="D512" s="259"/>
      <c r="E512" s="259"/>
      <c r="F512" s="259"/>
      <c r="G512" s="259"/>
      <c r="H512" s="259"/>
      <c r="I512" s="258"/>
      <c r="J512" s="258"/>
      <c r="K512" s="258"/>
      <c r="L512" s="258"/>
      <c r="M512" s="258"/>
      <c r="N512" s="258"/>
      <c r="O512" s="258"/>
      <c r="P512" s="258"/>
      <c r="Q512" s="258"/>
      <c r="R512" s="258"/>
      <c r="S512" s="258"/>
      <c r="T512" s="258"/>
      <c r="U512" s="258"/>
      <c r="V512" s="258"/>
      <c r="W512" s="258"/>
      <c r="X512" s="258"/>
      <c r="Y512" s="258"/>
    </row>
    <row r="513" spans="1:25" ht="15.75" customHeight="1">
      <c r="A513" s="259"/>
      <c r="B513" s="259"/>
      <c r="C513" s="259"/>
      <c r="D513" s="259"/>
      <c r="E513" s="259"/>
      <c r="F513" s="259"/>
      <c r="G513" s="259"/>
      <c r="H513" s="259"/>
      <c r="I513" s="258"/>
      <c r="J513" s="258"/>
      <c r="K513" s="258"/>
      <c r="L513" s="258"/>
      <c r="M513" s="258"/>
      <c r="N513" s="258"/>
      <c r="O513" s="258"/>
      <c r="P513" s="258"/>
      <c r="Q513" s="258"/>
      <c r="R513" s="258"/>
      <c r="S513" s="258"/>
      <c r="T513" s="258"/>
      <c r="U513" s="258"/>
      <c r="V513" s="258"/>
      <c r="W513" s="258"/>
      <c r="X513" s="258"/>
      <c r="Y513" s="258"/>
    </row>
    <row r="514" spans="1:25" ht="15.75" customHeight="1">
      <c r="A514" s="259"/>
      <c r="B514" s="259"/>
      <c r="C514" s="259"/>
      <c r="D514" s="259"/>
      <c r="E514" s="259"/>
      <c r="F514" s="259"/>
      <c r="G514" s="259"/>
      <c r="H514" s="259"/>
      <c r="I514" s="258"/>
      <c r="J514" s="258"/>
      <c r="K514" s="258"/>
      <c r="L514" s="258"/>
      <c r="M514" s="258"/>
      <c r="N514" s="258"/>
      <c r="O514" s="258"/>
      <c r="P514" s="258"/>
      <c r="Q514" s="258"/>
      <c r="R514" s="258"/>
      <c r="S514" s="258"/>
      <c r="T514" s="258"/>
      <c r="U514" s="258"/>
      <c r="V514" s="258"/>
      <c r="W514" s="258"/>
      <c r="X514" s="258"/>
      <c r="Y514" s="258"/>
    </row>
    <row r="515" spans="1:25" ht="15.75" customHeight="1">
      <c r="A515" s="259"/>
      <c r="B515" s="259"/>
      <c r="C515" s="259"/>
      <c r="D515" s="259"/>
      <c r="E515" s="259"/>
      <c r="F515" s="259"/>
      <c r="G515" s="259"/>
      <c r="H515" s="259"/>
      <c r="I515" s="258"/>
      <c r="J515" s="258"/>
      <c r="K515" s="258"/>
      <c r="L515" s="258"/>
      <c r="M515" s="258"/>
      <c r="N515" s="258"/>
      <c r="O515" s="258"/>
      <c r="P515" s="258"/>
      <c r="Q515" s="258"/>
      <c r="R515" s="258"/>
      <c r="S515" s="258"/>
      <c r="T515" s="258"/>
      <c r="U515" s="258"/>
      <c r="V515" s="258"/>
      <c r="W515" s="258"/>
      <c r="X515" s="258"/>
      <c r="Y515" s="258"/>
    </row>
    <row r="516" spans="1:25" ht="15.75" customHeight="1">
      <c r="A516" s="259"/>
      <c r="B516" s="259"/>
      <c r="C516" s="259"/>
      <c r="D516" s="259"/>
      <c r="E516" s="259"/>
      <c r="F516" s="259"/>
      <c r="G516" s="259"/>
      <c r="H516" s="259"/>
      <c r="I516" s="258"/>
      <c r="J516" s="258"/>
      <c r="K516" s="258"/>
      <c r="L516" s="258"/>
      <c r="M516" s="258"/>
      <c r="N516" s="258"/>
      <c r="O516" s="258"/>
      <c r="P516" s="258"/>
      <c r="Q516" s="258"/>
      <c r="R516" s="258"/>
      <c r="S516" s="258"/>
      <c r="T516" s="258"/>
      <c r="U516" s="258"/>
      <c r="V516" s="258"/>
      <c r="W516" s="258"/>
      <c r="X516" s="258"/>
      <c r="Y516" s="258"/>
    </row>
    <row r="517" spans="1:25" ht="15.75" customHeight="1">
      <c r="A517" s="259"/>
      <c r="B517" s="259"/>
      <c r="C517" s="259"/>
      <c r="D517" s="259"/>
      <c r="E517" s="259"/>
      <c r="F517" s="259"/>
      <c r="G517" s="259"/>
      <c r="H517" s="259"/>
      <c r="I517" s="258"/>
      <c r="J517" s="258"/>
      <c r="K517" s="258"/>
      <c r="L517" s="258"/>
      <c r="M517" s="258"/>
      <c r="N517" s="258"/>
      <c r="O517" s="258"/>
      <c r="P517" s="258"/>
      <c r="Q517" s="258"/>
      <c r="R517" s="258"/>
      <c r="S517" s="258"/>
      <c r="T517" s="258"/>
      <c r="U517" s="258"/>
      <c r="V517" s="258"/>
      <c r="W517" s="258"/>
      <c r="X517" s="258"/>
      <c r="Y517" s="258"/>
    </row>
    <row r="518" spans="1:25" ht="15.75" customHeight="1">
      <c r="A518" s="259"/>
      <c r="B518" s="259"/>
      <c r="C518" s="259"/>
      <c r="D518" s="259"/>
      <c r="E518" s="259"/>
      <c r="F518" s="259"/>
      <c r="G518" s="259"/>
      <c r="H518" s="259"/>
      <c r="I518" s="258"/>
      <c r="J518" s="258"/>
      <c r="K518" s="258"/>
      <c r="L518" s="258"/>
      <c r="M518" s="258"/>
      <c r="N518" s="258"/>
      <c r="O518" s="258"/>
      <c r="P518" s="258"/>
      <c r="Q518" s="258"/>
      <c r="R518" s="258"/>
      <c r="S518" s="258"/>
      <c r="T518" s="258"/>
      <c r="U518" s="258"/>
      <c r="V518" s="258"/>
      <c r="W518" s="258"/>
      <c r="X518" s="258"/>
      <c r="Y518" s="258"/>
    </row>
    <row r="519" spans="1:25" ht="15.75" customHeight="1">
      <c r="A519" s="259"/>
      <c r="B519" s="259"/>
      <c r="C519" s="259"/>
      <c r="D519" s="259"/>
      <c r="E519" s="259"/>
      <c r="F519" s="259"/>
      <c r="G519" s="259"/>
      <c r="H519" s="259"/>
      <c r="I519" s="258"/>
      <c r="J519" s="258"/>
      <c r="K519" s="258"/>
      <c r="L519" s="258"/>
      <c r="M519" s="258"/>
      <c r="N519" s="258"/>
      <c r="O519" s="258"/>
      <c r="P519" s="258"/>
      <c r="Q519" s="258"/>
      <c r="R519" s="258"/>
      <c r="S519" s="258"/>
      <c r="T519" s="258"/>
      <c r="U519" s="258"/>
      <c r="V519" s="258"/>
      <c r="W519" s="258"/>
      <c r="X519" s="258"/>
      <c r="Y519" s="258"/>
    </row>
    <row r="520" spans="1:25" ht="15.75" customHeight="1">
      <c r="A520" s="259"/>
      <c r="B520" s="259"/>
      <c r="C520" s="259"/>
      <c r="D520" s="259"/>
      <c r="E520" s="259"/>
      <c r="F520" s="259"/>
      <c r="G520" s="259"/>
      <c r="H520" s="259"/>
      <c r="I520" s="258"/>
      <c r="J520" s="258"/>
      <c r="K520" s="258"/>
      <c r="L520" s="258"/>
      <c r="M520" s="258"/>
      <c r="N520" s="258"/>
      <c r="O520" s="258"/>
      <c r="P520" s="258"/>
      <c r="Q520" s="258"/>
      <c r="R520" s="258"/>
      <c r="S520" s="258"/>
      <c r="T520" s="258"/>
      <c r="U520" s="258"/>
      <c r="V520" s="258"/>
      <c r="W520" s="258"/>
      <c r="X520" s="258"/>
      <c r="Y520" s="258"/>
    </row>
    <row r="521" spans="1:25" ht="15.75" customHeight="1">
      <c r="A521" s="259"/>
      <c r="B521" s="259"/>
      <c r="C521" s="259"/>
      <c r="D521" s="259"/>
      <c r="E521" s="259"/>
      <c r="F521" s="259"/>
      <c r="G521" s="259"/>
      <c r="H521" s="259"/>
      <c r="I521" s="258"/>
      <c r="J521" s="258"/>
      <c r="K521" s="258"/>
      <c r="L521" s="258"/>
      <c r="M521" s="258"/>
      <c r="N521" s="258"/>
      <c r="O521" s="258"/>
      <c r="P521" s="258"/>
      <c r="Q521" s="258"/>
      <c r="R521" s="258"/>
      <c r="S521" s="258"/>
      <c r="T521" s="258"/>
      <c r="U521" s="258"/>
      <c r="V521" s="258"/>
      <c r="W521" s="258"/>
      <c r="X521" s="258"/>
      <c r="Y521" s="258"/>
    </row>
    <row r="522" spans="1:25" ht="15.75" customHeight="1">
      <c r="A522" s="259"/>
      <c r="B522" s="259"/>
      <c r="C522" s="259"/>
      <c r="D522" s="259"/>
      <c r="E522" s="259"/>
      <c r="F522" s="259"/>
      <c r="G522" s="259"/>
      <c r="H522" s="259"/>
      <c r="I522" s="258"/>
      <c r="J522" s="258"/>
      <c r="K522" s="258"/>
      <c r="L522" s="258"/>
      <c r="M522" s="258"/>
      <c r="N522" s="258"/>
      <c r="O522" s="258"/>
      <c r="P522" s="258"/>
      <c r="Q522" s="258"/>
      <c r="R522" s="258"/>
      <c r="S522" s="258"/>
      <c r="T522" s="258"/>
      <c r="U522" s="258"/>
      <c r="V522" s="258"/>
      <c r="W522" s="258"/>
      <c r="X522" s="258"/>
      <c r="Y522" s="258"/>
    </row>
    <row r="523" spans="1:25" ht="15.75" customHeight="1">
      <c r="A523" s="259"/>
      <c r="B523" s="259"/>
      <c r="C523" s="259"/>
      <c r="D523" s="259"/>
      <c r="E523" s="259"/>
      <c r="F523" s="259"/>
      <c r="G523" s="259"/>
      <c r="H523" s="259"/>
      <c r="I523" s="258"/>
      <c r="J523" s="258"/>
      <c r="K523" s="258"/>
      <c r="L523" s="258"/>
      <c r="M523" s="258"/>
      <c r="N523" s="258"/>
      <c r="O523" s="258"/>
      <c r="P523" s="258"/>
      <c r="Q523" s="258"/>
      <c r="R523" s="258"/>
      <c r="S523" s="258"/>
      <c r="T523" s="258"/>
      <c r="U523" s="258"/>
      <c r="V523" s="258"/>
      <c r="W523" s="258"/>
      <c r="X523" s="258"/>
      <c r="Y523" s="258"/>
    </row>
    <row r="524" spans="1:25" ht="15.75" customHeight="1">
      <c r="A524" s="259"/>
      <c r="B524" s="259"/>
      <c r="C524" s="259"/>
      <c r="D524" s="259"/>
      <c r="E524" s="259"/>
      <c r="F524" s="259"/>
      <c r="G524" s="259"/>
      <c r="H524" s="259"/>
      <c r="I524" s="258"/>
      <c r="J524" s="258"/>
      <c r="K524" s="258"/>
      <c r="L524" s="258"/>
      <c r="M524" s="258"/>
      <c r="N524" s="258"/>
      <c r="O524" s="258"/>
      <c r="P524" s="258"/>
      <c r="Q524" s="258"/>
      <c r="R524" s="258"/>
      <c r="S524" s="258"/>
      <c r="T524" s="258"/>
      <c r="U524" s="258"/>
      <c r="V524" s="258"/>
      <c r="W524" s="258"/>
      <c r="X524" s="258"/>
      <c r="Y524" s="258"/>
    </row>
    <row r="525" spans="1:25" ht="15.75" customHeight="1">
      <c r="A525" s="259"/>
      <c r="B525" s="259"/>
      <c r="C525" s="259"/>
      <c r="D525" s="259"/>
      <c r="E525" s="259"/>
      <c r="F525" s="259"/>
      <c r="G525" s="259"/>
      <c r="H525" s="259"/>
      <c r="I525" s="258"/>
      <c r="J525" s="258"/>
      <c r="K525" s="258"/>
      <c r="L525" s="258"/>
      <c r="M525" s="258"/>
      <c r="N525" s="258"/>
      <c r="O525" s="258"/>
      <c r="P525" s="258"/>
      <c r="Q525" s="258"/>
      <c r="R525" s="258"/>
      <c r="S525" s="258"/>
      <c r="T525" s="258"/>
      <c r="U525" s="258"/>
      <c r="V525" s="258"/>
      <c r="W525" s="258"/>
      <c r="X525" s="258"/>
      <c r="Y525" s="258"/>
    </row>
    <row r="526" spans="1:25" ht="15.75" customHeight="1">
      <c r="A526" s="259"/>
      <c r="B526" s="259"/>
      <c r="C526" s="259"/>
      <c r="D526" s="259"/>
      <c r="E526" s="259"/>
      <c r="F526" s="259"/>
      <c r="G526" s="259"/>
      <c r="H526" s="259"/>
      <c r="I526" s="258"/>
      <c r="J526" s="258"/>
      <c r="K526" s="258"/>
      <c r="L526" s="258"/>
      <c r="M526" s="258"/>
      <c r="N526" s="258"/>
      <c r="O526" s="258"/>
      <c r="P526" s="258"/>
      <c r="Q526" s="258"/>
      <c r="R526" s="258"/>
      <c r="S526" s="258"/>
      <c r="T526" s="258"/>
      <c r="U526" s="258"/>
      <c r="V526" s="258"/>
      <c r="W526" s="258"/>
      <c r="X526" s="258"/>
      <c r="Y526" s="258"/>
    </row>
    <row r="527" spans="1:25" ht="15.75" customHeight="1">
      <c r="A527" s="259"/>
      <c r="B527" s="259"/>
      <c r="C527" s="259"/>
      <c r="D527" s="259"/>
      <c r="E527" s="259"/>
      <c r="F527" s="259"/>
      <c r="G527" s="259"/>
      <c r="H527" s="259"/>
      <c r="I527" s="258"/>
      <c r="J527" s="258"/>
      <c r="K527" s="258"/>
      <c r="L527" s="258"/>
      <c r="M527" s="258"/>
      <c r="N527" s="258"/>
      <c r="O527" s="258"/>
      <c r="P527" s="258"/>
      <c r="Q527" s="258"/>
      <c r="R527" s="258"/>
      <c r="S527" s="258"/>
      <c r="T527" s="258"/>
      <c r="U527" s="258"/>
      <c r="V527" s="258"/>
      <c r="W527" s="258"/>
      <c r="X527" s="258"/>
      <c r="Y527" s="258"/>
    </row>
    <row r="528" spans="1:25" ht="15.75" customHeight="1">
      <c r="A528" s="259"/>
      <c r="B528" s="259"/>
      <c r="C528" s="259"/>
      <c r="D528" s="259"/>
      <c r="E528" s="259"/>
      <c r="F528" s="259"/>
      <c r="G528" s="259"/>
      <c r="H528" s="259"/>
      <c r="I528" s="258"/>
      <c r="J528" s="258"/>
      <c r="K528" s="258"/>
      <c r="L528" s="258"/>
      <c r="M528" s="258"/>
      <c r="N528" s="258"/>
      <c r="O528" s="258"/>
      <c r="P528" s="258"/>
      <c r="Q528" s="258"/>
      <c r="R528" s="258"/>
      <c r="S528" s="258"/>
      <c r="T528" s="258"/>
      <c r="U528" s="258"/>
      <c r="V528" s="258"/>
      <c r="W528" s="258"/>
      <c r="X528" s="258"/>
      <c r="Y528" s="258"/>
    </row>
    <row r="529" spans="1:25" ht="15.75" customHeight="1">
      <c r="A529" s="259"/>
      <c r="B529" s="259"/>
      <c r="C529" s="259"/>
      <c r="D529" s="259"/>
      <c r="E529" s="259"/>
      <c r="F529" s="259"/>
      <c r="G529" s="259"/>
      <c r="H529" s="259"/>
      <c r="I529" s="258"/>
      <c r="J529" s="258"/>
      <c r="K529" s="258"/>
      <c r="L529" s="258"/>
      <c r="M529" s="258"/>
      <c r="N529" s="258"/>
      <c r="O529" s="258"/>
      <c r="P529" s="258"/>
      <c r="Q529" s="258"/>
      <c r="R529" s="258"/>
      <c r="S529" s="258"/>
      <c r="T529" s="258"/>
      <c r="U529" s="258"/>
      <c r="V529" s="258"/>
      <c r="W529" s="258"/>
      <c r="X529" s="258"/>
      <c r="Y529" s="258"/>
    </row>
    <row r="530" spans="1:25" ht="15.75" customHeight="1">
      <c r="A530" s="259"/>
      <c r="B530" s="259"/>
      <c r="C530" s="259"/>
      <c r="D530" s="259"/>
      <c r="E530" s="259"/>
      <c r="F530" s="259"/>
      <c r="G530" s="259"/>
      <c r="H530" s="259"/>
      <c r="I530" s="258"/>
      <c r="J530" s="258"/>
      <c r="K530" s="258"/>
      <c r="L530" s="258"/>
      <c r="M530" s="258"/>
      <c r="N530" s="258"/>
      <c r="O530" s="258"/>
      <c r="P530" s="258"/>
      <c r="Q530" s="258"/>
      <c r="R530" s="258"/>
      <c r="S530" s="258"/>
      <c r="T530" s="258"/>
      <c r="U530" s="258"/>
      <c r="V530" s="258"/>
      <c r="W530" s="258"/>
      <c r="X530" s="258"/>
      <c r="Y530" s="258"/>
    </row>
    <row r="531" spans="1:25" ht="15.75" customHeight="1">
      <c r="A531" s="259"/>
      <c r="B531" s="259"/>
      <c r="C531" s="259"/>
      <c r="D531" s="259"/>
      <c r="E531" s="259"/>
      <c r="F531" s="259"/>
      <c r="G531" s="259"/>
      <c r="H531" s="259"/>
      <c r="I531" s="258"/>
      <c r="J531" s="258"/>
      <c r="K531" s="258"/>
      <c r="L531" s="258"/>
      <c r="M531" s="258"/>
      <c r="N531" s="258"/>
      <c r="O531" s="258"/>
      <c r="P531" s="258"/>
      <c r="Q531" s="258"/>
      <c r="R531" s="258"/>
      <c r="S531" s="258"/>
      <c r="T531" s="258"/>
      <c r="U531" s="258"/>
      <c r="V531" s="258"/>
      <c r="W531" s="258"/>
      <c r="X531" s="258"/>
      <c r="Y531" s="258"/>
    </row>
    <row r="532" spans="1:25" ht="15.75" customHeight="1">
      <c r="A532" s="259"/>
      <c r="B532" s="259"/>
      <c r="C532" s="259"/>
      <c r="D532" s="259"/>
      <c r="E532" s="259"/>
      <c r="F532" s="259"/>
      <c r="G532" s="259"/>
      <c r="H532" s="259"/>
      <c r="I532" s="258"/>
      <c r="J532" s="258"/>
      <c r="K532" s="258"/>
      <c r="L532" s="258"/>
      <c r="M532" s="258"/>
      <c r="N532" s="258"/>
      <c r="O532" s="258"/>
      <c r="P532" s="258"/>
      <c r="Q532" s="258"/>
      <c r="R532" s="258"/>
      <c r="S532" s="258"/>
      <c r="T532" s="258"/>
      <c r="U532" s="258"/>
      <c r="V532" s="258"/>
      <c r="W532" s="258"/>
      <c r="X532" s="258"/>
      <c r="Y532" s="258"/>
    </row>
    <row r="533" spans="1:25" ht="15.75" customHeight="1">
      <c r="A533" s="259"/>
      <c r="B533" s="259"/>
      <c r="C533" s="259"/>
      <c r="D533" s="259"/>
      <c r="E533" s="259"/>
      <c r="F533" s="259"/>
      <c r="G533" s="259"/>
      <c r="H533" s="259"/>
      <c r="I533" s="258"/>
      <c r="J533" s="258"/>
      <c r="K533" s="258"/>
      <c r="L533" s="258"/>
      <c r="M533" s="258"/>
      <c r="N533" s="258"/>
      <c r="O533" s="258"/>
      <c r="P533" s="258"/>
      <c r="Q533" s="258"/>
      <c r="R533" s="258"/>
      <c r="S533" s="258"/>
      <c r="T533" s="258"/>
      <c r="U533" s="258"/>
      <c r="V533" s="258"/>
      <c r="W533" s="258"/>
      <c r="X533" s="258"/>
      <c r="Y533" s="258"/>
    </row>
    <row r="534" spans="1:25" ht="15.75" customHeight="1">
      <c r="A534" s="259"/>
      <c r="B534" s="259"/>
      <c r="C534" s="259"/>
      <c r="D534" s="259"/>
      <c r="E534" s="259"/>
      <c r="F534" s="259"/>
      <c r="G534" s="259"/>
      <c r="H534" s="259"/>
      <c r="I534" s="258"/>
      <c r="J534" s="258"/>
      <c r="K534" s="258"/>
      <c r="L534" s="258"/>
      <c r="M534" s="258"/>
      <c r="N534" s="258"/>
      <c r="O534" s="258"/>
      <c r="P534" s="258"/>
      <c r="Q534" s="258"/>
      <c r="R534" s="258"/>
      <c r="S534" s="258"/>
      <c r="T534" s="258"/>
      <c r="U534" s="258"/>
      <c r="V534" s="258"/>
      <c r="W534" s="258"/>
      <c r="X534" s="258"/>
      <c r="Y534" s="258"/>
    </row>
    <row r="535" spans="1:25" ht="15.75" customHeight="1">
      <c r="A535" s="259"/>
      <c r="B535" s="259"/>
      <c r="C535" s="259"/>
      <c r="D535" s="259"/>
      <c r="E535" s="259"/>
      <c r="F535" s="259"/>
      <c r="G535" s="259"/>
      <c r="H535" s="259"/>
      <c r="I535" s="258"/>
      <c r="J535" s="258"/>
      <c r="K535" s="258"/>
      <c r="L535" s="258"/>
      <c r="M535" s="258"/>
      <c r="N535" s="258"/>
      <c r="O535" s="258"/>
      <c r="P535" s="258"/>
      <c r="Q535" s="258"/>
      <c r="R535" s="258"/>
      <c r="S535" s="258"/>
      <c r="T535" s="258"/>
      <c r="U535" s="258"/>
      <c r="V535" s="258"/>
      <c r="W535" s="258"/>
      <c r="X535" s="258"/>
      <c r="Y535" s="258"/>
    </row>
    <row r="536" spans="1:25" ht="15.75" customHeight="1">
      <c r="A536" s="259"/>
      <c r="B536" s="259"/>
      <c r="C536" s="259"/>
      <c r="D536" s="259"/>
      <c r="E536" s="259"/>
      <c r="F536" s="259"/>
      <c r="G536" s="259"/>
      <c r="H536" s="259"/>
      <c r="I536" s="258"/>
      <c r="J536" s="258"/>
      <c r="K536" s="258"/>
      <c r="L536" s="258"/>
      <c r="M536" s="258"/>
      <c r="N536" s="258"/>
      <c r="O536" s="258"/>
      <c r="P536" s="258"/>
      <c r="Q536" s="258"/>
      <c r="R536" s="258"/>
      <c r="S536" s="258"/>
      <c r="T536" s="258"/>
      <c r="U536" s="258"/>
      <c r="V536" s="258"/>
      <c r="W536" s="258"/>
      <c r="X536" s="258"/>
      <c r="Y536" s="258"/>
    </row>
    <row r="537" spans="1:25" ht="15.75" customHeight="1">
      <c r="A537" s="259"/>
      <c r="B537" s="259"/>
      <c r="C537" s="259"/>
      <c r="D537" s="259"/>
      <c r="E537" s="259"/>
      <c r="F537" s="259"/>
      <c r="G537" s="259"/>
      <c r="H537" s="259"/>
      <c r="I537" s="258"/>
      <c r="J537" s="258"/>
      <c r="K537" s="258"/>
      <c r="L537" s="258"/>
      <c r="M537" s="258"/>
      <c r="N537" s="258"/>
      <c r="O537" s="258"/>
      <c r="P537" s="258"/>
      <c r="Q537" s="258"/>
      <c r="R537" s="258"/>
      <c r="S537" s="258"/>
      <c r="T537" s="258"/>
      <c r="U537" s="258"/>
      <c r="V537" s="258"/>
      <c r="W537" s="258"/>
      <c r="X537" s="258"/>
      <c r="Y537" s="258"/>
    </row>
    <row r="538" spans="1:25" ht="15.75" customHeight="1">
      <c r="A538" s="259"/>
      <c r="B538" s="259"/>
      <c r="C538" s="259"/>
      <c r="D538" s="259"/>
      <c r="E538" s="259"/>
      <c r="F538" s="259"/>
      <c r="G538" s="259"/>
      <c r="H538" s="259"/>
      <c r="I538" s="258"/>
      <c r="J538" s="258"/>
      <c r="K538" s="258"/>
      <c r="L538" s="258"/>
      <c r="M538" s="258"/>
      <c r="N538" s="258"/>
      <c r="O538" s="258"/>
      <c r="P538" s="258"/>
      <c r="Q538" s="258"/>
      <c r="R538" s="258"/>
      <c r="S538" s="258"/>
      <c r="T538" s="258"/>
      <c r="U538" s="258"/>
      <c r="V538" s="258"/>
      <c r="W538" s="258"/>
      <c r="X538" s="258"/>
      <c r="Y538" s="258"/>
    </row>
    <row r="539" spans="1:25" ht="15.75" customHeight="1">
      <c r="A539" s="259"/>
      <c r="B539" s="259"/>
      <c r="C539" s="259"/>
      <c r="D539" s="259"/>
      <c r="E539" s="259"/>
      <c r="F539" s="259"/>
      <c r="G539" s="259"/>
      <c r="H539" s="259"/>
      <c r="I539" s="258"/>
      <c r="J539" s="258"/>
      <c r="K539" s="258"/>
      <c r="L539" s="258"/>
      <c r="M539" s="258"/>
      <c r="N539" s="258"/>
      <c r="O539" s="258"/>
      <c r="P539" s="258"/>
      <c r="Q539" s="258"/>
      <c r="R539" s="258"/>
      <c r="S539" s="258"/>
      <c r="T539" s="258"/>
      <c r="U539" s="258"/>
      <c r="V539" s="258"/>
      <c r="W539" s="258"/>
      <c r="X539" s="258"/>
      <c r="Y539" s="258"/>
    </row>
    <row r="540" spans="1:25" ht="15.75" customHeight="1">
      <c r="A540" s="259"/>
      <c r="B540" s="259"/>
      <c r="C540" s="259"/>
      <c r="D540" s="259"/>
      <c r="E540" s="259"/>
      <c r="F540" s="259"/>
      <c r="G540" s="259"/>
      <c r="H540" s="259"/>
      <c r="I540" s="258"/>
      <c r="J540" s="258"/>
      <c r="K540" s="258"/>
      <c r="L540" s="258"/>
      <c r="M540" s="258"/>
      <c r="N540" s="258"/>
      <c r="O540" s="258"/>
      <c r="P540" s="258"/>
      <c r="Q540" s="258"/>
      <c r="R540" s="258"/>
      <c r="S540" s="258"/>
      <c r="T540" s="258"/>
      <c r="U540" s="258"/>
      <c r="V540" s="258"/>
      <c r="W540" s="258"/>
      <c r="X540" s="258"/>
      <c r="Y540" s="258"/>
    </row>
    <row r="541" spans="1:25" ht="15.75" customHeight="1">
      <c r="A541" s="259"/>
      <c r="B541" s="259"/>
      <c r="C541" s="259"/>
      <c r="D541" s="259"/>
      <c r="E541" s="259"/>
      <c r="F541" s="259"/>
      <c r="G541" s="259"/>
      <c r="H541" s="259"/>
      <c r="I541" s="258"/>
      <c r="J541" s="258"/>
      <c r="K541" s="258"/>
      <c r="L541" s="258"/>
      <c r="M541" s="258"/>
      <c r="N541" s="258"/>
      <c r="O541" s="258"/>
      <c r="P541" s="258"/>
      <c r="Q541" s="258"/>
      <c r="R541" s="258"/>
      <c r="S541" s="258"/>
      <c r="T541" s="258"/>
      <c r="U541" s="258"/>
      <c r="V541" s="258"/>
      <c r="W541" s="258"/>
      <c r="X541" s="258"/>
      <c r="Y541" s="258"/>
    </row>
    <row r="542" spans="1:25" ht="15.75" customHeight="1">
      <c r="A542" s="259"/>
      <c r="B542" s="259"/>
      <c r="C542" s="259"/>
      <c r="D542" s="259"/>
      <c r="E542" s="259"/>
      <c r="F542" s="259"/>
      <c r="G542" s="259"/>
      <c r="H542" s="259"/>
      <c r="I542" s="258"/>
      <c r="J542" s="258"/>
      <c r="K542" s="258"/>
      <c r="L542" s="258"/>
      <c r="M542" s="258"/>
      <c r="N542" s="258"/>
      <c r="O542" s="258"/>
      <c r="P542" s="258"/>
      <c r="Q542" s="258"/>
      <c r="R542" s="258"/>
      <c r="S542" s="258"/>
      <c r="T542" s="258"/>
      <c r="U542" s="258"/>
      <c r="V542" s="258"/>
      <c r="W542" s="258"/>
      <c r="X542" s="258"/>
      <c r="Y542" s="258"/>
    </row>
    <row r="543" spans="1:25" ht="15.75" customHeight="1">
      <c r="A543" s="259"/>
      <c r="B543" s="259"/>
      <c r="C543" s="259"/>
      <c r="D543" s="259"/>
      <c r="E543" s="259"/>
      <c r="F543" s="259"/>
      <c r="G543" s="259"/>
      <c r="H543" s="259"/>
      <c r="I543" s="258"/>
      <c r="J543" s="258"/>
      <c r="K543" s="258"/>
      <c r="L543" s="258"/>
      <c r="M543" s="258"/>
      <c r="N543" s="258"/>
      <c r="O543" s="258"/>
      <c r="P543" s="258"/>
      <c r="Q543" s="258"/>
      <c r="R543" s="258"/>
      <c r="S543" s="258"/>
      <c r="T543" s="258"/>
      <c r="U543" s="258"/>
      <c r="V543" s="258"/>
      <c r="W543" s="258"/>
      <c r="X543" s="258"/>
      <c r="Y543" s="258"/>
    </row>
    <row r="544" spans="1:25" ht="15.75" customHeight="1">
      <c r="A544" s="259"/>
      <c r="B544" s="259"/>
      <c r="C544" s="259"/>
      <c r="D544" s="259"/>
      <c r="E544" s="259"/>
      <c r="F544" s="259"/>
      <c r="G544" s="259"/>
      <c r="H544" s="259"/>
      <c r="I544" s="258"/>
      <c r="J544" s="258"/>
      <c r="K544" s="258"/>
      <c r="L544" s="258"/>
      <c r="M544" s="258"/>
      <c r="N544" s="258"/>
      <c r="O544" s="258"/>
      <c r="P544" s="258"/>
      <c r="Q544" s="258"/>
      <c r="R544" s="258"/>
      <c r="S544" s="258"/>
      <c r="T544" s="258"/>
      <c r="U544" s="258"/>
      <c r="V544" s="258"/>
      <c r="W544" s="258"/>
      <c r="X544" s="258"/>
      <c r="Y544" s="258"/>
    </row>
    <row r="545" spans="1:25" ht="15.75" customHeight="1">
      <c r="A545" s="259"/>
      <c r="B545" s="259"/>
      <c r="C545" s="259"/>
      <c r="D545" s="259"/>
      <c r="E545" s="259"/>
      <c r="F545" s="259"/>
      <c r="G545" s="259"/>
      <c r="H545" s="259"/>
      <c r="I545" s="258"/>
      <c r="J545" s="258"/>
      <c r="K545" s="258"/>
      <c r="L545" s="258"/>
      <c r="M545" s="258"/>
      <c r="N545" s="258"/>
      <c r="O545" s="258"/>
      <c r="P545" s="258"/>
      <c r="Q545" s="258"/>
      <c r="R545" s="258"/>
      <c r="S545" s="258"/>
      <c r="T545" s="258"/>
      <c r="U545" s="258"/>
      <c r="V545" s="258"/>
      <c r="W545" s="258"/>
      <c r="X545" s="258"/>
      <c r="Y545" s="258"/>
    </row>
    <row r="546" spans="1:25" ht="15.75" customHeight="1">
      <c r="A546" s="259"/>
      <c r="B546" s="259"/>
      <c r="C546" s="259"/>
      <c r="D546" s="259"/>
      <c r="E546" s="259"/>
      <c r="F546" s="259"/>
      <c r="G546" s="259"/>
      <c r="H546" s="259"/>
      <c r="I546" s="258"/>
      <c r="J546" s="258"/>
      <c r="K546" s="258"/>
      <c r="L546" s="258"/>
      <c r="M546" s="258"/>
      <c r="N546" s="258"/>
      <c r="O546" s="258"/>
      <c r="P546" s="258"/>
      <c r="Q546" s="258"/>
      <c r="R546" s="258"/>
      <c r="S546" s="258"/>
      <c r="T546" s="258"/>
      <c r="U546" s="258"/>
      <c r="V546" s="258"/>
      <c r="W546" s="258"/>
      <c r="X546" s="258"/>
      <c r="Y546" s="258"/>
    </row>
    <row r="547" spans="1:25" ht="15.75" customHeight="1">
      <c r="A547" s="259"/>
      <c r="B547" s="259"/>
      <c r="C547" s="259"/>
      <c r="D547" s="259"/>
      <c r="E547" s="259"/>
      <c r="F547" s="259"/>
      <c r="G547" s="259"/>
      <c r="H547" s="259"/>
      <c r="I547" s="258"/>
      <c r="J547" s="258"/>
      <c r="K547" s="258"/>
      <c r="L547" s="258"/>
      <c r="M547" s="258"/>
      <c r="N547" s="258"/>
      <c r="O547" s="258"/>
      <c r="P547" s="258"/>
      <c r="Q547" s="258"/>
      <c r="R547" s="258"/>
      <c r="S547" s="258"/>
      <c r="T547" s="258"/>
      <c r="U547" s="258"/>
      <c r="V547" s="258"/>
      <c r="W547" s="258"/>
      <c r="X547" s="258"/>
      <c r="Y547" s="258"/>
    </row>
    <row r="548" spans="1:25" ht="15.75" customHeight="1">
      <c r="A548" s="259"/>
      <c r="B548" s="259"/>
      <c r="C548" s="259"/>
      <c r="D548" s="259"/>
      <c r="E548" s="259"/>
      <c r="F548" s="259"/>
      <c r="G548" s="259"/>
      <c r="H548" s="259"/>
      <c r="I548" s="258"/>
      <c r="J548" s="258"/>
      <c r="K548" s="258"/>
      <c r="L548" s="258"/>
      <c r="M548" s="258"/>
      <c r="N548" s="258"/>
      <c r="O548" s="258"/>
      <c r="P548" s="258"/>
      <c r="Q548" s="258"/>
      <c r="R548" s="258"/>
      <c r="S548" s="258"/>
      <c r="T548" s="258"/>
      <c r="U548" s="258"/>
      <c r="V548" s="258"/>
      <c r="W548" s="258"/>
      <c r="X548" s="258"/>
      <c r="Y548" s="258"/>
    </row>
    <row r="549" spans="1:25" ht="15.75" customHeight="1">
      <c r="A549" s="259"/>
      <c r="B549" s="259"/>
      <c r="C549" s="259"/>
      <c r="D549" s="259"/>
      <c r="E549" s="259"/>
      <c r="F549" s="259"/>
      <c r="G549" s="259"/>
      <c r="H549" s="259"/>
      <c r="I549" s="258"/>
      <c r="J549" s="258"/>
      <c r="K549" s="258"/>
      <c r="L549" s="258"/>
      <c r="M549" s="258"/>
      <c r="N549" s="258"/>
      <c r="O549" s="258"/>
      <c r="P549" s="258"/>
      <c r="Q549" s="258"/>
      <c r="R549" s="258"/>
      <c r="S549" s="258"/>
      <c r="T549" s="258"/>
      <c r="U549" s="258"/>
      <c r="V549" s="258"/>
      <c r="W549" s="258"/>
      <c r="X549" s="258"/>
      <c r="Y549" s="258"/>
    </row>
    <row r="550" spans="1:25" ht="15.75" customHeight="1">
      <c r="A550" s="259"/>
      <c r="B550" s="259"/>
      <c r="C550" s="259"/>
      <c r="D550" s="259"/>
      <c r="E550" s="259"/>
      <c r="F550" s="259"/>
      <c r="G550" s="259"/>
      <c r="H550" s="259"/>
      <c r="I550" s="258"/>
      <c r="J550" s="258"/>
      <c r="K550" s="258"/>
      <c r="L550" s="258"/>
      <c r="M550" s="258"/>
      <c r="N550" s="258"/>
      <c r="O550" s="258"/>
      <c r="P550" s="258"/>
      <c r="Q550" s="258"/>
      <c r="R550" s="258"/>
      <c r="S550" s="258"/>
      <c r="T550" s="258"/>
      <c r="U550" s="258"/>
      <c r="V550" s="258"/>
      <c r="W550" s="258"/>
      <c r="X550" s="258"/>
      <c r="Y550" s="258"/>
    </row>
    <row r="551" spans="1:25" ht="15.75" customHeight="1">
      <c r="A551" s="259"/>
      <c r="B551" s="259"/>
      <c r="C551" s="259"/>
      <c r="D551" s="259"/>
      <c r="E551" s="259"/>
      <c r="F551" s="259"/>
      <c r="G551" s="259"/>
      <c r="H551" s="259"/>
      <c r="I551" s="258"/>
      <c r="J551" s="258"/>
      <c r="K551" s="258"/>
      <c r="L551" s="258"/>
      <c r="M551" s="258"/>
      <c r="N551" s="258"/>
      <c r="O551" s="258"/>
      <c r="P551" s="258"/>
      <c r="Q551" s="258"/>
      <c r="R551" s="258"/>
      <c r="S551" s="258"/>
      <c r="T551" s="258"/>
      <c r="U551" s="258"/>
      <c r="V551" s="258"/>
      <c r="W551" s="258"/>
      <c r="X551" s="258"/>
      <c r="Y551" s="258"/>
    </row>
    <row r="552" spans="1:25" ht="15.75" customHeight="1">
      <c r="A552" s="259"/>
      <c r="B552" s="259"/>
      <c r="C552" s="259"/>
      <c r="D552" s="259"/>
      <c r="E552" s="259"/>
      <c r="F552" s="259"/>
      <c r="G552" s="259"/>
      <c r="H552" s="259"/>
      <c r="I552" s="258"/>
      <c r="J552" s="258"/>
      <c r="K552" s="258"/>
      <c r="L552" s="258"/>
      <c r="M552" s="258"/>
      <c r="N552" s="258"/>
      <c r="O552" s="258"/>
      <c r="P552" s="258"/>
      <c r="Q552" s="258"/>
      <c r="R552" s="258"/>
      <c r="S552" s="258"/>
      <c r="T552" s="258"/>
      <c r="U552" s="258"/>
      <c r="V552" s="258"/>
      <c r="W552" s="258"/>
      <c r="X552" s="258"/>
      <c r="Y552" s="258"/>
    </row>
    <row r="553" spans="1:25" ht="15.75" customHeight="1">
      <c r="A553" s="259"/>
      <c r="B553" s="259"/>
      <c r="C553" s="259"/>
      <c r="D553" s="259"/>
      <c r="E553" s="259"/>
      <c r="F553" s="259"/>
      <c r="G553" s="259"/>
      <c r="H553" s="259"/>
      <c r="I553" s="258"/>
      <c r="J553" s="258"/>
      <c r="K553" s="258"/>
      <c r="L553" s="258"/>
      <c r="M553" s="258"/>
      <c r="N553" s="258"/>
      <c r="O553" s="258"/>
      <c r="P553" s="258"/>
      <c r="Q553" s="258"/>
      <c r="R553" s="258"/>
      <c r="S553" s="258"/>
      <c r="T553" s="258"/>
      <c r="U553" s="258"/>
      <c r="V553" s="258"/>
      <c r="W553" s="258"/>
      <c r="X553" s="258"/>
      <c r="Y553" s="258"/>
    </row>
    <row r="554" spans="1:25" ht="15.75" customHeight="1">
      <c r="A554" s="259"/>
      <c r="B554" s="259"/>
      <c r="C554" s="259"/>
      <c r="D554" s="259"/>
      <c r="E554" s="259"/>
      <c r="F554" s="259"/>
      <c r="G554" s="259"/>
      <c r="H554" s="259"/>
      <c r="I554" s="258"/>
      <c r="J554" s="258"/>
      <c r="K554" s="258"/>
      <c r="L554" s="258"/>
      <c r="M554" s="258"/>
      <c r="N554" s="258"/>
      <c r="O554" s="258"/>
      <c r="P554" s="258"/>
      <c r="Q554" s="258"/>
      <c r="R554" s="258"/>
      <c r="S554" s="258"/>
      <c r="T554" s="258"/>
      <c r="U554" s="258"/>
      <c r="V554" s="258"/>
      <c r="W554" s="258"/>
      <c r="X554" s="258"/>
      <c r="Y554" s="258"/>
    </row>
    <row r="555" spans="1:25" ht="15.75" customHeight="1">
      <c r="A555" s="259"/>
      <c r="B555" s="259"/>
      <c r="C555" s="259"/>
      <c r="D555" s="259"/>
      <c r="E555" s="259"/>
      <c r="F555" s="259"/>
      <c r="G555" s="259"/>
      <c r="H555" s="259"/>
      <c r="I555" s="258"/>
      <c r="J555" s="258"/>
      <c r="K555" s="258"/>
      <c r="L555" s="258"/>
      <c r="M555" s="258"/>
      <c r="N555" s="258"/>
      <c r="O555" s="258"/>
      <c r="P555" s="258"/>
      <c r="Q555" s="258"/>
      <c r="R555" s="258"/>
      <c r="S555" s="258"/>
      <c r="T555" s="258"/>
      <c r="U555" s="258"/>
      <c r="V555" s="258"/>
      <c r="W555" s="258"/>
      <c r="X555" s="258"/>
      <c r="Y555" s="258"/>
    </row>
    <row r="556" spans="1:25" ht="15.75" customHeight="1">
      <c r="A556" s="259"/>
      <c r="B556" s="259"/>
      <c r="C556" s="259"/>
      <c r="D556" s="259"/>
      <c r="E556" s="259"/>
      <c r="F556" s="259"/>
      <c r="G556" s="259"/>
      <c r="H556" s="259"/>
      <c r="I556" s="258"/>
      <c r="J556" s="258"/>
      <c r="K556" s="258"/>
      <c r="L556" s="258"/>
      <c r="M556" s="258"/>
      <c r="N556" s="258"/>
      <c r="O556" s="258"/>
      <c r="P556" s="258"/>
      <c r="Q556" s="258"/>
      <c r="R556" s="258"/>
      <c r="S556" s="258"/>
      <c r="T556" s="258"/>
      <c r="U556" s="258"/>
      <c r="V556" s="258"/>
      <c r="W556" s="258"/>
      <c r="X556" s="258"/>
      <c r="Y556" s="258"/>
    </row>
    <row r="557" spans="1:25" ht="15.75" customHeight="1">
      <c r="A557" s="259"/>
      <c r="B557" s="259"/>
      <c r="C557" s="259"/>
      <c r="D557" s="259"/>
      <c r="E557" s="259"/>
      <c r="F557" s="259"/>
      <c r="G557" s="259"/>
      <c r="H557" s="259"/>
      <c r="I557" s="258"/>
      <c r="J557" s="258"/>
      <c r="K557" s="258"/>
      <c r="L557" s="258"/>
      <c r="M557" s="258"/>
      <c r="N557" s="258"/>
      <c r="O557" s="258"/>
      <c r="P557" s="258"/>
      <c r="Q557" s="258"/>
      <c r="R557" s="258"/>
      <c r="S557" s="258"/>
      <c r="T557" s="258"/>
      <c r="U557" s="258"/>
      <c r="V557" s="258"/>
      <c r="W557" s="258"/>
      <c r="X557" s="258"/>
      <c r="Y557" s="258"/>
    </row>
    <row r="558" spans="1:25" ht="15.75" customHeight="1">
      <c r="A558" s="259"/>
      <c r="B558" s="259"/>
      <c r="C558" s="259"/>
      <c r="D558" s="259"/>
      <c r="E558" s="259"/>
      <c r="F558" s="259"/>
      <c r="G558" s="259"/>
      <c r="H558" s="259"/>
      <c r="I558" s="258"/>
      <c r="J558" s="258"/>
      <c r="K558" s="258"/>
      <c r="L558" s="258"/>
      <c r="M558" s="258"/>
      <c r="N558" s="258"/>
      <c r="O558" s="258"/>
      <c r="P558" s="258"/>
      <c r="Q558" s="258"/>
      <c r="R558" s="258"/>
      <c r="S558" s="258"/>
      <c r="T558" s="258"/>
      <c r="U558" s="258"/>
      <c r="V558" s="258"/>
      <c r="W558" s="258"/>
      <c r="X558" s="258"/>
      <c r="Y558" s="258"/>
    </row>
    <row r="559" spans="1:25" ht="15.75" customHeight="1">
      <c r="A559" s="259"/>
      <c r="B559" s="259"/>
      <c r="C559" s="259"/>
      <c r="D559" s="259"/>
      <c r="E559" s="259"/>
      <c r="F559" s="259"/>
      <c r="G559" s="259"/>
      <c r="H559" s="259"/>
      <c r="I559" s="258"/>
      <c r="J559" s="258"/>
      <c r="K559" s="258"/>
      <c r="L559" s="258"/>
      <c r="M559" s="258"/>
      <c r="N559" s="258"/>
      <c r="O559" s="258"/>
      <c r="P559" s="258"/>
      <c r="Q559" s="258"/>
      <c r="R559" s="258"/>
      <c r="S559" s="258"/>
      <c r="T559" s="258"/>
      <c r="U559" s="258"/>
      <c r="V559" s="258"/>
      <c r="W559" s="258"/>
      <c r="X559" s="258"/>
      <c r="Y559" s="258"/>
    </row>
    <row r="560" spans="1:25" ht="15.75" customHeight="1">
      <c r="A560" s="259"/>
      <c r="B560" s="259"/>
      <c r="C560" s="259"/>
      <c r="D560" s="259"/>
      <c r="E560" s="259"/>
      <c r="F560" s="259"/>
      <c r="G560" s="259"/>
      <c r="H560" s="259"/>
      <c r="I560" s="258"/>
      <c r="J560" s="258"/>
      <c r="K560" s="258"/>
      <c r="L560" s="258"/>
      <c r="M560" s="258"/>
      <c r="N560" s="258"/>
      <c r="O560" s="258"/>
      <c r="P560" s="258"/>
      <c r="Q560" s="258"/>
      <c r="R560" s="258"/>
      <c r="S560" s="258"/>
      <c r="T560" s="258"/>
      <c r="U560" s="258"/>
      <c r="V560" s="258"/>
      <c r="W560" s="258"/>
      <c r="X560" s="258"/>
      <c r="Y560" s="258"/>
    </row>
    <row r="561" spans="1:25" ht="15.75" customHeight="1">
      <c r="A561" s="259"/>
      <c r="B561" s="259"/>
      <c r="C561" s="259"/>
      <c r="D561" s="259"/>
      <c r="E561" s="259"/>
      <c r="F561" s="259"/>
      <c r="G561" s="259"/>
      <c r="H561" s="259"/>
      <c r="I561" s="258"/>
      <c r="J561" s="258"/>
      <c r="K561" s="258"/>
      <c r="L561" s="258"/>
      <c r="M561" s="258"/>
      <c r="N561" s="258"/>
      <c r="O561" s="258"/>
      <c r="P561" s="258"/>
      <c r="Q561" s="258"/>
      <c r="R561" s="258"/>
      <c r="S561" s="258"/>
      <c r="T561" s="258"/>
      <c r="U561" s="258"/>
      <c r="V561" s="258"/>
      <c r="W561" s="258"/>
      <c r="X561" s="258"/>
      <c r="Y561" s="258"/>
    </row>
    <row r="562" spans="1:25" ht="15.75" customHeight="1">
      <c r="A562" s="259"/>
      <c r="B562" s="259"/>
      <c r="C562" s="259"/>
      <c r="D562" s="259"/>
      <c r="E562" s="259"/>
      <c r="F562" s="259"/>
      <c r="G562" s="259"/>
      <c r="H562" s="259"/>
      <c r="I562" s="258"/>
      <c r="J562" s="258"/>
      <c r="K562" s="258"/>
      <c r="L562" s="258"/>
      <c r="M562" s="258"/>
      <c r="N562" s="258"/>
      <c r="O562" s="258"/>
      <c r="P562" s="258"/>
      <c r="Q562" s="258"/>
      <c r="R562" s="258"/>
      <c r="S562" s="258"/>
      <c r="T562" s="258"/>
      <c r="U562" s="258"/>
      <c r="V562" s="258"/>
      <c r="W562" s="258"/>
      <c r="X562" s="258"/>
      <c r="Y562" s="258"/>
    </row>
    <row r="563" spans="1:25" ht="15.75" customHeight="1">
      <c r="A563" s="259"/>
      <c r="B563" s="259"/>
      <c r="C563" s="259"/>
      <c r="D563" s="259"/>
      <c r="E563" s="259"/>
      <c r="F563" s="259"/>
      <c r="G563" s="259"/>
      <c r="H563" s="259"/>
      <c r="I563" s="258"/>
      <c r="J563" s="258"/>
      <c r="K563" s="258"/>
      <c r="L563" s="258"/>
      <c r="M563" s="258"/>
      <c r="N563" s="258"/>
      <c r="O563" s="258"/>
      <c r="P563" s="258"/>
      <c r="Q563" s="258"/>
      <c r="R563" s="258"/>
      <c r="S563" s="258"/>
      <c r="T563" s="258"/>
      <c r="U563" s="258"/>
      <c r="V563" s="258"/>
      <c r="W563" s="258"/>
      <c r="X563" s="258"/>
      <c r="Y563" s="258"/>
    </row>
    <row r="564" spans="1:25" ht="15.75" customHeight="1">
      <c r="A564" s="259"/>
      <c r="B564" s="259"/>
      <c r="C564" s="259"/>
      <c r="D564" s="259"/>
      <c r="E564" s="259"/>
      <c r="F564" s="259"/>
      <c r="G564" s="259"/>
      <c r="H564" s="259"/>
      <c r="I564" s="258"/>
      <c r="J564" s="258"/>
      <c r="K564" s="258"/>
      <c r="L564" s="258"/>
      <c r="M564" s="258"/>
      <c r="N564" s="258"/>
      <c r="O564" s="258"/>
      <c r="P564" s="258"/>
      <c r="Q564" s="258"/>
      <c r="R564" s="258"/>
      <c r="S564" s="258"/>
      <c r="T564" s="258"/>
      <c r="U564" s="258"/>
      <c r="V564" s="258"/>
      <c r="W564" s="258"/>
      <c r="X564" s="258"/>
      <c r="Y564" s="258"/>
    </row>
    <row r="565" spans="1:25" ht="15.75" customHeight="1">
      <c r="A565" s="259"/>
      <c r="B565" s="259"/>
      <c r="C565" s="259"/>
      <c r="D565" s="259"/>
      <c r="E565" s="259"/>
      <c r="F565" s="259"/>
      <c r="G565" s="259"/>
      <c r="H565" s="259"/>
      <c r="I565" s="258"/>
      <c r="J565" s="258"/>
      <c r="K565" s="258"/>
      <c r="L565" s="258"/>
      <c r="M565" s="258"/>
      <c r="N565" s="258"/>
      <c r="O565" s="258"/>
      <c r="P565" s="258"/>
      <c r="Q565" s="258"/>
      <c r="R565" s="258"/>
      <c r="S565" s="258"/>
      <c r="T565" s="258"/>
      <c r="U565" s="258"/>
      <c r="V565" s="258"/>
      <c r="W565" s="258"/>
      <c r="X565" s="258"/>
      <c r="Y565" s="258"/>
    </row>
    <row r="566" spans="1:25" ht="15.75" customHeight="1">
      <c r="A566" s="259"/>
      <c r="B566" s="259"/>
      <c r="C566" s="259"/>
      <c r="D566" s="259"/>
      <c r="E566" s="259"/>
      <c r="F566" s="259"/>
      <c r="G566" s="259"/>
      <c r="H566" s="259"/>
      <c r="I566" s="258"/>
      <c r="J566" s="258"/>
      <c r="K566" s="258"/>
      <c r="L566" s="258"/>
      <c r="M566" s="258"/>
      <c r="N566" s="258"/>
      <c r="O566" s="258"/>
      <c r="P566" s="258"/>
      <c r="Q566" s="258"/>
      <c r="R566" s="258"/>
      <c r="S566" s="258"/>
      <c r="T566" s="258"/>
      <c r="U566" s="258"/>
      <c r="V566" s="258"/>
      <c r="W566" s="258"/>
      <c r="X566" s="258"/>
      <c r="Y566" s="258"/>
    </row>
    <row r="567" spans="1:25" ht="15.75" customHeight="1">
      <c r="A567" s="259"/>
      <c r="B567" s="259"/>
      <c r="C567" s="259"/>
      <c r="D567" s="259"/>
      <c r="E567" s="259"/>
      <c r="F567" s="259"/>
      <c r="G567" s="259"/>
      <c r="H567" s="259"/>
      <c r="I567" s="258"/>
      <c r="J567" s="258"/>
      <c r="K567" s="258"/>
      <c r="L567" s="258"/>
      <c r="M567" s="258"/>
      <c r="N567" s="258"/>
      <c r="O567" s="258"/>
      <c r="P567" s="258"/>
      <c r="Q567" s="258"/>
      <c r="R567" s="258"/>
      <c r="S567" s="258"/>
      <c r="T567" s="258"/>
      <c r="U567" s="258"/>
      <c r="V567" s="258"/>
      <c r="W567" s="258"/>
      <c r="X567" s="258"/>
      <c r="Y567" s="258"/>
    </row>
    <row r="568" spans="1:25" ht="15.75" customHeight="1">
      <c r="A568" s="259"/>
      <c r="B568" s="259"/>
      <c r="C568" s="259"/>
      <c r="D568" s="259"/>
      <c r="E568" s="259"/>
      <c r="F568" s="259"/>
      <c r="G568" s="259"/>
      <c r="H568" s="259"/>
      <c r="I568" s="258"/>
      <c r="J568" s="258"/>
      <c r="K568" s="258"/>
      <c r="L568" s="258"/>
      <c r="M568" s="258"/>
      <c r="N568" s="258"/>
      <c r="O568" s="258"/>
      <c r="P568" s="258"/>
      <c r="Q568" s="258"/>
      <c r="R568" s="258"/>
      <c r="S568" s="258"/>
      <c r="T568" s="258"/>
      <c r="U568" s="258"/>
      <c r="V568" s="258"/>
      <c r="W568" s="258"/>
      <c r="X568" s="258"/>
      <c r="Y568" s="258"/>
    </row>
    <row r="569" spans="1:25" ht="15.75" customHeight="1">
      <c r="A569" s="259"/>
      <c r="B569" s="259"/>
      <c r="C569" s="259"/>
      <c r="D569" s="259"/>
      <c r="E569" s="259"/>
      <c r="F569" s="259"/>
      <c r="G569" s="259"/>
      <c r="H569" s="259"/>
      <c r="I569" s="258"/>
      <c r="J569" s="258"/>
      <c r="K569" s="258"/>
      <c r="L569" s="258"/>
      <c r="M569" s="258"/>
      <c r="N569" s="258"/>
      <c r="O569" s="258"/>
      <c r="P569" s="258"/>
      <c r="Q569" s="258"/>
      <c r="R569" s="258"/>
      <c r="S569" s="258"/>
      <c r="T569" s="258"/>
      <c r="U569" s="258"/>
      <c r="V569" s="258"/>
      <c r="W569" s="258"/>
      <c r="X569" s="258"/>
      <c r="Y569" s="258"/>
    </row>
    <row r="570" spans="1:25" ht="15.75" customHeight="1">
      <c r="A570" s="259"/>
      <c r="B570" s="259"/>
      <c r="C570" s="259"/>
      <c r="D570" s="259"/>
      <c r="E570" s="259"/>
      <c r="F570" s="259"/>
      <c r="G570" s="259"/>
      <c r="H570" s="259"/>
      <c r="I570" s="258"/>
      <c r="J570" s="258"/>
      <c r="K570" s="258"/>
      <c r="L570" s="258"/>
      <c r="M570" s="258"/>
      <c r="N570" s="258"/>
      <c r="O570" s="258"/>
      <c r="P570" s="258"/>
      <c r="Q570" s="258"/>
      <c r="R570" s="258"/>
      <c r="S570" s="258"/>
      <c r="T570" s="258"/>
      <c r="U570" s="258"/>
      <c r="V570" s="258"/>
      <c r="W570" s="258"/>
      <c r="X570" s="258"/>
      <c r="Y570" s="258"/>
    </row>
    <row r="571" spans="1:25" ht="15.75" customHeight="1">
      <c r="A571" s="259"/>
      <c r="B571" s="259"/>
      <c r="C571" s="259"/>
      <c r="D571" s="259"/>
      <c r="E571" s="259"/>
      <c r="F571" s="259"/>
      <c r="G571" s="259"/>
      <c r="H571" s="259"/>
      <c r="I571" s="258"/>
      <c r="J571" s="258"/>
      <c r="K571" s="258"/>
      <c r="L571" s="258"/>
      <c r="M571" s="258"/>
      <c r="N571" s="258"/>
      <c r="O571" s="258"/>
      <c r="P571" s="258"/>
      <c r="Q571" s="258"/>
      <c r="R571" s="258"/>
      <c r="S571" s="258"/>
      <c r="T571" s="258"/>
      <c r="U571" s="258"/>
      <c r="V571" s="258"/>
      <c r="W571" s="258"/>
      <c r="X571" s="258"/>
      <c r="Y571" s="258"/>
    </row>
    <row r="572" spans="1:25" ht="15.75" customHeight="1">
      <c r="A572" s="259"/>
      <c r="B572" s="259"/>
      <c r="C572" s="259"/>
      <c r="D572" s="259"/>
      <c r="E572" s="259"/>
      <c r="F572" s="259"/>
      <c r="G572" s="259"/>
      <c r="H572" s="259"/>
      <c r="I572" s="258"/>
      <c r="J572" s="258"/>
      <c r="K572" s="258"/>
      <c r="L572" s="258"/>
      <c r="M572" s="258"/>
      <c r="N572" s="258"/>
      <c r="O572" s="258"/>
      <c r="P572" s="258"/>
      <c r="Q572" s="258"/>
      <c r="R572" s="258"/>
      <c r="S572" s="258"/>
      <c r="T572" s="258"/>
      <c r="U572" s="258"/>
      <c r="V572" s="258"/>
      <c r="W572" s="258"/>
      <c r="X572" s="258"/>
      <c r="Y572" s="258"/>
    </row>
    <row r="573" spans="1:25" ht="15.75" customHeight="1">
      <c r="A573" s="259"/>
      <c r="B573" s="259"/>
      <c r="C573" s="259"/>
      <c r="D573" s="259"/>
      <c r="E573" s="259"/>
      <c r="F573" s="259"/>
      <c r="G573" s="259"/>
      <c r="H573" s="259"/>
      <c r="I573" s="258"/>
      <c r="J573" s="258"/>
      <c r="K573" s="258"/>
      <c r="L573" s="258"/>
      <c r="M573" s="258"/>
      <c r="N573" s="258"/>
      <c r="O573" s="258"/>
      <c r="P573" s="258"/>
      <c r="Q573" s="258"/>
      <c r="R573" s="258"/>
      <c r="S573" s="258"/>
      <c r="T573" s="258"/>
      <c r="U573" s="258"/>
      <c r="V573" s="258"/>
      <c r="W573" s="258"/>
      <c r="X573" s="258"/>
      <c r="Y573" s="258"/>
    </row>
    <row r="574" spans="1:25" ht="15.75" customHeight="1">
      <c r="A574" s="259"/>
      <c r="B574" s="259"/>
      <c r="C574" s="259"/>
      <c r="D574" s="259"/>
      <c r="E574" s="259"/>
      <c r="F574" s="259"/>
      <c r="G574" s="259"/>
      <c r="H574" s="259"/>
      <c r="I574" s="258"/>
      <c r="J574" s="258"/>
      <c r="K574" s="258"/>
      <c r="L574" s="258"/>
      <c r="M574" s="258"/>
      <c r="N574" s="258"/>
      <c r="O574" s="258"/>
      <c r="P574" s="258"/>
      <c r="Q574" s="258"/>
      <c r="R574" s="258"/>
      <c r="S574" s="258"/>
      <c r="T574" s="258"/>
      <c r="U574" s="258"/>
      <c r="V574" s="258"/>
      <c r="W574" s="258"/>
      <c r="X574" s="258"/>
      <c r="Y574" s="258"/>
    </row>
    <row r="575" spans="1:25" ht="15.75" customHeight="1">
      <c r="A575" s="259"/>
      <c r="B575" s="259"/>
      <c r="C575" s="259"/>
      <c r="D575" s="259"/>
      <c r="E575" s="259"/>
      <c r="F575" s="259"/>
      <c r="G575" s="259"/>
      <c r="H575" s="259"/>
      <c r="I575" s="258"/>
      <c r="J575" s="258"/>
      <c r="K575" s="258"/>
      <c r="L575" s="258"/>
      <c r="M575" s="258"/>
      <c r="N575" s="258"/>
      <c r="O575" s="258"/>
      <c r="P575" s="258"/>
      <c r="Q575" s="258"/>
      <c r="R575" s="258"/>
      <c r="S575" s="258"/>
      <c r="T575" s="258"/>
      <c r="U575" s="258"/>
      <c r="V575" s="258"/>
      <c r="W575" s="258"/>
      <c r="X575" s="258"/>
      <c r="Y575" s="258"/>
    </row>
    <row r="576" spans="1:25" ht="15.75" customHeight="1">
      <c r="A576" s="259"/>
      <c r="B576" s="259"/>
      <c r="C576" s="259"/>
      <c r="D576" s="259"/>
      <c r="E576" s="259"/>
      <c r="F576" s="259"/>
      <c r="G576" s="259"/>
      <c r="H576" s="259"/>
      <c r="I576" s="258"/>
      <c r="J576" s="258"/>
      <c r="K576" s="258"/>
      <c r="L576" s="258"/>
      <c r="M576" s="258"/>
      <c r="N576" s="258"/>
      <c r="O576" s="258"/>
      <c r="P576" s="258"/>
      <c r="Q576" s="258"/>
      <c r="R576" s="258"/>
      <c r="S576" s="258"/>
      <c r="T576" s="258"/>
      <c r="U576" s="258"/>
      <c r="V576" s="258"/>
      <c r="W576" s="258"/>
      <c r="X576" s="258"/>
      <c r="Y576" s="258"/>
    </row>
    <row r="577" spans="1:25" ht="15.75" customHeight="1">
      <c r="A577" s="259"/>
      <c r="B577" s="259"/>
      <c r="C577" s="259"/>
      <c r="D577" s="259"/>
      <c r="E577" s="259"/>
      <c r="F577" s="259"/>
      <c r="G577" s="259"/>
      <c r="H577" s="259"/>
      <c r="I577" s="258"/>
      <c r="J577" s="258"/>
      <c r="K577" s="258"/>
      <c r="L577" s="258"/>
      <c r="M577" s="258"/>
      <c r="N577" s="258"/>
      <c r="O577" s="258"/>
      <c r="P577" s="258"/>
      <c r="Q577" s="258"/>
      <c r="R577" s="258"/>
      <c r="S577" s="258"/>
      <c r="T577" s="258"/>
      <c r="U577" s="258"/>
      <c r="V577" s="258"/>
      <c r="W577" s="258"/>
      <c r="X577" s="258"/>
      <c r="Y577" s="258"/>
    </row>
    <row r="578" spans="1:25" ht="15.75" customHeight="1">
      <c r="A578" s="259"/>
      <c r="B578" s="259"/>
      <c r="C578" s="259"/>
      <c r="D578" s="259"/>
      <c r="E578" s="259"/>
      <c r="F578" s="259"/>
      <c r="G578" s="259"/>
      <c r="H578" s="259"/>
      <c r="I578" s="258"/>
      <c r="J578" s="258"/>
      <c r="K578" s="258"/>
      <c r="L578" s="258"/>
      <c r="M578" s="258"/>
      <c r="N578" s="258"/>
      <c r="O578" s="258"/>
      <c r="P578" s="258"/>
      <c r="Q578" s="258"/>
      <c r="R578" s="258"/>
      <c r="S578" s="258"/>
      <c r="T578" s="258"/>
      <c r="U578" s="258"/>
      <c r="V578" s="258"/>
      <c r="W578" s="258"/>
      <c r="X578" s="258"/>
      <c r="Y578" s="258"/>
    </row>
    <row r="579" spans="1:25" ht="15.75" customHeight="1">
      <c r="A579" s="259"/>
      <c r="B579" s="259"/>
      <c r="C579" s="259"/>
      <c r="D579" s="259"/>
      <c r="E579" s="259"/>
      <c r="F579" s="259"/>
      <c r="G579" s="259"/>
      <c r="H579" s="259"/>
      <c r="I579" s="258"/>
      <c r="J579" s="258"/>
      <c r="K579" s="258"/>
      <c r="L579" s="258"/>
      <c r="M579" s="258"/>
      <c r="N579" s="258"/>
      <c r="O579" s="258"/>
      <c r="P579" s="258"/>
      <c r="Q579" s="258"/>
      <c r="R579" s="258"/>
      <c r="S579" s="258"/>
      <c r="T579" s="258"/>
      <c r="U579" s="258"/>
      <c r="V579" s="258"/>
      <c r="W579" s="258"/>
      <c r="X579" s="258"/>
      <c r="Y579" s="258"/>
    </row>
    <row r="580" spans="1:25" ht="15.75" customHeight="1">
      <c r="A580" s="259"/>
      <c r="B580" s="259"/>
      <c r="C580" s="259"/>
      <c r="D580" s="259"/>
      <c r="E580" s="259"/>
      <c r="F580" s="259"/>
      <c r="G580" s="259"/>
      <c r="H580" s="259"/>
      <c r="I580" s="258"/>
      <c r="J580" s="258"/>
      <c r="K580" s="258"/>
      <c r="L580" s="258"/>
      <c r="M580" s="258"/>
      <c r="N580" s="258"/>
      <c r="O580" s="258"/>
      <c r="P580" s="258"/>
      <c r="Q580" s="258"/>
      <c r="R580" s="258"/>
      <c r="S580" s="258"/>
      <c r="T580" s="258"/>
      <c r="U580" s="258"/>
      <c r="V580" s="258"/>
      <c r="W580" s="258"/>
      <c r="X580" s="258"/>
      <c r="Y580" s="258"/>
    </row>
    <row r="581" spans="1:25" ht="15.75" customHeight="1">
      <c r="A581" s="259"/>
      <c r="B581" s="259"/>
      <c r="C581" s="259"/>
      <c r="D581" s="259"/>
      <c r="E581" s="259"/>
      <c r="F581" s="259"/>
      <c r="G581" s="259"/>
      <c r="H581" s="259"/>
      <c r="I581" s="258"/>
      <c r="J581" s="258"/>
      <c r="K581" s="258"/>
      <c r="L581" s="258"/>
      <c r="M581" s="258"/>
      <c r="N581" s="258"/>
      <c r="O581" s="258"/>
      <c r="P581" s="258"/>
      <c r="Q581" s="258"/>
      <c r="R581" s="258"/>
      <c r="S581" s="258"/>
      <c r="T581" s="258"/>
      <c r="U581" s="258"/>
      <c r="V581" s="258"/>
      <c r="W581" s="258"/>
      <c r="X581" s="258"/>
      <c r="Y581" s="258"/>
    </row>
    <row r="582" spans="1:25" ht="15.75" customHeight="1">
      <c r="A582" s="259"/>
      <c r="B582" s="259"/>
      <c r="C582" s="259"/>
      <c r="D582" s="259"/>
      <c r="E582" s="259"/>
      <c r="F582" s="259"/>
      <c r="G582" s="259"/>
      <c r="H582" s="259"/>
      <c r="I582" s="258"/>
      <c r="J582" s="258"/>
      <c r="K582" s="258"/>
      <c r="L582" s="258"/>
      <c r="M582" s="258"/>
      <c r="N582" s="258"/>
      <c r="O582" s="258"/>
      <c r="P582" s="258"/>
      <c r="Q582" s="258"/>
      <c r="R582" s="258"/>
      <c r="S582" s="258"/>
      <c r="T582" s="258"/>
      <c r="U582" s="258"/>
      <c r="V582" s="258"/>
      <c r="W582" s="258"/>
      <c r="X582" s="258"/>
      <c r="Y582" s="258"/>
    </row>
    <row r="583" spans="1:25" ht="15.75" customHeight="1">
      <c r="A583" s="259"/>
      <c r="B583" s="259"/>
      <c r="C583" s="259"/>
      <c r="D583" s="259"/>
      <c r="E583" s="259"/>
      <c r="F583" s="259"/>
      <c r="G583" s="259"/>
      <c r="H583" s="259"/>
      <c r="I583" s="258"/>
      <c r="J583" s="258"/>
      <c r="K583" s="258"/>
      <c r="L583" s="258"/>
      <c r="M583" s="258"/>
      <c r="N583" s="258"/>
      <c r="O583" s="258"/>
      <c r="P583" s="258"/>
      <c r="Q583" s="258"/>
      <c r="R583" s="258"/>
      <c r="S583" s="258"/>
      <c r="T583" s="258"/>
      <c r="U583" s="258"/>
      <c r="V583" s="258"/>
      <c r="W583" s="258"/>
      <c r="X583" s="258"/>
      <c r="Y583" s="258"/>
    </row>
    <row r="584" spans="1:25" ht="15.75" customHeight="1">
      <c r="A584" s="259"/>
      <c r="B584" s="259"/>
      <c r="C584" s="259"/>
      <c r="D584" s="259"/>
      <c r="E584" s="259"/>
      <c r="F584" s="259"/>
      <c r="G584" s="259"/>
      <c r="H584" s="259"/>
      <c r="I584" s="258"/>
      <c r="J584" s="258"/>
      <c r="K584" s="258"/>
      <c r="L584" s="258"/>
      <c r="M584" s="258"/>
      <c r="N584" s="258"/>
      <c r="O584" s="258"/>
      <c r="P584" s="258"/>
      <c r="Q584" s="258"/>
      <c r="R584" s="258"/>
      <c r="S584" s="258"/>
      <c r="T584" s="258"/>
      <c r="U584" s="258"/>
      <c r="V584" s="258"/>
      <c r="W584" s="258"/>
      <c r="X584" s="258"/>
      <c r="Y584" s="258"/>
    </row>
    <row r="585" spans="1:25" ht="15.75" customHeight="1">
      <c r="A585" s="259"/>
      <c r="B585" s="259"/>
      <c r="C585" s="259"/>
      <c r="D585" s="259"/>
      <c r="E585" s="259"/>
      <c r="F585" s="259"/>
      <c r="G585" s="259"/>
      <c r="H585" s="259"/>
      <c r="I585" s="258"/>
      <c r="J585" s="258"/>
      <c r="K585" s="258"/>
      <c r="L585" s="258"/>
      <c r="M585" s="258"/>
      <c r="N585" s="258"/>
      <c r="O585" s="258"/>
      <c r="P585" s="258"/>
      <c r="Q585" s="258"/>
      <c r="R585" s="258"/>
      <c r="S585" s="258"/>
      <c r="T585" s="258"/>
      <c r="U585" s="258"/>
      <c r="V585" s="258"/>
      <c r="W585" s="258"/>
      <c r="X585" s="258"/>
      <c r="Y585" s="258"/>
    </row>
    <row r="586" spans="1:25" ht="15.75" customHeight="1">
      <c r="A586" s="259"/>
      <c r="B586" s="259"/>
      <c r="C586" s="259"/>
      <c r="D586" s="259"/>
      <c r="E586" s="259"/>
      <c r="F586" s="259"/>
      <c r="G586" s="259"/>
      <c r="H586" s="259"/>
      <c r="I586" s="258"/>
      <c r="J586" s="258"/>
      <c r="K586" s="258"/>
      <c r="L586" s="258"/>
      <c r="M586" s="258"/>
      <c r="N586" s="258"/>
      <c r="O586" s="258"/>
      <c r="P586" s="258"/>
      <c r="Q586" s="258"/>
      <c r="R586" s="258"/>
      <c r="S586" s="258"/>
      <c r="T586" s="258"/>
      <c r="U586" s="258"/>
      <c r="V586" s="258"/>
      <c r="W586" s="258"/>
      <c r="X586" s="258"/>
      <c r="Y586" s="258"/>
    </row>
    <row r="587" spans="1:25" ht="15.75" customHeight="1">
      <c r="A587" s="259"/>
      <c r="B587" s="259"/>
      <c r="C587" s="259"/>
      <c r="D587" s="259"/>
      <c r="E587" s="259"/>
      <c r="F587" s="259"/>
      <c r="G587" s="259"/>
      <c r="H587" s="259"/>
      <c r="I587" s="258"/>
      <c r="J587" s="258"/>
      <c r="K587" s="258"/>
      <c r="L587" s="258"/>
      <c r="M587" s="258"/>
      <c r="N587" s="258"/>
      <c r="O587" s="258"/>
      <c r="P587" s="258"/>
      <c r="Q587" s="258"/>
      <c r="R587" s="258"/>
      <c r="S587" s="258"/>
      <c r="T587" s="258"/>
      <c r="U587" s="258"/>
      <c r="V587" s="258"/>
      <c r="W587" s="258"/>
      <c r="X587" s="258"/>
      <c r="Y587" s="258"/>
    </row>
    <row r="588" spans="1:25" ht="15.75" customHeight="1">
      <c r="A588" s="259"/>
      <c r="B588" s="259"/>
      <c r="C588" s="259"/>
      <c r="D588" s="259"/>
      <c r="E588" s="259"/>
      <c r="F588" s="259"/>
      <c r="G588" s="259"/>
      <c r="H588" s="259"/>
      <c r="I588" s="258"/>
      <c r="J588" s="258"/>
      <c r="K588" s="258"/>
      <c r="L588" s="258"/>
      <c r="M588" s="258"/>
      <c r="N588" s="258"/>
      <c r="O588" s="258"/>
      <c r="P588" s="258"/>
      <c r="Q588" s="258"/>
      <c r="R588" s="258"/>
      <c r="S588" s="258"/>
      <c r="T588" s="258"/>
      <c r="U588" s="258"/>
      <c r="V588" s="258"/>
      <c r="W588" s="258"/>
      <c r="X588" s="258"/>
      <c r="Y588" s="258"/>
    </row>
    <row r="589" spans="1:25" ht="15.75" customHeight="1">
      <c r="A589" s="259"/>
      <c r="B589" s="259"/>
      <c r="C589" s="259"/>
      <c r="D589" s="259"/>
      <c r="E589" s="259"/>
      <c r="F589" s="259"/>
      <c r="G589" s="259"/>
      <c r="H589" s="259"/>
      <c r="I589" s="258"/>
      <c r="J589" s="258"/>
      <c r="K589" s="258"/>
      <c r="L589" s="258"/>
      <c r="M589" s="258"/>
      <c r="N589" s="258"/>
      <c r="O589" s="258"/>
      <c r="P589" s="258"/>
      <c r="Q589" s="258"/>
      <c r="R589" s="258"/>
      <c r="S589" s="258"/>
      <c r="T589" s="258"/>
      <c r="U589" s="258"/>
      <c r="V589" s="258"/>
      <c r="W589" s="258"/>
      <c r="X589" s="258"/>
      <c r="Y589" s="258"/>
    </row>
    <row r="590" spans="1:25" ht="15.75" customHeight="1">
      <c r="A590" s="259"/>
      <c r="B590" s="259"/>
      <c r="C590" s="259"/>
      <c r="D590" s="259"/>
      <c r="E590" s="259"/>
      <c r="F590" s="259"/>
      <c r="G590" s="259"/>
      <c r="H590" s="259"/>
      <c r="I590" s="258"/>
      <c r="J590" s="258"/>
      <c r="K590" s="258"/>
      <c r="L590" s="258"/>
      <c r="M590" s="258"/>
      <c r="N590" s="258"/>
      <c r="O590" s="258"/>
      <c r="P590" s="258"/>
      <c r="Q590" s="258"/>
      <c r="R590" s="258"/>
      <c r="S590" s="258"/>
      <c r="T590" s="258"/>
      <c r="U590" s="258"/>
      <c r="V590" s="258"/>
      <c r="W590" s="258"/>
      <c r="X590" s="258"/>
      <c r="Y590" s="258"/>
    </row>
    <row r="591" spans="1:25" ht="15.75" customHeight="1">
      <c r="A591" s="259"/>
      <c r="B591" s="259"/>
      <c r="C591" s="259"/>
      <c r="D591" s="259"/>
      <c r="E591" s="259"/>
      <c r="F591" s="259"/>
      <c r="G591" s="259"/>
      <c r="H591" s="259"/>
      <c r="I591" s="258"/>
      <c r="J591" s="258"/>
      <c r="K591" s="258"/>
      <c r="L591" s="258"/>
      <c r="M591" s="258"/>
      <c r="N591" s="258"/>
      <c r="O591" s="258"/>
      <c r="P591" s="258"/>
      <c r="Q591" s="258"/>
      <c r="R591" s="258"/>
      <c r="S591" s="258"/>
      <c r="T591" s="258"/>
      <c r="U591" s="258"/>
      <c r="V591" s="258"/>
      <c r="W591" s="258"/>
      <c r="X591" s="258"/>
      <c r="Y591" s="258"/>
    </row>
    <row r="592" spans="1:25" ht="15.75" customHeight="1">
      <c r="A592" s="259"/>
      <c r="B592" s="259"/>
      <c r="C592" s="259"/>
      <c r="D592" s="259"/>
      <c r="E592" s="259"/>
      <c r="F592" s="259"/>
      <c r="G592" s="259"/>
      <c r="H592" s="259"/>
      <c r="I592" s="258"/>
      <c r="J592" s="258"/>
      <c r="K592" s="258"/>
      <c r="L592" s="258"/>
      <c r="M592" s="258"/>
      <c r="N592" s="258"/>
      <c r="O592" s="258"/>
      <c r="P592" s="258"/>
      <c r="Q592" s="258"/>
      <c r="R592" s="258"/>
      <c r="S592" s="258"/>
      <c r="T592" s="258"/>
      <c r="U592" s="258"/>
      <c r="V592" s="258"/>
      <c r="W592" s="258"/>
      <c r="X592" s="258"/>
      <c r="Y592" s="258"/>
    </row>
    <row r="593" spans="1:25" ht="15.75" customHeight="1">
      <c r="A593" s="259"/>
      <c r="B593" s="259"/>
      <c r="C593" s="259"/>
      <c r="D593" s="259"/>
      <c r="E593" s="259"/>
      <c r="F593" s="259"/>
      <c r="G593" s="259"/>
      <c r="H593" s="259"/>
      <c r="I593" s="258"/>
      <c r="J593" s="258"/>
      <c r="K593" s="258"/>
      <c r="L593" s="258"/>
      <c r="M593" s="258"/>
      <c r="N593" s="258"/>
      <c r="O593" s="258"/>
      <c r="P593" s="258"/>
      <c r="Q593" s="258"/>
      <c r="R593" s="258"/>
      <c r="S593" s="258"/>
      <c r="T593" s="258"/>
      <c r="U593" s="258"/>
      <c r="V593" s="258"/>
      <c r="W593" s="258"/>
      <c r="X593" s="258"/>
      <c r="Y593" s="258"/>
    </row>
    <row r="594" spans="1:25" ht="15.75" customHeight="1">
      <c r="A594" s="259"/>
      <c r="B594" s="259"/>
      <c r="C594" s="259"/>
      <c r="D594" s="259"/>
      <c r="E594" s="259"/>
      <c r="F594" s="259"/>
      <c r="G594" s="259"/>
      <c r="H594" s="259"/>
      <c r="I594" s="258"/>
      <c r="J594" s="258"/>
      <c r="K594" s="258"/>
      <c r="L594" s="258"/>
      <c r="M594" s="258"/>
      <c r="N594" s="258"/>
      <c r="O594" s="258"/>
      <c r="P594" s="258"/>
      <c r="Q594" s="258"/>
      <c r="R594" s="258"/>
      <c r="S594" s="258"/>
      <c r="T594" s="258"/>
      <c r="U594" s="258"/>
      <c r="V594" s="258"/>
      <c r="W594" s="258"/>
      <c r="X594" s="258"/>
      <c r="Y594" s="258"/>
    </row>
    <row r="595" spans="1:25" ht="15.75" customHeight="1">
      <c r="A595" s="259"/>
      <c r="B595" s="259"/>
      <c r="C595" s="259"/>
      <c r="D595" s="259"/>
      <c r="E595" s="259"/>
      <c r="F595" s="259"/>
      <c r="G595" s="259"/>
      <c r="H595" s="259"/>
      <c r="I595" s="258"/>
      <c r="J595" s="258"/>
      <c r="K595" s="258"/>
      <c r="L595" s="258"/>
      <c r="M595" s="258"/>
      <c r="N595" s="258"/>
      <c r="O595" s="258"/>
      <c r="P595" s="258"/>
      <c r="Q595" s="258"/>
      <c r="R595" s="258"/>
      <c r="S595" s="258"/>
      <c r="T595" s="258"/>
      <c r="U595" s="258"/>
      <c r="V595" s="258"/>
      <c r="W595" s="258"/>
      <c r="X595" s="258"/>
      <c r="Y595" s="258"/>
    </row>
    <row r="596" spans="1:25" ht="15.75" customHeight="1">
      <c r="A596" s="259"/>
      <c r="B596" s="259"/>
      <c r="C596" s="259"/>
      <c r="D596" s="259"/>
      <c r="E596" s="259"/>
      <c r="F596" s="259"/>
      <c r="G596" s="259"/>
      <c r="H596" s="259"/>
      <c r="I596" s="258"/>
      <c r="J596" s="258"/>
      <c r="K596" s="258"/>
      <c r="L596" s="258"/>
      <c r="M596" s="258"/>
      <c r="N596" s="258"/>
      <c r="O596" s="258"/>
      <c r="P596" s="258"/>
      <c r="Q596" s="258"/>
      <c r="R596" s="258"/>
      <c r="S596" s="258"/>
      <c r="T596" s="258"/>
      <c r="U596" s="258"/>
      <c r="V596" s="258"/>
      <c r="W596" s="258"/>
      <c r="X596" s="258"/>
      <c r="Y596" s="258"/>
    </row>
    <row r="597" spans="1:25" ht="15.75" customHeight="1">
      <c r="A597" s="259"/>
      <c r="B597" s="259"/>
      <c r="C597" s="259"/>
      <c r="D597" s="259"/>
      <c r="E597" s="259"/>
      <c r="F597" s="259"/>
      <c r="G597" s="259"/>
      <c r="H597" s="259"/>
      <c r="I597" s="258"/>
      <c r="J597" s="258"/>
      <c r="K597" s="258"/>
      <c r="L597" s="258"/>
      <c r="M597" s="258"/>
      <c r="N597" s="258"/>
      <c r="O597" s="258"/>
      <c r="P597" s="258"/>
      <c r="Q597" s="258"/>
      <c r="R597" s="258"/>
      <c r="S597" s="258"/>
      <c r="T597" s="258"/>
      <c r="U597" s="258"/>
      <c r="V597" s="258"/>
      <c r="W597" s="258"/>
      <c r="X597" s="258"/>
      <c r="Y597" s="258"/>
    </row>
    <row r="598" spans="1:25" ht="15.75" customHeight="1">
      <c r="A598" s="259"/>
      <c r="B598" s="259"/>
      <c r="C598" s="259"/>
      <c r="D598" s="259"/>
      <c r="E598" s="259"/>
      <c r="F598" s="259"/>
      <c r="G598" s="259"/>
      <c r="H598" s="259"/>
      <c r="I598" s="258"/>
      <c r="J598" s="258"/>
      <c r="K598" s="258"/>
      <c r="L598" s="258"/>
      <c r="M598" s="258"/>
      <c r="N598" s="258"/>
      <c r="O598" s="258"/>
      <c r="P598" s="258"/>
      <c r="Q598" s="258"/>
      <c r="R598" s="258"/>
      <c r="S598" s="258"/>
      <c r="T598" s="258"/>
      <c r="U598" s="258"/>
      <c r="V598" s="258"/>
      <c r="W598" s="258"/>
      <c r="X598" s="258"/>
      <c r="Y598" s="258"/>
    </row>
    <row r="599" spans="1:25" ht="15.75" customHeight="1">
      <c r="A599" s="259"/>
      <c r="B599" s="259"/>
      <c r="C599" s="259"/>
      <c r="D599" s="259"/>
      <c r="E599" s="259"/>
      <c r="F599" s="259"/>
      <c r="G599" s="259"/>
      <c r="H599" s="259"/>
      <c r="I599" s="258"/>
      <c r="J599" s="258"/>
      <c r="K599" s="258"/>
      <c r="L599" s="258"/>
      <c r="M599" s="258"/>
      <c r="N599" s="258"/>
      <c r="O599" s="258"/>
      <c r="P599" s="258"/>
      <c r="Q599" s="258"/>
      <c r="R599" s="258"/>
      <c r="S599" s="258"/>
      <c r="T599" s="258"/>
      <c r="U599" s="258"/>
      <c r="V599" s="258"/>
      <c r="W599" s="258"/>
      <c r="X599" s="258"/>
      <c r="Y599" s="258"/>
    </row>
    <row r="600" spans="1:25" ht="15.75" customHeight="1">
      <c r="A600" s="259"/>
      <c r="B600" s="259"/>
      <c r="C600" s="259"/>
      <c r="D600" s="259"/>
      <c r="E600" s="259"/>
      <c r="F600" s="259"/>
      <c r="G600" s="259"/>
      <c r="H600" s="259"/>
      <c r="I600" s="258"/>
      <c r="J600" s="258"/>
      <c r="K600" s="258"/>
      <c r="L600" s="258"/>
      <c r="M600" s="258"/>
      <c r="N600" s="258"/>
      <c r="O600" s="258"/>
      <c r="P600" s="258"/>
      <c r="Q600" s="258"/>
      <c r="R600" s="258"/>
      <c r="S600" s="258"/>
      <c r="T600" s="258"/>
      <c r="U600" s="258"/>
      <c r="V600" s="258"/>
      <c r="W600" s="258"/>
      <c r="X600" s="258"/>
      <c r="Y600" s="258"/>
    </row>
    <row r="601" spans="1:25" ht="15.75" customHeight="1">
      <c r="A601" s="259"/>
      <c r="B601" s="259"/>
      <c r="C601" s="259"/>
      <c r="D601" s="259"/>
      <c r="E601" s="259"/>
      <c r="F601" s="259"/>
      <c r="G601" s="259"/>
      <c r="H601" s="259"/>
      <c r="I601" s="258"/>
      <c r="J601" s="258"/>
      <c r="K601" s="258"/>
      <c r="L601" s="258"/>
      <c r="M601" s="258"/>
      <c r="N601" s="258"/>
      <c r="O601" s="258"/>
      <c r="P601" s="258"/>
      <c r="Q601" s="258"/>
      <c r="R601" s="258"/>
      <c r="S601" s="258"/>
      <c r="T601" s="258"/>
      <c r="U601" s="258"/>
      <c r="V601" s="258"/>
      <c r="W601" s="258"/>
      <c r="X601" s="258"/>
      <c r="Y601" s="258"/>
    </row>
    <row r="602" spans="1:25" ht="15.75" customHeight="1">
      <c r="A602" s="259"/>
      <c r="B602" s="259"/>
      <c r="C602" s="259"/>
      <c r="D602" s="259"/>
      <c r="E602" s="259"/>
      <c r="F602" s="259"/>
      <c r="G602" s="259"/>
      <c r="H602" s="259"/>
      <c r="I602" s="258"/>
      <c r="J602" s="258"/>
      <c r="K602" s="258"/>
      <c r="L602" s="258"/>
      <c r="M602" s="258"/>
      <c r="N602" s="258"/>
      <c r="O602" s="258"/>
      <c r="P602" s="258"/>
      <c r="Q602" s="258"/>
      <c r="R602" s="258"/>
      <c r="S602" s="258"/>
      <c r="T602" s="258"/>
      <c r="U602" s="258"/>
      <c r="V602" s="258"/>
      <c r="W602" s="258"/>
      <c r="X602" s="258"/>
      <c r="Y602" s="258"/>
    </row>
    <row r="603" spans="1:25" ht="15.75" customHeight="1">
      <c r="A603" s="259"/>
      <c r="B603" s="259"/>
      <c r="C603" s="259"/>
      <c r="D603" s="259"/>
      <c r="E603" s="259"/>
      <c r="F603" s="259"/>
      <c r="G603" s="259"/>
      <c r="H603" s="259"/>
      <c r="I603" s="258"/>
      <c r="J603" s="258"/>
      <c r="K603" s="258"/>
      <c r="L603" s="258"/>
      <c r="M603" s="258"/>
      <c r="N603" s="258"/>
      <c r="O603" s="258"/>
      <c r="P603" s="258"/>
      <c r="Q603" s="258"/>
      <c r="R603" s="258"/>
      <c r="S603" s="258"/>
      <c r="T603" s="258"/>
      <c r="U603" s="258"/>
      <c r="V603" s="258"/>
      <c r="W603" s="258"/>
      <c r="X603" s="258"/>
      <c r="Y603" s="258"/>
    </row>
    <row r="604" spans="1:25" ht="15.75" customHeight="1">
      <c r="A604" s="259"/>
      <c r="B604" s="259"/>
      <c r="C604" s="259"/>
      <c r="D604" s="259"/>
      <c r="E604" s="259"/>
      <c r="F604" s="259"/>
      <c r="G604" s="259"/>
      <c r="H604" s="259"/>
      <c r="I604" s="258"/>
      <c r="J604" s="258"/>
      <c r="K604" s="258"/>
      <c r="L604" s="258"/>
      <c r="M604" s="258"/>
      <c r="N604" s="258"/>
      <c r="O604" s="258"/>
      <c r="P604" s="258"/>
      <c r="Q604" s="258"/>
      <c r="R604" s="258"/>
      <c r="S604" s="258"/>
      <c r="T604" s="258"/>
      <c r="U604" s="258"/>
      <c r="V604" s="258"/>
      <c r="W604" s="258"/>
      <c r="X604" s="258"/>
      <c r="Y604" s="258"/>
    </row>
    <row r="605" spans="1:25" ht="15.75" customHeight="1">
      <c r="A605" s="259"/>
      <c r="B605" s="259"/>
      <c r="C605" s="259"/>
      <c r="D605" s="259"/>
      <c r="E605" s="259"/>
      <c r="F605" s="259"/>
      <c r="G605" s="259"/>
      <c r="H605" s="259"/>
      <c r="I605" s="258"/>
      <c r="J605" s="258"/>
      <c r="K605" s="258"/>
      <c r="L605" s="258"/>
      <c r="M605" s="258"/>
      <c r="N605" s="258"/>
      <c r="O605" s="258"/>
      <c r="P605" s="258"/>
      <c r="Q605" s="258"/>
      <c r="R605" s="258"/>
      <c r="S605" s="258"/>
      <c r="T605" s="258"/>
      <c r="U605" s="258"/>
      <c r="V605" s="258"/>
      <c r="W605" s="258"/>
      <c r="X605" s="258"/>
      <c r="Y605" s="258"/>
    </row>
    <row r="606" spans="1:25" ht="15.75" customHeight="1">
      <c r="A606" s="259"/>
      <c r="B606" s="259"/>
      <c r="C606" s="259"/>
      <c r="D606" s="259"/>
      <c r="E606" s="259"/>
      <c r="F606" s="259"/>
      <c r="G606" s="259"/>
      <c r="H606" s="259"/>
      <c r="I606" s="258"/>
      <c r="J606" s="258"/>
      <c r="K606" s="258"/>
      <c r="L606" s="258"/>
      <c r="M606" s="258"/>
      <c r="N606" s="258"/>
      <c r="O606" s="258"/>
      <c r="P606" s="258"/>
      <c r="Q606" s="258"/>
      <c r="R606" s="258"/>
      <c r="S606" s="258"/>
      <c r="T606" s="258"/>
      <c r="U606" s="258"/>
      <c r="V606" s="258"/>
      <c r="W606" s="258"/>
      <c r="X606" s="258"/>
      <c r="Y606" s="258"/>
    </row>
    <row r="607" spans="1:25" ht="15.75" customHeight="1">
      <c r="A607" s="259"/>
      <c r="B607" s="259"/>
      <c r="C607" s="259"/>
      <c r="D607" s="259"/>
      <c r="E607" s="259"/>
      <c r="F607" s="259"/>
      <c r="G607" s="259"/>
      <c r="H607" s="259"/>
      <c r="I607" s="258"/>
      <c r="J607" s="258"/>
      <c r="K607" s="258"/>
      <c r="L607" s="258"/>
      <c r="M607" s="258"/>
      <c r="N607" s="258"/>
      <c r="O607" s="258"/>
      <c r="P607" s="258"/>
      <c r="Q607" s="258"/>
      <c r="R607" s="258"/>
      <c r="S607" s="258"/>
      <c r="T607" s="258"/>
      <c r="U607" s="258"/>
      <c r="V607" s="258"/>
      <c r="W607" s="258"/>
      <c r="X607" s="258"/>
      <c r="Y607" s="258"/>
    </row>
    <row r="608" spans="1:25" ht="15.75" customHeight="1">
      <c r="A608" s="259"/>
      <c r="B608" s="259"/>
      <c r="C608" s="259"/>
      <c r="D608" s="259"/>
      <c r="E608" s="259"/>
      <c r="F608" s="259"/>
      <c r="G608" s="259"/>
      <c r="H608" s="259"/>
      <c r="I608" s="258"/>
      <c r="J608" s="258"/>
      <c r="K608" s="258"/>
      <c r="L608" s="258"/>
      <c r="M608" s="258"/>
      <c r="N608" s="258"/>
      <c r="O608" s="258"/>
      <c r="P608" s="258"/>
      <c r="Q608" s="258"/>
      <c r="R608" s="258"/>
      <c r="S608" s="258"/>
      <c r="T608" s="258"/>
      <c r="U608" s="258"/>
      <c r="V608" s="258"/>
      <c r="W608" s="258"/>
      <c r="X608" s="258"/>
      <c r="Y608" s="258"/>
    </row>
    <row r="609" spans="1:25" ht="15.75" customHeight="1">
      <c r="A609" s="259"/>
      <c r="B609" s="259"/>
      <c r="C609" s="259"/>
      <c r="D609" s="259"/>
      <c r="E609" s="259"/>
      <c r="F609" s="259"/>
      <c r="G609" s="259"/>
      <c r="H609" s="259"/>
      <c r="I609" s="258"/>
      <c r="J609" s="258"/>
      <c r="K609" s="258"/>
      <c r="L609" s="258"/>
      <c r="M609" s="258"/>
      <c r="N609" s="258"/>
      <c r="O609" s="258"/>
      <c r="P609" s="258"/>
      <c r="Q609" s="258"/>
      <c r="R609" s="258"/>
      <c r="S609" s="258"/>
      <c r="T609" s="258"/>
      <c r="U609" s="258"/>
      <c r="V609" s="258"/>
      <c r="W609" s="258"/>
      <c r="X609" s="258"/>
      <c r="Y609" s="258"/>
    </row>
    <row r="610" spans="1:25" ht="15.75" customHeight="1">
      <c r="A610" s="259"/>
      <c r="B610" s="259"/>
      <c r="C610" s="259"/>
      <c r="D610" s="259"/>
      <c r="E610" s="259"/>
      <c r="F610" s="259"/>
      <c r="G610" s="259"/>
      <c r="H610" s="259"/>
      <c r="I610" s="258"/>
      <c r="J610" s="258"/>
      <c r="K610" s="258"/>
      <c r="L610" s="258"/>
      <c r="M610" s="258"/>
      <c r="N610" s="258"/>
      <c r="O610" s="258"/>
      <c r="P610" s="258"/>
      <c r="Q610" s="258"/>
      <c r="R610" s="258"/>
      <c r="S610" s="258"/>
      <c r="T610" s="258"/>
      <c r="U610" s="258"/>
      <c r="V610" s="258"/>
      <c r="W610" s="258"/>
      <c r="X610" s="258"/>
      <c r="Y610" s="258"/>
    </row>
    <row r="611" spans="1:25" ht="15.75" customHeight="1">
      <c r="A611" s="259"/>
      <c r="B611" s="259"/>
      <c r="C611" s="259"/>
      <c r="D611" s="259"/>
      <c r="E611" s="259"/>
      <c r="F611" s="259"/>
      <c r="G611" s="259"/>
      <c r="H611" s="259"/>
      <c r="I611" s="258"/>
      <c r="J611" s="258"/>
      <c r="K611" s="258"/>
      <c r="L611" s="258"/>
      <c r="M611" s="258"/>
      <c r="N611" s="258"/>
      <c r="O611" s="258"/>
      <c r="P611" s="258"/>
      <c r="Q611" s="258"/>
      <c r="R611" s="258"/>
      <c r="S611" s="258"/>
      <c r="T611" s="258"/>
      <c r="U611" s="258"/>
      <c r="V611" s="258"/>
      <c r="W611" s="258"/>
      <c r="X611" s="258"/>
      <c r="Y611" s="258"/>
    </row>
    <row r="612" spans="1:25" ht="15.75" customHeight="1">
      <c r="A612" s="259"/>
      <c r="B612" s="259"/>
      <c r="C612" s="259"/>
      <c r="D612" s="259"/>
      <c r="E612" s="259"/>
      <c r="F612" s="259"/>
      <c r="G612" s="259"/>
      <c r="H612" s="259"/>
      <c r="I612" s="258"/>
      <c r="J612" s="258"/>
      <c r="K612" s="258"/>
      <c r="L612" s="258"/>
      <c r="M612" s="258"/>
      <c r="N612" s="258"/>
      <c r="O612" s="258"/>
      <c r="P612" s="258"/>
      <c r="Q612" s="258"/>
      <c r="R612" s="258"/>
      <c r="S612" s="258"/>
      <c r="T612" s="258"/>
      <c r="U612" s="258"/>
      <c r="V612" s="258"/>
      <c r="W612" s="258"/>
      <c r="X612" s="258"/>
      <c r="Y612" s="258"/>
    </row>
    <row r="613" spans="1:25" ht="15.75" customHeight="1">
      <c r="A613" s="259"/>
      <c r="B613" s="259"/>
      <c r="C613" s="259"/>
      <c r="D613" s="259"/>
      <c r="E613" s="259"/>
      <c r="F613" s="259"/>
      <c r="G613" s="259"/>
      <c r="H613" s="259"/>
      <c r="I613" s="258"/>
      <c r="J613" s="258"/>
      <c r="K613" s="258"/>
      <c r="L613" s="258"/>
      <c r="M613" s="258"/>
      <c r="N613" s="258"/>
      <c r="O613" s="258"/>
      <c r="P613" s="258"/>
      <c r="Q613" s="258"/>
      <c r="R613" s="258"/>
      <c r="S613" s="258"/>
      <c r="T613" s="258"/>
      <c r="U613" s="258"/>
      <c r="V613" s="258"/>
      <c r="W613" s="258"/>
      <c r="X613" s="258"/>
      <c r="Y613" s="258"/>
    </row>
    <row r="614" spans="1:25" ht="15.75" customHeight="1">
      <c r="A614" s="259"/>
      <c r="B614" s="259"/>
      <c r="C614" s="259"/>
      <c r="D614" s="259"/>
      <c r="E614" s="259"/>
      <c r="F614" s="259"/>
      <c r="G614" s="259"/>
      <c r="H614" s="259"/>
      <c r="I614" s="258"/>
      <c r="J614" s="258"/>
      <c r="K614" s="258"/>
      <c r="L614" s="258"/>
      <c r="M614" s="258"/>
      <c r="N614" s="258"/>
      <c r="O614" s="258"/>
      <c r="P614" s="258"/>
      <c r="Q614" s="258"/>
      <c r="R614" s="258"/>
      <c r="S614" s="258"/>
      <c r="T614" s="258"/>
      <c r="U614" s="258"/>
      <c r="V614" s="258"/>
      <c r="W614" s="258"/>
      <c r="X614" s="258"/>
      <c r="Y614" s="258"/>
    </row>
    <row r="615" spans="1:25" ht="15.75" customHeight="1">
      <c r="A615" s="259"/>
      <c r="B615" s="259"/>
      <c r="C615" s="259"/>
      <c r="D615" s="259"/>
      <c r="E615" s="259"/>
      <c r="F615" s="259"/>
      <c r="G615" s="259"/>
      <c r="H615" s="259"/>
      <c r="I615" s="258"/>
      <c r="J615" s="258"/>
      <c r="K615" s="258"/>
      <c r="L615" s="258"/>
      <c r="M615" s="258"/>
      <c r="N615" s="258"/>
      <c r="O615" s="258"/>
      <c r="P615" s="258"/>
      <c r="Q615" s="258"/>
      <c r="R615" s="258"/>
      <c r="S615" s="258"/>
      <c r="T615" s="258"/>
      <c r="U615" s="258"/>
      <c r="V615" s="258"/>
      <c r="W615" s="258"/>
      <c r="X615" s="258"/>
      <c r="Y615" s="258"/>
    </row>
    <row r="616" spans="1:25" ht="15.75" customHeight="1">
      <c r="A616" s="259"/>
      <c r="B616" s="259"/>
      <c r="C616" s="259"/>
      <c r="D616" s="259"/>
      <c r="E616" s="259"/>
      <c r="F616" s="259"/>
      <c r="G616" s="259"/>
      <c r="H616" s="259"/>
      <c r="I616" s="258"/>
      <c r="J616" s="258"/>
      <c r="K616" s="258"/>
      <c r="L616" s="258"/>
      <c r="M616" s="258"/>
      <c r="N616" s="258"/>
      <c r="O616" s="258"/>
      <c r="P616" s="258"/>
      <c r="Q616" s="258"/>
      <c r="R616" s="258"/>
      <c r="S616" s="258"/>
      <c r="T616" s="258"/>
      <c r="U616" s="258"/>
      <c r="V616" s="258"/>
      <c r="W616" s="258"/>
      <c r="X616" s="258"/>
      <c r="Y616" s="258"/>
    </row>
    <row r="617" spans="1:25" ht="15.75" customHeight="1">
      <c r="A617" s="259"/>
      <c r="B617" s="259"/>
      <c r="C617" s="259"/>
      <c r="D617" s="259"/>
      <c r="E617" s="259"/>
      <c r="F617" s="259"/>
      <c r="G617" s="259"/>
      <c r="H617" s="259"/>
      <c r="I617" s="258"/>
      <c r="J617" s="258"/>
      <c r="K617" s="258"/>
      <c r="L617" s="258"/>
      <c r="M617" s="258"/>
      <c r="N617" s="258"/>
      <c r="O617" s="258"/>
      <c r="P617" s="258"/>
      <c r="Q617" s="258"/>
      <c r="R617" s="258"/>
      <c r="S617" s="258"/>
      <c r="T617" s="258"/>
      <c r="U617" s="258"/>
      <c r="V617" s="258"/>
      <c r="W617" s="258"/>
      <c r="X617" s="258"/>
      <c r="Y617" s="258"/>
    </row>
    <row r="618" spans="1:25" ht="15.75" customHeight="1">
      <c r="A618" s="259"/>
      <c r="B618" s="259"/>
      <c r="C618" s="259"/>
      <c r="D618" s="259"/>
      <c r="E618" s="259"/>
      <c r="F618" s="259"/>
      <c r="G618" s="259"/>
      <c r="H618" s="259"/>
      <c r="I618" s="258"/>
      <c r="J618" s="258"/>
      <c r="K618" s="258"/>
      <c r="L618" s="258"/>
      <c r="M618" s="258"/>
      <c r="N618" s="258"/>
      <c r="O618" s="258"/>
      <c r="P618" s="258"/>
      <c r="Q618" s="258"/>
      <c r="R618" s="258"/>
      <c r="S618" s="258"/>
      <c r="T618" s="258"/>
      <c r="U618" s="258"/>
      <c r="V618" s="258"/>
      <c r="W618" s="258"/>
      <c r="X618" s="258"/>
      <c r="Y618" s="258"/>
    </row>
    <row r="619" spans="1:25" ht="15.75" customHeight="1">
      <c r="A619" s="259"/>
      <c r="B619" s="259"/>
      <c r="C619" s="259"/>
      <c r="D619" s="259"/>
      <c r="E619" s="259"/>
      <c r="F619" s="259"/>
      <c r="G619" s="259"/>
      <c r="H619" s="259"/>
      <c r="I619" s="258"/>
      <c r="J619" s="258"/>
      <c r="K619" s="258"/>
      <c r="L619" s="258"/>
      <c r="M619" s="258"/>
      <c r="N619" s="258"/>
      <c r="O619" s="258"/>
      <c r="P619" s="258"/>
      <c r="Q619" s="258"/>
      <c r="R619" s="258"/>
      <c r="S619" s="258"/>
      <c r="T619" s="258"/>
      <c r="U619" s="258"/>
      <c r="V619" s="258"/>
      <c r="W619" s="258"/>
      <c r="X619" s="258"/>
      <c r="Y619" s="258"/>
    </row>
    <row r="620" spans="1:25" ht="15.75" customHeight="1">
      <c r="A620" s="259"/>
      <c r="B620" s="259"/>
      <c r="C620" s="259"/>
      <c r="D620" s="259"/>
      <c r="E620" s="259"/>
      <c r="F620" s="259"/>
      <c r="G620" s="259"/>
      <c r="H620" s="259"/>
      <c r="I620" s="258"/>
      <c r="J620" s="258"/>
      <c r="K620" s="258"/>
      <c r="L620" s="258"/>
      <c r="M620" s="258"/>
      <c r="N620" s="258"/>
      <c r="O620" s="258"/>
      <c r="P620" s="258"/>
      <c r="Q620" s="258"/>
      <c r="R620" s="258"/>
      <c r="S620" s="258"/>
      <c r="T620" s="258"/>
      <c r="U620" s="258"/>
      <c r="V620" s="258"/>
      <c r="W620" s="258"/>
      <c r="X620" s="258"/>
      <c r="Y620" s="258"/>
    </row>
    <row r="621" spans="1:25" ht="15.75" customHeight="1">
      <c r="A621" s="259"/>
      <c r="B621" s="259"/>
      <c r="C621" s="259"/>
      <c r="D621" s="259"/>
      <c r="E621" s="259"/>
      <c r="F621" s="259"/>
      <c r="G621" s="259"/>
      <c r="H621" s="259"/>
      <c r="I621" s="258"/>
      <c r="J621" s="258"/>
      <c r="K621" s="258"/>
      <c r="L621" s="258"/>
      <c r="M621" s="258"/>
      <c r="N621" s="258"/>
      <c r="O621" s="258"/>
      <c r="P621" s="258"/>
      <c r="Q621" s="258"/>
      <c r="R621" s="258"/>
      <c r="S621" s="258"/>
      <c r="T621" s="258"/>
      <c r="U621" s="258"/>
      <c r="V621" s="258"/>
      <c r="W621" s="258"/>
      <c r="X621" s="258"/>
      <c r="Y621" s="258"/>
    </row>
    <row r="622" spans="1:25" ht="15.75" customHeight="1">
      <c r="A622" s="259"/>
      <c r="B622" s="259"/>
      <c r="C622" s="259"/>
      <c r="D622" s="259"/>
      <c r="E622" s="259"/>
      <c r="F622" s="259"/>
      <c r="G622" s="259"/>
      <c r="H622" s="259"/>
      <c r="I622" s="258"/>
      <c r="J622" s="258"/>
      <c r="K622" s="258"/>
      <c r="L622" s="258"/>
      <c r="M622" s="258"/>
      <c r="N622" s="258"/>
      <c r="O622" s="258"/>
      <c r="P622" s="258"/>
      <c r="Q622" s="258"/>
      <c r="R622" s="258"/>
      <c r="S622" s="258"/>
      <c r="T622" s="258"/>
      <c r="U622" s="258"/>
      <c r="V622" s="258"/>
      <c r="W622" s="258"/>
      <c r="X622" s="258"/>
      <c r="Y622" s="258"/>
    </row>
    <row r="623" spans="1:25" ht="15.75" customHeight="1">
      <c r="A623" s="259"/>
      <c r="B623" s="259"/>
      <c r="C623" s="259"/>
      <c r="D623" s="259"/>
      <c r="E623" s="259"/>
      <c r="F623" s="259"/>
      <c r="G623" s="259"/>
      <c r="H623" s="259"/>
      <c r="I623" s="258"/>
      <c r="J623" s="258"/>
      <c r="K623" s="258"/>
      <c r="L623" s="258"/>
      <c r="M623" s="258"/>
      <c r="N623" s="258"/>
      <c r="O623" s="258"/>
      <c r="P623" s="258"/>
      <c r="Q623" s="258"/>
      <c r="R623" s="258"/>
      <c r="S623" s="258"/>
      <c r="T623" s="258"/>
      <c r="U623" s="258"/>
      <c r="V623" s="258"/>
      <c r="W623" s="258"/>
      <c r="X623" s="258"/>
      <c r="Y623" s="258"/>
    </row>
    <row r="624" spans="1:25" ht="15.75" customHeight="1">
      <c r="A624" s="259"/>
      <c r="B624" s="259"/>
      <c r="C624" s="259"/>
      <c r="D624" s="259"/>
      <c r="E624" s="259"/>
      <c r="F624" s="259"/>
      <c r="G624" s="259"/>
      <c r="H624" s="259"/>
      <c r="I624" s="258"/>
      <c r="J624" s="258"/>
      <c r="K624" s="258"/>
      <c r="L624" s="258"/>
      <c r="M624" s="258"/>
      <c r="N624" s="258"/>
      <c r="O624" s="258"/>
      <c r="P624" s="258"/>
      <c r="Q624" s="258"/>
      <c r="R624" s="258"/>
      <c r="S624" s="258"/>
      <c r="T624" s="258"/>
      <c r="U624" s="258"/>
      <c r="V624" s="258"/>
      <c r="W624" s="258"/>
      <c r="X624" s="258"/>
      <c r="Y624" s="258"/>
    </row>
    <row r="625" spans="1:25" ht="15.75" customHeight="1">
      <c r="A625" s="259"/>
      <c r="B625" s="259"/>
      <c r="C625" s="259"/>
      <c r="D625" s="259"/>
      <c r="E625" s="259"/>
      <c r="F625" s="259"/>
      <c r="G625" s="259"/>
      <c r="H625" s="259"/>
      <c r="I625" s="258"/>
      <c r="J625" s="258"/>
      <c r="K625" s="258"/>
      <c r="L625" s="258"/>
      <c r="M625" s="258"/>
      <c r="N625" s="258"/>
      <c r="O625" s="258"/>
      <c r="P625" s="258"/>
      <c r="Q625" s="258"/>
      <c r="R625" s="258"/>
      <c r="S625" s="258"/>
      <c r="T625" s="258"/>
      <c r="U625" s="258"/>
      <c r="V625" s="258"/>
      <c r="W625" s="258"/>
      <c r="X625" s="258"/>
      <c r="Y625" s="258"/>
    </row>
    <row r="626" spans="1:25" ht="15.75" customHeight="1">
      <c r="A626" s="259"/>
      <c r="B626" s="259"/>
      <c r="C626" s="259"/>
      <c r="D626" s="259"/>
      <c r="E626" s="259"/>
      <c r="F626" s="259"/>
      <c r="G626" s="259"/>
      <c r="H626" s="259"/>
      <c r="I626" s="258"/>
      <c r="J626" s="258"/>
      <c r="K626" s="258"/>
      <c r="L626" s="258"/>
      <c r="M626" s="258"/>
      <c r="N626" s="258"/>
      <c r="O626" s="258"/>
      <c r="P626" s="258"/>
      <c r="Q626" s="258"/>
      <c r="R626" s="258"/>
      <c r="S626" s="258"/>
      <c r="T626" s="258"/>
      <c r="U626" s="258"/>
      <c r="V626" s="258"/>
      <c r="W626" s="258"/>
      <c r="X626" s="258"/>
      <c r="Y626" s="258"/>
    </row>
    <row r="627" spans="1:25" ht="15.75" customHeight="1">
      <c r="A627" s="259"/>
      <c r="B627" s="259"/>
      <c r="C627" s="259"/>
      <c r="D627" s="259"/>
      <c r="E627" s="259"/>
      <c r="F627" s="259"/>
      <c r="G627" s="259"/>
      <c r="H627" s="259"/>
      <c r="I627" s="258"/>
      <c r="J627" s="258"/>
      <c r="K627" s="258"/>
      <c r="L627" s="258"/>
      <c r="M627" s="258"/>
      <c r="N627" s="258"/>
      <c r="O627" s="258"/>
      <c r="P627" s="258"/>
      <c r="Q627" s="258"/>
      <c r="R627" s="258"/>
      <c r="S627" s="258"/>
      <c r="T627" s="258"/>
      <c r="U627" s="258"/>
      <c r="V627" s="258"/>
      <c r="W627" s="258"/>
      <c r="X627" s="258"/>
      <c r="Y627" s="258"/>
    </row>
    <row r="628" spans="1:25" ht="15.75" customHeight="1">
      <c r="A628" s="259"/>
      <c r="B628" s="259"/>
      <c r="C628" s="259"/>
      <c r="D628" s="259"/>
      <c r="E628" s="259"/>
      <c r="F628" s="259"/>
      <c r="G628" s="259"/>
      <c r="H628" s="259"/>
      <c r="I628" s="258"/>
      <c r="J628" s="258"/>
      <c r="K628" s="258"/>
      <c r="L628" s="258"/>
      <c r="M628" s="258"/>
      <c r="N628" s="258"/>
      <c r="O628" s="258"/>
      <c r="P628" s="258"/>
      <c r="Q628" s="258"/>
      <c r="R628" s="258"/>
      <c r="S628" s="258"/>
      <c r="T628" s="258"/>
      <c r="U628" s="258"/>
      <c r="V628" s="258"/>
      <c r="W628" s="258"/>
      <c r="X628" s="258"/>
      <c r="Y628" s="258"/>
    </row>
    <row r="629" spans="1:25" ht="15.75" customHeight="1">
      <c r="A629" s="259"/>
      <c r="B629" s="259"/>
      <c r="C629" s="259"/>
      <c r="D629" s="259"/>
      <c r="E629" s="259"/>
      <c r="F629" s="259"/>
      <c r="G629" s="259"/>
      <c r="H629" s="259"/>
      <c r="I629" s="258"/>
      <c r="J629" s="258"/>
      <c r="K629" s="258"/>
      <c r="L629" s="258"/>
      <c r="M629" s="258"/>
      <c r="N629" s="258"/>
      <c r="O629" s="258"/>
      <c r="P629" s="258"/>
      <c r="Q629" s="258"/>
      <c r="R629" s="258"/>
      <c r="S629" s="258"/>
      <c r="T629" s="258"/>
      <c r="U629" s="258"/>
      <c r="V629" s="258"/>
      <c r="W629" s="258"/>
      <c r="X629" s="258"/>
      <c r="Y629" s="258"/>
    </row>
    <row r="630" spans="1:25" ht="15.75" customHeight="1">
      <c r="A630" s="259"/>
      <c r="B630" s="259"/>
      <c r="C630" s="259"/>
      <c r="D630" s="259"/>
      <c r="E630" s="259"/>
      <c r="F630" s="259"/>
      <c r="G630" s="259"/>
      <c r="H630" s="259"/>
      <c r="I630" s="258"/>
      <c r="J630" s="258"/>
      <c r="K630" s="258"/>
      <c r="L630" s="258"/>
      <c r="M630" s="258"/>
      <c r="N630" s="258"/>
      <c r="O630" s="258"/>
      <c r="P630" s="258"/>
      <c r="Q630" s="258"/>
      <c r="R630" s="258"/>
      <c r="S630" s="258"/>
      <c r="T630" s="258"/>
      <c r="U630" s="258"/>
      <c r="V630" s="258"/>
      <c r="W630" s="258"/>
      <c r="X630" s="258"/>
      <c r="Y630" s="258"/>
    </row>
    <row r="631" spans="1:25" ht="15.75" customHeight="1">
      <c r="A631" s="259"/>
      <c r="B631" s="259"/>
      <c r="C631" s="259"/>
      <c r="D631" s="259"/>
      <c r="E631" s="259"/>
      <c r="F631" s="259"/>
      <c r="G631" s="259"/>
      <c r="H631" s="259"/>
      <c r="I631" s="258"/>
      <c r="J631" s="258"/>
      <c r="K631" s="258"/>
      <c r="L631" s="258"/>
      <c r="M631" s="258"/>
      <c r="N631" s="258"/>
      <c r="O631" s="258"/>
      <c r="P631" s="258"/>
      <c r="Q631" s="258"/>
      <c r="R631" s="258"/>
      <c r="S631" s="258"/>
      <c r="T631" s="258"/>
      <c r="U631" s="258"/>
      <c r="V631" s="258"/>
      <c r="W631" s="258"/>
      <c r="X631" s="258"/>
      <c r="Y631" s="258"/>
    </row>
    <row r="632" spans="1:25" ht="15.75" customHeight="1">
      <c r="A632" s="259"/>
      <c r="B632" s="259"/>
      <c r="C632" s="259"/>
      <c r="D632" s="259"/>
      <c r="E632" s="259"/>
      <c r="F632" s="259"/>
      <c r="G632" s="259"/>
      <c r="H632" s="259"/>
      <c r="I632" s="258"/>
      <c r="J632" s="258"/>
      <c r="K632" s="258"/>
      <c r="L632" s="258"/>
      <c r="M632" s="258"/>
      <c r="N632" s="258"/>
      <c r="O632" s="258"/>
      <c r="P632" s="258"/>
      <c r="Q632" s="258"/>
      <c r="R632" s="258"/>
      <c r="S632" s="258"/>
      <c r="T632" s="258"/>
      <c r="U632" s="258"/>
      <c r="V632" s="258"/>
      <c r="W632" s="258"/>
      <c r="X632" s="258"/>
      <c r="Y632" s="258"/>
    </row>
    <row r="633" spans="1:25" ht="15.75" customHeight="1">
      <c r="A633" s="259"/>
      <c r="B633" s="259"/>
      <c r="C633" s="259"/>
      <c r="D633" s="259"/>
      <c r="E633" s="259"/>
      <c r="F633" s="259"/>
      <c r="G633" s="259"/>
      <c r="H633" s="259"/>
      <c r="I633" s="258"/>
      <c r="J633" s="258"/>
      <c r="K633" s="258"/>
      <c r="L633" s="258"/>
      <c r="M633" s="258"/>
      <c r="N633" s="258"/>
      <c r="O633" s="258"/>
      <c r="P633" s="258"/>
      <c r="Q633" s="258"/>
      <c r="R633" s="258"/>
      <c r="S633" s="258"/>
      <c r="T633" s="258"/>
      <c r="U633" s="258"/>
      <c r="V633" s="258"/>
      <c r="W633" s="258"/>
      <c r="X633" s="258"/>
      <c r="Y633" s="258"/>
    </row>
    <row r="634" spans="1:25" ht="15.75" customHeight="1">
      <c r="A634" s="259"/>
      <c r="B634" s="259"/>
      <c r="C634" s="259"/>
      <c r="D634" s="259"/>
      <c r="E634" s="259"/>
      <c r="F634" s="259"/>
      <c r="G634" s="259"/>
      <c r="H634" s="259"/>
      <c r="I634" s="258"/>
      <c r="J634" s="258"/>
      <c r="K634" s="258"/>
      <c r="L634" s="258"/>
      <c r="M634" s="258"/>
      <c r="N634" s="258"/>
      <c r="O634" s="258"/>
      <c r="P634" s="258"/>
      <c r="Q634" s="258"/>
      <c r="R634" s="258"/>
      <c r="S634" s="258"/>
      <c r="T634" s="258"/>
      <c r="U634" s="258"/>
      <c r="V634" s="258"/>
      <c r="W634" s="258"/>
      <c r="X634" s="258"/>
      <c r="Y634" s="258"/>
    </row>
    <row r="635" spans="1:25" ht="15.75" customHeight="1">
      <c r="A635" s="259"/>
      <c r="B635" s="259"/>
      <c r="C635" s="259"/>
      <c r="D635" s="259"/>
      <c r="E635" s="259"/>
      <c r="F635" s="259"/>
      <c r="G635" s="259"/>
      <c r="H635" s="259"/>
      <c r="I635" s="258"/>
      <c r="J635" s="258"/>
      <c r="K635" s="258"/>
      <c r="L635" s="258"/>
      <c r="M635" s="258"/>
      <c r="N635" s="258"/>
      <c r="O635" s="258"/>
      <c r="P635" s="258"/>
      <c r="Q635" s="258"/>
      <c r="R635" s="258"/>
      <c r="S635" s="258"/>
      <c r="T635" s="258"/>
      <c r="U635" s="258"/>
      <c r="V635" s="258"/>
      <c r="W635" s="258"/>
      <c r="X635" s="258"/>
      <c r="Y635" s="258"/>
    </row>
    <row r="636" spans="1:25" ht="15.75" customHeight="1">
      <c r="A636" s="259"/>
      <c r="B636" s="259"/>
      <c r="C636" s="259"/>
      <c r="D636" s="259"/>
      <c r="E636" s="259"/>
      <c r="F636" s="259"/>
      <c r="G636" s="259"/>
      <c r="H636" s="259"/>
      <c r="I636" s="258"/>
      <c r="J636" s="258"/>
      <c r="K636" s="258"/>
      <c r="L636" s="258"/>
      <c r="M636" s="258"/>
      <c r="N636" s="258"/>
      <c r="O636" s="258"/>
      <c r="P636" s="258"/>
      <c r="Q636" s="258"/>
      <c r="R636" s="258"/>
      <c r="S636" s="258"/>
      <c r="T636" s="258"/>
      <c r="U636" s="258"/>
      <c r="V636" s="258"/>
      <c r="W636" s="258"/>
      <c r="X636" s="258"/>
      <c r="Y636" s="258"/>
    </row>
    <row r="637" spans="1:25" ht="15.75" customHeight="1">
      <c r="A637" s="259"/>
      <c r="B637" s="259"/>
      <c r="C637" s="259"/>
      <c r="D637" s="259"/>
      <c r="E637" s="259"/>
      <c r="F637" s="259"/>
      <c r="G637" s="259"/>
      <c r="H637" s="259"/>
      <c r="I637" s="258"/>
      <c r="J637" s="258"/>
      <c r="K637" s="258"/>
      <c r="L637" s="258"/>
      <c r="M637" s="258"/>
      <c r="N637" s="258"/>
      <c r="O637" s="258"/>
      <c r="P637" s="258"/>
      <c r="Q637" s="258"/>
      <c r="R637" s="258"/>
      <c r="S637" s="258"/>
      <c r="T637" s="258"/>
      <c r="U637" s="258"/>
      <c r="V637" s="258"/>
      <c r="W637" s="258"/>
      <c r="X637" s="258"/>
      <c r="Y637" s="258"/>
    </row>
    <row r="638" spans="1:25" ht="15.75" customHeight="1">
      <c r="A638" s="259"/>
      <c r="B638" s="259"/>
      <c r="C638" s="259"/>
      <c r="D638" s="259"/>
      <c r="E638" s="259"/>
      <c r="F638" s="259"/>
      <c r="G638" s="259"/>
      <c r="H638" s="259"/>
      <c r="I638" s="258"/>
      <c r="J638" s="258"/>
      <c r="K638" s="258"/>
      <c r="L638" s="258"/>
      <c r="M638" s="258"/>
      <c r="N638" s="258"/>
      <c r="O638" s="258"/>
      <c r="P638" s="258"/>
      <c r="Q638" s="258"/>
      <c r="R638" s="258"/>
      <c r="S638" s="258"/>
      <c r="T638" s="258"/>
      <c r="U638" s="258"/>
      <c r="V638" s="258"/>
      <c r="W638" s="258"/>
      <c r="X638" s="258"/>
      <c r="Y638" s="258"/>
    </row>
    <row r="639" spans="1:25" ht="15.75" customHeight="1">
      <c r="A639" s="259"/>
      <c r="B639" s="259"/>
      <c r="C639" s="259"/>
      <c r="D639" s="259"/>
      <c r="E639" s="259"/>
      <c r="F639" s="259"/>
      <c r="G639" s="259"/>
      <c r="H639" s="259"/>
      <c r="I639" s="258"/>
      <c r="J639" s="258"/>
      <c r="K639" s="258"/>
      <c r="L639" s="258"/>
      <c r="M639" s="258"/>
      <c r="N639" s="258"/>
      <c r="O639" s="258"/>
      <c r="P639" s="258"/>
      <c r="Q639" s="258"/>
      <c r="R639" s="258"/>
      <c r="S639" s="258"/>
      <c r="T639" s="258"/>
      <c r="U639" s="258"/>
      <c r="V639" s="258"/>
      <c r="W639" s="258"/>
      <c r="X639" s="258"/>
      <c r="Y639" s="258"/>
    </row>
    <row r="640" spans="1:25" ht="15.75" customHeight="1">
      <c r="A640" s="259"/>
      <c r="B640" s="259"/>
      <c r="C640" s="259"/>
      <c r="D640" s="259"/>
      <c r="E640" s="259"/>
      <c r="F640" s="259"/>
      <c r="G640" s="259"/>
      <c r="H640" s="259"/>
      <c r="I640" s="258"/>
      <c r="J640" s="258"/>
      <c r="K640" s="258"/>
      <c r="L640" s="258"/>
      <c r="M640" s="258"/>
      <c r="N640" s="258"/>
      <c r="O640" s="258"/>
      <c r="P640" s="258"/>
      <c r="Q640" s="258"/>
      <c r="R640" s="258"/>
      <c r="S640" s="258"/>
      <c r="T640" s="258"/>
      <c r="U640" s="258"/>
      <c r="V640" s="258"/>
      <c r="W640" s="258"/>
      <c r="X640" s="258"/>
      <c r="Y640" s="258"/>
    </row>
    <row r="641" spans="1:25" ht="15.75" customHeight="1">
      <c r="A641" s="259"/>
      <c r="B641" s="259"/>
      <c r="C641" s="259"/>
      <c r="D641" s="259"/>
      <c r="E641" s="259"/>
      <c r="F641" s="259"/>
      <c r="G641" s="259"/>
      <c r="H641" s="259"/>
      <c r="I641" s="258"/>
      <c r="J641" s="258"/>
      <c r="K641" s="258"/>
      <c r="L641" s="258"/>
      <c r="M641" s="258"/>
      <c r="N641" s="258"/>
      <c r="O641" s="258"/>
      <c r="P641" s="258"/>
      <c r="Q641" s="258"/>
      <c r="R641" s="258"/>
      <c r="S641" s="258"/>
      <c r="T641" s="258"/>
      <c r="U641" s="258"/>
      <c r="V641" s="258"/>
      <c r="W641" s="258"/>
      <c r="X641" s="258"/>
      <c r="Y641" s="258"/>
    </row>
    <row r="642" spans="1:25" ht="15.75" customHeight="1">
      <c r="A642" s="259"/>
      <c r="B642" s="259"/>
      <c r="C642" s="259"/>
      <c r="D642" s="259"/>
      <c r="E642" s="259"/>
      <c r="F642" s="259"/>
      <c r="G642" s="259"/>
      <c r="H642" s="259"/>
      <c r="I642" s="258"/>
      <c r="J642" s="258"/>
      <c r="K642" s="258"/>
      <c r="L642" s="258"/>
      <c r="M642" s="258"/>
      <c r="N642" s="258"/>
      <c r="O642" s="258"/>
      <c r="P642" s="258"/>
      <c r="Q642" s="258"/>
      <c r="R642" s="258"/>
      <c r="S642" s="258"/>
      <c r="T642" s="258"/>
      <c r="U642" s="258"/>
      <c r="V642" s="258"/>
      <c r="W642" s="258"/>
      <c r="X642" s="258"/>
      <c r="Y642" s="258"/>
    </row>
    <row r="643" spans="1:25" ht="15.75" customHeight="1">
      <c r="A643" s="259"/>
      <c r="B643" s="259"/>
      <c r="C643" s="259"/>
      <c r="D643" s="259"/>
      <c r="E643" s="259"/>
      <c r="F643" s="259"/>
      <c r="G643" s="259"/>
      <c r="H643" s="259"/>
      <c r="I643" s="258"/>
      <c r="J643" s="258"/>
      <c r="K643" s="258"/>
      <c r="L643" s="258"/>
      <c r="M643" s="258"/>
      <c r="N643" s="258"/>
      <c r="O643" s="258"/>
      <c r="P643" s="258"/>
      <c r="Q643" s="258"/>
      <c r="R643" s="258"/>
      <c r="S643" s="258"/>
      <c r="T643" s="258"/>
      <c r="U643" s="258"/>
      <c r="V643" s="258"/>
      <c r="W643" s="258"/>
      <c r="X643" s="258"/>
      <c r="Y643" s="258"/>
    </row>
    <row r="644" spans="1:25" ht="15.75" customHeight="1">
      <c r="A644" s="259"/>
      <c r="B644" s="259"/>
      <c r="C644" s="259"/>
      <c r="D644" s="259"/>
      <c r="E644" s="259"/>
      <c r="F644" s="259"/>
      <c r="G644" s="259"/>
      <c r="H644" s="259"/>
      <c r="I644" s="258"/>
      <c r="J644" s="258"/>
      <c r="K644" s="258"/>
      <c r="L644" s="258"/>
      <c r="M644" s="258"/>
      <c r="N644" s="258"/>
      <c r="O644" s="258"/>
      <c r="P644" s="258"/>
      <c r="Q644" s="258"/>
      <c r="R644" s="258"/>
      <c r="S644" s="258"/>
      <c r="T644" s="258"/>
      <c r="U644" s="258"/>
      <c r="V644" s="258"/>
      <c r="W644" s="258"/>
      <c r="X644" s="258"/>
      <c r="Y644" s="258"/>
    </row>
    <row r="645" spans="1:25" ht="15.75" customHeight="1">
      <c r="A645" s="259"/>
      <c r="B645" s="259"/>
      <c r="C645" s="259"/>
      <c r="D645" s="259"/>
      <c r="E645" s="259"/>
      <c r="F645" s="259"/>
      <c r="G645" s="259"/>
      <c r="H645" s="259"/>
      <c r="I645" s="258"/>
      <c r="J645" s="258"/>
      <c r="K645" s="258"/>
      <c r="L645" s="258"/>
      <c r="M645" s="258"/>
      <c r="N645" s="258"/>
      <c r="O645" s="258"/>
      <c r="P645" s="258"/>
      <c r="Q645" s="258"/>
      <c r="R645" s="258"/>
      <c r="S645" s="258"/>
      <c r="T645" s="258"/>
      <c r="U645" s="258"/>
      <c r="V645" s="258"/>
      <c r="W645" s="258"/>
      <c r="X645" s="258"/>
      <c r="Y645" s="258"/>
    </row>
    <row r="646" spans="1:25" ht="15.75" customHeight="1">
      <c r="A646" s="259"/>
      <c r="B646" s="259"/>
      <c r="C646" s="259"/>
      <c r="D646" s="259"/>
      <c r="E646" s="259"/>
      <c r="F646" s="259"/>
      <c r="G646" s="259"/>
      <c r="H646" s="259"/>
      <c r="I646" s="258"/>
      <c r="J646" s="258"/>
      <c r="K646" s="258"/>
      <c r="L646" s="258"/>
      <c r="M646" s="258"/>
      <c r="N646" s="258"/>
      <c r="O646" s="258"/>
      <c r="P646" s="258"/>
      <c r="Q646" s="258"/>
      <c r="R646" s="258"/>
      <c r="S646" s="258"/>
      <c r="T646" s="258"/>
      <c r="U646" s="258"/>
      <c r="V646" s="258"/>
      <c r="W646" s="258"/>
      <c r="X646" s="258"/>
      <c r="Y646" s="258"/>
    </row>
    <row r="647" spans="1:25" ht="15.75" customHeight="1">
      <c r="A647" s="259"/>
      <c r="B647" s="259"/>
      <c r="C647" s="259"/>
      <c r="D647" s="259"/>
      <c r="E647" s="259"/>
      <c r="F647" s="259"/>
      <c r="G647" s="259"/>
      <c r="H647" s="259"/>
      <c r="I647" s="258"/>
      <c r="J647" s="258"/>
      <c r="K647" s="258"/>
      <c r="L647" s="258"/>
      <c r="M647" s="258"/>
      <c r="N647" s="258"/>
      <c r="O647" s="258"/>
      <c r="P647" s="258"/>
      <c r="Q647" s="258"/>
      <c r="R647" s="258"/>
      <c r="S647" s="258"/>
      <c r="T647" s="258"/>
      <c r="U647" s="258"/>
      <c r="V647" s="258"/>
      <c r="W647" s="258"/>
      <c r="X647" s="258"/>
      <c r="Y647" s="258"/>
    </row>
    <row r="648" spans="1:25" ht="15.75" customHeight="1">
      <c r="A648" s="259"/>
      <c r="B648" s="259"/>
      <c r="C648" s="259"/>
      <c r="D648" s="259"/>
      <c r="E648" s="259"/>
      <c r="F648" s="259"/>
      <c r="G648" s="259"/>
      <c r="H648" s="259"/>
      <c r="I648" s="258"/>
      <c r="J648" s="258"/>
      <c r="K648" s="258"/>
      <c r="L648" s="258"/>
      <c r="M648" s="258"/>
      <c r="N648" s="258"/>
      <c r="O648" s="258"/>
      <c r="P648" s="258"/>
      <c r="Q648" s="258"/>
      <c r="R648" s="258"/>
      <c r="S648" s="258"/>
      <c r="T648" s="258"/>
      <c r="U648" s="258"/>
      <c r="V648" s="258"/>
      <c r="W648" s="258"/>
      <c r="X648" s="258"/>
      <c r="Y648" s="258"/>
    </row>
    <row r="649" spans="1:25" ht="15.75" customHeight="1">
      <c r="A649" s="259"/>
      <c r="B649" s="259"/>
      <c r="C649" s="259"/>
      <c r="D649" s="259"/>
      <c r="E649" s="259"/>
      <c r="F649" s="259"/>
      <c r="G649" s="259"/>
      <c r="H649" s="259"/>
      <c r="I649" s="258"/>
      <c r="J649" s="258"/>
      <c r="K649" s="258"/>
      <c r="L649" s="258"/>
      <c r="M649" s="258"/>
      <c r="N649" s="258"/>
      <c r="O649" s="258"/>
      <c r="P649" s="258"/>
      <c r="Q649" s="258"/>
      <c r="R649" s="258"/>
      <c r="S649" s="258"/>
      <c r="T649" s="258"/>
      <c r="U649" s="258"/>
      <c r="V649" s="258"/>
      <c r="W649" s="258"/>
      <c r="X649" s="258"/>
      <c r="Y649" s="258"/>
    </row>
    <row r="650" spans="1:25" ht="15.75" customHeight="1">
      <c r="A650" s="259"/>
      <c r="B650" s="259"/>
      <c r="C650" s="259"/>
      <c r="D650" s="259"/>
      <c r="E650" s="259"/>
      <c r="F650" s="259"/>
      <c r="G650" s="259"/>
      <c r="H650" s="259"/>
      <c r="I650" s="258"/>
      <c r="J650" s="258"/>
      <c r="K650" s="258"/>
      <c r="L650" s="258"/>
      <c r="M650" s="258"/>
      <c r="N650" s="258"/>
      <c r="O650" s="258"/>
      <c r="P650" s="258"/>
      <c r="Q650" s="258"/>
      <c r="R650" s="258"/>
      <c r="S650" s="258"/>
      <c r="T650" s="258"/>
      <c r="U650" s="258"/>
      <c r="V650" s="258"/>
      <c r="W650" s="258"/>
      <c r="X650" s="258"/>
      <c r="Y650" s="258"/>
    </row>
    <row r="651" spans="1:25" ht="15.75" customHeight="1">
      <c r="A651" s="259"/>
      <c r="B651" s="259"/>
      <c r="C651" s="259"/>
      <c r="D651" s="259"/>
      <c r="E651" s="259"/>
      <c r="F651" s="259"/>
      <c r="G651" s="259"/>
      <c r="H651" s="259"/>
      <c r="I651" s="258"/>
      <c r="J651" s="258"/>
      <c r="K651" s="258"/>
      <c r="L651" s="258"/>
      <c r="M651" s="258"/>
      <c r="N651" s="258"/>
      <c r="O651" s="258"/>
      <c r="P651" s="258"/>
      <c r="Q651" s="258"/>
      <c r="R651" s="258"/>
      <c r="S651" s="258"/>
      <c r="T651" s="258"/>
      <c r="U651" s="258"/>
      <c r="V651" s="258"/>
      <c r="W651" s="258"/>
      <c r="X651" s="258"/>
      <c r="Y651" s="258"/>
    </row>
    <row r="652" spans="1:25" ht="15.75" customHeight="1">
      <c r="A652" s="259"/>
      <c r="B652" s="259"/>
      <c r="C652" s="259"/>
      <c r="D652" s="259"/>
      <c r="E652" s="259"/>
      <c r="F652" s="259"/>
      <c r="G652" s="259"/>
      <c r="H652" s="259"/>
      <c r="I652" s="258"/>
      <c r="J652" s="258"/>
      <c r="K652" s="258"/>
      <c r="L652" s="258"/>
      <c r="M652" s="258"/>
      <c r="N652" s="258"/>
      <c r="O652" s="258"/>
      <c r="P652" s="258"/>
      <c r="Q652" s="258"/>
      <c r="R652" s="258"/>
      <c r="S652" s="258"/>
      <c r="T652" s="258"/>
      <c r="U652" s="258"/>
      <c r="V652" s="258"/>
      <c r="W652" s="258"/>
      <c r="X652" s="258"/>
      <c r="Y652" s="258"/>
    </row>
    <row r="653" spans="1:25" ht="15.75" customHeight="1">
      <c r="A653" s="259"/>
      <c r="B653" s="259"/>
      <c r="C653" s="259"/>
      <c r="D653" s="259"/>
      <c r="E653" s="259"/>
      <c r="F653" s="259"/>
      <c r="G653" s="259"/>
      <c r="H653" s="259"/>
      <c r="I653" s="258"/>
      <c r="J653" s="258"/>
      <c r="K653" s="258"/>
      <c r="L653" s="258"/>
      <c r="M653" s="258"/>
      <c r="N653" s="258"/>
      <c r="O653" s="258"/>
      <c r="P653" s="258"/>
      <c r="Q653" s="258"/>
      <c r="R653" s="258"/>
      <c r="S653" s="258"/>
      <c r="T653" s="258"/>
      <c r="U653" s="258"/>
      <c r="V653" s="258"/>
      <c r="W653" s="258"/>
      <c r="X653" s="258"/>
      <c r="Y653" s="258"/>
    </row>
    <row r="654" spans="1:25" ht="15.75" customHeight="1">
      <c r="A654" s="259"/>
      <c r="B654" s="259"/>
      <c r="C654" s="259"/>
      <c r="D654" s="259"/>
      <c r="E654" s="259"/>
      <c r="F654" s="259"/>
      <c r="G654" s="259"/>
      <c r="H654" s="259"/>
      <c r="I654" s="258"/>
      <c r="J654" s="258"/>
      <c r="K654" s="258"/>
      <c r="L654" s="258"/>
      <c r="M654" s="258"/>
      <c r="N654" s="258"/>
      <c r="O654" s="258"/>
      <c r="P654" s="258"/>
      <c r="Q654" s="258"/>
      <c r="R654" s="258"/>
      <c r="S654" s="258"/>
      <c r="T654" s="258"/>
      <c r="U654" s="258"/>
      <c r="V654" s="258"/>
      <c r="W654" s="258"/>
      <c r="X654" s="258"/>
      <c r="Y654" s="258"/>
    </row>
    <row r="655" spans="1:25" ht="15.75" customHeight="1">
      <c r="A655" s="259"/>
      <c r="B655" s="259"/>
      <c r="C655" s="259"/>
      <c r="D655" s="259"/>
      <c r="E655" s="259"/>
      <c r="F655" s="259"/>
      <c r="G655" s="259"/>
      <c r="H655" s="259"/>
      <c r="I655" s="258"/>
      <c r="J655" s="258"/>
      <c r="K655" s="258"/>
      <c r="L655" s="258"/>
      <c r="M655" s="258"/>
      <c r="N655" s="258"/>
      <c r="O655" s="258"/>
      <c r="P655" s="258"/>
      <c r="Q655" s="258"/>
      <c r="R655" s="258"/>
      <c r="S655" s="258"/>
      <c r="T655" s="258"/>
      <c r="U655" s="258"/>
      <c r="V655" s="258"/>
      <c r="W655" s="258"/>
      <c r="X655" s="258"/>
      <c r="Y655" s="258"/>
    </row>
    <row r="656" spans="1:25" ht="15.75" customHeight="1">
      <c r="A656" s="259"/>
      <c r="B656" s="259"/>
      <c r="C656" s="259"/>
      <c r="D656" s="259"/>
      <c r="E656" s="259"/>
      <c r="F656" s="259"/>
      <c r="G656" s="259"/>
      <c r="H656" s="259"/>
      <c r="I656" s="258"/>
      <c r="J656" s="258"/>
      <c r="K656" s="258"/>
      <c r="L656" s="258"/>
      <c r="M656" s="258"/>
      <c r="N656" s="258"/>
      <c r="O656" s="258"/>
      <c r="P656" s="258"/>
      <c r="Q656" s="258"/>
      <c r="R656" s="258"/>
      <c r="S656" s="258"/>
      <c r="T656" s="258"/>
      <c r="U656" s="258"/>
      <c r="V656" s="258"/>
      <c r="W656" s="258"/>
      <c r="X656" s="258"/>
      <c r="Y656" s="258"/>
    </row>
    <row r="657" spans="1:25" ht="15.75" customHeight="1">
      <c r="A657" s="259"/>
      <c r="B657" s="259"/>
      <c r="C657" s="259"/>
      <c r="D657" s="259"/>
      <c r="E657" s="259"/>
      <c r="F657" s="259"/>
      <c r="G657" s="259"/>
      <c r="H657" s="259"/>
      <c r="I657" s="258"/>
      <c r="J657" s="258"/>
      <c r="K657" s="258"/>
      <c r="L657" s="258"/>
      <c r="M657" s="258"/>
      <c r="N657" s="258"/>
      <c r="O657" s="258"/>
      <c r="P657" s="258"/>
      <c r="Q657" s="258"/>
      <c r="R657" s="258"/>
      <c r="S657" s="258"/>
      <c r="T657" s="258"/>
      <c r="U657" s="258"/>
      <c r="V657" s="258"/>
      <c r="W657" s="258"/>
      <c r="X657" s="258"/>
      <c r="Y657" s="258"/>
    </row>
    <row r="658" spans="1:25" ht="15.75" customHeight="1">
      <c r="A658" s="259"/>
      <c r="B658" s="259"/>
      <c r="C658" s="259"/>
      <c r="D658" s="259"/>
      <c r="E658" s="259"/>
      <c r="F658" s="259"/>
      <c r="G658" s="259"/>
      <c r="H658" s="259"/>
      <c r="I658" s="258"/>
      <c r="J658" s="258"/>
      <c r="K658" s="258"/>
      <c r="L658" s="258"/>
      <c r="M658" s="258"/>
      <c r="N658" s="258"/>
      <c r="O658" s="258"/>
      <c r="P658" s="258"/>
      <c r="Q658" s="258"/>
      <c r="R658" s="258"/>
      <c r="S658" s="258"/>
      <c r="T658" s="258"/>
      <c r="U658" s="258"/>
      <c r="V658" s="258"/>
      <c r="W658" s="258"/>
      <c r="X658" s="258"/>
      <c r="Y658" s="258"/>
    </row>
    <row r="659" spans="1:25" ht="15.75" customHeight="1">
      <c r="A659" s="259"/>
      <c r="B659" s="259"/>
      <c r="C659" s="259"/>
      <c r="D659" s="259"/>
      <c r="E659" s="259"/>
      <c r="F659" s="259"/>
      <c r="G659" s="259"/>
      <c r="H659" s="259"/>
      <c r="I659" s="258"/>
      <c r="J659" s="258"/>
      <c r="K659" s="258"/>
      <c r="L659" s="258"/>
      <c r="M659" s="258"/>
      <c r="N659" s="258"/>
      <c r="O659" s="258"/>
      <c r="P659" s="258"/>
      <c r="Q659" s="258"/>
      <c r="R659" s="258"/>
      <c r="S659" s="258"/>
      <c r="T659" s="258"/>
      <c r="U659" s="258"/>
      <c r="V659" s="258"/>
      <c r="W659" s="258"/>
      <c r="X659" s="258"/>
      <c r="Y659" s="258"/>
    </row>
    <row r="660" spans="1:25" ht="15.75" customHeight="1">
      <c r="A660" s="259"/>
      <c r="B660" s="259"/>
      <c r="C660" s="259"/>
      <c r="D660" s="259"/>
      <c r="E660" s="259"/>
      <c r="F660" s="259"/>
      <c r="G660" s="259"/>
      <c r="H660" s="259"/>
      <c r="I660" s="258"/>
      <c r="J660" s="258"/>
      <c r="K660" s="258"/>
      <c r="L660" s="258"/>
      <c r="M660" s="258"/>
      <c r="N660" s="258"/>
      <c r="O660" s="258"/>
      <c r="P660" s="258"/>
      <c r="Q660" s="258"/>
      <c r="R660" s="258"/>
      <c r="S660" s="258"/>
      <c r="T660" s="258"/>
      <c r="U660" s="258"/>
      <c r="V660" s="258"/>
      <c r="W660" s="258"/>
      <c r="X660" s="258"/>
      <c r="Y660" s="258"/>
    </row>
    <row r="661" spans="1:25" ht="15.75" customHeight="1">
      <c r="A661" s="259"/>
      <c r="B661" s="259"/>
      <c r="C661" s="259"/>
      <c r="D661" s="259"/>
      <c r="E661" s="259"/>
      <c r="F661" s="259"/>
      <c r="G661" s="259"/>
      <c r="H661" s="259"/>
      <c r="I661" s="258"/>
      <c r="J661" s="258"/>
      <c r="K661" s="258"/>
      <c r="L661" s="258"/>
      <c r="M661" s="258"/>
      <c r="N661" s="258"/>
      <c r="O661" s="258"/>
      <c r="P661" s="258"/>
      <c r="Q661" s="258"/>
      <c r="R661" s="258"/>
      <c r="S661" s="258"/>
      <c r="T661" s="258"/>
      <c r="U661" s="258"/>
      <c r="V661" s="258"/>
      <c r="W661" s="258"/>
      <c r="X661" s="258"/>
      <c r="Y661" s="258"/>
    </row>
    <row r="662" spans="1:25" ht="15.75" customHeight="1">
      <c r="A662" s="259"/>
      <c r="B662" s="259"/>
      <c r="C662" s="259"/>
      <c r="D662" s="259"/>
      <c r="E662" s="259"/>
      <c r="F662" s="259"/>
      <c r="G662" s="259"/>
      <c r="H662" s="259"/>
      <c r="I662" s="258"/>
      <c r="J662" s="258"/>
      <c r="K662" s="258"/>
      <c r="L662" s="258"/>
      <c r="M662" s="258"/>
      <c r="N662" s="258"/>
      <c r="O662" s="258"/>
      <c r="P662" s="258"/>
      <c r="Q662" s="258"/>
      <c r="R662" s="258"/>
      <c r="S662" s="258"/>
      <c r="T662" s="258"/>
      <c r="U662" s="258"/>
      <c r="V662" s="258"/>
      <c r="W662" s="258"/>
      <c r="X662" s="258"/>
      <c r="Y662" s="258"/>
    </row>
    <row r="663" spans="1:25" ht="15.75" customHeight="1">
      <c r="A663" s="259"/>
      <c r="B663" s="259"/>
      <c r="C663" s="259"/>
      <c r="D663" s="259"/>
      <c r="E663" s="259"/>
      <c r="F663" s="259"/>
      <c r="G663" s="259"/>
      <c r="H663" s="259"/>
      <c r="I663" s="258"/>
      <c r="J663" s="258"/>
      <c r="K663" s="258"/>
      <c r="L663" s="258"/>
      <c r="M663" s="258"/>
      <c r="N663" s="258"/>
      <c r="O663" s="258"/>
      <c r="P663" s="258"/>
      <c r="Q663" s="258"/>
      <c r="R663" s="258"/>
      <c r="S663" s="258"/>
      <c r="T663" s="258"/>
      <c r="U663" s="258"/>
      <c r="V663" s="258"/>
      <c r="W663" s="258"/>
      <c r="X663" s="258"/>
      <c r="Y663" s="258"/>
    </row>
    <row r="664" spans="1:25" ht="15.75" customHeight="1">
      <c r="A664" s="259"/>
      <c r="B664" s="259"/>
      <c r="C664" s="259"/>
      <c r="D664" s="259"/>
      <c r="E664" s="259"/>
      <c r="F664" s="259"/>
      <c r="G664" s="259"/>
      <c r="H664" s="259"/>
      <c r="I664" s="258"/>
      <c r="J664" s="258"/>
      <c r="K664" s="258"/>
      <c r="L664" s="258"/>
      <c r="M664" s="258"/>
      <c r="N664" s="258"/>
      <c r="O664" s="258"/>
      <c r="P664" s="258"/>
      <c r="Q664" s="258"/>
      <c r="R664" s="258"/>
      <c r="S664" s="258"/>
      <c r="T664" s="258"/>
      <c r="U664" s="258"/>
      <c r="V664" s="258"/>
      <c r="W664" s="258"/>
      <c r="X664" s="258"/>
      <c r="Y664" s="258"/>
    </row>
    <row r="665" spans="1:25" ht="15.75" customHeight="1">
      <c r="A665" s="259"/>
      <c r="B665" s="259"/>
      <c r="C665" s="259"/>
      <c r="D665" s="259"/>
      <c r="E665" s="259"/>
      <c r="F665" s="259"/>
      <c r="G665" s="259"/>
      <c r="H665" s="259"/>
      <c r="I665" s="258"/>
      <c r="J665" s="258"/>
      <c r="K665" s="258"/>
      <c r="L665" s="258"/>
      <c r="M665" s="258"/>
      <c r="N665" s="258"/>
      <c r="O665" s="258"/>
      <c r="P665" s="258"/>
      <c r="Q665" s="258"/>
      <c r="R665" s="258"/>
      <c r="S665" s="258"/>
      <c r="T665" s="258"/>
      <c r="U665" s="258"/>
      <c r="V665" s="258"/>
      <c r="W665" s="258"/>
      <c r="X665" s="258"/>
      <c r="Y665" s="258"/>
    </row>
    <row r="666" spans="1:25" ht="15.75" customHeight="1">
      <c r="A666" s="259"/>
      <c r="B666" s="259"/>
      <c r="C666" s="259"/>
      <c r="D666" s="259"/>
      <c r="E666" s="259"/>
      <c r="F666" s="259"/>
      <c r="G666" s="259"/>
      <c r="H666" s="259"/>
      <c r="I666" s="258"/>
      <c r="J666" s="258"/>
      <c r="K666" s="258"/>
      <c r="L666" s="258"/>
      <c r="M666" s="258"/>
      <c r="N666" s="258"/>
      <c r="O666" s="258"/>
      <c r="P666" s="258"/>
      <c r="Q666" s="258"/>
      <c r="R666" s="258"/>
      <c r="S666" s="258"/>
      <c r="T666" s="258"/>
      <c r="U666" s="258"/>
      <c r="V666" s="258"/>
      <c r="W666" s="258"/>
      <c r="X666" s="258"/>
      <c r="Y666" s="258"/>
    </row>
    <row r="667" spans="1:25" ht="15.75" customHeight="1">
      <c r="A667" s="259"/>
      <c r="B667" s="259"/>
      <c r="C667" s="259"/>
      <c r="D667" s="259"/>
      <c r="E667" s="259"/>
      <c r="F667" s="259"/>
      <c r="G667" s="259"/>
      <c r="H667" s="259"/>
      <c r="I667" s="258"/>
      <c r="J667" s="258"/>
      <c r="K667" s="258"/>
      <c r="L667" s="258"/>
      <c r="M667" s="258"/>
      <c r="N667" s="258"/>
      <c r="O667" s="258"/>
      <c r="P667" s="258"/>
      <c r="Q667" s="258"/>
      <c r="R667" s="258"/>
      <c r="S667" s="258"/>
      <c r="T667" s="258"/>
      <c r="U667" s="258"/>
      <c r="V667" s="258"/>
      <c r="W667" s="258"/>
      <c r="X667" s="258"/>
      <c r="Y667" s="258"/>
    </row>
    <row r="668" spans="1:25" ht="15.75" customHeight="1">
      <c r="A668" s="259"/>
      <c r="B668" s="259"/>
      <c r="C668" s="259"/>
      <c r="D668" s="259"/>
      <c r="E668" s="259"/>
      <c r="F668" s="259"/>
      <c r="G668" s="259"/>
      <c r="H668" s="259"/>
      <c r="I668" s="258"/>
      <c r="J668" s="258"/>
      <c r="K668" s="258"/>
      <c r="L668" s="258"/>
      <c r="M668" s="258"/>
      <c r="N668" s="258"/>
      <c r="O668" s="258"/>
      <c r="P668" s="258"/>
      <c r="Q668" s="258"/>
      <c r="R668" s="258"/>
      <c r="S668" s="258"/>
      <c r="T668" s="258"/>
      <c r="U668" s="258"/>
      <c r="V668" s="258"/>
      <c r="W668" s="258"/>
      <c r="X668" s="258"/>
      <c r="Y668" s="258"/>
    </row>
    <row r="669" spans="1:25" ht="15.75" customHeight="1">
      <c r="A669" s="259"/>
      <c r="B669" s="259"/>
      <c r="C669" s="259"/>
      <c r="D669" s="259"/>
      <c r="E669" s="259"/>
      <c r="F669" s="259"/>
      <c r="G669" s="259"/>
      <c r="H669" s="259"/>
      <c r="I669" s="258"/>
      <c r="J669" s="258"/>
      <c r="K669" s="258"/>
      <c r="L669" s="258"/>
      <c r="M669" s="258"/>
      <c r="N669" s="258"/>
      <c r="O669" s="258"/>
      <c r="P669" s="258"/>
      <c r="Q669" s="258"/>
      <c r="R669" s="258"/>
      <c r="S669" s="258"/>
      <c r="T669" s="258"/>
      <c r="U669" s="258"/>
      <c r="V669" s="258"/>
      <c r="W669" s="258"/>
      <c r="X669" s="258"/>
      <c r="Y669" s="258"/>
    </row>
    <row r="670" spans="1:25" ht="15.75" customHeight="1">
      <c r="A670" s="259"/>
      <c r="B670" s="259"/>
      <c r="C670" s="259"/>
      <c r="D670" s="259"/>
      <c r="E670" s="259"/>
      <c r="F670" s="259"/>
      <c r="G670" s="259"/>
      <c r="H670" s="259"/>
      <c r="I670" s="258"/>
      <c r="J670" s="258"/>
      <c r="K670" s="258"/>
      <c r="L670" s="258"/>
      <c r="M670" s="258"/>
      <c r="N670" s="258"/>
      <c r="O670" s="258"/>
      <c r="P670" s="258"/>
      <c r="Q670" s="258"/>
      <c r="R670" s="258"/>
      <c r="S670" s="258"/>
      <c r="T670" s="258"/>
      <c r="U670" s="258"/>
      <c r="V670" s="258"/>
      <c r="W670" s="258"/>
      <c r="X670" s="258"/>
      <c r="Y670" s="258"/>
    </row>
    <row r="671" spans="1:25" ht="15.75" customHeight="1">
      <c r="A671" s="259"/>
      <c r="B671" s="259"/>
      <c r="C671" s="259"/>
      <c r="D671" s="259"/>
      <c r="E671" s="259"/>
      <c r="F671" s="259"/>
      <c r="G671" s="259"/>
      <c r="H671" s="259"/>
      <c r="I671" s="258"/>
      <c r="J671" s="258"/>
      <c r="K671" s="258"/>
      <c r="L671" s="258"/>
      <c r="M671" s="258"/>
      <c r="N671" s="258"/>
      <c r="O671" s="258"/>
      <c r="P671" s="258"/>
      <c r="Q671" s="258"/>
      <c r="R671" s="258"/>
      <c r="S671" s="258"/>
      <c r="T671" s="258"/>
      <c r="U671" s="258"/>
      <c r="V671" s="258"/>
      <c r="W671" s="258"/>
      <c r="X671" s="258"/>
      <c r="Y671" s="258"/>
    </row>
    <row r="672" spans="1:25" ht="15.75" customHeight="1">
      <c r="A672" s="259"/>
      <c r="B672" s="259"/>
      <c r="C672" s="259"/>
      <c r="D672" s="259"/>
      <c r="E672" s="259"/>
      <c r="F672" s="259"/>
      <c r="G672" s="259"/>
      <c r="H672" s="259"/>
      <c r="I672" s="258"/>
      <c r="J672" s="258"/>
      <c r="K672" s="258"/>
      <c r="L672" s="258"/>
      <c r="M672" s="258"/>
      <c r="N672" s="258"/>
      <c r="O672" s="258"/>
      <c r="P672" s="258"/>
      <c r="Q672" s="258"/>
      <c r="R672" s="258"/>
      <c r="S672" s="258"/>
      <c r="T672" s="258"/>
      <c r="U672" s="258"/>
      <c r="V672" s="258"/>
      <c r="W672" s="258"/>
      <c r="X672" s="258"/>
      <c r="Y672" s="258"/>
    </row>
    <row r="673" spans="1:25" ht="15.75" customHeight="1">
      <c r="A673" s="259"/>
      <c r="B673" s="259"/>
      <c r="C673" s="259"/>
      <c r="D673" s="259"/>
      <c r="E673" s="259"/>
      <c r="F673" s="259"/>
      <c r="G673" s="259"/>
      <c r="H673" s="259"/>
      <c r="I673" s="258"/>
      <c r="J673" s="258"/>
      <c r="K673" s="258"/>
      <c r="L673" s="258"/>
      <c r="M673" s="258"/>
      <c r="N673" s="258"/>
      <c r="O673" s="258"/>
      <c r="P673" s="258"/>
      <c r="Q673" s="258"/>
      <c r="R673" s="258"/>
      <c r="S673" s="258"/>
      <c r="T673" s="258"/>
      <c r="U673" s="258"/>
      <c r="V673" s="258"/>
      <c r="W673" s="258"/>
      <c r="X673" s="258"/>
      <c r="Y673" s="258"/>
    </row>
    <row r="674" spans="1:25" ht="15.75" customHeight="1">
      <c r="A674" s="259"/>
      <c r="B674" s="259"/>
      <c r="C674" s="259"/>
      <c r="D674" s="259"/>
      <c r="E674" s="259"/>
      <c r="F674" s="259"/>
      <c r="G674" s="259"/>
      <c r="H674" s="259"/>
      <c r="I674" s="258"/>
      <c r="J674" s="258"/>
      <c r="K674" s="258"/>
      <c r="L674" s="258"/>
      <c r="M674" s="258"/>
      <c r="N674" s="258"/>
      <c r="O674" s="258"/>
      <c r="P674" s="258"/>
      <c r="Q674" s="258"/>
      <c r="R674" s="258"/>
      <c r="S674" s="258"/>
      <c r="T674" s="258"/>
      <c r="U674" s="258"/>
      <c r="V674" s="258"/>
      <c r="W674" s="258"/>
      <c r="X674" s="258"/>
      <c r="Y674" s="258"/>
    </row>
    <row r="675" spans="1:25" ht="15.75" customHeight="1">
      <c r="A675" s="259"/>
      <c r="B675" s="259"/>
      <c r="C675" s="259"/>
      <c r="D675" s="259"/>
      <c r="E675" s="259"/>
      <c r="F675" s="259"/>
      <c r="G675" s="259"/>
      <c r="H675" s="259"/>
      <c r="I675" s="258"/>
      <c r="J675" s="258"/>
      <c r="K675" s="258"/>
      <c r="L675" s="258"/>
      <c r="M675" s="258"/>
      <c r="N675" s="258"/>
      <c r="O675" s="258"/>
      <c r="P675" s="258"/>
      <c r="Q675" s="258"/>
      <c r="R675" s="258"/>
      <c r="S675" s="258"/>
      <c r="T675" s="258"/>
      <c r="U675" s="258"/>
      <c r="V675" s="258"/>
      <c r="W675" s="258"/>
      <c r="X675" s="258"/>
      <c r="Y675" s="258"/>
    </row>
    <row r="676" spans="1:25" ht="15.75" customHeight="1">
      <c r="A676" s="259"/>
      <c r="B676" s="259"/>
      <c r="C676" s="259"/>
      <c r="D676" s="259"/>
      <c r="E676" s="259"/>
      <c r="F676" s="259"/>
      <c r="G676" s="259"/>
      <c r="H676" s="259"/>
      <c r="I676" s="258"/>
      <c r="J676" s="258"/>
      <c r="K676" s="258"/>
      <c r="L676" s="258"/>
      <c r="M676" s="258"/>
      <c r="N676" s="258"/>
      <c r="O676" s="258"/>
      <c r="P676" s="258"/>
      <c r="Q676" s="258"/>
      <c r="R676" s="258"/>
      <c r="S676" s="258"/>
      <c r="T676" s="258"/>
      <c r="U676" s="258"/>
      <c r="V676" s="258"/>
      <c r="W676" s="258"/>
      <c r="X676" s="258"/>
      <c r="Y676" s="258"/>
    </row>
    <row r="677" spans="1:25" ht="15.75" customHeight="1">
      <c r="A677" s="259"/>
      <c r="B677" s="259"/>
      <c r="C677" s="259"/>
      <c r="D677" s="259"/>
      <c r="E677" s="259"/>
      <c r="F677" s="259"/>
      <c r="G677" s="259"/>
      <c r="H677" s="259"/>
      <c r="I677" s="258"/>
      <c r="J677" s="258"/>
      <c r="K677" s="258"/>
      <c r="L677" s="258"/>
      <c r="M677" s="258"/>
      <c r="N677" s="258"/>
      <c r="O677" s="258"/>
      <c r="P677" s="258"/>
      <c r="Q677" s="258"/>
      <c r="R677" s="258"/>
      <c r="S677" s="258"/>
      <c r="T677" s="258"/>
      <c r="U677" s="258"/>
      <c r="V677" s="258"/>
      <c r="W677" s="258"/>
      <c r="X677" s="258"/>
      <c r="Y677" s="258"/>
    </row>
    <row r="678" spans="1:25" ht="15.75" customHeight="1">
      <c r="A678" s="259"/>
      <c r="B678" s="259"/>
      <c r="C678" s="259"/>
      <c r="D678" s="259"/>
      <c r="E678" s="259"/>
      <c r="F678" s="259"/>
      <c r="G678" s="259"/>
      <c r="H678" s="259"/>
      <c r="I678" s="258"/>
      <c r="J678" s="258"/>
      <c r="K678" s="258"/>
      <c r="L678" s="258"/>
      <c r="M678" s="258"/>
      <c r="N678" s="258"/>
      <c r="O678" s="258"/>
      <c r="P678" s="258"/>
      <c r="Q678" s="258"/>
      <c r="R678" s="258"/>
      <c r="S678" s="258"/>
      <c r="T678" s="258"/>
      <c r="U678" s="258"/>
      <c r="V678" s="258"/>
      <c r="W678" s="258"/>
      <c r="X678" s="258"/>
      <c r="Y678" s="258"/>
    </row>
    <row r="679" spans="1:25" ht="15.75" customHeight="1">
      <c r="A679" s="259"/>
      <c r="B679" s="259"/>
      <c r="C679" s="259"/>
      <c r="D679" s="259"/>
      <c r="E679" s="259"/>
      <c r="F679" s="259"/>
      <c r="G679" s="259"/>
      <c r="H679" s="259"/>
      <c r="I679" s="258"/>
      <c r="J679" s="258"/>
      <c r="K679" s="258"/>
      <c r="L679" s="258"/>
      <c r="M679" s="258"/>
      <c r="N679" s="258"/>
      <c r="O679" s="258"/>
      <c r="P679" s="258"/>
      <c r="Q679" s="258"/>
      <c r="R679" s="258"/>
      <c r="S679" s="258"/>
      <c r="T679" s="258"/>
      <c r="U679" s="258"/>
      <c r="V679" s="258"/>
      <c r="W679" s="258"/>
      <c r="X679" s="258"/>
      <c r="Y679" s="258"/>
    </row>
    <row r="680" spans="1:25" ht="15.75" customHeight="1">
      <c r="A680" s="259"/>
      <c r="B680" s="259"/>
      <c r="C680" s="259"/>
      <c r="D680" s="259"/>
      <c r="E680" s="259"/>
      <c r="F680" s="259"/>
      <c r="G680" s="259"/>
      <c r="H680" s="259"/>
      <c r="I680" s="258"/>
      <c r="J680" s="258"/>
      <c r="K680" s="258"/>
      <c r="L680" s="258"/>
      <c r="M680" s="258"/>
      <c r="N680" s="258"/>
      <c r="O680" s="258"/>
      <c r="P680" s="258"/>
      <c r="Q680" s="258"/>
      <c r="R680" s="258"/>
      <c r="S680" s="258"/>
      <c r="T680" s="258"/>
      <c r="U680" s="258"/>
      <c r="V680" s="258"/>
      <c r="W680" s="258"/>
      <c r="X680" s="258"/>
      <c r="Y680" s="258"/>
    </row>
    <row r="681" spans="1:25" ht="15.75" customHeight="1">
      <c r="A681" s="259"/>
      <c r="B681" s="259"/>
      <c r="C681" s="259"/>
      <c r="D681" s="259"/>
      <c r="E681" s="259"/>
      <c r="F681" s="259"/>
      <c r="G681" s="259"/>
      <c r="H681" s="259"/>
      <c r="I681" s="258"/>
      <c r="J681" s="258"/>
      <c r="K681" s="258"/>
      <c r="L681" s="258"/>
      <c r="M681" s="258"/>
      <c r="N681" s="258"/>
      <c r="O681" s="258"/>
      <c r="P681" s="258"/>
      <c r="Q681" s="258"/>
      <c r="R681" s="258"/>
      <c r="S681" s="258"/>
      <c r="T681" s="258"/>
      <c r="U681" s="258"/>
      <c r="V681" s="258"/>
      <c r="W681" s="258"/>
      <c r="X681" s="258"/>
      <c r="Y681" s="258"/>
    </row>
    <row r="682" spans="1:25" ht="15.75" customHeight="1">
      <c r="A682" s="259"/>
      <c r="B682" s="259"/>
      <c r="C682" s="259"/>
      <c r="D682" s="259"/>
      <c r="E682" s="259"/>
      <c r="F682" s="259"/>
      <c r="G682" s="259"/>
      <c r="H682" s="259"/>
      <c r="I682" s="258"/>
      <c r="J682" s="258"/>
      <c r="K682" s="258"/>
      <c r="L682" s="258"/>
      <c r="M682" s="258"/>
      <c r="N682" s="258"/>
      <c r="O682" s="258"/>
      <c r="P682" s="258"/>
      <c r="Q682" s="258"/>
      <c r="R682" s="258"/>
      <c r="S682" s="258"/>
      <c r="T682" s="258"/>
      <c r="U682" s="258"/>
      <c r="V682" s="258"/>
      <c r="W682" s="258"/>
      <c r="X682" s="258"/>
      <c r="Y682" s="258"/>
    </row>
    <row r="683" spans="1:25" ht="15.75" customHeight="1">
      <c r="A683" s="259"/>
      <c r="B683" s="259"/>
      <c r="C683" s="259"/>
      <c r="D683" s="259"/>
      <c r="E683" s="259"/>
      <c r="F683" s="259"/>
      <c r="G683" s="259"/>
      <c r="H683" s="259"/>
      <c r="I683" s="258"/>
      <c r="J683" s="258"/>
      <c r="K683" s="258"/>
      <c r="L683" s="258"/>
      <c r="M683" s="258"/>
      <c r="N683" s="258"/>
      <c r="O683" s="258"/>
      <c r="P683" s="258"/>
      <c r="Q683" s="258"/>
      <c r="R683" s="258"/>
      <c r="S683" s="258"/>
      <c r="T683" s="258"/>
      <c r="U683" s="258"/>
      <c r="V683" s="258"/>
      <c r="W683" s="258"/>
      <c r="X683" s="258"/>
      <c r="Y683" s="258"/>
    </row>
    <row r="684" spans="1:25" ht="15.75" customHeight="1">
      <c r="A684" s="259"/>
      <c r="B684" s="259"/>
      <c r="C684" s="259"/>
      <c r="D684" s="259"/>
      <c r="E684" s="259"/>
      <c r="F684" s="259"/>
      <c r="G684" s="259"/>
      <c r="H684" s="259"/>
      <c r="I684" s="258"/>
      <c r="J684" s="258"/>
      <c r="K684" s="258"/>
      <c r="L684" s="258"/>
      <c r="M684" s="258"/>
      <c r="N684" s="258"/>
      <c r="O684" s="258"/>
      <c r="P684" s="258"/>
      <c r="Q684" s="258"/>
      <c r="R684" s="258"/>
      <c r="S684" s="258"/>
      <c r="T684" s="258"/>
      <c r="U684" s="258"/>
      <c r="V684" s="258"/>
      <c r="W684" s="258"/>
      <c r="X684" s="258"/>
      <c r="Y684" s="258"/>
    </row>
    <row r="685" spans="1:25" ht="15.75" customHeight="1">
      <c r="A685" s="259"/>
      <c r="B685" s="259"/>
      <c r="C685" s="259"/>
      <c r="D685" s="259"/>
      <c r="E685" s="259"/>
      <c r="F685" s="259"/>
      <c r="G685" s="259"/>
      <c r="H685" s="259"/>
      <c r="I685" s="258"/>
      <c r="J685" s="258"/>
      <c r="K685" s="258"/>
      <c r="L685" s="258"/>
      <c r="M685" s="258"/>
      <c r="N685" s="258"/>
      <c r="O685" s="258"/>
      <c r="P685" s="258"/>
      <c r="Q685" s="258"/>
      <c r="R685" s="258"/>
      <c r="S685" s="258"/>
      <c r="T685" s="258"/>
      <c r="U685" s="258"/>
      <c r="V685" s="258"/>
      <c r="W685" s="258"/>
      <c r="X685" s="258"/>
      <c r="Y685" s="258"/>
    </row>
    <row r="686" spans="1:25" ht="15.75" customHeight="1">
      <c r="A686" s="259"/>
      <c r="B686" s="259"/>
      <c r="C686" s="259"/>
      <c r="D686" s="259"/>
      <c r="E686" s="259"/>
      <c r="F686" s="259"/>
      <c r="G686" s="259"/>
      <c r="H686" s="259"/>
      <c r="I686" s="258"/>
      <c r="J686" s="258"/>
      <c r="K686" s="258"/>
      <c r="L686" s="258"/>
      <c r="M686" s="258"/>
      <c r="N686" s="258"/>
      <c r="O686" s="258"/>
      <c r="P686" s="258"/>
      <c r="Q686" s="258"/>
      <c r="R686" s="258"/>
      <c r="S686" s="258"/>
      <c r="T686" s="258"/>
      <c r="U686" s="258"/>
      <c r="V686" s="258"/>
      <c r="W686" s="258"/>
      <c r="X686" s="258"/>
      <c r="Y686" s="258"/>
    </row>
    <row r="687" spans="1:25" ht="15.75" customHeight="1">
      <c r="A687" s="259"/>
      <c r="B687" s="259"/>
      <c r="C687" s="259"/>
      <c r="D687" s="259"/>
      <c r="E687" s="259"/>
      <c r="F687" s="259"/>
      <c r="G687" s="259"/>
      <c r="H687" s="259"/>
      <c r="I687" s="258"/>
      <c r="J687" s="258"/>
      <c r="K687" s="258"/>
      <c r="L687" s="258"/>
      <c r="M687" s="258"/>
      <c r="N687" s="258"/>
      <c r="O687" s="258"/>
      <c r="P687" s="258"/>
      <c r="Q687" s="258"/>
      <c r="R687" s="258"/>
      <c r="S687" s="258"/>
      <c r="T687" s="258"/>
      <c r="U687" s="258"/>
      <c r="V687" s="258"/>
      <c r="W687" s="258"/>
      <c r="X687" s="258"/>
      <c r="Y687" s="258"/>
    </row>
    <row r="688" spans="1:25" ht="15.75" customHeight="1">
      <c r="A688" s="259"/>
      <c r="B688" s="259"/>
      <c r="C688" s="259"/>
      <c r="D688" s="259"/>
      <c r="E688" s="259"/>
      <c r="F688" s="259"/>
      <c r="G688" s="259"/>
      <c r="H688" s="259"/>
      <c r="I688" s="258"/>
      <c r="J688" s="258"/>
      <c r="K688" s="258"/>
      <c r="L688" s="258"/>
      <c r="M688" s="258"/>
      <c r="N688" s="258"/>
      <c r="O688" s="258"/>
      <c r="P688" s="258"/>
      <c r="Q688" s="258"/>
      <c r="R688" s="258"/>
      <c r="S688" s="258"/>
      <c r="T688" s="258"/>
      <c r="U688" s="258"/>
      <c r="V688" s="258"/>
      <c r="W688" s="258"/>
      <c r="X688" s="258"/>
      <c r="Y688" s="258"/>
    </row>
    <row r="689" spans="1:25" ht="15.75" customHeight="1">
      <c r="A689" s="259"/>
      <c r="B689" s="259"/>
      <c r="C689" s="259"/>
      <c r="D689" s="259"/>
      <c r="E689" s="259"/>
      <c r="F689" s="259"/>
      <c r="G689" s="259"/>
      <c r="H689" s="259"/>
      <c r="I689" s="258"/>
      <c r="J689" s="258"/>
      <c r="K689" s="258"/>
      <c r="L689" s="258"/>
      <c r="M689" s="258"/>
      <c r="N689" s="258"/>
      <c r="O689" s="258"/>
      <c r="P689" s="258"/>
      <c r="Q689" s="258"/>
      <c r="R689" s="258"/>
      <c r="S689" s="258"/>
      <c r="T689" s="258"/>
      <c r="U689" s="258"/>
      <c r="V689" s="258"/>
      <c r="W689" s="258"/>
      <c r="X689" s="258"/>
      <c r="Y689" s="258"/>
    </row>
    <row r="690" spans="1:25" ht="15.75" customHeight="1">
      <c r="A690" s="259"/>
      <c r="B690" s="259"/>
      <c r="C690" s="259"/>
      <c r="D690" s="259"/>
      <c r="E690" s="259"/>
      <c r="F690" s="259"/>
      <c r="G690" s="259"/>
      <c r="H690" s="259"/>
      <c r="I690" s="258"/>
      <c r="J690" s="258"/>
      <c r="K690" s="258"/>
      <c r="L690" s="258"/>
      <c r="M690" s="258"/>
      <c r="N690" s="258"/>
      <c r="O690" s="258"/>
      <c r="P690" s="258"/>
      <c r="Q690" s="258"/>
      <c r="R690" s="258"/>
      <c r="S690" s="258"/>
      <c r="T690" s="258"/>
      <c r="U690" s="258"/>
      <c r="V690" s="258"/>
      <c r="W690" s="258"/>
      <c r="X690" s="258"/>
      <c r="Y690" s="258"/>
    </row>
    <row r="691" spans="1:25" ht="15.75" customHeight="1">
      <c r="A691" s="259"/>
      <c r="B691" s="259"/>
      <c r="C691" s="259"/>
      <c r="D691" s="259"/>
      <c r="E691" s="259"/>
      <c r="F691" s="259"/>
      <c r="G691" s="259"/>
      <c r="H691" s="259"/>
      <c r="I691" s="258"/>
      <c r="J691" s="258"/>
      <c r="K691" s="258"/>
      <c r="L691" s="258"/>
      <c r="M691" s="258"/>
      <c r="N691" s="258"/>
      <c r="O691" s="258"/>
      <c r="P691" s="258"/>
      <c r="Q691" s="258"/>
      <c r="R691" s="258"/>
      <c r="S691" s="258"/>
      <c r="T691" s="258"/>
      <c r="U691" s="258"/>
      <c r="V691" s="258"/>
      <c r="W691" s="258"/>
      <c r="X691" s="258"/>
      <c r="Y691" s="258"/>
    </row>
    <row r="692" spans="1:25" ht="15.75" customHeight="1">
      <c r="A692" s="259"/>
      <c r="B692" s="259"/>
      <c r="C692" s="259"/>
      <c r="D692" s="259"/>
      <c r="E692" s="259"/>
      <c r="F692" s="259"/>
      <c r="G692" s="259"/>
      <c r="H692" s="259"/>
      <c r="I692" s="258"/>
      <c r="J692" s="258"/>
      <c r="K692" s="258"/>
      <c r="L692" s="258"/>
      <c r="M692" s="258"/>
      <c r="N692" s="258"/>
      <c r="O692" s="258"/>
      <c r="P692" s="258"/>
      <c r="Q692" s="258"/>
      <c r="R692" s="258"/>
      <c r="S692" s="258"/>
      <c r="T692" s="258"/>
      <c r="U692" s="258"/>
      <c r="V692" s="258"/>
      <c r="W692" s="258"/>
      <c r="X692" s="258"/>
      <c r="Y692" s="258"/>
    </row>
    <row r="693" spans="1:25" ht="15.75" customHeight="1">
      <c r="A693" s="259"/>
      <c r="B693" s="259"/>
      <c r="C693" s="259"/>
      <c r="D693" s="259"/>
      <c r="E693" s="259"/>
      <c r="F693" s="259"/>
      <c r="G693" s="259"/>
      <c r="H693" s="259"/>
      <c r="I693" s="258"/>
      <c r="J693" s="258"/>
      <c r="K693" s="258"/>
      <c r="L693" s="258"/>
      <c r="M693" s="258"/>
      <c r="N693" s="258"/>
      <c r="O693" s="258"/>
      <c r="P693" s="258"/>
      <c r="Q693" s="258"/>
      <c r="R693" s="258"/>
      <c r="S693" s="258"/>
      <c r="T693" s="258"/>
      <c r="U693" s="258"/>
      <c r="V693" s="258"/>
      <c r="W693" s="258"/>
      <c r="X693" s="258"/>
      <c r="Y693" s="258"/>
    </row>
    <row r="694" spans="1:25" ht="15.75" customHeight="1">
      <c r="A694" s="259"/>
      <c r="B694" s="259"/>
      <c r="C694" s="259"/>
      <c r="D694" s="259"/>
      <c r="E694" s="259"/>
      <c r="F694" s="259"/>
      <c r="G694" s="259"/>
      <c r="H694" s="259"/>
      <c r="I694" s="258"/>
      <c r="J694" s="258"/>
      <c r="K694" s="258"/>
      <c r="L694" s="258"/>
      <c r="M694" s="258"/>
      <c r="N694" s="258"/>
      <c r="O694" s="258"/>
      <c r="P694" s="258"/>
      <c r="Q694" s="258"/>
      <c r="R694" s="258"/>
      <c r="S694" s="258"/>
      <c r="T694" s="258"/>
      <c r="U694" s="258"/>
      <c r="V694" s="258"/>
      <c r="W694" s="258"/>
      <c r="X694" s="258"/>
      <c r="Y694" s="258"/>
    </row>
    <row r="695" spans="1:25" ht="15.75" customHeight="1">
      <c r="A695" s="259"/>
      <c r="B695" s="259"/>
      <c r="C695" s="259"/>
      <c r="D695" s="259"/>
      <c r="E695" s="259"/>
      <c r="F695" s="259"/>
      <c r="G695" s="259"/>
      <c r="H695" s="259"/>
      <c r="I695" s="258"/>
      <c r="J695" s="258"/>
      <c r="K695" s="258"/>
      <c r="L695" s="258"/>
      <c r="M695" s="258"/>
      <c r="N695" s="258"/>
      <c r="O695" s="258"/>
      <c r="P695" s="258"/>
      <c r="Q695" s="258"/>
      <c r="R695" s="258"/>
      <c r="S695" s="258"/>
      <c r="T695" s="258"/>
      <c r="U695" s="258"/>
      <c r="V695" s="258"/>
      <c r="W695" s="258"/>
      <c r="X695" s="258"/>
      <c r="Y695" s="258"/>
    </row>
    <row r="696" spans="1:25" ht="15.75" customHeight="1">
      <c r="A696" s="259"/>
      <c r="B696" s="259"/>
      <c r="C696" s="259"/>
      <c r="D696" s="259"/>
      <c r="E696" s="259"/>
      <c r="F696" s="259"/>
      <c r="G696" s="259"/>
      <c r="H696" s="259"/>
      <c r="I696" s="258"/>
      <c r="J696" s="258"/>
      <c r="K696" s="258"/>
      <c r="L696" s="258"/>
      <c r="M696" s="258"/>
      <c r="N696" s="258"/>
      <c r="O696" s="258"/>
      <c r="P696" s="258"/>
      <c r="Q696" s="258"/>
      <c r="R696" s="258"/>
      <c r="S696" s="258"/>
      <c r="T696" s="258"/>
      <c r="U696" s="258"/>
      <c r="V696" s="258"/>
      <c r="W696" s="258"/>
      <c r="X696" s="258"/>
      <c r="Y696" s="258"/>
    </row>
    <row r="697" spans="1:25" ht="15.75" customHeight="1">
      <c r="A697" s="259"/>
      <c r="B697" s="259"/>
      <c r="C697" s="259"/>
      <c r="D697" s="259"/>
      <c r="E697" s="259"/>
      <c r="F697" s="259"/>
      <c r="G697" s="259"/>
      <c r="H697" s="259"/>
      <c r="I697" s="258"/>
      <c r="J697" s="258"/>
      <c r="K697" s="258"/>
      <c r="L697" s="258"/>
      <c r="M697" s="258"/>
      <c r="N697" s="258"/>
      <c r="O697" s="258"/>
      <c r="P697" s="258"/>
      <c r="Q697" s="258"/>
      <c r="R697" s="258"/>
      <c r="S697" s="258"/>
      <c r="T697" s="258"/>
      <c r="U697" s="258"/>
      <c r="V697" s="258"/>
      <c r="W697" s="258"/>
      <c r="X697" s="258"/>
      <c r="Y697" s="258"/>
    </row>
    <row r="698" spans="1:25" ht="15.75" customHeight="1">
      <c r="A698" s="259"/>
      <c r="B698" s="259"/>
      <c r="C698" s="259"/>
      <c r="D698" s="259"/>
      <c r="E698" s="259"/>
      <c r="F698" s="259"/>
      <c r="G698" s="259"/>
      <c r="H698" s="259"/>
      <c r="I698" s="258"/>
      <c r="J698" s="258"/>
      <c r="K698" s="258"/>
      <c r="L698" s="258"/>
      <c r="M698" s="258"/>
      <c r="N698" s="258"/>
      <c r="O698" s="258"/>
      <c r="P698" s="258"/>
      <c r="Q698" s="258"/>
      <c r="R698" s="258"/>
      <c r="S698" s="258"/>
      <c r="T698" s="258"/>
      <c r="U698" s="258"/>
      <c r="V698" s="258"/>
      <c r="W698" s="258"/>
      <c r="X698" s="258"/>
      <c r="Y698" s="258"/>
    </row>
    <row r="699" spans="1:25" ht="15.75" customHeight="1">
      <c r="A699" s="259"/>
      <c r="B699" s="259"/>
      <c r="C699" s="259"/>
      <c r="D699" s="259"/>
      <c r="E699" s="259"/>
      <c r="F699" s="259"/>
      <c r="G699" s="259"/>
      <c r="H699" s="259"/>
      <c r="I699" s="258"/>
      <c r="J699" s="258"/>
      <c r="K699" s="258"/>
      <c r="L699" s="258"/>
      <c r="M699" s="258"/>
      <c r="N699" s="258"/>
      <c r="O699" s="258"/>
      <c r="P699" s="258"/>
      <c r="Q699" s="258"/>
      <c r="R699" s="258"/>
      <c r="S699" s="258"/>
      <c r="T699" s="258"/>
      <c r="U699" s="258"/>
      <c r="V699" s="258"/>
      <c r="W699" s="258"/>
      <c r="X699" s="258"/>
      <c r="Y699" s="258"/>
    </row>
    <row r="700" spans="1:25" ht="15.75" customHeight="1">
      <c r="A700" s="259"/>
      <c r="B700" s="259"/>
      <c r="C700" s="259"/>
      <c r="D700" s="259"/>
      <c r="E700" s="259"/>
      <c r="F700" s="259"/>
      <c r="G700" s="259"/>
      <c r="H700" s="259"/>
      <c r="I700" s="258"/>
      <c r="J700" s="258"/>
      <c r="K700" s="258"/>
      <c r="L700" s="258"/>
      <c r="M700" s="258"/>
      <c r="N700" s="258"/>
      <c r="O700" s="258"/>
      <c r="P700" s="258"/>
      <c r="Q700" s="258"/>
      <c r="R700" s="258"/>
      <c r="S700" s="258"/>
      <c r="T700" s="258"/>
      <c r="U700" s="258"/>
      <c r="V700" s="258"/>
      <c r="W700" s="258"/>
      <c r="X700" s="258"/>
      <c r="Y700" s="258"/>
    </row>
    <row r="701" spans="1:25" ht="15.75" customHeight="1">
      <c r="A701" s="259"/>
      <c r="B701" s="259"/>
      <c r="C701" s="259"/>
      <c r="D701" s="259"/>
      <c r="E701" s="259"/>
      <c r="F701" s="259"/>
      <c r="G701" s="259"/>
      <c r="H701" s="259"/>
      <c r="I701" s="258"/>
      <c r="J701" s="258"/>
      <c r="K701" s="258"/>
      <c r="L701" s="258"/>
      <c r="M701" s="258"/>
      <c r="N701" s="258"/>
      <c r="O701" s="258"/>
      <c r="P701" s="258"/>
      <c r="Q701" s="258"/>
      <c r="R701" s="258"/>
      <c r="S701" s="258"/>
      <c r="T701" s="258"/>
      <c r="U701" s="258"/>
      <c r="V701" s="258"/>
      <c r="W701" s="258"/>
      <c r="X701" s="258"/>
      <c r="Y701" s="258"/>
    </row>
    <row r="702" spans="1:25" ht="15.75" customHeight="1">
      <c r="A702" s="259"/>
      <c r="B702" s="259"/>
      <c r="C702" s="259"/>
      <c r="D702" s="259"/>
      <c r="E702" s="259"/>
      <c r="F702" s="259"/>
      <c r="G702" s="259"/>
      <c r="H702" s="259"/>
      <c r="I702" s="258"/>
      <c r="J702" s="258"/>
      <c r="K702" s="258"/>
      <c r="L702" s="258"/>
      <c r="M702" s="258"/>
      <c r="N702" s="258"/>
      <c r="O702" s="258"/>
      <c r="P702" s="258"/>
      <c r="Q702" s="258"/>
      <c r="R702" s="258"/>
      <c r="S702" s="258"/>
      <c r="T702" s="258"/>
      <c r="U702" s="258"/>
      <c r="V702" s="258"/>
      <c r="W702" s="258"/>
      <c r="X702" s="258"/>
      <c r="Y702" s="258"/>
    </row>
    <row r="703" spans="1:25" ht="15.75" customHeight="1">
      <c r="A703" s="259"/>
      <c r="B703" s="259"/>
      <c r="C703" s="259"/>
      <c r="D703" s="259"/>
      <c r="E703" s="259"/>
      <c r="F703" s="259"/>
      <c r="G703" s="259"/>
      <c r="H703" s="259"/>
      <c r="I703" s="258"/>
      <c r="J703" s="258"/>
      <c r="K703" s="258"/>
      <c r="L703" s="258"/>
      <c r="M703" s="258"/>
      <c r="N703" s="258"/>
      <c r="O703" s="258"/>
      <c r="P703" s="258"/>
      <c r="Q703" s="258"/>
      <c r="R703" s="258"/>
      <c r="S703" s="258"/>
      <c r="T703" s="258"/>
      <c r="U703" s="258"/>
      <c r="V703" s="258"/>
      <c r="W703" s="258"/>
      <c r="X703" s="258"/>
      <c r="Y703" s="258"/>
    </row>
    <row r="704" spans="1:25" ht="15.75" customHeight="1">
      <c r="A704" s="259"/>
      <c r="B704" s="259"/>
      <c r="C704" s="259"/>
      <c r="D704" s="259"/>
      <c r="E704" s="259"/>
      <c r="F704" s="259"/>
      <c r="G704" s="259"/>
      <c r="H704" s="259"/>
      <c r="I704" s="258"/>
      <c r="J704" s="258"/>
      <c r="K704" s="258"/>
      <c r="L704" s="258"/>
      <c r="M704" s="258"/>
      <c r="N704" s="258"/>
      <c r="O704" s="258"/>
      <c r="P704" s="258"/>
      <c r="Q704" s="258"/>
      <c r="R704" s="258"/>
      <c r="S704" s="258"/>
      <c r="T704" s="258"/>
      <c r="U704" s="258"/>
      <c r="V704" s="258"/>
      <c r="W704" s="258"/>
      <c r="X704" s="258"/>
      <c r="Y704" s="258"/>
    </row>
    <row r="705" spans="1:25" ht="15.75" customHeight="1">
      <c r="A705" s="259"/>
      <c r="B705" s="259"/>
      <c r="C705" s="259"/>
      <c r="D705" s="259"/>
      <c r="E705" s="259"/>
      <c r="F705" s="259"/>
      <c r="G705" s="259"/>
      <c r="H705" s="259"/>
      <c r="I705" s="258"/>
      <c r="J705" s="258"/>
      <c r="K705" s="258"/>
      <c r="L705" s="258"/>
      <c r="M705" s="258"/>
      <c r="N705" s="258"/>
      <c r="O705" s="258"/>
      <c r="P705" s="258"/>
      <c r="Q705" s="258"/>
      <c r="R705" s="258"/>
      <c r="S705" s="258"/>
      <c r="T705" s="258"/>
      <c r="U705" s="258"/>
      <c r="V705" s="258"/>
      <c r="W705" s="258"/>
      <c r="X705" s="258"/>
      <c r="Y705" s="258"/>
    </row>
    <row r="706" spans="1:25" ht="15.75" customHeight="1">
      <c r="A706" s="259"/>
      <c r="B706" s="259"/>
      <c r="C706" s="259"/>
      <c r="D706" s="259"/>
      <c r="E706" s="259"/>
      <c r="F706" s="259"/>
      <c r="G706" s="259"/>
      <c r="H706" s="259"/>
      <c r="I706" s="258"/>
      <c r="J706" s="258"/>
      <c r="K706" s="258"/>
      <c r="L706" s="258"/>
      <c r="M706" s="258"/>
      <c r="N706" s="258"/>
      <c r="O706" s="258"/>
      <c r="P706" s="258"/>
      <c r="Q706" s="258"/>
      <c r="R706" s="258"/>
      <c r="S706" s="258"/>
      <c r="T706" s="258"/>
      <c r="U706" s="258"/>
      <c r="V706" s="258"/>
      <c r="W706" s="258"/>
      <c r="X706" s="258"/>
      <c r="Y706" s="258"/>
    </row>
    <row r="707" spans="1:25" ht="15.75" customHeight="1">
      <c r="A707" s="259"/>
      <c r="B707" s="259"/>
      <c r="C707" s="259"/>
      <c r="D707" s="259"/>
      <c r="E707" s="259"/>
      <c r="F707" s="259"/>
      <c r="G707" s="259"/>
      <c r="H707" s="259"/>
      <c r="I707" s="258"/>
      <c r="J707" s="258"/>
      <c r="K707" s="258"/>
      <c r="L707" s="258"/>
      <c r="M707" s="258"/>
      <c r="N707" s="258"/>
      <c r="O707" s="258"/>
      <c r="P707" s="258"/>
      <c r="Q707" s="258"/>
      <c r="R707" s="258"/>
      <c r="S707" s="258"/>
      <c r="T707" s="258"/>
      <c r="U707" s="258"/>
      <c r="V707" s="258"/>
      <c r="W707" s="258"/>
      <c r="X707" s="258"/>
      <c r="Y707" s="258"/>
    </row>
    <row r="708" spans="1:25" ht="15.75" customHeight="1">
      <c r="A708" s="259"/>
      <c r="B708" s="259"/>
      <c r="C708" s="259"/>
      <c r="D708" s="259"/>
      <c r="E708" s="259"/>
      <c r="F708" s="259"/>
      <c r="G708" s="259"/>
      <c r="H708" s="259"/>
      <c r="I708" s="258"/>
      <c r="J708" s="258"/>
      <c r="K708" s="258"/>
      <c r="L708" s="258"/>
      <c r="M708" s="258"/>
      <c r="N708" s="258"/>
      <c r="O708" s="258"/>
      <c r="P708" s="258"/>
      <c r="Q708" s="258"/>
      <c r="R708" s="258"/>
      <c r="S708" s="258"/>
      <c r="T708" s="258"/>
      <c r="U708" s="258"/>
      <c r="V708" s="258"/>
      <c r="W708" s="258"/>
      <c r="X708" s="258"/>
      <c r="Y708" s="258"/>
    </row>
    <row r="709" spans="1:25" ht="15.75" customHeight="1">
      <c r="A709" s="259"/>
      <c r="B709" s="259"/>
      <c r="C709" s="259"/>
      <c r="D709" s="259"/>
      <c r="E709" s="259"/>
      <c r="F709" s="259"/>
      <c r="G709" s="259"/>
      <c r="H709" s="259"/>
      <c r="I709" s="258"/>
      <c r="J709" s="258"/>
      <c r="K709" s="258"/>
      <c r="L709" s="258"/>
      <c r="M709" s="258"/>
      <c r="N709" s="258"/>
      <c r="O709" s="258"/>
      <c r="P709" s="258"/>
      <c r="Q709" s="258"/>
      <c r="R709" s="258"/>
      <c r="S709" s="258"/>
      <c r="T709" s="258"/>
      <c r="U709" s="258"/>
      <c r="V709" s="258"/>
      <c r="W709" s="258"/>
      <c r="X709" s="258"/>
      <c r="Y709" s="258"/>
    </row>
    <row r="710" spans="1:25" ht="15.75" customHeight="1">
      <c r="A710" s="259"/>
      <c r="B710" s="259"/>
      <c r="C710" s="259"/>
      <c r="D710" s="259"/>
      <c r="E710" s="259"/>
      <c r="F710" s="259"/>
      <c r="G710" s="259"/>
      <c r="H710" s="259"/>
      <c r="I710" s="258"/>
      <c r="J710" s="258"/>
      <c r="K710" s="258"/>
      <c r="L710" s="258"/>
      <c r="M710" s="258"/>
      <c r="N710" s="258"/>
      <c r="O710" s="258"/>
      <c r="P710" s="258"/>
      <c r="Q710" s="258"/>
      <c r="R710" s="258"/>
      <c r="S710" s="258"/>
      <c r="T710" s="258"/>
      <c r="U710" s="258"/>
      <c r="V710" s="258"/>
      <c r="W710" s="258"/>
      <c r="X710" s="258"/>
      <c r="Y710" s="258"/>
    </row>
    <row r="711" spans="1:25" ht="15.75" customHeight="1">
      <c r="A711" s="259"/>
      <c r="B711" s="259"/>
      <c r="C711" s="259"/>
      <c r="D711" s="259"/>
      <c r="E711" s="259"/>
      <c r="F711" s="259"/>
      <c r="G711" s="259"/>
      <c r="H711" s="259"/>
      <c r="I711" s="258"/>
      <c r="J711" s="258"/>
      <c r="K711" s="258"/>
      <c r="L711" s="258"/>
      <c r="M711" s="258"/>
      <c r="N711" s="258"/>
      <c r="O711" s="258"/>
      <c r="P711" s="258"/>
      <c r="Q711" s="258"/>
      <c r="R711" s="258"/>
      <c r="S711" s="258"/>
      <c r="T711" s="258"/>
      <c r="U711" s="258"/>
      <c r="V711" s="258"/>
      <c r="W711" s="258"/>
      <c r="X711" s="258"/>
      <c r="Y711" s="258"/>
    </row>
    <row r="712" spans="1:25" ht="15.75" customHeight="1">
      <c r="A712" s="259"/>
      <c r="B712" s="259"/>
      <c r="C712" s="259"/>
      <c r="D712" s="259"/>
      <c r="E712" s="259"/>
      <c r="F712" s="259"/>
      <c r="G712" s="259"/>
      <c r="H712" s="259"/>
      <c r="I712" s="258"/>
      <c r="J712" s="258"/>
      <c r="K712" s="258"/>
      <c r="L712" s="258"/>
      <c r="M712" s="258"/>
      <c r="N712" s="258"/>
      <c r="O712" s="258"/>
      <c r="P712" s="258"/>
      <c r="Q712" s="258"/>
      <c r="R712" s="258"/>
      <c r="S712" s="258"/>
      <c r="T712" s="258"/>
      <c r="U712" s="258"/>
      <c r="V712" s="258"/>
      <c r="W712" s="258"/>
      <c r="X712" s="258"/>
      <c r="Y712" s="258"/>
    </row>
    <row r="713" spans="1:25" ht="15.75" customHeight="1">
      <c r="A713" s="259"/>
      <c r="B713" s="259"/>
      <c r="C713" s="259"/>
      <c r="D713" s="259"/>
      <c r="E713" s="259"/>
      <c r="F713" s="259"/>
      <c r="G713" s="259"/>
      <c r="H713" s="259"/>
      <c r="I713" s="258"/>
      <c r="J713" s="258"/>
      <c r="K713" s="258"/>
      <c r="L713" s="258"/>
      <c r="M713" s="258"/>
      <c r="N713" s="258"/>
      <c r="O713" s="258"/>
      <c r="P713" s="258"/>
      <c r="Q713" s="258"/>
      <c r="R713" s="258"/>
      <c r="S713" s="258"/>
      <c r="T713" s="258"/>
      <c r="U713" s="258"/>
      <c r="V713" s="258"/>
      <c r="W713" s="258"/>
      <c r="X713" s="258"/>
      <c r="Y713" s="258"/>
    </row>
    <row r="714" spans="1:25" ht="15.75" customHeight="1">
      <c r="A714" s="259"/>
      <c r="B714" s="259"/>
      <c r="C714" s="259"/>
      <c r="D714" s="259"/>
      <c r="E714" s="259"/>
      <c r="F714" s="259"/>
      <c r="G714" s="259"/>
      <c r="H714" s="259"/>
      <c r="I714" s="258"/>
      <c r="J714" s="258"/>
      <c r="K714" s="258"/>
      <c r="L714" s="258"/>
      <c r="M714" s="258"/>
      <c r="N714" s="258"/>
      <c r="O714" s="258"/>
      <c r="P714" s="258"/>
      <c r="Q714" s="258"/>
      <c r="R714" s="258"/>
      <c r="S714" s="258"/>
      <c r="T714" s="258"/>
      <c r="U714" s="258"/>
      <c r="V714" s="258"/>
      <c r="W714" s="258"/>
      <c r="X714" s="258"/>
      <c r="Y714" s="258"/>
    </row>
    <row r="715" spans="1:25" ht="15.75" customHeight="1">
      <c r="A715" s="259"/>
      <c r="B715" s="259"/>
      <c r="C715" s="259"/>
      <c r="D715" s="259"/>
      <c r="E715" s="259"/>
      <c r="F715" s="259"/>
      <c r="G715" s="259"/>
      <c r="H715" s="259"/>
      <c r="I715" s="258"/>
      <c r="J715" s="258"/>
      <c r="K715" s="258"/>
      <c r="L715" s="258"/>
      <c r="M715" s="258"/>
      <c r="N715" s="258"/>
      <c r="O715" s="258"/>
      <c r="P715" s="258"/>
      <c r="Q715" s="258"/>
      <c r="R715" s="258"/>
      <c r="S715" s="258"/>
      <c r="T715" s="258"/>
      <c r="U715" s="258"/>
      <c r="V715" s="258"/>
      <c r="W715" s="258"/>
      <c r="X715" s="258"/>
      <c r="Y715" s="258"/>
    </row>
    <row r="716" spans="1:25" ht="15.75" customHeight="1">
      <c r="A716" s="259"/>
      <c r="B716" s="259"/>
      <c r="C716" s="259"/>
      <c r="D716" s="259"/>
      <c r="E716" s="259"/>
      <c r="F716" s="259"/>
      <c r="G716" s="259"/>
      <c r="H716" s="259"/>
      <c r="I716" s="258"/>
      <c r="J716" s="258"/>
      <c r="K716" s="258"/>
      <c r="L716" s="258"/>
      <c r="M716" s="258"/>
      <c r="N716" s="258"/>
      <c r="O716" s="258"/>
      <c r="P716" s="258"/>
      <c r="Q716" s="258"/>
      <c r="R716" s="258"/>
      <c r="S716" s="258"/>
      <c r="T716" s="258"/>
      <c r="U716" s="258"/>
      <c r="V716" s="258"/>
      <c r="W716" s="258"/>
      <c r="X716" s="258"/>
      <c r="Y716" s="258"/>
    </row>
    <row r="717" spans="1:25" ht="15.75" customHeight="1">
      <c r="A717" s="259"/>
      <c r="B717" s="259"/>
      <c r="C717" s="259"/>
      <c r="D717" s="259"/>
      <c r="E717" s="259"/>
      <c r="F717" s="259"/>
      <c r="G717" s="259"/>
      <c r="H717" s="259"/>
      <c r="I717" s="258"/>
      <c r="J717" s="258"/>
      <c r="K717" s="258"/>
      <c r="L717" s="258"/>
      <c r="M717" s="258"/>
      <c r="N717" s="258"/>
      <c r="O717" s="258"/>
      <c r="P717" s="258"/>
      <c r="Q717" s="258"/>
      <c r="R717" s="258"/>
      <c r="S717" s="258"/>
      <c r="T717" s="258"/>
      <c r="U717" s="258"/>
      <c r="V717" s="258"/>
      <c r="W717" s="258"/>
      <c r="X717" s="258"/>
      <c r="Y717" s="258"/>
    </row>
    <row r="718" spans="1:25" ht="15.75" customHeight="1">
      <c r="A718" s="259"/>
      <c r="B718" s="259"/>
      <c r="C718" s="259"/>
      <c r="D718" s="259"/>
      <c r="E718" s="259"/>
      <c r="F718" s="259"/>
      <c r="G718" s="259"/>
      <c r="H718" s="259"/>
      <c r="I718" s="258"/>
      <c r="J718" s="258"/>
      <c r="K718" s="258"/>
      <c r="L718" s="258"/>
      <c r="M718" s="258"/>
      <c r="N718" s="258"/>
      <c r="O718" s="258"/>
      <c r="P718" s="258"/>
      <c r="Q718" s="258"/>
      <c r="R718" s="258"/>
      <c r="S718" s="258"/>
      <c r="T718" s="258"/>
      <c r="U718" s="258"/>
      <c r="V718" s="258"/>
      <c r="W718" s="258"/>
      <c r="X718" s="258"/>
      <c r="Y718" s="258"/>
    </row>
    <row r="719" spans="1:25" ht="15.75" customHeight="1">
      <c r="A719" s="259"/>
      <c r="B719" s="259"/>
      <c r="C719" s="259"/>
      <c r="D719" s="259"/>
      <c r="E719" s="259"/>
      <c r="F719" s="259"/>
      <c r="G719" s="259"/>
      <c r="H719" s="259"/>
      <c r="I719" s="258"/>
      <c r="J719" s="258"/>
      <c r="K719" s="258"/>
      <c r="L719" s="258"/>
      <c r="M719" s="258"/>
      <c r="N719" s="258"/>
      <c r="O719" s="258"/>
      <c r="P719" s="258"/>
      <c r="Q719" s="258"/>
      <c r="R719" s="258"/>
      <c r="S719" s="258"/>
      <c r="T719" s="258"/>
      <c r="U719" s="258"/>
      <c r="V719" s="258"/>
      <c r="W719" s="258"/>
      <c r="X719" s="258"/>
      <c r="Y719" s="258"/>
    </row>
    <row r="720" spans="1:25" ht="15.75" customHeight="1">
      <c r="A720" s="259"/>
      <c r="B720" s="259"/>
      <c r="C720" s="259"/>
      <c r="D720" s="259"/>
      <c r="E720" s="259"/>
      <c r="F720" s="259"/>
      <c r="G720" s="259"/>
      <c r="H720" s="259"/>
      <c r="I720" s="258"/>
      <c r="J720" s="258"/>
      <c r="K720" s="258"/>
      <c r="L720" s="258"/>
      <c r="M720" s="258"/>
      <c r="N720" s="258"/>
      <c r="O720" s="258"/>
      <c r="P720" s="258"/>
      <c r="Q720" s="258"/>
      <c r="R720" s="258"/>
      <c r="S720" s="258"/>
      <c r="T720" s="258"/>
      <c r="U720" s="258"/>
      <c r="V720" s="258"/>
      <c r="W720" s="258"/>
      <c r="X720" s="258"/>
      <c r="Y720" s="258"/>
    </row>
    <row r="721" spans="1:25" ht="15.75" customHeight="1">
      <c r="A721" s="259"/>
      <c r="B721" s="259"/>
      <c r="C721" s="259"/>
      <c r="D721" s="259"/>
      <c r="E721" s="259"/>
      <c r="F721" s="259"/>
      <c r="G721" s="259"/>
      <c r="H721" s="259"/>
      <c r="I721" s="258"/>
      <c r="J721" s="258"/>
      <c r="K721" s="258"/>
      <c r="L721" s="258"/>
      <c r="M721" s="258"/>
      <c r="N721" s="258"/>
      <c r="O721" s="258"/>
      <c r="P721" s="258"/>
      <c r="Q721" s="258"/>
      <c r="R721" s="258"/>
      <c r="S721" s="258"/>
      <c r="T721" s="258"/>
      <c r="U721" s="258"/>
      <c r="V721" s="258"/>
      <c r="W721" s="258"/>
      <c r="X721" s="258"/>
      <c r="Y721" s="258"/>
    </row>
    <row r="722" spans="1:25" ht="15.75" customHeight="1">
      <c r="A722" s="259"/>
      <c r="B722" s="259"/>
      <c r="C722" s="259"/>
      <c r="D722" s="259"/>
      <c r="E722" s="259"/>
      <c r="F722" s="259"/>
      <c r="G722" s="259"/>
      <c r="H722" s="259"/>
      <c r="I722" s="258"/>
      <c r="J722" s="258"/>
      <c r="K722" s="258"/>
      <c r="L722" s="258"/>
      <c r="M722" s="258"/>
      <c r="N722" s="258"/>
      <c r="O722" s="258"/>
      <c r="P722" s="258"/>
      <c r="Q722" s="258"/>
      <c r="R722" s="258"/>
      <c r="S722" s="258"/>
      <c r="T722" s="258"/>
      <c r="U722" s="258"/>
      <c r="V722" s="258"/>
      <c r="W722" s="258"/>
      <c r="X722" s="258"/>
      <c r="Y722" s="258"/>
    </row>
    <row r="723" spans="1:25" ht="15.75" customHeight="1">
      <c r="A723" s="259"/>
      <c r="B723" s="259"/>
      <c r="C723" s="259"/>
      <c r="D723" s="259"/>
      <c r="E723" s="259"/>
      <c r="F723" s="259"/>
      <c r="G723" s="259"/>
      <c r="H723" s="259"/>
      <c r="I723" s="258"/>
      <c r="J723" s="258"/>
      <c r="K723" s="258"/>
      <c r="L723" s="258"/>
      <c r="M723" s="258"/>
      <c r="N723" s="258"/>
      <c r="O723" s="258"/>
      <c r="P723" s="258"/>
      <c r="Q723" s="258"/>
      <c r="R723" s="258"/>
      <c r="S723" s="258"/>
      <c r="T723" s="258"/>
      <c r="U723" s="258"/>
      <c r="V723" s="258"/>
      <c r="W723" s="258"/>
      <c r="X723" s="258"/>
      <c r="Y723" s="258"/>
    </row>
    <row r="724" spans="1:25" ht="15.75" customHeight="1">
      <c r="A724" s="259"/>
      <c r="B724" s="259"/>
      <c r="C724" s="259"/>
      <c r="D724" s="259"/>
      <c r="E724" s="259"/>
      <c r="F724" s="259"/>
      <c r="G724" s="259"/>
      <c r="H724" s="259"/>
      <c r="I724" s="258"/>
      <c r="J724" s="258"/>
      <c r="K724" s="258"/>
      <c r="L724" s="258"/>
      <c r="M724" s="258"/>
      <c r="N724" s="258"/>
      <c r="O724" s="258"/>
      <c r="P724" s="258"/>
      <c r="Q724" s="258"/>
      <c r="R724" s="258"/>
      <c r="S724" s="258"/>
      <c r="T724" s="258"/>
      <c r="U724" s="258"/>
      <c r="V724" s="258"/>
      <c r="W724" s="258"/>
      <c r="X724" s="258"/>
      <c r="Y724" s="258"/>
    </row>
    <row r="725" spans="1:25" ht="15.75" customHeight="1">
      <c r="A725" s="259"/>
      <c r="B725" s="259"/>
      <c r="C725" s="259"/>
      <c r="D725" s="259"/>
      <c r="E725" s="259"/>
      <c r="F725" s="259"/>
      <c r="G725" s="259"/>
      <c r="H725" s="259"/>
      <c r="I725" s="258"/>
      <c r="J725" s="258"/>
      <c r="K725" s="258"/>
      <c r="L725" s="258"/>
      <c r="M725" s="258"/>
      <c r="N725" s="258"/>
      <c r="O725" s="258"/>
      <c r="P725" s="258"/>
      <c r="Q725" s="258"/>
      <c r="R725" s="258"/>
      <c r="S725" s="258"/>
      <c r="T725" s="258"/>
      <c r="U725" s="258"/>
      <c r="V725" s="258"/>
      <c r="W725" s="258"/>
      <c r="X725" s="258"/>
      <c r="Y725" s="258"/>
    </row>
    <row r="726" spans="1:25" ht="15.75" customHeight="1">
      <c r="A726" s="259"/>
      <c r="B726" s="259"/>
      <c r="C726" s="259"/>
      <c r="D726" s="259"/>
      <c r="E726" s="259"/>
      <c r="F726" s="259"/>
      <c r="G726" s="259"/>
      <c r="H726" s="259"/>
      <c r="I726" s="258"/>
      <c r="J726" s="258"/>
      <c r="K726" s="258"/>
      <c r="L726" s="258"/>
      <c r="M726" s="258"/>
      <c r="N726" s="258"/>
      <c r="O726" s="258"/>
      <c r="P726" s="258"/>
      <c r="Q726" s="258"/>
      <c r="R726" s="258"/>
      <c r="S726" s="258"/>
      <c r="T726" s="258"/>
      <c r="U726" s="258"/>
      <c r="V726" s="258"/>
      <c r="W726" s="258"/>
      <c r="X726" s="258"/>
      <c r="Y726" s="258"/>
    </row>
    <row r="727" spans="1:25" ht="15.75" customHeight="1">
      <c r="A727" s="259"/>
      <c r="B727" s="259"/>
      <c r="C727" s="259"/>
      <c r="D727" s="259"/>
      <c r="E727" s="259"/>
      <c r="F727" s="259"/>
      <c r="G727" s="259"/>
      <c r="H727" s="259"/>
      <c r="I727" s="258"/>
      <c r="J727" s="258"/>
      <c r="K727" s="258"/>
      <c r="L727" s="258"/>
      <c r="M727" s="258"/>
      <c r="N727" s="258"/>
      <c r="O727" s="258"/>
      <c r="P727" s="258"/>
      <c r="Q727" s="258"/>
      <c r="R727" s="258"/>
      <c r="S727" s="258"/>
      <c r="T727" s="258"/>
      <c r="U727" s="258"/>
      <c r="V727" s="258"/>
      <c r="W727" s="258"/>
      <c r="X727" s="258"/>
      <c r="Y727" s="258"/>
    </row>
    <row r="728" spans="1:25" ht="15.75" customHeight="1">
      <c r="A728" s="259"/>
      <c r="B728" s="259"/>
      <c r="C728" s="259"/>
      <c r="D728" s="259"/>
      <c r="E728" s="259"/>
      <c r="F728" s="259"/>
      <c r="G728" s="259"/>
      <c r="H728" s="259"/>
      <c r="I728" s="258"/>
      <c r="J728" s="258"/>
      <c r="K728" s="258"/>
      <c r="L728" s="258"/>
      <c r="M728" s="258"/>
      <c r="N728" s="258"/>
      <c r="O728" s="258"/>
      <c r="P728" s="258"/>
      <c r="Q728" s="258"/>
      <c r="R728" s="258"/>
      <c r="S728" s="258"/>
      <c r="T728" s="258"/>
      <c r="U728" s="258"/>
      <c r="V728" s="258"/>
      <c r="W728" s="258"/>
      <c r="X728" s="258"/>
      <c r="Y728" s="258"/>
    </row>
    <row r="729" spans="1:25" ht="15.75" customHeight="1">
      <c r="A729" s="259"/>
      <c r="B729" s="259"/>
      <c r="C729" s="259"/>
      <c r="D729" s="259"/>
      <c r="E729" s="259"/>
      <c r="F729" s="259"/>
      <c r="G729" s="259"/>
      <c r="H729" s="259"/>
      <c r="I729" s="258"/>
      <c r="J729" s="258"/>
      <c r="K729" s="258"/>
      <c r="L729" s="258"/>
      <c r="M729" s="258"/>
      <c r="N729" s="258"/>
      <c r="O729" s="258"/>
      <c r="P729" s="258"/>
      <c r="Q729" s="258"/>
      <c r="R729" s="258"/>
      <c r="S729" s="258"/>
      <c r="T729" s="258"/>
      <c r="U729" s="258"/>
      <c r="V729" s="258"/>
      <c r="W729" s="258"/>
      <c r="X729" s="258"/>
      <c r="Y729" s="258"/>
    </row>
    <row r="730" spans="1:25" ht="15.75" customHeight="1">
      <c r="A730" s="259"/>
      <c r="B730" s="259"/>
      <c r="C730" s="259"/>
      <c r="D730" s="259"/>
      <c r="E730" s="259"/>
      <c r="F730" s="259"/>
      <c r="G730" s="259"/>
      <c r="H730" s="259"/>
      <c r="I730" s="258"/>
      <c r="J730" s="258"/>
      <c r="K730" s="258"/>
      <c r="L730" s="258"/>
      <c r="M730" s="258"/>
      <c r="N730" s="258"/>
      <c r="O730" s="258"/>
      <c r="P730" s="258"/>
      <c r="Q730" s="258"/>
      <c r="R730" s="258"/>
      <c r="S730" s="258"/>
      <c r="T730" s="258"/>
      <c r="U730" s="258"/>
      <c r="V730" s="258"/>
      <c r="W730" s="258"/>
      <c r="X730" s="258"/>
      <c r="Y730" s="258"/>
    </row>
    <row r="731" spans="1:25" ht="15.75" customHeight="1">
      <c r="A731" s="259"/>
      <c r="B731" s="259"/>
      <c r="C731" s="259"/>
      <c r="D731" s="259"/>
      <c r="E731" s="259"/>
      <c r="F731" s="259"/>
      <c r="G731" s="259"/>
      <c r="H731" s="259"/>
      <c r="I731" s="258"/>
      <c r="J731" s="258"/>
      <c r="K731" s="258"/>
      <c r="L731" s="258"/>
      <c r="M731" s="258"/>
      <c r="N731" s="258"/>
      <c r="O731" s="258"/>
      <c r="P731" s="258"/>
      <c r="Q731" s="258"/>
      <c r="R731" s="258"/>
      <c r="S731" s="258"/>
      <c r="T731" s="258"/>
      <c r="U731" s="258"/>
      <c r="V731" s="258"/>
      <c r="W731" s="258"/>
      <c r="X731" s="258"/>
      <c r="Y731" s="258"/>
    </row>
    <row r="732" spans="1:25" ht="15.75" customHeight="1">
      <c r="A732" s="259"/>
      <c r="B732" s="259"/>
      <c r="C732" s="259"/>
      <c r="D732" s="259"/>
      <c r="E732" s="259"/>
      <c r="F732" s="259"/>
      <c r="G732" s="259"/>
      <c r="H732" s="259"/>
      <c r="I732" s="258"/>
      <c r="J732" s="258"/>
      <c r="K732" s="258"/>
      <c r="L732" s="258"/>
      <c r="M732" s="258"/>
      <c r="N732" s="258"/>
      <c r="O732" s="258"/>
      <c r="P732" s="258"/>
      <c r="Q732" s="258"/>
      <c r="R732" s="258"/>
      <c r="S732" s="258"/>
      <c r="T732" s="258"/>
      <c r="U732" s="258"/>
      <c r="V732" s="258"/>
      <c r="W732" s="258"/>
      <c r="X732" s="258"/>
      <c r="Y732" s="258"/>
    </row>
    <row r="733" spans="1:25" ht="15.75" customHeight="1">
      <c r="A733" s="259"/>
      <c r="B733" s="259"/>
      <c r="C733" s="259"/>
      <c r="D733" s="259"/>
      <c r="E733" s="259"/>
      <c r="F733" s="259"/>
      <c r="G733" s="259"/>
      <c r="H733" s="259"/>
      <c r="I733" s="258"/>
      <c r="J733" s="258"/>
      <c r="K733" s="258"/>
      <c r="L733" s="258"/>
      <c r="M733" s="258"/>
      <c r="N733" s="258"/>
      <c r="O733" s="258"/>
      <c r="P733" s="258"/>
      <c r="Q733" s="258"/>
      <c r="R733" s="258"/>
      <c r="S733" s="258"/>
      <c r="T733" s="258"/>
      <c r="U733" s="258"/>
      <c r="V733" s="258"/>
      <c r="W733" s="258"/>
      <c r="X733" s="258"/>
      <c r="Y733" s="258"/>
    </row>
    <row r="734" spans="1:25" ht="15.75" customHeight="1">
      <c r="A734" s="259"/>
      <c r="B734" s="259"/>
      <c r="C734" s="259"/>
      <c r="D734" s="259"/>
      <c r="E734" s="259"/>
      <c r="F734" s="259"/>
      <c r="G734" s="259"/>
      <c r="H734" s="259"/>
      <c r="I734" s="258"/>
      <c r="J734" s="258"/>
      <c r="K734" s="258"/>
      <c r="L734" s="258"/>
      <c r="M734" s="258"/>
      <c r="N734" s="258"/>
      <c r="O734" s="258"/>
      <c r="P734" s="258"/>
      <c r="Q734" s="258"/>
      <c r="R734" s="258"/>
      <c r="S734" s="258"/>
      <c r="T734" s="258"/>
      <c r="U734" s="258"/>
      <c r="V734" s="258"/>
      <c r="W734" s="258"/>
      <c r="X734" s="258"/>
      <c r="Y734" s="258"/>
    </row>
    <row r="735" spans="1:25" ht="15.75" customHeight="1">
      <c r="A735" s="259"/>
      <c r="B735" s="259"/>
      <c r="C735" s="259"/>
      <c r="D735" s="259"/>
      <c r="E735" s="259"/>
      <c r="F735" s="259"/>
      <c r="G735" s="259"/>
      <c r="H735" s="259"/>
      <c r="I735" s="258"/>
      <c r="J735" s="258"/>
      <c r="K735" s="258"/>
      <c r="L735" s="258"/>
      <c r="M735" s="258"/>
      <c r="N735" s="258"/>
      <c r="O735" s="258"/>
      <c r="P735" s="258"/>
      <c r="Q735" s="258"/>
      <c r="R735" s="258"/>
      <c r="S735" s="258"/>
      <c r="T735" s="258"/>
      <c r="U735" s="258"/>
      <c r="V735" s="258"/>
      <c r="W735" s="258"/>
      <c r="X735" s="258"/>
      <c r="Y735" s="258"/>
    </row>
    <row r="736" spans="1:25" ht="15.75" customHeight="1">
      <c r="A736" s="259"/>
      <c r="B736" s="259"/>
      <c r="C736" s="259"/>
      <c r="D736" s="259"/>
      <c r="E736" s="259"/>
      <c r="F736" s="259"/>
      <c r="G736" s="259"/>
      <c r="H736" s="259"/>
      <c r="I736" s="258"/>
      <c r="J736" s="258"/>
      <c r="K736" s="258"/>
      <c r="L736" s="258"/>
      <c r="M736" s="258"/>
      <c r="N736" s="258"/>
      <c r="O736" s="258"/>
      <c r="P736" s="258"/>
      <c r="Q736" s="258"/>
      <c r="R736" s="258"/>
      <c r="S736" s="258"/>
      <c r="T736" s="258"/>
      <c r="U736" s="258"/>
      <c r="V736" s="258"/>
      <c r="W736" s="258"/>
      <c r="X736" s="258"/>
      <c r="Y736" s="258"/>
    </row>
    <row r="737" spans="1:25" ht="15.75" customHeight="1">
      <c r="A737" s="259"/>
      <c r="B737" s="259"/>
      <c r="C737" s="259"/>
      <c r="D737" s="259"/>
      <c r="E737" s="259"/>
      <c r="F737" s="259"/>
      <c r="G737" s="259"/>
      <c r="H737" s="259"/>
      <c r="I737" s="258"/>
      <c r="J737" s="258"/>
      <c r="K737" s="258"/>
      <c r="L737" s="258"/>
      <c r="M737" s="258"/>
      <c r="N737" s="258"/>
      <c r="O737" s="258"/>
      <c r="P737" s="258"/>
      <c r="Q737" s="258"/>
      <c r="R737" s="258"/>
      <c r="S737" s="258"/>
      <c r="T737" s="258"/>
      <c r="U737" s="258"/>
      <c r="V737" s="258"/>
      <c r="W737" s="258"/>
      <c r="X737" s="258"/>
      <c r="Y737" s="258"/>
    </row>
    <row r="738" spans="1:25" ht="15.75" customHeight="1">
      <c r="A738" s="259"/>
      <c r="B738" s="259"/>
      <c r="C738" s="259"/>
      <c r="D738" s="259"/>
      <c r="E738" s="259"/>
      <c r="F738" s="259"/>
      <c r="G738" s="259"/>
      <c r="H738" s="259"/>
      <c r="I738" s="258"/>
      <c r="J738" s="258"/>
      <c r="K738" s="258"/>
      <c r="L738" s="258"/>
      <c r="M738" s="258"/>
      <c r="N738" s="258"/>
      <c r="O738" s="258"/>
      <c r="P738" s="258"/>
      <c r="Q738" s="258"/>
      <c r="R738" s="258"/>
      <c r="S738" s="258"/>
      <c r="T738" s="258"/>
      <c r="U738" s="258"/>
      <c r="V738" s="258"/>
      <c r="W738" s="258"/>
      <c r="X738" s="258"/>
      <c r="Y738" s="258"/>
    </row>
    <row r="739" spans="1:25" ht="15.75" customHeight="1">
      <c r="A739" s="259"/>
      <c r="B739" s="259"/>
      <c r="C739" s="259"/>
      <c r="D739" s="259"/>
      <c r="E739" s="259"/>
      <c r="F739" s="259"/>
      <c r="G739" s="259"/>
      <c r="H739" s="259"/>
      <c r="I739" s="258"/>
      <c r="J739" s="258"/>
      <c r="K739" s="258"/>
      <c r="L739" s="258"/>
      <c r="M739" s="258"/>
      <c r="N739" s="258"/>
      <c r="O739" s="258"/>
      <c r="P739" s="258"/>
      <c r="Q739" s="258"/>
      <c r="R739" s="258"/>
      <c r="S739" s="258"/>
      <c r="T739" s="258"/>
      <c r="U739" s="258"/>
      <c r="V739" s="258"/>
      <c r="W739" s="258"/>
      <c r="X739" s="258"/>
      <c r="Y739" s="258"/>
    </row>
    <row r="740" spans="1:25" ht="15.75" customHeight="1">
      <c r="A740" s="259"/>
      <c r="B740" s="259"/>
      <c r="C740" s="259"/>
      <c r="D740" s="259"/>
      <c r="E740" s="259"/>
      <c r="F740" s="259"/>
      <c r="G740" s="259"/>
      <c r="H740" s="259"/>
      <c r="I740" s="258"/>
      <c r="J740" s="258"/>
      <c r="K740" s="258"/>
      <c r="L740" s="258"/>
      <c r="M740" s="258"/>
      <c r="N740" s="258"/>
      <c r="O740" s="258"/>
      <c r="P740" s="258"/>
      <c r="Q740" s="258"/>
      <c r="R740" s="258"/>
      <c r="S740" s="258"/>
      <c r="T740" s="258"/>
      <c r="U740" s="258"/>
      <c r="V740" s="258"/>
      <c r="W740" s="258"/>
      <c r="X740" s="258"/>
      <c r="Y740" s="258"/>
    </row>
    <row r="741" spans="1:25" ht="15.75" customHeight="1">
      <c r="A741" s="259"/>
      <c r="B741" s="259"/>
      <c r="C741" s="259"/>
      <c r="D741" s="259"/>
      <c r="E741" s="259"/>
      <c r="F741" s="259"/>
      <c r="G741" s="259"/>
      <c r="H741" s="259"/>
      <c r="I741" s="258"/>
      <c r="J741" s="258"/>
      <c r="K741" s="258"/>
      <c r="L741" s="258"/>
      <c r="M741" s="258"/>
      <c r="N741" s="258"/>
      <c r="O741" s="258"/>
      <c r="P741" s="258"/>
      <c r="Q741" s="258"/>
      <c r="R741" s="258"/>
      <c r="S741" s="258"/>
      <c r="T741" s="258"/>
      <c r="U741" s="258"/>
      <c r="V741" s="258"/>
      <c r="W741" s="258"/>
      <c r="X741" s="258"/>
      <c r="Y741" s="258"/>
    </row>
    <row r="742" spans="1:25" ht="15.75" customHeight="1">
      <c r="A742" s="259"/>
      <c r="B742" s="259"/>
      <c r="C742" s="259"/>
      <c r="D742" s="259"/>
      <c r="E742" s="259"/>
      <c r="F742" s="259"/>
      <c r="G742" s="259"/>
      <c r="H742" s="259"/>
      <c r="I742" s="258"/>
      <c r="J742" s="258"/>
      <c r="K742" s="258"/>
      <c r="L742" s="258"/>
      <c r="M742" s="258"/>
      <c r="N742" s="258"/>
      <c r="O742" s="258"/>
      <c r="P742" s="258"/>
      <c r="Q742" s="258"/>
      <c r="R742" s="258"/>
      <c r="S742" s="258"/>
      <c r="T742" s="258"/>
      <c r="U742" s="258"/>
      <c r="V742" s="258"/>
      <c r="W742" s="258"/>
      <c r="X742" s="258"/>
      <c r="Y742" s="258"/>
    </row>
    <row r="743" spans="1:25" ht="15.75" customHeight="1">
      <c r="A743" s="259"/>
      <c r="B743" s="259"/>
      <c r="C743" s="259"/>
      <c r="D743" s="259"/>
      <c r="E743" s="259"/>
      <c r="F743" s="259"/>
      <c r="G743" s="259"/>
      <c r="H743" s="259"/>
      <c r="I743" s="258"/>
      <c r="J743" s="258"/>
      <c r="K743" s="258"/>
      <c r="L743" s="258"/>
      <c r="M743" s="258"/>
      <c r="N743" s="258"/>
      <c r="O743" s="258"/>
      <c r="P743" s="258"/>
      <c r="Q743" s="258"/>
      <c r="R743" s="258"/>
      <c r="S743" s="258"/>
      <c r="T743" s="258"/>
      <c r="U743" s="258"/>
      <c r="V743" s="258"/>
      <c r="W743" s="258"/>
      <c r="X743" s="258"/>
      <c r="Y743" s="258"/>
    </row>
    <row r="744" spans="1:25" ht="15.75" customHeight="1">
      <c r="A744" s="259"/>
      <c r="B744" s="259"/>
      <c r="C744" s="259"/>
      <c r="D744" s="259"/>
      <c r="E744" s="259"/>
      <c r="F744" s="259"/>
      <c r="G744" s="259"/>
      <c r="H744" s="259"/>
      <c r="I744" s="258"/>
      <c r="J744" s="258"/>
      <c r="K744" s="258"/>
      <c r="L744" s="258"/>
      <c r="M744" s="258"/>
      <c r="N744" s="258"/>
      <c r="O744" s="258"/>
      <c r="P744" s="258"/>
      <c r="Q744" s="258"/>
      <c r="R744" s="258"/>
      <c r="S744" s="258"/>
      <c r="T744" s="258"/>
      <c r="U744" s="258"/>
      <c r="V744" s="258"/>
      <c r="W744" s="258"/>
      <c r="X744" s="258"/>
      <c r="Y744" s="258"/>
    </row>
    <row r="745" spans="1:25" ht="15.75" customHeight="1">
      <c r="A745" s="259"/>
      <c r="B745" s="259"/>
      <c r="C745" s="259"/>
      <c r="D745" s="259"/>
      <c r="E745" s="259"/>
      <c r="F745" s="259"/>
      <c r="G745" s="259"/>
      <c r="H745" s="259"/>
      <c r="I745" s="258"/>
      <c r="J745" s="258"/>
      <c r="K745" s="258"/>
      <c r="L745" s="258"/>
      <c r="M745" s="258"/>
      <c r="N745" s="258"/>
      <c r="O745" s="258"/>
      <c r="P745" s="258"/>
      <c r="Q745" s="258"/>
      <c r="R745" s="258"/>
      <c r="S745" s="258"/>
      <c r="T745" s="258"/>
      <c r="U745" s="258"/>
      <c r="V745" s="258"/>
      <c r="W745" s="258"/>
      <c r="X745" s="258"/>
      <c r="Y745" s="258"/>
    </row>
    <row r="746" spans="1:25" ht="15.75" customHeight="1">
      <c r="A746" s="259"/>
      <c r="B746" s="259"/>
      <c r="C746" s="259"/>
      <c r="D746" s="259"/>
      <c r="E746" s="259"/>
      <c r="F746" s="259"/>
      <c r="G746" s="259"/>
      <c r="H746" s="259"/>
      <c r="I746" s="258"/>
      <c r="J746" s="258"/>
      <c r="K746" s="258"/>
      <c r="L746" s="258"/>
      <c r="M746" s="258"/>
      <c r="N746" s="258"/>
      <c r="O746" s="258"/>
      <c r="P746" s="258"/>
      <c r="Q746" s="258"/>
      <c r="R746" s="258"/>
      <c r="S746" s="258"/>
      <c r="T746" s="258"/>
      <c r="U746" s="258"/>
      <c r="V746" s="258"/>
      <c r="W746" s="258"/>
      <c r="X746" s="258"/>
      <c r="Y746" s="258"/>
    </row>
    <row r="747" spans="1:25" ht="15.75" customHeight="1">
      <c r="A747" s="259"/>
      <c r="B747" s="259"/>
      <c r="C747" s="259"/>
      <c r="D747" s="259"/>
      <c r="E747" s="259"/>
      <c r="F747" s="259"/>
      <c r="G747" s="259"/>
      <c r="H747" s="259"/>
      <c r="I747" s="258"/>
      <c r="J747" s="258"/>
      <c r="K747" s="258"/>
      <c r="L747" s="258"/>
      <c r="M747" s="258"/>
      <c r="N747" s="258"/>
      <c r="O747" s="258"/>
      <c r="P747" s="258"/>
      <c r="Q747" s="258"/>
      <c r="R747" s="258"/>
      <c r="S747" s="258"/>
      <c r="T747" s="258"/>
      <c r="U747" s="258"/>
      <c r="V747" s="258"/>
      <c r="W747" s="258"/>
      <c r="X747" s="258"/>
      <c r="Y747" s="258"/>
    </row>
    <row r="748" spans="1:25" ht="15.75" customHeight="1">
      <c r="A748" s="259"/>
      <c r="B748" s="259"/>
      <c r="C748" s="259"/>
      <c r="D748" s="259"/>
      <c r="E748" s="259"/>
      <c r="F748" s="259"/>
      <c r="G748" s="259"/>
      <c r="H748" s="259"/>
      <c r="I748" s="258"/>
      <c r="J748" s="258"/>
      <c r="K748" s="258"/>
      <c r="L748" s="258"/>
      <c r="M748" s="258"/>
      <c r="N748" s="258"/>
      <c r="O748" s="258"/>
      <c r="P748" s="258"/>
      <c r="Q748" s="258"/>
      <c r="R748" s="258"/>
      <c r="S748" s="258"/>
      <c r="T748" s="258"/>
      <c r="U748" s="258"/>
      <c r="V748" s="258"/>
      <c r="W748" s="258"/>
      <c r="X748" s="258"/>
      <c r="Y748" s="258"/>
    </row>
    <row r="749" spans="1:25" ht="15.75" customHeight="1">
      <c r="A749" s="259"/>
      <c r="B749" s="259"/>
      <c r="C749" s="259"/>
      <c r="D749" s="259"/>
      <c r="E749" s="259"/>
      <c r="F749" s="259"/>
      <c r="G749" s="259"/>
      <c r="H749" s="259"/>
      <c r="I749" s="258"/>
      <c r="J749" s="258"/>
      <c r="K749" s="258"/>
      <c r="L749" s="258"/>
      <c r="M749" s="258"/>
      <c r="N749" s="258"/>
      <c r="O749" s="258"/>
      <c r="P749" s="258"/>
      <c r="Q749" s="258"/>
      <c r="R749" s="258"/>
      <c r="S749" s="258"/>
      <c r="T749" s="258"/>
      <c r="U749" s="258"/>
      <c r="V749" s="258"/>
      <c r="W749" s="258"/>
      <c r="X749" s="258"/>
      <c r="Y749" s="258"/>
    </row>
    <row r="750" spans="1:25" ht="15.75" customHeight="1">
      <c r="A750" s="259"/>
      <c r="B750" s="259"/>
      <c r="C750" s="259"/>
      <c r="D750" s="259"/>
      <c r="E750" s="259"/>
      <c r="F750" s="259"/>
      <c r="G750" s="259"/>
      <c r="H750" s="259"/>
      <c r="I750" s="258"/>
      <c r="J750" s="258"/>
      <c r="K750" s="258"/>
      <c r="L750" s="258"/>
      <c r="M750" s="258"/>
      <c r="N750" s="258"/>
      <c r="O750" s="258"/>
      <c r="P750" s="258"/>
      <c r="Q750" s="258"/>
      <c r="R750" s="258"/>
      <c r="S750" s="258"/>
      <c r="T750" s="258"/>
      <c r="U750" s="258"/>
      <c r="V750" s="258"/>
      <c r="W750" s="258"/>
      <c r="X750" s="258"/>
      <c r="Y750" s="258"/>
    </row>
    <row r="751" spans="1:25" ht="15.75" customHeight="1">
      <c r="A751" s="259"/>
      <c r="B751" s="259"/>
      <c r="C751" s="259"/>
      <c r="D751" s="259"/>
      <c r="E751" s="259"/>
      <c r="F751" s="259"/>
      <c r="G751" s="259"/>
      <c r="H751" s="259"/>
      <c r="I751" s="258"/>
      <c r="J751" s="258"/>
      <c r="K751" s="258"/>
      <c r="L751" s="258"/>
      <c r="M751" s="258"/>
      <c r="N751" s="258"/>
      <c r="O751" s="258"/>
      <c r="P751" s="258"/>
      <c r="Q751" s="258"/>
      <c r="R751" s="258"/>
      <c r="S751" s="258"/>
      <c r="T751" s="258"/>
      <c r="U751" s="258"/>
      <c r="V751" s="258"/>
      <c r="W751" s="258"/>
      <c r="X751" s="258"/>
      <c r="Y751" s="258"/>
    </row>
    <row r="752" spans="1:25" ht="15.75" customHeight="1">
      <c r="A752" s="259"/>
      <c r="B752" s="259"/>
      <c r="C752" s="259"/>
      <c r="D752" s="259"/>
      <c r="E752" s="259"/>
      <c r="F752" s="259"/>
      <c r="G752" s="259"/>
      <c r="H752" s="259"/>
      <c r="I752" s="258"/>
      <c r="J752" s="258"/>
      <c r="K752" s="258"/>
      <c r="L752" s="258"/>
      <c r="M752" s="258"/>
      <c r="N752" s="258"/>
      <c r="O752" s="258"/>
      <c r="P752" s="258"/>
      <c r="Q752" s="258"/>
      <c r="R752" s="258"/>
      <c r="S752" s="258"/>
      <c r="T752" s="258"/>
      <c r="U752" s="258"/>
      <c r="V752" s="258"/>
      <c r="W752" s="258"/>
      <c r="X752" s="258"/>
      <c r="Y752" s="258"/>
    </row>
    <row r="753" spans="1:25" ht="15.75" customHeight="1">
      <c r="A753" s="259"/>
      <c r="B753" s="259"/>
      <c r="C753" s="259"/>
      <c r="D753" s="259"/>
      <c r="E753" s="259"/>
      <c r="F753" s="259"/>
      <c r="G753" s="259"/>
      <c r="H753" s="259"/>
      <c r="I753" s="258"/>
      <c r="J753" s="258"/>
      <c r="K753" s="258"/>
      <c r="L753" s="258"/>
      <c r="M753" s="258"/>
      <c r="N753" s="258"/>
      <c r="O753" s="258"/>
      <c r="P753" s="258"/>
      <c r="Q753" s="258"/>
      <c r="R753" s="258"/>
      <c r="S753" s="258"/>
      <c r="T753" s="258"/>
      <c r="U753" s="258"/>
      <c r="V753" s="258"/>
      <c r="W753" s="258"/>
      <c r="X753" s="258"/>
      <c r="Y753" s="258"/>
    </row>
    <row r="754" spans="1:25" ht="15.75" customHeight="1">
      <c r="A754" s="259"/>
      <c r="B754" s="259"/>
      <c r="C754" s="259"/>
      <c r="D754" s="259"/>
      <c r="E754" s="259"/>
      <c r="F754" s="259"/>
      <c r="G754" s="259"/>
      <c r="H754" s="259"/>
      <c r="I754" s="258"/>
      <c r="J754" s="258"/>
      <c r="K754" s="258"/>
      <c r="L754" s="258"/>
      <c r="M754" s="258"/>
      <c r="N754" s="258"/>
      <c r="O754" s="258"/>
      <c r="P754" s="258"/>
      <c r="Q754" s="258"/>
      <c r="R754" s="258"/>
      <c r="S754" s="258"/>
      <c r="T754" s="258"/>
      <c r="U754" s="258"/>
      <c r="V754" s="258"/>
      <c r="W754" s="258"/>
      <c r="X754" s="258"/>
      <c r="Y754" s="258"/>
    </row>
    <row r="755" spans="1:25" ht="15.75" customHeight="1">
      <c r="A755" s="259"/>
      <c r="B755" s="259"/>
      <c r="C755" s="259"/>
      <c r="D755" s="259"/>
      <c r="E755" s="259"/>
      <c r="F755" s="259"/>
      <c r="G755" s="259"/>
      <c r="H755" s="259"/>
      <c r="I755" s="258"/>
      <c r="J755" s="258"/>
      <c r="K755" s="258"/>
      <c r="L755" s="258"/>
      <c r="M755" s="258"/>
      <c r="N755" s="258"/>
      <c r="O755" s="258"/>
      <c r="P755" s="258"/>
      <c r="Q755" s="258"/>
      <c r="R755" s="258"/>
      <c r="S755" s="258"/>
      <c r="T755" s="258"/>
      <c r="U755" s="258"/>
      <c r="V755" s="258"/>
      <c r="W755" s="258"/>
      <c r="X755" s="258"/>
      <c r="Y755" s="258"/>
    </row>
    <row r="756" spans="1:25" ht="15.75" customHeight="1">
      <c r="A756" s="259"/>
      <c r="B756" s="259"/>
      <c r="C756" s="259"/>
      <c r="D756" s="259"/>
      <c r="E756" s="259"/>
      <c r="F756" s="259"/>
      <c r="G756" s="259"/>
      <c r="H756" s="259"/>
      <c r="I756" s="258"/>
      <c r="J756" s="258"/>
      <c r="K756" s="258"/>
      <c r="L756" s="258"/>
      <c r="M756" s="258"/>
      <c r="N756" s="258"/>
      <c r="O756" s="258"/>
      <c r="P756" s="258"/>
      <c r="Q756" s="258"/>
      <c r="R756" s="258"/>
      <c r="S756" s="258"/>
      <c r="T756" s="258"/>
      <c r="U756" s="258"/>
      <c r="V756" s="258"/>
      <c r="W756" s="258"/>
      <c r="X756" s="258"/>
      <c r="Y756" s="258"/>
    </row>
    <row r="757" spans="1:25" ht="15.75" customHeight="1">
      <c r="A757" s="259"/>
      <c r="B757" s="259"/>
      <c r="C757" s="259"/>
      <c r="D757" s="259"/>
      <c r="E757" s="259"/>
      <c r="F757" s="259"/>
      <c r="G757" s="259"/>
      <c r="H757" s="259"/>
      <c r="I757" s="258"/>
      <c r="J757" s="258"/>
      <c r="K757" s="258"/>
      <c r="L757" s="258"/>
      <c r="M757" s="258"/>
      <c r="N757" s="258"/>
      <c r="O757" s="258"/>
      <c r="P757" s="258"/>
      <c r="Q757" s="258"/>
      <c r="R757" s="258"/>
      <c r="S757" s="258"/>
      <c r="T757" s="258"/>
      <c r="U757" s="258"/>
      <c r="V757" s="258"/>
      <c r="W757" s="258"/>
      <c r="X757" s="258"/>
      <c r="Y757" s="258"/>
    </row>
    <row r="758" spans="1:25" ht="15.75" customHeight="1">
      <c r="A758" s="259"/>
      <c r="B758" s="259"/>
      <c r="C758" s="259"/>
      <c r="D758" s="259"/>
      <c r="E758" s="259"/>
      <c r="F758" s="259"/>
      <c r="G758" s="259"/>
      <c r="H758" s="259"/>
      <c r="I758" s="258"/>
      <c r="J758" s="258"/>
      <c r="K758" s="258"/>
      <c r="L758" s="258"/>
      <c r="M758" s="258"/>
      <c r="N758" s="258"/>
      <c r="O758" s="258"/>
      <c r="P758" s="258"/>
      <c r="Q758" s="258"/>
      <c r="R758" s="258"/>
      <c r="S758" s="258"/>
      <c r="T758" s="258"/>
      <c r="U758" s="258"/>
      <c r="V758" s="258"/>
      <c r="W758" s="258"/>
      <c r="X758" s="258"/>
      <c r="Y758" s="258"/>
    </row>
    <row r="759" spans="1:25" ht="15.75" customHeight="1">
      <c r="A759" s="259"/>
      <c r="B759" s="259"/>
      <c r="C759" s="259"/>
      <c r="D759" s="259"/>
      <c r="E759" s="259"/>
      <c r="F759" s="259"/>
      <c r="G759" s="259"/>
      <c r="H759" s="259"/>
      <c r="I759" s="258"/>
      <c r="J759" s="258"/>
      <c r="K759" s="258"/>
      <c r="L759" s="258"/>
      <c r="M759" s="258"/>
      <c r="N759" s="258"/>
      <c r="O759" s="258"/>
      <c r="P759" s="258"/>
      <c r="Q759" s="258"/>
      <c r="R759" s="258"/>
      <c r="S759" s="258"/>
      <c r="T759" s="258"/>
      <c r="U759" s="258"/>
      <c r="V759" s="258"/>
      <c r="W759" s="258"/>
      <c r="X759" s="258"/>
      <c r="Y759" s="258"/>
    </row>
    <row r="760" spans="1:25" ht="15.75" customHeight="1">
      <c r="A760" s="259"/>
      <c r="B760" s="259"/>
      <c r="C760" s="259"/>
      <c r="D760" s="259"/>
      <c r="E760" s="259"/>
      <c r="F760" s="259"/>
      <c r="G760" s="259"/>
      <c r="H760" s="259"/>
      <c r="I760" s="258"/>
      <c r="J760" s="258"/>
      <c r="K760" s="258"/>
      <c r="L760" s="258"/>
      <c r="M760" s="258"/>
      <c r="N760" s="258"/>
      <c r="O760" s="258"/>
      <c r="P760" s="258"/>
      <c r="Q760" s="258"/>
      <c r="R760" s="258"/>
      <c r="S760" s="258"/>
      <c r="T760" s="258"/>
      <c r="U760" s="258"/>
      <c r="V760" s="258"/>
      <c r="W760" s="258"/>
      <c r="X760" s="258"/>
      <c r="Y760" s="258"/>
    </row>
    <row r="761" spans="1:25" ht="15.75" customHeight="1">
      <c r="A761" s="259"/>
      <c r="B761" s="259"/>
      <c r="C761" s="259"/>
      <c r="D761" s="259"/>
      <c r="E761" s="259"/>
      <c r="F761" s="259"/>
      <c r="G761" s="259"/>
      <c r="H761" s="259"/>
      <c r="I761" s="258"/>
      <c r="J761" s="258"/>
      <c r="K761" s="258"/>
      <c r="L761" s="258"/>
      <c r="M761" s="258"/>
      <c r="N761" s="258"/>
      <c r="O761" s="258"/>
      <c r="P761" s="258"/>
      <c r="Q761" s="258"/>
      <c r="R761" s="258"/>
      <c r="S761" s="258"/>
      <c r="T761" s="258"/>
      <c r="U761" s="258"/>
      <c r="V761" s="258"/>
      <c r="W761" s="258"/>
      <c r="X761" s="258"/>
      <c r="Y761" s="258"/>
    </row>
    <row r="762" spans="1:25" ht="15.75" customHeight="1">
      <c r="A762" s="259"/>
      <c r="B762" s="259"/>
      <c r="C762" s="259"/>
      <c r="D762" s="259"/>
      <c r="E762" s="259"/>
      <c r="F762" s="259"/>
      <c r="G762" s="259"/>
      <c r="H762" s="259"/>
      <c r="I762" s="258"/>
      <c r="J762" s="258"/>
      <c r="K762" s="258"/>
      <c r="L762" s="258"/>
      <c r="M762" s="258"/>
      <c r="N762" s="258"/>
      <c r="O762" s="258"/>
      <c r="P762" s="258"/>
      <c r="Q762" s="258"/>
      <c r="R762" s="258"/>
      <c r="S762" s="258"/>
      <c r="T762" s="258"/>
      <c r="U762" s="258"/>
      <c r="V762" s="258"/>
      <c r="W762" s="258"/>
      <c r="X762" s="258"/>
      <c r="Y762" s="258"/>
    </row>
    <row r="763" spans="1:25" ht="15.75" customHeight="1">
      <c r="A763" s="259"/>
      <c r="B763" s="259"/>
      <c r="C763" s="259"/>
      <c r="D763" s="259"/>
      <c r="E763" s="259"/>
      <c r="F763" s="259"/>
      <c r="G763" s="259"/>
      <c r="H763" s="259"/>
      <c r="I763" s="258"/>
      <c r="J763" s="258"/>
      <c r="K763" s="258"/>
      <c r="L763" s="258"/>
      <c r="M763" s="258"/>
      <c r="N763" s="258"/>
      <c r="O763" s="258"/>
      <c r="P763" s="258"/>
      <c r="Q763" s="258"/>
      <c r="R763" s="258"/>
      <c r="S763" s="258"/>
      <c r="T763" s="258"/>
      <c r="U763" s="258"/>
      <c r="V763" s="258"/>
      <c r="W763" s="258"/>
      <c r="X763" s="258"/>
      <c r="Y763" s="258"/>
    </row>
    <row r="764" spans="1:25" ht="15.75" customHeight="1">
      <c r="A764" s="259"/>
      <c r="B764" s="259"/>
      <c r="C764" s="259"/>
      <c r="D764" s="259"/>
      <c r="E764" s="259"/>
      <c r="F764" s="259"/>
      <c r="G764" s="259"/>
      <c r="H764" s="259"/>
      <c r="I764" s="258"/>
      <c r="J764" s="258"/>
      <c r="K764" s="258"/>
      <c r="L764" s="258"/>
      <c r="M764" s="258"/>
      <c r="N764" s="258"/>
      <c r="O764" s="258"/>
      <c r="P764" s="258"/>
      <c r="Q764" s="258"/>
      <c r="R764" s="258"/>
      <c r="S764" s="258"/>
      <c r="T764" s="258"/>
      <c r="U764" s="258"/>
      <c r="V764" s="258"/>
      <c r="W764" s="258"/>
      <c r="X764" s="258"/>
      <c r="Y764" s="258"/>
    </row>
    <row r="765" spans="1:25" ht="15.75" customHeight="1">
      <c r="A765" s="259"/>
      <c r="B765" s="259"/>
      <c r="C765" s="259"/>
      <c r="D765" s="259"/>
      <c r="E765" s="259"/>
      <c r="F765" s="259"/>
      <c r="G765" s="259"/>
      <c r="H765" s="259"/>
      <c r="I765" s="258"/>
      <c r="J765" s="258"/>
      <c r="K765" s="258"/>
      <c r="L765" s="258"/>
      <c r="M765" s="258"/>
      <c r="N765" s="258"/>
      <c r="O765" s="258"/>
      <c r="P765" s="258"/>
      <c r="Q765" s="258"/>
      <c r="R765" s="258"/>
      <c r="S765" s="258"/>
      <c r="T765" s="258"/>
      <c r="U765" s="258"/>
      <c r="V765" s="258"/>
      <c r="W765" s="258"/>
      <c r="X765" s="258"/>
      <c r="Y765" s="258"/>
    </row>
    <row r="766" spans="1:25" ht="15.75" customHeight="1">
      <c r="A766" s="259"/>
      <c r="B766" s="259"/>
      <c r="C766" s="259"/>
      <c r="D766" s="259"/>
      <c r="E766" s="259"/>
      <c r="F766" s="259"/>
      <c r="G766" s="259"/>
      <c r="H766" s="259"/>
      <c r="I766" s="258"/>
      <c r="J766" s="258"/>
      <c r="K766" s="258"/>
      <c r="L766" s="258"/>
      <c r="M766" s="258"/>
      <c r="N766" s="258"/>
      <c r="O766" s="258"/>
      <c r="P766" s="258"/>
      <c r="Q766" s="258"/>
      <c r="R766" s="258"/>
      <c r="S766" s="258"/>
      <c r="T766" s="258"/>
      <c r="U766" s="258"/>
      <c r="V766" s="258"/>
      <c r="W766" s="258"/>
      <c r="X766" s="258"/>
      <c r="Y766" s="258"/>
    </row>
    <row r="767" spans="1:25" ht="15.75" customHeight="1">
      <c r="A767" s="259"/>
      <c r="B767" s="259"/>
      <c r="C767" s="259"/>
      <c r="D767" s="259"/>
      <c r="E767" s="259"/>
      <c r="F767" s="259"/>
      <c r="G767" s="259"/>
      <c r="H767" s="259"/>
      <c r="I767" s="258"/>
      <c r="J767" s="258"/>
      <c r="K767" s="258"/>
      <c r="L767" s="258"/>
      <c r="M767" s="258"/>
      <c r="N767" s="258"/>
      <c r="O767" s="258"/>
      <c r="P767" s="258"/>
      <c r="Q767" s="258"/>
      <c r="R767" s="258"/>
      <c r="S767" s="258"/>
      <c r="T767" s="258"/>
      <c r="U767" s="258"/>
      <c r="V767" s="258"/>
      <c r="W767" s="258"/>
      <c r="X767" s="258"/>
      <c r="Y767" s="258"/>
    </row>
    <row r="768" spans="1:25" ht="15.75" customHeight="1">
      <c r="A768" s="259"/>
      <c r="B768" s="259"/>
      <c r="C768" s="259"/>
      <c r="D768" s="259"/>
      <c r="E768" s="259"/>
      <c r="F768" s="259"/>
      <c r="G768" s="259"/>
      <c r="H768" s="259"/>
      <c r="I768" s="258"/>
      <c r="J768" s="258"/>
      <c r="K768" s="258"/>
      <c r="L768" s="258"/>
      <c r="M768" s="258"/>
      <c r="N768" s="258"/>
      <c r="O768" s="258"/>
      <c r="P768" s="258"/>
      <c r="Q768" s="258"/>
      <c r="R768" s="258"/>
      <c r="S768" s="258"/>
      <c r="T768" s="258"/>
      <c r="U768" s="258"/>
      <c r="V768" s="258"/>
      <c r="W768" s="258"/>
      <c r="X768" s="258"/>
      <c r="Y768" s="258"/>
    </row>
    <row r="769" spans="1:25" ht="15.75" customHeight="1">
      <c r="A769" s="259"/>
      <c r="B769" s="259"/>
      <c r="C769" s="259"/>
      <c r="D769" s="259"/>
      <c r="E769" s="259"/>
      <c r="F769" s="259"/>
      <c r="G769" s="259"/>
      <c r="H769" s="259"/>
      <c r="I769" s="258"/>
      <c r="J769" s="258"/>
      <c r="K769" s="258"/>
      <c r="L769" s="258"/>
      <c r="M769" s="258"/>
      <c r="N769" s="258"/>
      <c r="O769" s="258"/>
      <c r="P769" s="258"/>
      <c r="Q769" s="258"/>
      <c r="R769" s="258"/>
      <c r="S769" s="258"/>
      <c r="T769" s="258"/>
      <c r="U769" s="258"/>
      <c r="V769" s="258"/>
      <c r="W769" s="258"/>
      <c r="X769" s="258"/>
      <c r="Y769" s="258"/>
    </row>
    <row r="770" spans="1:25" ht="15.75" customHeight="1">
      <c r="A770" s="259"/>
      <c r="B770" s="259"/>
      <c r="C770" s="259"/>
      <c r="D770" s="259"/>
      <c r="E770" s="259"/>
      <c r="F770" s="259"/>
      <c r="G770" s="259"/>
      <c r="H770" s="259"/>
      <c r="I770" s="258"/>
      <c r="J770" s="258"/>
      <c r="K770" s="258"/>
      <c r="L770" s="258"/>
      <c r="M770" s="258"/>
      <c r="N770" s="258"/>
      <c r="O770" s="258"/>
      <c r="P770" s="258"/>
      <c r="Q770" s="258"/>
      <c r="R770" s="258"/>
      <c r="S770" s="258"/>
      <c r="T770" s="258"/>
      <c r="U770" s="258"/>
      <c r="V770" s="258"/>
      <c r="W770" s="258"/>
      <c r="X770" s="258"/>
      <c r="Y770" s="258"/>
    </row>
    <row r="771" spans="1:25" ht="15.75" customHeight="1">
      <c r="A771" s="259"/>
      <c r="B771" s="259"/>
      <c r="C771" s="259"/>
      <c r="D771" s="259"/>
      <c r="E771" s="259"/>
      <c r="F771" s="259"/>
      <c r="G771" s="259"/>
      <c r="H771" s="259"/>
      <c r="I771" s="258"/>
      <c r="J771" s="258"/>
      <c r="K771" s="258"/>
      <c r="L771" s="258"/>
      <c r="M771" s="258"/>
      <c r="N771" s="258"/>
      <c r="O771" s="258"/>
      <c r="P771" s="258"/>
      <c r="Q771" s="258"/>
      <c r="R771" s="258"/>
      <c r="S771" s="258"/>
      <c r="T771" s="258"/>
      <c r="U771" s="258"/>
      <c r="V771" s="258"/>
      <c r="W771" s="258"/>
      <c r="X771" s="258"/>
      <c r="Y771" s="258"/>
    </row>
    <row r="772" spans="1:25" ht="15.75" customHeight="1">
      <c r="A772" s="259"/>
      <c r="B772" s="259"/>
      <c r="C772" s="259"/>
      <c r="D772" s="259"/>
      <c r="E772" s="259"/>
      <c r="F772" s="259"/>
      <c r="G772" s="259"/>
      <c r="H772" s="259"/>
      <c r="I772" s="258"/>
      <c r="J772" s="258"/>
      <c r="K772" s="258"/>
      <c r="L772" s="258"/>
      <c r="M772" s="258"/>
      <c r="N772" s="258"/>
      <c r="O772" s="258"/>
      <c r="P772" s="258"/>
      <c r="Q772" s="258"/>
      <c r="R772" s="258"/>
      <c r="S772" s="258"/>
      <c r="T772" s="258"/>
      <c r="U772" s="258"/>
      <c r="V772" s="258"/>
      <c r="W772" s="258"/>
      <c r="X772" s="258"/>
      <c r="Y772" s="258"/>
    </row>
    <row r="773" spans="1:25" ht="15.75" customHeight="1">
      <c r="A773" s="259"/>
      <c r="B773" s="259"/>
      <c r="C773" s="259"/>
      <c r="D773" s="259"/>
      <c r="E773" s="259"/>
      <c r="F773" s="259"/>
      <c r="G773" s="259"/>
      <c r="H773" s="259"/>
      <c r="I773" s="258"/>
      <c r="J773" s="258"/>
      <c r="K773" s="258"/>
      <c r="L773" s="258"/>
      <c r="M773" s="258"/>
      <c r="N773" s="258"/>
      <c r="O773" s="258"/>
      <c r="P773" s="258"/>
      <c r="Q773" s="258"/>
      <c r="R773" s="258"/>
      <c r="S773" s="258"/>
      <c r="T773" s="258"/>
      <c r="U773" s="258"/>
      <c r="V773" s="258"/>
      <c r="W773" s="258"/>
      <c r="X773" s="258"/>
      <c r="Y773" s="258"/>
    </row>
    <row r="774" spans="1:25" ht="15.75" customHeight="1">
      <c r="A774" s="259"/>
      <c r="B774" s="259"/>
      <c r="C774" s="259"/>
      <c r="D774" s="259"/>
      <c r="E774" s="259"/>
      <c r="F774" s="259"/>
      <c r="G774" s="259"/>
      <c r="H774" s="259"/>
      <c r="I774" s="258"/>
      <c r="J774" s="258"/>
      <c r="K774" s="258"/>
      <c r="L774" s="258"/>
      <c r="M774" s="258"/>
      <c r="N774" s="258"/>
      <c r="O774" s="258"/>
      <c r="P774" s="258"/>
      <c r="Q774" s="258"/>
      <c r="R774" s="258"/>
      <c r="S774" s="258"/>
      <c r="T774" s="258"/>
      <c r="U774" s="258"/>
      <c r="V774" s="258"/>
      <c r="W774" s="258"/>
      <c r="X774" s="258"/>
      <c r="Y774" s="258"/>
    </row>
    <row r="775" spans="1:25" ht="15.75" customHeight="1">
      <c r="A775" s="259"/>
      <c r="B775" s="259"/>
      <c r="C775" s="259"/>
      <c r="D775" s="259"/>
      <c r="E775" s="259"/>
      <c r="F775" s="259"/>
      <c r="G775" s="259"/>
      <c r="H775" s="259"/>
      <c r="I775" s="258"/>
      <c r="J775" s="258"/>
      <c r="K775" s="258"/>
      <c r="L775" s="258"/>
      <c r="M775" s="258"/>
      <c r="N775" s="258"/>
      <c r="O775" s="258"/>
      <c r="P775" s="258"/>
      <c r="Q775" s="258"/>
      <c r="R775" s="258"/>
      <c r="S775" s="258"/>
      <c r="T775" s="258"/>
      <c r="U775" s="258"/>
      <c r="V775" s="258"/>
      <c r="W775" s="258"/>
      <c r="X775" s="258"/>
      <c r="Y775" s="258"/>
    </row>
    <row r="776" spans="1:25" ht="15.75" customHeight="1">
      <c r="A776" s="259"/>
      <c r="B776" s="259"/>
      <c r="C776" s="259"/>
      <c r="D776" s="259"/>
      <c r="E776" s="259"/>
      <c r="F776" s="259"/>
      <c r="G776" s="259"/>
      <c r="H776" s="259"/>
      <c r="I776" s="258"/>
      <c r="J776" s="258"/>
      <c r="K776" s="258"/>
      <c r="L776" s="258"/>
      <c r="M776" s="258"/>
      <c r="N776" s="258"/>
      <c r="O776" s="258"/>
      <c r="P776" s="258"/>
      <c r="Q776" s="258"/>
      <c r="R776" s="258"/>
      <c r="S776" s="258"/>
      <c r="T776" s="258"/>
      <c r="U776" s="258"/>
      <c r="V776" s="258"/>
      <c r="W776" s="258"/>
      <c r="X776" s="258"/>
      <c r="Y776" s="258"/>
    </row>
    <row r="777" spans="1:25" ht="15.75" customHeight="1">
      <c r="A777" s="259"/>
      <c r="B777" s="259"/>
      <c r="C777" s="259"/>
      <c r="D777" s="259"/>
      <c r="E777" s="259"/>
      <c r="F777" s="259"/>
      <c r="G777" s="259"/>
      <c r="H777" s="259"/>
      <c r="I777" s="258"/>
      <c r="J777" s="258"/>
      <c r="K777" s="258"/>
      <c r="L777" s="258"/>
      <c r="M777" s="258"/>
      <c r="N777" s="258"/>
      <c r="O777" s="258"/>
      <c r="P777" s="258"/>
      <c r="Q777" s="258"/>
      <c r="R777" s="258"/>
      <c r="S777" s="258"/>
      <c r="T777" s="258"/>
      <c r="U777" s="258"/>
      <c r="V777" s="258"/>
      <c r="W777" s="258"/>
      <c r="X777" s="258"/>
      <c r="Y777" s="258"/>
    </row>
    <row r="778" spans="1:25" ht="15.75" customHeight="1">
      <c r="A778" s="259"/>
      <c r="B778" s="259"/>
      <c r="C778" s="259"/>
      <c r="D778" s="259"/>
      <c r="E778" s="259"/>
      <c r="F778" s="259"/>
      <c r="G778" s="259"/>
      <c r="H778" s="259"/>
      <c r="I778" s="258"/>
      <c r="J778" s="258"/>
      <c r="K778" s="258"/>
      <c r="L778" s="258"/>
      <c r="M778" s="258"/>
      <c r="N778" s="258"/>
      <c r="O778" s="258"/>
      <c r="P778" s="258"/>
      <c r="Q778" s="258"/>
      <c r="R778" s="258"/>
      <c r="S778" s="258"/>
      <c r="T778" s="258"/>
      <c r="U778" s="258"/>
      <c r="V778" s="258"/>
      <c r="W778" s="258"/>
      <c r="X778" s="258"/>
      <c r="Y778" s="258"/>
    </row>
    <row r="779" spans="1:25" ht="15.75" customHeight="1">
      <c r="A779" s="259"/>
      <c r="B779" s="259"/>
      <c r="C779" s="259"/>
      <c r="D779" s="259"/>
      <c r="E779" s="259"/>
      <c r="F779" s="259"/>
      <c r="G779" s="259"/>
      <c r="H779" s="259"/>
      <c r="I779" s="258"/>
      <c r="J779" s="258"/>
      <c r="K779" s="258"/>
      <c r="L779" s="258"/>
      <c r="M779" s="258"/>
      <c r="N779" s="258"/>
      <c r="O779" s="258"/>
      <c r="P779" s="258"/>
      <c r="Q779" s="258"/>
      <c r="R779" s="258"/>
      <c r="S779" s="258"/>
      <c r="T779" s="258"/>
      <c r="U779" s="258"/>
      <c r="V779" s="258"/>
      <c r="W779" s="258"/>
      <c r="X779" s="258"/>
      <c r="Y779" s="258"/>
    </row>
    <row r="780" spans="1:25" ht="15.75" customHeight="1">
      <c r="A780" s="259"/>
      <c r="B780" s="259"/>
      <c r="C780" s="259"/>
      <c r="D780" s="259"/>
      <c r="E780" s="259"/>
      <c r="F780" s="259"/>
      <c r="G780" s="259"/>
      <c r="H780" s="259"/>
      <c r="I780" s="258"/>
      <c r="J780" s="258"/>
      <c r="K780" s="258"/>
      <c r="L780" s="258"/>
      <c r="M780" s="258"/>
      <c r="N780" s="258"/>
      <c r="O780" s="258"/>
      <c r="P780" s="258"/>
      <c r="Q780" s="258"/>
      <c r="R780" s="258"/>
      <c r="S780" s="258"/>
      <c r="T780" s="258"/>
      <c r="U780" s="258"/>
      <c r="V780" s="258"/>
      <c r="W780" s="258"/>
      <c r="X780" s="258"/>
      <c r="Y780" s="258"/>
    </row>
    <row r="781" spans="1:25" ht="15.75" customHeight="1">
      <c r="A781" s="259"/>
      <c r="B781" s="259"/>
      <c r="C781" s="259"/>
      <c r="D781" s="259"/>
      <c r="E781" s="259"/>
      <c r="F781" s="259"/>
      <c r="G781" s="259"/>
      <c r="H781" s="259"/>
      <c r="I781" s="258"/>
      <c r="J781" s="258"/>
      <c r="K781" s="258"/>
      <c r="L781" s="258"/>
      <c r="M781" s="258"/>
      <c r="N781" s="258"/>
      <c r="O781" s="258"/>
      <c r="P781" s="258"/>
      <c r="Q781" s="258"/>
      <c r="R781" s="258"/>
      <c r="S781" s="258"/>
      <c r="T781" s="258"/>
      <c r="U781" s="258"/>
      <c r="V781" s="258"/>
      <c r="W781" s="258"/>
      <c r="X781" s="258"/>
      <c r="Y781" s="258"/>
    </row>
    <row r="782" spans="1:25" ht="15.75" customHeight="1">
      <c r="A782" s="259"/>
      <c r="B782" s="259"/>
      <c r="C782" s="259"/>
      <c r="D782" s="259"/>
      <c r="E782" s="259"/>
      <c r="F782" s="259"/>
      <c r="G782" s="259"/>
      <c r="H782" s="259"/>
      <c r="I782" s="258"/>
      <c r="J782" s="258"/>
      <c r="K782" s="258"/>
      <c r="L782" s="258"/>
      <c r="M782" s="258"/>
      <c r="N782" s="258"/>
      <c r="O782" s="258"/>
      <c r="P782" s="258"/>
      <c r="Q782" s="258"/>
      <c r="R782" s="258"/>
      <c r="S782" s="258"/>
      <c r="T782" s="258"/>
      <c r="U782" s="258"/>
      <c r="V782" s="258"/>
      <c r="W782" s="258"/>
      <c r="X782" s="258"/>
      <c r="Y782" s="258"/>
    </row>
    <row r="783" spans="1:25" ht="15.75" customHeight="1">
      <c r="A783" s="259"/>
      <c r="B783" s="259"/>
      <c r="C783" s="259"/>
      <c r="D783" s="259"/>
      <c r="E783" s="259"/>
      <c r="F783" s="259"/>
      <c r="G783" s="259"/>
      <c r="H783" s="259"/>
      <c r="I783" s="258"/>
      <c r="J783" s="258"/>
      <c r="K783" s="258"/>
      <c r="L783" s="258"/>
      <c r="M783" s="258"/>
      <c r="N783" s="258"/>
      <c r="O783" s="258"/>
      <c r="P783" s="258"/>
      <c r="Q783" s="258"/>
      <c r="R783" s="258"/>
      <c r="S783" s="258"/>
      <c r="T783" s="258"/>
      <c r="U783" s="258"/>
      <c r="V783" s="258"/>
      <c r="W783" s="258"/>
      <c r="X783" s="258"/>
      <c r="Y783" s="258"/>
    </row>
    <row r="784" spans="1:25" ht="15.75" customHeight="1">
      <c r="A784" s="259"/>
      <c r="B784" s="259"/>
      <c r="C784" s="259"/>
      <c r="D784" s="259"/>
      <c r="E784" s="259"/>
      <c r="F784" s="259"/>
      <c r="G784" s="259"/>
      <c r="H784" s="259"/>
      <c r="I784" s="258"/>
      <c r="J784" s="258"/>
      <c r="K784" s="258"/>
      <c r="L784" s="258"/>
      <c r="M784" s="258"/>
      <c r="N784" s="258"/>
      <c r="O784" s="258"/>
      <c r="P784" s="258"/>
      <c r="Q784" s="258"/>
      <c r="R784" s="258"/>
      <c r="S784" s="258"/>
      <c r="T784" s="258"/>
      <c r="U784" s="258"/>
      <c r="V784" s="258"/>
      <c r="W784" s="258"/>
      <c r="X784" s="258"/>
      <c r="Y784" s="258"/>
    </row>
    <row r="785" spans="1:25" ht="15.75" customHeight="1">
      <c r="A785" s="259"/>
      <c r="B785" s="259"/>
      <c r="C785" s="259"/>
      <c r="D785" s="259"/>
      <c r="E785" s="259"/>
      <c r="F785" s="259"/>
      <c r="G785" s="259"/>
      <c r="H785" s="259"/>
      <c r="I785" s="258"/>
      <c r="J785" s="258"/>
      <c r="K785" s="258"/>
      <c r="L785" s="258"/>
      <c r="M785" s="258"/>
      <c r="N785" s="258"/>
      <c r="O785" s="258"/>
      <c r="P785" s="258"/>
      <c r="Q785" s="258"/>
      <c r="R785" s="258"/>
      <c r="S785" s="258"/>
      <c r="T785" s="258"/>
      <c r="U785" s="258"/>
      <c r="V785" s="258"/>
      <c r="W785" s="258"/>
      <c r="X785" s="258"/>
      <c r="Y785" s="258"/>
    </row>
    <row r="786" spans="1:25" ht="15.75" customHeight="1">
      <c r="A786" s="259"/>
      <c r="B786" s="259"/>
      <c r="C786" s="259"/>
      <c r="D786" s="259"/>
      <c r="E786" s="259"/>
      <c r="F786" s="259"/>
      <c r="G786" s="259"/>
      <c r="H786" s="259"/>
      <c r="I786" s="258"/>
      <c r="J786" s="258"/>
      <c r="K786" s="258"/>
      <c r="L786" s="258"/>
      <c r="M786" s="258"/>
      <c r="N786" s="258"/>
      <c r="O786" s="258"/>
      <c r="P786" s="258"/>
      <c r="Q786" s="258"/>
      <c r="R786" s="258"/>
      <c r="S786" s="258"/>
      <c r="T786" s="258"/>
      <c r="U786" s="258"/>
      <c r="V786" s="258"/>
      <c r="W786" s="258"/>
      <c r="X786" s="258"/>
      <c r="Y786" s="258"/>
    </row>
    <row r="787" spans="1:25" ht="15.75" customHeight="1">
      <c r="A787" s="259"/>
      <c r="B787" s="259"/>
      <c r="C787" s="259"/>
      <c r="D787" s="259"/>
      <c r="E787" s="259"/>
      <c r="F787" s="259"/>
      <c r="G787" s="259"/>
      <c r="H787" s="259"/>
      <c r="I787" s="258"/>
      <c r="J787" s="258"/>
      <c r="K787" s="258"/>
      <c r="L787" s="258"/>
      <c r="M787" s="258"/>
      <c r="N787" s="258"/>
      <c r="O787" s="258"/>
      <c r="P787" s="258"/>
      <c r="Q787" s="258"/>
      <c r="R787" s="258"/>
      <c r="S787" s="258"/>
      <c r="T787" s="258"/>
      <c r="U787" s="258"/>
      <c r="V787" s="258"/>
      <c r="W787" s="258"/>
      <c r="X787" s="258"/>
      <c r="Y787" s="258"/>
    </row>
    <row r="788" spans="1:25" ht="15.75" customHeight="1">
      <c r="A788" s="259"/>
      <c r="B788" s="259"/>
      <c r="C788" s="259"/>
      <c r="D788" s="259"/>
      <c r="E788" s="259"/>
      <c r="F788" s="259"/>
      <c r="G788" s="259"/>
      <c r="H788" s="259"/>
      <c r="I788" s="258"/>
      <c r="J788" s="258"/>
      <c r="K788" s="258"/>
      <c r="L788" s="258"/>
      <c r="M788" s="258"/>
      <c r="N788" s="258"/>
      <c r="O788" s="258"/>
      <c r="P788" s="258"/>
      <c r="Q788" s="258"/>
      <c r="R788" s="258"/>
      <c r="S788" s="258"/>
      <c r="T788" s="258"/>
      <c r="U788" s="258"/>
      <c r="V788" s="258"/>
      <c r="W788" s="258"/>
      <c r="X788" s="258"/>
      <c r="Y788" s="258"/>
    </row>
    <row r="789" spans="1:25" ht="15.75" customHeight="1">
      <c r="A789" s="259"/>
      <c r="B789" s="259"/>
      <c r="C789" s="259"/>
      <c r="D789" s="259"/>
      <c r="E789" s="259"/>
      <c r="F789" s="259"/>
      <c r="G789" s="259"/>
      <c r="H789" s="259"/>
      <c r="I789" s="258"/>
      <c r="J789" s="258"/>
      <c r="K789" s="258"/>
      <c r="L789" s="258"/>
      <c r="M789" s="258"/>
      <c r="N789" s="258"/>
      <c r="O789" s="258"/>
      <c r="P789" s="258"/>
      <c r="Q789" s="258"/>
      <c r="R789" s="258"/>
      <c r="S789" s="258"/>
      <c r="T789" s="258"/>
      <c r="U789" s="258"/>
      <c r="V789" s="258"/>
      <c r="W789" s="258"/>
      <c r="X789" s="258"/>
      <c r="Y789" s="258"/>
    </row>
    <row r="790" spans="1:25" ht="15.75" customHeight="1">
      <c r="A790" s="259"/>
      <c r="B790" s="259"/>
      <c r="C790" s="259"/>
      <c r="D790" s="259"/>
      <c r="E790" s="259"/>
      <c r="F790" s="259"/>
      <c r="G790" s="259"/>
      <c r="H790" s="259"/>
      <c r="I790" s="258"/>
      <c r="J790" s="258"/>
      <c r="K790" s="258"/>
      <c r="L790" s="258"/>
      <c r="M790" s="258"/>
      <c r="N790" s="258"/>
      <c r="O790" s="258"/>
      <c r="P790" s="258"/>
      <c r="Q790" s="258"/>
      <c r="R790" s="258"/>
      <c r="S790" s="258"/>
      <c r="T790" s="258"/>
      <c r="U790" s="258"/>
      <c r="V790" s="258"/>
      <c r="W790" s="258"/>
      <c r="X790" s="258"/>
      <c r="Y790" s="258"/>
    </row>
    <row r="791" spans="1:25" ht="15.75" customHeight="1">
      <c r="A791" s="259"/>
      <c r="B791" s="259"/>
      <c r="C791" s="259"/>
      <c r="D791" s="259"/>
      <c r="E791" s="259"/>
      <c r="F791" s="259"/>
      <c r="G791" s="259"/>
      <c r="H791" s="259"/>
      <c r="I791" s="258"/>
      <c r="J791" s="258"/>
      <c r="K791" s="258"/>
      <c r="L791" s="258"/>
      <c r="M791" s="258"/>
      <c r="N791" s="258"/>
      <c r="O791" s="258"/>
      <c r="P791" s="258"/>
      <c r="Q791" s="258"/>
      <c r="R791" s="258"/>
      <c r="S791" s="258"/>
      <c r="T791" s="258"/>
      <c r="U791" s="258"/>
      <c r="V791" s="258"/>
      <c r="W791" s="258"/>
      <c r="X791" s="258"/>
      <c r="Y791" s="258"/>
    </row>
    <row r="792" spans="1:25" ht="15.75" customHeight="1">
      <c r="A792" s="259"/>
      <c r="B792" s="259"/>
      <c r="C792" s="259"/>
      <c r="D792" s="259"/>
      <c r="E792" s="259"/>
      <c r="F792" s="259"/>
      <c r="G792" s="259"/>
      <c r="H792" s="259"/>
      <c r="I792" s="258"/>
      <c r="J792" s="258"/>
      <c r="K792" s="258"/>
      <c r="L792" s="258"/>
      <c r="M792" s="258"/>
      <c r="N792" s="258"/>
      <c r="O792" s="258"/>
      <c r="P792" s="258"/>
      <c r="Q792" s="258"/>
      <c r="R792" s="258"/>
      <c r="S792" s="258"/>
      <c r="T792" s="258"/>
      <c r="U792" s="258"/>
      <c r="V792" s="258"/>
      <c r="W792" s="258"/>
      <c r="X792" s="258"/>
      <c r="Y792" s="258"/>
    </row>
    <row r="793" spans="1:25" ht="15.75" customHeight="1">
      <c r="A793" s="259"/>
      <c r="B793" s="259"/>
      <c r="C793" s="259"/>
      <c r="D793" s="259"/>
      <c r="E793" s="259"/>
      <c r="F793" s="259"/>
      <c r="G793" s="259"/>
      <c r="H793" s="259"/>
      <c r="I793" s="258"/>
      <c r="J793" s="258"/>
      <c r="K793" s="258"/>
      <c r="L793" s="258"/>
      <c r="M793" s="258"/>
      <c r="N793" s="258"/>
      <c r="O793" s="258"/>
      <c r="P793" s="258"/>
      <c r="Q793" s="258"/>
      <c r="R793" s="258"/>
      <c r="S793" s="258"/>
      <c r="T793" s="258"/>
      <c r="U793" s="258"/>
      <c r="V793" s="258"/>
      <c r="W793" s="258"/>
      <c r="X793" s="258"/>
      <c r="Y793" s="258"/>
    </row>
    <row r="794" spans="1:25" ht="15.75" customHeight="1">
      <c r="A794" s="259"/>
      <c r="B794" s="259"/>
      <c r="C794" s="259"/>
      <c r="D794" s="259"/>
      <c r="E794" s="259"/>
      <c r="F794" s="259"/>
      <c r="G794" s="259"/>
      <c r="H794" s="259"/>
      <c r="I794" s="258"/>
      <c r="J794" s="258"/>
      <c r="K794" s="258"/>
      <c r="L794" s="258"/>
      <c r="M794" s="258"/>
      <c r="N794" s="258"/>
      <c r="O794" s="258"/>
      <c r="P794" s="258"/>
      <c r="Q794" s="258"/>
      <c r="R794" s="258"/>
      <c r="S794" s="258"/>
      <c r="T794" s="258"/>
      <c r="U794" s="258"/>
      <c r="V794" s="258"/>
      <c r="W794" s="258"/>
      <c r="X794" s="258"/>
      <c r="Y794" s="258"/>
    </row>
    <row r="795" spans="1:25" ht="15.75" customHeight="1">
      <c r="A795" s="259"/>
      <c r="B795" s="259"/>
      <c r="C795" s="259"/>
      <c r="D795" s="259"/>
      <c r="E795" s="259"/>
      <c r="F795" s="259"/>
      <c r="G795" s="259"/>
      <c r="H795" s="259"/>
      <c r="I795" s="258"/>
      <c r="J795" s="258"/>
      <c r="K795" s="258"/>
      <c r="L795" s="258"/>
      <c r="M795" s="258"/>
      <c r="N795" s="258"/>
      <c r="O795" s="258"/>
      <c r="P795" s="258"/>
      <c r="Q795" s="258"/>
      <c r="R795" s="258"/>
      <c r="S795" s="258"/>
      <c r="T795" s="258"/>
      <c r="U795" s="258"/>
      <c r="V795" s="258"/>
      <c r="W795" s="258"/>
      <c r="X795" s="258"/>
      <c r="Y795" s="258"/>
    </row>
    <row r="796" spans="1:25" ht="15.75" customHeight="1">
      <c r="A796" s="259"/>
      <c r="B796" s="259"/>
      <c r="C796" s="259"/>
      <c r="D796" s="259"/>
      <c r="E796" s="259"/>
      <c r="F796" s="259"/>
      <c r="G796" s="259"/>
      <c r="H796" s="259"/>
      <c r="I796" s="258"/>
      <c r="J796" s="258"/>
      <c r="K796" s="258"/>
      <c r="L796" s="258"/>
      <c r="M796" s="258"/>
      <c r="N796" s="258"/>
      <c r="O796" s="258"/>
      <c r="P796" s="258"/>
      <c r="Q796" s="258"/>
      <c r="R796" s="258"/>
      <c r="S796" s="258"/>
      <c r="T796" s="258"/>
      <c r="U796" s="258"/>
      <c r="V796" s="258"/>
      <c r="W796" s="258"/>
      <c r="X796" s="258"/>
      <c r="Y796" s="258"/>
    </row>
    <row r="797" spans="1:25" ht="15.75" customHeight="1">
      <c r="A797" s="259"/>
      <c r="B797" s="259"/>
      <c r="C797" s="259"/>
      <c r="D797" s="259"/>
      <c r="E797" s="259"/>
      <c r="F797" s="259"/>
      <c r="G797" s="259"/>
      <c r="H797" s="259"/>
      <c r="I797" s="258"/>
      <c r="J797" s="258"/>
      <c r="K797" s="258"/>
      <c r="L797" s="258"/>
      <c r="M797" s="258"/>
      <c r="N797" s="258"/>
      <c r="O797" s="258"/>
      <c r="P797" s="258"/>
      <c r="Q797" s="258"/>
      <c r="R797" s="258"/>
      <c r="S797" s="258"/>
      <c r="T797" s="258"/>
      <c r="U797" s="258"/>
      <c r="V797" s="258"/>
      <c r="W797" s="258"/>
      <c r="X797" s="258"/>
      <c r="Y797" s="258"/>
    </row>
    <row r="798" spans="1:25" ht="15.75" customHeight="1">
      <c r="A798" s="259"/>
      <c r="B798" s="259"/>
      <c r="C798" s="259"/>
      <c r="D798" s="259"/>
      <c r="E798" s="259"/>
      <c r="F798" s="259"/>
      <c r="G798" s="259"/>
      <c r="H798" s="259"/>
      <c r="I798" s="258"/>
      <c r="J798" s="258"/>
      <c r="K798" s="258"/>
      <c r="L798" s="258"/>
      <c r="M798" s="258"/>
      <c r="N798" s="258"/>
      <c r="O798" s="258"/>
      <c r="P798" s="258"/>
      <c r="Q798" s="258"/>
      <c r="R798" s="258"/>
      <c r="S798" s="258"/>
      <c r="T798" s="258"/>
      <c r="U798" s="258"/>
      <c r="V798" s="258"/>
      <c r="W798" s="258"/>
      <c r="X798" s="258"/>
      <c r="Y798" s="258"/>
    </row>
    <row r="799" spans="1:25" ht="15.75" customHeight="1">
      <c r="A799" s="259"/>
      <c r="B799" s="259"/>
      <c r="C799" s="259"/>
      <c r="D799" s="259"/>
      <c r="E799" s="259"/>
      <c r="F799" s="259"/>
      <c r="G799" s="259"/>
      <c r="H799" s="259"/>
      <c r="I799" s="258"/>
      <c r="J799" s="258"/>
      <c r="K799" s="258"/>
      <c r="L799" s="258"/>
      <c r="M799" s="258"/>
      <c r="N799" s="258"/>
      <c r="O799" s="258"/>
      <c r="P799" s="258"/>
      <c r="Q799" s="258"/>
      <c r="R799" s="258"/>
      <c r="S799" s="258"/>
      <c r="T799" s="258"/>
      <c r="U799" s="258"/>
      <c r="V799" s="258"/>
      <c r="W799" s="258"/>
      <c r="X799" s="258"/>
      <c r="Y799" s="258"/>
    </row>
    <row r="800" spans="1:25" ht="15.75" customHeight="1">
      <c r="A800" s="259"/>
      <c r="B800" s="259"/>
      <c r="C800" s="259"/>
      <c r="D800" s="259"/>
      <c r="E800" s="259"/>
      <c r="F800" s="259"/>
      <c r="G800" s="259"/>
      <c r="H800" s="259"/>
      <c r="I800" s="258"/>
      <c r="J800" s="258"/>
      <c r="K800" s="258"/>
      <c r="L800" s="258"/>
      <c r="M800" s="258"/>
      <c r="N800" s="258"/>
      <c r="O800" s="258"/>
      <c r="P800" s="258"/>
      <c r="Q800" s="258"/>
      <c r="R800" s="258"/>
      <c r="S800" s="258"/>
      <c r="T800" s="258"/>
      <c r="U800" s="258"/>
      <c r="V800" s="258"/>
      <c r="W800" s="258"/>
      <c r="X800" s="258"/>
      <c r="Y800" s="258"/>
    </row>
    <row r="801" spans="1:25" ht="15.75" customHeight="1">
      <c r="A801" s="259"/>
      <c r="B801" s="259"/>
      <c r="C801" s="259"/>
      <c r="D801" s="259"/>
      <c r="E801" s="259"/>
      <c r="F801" s="259"/>
      <c r="G801" s="259"/>
      <c r="H801" s="259"/>
      <c r="I801" s="258"/>
      <c r="J801" s="258"/>
      <c r="K801" s="258"/>
      <c r="L801" s="258"/>
      <c r="M801" s="258"/>
      <c r="N801" s="258"/>
      <c r="O801" s="258"/>
      <c r="P801" s="258"/>
      <c r="Q801" s="258"/>
      <c r="R801" s="258"/>
      <c r="S801" s="258"/>
      <c r="T801" s="258"/>
      <c r="U801" s="258"/>
      <c r="V801" s="258"/>
      <c r="W801" s="258"/>
      <c r="X801" s="258"/>
      <c r="Y801" s="258"/>
    </row>
    <row r="802" spans="1:25" ht="15.75" customHeight="1">
      <c r="A802" s="259"/>
      <c r="B802" s="259"/>
      <c r="C802" s="259"/>
      <c r="D802" s="259"/>
      <c r="E802" s="259"/>
      <c r="F802" s="259"/>
      <c r="G802" s="259"/>
      <c r="H802" s="259"/>
      <c r="I802" s="258"/>
      <c r="J802" s="258"/>
      <c r="K802" s="258"/>
      <c r="L802" s="258"/>
      <c r="M802" s="258"/>
      <c r="N802" s="258"/>
      <c r="O802" s="258"/>
      <c r="P802" s="258"/>
      <c r="Q802" s="258"/>
      <c r="R802" s="258"/>
      <c r="S802" s="258"/>
      <c r="T802" s="258"/>
      <c r="U802" s="258"/>
      <c r="V802" s="258"/>
      <c r="W802" s="258"/>
      <c r="X802" s="258"/>
      <c r="Y802" s="258"/>
    </row>
    <row r="803" spans="1:25" ht="15.75" customHeight="1">
      <c r="A803" s="259"/>
      <c r="B803" s="259"/>
      <c r="C803" s="259"/>
      <c r="D803" s="259"/>
      <c r="E803" s="259"/>
      <c r="F803" s="259"/>
      <c r="G803" s="259"/>
      <c r="H803" s="259"/>
      <c r="I803" s="258"/>
      <c r="J803" s="258"/>
      <c r="K803" s="258"/>
      <c r="L803" s="258"/>
      <c r="M803" s="258"/>
      <c r="N803" s="258"/>
      <c r="O803" s="258"/>
      <c r="P803" s="258"/>
      <c r="Q803" s="258"/>
      <c r="R803" s="258"/>
      <c r="S803" s="258"/>
      <c r="T803" s="258"/>
      <c r="U803" s="258"/>
      <c r="V803" s="258"/>
      <c r="W803" s="258"/>
      <c r="X803" s="258"/>
      <c r="Y803" s="258"/>
    </row>
    <row r="804" spans="1:25" ht="15.75" customHeight="1">
      <c r="A804" s="259"/>
      <c r="B804" s="259"/>
      <c r="C804" s="259"/>
      <c r="D804" s="259"/>
      <c r="E804" s="259"/>
      <c r="F804" s="259"/>
      <c r="G804" s="259"/>
      <c r="H804" s="259"/>
      <c r="I804" s="258"/>
      <c r="J804" s="258"/>
      <c r="K804" s="258"/>
      <c r="L804" s="258"/>
      <c r="M804" s="258"/>
      <c r="N804" s="258"/>
      <c r="O804" s="258"/>
      <c r="P804" s="258"/>
      <c r="Q804" s="258"/>
      <c r="R804" s="258"/>
      <c r="S804" s="258"/>
      <c r="T804" s="258"/>
      <c r="U804" s="258"/>
      <c r="V804" s="258"/>
      <c r="W804" s="258"/>
      <c r="X804" s="258"/>
      <c r="Y804" s="258"/>
    </row>
    <row r="805" spans="1:25" ht="15.75" customHeight="1">
      <c r="A805" s="259"/>
      <c r="B805" s="259"/>
      <c r="C805" s="259"/>
      <c r="D805" s="259"/>
      <c r="E805" s="259"/>
      <c r="F805" s="259"/>
      <c r="G805" s="259"/>
      <c r="H805" s="259"/>
      <c r="I805" s="258"/>
      <c r="J805" s="258"/>
      <c r="K805" s="258"/>
      <c r="L805" s="258"/>
      <c r="M805" s="258"/>
      <c r="N805" s="258"/>
      <c r="O805" s="258"/>
      <c r="P805" s="258"/>
      <c r="Q805" s="258"/>
      <c r="R805" s="258"/>
      <c r="S805" s="258"/>
      <c r="T805" s="258"/>
      <c r="U805" s="258"/>
      <c r="V805" s="258"/>
      <c r="W805" s="258"/>
      <c r="X805" s="258"/>
      <c r="Y805" s="258"/>
    </row>
    <row r="806" spans="1:25" ht="15.75" customHeight="1">
      <c r="A806" s="259"/>
      <c r="B806" s="259"/>
      <c r="C806" s="259"/>
      <c r="D806" s="259"/>
      <c r="E806" s="259"/>
      <c r="F806" s="259"/>
      <c r="G806" s="259"/>
      <c r="H806" s="259"/>
      <c r="I806" s="258"/>
      <c r="J806" s="258"/>
      <c r="K806" s="258"/>
      <c r="L806" s="258"/>
      <c r="M806" s="258"/>
      <c r="N806" s="258"/>
      <c r="O806" s="258"/>
      <c r="P806" s="258"/>
      <c r="Q806" s="258"/>
      <c r="R806" s="258"/>
      <c r="S806" s="258"/>
      <c r="T806" s="258"/>
      <c r="U806" s="258"/>
      <c r="V806" s="258"/>
      <c r="W806" s="258"/>
      <c r="X806" s="258"/>
      <c r="Y806" s="258"/>
    </row>
    <row r="807" spans="1:25" ht="15.75" customHeight="1">
      <c r="A807" s="259"/>
      <c r="B807" s="259"/>
      <c r="C807" s="259"/>
      <c r="D807" s="259"/>
      <c r="E807" s="259"/>
      <c r="F807" s="259"/>
      <c r="G807" s="259"/>
      <c r="H807" s="259"/>
      <c r="I807" s="258"/>
      <c r="J807" s="258"/>
      <c r="K807" s="258"/>
      <c r="L807" s="258"/>
      <c r="M807" s="258"/>
      <c r="N807" s="258"/>
      <c r="O807" s="258"/>
      <c r="P807" s="258"/>
      <c r="Q807" s="258"/>
      <c r="R807" s="258"/>
      <c r="S807" s="258"/>
      <c r="T807" s="258"/>
      <c r="U807" s="258"/>
      <c r="V807" s="258"/>
      <c r="W807" s="258"/>
      <c r="X807" s="258"/>
      <c r="Y807" s="258"/>
    </row>
    <row r="808" spans="1:25" ht="15.75" customHeight="1">
      <c r="A808" s="259"/>
      <c r="B808" s="259"/>
      <c r="C808" s="259"/>
      <c r="D808" s="259"/>
      <c r="E808" s="259"/>
      <c r="F808" s="259"/>
      <c r="G808" s="259"/>
      <c r="H808" s="259"/>
      <c r="I808" s="258"/>
      <c r="J808" s="258"/>
      <c r="K808" s="258"/>
      <c r="L808" s="258"/>
      <c r="M808" s="258"/>
      <c r="N808" s="258"/>
      <c r="O808" s="258"/>
      <c r="P808" s="258"/>
      <c r="Q808" s="258"/>
      <c r="R808" s="258"/>
      <c r="S808" s="258"/>
      <c r="T808" s="258"/>
      <c r="U808" s="258"/>
      <c r="V808" s="258"/>
      <c r="W808" s="258"/>
      <c r="X808" s="258"/>
      <c r="Y808" s="258"/>
    </row>
    <row r="809" spans="1:25" ht="15.75" customHeight="1">
      <c r="A809" s="259"/>
      <c r="B809" s="259"/>
      <c r="C809" s="259"/>
      <c r="D809" s="259"/>
      <c r="E809" s="259"/>
      <c r="F809" s="259"/>
      <c r="G809" s="259"/>
      <c r="H809" s="259"/>
      <c r="I809" s="258"/>
      <c r="J809" s="258"/>
      <c r="K809" s="258"/>
      <c r="L809" s="258"/>
      <c r="M809" s="258"/>
      <c r="N809" s="258"/>
      <c r="O809" s="258"/>
      <c r="P809" s="258"/>
      <c r="Q809" s="258"/>
      <c r="R809" s="258"/>
      <c r="S809" s="258"/>
      <c r="T809" s="258"/>
      <c r="U809" s="258"/>
      <c r="V809" s="258"/>
      <c r="W809" s="258"/>
      <c r="X809" s="258"/>
      <c r="Y809" s="258"/>
    </row>
    <row r="810" spans="1:25" ht="15.75" customHeight="1">
      <c r="A810" s="259"/>
      <c r="B810" s="259"/>
      <c r="C810" s="259"/>
      <c r="D810" s="259"/>
      <c r="E810" s="259"/>
      <c r="F810" s="259"/>
      <c r="G810" s="259"/>
      <c r="H810" s="259"/>
      <c r="I810" s="258"/>
      <c r="J810" s="258"/>
      <c r="K810" s="258"/>
      <c r="L810" s="258"/>
      <c r="M810" s="258"/>
      <c r="N810" s="258"/>
      <c r="O810" s="258"/>
      <c r="P810" s="258"/>
      <c r="Q810" s="258"/>
      <c r="R810" s="258"/>
      <c r="S810" s="258"/>
      <c r="T810" s="258"/>
      <c r="U810" s="258"/>
      <c r="V810" s="258"/>
      <c r="W810" s="258"/>
      <c r="X810" s="258"/>
      <c r="Y810" s="258"/>
    </row>
    <row r="811" spans="1:25" ht="15.75" customHeight="1">
      <c r="A811" s="259"/>
      <c r="B811" s="259"/>
      <c r="C811" s="259"/>
      <c r="D811" s="259"/>
      <c r="E811" s="259"/>
      <c r="F811" s="259"/>
      <c r="G811" s="259"/>
      <c r="H811" s="259"/>
      <c r="I811" s="258"/>
      <c r="J811" s="258"/>
      <c r="K811" s="258"/>
      <c r="L811" s="258"/>
      <c r="M811" s="258"/>
      <c r="N811" s="258"/>
      <c r="O811" s="258"/>
      <c r="P811" s="258"/>
      <c r="Q811" s="258"/>
      <c r="R811" s="258"/>
      <c r="S811" s="258"/>
      <c r="T811" s="258"/>
      <c r="U811" s="258"/>
      <c r="V811" s="258"/>
      <c r="W811" s="258"/>
      <c r="X811" s="258"/>
      <c r="Y811" s="258"/>
    </row>
    <row r="812" spans="1:25" ht="15.75" customHeight="1">
      <c r="A812" s="259"/>
      <c r="B812" s="259"/>
      <c r="C812" s="259"/>
      <c r="D812" s="259"/>
      <c r="E812" s="259"/>
      <c r="F812" s="259"/>
      <c r="G812" s="259"/>
      <c r="H812" s="259"/>
      <c r="I812" s="258"/>
      <c r="J812" s="258"/>
      <c r="K812" s="258"/>
      <c r="L812" s="258"/>
      <c r="M812" s="258"/>
      <c r="N812" s="258"/>
      <c r="O812" s="258"/>
      <c r="P812" s="258"/>
      <c r="Q812" s="258"/>
      <c r="R812" s="258"/>
      <c r="S812" s="258"/>
      <c r="T812" s="258"/>
      <c r="U812" s="258"/>
      <c r="V812" s="258"/>
      <c r="W812" s="258"/>
      <c r="X812" s="258"/>
      <c r="Y812" s="258"/>
    </row>
    <row r="813" spans="1:25" ht="15.75" customHeight="1">
      <c r="A813" s="259"/>
      <c r="B813" s="259"/>
      <c r="C813" s="259"/>
      <c r="D813" s="259"/>
      <c r="E813" s="259"/>
      <c r="F813" s="259"/>
      <c r="G813" s="259"/>
      <c r="H813" s="259"/>
      <c r="I813" s="258"/>
      <c r="J813" s="258"/>
      <c r="K813" s="258"/>
      <c r="L813" s="258"/>
      <c r="M813" s="258"/>
      <c r="N813" s="258"/>
      <c r="O813" s="258"/>
      <c r="P813" s="258"/>
      <c r="Q813" s="258"/>
      <c r="R813" s="258"/>
      <c r="S813" s="258"/>
      <c r="T813" s="258"/>
      <c r="U813" s="258"/>
      <c r="V813" s="258"/>
      <c r="W813" s="258"/>
      <c r="X813" s="258"/>
      <c r="Y813" s="258"/>
    </row>
    <row r="814" spans="1:25" ht="15.75" customHeight="1">
      <c r="A814" s="259"/>
      <c r="B814" s="259"/>
      <c r="C814" s="259"/>
      <c r="D814" s="259"/>
      <c r="E814" s="259"/>
      <c r="F814" s="259"/>
      <c r="G814" s="259"/>
      <c r="H814" s="259"/>
      <c r="I814" s="258"/>
      <c r="J814" s="258"/>
      <c r="K814" s="258"/>
      <c r="L814" s="258"/>
      <c r="M814" s="258"/>
      <c r="N814" s="258"/>
      <c r="O814" s="258"/>
      <c r="P814" s="258"/>
      <c r="Q814" s="258"/>
      <c r="R814" s="258"/>
      <c r="S814" s="258"/>
      <c r="T814" s="258"/>
      <c r="U814" s="258"/>
      <c r="V814" s="258"/>
      <c r="W814" s="258"/>
      <c r="X814" s="258"/>
      <c r="Y814" s="258"/>
    </row>
    <row r="815" spans="1:25" ht="15.75" customHeight="1">
      <c r="A815" s="259"/>
      <c r="B815" s="259"/>
      <c r="C815" s="259"/>
      <c r="D815" s="259"/>
      <c r="E815" s="259"/>
      <c r="F815" s="259"/>
      <c r="G815" s="259"/>
      <c r="H815" s="259"/>
      <c r="I815" s="258"/>
      <c r="J815" s="258"/>
      <c r="K815" s="258"/>
      <c r="L815" s="258"/>
      <c r="M815" s="258"/>
      <c r="N815" s="258"/>
      <c r="O815" s="258"/>
      <c r="P815" s="258"/>
      <c r="Q815" s="258"/>
      <c r="R815" s="258"/>
      <c r="S815" s="258"/>
      <c r="T815" s="258"/>
      <c r="U815" s="258"/>
      <c r="V815" s="258"/>
      <c r="W815" s="258"/>
      <c r="X815" s="258"/>
      <c r="Y815" s="258"/>
    </row>
    <row r="816" spans="1:25" ht="15.75" customHeight="1">
      <c r="A816" s="259"/>
      <c r="B816" s="259"/>
      <c r="C816" s="259"/>
      <c r="D816" s="259"/>
      <c r="E816" s="259"/>
      <c r="F816" s="259"/>
      <c r="G816" s="259"/>
      <c r="H816" s="259"/>
      <c r="I816" s="258"/>
      <c r="J816" s="258"/>
      <c r="K816" s="258"/>
      <c r="L816" s="258"/>
      <c r="M816" s="258"/>
      <c r="N816" s="258"/>
      <c r="O816" s="258"/>
      <c r="P816" s="258"/>
      <c r="Q816" s="258"/>
      <c r="R816" s="258"/>
      <c r="S816" s="258"/>
      <c r="T816" s="258"/>
      <c r="U816" s="258"/>
      <c r="V816" s="258"/>
      <c r="W816" s="258"/>
      <c r="X816" s="258"/>
      <c r="Y816" s="258"/>
    </row>
    <row r="817" spans="1:25" ht="15.75" customHeight="1">
      <c r="A817" s="259"/>
      <c r="B817" s="259"/>
      <c r="C817" s="259"/>
      <c r="D817" s="259"/>
      <c r="E817" s="259"/>
      <c r="F817" s="259"/>
      <c r="G817" s="259"/>
      <c r="H817" s="259"/>
      <c r="I817" s="258"/>
      <c r="J817" s="258"/>
      <c r="K817" s="258"/>
      <c r="L817" s="258"/>
      <c r="M817" s="258"/>
      <c r="N817" s="258"/>
      <c r="O817" s="258"/>
      <c r="P817" s="258"/>
      <c r="Q817" s="258"/>
      <c r="R817" s="258"/>
      <c r="S817" s="258"/>
      <c r="T817" s="258"/>
      <c r="U817" s="258"/>
      <c r="V817" s="258"/>
      <c r="W817" s="258"/>
      <c r="X817" s="258"/>
      <c r="Y817" s="258"/>
    </row>
    <row r="818" spans="1:25" ht="15.75" customHeight="1">
      <c r="A818" s="259"/>
      <c r="B818" s="259"/>
      <c r="C818" s="259"/>
      <c r="D818" s="259"/>
      <c r="E818" s="259"/>
      <c r="F818" s="259"/>
      <c r="G818" s="259"/>
      <c r="H818" s="259"/>
      <c r="I818" s="258"/>
      <c r="J818" s="258"/>
      <c r="K818" s="258"/>
      <c r="L818" s="258"/>
      <c r="M818" s="258"/>
      <c r="N818" s="258"/>
      <c r="O818" s="258"/>
      <c r="P818" s="258"/>
      <c r="Q818" s="258"/>
      <c r="R818" s="258"/>
      <c r="S818" s="258"/>
      <c r="T818" s="258"/>
      <c r="U818" s="258"/>
      <c r="V818" s="258"/>
      <c r="W818" s="258"/>
      <c r="X818" s="258"/>
      <c r="Y818" s="258"/>
    </row>
    <row r="819" spans="1:25" ht="15.75" customHeight="1">
      <c r="A819" s="259"/>
      <c r="B819" s="259"/>
      <c r="C819" s="259"/>
      <c r="D819" s="259"/>
      <c r="E819" s="259"/>
      <c r="F819" s="259"/>
      <c r="G819" s="259"/>
      <c r="H819" s="259"/>
      <c r="I819" s="258"/>
      <c r="J819" s="258"/>
      <c r="K819" s="258"/>
      <c r="L819" s="258"/>
      <c r="M819" s="258"/>
      <c r="N819" s="258"/>
      <c r="O819" s="258"/>
      <c r="P819" s="258"/>
      <c r="Q819" s="258"/>
      <c r="R819" s="258"/>
      <c r="S819" s="258"/>
      <c r="T819" s="258"/>
      <c r="U819" s="258"/>
      <c r="V819" s="258"/>
      <c r="W819" s="258"/>
      <c r="X819" s="258"/>
      <c r="Y819" s="258"/>
    </row>
    <row r="820" spans="1:25" ht="15.75" customHeight="1">
      <c r="A820" s="259"/>
      <c r="B820" s="259"/>
      <c r="C820" s="259"/>
      <c r="D820" s="259"/>
      <c r="E820" s="259"/>
      <c r="F820" s="259"/>
      <c r="G820" s="259"/>
      <c r="H820" s="259"/>
      <c r="I820" s="258"/>
      <c r="J820" s="258"/>
      <c r="K820" s="258"/>
      <c r="L820" s="258"/>
      <c r="M820" s="258"/>
      <c r="N820" s="258"/>
      <c r="O820" s="258"/>
      <c r="P820" s="258"/>
      <c r="Q820" s="258"/>
      <c r="R820" s="258"/>
      <c r="S820" s="258"/>
      <c r="T820" s="258"/>
      <c r="U820" s="258"/>
      <c r="V820" s="258"/>
      <c r="W820" s="258"/>
      <c r="X820" s="258"/>
      <c r="Y820" s="258"/>
    </row>
    <row r="821" spans="1:25" ht="15.75" customHeight="1">
      <c r="A821" s="259"/>
      <c r="B821" s="259"/>
      <c r="C821" s="259"/>
      <c r="D821" s="259"/>
      <c r="E821" s="259"/>
      <c r="F821" s="259"/>
      <c r="G821" s="259"/>
      <c r="H821" s="259"/>
      <c r="I821" s="258"/>
      <c r="J821" s="258"/>
      <c r="K821" s="258"/>
      <c r="L821" s="258"/>
      <c r="M821" s="258"/>
      <c r="N821" s="258"/>
      <c r="O821" s="258"/>
      <c r="P821" s="258"/>
      <c r="Q821" s="258"/>
      <c r="R821" s="258"/>
      <c r="S821" s="258"/>
      <c r="T821" s="258"/>
      <c r="U821" s="258"/>
      <c r="V821" s="258"/>
      <c r="W821" s="258"/>
      <c r="X821" s="258"/>
      <c r="Y821" s="258"/>
    </row>
    <row r="822" spans="1:25" ht="15.75" customHeight="1">
      <c r="A822" s="259"/>
      <c r="B822" s="259"/>
      <c r="C822" s="259"/>
      <c r="D822" s="259"/>
      <c r="E822" s="259"/>
      <c r="F822" s="259"/>
      <c r="G822" s="259"/>
      <c r="H822" s="259"/>
      <c r="I822" s="258"/>
      <c r="J822" s="258"/>
      <c r="K822" s="258"/>
      <c r="L822" s="258"/>
      <c r="M822" s="258"/>
      <c r="N822" s="258"/>
      <c r="O822" s="258"/>
      <c r="P822" s="258"/>
      <c r="Q822" s="258"/>
      <c r="R822" s="258"/>
      <c r="S822" s="258"/>
      <c r="T822" s="258"/>
      <c r="U822" s="258"/>
      <c r="V822" s="258"/>
      <c r="W822" s="258"/>
      <c r="X822" s="258"/>
      <c r="Y822" s="258"/>
    </row>
    <row r="823" spans="1:25" ht="15.75" customHeight="1">
      <c r="A823" s="259"/>
      <c r="B823" s="259"/>
      <c r="C823" s="259"/>
      <c r="D823" s="259"/>
      <c r="E823" s="259"/>
      <c r="F823" s="259"/>
      <c r="G823" s="259"/>
      <c r="H823" s="259"/>
      <c r="I823" s="258"/>
      <c r="J823" s="258"/>
      <c r="K823" s="258"/>
      <c r="L823" s="258"/>
      <c r="M823" s="258"/>
      <c r="N823" s="258"/>
      <c r="O823" s="258"/>
      <c r="P823" s="258"/>
      <c r="Q823" s="258"/>
      <c r="R823" s="258"/>
      <c r="S823" s="258"/>
      <c r="T823" s="258"/>
      <c r="U823" s="258"/>
      <c r="V823" s="258"/>
      <c r="W823" s="258"/>
      <c r="X823" s="258"/>
      <c r="Y823" s="258"/>
    </row>
    <row r="824" spans="1:25" ht="15.75" customHeight="1">
      <c r="A824" s="259"/>
      <c r="B824" s="259"/>
      <c r="C824" s="259"/>
      <c r="D824" s="259"/>
      <c r="E824" s="259"/>
      <c r="F824" s="259"/>
      <c r="G824" s="259"/>
      <c r="H824" s="259"/>
      <c r="I824" s="258"/>
      <c r="J824" s="258"/>
      <c r="K824" s="258"/>
      <c r="L824" s="258"/>
      <c r="M824" s="258"/>
      <c r="N824" s="258"/>
      <c r="O824" s="258"/>
      <c r="P824" s="258"/>
      <c r="Q824" s="258"/>
      <c r="R824" s="258"/>
      <c r="S824" s="258"/>
      <c r="T824" s="258"/>
      <c r="U824" s="258"/>
      <c r="V824" s="258"/>
      <c r="W824" s="258"/>
      <c r="X824" s="258"/>
      <c r="Y824" s="258"/>
    </row>
    <row r="825" spans="1:25" ht="15.75" customHeight="1">
      <c r="A825" s="259"/>
      <c r="B825" s="259"/>
      <c r="C825" s="259"/>
      <c r="D825" s="259"/>
      <c r="E825" s="259"/>
      <c r="F825" s="259"/>
      <c r="G825" s="259"/>
      <c r="H825" s="259"/>
      <c r="I825" s="258"/>
      <c r="J825" s="258"/>
      <c r="K825" s="258"/>
      <c r="L825" s="258"/>
      <c r="M825" s="258"/>
      <c r="N825" s="258"/>
      <c r="O825" s="258"/>
      <c r="P825" s="258"/>
      <c r="Q825" s="258"/>
      <c r="R825" s="258"/>
      <c r="S825" s="258"/>
      <c r="T825" s="258"/>
      <c r="U825" s="258"/>
      <c r="V825" s="258"/>
      <c r="W825" s="258"/>
      <c r="X825" s="258"/>
      <c r="Y825" s="258"/>
    </row>
    <row r="826" spans="1:25" ht="15.75" customHeight="1">
      <c r="A826" s="259"/>
      <c r="B826" s="259"/>
      <c r="C826" s="259"/>
      <c r="D826" s="259"/>
      <c r="E826" s="259"/>
      <c r="F826" s="259"/>
      <c r="G826" s="259"/>
      <c r="H826" s="259"/>
      <c r="I826" s="258"/>
      <c r="J826" s="258"/>
      <c r="K826" s="258"/>
      <c r="L826" s="258"/>
      <c r="M826" s="258"/>
      <c r="N826" s="258"/>
      <c r="O826" s="258"/>
      <c r="P826" s="258"/>
      <c r="Q826" s="258"/>
      <c r="R826" s="258"/>
      <c r="S826" s="258"/>
      <c r="T826" s="258"/>
      <c r="U826" s="258"/>
      <c r="V826" s="258"/>
      <c r="W826" s="258"/>
      <c r="X826" s="258"/>
      <c r="Y826" s="258"/>
    </row>
    <row r="827" spans="1:25" ht="15.75" customHeight="1">
      <c r="A827" s="259"/>
      <c r="B827" s="259"/>
      <c r="C827" s="259"/>
      <c r="D827" s="259"/>
      <c r="E827" s="259"/>
      <c r="F827" s="259"/>
      <c r="G827" s="259"/>
      <c r="H827" s="259"/>
      <c r="I827" s="258"/>
      <c r="J827" s="258"/>
      <c r="K827" s="258"/>
      <c r="L827" s="258"/>
      <c r="M827" s="258"/>
      <c r="N827" s="258"/>
      <c r="O827" s="258"/>
      <c r="P827" s="258"/>
      <c r="Q827" s="258"/>
      <c r="R827" s="258"/>
      <c r="S827" s="258"/>
      <c r="T827" s="258"/>
      <c r="U827" s="258"/>
      <c r="V827" s="258"/>
      <c r="W827" s="258"/>
      <c r="X827" s="258"/>
      <c r="Y827" s="258"/>
    </row>
    <row r="828" spans="1:25" ht="15.75" customHeight="1">
      <c r="A828" s="259"/>
      <c r="B828" s="259"/>
      <c r="C828" s="259"/>
      <c r="D828" s="259"/>
      <c r="E828" s="259"/>
      <c r="F828" s="259"/>
      <c r="G828" s="259"/>
      <c r="H828" s="259"/>
      <c r="I828" s="258"/>
      <c r="J828" s="258"/>
      <c r="K828" s="258"/>
      <c r="L828" s="258"/>
      <c r="M828" s="258"/>
      <c r="N828" s="258"/>
      <c r="O828" s="258"/>
      <c r="P828" s="258"/>
      <c r="Q828" s="258"/>
      <c r="R828" s="258"/>
      <c r="S828" s="258"/>
      <c r="T828" s="258"/>
      <c r="U828" s="258"/>
      <c r="V828" s="258"/>
      <c r="W828" s="258"/>
      <c r="X828" s="258"/>
      <c r="Y828" s="258"/>
    </row>
    <row r="829" spans="1:25" ht="15.75" customHeight="1">
      <c r="A829" s="259"/>
      <c r="B829" s="259"/>
      <c r="C829" s="259"/>
      <c r="D829" s="259"/>
      <c r="E829" s="259"/>
      <c r="F829" s="259"/>
      <c r="G829" s="259"/>
      <c r="H829" s="259"/>
      <c r="I829" s="258"/>
      <c r="J829" s="258"/>
      <c r="K829" s="258"/>
      <c r="L829" s="258"/>
      <c r="M829" s="258"/>
      <c r="N829" s="258"/>
      <c r="O829" s="258"/>
      <c r="P829" s="258"/>
      <c r="Q829" s="258"/>
      <c r="R829" s="258"/>
      <c r="S829" s="258"/>
      <c r="T829" s="258"/>
      <c r="U829" s="258"/>
      <c r="V829" s="258"/>
      <c r="W829" s="258"/>
      <c r="X829" s="258"/>
      <c r="Y829" s="258"/>
    </row>
    <row r="830" spans="1:25" ht="15.75" customHeight="1">
      <c r="A830" s="259"/>
      <c r="B830" s="259"/>
      <c r="C830" s="259"/>
      <c r="D830" s="259"/>
      <c r="E830" s="259"/>
      <c r="F830" s="259"/>
      <c r="G830" s="259"/>
      <c r="H830" s="259"/>
      <c r="I830" s="258"/>
      <c r="J830" s="258"/>
      <c r="K830" s="258"/>
      <c r="L830" s="258"/>
      <c r="M830" s="258"/>
      <c r="N830" s="258"/>
      <c r="O830" s="258"/>
      <c r="P830" s="258"/>
      <c r="Q830" s="258"/>
      <c r="R830" s="258"/>
      <c r="S830" s="258"/>
      <c r="T830" s="258"/>
      <c r="U830" s="258"/>
      <c r="V830" s="258"/>
      <c r="W830" s="258"/>
      <c r="X830" s="258"/>
      <c r="Y830" s="258"/>
    </row>
    <row r="831" spans="1:25" ht="15.75" customHeight="1">
      <c r="A831" s="259"/>
      <c r="B831" s="259"/>
      <c r="C831" s="259"/>
      <c r="D831" s="259"/>
      <c r="E831" s="259"/>
      <c r="F831" s="259"/>
      <c r="G831" s="259"/>
      <c r="H831" s="259"/>
      <c r="I831" s="258"/>
      <c r="J831" s="258"/>
      <c r="K831" s="258"/>
      <c r="L831" s="258"/>
      <c r="M831" s="258"/>
      <c r="N831" s="258"/>
      <c r="O831" s="258"/>
      <c r="P831" s="258"/>
      <c r="Q831" s="258"/>
      <c r="R831" s="258"/>
      <c r="S831" s="258"/>
      <c r="T831" s="258"/>
      <c r="U831" s="258"/>
      <c r="V831" s="258"/>
      <c r="W831" s="258"/>
      <c r="X831" s="258"/>
      <c r="Y831" s="258"/>
    </row>
    <row r="832" spans="1:25" ht="15.75" customHeight="1">
      <c r="A832" s="259"/>
      <c r="B832" s="259"/>
      <c r="C832" s="259"/>
      <c r="D832" s="259"/>
      <c r="E832" s="259"/>
      <c r="F832" s="259"/>
      <c r="G832" s="259"/>
      <c r="H832" s="259"/>
      <c r="I832" s="258"/>
      <c r="J832" s="258"/>
      <c r="K832" s="258"/>
      <c r="L832" s="258"/>
      <c r="M832" s="258"/>
      <c r="N832" s="258"/>
      <c r="O832" s="258"/>
      <c r="P832" s="258"/>
      <c r="Q832" s="258"/>
      <c r="R832" s="258"/>
      <c r="S832" s="258"/>
      <c r="T832" s="258"/>
      <c r="U832" s="258"/>
      <c r="V832" s="258"/>
      <c r="W832" s="258"/>
      <c r="X832" s="258"/>
      <c r="Y832" s="258"/>
    </row>
    <row r="833" spans="1:25" ht="15.75" customHeight="1">
      <c r="A833" s="259"/>
      <c r="B833" s="259"/>
      <c r="C833" s="259"/>
      <c r="D833" s="259"/>
      <c r="E833" s="259"/>
      <c r="F833" s="259"/>
      <c r="G833" s="259"/>
      <c r="H833" s="259"/>
      <c r="I833" s="258"/>
      <c r="J833" s="258"/>
      <c r="K833" s="258"/>
      <c r="L833" s="258"/>
      <c r="M833" s="258"/>
      <c r="N833" s="258"/>
      <c r="O833" s="258"/>
      <c r="P833" s="258"/>
      <c r="Q833" s="258"/>
      <c r="R833" s="258"/>
      <c r="S833" s="258"/>
      <c r="T833" s="258"/>
      <c r="U833" s="258"/>
      <c r="V833" s="258"/>
      <c r="W833" s="258"/>
      <c r="X833" s="258"/>
      <c r="Y833" s="258"/>
    </row>
    <row r="834" spans="1:25" ht="15.75" customHeight="1">
      <c r="A834" s="259"/>
      <c r="B834" s="259"/>
      <c r="C834" s="259"/>
      <c r="D834" s="259"/>
      <c r="E834" s="259"/>
      <c r="F834" s="259"/>
      <c r="G834" s="259"/>
      <c r="H834" s="259"/>
      <c r="I834" s="258"/>
      <c r="J834" s="258"/>
      <c r="K834" s="258"/>
      <c r="L834" s="258"/>
      <c r="M834" s="258"/>
      <c r="N834" s="258"/>
      <c r="O834" s="258"/>
      <c r="P834" s="258"/>
      <c r="Q834" s="258"/>
      <c r="R834" s="258"/>
      <c r="S834" s="258"/>
      <c r="T834" s="258"/>
      <c r="U834" s="258"/>
      <c r="V834" s="258"/>
      <c r="W834" s="258"/>
      <c r="X834" s="258"/>
      <c r="Y834" s="258"/>
    </row>
    <row r="835" spans="1:25" ht="15.75" customHeight="1">
      <c r="A835" s="259"/>
      <c r="B835" s="259"/>
      <c r="C835" s="259"/>
      <c r="D835" s="259"/>
      <c r="E835" s="259"/>
      <c r="F835" s="259"/>
      <c r="G835" s="259"/>
      <c r="H835" s="259"/>
      <c r="I835" s="258"/>
      <c r="J835" s="258"/>
      <c r="K835" s="258"/>
      <c r="L835" s="258"/>
      <c r="M835" s="258"/>
      <c r="N835" s="258"/>
      <c r="O835" s="258"/>
      <c r="P835" s="258"/>
      <c r="Q835" s="258"/>
      <c r="R835" s="258"/>
      <c r="S835" s="258"/>
      <c r="T835" s="258"/>
      <c r="U835" s="258"/>
      <c r="V835" s="258"/>
      <c r="W835" s="258"/>
      <c r="X835" s="258"/>
      <c r="Y835" s="258"/>
    </row>
    <row r="836" spans="1:25" ht="15.75" customHeight="1">
      <c r="A836" s="259"/>
      <c r="B836" s="259"/>
      <c r="C836" s="259"/>
      <c r="D836" s="259"/>
      <c r="E836" s="259"/>
      <c r="F836" s="259"/>
      <c r="G836" s="259"/>
      <c r="H836" s="259"/>
      <c r="I836" s="258"/>
      <c r="J836" s="258"/>
      <c r="K836" s="258"/>
      <c r="L836" s="258"/>
      <c r="M836" s="258"/>
      <c r="N836" s="258"/>
      <c r="O836" s="258"/>
      <c r="P836" s="258"/>
      <c r="Q836" s="258"/>
      <c r="R836" s="258"/>
      <c r="S836" s="258"/>
      <c r="T836" s="258"/>
      <c r="U836" s="258"/>
      <c r="V836" s="258"/>
      <c r="W836" s="258"/>
      <c r="X836" s="258"/>
      <c r="Y836" s="258"/>
    </row>
    <row r="837" spans="1:25" ht="15.75" customHeight="1">
      <c r="A837" s="259"/>
      <c r="B837" s="259"/>
      <c r="C837" s="259"/>
      <c r="D837" s="259"/>
      <c r="E837" s="259"/>
      <c r="F837" s="259"/>
      <c r="G837" s="259"/>
      <c r="H837" s="259"/>
      <c r="I837" s="258"/>
      <c r="J837" s="258"/>
      <c r="K837" s="258"/>
      <c r="L837" s="258"/>
      <c r="M837" s="258"/>
      <c r="N837" s="258"/>
      <c r="O837" s="258"/>
      <c r="P837" s="258"/>
      <c r="Q837" s="258"/>
      <c r="R837" s="258"/>
      <c r="S837" s="258"/>
      <c r="T837" s="258"/>
      <c r="U837" s="258"/>
      <c r="V837" s="258"/>
      <c r="W837" s="258"/>
      <c r="X837" s="258"/>
      <c r="Y837" s="258"/>
    </row>
    <row r="838" spans="1:25" ht="15.75" customHeight="1">
      <c r="A838" s="259"/>
      <c r="B838" s="259"/>
      <c r="C838" s="259"/>
      <c r="D838" s="259"/>
      <c r="E838" s="259"/>
      <c r="F838" s="259"/>
      <c r="G838" s="259"/>
      <c r="H838" s="259"/>
      <c r="I838" s="258"/>
      <c r="J838" s="258"/>
      <c r="K838" s="258"/>
      <c r="L838" s="258"/>
      <c r="M838" s="258"/>
      <c r="N838" s="258"/>
      <c r="O838" s="258"/>
      <c r="P838" s="258"/>
      <c r="Q838" s="258"/>
      <c r="R838" s="258"/>
      <c r="S838" s="258"/>
      <c r="T838" s="258"/>
      <c r="U838" s="258"/>
      <c r="V838" s="258"/>
      <c r="W838" s="258"/>
      <c r="X838" s="258"/>
      <c r="Y838" s="258"/>
    </row>
    <row r="839" spans="1:25" ht="15.75" customHeight="1">
      <c r="A839" s="259"/>
      <c r="B839" s="259"/>
      <c r="C839" s="259"/>
      <c r="D839" s="259"/>
      <c r="E839" s="259"/>
      <c r="F839" s="259"/>
      <c r="G839" s="259"/>
      <c r="H839" s="259"/>
      <c r="I839" s="258"/>
      <c r="J839" s="258"/>
      <c r="K839" s="258"/>
      <c r="L839" s="258"/>
      <c r="M839" s="258"/>
      <c r="N839" s="258"/>
      <c r="O839" s="258"/>
      <c r="P839" s="258"/>
      <c r="Q839" s="258"/>
      <c r="R839" s="258"/>
      <c r="S839" s="258"/>
      <c r="T839" s="258"/>
      <c r="U839" s="258"/>
      <c r="V839" s="258"/>
      <c r="W839" s="258"/>
      <c r="X839" s="258"/>
      <c r="Y839" s="258"/>
    </row>
    <row r="840" spans="1:25" ht="15.75" customHeight="1">
      <c r="A840" s="259"/>
      <c r="B840" s="259"/>
      <c r="C840" s="259"/>
      <c r="D840" s="259"/>
      <c r="E840" s="259"/>
      <c r="F840" s="259"/>
      <c r="G840" s="259"/>
      <c r="H840" s="259"/>
      <c r="I840" s="258"/>
      <c r="J840" s="258"/>
      <c r="K840" s="258"/>
      <c r="L840" s="258"/>
      <c r="M840" s="258"/>
      <c r="N840" s="258"/>
      <c r="O840" s="258"/>
      <c r="P840" s="258"/>
      <c r="Q840" s="258"/>
      <c r="R840" s="258"/>
      <c r="S840" s="258"/>
      <c r="T840" s="258"/>
      <c r="U840" s="258"/>
      <c r="V840" s="258"/>
      <c r="W840" s="258"/>
      <c r="X840" s="258"/>
      <c r="Y840" s="258"/>
    </row>
    <row r="841" spans="1:25" ht="15.75" customHeight="1">
      <c r="A841" s="259"/>
      <c r="B841" s="259"/>
      <c r="C841" s="259"/>
      <c r="D841" s="259"/>
      <c r="E841" s="259"/>
      <c r="F841" s="259"/>
      <c r="G841" s="259"/>
      <c r="H841" s="259"/>
      <c r="I841" s="258"/>
      <c r="J841" s="258"/>
      <c r="K841" s="258"/>
      <c r="L841" s="258"/>
      <c r="M841" s="258"/>
      <c r="N841" s="258"/>
      <c r="O841" s="258"/>
      <c r="P841" s="258"/>
      <c r="Q841" s="258"/>
      <c r="R841" s="258"/>
      <c r="S841" s="258"/>
      <c r="T841" s="258"/>
      <c r="U841" s="258"/>
      <c r="V841" s="258"/>
      <c r="W841" s="258"/>
      <c r="X841" s="258"/>
      <c r="Y841" s="258"/>
    </row>
    <row r="842" spans="1:25" ht="15.75" customHeight="1">
      <c r="A842" s="259"/>
      <c r="B842" s="259"/>
      <c r="C842" s="259"/>
      <c r="D842" s="259"/>
      <c r="E842" s="259"/>
      <c r="F842" s="259"/>
      <c r="G842" s="259"/>
      <c r="H842" s="259"/>
      <c r="I842" s="258"/>
      <c r="J842" s="258"/>
      <c r="K842" s="258"/>
      <c r="L842" s="258"/>
      <c r="M842" s="258"/>
      <c r="N842" s="258"/>
      <c r="O842" s="258"/>
      <c r="P842" s="258"/>
      <c r="Q842" s="258"/>
      <c r="R842" s="258"/>
      <c r="S842" s="258"/>
      <c r="T842" s="258"/>
      <c r="U842" s="258"/>
      <c r="V842" s="258"/>
      <c r="W842" s="258"/>
      <c r="X842" s="258"/>
      <c r="Y842" s="258"/>
    </row>
    <row r="843" spans="1:25" ht="15.75" customHeight="1">
      <c r="A843" s="259"/>
      <c r="B843" s="259"/>
      <c r="C843" s="259"/>
      <c r="D843" s="259"/>
      <c r="E843" s="259"/>
      <c r="F843" s="259"/>
      <c r="G843" s="259"/>
      <c r="H843" s="259"/>
      <c r="I843" s="258"/>
      <c r="J843" s="258"/>
      <c r="K843" s="258"/>
      <c r="L843" s="258"/>
      <c r="M843" s="258"/>
      <c r="N843" s="258"/>
      <c r="O843" s="258"/>
      <c r="P843" s="258"/>
      <c r="Q843" s="258"/>
      <c r="R843" s="258"/>
      <c r="S843" s="258"/>
      <c r="T843" s="258"/>
      <c r="U843" s="258"/>
      <c r="V843" s="258"/>
      <c r="W843" s="258"/>
      <c r="X843" s="258"/>
      <c r="Y843" s="258"/>
    </row>
    <row r="844" spans="1:25" ht="15.75" customHeight="1">
      <c r="A844" s="259"/>
      <c r="B844" s="259"/>
      <c r="C844" s="259"/>
      <c r="D844" s="259"/>
      <c r="E844" s="259"/>
      <c r="F844" s="259"/>
      <c r="G844" s="259"/>
      <c r="H844" s="259"/>
      <c r="I844" s="258"/>
      <c r="J844" s="258"/>
      <c r="K844" s="258"/>
      <c r="L844" s="258"/>
      <c r="M844" s="258"/>
      <c r="N844" s="258"/>
      <c r="O844" s="258"/>
      <c r="P844" s="258"/>
      <c r="Q844" s="258"/>
      <c r="R844" s="258"/>
      <c r="S844" s="258"/>
      <c r="T844" s="258"/>
      <c r="U844" s="258"/>
      <c r="V844" s="258"/>
      <c r="W844" s="258"/>
      <c r="X844" s="258"/>
      <c r="Y844" s="258"/>
    </row>
    <row r="845" spans="1:25" ht="15.75" customHeight="1">
      <c r="A845" s="259"/>
      <c r="B845" s="259"/>
      <c r="C845" s="259"/>
      <c r="D845" s="259"/>
      <c r="E845" s="259"/>
      <c r="F845" s="259"/>
      <c r="G845" s="259"/>
      <c r="H845" s="259"/>
      <c r="I845" s="258"/>
      <c r="J845" s="258"/>
      <c r="K845" s="258"/>
      <c r="L845" s="258"/>
      <c r="M845" s="258"/>
      <c r="N845" s="258"/>
      <c r="O845" s="258"/>
      <c r="P845" s="258"/>
      <c r="Q845" s="258"/>
      <c r="R845" s="258"/>
      <c r="S845" s="258"/>
      <c r="T845" s="258"/>
      <c r="U845" s="258"/>
      <c r="V845" s="258"/>
      <c r="W845" s="258"/>
      <c r="X845" s="258"/>
      <c r="Y845" s="258"/>
    </row>
    <row r="846" spans="1:25" ht="15.75" customHeight="1">
      <c r="A846" s="259"/>
      <c r="B846" s="259"/>
      <c r="C846" s="259"/>
      <c r="D846" s="259"/>
      <c r="E846" s="259"/>
      <c r="F846" s="259"/>
      <c r="G846" s="259"/>
      <c r="H846" s="259"/>
      <c r="I846" s="258"/>
      <c r="J846" s="258"/>
      <c r="K846" s="258"/>
      <c r="L846" s="258"/>
      <c r="M846" s="258"/>
      <c r="N846" s="258"/>
      <c r="O846" s="258"/>
      <c r="P846" s="258"/>
      <c r="Q846" s="258"/>
      <c r="R846" s="258"/>
      <c r="S846" s="258"/>
      <c r="T846" s="258"/>
      <c r="U846" s="258"/>
      <c r="V846" s="258"/>
      <c r="W846" s="258"/>
      <c r="X846" s="258"/>
      <c r="Y846" s="258"/>
    </row>
    <row r="847" spans="1:25" ht="15.75" customHeight="1">
      <c r="A847" s="259"/>
      <c r="B847" s="259"/>
      <c r="C847" s="259"/>
      <c r="D847" s="259"/>
      <c r="E847" s="259"/>
      <c r="F847" s="259"/>
      <c r="G847" s="259"/>
      <c r="H847" s="259"/>
      <c r="I847" s="258"/>
      <c r="J847" s="258"/>
      <c r="K847" s="258"/>
      <c r="L847" s="258"/>
      <c r="M847" s="258"/>
      <c r="N847" s="258"/>
      <c r="O847" s="258"/>
      <c r="P847" s="258"/>
      <c r="Q847" s="258"/>
      <c r="R847" s="258"/>
      <c r="S847" s="258"/>
      <c r="T847" s="258"/>
      <c r="U847" s="258"/>
      <c r="V847" s="258"/>
      <c r="W847" s="258"/>
      <c r="X847" s="258"/>
      <c r="Y847" s="258"/>
    </row>
    <row r="848" spans="1:25" ht="15.75" customHeight="1">
      <c r="A848" s="259"/>
      <c r="B848" s="259"/>
      <c r="C848" s="259"/>
      <c r="D848" s="259"/>
      <c r="E848" s="259"/>
      <c r="F848" s="259"/>
      <c r="G848" s="259"/>
      <c r="H848" s="259"/>
      <c r="I848" s="258"/>
      <c r="J848" s="258"/>
      <c r="K848" s="258"/>
      <c r="L848" s="258"/>
      <c r="M848" s="258"/>
      <c r="N848" s="258"/>
      <c r="O848" s="258"/>
      <c r="P848" s="258"/>
      <c r="Q848" s="258"/>
      <c r="R848" s="258"/>
      <c r="S848" s="258"/>
      <c r="T848" s="258"/>
      <c r="U848" s="258"/>
      <c r="V848" s="258"/>
      <c r="W848" s="258"/>
      <c r="X848" s="258"/>
      <c r="Y848" s="258"/>
    </row>
    <row r="849" spans="1:25" ht="15.75" customHeight="1">
      <c r="A849" s="259"/>
      <c r="B849" s="259"/>
      <c r="C849" s="259"/>
      <c r="D849" s="259"/>
      <c r="E849" s="259"/>
      <c r="F849" s="259"/>
      <c r="G849" s="259"/>
      <c r="H849" s="259"/>
      <c r="I849" s="258"/>
      <c r="J849" s="258"/>
      <c r="K849" s="258"/>
      <c r="L849" s="258"/>
      <c r="M849" s="258"/>
      <c r="N849" s="258"/>
      <c r="O849" s="258"/>
      <c r="P849" s="258"/>
      <c r="Q849" s="258"/>
      <c r="R849" s="258"/>
      <c r="S849" s="258"/>
      <c r="T849" s="258"/>
      <c r="U849" s="258"/>
      <c r="V849" s="258"/>
      <c r="W849" s="258"/>
      <c r="X849" s="258"/>
      <c r="Y849" s="258"/>
    </row>
    <row r="850" spans="1:25" ht="15.75" customHeight="1">
      <c r="A850" s="259"/>
      <c r="B850" s="259"/>
      <c r="C850" s="259"/>
      <c r="D850" s="259"/>
      <c r="E850" s="259"/>
      <c r="F850" s="259"/>
      <c r="G850" s="259"/>
      <c r="H850" s="259"/>
      <c r="I850" s="258"/>
      <c r="J850" s="258"/>
      <c r="K850" s="258"/>
      <c r="L850" s="258"/>
      <c r="M850" s="258"/>
      <c r="N850" s="258"/>
      <c r="O850" s="258"/>
      <c r="P850" s="258"/>
      <c r="Q850" s="258"/>
      <c r="R850" s="258"/>
      <c r="S850" s="258"/>
      <c r="T850" s="258"/>
      <c r="U850" s="258"/>
      <c r="V850" s="258"/>
      <c r="W850" s="258"/>
      <c r="X850" s="258"/>
      <c r="Y850" s="258"/>
    </row>
    <row r="851" spans="1:25" ht="15.75" customHeight="1">
      <c r="A851" s="259"/>
      <c r="B851" s="259"/>
      <c r="C851" s="259"/>
      <c r="D851" s="259"/>
      <c r="E851" s="259"/>
      <c r="F851" s="259"/>
      <c r="G851" s="259"/>
      <c r="H851" s="259"/>
      <c r="I851" s="258"/>
      <c r="J851" s="258"/>
      <c r="K851" s="258"/>
      <c r="L851" s="258"/>
      <c r="M851" s="258"/>
      <c r="N851" s="258"/>
      <c r="O851" s="258"/>
      <c r="P851" s="258"/>
      <c r="Q851" s="258"/>
      <c r="R851" s="258"/>
      <c r="S851" s="258"/>
      <c r="T851" s="258"/>
      <c r="U851" s="258"/>
      <c r="V851" s="258"/>
      <c r="W851" s="258"/>
      <c r="X851" s="258"/>
      <c r="Y851" s="258"/>
    </row>
    <row r="852" spans="1:25" ht="15.75" customHeight="1">
      <c r="A852" s="259"/>
      <c r="B852" s="259"/>
      <c r="C852" s="259"/>
      <c r="D852" s="259"/>
      <c r="E852" s="259"/>
      <c r="F852" s="259"/>
      <c r="G852" s="259"/>
      <c r="H852" s="259"/>
      <c r="I852" s="258"/>
      <c r="J852" s="258"/>
      <c r="K852" s="258"/>
      <c r="L852" s="258"/>
      <c r="M852" s="258"/>
      <c r="N852" s="258"/>
      <c r="O852" s="258"/>
      <c r="P852" s="258"/>
      <c r="Q852" s="258"/>
      <c r="R852" s="258"/>
      <c r="S852" s="258"/>
      <c r="T852" s="258"/>
      <c r="U852" s="258"/>
      <c r="V852" s="258"/>
      <c r="W852" s="258"/>
      <c r="X852" s="258"/>
      <c r="Y852" s="258"/>
    </row>
    <row r="853" spans="1:25" ht="15.75" customHeight="1">
      <c r="A853" s="259"/>
      <c r="B853" s="259"/>
      <c r="C853" s="259"/>
      <c r="D853" s="259"/>
      <c r="E853" s="259"/>
      <c r="F853" s="259"/>
      <c r="G853" s="259"/>
      <c r="H853" s="259"/>
      <c r="I853" s="258"/>
      <c r="J853" s="258"/>
      <c r="K853" s="258"/>
      <c r="L853" s="258"/>
      <c r="M853" s="258"/>
      <c r="N853" s="258"/>
      <c r="O853" s="258"/>
      <c r="P853" s="258"/>
      <c r="Q853" s="258"/>
      <c r="R853" s="258"/>
      <c r="S853" s="258"/>
      <c r="T853" s="258"/>
      <c r="U853" s="258"/>
      <c r="V853" s="258"/>
      <c r="W853" s="258"/>
      <c r="X853" s="258"/>
      <c r="Y853" s="258"/>
    </row>
    <row r="854" spans="1:25" ht="15.75" customHeight="1">
      <c r="A854" s="259"/>
      <c r="B854" s="259"/>
      <c r="C854" s="259"/>
      <c r="D854" s="259"/>
      <c r="E854" s="259"/>
      <c r="F854" s="259"/>
      <c r="G854" s="259"/>
      <c r="H854" s="259"/>
      <c r="I854" s="258"/>
      <c r="J854" s="258"/>
      <c r="K854" s="258"/>
      <c r="L854" s="258"/>
      <c r="M854" s="258"/>
      <c r="N854" s="258"/>
      <c r="O854" s="258"/>
      <c r="P854" s="258"/>
      <c r="Q854" s="258"/>
      <c r="R854" s="258"/>
      <c r="S854" s="258"/>
      <c r="T854" s="258"/>
      <c r="U854" s="258"/>
      <c r="V854" s="258"/>
      <c r="W854" s="258"/>
      <c r="X854" s="258"/>
      <c r="Y854" s="258"/>
    </row>
    <row r="855" spans="1:25" ht="15.75" customHeight="1">
      <c r="A855" s="259"/>
      <c r="B855" s="259"/>
      <c r="C855" s="259"/>
      <c r="D855" s="259"/>
      <c r="E855" s="259"/>
      <c r="F855" s="259"/>
      <c r="G855" s="259"/>
      <c r="H855" s="259"/>
      <c r="I855" s="258"/>
      <c r="J855" s="258"/>
      <c r="K855" s="258"/>
      <c r="L855" s="258"/>
      <c r="M855" s="258"/>
      <c r="N855" s="258"/>
      <c r="O855" s="258"/>
      <c r="P855" s="258"/>
      <c r="Q855" s="258"/>
      <c r="R855" s="258"/>
      <c r="S855" s="258"/>
      <c r="T855" s="258"/>
      <c r="U855" s="258"/>
      <c r="V855" s="258"/>
      <c r="W855" s="258"/>
      <c r="X855" s="258"/>
      <c r="Y855" s="258"/>
    </row>
    <row r="856" spans="1:25" ht="15.75" customHeight="1">
      <c r="A856" s="259"/>
      <c r="B856" s="259"/>
      <c r="C856" s="259"/>
      <c r="D856" s="259"/>
      <c r="E856" s="259"/>
      <c r="F856" s="259"/>
      <c r="G856" s="259"/>
      <c r="H856" s="259"/>
      <c r="I856" s="258"/>
      <c r="J856" s="258"/>
      <c r="K856" s="258"/>
      <c r="L856" s="258"/>
      <c r="M856" s="258"/>
      <c r="N856" s="258"/>
      <c r="O856" s="258"/>
      <c r="P856" s="258"/>
      <c r="Q856" s="258"/>
      <c r="R856" s="258"/>
      <c r="S856" s="258"/>
      <c r="T856" s="258"/>
      <c r="U856" s="258"/>
      <c r="V856" s="258"/>
      <c r="W856" s="258"/>
      <c r="X856" s="258"/>
      <c r="Y856" s="258"/>
    </row>
    <row r="857" spans="1:25" ht="15.75" customHeight="1">
      <c r="A857" s="259"/>
      <c r="B857" s="259"/>
      <c r="C857" s="259"/>
      <c r="D857" s="259"/>
      <c r="E857" s="259"/>
      <c r="F857" s="259"/>
      <c r="G857" s="259"/>
      <c r="H857" s="259"/>
      <c r="I857" s="258"/>
      <c r="J857" s="258"/>
      <c r="K857" s="258"/>
      <c r="L857" s="258"/>
      <c r="M857" s="258"/>
      <c r="N857" s="258"/>
      <c r="O857" s="258"/>
      <c r="P857" s="258"/>
      <c r="Q857" s="258"/>
      <c r="R857" s="258"/>
      <c r="S857" s="258"/>
      <c r="T857" s="258"/>
      <c r="U857" s="258"/>
      <c r="V857" s="258"/>
      <c r="W857" s="258"/>
      <c r="X857" s="258"/>
      <c r="Y857" s="258"/>
    </row>
    <row r="858" spans="1:25" ht="15.75" customHeight="1">
      <c r="A858" s="259"/>
      <c r="B858" s="259"/>
      <c r="C858" s="259"/>
      <c r="D858" s="259"/>
      <c r="E858" s="259"/>
      <c r="F858" s="259"/>
      <c r="G858" s="259"/>
      <c r="H858" s="259"/>
      <c r="I858" s="258"/>
      <c r="J858" s="258"/>
      <c r="K858" s="258"/>
      <c r="L858" s="258"/>
      <c r="M858" s="258"/>
      <c r="N858" s="258"/>
      <c r="O858" s="258"/>
      <c r="P858" s="258"/>
      <c r="Q858" s="258"/>
      <c r="R858" s="258"/>
      <c r="S858" s="258"/>
      <c r="T858" s="258"/>
      <c r="U858" s="258"/>
      <c r="V858" s="258"/>
      <c r="W858" s="258"/>
      <c r="X858" s="258"/>
      <c r="Y858" s="258"/>
    </row>
    <row r="859" spans="1:25" ht="15.75" customHeight="1">
      <c r="A859" s="259"/>
      <c r="B859" s="259"/>
      <c r="C859" s="259"/>
      <c r="D859" s="259"/>
      <c r="E859" s="259"/>
      <c r="F859" s="259"/>
      <c r="G859" s="259"/>
      <c r="H859" s="259"/>
      <c r="I859" s="258"/>
      <c r="J859" s="258"/>
      <c r="K859" s="258"/>
      <c r="L859" s="258"/>
      <c r="M859" s="258"/>
      <c r="N859" s="258"/>
      <c r="O859" s="258"/>
      <c r="P859" s="258"/>
      <c r="Q859" s="258"/>
      <c r="R859" s="258"/>
      <c r="S859" s="258"/>
      <c r="T859" s="258"/>
      <c r="U859" s="258"/>
      <c r="V859" s="258"/>
      <c r="W859" s="258"/>
      <c r="X859" s="258"/>
      <c r="Y859" s="258"/>
    </row>
    <row r="860" spans="1:25" ht="15.75" customHeight="1">
      <c r="A860" s="259"/>
      <c r="B860" s="259"/>
      <c r="C860" s="259"/>
      <c r="D860" s="259"/>
      <c r="E860" s="259"/>
      <c r="F860" s="259"/>
      <c r="G860" s="259"/>
      <c r="H860" s="259"/>
      <c r="I860" s="258"/>
      <c r="J860" s="258"/>
      <c r="K860" s="258"/>
      <c r="L860" s="258"/>
      <c r="M860" s="258"/>
      <c r="N860" s="258"/>
      <c r="O860" s="258"/>
      <c r="P860" s="258"/>
      <c r="Q860" s="258"/>
      <c r="R860" s="258"/>
      <c r="S860" s="258"/>
      <c r="T860" s="258"/>
      <c r="U860" s="258"/>
      <c r="V860" s="258"/>
      <c r="W860" s="258"/>
      <c r="X860" s="258"/>
      <c r="Y860" s="258"/>
    </row>
    <row r="861" spans="1:25" ht="15.75" customHeight="1">
      <c r="A861" s="259"/>
      <c r="B861" s="259"/>
      <c r="C861" s="259"/>
      <c r="D861" s="259"/>
      <c r="E861" s="259"/>
      <c r="F861" s="259"/>
      <c r="G861" s="259"/>
      <c r="H861" s="259"/>
      <c r="I861" s="258"/>
      <c r="J861" s="258"/>
      <c r="K861" s="258"/>
      <c r="L861" s="258"/>
      <c r="M861" s="258"/>
      <c r="N861" s="258"/>
      <c r="O861" s="258"/>
      <c r="P861" s="258"/>
      <c r="Q861" s="258"/>
      <c r="R861" s="258"/>
      <c r="S861" s="258"/>
      <c r="T861" s="258"/>
      <c r="U861" s="258"/>
      <c r="V861" s="258"/>
      <c r="W861" s="258"/>
      <c r="X861" s="258"/>
      <c r="Y861" s="258"/>
    </row>
    <row r="862" spans="1:25" ht="15.75" customHeight="1">
      <c r="A862" s="259"/>
      <c r="B862" s="259"/>
      <c r="C862" s="259"/>
      <c r="D862" s="259"/>
      <c r="E862" s="259"/>
      <c r="F862" s="259"/>
      <c r="G862" s="259"/>
      <c r="H862" s="259"/>
      <c r="I862" s="258"/>
      <c r="J862" s="258"/>
      <c r="K862" s="258"/>
      <c r="L862" s="258"/>
      <c r="M862" s="258"/>
      <c r="N862" s="258"/>
      <c r="O862" s="258"/>
      <c r="P862" s="258"/>
      <c r="Q862" s="258"/>
      <c r="R862" s="258"/>
      <c r="S862" s="258"/>
      <c r="T862" s="258"/>
      <c r="U862" s="258"/>
      <c r="V862" s="258"/>
      <c r="W862" s="258"/>
      <c r="X862" s="258"/>
      <c r="Y862" s="258"/>
    </row>
    <row r="863" spans="1:25" ht="15.75" customHeight="1">
      <c r="A863" s="259"/>
      <c r="B863" s="259"/>
      <c r="C863" s="259"/>
      <c r="D863" s="259"/>
      <c r="E863" s="259"/>
      <c r="F863" s="259"/>
      <c r="G863" s="259"/>
      <c r="H863" s="259"/>
      <c r="I863" s="258"/>
      <c r="J863" s="258"/>
      <c r="K863" s="258"/>
      <c r="L863" s="258"/>
      <c r="M863" s="258"/>
      <c r="N863" s="258"/>
      <c r="O863" s="258"/>
      <c r="P863" s="258"/>
      <c r="Q863" s="258"/>
      <c r="R863" s="258"/>
      <c r="S863" s="258"/>
      <c r="T863" s="258"/>
      <c r="U863" s="258"/>
      <c r="V863" s="258"/>
      <c r="W863" s="258"/>
      <c r="X863" s="258"/>
      <c r="Y863" s="258"/>
    </row>
    <row r="864" spans="1:25" ht="15.75" customHeight="1">
      <c r="A864" s="259"/>
      <c r="B864" s="259"/>
      <c r="C864" s="259"/>
      <c r="D864" s="259"/>
      <c r="E864" s="259"/>
      <c r="F864" s="259"/>
      <c r="G864" s="259"/>
      <c r="H864" s="259"/>
      <c r="I864" s="258"/>
      <c r="J864" s="258"/>
      <c r="K864" s="258"/>
      <c r="L864" s="258"/>
      <c r="M864" s="258"/>
      <c r="N864" s="258"/>
      <c r="O864" s="258"/>
      <c r="P864" s="258"/>
      <c r="Q864" s="258"/>
      <c r="R864" s="258"/>
      <c r="S864" s="258"/>
      <c r="T864" s="258"/>
      <c r="U864" s="258"/>
      <c r="V864" s="258"/>
      <c r="W864" s="258"/>
      <c r="X864" s="258"/>
      <c r="Y864" s="258"/>
    </row>
    <row r="865" spans="1:25" ht="15.75" customHeight="1">
      <c r="A865" s="259"/>
      <c r="B865" s="259"/>
      <c r="C865" s="259"/>
      <c r="D865" s="259"/>
      <c r="E865" s="259"/>
      <c r="F865" s="259"/>
      <c r="G865" s="259"/>
      <c r="H865" s="259"/>
      <c r="I865" s="258"/>
      <c r="J865" s="258"/>
      <c r="K865" s="258"/>
      <c r="L865" s="258"/>
      <c r="M865" s="258"/>
      <c r="N865" s="258"/>
      <c r="O865" s="258"/>
      <c r="P865" s="258"/>
      <c r="Q865" s="258"/>
      <c r="R865" s="258"/>
      <c r="S865" s="258"/>
      <c r="T865" s="258"/>
      <c r="U865" s="258"/>
      <c r="V865" s="258"/>
      <c r="W865" s="258"/>
      <c r="X865" s="258"/>
      <c r="Y865" s="258"/>
    </row>
    <row r="866" spans="1:25" ht="15.75" customHeight="1">
      <c r="A866" s="259"/>
      <c r="B866" s="259"/>
      <c r="C866" s="259"/>
      <c r="D866" s="259"/>
      <c r="E866" s="259"/>
      <c r="F866" s="259"/>
      <c r="G866" s="259"/>
      <c r="H866" s="259"/>
      <c r="I866" s="258"/>
      <c r="J866" s="258"/>
      <c r="K866" s="258"/>
      <c r="L866" s="258"/>
      <c r="M866" s="258"/>
      <c r="N866" s="258"/>
      <c r="O866" s="258"/>
      <c r="P866" s="258"/>
      <c r="Q866" s="258"/>
      <c r="R866" s="258"/>
      <c r="S866" s="258"/>
      <c r="T866" s="258"/>
      <c r="U866" s="258"/>
      <c r="V866" s="258"/>
      <c r="W866" s="258"/>
      <c r="X866" s="258"/>
      <c r="Y866" s="258"/>
    </row>
    <row r="867" spans="1:25" ht="15.75" customHeight="1">
      <c r="A867" s="259"/>
      <c r="B867" s="259"/>
      <c r="C867" s="259"/>
      <c r="D867" s="259"/>
      <c r="E867" s="259"/>
      <c r="F867" s="259"/>
      <c r="G867" s="259"/>
      <c r="H867" s="259"/>
      <c r="I867" s="258"/>
      <c r="J867" s="258"/>
      <c r="K867" s="258"/>
      <c r="L867" s="258"/>
      <c r="M867" s="258"/>
      <c r="N867" s="258"/>
      <c r="O867" s="258"/>
      <c r="P867" s="258"/>
      <c r="Q867" s="258"/>
      <c r="R867" s="258"/>
      <c r="S867" s="258"/>
      <c r="T867" s="258"/>
      <c r="U867" s="258"/>
      <c r="V867" s="258"/>
      <c r="W867" s="258"/>
      <c r="X867" s="258"/>
      <c r="Y867" s="258"/>
    </row>
    <row r="868" spans="1:25" ht="15.75" customHeight="1">
      <c r="A868" s="259"/>
      <c r="B868" s="259"/>
      <c r="C868" s="259"/>
      <c r="D868" s="259"/>
      <c r="E868" s="259"/>
      <c r="F868" s="259"/>
      <c r="G868" s="259"/>
      <c r="H868" s="259"/>
      <c r="I868" s="258"/>
      <c r="J868" s="258"/>
      <c r="K868" s="258"/>
      <c r="L868" s="258"/>
      <c r="M868" s="258"/>
      <c r="N868" s="258"/>
      <c r="O868" s="258"/>
      <c r="P868" s="258"/>
      <c r="Q868" s="258"/>
      <c r="R868" s="258"/>
      <c r="S868" s="258"/>
      <c r="T868" s="258"/>
      <c r="U868" s="258"/>
      <c r="V868" s="258"/>
      <c r="W868" s="258"/>
      <c r="X868" s="258"/>
      <c r="Y868" s="258"/>
    </row>
    <row r="869" spans="1:25" ht="15.75" customHeight="1">
      <c r="A869" s="259"/>
      <c r="B869" s="259"/>
      <c r="C869" s="259"/>
      <c r="D869" s="259"/>
      <c r="E869" s="259"/>
      <c r="F869" s="259"/>
      <c r="G869" s="259"/>
      <c r="H869" s="259"/>
      <c r="I869" s="258"/>
      <c r="J869" s="258"/>
      <c r="K869" s="258"/>
      <c r="L869" s="258"/>
      <c r="M869" s="258"/>
      <c r="N869" s="258"/>
      <c r="O869" s="258"/>
      <c r="P869" s="258"/>
      <c r="Q869" s="258"/>
      <c r="R869" s="258"/>
      <c r="S869" s="258"/>
      <c r="T869" s="258"/>
      <c r="U869" s="258"/>
      <c r="V869" s="258"/>
      <c r="W869" s="258"/>
      <c r="X869" s="258"/>
      <c r="Y869" s="258"/>
    </row>
    <row r="870" spans="1:25" ht="15.75" customHeight="1">
      <c r="A870" s="259"/>
      <c r="B870" s="259"/>
      <c r="C870" s="259"/>
      <c r="D870" s="259"/>
      <c r="E870" s="259"/>
      <c r="F870" s="259"/>
      <c r="G870" s="259"/>
      <c r="H870" s="259"/>
      <c r="I870" s="258"/>
      <c r="J870" s="258"/>
      <c r="K870" s="258"/>
      <c r="L870" s="258"/>
      <c r="M870" s="258"/>
      <c r="N870" s="258"/>
      <c r="O870" s="258"/>
      <c r="P870" s="258"/>
      <c r="Q870" s="258"/>
      <c r="R870" s="258"/>
      <c r="S870" s="258"/>
      <c r="T870" s="258"/>
      <c r="U870" s="258"/>
      <c r="V870" s="258"/>
      <c r="W870" s="258"/>
      <c r="X870" s="258"/>
      <c r="Y870" s="258"/>
    </row>
    <row r="871" spans="1:25" ht="15.75" customHeight="1">
      <c r="A871" s="259"/>
      <c r="B871" s="259"/>
      <c r="C871" s="259"/>
      <c r="D871" s="259"/>
      <c r="E871" s="259"/>
      <c r="F871" s="259"/>
      <c r="G871" s="259"/>
      <c r="H871" s="259"/>
      <c r="I871" s="258"/>
      <c r="J871" s="258"/>
      <c r="K871" s="258"/>
      <c r="L871" s="258"/>
      <c r="M871" s="258"/>
      <c r="N871" s="258"/>
      <c r="O871" s="258"/>
      <c r="P871" s="258"/>
      <c r="Q871" s="258"/>
      <c r="R871" s="258"/>
      <c r="S871" s="258"/>
      <c r="T871" s="258"/>
      <c r="U871" s="258"/>
      <c r="V871" s="258"/>
      <c r="W871" s="258"/>
      <c r="X871" s="258"/>
      <c r="Y871" s="258"/>
    </row>
    <row r="872" spans="1:25" ht="15.75" customHeight="1">
      <c r="A872" s="259"/>
      <c r="B872" s="259"/>
      <c r="C872" s="259"/>
      <c r="D872" s="259"/>
      <c r="E872" s="259"/>
      <c r="F872" s="259"/>
      <c r="G872" s="259"/>
      <c r="H872" s="259"/>
      <c r="I872" s="258"/>
      <c r="J872" s="258"/>
      <c r="K872" s="258"/>
      <c r="L872" s="258"/>
      <c r="M872" s="258"/>
      <c r="N872" s="258"/>
      <c r="O872" s="258"/>
      <c r="P872" s="258"/>
      <c r="Q872" s="258"/>
      <c r="R872" s="258"/>
      <c r="S872" s="258"/>
      <c r="T872" s="258"/>
      <c r="U872" s="258"/>
      <c r="V872" s="258"/>
      <c r="W872" s="258"/>
      <c r="X872" s="258"/>
      <c r="Y872" s="258"/>
    </row>
    <row r="873" spans="1:25" ht="15.75" customHeight="1">
      <c r="A873" s="259"/>
      <c r="B873" s="259"/>
      <c r="C873" s="259"/>
      <c r="D873" s="259"/>
      <c r="E873" s="259"/>
      <c r="F873" s="259"/>
      <c r="G873" s="259"/>
      <c r="H873" s="259"/>
      <c r="I873" s="258"/>
      <c r="J873" s="258"/>
      <c r="K873" s="258"/>
      <c r="L873" s="258"/>
      <c r="M873" s="258"/>
      <c r="N873" s="258"/>
      <c r="O873" s="258"/>
      <c r="P873" s="258"/>
      <c r="Q873" s="258"/>
      <c r="R873" s="258"/>
      <c r="S873" s="258"/>
      <c r="T873" s="258"/>
      <c r="U873" s="258"/>
      <c r="V873" s="258"/>
      <c r="W873" s="258"/>
      <c r="X873" s="258"/>
      <c r="Y873" s="258"/>
    </row>
    <row r="874" spans="1:25" ht="15.75" customHeight="1">
      <c r="A874" s="259"/>
      <c r="B874" s="259"/>
      <c r="C874" s="259"/>
      <c r="D874" s="259"/>
      <c r="E874" s="259"/>
      <c r="F874" s="259"/>
      <c r="G874" s="259"/>
      <c r="H874" s="259"/>
      <c r="I874" s="258"/>
      <c r="J874" s="258"/>
      <c r="K874" s="258"/>
      <c r="L874" s="258"/>
      <c r="M874" s="258"/>
      <c r="N874" s="258"/>
      <c r="O874" s="258"/>
      <c r="P874" s="258"/>
      <c r="Q874" s="258"/>
      <c r="R874" s="258"/>
      <c r="S874" s="258"/>
      <c r="T874" s="258"/>
      <c r="U874" s="258"/>
      <c r="V874" s="258"/>
      <c r="W874" s="258"/>
      <c r="X874" s="258"/>
      <c r="Y874" s="258"/>
    </row>
    <row r="875" spans="1:25" ht="15.75" customHeight="1">
      <c r="A875" s="259"/>
      <c r="B875" s="259"/>
      <c r="C875" s="259"/>
      <c r="D875" s="259"/>
      <c r="E875" s="259"/>
      <c r="F875" s="259"/>
      <c r="G875" s="259"/>
      <c r="H875" s="259"/>
      <c r="I875" s="258"/>
      <c r="J875" s="258"/>
      <c r="K875" s="258"/>
      <c r="L875" s="258"/>
      <c r="M875" s="258"/>
      <c r="N875" s="258"/>
      <c r="O875" s="258"/>
      <c r="P875" s="258"/>
      <c r="Q875" s="258"/>
      <c r="R875" s="258"/>
      <c r="S875" s="258"/>
      <c r="T875" s="258"/>
      <c r="U875" s="258"/>
      <c r="V875" s="258"/>
      <c r="W875" s="258"/>
      <c r="X875" s="258"/>
      <c r="Y875" s="258"/>
    </row>
    <row r="876" spans="1:25" ht="15.75" customHeight="1">
      <c r="A876" s="259"/>
      <c r="B876" s="259"/>
      <c r="C876" s="259"/>
      <c r="D876" s="259"/>
      <c r="E876" s="259"/>
      <c r="F876" s="259"/>
      <c r="G876" s="259"/>
      <c r="H876" s="259"/>
      <c r="I876" s="258"/>
      <c r="J876" s="258"/>
      <c r="K876" s="258"/>
      <c r="L876" s="258"/>
      <c r="M876" s="258"/>
      <c r="N876" s="258"/>
      <c r="O876" s="258"/>
      <c r="P876" s="258"/>
      <c r="Q876" s="258"/>
      <c r="R876" s="258"/>
      <c r="S876" s="258"/>
      <c r="T876" s="258"/>
      <c r="U876" s="258"/>
      <c r="V876" s="258"/>
      <c r="W876" s="258"/>
      <c r="X876" s="258"/>
      <c r="Y876" s="258"/>
    </row>
    <row r="877" spans="1:25" ht="15.75" customHeight="1">
      <c r="A877" s="259"/>
      <c r="B877" s="259"/>
      <c r="C877" s="259"/>
      <c r="D877" s="259"/>
      <c r="E877" s="259"/>
      <c r="F877" s="259"/>
      <c r="G877" s="259"/>
      <c r="H877" s="259"/>
      <c r="I877" s="258"/>
      <c r="J877" s="258"/>
      <c r="K877" s="258"/>
      <c r="L877" s="258"/>
      <c r="M877" s="258"/>
      <c r="N877" s="258"/>
      <c r="O877" s="258"/>
      <c r="P877" s="258"/>
      <c r="Q877" s="258"/>
      <c r="R877" s="258"/>
      <c r="S877" s="258"/>
      <c r="T877" s="258"/>
      <c r="U877" s="258"/>
      <c r="V877" s="258"/>
      <c r="W877" s="258"/>
      <c r="X877" s="258"/>
      <c r="Y877" s="258"/>
    </row>
    <row r="878" spans="1:25" ht="15.75" customHeight="1">
      <c r="A878" s="259"/>
      <c r="B878" s="259"/>
      <c r="C878" s="259"/>
      <c r="D878" s="259"/>
      <c r="E878" s="259"/>
      <c r="F878" s="259"/>
      <c r="G878" s="259"/>
      <c r="H878" s="259"/>
      <c r="I878" s="258"/>
      <c r="J878" s="258"/>
      <c r="K878" s="258"/>
      <c r="L878" s="258"/>
      <c r="M878" s="258"/>
      <c r="N878" s="258"/>
      <c r="O878" s="258"/>
      <c r="P878" s="258"/>
      <c r="Q878" s="258"/>
      <c r="R878" s="258"/>
      <c r="S878" s="258"/>
      <c r="T878" s="258"/>
      <c r="U878" s="258"/>
      <c r="V878" s="258"/>
      <c r="W878" s="258"/>
      <c r="X878" s="258"/>
      <c r="Y878" s="258"/>
    </row>
    <row r="879" spans="1:25" ht="15.75" customHeight="1">
      <c r="A879" s="259"/>
      <c r="B879" s="259"/>
      <c r="C879" s="259"/>
      <c r="D879" s="259"/>
      <c r="E879" s="259"/>
      <c r="F879" s="259"/>
      <c r="G879" s="259"/>
      <c r="H879" s="259"/>
      <c r="I879" s="258"/>
      <c r="J879" s="258"/>
      <c r="K879" s="258"/>
      <c r="L879" s="258"/>
      <c r="M879" s="258"/>
      <c r="N879" s="258"/>
      <c r="O879" s="258"/>
      <c r="P879" s="258"/>
      <c r="Q879" s="258"/>
      <c r="R879" s="258"/>
      <c r="S879" s="258"/>
      <c r="T879" s="258"/>
      <c r="U879" s="258"/>
      <c r="V879" s="258"/>
      <c r="W879" s="258"/>
      <c r="X879" s="258"/>
      <c r="Y879" s="258"/>
    </row>
    <row r="880" spans="1:25" ht="15.75" customHeight="1">
      <c r="A880" s="259"/>
      <c r="B880" s="259"/>
      <c r="C880" s="259"/>
      <c r="D880" s="259"/>
      <c r="E880" s="259"/>
      <c r="F880" s="259"/>
      <c r="G880" s="259"/>
      <c r="H880" s="259"/>
      <c r="I880" s="258"/>
      <c r="J880" s="258"/>
      <c r="K880" s="258"/>
      <c r="L880" s="258"/>
      <c r="M880" s="258"/>
      <c r="N880" s="258"/>
      <c r="O880" s="258"/>
      <c r="P880" s="258"/>
      <c r="Q880" s="258"/>
      <c r="R880" s="258"/>
      <c r="S880" s="258"/>
      <c r="T880" s="258"/>
      <c r="U880" s="258"/>
      <c r="V880" s="258"/>
      <c r="W880" s="258"/>
      <c r="X880" s="258"/>
      <c r="Y880" s="258"/>
    </row>
    <row r="881" spans="1:25" ht="15.75" customHeight="1">
      <c r="A881" s="259"/>
      <c r="B881" s="259"/>
      <c r="C881" s="259"/>
      <c r="D881" s="259"/>
      <c r="E881" s="259"/>
      <c r="F881" s="259"/>
      <c r="G881" s="259"/>
      <c r="H881" s="259"/>
      <c r="I881" s="258"/>
      <c r="J881" s="258"/>
      <c r="K881" s="258"/>
      <c r="L881" s="258"/>
      <c r="M881" s="258"/>
      <c r="N881" s="258"/>
      <c r="O881" s="258"/>
      <c r="P881" s="258"/>
      <c r="Q881" s="258"/>
      <c r="R881" s="258"/>
      <c r="S881" s="258"/>
      <c r="T881" s="258"/>
      <c r="U881" s="258"/>
      <c r="V881" s="258"/>
      <c r="W881" s="258"/>
      <c r="X881" s="258"/>
      <c r="Y881" s="258"/>
    </row>
    <row r="882" spans="1:25" ht="15.75" customHeight="1">
      <c r="A882" s="259"/>
      <c r="B882" s="259"/>
      <c r="C882" s="259"/>
      <c r="D882" s="259"/>
      <c r="E882" s="259"/>
      <c r="F882" s="259"/>
      <c r="G882" s="259"/>
      <c r="H882" s="259"/>
      <c r="I882" s="258"/>
      <c r="J882" s="258"/>
      <c r="K882" s="258"/>
      <c r="L882" s="258"/>
      <c r="M882" s="258"/>
      <c r="N882" s="258"/>
      <c r="O882" s="258"/>
      <c r="P882" s="258"/>
      <c r="Q882" s="258"/>
      <c r="R882" s="258"/>
      <c r="S882" s="258"/>
      <c r="T882" s="258"/>
      <c r="U882" s="258"/>
      <c r="V882" s="258"/>
      <c r="W882" s="258"/>
      <c r="X882" s="258"/>
      <c r="Y882" s="258"/>
    </row>
    <row r="883" spans="1:25" ht="15.75" customHeight="1">
      <c r="A883" s="259"/>
      <c r="B883" s="259"/>
      <c r="C883" s="259"/>
      <c r="D883" s="259"/>
      <c r="E883" s="259"/>
      <c r="F883" s="259"/>
      <c r="G883" s="259"/>
      <c r="H883" s="259"/>
      <c r="I883" s="258"/>
      <c r="J883" s="258"/>
      <c r="K883" s="258"/>
      <c r="L883" s="258"/>
      <c r="M883" s="258"/>
      <c r="N883" s="258"/>
      <c r="O883" s="258"/>
      <c r="P883" s="258"/>
      <c r="Q883" s="258"/>
      <c r="R883" s="258"/>
      <c r="S883" s="258"/>
      <c r="T883" s="258"/>
      <c r="U883" s="258"/>
      <c r="V883" s="258"/>
      <c r="W883" s="258"/>
      <c r="X883" s="258"/>
      <c r="Y883" s="258"/>
    </row>
    <row r="884" spans="1:25" ht="15.75" customHeight="1">
      <c r="A884" s="259"/>
      <c r="B884" s="259"/>
      <c r="C884" s="259"/>
      <c r="D884" s="259"/>
      <c r="E884" s="259"/>
      <c r="F884" s="259"/>
      <c r="G884" s="259"/>
      <c r="H884" s="259"/>
      <c r="I884" s="258"/>
      <c r="J884" s="258"/>
      <c r="K884" s="258"/>
      <c r="L884" s="258"/>
      <c r="M884" s="258"/>
      <c r="N884" s="258"/>
      <c r="O884" s="258"/>
      <c r="P884" s="258"/>
      <c r="Q884" s="258"/>
      <c r="R884" s="258"/>
      <c r="S884" s="258"/>
      <c r="T884" s="258"/>
      <c r="U884" s="258"/>
      <c r="V884" s="258"/>
      <c r="W884" s="258"/>
      <c r="X884" s="258"/>
      <c r="Y884" s="258"/>
    </row>
    <row r="885" spans="1:25" ht="15.75" customHeight="1">
      <c r="A885" s="259"/>
      <c r="B885" s="259"/>
      <c r="C885" s="259"/>
      <c r="D885" s="259"/>
      <c r="E885" s="259"/>
      <c r="F885" s="259"/>
      <c r="G885" s="259"/>
      <c r="H885" s="259"/>
      <c r="I885" s="258"/>
      <c r="J885" s="258"/>
      <c r="K885" s="258"/>
      <c r="L885" s="258"/>
      <c r="M885" s="258"/>
      <c r="N885" s="258"/>
      <c r="O885" s="258"/>
      <c r="P885" s="258"/>
      <c r="Q885" s="258"/>
      <c r="R885" s="258"/>
      <c r="S885" s="258"/>
      <c r="T885" s="258"/>
      <c r="U885" s="258"/>
      <c r="V885" s="258"/>
      <c r="W885" s="258"/>
      <c r="X885" s="258"/>
      <c r="Y885" s="258"/>
    </row>
    <row r="886" spans="1:25" ht="15.75" customHeight="1">
      <c r="A886" s="259"/>
      <c r="B886" s="259"/>
      <c r="C886" s="259"/>
      <c r="D886" s="259"/>
      <c r="E886" s="259"/>
      <c r="F886" s="259"/>
      <c r="G886" s="259"/>
      <c r="H886" s="259"/>
      <c r="I886" s="258"/>
      <c r="J886" s="258"/>
      <c r="K886" s="258"/>
      <c r="L886" s="258"/>
      <c r="M886" s="258"/>
      <c r="N886" s="258"/>
      <c r="O886" s="258"/>
      <c r="P886" s="258"/>
      <c r="Q886" s="258"/>
      <c r="R886" s="258"/>
      <c r="S886" s="258"/>
      <c r="T886" s="258"/>
      <c r="U886" s="258"/>
      <c r="V886" s="258"/>
      <c r="W886" s="258"/>
      <c r="X886" s="258"/>
      <c r="Y886" s="258"/>
    </row>
    <row r="887" spans="1:25" ht="15.75" customHeight="1">
      <c r="A887" s="259"/>
      <c r="B887" s="259"/>
      <c r="C887" s="259"/>
      <c r="D887" s="259"/>
      <c r="E887" s="259"/>
      <c r="F887" s="259"/>
      <c r="G887" s="259"/>
      <c r="H887" s="259"/>
      <c r="I887" s="258"/>
      <c r="J887" s="258"/>
      <c r="K887" s="258"/>
      <c r="L887" s="258"/>
      <c r="M887" s="258"/>
      <c r="N887" s="258"/>
      <c r="O887" s="258"/>
      <c r="P887" s="258"/>
      <c r="Q887" s="258"/>
      <c r="R887" s="258"/>
      <c r="S887" s="258"/>
      <c r="T887" s="258"/>
      <c r="U887" s="258"/>
      <c r="V887" s="258"/>
      <c r="W887" s="258"/>
      <c r="X887" s="258"/>
      <c r="Y887" s="258"/>
    </row>
    <row r="888" spans="1:25" ht="15.75" customHeight="1">
      <c r="A888" s="259"/>
      <c r="B888" s="259"/>
      <c r="C888" s="259"/>
      <c r="D888" s="259"/>
      <c r="E888" s="259"/>
      <c r="F888" s="259"/>
      <c r="G888" s="259"/>
      <c r="H888" s="259"/>
      <c r="I888" s="258"/>
      <c r="J888" s="258"/>
      <c r="K888" s="258"/>
      <c r="L888" s="258"/>
      <c r="M888" s="258"/>
      <c r="N888" s="258"/>
      <c r="O888" s="258"/>
      <c r="P888" s="258"/>
      <c r="Q888" s="258"/>
      <c r="R888" s="258"/>
      <c r="S888" s="258"/>
      <c r="T888" s="258"/>
      <c r="U888" s="258"/>
      <c r="V888" s="258"/>
      <c r="W888" s="258"/>
      <c r="X888" s="258"/>
      <c r="Y888" s="258"/>
    </row>
    <row r="889" spans="1:25" ht="15.75" customHeight="1">
      <c r="A889" s="259"/>
      <c r="B889" s="259"/>
      <c r="C889" s="259"/>
      <c r="D889" s="259"/>
      <c r="E889" s="259"/>
      <c r="F889" s="259"/>
      <c r="G889" s="259"/>
      <c r="H889" s="259"/>
      <c r="I889" s="258"/>
      <c r="J889" s="258"/>
      <c r="K889" s="258"/>
      <c r="L889" s="258"/>
      <c r="M889" s="258"/>
      <c r="N889" s="258"/>
      <c r="O889" s="258"/>
      <c r="P889" s="258"/>
      <c r="Q889" s="258"/>
      <c r="R889" s="258"/>
      <c r="S889" s="258"/>
      <c r="T889" s="258"/>
      <c r="U889" s="258"/>
      <c r="V889" s="258"/>
      <c r="W889" s="258"/>
      <c r="X889" s="258"/>
      <c r="Y889" s="258"/>
    </row>
    <row r="890" spans="1:25" ht="15.75" customHeight="1">
      <c r="A890" s="259"/>
      <c r="B890" s="259"/>
      <c r="C890" s="259"/>
      <c r="D890" s="259"/>
      <c r="E890" s="259"/>
      <c r="F890" s="259"/>
      <c r="G890" s="259"/>
      <c r="H890" s="259"/>
      <c r="I890" s="258"/>
      <c r="J890" s="258"/>
      <c r="K890" s="258"/>
      <c r="L890" s="258"/>
      <c r="M890" s="258"/>
      <c r="N890" s="258"/>
      <c r="O890" s="258"/>
      <c r="P890" s="258"/>
      <c r="Q890" s="258"/>
      <c r="R890" s="258"/>
      <c r="S890" s="258"/>
      <c r="T890" s="258"/>
      <c r="U890" s="258"/>
      <c r="V890" s="258"/>
      <c r="W890" s="258"/>
      <c r="X890" s="258"/>
      <c r="Y890" s="258"/>
    </row>
    <row r="891" spans="1:25" ht="15.75" customHeight="1">
      <c r="A891" s="259"/>
      <c r="B891" s="259"/>
      <c r="C891" s="259"/>
      <c r="D891" s="259"/>
      <c r="E891" s="259"/>
      <c r="F891" s="259"/>
      <c r="G891" s="259"/>
      <c r="H891" s="259"/>
      <c r="I891" s="258"/>
      <c r="J891" s="258"/>
      <c r="K891" s="258"/>
      <c r="L891" s="258"/>
      <c r="M891" s="258"/>
      <c r="N891" s="258"/>
      <c r="O891" s="258"/>
      <c r="P891" s="258"/>
      <c r="Q891" s="258"/>
      <c r="R891" s="258"/>
      <c r="S891" s="258"/>
      <c r="T891" s="258"/>
      <c r="U891" s="258"/>
      <c r="V891" s="258"/>
      <c r="W891" s="258"/>
      <c r="X891" s="258"/>
      <c r="Y891" s="258"/>
    </row>
    <row r="892" spans="1:25" ht="15.75" customHeight="1">
      <c r="A892" s="259"/>
      <c r="B892" s="259"/>
      <c r="C892" s="259"/>
      <c r="D892" s="259"/>
      <c r="E892" s="259"/>
      <c r="F892" s="259"/>
      <c r="G892" s="259"/>
      <c r="H892" s="259"/>
      <c r="I892" s="258"/>
      <c r="J892" s="258"/>
      <c r="K892" s="258"/>
      <c r="L892" s="258"/>
      <c r="M892" s="258"/>
      <c r="N892" s="258"/>
      <c r="O892" s="258"/>
      <c r="P892" s="258"/>
      <c r="Q892" s="258"/>
      <c r="R892" s="258"/>
      <c r="S892" s="258"/>
      <c r="T892" s="258"/>
      <c r="U892" s="258"/>
      <c r="V892" s="258"/>
      <c r="W892" s="258"/>
      <c r="X892" s="258"/>
      <c r="Y892" s="258"/>
    </row>
    <row r="893" spans="1:25" ht="15.75" customHeight="1">
      <c r="A893" s="259"/>
      <c r="B893" s="259"/>
      <c r="C893" s="259"/>
      <c r="D893" s="259"/>
      <c r="E893" s="259"/>
      <c r="F893" s="259"/>
      <c r="G893" s="259"/>
      <c r="H893" s="259"/>
      <c r="I893" s="258"/>
      <c r="J893" s="258"/>
      <c r="K893" s="258"/>
      <c r="L893" s="258"/>
      <c r="M893" s="258"/>
      <c r="N893" s="258"/>
      <c r="O893" s="258"/>
      <c r="P893" s="258"/>
      <c r="Q893" s="258"/>
      <c r="R893" s="258"/>
      <c r="S893" s="258"/>
      <c r="T893" s="258"/>
      <c r="U893" s="258"/>
      <c r="V893" s="258"/>
      <c r="W893" s="258"/>
      <c r="X893" s="258"/>
      <c r="Y893" s="258"/>
    </row>
    <row r="894" spans="1:25" ht="15.75" customHeight="1">
      <c r="A894" s="259"/>
      <c r="B894" s="259"/>
      <c r="C894" s="259"/>
      <c r="D894" s="259"/>
      <c r="E894" s="259"/>
      <c r="F894" s="259"/>
      <c r="G894" s="259"/>
      <c r="H894" s="259"/>
      <c r="I894" s="258"/>
      <c r="J894" s="258"/>
      <c r="K894" s="258"/>
      <c r="L894" s="258"/>
      <c r="M894" s="258"/>
      <c r="N894" s="258"/>
      <c r="O894" s="258"/>
      <c r="P894" s="258"/>
      <c r="Q894" s="258"/>
      <c r="R894" s="258"/>
      <c r="S894" s="258"/>
      <c r="T894" s="258"/>
      <c r="U894" s="258"/>
      <c r="V894" s="258"/>
      <c r="W894" s="258"/>
      <c r="X894" s="258"/>
      <c r="Y894" s="258"/>
    </row>
    <row r="895" spans="1:25" ht="15.75" customHeight="1">
      <c r="A895" s="259"/>
      <c r="B895" s="259"/>
      <c r="C895" s="259"/>
      <c r="D895" s="259"/>
      <c r="E895" s="259"/>
      <c r="F895" s="259"/>
      <c r="G895" s="259"/>
      <c r="H895" s="259"/>
      <c r="I895" s="258"/>
      <c r="J895" s="258"/>
      <c r="K895" s="258"/>
      <c r="L895" s="258"/>
      <c r="M895" s="258"/>
      <c r="N895" s="258"/>
      <c r="O895" s="258"/>
      <c r="P895" s="258"/>
      <c r="Q895" s="258"/>
      <c r="R895" s="258"/>
      <c r="S895" s="258"/>
      <c r="T895" s="258"/>
      <c r="U895" s="258"/>
      <c r="V895" s="258"/>
      <c r="W895" s="258"/>
      <c r="X895" s="258"/>
      <c r="Y895" s="258"/>
    </row>
    <row r="896" spans="1:25" ht="15.75" customHeight="1">
      <c r="A896" s="259"/>
      <c r="B896" s="259"/>
      <c r="C896" s="259"/>
      <c r="D896" s="259"/>
      <c r="E896" s="259"/>
      <c r="F896" s="259"/>
      <c r="G896" s="259"/>
      <c r="H896" s="259"/>
      <c r="I896" s="258"/>
      <c r="J896" s="258"/>
      <c r="K896" s="258"/>
      <c r="L896" s="258"/>
      <c r="M896" s="258"/>
      <c r="N896" s="258"/>
      <c r="O896" s="258"/>
      <c r="P896" s="258"/>
      <c r="Q896" s="258"/>
      <c r="R896" s="258"/>
      <c r="S896" s="258"/>
      <c r="T896" s="258"/>
      <c r="U896" s="258"/>
      <c r="V896" s="258"/>
      <c r="W896" s="258"/>
      <c r="X896" s="258"/>
      <c r="Y896" s="258"/>
    </row>
    <row r="897" spans="1:25" ht="15.75" customHeight="1">
      <c r="A897" s="259"/>
      <c r="B897" s="259"/>
      <c r="C897" s="259"/>
      <c r="D897" s="259"/>
      <c r="E897" s="259"/>
      <c r="F897" s="259"/>
      <c r="G897" s="259"/>
      <c r="H897" s="259"/>
      <c r="I897" s="258"/>
      <c r="J897" s="258"/>
      <c r="K897" s="258"/>
      <c r="L897" s="258"/>
      <c r="M897" s="258"/>
      <c r="N897" s="258"/>
      <c r="O897" s="258"/>
      <c r="P897" s="258"/>
      <c r="Q897" s="258"/>
      <c r="R897" s="258"/>
      <c r="S897" s="258"/>
      <c r="T897" s="258"/>
      <c r="U897" s="258"/>
      <c r="V897" s="258"/>
      <c r="W897" s="258"/>
      <c r="X897" s="258"/>
      <c r="Y897" s="258"/>
    </row>
    <row r="898" spans="1:25" ht="15.75" customHeight="1">
      <c r="A898" s="259"/>
      <c r="B898" s="259"/>
      <c r="C898" s="259"/>
      <c r="D898" s="259"/>
      <c r="E898" s="259"/>
      <c r="F898" s="259"/>
      <c r="G898" s="259"/>
      <c r="H898" s="259"/>
      <c r="I898" s="258"/>
      <c r="J898" s="258"/>
      <c r="K898" s="258"/>
      <c r="L898" s="258"/>
      <c r="M898" s="258"/>
      <c r="N898" s="258"/>
      <c r="O898" s="258"/>
      <c r="P898" s="258"/>
      <c r="Q898" s="258"/>
      <c r="R898" s="258"/>
      <c r="S898" s="258"/>
      <c r="T898" s="258"/>
      <c r="U898" s="258"/>
      <c r="V898" s="258"/>
      <c r="W898" s="258"/>
      <c r="X898" s="258"/>
      <c r="Y898" s="258"/>
    </row>
    <row r="899" spans="1:25" ht="15.75" customHeight="1">
      <c r="A899" s="259"/>
      <c r="B899" s="259"/>
      <c r="C899" s="259"/>
      <c r="D899" s="259"/>
      <c r="E899" s="259"/>
      <c r="F899" s="259"/>
      <c r="G899" s="259"/>
      <c r="H899" s="259"/>
      <c r="I899" s="258"/>
      <c r="J899" s="258"/>
      <c r="K899" s="258"/>
      <c r="L899" s="258"/>
      <c r="M899" s="258"/>
      <c r="N899" s="258"/>
      <c r="O899" s="258"/>
      <c r="P899" s="258"/>
      <c r="Q899" s="258"/>
      <c r="R899" s="258"/>
      <c r="S899" s="258"/>
      <c r="T899" s="258"/>
      <c r="U899" s="258"/>
      <c r="V899" s="258"/>
      <c r="W899" s="258"/>
      <c r="X899" s="258"/>
      <c r="Y899" s="258"/>
    </row>
    <row r="900" spans="1:25" ht="15.75" customHeight="1">
      <c r="A900" s="259"/>
      <c r="B900" s="259"/>
      <c r="C900" s="259"/>
      <c r="D900" s="259"/>
      <c r="E900" s="259"/>
      <c r="F900" s="259"/>
      <c r="G900" s="259"/>
      <c r="H900" s="259"/>
      <c r="I900" s="258"/>
      <c r="J900" s="258"/>
      <c r="K900" s="258"/>
      <c r="L900" s="258"/>
      <c r="M900" s="258"/>
      <c r="N900" s="258"/>
      <c r="O900" s="258"/>
      <c r="P900" s="258"/>
      <c r="Q900" s="258"/>
      <c r="R900" s="258"/>
      <c r="S900" s="258"/>
      <c r="T900" s="258"/>
      <c r="U900" s="258"/>
      <c r="V900" s="258"/>
      <c r="W900" s="258"/>
      <c r="X900" s="258"/>
      <c r="Y900" s="258"/>
    </row>
    <row r="901" spans="1:25" ht="15.75" customHeight="1">
      <c r="A901" s="259"/>
      <c r="B901" s="259"/>
      <c r="C901" s="259"/>
      <c r="D901" s="259"/>
      <c r="E901" s="259"/>
      <c r="F901" s="259"/>
      <c r="G901" s="259"/>
      <c r="H901" s="259"/>
      <c r="I901" s="258"/>
      <c r="J901" s="258"/>
      <c r="K901" s="258"/>
      <c r="L901" s="258"/>
      <c r="M901" s="258"/>
      <c r="N901" s="258"/>
      <c r="O901" s="258"/>
      <c r="P901" s="258"/>
      <c r="Q901" s="258"/>
      <c r="R901" s="258"/>
      <c r="S901" s="258"/>
      <c r="T901" s="258"/>
      <c r="U901" s="258"/>
      <c r="V901" s="258"/>
      <c r="W901" s="258"/>
      <c r="X901" s="258"/>
      <c r="Y901" s="258"/>
    </row>
    <row r="902" spans="1:25" ht="15.75" customHeight="1">
      <c r="A902" s="259"/>
      <c r="B902" s="259"/>
      <c r="C902" s="259"/>
      <c r="D902" s="259"/>
      <c r="E902" s="259"/>
      <c r="F902" s="259"/>
      <c r="G902" s="259"/>
      <c r="H902" s="259"/>
      <c r="I902" s="258"/>
      <c r="J902" s="258"/>
      <c r="K902" s="258"/>
      <c r="L902" s="258"/>
      <c r="M902" s="258"/>
      <c r="N902" s="258"/>
      <c r="O902" s="258"/>
      <c r="P902" s="258"/>
      <c r="Q902" s="258"/>
      <c r="R902" s="258"/>
      <c r="S902" s="258"/>
      <c r="T902" s="258"/>
      <c r="U902" s="258"/>
      <c r="V902" s="258"/>
      <c r="W902" s="258"/>
      <c r="X902" s="258"/>
      <c r="Y902" s="258"/>
    </row>
    <row r="903" spans="1:25" ht="15.75" customHeight="1">
      <c r="A903" s="259"/>
      <c r="B903" s="259"/>
      <c r="C903" s="259"/>
      <c r="D903" s="259"/>
      <c r="E903" s="259"/>
      <c r="F903" s="259"/>
      <c r="G903" s="259"/>
      <c r="H903" s="259"/>
      <c r="I903" s="258"/>
      <c r="J903" s="258"/>
      <c r="K903" s="258"/>
      <c r="L903" s="258"/>
      <c r="M903" s="258"/>
      <c r="N903" s="258"/>
      <c r="O903" s="258"/>
      <c r="P903" s="258"/>
      <c r="Q903" s="258"/>
      <c r="R903" s="258"/>
      <c r="S903" s="258"/>
      <c r="T903" s="258"/>
      <c r="U903" s="258"/>
      <c r="V903" s="258"/>
      <c r="W903" s="258"/>
      <c r="X903" s="258"/>
      <c r="Y903" s="258"/>
    </row>
    <row r="904" spans="1:25" ht="15.75" customHeight="1">
      <c r="A904" s="259"/>
      <c r="B904" s="259"/>
      <c r="C904" s="259"/>
      <c r="D904" s="259"/>
      <c r="E904" s="259"/>
      <c r="F904" s="259"/>
      <c r="G904" s="259"/>
      <c r="H904" s="259"/>
      <c r="I904" s="258"/>
      <c r="J904" s="258"/>
      <c r="K904" s="258"/>
      <c r="L904" s="258"/>
      <c r="M904" s="258"/>
      <c r="N904" s="258"/>
      <c r="O904" s="258"/>
      <c r="P904" s="258"/>
      <c r="Q904" s="258"/>
      <c r="R904" s="258"/>
      <c r="S904" s="258"/>
      <c r="T904" s="258"/>
      <c r="U904" s="258"/>
      <c r="V904" s="258"/>
      <c r="W904" s="258"/>
      <c r="X904" s="258"/>
      <c r="Y904" s="258"/>
    </row>
    <row r="905" spans="1:25" ht="15.75" customHeight="1">
      <c r="A905" s="259"/>
      <c r="B905" s="259"/>
      <c r="C905" s="259"/>
      <c r="D905" s="259"/>
      <c r="E905" s="259"/>
      <c r="F905" s="259"/>
      <c r="G905" s="259"/>
      <c r="H905" s="259"/>
      <c r="I905" s="258"/>
      <c r="J905" s="258"/>
      <c r="K905" s="258"/>
      <c r="L905" s="258"/>
      <c r="M905" s="258"/>
      <c r="N905" s="258"/>
      <c r="O905" s="258"/>
      <c r="P905" s="258"/>
      <c r="Q905" s="258"/>
      <c r="R905" s="258"/>
      <c r="S905" s="258"/>
      <c r="T905" s="258"/>
      <c r="U905" s="258"/>
      <c r="V905" s="258"/>
      <c r="W905" s="258"/>
      <c r="X905" s="258"/>
      <c r="Y905" s="258"/>
    </row>
    <row r="906" spans="1:25" ht="15.75" customHeight="1">
      <c r="A906" s="259"/>
      <c r="B906" s="259"/>
      <c r="C906" s="259"/>
      <c r="D906" s="259"/>
      <c r="E906" s="259"/>
      <c r="F906" s="259"/>
      <c r="G906" s="259"/>
      <c r="H906" s="259"/>
      <c r="I906" s="258"/>
      <c r="J906" s="258"/>
      <c r="K906" s="258"/>
      <c r="L906" s="258"/>
      <c r="M906" s="258"/>
      <c r="N906" s="258"/>
      <c r="O906" s="258"/>
      <c r="P906" s="258"/>
      <c r="Q906" s="258"/>
      <c r="R906" s="258"/>
      <c r="S906" s="258"/>
      <c r="T906" s="258"/>
      <c r="U906" s="258"/>
      <c r="V906" s="258"/>
      <c r="W906" s="258"/>
      <c r="X906" s="258"/>
      <c r="Y906" s="258"/>
    </row>
    <row r="907" spans="1:25" ht="15.75" customHeight="1">
      <c r="A907" s="259"/>
      <c r="B907" s="259"/>
      <c r="C907" s="259"/>
      <c r="D907" s="259"/>
      <c r="E907" s="259"/>
      <c r="F907" s="259"/>
      <c r="G907" s="259"/>
      <c r="H907" s="259"/>
      <c r="I907" s="258"/>
      <c r="J907" s="258"/>
      <c r="K907" s="258"/>
      <c r="L907" s="258"/>
      <c r="M907" s="258"/>
      <c r="N907" s="258"/>
      <c r="O907" s="258"/>
      <c r="P907" s="258"/>
      <c r="Q907" s="258"/>
      <c r="R907" s="258"/>
      <c r="S907" s="258"/>
      <c r="T907" s="258"/>
      <c r="U907" s="258"/>
      <c r="V907" s="258"/>
      <c r="W907" s="258"/>
      <c r="X907" s="258"/>
      <c r="Y907" s="258"/>
    </row>
    <row r="908" spans="1:25" ht="15.75" customHeight="1">
      <c r="A908" s="259"/>
      <c r="B908" s="259"/>
      <c r="C908" s="259"/>
      <c r="D908" s="259"/>
      <c r="E908" s="259"/>
      <c r="F908" s="259"/>
      <c r="G908" s="259"/>
      <c r="H908" s="259"/>
      <c r="I908" s="258"/>
      <c r="J908" s="258"/>
      <c r="K908" s="258"/>
      <c r="L908" s="258"/>
      <c r="M908" s="258"/>
      <c r="N908" s="258"/>
      <c r="O908" s="258"/>
      <c r="P908" s="258"/>
      <c r="Q908" s="258"/>
      <c r="R908" s="258"/>
      <c r="S908" s="258"/>
      <c r="T908" s="258"/>
      <c r="U908" s="258"/>
      <c r="V908" s="258"/>
      <c r="W908" s="258"/>
      <c r="X908" s="258"/>
      <c r="Y908" s="258"/>
    </row>
    <row r="909" spans="1:25" ht="15.75" customHeight="1">
      <c r="A909" s="259"/>
      <c r="B909" s="259"/>
      <c r="C909" s="259"/>
      <c r="D909" s="259"/>
      <c r="E909" s="259"/>
      <c r="F909" s="259"/>
      <c r="G909" s="259"/>
      <c r="H909" s="259"/>
      <c r="I909" s="258"/>
      <c r="J909" s="258"/>
      <c r="K909" s="258"/>
      <c r="L909" s="258"/>
      <c r="M909" s="258"/>
      <c r="N909" s="258"/>
      <c r="O909" s="258"/>
      <c r="P909" s="258"/>
      <c r="Q909" s="258"/>
      <c r="R909" s="258"/>
      <c r="S909" s="258"/>
      <c r="T909" s="258"/>
      <c r="U909" s="258"/>
      <c r="V909" s="258"/>
      <c r="W909" s="258"/>
      <c r="X909" s="258"/>
      <c r="Y909" s="258"/>
    </row>
    <row r="910" spans="1:25" ht="15.75" customHeight="1">
      <c r="A910" s="259"/>
      <c r="B910" s="259"/>
      <c r="C910" s="259"/>
      <c r="D910" s="259"/>
      <c r="E910" s="259"/>
      <c r="F910" s="259"/>
      <c r="G910" s="259"/>
      <c r="H910" s="259"/>
      <c r="I910" s="258"/>
      <c r="J910" s="258"/>
      <c r="K910" s="258"/>
      <c r="L910" s="258"/>
      <c r="M910" s="258"/>
      <c r="N910" s="258"/>
      <c r="O910" s="258"/>
      <c r="P910" s="258"/>
      <c r="Q910" s="258"/>
      <c r="R910" s="258"/>
      <c r="S910" s="258"/>
      <c r="T910" s="258"/>
      <c r="U910" s="258"/>
      <c r="V910" s="258"/>
      <c r="W910" s="258"/>
      <c r="X910" s="258"/>
      <c r="Y910" s="258"/>
    </row>
    <row r="911" spans="1:25" ht="15.75" customHeight="1">
      <c r="A911" s="259"/>
      <c r="B911" s="259"/>
      <c r="C911" s="259"/>
      <c r="D911" s="259"/>
      <c r="E911" s="259"/>
      <c r="F911" s="259"/>
      <c r="G911" s="259"/>
      <c r="H911" s="259"/>
      <c r="I911" s="258"/>
      <c r="J911" s="258"/>
      <c r="K911" s="258"/>
      <c r="L911" s="258"/>
      <c r="M911" s="258"/>
      <c r="N911" s="258"/>
      <c r="O911" s="258"/>
      <c r="P911" s="258"/>
      <c r="Q911" s="258"/>
      <c r="R911" s="258"/>
      <c r="S911" s="258"/>
      <c r="T911" s="258"/>
      <c r="U911" s="258"/>
      <c r="V911" s="258"/>
      <c r="W911" s="258"/>
      <c r="X911" s="258"/>
      <c r="Y911" s="258"/>
    </row>
    <row r="912" spans="1:25" ht="15.75" customHeight="1">
      <c r="A912" s="259"/>
      <c r="B912" s="259"/>
      <c r="C912" s="259"/>
      <c r="D912" s="259"/>
      <c r="E912" s="259"/>
      <c r="F912" s="259"/>
      <c r="G912" s="259"/>
      <c r="H912" s="259"/>
      <c r="I912" s="258"/>
      <c r="J912" s="258"/>
      <c r="K912" s="258"/>
      <c r="L912" s="258"/>
      <c r="M912" s="258"/>
      <c r="N912" s="258"/>
      <c r="O912" s="258"/>
      <c r="P912" s="258"/>
      <c r="Q912" s="258"/>
      <c r="R912" s="258"/>
      <c r="S912" s="258"/>
      <c r="T912" s="258"/>
      <c r="U912" s="258"/>
      <c r="V912" s="258"/>
      <c r="W912" s="258"/>
      <c r="X912" s="258"/>
      <c r="Y912" s="258"/>
    </row>
    <row r="913" spans="1:25" ht="15.75" customHeight="1">
      <c r="A913" s="259"/>
      <c r="B913" s="259"/>
      <c r="C913" s="259"/>
      <c r="D913" s="259"/>
      <c r="E913" s="259"/>
      <c r="F913" s="259"/>
      <c r="G913" s="259"/>
      <c r="H913" s="259"/>
      <c r="I913" s="258"/>
      <c r="J913" s="258"/>
      <c r="K913" s="258"/>
      <c r="L913" s="258"/>
      <c r="M913" s="258"/>
      <c r="N913" s="258"/>
      <c r="O913" s="258"/>
      <c r="P913" s="258"/>
      <c r="Q913" s="258"/>
      <c r="R913" s="258"/>
      <c r="S913" s="258"/>
      <c r="T913" s="258"/>
      <c r="U913" s="258"/>
      <c r="V913" s="258"/>
      <c r="W913" s="258"/>
      <c r="X913" s="258"/>
      <c r="Y913" s="258"/>
    </row>
    <row r="914" spans="1:25" ht="15.75" customHeight="1">
      <c r="A914" s="259"/>
      <c r="B914" s="259"/>
      <c r="C914" s="259"/>
      <c r="D914" s="259"/>
      <c r="E914" s="259"/>
      <c r="F914" s="259"/>
      <c r="G914" s="259"/>
      <c r="H914" s="259"/>
      <c r="I914" s="258"/>
      <c r="J914" s="258"/>
      <c r="K914" s="258"/>
      <c r="L914" s="258"/>
      <c r="M914" s="258"/>
      <c r="N914" s="258"/>
      <c r="O914" s="258"/>
      <c r="P914" s="258"/>
      <c r="Q914" s="258"/>
      <c r="R914" s="258"/>
      <c r="S914" s="258"/>
      <c r="T914" s="258"/>
      <c r="U914" s="258"/>
      <c r="V914" s="258"/>
      <c r="W914" s="258"/>
      <c r="X914" s="258"/>
      <c r="Y914" s="258"/>
    </row>
    <row r="915" spans="1:25" ht="15.75" customHeight="1">
      <c r="A915" s="259"/>
      <c r="B915" s="259"/>
      <c r="C915" s="259"/>
      <c r="D915" s="259"/>
      <c r="E915" s="259"/>
      <c r="F915" s="259"/>
      <c r="G915" s="259"/>
      <c r="H915" s="259"/>
      <c r="I915" s="258"/>
      <c r="J915" s="258"/>
      <c r="K915" s="258"/>
      <c r="L915" s="258"/>
      <c r="M915" s="258"/>
      <c r="N915" s="258"/>
      <c r="O915" s="258"/>
      <c r="P915" s="258"/>
      <c r="Q915" s="258"/>
      <c r="R915" s="258"/>
      <c r="S915" s="258"/>
      <c r="T915" s="258"/>
      <c r="U915" s="258"/>
      <c r="V915" s="258"/>
      <c r="W915" s="258"/>
      <c r="X915" s="258"/>
      <c r="Y915" s="258"/>
    </row>
    <row r="916" spans="1:25" ht="15.75" customHeight="1">
      <c r="A916" s="259"/>
      <c r="B916" s="259"/>
      <c r="C916" s="259"/>
      <c r="D916" s="259"/>
      <c r="E916" s="259"/>
      <c r="F916" s="259"/>
      <c r="G916" s="259"/>
      <c r="H916" s="259"/>
      <c r="I916" s="258"/>
      <c r="J916" s="258"/>
      <c r="K916" s="258"/>
      <c r="L916" s="258"/>
      <c r="M916" s="258"/>
      <c r="N916" s="258"/>
      <c r="O916" s="258"/>
      <c r="P916" s="258"/>
      <c r="Q916" s="258"/>
      <c r="R916" s="258"/>
      <c r="S916" s="258"/>
      <c r="T916" s="258"/>
      <c r="U916" s="258"/>
      <c r="V916" s="258"/>
      <c r="W916" s="258"/>
      <c r="X916" s="258"/>
      <c r="Y916" s="258"/>
    </row>
    <row r="917" spans="1:25" ht="15.75" customHeight="1">
      <c r="A917" s="259"/>
      <c r="B917" s="259"/>
      <c r="C917" s="259"/>
      <c r="D917" s="259"/>
      <c r="E917" s="259"/>
      <c r="F917" s="259"/>
      <c r="G917" s="259"/>
      <c r="H917" s="259"/>
      <c r="I917" s="258"/>
      <c r="J917" s="258"/>
      <c r="K917" s="258"/>
      <c r="L917" s="258"/>
      <c r="M917" s="258"/>
      <c r="N917" s="258"/>
      <c r="O917" s="258"/>
      <c r="P917" s="258"/>
      <c r="Q917" s="258"/>
      <c r="R917" s="258"/>
      <c r="S917" s="258"/>
      <c r="T917" s="258"/>
      <c r="U917" s="258"/>
      <c r="V917" s="258"/>
      <c r="W917" s="258"/>
      <c r="X917" s="258"/>
      <c r="Y917" s="258"/>
    </row>
    <row r="918" spans="1:25" ht="15.75" customHeight="1">
      <c r="A918" s="259"/>
      <c r="B918" s="259"/>
      <c r="C918" s="259"/>
      <c r="D918" s="259"/>
      <c r="E918" s="259"/>
      <c r="F918" s="259"/>
      <c r="G918" s="259"/>
      <c r="H918" s="259"/>
      <c r="I918" s="258"/>
      <c r="J918" s="258"/>
      <c r="K918" s="258"/>
      <c r="L918" s="258"/>
      <c r="M918" s="258"/>
      <c r="N918" s="258"/>
      <c r="O918" s="258"/>
      <c r="P918" s="258"/>
      <c r="Q918" s="258"/>
      <c r="R918" s="258"/>
      <c r="S918" s="258"/>
      <c r="T918" s="258"/>
      <c r="U918" s="258"/>
      <c r="V918" s="258"/>
      <c r="W918" s="258"/>
      <c r="X918" s="258"/>
      <c r="Y918" s="258"/>
    </row>
    <row r="919" spans="1:25" ht="15.75" customHeight="1">
      <c r="A919" s="259"/>
      <c r="B919" s="259"/>
      <c r="C919" s="259"/>
      <c r="D919" s="259"/>
      <c r="E919" s="259"/>
      <c r="F919" s="259"/>
      <c r="G919" s="259"/>
      <c r="H919" s="259"/>
      <c r="I919" s="258"/>
      <c r="J919" s="258"/>
      <c r="K919" s="258"/>
      <c r="L919" s="258"/>
      <c r="M919" s="258"/>
      <c r="N919" s="258"/>
      <c r="O919" s="258"/>
      <c r="P919" s="258"/>
      <c r="Q919" s="258"/>
      <c r="R919" s="258"/>
      <c r="S919" s="258"/>
      <c r="T919" s="258"/>
      <c r="U919" s="258"/>
      <c r="V919" s="258"/>
      <c r="W919" s="258"/>
      <c r="X919" s="258"/>
      <c r="Y919" s="258"/>
    </row>
    <row r="920" spans="1:25" ht="15.75" customHeight="1">
      <c r="A920" s="259"/>
      <c r="B920" s="259"/>
      <c r="C920" s="259"/>
      <c r="D920" s="259"/>
      <c r="E920" s="259"/>
      <c r="F920" s="259"/>
      <c r="G920" s="259"/>
      <c r="H920" s="259"/>
      <c r="I920" s="258"/>
      <c r="J920" s="258"/>
      <c r="K920" s="258"/>
      <c r="L920" s="258"/>
      <c r="M920" s="258"/>
      <c r="N920" s="258"/>
      <c r="O920" s="258"/>
      <c r="P920" s="258"/>
      <c r="Q920" s="258"/>
      <c r="R920" s="258"/>
      <c r="S920" s="258"/>
      <c r="T920" s="258"/>
      <c r="U920" s="258"/>
      <c r="V920" s="258"/>
      <c r="W920" s="258"/>
      <c r="X920" s="258"/>
      <c r="Y920" s="258"/>
    </row>
    <row r="921" spans="1:25" ht="15.75" customHeight="1">
      <c r="A921" s="259"/>
      <c r="B921" s="259"/>
      <c r="C921" s="259"/>
      <c r="D921" s="259"/>
      <c r="E921" s="259"/>
      <c r="F921" s="259"/>
      <c r="G921" s="259"/>
      <c r="H921" s="259"/>
      <c r="I921" s="258"/>
      <c r="J921" s="258"/>
      <c r="K921" s="258"/>
      <c r="L921" s="258"/>
      <c r="M921" s="258"/>
      <c r="N921" s="258"/>
      <c r="O921" s="258"/>
      <c r="P921" s="258"/>
      <c r="Q921" s="258"/>
      <c r="R921" s="258"/>
      <c r="S921" s="258"/>
      <c r="T921" s="258"/>
      <c r="U921" s="258"/>
      <c r="V921" s="258"/>
      <c r="W921" s="258"/>
      <c r="X921" s="258"/>
      <c r="Y921" s="258"/>
    </row>
    <row r="922" spans="1:25" ht="15.75" customHeight="1">
      <c r="A922" s="259"/>
      <c r="B922" s="259"/>
      <c r="C922" s="259"/>
      <c r="D922" s="259"/>
      <c r="E922" s="259"/>
      <c r="F922" s="259"/>
      <c r="G922" s="259"/>
      <c r="H922" s="259"/>
      <c r="I922" s="258"/>
      <c r="J922" s="258"/>
      <c r="K922" s="258"/>
      <c r="L922" s="258"/>
      <c r="M922" s="258"/>
      <c r="N922" s="258"/>
      <c r="O922" s="258"/>
      <c r="P922" s="258"/>
      <c r="Q922" s="258"/>
      <c r="R922" s="258"/>
      <c r="S922" s="258"/>
      <c r="T922" s="258"/>
      <c r="U922" s="258"/>
      <c r="V922" s="258"/>
      <c r="W922" s="258"/>
      <c r="X922" s="258"/>
      <c r="Y922" s="258"/>
    </row>
    <row r="923" spans="1:25" ht="15.75" customHeight="1">
      <c r="A923" s="259"/>
      <c r="B923" s="259"/>
      <c r="C923" s="259"/>
      <c r="D923" s="259"/>
      <c r="E923" s="259"/>
      <c r="F923" s="259"/>
      <c r="G923" s="259"/>
      <c r="H923" s="259"/>
      <c r="I923" s="258"/>
      <c r="J923" s="258"/>
      <c r="K923" s="258"/>
      <c r="L923" s="258"/>
      <c r="M923" s="258"/>
      <c r="N923" s="258"/>
      <c r="O923" s="258"/>
      <c r="P923" s="258"/>
      <c r="Q923" s="258"/>
      <c r="R923" s="258"/>
      <c r="S923" s="258"/>
      <c r="T923" s="258"/>
      <c r="U923" s="258"/>
      <c r="V923" s="258"/>
      <c r="W923" s="258"/>
      <c r="X923" s="258"/>
      <c r="Y923" s="258"/>
    </row>
    <row r="924" spans="1:25" ht="15.75" customHeight="1">
      <c r="A924" s="259"/>
      <c r="B924" s="259"/>
      <c r="C924" s="259"/>
      <c r="D924" s="259"/>
      <c r="E924" s="259"/>
      <c r="F924" s="259"/>
      <c r="G924" s="259"/>
      <c r="H924" s="259"/>
      <c r="I924" s="258"/>
      <c r="J924" s="258"/>
      <c r="K924" s="258"/>
      <c r="L924" s="258"/>
      <c r="M924" s="258"/>
      <c r="N924" s="258"/>
      <c r="O924" s="258"/>
      <c r="P924" s="258"/>
      <c r="Q924" s="258"/>
      <c r="R924" s="258"/>
      <c r="S924" s="258"/>
      <c r="T924" s="258"/>
      <c r="U924" s="258"/>
      <c r="V924" s="258"/>
      <c r="W924" s="258"/>
      <c r="X924" s="258"/>
      <c r="Y924" s="258"/>
    </row>
    <row r="925" spans="1:25" ht="15.75" customHeight="1">
      <c r="A925" s="259"/>
      <c r="B925" s="259"/>
      <c r="C925" s="259"/>
      <c r="D925" s="259"/>
      <c r="E925" s="259"/>
      <c r="F925" s="259"/>
      <c r="G925" s="259"/>
      <c r="H925" s="259"/>
      <c r="I925" s="258"/>
      <c r="J925" s="258"/>
      <c r="K925" s="258"/>
      <c r="L925" s="258"/>
      <c r="M925" s="258"/>
      <c r="N925" s="258"/>
      <c r="O925" s="258"/>
      <c r="P925" s="258"/>
      <c r="Q925" s="258"/>
      <c r="R925" s="258"/>
      <c r="S925" s="258"/>
      <c r="T925" s="258"/>
      <c r="U925" s="258"/>
      <c r="V925" s="258"/>
      <c r="W925" s="258"/>
      <c r="X925" s="258"/>
      <c r="Y925" s="258"/>
    </row>
    <row r="926" spans="1:25" ht="15.75" customHeight="1">
      <c r="A926" s="259"/>
      <c r="B926" s="259"/>
      <c r="C926" s="259"/>
      <c r="D926" s="259"/>
      <c r="E926" s="259"/>
      <c r="F926" s="259"/>
      <c r="G926" s="259"/>
      <c r="H926" s="259"/>
      <c r="I926" s="258"/>
      <c r="J926" s="258"/>
      <c r="K926" s="258"/>
      <c r="L926" s="258"/>
      <c r="M926" s="258"/>
      <c r="N926" s="258"/>
      <c r="O926" s="258"/>
      <c r="P926" s="258"/>
      <c r="Q926" s="258"/>
      <c r="R926" s="258"/>
      <c r="S926" s="258"/>
      <c r="T926" s="258"/>
      <c r="U926" s="258"/>
      <c r="V926" s="258"/>
      <c r="W926" s="258"/>
      <c r="X926" s="258"/>
      <c r="Y926" s="258"/>
    </row>
    <row r="927" spans="1:25" ht="15.75" customHeight="1">
      <c r="A927" s="259"/>
      <c r="B927" s="259"/>
      <c r="C927" s="259"/>
      <c r="D927" s="259"/>
      <c r="E927" s="259"/>
      <c r="F927" s="259"/>
      <c r="G927" s="259"/>
      <c r="H927" s="259"/>
      <c r="I927" s="258"/>
      <c r="J927" s="258"/>
      <c r="K927" s="258"/>
      <c r="L927" s="258"/>
      <c r="M927" s="258"/>
      <c r="N927" s="258"/>
      <c r="O927" s="258"/>
      <c r="P927" s="258"/>
      <c r="Q927" s="258"/>
      <c r="R927" s="258"/>
      <c r="S927" s="258"/>
      <c r="T927" s="258"/>
      <c r="U927" s="258"/>
      <c r="V927" s="258"/>
      <c r="W927" s="258"/>
      <c r="X927" s="258"/>
      <c r="Y927" s="258"/>
    </row>
    <row r="928" spans="1:25" ht="15.75" customHeight="1">
      <c r="A928" s="259"/>
      <c r="B928" s="259"/>
      <c r="C928" s="259"/>
      <c r="D928" s="259"/>
      <c r="E928" s="259"/>
      <c r="F928" s="259"/>
      <c r="G928" s="259"/>
      <c r="H928" s="259"/>
      <c r="I928" s="258"/>
      <c r="J928" s="258"/>
      <c r="K928" s="258"/>
      <c r="L928" s="258"/>
      <c r="M928" s="258"/>
      <c r="N928" s="258"/>
      <c r="O928" s="258"/>
      <c r="P928" s="258"/>
      <c r="Q928" s="258"/>
      <c r="R928" s="258"/>
      <c r="S928" s="258"/>
      <c r="T928" s="258"/>
      <c r="U928" s="258"/>
      <c r="V928" s="258"/>
      <c r="W928" s="258"/>
      <c r="X928" s="258"/>
      <c r="Y928" s="258"/>
    </row>
    <row r="929" spans="1:25" ht="15.75" customHeight="1">
      <c r="A929" s="259"/>
      <c r="B929" s="259"/>
      <c r="C929" s="259"/>
      <c r="D929" s="259"/>
      <c r="E929" s="259"/>
      <c r="F929" s="259"/>
      <c r="G929" s="259"/>
      <c r="H929" s="259"/>
      <c r="I929" s="258"/>
      <c r="J929" s="258"/>
      <c r="K929" s="258"/>
      <c r="L929" s="258"/>
      <c r="M929" s="258"/>
      <c r="N929" s="258"/>
      <c r="O929" s="258"/>
      <c r="P929" s="258"/>
      <c r="Q929" s="258"/>
      <c r="R929" s="258"/>
      <c r="S929" s="258"/>
      <c r="T929" s="258"/>
      <c r="U929" s="258"/>
      <c r="V929" s="258"/>
      <c r="W929" s="258"/>
      <c r="X929" s="258"/>
      <c r="Y929" s="258"/>
    </row>
    <row r="930" spans="1:25" ht="15.75" customHeight="1">
      <c r="A930" s="259"/>
      <c r="B930" s="259"/>
      <c r="C930" s="259"/>
      <c r="D930" s="259"/>
      <c r="E930" s="259"/>
      <c r="F930" s="259"/>
      <c r="G930" s="259"/>
      <c r="H930" s="259"/>
      <c r="I930" s="258"/>
      <c r="J930" s="258"/>
      <c r="K930" s="258"/>
      <c r="L930" s="258"/>
      <c r="M930" s="258"/>
      <c r="N930" s="258"/>
      <c r="O930" s="258"/>
      <c r="P930" s="258"/>
      <c r="Q930" s="258"/>
      <c r="R930" s="258"/>
      <c r="S930" s="258"/>
      <c r="T930" s="258"/>
      <c r="U930" s="258"/>
      <c r="V930" s="258"/>
      <c r="W930" s="258"/>
      <c r="X930" s="258"/>
      <c r="Y930" s="258"/>
    </row>
    <row r="931" spans="1:25" ht="15.75" customHeight="1">
      <c r="A931" s="259"/>
      <c r="B931" s="259"/>
      <c r="C931" s="259"/>
      <c r="D931" s="259"/>
      <c r="E931" s="259"/>
      <c r="F931" s="259"/>
      <c r="G931" s="259"/>
      <c r="H931" s="259"/>
      <c r="I931" s="258"/>
      <c r="J931" s="258"/>
      <c r="K931" s="258"/>
      <c r="L931" s="258"/>
      <c r="M931" s="258"/>
      <c r="N931" s="258"/>
      <c r="O931" s="258"/>
      <c r="P931" s="258"/>
      <c r="Q931" s="258"/>
      <c r="R931" s="258"/>
      <c r="S931" s="258"/>
      <c r="T931" s="258"/>
      <c r="U931" s="258"/>
      <c r="V931" s="258"/>
      <c r="W931" s="258"/>
      <c r="X931" s="258"/>
      <c r="Y931" s="258"/>
    </row>
    <row r="932" spans="1:25" ht="15.75" customHeight="1">
      <c r="A932" s="259"/>
      <c r="B932" s="259"/>
      <c r="C932" s="259"/>
      <c r="D932" s="259"/>
      <c r="E932" s="259"/>
      <c r="F932" s="259"/>
      <c r="G932" s="259"/>
      <c r="H932" s="259"/>
      <c r="I932" s="258"/>
      <c r="J932" s="258"/>
      <c r="K932" s="258"/>
      <c r="L932" s="258"/>
      <c r="M932" s="258"/>
      <c r="N932" s="258"/>
      <c r="O932" s="258"/>
      <c r="P932" s="258"/>
      <c r="Q932" s="258"/>
      <c r="R932" s="258"/>
      <c r="S932" s="258"/>
      <c r="T932" s="258"/>
      <c r="U932" s="258"/>
      <c r="V932" s="258"/>
      <c r="W932" s="258"/>
      <c r="X932" s="258"/>
      <c r="Y932" s="258"/>
    </row>
    <row r="933" spans="1:25" ht="15.75" customHeight="1">
      <c r="A933" s="259"/>
      <c r="B933" s="259"/>
      <c r="C933" s="259"/>
      <c r="D933" s="259"/>
      <c r="E933" s="259"/>
      <c r="F933" s="259"/>
      <c r="G933" s="259"/>
      <c r="H933" s="259"/>
      <c r="I933" s="258"/>
      <c r="J933" s="258"/>
      <c r="K933" s="258"/>
      <c r="L933" s="258"/>
      <c r="M933" s="258"/>
      <c r="N933" s="258"/>
      <c r="O933" s="258"/>
      <c r="P933" s="258"/>
      <c r="Q933" s="258"/>
      <c r="R933" s="258"/>
      <c r="S933" s="258"/>
      <c r="T933" s="258"/>
      <c r="U933" s="258"/>
      <c r="V933" s="258"/>
      <c r="W933" s="258"/>
      <c r="X933" s="258"/>
      <c r="Y933" s="258"/>
    </row>
    <row r="934" spans="1:25" ht="15.75" customHeight="1">
      <c r="A934" s="259"/>
      <c r="B934" s="259"/>
      <c r="C934" s="259"/>
      <c r="D934" s="259"/>
      <c r="E934" s="259"/>
      <c r="F934" s="259"/>
      <c r="G934" s="259"/>
      <c r="H934" s="259"/>
      <c r="I934" s="258"/>
      <c r="J934" s="258"/>
      <c r="K934" s="258"/>
      <c r="L934" s="258"/>
      <c r="M934" s="258"/>
      <c r="N934" s="258"/>
      <c r="O934" s="258"/>
      <c r="P934" s="258"/>
      <c r="Q934" s="258"/>
      <c r="R934" s="258"/>
      <c r="S934" s="258"/>
      <c r="T934" s="258"/>
      <c r="U934" s="258"/>
      <c r="V934" s="258"/>
      <c r="W934" s="258"/>
      <c r="X934" s="258"/>
      <c r="Y934" s="258"/>
    </row>
    <row r="935" spans="1:25" ht="15.75" customHeight="1">
      <c r="A935" s="259"/>
      <c r="B935" s="259"/>
      <c r="C935" s="259"/>
      <c r="D935" s="259"/>
      <c r="E935" s="259"/>
      <c r="F935" s="259"/>
      <c r="G935" s="259"/>
      <c r="H935" s="259"/>
      <c r="I935" s="258"/>
      <c r="J935" s="258"/>
      <c r="K935" s="258"/>
      <c r="L935" s="258"/>
      <c r="M935" s="258"/>
      <c r="N935" s="258"/>
      <c r="O935" s="258"/>
      <c r="P935" s="258"/>
      <c r="Q935" s="258"/>
      <c r="R935" s="258"/>
      <c r="S935" s="258"/>
      <c r="T935" s="258"/>
      <c r="U935" s="258"/>
      <c r="V935" s="258"/>
      <c r="W935" s="258"/>
      <c r="X935" s="258"/>
      <c r="Y935" s="258"/>
    </row>
    <row r="936" spans="1:25" ht="15.75" customHeight="1">
      <c r="A936" s="259"/>
      <c r="B936" s="259"/>
      <c r="C936" s="259"/>
      <c r="D936" s="259"/>
      <c r="E936" s="259"/>
      <c r="F936" s="259"/>
      <c r="G936" s="259"/>
      <c r="H936" s="259"/>
      <c r="I936" s="258"/>
      <c r="J936" s="258"/>
      <c r="K936" s="258"/>
      <c r="L936" s="258"/>
      <c r="M936" s="258"/>
      <c r="N936" s="258"/>
      <c r="O936" s="258"/>
      <c r="P936" s="258"/>
      <c r="Q936" s="258"/>
      <c r="R936" s="258"/>
      <c r="S936" s="258"/>
      <c r="T936" s="258"/>
      <c r="U936" s="258"/>
      <c r="V936" s="258"/>
      <c r="W936" s="258"/>
      <c r="X936" s="258"/>
      <c r="Y936" s="258"/>
    </row>
    <row r="937" spans="1:25" ht="15.75" customHeight="1">
      <c r="A937" s="259"/>
      <c r="B937" s="259"/>
      <c r="C937" s="259"/>
      <c r="D937" s="259"/>
      <c r="E937" s="259"/>
      <c r="F937" s="259"/>
      <c r="G937" s="259"/>
      <c r="H937" s="259"/>
      <c r="I937" s="258"/>
      <c r="J937" s="258"/>
      <c r="K937" s="258"/>
      <c r="L937" s="258"/>
      <c r="M937" s="258"/>
      <c r="N937" s="258"/>
      <c r="O937" s="258"/>
      <c r="P937" s="258"/>
      <c r="Q937" s="258"/>
      <c r="R937" s="258"/>
      <c r="S937" s="258"/>
      <c r="T937" s="258"/>
      <c r="U937" s="258"/>
      <c r="V937" s="258"/>
      <c r="W937" s="258"/>
      <c r="X937" s="258"/>
      <c r="Y937" s="258"/>
    </row>
    <row r="938" spans="1:25" ht="15.75" customHeight="1">
      <c r="A938" s="259"/>
      <c r="B938" s="259"/>
      <c r="C938" s="259"/>
      <c r="D938" s="259"/>
      <c r="E938" s="259"/>
      <c r="F938" s="259"/>
      <c r="G938" s="259"/>
      <c r="H938" s="259"/>
      <c r="I938" s="258"/>
      <c r="J938" s="258"/>
      <c r="K938" s="258"/>
      <c r="L938" s="258"/>
      <c r="M938" s="258"/>
      <c r="N938" s="258"/>
      <c r="O938" s="258"/>
      <c r="P938" s="258"/>
      <c r="Q938" s="258"/>
      <c r="R938" s="258"/>
      <c r="S938" s="258"/>
      <c r="T938" s="258"/>
      <c r="U938" s="258"/>
      <c r="V938" s="258"/>
      <c r="W938" s="258"/>
      <c r="X938" s="258"/>
      <c r="Y938" s="258"/>
    </row>
    <row r="939" spans="1:25" ht="15.75" customHeight="1">
      <c r="A939" s="259"/>
      <c r="B939" s="259"/>
      <c r="C939" s="259"/>
      <c r="D939" s="259"/>
      <c r="E939" s="259"/>
      <c r="F939" s="259"/>
      <c r="G939" s="259"/>
      <c r="H939" s="259"/>
      <c r="I939" s="258"/>
      <c r="J939" s="258"/>
      <c r="K939" s="258"/>
      <c r="L939" s="258"/>
      <c r="M939" s="258"/>
      <c r="N939" s="258"/>
      <c r="O939" s="258"/>
      <c r="P939" s="258"/>
      <c r="Q939" s="258"/>
      <c r="R939" s="258"/>
      <c r="S939" s="258"/>
      <c r="T939" s="258"/>
      <c r="U939" s="258"/>
      <c r="V939" s="258"/>
      <c r="W939" s="258"/>
      <c r="X939" s="258"/>
      <c r="Y939" s="258"/>
    </row>
    <row r="940" spans="1:25" ht="15.75" customHeight="1">
      <c r="A940" s="259"/>
      <c r="B940" s="259"/>
      <c r="C940" s="259"/>
      <c r="D940" s="259"/>
      <c r="E940" s="259"/>
      <c r="F940" s="259"/>
      <c r="G940" s="259"/>
      <c r="H940" s="259"/>
      <c r="I940" s="258"/>
      <c r="J940" s="258"/>
      <c r="K940" s="258"/>
      <c r="L940" s="258"/>
      <c r="M940" s="258"/>
      <c r="N940" s="258"/>
      <c r="O940" s="258"/>
      <c r="P940" s="258"/>
      <c r="Q940" s="258"/>
      <c r="R940" s="258"/>
      <c r="S940" s="258"/>
      <c r="T940" s="258"/>
      <c r="U940" s="258"/>
      <c r="V940" s="258"/>
      <c r="W940" s="258"/>
      <c r="X940" s="258"/>
      <c r="Y940" s="258"/>
    </row>
    <row r="941" spans="1:25" ht="15.75" customHeight="1">
      <c r="A941" s="259"/>
      <c r="B941" s="259"/>
      <c r="C941" s="259"/>
      <c r="D941" s="259"/>
      <c r="E941" s="259"/>
      <c r="F941" s="259"/>
      <c r="G941" s="259"/>
      <c r="H941" s="259"/>
      <c r="I941" s="258"/>
      <c r="J941" s="258"/>
      <c r="K941" s="258"/>
      <c r="L941" s="258"/>
      <c r="M941" s="258"/>
      <c r="N941" s="258"/>
      <c r="O941" s="258"/>
      <c r="P941" s="258"/>
      <c r="Q941" s="258"/>
      <c r="R941" s="258"/>
      <c r="S941" s="258"/>
      <c r="T941" s="258"/>
      <c r="U941" s="258"/>
      <c r="V941" s="258"/>
      <c r="W941" s="258"/>
      <c r="X941" s="258"/>
      <c r="Y941" s="258"/>
    </row>
    <row r="942" spans="1:25" ht="15.75" customHeight="1">
      <c r="A942" s="259"/>
      <c r="B942" s="259"/>
      <c r="C942" s="259"/>
      <c r="D942" s="259"/>
      <c r="E942" s="259"/>
      <c r="F942" s="259"/>
      <c r="G942" s="259"/>
      <c r="H942" s="259"/>
      <c r="I942" s="258"/>
      <c r="J942" s="258"/>
      <c r="K942" s="258"/>
      <c r="L942" s="258"/>
      <c r="M942" s="258"/>
      <c r="N942" s="258"/>
      <c r="O942" s="258"/>
      <c r="P942" s="258"/>
      <c r="Q942" s="258"/>
      <c r="R942" s="258"/>
      <c r="S942" s="258"/>
      <c r="T942" s="258"/>
      <c r="U942" s="258"/>
      <c r="V942" s="258"/>
      <c r="W942" s="258"/>
      <c r="X942" s="258"/>
      <c r="Y942" s="258"/>
    </row>
    <row r="943" spans="1:25" ht="15.75" customHeight="1">
      <c r="A943" s="259"/>
      <c r="B943" s="259"/>
      <c r="C943" s="259"/>
      <c r="D943" s="259"/>
      <c r="E943" s="259"/>
      <c r="F943" s="259"/>
      <c r="G943" s="259"/>
      <c r="H943" s="259"/>
      <c r="I943" s="258"/>
      <c r="J943" s="258"/>
      <c r="K943" s="258"/>
      <c r="L943" s="258"/>
      <c r="M943" s="258"/>
      <c r="N943" s="258"/>
      <c r="O943" s="258"/>
      <c r="P943" s="258"/>
      <c r="Q943" s="258"/>
      <c r="R943" s="258"/>
      <c r="S943" s="258"/>
      <c r="T943" s="258"/>
      <c r="U943" s="258"/>
      <c r="V943" s="258"/>
      <c r="W943" s="258"/>
      <c r="X943" s="258"/>
      <c r="Y943" s="258"/>
    </row>
    <row r="944" spans="1:25" ht="15.75" customHeight="1">
      <c r="A944" s="259"/>
      <c r="B944" s="259"/>
      <c r="C944" s="259"/>
      <c r="D944" s="259"/>
      <c r="E944" s="259"/>
      <c r="F944" s="259"/>
      <c r="G944" s="259"/>
      <c r="H944" s="259"/>
      <c r="I944" s="258"/>
      <c r="J944" s="258"/>
      <c r="K944" s="258"/>
      <c r="L944" s="258"/>
      <c r="M944" s="258"/>
      <c r="N944" s="258"/>
      <c r="O944" s="258"/>
      <c r="P944" s="258"/>
      <c r="Q944" s="258"/>
      <c r="R944" s="258"/>
      <c r="S944" s="258"/>
      <c r="T944" s="258"/>
      <c r="U944" s="258"/>
      <c r="V944" s="258"/>
      <c r="W944" s="258"/>
      <c r="X944" s="258"/>
      <c r="Y944" s="258"/>
    </row>
    <row r="945" spans="1:25" ht="15.75" customHeight="1">
      <c r="A945" s="259"/>
      <c r="B945" s="259"/>
      <c r="C945" s="259"/>
      <c r="D945" s="259"/>
      <c r="E945" s="259"/>
      <c r="F945" s="259"/>
      <c r="G945" s="259"/>
      <c r="H945" s="259"/>
      <c r="I945" s="258"/>
      <c r="J945" s="258"/>
      <c r="K945" s="258"/>
      <c r="L945" s="258"/>
      <c r="M945" s="258"/>
      <c r="N945" s="258"/>
      <c r="O945" s="258"/>
      <c r="P945" s="258"/>
      <c r="Q945" s="258"/>
      <c r="R945" s="258"/>
      <c r="S945" s="258"/>
      <c r="T945" s="258"/>
      <c r="U945" s="258"/>
      <c r="V945" s="258"/>
      <c r="W945" s="258"/>
      <c r="X945" s="258"/>
      <c r="Y945" s="258"/>
    </row>
    <row r="946" spans="1:25" ht="15.75" customHeight="1">
      <c r="A946" s="259"/>
      <c r="B946" s="259"/>
      <c r="C946" s="259"/>
      <c r="D946" s="259"/>
      <c r="E946" s="259"/>
      <c r="F946" s="259"/>
      <c r="G946" s="259"/>
      <c r="H946" s="259"/>
      <c r="I946" s="258"/>
      <c r="J946" s="258"/>
      <c r="K946" s="258"/>
      <c r="L946" s="258"/>
      <c r="M946" s="258"/>
      <c r="N946" s="258"/>
      <c r="O946" s="258"/>
      <c r="P946" s="258"/>
      <c r="Q946" s="258"/>
      <c r="R946" s="258"/>
      <c r="S946" s="258"/>
      <c r="T946" s="258"/>
      <c r="U946" s="258"/>
      <c r="V946" s="258"/>
      <c r="W946" s="258"/>
      <c r="X946" s="258"/>
      <c r="Y946" s="258"/>
    </row>
    <row r="947" spans="1:25" ht="15.75" customHeight="1">
      <c r="A947" s="259"/>
      <c r="B947" s="259"/>
      <c r="C947" s="259"/>
      <c r="D947" s="259"/>
      <c r="E947" s="259"/>
      <c r="F947" s="259"/>
      <c r="G947" s="259"/>
      <c r="H947" s="259"/>
      <c r="I947" s="258"/>
      <c r="J947" s="258"/>
      <c r="K947" s="258"/>
      <c r="L947" s="258"/>
      <c r="M947" s="258"/>
      <c r="N947" s="258"/>
      <c r="O947" s="258"/>
      <c r="P947" s="258"/>
      <c r="Q947" s="258"/>
      <c r="R947" s="258"/>
      <c r="S947" s="258"/>
      <c r="T947" s="258"/>
      <c r="U947" s="258"/>
      <c r="V947" s="258"/>
      <c r="W947" s="258"/>
      <c r="X947" s="258"/>
      <c r="Y947" s="258"/>
    </row>
    <row r="948" spans="1:25" ht="15.75" customHeight="1">
      <c r="A948" s="259"/>
      <c r="B948" s="259"/>
      <c r="C948" s="259"/>
      <c r="D948" s="259"/>
      <c r="E948" s="259"/>
      <c r="F948" s="259"/>
      <c r="G948" s="259"/>
      <c r="H948" s="259"/>
      <c r="I948" s="258"/>
      <c r="J948" s="258"/>
      <c r="K948" s="258"/>
      <c r="L948" s="258"/>
      <c r="M948" s="258"/>
      <c r="N948" s="258"/>
      <c r="O948" s="258"/>
      <c r="P948" s="258"/>
      <c r="Q948" s="258"/>
      <c r="R948" s="258"/>
      <c r="S948" s="258"/>
      <c r="T948" s="258"/>
      <c r="U948" s="258"/>
      <c r="V948" s="258"/>
      <c r="W948" s="258"/>
      <c r="X948" s="258"/>
      <c r="Y948" s="258"/>
    </row>
    <row r="949" spans="1:25" ht="15.75" customHeight="1">
      <c r="A949" s="259"/>
      <c r="B949" s="259"/>
      <c r="C949" s="259"/>
      <c r="D949" s="259"/>
      <c r="E949" s="259"/>
      <c r="F949" s="259"/>
      <c r="G949" s="259"/>
      <c r="H949" s="259"/>
      <c r="I949" s="258"/>
      <c r="J949" s="258"/>
      <c r="K949" s="258"/>
      <c r="L949" s="258"/>
      <c r="M949" s="258"/>
      <c r="N949" s="258"/>
      <c r="O949" s="258"/>
      <c r="P949" s="258"/>
      <c r="Q949" s="258"/>
      <c r="R949" s="258"/>
      <c r="S949" s="258"/>
      <c r="T949" s="258"/>
      <c r="U949" s="258"/>
      <c r="V949" s="258"/>
      <c r="W949" s="258"/>
      <c r="X949" s="258"/>
      <c r="Y949" s="258"/>
    </row>
    <row r="950" spans="1:25" ht="15.75" customHeight="1">
      <c r="A950" s="259"/>
      <c r="B950" s="259"/>
      <c r="C950" s="259"/>
      <c r="D950" s="259"/>
      <c r="E950" s="259"/>
      <c r="F950" s="259"/>
      <c r="G950" s="259"/>
      <c r="H950" s="259"/>
      <c r="I950" s="258"/>
      <c r="J950" s="258"/>
      <c r="K950" s="258"/>
      <c r="L950" s="258"/>
      <c r="M950" s="258"/>
      <c r="N950" s="258"/>
      <c r="O950" s="258"/>
      <c r="P950" s="258"/>
      <c r="Q950" s="258"/>
      <c r="R950" s="258"/>
      <c r="S950" s="258"/>
      <c r="T950" s="258"/>
      <c r="U950" s="258"/>
      <c r="V950" s="258"/>
      <c r="W950" s="258"/>
      <c r="X950" s="258"/>
      <c r="Y950" s="258"/>
    </row>
    <row r="951" spans="1:25" ht="15.75" customHeight="1">
      <c r="A951" s="259"/>
      <c r="B951" s="259"/>
      <c r="C951" s="259"/>
      <c r="D951" s="259"/>
      <c r="E951" s="259"/>
      <c r="F951" s="259"/>
      <c r="G951" s="259"/>
      <c r="H951" s="259"/>
      <c r="I951" s="258"/>
      <c r="J951" s="258"/>
      <c r="K951" s="258"/>
      <c r="L951" s="258"/>
      <c r="M951" s="258"/>
      <c r="N951" s="258"/>
      <c r="O951" s="258"/>
      <c r="P951" s="258"/>
      <c r="Q951" s="258"/>
      <c r="R951" s="258"/>
      <c r="S951" s="258"/>
      <c r="T951" s="258"/>
      <c r="U951" s="258"/>
      <c r="V951" s="258"/>
      <c r="W951" s="258"/>
      <c r="X951" s="258"/>
      <c r="Y951" s="258"/>
    </row>
    <row r="952" spans="1:25" ht="15.75" customHeight="1">
      <c r="A952" s="259"/>
      <c r="B952" s="259"/>
      <c r="C952" s="259"/>
      <c r="D952" s="259"/>
      <c r="E952" s="259"/>
      <c r="F952" s="259"/>
      <c r="G952" s="259"/>
      <c r="H952" s="259"/>
      <c r="I952" s="258"/>
      <c r="J952" s="258"/>
      <c r="K952" s="258"/>
      <c r="L952" s="258"/>
      <c r="M952" s="258"/>
      <c r="N952" s="258"/>
      <c r="O952" s="258"/>
      <c r="P952" s="258"/>
      <c r="Q952" s="258"/>
      <c r="R952" s="258"/>
      <c r="S952" s="258"/>
      <c r="T952" s="258"/>
      <c r="U952" s="258"/>
      <c r="V952" s="258"/>
      <c r="W952" s="258"/>
      <c r="X952" s="258"/>
      <c r="Y952" s="258"/>
    </row>
    <row r="953" spans="1:25" ht="15.75" customHeight="1">
      <c r="A953" s="259"/>
      <c r="B953" s="259"/>
      <c r="C953" s="259"/>
      <c r="D953" s="259"/>
      <c r="E953" s="259"/>
      <c r="F953" s="259"/>
      <c r="G953" s="259"/>
      <c r="H953" s="259"/>
      <c r="I953" s="258"/>
      <c r="J953" s="258"/>
      <c r="K953" s="258"/>
      <c r="L953" s="258"/>
      <c r="M953" s="258"/>
      <c r="N953" s="258"/>
      <c r="O953" s="258"/>
      <c r="P953" s="258"/>
      <c r="Q953" s="258"/>
      <c r="R953" s="258"/>
      <c r="S953" s="258"/>
      <c r="T953" s="258"/>
      <c r="U953" s="258"/>
      <c r="V953" s="258"/>
      <c r="W953" s="258"/>
      <c r="X953" s="258"/>
      <c r="Y953" s="258"/>
    </row>
    <row r="954" spans="1:25" ht="15.75" customHeight="1">
      <c r="A954" s="259"/>
      <c r="B954" s="259"/>
      <c r="C954" s="259"/>
      <c r="D954" s="259"/>
      <c r="E954" s="259"/>
      <c r="F954" s="259"/>
      <c r="G954" s="259"/>
      <c r="H954" s="259"/>
      <c r="I954" s="258"/>
      <c r="J954" s="258"/>
      <c r="K954" s="258"/>
      <c r="L954" s="258"/>
      <c r="M954" s="258"/>
      <c r="N954" s="258"/>
      <c r="O954" s="258"/>
      <c r="P954" s="258"/>
      <c r="Q954" s="258"/>
      <c r="R954" s="258"/>
      <c r="S954" s="258"/>
      <c r="T954" s="258"/>
      <c r="U954" s="258"/>
      <c r="V954" s="258"/>
      <c r="W954" s="258"/>
      <c r="X954" s="258"/>
      <c r="Y954" s="258"/>
    </row>
    <row r="955" spans="1:25" ht="15.75" customHeight="1">
      <c r="A955" s="259"/>
      <c r="B955" s="259"/>
      <c r="C955" s="259"/>
      <c r="D955" s="259"/>
      <c r="E955" s="259"/>
      <c r="F955" s="259"/>
      <c r="G955" s="259"/>
      <c r="H955" s="259"/>
      <c r="I955" s="258"/>
      <c r="J955" s="258"/>
      <c r="K955" s="258"/>
      <c r="L955" s="258"/>
      <c r="M955" s="258"/>
      <c r="N955" s="258"/>
      <c r="O955" s="258"/>
      <c r="P955" s="258"/>
      <c r="Q955" s="258"/>
      <c r="R955" s="258"/>
      <c r="S955" s="258"/>
      <c r="T955" s="258"/>
      <c r="U955" s="258"/>
      <c r="V955" s="258"/>
      <c r="W955" s="258"/>
      <c r="X955" s="258"/>
      <c r="Y955" s="258"/>
    </row>
    <row r="956" spans="1:25" ht="15.75" customHeight="1">
      <c r="A956" s="259"/>
      <c r="B956" s="259"/>
      <c r="C956" s="259"/>
      <c r="D956" s="259"/>
      <c r="E956" s="259"/>
      <c r="F956" s="259"/>
      <c r="G956" s="259"/>
      <c r="H956" s="259"/>
      <c r="I956" s="258"/>
      <c r="J956" s="258"/>
      <c r="K956" s="258"/>
      <c r="L956" s="258"/>
      <c r="M956" s="258"/>
      <c r="N956" s="258"/>
      <c r="O956" s="258"/>
      <c r="P956" s="258"/>
      <c r="Q956" s="258"/>
      <c r="R956" s="258"/>
      <c r="S956" s="258"/>
      <c r="T956" s="258"/>
      <c r="U956" s="258"/>
      <c r="V956" s="258"/>
      <c r="W956" s="258"/>
      <c r="X956" s="258"/>
      <c r="Y956" s="258"/>
    </row>
    <row r="957" spans="1:25" ht="15.75" customHeight="1">
      <c r="A957" s="259"/>
      <c r="B957" s="259"/>
      <c r="C957" s="259"/>
      <c r="D957" s="259"/>
      <c r="E957" s="259"/>
      <c r="F957" s="259"/>
      <c r="G957" s="259"/>
      <c r="H957" s="259"/>
      <c r="I957" s="258"/>
      <c r="J957" s="258"/>
      <c r="K957" s="258"/>
      <c r="L957" s="258"/>
      <c r="M957" s="258"/>
      <c r="N957" s="258"/>
      <c r="O957" s="258"/>
      <c r="P957" s="258"/>
      <c r="Q957" s="258"/>
      <c r="R957" s="258"/>
      <c r="S957" s="258"/>
      <c r="T957" s="258"/>
      <c r="U957" s="258"/>
      <c r="V957" s="258"/>
      <c r="W957" s="258"/>
      <c r="X957" s="258"/>
      <c r="Y957" s="258"/>
    </row>
    <row r="958" spans="1:25" ht="15.75" customHeight="1">
      <c r="A958" s="259"/>
      <c r="B958" s="259"/>
      <c r="C958" s="259"/>
      <c r="D958" s="259"/>
      <c r="E958" s="259"/>
      <c r="F958" s="259"/>
      <c r="G958" s="259"/>
      <c r="H958" s="259"/>
      <c r="I958" s="258"/>
      <c r="J958" s="258"/>
      <c r="K958" s="258"/>
      <c r="L958" s="258"/>
      <c r="M958" s="258"/>
      <c r="N958" s="258"/>
      <c r="O958" s="258"/>
      <c r="P958" s="258"/>
      <c r="Q958" s="258"/>
      <c r="R958" s="258"/>
      <c r="S958" s="258"/>
      <c r="T958" s="258"/>
      <c r="U958" s="258"/>
      <c r="V958" s="258"/>
      <c r="W958" s="258"/>
      <c r="X958" s="258"/>
      <c r="Y958" s="258"/>
    </row>
    <row r="959" spans="1:25" ht="15.75" customHeight="1">
      <c r="A959" s="259"/>
      <c r="B959" s="259"/>
      <c r="C959" s="259"/>
      <c r="D959" s="259"/>
      <c r="E959" s="259"/>
      <c r="F959" s="259"/>
      <c r="G959" s="259"/>
      <c r="H959" s="259"/>
      <c r="I959" s="258"/>
      <c r="J959" s="258"/>
      <c r="K959" s="258"/>
      <c r="L959" s="258"/>
      <c r="M959" s="258"/>
      <c r="N959" s="258"/>
      <c r="O959" s="258"/>
      <c r="P959" s="258"/>
      <c r="Q959" s="258"/>
      <c r="R959" s="258"/>
      <c r="S959" s="258"/>
      <c r="T959" s="258"/>
      <c r="U959" s="258"/>
      <c r="V959" s="258"/>
      <c r="W959" s="258"/>
      <c r="X959" s="258"/>
      <c r="Y959" s="258"/>
    </row>
    <row r="960" spans="1:25" ht="15.75" customHeight="1">
      <c r="A960" s="259"/>
      <c r="B960" s="259"/>
      <c r="C960" s="259"/>
      <c r="D960" s="259"/>
      <c r="E960" s="259"/>
      <c r="F960" s="259"/>
      <c r="G960" s="259"/>
      <c r="H960" s="259"/>
      <c r="I960" s="258"/>
      <c r="J960" s="258"/>
      <c r="K960" s="258"/>
      <c r="L960" s="258"/>
      <c r="M960" s="258"/>
      <c r="N960" s="258"/>
      <c r="O960" s="258"/>
      <c r="P960" s="258"/>
      <c r="Q960" s="258"/>
      <c r="R960" s="258"/>
      <c r="S960" s="258"/>
      <c r="T960" s="258"/>
      <c r="U960" s="258"/>
      <c r="V960" s="258"/>
      <c r="W960" s="258"/>
      <c r="X960" s="258"/>
      <c r="Y960" s="258"/>
    </row>
    <row r="961" spans="1:25" ht="15.75" customHeight="1">
      <c r="A961" s="259"/>
      <c r="B961" s="259"/>
      <c r="C961" s="259"/>
      <c r="D961" s="259"/>
      <c r="E961" s="259"/>
      <c r="F961" s="259"/>
      <c r="G961" s="259"/>
      <c r="H961" s="259"/>
      <c r="I961" s="258"/>
      <c r="J961" s="258"/>
      <c r="K961" s="258"/>
      <c r="L961" s="258"/>
      <c r="M961" s="258"/>
      <c r="N961" s="258"/>
      <c r="O961" s="258"/>
      <c r="P961" s="258"/>
      <c r="Q961" s="258"/>
      <c r="R961" s="258"/>
      <c r="S961" s="258"/>
      <c r="T961" s="258"/>
      <c r="U961" s="258"/>
      <c r="V961" s="258"/>
      <c r="W961" s="258"/>
      <c r="X961" s="258"/>
      <c r="Y961" s="258"/>
    </row>
    <row r="962" spans="1:25" ht="15.75" customHeight="1">
      <c r="A962" s="259"/>
      <c r="B962" s="259"/>
      <c r="C962" s="259"/>
      <c r="D962" s="259"/>
      <c r="E962" s="259"/>
      <c r="F962" s="259"/>
      <c r="G962" s="259"/>
      <c r="H962" s="259"/>
      <c r="I962" s="258"/>
      <c r="J962" s="258"/>
      <c r="K962" s="258"/>
      <c r="L962" s="258"/>
      <c r="M962" s="258"/>
      <c r="N962" s="258"/>
      <c r="O962" s="258"/>
      <c r="P962" s="258"/>
      <c r="Q962" s="258"/>
      <c r="R962" s="258"/>
      <c r="S962" s="258"/>
      <c r="T962" s="258"/>
      <c r="U962" s="258"/>
      <c r="V962" s="258"/>
      <c r="W962" s="258"/>
      <c r="X962" s="258"/>
      <c r="Y962" s="258"/>
    </row>
    <row r="963" spans="1:25" ht="15.75" customHeight="1">
      <c r="A963" s="259"/>
      <c r="B963" s="259"/>
      <c r="C963" s="259"/>
      <c r="D963" s="259"/>
      <c r="E963" s="259"/>
      <c r="F963" s="259"/>
      <c r="G963" s="259"/>
      <c r="H963" s="259"/>
      <c r="I963" s="258"/>
      <c r="J963" s="258"/>
      <c r="K963" s="258"/>
      <c r="L963" s="258"/>
      <c r="M963" s="258"/>
      <c r="N963" s="258"/>
      <c r="O963" s="258"/>
      <c r="P963" s="258"/>
      <c r="Q963" s="258"/>
      <c r="R963" s="258"/>
      <c r="S963" s="258"/>
      <c r="T963" s="258"/>
      <c r="U963" s="258"/>
      <c r="V963" s="258"/>
      <c r="W963" s="258"/>
      <c r="X963" s="258"/>
      <c r="Y963" s="258"/>
    </row>
    <row r="964" spans="1:25" ht="15.75" customHeight="1">
      <c r="A964" s="259"/>
      <c r="B964" s="259"/>
      <c r="C964" s="259"/>
      <c r="D964" s="259"/>
      <c r="E964" s="259"/>
      <c r="F964" s="259"/>
      <c r="G964" s="259"/>
      <c r="H964" s="259"/>
      <c r="I964" s="258"/>
      <c r="J964" s="258"/>
      <c r="K964" s="258"/>
      <c r="L964" s="258"/>
      <c r="M964" s="258"/>
      <c r="N964" s="258"/>
      <c r="O964" s="258"/>
      <c r="P964" s="258"/>
      <c r="Q964" s="258"/>
      <c r="R964" s="258"/>
      <c r="S964" s="258"/>
      <c r="T964" s="258"/>
      <c r="U964" s="258"/>
      <c r="V964" s="258"/>
      <c r="W964" s="258"/>
      <c r="X964" s="258"/>
      <c r="Y964" s="258"/>
    </row>
    <row r="965" spans="1:25" ht="15.75" customHeight="1">
      <c r="A965" s="259"/>
      <c r="B965" s="259"/>
      <c r="C965" s="259"/>
      <c r="D965" s="259"/>
      <c r="E965" s="259"/>
      <c r="F965" s="259"/>
      <c r="G965" s="259"/>
      <c r="H965" s="259"/>
      <c r="I965" s="258"/>
      <c r="J965" s="258"/>
      <c r="K965" s="258"/>
      <c r="L965" s="258"/>
      <c r="M965" s="258"/>
      <c r="N965" s="258"/>
      <c r="O965" s="258"/>
      <c r="P965" s="258"/>
      <c r="Q965" s="258"/>
      <c r="R965" s="258"/>
      <c r="S965" s="258"/>
      <c r="T965" s="258"/>
      <c r="U965" s="258"/>
      <c r="V965" s="258"/>
      <c r="W965" s="258"/>
      <c r="X965" s="258"/>
      <c r="Y965" s="258"/>
    </row>
    <row r="966" spans="1:25" ht="15.75" customHeight="1">
      <c r="A966" s="259"/>
      <c r="B966" s="259"/>
      <c r="C966" s="259"/>
      <c r="D966" s="259"/>
      <c r="E966" s="259"/>
      <c r="F966" s="259"/>
      <c r="G966" s="259"/>
      <c r="H966" s="259"/>
      <c r="I966" s="258"/>
      <c r="J966" s="258"/>
      <c r="K966" s="258"/>
      <c r="L966" s="258"/>
      <c r="M966" s="258"/>
      <c r="N966" s="258"/>
      <c r="O966" s="258"/>
      <c r="P966" s="258"/>
      <c r="Q966" s="258"/>
      <c r="R966" s="258"/>
      <c r="S966" s="258"/>
      <c r="T966" s="258"/>
      <c r="U966" s="258"/>
      <c r="V966" s="258"/>
      <c r="W966" s="258"/>
      <c r="X966" s="258"/>
      <c r="Y966" s="258"/>
    </row>
    <row r="967" spans="1:25" ht="15.75" customHeight="1">
      <c r="A967" s="259"/>
      <c r="B967" s="259"/>
      <c r="C967" s="259"/>
      <c r="D967" s="259"/>
      <c r="E967" s="259"/>
      <c r="F967" s="259"/>
      <c r="G967" s="259"/>
      <c r="H967" s="259"/>
      <c r="I967" s="258"/>
      <c r="J967" s="258"/>
      <c r="K967" s="258"/>
      <c r="L967" s="258"/>
      <c r="M967" s="258"/>
      <c r="N967" s="258"/>
      <c r="O967" s="258"/>
      <c r="P967" s="258"/>
      <c r="Q967" s="258"/>
      <c r="R967" s="258"/>
      <c r="S967" s="258"/>
      <c r="T967" s="258"/>
      <c r="U967" s="258"/>
      <c r="V967" s="258"/>
      <c r="W967" s="258"/>
      <c r="X967" s="258"/>
      <c r="Y967" s="258"/>
    </row>
    <row r="968" spans="1:25" ht="15.75" customHeight="1">
      <c r="A968" s="259"/>
      <c r="B968" s="259"/>
      <c r="C968" s="259"/>
      <c r="D968" s="259"/>
      <c r="E968" s="259"/>
      <c r="F968" s="259"/>
      <c r="G968" s="259"/>
      <c r="H968" s="259"/>
      <c r="I968" s="258"/>
      <c r="J968" s="258"/>
      <c r="K968" s="258"/>
      <c r="L968" s="258"/>
      <c r="M968" s="258"/>
      <c r="N968" s="258"/>
      <c r="O968" s="258"/>
      <c r="P968" s="258"/>
      <c r="Q968" s="258"/>
      <c r="R968" s="258"/>
      <c r="S968" s="258"/>
      <c r="T968" s="258"/>
      <c r="U968" s="258"/>
      <c r="V968" s="258"/>
      <c r="W968" s="258"/>
      <c r="X968" s="258"/>
      <c r="Y968" s="258"/>
    </row>
    <row r="969" spans="1:25" ht="15.75" customHeight="1">
      <c r="A969" s="259"/>
      <c r="B969" s="259"/>
      <c r="C969" s="259"/>
      <c r="D969" s="259"/>
      <c r="E969" s="259"/>
      <c r="F969" s="259"/>
      <c r="G969" s="259"/>
      <c r="H969" s="259"/>
      <c r="I969" s="258"/>
      <c r="J969" s="258"/>
      <c r="K969" s="258"/>
      <c r="L969" s="258"/>
      <c r="M969" s="258"/>
      <c r="N969" s="258"/>
      <c r="O969" s="258"/>
      <c r="P969" s="258"/>
      <c r="Q969" s="258"/>
      <c r="R969" s="258"/>
      <c r="S969" s="258"/>
      <c r="T969" s="258"/>
      <c r="U969" s="258"/>
      <c r="V969" s="258"/>
      <c r="W969" s="258"/>
      <c r="X969" s="258"/>
      <c r="Y969" s="258"/>
    </row>
    <row r="970" spans="1:25" ht="15.75" customHeight="1">
      <c r="A970" s="259"/>
      <c r="B970" s="259"/>
      <c r="C970" s="259"/>
      <c r="D970" s="259"/>
      <c r="E970" s="259"/>
      <c r="F970" s="259"/>
      <c r="G970" s="259"/>
      <c r="H970" s="259"/>
      <c r="I970" s="258"/>
      <c r="J970" s="258"/>
      <c r="K970" s="258"/>
      <c r="L970" s="258"/>
      <c r="M970" s="258"/>
      <c r="N970" s="258"/>
      <c r="O970" s="258"/>
      <c r="P970" s="258"/>
      <c r="Q970" s="258"/>
      <c r="R970" s="258"/>
      <c r="S970" s="258"/>
      <c r="T970" s="258"/>
      <c r="U970" s="258"/>
      <c r="V970" s="258"/>
      <c r="W970" s="258"/>
      <c r="X970" s="258"/>
      <c r="Y970" s="258"/>
    </row>
    <row r="971" spans="1:25" ht="15.75" customHeight="1">
      <c r="A971" s="259"/>
      <c r="B971" s="259"/>
      <c r="C971" s="259"/>
      <c r="D971" s="259"/>
      <c r="E971" s="259"/>
      <c r="F971" s="259"/>
      <c r="G971" s="259"/>
      <c r="H971" s="259"/>
      <c r="I971" s="258"/>
      <c r="J971" s="258"/>
      <c r="K971" s="258"/>
      <c r="L971" s="258"/>
      <c r="M971" s="258"/>
      <c r="N971" s="258"/>
      <c r="O971" s="258"/>
      <c r="P971" s="258"/>
      <c r="Q971" s="258"/>
      <c r="R971" s="258"/>
      <c r="S971" s="258"/>
      <c r="T971" s="258"/>
      <c r="U971" s="258"/>
      <c r="V971" s="258"/>
      <c r="W971" s="258"/>
      <c r="X971" s="258"/>
      <c r="Y971" s="258"/>
    </row>
    <row r="972" spans="1:25" ht="15.75" customHeight="1">
      <c r="A972" s="259"/>
      <c r="B972" s="259"/>
      <c r="C972" s="259"/>
      <c r="D972" s="259"/>
      <c r="E972" s="259"/>
      <c r="F972" s="259"/>
      <c r="G972" s="259"/>
      <c r="H972" s="259"/>
      <c r="I972" s="258"/>
      <c r="J972" s="258"/>
      <c r="K972" s="258"/>
      <c r="L972" s="258"/>
      <c r="M972" s="258"/>
      <c r="N972" s="258"/>
      <c r="O972" s="258"/>
      <c r="P972" s="258"/>
      <c r="Q972" s="258"/>
      <c r="R972" s="258"/>
      <c r="S972" s="258"/>
      <c r="T972" s="258"/>
      <c r="U972" s="258"/>
      <c r="V972" s="258"/>
      <c r="W972" s="258"/>
      <c r="X972" s="258"/>
      <c r="Y972" s="258"/>
    </row>
    <row r="973" spans="1:25" ht="15.75" customHeight="1">
      <c r="A973" s="259"/>
      <c r="B973" s="259"/>
      <c r="C973" s="259"/>
      <c r="D973" s="259"/>
      <c r="E973" s="259"/>
      <c r="F973" s="259"/>
      <c r="G973" s="259"/>
      <c r="H973" s="259"/>
      <c r="I973" s="258"/>
      <c r="J973" s="258"/>
      <c r="K973" s="258"/>
      <c r="L973" s="258"/>
      <c r="M973" s="258"/>
      <c r="N973" s="258"/>
      <c r="O973" s="258"/>
      <c r="P973" s="258"/>
      <c r="Q973" s="258"/>
      <c r="R973" s="258"/>
      <c r="S973" s="258"/>
      <c r="T973" s="258"/>
      <c r="U973" s="258"/>
      <c r="V973" s="258"/>
      <c r="W973" s="258"/>
      <c r="X973" s="258"/>
      <c r="Y973" s="258"/>
    </row>
    <row r="974" spans="1:25" ht="15.75" customHeight="1">
      <c r="A974" s="259"/>
      <c r="B974" s="259"/>
      <c r="C974" s="259"/>
      <c r="D974" s="259"/>
      <c r="E974" s="259"/>
      <c r="F974" s="259"/>
      <c r="G974" s="259"/>
      <c r="H974" s="259"/>
      <c r="I974" s="258"/>
      <c r="J974" s="258"/>
      <c r="K974" s="258"/>
      <c r="L974" s="258"/>
      <c r="M974" s="258"/>
      <c r="N974" s="258"/>
      <c r="O974" s="258"/>
      <c r="P974" s="258"/>
      <c r="Q974" s="258"/>
      <c r="R974" s="258"/>
      <c r="S974" s="258"/>
      <c r="T974" s="258"/>
      <c r="U974" s="258"/>
      <c r="V974" s="258"/>
      <c r="W974" s="258"/>
      <c r="X974" s="258"/>
      <c r="Y974" s="258"/>
    </row>
    <row r="975" spans="1:25" ht="15.75" customHeight="1">
      <c r="A975" s="259"/>
      <c r="B975" s="259"/>
      <c r="C975" s="259"/>
      <c r="D975" s="259"/>
      <c r="E975" s="259"/>
      <c r="F975" s="259"/>
      <c r="G975" s="259"/>
      <c r="H975" s="259"/>
      <c r="I975" s="258"/>
      <c r="J975" s="258"/>
      <c r="K975" s="258"/>
      <c r="L975" s="258"/>
      <c r="M975" s="258"/>
      <c r="N975" s="258"/>
      <c r="O975" s="258"/>
      <c r="P975" s="258"/>
      <c r="Q975" s="258"/>
      <c r="R975" s="258"/>
      <c r="S975" s="258"/>
      <c r="T975" s="258"/>
      <c r="U975" s="258"/>
      <c r="V975" s="258"/>
      <c r="W975" s="258"/>
      <c r="X975" s="258"/>
      <c r="Y975" s="258"/>
    </row>
    <row r="976" spans="1:25" ht="15.75" customHeight="1">
      <c r="A976" s="259"/>
      <c r="B976" s="259"/>
      <c r="C976" s="259"/>
      <c r="D976" s="259"/>
      <c r="E976" s="259"/>
      <c r="F976" s="259"/>
      <c r="G976" s="259"/>
      <c r="H976" s="259"/>
      <c r="I976" s="258"/>
      <c r="J976" s="258"/>
      <c r="K976" s="258"/>
      <c r="L976" s="258"/>
      <c r="M976" s="258"/>
      <c r="N976" s="258"/>
      <c r="O976" s="258"/>
      <c r="P976" s="258"/>
      <c r="Q976" s="258"/>
      <c r="R976" s="258"/>
      <c r="S976" s="258"/>
      <c r="T976" s="258"/>
      <c r="U976" s="258"/>
      <c r="V976" s="258"/>
      <c r="W976" s="258"/>
      <c r="X976" s="258"/>
      <c r="Y976" s="258"/>
    </row>
    <row r="977" spans="1:25" ht="15.75" customHeight="1">
      <c r="A977" s="259"/>
      <c r="B977" s="259"/>
      <c r="C977" s="259"/>
      <c r="D977" s="259"/>
      <c r="E977" s="259"/>
      <c r="F977" s="259"/>
      <c r="G977" s="259"/>
      <c r="H977" s="259"/>
      <c r="I977" s="258"/>
      <c r="J977" s="258"/>
      <c r="K977" s="258"/>
      <c r="L977" s="258"/>
      <c r="M977" s="258"/>
      <c r="N977" s="258"/>
      <c r="O977" s="258"/>
      <c r="P977" s="258"/>
      <c r="Q977" s="258"/>
      <c r="R977" s="258"/>
      <c r="S977" s="258"/>
      <c r="T977" s="258"/>
      <c r="U977" s="258"/>
      <c r="V977" s="258"/>
      <c r="W977" s="258"/>
      <c r="X977" s="258"/>
      <c r="Y977" s="258"/>
    </row>
    <row r="978" spans="1:25" ht="15.75" customHeight="1">
      <c r="A978" s="259"/>
      <c r="B978" s="259"/>
      <c r="C978" s="259"/>
      <c r="D978" s="259"/>
      <c r="E978" s="259"/>
      <c r="F978" s="259"/>
      <c r="G978" s="259"/>
      <c r="H978" s="259"/>
      <c r="I978" s="258"/>
      <c r="J978" s="258"/>
      <c r="K978" s="258"/>
      <c r="L978" s="258"/>
      <c r="M978" s="258"/>
      <c r="N978" s="258"/>
      <c r="O978" s="258"/>
      <c r="P978" s="258"/>
      <c r="Q978" s="258"/>
      <c r="R978" s="258"/>
      <c r="S978" s="258"/>
      <c r="T978" s="258"/>
      <c r="U978" s="258"/>
      <c r="V978" s="258"/>
      <c r="W978" s="258"/>
      <c r="X978" s="258"/>
      <c r="Y978" s="258"/>
    </row>
    <row r="979" spans="1:25" ht="15.75" customHeight="1">
      <c r="A979" s="259"/>
      <c r="B979" s="259"/>
      <c r="C979" s="259"/>
      <c r="D979" s="259"/>
      <c r="E979" s="259"/>
      <c r="F979" s="259"/>
      <c r="G979" s="259"/>
      <c r="H979" s="259"/>
      <c r="I979" s="258"/>
      <c r="J979" s="258"/>
      <c r="K979" s="258"/>
      <c r="L979" s="258"/>
      <c r="M979" s="258"/>
      <c r="N979" s="258"/>
      <c r="O979" s="258"/>
      <c r="P979" s="258"/>
      <c r="Q979" s="258"/>
      <c r="R979" s="258"/>
      <c r="S979" s="258"/>
      <c r="T979" s="258"/>
      <c r="U979" s="258"/>
      <c r="V979" s="258"/>
      <c r="W979" s="258"/>
      <c r="X979" s="258"/>
      <c r="Y979" s="258"/>
    </row>
    <row r="980" spans="1:25" ht="15.75" customHeight="1">
      <c r="A980" s="259"/>
      <c r="B980" s="259"/>
      <c r="C980" s="259"/>
      <c r="D980" s="259"/>
      <c r="E980" s="259"/>
      <c r="F980" s="259"/>
      <c r="G980" s="259"/>
      <c r="H980" s="259"/>
      <c r="I980" s="258"/>
      <c r="J980" s="258"/>
      <c r="K980" s="258"/>
      <c r="L980" s="258"/>
      <c r="M980" s="258"/>
      <c r="N980" s="258"/>
      <c r="O980" s="258"/>
      <c r="P980" s="258"/>
      <c r="Q980" s="258"/>
      <c r="R980" s="258"/>
      <c r="S980" s="258"/>
      <c r="T980" s="258"/>
      <c r="U980" s="258"/>
      <c r="V980" s="258"/>
      <c r="W980" s="258"/>
      <c r="X980" s="258"/>
      <c r="Y980" s="258"/>
    </row>
    <row r="981" spans="1:25" ht="15.75" customHeight="1">
      <c r="A981" s="259"/>
      <c r="B981" s="259"/>
      <c r="C981" s="259"/>
      <c r="D981" s="259"/>
      <c r="E981" s="259"/>
      <c r="F981" s="259"/>
      <c r="G981" s="259"/>
      <c r="H981" s="259"/>
      <c r="I981" s="258"/>
      <c r="J981" s="258"/>
      <c r="K981" s="258"/>
      <c r="L981" s="258"/>
      <c r="M981" s="258"/>
      <c r="N981" s="258"/>
      <c r="O981" s="258"/>
      <c r="P981" s="258"/>
      <c r="Q981" s="258"/>
      <c r="R981" s="258"/>
      <c r="S981" s="258"/>
      <c r="T981" s="258"/>
      <c r="U981" s="258"/>
      <c r="V981" s="258"/>
      <c r="W981" s="258"/>
      <c r="X981" s="258"/>
      <c r="Y981" s="258"/>
    </row>
    <row r="982" spans="1:25" ht="15.75" customHeight="1">
      <c r="A982" s="259"/>
      <c r="B982" s="259"/>
      <c r="C982" s="259"/>
      <c r="D982" s="259"/>
      <c r="E982" s="259"/>
      <c r="F982" s="259"/>
      <c r="G982" s="259"/>
      <c r="H982" s="259"/>
      <c r="I982" s="258"/>
      <c r="J982" s="258"/>
      <c r="K982" s="258"/>
      <c r="L982" s="258"/>
      <c r="M982" s="258"/>
      <c r="N982" s="258"/>
      <c r="O982" s="258"/>
      <c r="P982" s="258"/>
      <c r="Q982" s="258"/>
      <c r="R982" s="258"/>
      <c r="S982" s="258"/>
      <c r="T982" s="258"/>
      <c r="U982" s="258"/>
      <c r="V982" s="258"/>
      <c r="W982" s="258"/>
      <c r="X982" s="258"/>
      <c r="Y982" s="258"/>
    </row>
    <row r="983" spans="1:25" ht="15.75" customHeight="1">
      <c r="A983" s="259"/>
      <c r="B983" s="259"/>
      <c r="C983" s="259"/>
      <c r="D983" s="259"/>
      <c r="E983" s="259"/>
      <c r="F983" s="259"/>
      <c r="G983" s="259"/>
      <c r="H983" s="259"/>
      <c r="I983" s="258"/>
      <c r="J983" s="258"/>
      <c r="K983" s="258"/>
      <c r="L983" s="258"/>
      <c r="M983" s="258"/>
      <c r="N983" s="258"/>
      <c r="O983" s="258"/>
      <c r="P983" s="258"/>
      <c r="Q983" s="258"/>
      <c r="R983" s="258"/>
      <c r="S983" s="258"/>
      <c r="T983" s="258"/>
      <c r="U983" s="258"/>
      <c r="V983" s="258"/>
      <c r="W983" s="258"/>
      <c r="X983" s="258"/>
      <c r="Y983" s="258"/>
    </row>
    <row r="984" spans="1:25" ht="15.75" customHeight="1">
      <c r="A984" s="259"/>
      <c r="B984" s="259"/>
      <c r="C984" s="259"/>
      <c r="D984" s="259"/>
      <c r="E984" s="259"/>
      <c r="F984" s="259"/>
      <c r="G984" s="259"/>
      <c r="H984" s="259"/>
      <c r="I984" s="258"/>
      <c r="J984" s="258"/>
      <c r="K984" s="258"/>
      <c r="L984" s="258"/>
      <c r="M984" s="258"/>
      <c r="N984" s="258"/>
      <c r="O984" s="258"/>
      <c r="P984" s="258"/>
      <c r="Q984" s="258"/>
      <c r="R984" s="258"/>
      <c r="S984" s="258"/>
      <c r="T984" s="258"/>
      <c r="U984" s="258"/>
      <c r="V984" s="258"/>
      <c r="W984" s="258"/>
      <c r="X984" s="258"/>
      <c r="Y984" s="258"/>
    </row>
    <row r="985" spans="1:25" ht="15.75" customHeight="1">
      <c r="A985" s="259"/>
      <c r="B985" s="259"/>
      <c r="C985" s="259"/>
      <c r="D985" s="259"/>
      <c r="E985" s="259"/>
      <c r="F985" s="259"/>
      <c r="G985" s="259"/>
      <c r="H985" s="259"/>
      <c r="I985" s="258"/>
      <c r="J985" s="258"/>
      <c r="K985" s="258"/>
      <c r="L985" s="258"/>
      <c r="M985" s="258"/>
      <c r="N985" s="258"/>
      <c r="O985" s="258"/>
      <c r="P985" s="258"/>
      <c r="Q985" s="258"/>
      <c r="R985" s="258"/>
      <c r="S985" s="258"/>
      <c r="T985" s="258"/>
      <c r="U985" s="258"/>
      <c r="V985" s="258"/>
      <c r="W985" s="258"/>
      <c r="X985" s="258"/>
      <c r="Y985" s="258"/>
    </row>
    <row r="986" spans="1:25" ht="15.75" customHeight="1">
      <c r="A986" s="259"/>
      <c r="B986" s="259"/>
      <c r="C986" s="259"/>
      <c r="D986" s="259"/>
      <c r="E986" s="259"/>
      <c r="F986" s="259"/>
      <c r="G986" s="259"/>
      <c r="H986" s="259"/>
      <c r="I986" s="258"/>
      <c r="J986" s="258"/>
      <c r="K986" s="258"/>
      <c r="L986" s="258"/>
      <c r="M986" s="258"/>
      <c r="N986" s="258"/>
      <c r="O986" s="258"/>
      <c r="P986" s="258"/>
      <c r="Q986" s="258"/>
      <c r="R986" s="258"/>
      <c r="S986" s="258"/>
      <c r="T986" s="258"/>
      <c r="U986" s="258"/>
      <c r="V986" s="258"/>
      <c r="W986" s="258"/>
      <c r="X986" s="258"/>
      <c r="Y986" s="258"/>
    </row>
    <row r="987" spans="1:25" ht="15.75" customHeight="1">
      <c r="A987" s="259"/>
      <c r="B987" s="259"/>
      <c r="C987" s="259"/>
      <c r="D987" s="259"/>
      <c r="E987" s="259"/>
      <c r="F987" s="259"/>
      <c r="G987" s="259"/>
      <c r="H987" s="259"/>
      <c r="I987" s="258"/>
      <c r="J987" s="258"/>
      <c r="K987" s="258"/>
      <c r="L987" s="258"/>
      <c r="M987" s="258"/>
      <c r="N987" s="258"/>
      <c r="O987" s="258"/>
      <c r="P987" s="258"/>
      <c r="Q987" s="258"/>
      <c r="R987" s="258"/>
      <c r="S987" s="258"/>
      <c r="T987" s="258"/>
      <c r="U987" s="258"/>
      <c r="V987" s="258"/>
      <c r="W987" s="258"/>
      <c r="X987" s="258"/>
      <c r="Y987" s="258"/>
    </row>
    <row r="988" spans="1:25" ht="15.75" customHeight="1">
      <c r="A988" s="259"/>
      <c r="B988" s="259"/>
      <c r="C988" s="259"/>
      <c r="D988" s="259"/>
      <c r="E988" s="259"/>
      <c r="F988" s="259"/>
      <c r="G988" s="259"/>
      <c r="H988" s="259"/>
      <c r="I988" s="258"/>
      <c r="J988" s="258"/>
      <c r="K988" s="258"/>
      <c r="L988" s="258"/>
      <c r="M988" s="258"/>
      <c r="N988" s="258"/>
      <c r="O988" s="258"/>
      <c r="P988" s="258"/>
      <c r="Q988" s="258"/>
      <c r="R988" s="258"/>
      <c r="S988" s="258"/>
      <c r="T988" s="258"/>
      <c r="U988" s="258"/>
      <c r="V988" s="258"/>
      <c r="W988" s="258"/>
      <c r="X988" s="258"/>
      <c r="Y988" s="258"/>
    </row>
    <row r="989" spans="1:25" ht="15.75" customHeight="1">
      <c r="A989" s="259"/>
      <c r="B989" s="259"/>
      <c r="C989" s="259"/>
      <c r="D989" s="259"/>
      <c r="E989" s="259"/>
      <c r="F989" s="259"/>
      <c r="G989" s="259"/>
      <c r="H989" s="259"/>
      <c r="I989" s="258"/>
      <c r="J989" s="258"/>
      <c r="K989" s="258"/>
      <c r="L989" s="258"/>
      <c r="M989" s="258"/>
      <c r="N989" s="258"/>
      <c r="O989" s="258"/>
      <c r="P989" s="258"/>
      <c r="Q989" s="258"/>
      <c r="R989" s="258"/>
      <c r="S989" s="258"/>
      <c r="T989" s="258"/>
      <c r="U989" s="258"/>
      <c r="V989" s="258"/>
      <c r="W989" s="258"/>
      <c r="X989" s="258"/>
      <c r="Y989" s="258"/>
    </row>
    <row r="990" spans="1:25" ht="15.75" customHeight="1">
      <c r="A990" s="259"/>
      <c r="B990" s="259"/>
      <c r="C990" s="259"/>
      <c r="D990" s="259"/>
      <c r="E990" s="259"/>
      <c r="F990" s="259"/>
      <c r="G990" s="259"/>
      <c r="H990" s="259"/>
      <c r="I990" s="258"/>
      <c r="J990" s="258"/>
      <c r="K990" s="258"/>
      <c r="L990" s="258"/>
      <c r="M990" s="258"/>
      <c r="N990" s="258"/>
      <c r="O990" s="258"/>
      <c r="P990" s="258"/>
      <c r="Q990" s="258"/>
      <c r="R990" s="258"/>
      <c r="S990" s="258"/>
      <c r="T990" s="258"/>
      <c r="U990" s="258"/>
      <c r="V990" s="258"/>
      <c r="W990" s="258"/>
      <c r="X990" s="258"/>
      <c r="Y990" s="258"/>
    </row>
    <row r="991" spans="1:25" ht="15.75" customHeight="1">
      <c r="A991" s="259"/>
      <c r="B991" s="259"/>
      <c r="C991" s="259"/>
      <c r="D991" s="259"/>
      <c r="E991" s="259"/>
      <c r="F991" s="259"/>
      <c r="G991" s="259"/>
      <c r="H991" s="259"/>
      <c r="I991" s="258"/>
      <c r="J991" s="258"/>
      <c r="K991" s="258"/>
      <c r="L991" s="258"/>
      <c r="M991" s="258"/>
      <c r="N991" s="258"/>
      <c r="O991" s="258"/>
      <c r="P991" s="258"/>
      <c r="Q991" s="258"/>
      <c r="R991" s="258"/>
      <c r="S991" s="258"/>
      <c r="T991" s="258"/>
      <c r="U991" s="258"/>
      <c r="V991" s="258"/>
      <c r="W991" s="258"/>
      <c r="X991" s="258"/>
      <c r="Y991" s="258"/>
    </row>
    <row r="992" spans="1:25" ht="15.75" customHeight="1">
      <c r="A992" s="259"/>
      <c r="B992" s="259"/>
      <c r="C992" s="259"/>
      <c r="D992" s="259"/>
      <c r="E992" s="259"/>
      <c r="F992" s="259"/>
      <c r="G992" s="259"/>
      <c r="H992" s="259"/>
      <c r="I992" s="258"/>
      <c r="J992" s="258"/>
      <c r="K992" s="258"/>
      <c r="L992" s="258"/>
      <c r="M992" s="258"/>
      <c r="N992" s="258"/>
      <c r="O992" s="258"/>
      <c r="P992" s="258"/>
      <c r="Q992" s="258"/>
      <c r="R992" s="258"/>
      <c r="S992" s="258"/>
      <c r="T992" s="258"/>
      <c r="U992" s="258"/>
      <c r="V992" s="258"/>
      <c r="W992" s="258"/>
      <c r="X992" s="258"/>
      <c r="Y992" s="258"/>
    </row>
    <row r="993" spans="1:25" ht="15.75" customHeight="1">
      <c r="A993" s="259"/>
      <c r="B993" s="259"/>
      <c r="C993" s="259"/>
      <c r="D993" s="259"/>
      <c r="E993" s="259"/>
      <c r="F993" s="259"/>
      <c r="G993" s="259"/>
      <c r="H993" s="259"/>
      <c r="I993" s="258"/>
      <c r="J993" s="258"/>
      <c r="K993" s="258"/>
      <c r="L993" s="258"/>
      <c r="M993" s="258"/>
      <c r="N993" s="258"/>
      <c r="O993" s="258"/>
      <c r="P993" s="258"/>
      <c r="Q993" s="258"/>
      <c r="R993" s="258"/>
      <c r="S993" s="258"/>
      <c r="T993" s="258"/>
      <c r="U993" s="258"/>
      <c r="V993" s="258"/>
      <c r="W993" s="258"/>
      <c r="X993" s="258"/>
      <c r="Y993" s="258"/>
    </row>
    <row r="994" spans="1:25" ht="15.75" customHeight="1">
      <c r="A994" s="259"/>
      <c r="B994" s="259"/>
      <c r="C994" s="259"/>
      <c r="D994" s="259"/>
      <c r="E994" s="259"/>
      <c r="F994" s="259"/>
      <c r="G994" s="259"/>
      <c r="H994" s="259"/>
      <c r="I994" s="258"/>
      <c r="J994" s="258"/>
      <c r="K994" s="258"/>
      <c r="L994" s="258"/>
      <c r="M994" s="258"/>
      <c r="N994" s="258"/>
      <c r="O994" s="258"/>
      <c r="P994" s="258"/>
      <c r="Q994" s="258"/>
      <c r="R994" s="258"/>
      <c r="S994" s="258"/>
      <c r="T994" s="258"/>
      <c r="U994" s="258"/>
      <c r="V994" s="258"/>
      <c r="W994" s="258"/>
      <c r="X994" s="258"/>
      <c r="Y994" s="258"/>
    </row>
    <row r="995" spans="1:25" ht="15.75" customHeight="1">
      <c r="A995" s="259"/>
      <c r="B995" s="259"/>
      <c r="C995" s="259"/>
      <c r="D995" s="259"/>
      <c r="E995" s="259"/>
      <c r="F995" s="259"/>
      <c r="G995" s="259"/>
      <c r="H995" s="259"/>
      <c r="I995" s="258"/>
      <c r="J995" s="258"/>
      <c r="K995" s="258"/>
      <c r="L995" s="258"/>
      <c r="M995" s="258"/>
      <c r="N995" s="258"/>
      <c r="O995" s="258"/>
      <c r="P995" s="258"/>
      <c r="Q995" s="258"/>
      <c r="R995" s="258"/>
      <c r="S995" s="258"/>
      <c r="T995" s="258"/>
      <c r="U995" s="258"/>
      <c r="V995" s="258"/>
      <c r="W995" s="258"/>
      <c r="X995" s="258"/>
      <c r="Y995" s="258"/>
    </row>
    <row r="996" spans="1:25" ht="15.75" customHeight="1">
      <c r="A996" s="259"/>
      <c r="B996" s="259"/>
      <c r="C996" s="259"/>
      <c r="D996" s="259"/>
      <c r="E996" s="259"/>
      <c r="F996" s="259"/>
      <c r="G996" s="259"/>
      <c r="H996" s="259"/>
      <c r="I996" s="258"/>
      <c r="J996" s="258"/>
      <c r="K996" s="258"/>
      <c r="L996" s="258"/>
      <c r="M996" s="258"/>
      <c r="N996" s="258"/>
      <c r="O996" s="258"/>
      <c r="P996" s="258"/>
      <c r="Q996" s="258"/>
      <c r="R996" s="258"/>
      <c r="S996" s="258"/>
      <c r="T996" s="258"/>
      <c r="U996" s="258"/>
      <c r="V996" s="258"/>
      <c r="W996" s="258"/>
      <c r="X996" s="258"/>
      <c r="Y996" s="258"/>
    </row>
    <row r="997" spans="1:25" ht="15.75" customHeight="1">
      <c r="A997" s="259"/>
      <c r="B997" s="259"/>
      <c r="C997" s="259"/>
      <c r="D997" s="259"/>
      <c r="E997" s="259"/>
      <c r="F997" s="259"/>
      <c r="G997" s="259"/>
      <c r="H997" s="259"/>
      <c r="I997" s="258"/>
      <c r="J997" s="258"/>
      <c r="K997" s="258"/>
      <c r="L997" s="258"/>
      <c r="M997" s="258"/>
      <c r="N997" s="258"/>
      <c r="O997" s="258"/>
      <c r="P997" s="258"/>
      <c r="Q997" s="258"/>
      <c r="R997" s="258"/>
      <c r="S997" s="258"/>
      <c r="T997" s="258"/>
      <c r="U997" s="258"/>
      <c r="V997" s="258"/>
      <c r="W997" s="258"/>
      <c r="X997" s="258"/>
      <c r="Y997" s="258"/>
    </row>
    <row r="998" spans="1:25" ht="15.75" customHeight="1">
      <c r="A998" s="259"/>
      <c r="B998" s="259"/>
      <c r="C998" s="259"/>
      <c r="D998" s="259"/>
      <c r="E998" s="259"/>
      <c r="F998" s="259"/>
      <c r="G998" s="259"/>
      <c r="H998" s="259"/>
      <c r="I998" s="258"/>
      <c r="J998" s="258"/>
      <c r="K998" s="258"/>
      <c r="L998" s="258"/>
      <c r="M998" s="258"/>
      <c r="N998" s="258"/>
      <c r="O998" s="258"/>
      <c r="P998" s="258"/>
      <c r="Q998" s="258"/>
      <c r="R998" s="258"/>
      <c r="S998" s="258"/>
      <c r="T998" s="258"/>
      <c r="U998" s="258"/>
      <c r="V998" s="258"/>
      <c r="W998" s="258"/>
      <c r="X998" s="258"/>
      <c r="Y998" s="258"/>
    </row>
    <row r="999" spans="1:25" ht="15.75" customHeight="1">
      <c r="A999" s="259"/>
      <c r="B999" s="259"/>
      <c r="C999" s="259"/>
      <c r="D999" s="259"/>
      <c r="E999" s="259"/>
      <c r="F999" s="259"/>
      <c r="G999" s="259"/>
      <c r="H999" s="259"/>
      <c r="I999" s="258"/>
      <c r="J999" s="258"/>
      <c r="K999" s="258"/>
      <c r="L999" s="258"/>
      <c r="M999" s="258"/>
      <c r="N999" s="258"/>
      <c r="O999" s="258"/>
      <c r="P999" s="258"/>
      <c r="Q999" s="258"/>
      <c r="R999" s="258"/>
      <c r="S999" s="258"/>
      <c r="T999" s="258"/>
      <c r="U999" s="258"/>
      <c r="V999" s="258"/>
      <c r="W999" s="258"/>
      <c r="X999" s="258"/>
      <c r="Y999" s="258"/>
    </row>
    <row r="1000" spans="1:25" ht="15.75" customHeight="1">
      <c r="A1000" s="259"/>
      <c r="B1000" s="259"/>
      <c r="C1000" s="259"/>
      <c r="D1000" s="259"/>
      <c r="E1000" s="259"/>
      <c r="F1000" s="259"/>
      <c r="G1000" s="259"/>
      <c r="H1000" s="259"/>
      <c r="I1000" s="258"/>
      <c r="J1000" s="258"/>
      <c r="K1000" s="258"/>
      <c r="L1000" s="258"/>
      <c r="M1000" s="258"/>
      <c r="N1000" s="258"/>
      <c r="O1000" s="258"/>
      <c r="P1000" s="258"/>
      <c r="Q1000" s="258"/>
      <c r="R1000" s="258"/>
      <c r="S1000" s="258"/>
      <c r="T1000" s="258"/>
      <c r="U1000" s="258"/>
      <c r="V1000" s="258"/>
      <c r="W1000" s="258"/>
      <c r="X1000" s="258"/>
      <c r="Y1000" s="258"/>
    </row>
    <row r="1001" spans="1:25" ht="15.75" customHeight="1">
      <c r="A1001" s="259"/>
      <c r="B1001" s="259"/>
      <c r="C1001" s="259"/>
      <c r="D1001" s="259"/>
      <c r="E1001" s="259"/>
      <c r="F1001" s="259"/>
      <c r="G1001" s="259"/>
      <c r="H1001" s="259"/>
      <c r="I1001" s="258"/>
      <c r="J1001" s="258"/>
      <c r="K1001" s="258"/>
      <c r="L1001" s="258"/>
      <c r="M1001" s="258"/>
      <c r="N1001" s="258"/>
      <c r="O1001" s="258"/>
      <c r="P1001" s="258"/>
      <c r="Q1001" s="258"/>
      <c r="R1001" s="258"/>
      <c r="S1001" s="258"/>
      <c r="T1001" s="258"/>
      <c r="U1001" s="258"/>
      <c r="V1001" s="258"/>
      <c r="W1001" s="258"/>
      <c r="X1001" s="258"/>
      <c r="Y1001" s="258"/>
    </row>
  </sheetData>
  <mergeCells count="14">
    <mergeCell ref="B57:H57"/>
    <mergeCell ref="B1:H1"/>
    <mergeCell ref="B2:H2"/>
    <mergeCell ref="B3:H3"/>
    <mergeCell ref="B4:B5"/>
    <mergeCell ref="C4:C5"/>
    <mergeCell ref="D4:E4"/>
    <mergeCell ref="F4:G4"/>
    <mergeCell ref="H4:H5"/>
    <mergeCell ref="B6:B17"/>
    <mergeCell ref="B18:B29"/>
    <mergeCell ref="B54:B56"/>
    <mergeCell ref="B30:B41"/>
    <mergeCell ref="B42:B53"/>
  </mergeCells>
  <printOptions horizontalCentered="1"/>
  <pageMargins left="0" right="0" top="0.28000000000000003" bottom="0.26" header="0" footer="0"/>
  <pageSetup paperSize="9" scale="91" fitToWidth="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1003"/>
  <sheetViews>
    <sheetView showGridLines="0" workbookViewId="0">
      <selection activeCell="F15" sqref="F15"/>
    </sheetView>
  </sheetViews>
  <sheetFormatPr defaultColWidth="11.85546875" defaultRowHeight="15" customHeight="1"/>
  <cols>
    <col min="1" max="1" width="4" style="615" customWidth="1"/>
    <col min="2" max="2" width="10.7109375" style="615" customWidth="1"/>
    <col min="3" max="3" width="14.85546875" style="615" customWidth="1"/>
    <col min="4" max="4" width="21.85546875" style="615" customWidth="1"/>
    <col min="5" max="5" width="23.42578125" style="615" customWidth="1"/>
    <col min="6" max="6" width="16.42578125" style="615" customWidth="1"/>
    <col min="7" max="7" width="21" style="615" customWidth="1"/>
    <col min="8" max="8" width="5.140625" style="615" customWidth="1"/>
    <col min="9" max="9" width="14.28515625" style="615" customWidth="1"/>
    <col min="10" max="10" width="13.28515625" style="615" customWidth="1"/>
    <col min="11" max="26" width="10.42578125" style="615" customWidth="1"/>
    <col min="27" max="16384" width="11.85546875" style="615"/>
  </cols>
  <sheetData>
    <row r="1" spans="1:26" ht="18.75">
      <c r="A1" s="259"/>
      <c r="B1" s="3144" t="s">
        <v>356</v>
      </c>
      <c r="C1" s="3145"/>
      <c r="D1" s="3145"/>
      <c r="E1" s="3145"/>
      <c r="F1" s="3145"/>
      <c r="G1" s="3145"/>
      <c r="H1" s="338"/>
      <c r="I1" s="337"/>
      <c r="J1" s="337"/>
      <c r="K1" s="259"/>
      <c r="L1" s="259"/>
      <c r="M1" s="259"/>
      <c r="N1" s="259"/>
      <c r="O1" s="259"/>
      <c r="P1" s="259"/>
      <c r="Q1" s="259"/>
      <c r="R1" s="259"/>
      <c r="S1" s="259"/>
      <c r="T1" s="259"/>
      <c r="U1" s="259"/>
      <c r="V1" s="259"/>
      <c r="W1" s="259"/>
      <c r="X1" s="259"/>
      <c r="Y1" s="259"/>
      <c r="Z1" s="259"/>
    </row>
    <row r="2" spans="1:26" ht="15.75">
      <c r="A2" s="259"/>
      <c r="B2" s="3144" t="s">
        <v>338</v>
      </c>
      <c r="C2" s="3144"/>
      <c r="D2" s="3144"/>
      <c r="E2" s="3144"/>
      <c r="F2" s="3144"/>
      <c r="G2" s="3144"/>
      <c r="K2" s="259"/>
      <c r="L2" s="259"/>
      <c r="M2" s="259"/>
      <c r="N2" s="259"/>
      <c r="O2" s="259"/>
      <c r="P2" s="259"/>
      <c r="Q2" s="259"/>
      <c r="R2" s="259"/>
      <c r="S2" s="259"/>
      <c r="T2" s="259"/>
      <c r="U2" s="259"/>
      <c r="V2" s="259"/>
      <c r="W2" s="259"/>
      <c r="X2" s="259"/>
      <c r="Y2" s="259"/>
      <c r="Z2" s="259"/>
    </row>
    <row r="3" spans="1:26" ht="16.5" thickBot="1">
      <c r="A3" s="259"/>
      <c r="B3" s="3146"/>
      <c r="C3" s="3147"/>
      <c r="D3" s="3147"/>
      <c r="E3" s="3147"/>
      <c r="F3" s="3147"/>
      <c r="G3" s="3147"/>
      <c r="H3" s="315"/>
      <c r="I3" s="259"/>
      <c r="J3" s="259"/>
      <c r="K3" s="259"/>
      <c r="L3" s="259"/>
      <c r="M3" s="259"/>
      <c r="N3" s="259"/>
      <c r="O3" s="259"/>
      <c r="P3" s="259"/>
      <c r="Q3" s="259"/>
      <c r="R3" s="259"/>
      <c r="S3" s="259"/>
      <c r="T3" s="259"/>
      <c r="U3" s="259"/>
      <c r="V3" s="259"/>
      <c r="W3" s="259"/>
      <c r="X3" s="259"/>
      <c r="Y3" s="259"/>
      <c r="Z3" s="259"/>
    </row>
    <row r="4" spans="1:26" ht="27.75" customHeight="1" thickTop="1">
      <c r="A4" s="259"/>
      <c r="B4" s="3163" t="s">
        <v>216</v>
      </c>
      <c r="C4" s="3164" t="s">
        <v>201</v>
      </c>
      <c r="D4" s="3164" t="s">
        <v>337</v>
      </c>
      <c r="E4" s="3164" t="s">
        <v>336</v>
      </c>
      <c r="F4" s="3165" t="s">
        <v>335</v>
      </c>
      <c r="G4" s="3166"/>
      <c r="H4" s="315"/>
      <c r="I4" s="259"/>
      <c r="J4" s="259"/>
      <c r="K4" s="259"/>
      <c r="L4" s="259"/>
      <c r="M4" s="259"/>
      <c r="N4" s="259"/>
      <c r="O4" s="259"/>
      <c r="P4" s="259"/>
      <c r="Q4" s="259"/>
      <c r="R4" s="259"/>
      <c r="S4" s="259"/>
      <c r="T4" s="259"/>
      <c r="U4" s="259"/>
      <c r="V4" s="259"/>
      <c r="W4" s="259"/>
      <c r="X4" s="259"/>
      <c r="Y4" s="259"/>
      <c r="Z4" s="259"/>
    </row>
    <row r="5" spans="1:26" ht="36" customHeight="1">
      <c r="A5" s="296"/>
      <c r="B5" s="3143"/>
      <c r="C5" s="3150"/>
      <c r="D5" s="3150"/>
      <c r="E5" s="3150"/>
      <c r="F5" s="336" t="s">
        <v>320</v>
      </c>
      <c r="G5" s="335" t="s">
        <v>334</v>
      </c>
      <c r="H5" s="334"/>
      <c r="I5" s="334"/>
      <c r="J5" s="296"/>
      <c r="K5" s="296"/>
      <c r="L5" s="296"/>
      <c r="M5" s="296"/>
      <c r="N5" s="296"/>
      <c r="O5" s="296"/>
      <c r="P5" s="296"/>
      <c r="Q5" s="296"/>
      <c r="R5" s="296"/>
      <c r="S5" s="296"/>
      <c r="T5" s="296"/>
      <c r="U5" s="296"/>
      <c r="V5" s="296"/>
      <c r="W5" s="296"/>
      <c r="X5" s="296"/>
      <c r="Y5" s="296"/>
      <c r="Z5" s="296"/>
    </row>
    <row r="6" spans="1:26">
      <c r="A6" s="259"/>
      <c r="B6" s="3141" t="s">
        <v>64</v>
      </c>
      <c r="C6" s="301" t="s">
        <v>208</v>
      </c>
      <c r="D6" s="325">
        <v>1041.9670567600333</v>
      </c>
      <c r="E6" s="325">
        <v>9763.5593774365916</v>
      </c>
      <c r="F6" s="264">
        <v>15.06492518278775</v>
      </c>
      <c r="G6" s="324">
        <v>12.717709870329365</v>
      </c>
      <c r="H6" s="315"/>
      <c r="I6" s="259"/>
      <c r="J6" s="319"/>
      <c r="K6" s="318"/>
      <c r="L6" s="259"/>
      <c r="M6" s="318"/>
      <c r="N6" s="317"/>
      <c r="O6" s="316"/>
      <c r="P6" s="259"/>
      <c r="Q6" s="259"/>
      <c r="R6" s="259"/>
      <c r="S6" s="259"/>
      <c r="T6" s="259"/>
      <c r="U6" s="259"/>
      <c r="V6" s="259"/>
      <c r="W6" s="259"/>
      <c r="X6" s="259"/>
      <c r="Y6" s="259"/>
      <c r="Z6" s="259"/>
    </row>
    <row r="7" spans="1:26">
      <c r="A7" s="259"/>
      <c r="B7" s="3142"/>
      <c r="C7" s="301" t="s">
        <v>546</v>
      </c>
      <c r="D7" s="325">
        <v>1032.7036000000001</v>
      </c>
      <c r="E7" s="325">
        <v>9664.9845577912965</v>
      </c>
      <c r="F7" s="264">
        <v>14.143485966128065</v>
      </c>
      <c r="G7" s="324">
        <v>12.012749033644187</v>
      </c>
      <c r="H7" s="315"/>
      <c r="I7" s="259"/>
      <c r="J7" s="319"/>
      <c r="K7" s="318"/>
      <c r="L7" s="318"/>
      <c r="M7" s="318"/>
      <c r="N7" s="317"/>
      <c r="O7" s="316"/>
      <c r="P7" s="259"/>
      <c r="Q7" s="259"/>
      <c r="R7" s="259"/>
      <c r="S7" s="259"/>
      <c r="T7" s="259"/>
      <c r="U7" s="259"/>
      <c r="V7" s="259"/>
      <c r="W7" s="259"/>
      <c r="X7" s="259"/>
      <c r="Y7" s="259"/>
      <c r="Z7" s="259"/>
    </row>
    <row r="8" spans="1:26">
      <c r="A8" s="259"/>
      <c r="B8" s="3142"/>
      <c r="C8" s="301" t="s">
        <v>202</v>
      </c>
      <c r="D8" s="325">
        <v>1054.6091550086007</v>
      </c>
      <c r="E8" s="325">
        <v>9903.3632736275795</v>
      </c>
      <c r="F8" s="264">
        <v>14.626797370480839</v>
      </c>
      <c r="G8" s="324">
        <v>12.497145980573077</v>
      </c>
      <c r="H8" s="315"/>
      <c r="I8" s="259"/>
      <c r="J8" s="319"/>
      <c r="K8" s="318"/>
      <c r="L8" s="318"/>
      <c r="M8" s="318"/>
      <c r="N8" s="317"/>
      <c r="O8" s="316"/>
      <c r="P8" s="259"/>
      <c r="Q8" s="259"/>
      <c r="R8" s="259"/>
      <c r="S8" s="259"/>
      <c r="T8" s="259"/>
      <c r="U8" s="259"/>
      <c r="V8" s="259"/>
      <c r="W8" s="259"/>
      <c r="X8" s="259"/>
      <c r="Y8" s="259"/>
      <c r="Z8" s="259"/>
    </row>
    <row r="9" spans="1:26">
      <c r="A9" s="259"/>
      <c r="B9" s="3142"/>
      <c r="C9" s="301" t="s">
        <v>206</v>
      </c>
      <c r="D9" s="325">
        <v>1061.2766998164675</v>
      </c>
      <c r="E9" s="325">
        <v>9889.8210774062736</v>
      </c>
      <c r="F9" s="264">
        <v>14.361168375188411</v>
      </c>
      <c r="G9" s="324">
        <v>12.38697512211111</v>
      </c>
      <c r="H9" s="315"/>
      <c r="I9" s="259"/>
      <c r="J9" s="319"/>
      <c r="K9" s="318"/>
      <c r="L9" s="318"/>
      <c r="M9" s="318"/>
      <c r="N9" s="317"/>
      <c r="O9" s="316"/>
      <c r="P9" s="259"/>
      <c r="Q9" s="259"/>
      <c r="R9" s="259"/>
      <c r="S9" s="259"/>
      <c r="T9" s="259"/>
      <c r="U9" s="259"/>
      <c r="V9" s="259"/>
      <c r="W9" s="259"/>
      <c r="X9" s="259"/>
      <c r="Y9" s="259"/>
      <c r="Z9" s="259"/>
    </row>
    <row r="10" spans="1:26">
      <c r="A10" s="259"/>
      <c r="B10" s="3142"/>
      <c r="C10" s="301" t="s">
        <v>205</v>
      </c>
      <c r="D10" s="325">
        <v>1076.84058511803</v>
      </c>
      <c r="E10" s="325">
        <v>9998.5198246799446</v>
      </c>
      <c r="F10" s="264">
        <v>14.332111065389258</v>
      </c>
      <c r="G10" s="324">
        <v>12.420501464821481</v>
      </c>
      <c r="H10" s="315"/>
      <c r="I10" s="259"/>
      <c r="J10" s="319"/>
      <c r="K10" s="318"/>
      <c r="L10" s="318"/>
      <c r="M10" s="318"/>
      <c r="N10" s="317"/>
      <c r="O10" s="316"/>
      <c r="P10" s="259"/>
      <c r="Q10" s="259"/>
      <c r="R10" s="259"/>
      <c r="S10" s="259"/>
      <c r="T10" s="259"/>
      <c r="U10" s="259"/>
      <c r="V10" s="259"/>
      <c r="W10" s="259"/>
      <c r="X10" s="259"/>
      <c r="Y10" s="259"/>
      <c r="Z10" s="259"/>
    </row>
    <row r="11" spans="1:26">
      <c r="A11" s="259"/>
      <c r="B11" s="3142"/>
      <c r="C11" s="301" t="s">
        <v>204</v>
      </c>
      <c r="D11" s="325">
        <v>1088.7819086287927</v>
      </c>
      <c r="E11" s="325">
        <v>10031.158177895639</v>
      </c>
      <c r="F11" s="264">
        <v>14.281673017037701</v>
      </c>
      <c r="G11" s="324">
        <v>12.409031975277177</v>
      </c>
      <c r="H11" s="315"/>
      <c r="I11" s="259"/>
      <c r="J11" s="319"/>
      <c r="K11" s="318"/>
      <c r="L11" s="318"/>
      <c r="M11" s="318"/>
      <c r="N11" s="317"/>
      <c r="O11" s="316"/>
      <c r="P11" s="259"/>
      <c r="Q11" s="259"/>
      <c r="R11" s="259"/>
      <c r="S11" s="259"/>
      <c r="T11" s="259"/>
      <c r="U11" s="259"/>
      <c r="V11" s="259"/>
      <c r="W11" s="259"/>
      <c r="X11" s="259"/>
      <c r="Y11" s="259"/>
      <c r="Z11" s="259"/>
    </row>
    <row r="12" spans="1:26">
      <c r="A12" s="259"/>
      <c r="B12" s="3142"/>
      <c r="C12" s="301" t="s">
        <v>203</v>
      </c>
      <c r="D12" s="325">
        <v>1077.3944708432789</v>
      </c>
      <c r="E12" s="325">
        <v>10104.046430116092</v>
      </c>
      <c r="F12" s="264">
        <v>13.748597060753244</v>
      </c>
      <c r="G12" s="324">
        <v>11.959928840616064</v>
      </c>
      <c r="H12" s="315"/>
      <c r="I12" s="259"/>
      <c r="J12" s="319"/>
      <c r="K12" s="318"/>
      <c r="L12" s="318"/>
      <c r="M12" s="318"/>
      <c r="N12" s="317"/>
      <c r="O12" s="316"/>
      <c r="P12" s="259"/>
      <c r="Q12" s="259"/>
      <c r="R12" s="259"/>
      <c r="S12" s="259"/>
      <c r="T12" s="259"/>
      <c r="U12" s="259"/>
      <c r="V12" s="259"/>
      <c r="W12" s="259"/>
      <c r="X12" s="259"/>
      <c r="Y12" s="259"/>
      <c r="Z12" s="259"/>
    </row>
    <row r="13" spans="1:26">
      <c r="A13" s="259"/>
      <c r="B13" s="3142"/>
      <c r="C13" s="301" t="s">
        <v>213</v>
      </c>
      <c r="D13" s="325">
        <v>1074.1967418914064</v>
      </c>
      <c r="E13" s="325">
        <v>10108.898817600513</v>
      </c>
      <c r="F13" s="264">
        <v>13.852745039839904</v>
      </c>
      <c r="G13" s="324">
        <v>11.967914170915206</v>
      </c>
      <c r="H13" s="315"/>
      <c r="I13" s="259"/>
      <c r="J13" s="319"/>
      <c r="K13" s="318"/>
      <c r="L13" s="318"/>
      <c r="M13" s="333"/>
      <c r="N13" s="317"/>
      <c r="O13" s="316"/>
      <c r="P13" s="259"/>
      <c r="Q13" s="259"/>
      <c r="R13" s="259"/>
      <c r="S13" s="259"/>
      <c r="T13" s="259"/>
      <c r="U13" s="259"/>
      <c r="V13" s="259"/>
      <c r="W13" s="259"/>
      <c r="X13" s="259"/>
      <c r="Y13" s="259"/>
      <c r="Z13" s="259"/>
    </row>
    <row r="14" spans="1:26">
      <c r="A14" s="259"/>
      <c r="B14" s="3142"/>
      <c r="C14" s="301" t="s">
        <v>212</v>
      </c>
      <c r="D14" s="325">
        <v>1057.3004245120676</v>
      </c>
      <c r="E14" s="325">
        <v>10255.096261028784</v>
      </c>
      <c r="F14" s="264">
        <v>13.26474347076293</v>
      </c>
      <c r="G14" s="324">
        <v>11.45285314497314</v>
      </c>
      <c r="H14" s="315"/>
      <c r="I14" s="259"/>
      <c r="J14" s="319"/>
      <c r="K14" s="318"/>
      <c r="L14" s="318"/>
      <c r="M14" s="318"/>
      <c r="N14" s="317"/>
      <c r="O14" s="316"/>
      <c r="P14" s="259"/>
      <c r="Q14" s="259"/>
      <c r="R14" s="259"/>
      <c r="S14" s="259"/>
      <c r="T14" s="259"/>
      <c r="U14" s="259"/>
      <c r="V14" s="259"/>
      <c r="W14" s="259"/>
      <c r="X14" s="259"/>
      <c r="Y14" s="259"/>
      <c r="Z14" s="259"/>
    </row>
    <row r="15" spans="1:26">
      <c r="A15" s="259"/>
      <c r="B15" s="3142"/>
      <c r="C15" s="301" t="s">
        <v>211</v>
      </c>
      <c r="D15" s="325">
        <v>1058.2066359244009</v>
      </c>
      <c r="E15" s="325">
        <v>10312.899677657158</v>
      </c>
      <c r="F15" s="264">
        <v>13.239001587924598</v>
      </c>
      <c r="G15" s="324">
        <v>11.436319390604282</v>
      </c>
      <c r="H15" s="315"/>
      <c r="I15" s="259"/>
      <c r="J15" s="319"/>
      <c r="K15" s="318"/>
      <c r="L15" s="318"/>
      <c r="M15" s="318"/>
      <c r="N15" s="317"/>
      <c r="O15" s="316"/>
      <c r="P15" s="259"/>
      <c r="Q15" s="259"/>
      <c r="R15" s="259"/>
      <c r="S15" s="259"/>
      <c r="T15" s="259"/>
      <c r="U15" s="259"/>
      <c r="V15" s="259"/>
      <c r="W15" s="259"/>
      <c r="X15" s="259"/>
      <c r="Y15" s="259"/>
      <c r="Z15" s="259"/>
    </row>
    <row r="16" spans="1:26">
      <c r="A16" s="259"/>
      <c r="B16" s="3142"/>
      <c r="C16" s="312" t="s">
        <v>210</v>
      </c>
      <c r="D16" s="332">
        <v>1070.1826878141871</v>
      </c>
      <c r="E16" s="332">
        <v>10413.376353159359</v>
      </c>
      <c r="F16" s="280">
        <v>13.27830739612633</v>
      </c>
      <c r="G16" s="331">
        <v>11.467156360819313</v>
      </c>
      <c r="H16" s="315"/>
      <c r="I16" s="259"/>
      <c r="J16" s="319"/>
      <c r="K16" s="318"/>
      <c r="L16" s="318"/>
      <c r="M16" s="318"/>
      <c r="N16" s="317"/>
      <c r="O16" s="316"/>
      <c r="P16" s="259"/>
      <c r="Q16" s="259"/>
      <c r="R16" s="259"/>
      <c r="S16" s="259"/>
      <c r="T16" s="259"/>
      <c r="U16" s="259"/>
      <c r="V16" s="259"/>
      <c r="W16" s="259"/>
      <c r="X16" s="259"/>
      <c r="Y16" s="259"/>
      <c r="Z16" s="259"/>
    </row>
    <row r="17" spans="1:26">
      <c r="A17" s="259"/>
      <c r="B17" s="3143"/>
      <c r="C17" s="330" t="s">
        <v>209</v>
      </c>
      <c r="D17" s="329">
        <v>1079.432117189476</v>
      </c>
      <c r="E17" s="329">
        <v>10494.187509133541</v>
      </c>
      <c r="F17" s="274">
        <v>13.2</v>
      </c>
      <c r="G17" s="328">
        <v>11.4</v>
      </c>
      <c r="H17" s="315"/>
      <c r="I17" s="259"/>
      <c r="J17" s="319"/>
      <c r="K17" s="318"/>
      <c r="L17" s="318"/>
      <c r="M17" s="318"/>
      <c r="N17" s="317"/>
      <c r="O17" s="316"/>
      <c r="P17" s="259"/>
      <c r="Q17" s="259"/>
      <c r="R17" s="259"/>
      <c r="S17" s="259"/>
      <c r="T17" s="259"/>
      <c r="U17" s="259"/>
      <c r="V17" s="259"/>
      <c r="W17" s="259"/>
      <c r="X17" s="259"/>
      <c r="Y17" s="259"/>
      <c r="Z17" s="259"/>
    </row>
    <row r="18" spans="1:26">
      <c r="A18" s="259"/>
      <c r="B18" s="3141" t="s">
        <v>65</v>
      </c>
      <c r="C18" s="304" t="s">
        <v>208</v>
      </c>
      <c r="D18" s="325">
        <v>1078.7508409525187</v>
      </c>
      <c r="E18" s="327">
        <v>10546.004897375295</v>
      </c>
      <c r="F18" s="269">
        <v>14.2</v>
      </c>
      <c r="G18" s="326">
        <v>12</v>
      </c>
      <c r="H18" s="315"/>
      <c r="I18" s="317"/>
      <c r="J18" s="319"/>
      <c r="K18" s="318"/>
      <c r="L18" s="318"/>
      <c r="M18" s="333"/>
      <c r="N18" s="317"/>
      <c r="O18" s="316"/>
      <c r="P18" s="259"/>
      <c r="Q18" s="259"/>
      <c r="R18" s="259"/>
      <c r="S18" s="259"/>
      <c r="T18" s="259"/>
      <c r="U18" s="259"/>
      <c r="V18" s="259"/>
      <c r="W18" s="259"/>
      <c r="X18" s="259"/>
      <c r="Y18" s="259"/>
      <c r="Z18" s="259"/>
    </row>
    <row r="19" spans="1:26">
      <c r="A19" s="259"/>
      <c r="B19" s="3142"/>
      <c r="C19" s="301" t="s">
        <v>546</v>
      </c>
      <c r="D19" s="325">
        <v>1079.8778102458152</v>
      </c>
      <c r="E19" s="325">
        <v>10564.251714398506</v>
      </c>
      <c r="F19" s="264">
        <v>13.334596181842615</v>
      </c>
      <c r="G19" s="324">
        <v>11.352676329777967</v>
      </c>
      <c r="H19" s="315"/>
      <c r="I19" s="317"/>
      <c r="J19" s="319"/>
      <c r="K19" s="318"/>
      <c r="L19" s="318"/>
      <c r="M19" s="333"/>
      <c r="N19" s="317"/>
      <c r="O19" s="316"/>
      <c r="P19" s="259"/>
      <c r="Q19" s="259"/>
      <c r="R19" s="259"/>
      <c r="S19" s="259"/>
      <c r="T19" s="259"/>
      <c r="U19" s="259"/>
      <c r="V19" s="259"/>
      <c r="W19" s="259"/>
      <c r="X19" s="259"/>
      <c r="Y19" s="259"/>
      <c r="Z19" s="259"/>
    </row>
    <row r="20" spans="1:26">
      <c r="A20" s="259"/>
      <c r="B20" s="3142"/>
      <c r="C20" s="301" t="s">
        <v>202</v>
      </c>
      <c r="D20" s="325">
        <v>1099.7265480454967</v>
      </c>
      <c r="E20" s="325">
        <v>10646.979843600509</v>
      </c>
      <c r="F20" s="264">
        <v>13.037920404227709</v>
      </c>
      <c r="G20" s="324">
        <v>11.162192247910131</v>
      </c>
      <c r="H20" s="315"/>
      <c r="I20" s="317"/>
      <c r="J20" s="319"/>
      <c r="K20" s="318"/>
      <c r="L20" s="318"/>
      <c r="M20" s="333"/>
      <c r="N20" s="317"/>
      <c r="O20" s="316"/>
      <c r="P20" s="259"/>
      <c r="Q20" s="259"/>
      <c r="R20" s="259"/>
      <c r="S20" s="259"/>
      <c r="T20" s="259"/>
      <c r="U20" s="259"/>
      <c r="V20" s="259"/>
      <c r="W20" s="259"/>
      <c r="X20" s="259"/>
      <c r="Y20" s="259"/>
      <c r="Z20" s="259"/>
    </row>
    <row r="21" spans="1:26" ht="15.75" customHeight="1">
      <c r="A21" s="259"/>
      <c r="B21" s="3142"/>
      <c r="C21" s="301" t="s">
        <v>206</v>
      </c>
      <c r="D21" s="325">
        <v>1105.432337855071</v>
      </c>
      <c r="E21" s="325">
        <v>10625.070529172155</v>
      </c>
      <c r="F21" s="264">
        <v>13.458728171604431</v>
      </c>
      <c r="G21" s="324">
        <v>11.569391163611735</v>
      </c>
      <c r="H21" s="315"/>
      <c r="I21" s="317"/>
      <c r="J21" s="319"/>
      <c r="K21" s="318"/>
      <c r="L21" s="318"/>
      <c r="M21" s="333"/>
      <c r="N21" s="317"/>
      <c r="O21" s="316"/>
      <c r="P21" s="259"/>
      <c r="Q21" s="259"/>
      <c r="R21" s="259"/>
      <c r="S21" s="259"/>
      <c r="T21" s="259"/>
      <c r="U21" s="259"/>
      <c r="V21" s="259"/>
      <c r="W21" s="259"/>
      <c r="X21" s="259"/>
      <c r="Y21" s="259"/>
      <c r="Z21" s="259"/>
    </row>
    <row r="22" spans="1:26" ht="15.75" customHeight="1">
      <c r="A22" s="259"/>
      <c r="B22" s="3142"/>
      <c r="C22" s="301" t="s">
        <v>205</v>
      </c>
      <c r="D22" s="325">
        <v>1089.1498000000001</v>
      </c>
      <c r="E22" s="325">
        <v>10610.324403312226</v>
      </c>
      <c r="F22" s="264">
        <v>12.8</v>
      </c>
      <c r="G22" s="324">
        <v>11</v>
      </c>
      <c r="H22" s="315"/>
      <c r="I22" s="317"/>
      <c r="J22" s="319"/>
      <c r="K22" s="318"/>
      <c r="L22" s="318"/>
      <c r="M22" s="333"/>
      <c r="N22" s="317"/>
      <c r="O22" s="316"/>
      <c r="P22" s="259"/>
      <c r="Q22" s="259"/>
      <c r="R22" s="259"/>
      <c r="S22" s="259"/>
      <c r="T22" s="259"/>
      <c r="U22" s="259"/>
      <c r="V22" s="259"/>
      <c r="W22" s="259"/>
      <c r="X22" s="259"/>
      <c r="Y22" s="259"/>
      <c r="Z22" s="259"/>
    </row>
    <row r="23" spans="1:26" ht="15.75" customHeight="1">
      <c r="A23" s="259"/>
      <c r="B23" s="3142"/>
      <c r="C23" s="301" t="s">
        <v>204</v>
      </c>
      <c r="D23" s="325">
        <v>1067.3429214396274</v>
      </c>
      <c r="E23" s="325">
        <v>10513.622157600743</v>
      </c>
      <c r="F23" s="264">
        <v>12.215660413485642</v>
      </c>
      <c r="G23" s="324">
        <v>10.55158478904478</v>
      </c>
      <c r="H23" s="315"/>
      <c r="I23" s="317"/>
      <c r="J23" s="319"/>
      <c r="K23" s="318"/>
      <c r="L23" s="318"/>
      <c r="M23" s="318"/>
      <c r="N23" s="317"/>
      <c r="O23" s="316"/>
      <c r="P23" s="259"/>
      <c r="Q23" s="259"/>
      <c r="R23" s="259"/>
      <c r="S23" s="259"/>
      <c r="T23" s="259"/>
      <c r="U23" s="259"/>
      <c r="V23" s="259"/>
      <c r="W23" s="259"/>
      <c r="X23" s="259"/>
      <c r="Y23" s="259"/>
      <c r="Z23" s="259"/>
    </row>
    <row r="24" spans="1:26" ht="15.75" customHeight="1">
      <c r="A24" s="259"/>
      <c r="B24" s="3142"/>
      <c r="C24" s="301" t="s">
        <v>203</v>
      </c>
      <c r="D24" s="325">
        <v>1049.1986263619674</v>
      </c>
      <c r="E24" s="325">
        <v>10212.172730795866</v>
      </c>
      <c r="F24" s="264">
        <v>11.30252070138658</v>
      </c>
      <c r="G24" s="324">
        <v>9.8245682543574091</v>
      </c>
      <c r="H24" s="315"/>
      <c r="I24" s="317"/>
      <c r="J24" s="319"/>
      <c r="K24" s="318"/>
      <c r="L24" s="318"/>
      <c r="M24" s="318"/>
      <c r="N24" s="317"/>
      <c r="O24" s="316"/>
      <c r="P24" s="259"/>
      <c r="Q24" s="259"/>
      <c r="R24" s="259"/>
      <c r="S24" s="259"/>
      <c r="T24" s="259"/>
      <c r="U24" s="259"/>
      <c r="V24" s="259"/>
      <c r="W24" s="259"/>
      <c r="X24" s="259"/>
      <c r="Y24" s="259"/>
      <c r="Z24" s="259"/>
    </row>
    <row r="25" spans="1:26" ht="15.75" customHeight="1">
      <c r="A25" s="259"/>
      <c r="B25" s="3142"/>
      <c r="C25" s="301" t="s">
        <v>213</v>
      </c>
      <c r="D25" s="325">
        <v>1049.220651892193</v>
      </c>
      <c r="E25" s="325">
        <v>10134.460078162785</v>
      </c>
      <c r="F25" s="264">
        <v>11.115454204461409</v>
      </c>
      <c r="G25" s="324">
        <v>9.7013208856968269</v>
      </c>
      <c r="H25" s="315"/>
      <c r="I25" s="317"/>
      <c r="J25" s="319"/>
      <c r="K25" s="318"/>
      <c r="L25" s="318"/>
      <c r="M25" s="318"/>
      <c r="N25" s="317"/>
      <c r="O25" s="316"/>
      <c r="P25" s="259"/>
      <c r="Q25" s="259"/>
      <c r="R25" s="259"/>
      <c r="S25" s="259"/>
      <c r="T25" s="259"/>
      <c r="U25" s="259"/>
      <c r="V25" s="259"/>
      <c r="W25" s="259"/>
      <c r="X25" s="259"/>
      <c r="Y25" s="259"/>
      <c r="Z25" s="259"/>
    </row>
    <row r="26" spans="1:26" ht="15.75" customHeight="1">
      <c r="A26" s="259"/>
      <c r="B26" s="3142"/>
      <c r="C26" s="301" t="s">
        <v>212</v>
      </c>
      <c r="D26" s="325">
        <v>1064.3745758102878</v>
      </c>
      <c r="E26" s="325">
        <v>10222.575641666232</v>
      </c>
      <c r="F26" s="264">
        <v>11.100108206847052</v>
      </c>
      <c r="G26" s="324">
        <v>9.6625142183875514</v>
      </c>
      <c r="H26" s="315"/>
      <c r="I26" s="317"/>
      <c r="J26" s="319"/>
      <c r="K26" s="318"/>
      <c r="L26" s="318"/>
      <c r="M26" s="318"/>
      <c r="N26" s="317"/>
      <c r="O26" s="316"/>
      <c r="P26" s="259"/>
      <c r="Q26" s="259"/>
      <c r="R26" s="259"/>
      <c r="S26" s="259"/>
      <c r="T26" s="259"/>
      <c r="U26" s="259"/>
      <c r="V26" s="259"/>
      <c r="W26" s="259"/>
      <c r="X26" s="259"/>
      <c r="Y26" s="259"/>
      <c r="Z26" s="259"/>
    </row>
    <row r="27" spans="1:26" ht="15.75" customHeight="1">
      <c r="A27" s="259"/>
      <c r="B27" s="3142"/>
      <c r="C27" s="301" t="s">
        <v>211</v>
      </c>
      <c r="D27" s="325">
        <v>1072.8500734180386</v>
      </c>
      <c r="E27" s="325">
        <v>9986.5035224614967</v>
      </c>
      <c r="F27" s="264">
        <v>11.035974005960451</v>
      </c>
      <c r="G27" s="324">
        <v>9.625829264152248</v>
      </c>
      <c r="H27" s="315"/>
      <c r="I27" s="317"/>
      <c r="J27" s="319"/>
      <c r="K27" s="318"/>
      <c r="L27" s="318"/>
      <c r="M27" s="318"/>
      <c r="N27" s="317"/>
      <c r="O27" s="316"/>
      <c r="P27" s="259"/>
      <c r="Q27" s="259"/>
      <c r="R27" s="259"/>
      <c r="S27" s="259"/>
      <c r="T27" s="259"/>
      <c r="U27" s="259"/>
      <c r="V27" s="259"/>
      <c r="W27" s="259"/>
      <c r="X27" s="259"/>
      <c r="Y27" s="259"/>
      <c r="Z27" s="259"/>
    </row>
    <row r="28" spans="1:26" ht="15.75" customHeight="1">
      <c r="A28" s="259"/>
      <c r="B28" s="3142"/>
      <c r="C28" s="312" t="s">
        <v>210</v>
      </c>
      <c r="D28" s="332">
        <v>1094.0037480703663</v>
      </c>
      <c r="E28" s="332">
        <v>10135.295053459016</v>
      </c>
      <c r="F28" s="280">
        <v>11.0133049939905</v>
      </c>
      <c r="G28" s="331">
        <v>9.6154429115388087</v>
      </c>
      <c r="H28" s="315"/>
      <c r="I28" s="317"/>
      <c r="J28" s="319"/>
      <c r="K28" s="318"/>
      <c r="L28" s="318"/>
      <c r="M28" s="318"/>
      <c r="N28" s="317"/>
      <c r="O28" s="316"/>
      <c r="P28" s="259"/>
      <c r="Q28" s="259"/>
      <c r="R28" s="259"/>
      <c r="S28" s="259"/>
      <c r="T28" s="259"/>
      <c r="U28" s="259"/>
      <c r="V28" s="259"/>
      <c r="W28" s="259"/>
      <c r="X28" s="259"/>
      <c r="Y28" s="259"/>
      <c r="Z28" s="259"/>
    </row>
    <row r="29" spans="1:26" ht="15.75" customHeight="1">
      <c r="A29" s="259"/>
      <c r="B29" s="3143"/>
      <c r="C29" s="330" t="s">
        <v>209</v>
      </c>
      <c r="D29" s="329">
        <v>1102.5852126730799</v>
      </c>
      <c r="E29" s="329">
        <v>10084.005969206877</v>
      </c>
      <c r="F29" s="274">
        <v>10.775553575854007</v>
      </c>
      <c r="G29" s="328">
        <v>9.4286355002656421</v>
      </c>
      <c r="H29" s="315"/>
      <c r="I29" s="317"/>
      <c r="J29" s="319"/>
      <c r="K29" s="318"/>
      <c r="L29" s="318"/>
      <c r="M29" s="318"/>
      <c r="N29" s="317"/>
      <c r="O29" s="316"/>
      <c r="P29" s="259"/>
      <c r="Q29" s="259"/>
      <c r="R29" s="259"/>
      <c r="S29" s="259"/>
      <c r="T29" s="259"/>
      <c r="U29" s="259"/>
      <c r="V29" s="259"/>
      <c r="W29" s="259"/>
      <c r="X29" s="259"/>
      <c r="Y29" s="259"/>
      <c r="Z29" s="259"/>
    </row>
    <row r="30" spans="1:26" ht="15.75" customHeight="1">
      <c r="A30" s="259"/>
      <c r="B30" s="3141" t="s">
        <v>66</v>
      </c>
      <c r="C30" s="304" t="s">
        <v>208</v>
      </c>
      <c r="D30" s="327">
        <v>1092.8721606509157</v>
      </c>
      <c r="E30" s="327">
        <v>9798.0290537109158</v>
      </c>
      <c r="F30" s="269">
        <v>9.2265597339849439</v>
      </c>
      <c r="G30" s="326">
        <v>8.0035046756108095</v>
      </c>
      <c r="H30" s="315"/>
      <c r="I30" s="317"/>
      <c r="J30" s="319"/>
      <c r="K30" s="318"/>
      <c r="L30" s="318"/>
      <c r="M30" s="318"/>
      <c r="N30" s="317"/>
      <c r="O30" s="316"/>
      <c r="P30" s="259"/>
      <c r="Q30" s="259"/>
      <c r="R30" s="259"/>
      <c r="S30" s="259"/>
      <c r="T30" s="259"/>
      <c r="U30" s="259"/>
      <c r="V30" s="259"/>
      <c r="W30" s="259"/>
      <c r="X30" s="259"/>
      <c r="Y30" s="259"/>
      <c r="Z30" s="259"/>
    </row>
    <row r="31" spans="1:26" ht="15.75" customHeight="1">
      <c r="A31" s="259"/>
      <c r="B31" s="3142"/>
      <c r="C31" s="301" t="s">
        <v>546</v>
      </c>
      <c r="D31" s="325">
        <v>1117.4587574488337</v>
      </c>
      <c r="E31" s="325">
        <v>9745.8464804538107</v>
      </c>
      <c r="F31" s="264">
        <v>9.7349449722170007</v>
      </c>
      <c r="G31" s="324">
        <v>8.3423385946043727</v>
      </c>
      <c r="H31" s="315"/>
      <c r="I31" s="317"/>
      <c r="J31" s="319"/>
      <c r="K31" s="318"/>
      <c r="L31" s="318"/>
      <c r="M31" s="318"/>
      <c r="N31" s="317"/>
      <c r="O31" s="316"/>
      <c r="P31" s="259"/>
      <c r="Q31" s="259"/>
      <c r="R31" s="259"/>
      <c r="S31" s="259"/>
      <c r="T31" s="259"/>
      <c r="U31" s="259"/>
      <c r="V31" s="259"/>
      <c r="W31" s="259"/>
      <c r="X31" s="259"/>
      <c r="Y31" s="259"/>
      <c r="Z31" s="259"/>
    </row>
    <row r="32" spans="1:26" ht="15.75" customHeight="1">
      <c r="A32" s="259"/>
      <c r="B32" s="3142"/>
      <c r="C32" s="301" t="s">
        <v>202</v>
      </c>
      <c r="D32" s="325">
        <v>1120.9191561417736</v>
      </c>
      <c r="E32" s="325">
        <v>9560.8655697865361</v>
      </c>
      <c r="F32" s="264">
        <v>9.1951401653858813</v>
      </c>
      <c r="G32" s="324">
        <v>7.8809671776704358</v>
      </c>
      <c r="H32" s="315"/>
      <c r="I32" s="317"/>
      <c r="J32" s="319"/>
      <c r="K32" s="318"/>
      <c r="L32" s="318"/>
      <c r="M32" s="318"/>
      <c r="N32" s="317"/>
      <c r="O32" s="316"/>
      <c r="P32" s="259"/>
      <c r="Q32" s="259"/>
      <c r="R32" s="259"/>
      <c r="S32" s="259"/>
      <c r="T32" s="259"/>
      <c r="U32" s="259"/>
      <c r="V32" s="259"/>
      <c r="W32" s="259"/>
      <c r="X32" s="259"/>
      <c r="Y32" s="259"/>
      <c r="Z32" s="259"/>
    </row>
    <row r="33" spans="1:26" ht="15.75" customHeight="1">
      <c r="A33" s="259"/>
      <c r="B33" s="3142"/>
      <c r="C33" s="301" t="s">
        <v>206</v>
      </c>
      <c r="D33" s="325">
        <v>1082.7596524957348</v>
      </c>
      <c r="E33" s="325">
        <v>9425.1362508333477</v>
      </c>
      <c r="F33" s="264">
        <v>9.152660991802378</v>
      </c>
      <c r="G33" s="324">
        <v>7.8994564006431318</v>
      </c>
      <c r="H33" s="315"/>
      <c r="I33" s="317"/>
      <c r="J33" s="319"/>
      <c r="K33" s="318"/>
      <c r="L33" s="318"/>
      <c r="M33" s="333"/>
      <c r="N33" s="317"/>
      <c r="O33" s="316"/>
      <c r="P33" s="259"/>
      <c r="Q33" s="259"/>
      <c r="R33" s="259"/>
      <c r="S33" s="259"/>
      <c r="T33" s="259"/>
      <c r="U33" s="259"/>
      <c r="V33" s="259"/>
      <c r="W33" s="259"/>
      <c r="X33" s="259"/>
      <c r="Y33" s="259"/>
      <c r="Z33" s="259"/>
    </row>
    <row r="34" spans="1:26" ht="15.75" customHeight="1">
      <c r="A34" s="259"/>
      <c r="B34" s="3142"/>
      <c r="C34" s="301" t="s">
        <v>205</v>
      </c>
      <c r="D34" s="325">
        <v>1065.8025028684408</v>
      </c>
      <c r="E34" s="325">
        <v>9288.8487014118873</v>
      </c>
      <c r="F34" s="264">
        <v>8.9651063442525523</v>
      </c>
      <c r="G34" s="324">
        <v>7.7942756516003575</v>
      </c>
      <c r="H34" s="315"/>
      <c r="I34" s="317"/>
      <c r="J34" s="319"/>
      <c r="K34" s="318"/>
      <c r="L34" s="318"/>
      <c r="M34" s="318"/>
      <c r="N34" s="317"/>
      <c r="O34" s="316"/>
      <c r="P34" s="259"/>
      <c r="Q34" s="259"/>
      <c r="R34" s="259"/>
      <c r="S34" s="259"/>
      <c r="T34" s="259"/>
      <c r="U34" s="259"/>
      <c r="V34" s="259"/>
      <c r="W34" s="259"/>
      <c r="X34" s="259"/>
      <c r="Y34" s="259"/>
      <c r="Z34" s="259"/>
    </row>
    <row r="35" spans="1:26" ht="15.75" customHeight="1">
      <c r="A35" s="259"/>
      <c r="B35" s="3142"/>
      <c r="C35" s="301" t="s">
        <v>204</v>
      </c>
      <c r="D35" s="325">
        <v>1058.2013853280353</v>
      </c>
      <c r="E35" s="325">
        <v>9407.9070530586359</v>
      </c>
      <c r="F35" s="264">
        <v>8.9437045611512431</v>
      </c>
      <c r="G35" s="324">
        <v>7.7968311347844921</v>
      </c>
      <c r="H35" s="315"/>
      <c r="I35" s="317"/>
      <c r="J35" s="319"/>
      <c r="K35" s="318"/>
      <c r="L35" s="318"/>
      <c r="M35" s="318"/>
      <c r="N35" s="317"/>
      <c r="O35" s="316"/>
      <c r="P35" s="259"/>
      <c r="Q35" s="259"/>
      <c r="R35" s="259"/>
      <c r="S35" s="259"/>
      <c r="T35" s="259"/>
      <c r="U35" s="259"/>
      <c r="V35" s="259"/>
      <c r="W35" s="259"/>
      <c r="X35" s="259"/>
      <c r="Y35" s="259"/>
      <c r="Z35" s="259"/>
    </row>
    <row r="36" spans="1:26" ht="15.75" customHeight="1">
      <c r="A36" s="259"/>
      <c r="B36" s="3142"/>
      <c r="C36" s="301" t="s">
        <v>203</v>
      </c>
      <c r="D36" s="325">
        <v>1078.3585542621715</v>
      </c>
      <c r="E36" s="325">
        <v>9494.2644326657119</v>
      </c>
      <c r="F36" s="264">
        <v>9.1750494182900422</v>
      </c>
      <c r="G36" s="324">
        <v>8.0197872206229928</v>
      </c>
      <c r="H36" s="315"/>
      <c r="I36" s="317"/>
      <c r="J36" s="319"/>
      <c r="K36" s="318"/>
      <c r="L36" s="318"/>
      <c r="M36" s="318"/>
      <c r="N36" s="317"/>
      <c r="O36" s="316"/>
      <c r="P36" s="259"/>
      <c r="Q36" s="259"/>
      <c r="R36" s="259"/>
      <c r="S36" s="259"/>
      <c r="T36" s="259"/>
      <c r="U36" s="259"/>
      <c r="V36" s="259"/>
      <c r="W36" s="259"/>
      <c r="X36" s="259"/>
      <c r="Y36" s="259"/>
      <c r="Z36" s="259"/>
    </row>
    <row r="37" spans="1:26" ht="15.75" customHeight="1">
      <c r="A37" s="259"/>
      <c r="B37" s="3142"/>
      <c r="C37" s="301" t="s">
        <v>213</v>
      </c>
      <c r="D37" s="325">
        <v>1061.710350558863</v>
      </c>
      <c r="E37" s="325">
        <v>9568.4061874446943</v>
      </c>
      <c r="F37" s="264">
        <v>9.099310052343565</v>
      </c>
      <c r="G37" s="324">
        <v>7.9353185125433319</v>
      </c>
      <c r="H37" s="315"/>
      <c r="I37" s="317"/>
      <c r="J37" s="319"/>
      <c r="K37" s="318"/>
      <c r="L37" s="318"/>
      <c r="M37" s="318"/>
      <c r="N37" s="317"/>
      <c r="O37" s="316"/>
      <c r="P37" s="259"/>
      <c r="Q37" s="259"/>
      <c r="R37" s="259"/>
      <c r="S37" s="259"/>
      <c r="T37" s="259"/>
      <c r="U37" s="259"/>
      <c r="V37" s="259"/>
      <c r="W37" s="259"/>
      <c r="X37" s="259"/>
      <c r="Y37" s="259"/>
      <c r="Z37" s="259"/>
    </row>
    <row r="38" spans="1:26" ht="15.75" customHeight="1">
      <c r="A38" s="259"/>
      <c r="B38" s="3142"/>
      <c r="C38" s="301" t="s">
        <v>212</v>
      </c>
      <c r="D38" s="325">
        <v>1050.8542049559001</v>
      </c>
      <c r="E38" s="325">
        <v>9522.919845545086</v>
      </c>
      <c r="F38" s="264">
        <v>9.0399558417662647</v>
      </c>
      <c r="G38" s="324">
        <v>7.9044747619486451</v>
      </c>
      <c r="H38" s="315"/>
      <c r="I38" s="317"/>
      <c r="J38" s="319"/>
      <c r="K38" s="318"/>
      <c r="L38" s="318"/>
      <c r="M38" s="318"/>
      <c r="N38" s="317"/>
      <c r="O38" s="316"/>
      <c r="P38" s="259"/>
      <c r="Q38" s="259"/>
      <c r="R38" s="259"/>
      <c r="S38" s="259"/>
      <c r="T38" s="259"/>
      <c r="U38" s="259"/>
      <c r="V38" s="259"/>
      <c r="W38" s="259"/>
      <c r="X38" s="259"/>
      <c r="Y38" s="259"/>
      <c r="Z38" s="259"/>
    </row>
    <row r="39" spans="1:26" ht="15.75" customHeight="1">
      <c r="A39" s="259"/>
      <c r="B39" s="3142"/>
      <c r="C39" s="301" t="s">
        <v>211</v>
      </c>
      <c r="D39" s="325">
        <v>1060.6960553269951</v>
      </c>
      <c r="E39" s="325">
        <v>9423.3835761104747</v>
      </c>
      <c r="F39" s="264">
        <v>9.1182381837417523</v>
      </c>
      <c r="G39" s="324">
        <v>7.9889782725426164</v>
      </c>
      <c r="H39" s="315"/>
      <c r="I39" s="317"/>
      <c r="J39" s="319"/>
      <c r="K39" s="318"/>
      <c r="L39" s="318"/>
      <c r="M39" s="318"/>
      <c r="N39" s="317"/>
      <c r="O39" s="316"/>
      <c r="P39" s="259"/>
      <c r="Q39" s="259"/>
      <c r="R39" s="259"/>
      <c r="S39" s="259"/>
      <c r="T39" s="259"/>
      <c r="U39" s="259"/>
      <c r="V39" s="259"/>
      <c r="W39" s="259"/>
      <c r="X39" s="259"/>
      <c r="Y39" s="259"/>
      <c r="Z39" s="259"/>
    </row>
    <row r="40" spans="1:26" ht="15.75" customHeight="1">
      <c r="A40" s="259"/>
      <c r="B40" s="3142"/>
      <c r="C40" s="312" t="s">
        <v>210</v>
      </c>
      <c r="D40" s="332">
        <v>1030.8802569614227</v>
      </c>
      <c r="E40" s="332">
        <v>9254.6930331396234</v>
      </c>
      <c r="F40" s="280">
        <v>8.835400017621156</v>
      </c>
      <c r="G40" s="331">
        <v>7.7432530593025843</v>
      </c>
      <c r="H40" s="315"/>
      <c r="I40" s="317"/>
      <c r="J40" s="319"/>
      <c r="K40" s="318"/>
      <c r="L40" s="318"/>
      <c r="M40" s="318"/>
      <c r="N40" s="317"/>
      <c r="O40" s="316"/>
      <c r="P40" s="259"/>
      <c r="Q40" s="259"/>
      <c r="R40" s="259"/>
      <c r="S40" s="259"/>
      <c r="T40" s="259"/>
      <c r="U40" s="259"/>
      <c r="V40" s="259"/>
      <c r="W40" s="259"/>
      <c r="X40" s="259"/>
      <c r="Y40" s="259"/>
      <c r="Z40" s="259"/>
    </row>
    <row r="41" spans="1:26" ht="15.75" customHeight="1">
      <c r="A41" s="259"/>
      <c r="B41" s="3143"/>
      <c r="C41" s="330" t="s">
        <v>209</v>
      </c>
      <c r="D41" s="329">
        <v>1038.9188615432033</v>
      </c>
      <c r="E41" s="329">
        <v>9499.9895898244631</v>
      </c>
      <c r="F41" s="274">
        <v>8.9221940367481984</v>
      </c>
      <c r="G41" s="328">
        <v>7.7904322162395214</v>
      </c>
      <c r="H41" s="315"/>
      <c r="I41" s="317"/>
      <c r="J41" s="319"/>
      <c r="K41" s="318"/>
      <c r="L41" s="318"/>
      <c r="M41" s="318"/>
      <c r="N41" s="317"/>
      <c r="O41" s="316"/>
      <c r="P41" s="259"/>
      <c r="Q41" s="259"/>
      <c r="R41" s="259"/>
      <c r="S41" s="259"/>
      <c r="T41" s="259"/>
      <c r="U41" s="259"/>
      <c r="V41" s="259"/>
      <c r="W41" s="259"/>
      <c r="X41" s="259"/>
      <c r="Y41" s="259"/>
      <c r="Z41" s="259"/>
    </row>
    <row r="42" spans="1:26" ht="15.75" customHeight="1">
      <c r="A42" s="259"/>
      <c r="B42" s="3141" t="s">
        <v>67</v>
      </c>
      <c r="C42" s="304" t="s">
        <v>208</v>
      </c>
      <c r="D42" s="327">
        <v>1064.6443285751468</v>
      </c>
      <c r="E42" s="327">
        <v>9375.9958483060036</v>
      </c>
      <c r="F42" s="269">
        <v>10.207500660859177</v>
      </c>
      <c r="G42" s="326">
        <v>8.8142858127639894</v>
      </c>
      <c r="H42" s="315"/>
      <c r="I42" s="259"/>
      <c r="J42" s="319"/>
      <c r="K42" s="318"/>
      <c r="L42" s="318"/>
      <c r="M42" s="318"/>
      <c r="N42" s="317"/>
      <c r="O42" s="316"/>
      <c r="P42" s="259"/>
      <c r="Q42" s="259"/>
      <c r="R42" s="259"/>
      <c r="S42" s="259"/>
      <c r="T42" s="259"/>
      <c r="U42" s="259"/>
      <c r="V42" s="259"/>
      <c r="W42" s="259"/>
      <c r="X42" s="259"/>
      <c r="Y42" s="259"/>
      <c r="Z42" s="259"/>
    </row>
    <row r="43" spans="1:26" ht="15.75" customHeight="1">
      <c r="A43" s="259"/>
      <c r="B43" s="3142"/>
      <c r="C43" s="301" t="s">
        <v>546</v>
      </c>
      <c r="D43" s="325">
        <v>1078.93649604599</v>
      </c>
      <c r="E43" s="325">
        <v>9442.8189746716998</v>
      </c>
      <c r="F43" s="264">
        <v>9.5970724504286835</v>
      </c>
      <c r="G43" s="324">
        <v>8.3548112253267508</v>
      </c>
      <c r="H43" s="315"/>
      <c r="I43" s="259"/>
      <c r="J43" s="319"/>
      <c r="K43" s="318"/>
      <c r="L43" s="318"/>
      <c r="M43" s="318"/>
      <c r="N43" s="317"/>
      <c r="O43" s="316"/>
      <c r="P43" s="259"/>
      <c r="Q43" s="259"/>
      <c r="R43" s="259"/>
      <c r="S43" s="259"/>
      <c r="T43" s="259"/>
      <c r="U43" s="259"/>
      <c r="V43" s="259"/>
      <c r="W43" s="259"/>
      <c r="X43" s="259"/>
      <c r="Y43" s="259"/>
      <c r="Z43" s="259"/>
    </row>
    <row r="44" spans="1:26" ht="15.75" customHeight="1">
      <c r="A44" s="259"/>
      <c r="B44" s="3142"/>
      <c r="C44" s="301" t="s">
        <v>202</v>
      </c>
      <c r="D44" s="325">
        <v>1087.7253021773859</v>
      </c>
      <c r="E44" s="325">
        <v>9541.450019099877</v>
      </c>
      <c r="F44" s="264">
        <v>9.8143167207697921</v>
      </c>
      <c r="G44" s="324">
        <v>8.5325418165677114</v>
      </c>
      <c r="H44" s="315"/>
      <c r="I44" s="259"/>
      <c r="J44" s="319"/>
      <c r="K44" s="318"/>
      <c r="L44" s="318"/>
      <c r="M44" s="318"/>
      <c r="N44" s="317"/>
      <c r="O44" s="316"/>
      <c r="P44" s="259"/>
      <c r="Q44" s="259"/>
      <c r="R44" s="259"/>
      <c r="S44" s="259"/>
      <c r="T44" s="259"/>
      <c r="U44" s="259"/>
      <c r="V44" s="259"/>
      <c r="W44" s="259"/>
      <c r="X44" s="259"/>
      <c r="Y44" s="259"/>
      <c r="Z44" s="259"/>
    </row>
    <row r="45" spans="1:26" ht="15.75" customHeight="1">
      <c r="A45" s="259"/>
      <c r="B45" s="3142"/>
      <c r="C45" s="301" t="s">
        <v>206</v>
      </c>
      <c r="D45" s="325">
        <v>1103.1220635048301</v>
      </c>
      <c r="E45" s="325">
        <v>9629.2079565714903</v>
      </c>
      <c r="F45" s="264">
        <v>9.9253170014538128</v>
      </c>
      <c r="G45" s="324">
        <v>8.6989153069760654</v>
      </c>
      <c r="H45" s="315"/>
      <c r="I45" s="259"/>
      <c r="J45" s="319"/>
      <c r="K45" s="318"/>
      <c r="L45" s="318"/>
      <c r="M45" s="318"/>
      <c r="N45" s="317"/>
      <c r="O45" s="316"/>
      <c r="P45" s="259"/>
      <c r="Q45" s="259"/>
      <c r="R45" s="259"/>
      <c r="S45" s="259"/>
      <c r="T45" s="259"/>
      <c r="U45" s="259"/>
      <c r="V45" s="259"/>
      <c r="W45" s="259"/>
      <c r="X45" s="259"/>
      <c r="Y45" s="259"/>
      <c r="Z45" s="259"/>
    </row>
    <row r="46" spans="1:26" ht="15.75" customHeight="1">
      <c r="A46" s="259"/>
      <c r="B46" s="3142"/>
      <c r="C46" s="301" t="s">
        <v>205</v>
      </c>
      <c r="D46" s="325">
        <v>1088.31298395148</v>
      </c>
      <c r="E46" s="325">
        <v>9631.0883535529192</v>
      </c>
      <c r="F46" s="264">
        <v>9.5011678706295619</v>
      </c>
      <c r="G46" s="324">
        <v>8.3448859176648753</v>
      </c>
      <c r="H46" s="315"/>
      <c r="I46" s="259"/>
      <c r="J46" s="319"/>
      <c r="K46" s="318"/>
      <c r="L46" s="318"/>
      <c r="M46" s="318"/>
      <c r="N46" s="317"/>
      <c r="O46" s="316"/>
      <c r="P46" s="259"/>
      <c r="Q46" s="259"/>
      <c r="R46" s="259"/>
      <c r="S46" s="259"/>
      <c r="T46" s="259"/>
      <c r="U46" s="259"/>
      <c r="V46" s="259"/>
      <c r="W46" s="259"/>
      <c r="X46" s="259"/>
      <c r="Y46" s="259"/>
      <c r="Z46" s="259"/>
    </row>
    <row r="47" spans="1:26" ht="15.75" customHeight="1">
      <c r="A47" s="259"/>
      <c r="B47" s="3142"/>
      <c r="C47" s="301" t="s">
        <v>204</v>
      </c>
      <c r="D47" s="325">
        <v>1095.9751446051259</v>
      </c>
      <c r="E47" s="325">
        <v>9692.0334683863257</v>
      </c>
      <c r="F47" s="264">
        <v>9.5922555186707577</v>
      </c>
      <c r="G47" s="324">
        <v>8.4226413157226911</v>
      </c>
      <c r="H47" s="315"/>
      <c r="I47" s="259"/>
      <c r="J47" s="319"/>
      <c r="K47" s="318"/>
      <c r="L47" s="318"/>
      <c r="M47" s="318"/>
      <c r="N47" s="317"/>
      <c r="O47" s="316"/>
      <c r="P47" s="259"/>
      <c r="Q47" s="259"/>
      <c r="R47" s="259"/>
      <c r="S47" s="259"/>
      <c r="T47" s="259"/>
      <c r="U47" s="259"/>
      <c r="V47" s="259"/>
      <c r="W47" s="259"/>
      <c r="X47" s="259"/>
      <c r="Y47" s="259"/>
      <c r="Z47" s="259"/>
    </row>
    <row r="48" spans="1:26" ht="15.75" customHeight="1">
      <c r="A48" s="259"/>
      <c r="B48" s="3142"/>
      <c r="C48" s="301" t="s">
        <v>203</v>
      </c>
      <c r="D48" s="325">
        <v>1096.6814231247299</v>
      </c>
      <c r="E48" s="325">
        <v>9640.3078685366472</v>
      </c>
      <c r="F48" s="264">
        <v>9.6999999999999993</v>
      </c>
      <c r="G48" s="324">
        <v>8.5</v>
      </c>
      <c r="H48" s="315"/>
      <c r="I48" s="259"/>
      <c r="J48" s="319"/>
      <c r="K48" s="318"/>
      <c r="L48" s="318"/>
      <c r="M48" s="318"/>
      <c r="N48" s="317"/>
      <c r="O48" s="316"/>
      <c r="P48" s="259"/>
      <c r="Q48" s="259"/>
      <c r="R48" s="259"/>
      <c r="S48" s="259"/>
      <c r="T48" s="259"/>
      <c r="U48" s="259"/>
      <c r="V48" s="259"/>
      <c r="W48" s="259"/>
      <c r="X48" s="259"/>
      <c r="Y48" s="259"/>
      <c r="Z48" s="259"/>
    </row>
    <row r="49" spans="1:26" ht="15.75" customHeight="1">
      <c r="A49" s="259"/>
      <c r="B49" s="3142"/>
      <c r="C49" s="301" t="s">
        <v>213</v>
      </c>
      <c r="D49" s="325">
        <v>1136.5145496932828</v>
      </c>
      <c r="E49" s="325">
        <v>9595.6986634015757</v>
      </c>
      <c r="F49" s="264">
        <v>10</v>
      </c>
      <c r="G49" s="324">
        <v>8.8000000000000007</v>
      </c>
      <c r="H49" s="315"/>
      <c r="I49" s="259"/>
      <c r="J49" s="319"/>
      <c r="K49" s="318"/>
      <c r="L49" s="318"/>
      <c r="M49" s="318"/>
      <c r="N49" s="317"/>
      <c r="O49" s="316"/>
      <c r="P49" s="259"/>
      <c r="Q49" s="259"/>
      <c r="R49" s="259"/>
      <c r="S49" s="259"/>
      <c r="T49" s="259"/>
      <c r="U49" s="259"/>
      <c r="V49" s="259"/>
      <c r="W49" s="259"/>
      <c r="X49" s="259"/>
      <c r="Y49" s="259"/>
      <c r="Z49" s="259"/>
    </row>
    <row r="50" spans="1:26" ht="15.75" customHeight="1">
      <c r="A50" s="259"/>
      <c r="B50" s="3142"/>
      <c r="C50" s="301" t="s">
        <v>212</v>
      </c>
      <c r="D50" s="325">
        <v>1155.8953671310901</v>
      </c>
      <c r="E50" s="325">
        <v>9493.2273910240456</v>
      </c>
      <c r="F50" s="264">
        <v>10.7</v>
      </c>
      <c r="G50" s="324">
        <v>9.5</v>
      </c>
      <c r="H50" s="315"/>
      <c r="I50" s="259"/>
      <c r="J50" s="319"/>
      <c r="K50" s="318"/>
      <c r="L50" s="318"/>
      <c r="M50" s="318"/>
      <c r="N50" s="317"/>
      <c r="O50" s="316"/>
      <c r="P50" s="259"/>
      <c r="Q50" s="259"/>
      <c r="R50" s="259"/>
      <c r="S50" s="259"/>
      <c r="T50" s="259"/>
      <c r="U50" s="259"/>
      <c r="V50" s="259"/>
      <c r="W50" s="259"/>
      <c r="X50" s="259"/>
      <c r="Y50" s="259"/>
      <c r="Z50" s="259"/>
    </row>
    <row r="51" spans="1:26" ht="15.75" customHeight="1">
      <c r="A51" s="259"/>
      <c r="B51" s="3142"/>
      <c r="C51" s="301" t="s">
        <v>211</v>
      </c>
      <c r="D51" s="325">
        <v>1235.25351106729</v>
      </c>
      <c r="E51" s="325">
        <v>10250.215841567444</v>
      </c>
      <c r="F51" s="264">
        <v>12.2</v>
      </c>
      <c r="G51" s="324">
        <v>10.8</v>
      </c>
      <c r="H51" s="315"/>
      <c r="I51" s="259"/>
      <c r="J51" s="319"/>
      <c r="K51" s="318"/>
      <c r="L51" s="318"/>
      <c r="M51" s="318"/>
      <c r="N51" s="317"/>
      <c r="O51" s="316"/>
      <c r="P51" s="259"/>
      <c r="Q51" s="259"/>
      <c r="R51" s="259"/>
      <c r="S51" s="259"/>
      <c r="T51" s="259"/>
      <c r="U51" s="259"/>
      <c r="V51" s="259"/>
      <c r="W51" s="259"/>
      <c r="X51" s="259"/>
      <c r="Y51" s="259"/>
      <c r="Z51" s="259"/>
    </row>
    <row r="52" spans="1:26" ht="15.75" customHeight="1">
      <c r="A52" s="259"/>
      <c r="B52" s="3142"/>
      <c r="C52" s="301" t="s">
        <v>210</v>
      </c>
      <c r="D52" s="325">
        <v>1306.4606000000001</v>
      </c>
      <c r="E52" s="325">
        <v>10792.7</v>
      </c>
      <c r="F52" s="264">
        <v>13.3</v>
      </c>
      <c r="G52" s="324">
        <v>11.7</v>
      </c>
      <c r="H52" s="315"/>
      <c r="I52" s="259"/>
      <c r="J52" s="319"/>
      <c r="K52" s="318"/>
      <c r="L52" s="318"/>
      <c r="M52" s="318"/>
      <c r="N52" s="317"/>
      <c r="O52" s="316"/>
      <c r="P52" s="259"/>
      <c r="Q52" s="259"/>
      <c r="R52" s="259"/>
      <c r="S52" s="259"/>
      <c r="T52" s="259"/>
      <c r="U52" s="259"/>
      <c r="V52" s="259"/>
      <c r="W52" s="259"/>
      <c r="X52" s="259"/>
      <c r="Y52" s="259"/>
      <c r="Z52" s="259"/>
    </row>
    <row r="53" spans="1:26" ht="15.75" customHeight="1">
      <c r="A53" s="259"/>
      <c r="B53" s="3142"/>
      <c r="C53" s="323" t="s">
        <v>209</v>
      </c>
      <c r="D53" s="322">
        <v>1401.8362572825597</v>
      </c>
      <c r="E53" s="322">
        <v>11646.060125301652</v>
      </c>
      <c r="F53" s="321">
        <v>14.38253862224019</v>
      </c>
      <c r="G53" s="320">
        <v>12.698306266463904</v>
      </c>
      <c r="H53" s="315"/>
      <c r="I53" s="259"/>
      <c r="J53" s="319"/>
      <c r="K53" s="318"/>
      <c r="L53" s="318"/>
      <c r="M53" s="318"/>
      <c r="N53" s="317"/>
      <c r="O53" s="316"/>
      <c r="P53" s="259"/>
      <c r="Q53" s="259"/>
      <c r="R53" s="259"/>
      <c r="S53" s="259"/>
      <c r="T53" s="259"/>
      <c r="U53" s="259"/>
      <c r="V53" s="259"/>
      <c r="W53" s="259"/>
      <c r="X53" s="259"/>
      <c r="Y53" s="259"/>
      <c r="Z53" s="259"/>
    </row>
    <row r="54" spans="1:26" ht="15.75" customHeight="1">
      <c r="A54" s="259"/>
      <c r="B54" s="3138" t="s">
        <v>280</v>
      </c>
      <c r="C54" s="304" t="s">
        <v>208</v>
      </c>
      <c r="D54" s="327">
        <v>1436.7343993528427</v>
      </c>
      <c r="E54" s="327">
        <v>12017.853612319888</v>
      </c>
      <c r="F54" s="269">
        <v>17.307873085740965</v>
      </c>
      <c r="G54" s="326">
        <v>15.581957273824761</v>
      </c>
      <c r="H54" s="315"/>
      <c r="I54" s="259"/>
      <c r="J54" s="319"/>
      <c r="K54" s="318"/>
      <c r="L54" s="318"/>
      <c r="M54" s="318"/>
      <c r="N54" s="317"/>
      <c r="O54" s="316"/>
      <c r="P54" s="259"/>
      <c r="Q54" s="259"/>
      <c r="R54" s="259"/>
      <c r="S54" s="259"/>
      <c r="T54" s="259"/>
      <c r="U54" s="259"/>
      <c r="V54" s="259"/>
      <c r="W54" s="259"/>
      <c r="X54" s="259"/>
      <c r="Y54" s="259"/>
      <c r="Z54" s="259"/>
    </row>
    <row r="55" spans="1:26" ht="15.75" customHeight="1">
      <c r="A55" s="259"/>
      <c r="B55" s="3139"/>
      <c r="C55" s="301" t="s">
        <v>546</v>
      </c>
      <c r="D55" s="325">
        <v>1433.6678472311007</v>
      </c>
      <c r="E55" s="325">
        <v>12197.276222827128</v>
      </c>
      <c r="F55" s="264">
        <v>16.531618111223132</v>
      </c>
      <c r="G55" s="324">
        <v>14.938382137689137</v>
      </c>
      <c r="H55" s="315"/>
      <c r="I55" s="259"/>
      <c r="J55" s="319"/>
      <c r="K55" s="318"/>
      <c r="L55" s="318"/>
      <c r="M55" s="318"/>
      <c r="N55" s="317"/>
      <c r="O55" s="316"/>
      <c r="P55" s="259"/>
      <c r="Q55" s="259"/>
      <c r="R55" s="259"/>
      <c r="S55" s="259"/>
      <c r="T55" s="259"/>
      <c r="U55" s="259"/>
      <c r="V55" s="259"/>
      <c r="W55" s="259"/>
      <c r="X55" s="259"/>
      <c r="Y55" s="259"/>
      <c r="Z55" s="259"/>
    </row>
    <row r="56" spans="1:26" ht="15.75" customHeight="1" thickBot="1">
      <c r="A56" s="259"/>
      <c r="B56" s="3140"/>
      <c r="C56" s="1515" t="s">
        <v>202</v>
      </c>
      <c r="D56" s="1514">
        <v>1470.2606569218387</v>
      </c>
      <c r="E56" s="1514">
        <v>12553.455062515697</v>
      </c>
      <c r="F56" s="1493">
        <v>15.573234517663336</v>
      </c>
      <c r="G56" s="1513">
        <v>14.072959437563082</v>
      </c>
      <c r="H56" s="315"/>
      <c r="I56" s="259"/>
      <c r="J56" s="319"/>
      <c r="K56" s="318"/>
      <c r="L56" s="318"/>
      <c r="M56" s="318"/>
      <c r="N56" s="317"/>
      <c r="O56" s="316"/>
      <c r="P56" s="259"/>
      <c r="Q56" s="259"/>
      <c r="R56" s="259"/>
      <c r="S56" s="259"/>
      <c r="T56" s="259"/>
      <c r="U56" s="259"/>
      <c r="V56" s="259"/>
      <c r="W56" s="259"/>
      <c r="X56" s="259"/>
      <c r="Y56" s="259"/>
      <c r="Z56" s="259"/>
    </row>
    <row r="57" spans="1:26" ht="15.75" customHeight="1" thickTop="1">
      <c r="A57" s="259"/>
      <c r="B57" s="3162" t="s">
        <v>333</v>
      </c>
      <c r="C57" s="3147"/>
      <c r="D57" s="3147"/>
      <c r="E57" s="3147"/>
      <c r="F57" s="3147"/>
      <c r="G57" s="3147"/>
      <c r="H57" s="315"/>
      <c r="I57" s="259"/>
      <c r="J57" s="259"/>
      <c r="K57" s="259"/>
      <c r="L57" s="259"/>
      <c r="M57" s="259"/>
      <c r="N57" s="259"/>
      <c r="O57" s="259"/>
      <c r="P57" s="259"/>
      <c r="Q57" s="259"/>
      <c r="R57" s="259"/>
      <c r="S57" s="259"/>
      <c r="T57" s="259"/>
      <c r="U57" s="259"/>
      <c r="V57" s="259"/>
      <c r="W57" s="259"/>
      <c r="X57" s="259"/>
      <c r="Y57" s="259"/>
      <c r="Z57" s="259"/>
    </row>
    <row r="58" spans="1:26" ht="15.75" customHeight="1">
      <c r="A58" s="259"/>
      <c r="B58" s="259"/>
      <c r="C58" s="259"/>
      <c r="D58" s="259"/>
      <c r="E58" s="259"/>
      <c r="F58" s="259"/>
      <c r="G58" s="259"/>
      <c r="H58" s="315"/>
      <c r="I58" s="259"/>
      <c r="J58" s="259"/>
      <c r="K58" s="259"/>
      <c r="L58" s="259"/>
      <c r="M58" s="259"/>
      <c r="N58" s="259"/>
      <c r="O58" s="259"/>
      <c r="P58" s="259"/>
      <c r="Q58" s="259"/>
      <c r="R58" s="259"/>
      <c r="S58" s="259"/>
      <c r="T58" s="259"/>
      <c r="U58" s="259"/>
      <c r="V58" s="259"/>
      <c r="W58" s="259"/>
      <c r="X58" s="259"/>
      <c r="Y58" s="259"/>
      <c r="Z58" s="259"/>
    </row>
    <row r="59" spans="1:26" ht="15.75" customHeight="1">
      <c r="A59" s="259"/>
      <c r="B59" s="259"/>
      <c r="C59" s="259"/>
      <c r="D59" s="259"/>
      <c r="E59" s="259"/>
      <c r="F59" s="259"/>
      <c r="G59" s="259"/>
      <c r="H59" s="315"/>
      <c r="I59" s="259"/>
      <c r="J59" s="259"/>
      <c r="K59" s="259"/>
      <c r="L59" s="259"/>
      <c r="M59" s="259"/>
      <c r="N59" s="259"/>
      <c r="O59" s="259"/>
      <c r="P59" s="259"/>
      <c r="Q59" s="259"/>
      <c r="R59" s="259"/>
      <c r="S59" s="259"/>
      <c r="T59" s="259"/>
      <c r="U59" s="259"/>
      <c r="V59" s="259"/>
      <c r="W59" s="259"/>
      <c r="X59" s="259"/>
      <c r="Y59" s="259"/>
      <c r="Z59" s="259"/>
    </row>
    <row r="60" spans="1:26" ht="15.75" customHeight="1">
      <c r="A60" s="259"/>
      <c r="B60" s="259"/>
      <c r="C60" s="259"/>
      <c r="D60" s="259"/>
      <c r="E60" s="259"/>
      <c r="F60" s="259"/>
      <c r="G60" s="259"/>
      <c r="H60" s="315"/>
      <c r="I60" s="259"/>
      <c r="J60" s="259"/>
      <c r="K60" s="259"/>
      <c r="L60" s="259"/>
      <c r="M60" s="259"/>
      <c r="N60" s="259"/>
      <c r="O60" s="259"/>
      <c r="P60" s="259"/>
      <c r="Q60" s="259"/>
      <c r="R60" s="259"/>
      <c r="S60" s="259"/>
      <c r="T60" s="259"/>
      <c r="U60" s="259"/>
      <c r="V60" s="259"/>
      <c r="W60" s="259"/>
      <c r="X60" s="259"/>
      <c r="Y60" s="259"/>
      <c r="Z60" s="259"/>
    </row>
    <row r="61" spans="1:26" ht="15.75" customHeight="1">
      <c r="A61" s="259"/>
      <c r="B61" s="259"/>
      <c r="C61" s="259"/>
      <c r="D61" s="259"/>
      <c r="E61" s="259"/>
      <c r="F61" s="259"/>
      <c r="G61" s="259"/>
      <c r="H61" s="315"/>
      <c r="I61" s="259"/>
      <c r="J61" s="259"/>
      <c r="K61" s="259"/>
      <c r="L61" s="259"/>
      <c r="M61" s="259"/>
      <c r="N61" s="259"/>
      <c r="O61" s="259"/>
      <c r="P61" s="259"/>
      <c r="Q61" s="259"/>
      <c r="R61" s="259"/>
      <c r="S61" s="259"/>
      <c r="T61" s="259"/>
      <c r="U61" s="259"/>
      <c r="V61" s="259"/>
      <c r="W61" s="259"/>
      <c r="X61" s="259"/>
      <c r="Y61" s="259"/>
      <c r="Z61" s="259"/>
    </row>
    <row r="62" spans="1:26" ht="15.75" customHeight="1">
      <c r="A62" s="259"/>
      <c r="B62" s="259"/>
      <c r="C62" s="259"/>
      <c r="D62" s="259"/>
      <c r="E62" s="259"/>
      <c r="F62" s="259"/>
      <c r="G62" s="259"/>
      <c r="H62" s="315"/>
      <c r="I62" s="259"/>
      <c r="J62" s="259"/>
      <c r="K62" s="259"/>
      <c r="L62" s="259"/>
      <c r="M62" s="259"/>
      <c r="N62" s="259"/>
      <c r="O62" s="259"/>
      <c r="P62" s="259"/>
      <c r="Q62" s="259"/>
      <c r="R62" s="259"/>
      <c r="S62" s="259"/>
      <c r="T62" s="259"/>
      <c r="U62" s="259"/>
      <c r="V62" s="259"/>
      <c r="W62" s="259"/>
      <c r="X62" s="259"/>
      <c r="Y62" s="259"/>
      <c r="Z62" s="259"/>
    </row>
    <row r="63" spans="1:26" ht="15.75" customHeight="1">
      <c r="A63" s="259"/>
      <c r="B63" s="259"/>
      <c r="C63" s="259"/>
      <c r="D63" s="259"/>
      <c r="E63" s="259"/>
      <c r="F63" s="259"/>
      <c r="G63" s="259"/>
      <c r="H63" s="315"/>
      <c r="I63" s="259"/>
      <c r="J63" s="259"/>
      <c r="K63" s="259"/>
      <c r="L63" s="259"/>
      <c r="M63" s="259"/>
      <c r="N63" s="259"/>
      <c r="O63" s="259"/>
      <c r="P63" s="259"/>
      <c r="Q63" s="259"/>
      <c r="R63" s="259"/>
      <c r="S63" s="259"/>
      <c r="T63" s="259"/>
      <c r="U63" s="259"/>
      <c r="V63" s="259"/>
      <c r="W63" s="259"/>
      <c r="X63" s="259"/>
      <c r="Y63" s="259"/>
      <c r="Z63" s="259"/>
    </row>
    <row r="64" spans="1:26" ht="15.75" customHeight="1">
      <c r="A64" s="259"/>
      <c r="B64" s="259"/>
      <c r="C64" s="259"/>
      <c r="D64" s="259"/>
      <c r="E64" s="259"/>
      <c r="F64" s="259"/>
      <c r="G64" s="259"/>
      <c r="H64" s="315"/>
      <c r="I64" s="259"/>
      <c r="J64" s="259"/>
      <c r="K64" s="259"/>
      <c r="L64" s="259"/>
      <c r="M64" s="259"/>
      <c r="N64" s="259"/>
      <c r="O64" s="259"/>
      <c r="P64" s="259"/>
      <c r="Q64" s="259"/>
      <c r="R64" s="259"/>
      <c r="S64" s="259"/>
      <c r="T64" s="259"/>
      <c r="U64" s="259"/>
      <c r="V64" s="259"/>
      <c r="W64" s="259"/>
      <c r="X64" s="259"/>
      <c r="Y64" s="259"/>
      <c r="Z64" s="259"/>
    </row>
    <row r="65" spans="1:26" ht="15.75" customHeight="1">
      <c r="A65" s="259"/>
      <c r="B65" s="259"/>
      <c r="C65" s="259"/>
      <c r="D65" s="259"/>
      <c r="E65" s="259"/>
      <c r="F65" s="259"/>
      <c r="G65" s="259"/>
      <c r="H65" s="315"/>
      <c r="I65" s="259"/>
      <c r="J65" s="259"/>
      <c r="K65" s="259"/>
      <c r="L65" s="259"/>
      <c r="M65" s="259"/>
      <c r="N65" s="259"/>
      <c r="O65" s="259"/>
      <c r="P65" s="259"/>
      <c r="Q65" s="259"/>
      <c r="R65" s="259"/>
      <c r="S65" s="259"/>
      <c r="T65" s="259"/>
      <c r="U65" s="259"/>
      <c r="V65" s="259"/>
      <c r="W65" s="259"/>
      <c r="X65" s="259"/>
      <c r="Y65" s="259"/>
      <c r="Z65" s="259"/>
    </row>
    <row r="66" spans="1:26" ht="15.75" customHeight="1">
      <c r="A66" s="259"/>
      <c r="B66" s="259"/>
      <c r="C66" s="259"/>
      <c r="D66" s="259"/>
      <c r="E66" s="259"/>
      <c r="F66" s="259"/>
      <c r="G66" s="259"/>
      <c r="H66" s="315"/>
      <c r="I66" s="259"/>
      <c r="J66" s="259"/>
      <c r="K66" s="259"/>
      <c r="L66" s="259"/>
      <c r="M66" s="259"/>
      <c r="N66" s="259"/>
      <c r="O66" s="259"/>
      <c r="P66" s="259"/>
      <c r="Q66" s="259"/>
      <c r="R66" s="259"/>
      <c r="S66" s="259"/>
      <c r="T66" s="259"/>
      <c r="U66" s="259"/>
      <c r="V66" s="259"/>
      <c r="W66" s="259"/>
      <c r="X66" s="259"/>
      <c r="Y66" s="259"/>
      <c r="Z66" s="259"/>
    </row>
    <row r="67" spans="1:26" ht="15.75" customHeight="1">
      <c r="A67" s="259"/>
      <c r="B67" s="259"/>
      <c r="C67" s="259"/>
      <c r="D67" s="259"/>
      <c r="E67" s="259"/>
      <c r="F67" s="259"/>
      <c r="G67" s="259"/>
      <c r="H67" s="315"/>
      <c r="I67" s="259"/>
      <c r="J67" s="259"/>
      <c r="K67" s="259"/>
      <c r="L67" s="259"/>
      <c r="M67" s="259"/>
      <c r="N67" s="259"/>
      <c r="O67" s="259"/>
      <c r="P67" s="259"/>
      <c r="Q67" s="259"/>
      <c r="R67" s="259"/>
      <c r="S67" s="259"/>
      <c r="T67" s="259"/>
      <c r="U67" s="259"/>
      <c r="V67" s="259"/>
      <c r="W67" s="259"/>
      <c r="X67" s="259"/>
      <c r="Y67" s="259"/>
      <c r="Z67" s="259"/>
    </row>
    <row r="68" spans="1:26" ht="15.75" customHeight="1">
      <c r="A68" s="259"/>
      <c r="B68" s="259"/>
      <c r="C68" s="259"/>
      <c r="D68" s="259"/>
      <c r="E68" s="259"/>
      <c r="F68" s="259"/>
      <c r="G68" s="259"/>
      <c r="H68" s="315"/>
      <c r="I68" s="259"/>
      <c r="J68" s="259"/>
      <c r="K68" s="259"/>
      <c r="L68" s="259"/>
      <c r="M68" s="259"/>
      <c r="N68" s="259"/>
      <c r="O68" s="259"/>
      <c r="P68" s="259"/>
      <c r="Q68" s="259"/>
      <c r="R68" s="259"/>
      <c r="S68" s="259"/>
      <c r="T68" s="259"/>
      <c r="U68" s="259"/>
      <c r="V68" s="259"/>
      <c r="W68" s="259"/>
      <c r="X68" s="259"/>
      <c r="Y68" s="259"/>
      <c r="Z68" s="259"/>
    </row>
    <row r="69" spans="1:26" ht="15.75" customHeight="1">
      <c r="A69" s="259"/>
      <c r="B69" s="259"/>
      <c r="C69" s="259"/>
      <c r="D69" s="259"/>
      <c r="E69" s="259"/>
      <c r="F69" s="259"/>
      <c r="G69" s="259"/>
      <c r="H69" s="315"/>
      <c r="I69" s="259"/>
      <c r="J69" s="259"/>
      <c r="K69" s="259"/>
      <c r="L69" s="259"/>
      <c r="M69" s="259"/>
      <c r="N69" s="259"/>
      <c r="O69" s="259"/>
      <c r="P69" s="259"/>
      <c r="Q69" s="259"/>
      <c r="R69" s="259"/>
      <c r="S69" s="259"/>
      <c r="T69" s="259"/>
      <c r="U69" s="259"/>
      <c r="V69" s="259"/>
      <c r="W69" s="259"/>
      <c r="X69" s="259"/>
      <c r="Y69" s="259"/>
      <c r="Z69" s="259"/>
    </row>
    <row r="70" spans="1:26" ht="15.75" customHeight="1">
      <c r="A70" s="259"/>
      <c r="B70" s="259"/>
      <c r="C70" s="259"/>
      <c r="D70" s="259"/>
      <c r="E70" s="259"/>
      <c r="F70" s="259"/>
      <c r="G70" s="259"/>
      <c r="H70" s="315"/>
      <c r="I70" s="259"/>
      <c r="J70" s="259"/>
      <c r="K70" s="259"/>
      <c r="L70" s="259"/>
      <c r="M70" s="259"/>
      <c r="N70" s="259"/>
      <c r="O70" s="259"/>
      <c r="P70" s="259"/>
      <c r="Q70" s="259"/>
      <c r="R70" s="259"/>
      <c r="S70" s="259"/>
      <c r="T70" s="259"/>
      <c r="U70" s="259"/>
      <c r="V70" s="259"/>
      <c r="W70" s="259"/>
      <c r="X70" s="259"/>
      <c r="Y70" s="259"/>
      <c r="Z70" s="259"/>
    </row>
    <row r="71" spans="1:26" ht="15.75" customHeight="1">
      <c r="A71" s="259"/>
      <c r="B71" s="259"/>
      <c r="C71" s="259"/>
      <c r="D71" s="259"/>
      <c r="E71" s="259"/>
      <c r="F71" s="259"/>
      <c r="G71" s="259"/>
      <c r="H71" s="315"/>
      <c r="I71" s="259"/>
      <c r="J71" s="259"/>
      <c r="K71" s="259"/>
      <c r="L71" s="259"/>
      <c r="M71" s="259"/>
      <c r="N71" s="259"/>
      <c r="O71" s="259"/>
      <c r="P71" s="259"/>
      <c r="Q71" s="259"/>
      <c r="R71" s="259"/>
      <c r="S71" s="259"/>
      <c r="T71" s="259"/>
      <c r="U71" s="259"/>
      <c r="V71" s="259"/>
      <c r="W71" s="259"/>
      <c r="X71" s="259"/>
      <c r="Y71" s="259"/>
      <c r="Z71" s="259"/>
    </row>
    <row r="72" spans="1:26" ht="15.75" customHeight="1">
      <c r="A72" s="259"/>
      <c r="B72" s="259"/>
      <c r="C72" s="259"/>
      <c r="D72" s="259"/>
      <c r="E72" s="259"/>
      <c r="F72" s="259"/>
      <c r="G72" s="259"/>
      <c r="H72" s="315"/>
      <c r="I72" s="259"/>
      <c r="J72" s="259"/>
      <c r="K72" s="259"/>
      <c r="L72" s="259"/>
      <c r="M72" s="259"/>
      <c r="N72" s="259"/>
      <c r="O72" s="259"/>
      <c r="P72" s="259"/>
      <c r="Q72" s="259"/>
      <c r="R72" s="259"/>
      <c r="S72" s="259"/>
      <c r="T72" s="259"/>
      <c r="U72" s="259"/>
      <c r="V72" s="259"/>
      <c r="W72" s="259"/>
      <c r="X72" s="259"/>
      <c r="Y72" s="259"/>
      <c r="Z72" s="259"/>
    </row>
    <row r="73" spans="1:26" ht="15.75" customHeight="1">
      <c r="A73" s="259"/>
      <c r="B73" s="259"/>
      <c r="C73" s="259"/>
      <c r="D73" s="259"/>
      <c r="E73" s="259"/>
      <c r="F73" s="259"/>
      <c r="G73" s="259"/>
      <c r="H73" s="315"/>
      <c r="I73" s="259"/>
      <c r="J73" s="259"/>
      <c r="K73" s="259"/>
      <c r="L73" s="259"/>
      <c r="M73" s="259"/>
      <c r="N73" s="259"/>
      <c r="O73" s="259"/>
      <c r="P73" s="259"/>
      <c r="Q73" s="259"/>
      <c r="R73" s="259"/>
      <c r="S73" s="259"/>
      <c r="T73" s="259"/>
      <c r="U73" s="259"/>
      <c r="V73" s="259"/>
      <c r="W73" s="259"/>
      <c r="X73" s="259"/>
      <c r="Y73" s="259"/>
      <c r="Z73" s="259"/>
    </row>
    <row r="74" spans="1:26" ht="15.75" customHeight="1">
      <c r="A74" s="259"/>
      <c r="B74" s="259"/>
      <c r="C74" s="259"/>
      <c r="D74" s="259"/>
      <c r="E74" s="259"/>
      <c r="F74" s="259"/>
      <c r="G74" s="259"/>
      <c r="H74" s="315"/>
      <c r="I74" s="259"/>
      <c r="J74" s="259"/>
      <c r="K74" s="259"/>
      <c r="L74" s="259"/>
      <c r="M74" s="259"/>
      <c r="N74" s="259"/>
      <c r="O74" s="259"/>
      <c r="P74" s="259"/>
      <c r="Q74" s="259"/>
      <c r="R74" s="259"/>
      <c r="S74" s="259"/>
      <c r="T74" s="259"/>
      <c r="U74" s="259"/>
      <c r="V74" s="259"/>
      <c r="W74" s="259"/>
      <c r="X74" s="259"/>
      <c r="Y74" s="259"/>
      <c r="Z74" s="259"/>
    </row>
    <row r="75" spans="1:26" ht="15.75" customHeight="1">
      <c r="A75" s="259"/>
      <c r="B75" s="259"/>
      <c r="C75" s="259"/>
      <c r="D75" s="259"/>
      <c r="E75" s="259"/>
      <c r="F75" s="259"/>
      <c r="G75" s="259"/>
      <c r="H75" s="315"/>
      <c r="I75" s="259"/>
      <c r="J75" s="259"/>
      <c r="K75" s="259"/>
      <c r="L75" s="259"/>
      <c r="M75" s="259"/>
      <c r="N75" s="259"/>
      <c r="O75" s="259"/>
      <c r="P75" s="259"/>
      <c r="Q75" s="259"/>
      <c r="R75" s="259"/>
      <c r="S75" s="259"/>
      <c r="T75" s="259"/>
      <c r="U75" s="259"/>
      <c r="V75" s="259"/>
      <c r="W75" s="259"/>
      <c r="X75" s="259"/>
      <c r="Y75" s="259"/>
      <c r="Z75" s="259"/>
    </row>
    <row r="76" spans="1:26" ht="15.75" customHeight="1">
      <c r="A76" s="259"/>
      <c r="B76" s="259"/>
      <c r="C76" s="259"/>
      <c r="D76" s="259"/>
      <c r="E76" s="259"/>
      <c r="F76" s="259"/>
      <c r="G76" s="259"/>
      <c r="H76" s="315"/>
      <c r="I76" s="259"/>
      <c r="J76" s="259"/>
      <c r="K76" s="259"/>
      <c r="L76" s="259"/>
      <c r="M76" s="259"/>
      <c r="N76" s="259"/>
      <c r="O76" s="259"/>
      <c r="P76" s="259"/>
      <c r="Q76" s="259"/>
      <c r="R76" s="259"/>
      <c r="S76" s="259"/>
      <c r="T76" s="259"/>
      <c r="U76" s="259"/>
      <c r="V76" s="259"/>
      <c r="W76" s="259"/>
      <c r="X76" s="259"/>
      <c r="Y76" s="259"/>
      <c r="Z76" s="259"/>
    </row>
    <row r="77" spans="1:26" ht="15.75" customHeight="1">
      <c r="A77" s="259"/>
      <c r="B77" s="259"/>
      <c r="C77" s="259"/>
      <c r="D77" s="259"/>
      <c r="E77" s="259"/>
      <c r="F77" s="259"/>
      <c r="G77" s="259"/>
      <c r="H77" s="315"/>
      <c r="I77" s="259"/>
      <c r="J77" s="259"/>
      <c r="K77" s="259"/>
      <c r="L77" s="259"/>
      <c r="M77" s="259"/>
      <c r="N77" s="259"/>
      <c r="O77" s="259"/>
      <c r="P77" s="259"/>
      <c r="Q77" s="259"/>
      <c r="R77" s="259"/>
      <c r="S77" s="259"/>
      <c r="T77" s="259"/>
      <c r="U77" s="259"/>
      <c r="V77" s="259"/>
      <c r="W77" s="259"/>
      <c r="X77" s="259"/>
      <c r="Y77" s="259"/>
      <c r="Z77" s="259"/>
    </row>
    <row r="78" spans="1:26" ht="15.75" customHeight="1">
      <c r="A78" s="259"/>
      <c r="B78" s="259"/>
      <c r="C78" s="259"/>
      <c r="D78" s="259"/>
      <c r="E78" s="259"/>
      <c r="F78" s="259"/>
      <c r="G78" s="259"/>
      <c r="H78" s="315"/>
      <c r="I78" s="259"/>
      <c r="J78" s="259"/>
      <c r="K78" s="259"/>
      <c r="L78" s="259"/>
      <c r="M78" s="259"/>
      <c r="N78" s="259"/>
      <c r="O78" s="259"/>
      <c r="P78" s="259"/>
      <c r="Q78" s="259"/>
      <c r="R78" s="259"/>
      <c r="S78" s="259"/>
      <c r="T78" s="259"/>
      <c r="U78" s="259"/>
      <c r="V78" s="259"/>
      <c r="W78" s="259"/>
      <c r="X78" s="259"/>
      <c r="Y78" s="259"/>
      <c r="Z78" s="259"/>
    </row>
    <row r="79" spans="1:26" ht="15.75" customHeight="1">
      <c r="A79" s="259"/>
      <c r="B79" s="259"/>
      <c r="C79" s="259"/>
      <c r="D79" s="259"/>
      <c r="E79" s="259"/>
      <c r="F79" s="259"/>
      <c r="G79" s="259"/>
      <c r="H79" s="315"/>
      <c r="I79" s="259"/>
      <c r="J79" s="259"/>
      <c r="K79" s="259"/>
      <c r="L79" s="259"/>
      <c r="M79" s="259"/>
      <c r="N79" s="259"/>
      <c r="O79" s="259"/>
      <c r="P79" s="259"/>
      <c r="Q79" s="259"/>
      <c r="R79" s="259"/>
      <c r="S79" s="259"/>
      <c r="T79" s="259"/>
      <c r="U79" s="259"/>
      <c r="V79" s="259"/>
      <c r="W79" s="259"/>
      <c r="X79" s="259"/>
      <c r="Y79" s="259"/>
      <c r="Z79" s="259"/>
    </row>
    <row r="80" spans="1:26" ht="15.75" customHeight="1">
      <c r="A80" s="259"/>
      <c r="B80" s="259"/>
      <c r="C80" s="259"/>
      <c r="D80" s="259"/>
      <c r="E80" s="259"/>
      <c r="F80" s="259"/>
      <c r="G80" s="259"/>
      <c r="H80" s="315"/>
      <c r="I80" s="259"/>
      <c r="J80" s="259"/>
      <c r="K80" s="259"/>
      <c r="L80" s="259"/>
      <c r="M80" s="259"/>
      <c r="N80" s="259"/>
      <c r="O80" s="259"/>
      <c r="P80" s="259"/>
      <c r="Q80" s="259"/>
      <c r="R80" s="259"/>
      <c r="S80" s="259"/>
      <c r="T80" s="259"/>
      <c r="U80" s="259"/>
      <c r="V80" s="259"/>
      <c r="W80" s="259"/>
      <c r="X80" s="259"/>
      <c r="Y80" s="259"/>
      <c r="Z80" s="259"/>
    </row>
    <row r="81" spans="1:26" ht="15.75" customHeight="1">
      <c r="A81" s="259"/>
      <c r="B81" s="259"/>
      <c r="C81" s="259"/>
      <c r="D81" s="259"/>
      <c r="E81" s="259"/>
      <c r="F81" s="259"/>
      <c r="G81" s="259"/>
      <c r="H81" s="315"/>
      <c r="I81" s="259"/>
      <c r="J81" s="259"/>
      <c r="K81" s="259"/>
      <c r="L81" s="259"/>
      <c r="M81" s="259"/>
      <c r="N81" s="259"/>
      <c r="O81" s="259"/>
      <c r="P81" s="259"/>
      <c r="Q81" s="259"/>
      <c r="R81" s="259"/>
      <c r="S81" s="259"/>
      <c r="T81" s="259"/>
      <c r="U81" s="259"/>
      <c r="V81" s="259"/>
      <c r="W81" s="259"/>
      <c r="X81" s="259"/>
      <c r="Y81" s="259"/>
      <c r="Z81" s="259"/>
    </row>
    <row r="82" spans="1:26" ht="15.75" customHeight="1">
      <c r="A82" s="259"/>
      <c r="B82" s="259"/>
      <c r="C82" s="259"/>
      <c r="D82" s="259"/>
      <c r="E82" s="259"/>
      <c r="F82" s="259"/>
      <c r="G82" s="259"/>
      <c r="H82" s="315"/>
      <c r="I82" s="259"/>
      <c r="J82" s="259"/>
      <c r="K82" s="259"/>
      <c r="L82" s="259"/>
      <c r="M82" s="259"/>
      <c r="N82" s="259"/>
      <c r="O82" s="259"/>
      <c r="P82" s="259"/>
      <c r="Q82" s="259"/>
      <c r="R82" s="259"/>
      <c r="S82" s="259"/>
      <c r="T82" s="259"/>
      <c r="U82" s="259"/>
      <c r="V82" s="259"/>
      <c r="W82" s="259"/>
      <c r="X82" s="259"/>
      <c r="Y82" s="259"/>
      <c r="Z82" s="259"/>
    </row>
    <row r="83" spans="1:26" ht="15.75" customHeight="1">
      <c r="A83" s="259"/>
      <c r="B83" s="259"/>
      <c r="C83" s="259"/>
      <c r="D83" s="259"/>
      <c r="E83" s="259"/>
      <c r="F83" s="259"/>
      <c r="G83" s="259"/>
      <c r="H83" s="315"/>
      <c r="I83" s="259"/>
      <c r="J83" s="259"/>
      <c r="K83" s="259"/>
      <c r="L83" s="259"/>
      <c r="M83" s="259"/>
      <c r="N83" s="259"/>
      <c r="O83" s="259"/>
      <c r="P83" s="259"/>
      <c r="Q83" s="259"/>
      <c r="R83" s="259"/>
      <c r="S83" s="259"/>
      <c r="T83" s="259"/>
      <c r="U83" s="259"/>
      <c r="V83" s="259"/>
      <c r="W83" s="259"/>
      <c r="X83" s="259"/>
      <c r="Y83" s="259"/>
      <c r="Z83" s="259"/>
    </row>
    <row r="84" spans="1:26" ht="15.75" customHeight="1">
      <c r="A84" s="259"/>
      <c r="B84" s="259"/>
      <c r="C84" s="259"/>
      <c r="D84" s="259"/>
      <c r="E84" s="259"/>
      <c r="F84" s="259"/>
      <c r="G84" s="259"/>
      <c r="H84" s="315"/>
      <c r="I84" s="259"/>
      <c r="J84" s="259"/>
      <c r="K84" s="259"/>
      <c r="L84" s="259"/>
      <c r="M84" s="259"/>
      <c r="N84" s="259"/>
      <c r="O84" s="259"/>
      <c r="P84" s="259"/>
      <c r="Q84" s="259"/>
      <c r="R84" s="259"/>
      <c r="S84" s="259"/>
      <c r="T84" s="259"/>
      <c r="U84" s="259"/>
      <c r="V84" s="259"/>
      <c r="W84" s="259"/>
      <c r="X84" s="259"/>
      <c r="Y84" s="259"/>
      <c r="Z84" s="259"/>
    </row>
    <row r="85" spans="1:26" ht="15.75" customHeight="1">
      <c r="A85" s="259"/>
      <c r="B85" s="259"/>
      <c r="C85" s="259"/>
      <c r="D85" s="259"/>
      <c r="E85" s="259"/>
      <c r="F85" s="259"/>
      <c r="G85" s="259"/>
      <c r="H85" s="315"/>
      <c r="I85" s="259"/>
      <c r="J85" s="259"/>
      <c r="K85" s="259"/>
      <c r="L85" s="259"/>
      <c r="M85" s="259"/>
      <c r="N85" s="259"/>
      <c r="O85" s="259"/>
      <c r="P85" s="259"/>
      <c r="Q85" s="259"/>
      <c r="R85" s="259"/>
      <c r="S85" s="259"/>
      <c r="T85" s="259"/>
      <c r="U85" s="259"/>
      <c r="V85" s="259"/>
      <c r="W85" s="259"/>
      <c r="X85" s="259"/>
      <c r="Y85" s="259"/>
      <c r="Z85" s="259"/>
    </row>
    <row r="86" spans="1:26" ht="15.75" customHeight="1">
      <c r="A86" s="259"/>
      <c r="B86" s="259"/>
      <c r="C86" s="259"/>
      <c r="D86" s="259"/>
      <c r="E86" s="259"/>
      <c r="F86" s="259"/>
      <c r="G86" s="259"/>
      <c r="H86" s="315"/>
      <c r="I86" s="259"/>
      <c r="J86" s="259"/>
      <c r="K86" s="259"/>
      <c r="L86" s="259"/>
      <c r="M86" s="259"/>
      <c r="N86" s="259"/>
      <c r="O86" s="259"/>
      <c r="P86" s="259"/>
      <c r="Q86" s="259"/>
      <c r="R86" s="259"/>
      <c r="S86" s="259"/>
      <c r="T86" s="259"/>
      <c r="U86" s="259"/>
      <c r="V86" s="259"/>
      <c r="W86" s="259"/>
      <c r="X86" s="259"/>
      <c r="Y86" s="259"/>
      <c r="Z86" s="259"/>
    </row>
    <row r="87" spans="1:26" ht="15.75" customHeight="1">
      <c r="A87" s="259"/>
      <c r="B87" s="259"/>
      <c r="C87" s="259"/>
      <c r="D87" s="259"/>
      <c r="E87" s="259"/>
      <c r="F87" s="259"/>
      <c r="G87" s="259"/>
      <c r="H87" s="315"/>
      <c r="I87" s="259"/>
      <c r="J87" s="259"/>
      <c r="K87" s="259"/>
      <c r="L87" s="259"/>
      <c r="M87" s="259"/>
      <c r="N87" s="259"/>
      <c r="O87" s="259"/>
      <c r="P87" s="259"/>
      <c r="Q87" s="259"/>
      <c r="R87" s="259"/>
      <c r="S87" s="259"/>
      <c r="T87" s="259"/>
      <c r="U87" s="259"/>
      <c r="V87" s="259"/>
      <c r="W87" s="259"/>
      <c r="X87" s="259"/>
      <c r="Y87" s="259"/>
      <c r="Z87" s="259"/>
    </row>
    <row r="88" spans="1:26" ht="15.75" customHeight="1">
      <c r="A88" s="259"/>
      <c r="B88" s="259"/>
      <c r="C88" s="259"/>
      <c r="D88" s="259"/>
      <c r="E88" s="259"/>
      <c r="F88" s="259"/>
      <c r="G88" s="259"/>
      <c r="H88" s="315"/>
      <c r="I88" s="259"/>
      <c r="J88" s="259"/>
      <c r="K88" s="259"/>
      <c r="L88" s="259"/>
      <c r="M88" s="259"/>
      <c r="N88" s="259"/>
      <c r="O88" s="259"/>
      <c r="P88" s="259"/>
      <c r="Q88" s="259"/>
      <c r="R88" s="259"/>
      <c r="S88" s="259"/>
      <c r="T88" s="259"/>
      <c r="U88" s="259"/>
      <c r="V88" s="259"/>
      <c r="W88" s="259"/>
      <c r="X88" s="259"/>
      <c r="Y88" s="259"/>
      <c r="Z88" s="259"/>
    </row>
    <row r="89" spans="1:26" ht="15.75" customHeight="1">
      <c r="A89" s="259"/>
      <c r="B89" s="259"/>
      <c r="C89" s="259"/>
      <c r="D89" s="259"/>
      <c r="E89" s="259"/>
      <c r="F89" s="259"/>
      <c r="G89" s="259"/>
      <c r="H89" s="315"/>
      <c r="I89" s="259"/>
      <c r="J89" s="259"/>
      <c r="K89" s="259"/>
      <c r="L89" s="259"/>
      <c r="M89" s="259"/>
      <c r="N89" s="259"/>
      <c r="O89" s="259"/>
      <c r="P89" s="259"/>
      <c r="Q89" s="259"/>
      <c r="R89" s="259"/>
      <c r="S89" s="259"/>
      <c r="T89" s="259"/>
      <c r="U89" s="259"/>
      <c r="V89" s="259"/>
      <c r="W89" s="259"/>
      <c r="X89" s="259"/>
      <c r="Y89" s="259"/>
      <c r="Z89" s="259"/>
    </row>
    <row r="90" spans="1:26" ht="15.75" customHeight="1">
      <c r="A90" s="259"/>
      <c r="B90" s="259"/>
      <c r="C90" s="259"/>
      <c r="D90" s="259"/>
      <c r="E90" s="259"/>
      <c r="F90" s="259"/>
      <c r="G90" s="259"/>
      <c r="H90" s="315"/>
      <c r="I90" s="259"/>
      <c r="J90" s="259"/>
      <c r="K90" s="259"/>
      <c r="L90" s="259"/>
      <c r="M90" s="259"/>
      <c r="N90" s="259"/>
      <c r="O90" s="259"/>
      <c r="P90" s="259"/>
      <c r="Q90" s="259"/>
      <c r="R90" s="259"/>
      <c r="S90" s="259"/>
      <c r="T90" s="259"/>
      <c r="U90" s="259"/>
      <c r="V90" s="259"/>
      <c r="W90" s="259"/>
      <c r="X90" s="259"/>
      <c r="Y90" s="259"/>
      <c r="Z90" s="259"/>
    </row>
    <row r="91" spans="1:26" ht="15.75" customHeight="1">
      <c r="A91" s="259"/>
      <c r="B91" s="259"/>
      <c r="C91" s="259"/>
      <c r="D91" s="259"/>
      <c r="E91" s="259"/>
      <c r="F91" s="259"/>
      <c r="G91" s="259"/>
      <c r="H91" s="315"/>
      <c r="I91" s="259"/>
      <c r="J91" s="259"/>
      <c r="K91" s="259"/>
      <c r="L91" s="259"/>
      <c r="M91" s="259"/>
      <c r="N91" s="259"/>
      <c r="O91" s="259"/>
      <c r="P91" s="259"/>
      <c r="Q91" s="259"/>
      <c r="R91" s="259"/>
      <c r="S91" s="259"/>
      <c r="T91" s="259"/>
      <c r="U91" s="259"/>
      <c r="V91" s="259"/>
      <c r="W91" s="259"/>
      <c r="X91" s="259"/>
      <c r="Y91" s="259"/>
      <c r="Z91" s="259"/>
    </row>
    <row r="92" spans="1:26" ht="15.75" customHeight="1">
      <c r="A92" s="259"/>
      <c r="B92" s="259"/>
      <c r="C92" s="259"/>
      <c r="D92" s="259"/>
      <c r="E92" s="259"/>
      <c r="F92" s="259"/>
      <c r="G92" s="259"/>
      <c r="H92" s="315"/>
      <c r="I92" s="259"/>
      <c r="J92" s="259"/>
      <c r="K92" s="259"/>
      <c r="L92" s="259"/>
      <c r="M92" s="259"/>
      <c r="N92" s="259"/>
      <c r="O92" s="259"/>
      <c r="P92" s="259"/>
      <c r="Q92" s="259"/>
      <c r="R92" s="259"/>
      <c r="S92" s="259"/>
      <c r="T92" s="259"/>
      <c r="U92" s="259"/>
      <c r="V92" s="259"/>
      <c r="W92" s="259"/>
      <c r="X92" s="259"/>
      <c r="Y92" s="259"/>
      <c r="Z92" s="259"/>
    </row>
    <row r="93" spans="1:26" ht="15.75" customHeight="1">
      <c r="A93" s="259"/>
      <c r="B93" s="259"/>
      <c r="C93" s="259"/>
      <c r="D93" s="259"/>
      <c r="E93" s="259"/>
      <c r="F93" s="259"/>
      <c r="G93" s="259"/>
      <c r="H93" s="315"/>
      <c r="I93" s="259"/>
      <c r="J93" s="259"/>
      <c r="K93" s="259"/>
      <c r="L93" s="259"/>
      <c r="M93" s="259"/>
      <c r="N93" s="259"/>
      <c r="O93" s="259"/>
      <c r="P93" s="259"/>
      <c r="Q93" s="259"/>
      <c r="R93" s="259"/>
      <c r="S93" s="259"/>
      <c r="T93" s="259"/>
      <c r="U93" s="259"/>
      <c r="V93" s="259"/>
      <c r="W93" s="259"/>
      <c r="X93" s="259"/>
      <c r="Y93" s="259"/>
      <c r="Z93" s="259"/>
    </row>
    <row r="94" spans="1:26" ht="15.75" customHeight="1">
      <c r="A94" s="259"/>
      <c r="B94" s="259"/>
      <c r="C94" s="259"/>
      <c r="D94" s="259"/>
      <c r="E94" s="259"/>
      <c r="F94" s="259"/>
      <c r="G94" s="259"/>
      <c r="H94" s="315"/>
      <c r="I94" s="259"/>
      <c r="J94" s="259"/>
      <c r="K94" s="259"/>
      <c r="L94" s="259"/>
      <c r="M94" s="259"/>
      <c r="N94" s="259"/>
      <c r="O94" s="259"/>
      <c r="P94" s="259"/>
      <c r="Q94" s="259"/>
      <c r="R94" s="259"/>
      <c r="S94" s="259"/>
      <c r="T94" s="259"/>
      <c r="U94" s="259"/>
      <c r="V94" s="259"/>
      <c r="W94" s="259"/>
      <c r="X94" s="259"/>
      <c r="Y94" s="259"/>
      <c r="Z94" s="259"/>
    </row>
    <row r="95" spans="1:26" ht="15.75" customHeight="1">
      <c r="A95" s="259"/>
      <c r="B95" s="259"/>
      <c r="C95" s="259"/>
      <c r="D95" s="259"/>
      <c r="E95" s="259"/>
      <c r="F95" s="259"/>
      <c r="G95" s="259"/>
      <c r="H95" s="315"/>
      <c r="I95" s="259"/>
      <c r="J95" s="259"/>
      <c r="K95" s="259"/>
      <c r="L95" s="259"/>
      <c r="M95" s="259"/>
      <c r="N95" s="259"/>
      <c r="O95" s="259"/>
      <c r="P95" s="259"/>
      <c r="Q95" s="259"/>
      <c r="R95" s="259"/>
      <c r="S95" s="259"/>
      <c r="T95" s="259"/>
      <c r="U95" s="259"/>
      <c r="V95" s="259"/>
      <c r="W95" s="259"/>
      <c r="X95" s="259"/>
      <c r="Y95" s="259"/>
      <c r="Z95" s="259"/>
    </row>
    <row r="96" spans="1:26" ht="15.75" customHeight="1">
      <c r="A96" s="259"/>
      <c r="B96" s="259"/>
      <c r="C96" s="259"/>
      <c r="D96" s="259"/>
      <c r="E96" s="259"/>
      <c r="F96" s="259"/>
      <c r="G96" s="259"/>
      <c r="H96" s="315"/>
      <c r="I96" s="259"/>
      <c r="J96" s="259"/>
      <c r="K96" s="259"/>
      <c r="L96" s="259"/>
      <c r="M96" s="259"/>
      <c r="N96" s="259"/>
      <c r="O96" s="259"/>
      <c r="P96" s="259"/>
      <c r="Q96" s="259"/>
      <c r="R96" s="259"/>
      <c r="S96" s="259"/>
      <c r="T96" s="259"/>
      <c r="U96" s="259"/>
      <c r="V96" s="259"/>
      <c r="W96" s="259"/>
      <c r="X96" s="259"/>
      <c r="Y96" s="259"/>
      <c r="Z96" s="259"/>
    </row>
    <row r="97" spans="1:26" ht="15.75" customHeight="1">
      <c r="A97" s="259"/>
      <c r="B97" s="259"/>
      <c r="C97" s="259"/>
      <c r="D97" s="259"/>
      <c r="E97" s="259"/>
      <c r="F97" s="259"/>
      <c r="G97" s="259"/>
      <c r="H97" s="315"/>
      <c r="I97" s="259"/>
      <c r="J97" s="259"/>
      <c r="K97" s="259"/>
      <c r="L97" s="259"/>
      <c r="M97" s="259"/>
      <c r="N97" s="259"/>
      <c r="O97" s="259"/>
      <c r="P97" s="259"/>
      <c r="Q97" s="259"/>
      <c r="R97" s="259"/>
      <c r="S97" s="259"/>
      <c r="T97" s="259"/>
      <c r="U97" s="259"/>
      <c r="V97" s="259"/>
      <c r="W97" s="259"/>
      <c r="X97" s="259"/>
      <c r="Y97" s="259"/>
      <c r="Z97" s="259"/>
    </row>
    <row r="98" spans="1:26" ht="15.75" customHeight="1">
      <c r="A98" s="259"/>
      <c r="B98" s="259"/>
      <c r="C98" s="259"/>
      <c r="D98" s="259"/>
      <c r="E98" s="259"/>
      <c r="F98" s="259"/>
      <c r="G98" s="259"/>
      <c r="H98" s="315"/>
      <c r="I98" s="259"/>
      <c r="J98" s="259"/>
      <c r="K98" s="259"/>
      <c r="L98" s="259"/>
      <c r="M98" s="259"/>
      <c r="N98" s="259"/>
      <c r="O98" s="259"/>
      <c r="P98" s="259"/>
      <c r="Q98" s="259"/>
      <c r="R98" s="259"/>
      <c r="S98" s="259"/>
      <c r="T98" s="259"/>
      <c r="U98" s="259"/>
      <c r="V98" s="259"/>
      <c r="W98" s="259"/>
      <c r="X98" s="259"/>
      <c r="Y98" s="259"/>
      <c r="Z98" s="259"/>
    </row>
    <row r="99" spans="1:26" ht="15.75" customHeight="1">
      <c r="A99" s="259"/>
      <c r="B99" s="259"/>
      <c r="C99" s="259"/>
      <c r="D99" s="259"/>
      <c r="E99" s="259"/>
      <c r="F99" s="259"/>
      <c r="G99" s="259"/>
      <c r="H99" s="315"/>
      <c r="I99" s="259"/>
      <c r="J99" s="259"/>
      <c r="K99" s="259"/>
      <c r="L99" s="259"/>
      <c r="M99" s="259"/>
      <c r="N99" s="259"/>
      <c r="O99" s="259"/>
      <c r="P99" s="259"/>
      <c r="Q99" s="259"/>
      <c r="R99" s="259"/>
      <c r="S99" s="259"/>
      <c r="T99" s="259"/>
      <c r="U99" s="259"/>
      <c r="V99" s="259"/>
      <c r="W99" s="259"/>
      <c r="X99" s="259"/>
      <c r="Y99" s="259"/>
      <c r="Z99" s="259"/>
    </row>
    <row r="100" spans="1:26" ht="15.75" customHeight="1">
      <c r="A100" s="259"/>
      <c r="B100" s="259"/>
      <c r="C100" s="259"/>
      <c r="D100" s="259"/>
      <c r="E100" s="259"/>
      <c r="F100" s="259"/>
      <c r="G100" s="259"/>
      <c r="H100" s="315"/>
      <c r="I100" s="259"/>
      <c r="J100" s="259"/>
      <c r="K100" s="259"/>
      <c r="L100" s="259"/>
      <c r="M100" s="259"/>
      <c r="N100" s="259"/>
      <c r="O100" s="259"/>
      <c r="P100" s="259"/>
      <c r="Q100" s="259"/>
      <c r="R100" s="259"/>
      <c r="S100" s="259"/>
      <c r="T100" s="259"/>
      <c r="U100" s="259"/>
      <c r="V100" s="259"/>
      <c r="W100" s="259"/>
      <c r="X100" s="259"/>
      <c r="Y100" s="259"/>
      <c r="Z100" s="259"/>
    </row>
    <row r="101" spans="1:26" ht="15.75" customHeight="1">
      <c r="A101" s="259"/>
      <c r="B101" s="259"/>
      <c r="C101" s="259"/>
      <c r="D101" s="259"/>
      <c r="E101" s="259"/>
      <c r="F101" s="259"/>
      <c r="G101" s="259"/>
      <c r="H101" s="315"/>
      <c r="I101" s="259"/>
      <c r="J101" s="259"/>
      <c r="K101" s="259"/>
      <c r="L101" s="259"/>
      <c r="M101" s="259"/>
      <c r="N101" s="259"/>
      <c r="O101" s="259"/>
      <c r="P101" s="259"/>
      <c r="Q101" s="259"/>
      <c r="R101" s="259"/>
      <c r="S101" s="259"/>
      <c r="T101" s="259"/>
      <c r="U101" s="259"/>
      <c r="V101" s="259"/>
      <c r="W101" s="259"/>
      <c r="X101" s="259"/>
      <c r="Y101" s="259"/>
      <c r="Z101" s="259"/>
    </row>
    <row r="102" spans="1:26" ht="15.75" customHeight="1">
      <c r="A102" s="259"/>
      <c r="B102" s="259"/>
      <c r="C102" s="259"/>
      <c r="D102" s="259"/>
      <c r="E102" s="259"/>
      <c r="F102" s="259"/>
      <c r="G102" s="259"/>
      <c r="H102" s="315"/>
      <c r="I102" s="259"/>
      <c r="J102" s="259"/>
      <c r="K102" s="259"/>
      <c r="L102" s="259"/>
      <c r="M102" s="259"/>
      <c r="N102" s="259"/>
      <c r="O102" s="259"/>
      <c r="P102" s="259"/>
      <c r="Q102" s="259"/>
      <c r="R102" s="259"/>
      <c r="S102" s="259"/>
      <c r="T102" s="259"/>
      <c r="U102" s="259"/>
      <c r="V102" s="259"/>
      <c r="W102" s="259"/>
      <c r="X102" s="259"/>
      <c r="Y102" s="259"/>
      <c r="Z102" s="259"/>
    </row>
    <row r="103" spans="1:26" ht="15.75" customHeight="1">
      <c r="A103" s="259"/>
      <c r="B103" s="259"/>
      <c r="C103" s="259"/>
      <c r="D103" s="259"/>
      <c r="E103" s="259"/>
      <c r="F103" s="259"/>
      <c r="G103" s="259"/>
      <c r="H103" s="315"/>
      <c r="I103" s="259"/>
      <c r="J103" s="259"/>
      <c r="K103" s="259"/>
      <c r="L103" s="259"/>
      <c r="M103" s="259"/>
      <c r="N103" s="259"/>
      <c r="O103" s="259"/>
      <c r="P103" s="259"/>
      <c r="Q103" s="259"/>
      <c r="R103" s="259"/>
      <c r="S103" s="259"/>
      <c r="T103" s="259"/>
      <c r="U103" s="259"/>
      <c r="V103" s="259"/>
      <c r="W103" s="259"/>
      <c r="X103" s="259"/>
      <c r="Y103" s="259"/>
      <c r="Z103" s="259"/>
    </row>
    <row r="104" spans="1:26" ht="15.75" customHeight="1">
      <c r="A104" s="259"/>
      <c r="B104" s="259"/>
      <c r="C104" s="259"/>
      <c r="D104" s="259"/>
      <c r="E104" s="259"/>
      <c r="F104" s="259"/>
      <c r="G104" s="259"/>
      <c r="H104" s="315"/>
      <c r="I104" s="259"/>
      <c r="J104" s="259"/>
      <c r="K104" s="259"/>
      <c r="L104" s="259"/>
      <c r="M104" s="259"/>
      <c r="N104" s="259"/>
      <c r="O104" s="259"/>
      <c r="P104" s="259"/>
      <c r="Q104" s="259"/>
      <c r="R104" s="259"/>
      <c r="S104" s="259"/>
      <c r="T104" s="259"/>
      <c r="U104" s="259"/>
      <c r="V104" s="259"/>
      <c r="W104" s="259"/>
      <c r="X104" s="259"/>
      <c r="Y104" s="259"/>
      <c r="Z104" s="259"/>
    </row>
    <row r="105" spans="1:26" ht="15.75" customHeight="1">
      <c r="A105" s="259"/>
      <c r="B105" s="259"/>
      <c r="C105" s="259"/>
      <c r="D105" s="259"/>
      <c r="E105" s="259"/>
      <c r="F105" s="259"/>
      <c r="G105" s="259"/>
      <c r="H105" s="315"/>
      <c r="I105" s="259"/>
      <c r="J105" s="259"/>
      <c r="K105" s="259"/>
      <c r="L105" s="259"/>
      <c r="M105" s="259"/>
      <c r="N105" s="259"/>
      <c r="O105" s="259"/>
      <c r="P105" s="259"/>
      <c r="Q105" s="259"/>
      <c r="R105" s="259"/>
      <c r="S105" s="259"/>
      <c r="T105" s="259"/>
      <c r="U105" s="259"/>
      <c r="V105" s="259"/>
      <c r="W105" s="259"/>
      <c r="X105" s="259"/>
      <c r="Y105" s="259"/>
      <c r="Z105" s="259"/>
    </row>
    <row r="106" spans="1:26" ht="15.75" customHeight="1">
      <c r="A106" s="259"/>
      <c r="B106" s="259"/>
      <c r="C106" s="259"/>
      <c r="D106" s="259"/>
      <c r="E106" s="259"/>
      <c r="F106" s="259"/>
      <c r="G106" s="259"/>
      <c r="H106" s="315"/>
      <c r="I106" s="259"/>
      <c r="J106" s="259"/>
      <c r="K106" s="259"/>
      <c r="L106" s="259"/>
      <c r="M106" s="259"/>
      <c r="N106" s="259"/>
      <c r="O106" s="259"/>
      <c r="P106" s="259"/>
      <c r="Q106" s="259"/>
      <c r="R106" s="259"/>
      <c r="S106" s="259"/>
      <c r="T106" s="259"/>
      <c r="U106" s="259"/>
      <c r="V106" s="259"/>
      <c r="W106" s="259"/>
      <c r="X106" s="259"/>
      <c r="Y106" s="259"/>
      <c r="Z106" s="259"/>
    </row>
    <row r="107" spans="1:26" ht="15.75" customHeight="1">
      <c r="A107" s="259"/>
      <c r="B107" s="259"/>
      <c r="C107" s="259"/>
      <c r="D107" s="259"/>
      <c r="E107" s="259"/>
      <c r="F107" s="259"/>
      <c r="G107" s="259"/>
      <c r="H107" s="315"/>
      <c r="I107" s="259"/>
      <c r="J107" s="259"/>
      <c r="K107" s="259"/>
      <c r="L107" s="259"/>
      <c r="M107" s="259"/>
      <c r="N107" s="259"/>
      <c r="O107" s="259"/>
      <c r="P107" s="259"/>
      <c r="Q107" s="259"/>
      <c r="R107" s="259"/>
      <c r="S107" s="259"/>
      <c r="T107" s="259"/>
      <c r="U107" s="259"/>
      <c r="V107" s="259"/>
      <c r="W107" s="259"/>
      <c r="X107" s="259"/>
      <c r="Y107" s="259"/>
      <c r="Z107" s="259"/>
    </row>
    <row r="108" spans="1:26" ht="15.75" customHeight="1">
      <c r="A108" s="259"/>
      <c r="B108" s="259"/>
      <c r="C108" s="259"/>
      <c r="D108" s="259"/>
      <c r="E108" s="259"/>
      <c r="F108" s="259"/>
      <c r="G108" s="259"/>
      <c r="H108" s="315"/>
      <c r="I108" s="259"/>
      <c r="J108" s="259"/>
      <c r="K108" s="259"/>
      <c r="L108" s="259"/>
      <c r="M108" s="259"/>
      <c r="N108" s="259"/>
      <c r="O108" s="259"/>
      <c r="P108" s="259"/>
      <c r="Q108" s="259"/>
      <c r="R108" s="259"/>
      <c r="S108" s="259"/>
      <c r="T108" s="259"/>
      <c r="U108" s="259"/>
      <c r="V108" s="259"/>
      <c r="W108" s="259"/>
      <c r="X108" s="259"/>
      <c r="Y108" s="259"/>
      <c r="Z108" s="259"/>
    </row>
    <row r="109" spans="1:26" ht="15.75" customHeight="1">
      <c r="A109" s="259"/>
      <c r="B109" s="259"/>
      <c r="C109" s="259"/>
      <c r="D109" s="259"/>
      <c r="E109" s="259"/>
      <c r="F109" s="259"/>
      <c r="G109" s="259"/>
      <c r="H109" s="315"/>
      <c r="I109" s="259"/>
      <c r="J109" s="259"/>
      <c r="K109" s="259"/>
      <c r="L109" s="259"/>
      <c r="M109" s="259"/>
      <c r="N109" s="259"/>
      <c r="O109" s="259"/>
      <c r="P109" s="259"/>
      <c r="Q109" s="259"/>
      <c r="R109" s="259"/>
      <c r="S109" s="259"/>
      <c r="T109" s="259"/>
      <c r="U109" s="259"/>
      <c r="V109" s="259"/>
      <c r="W109" s="259"/>
      <c r="X109" s="259"/>
      <c r="Y109" s="259"/>
      <c r="Z109" s="259"/>
    </row>
    <row r="110" spans="1:26" ht="15.75" customHeight="1">
      <c r="A110" s="259"/>
      <c r="B110" s="259"/>
      <c r="C110" s="259"/>
      <c r="D110" s="259"/>
      <c r="E110" s="259"/>
      <c r="F110" s="259"/>
      <c r="G110" s="259"/>
      <c r="H110" s="315"/>
      <c r="I110" s="259"/>
      <c r="J110" s="259"/>
      <c r="K110" s="259"/>
      <c r="L110" s="259"/>
      <c r="M110" s="259"/>
      <c r="N110" s="259"/>
      <c r="O110" s="259"/>
      <c r="P110" s="259"/>
      <c r="Q110" s="259"/>
      <c r="R110" s="259"/>
      <c r="S110" s="259"/>
      <c r="T110" s="259"/>
      <c r="U110" s="259"/>
      <c r="V110" s="259"/>
      <c r="W110" s="259"/>
      <c r="X110" s="259"/>
      <c r="Y110" s="259"/>
      <c r="Z110" s="259"/>
    </row>
    <row r="111" spans="1:26" ht="15.75" customHeight="1">
      <c r="A111" s="259"/>
      <c r="B111" s="259"/>
      <c r="C111" s="259"/>
      <c r="D111" s="259"/>
      <c r="E111" s="259"/>
      <c r="F111" s="259"/>
      <c r="G111" s="259"/>
      <c r="H111" s="315"/>
      <c r="I111" s="259"/>
      <c r="J111" s="259"/>
      <c r="K111" s="259"/>
      <c r="L111" s="259"/>
      <c r="M111" s="259"/>
      <c r="N111" s="259"/>
      <c r="O111" s="259"/>
      <c r="P111" s="259"/>
      <c r="Q111" s="259"/>
      <c r="R111" s="259"/>
      <c r="S111" s="259"/>
      <c r="T111" s="259"/>
      <c r="U111" s="259"/>
      <c r="V111" s="259"/>
      <c r="W111" s="259"/>
      <c r="X111" s="259"/>
      <c r="Y111" s="259"/>
      <c r="Z111" s="259"/>
    </row>
    <row r="112" spans="1:26" ht="15.75" customHeight="1">
      <c r="A112" s="259"/>
      <c r="B112" s="259"/>
      <c r="C112" s="259"/>
      <c r="D112" s="259"/>
      <c r="E112" s="259"/>
      <c r="F112" s="259"/>
      <c r="G112" s="259"/>
      <c r="H112" s="315"/>
      <c r="I112" s="259"/>
      <c r="J112" s="259"/>
      <c r="K112" s="259"/>
      <c r="L112" s="259"/>
      <c r="M112" s="259"/>
      <c r="N112" s="259"/>
      <c r="O112" s="259"/>
      <c r="P112" s="259"/>
      <c r="Q112" s="259"/>
      <c r="R112" s="259"/>
      <c r="S112" s="259"/>
      <c r="T112" s="259"/>
      <c r="U112" s="259"/>
      <c r="V112" s="259"/>
      <c r="W112" s="259"/>
      <c r="X112" s="259"/>
      <c r="Y112" s="259"/>
      <c r="Z112" s="259"/>
    </row>
    <row r="113" spans="1:26" ht="15.75" customHeight="1">
      <c r="A113" s="259"/>
      <c r="B113" s="259"/>
      <c r="C113" s="259"/>
      <c r="D113" s="259"/>
      <c r="E113" s="259"/>
      <c r="F113" s="259"/>
      <c r="G113" s="259"/>
      <c r="H113" s="315"/>
      <c r="I113" s="259"/>
      <c r="J113" s="259"/>
      <c r="K113" s="259"/>
      <c r="L113" s="259"/>
      <c r="M113" s="259"/>
      <c r="N113" s="259"/>
      <c r="O113" s="259"/>
      <c r="P113" s="259"/>
      <c r="Q113" s="259"/>
      <c r="R113" s="259"/>
      <c r="S113" s="259"/>
      <c r="T113" s="259"/>
      <c r="U113" s="259"/>
      <c r="V113" s="259"/>
      <c r="W113" s="259"/>
      <c r="X113" s="259"/>
      <c r="Y113" s="259"/>
      <c r="Z113" s="259"/>
    </row>
    <row r="114" spans="1:26" ht="15.75" customHeight="1">
      <c r="A114" s="259"/>
      <c r="B114" s="259"/>
      <c r="C114" s="259"/>
      <c r="D114" s="259"/>
      <c r="E114" s="259"/>
      <c r="F114" s="259"/>
      <c r="G114" s="259"/>
      <c r="H114" s="315"/>
      <c r="I114" s="259"/>
      <c r="J114" s="259"/>
      <c r="K114" s="259"/>
      <c r="L114" s="259"/>
      <c r="M114" s="259"/>
      <c r="N114" s="259"/>
      <c r="O114" s="259"/>
      <c r="P114" s="259"/>
      <c r="Q114" s="259"/>
      <c r="R114" s="259"/>
      <c r="S114" s="259"/>
      <c r="T114" s="259"/>
      <c r="U114" s="259"/>
      <c r="V114" s="259"/>
      <c r="W114" s="259"/>
      <c r="X114" s="259"/>
      <c r="Y114" s="259"/>
      <c r="Z114" s="259"/>
    </row>
    <row r="115" spans="1:26" ht="15.75" customHeight="1">
      <c r="A115" s="259"/>
      <c r="B115" s="259"/>
      <c r="C115" s="259"/>
      <c r="D115" s="259"/>
      <c r="E115" s="259"/>
      <c r="F115" s="259"/>
      <c r="G115" s="259"/>
      <c r="H115" s="315"/>
      <c r="I115" s="259"/>
      <c r="J115" s="259"/>
      <c r="K115" s="259"/>
      <c r="L115" s="259"/>
      <c r="M115" s="259"/>
      <c r="N115" s="259"/>
      <c r="O115" s="259"/>
      <c r="P115" s="259"/>
      <c r="Q115" s="259"/>
      <c r="R115" s="259"/>
      <c r="S115" s="259"/>
      <c r="T115" s="259"/>
      <c r="U115" s="259"/>
      <c r="V115" s="259"/>
      <c r="W115" s="259"/>
      <c r="X115" s="259"/>
      <c r="Y115" s="259"/>
      <c r="Z115" s="259"/>
    </row>
    <row r="116" spans="1:26" ht="15.75" customHeight="1">
      <c r="A116" s="259"/>
      <c r="B116" s="259"/>
      <c r="C116" s="259"/>
      <c r="D116" s="259"/>
      <c r="E116" s="259"/>
      <c r="F116" s="259"/>
      <c r="G116" s="259"/>
      <c r="H116" s="315"/>
      <c r="I116" s="259"/>
      <c r="J116" s="259"/>
      <c r="K116" s="259"/>
      <c r="L116" s="259"/>
      <c r="M116" s="259"/>
      <c r="N116" s="259"/>
      <c r="O116" s="259"/>
      <c r="P116" s="259"/>
      <c r="Q116" s="259"/>
      <c r="R116" s="259"/>
      <c r="S116" s="259"/>
      <c r="T116" s="259"/>
      <c r="U116" s="259"/>
      <c r="V116" s="259"/>
      <c r="W116" s="259"/>
      <c r="X116" s="259"/>
      <c r="Y116" s="259"/>
      <c r="Z116" s="259"/>
    </row>
    <row r="117" spans="1:26" ht="15.75" customHeight="1">
      <c r="A117" s="259"/>
      <c r="B117" s="259"/>
      <c r="C117" s="259"/>
      <c r="D117" s="259"/>
      <c r="E117" s="259"/>
      <c r="F117" s="259"/>
      <c r="G117" s="259"/>
      <c r="H117" s="315"/>
      <c r="I117" s="259"/>
      <c r="J117" s="259"/>
      <c r="K117" s="259"/>
      <c r="L117" s="259"/>
      <c r="M117" s="259"/>
      <c r="N117" s="259"/>
      <c r="O117" s="259"/>
      <c r="P117" s="259"/>
      <c r="Q117" s="259"/>
      <c r="R117" s="259"/>
      <c r="S117" s="259"/>
      <c r="T117" s="259"/>
      <c r="U117" s="259"/>
      <c r="V117" s="259"/>
      <c r="W117" s="259"/>
      <c r="X117" s="259"/>
      <c r="Y117" s="259"/>
      <c r="Z117" s="259"/>
    </row>
    <row r="118" spans="1:26" ht="15.75" customHeight="1">
      <c r="A118" s="259"/>
      <c r="B118" s="259"/>
      <c r="C118" s="259"/>
      <c r="D118" s="259"/>
      <c r="E118" s="259"/>
      <c r="F118" s="259"/>
      <c r="G118" s="259"/>
      <c r="H118" s="315"/>
      <c r="I118" s="259"/>
      <c r="J118" s="259"/>
      <c r="K118" s="259"/>
      <c r="L118" s="259"/>
      <c r="M118" s="259"/>
      <c r="N118" s="259"/>
      <c r="O118" s="259"/>
      <c r="P118" s="259"/>
      <c r="Q118" s="259"/>
      <c r="R118" s="259"/>
      <c r="S118" s="259"/>
      <c r="T118" s="259"/>
      <c r="U118" s="259"/>
      <c r="V118" s="259"/>
      <c r="W118" s="259"/>
      <c r="X118" s="259"/>
      <c r="Y118" s="259"/>
      <c r="Z118" s="259"/>
    </row>
    <row r="119" spans="1:26" ht="15.75" customHeight="1">
      <c r="A119" s="259"/>
      <c r="B119" s="259"/>
      <c r="C119" s="259"/>
      <c r="D119" s="259"/>
      <c r="E119" s="259"/>
      <c r="F119" s="259"/>
      <c r="G119" s="259"/>
      <c r="H119" s="315"/>
      <c r="I119" s="259"/>
      <c r="J119" s="259"/>
      <c r="K119" s="259"/>
      <c r="L119" s="259"/>
      <c r="M119" s="259"/>
      <c r="N119" s="259"/>
      <c r="O119" s="259"/>
      <c r="P119" s="259"/>
      <c r="Q119" s="259"/>
      <c r="R119" s="259"/>
      <c r="S119" s="259"/>
      <c r="T119" s="259"/>
      <c r="U119" s="259"/>
      <c r="V119" s="259"/>
      <c r="W119" s="259"/>
      <c r="X119" s="259"/>
      <c r="Y119" s="259"/>
      <c r="Z119" s="259"/>
    </row>
    <row r="120" spans="1:26" ht="15.75" customHeight="1">
      <c r="A120" s="259"/>
      <c r="B120" s="259"/>
      <c r="C120" s="259"/>
      <c r="D120" s="259"/>
      <c r="E120" s="259"/>
      <c r="F120" s="259"/>
      <c r="G120" s="259"/>
      <c r="H120" s="315"/>
      <c r="I120" s="259"/>
      <c r="J120" s="259"/>
      <c r="K120" s="259"/>
      <c r="L120" s="259"/>
      <c r="M120" s="259"/>
      <c r="N120" s="259"/>
      <c r="O120" s="259"/>
      <c r="P120" s="259"/>
      <c r="Q120" s="259"/>
      <c r="R120" s="259"/>
      <c r="S120" s="259"/>
      <c r="T120" s="259"/>
      <c r="U120" s="259"/>
      <c r="V120" s="259"/>
      <c r="W120" s="259"/>
      <c r="X120" s="259"/>
      <c r="Y120" s="259"/>
      <c r="Z120" s="259"/>
    </row>
    <row r="121" spans="1:26" ht="15.75" customHeight="1">
      <c r="A121" s="259"/>
      <c r="B121" s="259"/>
      <c r="C121" s="259"/>
      <c r="D121" s="259"/>
      <c r="E121" s="259"/>
      <c r="F121" s="259"/>
      <c r="G121" s="259"/>
      <c r="H121" s="315"/>
      <c r="I121" s="259"/>
      <c r="J121" s="259"/>
      <c r="K121" s="259"/>
      <c r="L121" s="259"/>
      <c r="M121" s="259"/>
      <c r="N121" s="259"/>
      <c r="O121" s="259"/>
      <c r="P121" s="259"/>
      <c r="Q121" s="259"/>
      <c r="R121" s="259"/>
      <c r="S121" s="259"/>
      <c r="T121" s="259"/>
      <c r="U121" s="259"/>
      <c r="V121" s="259"/>
      <c r="W121" s="259"/>
      <c r="X121" s="259"/>
      <c r="Y121" s="259"/>
      <c r="Z121" s="259"/>
    </row>
    <row r="122" spans="1:26" ht="15.75" customHeight="1">
      <c r="A122" s="259"/>
      <c r="B122" s="259"/>
      <c r="C122" s="259"/>
      <c r="D122" s="259"/>
      <c r="E122" s="259"/>
      <c r="F122" s="259"/>
      <c r="G122" s="259"/>
      <c r="H122" s="315"/>
      <c r="I122" s="259"/>
      <c r="J122" s="259"/>
      <c r="K122" s="259"/>
      <c r="L122" s="259"/>
      <c r="M122" s="259"/>
      <c r="N122" s="259"/>
      <c r="O122" s="259"/>
      <c r="P122" s="259"/>
      <c r="Q122" s="259"/>
      <c r="R122" s="259"/>
      <c r="S122" s="259"/>
      <c r="T122" s="259"/>
      <c r="U122" s="259"/>
      <c r="V122" s="259"/>
      <c r="W122" s="259"/>
      <c r="X122" s="259"/>
      <c r="Y122" s="259"/>
      <c r="Z122" s="259"/>
    </row>
    <row r="123" spans="1:26" ht="15.75" customHeight="1">
      <c r="A123" s="259"/>
      <c r="B123" s="259"/>
      <c r="C123" s="259"/>
      <c r="D123" s="259"/>
      <c r="E123" s="259"/>
      <c r="F123" s="259"/>
      <c r="G123" s="259"/>
      <c r="H123" s="315"/>
      <c r="I123" s="259"/>
      <c r="J123" s="259"/>
      <c r="K123" s="259"/>
      <c r="L123" s="259"/>
      <c r="M123" s="259"/>
      <c r="N123" s="259"/>
      <c r="O123" s="259"/>
      <c r="P123" s="259"/>
      <c r="Q123" s="259"/>
      <c r="R123" s="259"/>
      <c r="S123" s="259"/>
      <c r="T123" s="259"/>
      <c r="U123" s="259"/>
      <c r="V123" s="259"/>
      <c r="W123" s="259"/>
      <c r="X123" s="259"/>
      <c r="Y123" s="259"/>
      <c r="Z123" s="259"/>
    </row>
    <row r="124" spans="1:26" ht="15.75" customHeight="1">
      <c r="A124" s="259"/>
      <c r="B124" s="259"/>
      <c r="C124" s="259"/>
      <c r="D124" s="259"/>
      <c r="E124" s="259"/>
      <c r="F124" s="259"/>
      <c r="G124" s="259"/>
      <c r="H124" s="315"/>
      <c r="I124" s="259"/>
      <c r="J124" s="259"/>
      <c r="K124" s="259"/>
      <c r="L124" s="259"/>
      <c r="M124" s="259"/>
      <c r="N124" s="259"/>
      <c r="O124" s="259"/>
      <c r="P124" s="259"/>
      <c r="Q124" s="259"/>
      <c r="R124" s="259"/>
      <c r="S124" s="259"/>
      <c r="T124" s="259"/>
      <c r="U124" s="259"/>
      <c r="V124" s="259"/>
      <c r="W124" s="259"/>
      <c r="X124" s="259"/>
      <c r="Y124" s="259"/>
      <c r="Z124" s="259"/>
    </row>
    <row r="125" spans="1:26" ht="15.75" customHeight="1">
      <c r="A125" s="259"/>
      <c r="B125" s="259"/>
      <c r="C125" s="259"/>
      <c r="D125" s="259"/>
      <c r="E125" s="259"/>
      <c r="F125" s="259"/>
      <c r="G125" s="259"/>
      <c r="H125" s="315"/>
      <c r="I125" s="259"/>
      <c r="J125" s="259"/>
      <c r="K125" s="259"/>
      <c r="L125" s="259"/>
      <c r="M125" s="259"/>
      <c r="N125" s="259"/>
      <c r="O125" s="259"/>
      <c r="P125" s="259"/>
      <c r="Q125" s="259"/>
      <c r="R125" s="259"/>
      <c r="S125" s="259"/>
      <c r="T125" s="259"/>
      <c r="U125" s="259"/>
      <c r="V125" s="259"/>
      <c r="W125" s="259"/>
      <c r="X125" s="259"/>
      <c r="Y125" s="259"/>
      <c r="Z125" s="259"/>
    </row>
    <row r="126" spans="1:26" ht="15.75" customHeight="1">
      <c r="A126" s="259"/>
      <c r="B126" s="259"/>
      <c r="C126" s="259"/>
      <c r="D126" s="259"/>
      <c r="E126" s="259"/>
      <c r="F126" s="259"/>
      <c r="G126" s="259"/>
      <c r="H126" s="315"/>
      <c r="I126" s="259"/>
      <c r="J126" s="259"/>
      <c r="K126" s="259"/>
      <c r="L126" s="259"/>
      <c r="M126" s="259"/>
      <c r="N126" s="259"/>
      <c r="O126" s="259"/>
      <c r="P126" s="259"/>
      <c r="Q126" s="259"/>
      <c r="R126" s="259"/>
      <c r="S126" s="259"/>
      <c r="T126" s="259"/>
      <c r="U126" s="259"/>
      <c r="V126" s="259"/>
      <c r="W126" s="259"/>
      <c r="X126" s="259"/>
      <c r="Y126" s="259"/>
      <c r="Z126" s="259"/>
    </row>
    <row r="127" spans="1:26" ht="15.75" customHeight="1">
      <c r="A127" s="259"/>
      <c r="B127" s="259"/>
      <c r="C127" s="259"/>
      <c r="D127" s="259"/>
      <c r="E127" s="259"/>
      <c r="F127" s="259"/>
      <c r="G127" s="259"/>
      <c r="H127" s="315"/>
      <c r="I127" s="259"/>
      <c r="J127" s="259"/>
      <c r="K127" s="259"/>
      <c r="L127" s="259"/>
      <c r="M127" s="259"/>
      <c r="N127" s="259"/>
      <c r="O127" s="259"/>
      <c r="P127" s="259"/>
      <c r="Q127" s="259"/>
      <c r="R127" s="259"/>
      <c r="S127" s="259"/>
      <c r="T127" s="259"/>
      <c r="U127" s="259"/>
      <c r="V127" s="259"/>
      <c r="W127" s="259"/>
      <c r="X127" s="259"/>
      <c r="Y127" s="259"/>
      <c r="Z127" s="259"/>
    </row>
    <row r="128" spans="1:26" ht="15.75" customHeight="1">
      <c r="A128" s="259"/>
      <c r="B128" s="259"/>
      <c r="C128" s="259"/>
      <c r="D128" s="259"/>
      <c r="E128" s="259"/>
      <c r="F128" s="259"/>
      <c r="G128" s="259"/>
      <c r="H128" s="315"/>
      <c r="I128" s="259"/>
      <c r="J128" s="259"/>
      <c r="K128" s="259"/>
      <c r="L128" s="259"/>
      <c r="M128" s="259"/>
      <c r="N128" s="259"/>
      <c r="O128" s="259"/>
      <c r="P128" s="259"/>
      <c r="Q128" s="259"/>
      <c r="R128" s="259"/>
      <c r="S128" s="259"/>
      <c r="T128" s="259"/>
      <c r="U128" s="259"/>
      <c r="V128" s="259"/>
      <c r="W128" s="259"/>
      <c r="X128" s="259"/>
      <c r="Y128" s="259"/>
      <c r="Z128" s="259"/>
    </row>
    <row r="129" spans="1:26" ht="15.75" customHeight="1">
      <c r="A129" s="259"/>
      <c r="B129" s="259"/>
      <c r="C129" s="259"/>
      <c r="D129" s="259"/>
      <c r="E129" s="259"/>
      <c r="F129" s="259"/>
      <c r="G129" s="259"/>
      <c r="H129" s="315"/>
      <c r="I129" s="259"/>
      <c r="J129" s="259"/>
      <c r="K129" s="259"/>
      <c r="L129" s="259"/>
      <c r="M129" s="259"/>
      <c r="N129" s="259"/>
      <c r="O129" s="259"/>
      <c r="P129" s="259"/>
      <c r="Q129" s="259"/>
      <c r="R129" s="259"/>
      <c r="S129" s="259"/>
      <c r="T129" s="259"/>
      <c r="U129" s="259"/>
      <c r="V129" s="259"/>
      <c r="W129" s="259"/>
      <c r="X129" s="259"/>
      <c r="Y129" s="259"/>
      <c r="Z129" s="259"/>
    </row>
    <row r="130" spans="1:26" ht="15.75" customHeight="1">
      <c r="A130" s="259"/>
      <c r="B130" s="259"/>
      <c r="C130" s="259"/>
      <c r="D130" s="259"/>
      <c r="E130" s="259"/>
      <c r="F130" s="259"/>
      <c r="G130" s="259"/>
      <c r="H130" s="315"/>
      <c r="I130" s="259"/>
      <c r="J130" s="259"/>
      <c r="K130" s="259"/>
      <c r="L130" s="259"/>
      <c r="M130" s="259"/>
      <c r="N130" s="259"/>
      <c r="O130" s="259"/>
      <c r="P130" s="259"/>
      <c r="Q130" s="259"/>
      <c r="R130" s="259"/>
      <c r="S130" s="259"/>
      <c r="T130" s="259"/>
      <c r="U130" s="259"/>
      <c r="V130" s="259"/>
      <c r="W130" s="259"/>
      <c r="X130" s="259"/>
      <c r="Y130" s="259"/>
      <c r="Z130" s="259"/>
    </row>
    <row r="131" spans="1:26" ht="15.75" customHeight="1">
      <c r="A131" s="259"/>
      <c r="B131" s="259"/>
      <c r="C131" s="259"/>
      <c r="D131" s="259"/>
      <c r="E131" s="259"/>
      <c r="F131" s="259"/>
      <c r="G131" s="259"/>
      <c r="H131" s="315"/>
      <c r="I131" s="259"/>
      <c r="J131" s="259"/>
      <c r="K131" s="259"/>
      <c r="L131" s="259"/>
      <c r="M131" s="259"/>
      <c r="N131" s="259"/>
      <c r="O131" s="259"/>
      <c r="P131" s="259"/>
      <c r="Q131" s="259"/>
      <c r="R131" s="259"/>
      <c r="S131" s="259"/>
      <c r="T131" s="259"/>
      <c r="U131" s="259"/>
      <c r="V131" s="259"/>
      <c r="W131" s="259"/>
      <c r="X131" s="259"/>
      <c r="Y131" s="259"/>
      <c r="Z131" s="259"/>
    </row>
    <row r="132" spans="1:26" ht="15.75" customHeight="1">
      <c r="A132" s="259"/>
      <c r="B132" s="259"/>
      <c r="C132" s="259"/>
      <c r="D132" s="259"/>
      <c r="E132" s="259"/>
      <c r="F132" s="259"/>
      <c r="G132" s="259"/>
      <c r="H132" s="315"/>
      <c r="I132" s="259"/>
      <c r="J132" s="259"/>
      <c r="K132" s="259"/>
      <c r="L132" s="259"/>
      <c r="M132" s="259"/>
      <c r="N132" s="259"/>
      <c r="O132" s="259"/>
      <c r="P132" s="259"/>
      <c r="Q132" s="259"/>
      <c r="R132" s="259"/>
      <c r="S132" s="259"/>
      <c r="T132" s="259"/>
      <c r="U132" s="259"/>
      <c r="V132" s="259"/>
      <c r="W132" s="259"/>
      <c r="X132" s="259"/>
      <c r="Y132" s="259"/>
      <c r="Z132" s="259"/>
    </row>
    <row r="133" spans="1:26" ht="15.75" customHeight="1">
      <c r="A133" s="259"/>
      <c r="B133" s="259"/>
      <c r="C133" s="259"/>
      <c r="D133" s="259"/>
      <c r="E133" s="259"/>
      <c r="F133" s="259"/>
      <c r="G133" s="259"/>
      <c r="H133" s="315"/>
      <c r="I133" s="259"/>
      <c r="J133" s="259"/>
      <c r="K133" s="259"/>
      <c r="L133" s="259"/>
      <c r="M133" s="259"/>
      <c r="N133" s="259"/>
      <c r="O133" s="259"/>
      <c r="P133" s="259"/>
      <c r="Q133" s="259"/>
      <c r="R133" s="259"/>
      <c r="S133" s="259"/>
      <c r="T133" s="259"/>
      <c r="U133" s="259"/>
      <c r="V133" s="259"/>
      <c r="W133" s="259"/>
      <c r="X133" s="259"/>
      <c r="Y133" s="259"/>
      <c r="Z133" s="259"/>
    </row>
    <row r="134" spans="1:26" ht="15.75" customHeight="1">
      <c r="A134" s="259"/>
      <c r="B134" s="259"/>
      <c r="C134" s="259"/>
      <c r="D134" s="259"/>
      <c r="E134" s="259"/>
      <c r="F134" s="259"/>
      <c r="G134" s="259"/>
      <c r="H134" s="315"/>
      <c r="I134" s="259"/>
      <c r="J134" s="259"/>
      <c r="K134" s="259"/>
      <c r="L134" s="259"/>
      <c r="M134" s="259"/>
      <c r="N134" s="259"/>
      <c r="O134" s="259"/>
      <c r="P134" s="259"/>
      <c r="Q134" s="259"/>
      <c r="R134" s="259"/>
      <c r="S134" s="259"/>
      <c r="T134" s="259"/>
      <c r="U134" s="259"/>
      <c r="V134" s="259"/>
      <c r="W134" s="259"/>
      <c r="X134" s="259"/>
      <c r="Y134" s="259"/>
      <c r="Z134" s="259"/>
    </row>
    <row r="135" spans="1:26" ht="15.75" customHeight="1">
      <c r="A135" s="259"/>
      <c r="B135" s="259"/>
      <c r="C135" s="259"/>
      <c r="D135" s="259"/>
      <c r="E135" s="259"/>
      <c r="F135" s="259"/>
      <c r="G135" s="259"/>
      <c r="H135" s="315"/>
      <c r="I135" s="259"/>
      <c r="J135" s="259"/>
      <c r="K135" s="259"/>
      <c r="L135" s="259"/>
      <c r="M135" s="259"/>
      <c r="N135" s="259"/>
      <c r="O135" s="259"/>
      <c r="P135" s="259"/>
      <c r="Q135" s="259"/>
      <c r="R135" s="259"/>
      <c r="S135" s="259"/>
      <c r="T135" s="259"/>
      <c r="U135" s="259"/>
      <c r="V135" s="259"/>
      <c r="W135" s="259"/>
      <c r="X135" s="259"/>
      <c r="Y135" s="259"/>
      <c r="Z135" s="259"/>
    </row>
    <row r="136" spans="1:26" ht="15.75" customHeight="1">
      <c r="A136" s="259"/>
      <c r="B136" s="259"/>
      <c r="C136" s="259"/>
      <c r="D136" s="259"/>
      <c r="E136" s="259"/>
      <c r="F136" s="259"/>
      <c r="G136" s="259"/>
      <c r="H136" s="315"/>
      <c r="I136" s="259"/>
      <c r="J136" s="259"/>
      <c r="K136" s="259"/>
      <c r="L136" s="259"/>
      <c r="M136" s="259"/>
      <c r="N136" s="259"/>
      <c r="O136" s="259"/>
      <c r="P136" s="259"/>
      <c r="Q136" s="259"/>
      <c r="R136" s="259"/>
      <c r="S136" s="259"/>
      <c r="T136" s="259"/>
      <c r="U136" s="259"/>
      <c r="V136" s="259"/>
      <c r="W136" s="259"/>
      <c r="X136" s="259"/>
      <c r="Y136" s="259"/>
      <c r="Z136" s="259"/>
    </row>
    <row r="137" spans="1:26" ht="15.75" customHeight="1">
      <c r="A137" s="259"/>
      <c r="B137" s="259"/>
      <c r="C137" s="259"/>
      <c r="D137" s="259"/>
      <c r="E137" s="259"/>
      <c r="F137" s="259"/>
      <c r="G137" s="259"/>
      <c r="H137" s="315"/>
      <c r="I137" s="259"/>
      <c r="J137" s="259"/>
      <c r="K137" s="259"/>
      <c r="L137" s="259"/>
      <c r="M137" s="259"/>
      <c r="N137" s="259"/>
      <c r="O137" s="259"/>
      <c r="P137" s="259"/>
      <c r="Q137" s="259"/>
      <c r="R137" s="259"/>
      <c r="S137" s="259"/>
      <c r="T137" s="259"/>
      <c r="U137" s="259"/>
      <c r="V137" s="259"/>
      <c r="W137" s="259"/>
      <c r="X137" s="259"/>
      <c r="Y137" s="259"/>
      <c r="Z137" s="259"/>
    </row>
    <row r="138" spans="1:26" ht="15.75" customHeight="1">
      <c r="A138" s="259"/>
      <c r="B138" s="259"/>
      <c r="C138" s="259"/>
      <c r="D138" s="259"/>
      <c r="E138" s="259"/>
      <c r="F138" s="259"/>
      <c r="G138" s="259"/>
      <c r="H138" s="315"/>
      <c r="I138" s="259"/>
      <c r="J138" s="259"/>
      <c r="K138" s="259"/>
      <c r="L138" s="259"/>
      <c r="M138" s="259"/>
      <c r="N138" s="259"/>
      <c r="O138" s="259"/>
      <c r="P138" s="259"/>
      <c r="Q138" s="259"/>
      <c r="R138" s="259"/>
      <c r="S138" s="259"/>
      <c r="T138" s="259"/>
      <c r="U138" s="259"/>
      <c r="V138" s="259"/>
      <c r="W138" s="259"/>
      <c r="X138" s="259"/>
      <c r="Y138" s="259"/>
      <c r="Z138" s="259"/>
    </row>
    <row r="139" spans="1:26" ht="15.75" customHeight="1">
      <c r="A139" s="259"/>
      <c r="B139" s="259"/>
      <c r="C139" s="259"/>
      <c r="D139" s="259"/>
      <c r="E139" s="259"/>
      <c r="F139" s="259"/>
      <c r="G139" s="259"/>
      <c r="H139" s="315"/>
      <c r="I139" s="259"/>
      <c r="J139" s="259"/>
      <c r="K139" s="259"/>
      <c r="L139" s="259"/>
      <c r="M139" s="259"/>
      <c r="N139" s="259"/>
      <c r="O139" s="259"/>
      <c r="P139" s="259"/>
      <c r="Q139" s="259"/>
      <c r="R139" s="259"/>
      <c r="S139" s="259"/>
      <c r="T139" s="259"/>
      <c r="U139" s="259"/>
      <c r="V139" s="259"/>
      <c r="W139" s="259"/>
      <c r="X139" s="259"/>
      <c r="Y139" s="259"/>
      <c r="Z139" s="259"/>
    </row>
    <row r="140" spans="1:26" ht="15.75" customHeight="1">
      <c r="A140" s="259"/>
      <c r="B140" s="259"/>
      <c r="C140" s="259"/>
      <c r="D140" s="259"/>
      <c r="E140" s="259"/>
      <c r="F140" s="259"/>
      <c r="G140" s="259"/>
      <c r="H140" s="315"/>
      <c r="I140" s="259"/>
      <c r="J140" s="259"/>
      <c r="K140" s="259"/>
      <c r="L140" s="259"/>
      <c r="M140" s="259"/>
      <c r="N140" s="259"/>
      <c r="O140" s="259"/>
      <c r="P140" s="259"/>
      <c r="Q140" s="259"/>
      <c r="R140" s="259"/>
      <c r="S140" s="259"/>
      <c r="T140" s="259"/>
      <c r="U140" s="259"/>
      <c r="V140" s="259"/>
      <c r="W140" s="259"/>
      <c r="X140" s="259"/>
      <c r="Y140" s="259"/>
      <c r="Z140" s="259"/>
    </row>
    <row r="141" spans="1:26" ht="15.75" customHeight="1">
      <c r="A141" s="259"/>
      <c r="B141" s="259"/>
      <c r="C141" s="259"/>
      <c r="D141" s="259"/>
      <c r="E141" s="259"/>
      <c r="F141" s="259"/>
      <c r="G141" s="259"/>
      <c r="H141" s="315"/>
      <c r="I141" s="259"/>
      <c r="J141" s="259"/>
      <c r="K141" s="259"/>
      <c r="L141" s="259"/>
      <c r="M141" s="259"/>
      <c r="N141" s="259"/>
      <c r="O141" s="259"/>
      <c r="P141" s="259"/>
      <c r="Q141" s="259"/>
      <c r="R141" s="259"/>
      <c r="S141" s="259"/>
      <c r="T141" s="259"/>
      <c r="U141" s="259"/>
      <c r="V141" s="259"/>
      <c r="W141" s="259"/>
      <c r="X141" s="259"/>
      <c r="Y141" s="259"/>
      <c r="Z141" s="259"/>
    </row>
    <row r="142" spans="1:26" ht="15.75" customHeight="1">
      <c r="A142" s="259"/>
      <c r="B142" s="259"/>
      <c r="C142" s="259"/>
      <c r="D142" s="259"/>
      <c r="E142" s="259"/>
      <c r="F142" s="259"/>
      <c r="G142" s="259"/>
      <c r="H142" s="315"/>
      <c r="I142" s="259"/>
      <c r="J142" s="259"/>
      <c r="K142" s="259"/>
      <c r="L142" s="259"/>
      <c r="M142" s="259"/>
      <c r="N142" s="259"/>
      <c r="O142" s="259"/>
      <c r="P142" s="259"/>
      <c r="Q142" s="259"/>
      <c r="R142" s="259"/>
      <c r="S142" s="259"/>
      <c r="T142" s="259"/>
      <c r="U142" s="259"/>
      <c r="V142" s="259"/>
      <c r="W142" s="259"/>
      <c r="X142" s="259"/>
      <c r="Y142" s="259"/>
      <c r="Z142" s="259"/>
    </row>
    <row r="143" spans="1:26" ht="15.75" customHeight="1">
      <c r="A143" s="259"/>
      <c r="B143" s="259"/>
      <c r="C143" s="259"/>
      <c r="D143" s="259"/>
      <c r="E143" s="259"/>
      <c r="F143" s="259"/>
      <c r="G143" s="259"/>
      <c r="H143" s="315"/>
      <c r="I143" s="259"/>
      <c r="J143" s="259"/>
      <c r="K143" s="259"/>
      <c r="L143" s="259"/>
      <c r="M143" s="259"/>
      <c r="N143" s="259"/>
      <c r="O143" s="259"/>
      <c r="P143" s="259"/>
      <c r="Q143" s="259"/>
      <c r="R143" s="259"/>
      <c r="S143" s="259"/>
      <c r="T143" s="259"/>
      <c r="U143" s="259"/>
      <c r="V143" s="259"/>
      <c r="W143" s="259"/>
      <c r="X143" s="259"/>
      <c r="Y143" s="259"/>
      <c r="Z143" s="259"/>
    </row>
    <row r="144" spans="1:26" ht="15.75" customHeight="1">
      <c r="A144" s="259"/>
      <c r="B144" s="259"/>
      <c r="C144" s="259"/>
      <c r="D144" s="259"/>
      <c r="E144" s="259"/>
      <c r="F144" s="259"/>
      <c r="G144" s="259"/>
      <c r="H144" s="315"/>
      <c r="I144" s="259"/>
      <c r="J144" s="259"/>
      <c r="K144" s="259"/>
      <c r="L144" s="259"/>
      <c r="M144" s="259"/>
      <c r="N144" s="259"/>
      <c r="O144" s="259"/>
      <c r="P144" s="259"/>
      <c r="Q144" s="259"/>
      <c r="R144" s="259"/>
      <c r="S144" s="259"/>
      <c r="T144" s="259"/>
      <c r="U144" s="259"/>
      <c r="V144" s="259"/>
      <c r="W144" s="259"/>
      <c r="X144" s="259"/>
      <c r="Y144" s="259"/>
      <c r="Z144" s="259"/>
    </row>
    <row r="145" spans="1:26" ht="15.75" customHeight="1">
      <c r="A145" s="259"/>
      <c r="B145" s="259"/>
      <c r="C145" s="259"/>
      <c r="D145" s="259"/>
      <c r="E145" s="259"/>
      <c r="F145" s="259"/>
      <c r="G145" s="259"/>
      <c r="H145" s="315"/>
      <c r="I145" s="259"/>
      <c r="J145" s="259"/>
      <c r="K145" s="259"/>
      <c r="L145" s="259"/>
      <c r="M145" s="259"/>
      <c r="N145" s="259"/>
      <c r="O145" s="259"/>
      <c r="P145" s="259"/>
      <c r="Q145" s="259"/>
      <c r="R145" s="259"/>
      <c r="S145" s="259"/>
      <c r="T145" s="259"/>
      <c r="U145" s="259"/>
      <c r="V145" s="259"/>
      <c r="W145" s="259"/>
      <c r="X145" s="259"/>
      <c r="Y145" s="259"/>
      <c r="Z145" s="259"/>
    </row>
    <row r="146" spans="1:26" ht="15.75" customHeight="1">
      <c r="A146" s="259"/>
      <c r="B146" s="259"/>
      <c r="C146" s="259"/>
      <c r="D146" s="259"/>
      <c r="E146" s="259"/>
      <c r="F146" s="259"/>
      <c r="G146" s="259"/>
      <c r="H146" s="315"/>
      <c r="I146" s="259"/>
      <c r="J146" s="259"/>
      <c r="K146" s="259"/>
      <c r="L146" s="259"/>
      <c r="M146" s="259"/>
      <c r="N146" s="259"/>
      <c r="O146" s="259"/>
      <c r="P146" s="259"/>
      <c r="Q146" s="259"/>
      <c r="R146" s="259"/>
      <c r="S146" s="259"/>
      <c r="T146" s="259"/>
      <c r="U146" s="259"/>
      <c r="V146" s="259"/>
      <c r="W146" s="259"/>
      <c r="X146" s="259"/>
      <c r="Y146" s="259"/>
      <c r="Z146" s="259"/>
    </row>
    <row r="147" spans="1:26" ht="15.75" customHeight="1">
      <c r="A147" s="259"/>
      <c r="B147" s="259"/>
      <c r="C147" s="259"/>
      <c r="D147" s="259"/>
      <c r="E147" s="259"/>
      <c r="F147" s="259"/>
      <c r="G147" s="259"/>
      <c r="H147" s="315"/>
      <c r="I147" s="259"/>
      <c r="J147" s="259"/>
      <c r="K147" s="259"/>
      <c r="L147" s="259"/>
      <c r="M147" s="259"/>
      <c r="N147" s="259"/>
      <c r="O147" s="259"/>
      <c r="P147" s="259"/>
      <c r="Q147" s="259"/>
      <c r="R147" s="259"/>
      <c r="S147" s="259"/>
      <c r="T147" s="259"/>
      <c r="U147" s="259"/>
      <c r="V147" s="259"/>
      <c r="W147" s="259"/>
      <c r="X147" s="259"/>
      <c r="Y147" s="259"/>
      <c r="Z147" s="259"/>
    </row>
    <row r="148" spans="1:26" ht="15.75" customHeight="1">
      <c r="A148" s="259"/>
      <c r="B148" s="259"/>
      <c r="C148" s="259"/>
      <c r="D148" s="259"/>
      <c r="E148" s="259"/>
      <c r="F148" s="259"/>
      <c r="G148" s="259"/>
      <c r="H148" s="315"/>
      <c r="I148" s="259"/>
      <c r="J148" s="259"/>
      <c r="K148" s="259"/>
      <c r="L148" s="259"/>
      <c r="M148" s="259"/>
      <c r="N148" s="259"/>
      <c r="O148" s="259"/>
      <c r="P148" s="259"/>
      <c r="Q148" s="259"/>
      <c r="R148" s="259"/>
      <c r="S148" s="259"/>
      <c r="T148" s="259"/>
      <c r="U148" s="259"/>
      <c r="V148" s="259"/>
      <c r="W148" s="259"/>
      <c r="X148" s="259"/>
      <c r="Y148" s="259"/>
      <c r="Z148" s="259"/>
    </row>
    <row r="149" spans="1:26" ht="15.75" customHeight="1">
      <c r="A149" s="259"/>
      <c r="B149" s="259"/>
      <c r="C149" s="259"/>
      <c r="D149" s="259"/>
      <c r="E149" s="259"/>
      <c r="F149" s="259"/>
      <c r="G149" s="259"/>
      <c r="H149" s="315"/>
      <c r="I149" s="259"/>
      <c r="J149" s="259"/>
      <c r="K149" s="259"/>
      <c r="L149" s="259"/>
      <c r="M149" s="259"/>
      <c r="N149" s="259"/>
      <c r="O149" s="259"/>
      <c r="P149" s="259"/>
      <c r="Q149" s="259"/>
      <c r="R149" s="259"/>
      <c r="S149" s="259"/>
      <c r="T149" s="259"/>
      <c r="U149" s="259"/>
      <c r="V149" s="259"/>
      <c r="W149" s="259"/>
      <c r="X149" s="259"/>
      <c r="Y149" s="259"/>
      <c r="Z149" s="259"/>
    </row>
    <row r="150" spans="1:26" ht="15.75" customHeight="1">
      <c r="A150" s="259"/>
      <c r="B150" s="259"/>
      <c r="C150" s="259"/>
      <c r="D150" s="259"/>
      <c r="E150" s="259"/>
      <c r="F150" s="259"/>
      <c r="G150" s="259"/>
      <c r="H150" s="315"/>
      <c r="I150" s="259"/>
      <c r="J150" s="259"/>
      <c r="K150" s="259"/>
      <c r="L150" s="259"/>
      <c r="M150" s="259"/>
      <c r="N150" s="259"/>
      <c r="O150" s="259"/>
      <c r="P150" s="259"/>
      <c r="Q150" s="259"/>
      <c r="R150" s="259"/>
      <c r="S150" s="259"/>
      <c r="T150" s="259"/>
      <c r="U150" s="259"/>
      <c r="V150" s="259"/>
      <c r="W150" s="259"/>
      <c r="X150" s="259"/>
      <c r="Y150" s="259"/>
      <c r="Z150" s="259"/>
    </row>
    <row r="151" spans="1:26" ht="15.75" customHeight="1">
      <c r="A151" s="259"/>
      <c r="B151" s="259"/>
      <c r="C151" s="259"/>
      <c r="D151" s="259"/>
      <c r="E151" s="259"/>
      <c r="F151" s="259"/>
      <c r="G151" s="259"/>
      <c r="H151" s="315"/>
      <c r="I151" s="259"/>
      <c r="J151" s="259"/>
      <c r="K151" s="259"/>
      <c r="L151" s="259"/>
      <c r="M151" s="259"/>
      <c r="N151" s="259"/>
      <c r="O151" s="259"/>
      <c r="P151" s="259"/>
      <c r="Q151" s="259"/>
      <c r="R151" s="259"/>
      <c r="S151" s="259"/>
      <c r="T151" s="259"/>
      <c r="U151" s="259"/>
      <c r="V151" s="259"/>
      <c r="W151" s="259"/>
      <c r="X151" s="259"/>
      <c r="Y151" s="259"/>
      <c r="Z151" s="259"/>
    </row>
    <row r="152" spans="1:26" ht="15.75" customHeight="1">
      <c r="A152" s="259"/>
      <c r="B152" s="259"/>
      <c r="C152" s="259"/>
      <c r="D152" s="259"/>
      <c r="E152" s="259"/>
      <c r="F152" s="259"/>
      <c r="G152" s="259"/>
      <c r="H152" s="315"/>
      <c r="I152" s="259"/>
      <c r="J152" s="259"/>
      <c r="K152" s="259"/>
      <c r="L152" s="259"/>
      <c r="M152" s="259"/>
      <c r="N152" s="259"/>
      <c r="O152" s="259"/>
      <c r="P152" s="259"/>
      <c r="Q152" s="259"/>
      <c r="R152" s="259"/>
      <c r="S152" s="259"/>
      <c r="T152" s="259"/>
      <c r="U152" s="259"/>
      <c r="V152" s="259"/>
      <c r="W152" s="259"/>
      <c r="X152" s="259"/>
      <c r="Y152" s="259"/>
      <c r="Z152" s="259"/>
    </row>
    <row r="153" spans="1:26" ht="15.75" customHeight="1">
      <c r="A153" s="259"/>
      <c r="B153" s="259"/>
      <c r="C153" s="259"/>
      <c r="D153" s="259"/>
      <c r="E153" s="259"/>
      <c r="F153" s="259"/>
      <c r="G153" s="259"/>
      <c r="H153" s="315"/>
      <c r="I153" s="259"/>
      <c r="J153" s="259"/>
      <c r="K153" s="259"/>
      <c r="L153" s="259"/>
      <c r="M153" s="259"/>
      <c r="N153" s="259"/>
      <c r="O153" s="259"/>
      <c r="P153" s="259"/>
      <c r="Q153" s="259"/>
      <c r="R153" s="259"/>
      <c r="S153" s="259"/>
      <c r="T153" s="259"/>
      <c r="U153" s="259"/>
      <c r="V153" s="259"/>
      <c r="W153" s="259"/>
      <c r="X153" s="259"/>
      <c r="Y153" s="259"/>
      <c r="Z153" s="259"/>
    </row>
    <row r="154" spans="1:26" ht="15.75" customHeight="1">
      <c r="A154" s="259"/>
      <c r="B154" s="259"/>
      <c r="C154" s="259"/>
      <c r="D154" s="259"/>
      <c r="E154" s="259"/>
      <c r="F154" s="259"/>
      <c r="G154" s="259"/>
      <c r="H154" s="315"/>
      <c r="I154" s="259"/>
      <c r="J154" s="259"/>
      <c r="K154" s="259"/>
      <c r="L154" s="259"/>
      <c r="M154" s="259"/>
      <c r="N154" s="259"/>
      <c r="O154" s="259"/>
      <c r="P154" s="259"/>
      <c r="Q154" s="259"/>
      <c r="R154" s="259"/>
      <c r="S154" s="259"/>
      <c r="T154" s="259"/>
      <c r="U154" s="259"/>
      <c r="V154" s="259"/>
      <c r="W154" s="259"/>
      <c r="X154" s="259"/>
      <c r="Y154" s="259"/>
      <c r="Z154" s="259"/>
    </row>
    <row r="155" spans="1:26" ht="15.75" customHeight="1">
      <c r="A155" s="259"/>
      <c r="B155" s="259"/>
      <c r="C155" s="259"/>
      <c r="D155" s="259"/>
      <c r="E155" s="259"/>
      <c r="F155" s="259"/>
      <c r="G155" s="259"/>
      <c r="H155" s="315"/>
      <c r="I155" s="259"/>
      <c r="J155" s="259"/>
      <c r="K155" s="259"/>
      <c r="L155" s="259"/>
      <c r="M155" s="259"/>
      <c r="N155" s="259"/>
      <c r="O155" s="259"/>
      <c r="P155" s="259"/>
      <c r="Q155" s="259"/>
      <c r="R155" s="259"/>
      <c r="S155" s="259"/>
      <c r="T155" s="259"/>
      <c r="U155" s="259"/>
      <c r="V155" s="259"/>
      <c r="W155" s="259"/>
      <c r="X155" s="259"/>
      <c r="Y155" s="259"/>
      <c r="Z155" s="259"/>
    </row>
    <row r="156" spans="1:26" ht="15.75" customHeight="1">
      <c r="A156" s="259"/>
      <c r="B156" s="259"/>
      <c r="C156" s="259"/>
      <c r="D156" s="259"/>
      <c r="E156" s="259"/>
      <c r="F156" s="259"/>
      <c r="G156" s="259"/>
      <c r="H156" s="315"/>
      <c r="I156" s="259"/>
      <c r="J156" s="259"/>
      <c r="K156" s="259"/>
      <c r="L156" s="259"/>
      <c r="M156" s="259"/>
      <c r="N156" s="259"/>
      <c r="O156" s="259"/>
      <c r="P156" s="259"/>
      <c r="Q156" s="259"/>
      <c r="R156" s="259"/>
      <c r="S156" s="259"/>
      <c r="T156" s="259"/>
      <c r="U156" s="259"/>
      <c r="V156" s="259"/>
      <c r="W156" s="259"/>
      <c r="X156" s="259"/>
      <c r="Y156" s="259"/>
      <c r="Z156" s="259"/>
    </row>
    <row r="157" spans="1:26" ht="15.75" customHeight="1">
      <c r="A157" s="259"/>
      <c r="B157" s="259"/>
      <c r="C157" s="259"/>
      <c r="D157" s="259"/>
      <c r="E157" s="259"/>
      <c r="F157" s="259"/>
      <c r="G157" s="259"/>
      <c r="H157" s="315"/>
      <c r="I157" s="259"/>
      <c r="J157" s="259"/>
      <c r="K157" s="259"/>
      <c r="L157" s="259"/>
      <c r="M157" s="259"/>
      <c r="N157" s="259"/>
      <c r="O157" s="259"/>
      <c r="P157" s="259"/>
      <c r="Q157" s="259"/>
      <c r="R157" s="259"/>
      <c r="S157" s="259"/>
      <c r="T157" s="259"/>
      <c r="U157" s="259"/>
      <c r="V157" s="259"/>
      <c r="W157" s="259"/>
      <c r="X157" s="259"/>
      <c r="Y157" s="259"/>
      <c r="Z157" s="259"/>
    </row>
    <row r="158" spans="1:26" ht="15.75" customHeight="1">
      <c r="A158" s="259"/>
      <c r="B158" s="259"/>
      <c r="C158" s="259"/>
      <c r="D158" s="259"/>
      <c r="E158" s="259"/>
      <c r="F158" s="259"/>
      <c r="G158" s="259"/>
      <c r="H158" s="315"/>
      <c r="I158" s="259"/>
      <c r="J158" s="259"/>
      <c r="K158" s="259"/>
      <c r="L158" s="259"/>
      <c r="M158" s="259"/>
      <c r="N158" s="259"/>
      <c r="O158" s="259"/>
      <c r="P158" s="259"/>
      <c r="Q158" s="259"/>
      <c r="R158" s="259"/>
      <c r="S158" s="259"/>
      <c r="T158" s="259"/>
      <c r="U158" s="259"/>
      <c r="V158" s="259"/>
      <c r="W158" s="259"/>
      <c r="X158" s="259"/>
      <c r="Y158" s="259"/>
      <c r="Z158" s="259"/>
    </row>
    <row r="159" spans="1:26" ht="15.75" customHeight="1">
      <c r="A159" s="259"/>
      <c r="B159" s="259"/>
      <c r="C159" s="259"/>
      <c r="D159" s="259"/>
      <c r="E159" s="259"/>
      <c r="F159" s="259"/>
      <c r="G159" s="259"/>
      <c r="H159" s="315"/>
      <c r="I159" s="259"/>
      <c r="J159" s="259"/>
      <c r="K159" s="259"/>
      <c r="L159" s="259"/>
      <c r="M159" s="259"/>
      <c r="N159" s="259"/>
      <c r="O159" s="259"/>
      <c r="P159" s="259"/>
      <c r="Q159" s="259"/>
      <c r="R159" s="259"/>
      <c r="S159" s="259"/>
      <c r="T159" s="259"/>
      <c r="U159" s="259"/>
      <c r="V159" s="259"/>
      <c r="W159" s="259"/>
      <c r="X159" s="259"/>
      <c r="Y159" s="259"/>
      <c r="Z159" s="259"/>
    </row>
    <row r="160" spans="1:26" ht="15.75" customHeight="1">
      <c r="A160" s="259"/>
      <c r="B160" s="259"/>
      <c r="C160" s="259"/>
      <c r="D160" s="259"/>
      <c r="E160" s="259"/>
      <c r="F160" s="259"/>
      <c r="G160" s="259"/>
      <c r="H160" s="315"/>
      <c r="I160" s="259"/>
      <c r="J160" s="259"/>
      <c r="K160" s="259"/>
      <c r="L160" s="259"/>
      <c r="M160" s="259"/>
      <c r="N160" s="259"/>
      <c r="O160" s="259"/>
      <c r="P160" s="259"/>
      <c r="Q160" s="259"/>
      <c r="R160" s="259"/>
      <c r="S160" s="259"/>
      <c r="T160" s="259"/>
      <c r="U160" s="259"/>
      <c r="V160" s="259"/>
      <c r="W160" s="259"/>
      <c r="X160" s="259"/>
      <c r="Y160" s="259"/>
      <c r="Z160" s="259"/>
    </row>
    <row r="161" spans="1:26" ht="15.75" customHeight="1">
      <c r="A161" s="259"/>
      <c r="B161" s="259"/>
      <c r="C161" s="259"/>
      <c r="D161" s="259"/>
      <c r="E161" s="259"/>
      <c r="F161" s="259"/>
      <c r="G161" s="259"/>
      <c r="H161" s="315"/>
      <c r="I161" s="259"/>
      <c r="J161" s="259"/>
      <c r="K161" s="259"/>
      <c r="L161" s="259"/>
      <c r="M161" s="259"/>
      <c r="N161" s="259"/>
      <c r="O161" s="259"/>
      <c r="P161" s="259"/>
      <c r="Q161" s="259"/>
      <c r="R161" s="259"/>
      <c r="S161" s="259"/>
      <c r="T161" s="259"/>
      <c r="U161" s="259"/>
      <c r="V161" s="259"/>
      <c r="W161" s="259"/>
      <c r="X161" s="259"/>
      <c r="Y161" s="259"/>
      <c r="Z161" s="259"/>
    </row>
    <row r="162" spans="1:26" ht="15.75" customHeight="1">
      <c r="A162" s="259"/>
      <c r="B162" s="259"/>
      <c r="C162" s="259"/>
      <c r="D162" s="259"/>
      <c r="E162" s="259"/>
      <c r="F162" s="259"/>
      <c r="G162" s="259"/>
      <c r="H162" s="315"/>
      <c r="I162" s="259"/>
      <c r="J162" s="259"/>
      <c r="K162" s="259"/>
      <c r="L162" s="259"/>
      <c r="M162" s="259"/>
      <c r="N162" s="259"/>
      <c r="O162" s="259"/>
      <c r="P162" s="259"/>
      <c r="Q162" s="259"/>
      <c r="R162" s="259"/>
      <c r="S162" s="259"/>
      <c r="T162" s="259"/>
      <c r="U162" s="259"/>
      <c r="V162" s="259"/>
      <c r="W162" s="259"/>
      <c r="X162" s="259"/>
      <c r="Y162" s="259"/>
      <c r="Z162" s="259"/>
    </row>
    <row r="163" spans="1:26" ht="15.75" customHeight="1">
      <c r="A163" s="259"/>
      <c r="B163" s="259"/>
      <c r="C163" s="259"/>
      <c r="D163" s="259"/>
      <c r="E163" s="259"/>
      <c r="F163" s="259"/>
      <c r="G163" s="259"/>
      <c r="H163" s="315"/>
      <c r="I163" s="259"/>
      <c r="J163" s="259"/>
      <c r="K163" s="259"/>
      <c r="L163" s="259"/>
      <c r="M163" s="259"/>
      <c r="N163" s="259"/>
      <c r="O163" s="259"/>
      <c r="P163" s="259"/>
      <c r="Q163" s="259"/>
      <c r="R163" s="259"/>
      <c r="S163" s="259"/>
      <c r="T163" s="259"/>
      <c r="U163" s="259"/>
      <c r="V163" s="259"/>
      <c r="W163" s="259"/>
      <c r="X163" s="259"/>
      <c r="Y163" s="259"/>
      <c r="Z163" s="259"/>
    </row>
    <row r="164" spans="1:26" ht="15.75" customHeight="1">
      <c r="A164" s="259"/>
      <c r="B164" s="259"/>
      <c r="C164" s="259"/>
      <c r="D164" s="259"/>
      <c r="E164" s="259"/>
      <c r="F164" s="259"/>
      <c r="G164" s="259"/>
      <c r="H164" s="315"/>
      <c r="I164" s="259"/>
      <c r="J164" s="259"/>
      <c r="K164" s="259"/>
      <c r="L164" s="259"/>
      <c r="M164" s="259"/>
      <c r="N164" s="259"/>
      <c r="O164" s="259"/>
      <c r="P164" s="259"/>
      <c r="Q164" s="259"/>
      <c r="R164" s="259"/>
      <c r="S164" s="259"/>
      <c r="T164" s="259"/>
      <c r="U164" s="259"/>
      <c r="V164" s="259"/>
      <c r="W164" s="259"/>
      <c r="X164" s="259"/>
      <c r="Y164" s="259"/>
      <c r="Z164" s="259"/>
    </row>
    <row r="165" spans="1:26" ht="15.75" customHeight="1">
      <c r="A165" s="259"/>
      <c r="B165" s="259"/>
      <c r="C165" s="259"/>
      <c r="D165" s="259"/>
      <c r="E165" s="259"/>
      <c r="F165" s="259"/>
      <c r="G165" s="259"/>
      <c r="H165" s="315"/>
      <c r="I165" s="259"/>
      <c r="J165" s="259"/>
      <c r="K165" s="259"/>
      <c r="L165" s="259"/>
      <c r="M165" s="259"/>
      <c r="N165" s="259"/>
      <c r="O165" s="259"/>
      <c r="P165" s="259"/>
      <c r="Q165" s="259"/>
      <c r="R165" s="259"/>
      <c r="S165" s="259"/>
      <c r="T165" s="259"/>
      <c r="U165" s="259"/>
      <c r="V165" s="259"/>
      <c r="W165" s="259"/>
      <c r="X165" s="259"/>
      <c r="Y165" s="259"/>
      <c r="Z165" s="259"/>
    </row>
    <row r="166" spans="1:26" ht="15.75" customHeight="1">
      <c r="A166" s="259"/>
      <c r="B166" s="259"/>
      <c r="C166" s="259"/>
      <c r="D166" s="259"/>
      <c r="E166" s="259"/>
      <c r="F166" s="259"/>
      <c r="G166" s="259"/>
      <c r="H166" s="315"/>
      <c r="I166" s="259"/>
      <c r="J166" s="259"/>
      <c r="K166" s="259"/>
      <c r="L166" s="259"/>
      <c r="M166" s="259"/>
      <c r="N166" s="259"/>
      <c r="O166" s="259"/>
      <c r="P166" s="259"/>
      <c r="Q166" s="259"/>
      <c r="R166" s="259"/>
      <c r="S166" s="259"/>
      <c r="T166" s="259"/>
      <c r="U166" s="259"/>
      <c r="V166" s="259"/>
      <c r="W166" s="259"/>
      <c r="X166" s="259"/>
      <c r="Y166" s="259"/>
      <c r="Z166" s="259"/>
    </row>
    <row r="167" spans="1:26" ht="15.75" customHeight="1">
      <c r="A167" s="259"/>
      <c r="B167" s="259"/>
      <c r="C167" s="259"/>
      <c r="D167" s="259"/>
      <c r="E167" s="259"/>
      <c r="F167" s="259"/>
      <c r="G167" s="259"/>
      <c r="H167" s="315"/>
      <c r="I167" s="259"/>
      <c r="J167" s="259"/>
      <c r="K167" s="259"/>
      <c r="L167" s="259"/>
      <c r="M167" s="259"/>
      <c r="N167" s="259"/>
      <c r="O167" s="259"/>
      <c r="P167" s="259"/>
      <c r="Q167" s="259"/>
      <c r="R167" s="259"/>
      <c r="S167" s="259"/>
      <c r="T167" s="259"/>
      <c r="U167" s="259"/>
      <c r="V167" s="259"/>
      <c r="W167" s="259"/>
      <c r="X167" s="259"/>
      <c r="Y167" s="259"/>
      <c r="Z167" s="259"/>
    </row>
    <row r="168" spans="1:26" ht="15.75" customHeight="1">
      <c r="A168" s="259"/>
      <c r="B168" s="259"/>
      <c r="C168" s="259"/>
      <c r="D168" s="259"/>
      <c r="E168" s="259"/>
      <c r="F168" s="259"/>
      <c r="G168" s="259"/>
      <c r="H168" s="315"/>
      <c r="I168" s="259"/>
      <c r="J168" s="259"/>
      <c r="K168" s="259"/>
      <c r="L168" s="259"/>
      <c r="M168" s="259"/>
      <c r="N168" s="259"/>
      <c r="O168" s="259"/>
      <c r="P168" s="259"/>
      <c r="Q168" s="259"/>
      <c r="R168" s="259"/>
      <c r="S168" s="259"/>
      <c r="T168" s="259"/>
      <c r="U168" s="259"/>
      <c r="V168" s="259"/>
      <c r="W168" s="259"/>
      <c r="X168" s="259"/>
      <c r="Y168" s="259"/>
      <c r="Z168" s="259"/>
    </row>
    <row r="169" spans="1:26" ht="15.75" customHeight="1">
      <c r="A169" s="259"/>
      <c r="B169" s="259"/>
      <c r="C169" s="259"/>
      <c r="D169" s="259"/>
      <c r="E169" s="259"/>
      <c r="F169" s="259"/>
      <c r="G169" s="259"/>
      <c r="H169" s="315"/>
      <c r="I169" s="259"/>
      <c r="J169" s="259"/>
      <c r="K169" s="259"/>
      <c r="L169" s="259"/>
      <c r="M169" s="259"/>
      <c r="N169" s="259"/>
      <c r="O169" s="259"/>
      <c r="P169" s="259"/>
      <c r="Q169" s="259"/>
      <c r="R169" s="259"/>
      <c r="S169" s="259"/>
      <c r="T169" s="259"/>
      <c r="U169" s="259"/>
      <c r="V169" s="259"/>
      <c r="W169" s="259"/>
      <c r="X169" s="259"/>
      <c r="Y169" s="259"/>
      <c r="Z169" s="259"/>
    </row>
    <row r="170" spans="1:26" ht="15.75" customHeight="1">
      <c r="A170" s="259"/>
      <c r="B170" s="259"/>
      <c r="C170" s="259"/>
      <c r="D170" s="259"/>
      <c r="E170" s="259"/>
      <c r="F170" s="259"/>
      <c r="G170" s="259"/>
      <c r="H170" s="315"/>
      <c r="I170" s="259"/>
      <c r="J170" s="259"/>
      <c r="K170" s="259"/>
      <c r="L170" s="259"/>
      <c r="M170" s="259"/>
      <c r="N170" s="259"/>
      <c r="O170" s="259"/>
      <c r="P170" s="259"/>
      <c r="Q170" s="259"/>
      <c r="R170" s="259"/>
      <c r="S170" s="259"/>
      <c r="T170" s="259"/>
      <c r="U170" s="259"/>
      <c r="V170" s="259"/>
      <c r="W170" s="259"/>
      <c r="X170" s="259"/>
      <c r="Y170" s="259"/>
      <c r="Z170" s="259"/>
    </row>
    <row r="171" spans="1:26" ht="15.75" customHeight="1">
      <c r="A171" s="259"/>
      <c r="B171" s="259"/>
      <c r="C171" s="259"/>
      <c r="D171" s="259"/>
      <c r="E171" s="259"/>
      <c r="F171" s="259"/>
      <c r="G171" s="259"/>
      <c r="H171" s="315"/>
      <c r="I171" s="259"/>
      <c r="J171" s="259"/>
      <c r="K171" s="259"/>
      <c r="L171" s="259"/>
      <c r="M171" s="259"/>
      <c r="N171" s="259"/>
      <c r="O171" s="259"/>
      <c r="P171" s="259"/>
      <c r="Q171" s="259"/>
      <c r="R171" s="259"/>
      <c r="S171" s="259"/>
      <c r="T171" s="259"/>
      <c r="U171" s="259"/>
      <c r="V171" s="259"/>
      <c r="W171" s="259"/>
      <c r="X171" s="259"/>
      <c r="Y171" s="259"/>
      <c r="Z171" s="259"/>
    </row>
    <row r="172" spans="1:26" ht="15.75" customHeight="1">
      <c r="A172" s="259"/>
      <c r="B172" s="259"/>
      <c r="C172" s="259"/>
      <c r="D172" s="259"/>
      <c r="E172" s="259"/>
      <c r="F172" s="259"/>
      <c r="G172" s="259"/>
      <c r="H172" s="315"/>
      <c r="I172" s="259"/>
      <c r="J172" s="259"/>
      <c r="K172" s="259"/>
      <c r="L172" s="259"/>
      <c r="M172" s="259"/>
      <c r="N172" s="259"/>
      <c r="O172" s="259"/>
      <c r="P172" s="259"/>
      <c r="Q172" s="259"/>
      <c r="R172" s="259"/>
      <c r="S172" s="259"/>
      <c r="T172" s="259"/>
      <c r="U172" s="259"/>
      <c r="V172" s="259"/>
      <c r="W172" s="259"/>
      <c r="X172" s="259"/>
      <c r="Y172" s="259"/>
      <c r="Z172" s="259"/>
    </row>
    <row r="173" spans="1:26" ht="15.75" customHeight="1">
      <c r="A173" s="259"/>
      <c r="B173" s="259"/>
      <c r="C173" s="259"/>
      <c r="D173" s="259"/>
      <c r="E173" s="259"/>
      <c r="F173" s="259"/>
      <c r="G173" s="259"/>
      <c r="H173" s="315"/>
      <c r="I173" s="259"/>
      <c r="J173" s="259"/>
      <c r="K173" s="259"/>
      <c r="L173" s="259"/>
      <c r="M173" s="259"/>
      <c r="N173" s="259"/>
      <c r="O173" s="259"/>
      <c r="P173" s="259"/>
      <c r="Q173" s="259"/>
      <c r="R173" s="259"/>
      <c r="S173" s="259"/>
      <c r="T173" s="259"/>
      <c r="U173" s="259"/>
      <c r="V173" s="259"/>
      <c r="W173" s="259"/>
      <c r="X173" s="259"/>
      <c r="Y173" s="259"/>
      <c r="Z173" s="259"/>
    </row>
    <row r="174" spans="1:26" ht="15.75" customHeight="1">
      <c r="A174" s="259"/>
      <c r="B174" s="259"/>
      <c r="C174" s="259"/>
      <c r="D174" s="259"/>
      <c r="E174" s="259"/>
      <c r="F174" s="259"/>
      <c r="G174" s="259"/>
      <c r="H174" s="315"/>
      <c r="I174" s="259"/>
      <c r="J174" s="259"/>
      <c r="K174" s="259"/>
      <c r="L174" s="259"/>
      <c r="M174" s="259"/>
      <c r="N174" s="259"/>
      <c r="O174" s="259"/>
      <c r="P174" s="259"/>
      <c r="Q174" s="259"/>
      <c r="R174" s="259"/>
      <c r="S174" s="259"/>
      <c r="T174" s="259"/>
      <c r="U174" s="259"/>
      <c r="V174" s="259"/>
      <c r="W174" s="259"/>
      <c r="X174" s="259"/>
      <c r="Y174" s="259"/>
      <c r="Z174" s="259"/>
    </row>
    <row r="175" spans="1:26" ht="15.75" customHeight="1">
      <c r="A175" s="259"/>
      <c r="B175" s="259"/>
      <c r="C175" s="259"/>
      <c r="D175" s="259"/>
      <c r="E175" s="259"/>
      <c r="F175" s="259"/>
      <c r="G175" s="259"/>
      <c r="H175" s="315"/>
      <c r="I175" s="259"/>
      <c r="J175" s="259"/>
      <c r="K175" s="259"/>
      <c r="L175" s="259"/>
      <c r="M175" s="259"/>
      <c r="N175" s="259"/>
      <c r="O175" s="259"/>
      <c r="P175" s="259"/>
      <c r="Q175" s="259"/>
      <c r="R175" s="259"/>
      <c r="S175" s="259"/>
      <c r="T175" s="259"/>
      <c r="U175" s="259"/>
      <c r="V175" s="259"/>
      <c r="W175" s="259"/>
      <c r="X175" s="259"/>
      <c r="Y175" s="259"/>
      <c r="Z175" s="259"/>
    </row>
    <row r="176" spans="1:26" ht="15.75" customHeight="1">
      <c r="A176" s="259"/>
      <c r="B176" s="259"/>
      <c r="C176" s="259"/>
      <c r="D176" s="259"/>
      <c r="E176" s="259"/>
      <c r="F176" s="259"/>
      <c r="G176" s="259"/>
      <c r="H176" s="315"/>
      <c r="I176" s="259"/>
      <c r="J176" s="259"/>
      <c r="K176" s="259"/>
      <c r="L176" s="259"/>
      <c r="M176" s="259"/>
      <c r="N176" s="259"/>
      <c r="O176" s="259"/>
      <c r="P176" s="259"/>
      <c r="Q176" s="259"/>
      <c r="R176" s="259"/>
      <c r="S176" s="259"/>
      <c r="T176" s="259"/>
      <c r="U176" s="259"/>
      <c r="V176" s="259"/>
      <c r="W176" s="259"/>
      <c r="X176" s="259"/>
      <c r="Y176" s="259"/>
      <c r="Z176" s="259"/>
    </row>
    <row r="177" spans="1:26" ht="15.75" customHeight="1">
      <c r="A177" s="259"/>
      <c r="B177" s="259"/>
      <c r="C177" s="259"/>
      <c r="D177" s="259"/>
      <c r="E177" s="259"/>
      <c r="F177" s="259"/>
      <c r="G177" s="259"/>
      <c r="H177" s="315"/>
      <c r="I177" s="259"/>
      <c r="J177" s="259"/>
      <c r="K177" s="259"/>
      <c r="L177" s="259"/>
      <c r="M177" s="259"/>
      <c r="N177" s="259"/>
      <c r="O177" s="259"/>
      <c r="P177" s="259"/>
      <c r="Q177" s="259"/>
      <c r="R177" s="259"/>
      <c r="S177" s="259"/>
      <c r="T177" s="259"/>
      <c r="U177" s="259"/>
      <c r="V177" s="259"/>
      <c r="W177" s="259"/>
      <c r="X177" s="259"/>
      <c r="Y177" s="259"/>
      <c r="Z177" s="259"/>
    </row>
    <row r="178" spans="1:26" ht="15.75" customHeight="1">
      <c r="A178" s="259"/>
      <c r="B178" s="259"/>
      <c r="C178" s="259"/>
      <c r="D178" s="259"/>
      <c r="E178" s="259"/>
      <c r="F178" s="259"/>
      <c r="G178" s="259"/>
      <c r="H178" s="315"/>
      <c r="I178" s="259"/>
      <c r="J178" s="259"/>
      <c r="K178" s="259"/>
      <c r="L178" s="259"/>
      <c r="M178" s="259"/>
      <c r="N178" s="259"/>
      <c r="O178" s="259"/>
      <c r="P178" s="259"/>
      <c r="Q178" s="259"/>
      <c r="R178" s="259"/>
      <c r="S178" s="259"/>
      <c r="T178" s="259"/>
      <c r="U178" s="259"/>
      <c r="V178" s="259"/>
      <c r="W178" s="259"/>
      <c r="X178" s="259"/>
      <c r="Y178" s="259"/>
      <c r="Z178" s="259"/>
    </row>
    <row r="179" spans="1:26" ht="15.75" customHeight="1">
      <c r="A179" s="259"/>
      <c r="B179" s="259"/>
      <c r="C179" s="259"/>
      <c r="D179" s="259"/>
      <c r="E179" s="259"/>
      <c r="F179" s="259"/>
      <c r="G179" s="259"/>
      <c r="H179" s="315"/>
      <c r="I179" s="259"/>
      <c r="J179" s="259"/>
      <c r="K179" s="259"/>
      <c r="L179" s="259"/>
      <c r="M179" s="259"/>
      <c r="N179" s="259"/>
      <c r="O179" s="259"/>
      <c r="P179" s="259"/>
      <c r="Q179" s="259"/>
      <c r="R179" s="259"/>
      <c r="S179" s="259"/>
      <c r="T179" s="259"/>
      <c r="U179" s="259"/>
      <c r="V179" s="259"/>
      <c r="W179" s="259"/>
      <c r="X179" s="259"/>
      <c r="Y179" s="259"/>
      <c r="Z179" s="259"/>
    </row>
    <row r="180" spans="1:26" ht="15.75" customHeight="1">
      <c r="A180" s="259"/>
      <c r="B180" s="259"/>
      <c r="C180" s="259"/>
      <c r="D180" s="259"/>
      <c r="E180" s="259"/>
      <c r="F180" s="259"/>
      <c r="G180" s="259"/>
      <c r="H180" s="315"/>
      <c r="I180" s="259"/>
      <c r="J180" s="259"/>
      <c r="K180" s="259"/>
      <c r="L180" s="259"/>
      <c r="M180" s="259"/>
      <c r="N180" s="259"/>
      <c r="O180" s="259"/>
      <c r="P180" s="259"/>
      <c r="Q180" s="259"/>
      <c r="R180" s="259"/>
      <c r="S180" s="259"/>
      <c r="T180" s="259"/>
      <c r="U180" s="259"/>
      <c r="V180" s="259"/>
      <c r="W180" s="259"/>
      <c r="X180" s="259"/>
      <c r="Y180" s="259"/>
      <c r="Z180" s="259"/>
    </row>
    <row r="181" spans="1:26" ht="15.75" customHeight="1">
      <c r="A181" s="259"/>
      <c r="B181" s="259"/>
      <c r="C181" s="259"/>
      <c r="D181" s="259"/>
      <c r="E181" s="259"/>
      <c r="F181" s="259"/>
      <c r="G181" s="259"/>
      <c r="H181" s="315"/>
      <c r="I181" s="259"/>
      <c r="J181" s="259"/>
      <c r="K181" s="259"/>
      <c r="L181" s="259"/>
      <c r="M181" s="259"/>
      <c r="N181" s="259"/>
      <c r="O181" s="259"/>
      <c r="P181" s="259"/>
      <c r="Q181" s="259"/>
      <c r="R181" s="259"/>
      <c r="S181" s="259"/>
      <c r="T181" s="259"/>
      <c r="U181" s="259"/>
      <c r="V181" s="259"/>
      <c r="W181" s="259"/>
      <c r="X181" s="259"/>
      <c r="Y181" s="259"/>
      <c r="Z181" s="259"/>
    </row>
    <row r="182" spans="1:26" ht="15.75" customHeight="1">
      <c r="A182" s="259"/>
      <c r="B182" s="259"/>
      <c r="C182" s="259"/>
      <c r="D182" s="259"/>
      <c r="E182" s="259"/>
      <c r="F182" s="259"/>
      <c r="G182" s="259"/>
      <c r="H182" s="315"/>
      <c r="I182" s="259"/>
      <c r="J182" s="259"/>
      <c r="K182" s="259"/>
      <c r="L182" s="259"/>
      <c r="M182" s="259"/>
      <c r="N182" s="259"/>
      <c r="O182" s="259"/>
      <c r="P182" s="259"/>
      <c r="Q182" s="259"/>
      <c r="R182" s="259"/>
      <c r="S182" s="259"/>
      <c r="T182" s="259"/>
      <c r="U182" s="259"/>
      <c r="V182" s="259"/>
      <c r="W182" s="259"/>
      <c r="X182" s="259"/>
      <c r="Y182" s="259"/>
      <c r="Z182" s="259"/>
    </row>
    <row r="183" spans="1:26" ht="15.75" customHeight="1">
      <c r="A183" s="259"/>
      <c r="B183" s="259"/>
      <c r="C183" s="259"/>
      <c r="D183" s="259"/>
      <c r="E183" s="259"/>
      <c r="F183" s="259"/>
      <c r="G183" s="259"/>
      <c r="H183" s="315"/>
      <c r="I183" s="259"/>
      <c r="J183" s="259"/>
      <c r="K183" s="259"/>
      <c r="L183" s="259"/>
      <c r="M183" s="259"/>
      <c r="N183" s="259"/>
      <c r="O183" s="259"/>
      <c r="P183" s="259"/>
      <c r="Q183" s="259"/>
      <c r="R183" s="259"/>
      <c r="S183" s="259"/>
      <c r="T183" s="259"/>
      <c r="U183" s="259"/>
      <c r="V183" s="259"/>
      <c r="W183" s="259"/>
      <c r="X183" s="259"/>
      <c r="Y183" s="259"/>
      <c r="Z183" s="259"/>
    </row>
    <row r="184" spans="1:26" ht="15.75" customHeight="1">
      <c r="A184" s="259"/>
      <c r="B184" s="259"/>
      <c r="C184" s="259"/>
      <c r="D184" s="259"/>
      <c r="E184" s="259"/>
      <c r="F184" s="259"/>
      <c r="G184" s="259"/>
      <c r="H184" s="315"/>
      <c r="I184" s="259"/>
      <c r="J184" s="259"/>
      <c r="K184" s="259"/>
      <c r="L184" s="259"/>
      <c r="M184" s="259"/>
      <c r="N184" s="259"/>
      <c r="O184" s="259"/>
      <c r="P184" s="259"/>
      <c r="Q184" s="259"/>
      <c r="R184" s="259"/>
      <c r="S184" s="259"/>
      <c r="T184" s="259"/>
      <c r="U184" s="259"/>
      <c r="V184" s="259"/>
      <c r="W184" s="259"/>
      <c r="X184" s="259"/>
      <c r="Y184" s="259"/>
      <c r="Z184" s="259"/>
    </row>
    <row r="185" spans="1:26" ht="15.75" customHeight="1">
      <c r="A185" s="259"/>
      <c r="B185" s="259"/>
      <c r="C185" s="259"/>
      <c r="D185" s="259"/>
      <c r="E185" s="259"/>
      <c r="F185" s="259"/>
      <c r="G185" s="259"/>
      <c r="H185" s="315"/>
      <c r="I185" s="259"/>
      <c r="J185" s="259"/>
      <c r="K185" s="259"/>
      <c r="L185" s="259"/>
      <c r="M185" s="259"/>
      <c r="N185" s="259"/>
      <c r="O185" s="259"/>
      <c r="P185" s="259"/>
      <c r="Q185" s="259"/>
      <c r="R185" s="259"/>
      <c r="S185" s="259"/>
      <c r="T185" s="259"/>
      <c r="U185" s="259"/>
      <c r="V185" s="259"/>
      <c r="W185" s="259"/>
      <c r="X185" s="259"/>
      <c r="Y185" s="259"/>
      <c r="Z185" s="259"/>
    </row>
    <row r="186" spans="1:26" ht="15.75" customHeight="1">
      <c r="A186" s="259"/>
      <c r="B186" s="259"/>
      <c r="C186" s="259"/>
      <c r="D186" s="259"/>
      <c r="E186" s="259"/>
      <c r="F186" s="259"/>
      <c r="G186" s="259"/>
      <c r="H186" s="315"/>
      <c r="I186" s="259"/>
      <c r="J186" s="259"/>
      <c r="K186" s="259"/>
      <c r="L186" s="259"/>
      <c r="M186" s="259"/>
      <c r="N186" s="259"/>
      <c r="O186" s="259"/>
      <c r="P186" s="259"/>
      <c r="Q186" s="259"/>
      <c r="R186" s="259"/>
      <c r="S186" s="259"/>
      <c r="T186" s="259"/>
      <c r="U186" s="259"/>
      <c r="V186" s="259"/>
      <c r="W186" s="259"/>
      <c r="X186" s="259"/>
      <c r="Y186" s="259"/>
      <c r="Z186" s="259"/>
    </row>
    <row r="187" spans="1:26" ht="15.75" customHeight="1">
      <c r="A187" s="259"/>
      <c r="B187" s="259"/>
      <c r="C187" s="259"/>
      <c r="D187" s="259"/>
      <c r="E187" s="259"/>
      <c r="F187" s="259"/>
      <c r="G187" s="259"/>
      <c r="H187" s="315"/>
      <c r="I187" s="259"/>
      <c r="J187" s="259"/>
      <c r="K187" s="259"/>
      <c r="L187" s="259"/>
      <c r="M187" s="259"/>
      <c r="N187" s="259"/>
      <c r="O187" s="259"/>
      <c r="P187" s="259"/>
      <c r="Q187" s="259"/>
      <c r="R187" s="259"/>
      <c r="S187" s="259"/>
      <c r="T187" s="259"/>
      <c r="U187" s="259"/>
      <c r="V187" s="259"/>
      <c r="W187" s="259"/>
      <c r="X187" s="259"/>
      <c r="Y187" s="259"/>
      <c r="Z187" s="259"/>
    </row>
    <row r="188" spans="1:26" ht="15.75" customHeight="1">
      <c r="A188" s="259"/>
      <c r="B188" s="259"/>
      <c r="C188" s="259"/>
      <c r="D188" s="259"/>
      <c r="E188" s="259"/>
      <c r="F188" s="259"/>
      <c r="G188" s="259"/>
      <c r="H188" s="315"/>
      <c r="I188" s="259"/>
      <c r="J188" s="259"/>
      <c r="K188" s="259"/>
      <c r="L188" s="259"/>
      <c r="M188" s="259"/>
      <c r="N188" s="259"/>
      <c r="O188" s="259"/>
      <c r="P188" s="259"/>
      <c r="Q188" s="259"/>
      <c r="R188" s="259"/>
      <c r="S188" s="259"/>
      <c r="T188" s="259"/>
      <c r="U188" s="259"/>
      <c r="V188" s="259"/>
      <c r="W188" s="259"/>
      <c r="X188" s="259"/>
      <c r="Y188" s="259"/>
      <c r="Z188" s="259"/>
    </row>
    <row r="189" spans="1:26" ht="15.75" customHeight="1">
      <c r="A189" s="259"/>
      <c r="B189" s="259"/>
      <c r="C189" s="259"/>
      <c r="D189" s="259"/>
      <c r="E189" s="259"/>
      <c r="F189" s="259"/>
      <c r="G189" s="259"/>
      <c r="H189" s="315"/>
      <c r="I189" s="259"/>
      <c r="J189" s="259"/>
      <c r="K189" s="259"/>
      <c r="L189" s="259"/>
      <c r="M189" s="259"/>
      <c r="N189" s="259"/>
      <c r="O189" s="259"/>
      <c r="P189" s="259"/>
      <c r="Q189" s="259"/>
      <c r="R189" s="259"/>
      <c r="S189" s="259"/>
      <c r="T189" s="259"/>
      <c r="U189" s="259"/>
      <c r="V189" s="259"/>
      <c r="W189" s="259"/>
      <c r="X189" s="259"/>
      <c r="Y189" s="259"/>
      <c r="Z189" s="259"/>
    </row>
    <row r="190" spans="1:26" ht="15.75" customHeight="1">
      <c r="A190" s="259"/>
      <c r="B190" s="259"/>
      <c r="C190" s="259"/>
      <c r="D190" s="259"/>
      <c r="E190" s="259"/>
      <c r="F190" s="259"/>
      <c r="G190" s="259"/>
      <c r="H190" s="315"/>
      <c r="I190" s="259"/>
      <c r="J190" s="259"/>
      <c r="K190" s="259"/>
      <c r="L190" s="259"/>
      <c r="M190" s="259"/>
      <c r="N190" s="259"/>
      <c r="O190" s="259"/>
      <c r="P190" s="259"/>
      <c r="Q190" s="259"/>
      <c r="R190" s="259"/>
      <c r="S190" s="259"/>
      <c r="T190" s="259"/>
      <c r="U190" s="259"/>
      <c r="V190" s="259"/>
      <c r="W190" s="259"/>
      <c r="X190" s="259"/>
      <c r="Y190" s="259"/>
      <c r="Z190" s="259"/>
    </row>
    <row r="191" spans="1:26" ht="15.75" customHeight="1">
      <c r="A191" s="259"/>
      <c r="B191" s="259"/>
      <c r="C191" s="259"/>
      <c r="D191" s="259"/>
      <c r="E191" s="259"/>
      <c r="F191" s="259"/>
      <c r="G191" s="259"/>
      <c r="H191" s="315"/>
      <c r="I191" s="259"/>
      <c r="J191" s="259"/>
      <c r="K191" s="259"/>
      <c r="L191" s="259"/>
      <c r="M191" s="259"/>
      <c r="N191" s="259"/>
      <c r="O191" s="259"/>
      <c r="P191" s="259"/>
      <c r="Q191" s="259"/>
      <c r="R191" s="259"/>
      <c r="S191" s="259"/>
      <c r="T191" s="259"/>
      <c r="U191" s="259"/>
      <c r="V191" s="259"/>
      <c r="W191" s="259"/>
      <c r="X191" s="259"/>
      <c r="Y191" s="259"/>
      <c r="Z191" s="259"/>
    </row>
    <row r="192" spans="1:26" ht="15.75" customHeight="1">
      <c r="A192" s="259"/>
      <c r="B192" s="259"/>
      <c r="C192" s="259"/>
      <c r="D192" s="259"/>
      <c r="E192" s="259"/>
      <c r="F192" s="259"/>
      <c r="G192" s="259"/>
      <c r="H192" s="315"/>
      <c r="I192" s="259"/>
      <c r="J192" s="259"/>
      <c r="K192" s="259"/>
      <c r="L192" s="259"/>
      <c r="M192" s="259"/>
      <c r="N192" s="259"/>
      <c r="O192" s="259"/>
      <c r="P192" s="259"/>
      <c r="Q192" s="259"/>
      <c r="R192" s="259"/>
      <c r="S192" s="259"/>
      <c r="T192" s="259"/>
      <c r="U192" s="259"/>
      <c r="V192" s="259"/>
      <c r="W192" s="259"/>
      <c r="X192" s="259"/>
      <c r="Y192" s="259"/>
      <c r="Z192" s="259"/>
    </row>
    <row r="193" spans="1:26" ht="15.75" customHeight="1">
      <c r="A193" s="259"/>
      <c r="B193" s="259"/>
      <c r="C193" s="259"/>
      <c r="D193" s="259"/>
      <c r="E193" s="259"/>
      <c r="F193" s="259"/>
      <c r="G193" s="259"/>
      <c r="H193" s="315"/>
      <c r="I193" s="259"/>
      <c r="J193" s="259"/>
      <c r="K193" s="259"/>
      <c r="L193" s="259"/>
      <c r="M193" s="259"/>
      <c r="N193" s="259"/>
      <c r="O193" s="259"/>
      <c r="P193" s="259"/>
      <c r="Q193" s="259"/>
      <c r="R193" s="259"/>
      <c r="S193" s="259"/>
      <c r="T193" s="259"/>
      <c r="U193" s="259"/>
      <c r="V193" s="259"/>
      <c r="W193" s="259"/>
      <c r="X193" s="259"/>
      <c r="Y193" s="259"/>
      <c r="Z193" s="259"/>
    </row>
    <row r="194" spans="1:26" ht="15.75" customHeight="1">
      <c r="A194" s="259"/>
      <c r="B194" s="259"/>
      <c r="C194" s="259"/>
      <c r="D194" s="259"/>
      <c r="E194" s="259"/>
      <c r="F194" s="259"/>
      <c r="G194" s="259"/>
      <c r="H194" s="315"/>
      <c r="I194" s="259"/>
      <c r="J194" s="259"/>
      <c r="K194" s="259"/>
      <c r="L194" s="259"/>
      <c r="M194" s="259"/>
      <c r="N194" s="259"/>
      <c r="O194" s="259"/>
      <c r="P194" s="259"/>
      <c r="Q194" s="259"/>
      <c r="R194" s="259"/>
      <c r="S194" s="259"/>
      <c r="T194" s="259"/>
      <c r="U194" s="259"/>
      <c r="V194" s="259"/>
      <c r="W194" s="259"/>
      <c r="X194" s="259"/>
      <c r="Y194" s="259"/>
      <c r="Z194" s="259"/>
    </row>
    <row r="195" spans="1:26" ht="15.75" customHeight="1">
      <c r="A195" s="259"/>
      <c r="B195" s="259"/>
      <c r="C195" s="259"/>
      <c r="D195" s="259"/>
      <c r="E195" s="259"/>
      <c r="F195" s="259"/>
      <c r="G195" s="259"/>
      <c r="H195" s="315"/>
      <c r="I195" s="259"/>
      <c r="J195" s="259"/>
      <c r="K195" s="259"/>
      <c r="L195" s="259"/>
      <c r="M195" s="259"/>
      <c r="N195" s="259"/>
      <c r="O195" s="259"/>
      <c r="P195" s="259"/>
      <c r="Q195" s="259"/>
      <c r="R195" s="259"/>
      <c r="S195" s="259"/>
      <c r="T195" s="259"/>
      <c r="U195" s="259"/>
      <c r="V195" s="259"/>
      <c r="W195" s="259"/>
      <c r="X195" s="259"/>
      <c r="Y195" s="259"/>
      <c r="Z195" s="259"/>
    </row>
    <row r="196" spans="1:26" ht="15.75" customHeight="1">
      <c r="A196" s="259"/>
      <c r="B196" s="259"/>
      <c r="C196" s="259"/>
      <c r="D196" s="259"/>
      <c r="E196" s="259"/>
      <c r="F196" s="259"/>
      <c r="G196" s="259"/>
      <c r="H196" s="315"/>
      <c r="I196" s="259"/>
      <c r="J196" s="259"/>
      <c r="K196" s="259"/>
      <c r="L196" s="259"/>
      <c r="M196" s="259"/>
      <c r="N196" s="259"/>
      <c r="O196" s="259"/>
      <c r="P196" s="259"/>
      <c r="Q196" s="259"/>
      <c r="R196" s="259"/>
      <c r="S196" s="259"/>
      <c r="T196" s="259"/>
      <c r="U196" s="259"/>
      <c r="V196" s="259"/>
      <c r="W196" s="259"/>
      <c r="X196" s="259"/>
      <c r="Y196" s="259"/>
      <c r="Z196" s="259"/>
    </row>
    <row r="197" spans="1:26" ht="15.75" customHeight="1">
      <c r="A197" s="259"/>
      <c r="B197" s="259"/>
      <c r="C197" s="259"/>
      <c r="D197" s="259"/>
      <c r="E197" s="259"/>
      <c r="F197" s="259"/>
      <c r="G197" s="259"/>
      <c r="H197" s="315"/>
      <c r="I197" s="259"/>
      <c r="J197" s="259"/>
      <c r="K197" s="259"/>
      <c r="L197" s="259"/>
      <c r="M197" s="259"/>
      <c r="N197" s="259"/>
      <c r="O197" s="259"/>
      <c r="P197" s="259"/>
      <c r="Q197" s="259"/>
      <c r="R197" s="259"/>
      <c r="S197" s="259"/>
      <c r="T197" s="259"/>
      <c r="U197" s="259"/>
      <c r="V197" s="259"/>
      <c r="W197" s="259"/>
      <c r="X197" s="259"/>
      <c r="Y197" s="259"/>
      <c r="Z197" s="259"/>
    </row>
    <row r="198" spans="1:26" ht="15.75" customHeight="1">
      <c r="A198" s="259"/>
      <c r="B198" s="259"/>
      <c r="C198" s="259"/>
      <c r="D198" s="259"/>
      <c r="E198" s="259"/>
      <c r="F198" s="259"/>
      <c r="G198" s="259"/>
      <c r="H198" s="315"/>
      <c r="I198" s="259"/>
      <c r="J198" s="259"/>
      <c r="K198" s="259"/>
      <c r="L198" s="259"/>
      <c r="M198" s="259"/>
      <c r="N198" s="259"/>
      <c r="O198" s="259"/>
      <c r="P198" s="259"/>
      <c r="Q198" s="259"/>
      <c r="R198" s="259"/>
      <c r="S198" s="259"/>
      <c r="T198" s="259"/>
      <c r="U198" s="259"/>
      <c r="V198" s="259"/>
      <c r="W198" s="259"/>
      <c r="X198" s="259"/>
      <c r="Y198" s="259"/>
      <c r="Z198" s="259"/>
    </row>
    <row r="199" spans="1:26" ht="15.75" customHeight="1">
      <c r="A199" s="259"/>
      <c r="B199" s="259"/>
      <c r="C199" s="259"/>
      <c r="D199" s="259"/>
      <c r="E199" s="259"/>
      <c r="F199" s="259"/>
      <c r="G199" s="259"/>
      <c r="H199" s="315"/>
      <c r="I199" s="259"/>
      <c r="J199" s="259"/>
      <c r="K199" s="259"/>
      <c r="L199" s="259"/>
      <c r="M199" s="259"/>
      <c r="N199" s="259"/>
      <c r="O199" s="259"/>
      <c r="P199" s="259"/>
      <c r="Q199" s="259"/>
      <c r="R199" s="259"/>
      <c r="S199" s="259"/>
      <c r="T199" s="259"/>
      <c r="U199" s="259"/>
      <c r="V199" s="259"/>
      <c r="W199" s="259"/>
      <c r="X199" s="259"/>
      <c r="Y199" s="259"/>
      <c r="Z199" s="259"/>
    </row>
    <row r="200" spans="1:26" ht="15.75" customHeight="1">
      <c r="A200" s="259"/>
      <c r="B200" s="259"/>
      <c r="C200" s="259"/>
      <c r="D200" s="259"/>
      <c r="E200" s="259"/>
      <c r="F200" s="259"/>
      <c r="G200" s="259"/>
      <c r="H200" s="315"/>
      <c r="I200" s="259"/>
      <c r="J200" s="259"/>
      <c r="K200" s="259"/>
      <c r="L200" s="259"/>
      <c r="M200" s="259"/>
      <c r="N200" s="259"/>
      <c r="O200" s="259"/>
      <c r="P200" s="259"/>
      <c r="Q200" s="259"/>
      <c r="R200" s="259"/>
      <c r="S200" s="259"/>
      <c r="T200" s="259"/>
      <c r="U200" s="259"/>
      <c r="V200" s="259"/>
      <c r="W200" s="259"/>
      <c r="X200" s="259"/>
      <c r="Y200" s="259"/>
      <c r="Z200" s="259"/>
    </row>
    <row r="201" spans="1:26" ht="15.75" customHeight="1">
      <c r="A201" s="259"/>
      <c r="B201" s="259"/>
      <c r="C201" s="259"/>
      <c r="D201" s="259"/>
      <c r="E201" s="259"/>
      <c r="F201" s="259"/>
      <c r="G201" s="259"/>
      <c r="H201" s="315"/>
      <c r="I201" s="259"/>
      <c r="J201" s="259"/>
      <c r="K201" s="259"/>
      <c r="L201" s="259"/>
      <c r="M201" s="259"/>
      <c r="N201" s="259"/>
      <c r="O201" s="259"/>
      <c r="P201" s="259"/>
      <c r="Q201" s="259"/>
      <c r="R201" s="259"/>
      <c r="S201" s="259"/>
      <c r="T201" s="259"/>
      <c r="U201" s="259"/>
      <c r="V201" s="259"/>
      <c r="W201" s="259"/>
      <c r="X201" s="259"/>
      <c r="Y201" s="259"/>
      <c r="Z201" s="259"/>
    </row>
    <row r="202" spans="1:26" ht="15.75" customHeight="1">
      <c r="A202" s="259"/>
      <c r="B202" s="259"/>
      <c r="C202" s="259"/>
      <c r="D202" s="259"/>
      <c r="E202" s="259"/>
      <c r="F202" s="259"/>
      <c r="G202" s="259"/>
      <c r="H202" s="315"/>
      <c r="I202" s="259"/>
      <c r="J202" s="259"/>
      <c r="K202" s="259"/>
      <c r="L202" s="259"/>
      <c r="M202" s="259"/>
      <c r="N202" s="259"/>
      <c r="O202" s="259"/>
      <c r="P202" s="259"/>
      <c r="Q202" s="259"/>
      <c r="R202" s="259"/>
      <c r="S202" s="259"/>
      <c r="T202" s="259"/>
      <c r="U202" s="259"/>
      <c r="V202" s="259"/>
      <c r="W202" s="259"/>
      <c r="X202" s="259"/>
      <c r="Y202" s="259"/>
      <c r="Z202" s="259"/>
    </row>
    <row r="203" spans="1:26" ht="15.75" customHeight="1">
      <c r="A203" s="259"/>
      <c r="B203" s="259"/>
      <c r="C203" s="259"/>
      <c r="D203" s="259"/>
      <c r="E203" s="259"/>
      <c r="F203" s="259"/>
      <c r="G203" s="259"/>
      <c r="H203" s="315"/>
      <c r="I203" s="259"/>
      <c r="J203" s="259"/>
      <c r="K203" s="259"/>
      <c r="L203" s="259"/>
      <c r="M203" s="259"/>
      <c r="N203" s="259"/>
      <c r="O203" s="259"/>
      <c r="P203" s="259"/>
      <c r="Q203" s="259"/>
      <c r="R203" s="259"/>
      <c r="S203" s="259"/>
      <c r="T203" s="259"/>
      <c r="U203" s="259"/>
      <c r="V203" s="259"/>
      <c r="W203" s="259"/>
      <c r="X203" s="259"/>
      <c r="Y203" s="259"/>
      <c r="Z203" s="259"/>
    </row>
    <row r="204" spans="1:26" ht="15.75" customHeight="1">
      <c r="A204" s="259"/>
      <c r="B204" s="259"/>
      <c r="C204" s="259"/>
      <c r="D204" s="259"/>
      <c r="E204" s="259"/>
      <c r="F204" s="259"/>
      <c r="G204" s="259"/>
      <c r="H204" s="315"/>
      <c r="I204" s="259"/>
      <c r="J204" s="259"/>
      <c r="K204" s="259"/>
      <c r="L204" s="259"/>
      <c r="M204" s="259"/>
      <c r="N204" s="259"/>
      <c r="O204" s="259"/>
      <c r="P204" s="259"/>
      <c r="Q204" s="259"/>
      <c r="R204" s="259"/>
      <c r="S204" s="259"/>
      <c r="T204" s="259"/>
      <c r="U204" s="259"/>
      <c r="V204" s="259"/>
      <c r="W204" s="259"/>
      <c r="X204" s="259"/>
      <c r="Y204" s="259"/>
      <c r="Z204" s="259"/>
    </row>
    <row r="205" spans="1:26" ht="15.75" customHeight="1">
      <c r="A205" s="259"/>
      <c r="B205" s="259"/>
      <c r="C205" s="259"/>
      <c r="D205" s="259"/>
      <c r="E205" s="259"/>
      <c r="F205" s="259"/>
      <c r="G205" s="259"/>
      <c r="H205" s="315"/>
      <c r="I205" s="259"/>
      <c r="J205" s="259"/>
      <c r="K205" s="259"/>
      <c r="L205" s="259"/>
      <c r="M205" s="259"/>
      <c r="N205" s="259"/>
      <c r="O205" s="259"/>
      <c r="P205" s="259"/>
      <c r="Q205" s="259"/>
      <c r="R205" s="259"/>
      <c r="S205" s="259"/>
      <c r="T205" s="259"/>
      <c r="U205" s="259"/>
      <c r="V205" s="259"/>
      <c r="W205" s="259"/>
      <c r="X205" s="259"/>
      <c r="Y205" s="259"/>
      <c r="Z205" s="259"/>
    </row>
    <row r="206" spans="1:26" ht="15.75" customHeight="1">
      <c r="A206" s="259"/>
      <c r="B206" s="259"/>
      <c r="C206" s="259"/>
      <c r="D206" s="259"/>
      <c r="E206" s="259"/>
      <c r="F206" s="259"/>
      <c r="G206" s="259"/>
      <c r="H206" s="315"/>
      <c r="I206" s="259"/>
      <c r="J206" s="259"/>
      <c r="K206" s="259"/>
      <c r="L206" s="259"/>
      <c r="M206" s="259"/>
      <c r="N206" s="259"/>
      <c r="O206" s="259"/>
      <c r="P206" s="259"/>
      <c r="Q206" s="259"/>
      <c r="R206" s="259"/>
      <c r="S206" s="259"/>
      <c r="T206" s="259"/>
      <c r="U206" s="259"/>
      <c r="V206" s="259"/>
      <c r="W206" s="259"/>
      <c r="X206" s="259"/>
      <c r="Y206" s="259"/>
      <c r="Z206" s="259"/>
    </row>
    <row r="207" spans="1:26" ht="15.75" customHeight="1">
      <c r="A207" s="259"/>
      <c r="B207" s="259"/>
      <c r="C207" s="259"/>
      <c r="D207" s="259"/>
      <c r="E207" s="259"/>
      <c r="F207" s="259"/>
      <c r="G207" s="259"/>
      <c r="H207" s="315"/>
      <c r="I207" s="259"/>
      <c r="J207" s="259"/>
      <c r="K207" s="259"/>
      <c r="L207" s="259"/>
      <c r="M207" s="259"/>
      <c r="N207" s="259"/>
      <c r="O207" s="259"/>
      <c r="P207" s="259"/>
      <c r="Q207" s="259"/>
      <c r="R207" s="259"/>
      <c r="S207" s="259"/>
      <c r="T207" s="259"/>
      <c r="U207" s="259"/>
      <c r="V207" s="259"/>
      <c r="W207" s="259"/>
      <c r="X207" s="259"/>
      <c r="Y207" s="259"/>
      <c r="Z207" s="259"/>
    </row>
    <row r="208" spans="1:26" ht="15.75" customHeight="1">
      <c r="A208" s="259"/>
      <c r="B208" s="259"/>
      <c r="C208" s="259"/>
      <c r="D208" s="259"/>
      <c r="E208" s="259"/>
      <c r="F208" s="259"/>
      <c r="G208" s="259"/>
      <c r="H208" s="315"/>
      <c r="I208" s="259"/>
      <c r="J208" s="259"/>
      <c r="K208" s="259"/>
      <c r="L208" s="259"/>
      <c r="M208" s="259"/>
      <c r="N208" s="259"/>
      <c r="O208" s="259"/>
      <c r="P208" s="259"/>
      <c r="Q208" s="259"/>
      <c r="R208" s="259"/>
      <c r="S208" s="259"/>
      <c r="T208" s="259"/>
      <c r="U208" s="259"/>
      <c r="V208" s="259"/>
      <c r="W208" s="259"/>
      <c r="X208" s="259"/>
      <c r="Y208" s="259"/>
      <c r="Z208" s="259"/>
    </row>
    <row r="209" spans="1:26" ht="15.75" customHeight="1">
      <c r="A209" s="259"/>
      <c r="B209" s="259"/>
      <c r="C209" s="259"/>
      <c r="D209" s="259"/>
      <c r="E209" s="259"/>
      <c r="F209" s="259"/>
      <c r="G209" s="259"/>
      <c r="H209" s="315"/>
      <c r="I209" s="259"/>
      <c r="J209" s="259"/>
      <c r="K209" s="259"/>
      <c r="L209" s="259"/>
      <c r="M209" s="259"/>
      <c r="N209" s="259"/>
      <c r="O209" s="259"/>
      <c r="P209" s="259"/>
      <c r="Q209" s="259"/>
      <c r="R209" s="259"/>
      <c r="S209" s="259"/>
      <c r="T209" s="259"/>
      <c r="U209" s="259"/>
      <c r="V209" s="259"/>
      <c r="W209" s="259"/>
      <c r="X209" s="259"/>
      <c r="Y209" s="259"/>
      <c r="Z209" s="259"/>
    </row>
    <row r="210" spans="1:26" ht="15.75" customHeight="1">
      <c r="A210" s="259"/>
      <c r="B210" s="259"/>
      <c r="C210" s="259"/>
      <c r="D210" s="259"/>
      <c r="E210" s="259"/>
      <c r="F210" s="259"/>
      <c r="G210" s="259"/>
      <c r="H210" s="315"/>
      <c r="I210" s="259"/>
      <c r="J210" s="259"/>
      <c r="K210" s="259"/>
      <c r="L210" s="259"/>
      <c r="M210" s="259"/>
      <c r="N210" s="259"/>
      <c r="O210" s="259"/>
      <c r="P210" s="259"/>
      <c r="Q210" s="259"/>
      <c r="R210" s="259"/>
      <c r="S210" s="259"/>
      <c r="T210" s="259"/>
      <c r="U210" s="259"/>
      <c r="V210" s="259"/>
      <c r="W210" s="259"/>
      <c r="X210" s="259"/>
      <c r="Y210" s="259"/>
      <c r="Z210" s="259"/>
    </row>
    <row r="211" spans="1:26" ht="15.75" customHeight="1">
      <c r="A211" s="259"/>
      <c r="B211" s="259"/>
      <c r="C211" s="259"/>
      <c r="D211" s="259"/>
      <c r="E211" s="259"/>
      <c r="F211" s="259"/>
      <c r="G211" s="259"/>
      <c r="H211" s="315"/>
      <c r="I211" s="259"/>
      <c r="J211" s="259"/>
      <c r="K211" s="259"/>
      <c r="L211" s="259"/>
      <c r="M211" s="259"/>
      <c r="N211" s="259"/>
      <c r="O211" s="259"/>
      <c r="P211" s="259"/>
      <c r="Q211" s="259"/>
      <c r="R211" s="259"/>
      <c r="S211" s="259"/>
      <c r="T211" s="259"/>
      <c r="U211" s="259"/>
      <c r="V211" s="259"/>
      <c r="W211" s="259"/>
      <c r="X211" s="259"/>
      <c r="Y211" s="259"/>
      <c r="Z211" s="259"/>
    </row>
    <row r="212" spans="1:26" ht="15.75" customHeight="1">
      <c r="A212" s="259"/>
      <c r="B212" s="259"/>
      <c r="C212" s="259"/>
      <c r="D212" s="259"/>
      <c r="E212" s="259"/>
      <c r="F212" s="259"/>
      <c r="G212" s="259"/>
      <c r="H212" s="315"/>
      <c r="I212" s="259"/>
      <c r="J212" s="259"/>
      <c r="K212" s="259"/>
      <c r="L212" s="259"/>
      <c r="M212" s="259"/>
      <c r="N212" s="259"/>
      <c r="O212" s="259"/>
      <c r="P212" s="259"/>
      <c r="Q212" s="259"/>
      <c r="R212" s="259"/>
      <c r="S212" s="259"/>
      <c r="T212" s="259"/>
      <c r="U212" s="259"/>
      <c r="V212" s="259"/>
      <c r="W212" s="259"/>
      <c r="X212" s="259"/>
      <c r="Y212" s="259"/>
      <c r="Z212" s="259"/>
    </row>
    <row r="213" spans="1:26" ht="15.75" customHeight="1">
      <c r="A213" s="259"/>
      <c r="B213" s="259"/>
      <c r="C213" s="259"/>
      <c r="D213" s="259"/>
      <c r="E213" s="259"/>
      <c r="F213" s="259"/>
      <c r="G213" s="259"/>
      <c r="H213" s="315"/>
      <c r="I213" s="259"/>
      <c r="J213" s="259"/>
      <c r="K213" s="259"/>
      <c r="L213" s="259"/>
      <c r="M213" s="259"/>
      <c r="N213" s="259"/>
      <c r="O213" s="259"/>
      <c r="P213" s="259"/>
      <c r="Q213" s="259"/>
      <c r="R213" s="259"/>
      <c r="S213" s="259"/>
      <c r="T213" s="259"/>
      <c r="U213" s="259"/>
      <c r="V213" s="259"/>
      <c r="W213" s="259"/>
      <c r="X213" s="259"/>
      <c r="Y213" s="259"/>
      <c r="Z213" s="259"/>
    </row>
    <row r="214" spans="1:26" ht="15.75" customHeight="1">
      <c r="A214" s="259"/>
      <c r="B214" s="259"/>
      <c r="C214" s="259"/>
      <c r="D214" s="259"/>
      <c r="E214" s="259"/>
      <c r="F214" s="259"/>
      <c r="G214" s="259"/>
      <c r="H214" s="315"/>
      <c r="I214" s="259"/>
      <c r="J214" s="259"/>
      <c r="K214" s="259"/>
      <c r="L214" s="259"/>
      <c r="M214" s="259"/>
      <c r="N214" s="259"/>
      <c r="O214" s="259"/>
      <c r="P214" s="259"/>
      <c r="Q214" s="259"/>
      <c r="R214" s="259"/>
      <c r="S214" s="259"/>
      <c r="T214" s="259"/>
      <c r="U214" s="259"/>
      <c r="V214" s="259"/>
      <c r="W214" s="259"/>
      <c r="X214" s="259"/>
      <c r="Y214" s="259"/>
      <c r="Z214" s="259"/>
    </row>
    <row r="215" spans="1:26" ht="15.75" customHeight="1">
      <c r="A215" s="259"/>
      <c r="B215" s="259"/>
      <c r="C215" s="259"/>
      <c r="D215" s="259"/>
      <c r="E215" s="259"/>
      <c r="F215" s="259"/>
      <c r="G215" s="259"/>
      <c r="H215" s="315"/>
      <c r="I215" s="259"/>
      <c r="J215" s="259"/>
      <c r="K215" s="259"/>
      <c r="L215" s="259"/>
      <c r="M215" s="259"/>
      <c r="N215" s="259"/>
      <c r="O215" s="259"/>
      <c r="P215" s="259"/>
      <c r="Q215" s="259"/>
      <c r="R215" s="259"/>
      <c r="S215" s="259"/>
      <c r="T215" s="259"/>
      <c r="U215" s="259"/>
      <c r="V215" s="259"/>
      <c r="W215" s="259"/>
      <c r="X215" s="259"/>
      <c r="Y215" s="259"/>
      <c r="Z215" s="259"/>
    </row>
    <row r="216" spans="1:26" ht="15.75" customHeight="1">
      <c r="A216" s="259"/>
      <c r="B216" s="259"/>
      <c r="C216" s="259"/>
      <c r="D216" s="259"/>
      <c r="E216" s="259"/>
      <c r="F216" s="259"/>
      <c r="G216" s="259"/>
      <c r="H216" s="315"/>
      <c r="I216" s="259"/>
      <c r="J216" s="259"/>
      <c r="K216" s="259"/>
      <c r="L216" s="259"/>
      <c r="M216" s="259"/>
      <c r="N216" s="259"/>
      <c r="O216" s="259"/>
      <c r="P216" s="259"/>
      <c r="Q216" s="259"/>
      <c r="R216" s="259"/>
      <c r="S216" s="259"/>
      <c r="T216" s="259"/>
      <c r="U216" s="259"/>
      <c r="V216" s="259"/>
      <c r="W216" s="259"/>
      <c r="X216" s="259"/>
      <c r="Y216" s="259"/>
      <c r="Z216" s="259"/>
    </row>
    <row r="217" spans="1:26" ht="15.75" customHeight="1">
      <c r="A217" s="259"/>
      <c r="B217" s="259"/>
      <c r="C217" s="259"/>
      <c r="D217" s="259"/>
      <c r="E217" s="259"/>
      <c r="F217" s="259"/>
      <c r="G217" s="259"/>
      <c r="H217" s="315"/>
      <c r="I217" s="259"/>
      <c r="J217" s="259"/>
      <c r="K217" s="259"/>
      <c r="L217" s="259"/>
      <c r="M217" s="259"/>
      <c r="N217" s="259"/>
      <c r="O217" s="259"/>
      <c r="P217" s="259"/>
      <c r="Q217" s="259"/>
      <c r="R217" s="259"/>
      <c r="S217" s="259"/>
      <c r="T217" s="259"/>
      <c r="U217" s="259"/>
      <c r="V217" s="259"/>
      <c r="W217" s="259"/>
      <c r="X217" s="259"/>
      <c r="Y217" s="259"/>
      <c r="Z217" s="259"/>
    </row>
    <row r="218" spans="1:26" ht="15.75" customHeight="1">
      <c r="A218" s="259"/>
      <c r="B218" s="259"/>
      <c r="C218" s="259"/>
      <c r="D218" s="259"/>
      <c r="E218" s="259"/>
      <c r="F218" s="259"/>
      <c r="G218" s="259"/>
      <c r="H218" s="315"/>
      <c r="I218" s="259"/>
      <c r="J218" s="259"/>
      <c r="K218" s="259"/>
      <c r="L218" s="259"/>
      <c r="M218" s="259"/>
      <c r="N218" s="259"/>
      <c r="O218" s="259"/>
      <c r="P218" s="259"/>
      <c r="Q218" s="259"/>
      <c r="R218" s="259"/>
      <c r="S218" s="259"/>
      <c r="T218" s="259"/>
      <c r="U218" s="259"/>
      <c r="V218" s="259"/>
      <c r="W218" s="259"/>
      <c r="X218" s="259"/>
      <c r="Y218" s="259"/>
      <c r="Z218" s="259"/>
    </row>
    <row r="219" spans="1:26" ht="15.75" customHeight="1">
      <c r="A219" s="259"/>
      <c r="B219" s="259"/>
      <c r="C219" s="259"/>
      <c r="D219" s="259"/>
      <c r="E219" s="259"/>
      <c r="F219" s="259"/>
      <c r="G219" s="259"/>
      <c r="H219" s="315"/>
      <c r="I219" s="259"/>
      <c r="J219" s="259"/>
      <c r="K219" s="259"/>
      <c r="L219" s="259"/>
      <c r="M219" s="259"/>
      <c r="N219" s="259"/>
      <c r="O219" s="259"/>
      <c r="P219" s="259"/>
      <c r="Q219" s="259"/>
      <c r="R219" s="259"/>
      <c r="S219" s="259"/>
      <c r="T219" s="259"/>
      <c r="U219" s="259"/>
      <c r="V219" s="259"/>
      <c r="W219" s="259"/>
      <c r="X219" s="259"/>
      <c r="Y219" s="259"/>
      <c r="Z219" s="259"/>
    </row>
    <row r="220" spans="1:26" ht="15.75" customHeight="1">
      <c r="A220" s="259"/>
      <c r="B220" s="259"/>
      <c r="C220" s="259"/>
      <c r="D220" s="259"/>
      <c r="E220" s="259"/>
      <c r="F220" s="259"/>
      <c r="G220" s="259"/>
      <c r="H220" s="315"/>
      <c r="I220" s="259"/>
      <c r="J220" s="259"/>
      <c r="K220" s="259"/>
      <c r="L220" s="259"/>
      <c r="M220" s="259"/>
      <c r="N220" s="259"/>
      <c r="O220" s="259"/>
      <c r="P220" s="259"/>
      <c r="Q220" s="259"/>
      <c r="R220" s="259"/>
      <c r="S220" s="259"/>
      <c r="T220" s="259"/>
      <c r="U220" s="259"/>
      <c r="V220" s="259"/>
      <c r="W220" s="259"/>
      <c r="X220" s="259"/>
      <c r="Y220" s="259"/>
      <c r="Z220" s="259"/>
    </row>
    <row r="221" spans="1:26" ht="15.75" customHeight="1">
      <c r="A221" s="259"/>
      <c r="B221" s="259"/>
      <c r="C221" s="259"/>
      <c r="D221" s="259"/>
      <c r="E221" s="259"/>
      <c r="F221" s="259"/>
      <c r="G221" s="259"/>
      <c r="H221" s="315"/>
      <c r="I221" s="259"/>
      <c r="J221" s="259"/>
      <c r="K221" s="259"/>
      <c r="L221" s="259"/>
      <c r="M221" s="259"/>
      <c r="N221" s="259"/>
      <c r="O221" s="259"/>
      <c r="P221" s="259"/>
      <c r="Q221" s="259"/>
      <c r="R221" s="259"/>
      <c r="S221" s="259"/>
      <c r="T221" s="259"/>
      <c r="U221" s="259"/>
      <c r="V221" s="259"/>
      <c r="W221" s="259"/>
      <c r="X221" s="259"/>
      <c r="Y221" s="259"/>
      <c r="Z221" s="259"/>
    </row>
    <row r="222" spans="1:26" ht="15.75" customHeight="1">
      <c r="A222" s="259"/>
      <c r="B222" s="259"/>
      <c r="C222" s="259"/>
      <c r="D222" s="259"/>
      <c r="E222" s="259"/>
      <c r="F222" s="259"/>
      <c r="G222" s="259"/>
      <c r="H222" s="315"/>
      <c r="I222" s="259"/>
      <c r="J222" s="259"/>
      <c r="K222" s="259"/>
      <c r="L222" s="259"/>
      <c r="M222" s="259"/>
      <c r="N222" s="259"/>
      <c r="O222" s="259"/>
      <c r="P222" s="259"/>
      <c r="Q222" s="259"/>
      <c r="R222" s="259"/>
      <c r="S222" s="259"/>
      <c r="T222" s="259"/>
      <c r="U222" s="259"/>
      <c r="V222" s="259"/>
      <c r="W222" s="259"/>
      <c r="X222" s="259"/>
      <c r="Y222" s="259"/>
      <c r="Z222" s="259"/>
    </row>
    <row r="223" spans="1:26" ht="15.75" customHeight="1">
      <c r="A223" s="259"/>
      <c r="B223" s="259"/>
      <c r="C223" s="259"/>
      <c r="D223" s="259"/>
      <c r="E223" s="259"/>
      <c r="F223" s="259"/>
      <c r="G223" s="259"/>
      <c r="H223" s="315"/>
      <c r="I223" s="259"/>
      <c r="J223" s="259"/>
      <c r="K223" s="259"/>
      <c r="L223" s="259"/>
      <c r="M223" s="259"/>
      <c r="N223" s="259"/>
      <c r="O223" s="259"/>
      <c r="P223" s="259"/>
      <c r="Q223" s="259"/>
      <c r="R223" s="259"/>
      <c r="S223" s="259"/>
      <c r="T223" s="259"/>
      <c r="U223" s="259"/>
      <c r="V223" s="259"/>
      <c r="W223" s="259"/>
      <c r="X223" s="259"/>
      <c r="Y223" s="259"/>
      <c r="Z223" s="259"/>
    </row>
    <row r="224" spans="1:26" ht="15.75" customHeight="1">
      <c r="A224" s="259"/>
      <c r="B224" s="259"/>
      <c r="C224" s="259"/>
      <c r="D224" s="259"/>
      <c r="E224" s="259"/>
      <c r="F224" s="259"/>
      <c r="G224" s="259"/>
      <c r="H224" s="315"/>
      <c r="I224" s="259"/>
      <c r="J224" s="259"/>
      <c r="K224" s="259"/>
      <c r="L224" s="259"/>
      <c r="M224" s="259"/>
      <c r="N224" s="259"/>
      <c r="O224" s="259"/>
      <c r="P224" s="259"/>
      <c r="Q224" s="259"/>
      <c r="R224" s="259"/>
      <c r="S224" s="259"/>
      <c r="T224" s="259"/>
      <c r="U224" s="259"/>
      <c r="V224" s="259"/>
      <c r="W224" s="259"/>
      <c r="X224" s="259"/>
      <c r="Y224" s="259"/>
      <c r="Z224" s="259"/>
    </row>
    <row r="225" spans="1:26" ht="15.75" customHeight="1">
      <c r="A225" s="259"/>
      <c r="B225" s="259"/>
      <c r="C225" s="259"/>
      <c r="D225" s="259"/>
      <c r="E225" s="259"/>
      <c r="F225" s="259"/>
      <c r="G225" s="259"/>
      <c r="H225" s="315"/>
      <c r="I225" s="259"/>
      <c r="J225" s="259"/>
      <c r="K225" s="259"/>
      <c r="L225" s="259"/>
      <c r="M225" s="259"/>
      <c r="N225" s="259"/>
      <c r="O225" s="259"/>
      <c r="P225" s="259"/>
      <c r="Q225" s="259"/>
      <c r="R225" s="259"/>
      <c r="S225" s="259"/>
      <c r="T225" s="259"/>
      <c r="U225" s="259"/>
      <c r="V225" s="259"/>
      <c r="W225" s="259"/>
      <c r="X225" s="259"/>
      <c r="Y225" s="259"/>
      <c r="Z225" s="259"/>
    </row>
    <row r="226" spans="1:26" ht="15.75" customHeight="1">
      <c r="A226" s="259"/>
      <c r="B226" s="259"/>
      <c r="C226" s="259"/>
      <c r="D226" s="259"/>
      <c r="E226" s="259"/>
      <c r="F226" s="259"/>
      <c r="G226" s="259"/>
      <c r="H226" s="315"/>
      <c r="I226" s="259"/>
      <c r="J226" s="259"/>
      <c r="K226" s="259"/>
      <c r="L226" s="259"/>
      <c r="M226" s="259"/>
      <c r="N226" s="259"/>
      <c r="O226" s="259"/>
      <c r="P226" s="259"/>
      <c r="Q226" s="259"/>
      <c r="R226" s="259"/>
      <c r="S226" s="259"/>
      <c r="T226" s="259"/>
      <c r="U226" s="259"/>
      <c r="V226" s="259"/>
      <c r="W226" s="259"/>
      <c r="X226" s="259"/>
      <c r="Y226" s="259"/>
      <c r="Z226" s="259"/>
    </row>
    <row r="227" spans="1:26" ht="15.75" customHeight="1">
      <c r="A227" s="259"/>
      <c r="B227" s="259"/>
      <c r="C227" s="259"/>
      <c r="D227" s="259"/>
      <c r="E227" s="259"/>
      <c r="F227" s="259"/>
      <c r="G227" s="259"/>
      <c r="H227" s="315"/>
      <c r="I227" s="259"/>
      <c r="J227" s="259"/>
      <c r="K227" s="259"/>
      <c r="L227" s="259"/>
      <c r="M227" s="259"/>
      <c r="N227" s="259"/>
      <c r="O227" s="259"/>
      <c r="P227" s="259"/>
      <c r="Q227" s="259"/>
      <c r="R227" s="259"/>
      <c r="S227" s="259"/>
      <c r="T227" s="259"/>
      <c r="U227" s="259"/>
      <c r="V227" s="259"/>
      <c r="W227" s="259"/>
      <c r="X227" s="259"/>
      <c r="Y227" s="259"/>
      <c r="Z227" s="259"/>
    </row>
    <row r="228" spans="1:26" ht="15.75" customHeight="1">
      <c r="A228" s="259"/>
      <c r="B228" s="259"/>
      <c r="C228" s="259"/>
      <c r="D228" s="259"/>
      <c r="E228" s="259"/>
      <c r="F228" s="259"/>
      <c r="G228" s="259"/>
      <c r="H228" s="315"/>
      <c r="I228" s="259"/>
      <c r="J228" s="259"/>
      <c r="K228" s="259"/>
      <c r="L228" s="259"/>
      <c r="M228" s="259"/>
      <c r="N228" s="259"/>
      <c r="O228" s="259"/>
      <c r="P228" s="259"/>
      <c r="Q228" s="259"/>
      <c r="R228" s="259"/>
      <c r="S228" s="259"/>
      <c r="T228" s="259"/>
      <c r="U228" s="259"/>
      <c r="V228" s="259"/>
      <c r="W228" s="259"/>
      <c r="X228" s="259"/>
      <c r="Y228" s="259"/>
      <c r="Z228" s="259"/>
    </row>
    <row r="229" spans="1:26" ht="15.75" customHeight="1">
      <c r="A229" s="259"/>
      <c r="B229" s="259"/>
      <c r="C229" s="259"/>
      <c r="D229" s="259"/>
      <c r="E229" s="259"/>
      <c r="F229" s="259"/>
      <c r="G229" s="259"/>
      <c r="H229" s="315"/>
      <c r="I229" s="259"/>
      <c r="J229" s="259"/>
      <c r="K229" s="259"/>
      <c r="L229" s="259"/>
      <c r="M229" s="259"/>
      <c r="N229" s="259"/>
      <c r="O229" s="259"/>
      <c r="P229" s="259"/>
      <c r="Q229" s="259"/>
      <c r="R229" s="259"/>
      <c r="S229" s="259"/>
      <c r="T229" s="259"/>
      <c r="U229" s="259"/>
      <c r="V229" s="259"/>
      <c r="W229" s="259"/>
      <c r="X229" s="259"/>
      <c r="Y229" s="259"/>
      <c r="Z229" s="259"/>
    </row>
    <row r="230" spans="1:26" ht="15.75" customHeight="1">
      <c r="A230" s="259"/>
      <c r="B230" s="259"/>
      <c r="C230" s="259"/>
      <c r="D230" s="259"/>
      <c r="E230" s="259"/>
      <c r="F230" s="259"/>
      <c r="G230" s="259"/>
      <c r="H230" s="315"/>
      <c r="I230" s="259"/>
      <c r="J230" s="259"/>
      <c r="K230" s="259"/>
      <c r="L230" s="259"/>
      <c r="M230" s="259"/>
      <c r="N230" s="259"/>
      <c r="O230" s="259"/>
      <c r="P230" s="259"/>
      <c r="Q230" s="259"/>
      <c r="R230" s="259"/>
      <c r="S230" s="259"/>
      <c r="T230" s="259"/>
      <c r="U230" s="259"/>
      <c r="V230" s="259"/>
      <c r="W230" s="259"/>
      <c r="X230" s="259"/>
      <c r="Y230" s="259"/>
      <c r="Z230" s="259"/>
    </row>
    <row r="231" spans="1:26" ht="15.75" customHeight="1">
      <c r="A231" s="259"/>
      <c r="B231" s="259"/>
      <c r="C231" s="259"/>
      <c r="D231" s="259"/>
      <c r="E231" s="259"/>
      <c r="F231" s="259"/>
      <c r="G231" s="259"/>
      <c r="H231" s="315"/>
      <c r="I231" s="259"/>
      <c r="J231" s="259"/>
      <c r="K231" s="259"/>
      <c r="L231" s="259"/>
      <c r="M231" s="259"/>
      <c r="N231" s="259"/>
      <c r="O231" s="259"/>
      <c r="P231" s="259"/>
      <c r="Q231" s="259"/>
      <c r="R231" s="259"/>
      <c r="S231" s="259"/>
      <c r="T231" s="259"/>
      <c r="U231" s="259"/>
      <c r="V231" s="259"/>
      <c r="W231" s="259"/>
      <c r="X231" s="259"/>
      <c r="Y231" s="259"/>
      <c r="Z231" s="259"/>
    </row>
    <row r="232" spans="1:26" ht="15.75" customHeight="1">
      <c r="A232" s="259"/>
      <c r="B232" s="259"/>
      <c r="C232" s="259"/>
      <c r="D232" s="259"/>
      <c r="E232" s="259"/>
      <c r="F232" s="259"/>
      <c r="G232" s="259"/>
      <c r="H232" s="315"/>
      <c r="I232" s="259"/>
      <c r="J232" s="259"/>
      <c r="K232" s="259"/>
      <c r="L232" s="259"/>
      <c r="M232" s="259"/>
      <c r="N232" s="259"/>
      <c r="O232" s="259"/>
      <c r="P232" s="259"/>
      <c r="Q232" s="259"/>
      <c r="R232" s="259"/>
      <c r="S232" s="259"/>
      <c r="T232" s="259"/>
      <c r="U232" s="259"/>
      <c r="V232" s="259"/>
      <c r="W232" s="259"/>
      <c r="X232" s="259"/>
      <c r="Y232" s="259"/>
      <c r="Z232" s="259"/>
    </row>
    <row r="233" spans="1:26" ht="15.75" customHeight="1">
      <c r="A233" s="259"/>
      <c r="B233" s="259"/>
      <c r="C233" s="259"/>
      <c r="D233" s="259"/>
      <c r="E233" s="259"/>
      <c r="F233" s="259"/>
      <c r="G233" s="259"/>
      <c r="H233" s="315"/>
      <c r="I233" s="259"/>
      <c r="J233" s="259"/>
      <c r="K233" s="259"/>
      <c r="L233" s="259"/>
      <c r="M233" s="259"/>
      <c r="N233" s="259"/>
      <c r="O233" s="259"/>
      <c r="P233" s="259"/>
      <c r="Q233" s="259"/>
      <c r="R233" s="259"/>
      <c r="S233" s="259"/>
      <c r="T233" s="259"/>
      <c r="U233" s="259"/>
      <c r="V233" s="259"/>
      <c r="W233" s="259"/>
      <c r="X233" s="259"/>
      <c r="Y233" s="259"/>
      <c r="Z233" s="259"/>
    </row>
    <row r="234" spans="1:26" ht="15.75" customHeight="1">
      <c r="A234" s="259"/>
      <c r="B234" s="259"/>
      <c r="C234" s="259"/>
      <c r="D234" s="259"/>
      <c r="E234" s="259"/>
      <c r="F234" s="259"/>
      <c r="G234" s="259"/>
      <c r="H234" s="315"/>
      <c r="I234" s="259"/>
      <c r="J234" s="259"/>
      <c r="K234" s="259"/>
      <c r="L234" s="259"/>
      <c r="M234" s="259"/>
      <c r="N234" s="259"/>
      <c r="O234" s="259"/>
      <c r="P234" s="259"/>
      <c r="Q234" s="259"/>
      <c r="R234" s="259"/>
      <c r="S234" s="259"/>
      <c r="T234" s="259"/>
      <c r="U234" s="259"/>
      <c r="V234" s="259"/>
      <c r="W234" s="259"/>
      <c r="X234" s="259"/>
      <c r="Y234" s="259"/>
      <c r="Z234" s="259"/>
    </row>
    <row r="235" spans="1:26" ht="15.75" customHeight="1">
      <c r="A235" s="259"/>
      <c r="B235" s="259"/>
      <c r="C235" s="259"/>
      <c r="D235" s="259"/>
      <c r="E235" s="259"/>
      <c r="F235" s="259"/>
      <c r="G235" s="259"/>
      <c r="H235" s="315"/>
      <c r="I235" s="259"/>
      <c r="J235" s="259"/>
      <c r="K235" s="259"/>
      <c r="L235" s="259"/>
      <c r="M235" s="259"/>
      <c r="N235" s="259"/>
      <c r="O235" s="259"/>
      <c r="P235" s="259"/>
      <c r="Q235" s="259"/>
      <c r="R235" s="259"/>
      <c r="S235" s="259"/>
      <c r="T235" s="259"/>
      <c r="U235" s="259"/>
      <c r="V235" s="259"/>
      <c r="W235" s="259"/>
      <c r="X235" s="259"/>
      <c r="Y235" s="259"/>
      <c r="Z235" s="259"/>
    </row>
    <row r="236" spans="1:26" ht="15.75" customHeight="1">
      <c r="A236" s="259"/>
      <c r="B236" s="259"/>
      <c r="C236" s="259"/>
      <c r="D236" s="259"/>
      <c r="E236" s="259"/>
      <c r="F236" s="259"/>
      <c r="G236" s="259"/>
      <c r="H236" s="315"/>
      <c r="I236" s="259"/>
      <c r="J236" s="259"/>
      <c r="K236" s="259"/>
      <c r="L236" s="259"/>
      <c r="M236" s="259"/>
      <c r="N236" s="259"/>
      <c r="O236" s="259"/>
      <c r="P236" s="259"/>
      <c r="Q236" s="259"/>
      <c r="R236" s="259"/>
      <c r="S236" s="259"/>
      <c r="T236" s="259"/>
      <c r="U236" s="259"/>
      <c r="V236" s="259"/>
      <c r="W236" s="259"/>
      <c r="X236" s="259"/>
      <c r="Y236" s="259"/>
      <c r="Z236" s="259"/>
    </row>
    <row r="237" spans="1:26" ht="15.75" customHeight="1">
      <c r="A237" s="259"/>
      <c r="B237" s="259"/>
      <c r="C237" s="259"/>
      <c r="D237" s="259"/>
      <c r="E237" s="259"/>
      <c r="F237" s="259"/>
      <c r="G237" s="259"/>
      <c r="H237" s="315"/>
      <c r="I237" s="259"/>
      <c r="J237" s="259"/>
      <c r="K237" s="259"/>
      <c r="L237" s="259"/>
      <c r="M237" s="259"/>
      <c r="N237" s="259"/>
      <c r="O237" s="259"/>
      <c r="P237" s="259"/>
      <c r="Q237" s="259"/>
      <c r="R237" s="259"/>
      <c r="S237" s="259"/>
      <c r="T237" s="259"/>
      <c r="U237" s="259"/>
      <c r="V237" s="259"/>
      <c r="W237" s="259"/>
      <c r="X237" s="259"/>
      <c r="Y237" s="259"/>
      <c r="Z237" s="259"/>
    </row>
    <row r="238" spans="1:26" ht="15.75" customHeight="1">
      <c r="A238" s="259"/>
      <c r="B238" s="259"/>
      <c r="C238" s="259"/>
      <c r="D238" s="259"/>
      <c r="E238" s="259"/>
      <c r="F238" s="259"/>
      <c r="G238" s="259"/>
      <c r="H238" s="315"/>
      <c r="I238" s="259"/>
      <c r="J238" s="259"/>
      <c r="K238" s="259"/>
      <c r="L238" s="259"/>
      <c r="M238" s="259"/>
      <c r="N238" s="259"/>
      <c r="O238" s="259"/>
      <c r="P238" s="259"/>
      <c r="Q238" s="259"/>
      <c r="R238" s="259"/>
      <c r="S238" s="259"/>
      <c r="T238" s="259"/>
      <c r="U238" s="259"/>
      <c r="V238" s="259"/>
      <c r="W238" s="259"/>
      <c r="X238" s="259"/>
      <c r="Y238" s="259"/>
      <c r="Z238" s="259"/>
    </row>
    <row r="239" spans="1:26" ht="15.75" customHeight="1">
      <c r="A239" s="259"/>
      <c r="B239" s="259"/>
      <c r="C239" s="259"/>
      <c r="D239" s="259"/>
      <c r="E239" s="259"/>
      <c r="F239" s="259"/>
      <c r="G239" s="259"/>
      <c r="H239" s="315"/>
      <c r="I239" s="259"/>
      <c r="J239" s="259"/>
      <c r="K239" s="259"/>
      <c r="L239" s="259"/>
      <c r="M239" s="259"/>
      <c r="N239" s="259"/>
      <c r="O239" s="259"/>
      <c r="P239" s="259"/>
      <c r="Q239" s="259"/>
      <c r="R239" s="259"/>
      <c r="S239" s="259"/>
      <c r="T239" s="259"/>
      <c r="U239" s="259"/>
      <c r="V239" s="259"/>
      <c r="W239" s="259"/>
      <c r="X239" s="259"/>
      <c r="Y239" s="259"/>
      <c r="Z239" s="259"/>
    </row>
    <row r="240" spans="1:26" ht="15.75" customHeight="1">
      <c r="A240" s="259"/>
      <c r="B240" s="259"/>
      <c r="C240" s="259"/>
      <c r="D240" s="259"/>
      <c r="E240" s="259"/>
      <c r="F240" s="259"/>
      <c r="G240" s="259"/>
      <c r="H240" s="315"/>
      <c r="I240" s="259"/>
      <c r="J240" s="259"/>
      <c r="K240" s="259"/>
      <c r="L240" s="259"/>
      <c r="M240" s="259"/>
      <c r="N240" s="259"/>
      <c r="O240" s="259"/>
      <c r="P240" s="259"/>
      <c r="Q240" s="259"/>
      <c r="R240" s="259"/>
      <c r="S240" s="259"/>
      <c r="T240" s="259"/>
      <c r="U240" s="259"/>
      <c r="V240" s="259"/>
      <c r="W240" s="259"/>
      <c r="X240" s="259"/>
      <c r="Y240" s="259"/>
      <c r="Z240" s="259"/>
    </row>
    <row r="241" spans="1:26" ht="15.75" customHeight="1">
      <c r="A241" s="259"/>
      <c r="B241" s="259"/>
      <c r="C241" s="259"/>
      <c r="D241" s="259"/>
      <c r="E241" s="259"/>
      <c r="F241" s="259"/>
      <c r="G241" s="259"/>
      <c r="H241" s="315"/>
      <c r="I241" s="259"/>
      <c r="J241" s="259"/>
      <c r="K241" s="259"/>
      <c r="L241" s="259"/>
      <c r="M241" s="259"/>
      <c r="N241" s="259"/>
      <c r="O241" s="259"/>
      <c r="P241" s="259"/>
      <c r="Q241" s="259"/>
      <c r="R241" s="259"/>
      <c r="S241" s="259"/>
      <c r="T241" s="259"/>
      <c r="U241" s="259"/>
      <c r="V241" s="259"/>
      <c r="W241" s="259"/>
      <c r="X241" s="259"/>
      <c r="Y241" s="259"/>
      <c r="Z241" s="259"/>
    </row>
    <row r="242" spans="1:26" ht="15.75" customHeight="1">
      <c r="A242" s="259"/>
      <c r="B242" s="259"/>
      <c r="C242" s="259"/>
      <c r="D242" s="259"/>
      <c r="E242" s="259"/>
      <c r="F242" s="259"/>
      <c r="G242" s="259"/>
      <c r="H242" s="315"/>
      <c r="I242" s="259"/>
      <c r="J242" s="259"/>
      <c r="K242" s="259"/>
      <c r="L242" s="259"/>
      <c r="M242" s="259"/>
      <c r="N242" s="259"/>
      <c r="O242" s="259"/>
      <c r="P242" s="259"/>
      <c r="Q242" s="259"/>
      <c r="R242" s="259"/>
      <c r="S242" s="259"/>
      <c r="T242" s="259"/>
      <c r="U242" s="259"/>
      <c r="V242" s="259"/>
      <c r="W242" s="259"/>
      <c r="X242" s="259"/>
      <c r="Y242" s="259"/>
      <c r="Z242" s="259"/>
    </row>
    <row r="243" spans="1:26" ht="15.75" customHeight="1">
      <c r="A243" s="259"/>
      <c r="B243" s="259"/>
      <c r="C243" s="259"/>
      <c r="D243" s="259"/>
      <c r="E243" s="259"/>
      <c r="F243" s="259"/>
      <c r="G243" s="259"/>
      <c r="H243" s="315"/>
      <c r="I243" s="259"/>
      <c r="J243" s="259"/>
      <c r="K243" s="259"/>
      <c r="L243" s="259"/>
      <c r="M243" s="259"/>
      <c r="N243" s="259"/>
      <c r="O243" s="259"/>
      <c r="P243" s="259"/>
      <c r="Q243" s="259"/>
      <c r="R243" s="259"/>
      <c r="S243" s="259"/>
      <c r="T243" s="259"/>
      <c r="U243" s="259"/>
      <c r="V243" s="259"/>
      <c r="W243" s="259"/>
      <c r="X243" s="259"/>
      <c r="Y243" s="259"/>
      <c r="Z243" s="259"/>
    </row>
    <row r="244" spans="1:26" ht="15.75" customHeight="1">
      <c r="A244" s="259"/>
      <c r="B244" s="259"/>
      <c r="C244" s="259"/>
      <c r="D244" s="259"/>
      <c r="E244" s="259"/>
      <c r="F244" s="259"/>
      <c r="G244" s="259"/>
      <c r="H244" s="315"/>
      <c r="I244" s="259"/>
      <c r="J244" s="259"/>
      <c r="K244" s="259"/>
      <c r="L244" s="259"/>
      <c r="M244" s="259"/>
      <c r="N244" s="259"/>
      <c r="O244" s="259"/>
      <c r="P244" s="259"/>
      <c r="Q244" s="259"/>
      <c r="R244" s="259"/>
      <c r="S244" s="259"/>
      <c r="T244" s="259"/>
      <c r="U244" s="259"/>
      <c r="V244" s="259"/>
      <c r="W244" s="259"/>
      <c r="X244" s="259"/>
      <c r="Y244" s="259"/>
      <c r="Z244" s="259"/>
    </row>
    <row r="245" spans="1:26" ht="15.75" customHeight="1">
      <c r="A245" s="259"/>
      <c r="B245" s="259"/>
      <c r="C245" s="259"/>
      <c r="D245" s="259"/>
      <c r="E245" s="259"/>
      <c r="F245" s="259"/>
      <c r="G245" s="259"/>
      <c r="H245" s="315"/>
      <c r="I245" s="259"/>
      <c r="J245" s="259"/>
      <c r="K245" s="259"/>
      <c r="L245" s="259"/>
      <c r="M245" s="259"/>
      <c r="N245" s="259"/>
      <c r="O245" s="259"/>
      <c r="P245" s="259"/>
      <c r="Q245" s="259"/>
      <c r="R245" s="259"/>
      <c r="S245" s="259"/>
      <c r="T245" s="259"/>
      <c r="U245" s="259"/>
      <c r="V245" s="259"/>
      <c r="W245" s="259"/>
      <c r="X245" s="259"/>
      <c r="Y245" s="259"/>
      <c r="Z245" s="259"/>
    </row>
    <row r="246" spans="1:26" ht="15.75" customHeight="1">
      <c r="A246" s="259"/>
      <c r="B246" s="259"/>
      <c r="C246" s="259"/>
      <c r="D246" s="259"/>
      <c r="E246" s="259"/>
      <c r="F246" s="259"/>
      <c r="G246" s="259"/>
      <c r="H246" s="315"/>
      <c r="I246" s="259"/>
      <c r="J246" s="259"/>
      <c r="K246" s="259"/>
      <c r="L246" s="259"/>
      <c r="M246" s="259"/>
      <c r="N246" s="259"/>
      <c r="O246" s="259"/>
      <c r="P246" s="259"/>
      <c r="Q246" s="259"/>
      <c r="R246" s="259"/>
      <c r="S246" s="259"/>
      <c r="T246" s="259"/>
      <c r="U246" s="259"/>
      <c r="V246" s="259"/>
      <c r="W246" s="259"/>
      <c r="X246" s="259"/>
      <c r="Y246" s="259"/>
      <c r="Z246" s="259"/>
    </row>
    <row r="247" spans="1:26" ht="15.75" customHeight="1">
      <c r="A247" s="259"/>
      <c r="B247" s="259"/>
      <c r="C247" s="259"/>
      <c r="D247" s="259"/>
      <c r="E247" s="259"/>
      <c r="F247" s="259"/>
      <c r="G247" s="259"/>
      <c r="H247" s="315"/>
      <c r="I247" s="259"/>
      <c r="J247" s="259"/>
      <c r="K247" s="259"/>
      <c r="L247" s="259"/>
      <c r="M247" s="259"/>
      <c r="N247" s="259"/>
      <c r="O247" s="259"/>
      <c r="P247" s="259"/>
      <c r="Q247" s="259"/>
      <c r="R247" s="259"/>
      <c r="S247" s="259"/>
      <c r="T247" s="259"/>
      <c r="U247" s="259"/>
      <c r="V247" s="259"/>
      <c r="W247" s="259"/>
      <c r="X247" s="259"/>
      <c r="Y247" s="259"/>
      <c r="Z247" s="259"/>
    </row>
    <row r="248" spans="1:26" ht="15.75" customHeight="1">
      <c r="A248" s="259"/>
      <c r="B248" s="259"/>
      <c r="C248" s="259"/>
      <c r="D248" s="259"/>
      <c r="E248" s="259"/>
      <c r="F248" s="259"/>
      <c r="G248" s="259"/>
      <c r="H248" s="315"/>
      <c r="I248" s="259"/>
      <c r="J248" s="259"/>
      <c r="K248" s="259"/>
      <c r="L248" s="259"/>
      <c r="M248" s="259"/>
      <c r="N248" s="259"/>
      <c r="O248" s="259"/>
      <c r="P248" s="259"/>
      <c r="Q248" s="259"/>
      <c r="R248" s="259"/>
      <c r="S248" s="259"/>
      <c r="T248" s="259"/>
      <c r="U248" s="259"/>
      <c r="V248" s="259"/>
      <c r="W248" s="259"/>
      <c r="X248" s="259"/>
      <c r="Y248" s="259"/>
      <c r="Z248" s="259"/>
    </row>
    <row r="249" spans="1:26" ht="15.75" customHeight="1">
      <c r="A249" s="259"/>
      <c r="B249" s="259"/>
      <c r="C249" s="259"/>
      <c r="D249" s="259"/>
      <c r="E249" s="259"/>
      <c r="F249" s="259"/>
      <c r="G249" s="259"/>
      <c r="H249" s="315"/>
      <c r="I249" s="259"/>
      <c r="J249" s="259"/>
      <c r="K249" s="259"/>
      <c r="L249" s="259"/>
      <c r="M249" s="259"/>
      <c r="N249" s="259"/>
      <c r="O249" s="259"/>
      <c r="P249" s="259"/>
      <c r="Q249" s="259"/>
      <c r="R249" s="259"/>
      <c r="S249" s="259"/>
      <c r="T249" s="259"/>
      <c r="U249" s="259"/>
      <c r="V249" s="259"/>
      <c r="W249" s="259"/>
      <c r="X249" s="259"/>
      <c r="Y249" s="259"/>
      <c r="Z249" s="259"/>
    </row>
    <row r="250" spans="1:26" ht="15.75" customHeight="1">
      <c r="A250" s="259"/>
      <c r="B250" s="259"/>
      <c r="C250" s="259"/>
      <c r="D250" s="259"/>
      <c r="E250" s="259"/>
      <c r="F250" s="259"/>
      <c r="G250" s="259"/>
      <c r="H250" s="315"/>
      <c r="I250" s="259"/>
      <c r="J250" s="259"/>
      <c r="K250" s="259"/>
      <c r="L250" s="259"/>
      <c r="M250" s="259"/>
      <c r="N250" s="259"/>
      <c r="O250" s="259"/>
      <c r="P250" s="259"/>
      <c r="Q250" s="259"/>
      <c r="R250" s="259"/>
      <c r="S250" s="259"/>
      <c r="T250" s="259"/>
      <c r="U250" s="259"/>
      <c r="V250" s="259"/>
      <c r="W250" s="259"/>
      <c r="X250" s="259"/>
      <c r="Y250" s="259"/>
      <c r="Z250" s="259"/>
    </row>
    <row r="251" spans="1:26" ht="15.75" customHeight="1">
      <c r="A251" s="259"/>
      <c r="B251" s="259"/>
      <c r="C251" s="259"/>
      <c r="D251" s="259"/>
      <c r="E251" s="259"/>
      <c r="F251" s="259"/>
      <c r="G251" s="259"/>
      <c r="H251" s="315"/>
      <c r="I251" s="259"/>
      <c r="J251" s="259"/>
      <c r="K251" s="259"/>
      <c r="L251" s="259"/>
      <c r="M251" s="259"/>
      <c r="N251" s="259"/>
      <c r="O251" s="259"/>
      <c r="P251" s="259"/>
      <c r="Q251" s="259"/>
      <c r="R251" s="259"/>
      <c r="S251" s="259"/>
      <c r="T251" s="259"/>
      <c r="U251" s="259"/>
      <c r="V251" s="259"/>
      <c r="W251" s="259"/>
      <c r="X251" s="259"/>
      <c r="Y251" s="259"/>
      <c r="Z251" s="259"/>
    </row>
    <row r="252" spans="1:26" ht="15.75" customHeight="1">
      <c r="A252" s="259"/>
      <c r="B252" s="259"/>
      <c r="C252" s="259"/>
      <c r="D252" s="259"/>
      <c r="E252" s="259"/>
      <c r="F252" s="259"/>
      <c r="G252" s="259"/>
      <c r="H252" s="315"/>
      <c r="I252" s="259"/>
      <c r="J252" s="259"/>
      <c r="K252" s="259"/>
      <c r="L252" s="259"/>
      <c r="M252" s="259"/>
      <c r="N252" s="259"/>
      <c r="O252" s="259"/>
      <c r="P252" s="259"/>
      <c r="Q252" s="259"/>
      <c r="R252" s="259"/>
      <c r="S252" s="259"/>
      <c r="T252" s="259"/>
      <c r="U252" s="259"/>
      <c r="V252" s="259"/>
      <c r="W252" s="259"/>
      <c r="X252" s="259"/>
      <c r="Y252" s="259"/>
      <c r="Z252" s="259"/>
    </row>
    <row r="253" spans="1:26" ht="15.75" customHeight="1">
      <c r="A253" s="259"/>
      <c r="B253" s="259"/>
      <c r="C253" s="259"/>
      <c r="D253" s="259"/>
      <c r="E253" s="259"/>
      <c r="F253" s="259"/>
      <c r="G253" s="259"/>
      <c r="H253" s="315"/>
      <c r="I253" s="259"/>
      <c r="J253" s="259"/>
      <c r="K253" s="259"/>
      <c r="L253" s="259"/>
      <c r="M253" s="259"/>
      <c r="N253" s="259"/>
      <c r="O253" s="259"/>
      <c r="P253" s="259"/>
      <c r="Q253" s="259"/>
      <c r="R253" s="259"/>
      <c r="S253" s="259"/>
      <c r="T253" s="259"/>
      <c r="U253" s="259"/>
      <c r="V253" s="259"/>
      <c r="W253" s="259"/>
      <c r="X253" s="259"/>
      <c r="Y253" s="259"/>
      <c r="Z253" s="259"/>
    </row>
    <row r="254" spans="1:26" ht="15.75" customHeight="1">
      <c r="A254" s="259"/>
      <c r="B254" s="259"/>
      <c r="C254" s="259"/>
      <c r="D254" s="259"/>
      <c r="E254" s="259"/>
      <c r="F254" s="259"/>
      <c r="G254" s="259"/>
      <c r="H254" s="315"/>
      <c r="I254" s="259"/>
      <c r="J254" s="259"/>
      <c r="K254" s="259"/>
      <c r="L254" s="259"/>
      <c r="M254" s="259"/>
      <c r="N254" s="259"/>
      <c r="O254" s="259"/>
      <c r="P254" s="259"/>
      <c r="Q254" s="259"/>
      <c r="R254" s="259"/>
      <c r="S254" s="259"/>
      <c r="T254" s="259"/>
      <c r="U254" s="259"/>
      <c r="V254" s="259"/>
      <c r="W254" s="259"/>
      <c r="X254" s="259"/>
      <c r="Y254" s="259"/>
      <c r="Z254" s="259"/>
    </row>
    <row r="255" spans="1:26" ht="15.75" customHeight="1">
      <c r="A255" s="259"/>
      <c r="B255" s="259"/>
      <c r="C255" s="259"/>
      <c r="D255" s="259"/>
      <c r="E255" s="259"/>
      <c r="F255" s="259"/>
      <c r="G255" s="259"/>
      <c r="H255" s="315"/>
      <c r="I255" s="259"/>
      <c r="J255" s="259"/>
      <c r="K255" s="259"/>
      <c r="L255" s="259"/>
      <c r="M255" s="259"/>
      <c r="N255" s="259"/>
      <c r="O255" s="259"/>
      <c r="P255" s="259"/>
      <c r="Q255" s="259"/>
      <c r="R255" s="259"/>
      <c r="S255" s="259"/>
      <c r="T255" s="259"/>
      <c r="U255" s="259"/>
      <c r="V255" s="259"/>
      <c r="W255" s="259"/>
      <c r="X255" s="259"/>
      <c r="Y255" s="259"/>
      <c r="Z255" s="259"/>
    </row>
    <row r="256" spans="1:26" ht="15.75" customHeight="1">
      <c r="A256" s="259"/>
      <c r="B256" s="259"/>
      <c r="C256" s="259"/>
      <c r="D256" s="259"/>
      <c r="E256" s="259"/>
      <c r="F256" s="259"/>
      <c r="G256" s="259"/>
      <c r="H256" s="315"/>
      <c r="I256" s="259"/>
      <c r="J256" s="259"/>
      <c r="K256" s="259"/>
      <c r="L256" s="259"/>
      <c r="M256" s="259"/>
      <c r="N256" s="259"/>
      <c r="O256" s="259"/>
      <c r="P256" s="259"/>
      <c r="Q256" s="259"/>
      <c r="R256" s="259"/>
      <c r="S256" s="259"/>
      <c r="T256" s="259"/>
      <c r="U256" s="259"/>
      <c r="V256" s="259"/>
      <c r="W256" s="259"/>
      <c r="X256" s="259"/>
      <c r="Y256" s="259"/>
      <c r="Z256" s="259"/>
    </row>
    <row r="257" spans="1:26" ht="15.75" customHeight="1">
      <c r="A257" s="259"/>
      <c r="B257" s="259"/>
      <c r="C257" s="259"/>
      <c r="D257" s="259"/>
      <c r="E257" s="259"/>
      <c r="F257" s="259"/>
      <c r="G257" s="259"/>
      <c r="H257" s="315"/>
      <c r="I257" s="259"/>
      <c r="J257" s="259"/>
      <c r="K257" s="259"/>
      <c r="L257" s="259"/>
      <c r="M257" s="259"/>
      <c r="N257" s="259"/>
      <c r="O257" s="259"/>
      <c r="P257" s="259"/>
      <c r="Q257" s="259"/>
      <c r="R257" s="259"/>
      <c r="S257" s="259"/>
      <c r="T257" s="259"/>
      <c r="U257" s="259"/>
      <c r="V257" s="259"/>
      <c r="W257" s="259"/>
      <c r="X257" s="259"/>
      <c r="Y257" s="259"/>
      <c r="Z257" s="259"/>
    </row>
    <row r="258" spans="1:26" ht="15.75" customHeight="1">
      <c r="A258" s="259"/>
      <c r="B258" s="259"/>
      <c r="C258" s="259"/>
      <c r="D258" s="259"/>
      <c r="E258" s="259"/>
      <c r="F258" s="259"/>
      <c r="G258" s="259"/>
      <c r="H258" s="315"/>
      <c r="I258" s="259"/>
      <c r="J258" s="259"/>
      <c r="K258" s="259"/>
      <c r="L258" s="259"/>
      <c r="M258" s="259"/>
      <c r="N258" s="259"/>
      <c r="O258" s="259"/>
      <c r="P258" s="259"/>
      <c r="Q258" s="259"/>
      <c r="R258" s="259"/>
      <c r="S258" s="259"/>
      <c r="T258" s="259"/>
      <c r="U258" s="259"/>
      <c r="V258" s="259"/>
      <c r="W258" s="259"/>
      <c r="X258" s="259"/>
      <c r="Y258" s="259"/>
      <c r="Z258" s="259"/>
    </row>
    <row r="259" spans="1:26" ht="15.75" customHeight="1">
      <c r="A259" s="259"/>
      <c r="B259" s="259"/>
      <c r="C259" s="259"/>
      <c r="D259" s="259"/>
      <c r="E259" s="259"/>
      <c r="F259" s="259"/>
      <c r="G259" s="259"/>
      <c r="H259" s="315"/>
      <c r="I259" s="259"/>
      <c r="J259" s="259"/>
      <c r="K259" s="259"/>
      <c r="L259" s="259"/>
      <c r="M259" s="259"/>
      <c r="N259" s="259"/>
      <c r="O259" s="259"/>
      <c r="P259" s="259"/>
      <c r="Q259" s="259"/>
      <c r="R259" s="259"/>
      <c r="S259" s="259"/>
      <c r="T259" s="259"/>
      <c r="U259" s="259"/>
      <c r="V259" s="259"/>
      <c r="W259" s="259"/>
      <c r="X259" s="259"/>
      <c r="Y259" s="259"/>
      <c r="Z259" s="259"/>
    </row>
    <row r="260" spans="1:26" ht="15.75" customHeight="1">
      <c r="A260" s="259"/>
      <c r="B260" s="259"/>
      <c r="C260" s="259"/>
      <c r="D260" s="259"/>
      <c r="E260" s="259"/>
      <c r="F260" s="259"/>
      <c r="G260" s="259"/>
      <c r="H260" s="315"/>
      <c r="I260" s="259"/>
      <c r="J260" s="259"/>
      <c r="K260" s="259"/>
      <c r="L260" s="259"/>
      <c r="M260" s="259"/>
      <c r="N260" s="259"/>
      <c r="O260" s="259"/>
      <c r="P260" s="259"/>
      <c r="Q260" s="259"/>
      <c r="R260" s="259"/>
      <c r="S260" s="259"/>
      <c r="T260" s="259"/>
      <c r="U260" s="259"/>
      <c r="V260" s="259"/>
      <c r="W260" s="259"/>
      <c r="X260" s="259"/>
      <c r="Y260" s="259"/>
      <c r="Z260" s="259"/>
    </row>
    <row r="261" spans="1:26" ht="15.75" customHeight="1">
      <c r="A261" s="259"/>
      <c r="B261" s="259"/>
      <c r="C261" s="259"/>
      <c r="D261" s="259"/>
      <c r="E261" s="259"/>
      <c r="F261" s="259"/>
      <c r="G261" s="259"/>
      <c r="H261" s="315"/>
      <c r="I261" s="259"/>
      <c r="J261" s="259"/>
      <c r="K261" s="259"/>
      <c r="L261" s="259"/>
      <c r="M261" s="259"/>
      <c r="N261" s="259"/>
      <c r="O261" s="259"/>
      <c r="P261" s="259"/>
      <c r="Q261" s="259"/>
      <c r="R261" s="259"/>
      <c r="S261" s="259"/>
      <c r="T261" s="259"/>
      <c r="U261" s="259"/>
      <c r="V261" s="259"/>
      <c r="W261" s="259"/>
      <c r="X261" s="259"/>
      <c r="Y261" s="259"/>
      <c r="Z261" s="259"/>
    </row>
    <row r="262" spans="1:26" ht="15.75" customHeight="1">
      <c r="A262" s="259"/>
      <c r="B262" s="259"/>
      <c r="C262" s="259"/>
      <c r="D262" s="259"/>
      <c r="E262" s="259"/>
      <c r="F262" s="259"/>
      <c r="G262" s="259"/>
      <c r="H262" s="315"/>
      <c r="I262" s="259"/>
      <c r="J262" s="259"/>
      <c r="K262" s="259"/>
      <c r="L262" s="259"/>
      <c r="M262" s="259"/>
      <c r="N262" s="259"/>
      <c r="O262" s="259"/>
      <c r="P262" s="259"/>
      <c r="Q262" s="259"/>
      <c r="R262" s="259"/>
      <c r="S262" s="259"/>
      <c r="T262" s="259"/>
      <c r="U262" s="259"/>
      <c r="V262" s="259"/>
      <c r="W262" s="259"/>
      <c r="X262" s="259"/>
      <c r="Y262" s="259"/>
      <c r="Z262" s="259"/>
    </row>
    <row r="263" spans="1:26" ht="15.75" customHeight="1">
      <c r="A263" s="259"/>
      <c r="B263" s="259"/>
      <c r="C263" s="259"/>
      <c r="D263" s="259"/>
      <c r="E263" s="259"/>
      <c r="F263" s="259"/>
      <c r="G263" s="259"/>
      <c r="H263" s="315"/>
      <c r="I263" s="259"/>
      <c r="J263" s="259"/>
      <c r="K263" s="259"/>
      <c r="L263" s="259"/>
      <c r="M263" s="259"/>
      <c r="N263" s="259"/>
      <c r="O263" s="259"/>
      <c r="P263" s="259"/>
      <c r="Q263" s="259"/>
      <c r="R263" s="259"/>
      <c r="S263" s="259"/>
      <c r="T263" s="259"/>
      <c r="U263" s="259"/>
      <c r="V263" s="259"/>
      <c r="W263" s="259"/>
      <c r="X263" s="259"/>
      <c r="Y263" s="259"/>
      <c r="Z263" s="259"/>
    </row>
    <row r="264" spans="1:26" ht="15.75" customHeight="1">
      <c r="A264" s="259"/>
      <c r="B264" s="259"/>
      <c r="C264" s="259"/>
      <c r="D264" s="259"/>
      <c r="E264" s="259"/>
      <c r="F264" s="259"/>
      <c r="G264" s="259"/>
      <c r="H264" s="315"/>
      <c r="I264" s="259"/>
      <c r="J264" s="259"/>
      <c r="K264" s="259"/>
      <c r="L264" s="259"/>
      <c r="M264" s="259"/>
      <c r="N264" s="259"/>
      <c r="O264" s="259"/>
      <c r="P264" s="259"/>
      <c r="Q264" s="259"/>
      <c r="R264" s="259"/>
      <c r="S264" s="259"/>
      <c r="T264" s="259"/>
      <c r="U264" s="259"/>
      <c r="V264" s="259"/>
      <c r="W264" s="259"/>
      <c r="X264" s="259"/>
      <c r="Y264" s="259"/>
      <c r="Z264" s="259"/>
    </row>
    <row r="265" spans="1:26" ht="15.75" customHeight="1">
      <c r="A265" s="259"/>
      <c r="B265" s="259"/>
      <c r="C265" s="259"/>
      <c r="D265" s="259"/>
      <c r="E265" s="259"/>
      <c r="F265" s="259"/>
      <c r="G265" s="259"/>
      <c r="H265" s="315"/>
      <c r="I265" s="259"/>
      <c r="J265" s="259"/>
      <c r="K265" s="259"/>
      <c r="L265" s="259"/>
      <c r="M265" s="259"/>
      <c r="N265" s="259"/>
      <c r="O265" s="259"/>
      <c r="P265" s="259"/>
      <c r="Q265" s="259"/>
      <c r="R265" s="259"/>
      <c r="S265" s="259"/>
      <c r="T265" s="259"/>
      <c r="U265" s="259"/>
      <c r="V265" s="259"/>
      <c r="W265" s="259"/>
      <c r="X265" s="259"/>
      <c r="Y265" s="259"/>
      <c r="Z265" s="259"/>
    </row>
    <row r="266" spans="1:26" ht="15.75" customHeight="1">
      <c r="A266" s="259"/>
      <c r="B266" s="259"/>
      <c r="C266" s="259"/>
      <c r="D266" s="259"/>
      <c r="E266" s="259"/>
      <c r="F266" s="259"/>
      <c r="G266" s="259"/>
      <c r="H266" s="315"/>
      <c r="I266" s="259"/>
      <c r="J266" s="259"/>
      <c r="K266" s="259"/>
      <c r="L266" s="259"/>
      <c r="M266" s="259"/>
      <c r="N266" s="259"/>
      <c r="O266" s="259"/>
      <c r="P266" s="259"/>
      <c r="Q266" s="259"/>
      <c r="R266" s="259"/>
      <c r="S266" s="259"/>
      <c r="T266" s="259"/>
      <c r="U266" s="259"/>
      <c r="V266" s="259"/>
      <c r="W266" s="259"/>
      <c r="X266" s="259"/>
      <c r="Y266" s="259"/>
      <c r="Z266" s="259"/>
    </row>
    <row r="267" spans="1:26" ht="15.75" customHeight="1">
      <c r="A267" s="259"/>
      <c r="B267" s="259"/>
      <c r="C267" s="259"/>
      <c r="D267" s="259"/>
      <c r="E267" s="259"/>
      <c r="F267" s="259"/>
      <c r="G267" s="259"/>
      <c r="H267" s="315"/>
      <c r="I267" s="259"/>
      <c r="J267" s="259"/>
      <c r="K267" s="259"/>
      <c r="L267" s="259"/>
      <c r="M267" s="259"/>
      <c r="N267" s="259"/>
      <c r="O267" s="259"/>
      <c r="P267" s="259"/>
      <c r="Q267" s="259"/>
      <c r="R267" s="259"/>
      <c r="S267" s="259"/>
      <c r="T267" s="259"/>
      <c r="U267" s="259"/>
      <c r="V267" s="259"/>
      <c r="W267" s="259"/>
      <c r="X267" s="259"/>
      <c r="Y267" s="259"/>
      <c r="Z267" s="259"/>
    </row>
    <row r="268" spans="1:26" ht="15.75" customHeight="1">
      <c r="A268" s="259"/>
      <c r="B268" s="259"/>
      <c r="C268" s="259"/>
      <c r="D268" s="259"/>
      <c r="E268" s="259"/>
      <c r="F268" s="259"/>
      <c r="G268" s="259"/>
      <c r="H268" s="315"/>
      <c r="I268" s="259"/>
      <c r="J268" s="259"/>
      <c r="K268" s="259"/>
      <c r="L268" s="259"/>
      <c r="M268" s="259"/>
      <c r="N268" s="259"/>
      <c r="O268" s="259"/>
      <c r="P268" s="259"/>
      <c r="Q268" s="259"/>
      <c r="R268" s="259"/>
      <c r="S268" s="259"/>
      <c r="T268" s="259"/>
      <c r="U268" s="259"/>
      <c r="V268" s="259"/>
      <c r="W268" s="259"/>
      <c r="X268" s="259"/>
      <c r="Y268" s="259"/>
      <c r="Z268" s="259"/>
    </row>
    <row r="269" spans="1:26" ht="15.75" customHeight="1">
      <c r="A269" s="259"/>
      <c r="B269" s="259"/>
      <c r="C269" s="259"/>
      <c r="D269" s="259"/>
      <c r="E269" s="259"/>
      <c r="F269" s="259"/>
      <c r="G269" s="259"/>
      <c r="H269" s="315"/>
      <c r="I269" s="259"/>
      <c r="J269" s="259"/>
      <c r="K269" s="259"/>
      <c r="L269" s="259"/>
      <c r="M269" s="259"/>
      <c r="N269" s="259"/>
      <c r="O269" s="259"/>
      <c r="P269" s="259"/>
      <c r="Q269" s="259"/>
      <c r="R269" s="259"/>
      <c r="S269" s="259"/>
      <c r="T269" s="259"/>
      <c r="U269" s="259"/>
      <c r="V269" s="259"/>
      <c r="W269" s="259"/>
      <c r="X269" s="259"/>
      <c r="Y269" s="259"/>
      <c r="Z269" s="259"/>
    </row>
    <row r="270" spans="1:26" ht="15.75" customHeight="1">
      <c r="A270" s="259"/>
      <c r="B270" s="259"/>
      <c r="C270" s="259"/>
      <c r="D270" s="259"/>
      <c r="E270" s="259"/>
      <c r="F270" s="259"/>
      <c r="G270" s="259"/>
      <c r="H270" s="315"/>
      <c r="I270" s="259"/>
      <c r="J270" s="259"/>
      <c r="K270" s="259"/>
      <c r="L270" s="259"/>
      <c r="M270" s="259"/>
      <c r="N270" s="259"/>
      <c r="O270" s="259"/>
      <c r="P270" s="259"/>
      <c r="Q270" s="259"/>
      <c r="R270" s="259"/>
      <c r="S270" s="259"/>
      <c r="T270" s="259"/>
      <c r="U270" s="259"/>
      <c r="V270" s="259"/>
      <c r="W270" s="259"/>
      <c r="X270" s="259"/>
      <c r="Y270" s="259"/>
      <c r="Z270" s="259"/>
    </row>
    <row r="271" spans="1:26" ht="15.75" customHeight="1">
      <c r="A271" s="259"/>
      <c r="B271" s="259"/>
      <c r="C271" s="259"/>
      <c r="D271" s="259"/>
      <c r="E271" s="259"/>
      <c r="F271" s="259"/>
      <c r="G271" s="259"/>
      <c r="H271" s="315"/>
      <c r="I271" s="259"/>
      <c r="J271" s="259"/>
      <c r="K271" s="259"/>
      <c r="L271" s="259"/>
      <c r="M271" s="259"/>
      <c r="N271" s="259"/>
      <c r="O271" s="259"/>
      <c r="P271" s="259"/>
      <c r="Q271" s="259"/>
      <c r="R271" s="259"/>
      <c r="S271" s="259"/>
      <c r="T271" s="259"/>
      <c r="U271" s="259"/>
      <c r="V271" s="259"/>
      <c r="W271" s="259"/>
      <c r="X271" s="259"/>
      <c r="Y271" s="259"/>
      <c r="Z271" s="259"/>
    </row>
    <row r="272" spans="1:26" ht="15.75" customHeight="1">
      <c r="A272" s="259"/>
      <c r="B272" s="259"/>
      <c r="C272" s="259"/>
      <c r="D272" s="259"/>
      <c r="E272" s="259"/>
      <c r="F272" s="259"/>
      <c r="G272" s="259"/>
      <c r="H272" s="315"/>
      <c r="I272" s="259"/>
      <c r="J272" s="259"/>
      <c r="K272" s="259"/>
      <c r="L272" s="259"/>
      <c r="M272" s="259"/>
      <c r="N272" s="259"/>
      <c r="O272" s="259"/>
      <c r="P272" s="259"/>
      <c r="Q272" s="259"/>
      <c r="R272" s="259"/>
      <c r="S272" s="259"/>
      <c r="T272" s="259"/>
      <c r="U272" s="259"/>
      <c r="V272" s="259"/>
      <c r="W272" s="259"/>
      <c r="X272" s="259"/>
      <c r="Y272" s="259"/>
      <c r="Z272" s="259"/>
    </row>
    <row r="273" spans="1:26" ht="15.75" customHeight="1">
      <c r="A273" s="259"/>
      <c r="B273" s="259"/>
      <c r="C273" s="259"/>
      <c r="D273" s="259"/>
      <c r="E273" s="259"/>
      <c r="F273" s="259"/>
      <c r="G273" s="259"/>
      <c r="H273" s="315"/>
      <c r="I273" s="259"/>
      <c r="J273" s="259"/>
      <c r="K273" s="259"/>
      <c r="L273" s="259"/>
      <c r="M273" s="259"/>
      <c r="N273" s="259"/>
      <c r="O273" s="259"/>
      <c r="P273" s="259"/>
      <c r="Q273" s="259"/>
      <c r="R273" s="259"/>
      <c r="S273" s="259"/>
      <c r="T273" s="259"/>
      <c r="U273" s="259"/>
      <c r="V273" s="259"/>
      <c r="W273" s="259"/>
      <c r="X273" s="259"/>
      <c r="Y273" s="259"/>
      <c r="Z273" s="259"/>
    </row>
    <row r="274" spans="1:26" ht="15.75" customHeight="1">
      <c r="A274" s="259"/>
      <c r="B274" s="259"/>
      <c r="C274" s="259"/>
      <c r="D274" s="259"/>
      <c r="E274" s="259"/>
      <c r="F274" s="259"/>
      <c r="G274" s="259"/>
      <c r="H274" s="315"/>
      <c r="I274" s="259"/>
      <c r="J274" s="259"/>
      <c r="K274" s="259"/>
      <c r="L274" s="259"/>
      <c r="M274" s="259"/>
      <c r="N274" s="259"/>
      <c r="O274" s="259"/>
      <c r="P274" s="259"/>
      <c r="Q274" s="259"/>
      <c r="R274" s="259"/>
      <c r="S274" s="259"/>
      <c r="T274" s="259"/>
      <c r="U274" s="259"/>
      <c r="V274" s="259"/>
      <c r="W274" s="259"/>
      <c r="X274" s="259"/>
      <c r="Y274" s="259"/>
      <c r="Z274" s="259"/>
    </row>
    <row r="275" spans="1:26" ht="15.75" customHeight="1">
      <c r="A275" s="259"/>
      <c r="B275" s="259"/>
      <c r="C275" s="259"/>
      <c r="D275" s="259"/>
      <c r="E275" s="259"/>
      <c r="F275" s="259"/>
      <c r="G275" s="259"/>
      <c r="H275" s="315"/>
      <c r="I275" s="259"/>
      <c r="J275" s="259"/>
      <c r="K275" s="259"/>
      <c r="L275" s="259"/>
      <c r="M275" s="259"/>
      <c r="N275" s="259"/>
      <c r="O275" s="259"/>
      <c r="P275" s="259"/>
      <c r="Q275" s="259"/>
      <c r="R275" s="259"/>
      <c r="S275" s="259"/>
      <c r="T275" s="259"/>
      <c r="U275" s="259"/>
      <c r="V275" s="259"/>
      <c r="W275" s="259"/>
      <c r="X275" s="259"/>
      <c r="Y275" s="259"/>
      <c r="Z275" s="259"/>
    </row>
    <row r="276" spans="1:26" ht="15.75" customHeight="1">
      <c r="A276" s="259"/>
      <c r="B276" s="259"/>
      <c r="C276" s="259"/>
      <c r="D276" s="259"/>
      <c r="E276" s="259"/>
      <c r="F276" s="259"/>
      <c r="G276" s="259"/>
      <c r="H276" s="315"/>
      <c r="I276" s="259"/>
      <c r="J276" s="259"/>
      <c r="K276" s="259"/>
      <c r="L276" s="259"/>
      <c r="M276" s="259"/>
      <c r="N276" s="259"/>
      <c r="O276" s="259"/>
      <c r="P276" s="259"/>
      <c r="Q276" s="259"/>
      <c r="R276" s="259"/>
      <c r="S276" s="259"/>
      <c r="T276" s="259"/>
      <c r="U276" s="259"/>
      <c r="V276" s="259"/>
      <c r="W276" s="259"/>
      <c r="X276" s="259"/>
      <c r="Y276" s="259"/>
      <c r="Z276" s="259"/>
    </row>
    <row r="277" spans="1:26" ht="15.75" customHeight="1">
      <c r="A277" s="259"/>
      <c r="B277" s="259"/>
      <c r="C277" s="259"/>
      <c r="D277" s="259"/>
      <c r="E277" s="259"/>
      <c r="F277" s="259"/>
      <c r="G277" s="259"/>
      <c r="H277" s="315"/>
      <c r="I277" s="259"/>
      <c r="J277" s="259"/>
      <c r="K277" s="259"/>
      <c r="L277" s="259"/>
      <c r="M277" s="259"/>
      <c r="N277" s="259"/>
      <c r="O277" s="259"/>
      <c r="P277" s="259"/>
      <c r="Q277" s="259"/>
      <c r="R277" s="259"/>
      <c r="S277" s="259"/>
      <c r="T277" s="259"/>
      <c r="U277" s="259"/>
      <c r="V277" s="259"/>
      <c r="W277" s="259"/>
      <c r="X277" s="259"/>
      <c r="Y277" s="259"/>
      <c r="Z277" s="259"/>
    </row>
    <row r="278" spans="1:26" ht="15.75" customHeight="1">
      <c r="A278" s="259"/>
      <c r="B278" s="259"/>
      <c r="C278" s="259"/>
      <c r="D278" s="259"/>
      <c r="E278" s="259"/>
      <c r="F278" s="259"/>
      <c r="G278" s="259"/>
      <c r="H278" s="315"/>
      <c r="I278" s="259"/>
      <c r="J278" s="259"/>
      <c r="K278" s="259"/>
      <c r="L278" s="259"/>
      <c r="M278" s="259"/>
      <c r="N278" s="259"/>
      <c r="O278" s="259"/>
      <c r="P278" s="259"/>
      <c r="Q278" s="259"/>
      <c r="R278" s="259"/>
      <c r="S278" s="259"/>
      <c r="T278" s="259"/>
      <c r="U278" s="259"/>
      <c r="V278" s="259"/>
      <c r="W278" s="259"/>
      <c r="X278" s="259"/>
      <c r="Y278" s="259"/>
      <c r="Z278" s="259"/>
    </row>
    <row r="279" spans="1:26" ht="15.75" customHeight="1">
      <c r="A279" s="259"/>
      <c r="B279" s="259"/>
      <c r="C279" s="259"/>
      <c r="D279" s="259"/>
      <c r="E279" s="259"/>
      <c r="F279" s="259"/>
      <c r="G279" s="259"/>
      <c r="H279" s="315"/>
      <c r="I279" s="259"/>
      <c r="J279" s="259"/>
      <c r="K279" s="259"/>
      <c r="L279" s="259"/>
      <c r="M279" s="259"/>
      <c r="N279" s="259"/>
      <c r="O279" s="259"/>
      <c r="P279" s="259"/>
      <c r="Q279" s="259"/>
      <c r="R279" s="259"/>
      <c r="S279" s="259"/>
      <c r="T279" s="259"/>
      <c r="U279" s="259"/>
      <c r="V279" s="259"/>
      <c r="W279" s="259"/>
      <c r="X279" s="259"/>
      <c r="Y279" s="259"/>
      <c r="Z279" s="259"/>
    </row>
    <row r="280" spans="1:26" ht="15.75" customHeight="1">
      <c r="A280" s="259"/>
      <c r="B280" s="259"/>
      <c r="C280" s="259"/>
      <c r="D280" s="259"/>
      <c r="E280" s="259"/>
      <c r="F280" s="259"/>
      <c r="G280" s="259"/>
      <c r="H280" s="315"/>
      <c r="I280" s="259"/>
      <c r="J280" s="259"/>
      <c r="K280" s="259"/>
      <c r="L280" s="259"/>
      <c r="M280" s="259"/>
      <c r="N280" s="259"/>
      <c r="O280" s="259"/>
      <c r="P280" s="259"/>
      <c r="Q280" s="259"/>
      <c r="R280" s="259"/>
      <c r="S280" s="259"/>
      <c r="T280" s="259"/>
      <c r="U280" s="259"/>
      <c r="V280" s="259"/>
      <c r="W280" s="259"/>
      <c r="X280" s="259"/>
      <c r="Y280" s="259"/>
      <c r="Z280" s="259"/>
    </row>
    <row r="281" spans="1:26" ht="15.75" customHeight="1">
      <c r="A281" s="259"/>
      <c r="B281" s="259"/>
      <c r="C281" s="259"/>
      <c r="D281" s="259"/>
      <c r="E281" s="259"/>
      <c r="F281" s="259"/>
      <c r="G281" s="259"/>
      <c r="H281" s="315"/>
      <c r="I281" s="259"/>
      <c r="J281" s="259"/>
      <c r="K281" s="259"/>
      <c r="L281" s="259"/>
      <c r="M281" s="259"/>
      <c r="N281" s="259"/>
      <c r="O281" s="259"/>
      <c r="P281" s="259"/>
      <c r="Q281" s="259"/>
      <c r="R281" s="259"/>
      <c r="S281" s="259"/>
      <c r="T281" s="259"/>
      <c r="U281" s="259"/>
      <c r="V281" s="259"/>
      <c r="W281" s="259"/>
      <c r="X281" s="259"/>
      <c r="Y281" s="259"/>
      <c r="Z281" s="259"/>
    </row>
    <row r="282" spans="1:26" ht="15.75" customHeight="1">
      <c r="A282" s="259"/>
      <c r="B282" s="259"/>
      <c r="C282" s="259"/>
      <c r="D282" s="259"/>
      <c r="E282" s="259"/>
      <c r="F282" s="259"/>
      <c r="G282" s="259"/>
      <c r="H282" s="315"/>
      <c r="I282" s="259"/>
      <c r="J282" s="259"/>
      <c r="K282" s="259"/>
      <c r="L282" s="259"/>
      <c r="M282" s="259"/>
      <c r="N282" s="259"/>
      <c r="O282" s="259"/>
      <c r="P282" s="259"/>
      <c r="Q282" s="259"/>
      <c r="R282" s="259"/>
      <c r="S282" s="259"/>
      <c r="T282" s="259"/>
      <c r="U282" s="259"/>
      <c r="V282" s="259"/>
      <c r="W282" s="259"/>
      <c r="X282" s="259"/>
      <c r="Y282" s="259"/>
      <c r="Z282" s="259"/>
    </row>
    <row r="283" spans="1:26" ht="15.75" customHeight="1">
      <c r="A283" s="259"/>
      <c r="B283" s="259"/>
      <c r="C283" s="259"/>
      <c r="D283" s="259"/>
      <c r="E283" s="259"/>
      <c r="F283" s="259"/>
      <c r="G283" s="259"/>
      <c r="H283" s="315"/>
      <c r="I283" s="259"/>
      <c r="J283" s="259"/>
      <c r="K283" s="259"/>
      <c r="L283" s="259"/>
      <c r="M283" s="259"/>
      <c r="N283" s="259"/>
      <c r="O283" s="259"/>
      <c r="P283" s="259"/>
      <c r="Q283" s="259"/>
      <c r="R283" s="259"/>
      <c r="S283" s="259"/>
      <c r="T283" s="259"/>
      <c r="U283" s="259"/>
      <c r="V283" s="259"/>
      <c r="W283" s="259"/>
      <c r="X283" s="259"/>
      <c r="Y283" s="259"/>
      <c r="Z283" s="259"/>
    </row>
    <row r="284" spans="1:26" ht="15.75" customHeight="1">
      <c r="A284" s="259"/>
      <c r="B284" s="259"/>
      <c r="C284" s="259"/>
      <c r="D284" s="259"/>
      <c r="E284" s="259"/>
      <c r="F284" s="259"/>
      <c r="G284" s="259"/>
      <c r="H284" s="315"/>
      <c r="I284" s="259"/>
      <c r="J284" s="259"/>
      <c r="K284" s="259"/>
      <c r="L284" s="259"/>
      <c r="M284" s="259"/>
      <c r="N284" s="259"/>
      <c r="O284" s="259"/>
      <c r="P284" s="259"/>
      <c r="Q284" s="259"/>
      <c r="R284" s="259"/>
      <c r="S284" s="259"/>
      <c r="T284" s="259"/>
      <c r="U284" s="259"/>
      <c r="V284" s="259"/>
      <c r="W284" s="259"/>
      <c r="X284" s="259"/>
      <c r="Y284" s="259"/>
      <c r="Z284" s="259"/>
    </row>
    <row r="285" spans="1:26" ht="15.75" customHeight="1">
      <c r="A285" s="259"/>
      <c r="B285" s="259"/>
      <c r="C285" s="259"/>
      <c r="D285" s="259"/>
      <c r="E285" s="259"/>
      <c r="F285" s="259"/>
      <c r="G285" s="259"/>
      <c r="H285" s="315"/>
      <c r="I285" s="259"/>
      <c r="J285" s="259"/>
      <c r="K285" s="259"/>
      <c r="L285" s="259"/>
      <c r="M285" s="259"/>
      <c r="N285" s="259"/>
      <c r="O285" s="259"/>
      <c r="P285" s="259"/>
      <c r="Q285" s="259"/>
      <c r="R285" s="259"/>
      <c r="S285" s="259"/>
      <c r="T285" s="259"/>
      <c r="U285" s="259"/>
      <c r="V285" s="259"/>
      <c r="W285" s="259"/>
      <c r="X285" s="259"/>
      <c r="Y285" s="259"/>
      <c r="Z285" s="259"/>
    </row>
    <row r="286" spans="1:26" ht="15.75" customHeight="1">
      <c r="A286" s="259"/>
      <c r="B286" s="259"/>
      <c r="C286" s="259"/>
      <c r="D286" s="259"/>
      <c r="E286" s="259"/>
      <c r="F286" s="259"/>
      <c r="G286" s="259"/>
      <c r="H286" s="315"/>
      <c r="I286" s="259"/>
      <c r="J286" s="259"/>
      <c r="K286" s="259"/>
      <c r="L286" s="259"/>
      <c r="M286" s="259"/>
      <c r="N286" s="259"/>
      <c r="O286" s="259"/>
      <c r="P286" s="259"/>
      <c r="Q286" s="259"/>
      <c r="R286" s="259"/>
      <c r="S286" s="259"/>
      <c r="T286" s="259"/>
      <c r="U286" s="259"/>
      <c r="V286" s="259"/>
      <c r="W286" s="259"/>
      <c r="X286" s="259"/>
      <c r="Y286" s="259"/>
      <c r="Z286" s="259"/>
    </row>
    <row r="287" spans="1:26" ht="15.75" customHeight="1">
      <c r="A287" s="259"/>
      <c r="B287" s="259"/>
      <c r="C287" s="259"/>
      <c r="D287" s="259"/>
      <c r="E287" s="259"/>
      <c r="F287" s="259"/>
      <c r="G287" s="259"/>
      <c r="H287" s="315"/>
      <c r="I287" s="259"/>
      <c r="J287" s="259"/>
      <c r="K287" s="259"/>
      <c r="L287" s="259"/>
      <c r="M287" s="259"/>
      <c r="N287" s="259"/>
      <c r="O287" s="259"/>
      <c r="P287" s="259"/>
      <c r="Q287" s="259"/>
      <c r="R287" s="259"/>
      <c r="S287" s="259"/>
      <c r="T287" s="259"/>
      <c r="U287" s="259"/>
      <c r="V287" s="259"/>
      <c r="W287" s="259"/>
      <c r="X287" s="259"/>
      <c r="Y287" s="259"/>
      <c r="Z287" s="259"/>
    </row>
    <row r="288" spans="1:26" ht="15.75" customHeight="1">
      <c r="A288" s="259"/>
      <c r="B288" s="259"/>
      <c r="C288" s="259"/>
      <c r="D288" s="259"/>
      <c r="E288" s="259"/>
      <c r="F288" s="259"/>
      <c r="G288" s="259"/>
      <c r="H288" s="315"/>
      <c r="I288" s="259"/>
      <c r="J288" s="259"/>
      <c r="K288" s="259"/>
      <c r="L288" s="259"/>
      <c r="M288" s="259"/>
      <c r="N288" s="259"/>
      <c r="O288" s="259"/>
      <c r="P288" s="259"/>
      <c r="Q288" s="259"/>
      <c r="R288" s="259"/>
      <c r="S288" s="259"/>
      <c r="T288" s="259"/>
      <c r="U288" s="259"/>
      <c r="V288" s="259"/>
      <c r="W288" s="259"/>
      <c r="X288" s="259"/>
      <c r="Y288" s="259"/>
      <c r="Z288" s="259"/>
    </row>
    <row r="289" spans="1:26" ht="15.75" customHeight="1">
      <c r="A289" s="259"/>
      <c r="B289" s="259"/>
      <c r="C289" s="259"/>
      <c r="D289" s="259"/>
      <c r="E289" s="259"/>
      <c r="F289" s="259"/>
      <c r="G289" s="259"/>
      <c r="H289" s="315"/>
      <c r="I289" s="259"/>
      <c r="J289" s="259"/>
      <c r="K289" s="259"/>
      <c r="L289" s="259"/>
      <c r="M289" s="259"/>
      <c r="N289" s="259"/>
      <c r="O289" s="259"/>
      <c r="P289" s="259"/>
      <c r="Q289" s="259"/>
      <c r="R289" s="259"/>
      <c r="S289" s="259"/>
      <c r="T289" s="259"/>
      <c r="U289" s="259"/>
      <c r="V289" s="259"/>
      <c r="W289" s="259"/>
      <c r="X289" s="259"/>
      <c r="Y289" s="259"/>
      <c r="Z289" s="259"/>
    </row>
    <row r="290" spans="1:26" ht="15.75" customHeight="1">
      <c r="A290" s="259"/>
      <c r="B290" s="259"/>
      <c r="C290" s="259"/>
      <c r="D290" s="259"/>
      <c r="E290" s="259"/>
      <c r="F290" s="259"/>
      <c r="G290" s="259"/>
      <c r="H290" s="315"/>
      <c r="I290" s="259"/>
      <c r="J290" s="259"/>
      <c r="K290" s="259"/>
      <c r="L290" s="259"/>
      <c r="M290" s="259"/>
      <c r="N290" s="259"/>
      <c r="O290" s="259"/>
      <c r="P290" s="259"/>
      <c r="Q290" s="259"/>
      <c r="R290" s="259"/>
      <c r="S290" s="259"/>
      <c r="T290" s="259"/>
      <c r="U290" s="259"/>
      <c r="V290" s="259"/>
      <c r="W290" s="259"/>
      <c r="X290" s="259"/>
      <c r="Y290" s="259"/>
      <c r="Z290" s="259"/>
    </row>
    <row r="291" spans="1:26" ht="15.75" customHeight="1">
      <c r="A291" s="259"/>
      <c r="B291" s="259"/>
      <c r="C291" s="259"/>
      <c r="D291" s="259"/>
      <c r="E291" s="259"/>
      <c r="F291" s="259"/>
      <c r="G291" s="259"/>
      <c r="H291" s="315"/>
      <c r="I291" s="259"/>
      <c r="J291" s="259"/>
      <c r="K291" s="259"/>
      <c r="L291" s="259"/>
      <c r="M291" s="259"/>
      <c r="N291" s="259"/>
      <c r="O291" s="259"/>
      <c r="P291" s="259"/>
      <c r="Q291" s="259"/>
      <c r="R291" s="259"/>
      <c r="S291" s="259"/>
      <c r="T291" s="259"/>
      <c r="U291" s="259"/>
      <c r="V291" s="259"/>
      <c r="W291" s="259"/>
      <c r="X291" s="259"/>
      <c r="Y291" s="259"/>
      <c r="Z291" s="259"/>
    </row>
    <row r="292" spans="1:26" ht="15.75" customHeight="1">
      <c r="A292" s="259"/>
      <c r="B292" s="259"/>
      <c r="C292" s="259"/>
      <c r="D292" s="259"/>
      <c r="E292" s="259"/>
      <c r="F292" s="259"/>
      <c r="G292" s="259"/>
      <c r="H292" s="315"/>
      <c r="I292" s="259"/>
      <c r="J292" s="259"/>
      <c r="K292" s="259"/>
      <c r="L292" s="259"/>
      <c r="M292" s="259"/>
      <c r="N292" s="259"/>
      <c r="O292" s="259"/>
      <c r="P292" s="259"/>
      <c r="Q292" s="259"/>
      <c r="R292" s="259"/>
      <c r="S292" s="259"/>
      <c r="T292" s="259"/>
      <c r="U292" s="259"/>
      <c r="V292" s="259"/>
      <c r="W292" s="259"/>
      <c r="X292" s="259"/>
      <c r="Y292" s="259"/>
      <c r="Z292" s="259"/>
    </row>
    <row r="293" spans="1:26" ht="15.75" customHeight="1">
      <c r="A293" s="259"/>
      <c r="B293" s="259"/>
      <c r="C293" s="259"/>
      <c r="D293" s="259"/>
      <c r="E293" s="259"/>
      <c r="F293" s="259"/>
      <c r="G293" s="259"/>
      <c r="H293" s="315"/>
      <c r="I293" s="259"/>
      <c r="J293" s="259"/>
      <c r="K293" s="259"/>
      <c r="L293" s="259"/>
      <c r="M293" s="259"/>
      <c r="N293" s="259"/>
      <c r="O293" s="259"/>
      <c r="P293" s="259"/>
      <c r="Q293" s="259"/>
      <c r="R293" s="259"/>
      <c r="S293" s="259"/>
      <c r="T293" s="259"/>
      <c r="U293" s="259"/>
      <c r="V293" s="259"/>
      <c r="W293" s="259"/>
      <c r="X293" s="259"/>
      <c r="Y293" s="259"/>
      <c r="Z293" s="259"/>
    </row>
    <row r="294" spans="1:26" ht="15.75" customHeight="1">
      <c r="A294" s="259"/>
      <c r="B294" s="259"/>
      <c r="C294" s="259"/>
      <c r="D294" s="259"/>
      <c r="E294" s="259"/>
      <c r="F294" s="259"/>
      <c r="G294" s="259"/>
      <c r="H294" s="315"/>
      <c r="I294" s="259"/>
      <c r="J294" s="259"/>
      <c r="K294" s="259"/>
      <c r="L294" s="259"/>
      <c r="M294" s="259"/>
      <c r="N294" s="259"/>
      <c r="O294" s="259"/>
      <c r="P294" s="259"/>
      <c r="Q294" s="259"/>
      <c r="R294" s="259"/>
      <c r="S294" s="259"/>
      <c r="T294" s="259"/>
      <c r="U294" s="259"/>
      <c r="V294" s="259"/>
      <c r="W294" s="259"/>
      <c r="X294" s="259"/>
      <c r="Y294" s="259"/>
      <c r="Z294" s="259"/>
    </row>
    <row r="295" spans="1:26" ht="15.75" customHeight="1">
      <c r="A295" s="259"/>
      <c r="B295" s="259"/>
      <c r="C295" s="259"/>
      <c r="D295" s="259"/>
      <c r="E295" s="259"/>
      <c r="F295" s="259"/>
      <c r="G295" s="259"/>
      <c r="H295" s="315"/>
      <c r="I295" s="259"/>
      <c r="J295" s="259"/>
      <c r="K295" s="259"/>
      <c r="L295" s="259"/>
      <c r="M295" s="259"/>
      <c r="N295" s="259"/>
      <c r="O295" s="259"/>
      <c r="P295" s="259"/>
      <c r="Q295" s="259"/>
      <c r="R295" s="259"/>
      <c r="S295" s="259"/>
      <c r="T295" s="259"/>
      <c r="U295" s="259"/>
      <c r="V295" s="259"/>
      <c r="W295" s="259"/>
      <c r="X295" s="259"/>
      <c r="Y295" s="259"/>
      <c r="Z295" s="259"/>
    </row>
    <row r="296" spans="1:26" ht="15.75" customHeight="1">
      <c r="A296" s="259"/>
      <c r="B296" s="259"/>
      <c r="C296" s="259"/>
      <c r="D296" s="259"/>
      <c r="E296" s="259"/>
      <c r="F296" s="259"/>
      <c r="G296" s="259"/>
      <c r="H296" s="315"/>
      <c r="I296" s="259"/>
      <c r="J296" s="259"/>
      <c r="K296" s="259"/>
      <c r="L296" s="259"/>
      <c r="M296" s="259"/>
      <c r="N296" s="259"/>
      <c r="O296" s="259"/>
      <c r="P296" s="259"/>
      <c r="Q296" s="259"/>
      <c r="R296" s="259"/>
      <c r="S296" s="259"/>
      <c r="T296" s="259"/>
      <c r="U296" s="259"/>
      <c r="V296" s="259"/>
      <c r="W296" s="259"/>
      <c r="X296" s="259"/>
      <c r="Y296" s="259"/>
      <c r="Z296" s="259"/>
    </row>
    <row r="297" spans="1:26" ht="15.75" customHeight="1">
      <c r="A297" s="259"/>
      <c r="B297" s="259"/>
      <c r="C297" s="259"/>
      <c r="D297" s="259"/>
      <c r="E297" s="259"/>
      <c r="F297" s="259"/>
      <c r="G297" s="259"/>
      <c r="H297" s="315"/>
      <c r="I297" s="259"/>
      <c r="J297" s="259"/>
      <c r="K297" s="259"/>
      <c r="L297" s="259"/>
      <c r="M297" s="259"/>
      <c r="N297" s="259"/>
      <c r="O297" s="259"/>
      <c r="P297" s="259"/>
      <c r="Q297" s="259"/>
      <c r="R297" s="259"/>
      <c r="S297" s="259"/>
      <c r="T297" s="259"/>
      <c r="U297" s="259"/>
      <c r="V297" s="259"/>
      <c r="W297" s="259"/>
      <c r="X297" s="259"/>
      <c r="Y297" s="259"/>
      <c r="Z297" s="259"/>
    </row>
    <row r="298" spans="1:26" ht="15.75" customHeight="1">
      <c r="A298" s="259"/>
      <c r="B298" s="259"/>
      <c r="C298" s="259"/>
      <c r="D298" s="259"/>
      <c r="E298" s="259"/>
      <c r="F298" s="259"/>
      <c r="G298" s="259"/>
      <c r="H298" s="315"/>
      <c r="I298" s="259"/>
      <c r="J298" s="259"/>
      <c r="K298" s="259"/>
      <c r="L298" s="259"/>
      <c r="M298" s="259"/>
      <c r="N298" s="259"/>
      <c r="O298" s="259"/>
      <c r="P298" s="259"/>
      <c r="Q298" s="259"/>
      <c r="R298" s="259"/>
      <c r="S298" s="259"/>
      <c r="T298" s="259"/>
      <c r="U298" s="259"/>
      <c r="V298" s="259"/>
      <c r="W298" s="259"/>
      <c r="X298" s="259"/>
      <c r="Y298" s="259"/>
      <c r="Z298" s="259"/>
    </row>
    <row r="299" spans="1:26" ht="15.75" customHeight="1">
      <c r="A299" s="259"/>
      <c r="B299" s="259"/>
      <c r="C299" s="259"/>
      <c r="D299" s="259"/>
      <c r="E299" s="259"/>
      <c r="F299" s="259"/>
      <c r="G299" s="259"/>
      <c r="H299" s="315"/>
      <c r="I299" s="259"/>
      <c r="J299" s="259"/>
      <c r="K299" s="259"/>
      <c r="L299" s="259"/>
      <c r="M299" s="259"/>
      <c r="N299" s="259"/>
      <c r="O299" s="259"/>
      <c r="P299" s="259"/>
      <c r="Q299" s="259"/>
      <c r="R299" s="259"/>
      <c r="S299" s="259"/>
      <c r="T299" s="259"/>
      <c r="U299" s="259"/>
      <c r="V299" s="259"/>
      <c r="W299" s="259"/>
      <c r="X299" s="259"/>
      <c r="Y299" s="259"/>
      <c r="Z299" s="259"/>
    </row>
    <row r="300" spans="1:26" ht="15.75" customHeight="1">
      <c r="A300" s="259"/>
      <c r="B300" s="259"/>
      <c r="C300" s="259"/>
      <c r="D300" s="259"/>
      <c r="E300" s="259"/>
      <c r="F300" s="259"/>
      <c r="G300" s="259"/>
      <c r="H300" s="315"/>
      <c r="I300" s="259"/>
      <c r="J300" s="259"/>
      <c r="K300" s="259"/>
      <c r="L300" s="259"/>
      <c r="M300" s="259"/>
      <c r="N300" s="259"/>
      <c r="O300" s="259"/>
      <c r="P300" s="259"/>
      <c r="Q300" s="259"/>
      <c r="R300" s="259"/>
      <c r="S300" s="259"/>
      <c r="T300" s="259"/>
      <c r="U300" s="259"/>
      <c r="V300" s="259"/>
      <c r="W300" s="259"/>
      <c r="X300" s="259"/>
      <c r="Y300" s="259"/>
      <c r="Z300" s="259"/>
    </row>
    <row r="301" spans="1:26" ht="15.75" customHeight="1">
      <c r="A301" s="259"/>
      <c r="B301" s="259"/>
      <c r="C301" s="259"/>
      <c r="D301" s="259"/>
      <c r="E301" s="259"/>
      <c r="F301" s="259"/>
      <c r="G301" s="259"/>
      <c r="H301" s="315"/>
      <c r="I301" s="259"/>
      <c r="J301" s="259"/>
      <c r="K301" s="259"/>
      <c r="L301" s="259"/>
      <c r="M301" s="259"/>
      <c r="N301" s="259"/>
      <c r="O301" s="259"/>
      <c r="P301" s="259"/>
      <c r="Q301" s="259"/>
      <c r="R301" s="259"/>
      <c r="S301" s="259"/>
      <c r="T301" s="259"/>
      <c r="U301" s="259"/>
      <c r="V301" s="259"/>
      <c r="W301" s="259"/>
      <c r="X301" s="259"/>
      <c r="Y301" s="259"/>
      <c r="Z301" s="259"/>
    </row>
    <row r="302" spans="1:26" ht="15.75" customHeight="1">
      <c r="A302" s="259"/>
      <c r="B302" s="259"/>
      <c r="C302" s="259"/>
      <c r="D302" s="259"/>
      <c r="E302" s="259"/>
      <c r="F302" s="259"/>
      <c r="G302" s="259"/>
      <c r="H302" s="315"/>
      <c r="I302" s="259"/>
      <c r="J302" s="259"/>
      <c r="K302" s="259"/>
      <c r="L302" s="259"/>
      <c r="M302" s="259"/>
      <c r="N302" s="259"/>
      <c r="O302" s="259"/>
      <c r="P302" s="259"/>
      <c r="Q302" s="259"/>
      <c r="R302" s="259"/>
      <c r="S302" s="259"/>
      <c r="T302" s="259"/>
      <c r="U302" s="259"/>
      <c r="V302" s="259"/>
      <c r="W302" s="259"/>
      <c r="X302" s="259"/>
      <c r="Y302" s="259"/>
      <c r="Z302" s="259"/>
    </row>
    <row r="303" spans="1:26" ht="15.75" customHeight="1">
      <c r="A303" s="259"/>
      <c r="B303" s="259"/>
      <c r="C303" s="259"/>
      <c r="D303" s="259"/>
      <c r="E303" s="259"/>
      <c r="F303" s="259"/>
      <c r="G303" s="259"/>
      <c r="H303" s="315"/>
      <c r="I303" s="259"/>
      <c r="J303" s="259"/>
      <c r="K303" s="259"/>
      <c r="L303" s="259"/>
      <c r="M303" s="259"/>
      <c r="N303" s="259"/>
      <c r="O303" s="259"/>
      <c r="P303" s="259"/>
      <c r="Q303" s="259"/>
      <c r="R303" s="259"/>
      <c r="S303" s="259"/>
      <c r="T303" s="259"/>
      <c r="U303" s="259"/>
      <c r="V303" s="259"/>
      <c r="W303" s="259"/>
      <c r="X303" s="259"/>
      <c r="Y303" s="259"/>
      <c r="Z303" s="259"/>
    </row>
    <row r="304" spans="1:26" ht="15.75" customHeight="1">
      <c r="A304" s="259"/>
      <c r="B304" s="259"/>
      <c r="C304" s="259"/>
      <c r="D304" s="259"/>
      <c r="E304" s="259"/>
      <c r="F304" s="259"/>
      <c r="G304" s="259"/>
      <c r="H304" s="315"/>
      <c r="I304" s="259"/>
      <c r="J304" s="259"/>
      <c r="K304" s="259"/>
      <c r="L304" s="259"/>
      <c r="M304" s="259"/>
      <c r="N304" s="259"/>
      <c r="O304" s="259"/>
      <c r="P304" s="259"/>
      <c r="Q304" s="259"/>
      <c r="R304" s="259"/>
      <c r="S304" s="259"/>
      <c r="T304" s="259"/>
      <c r="U304" s="259"/>
      <c r="V304" s="259"/>
      <c r="W304" s="259"/>
      <c r="X304" s="259"/>
      <c r="Y304" s="259"/>
      <c r="Z304" s="259"/>
    </row>
    <row r="305" spans="1:26" ht="15.75" customHeight="1">
      <c r="A305" s="259"/>
      <c r="B305" s="259"/>
      <c r="C305" s="259"/>
      <c r="D305" s="259"/>
      <c r="E305" s="259"/>
      <c r="F305" s="259"/>
      <c r="G305" s="259"/>
      <c r="H305" s="315"/>
      <c r="I305" s="259"/>
      <c r="J305" s="259"/>
      <c r="K305" s="259"/>
      <c r="L305" s="259"/>
      <c r="M305" s="259"/>
      <c r="N305" s="259"/>
      <c r="O305" s="259"/>
      <c r="P305" s="259"/>
      <c r="Q305" s="259"/>
      <c r="R305" s="259"/>
      <c r="S305" s="259"/>
      <c r="T305" s="259"/>
      <c r="U305" s="259"/>
      <c r="V305" s="259"/>
      <c r="W305" s="259"/>
      <c r="X305" s="259"/>
      <c r="Y305" s="259"/>
      <c r="Z305" s="259"/>
    </row>
    <row r="306" spans="1:26" ht="15.75" customHeight="1">
      <c r="A306" s="259"/>
      <c r="B306" s="259"/>
      <c r="C306" s="259"/>
      <c r="D306" s="259"/>
      <c r="E306" s="259"/>
      <c r="F306" s="259"/>
      <c r="G306" s="259"/>
      <c r="H306" s="315"/>
      <c r="I306" s="259"/>
      <c r="J306" s="259"/>
      <c r="K306" s="259"/>
      <c r="L306" s="259"/>
      <c r="M306" s="259"/>
      <c r="N306" s="259"/>
      <c r="O306" s="259"/>
      <c r="P306" s="259"/>
      <c r="Q306" s="259"/>
      <c r="R306" s="259"/>
      <c r="S306" s="259"/>
      <c r="T306" s="259"/>
      <c r="U306" s="259"/>
      <c r="V306" s="259"/>
      <c r="W306" s="259"/>
      <c r="X306" s="259"/>
      <c r="Y306" s="259"/>
      <c r="Z306" s="259"/>
    </row>
    <row r="307" spans="1:26" ht="15.75" customHeight="1">
      <c r="A307" s="259"/>
      <c r="B307" s="259"/>
      <c r="C307" s="259"/>
      <c r="D307" s="259"/>
      <c r="E307" s="259"/>
      <c r="F307" s="259"/>
      <c r="G307" s="259"/>
      <c r="H307" s="315"/>
      <c r="I307" s="259"/>
      <c r="J307" s="259"/>
      <c r="K307" s="259"/>
      <c r="L307" s="259"/>
      <c r="M307" s="259"/>
      <c r="N307" s="259"/>
      <c r="O307" s="259"/>
      <c r="P307" s="259"/>
      <c r="Q307" s="259"/>
      <c r="R307" s="259"/>
      <c r="S307" s="259"/>
      <c r="T307" s="259"/>
      <c r="U307" s="259"/>
      <c r="V307" s="259"/>
      <c r="W307" s="259"/>
      <c r="X307" s="259"/>
      <c r="Y307" s="259"/>
      <c r="Z307" s="259"/>
    </row>
    <row r="308" spans="1:26" ht="15.75" customHeight="1">
      <c r="A308" s="259"/>
      <c r="B308" s="259"/>
      <c r="C308" s="259"/>
      <c r="D308" s="259"/>
      <c r="E308" s="259"/>
      <c r="F308" s="259"/>
      <c r="G308" s="259"/>
      <c r="H308" s="315"/>
      <c r="I308" s="259"/>
      <c r="J308" s="259"/>
      <c r="K308" s="259"/>
      <c r="L308" s="259"/>
      <c r="M308" s="259"/>
      <c r="N308" s="259"/>
      <c r="O308" s="259"/>
      <c r="P308" s="259"/>
      <c r="Q308" s="259"/>
      <c r="R308" s="259"/>
      <c r="S308" s="259"/>
      <c r="T308" s="259"/>
      <c r="U308" s="259"/>
      <c r="V308" s="259"/>
      <c r="W308" s="259"/>
      <c r="X308" s="259"/>
      <c r="Y308" s="259"/>
      <c r="Z308" s="259"/>
    </row>
    <row r="309" spans="1:26" ht="15.75" customHeight="1">
      <c r="A309" s="259"/>
      <c r="B309" s="259"/>
      <c r="C309" s="259"/>
      <c r="D309" s="259"/>
      <c r="E309" s="259"/>
      <c r="F309" s="259"/>
      <c r="G309" s="259"/>
      <c r="H309" s="315"/>
      <c r="I309" s="259"/>
      <c r="J309" s="259"/>
      <c r="K309" s="259"/>
      <c r="L309" s="259"/>
      <c r="M309" s="259"/>
      <c r="N309" s="259"/>
      <c r="O309" s="259"/>
      <c r="P309" s="259"/>
      <c r="Q309" s="259"/>
      <c r="R309" s="259"/>
      <c r="S309" s="259"/>
      <c r="T309" s="259"/>
      <c r="U309" s="259"/>
      <c r="V309" s="259"/>
      <c r="W309" s="259"/>
      <c r="X309" s="259"/>
      <c r="Y309" s="259"/>
      <c r="Z309" s="259"/>
    </row>
    <row r="310" spans="1:26" ht="15.75" customHeight="1">
      <c r="A310" s="259"/>
      <c r="B310" s="259"/>
      <c r="C310" s="259"/>
      <c r="D310" s="259"/>
      <c r="E310" s="259"/>
      <c r="F310" s="259"/>
      <c r="G310" s="259"/>
      <c r="H310" s="315"/>
      <c r="I310" s="259"/>
      <c r="J310" s="259"/>
      <c r="K310" s="259"/>
      <c r="L310" s="259"/>
      <c r="M310" s="259"/>
      <c r="N310" s="259"/>
      <c r="O310" s="259"/>
      <c r="P310" s="259"/>
      <c r="Q310" s="259"/>
      <c r="R310" s="259"/>
      <c r="S310" s="259"/>
      <c r="T310" s="259"/>
      <c r="U310" s="259"/>
      <c r="V310" s="259"/>
      <c r="W310" s="259"/>
      <c r="X310" s="259"/>
      <c r="Y310" s="259"/>
      <c r="Z310" s="259"/>
    </row>
    <row r="311" spans="1:26" ht="15.75" customHeight="1">
      <c r="A311" s="259"/>
      <c r="B311" s="259"/>
      <c r="C311" s="259"/>
      <c r="D311" s="259"/>
      <c r="E311" s="259"/>
      <c r="F311" s="259"/>
      <c r="G311" s="259"/>
      <c r="H311" s="315"/>
      <c r="I311" s="259"/>
      <c r="J311" s="259"/>
      <c r="K311" s="259"/>
      <c r="L311" s="259"/>
      <c r="M311" s="259"/>
      <c r="N311" s="259"/>
      <c r="O311" s="259"/>
      <c r="P311" s="259"/>
      <c r="Q311" s="259"/>
      <c r="R311" s="259"/>
      <c r="S311" s="259"/>
      <c r="T311" s="259"/>
      <c r="U311" s="259"/>
      <c r="V311" s="259"/>
      <c r="W311" s="259"/>
      <c r="X311" s="259"/>
      <c r="Y311" s="259"/>
      <c r="Z311" s="259"/>
    </row>
    <row r="312" spans="1:26" ht="15.75" customHeight="1">
      <c r="A312" s="259"/>
      <c r="B312" s="259"/>
      <c r="C312" s="259"/>
      <c r="D312" s="259"/>
      <c r="E312" s="259"/>
      <c r="F312" s="259"/>
      <c r="G312" s="259"/>
      <c r="H312" s="315"/>
      <c r="I312" s="259"/>
      <c r="J312" s="259"/>
      <c r="K312" s="259"/>
      <c r="L312" s="259"/>
      <c r="M312" s="259"/>
      <c r="N312" s="259"/>
      <c r="O312" s="259"/>
      <c r="P312" s="259"/>
      <c r="Q312" s="259"/>
      <c r="R312" s="259"/>
      <c r="S312" s="259"/>
      <c r="T312" s="259"/>
      <c r="U312" s="259"/>
      <c r="V312" s="259"/>
      <c r="W312" s="259"/>
      <c r="X312" s="259"/>
      <c r="Y312" s="259"/>
      <c r="Z312" s="259"/>
    </row>
    <row r="313" spans="1:26" ht="15.75" customHeight="1">
      <c r="A313" s="259"/>
      <c r="B313" s="259"/>
      <c r="C313" s="259"/>
      <c r="D313" s="259"/>
      <c r="E313" s="259"/>
      <c r="F313" s="259"/>
      <c r="G313" s="259"/>
      <c r="H313" s="315"/>
      <c r="I313" s="259"/>
      <c r="J313" s="259"/>
      <c r="K313" s="259"/>
      <c r="L313" s="259"/>
      <c r="M313" s="259"/>
      <c r="N313" s="259"/>
      <c r="O313" s="259"/>
      <c r="P313" s="259"/>
      <c r="Q313" s="259"/>
      <c r="R313" s="259"/>
      <c r="S313" s="259"/>
      <c r="T313" s="259"/>
      <c r="U313" s="259"/>
      <c r="V313" s="259"/>
      <c r="W313" s="259"/>
      <c r="X313" s="259"/>
      <c r="Y313" s="259"/>
      <c r="Z313" s="259"/>
    </row>
    <row r="314" spans="1:26" ht="15.75" customHeight="1">
      <c r="A314" s="259"/>
      <c r="B314" s="259"/>
      <c r="C314" s="259"/>
      <c r="D314" s="259"/>
      <c r="E314" s="259"/>
      <c r="F314" s="259"/>
      <c r="G314" s="259"/>
      <c r="H314" s="315"/>
      <c r="I314" s="259"/>
      <c r="J314" s="259"/>
      <c r="K314" s="259"/>
      <c r="L314" s="259"/>
      <c r="M314" s="259"/>
      <c r="N314" s="259"/>
      <c r="O314" s="259"/>
      <c r="P314" s="259"/>
      <c r="Q314" s="259"/>
      <c r="R314" s="259"/>
      <c r="S314" s="259"/>
      <c r="T314" s="259"/>
      <c r="U314" s="259"/>
      <c r="V314" s="259"/>
      <c r="W314" s="259"/>
      <c r="X314" s="259"/>
      <c r="Y314" s="259"/>
      <c r="Z314" s="259"/>
    </row>
    <row r="315" spans="1:26" ht="15.75" customHeight="1">
      <c r="A315" s="259"/>
      <c r="B315" s="259"/>
      <c r="C315" s="259"/>
      <c r="D315" s="259"/>
      <c r="E315" s="259"/>
      <c r="F315" s="259"/>
      <c r="G315" s="259"/>
      <c r="H315" s="315"/>
      <c r="I315" s="259"/>
      <c r="J315" s="259"/>
      <c r="K315" s="259"/>
      <c r="L315" s="259"/>
      <c r="M315" s="259"/>
      <c r="N315" s="259"/>
      <c r="O315" s="259"/>
      <c r="P315" s="259"/>
      <c r="Q315" s="259"/>
      <c r="R315" s="259"/>
      <c r="S315" s="259"/>
      <c r="T315" s="259"/>
      <c r="U315" s="259"/>
      <c r="V315" s="259"/>
      <c r="W315" s="259"/>
      <c r="X315" s="259"/>
      <c r="Y315" s="259"/>
      <c r="Z315" s="259"/>
    </row>
    <row r="316" spans="1:26" ht="15.75" customHeight="1">
      <c r="A316" s="259"/>
      <c r="B316" s="259"/>
      <c r="C316" s="259"/>
      <c r="D316" s="259"/>
      <c r="E316" s="259"/>
      <c r="F316" s="259"/>
      <c r="G316" s="259"/>
      <c r="H316" s="315"/>
      <c r="I316" s="259"/>
      <c r="J316" s="259"/>
      <c r="K316" s="259"/>
      <c r="L316" s="259"/>
      <c r="M316" s="259"/>
      <c r="N316" s="259"/>
      <c r="O316" s="259"/>
      <c r="P316" s="259"/>
      <c r="Q316" s="259"/>
      <c r="R316" s="259"/>
      <c r="S316" s="259"/>
      <c r="T316" s="259"/>
      <c r="U316" s="259"/>
      <c r="V316" s="259"/>
      <c r="W316" s="259"/>
      <c r="X316" s="259"/>
      <c r="Y316" s="259"/>
      <c r="Z316" s="259"/>
    </row>
    <row r="317" spans="1:26" ht="15.75" customHeight="1">
      <c r="A317" s="259"/>
      <c r="B317" s="259"/>
      <c r="C317" s="259"/>
      <c r="D317" s="259"/>
      <c r="E317" s="259"/>
      <c r="F317" s="259"/>
      <c r="G317" s="259"/>
      <c r="H317" s="315"/>
      <c r="I317" s="259"/>
      <c r="J317" s="259"/>
      <c r="K317" s="259"/>
      <c r="L317" s="259"/>
      <c r="M317" s="259"/>
      <c r="N317" s="259"/>
      <c r="O317" s="259"/>
      <c r="P317" s="259"/>
      <c r="Q317" s="259"/>
      <c r="R317" s="259"/>
      <c r="S317" s="259"/>
      <c r="T317" s="259"/>
      <c r="U317" s="259"/>
      <c r="V317" s="259"/>
      <c r="W317" s="259"/>
      <c r="X317" s="259"/>
      <c r="Y317" s="259"/>
      <c r="Z317" s="259"/>
    </row>
    <row r="318" spans="1:26" ht="15.75" customHeight="1">
      <c r="A318" s="259"/>
      <c r="B318" s="259"/>
      <c r="C318" s="259"/>
      <c r="D318" s="259"/>
      <c r="E318" s="259"/>
      <c r="F318" s="259"/>
      <c r="G318" s="259"/>
      <c r="H318" s="315"/>
      <c r="I318" s="259"/>
      <c r="J318" s="259"/>
      <c r="K318" s="259"/>
      <c r="L318" s="259"/>
      <c r="M318" s="259"/>
      <c r="N318" s="259"/>
      <c r="O318" s="259"/>
      <c r="P318" s="259"/>
      <c r="Q318" s="259"/>
      <c r="R318" s="259"/>
      <c r="S318" s="259"/>
      <c r="T318" s="259"/>
      <c r="U318" s="259"/>
      <c r="V318" s="259"/>
      <c r="W318" s="259"/>
      <c r="X318" s="259"/>
      <c r="Y318" s="259"/>
      <c r="Z318" s="259"/>
    </row>
    <row r="319" spans="1:26" ht="15.75" customHeight="1">
      <c r="A319" s="259"/>
      <c r="B319" s="259"/>
      <c r="C319" s="259"/>
      <c r="D319" s="259"/>
      <c r="E319" s="259"/>
      <c r="F319" s="259"/>
      <c r="G319" s="259"/>
      <c r="H319" s="315"/>
      <c r="I319" s="259"/>
      <c r="J319" s="259"/>
      <c r="K319" s="259"/>
      <c r="L319" s="259"/>
      <c r="M319" s="259"/>
      <c r="N319" s="259"/>
      <c r="O319" s="259"/>
      <c r="P319" s="259"/>
      <c r="Q319" s="259"/>
      <c r="R319" s="259"/>
      <c r="S319" s="259"/>
      <c r="T319" s="259"/>
      <c r="U319" s="259"/>
      <c r="V319" s="259"/>
      <c r="W319" s="259"/>
      <c r="X319" s="259"/>
      <c r="Y319" s="259"/>
      <c r="Z319" s="259"/>
    </row>
    <row r="320" spans="1:26" ht="15.75" customHeight="1">
      <c r="A320" s="259"/>
      <c r="B320" s="259"/>
      <c r="C320" s="259"/>
      <c r="D320" s="259"/>
      <c r="E320" s="259"/>
      <c r="F320" s="259"/>
      <c r="G320" s="259"/>
      <c r="H320" s="315"/>
      <c r="I320" s="259"/>
      <c r="J320" s="259"/>
      <c r="K320" s="259"/>
      <c r="L320" s="259"/>
      <c r="M320" s="259"/>
      <c r="N320" s="259"/>
      <c r="O320" s="259"/>
      <c r="P320" s="259"/>
      <c r="Q320" s="259"/>
      <c r="R320" s="259"/>
      <c r="S320" s="259"/>
      <c r="T320" s="259"/>
      <c r="U320" s="259"/>
      <c r="V320" s="259"/>
      <c r="W320" s="259"/>
      <c r="X320" s="259"/>
      <c r="Y320" s="259"/>
      <c r="Z320" s="259"/>
    </row>
    <row r="321" spans="1:26" ht="15.75" customHeight="1">
      <c r="A321" s="259"/>
      <c r="B321" s="259"/>
      <c r="C321" s="259"/>
      <c r="D321" s="259"/>
      <c r="E321" s="259"/>
      <c r="F321" s="259"/>
      <c r="G321" s="259"/>
      <c r="H321" s="315"/>
      <c r="I321" s="259"/>
      <c r="J321" s="259"/>
      <c r="K321" s="259"/>
      <c r="L321" s="259"/>
      <c r="M321" s="259"/>
      <c r="N321" s="259"/>
      <c r="O321" s="259"/>
      <c r="P321" s="259"/>
      <c r="Q321" s="259"/>
      <c r="R321" s="259"/>
      <c r="S321" s="259"/>
      <c r="T321" s="259"/>
      <c r="U321" s="259"/>
      <c r="V321" s="259"/>
      <c r="W321" s="259"/>
      <c r="X321" s="259"/>
      <c r="Y321" s="259"/>
      <c r="Z321" s="259"/>
    </row>
    <row r="322" spans="1:26" ht="15.75" customHeight="1">
      <c r="A322" s="259"/>
      <c r="B322" s="259"/>
      <c r="C322" s="259"/>
      <c r="D322" s="259"/>
      <c r="E322" s="259"/>
      <c r="F322" s="259"/>
      <c r="G322" s="259"/>
      <c r="H322" s="315"/>
      <c r="I322" s="259"/>
      <c r="J322" s="259"/>
      <c r="K322" s="259"/>
      <c r="L322" s="259"/>
      <c r="M322" s="259"/>
      <c r="N322" s="259"/>
      <c r="O322" s="259"/>
      <c r="P322" s="259"/>
      <c r="Q322" s="259"/>
      <c r="R322" s="259"/>
      <c r="S322" s="259"/>
      <c r="T322" s="259"/>
      <c r="U322" s="259"/>
      <c r="V322" s="259"/>
      <c r="W322" s="259"/>
      <c r="X322" s="259"/>
      <c r="Y322" s="259"/>
      <c r="Z322" s="259"/>
    </row>
    <row r="323" spans="1:26" ht="15.75" customHeight="1">
      <c r="A323" s="259"/>
      <c r="B323" s="259"/>
      <c r="C323" s="259"/>
      <c r="D323" s="259"/>
      <c r="E323" s="259"/>
      <c r="F323" s="259"/>
      <c r="G323" s="259"/>
      <c r="H323" s="315"/>
      <c r="I323" s="259"/>
      <c r="J323" s="259"/>
      <c r="K323" s="259"/>
      <c r="L323" s="259"/>
      <c r="M323" s="259"/>
      <c r="N323" s="259"/>
      <c r="O323" s="259"/>
      <c r="P323" s="259"/>
      <c r="Q323" s="259"/>
      <c r="R323" s="259"/>
      <c r="S323" s="259"/>
      <c r="T323" s="259"/>
      <c r="U323" s="259"/>
      <c r="V323" s="259"/>
      <c r="W323" s="259"/>
      <c r="X323" s="259"/>
      <c r="Y323" s="259"/>
      <c r="Z323" s="259"/>
    </row>
    <row r="324" spans="1:26" ht="15.75" customHeight="1">
      <c r="A324" s="259"/>
      <c r="B324" s="259"/>
      <c r="C324" s="259"/>
      <c r="D324" s="259"/>
      <c r="E324" s="259"/>
      <c r="F324" s="259"/>
      <c r="G324" s="259"/>
      <c r="H324" s="315"/>
      <c r="I324" s="259"/>
      <c r="J324" s="259"/>
      <c r="K324" s="259"/>
      <c r="L324" s="259"/>
      <c r="M324" s="259"/>
      <c r="N324" s="259"/>
      <c r="O324" s="259"/>
      <c r="P324" s="259"/>
      <c r="Q324" s="259"/>
      <c r="R324" s="259"/>
      <c r="S324" s="259"/>
      <c r="T324" s="259"/>
      <c r="U324" s="259"/>
      <c r="V324" s="259"/>
      <c r="W324" s="259"/>
      <c r="X324" s="259"/>
      <c r="Y324" s="259"/>
      <c r="Z324" s="259"/>
    </row>
    <row r="325" spans="1:26" ht="15.75" customHeight="1">
      <c r="A325" s="259"/>
      <c r="B325" s="259"/>
      <c r="C325" s="259"/>
      <c r="D325" s="259"/>
      <c r="E325" s="259"/>
      <c r="F325" s="259"/>
      <c r="G325" s="259"/>
      <c r="H325" s="315"/>
      <c r="I325" s="259"/>
      <c r="J325" s="259"/>
      <c r="K325" s="259"/>
      <c r="L325" s="259"/>
      <c r="M325" s="259"/>
      <c r="N325" s="259"/>
      <c r="O325" s="259"/>
      <c r="P325" s="259"/>
      <c r="Q325" s="259"/>
      <c r="R325" s="259"/>
      <c r="S325" s="259"/>
      <c r="T325" s="259"/>
      <c r="U325" s="259"/>
      <c r="V325" s="259"/>
      <c r="W325" s="259"/>
      <c r="X325" s="259"/>
      <c r="Y325" s="259"/>
      <c r="Z325" s="259"/>
    </row>
    <row r="326" spans="1:26" ht="15.75" customHeight="1">
      <c r="A326" s="259"/>
      <c r="B326" s="259"/>
      <c r="C326" s="259"/>
      <c r="D326" s="259"/>
      <c r="E326" s="259"/>
      <c r="F326" s="259"/>
      <c r="G326" s="259"/>
      <c r="H326" s="315"/>
      <c r="I326" s="259"/>
      <c r="J326" s="259"/>
      <c r="K326" s="259"/>
      <c r="L326" s="259"/>
      <c r="M326" s="259"/>
      <c r="N326" s="259"/>
      <c r="O326" s="259"/>
      <c r="P326" s="259"/>
      <c r="Q326" s="259"/>
      <c r="R326" s="259"/>
      <c r="S326" s="259"/>
      <c r="T326" s="259"/>
      <c r="U326" s="259"/>
      <c r="V326" s="259"/>
      <c r="W326" s="259"/>
      <c r="X326" s="259"/>
      <c r="Y326" s="259"/>
      <c r="Z326" s="259"/>
    </row>
    <row r="327" spans="1:26" ht="15.75" customHeight="1">
      <c r="A327" s="259"/>
      <c r="B327" s="259"/>
      <c r="C327" s="259"/>
      <c r="D327" s="259"/>
      <c r="E327" s="259"/>
      <c r="F327" s="259"/>
      <c r="G327" s="259"/>
      <c r="H327" s="315"/>
      <c r="I327" s="259"/>
      <c r="J327" s="259"/>
      <c r="K327" s="259"/>
      <c r="L327" s="259"/>
      <c r="M327" s="259"/>
      <c r="N327" s="259"/>
      <c r="O327" s="259"/>
      <c r="P327" s="259"/>
      <c r="Q327" s="259"/>
      <c r="R327" s="259"/>
      <c r="S327" s="259"/>
      <c r="T327" s="259"/>
      <c r="U327" s="259"/>
      <c r="V327" s="259"/>
      <c r="W327" s="259"/>
      <c r="X327" s="259"/>
      <c r="Y327" s="259"/>
      <c r="Z327" s="259"/>
    </row>
    <row r="328" spans="1:26" ht="15.75" customHeight="1">
      <c r="A328" s="259"/>
      <c r="B328" s="259"/>
      <c r="C328" s="259"/>
      <c r="D328" s="259"/>
      <c r="E328" s="259"/>
      <c r="F328" s="259"/>
      <c r="G328" s="259"/>
      <c r="H328" s="315"/>
      <c r="I328" s="259"/>
      <c r="J328" s="259"/>
      <c r="K328" s="259"/>
      <c r="L328" s="259"/>
      <c r="M328" s="259"/>
      <c r="N328" s="259"/>
      <c r="O328" s="259"/>
      <c r="P328" s="259"/>
      <c r="Q328" s="259"/>
      <c r="R328" s="259"/>
      <c r="S328" s="259"/>
      <c r="T328" s="259"/>
      <c r="U328" s="259"/>
      <c r="V328" s="259"/>
      <c r="W328" s="259"/>
      <c r="X328" s="259"/>
      <c r="Y328" s="259"/>
      <c r="Z328" s="259"/>
    </row>
    <row r="329" spans="1:26" ht="15.75" customHeight="1">
      <c r="A329" s="259"/>
      <c r="B329" s="259"/>
      <c r="C329" s="259"/>
      <c r="D329" s="259"/>
      <c r="E329" s="259"/>
      <c r="F329" s="259"/>
      <c r="G329" s="259"/>
      <c r="H329" s="315"/>
      <c r="I329" s="259"/>
      <c r="J329" s="259"/>
      <c r="K329" s="259"/>
      <c r="L329" s="259"/>
      <c r="M329" s="259"/>
      <c r="N329" s="259"/>
      <c r="O329" s="259"/>
      <c r="P329" s="259"/>
      <c r="Q329" s="259"/>
      <c r="R329" s="259"/>
      <c r="S329" s="259"/>
      <c r="T329" s="259"/>
      <c r="U329" s="259"/>
      <c r="V329" s="259"/>
      <c r="W329" s="259"/>
      <c r="X329" s="259"/>
      <c r="Y329" s="259"/>
      <c r="Z329" s="259"/>
    </row>
    <row r="330" spans="1:26" ht="15.75" customHeight="1">
      <c r="A330" s="259"/>
      <c r="B330" s="259"/>
      <c r="C330" s="259"/>
      <c r="D330" s="259"/>
      <c r="E330" s="259"/>
      <c r="F330" s="259"/>
      <c r="G330" s="259"/>
      <c r="H330" s="315"/>
      <c r="I330" s="259"/>
      <c r="J330" s="259"/>
      <c r="K330" s="259"/>
      <c r="L330" s="259"/>
      <c r="M330" s="259"/>
      <c r="N330" s="259"/>
      <c r="O330" s="259"/>
      <c r="P330" s="259"/>
      <c r="Q330" s="259"/>
      <c r="R330" s="259"/>
      <c r="S330" s="259"/>
      <c r="T330" s="259"/>
      <c r="U330" s="259"/>
      <c r="V330" s="259"/>
      <c r="W330" s="259"/>
      <c r="X330" s="259"/>
      <c r="Y330" s="259"/>
      <c r="Z330" s="259"/>
    </row>
    <row r="331" spans="1:26" ht="15.75" customHeight="1">
      <c r="A331" s="259"/>
      <c r="B331" s="259"/>
      <c r="C331" s="259"/>
      <c r="D331" s="259"/>
      <c r="E331" s="259"/>
      <c r="F331" s="259"/>
      <c r="G331" s="259"/>
      <c r="H331" s="315"/>
      <c r="I331" s="259"/>
      <c r="J331" s="259"/>
      <c r="K331" s="259"/>
      <c r="L331" s="259"/>
      <c r="M331" s="259"/>
      <c r="N331" s="259"/>
      <c r="O331" s="259"/>
      <c r="P331" s="259"/>
      <c r="Q331" s="259"/>
      <c r="R331" s="259"/>
      <c r="S331" s="259"/>
      <c r="T331" s="259"/>
      <c r="U331" s="259"/>
      <c r="V331" s="259"/>
      <c r="W331" s="259"/>
      <c r="X331" s="259"/>
      <c r="Y331" s="259"/>
      <c r="Z331" s="259"/>
    </row>
    <row r="332" spans="1:26" ht="15.75" customHeight="1">
      <c r="A332" s="259"/>
      <c r="B332" s="259"/>
      <c r="C332" s="259"/>
      <c r="D332" s="259"/>
      <c r="E332" s="259"/>
      <c r="F332" s="259"/>
      <c r="G332" s="259"/>
      <c r="H332" s="315"/>
      <c r="I332" s="259"/>
      <c r="J332" s="259"/>
      <c r="K332" s="259"/>
      <c r="L332" s="259"/>
      <c r="M332" s="259"/>
      <c r="N332" s="259"/>
      <c r="O332" s="259"/>
      <c r="P332" s="259"/>
      <c r="Q332" s="259"/>
      <c r="R332" s="259"/>
      <c r="S332" s="259"/>
      <c r="T332" s="259"/>
      <c r="U332" s="259"/>
      <c r="V332" s="259"/>
      <c r="W332" s="259"/>
      <c r="X332" s="259"/>
      <c r="Y332" s="259"/>
      <c r="Z332" s="259"/>
    </row>
    <row r="333" spans="1:26" ht="15.75" customHeight="1">
      <c r="A333" s="259"/>
      <c r="B333" s="259"/>
      <c r="C333" s="259"/>
      <c r="D333" s="259"/>
      <c r="E333" s="259"/>
      <c r="F333" s="259"/>
      <c r="G333" s="259"/>
      <c r="H333" s="315"/>
      <c r="I333" s="259"/>
      <c r="J333" s="259"/>
      <c r="K333" s="259"/>
      <c r="L333" s="259"/>
      <c r="M333" s="259"/>
      <c r="N333" s="259"/>
      <c r="O333" s="259"/>
      <c r="P333" s="259"/>
      <c r="Q333" s="259"/>
      <c r="R333" s="259"/>
      <c r="S333" s="259"/>
      <c r="T333" s="259"/>
      <c r="U333" s="259"/>
      <c r="V333" s="259"/>
      <c r="W333" s="259"/>
      <c r="X333" s="259"/>
      <c r="Y333" s="259"/>
      <c r="Z333" s="259"/>
    </row>
    <row r="334" spans="1:26" ht="15.75" customHeight="1">
      <c r="A334" s="259"/>
      <c r="B334" s="259"/>
      <c r="C334" s="259"/>
      <c r="D334" s="259"/>
      <c r="E334" s="259"/>
      <c r="F334" s="259"/>
      <c r="G334" s="259"/>
      <c r="H334" s="315"/>
      <c r="I334" s="259"/>
      <c r="J334" s="259"/>
      <c r="K334" s="259"/>
      <c r="L334" s="259"/>
      <c r="M334" s="259"/>
      <c r="N334" s="259"/>
      <c r="O334" s="259"/>
      <c r="P334" s="259"/>
      <c r="Q334" s="259"/>
      <c r="R334" s="259"/>
      <c r="S334" s="259"/>
      <c r="T334" s="259"/>
      <c r="U334" s="259"/>
      <c r="V334" s="259"/>
      <c r="W334" s="259"/>
      <c r="X334" s="259"/>
      <c r="Y334" s="259"/>
      <c r="Z334" s="259"/>
    </row>
    <row r="335" spans="1:26" ht="15.75" customHeight="1">
      <c r="A335" s="259"/>
      <c r="B335" s="259"/>
      <c r="C335" s="259"/>
      <c r="D335" s="259"/>
      <c r="E335" s="259"/>
      <c r="F335" s="259"/>
      <c r="G335" s="259"/>
      <c r="H335" s="315"/>
      <c r="I335" s="259"/>
      <c r="J335" s="259"/>
      <c r="K335" s="259"/>
      <c r="L335" s="259"/>
      <c r="M335" s="259"/>
      <c r="N335" s="259"/>
      <c r="O335" s="259"/>
      <c r="P335" s="259"/>
      <c r="Q335" s="259"/>
      <c r="R335" s="259"/>
      <c r="S335" s="259"/>
      <c r="T335" s="259"/>
      <c r="U335" s="259"/>
      <c r="V335" s="259"/>
      <c r="W335" s="259"/>
      <c r="X335" s="259"/>
      <c r="Y335" s="259"/>
      <c r="Z335" s="259"/>
    </row>
    <row r="336" spans="1:26" ht="15.75" customHeight="1">
      <c r="A336" s="259"/>
      <c r="B336" s="259"/>
      <c r="C336" s="259"/>
      <c r="D336" s="259"/>
      <c r="E336" s="259"/>
      <c r="F336" s="259"/>
      <c r="G336" s="259"/>
      <c r="H336" s="315"/>
      <c r="I336" s="259"/>
      <c r="J336" s="259"/>
      <c r="K336" s="259"/>
      <c r="L336" s="259"/>
      <c r="M336" s="259"/>
      <c r="N336" s="259"/>
      <c r="O336" s="259"/>
      <c r="P336" s="259"/>
      <c r="Q336" s="259"/>
      <c r="R336" s="259"/>
      <c r="S336" s="259"/>
      <c r="T336" s="259"/>
      <c r="U336" s="259"/>
      <c r="V336" s="259"/>
      <c r="W336" s="259"/>
      <c r="X336" s="259"/>
      <c r="Y336" s="259"/>
      <c r="Z336" s="259"/>
    </row>
    <row r="337" spans="1:26" ht="15.75" customHeight="1">
      <c r="A337" s="259"/>
      <c r="B337" s="259"/>
      <c r="C337" s="259"/>
      <c r="D337" s="259"/>
      <c r="E337" s="259"/>
      <c r="F337" s="259"/>
      <c r="G337" s="259"/>
      <c r="H337" s="315"/>
      <c r="I337" s="259"/>
      <c r="J337" s="259"/>
      <c r="K337" s="259"/>
      <c r="L337" s="259"/>
      <c r="M337" s="259"/>
      <c r="N337" s="259"/>
      <c r="O337" s="259"/>
      <c r="P337" s="259"/>
      <c r="Q337" s="259"/>
      <c r="R337" s="259"/>
      <c r="S337" s="259"/>
      <c r="T337" s="259"/>
      <c r="U337" s="259"/>
      <c r="V337" s="259"/>
      <c r="W337" s="259"/>
      <c r="X337" s="259"/>
      <c r="Y337" s="259"/>
      <c r="Z337" s="259"/>
    </row>
    <row r="338" spans="1:26" ht="15.75" customHeight="1">
      <c r="A338" s="259"/>
      <c r="B338" s="259"/>
      <c r="C338" s="259"/>
      <c r="D338" s="259"/>
      <c r="E338" s="259"/>
      <c r="F338" s="259"/>
      <c r="G338" s="259"/>
      <c r="H338" s="315"/>
      <c r="I338" s="259"/>
      <c r="J338" s="259"/>
      <c r="K338" s="259"/>
      <c r="L338" s="259"/>
      <c r="M338" s="259"/>
      <c r="N338" s="259"/>
      <c r="O338" s="259"/>
      <c r="P338" s="259"/>
      <c r="Q338" s="259"/>
      <c r="R338" s="259"/>
      <c r="S338" s="259"/>
      <c r="T338" s="259"/>
      <c r="U338" s="259"/>
      <c r="V338" s="259"/>
      <c r="W338" s="259"/>
      <c r="X338" s="259"/>
      <c r="Y338" s="259"/>
      <c r="Z338" s="259"/>
    </row>
    <row r="339" spans="1:26" ht="15.75" customHeight="1">
      <c r="A339" s="259"/>
      <c r="B339" s="259"/>
      <c r="C339" s="259"/>
      <c r="D339" s="259"/>
      <c r="E339" s="259"/>
      <c r="F339" s="259"/>
      <c r="G339" s="259"/>
      <c r="H339" s="315"/>
      <c r="I339" s="259"/>
      <c r="J339" s="259"/>
      <c r="K339" s="259"/>
      <c r="L339" s="259"/>
      <c r="M339" s="259"/>
      <c r="N339" s="259"/>
      <c r="O339" s="259"/>
      <c r="P339" s="259"/>
      <c r="Q339" s="259"/>
      <c r="R339" s="259"/>
      <c r="S339" s="259"/>
      <c r="T339" s="259"/>
      <c r="U339" s="259"/>
      <c r="V339" s="259"/>
      <c r="W339" s="259"/>
      <c r="X339" s="259"/>
      <c r="Y339" s="259"/>
      <c r="Z339" s="259"/>
    </row>
    <row r="340" spans="1:26" ht="15.75" customHeight="1">
      <c r="A340" s="259"/>
      <c r="B340" s="259"/>
      <c r="C340" s="259"/>
      <c r="D340" s="259"/>
      <c r="E340" s="259"/>
      <c r="F340" s="259"/>
      <c r="G340" s="259"/>
      <c r="H340" s="315"/>
      <c r="I340" s="259"/>
      <c r="J340" s="259"/>
      <c r="K340" s="259"/>
      <c r="L340" s="259"/>
      <c r="M340" s="259"/>
      <c r="N340" s="259"/>
      <c r="O340" s="259"/>
      <c r="P340" s="259"/>
      <c r="Q340" s="259"/>
      <c r="R340" s="259"/>
      <c r="S340" s="259"/>
      <c r="T340" s="259"/>
      <c r="U340" s="259"/>
      <c r="V340" s="259"/>
      <c r="W340" s="259"/>
      <c r="X340" s="259"/>
      <c r="Y340" s="259"/>
      <c r="Z340" s="259"/>
    </row>
    <row r="341" spans="1:26" ht="15.75" customHeight="1">
      <c r="A341" s="259"/>
      <c r="B341" s="259"/>
      <c r="C341" s="259"/>
      <c r="D341" s="259"/>
      <c r="E341" s="259"/>
      <c r="F341" s="259"/>
      <c r="G341" s="259"/>
      <c r="H341" s="315"/>
      <c r="I341" s="259"/>
      <c r="J341" s="259"/>
      <c r="K341" s="259"/>
      <c r="L341" s="259"/>
      <c r="M341" s="259"/>
      <c r="N341" s="259"/>
      <c r="O341" s="259"/>
      <c r="P341" s="259"/>
      <c r="Q341" s="259"/>
      <c r="R341" s="259"/>
      <c r="S341" s="259"/>
      <c r="T341" s="259"/>
      <c r="U341" s="259"/>
      <c r="V341" s="259"/>
      <c r="W341" s="259"/>
      <c r="X341" s="259"/>
      <c r="Y341" s="259"/>
      <c r="Z341" s="259"/>
    </row>
    <row r="342" spans="1:26" ht="15.75" customHeight="1">
      <c r="A342" s="259"/>
      <c r="B342" s="259"/>
      <c r="C342" s="259"/>
      <c r="D342" s="259"/>
      <c r="E342" s="259"/>
      <c r="F342" s="259"/>
      <c r="G342" s="259"/>
      <c r="H342" s="315"/>
      <c r="I342" s="259"/>
      <c r="J342" s="259"/>
      <c r="K342" s="259"/>
      <c r="L342" s="259"/>
      <c r="M342" s="259"/>
      <c r="N342" s="259"/>
      <c r="O342" s="259"/>
      <c r="P342" s="259"/>
      <c r="Q342" s="259"/>
      <c r="R342" s="259"/>
      <c r="S342" s="259"/>
      <c r="T342" s="259"/>
      <c r="U342" s="259"/>
      <c r="V342" s="259"/>
      <c r="W342" s="259"/>
      <c r="X342" s="259"/>
      <c r="Y342" s="259"/>
      <c r="Z342" s="259"/>
    </row>
    <row r="343" spans="1:26" ht="15.75" customHeight="1">
      <c r="A343" s="259"/>
      <c r="B343" s="259"/>
      <c r="C343" s="259"/>
      <c r="D343" s="259"/>
      <c r="E343" s="259"/>
      <c r="F343" s="259"/>
      <c r="G343" s="259"/>
      <c r="H343" s="315"/>
      <c r="I343" s="259"/>
      <c r="J343" s="259"/>
      <c r="K343" s="259"/>
      <c r="L343" s="259"/>
      <c r="M343" s="259"/>
      <c r="N343" s="259"/>
      <c r="O343" s="259"/>
      <c r="P343" s="259"/>
      <c r="Q343" s="259"/>
      <c r="R343" s="259"/>
      <c r="S343" s="259"/>
      <c r="T343" s="259"/>
      <c r="U343" s="259"/>
      <c r="V343" s="259"/>
      <c r="W343" s="259"/>
      <c r="X343" s="259"/>
      <c r="Y343" s="259"/>
      <c r="Z343" s="259"/>
    </row>
    <row r="344" spans="1:26" ht="15.75" customHeight="1">
      <c r="A344" s="259"/>
      <c r="B344" s="259"/>
      <c r="C344" s="259"/>
      <c r="D344" s="259"/>
      <c r="E344" s="259"/>
      <c r="F344" s="259"/>
      <c r="G344" s="259"/>
      <c r="H344" s="315"/>
      <c r="I344" s="259"/>
      <c r="J344" s="259"/>
      <c r="K344" s="259"/>
      <c r="L344" s="259"/>
      <c r="M344" s="259"/>
      <c r="N344" s="259"/>
      <c r="O344" s="259"/>
      <c r="P344" s="259"/>
      <c r="Q344" s="259"/>
      <c r="R344" s="259"/>
      <c r="S344" s="259"/>
      <c r="T344" s="259"/>
      <c r="U344" s="259"/>
      <c r="V344" s="259"/>
      <c r="W344" s="259"/>
      <c r="X344" s="259"/>
      <c r="Y344" s="259"/>
      <c r="Z344" s="259"/>
    </row>
    <row r="345" spans="1:26" ht="15.75" customHeight="1">
      <c r="A345" s="259"/>
      <c r="B345" s="259"/>
      <c r="C345" s="259"/>
      <c r="D345" s="259"/>
      <c r="E345" s="259"/>
      <c r="F345" s="259"/>
      <c r="G345" s="259"/>
      <c r="H345" s="315"/>
      <c r="I345" s="259"/>
      <c r="J345" s="259"/>
      <c r="K345" s="259"/>
      <c r="L345" s="259"/>
      <c r="M345" s="259"/>
      <c r="N345" s="259"/>
      <c r="O345" s="259"/>
      <c r="P345" s="259"/>
      <c r="Q345" s="259"/>
      <c r="R345" s="259"/>
      <c r="S345" s="259"/>
      <c r="T345" s="259"/>
      <c r="U345" s="259"/>
      <c r="V345" s="259"/>
      <c r="W345" s="259"/>
      <c r="X345" s="259"/>
      <c r="Y345" s="259"/>
      <c r="Z345" s="259"/>
    </row>
    <row r="346" spans="1:26" ht="15.75" customHeight="1">
      <c r="A346" s="259"/>
      <c r="B346" s="259"/>
      <c r="C346" s="259"/>
      <c r="D346" s="259"/>
      <c r="E346" s="259"/>
      <c r="F346" s="259"/>
      <c r="G346" s="259"/>
      <c r="H346" s="315"/>
      <c r="I346" s="259"/>
      <c r="J346" s="259"/>
      <c r="K346" s="259"/>
      <c r="L346" s="259"/>
      <c r="M346" s="259"/>
      <c r="N346" s="259"/>
      <c r="O346" s="259"/>
      <c r="P346" s="259"/>
      <c r="Q346" s="259"/>
      <c r="R346" s="259"/>
      <c r="S346" s="259"/>
      <c r="T346" s="259"/>
      <c r="U346" s="259"/>
      <c r="V346" s="259"/>
      <c r="W346" s="259"/>
      <c r="X346" s="259"/>
      <c r="Y346" s="259"/>
      <c r="Z346" s="259"/>
    </row>
    <row r="347" spans="1:26" ht="15.75" customHeight="1">
      <c r="A347" s="259"/>
      <c r="B347" s="259"/>
      <c r="C347" s="259"/>
      <c r="D347" s="259"/>
      <c r="E347" s="259"/>
      <c r="F347" s="259"/>
      <c r="G347" s="259"/>
      <c r="H347" s="315"/>
      <c r="I347" s="259"/>
      <c r="J347" s="259"/>
      <c r="K347" s="259"/>
      <c r="L347" s="259"/>
      <c r="M347" s="259"/>
      <c r="N347" s="259"/>
      <c r="O347" s="259"/>
      <c r="P347" s="259"/>
      <c r="Q347" s="259"/>
      <c r="R347" s="259"/>
      <c r="S347" s="259"/>
      <c r="T347" s="259"/>
      <c r="U347" s="259"/>
      <c r="V347" s="259"/>
      <c r="W347" s="259"/>
      <c r="X347" s="259"/>
      <c r="Y347" s="259"/>
      <c r="Z347" s="259"/>
    </row>
    <row r="348" spans="1:26" ht="15.75" customHeight="1">
      <c r="A348" s="259"/>
      <c r="B348" s="259"/>
      <c r="C348" s="259"/>
      <c r="D348" s="259"/>
      <c r="E348" s="259"/>
      <c r="F348" s="259"/>
      <c r="G348" s="259"/>
      <c r="H348" s="315"/>
      <c r="I348" s="259"/>
      <c r="J348" s="259"/>
      <c r="K348" s="259"/>
      <c r="L348" s="259"/>
      <c r="M348" s="259"/>
      <c r="N348" s="259"/>
      <c r="O348" s="259"/>
      <c r="P348" s="259"/>
      <c r="Q348" s="259"/>
      <c r="R348" s="259"/>
      <c r="S348" s="259"/>
      <c r="T348" s="259"/>
      <c r="U348" s="259"/>
      <c r="V348" s="259"/>
      <c r="W348" s="259"/>
      <c r="X348" s="259"/>
      <c r="Y348" s="259"/>
      <c r="Z348" s="259"/>
    </row>
    <row r="349" spans="1:26" ht="15.75" customHeight="1">
      <c r="A349" s="259"/>
      <c r="B349" s="259"/>
      <c r="C349" s="259"/>
      <c r="D349" s="259"/>
      <c r="E349" s="259"/>
      <c r="F349" s="259"/>
      <c r="G349" s="259"/>
      <c r="H349" s="315"/>
      <c r="I349" s="259"/>
      <c r="J349" s="259"/>
      <c r="K349" s="259"/>
      <c r="L349" s="259"/>
      <c r="M349" s="259"/>
      <c r="N349" s="259"/>
      <c r="O349" s="259"/>
      <c r="P349" s="259"/>
      <c r="Q349" s="259"/>
      <c r="R349" s="259"/>
      <c r="S349" s="259"/>
      <c r="T349" s="259"/>
      <c r="U349" s="259"/>
      <c r="V349" s="259"/>
      <c r="W349" s="259"/>
      <c r="X349" s="259"/>
      <c r="Y349" s="259"/>
      <c r="Z349" s="259"/>
    </row>
    <row r="350" spans="1:26" ht="15.75" customHeight="1">
      <c r="A350" s="259"/>
      <c r="B350" s="259"/>
      <c r="C350" s="259"/>
      <c r="D350" s="259"/>
      <c r="E350" s="259"/>
      <c r="F350" s="259"/>
      <c r="G350" s="259"/>
      <c r="H350" s="315"/>
      <c r="I350" s="259"/>
      <c r="J350" s="259"/>
      <c r="K350" s="259"/>
      <c r="L350" s="259"/>
      <c r="M350" s="259"/>
      <c r="N350" s="259"/>
      <c r="O350" s="259"/>
      <c r="P350" s="259"/>
      <c r="Q350" s="259"/>
      <c r="R350" s="259"/>
      <c r="S350" s="259"/>
      <c r="T350" s="259"/>
      <c r="U350" s="259"/>
      <c r="V350" s="259"/>
      <c r="W350" s="259"/>
      <c r="X350" s="259"/>
      <c r="Y350" s="259"/>
      <c r="Z350" s="259"/>
    </row>
    <row r="351" spans="1:26" ht="15.75" customHeight="1">
      <c r="A351" s="259"/>
      <c r="B351" s="259"/>
      <c r="C351" s="259"/>
      <c r="D351" s="259"/>
      <c r="E351" s="259"/>
      <c r="F351" s="259"/>
      <c r="G351" s="259"/>
      <c r="H351" s="315"/>
      <c r="I351" s="259"/>
      <c r="J351" s="259"/>
      <c r="K351" s="259"/>
      <c r="L351" s="259"/>
      <c r="M351" s="259"/>
      <c r="N351" s="259"/>
      <c r="O351" s="259"/>
      <c r="P351" s="259"/>
      <c r="Q351" s="259"/>
      <c r="R351" s="259"/>
      <c r="S351" s="259"/>
      <c r="T351" s="259"/>
      <c r="U351" s="259"/>
      <c r="V351" s="259"/>
      <c r="W351" s="259"/>
      <c r="X351" s="259"/>
      <c r="Y351" s="259"/>
      <c r="Z351" s="259"/>
    </row>
    <row r="352" spans="1:26" ht="15.75" customHeight="1">
      <c r="A352" s="259"/>
      <c r="B352" s="259"/>
      <c r="C352" s="259"/>
      <c r="D352" s="259"/>
      <c r="E352" s="259"/>
      <c r="F352" s="259"/>
      <c r="G352" s="259"/>
      <c r="H352" s="315"/>
      <c r="I352" s="259"/>
      <c r="J352" s="259"/>
      <c r="K352" s="259"/>
      <c r="L352" s="259"/>
      <c r="M352" s="259"/>
      <c r="N352" s="259"/>
      <c r="O352" s="259"/>
      <c r="P352" s="259"/>
      <c r="Q352" s="259"/>
      <c r="R352" s="259"/>
      <c r="S352" s="259"/>
      <c r="T352" s="259"/>
      <c r="U352" s="259"/>
      <c r="V352" s="259"/>
      <c r="W352" s="259"/>
      <c r="X352" s="259"/>
      <c r="Y352" s="259"/>
      <c r="Z352" s="259"/>
    </row>
    <row r="353" spans="1:26" ht="15.75" customHeight="1">
      <c r="A353" s="259"/>
      <c r="B353" s="259"/>
      <c r="C353" s="259"/>
      <c r="D353" s="259"/>
      <c r="E353" s="259"/>
      <c r="F353" s="259"/>
      <c r="G353" s="259"/>
      <c r="H353" s="315"/>
      <c r="I353" s="259"/>
      <c r="J353" s="259"/>
      <c r="K353" s="259"/>
      <c r="L353" s="259"/>
      <c r="M353" s="259"/>
      <c r="N353" s="259"/>
      <c r="O353" s="259"/>
      <c r="P353" s="259"/>
      <c r="Q353" s="259"/>
      <c r="R353" s="259"/>
      <c r="S353" s="259"/>
      <c r="T353" s="259"/>
      <c r="U353" s="259"/>
      <c r="V353" s="259"/>
      <c r="W353" s="259"/>
      <c r="X353" s="259"/>
      <c r="Y353" s="259"/>
      <c r="Z353" s="259"/>
    </row>
    <row r="354" spans="1:26" ht="15.75" customHeight="1">
      <c r="A354" s="259"/>
      <c r="B354" s="259"/>
      <c r="C354" s="259"/>
      <c r="D354" s="259"/>
      <c r="E354" s="259"/>
      <c r="F354" s="259"/>
      <c r="G354" s="259"/>
      <c r="H354" s="315"/>
      <c r="I354" s="259"/>
      <c r="J354" s="259"/>
      <c r="K354" s="259"/>
      <c r="L354" s="259"/>
      <c r="M354" s="259"/>
      <c r="N354" s="259"/>
      <c r="O354" s="259"/>
      <c r="P354" s="259"/>
      <c r="Q354" s="259"/>
      <c r="R354" s="259"/>
      <c r="S354" s="259"/>
      <c r="T354" s="259"/>
      <c r="U354" s="259"/>
      <c r="V354" s="259"/>
      <c r="W354" s="259"/>
      <c r="X354" s="259"/>
      <c r="Y354" s="259"/>
      <c r="Z354" s="259"/>
    </row>
    <row r="355" spans="1:26" ht="15.75" customHeight="1">
      <c r="A355" s="259"/>
      <c r="B355" s="259"/>
      <c r="C355" s="259"/>
      <c r="D355" s="259"/>
      <c r="E355" s="259"/>
      <c r="F355" s="259"/>
      <c r="G355" s="259"/>
      <c r="H355" s="315"/>
      <c r="I355" s="259"/>
      <c r="J355" s="259"/>
      <c r="K355" s="259"/>
      <c r="L355" s="259"/>
      <c r="M355" s="259"/>
      <c r="N355" s="259"/>
      <c r="O355" s="259"/>
      <c r="P355" s="259"/>
      <c r="Q355" s="259"/>
      <c r="R355" s="259"/>
      <c r="S355" s="259"/>
      <c r="T355" s="259"/>
      <c r="U355" s="259"/>
      <c r="V355" s="259"/>
      <c r="W355" s="259"/>
      <c r="X355" s="259"/>
      <c r="Y355" s="259"/>
      <c r="Z355" s="259"/>
    </row>
    <row r="356" spans="1:26" ht="15.75" customHeight="1">
      <c r="A356" s="259"/>
      <c r="B356" s="259"/>
      <c r="C356" s="259"/>
      <c r="D356" s="259"/>
      <c r="E356" s="259"/>
      <c r="F356" s="259"/>
      <c r="G356" s="259"/>
      <c r="H356" s="315"/>
      <c r="I356" s="259"/>
      <c r="J356" s="259"/>
      <c r="K356" s="259"/>
      <c r="L356" s="259"/>
      <c r="M356" s="259"/>
      <c r="N356" s="259"/>
      <c r="O356" s="259"/>
      <c r="P356" s="259"/>
      <c r="Q356" s="259"/>
      <c r="R356" s="259"/>
      <c r="S356" s="259"/>
      <c r="T356" s="259"/>
      <c r="U356" s="259"/>
      <c r="V356" s="259"/>
      <c r="W356" s="259"/>
      <c r="X356" s="259"/>
      <c r="Y356" s="259"/>
      <c r="Z356" s="259"/>
    </row>
    <row r="357" spans="1:26" ht="15.75" customHeight="1">
      <c r="A357" s="259"/>
      <c r="B357" s="259"/>
      <c r="C357" s="259"/>
      <c r="D357" s="259"/>
      <c r="E357" s="259"/>
      <c r="F357" s="259"/>
      <c r="G357" s="259"/>
      <c r="H357" s="315"/>
      <c r="I357" s="259"/>
      <c r="J357" s="259"/>
      <c r="K357" s="259"/>
      <c r="L357" s="259"/>
      <c r="M357" s="259"/>
      <c r="N357" s="259"/>
      <c r="O357" s="259"/>
      <c r="P357" s="259"/>
      <c r="Q357" s="259"/>
      <c r="R357" s="259"/>
      <c r="S357" s="259"/>
      <c r="T357" s="259"/>
      <c r="U357" s="259"/>
      <c r="V357" s="259"/>
      <c r="W357" s="259"/>
      <c r="X357" s="259"/>
      <c r="Y357" s="259"/>
      <c r="Z357" s="259"/>
    </row>
    <row r="358" spans="1:26" ht="15.75" customHeight="1">
      <c r="A358" s="259"/>
      <c r="B358" s="259"/>
      <c r="C358" s="259"/>
      <c r="D358" s="259"/>
      <c r="E358" s="259"/>
      <c r="F358" s="259"/>
      <c r="G358" s="259"/>
      <c r="H358" s="315"/>
      <c r="I358" s="259"/>
      <c r="J358" s="259"/>
      <c r="K358" s="259"/>
      <c r="L358" s="259"/>
      <c r="M358" s="259"/>
      <c r="N358" s="259"/>
      <c r="O358" s="259"/>
      <c r="P358" s="259"/>
      <c r="Q358" s="259"/>
      <c r="R358" s="259"/>
      <c r="S358" s="259"/>
      <c r="T358" s="259"/>
      <c r="U358" s="259"/>
      <c r="V358" s="259"/>
      <c r="W358" s="259"/>
      <c r="X358" s="259"/>
      <c r="Y358" s="259"/>
      <c r="Z358" s="259"/>
    </row>
    <row r="359" spans="1:26" ht="15.75" customHeight="1">
      <c r="A359" s="259"/>
      <c r="B359" s="259"/>
      <c r="C359" s="259"/>
      <c r="D359" s="259"/>
      <c r="E359" s="259"/>
      <c r="F359" s="259"/>
      <c r="G359" s="259"/>
      <c r="H359" s="315"/>
      <c r="I359" s="259"/>
      <c r="J359" s="259"/>
      <c r="K359" s="259"/>
      <c r="L359" s="259"/>
      <c r="M359" s="259"/>
      <c r="N359" s="259"/>
      <c r="O359" s="259"/>
      <c r="P359" s="259"/>
      <c r="Q359" s="259"/>
      <c r="R359" s="259"/>
      <c r="S359" s="259"/>
      <c r="T359" s="259"/>
      <c r="U359" s="259"/>
      <c r="V359" s="259"/>
      <c r="W359" s="259"/>
      <c r="X359" s="259"/>
      <c r="Y359" s="259"/>
      <c r="Z359" s="259"/>
    </row>
    <row r="360" spans="1:26" ht="15.75" customHeight="1">
      <c r="A360" s="259"/>
      <c r="B360" s="259"/>
      <c r="C360" s="259"/>
      <c r="D360" s="259"/>
      <c r="E360" s="259"/>
      <c r="F360" s="259"/>
      <c r="G360" s="259"/>
      <c r="H360" s="315"/>
      <c r="I360" s="259"/>
      <c r="J360" s="259"/>
      <c r="K360" s="259"/>
      <c r="L360" s="259"/>
      <c r="M360" s="259"/>
      <c r="N360" s="259"/>
      <c r="O360" s="259"/>
      <c r="P360" s="259"/>
      <c r="Q360" s="259"/>
      <c r="R360" s="259"/>
      <c r="S360" s="259"/>
      <c r="T360" s="259"/>
      <c r="U360" s="259"/>
      <c r="V360" s="259"/>
      <c r="W360" s="259"/>
      <c r="X360" s="259"/>
      <c r="Y360" s="259"/>
      <c r="Z360" s="259"/>
    </row>
    <row r="361" spans="1:26" ht="15.75" customHeight="1">
      <c r="A361" s="259"/>
      <c r="B361" s="259"/>
      <c r="C361" s="259"/>
      <c r="D361" s="259"/>
      <c r="E361" s="259"/>
      <c r="F361" s="259"/>
      <c r="G361" s="259"/>
      <c r="H361" s="315"/>
      <c r="I361" s="259"/>
      <c r="J361" s="259"/>
      <c r="K361" s="259"/>
      <c r="L361" s="259"/>
      <c r="M361" s="259"/>
      <c r="N361" s="259"/>
      <c r="O361" s="259"/>
      <c r="P361" s="259"/>
      <c r="Q361" s="259"/>
      <c r="R361" s="259"/>
      <c r="S361" s="259"/>
      <c r="T361" s="259"/>
      <c r="U361" s="259"/>
      <c r="V361" s="259"/>
      <c r="W361" s="259"/>
      <c r="X361" s="259"/>
      <c r="Y361" s="259"/>
      <c r="Z361" s="259"/>
    </row>
    <row r="362" spans="1:26" ht="15.75" customHeight="1">
      <c r="A362" s="259"/>
      <c r="B362" s="259"/>
      <c r="C362" s="259"/>
      <c r="D362" s="259"/>
      <c r="E362" s="259"/>
      <c r="F362" s="259"/>
      <c r="G362" s="259"/>
      <c r="H362" s="315"/>
      <c r="I362" s="259"/>
      <c r="J362" s="259"/>
      <c r="K362" s="259"/>
      <c r="L362" s="259"/>
      <c r="M362" s="259"/>
      <c r="N362" s="259"/>
      <c r="O362" s="259"/>
      <c r="P362" s="259"/>
      <c r="Q362" s="259"/>
      <c r="R362" s="259"/>
      <c r="S362" s="259"/>
      <c r="T362" s="259"/>
      <c r="U362" s="259"/>
      <c r="V362" s="259"/>
      <c r="W362" s="259"/>
      <c r="X362" s="259"/>
      <c r="Y362" s="259"/>
      <c r="Z362" s="259"/>
    </row>
    <row r="363" spans="1:26" ht="15.75" customHeight="1">
      <c r="A363" s="259"/>
      <c r="B363" s="259"/>
      <c r="C363" s="259"/>
      <c r="D363" s="259"/>
      <c r="E363" s="259"/>
      <c r="F363" s="259"/>
      <c r="G363" s="259"/>
      <c r="H363" s="315"/>
      <c r="I363" s="259"/>
      <c r="J363" s="259"/>
      <c r="K363" s="259"/>
      <c r="L363" s="259"/>
      <c r="M363" s="259"/>
      <c r="N363" s="259"/>
      <c r="O363" s="259"/>
      <c r="P363" s="259"/>
      <c r="Q363" s="259"/>
      <c r="R363" s="259"/>
      <c r="S363" s="259"/>
      <c r="T363" s="259"/>
      <c r="U363" s="259"/>
      <c r="V363" s="259"/>
      <c r="W363" s="259"/>
      <c r="X363" s="259"/>
      <c r="Y363" s="259"/>
      <c r="Z363" s="259"/>
    </row>
    <row r="364" spans="1:26" ht="15.75" customHeight="1">
      <c r="A364" s="259"/>
      <c r="B364" s="259"/>
      <c r="C364" s="259"/>
      <c r="D364" s="259"/>
      <c r="E364" s="259"/>
      <c r="F364" s="259"/>
      <c r="G364" s="259"/>
      <c r="H364" s="315"/>
      <c r="I364" s="259"/>
      <c r="J364" s="259"/>
      <c r="K364" s="259"/>
      <c r="L364" s="259"/>
      <c r="M364" s="259"/>
      <c r="N364" s="259"/>
      <c r="O364" s="259"/>
      <c r="P364" s="259"/>
      <c r="Q364" s="259"/>
      <c r="R364" s="259"/>
      <c r="S364" s="259"/>
      <c r="T364" s="259"/>
      <c r="U364" s="259"/>
      <c r="V364" s="259"/>
      <c r="W364" s="259"/>
      <c r="X364" s="259"/>
      <c r="Y364" s="259"/>
      <c r="Z364" s="259"/>
    </row>
    <row r="365" spans="1:26" ht="15.75" customHeight="1">
      <c r="A365" s="259"/>
      <c r="B365" s="259"/>
      <c r="C365" s="259"/>
      <c r="D365" s="259"/>
      <c r="E365" s="259"/>
      <c r="F365" s="259"/>
      <c r="G365" s="259"/>
      <c r="H365" s="315"/>
      <c r="I365" s="259"/>
      <c r="J365" s="259"/>
      <c r="K365" s="259"/>
      <c r="L365" s="259"/>
      <c r="M365" s="259"/>
      <c r="N365" s="259"/>
      <c r="O365" s="259"/>
      <c r="P365" s="259"/>
      <c r="Q365" s="259"/>
      <c r="R365" s="259"/>
      <c r="S365" s="259"/>
      <c r="T365" s="259"/>
      <c r="U365" s="259"/>
      <c r="V365" s="259"/>
      <c r="W365" s="259"/>
      <c r="X365" s="259"/>
      <c r="Y365" s="259"/>
      <c r="Z365" s="259"/>
    </row>
    <row r="366" spans="1:26" ht="15.75" customHeight="1">
      <c r="A366" s="259"/>
      <c r="B366" s="259"/>
      <c r="C366" s="259"/>
      <c r="D366" s="259"/>
      <c r="E366" s="259"/>
      <c r="F366" s="259"/>
      <c r="G366" s="259"/>
      <c r="H366" s="315"/>
      <c r="I366" s="259"/>
      <c r="J366" s="259"/>
      <c r="K366" s="259"/>
      <c r="L366" s="259"/>
      <c r="M366" s="259"/>
      <c r="N366" s="259"/>
      <c r="O366" s="259"/>
      <c r="P366" s="259"/>
      <c r="Q366" s="259"/>
      <c r="R366" s="259"/>
      <c r="S366" s="259"/>
      <c r="T366" s="259"/>
      <c r="U366" s="259"/>
      <c r="V366" s="259"/>
      <c r="W366" s="259"/>
      <c r="X366" s="259"/>
      <c r="Y366" s="259"/>
      <c r="Z366" s="259"/>
    </row>
    <row r="367" spans="1:26" ht="15.75" customHeight="1">
      <c r="A367" s="259"/>
      <c r="B367" s="259"/>
      <c r="C367" s="259"/>
      <c r="D367" s="259"/>
      <c r="E367" s="259"/>
      <c r="F367" s="259"/>
      <c r="G367" s="259"/>
      <c r="H367" s="315"/>
      <c r="I367" s="259"/>
      <c r="J367" s="259"/>
      <c r="K367" s="259"/>
      <c r="L367" s="259"/>
      <c r="M367" s="259"/>
      <c r="N367" s="259"/>
      <c r="O367" s="259"/>
      <c r="P367" s="259"/>
      <c r="Q367" s="259"/>
      <c r="R367" s="259"/>
      <c r="S367" s="259"/>
      <c r="T367" s="259"/>
      <c r="U367" s="259"/>
      <c r="V367" s="259"/>
      <c r="W367" s="259"/>
      <c r="X367" s="259"/>
      <c r="Y367" s="259"/>
      <c r="Z367" s="259"/>
    </row>
    <row r="368" spans="1:26" ht="15.75" customHeight="1">
      <c r="A368" s="259"/>
      <c r="B368" s="259"/>
      <c r="C368" s="259"/>
      <c r="D368" s="259"/>
      <c r="E368" s="259"/>
      <c r="F368" s="259"/>
      <c r="G368" s="259"/>
      <c r="H368" s="315"/>
      <c r="I368" s="259"/>
      <c r="J368" s="259"/>
      <c r="K368" s="259"/>
      <c r="L368" s="259"/>
      <c r="M368" s="259"/>
      <c r="N368" s="259"/>
      <c r="O368" s="259"/>
      <c r="P368" s="259"/>
      <c r="Q368" s="259"/>
      <c r="R368" s="259"/>
      <c r="S368" s="259"/>
      <c r="T368" s="259"/>
      <c r="U368" s="259"/>
      <c r="V368" s="259"/>
      <c r="W368" s="259"/>
      <c r="X368" s="259"/>
      <c r="Y368" s="259"/>
      <c r="Z368" s="259"/>
    </row>
    <row r="369" spans="1:26" ht="15.75" customHeight="1">
      <c r="A369" s="259"/>
      <c r="B369" s="259"/>
      <c r="C369" s="259"/>
      <c r="D369" s="259"/>
      <c r="E369" s="259"/>
      <c r="F369" s="259"/>
      <c r="G369" s="259"/>
      <c r="H369" s="315"/>
      <c r="I369" s="259"/>
      <c r="J369" s="259"/>
      <c r="K369" s="259"/>
      <c r="L369" s="259"/>
      <c r="M369" s="259"/>
      <c r="N369" s="259"/>
      <c r="O369" s="259"/>
      <c r="P369" s="259"/>
      <c r="Q369" s="259"/>
      <c r="R369" s="259"/>
      <c r="S369" s="259"/>
      <c r="T369" s="259"/>
      <c r="U369" s="259"/>
      <c r="V369" s="259"/>
      <c r="W369" s="259"/>
      <c r="X369" s="259"/>
      <c r="Y369" s="259"/>
      <c r="Z369" s="259"/>
    </row>
    <row r="370" spans="1:26" ht="15.75" customHeight="1">
      <c r="A370" s="259"/>
      <c r="B370" s="259"/>
      <c r="C370" s="259"/>
      <c r="D370" s="259"/>
      <c r="E370" s="259"/>
      <c r="F370" s="259"/>
      <c r="G370" s="259"/>
      <c r="H370" s="315"/>
      <c r="I370" s="259"/>
      <c r="J370" s="259"/>
      <c r="K370" s="259"/>
      <c r="L370" s="259"/>
      <c r="M370" s="259"/>
      <c r="N370" s="259"/>
      <c r="O370" s="259"/>
      <c r="P370" s="259"/>
      <c r="Q370" s="259"/>
      <c r="R370" s="259"/>
      <c r="S370" s="259"/>
      <c r="T370" s="259"/>
      <c r="U370" s="259"/>
      <c r="V370" s="259"/>
      <c r="W370" s="259"/>
      <c r="X370" s="259"/>
      <c r="Y370" s="259"/>
      <c r="Z370" s="259"/>
    </row>
    <row r="371" spans="1:26" ht="15.75" customHeight="1">
      <c r="A371" s="259"/>
      <c r="B371" s="259"/>
      <c r="C371" s="259"/>
      <c r="D371" s="259"/>
      <c r="E371" s="259"/>
      <c r="F371" s="259"/>
      <c r="G371" s="259"/>
      <c r="H371" s="315"/>
      <c r="I371" s="259"/>
      <c r="J371" s="259"/>
      <c r="K371" s="259"/>
      <c r="L371" s="259"/>
      <c r="M371" s="259"/>
      <c r="N371" s="259"/>
      <c r="O371" s="259"/>
      <c r="P371" s="259"/>
      <c r="Q371" s="259"/>
      <c r="R371" s="259"/>
      <c r="S371" s="259"/>
      <c r="T371" s="259"/>
      <c r="U371" s="259"/>
      <c r="V371" s="259"/>
      <c r="W371" s="259"/>
      <c r="X371" s="259"/>
      <c r="Y371" s="259"/>
      <c r="Z371" s="259"/>
    </row>
    <row r="372" spans="1:26" ht="15.75" customHeight="1">
      <c r="A372" s="259"/>
      <c r="B372" s="259"/>
      <c r="C372" s="259"/>
      <c r="D372" s="259"/>
      <c r="E372" s="259"/>
      <c r="F372" s="259"/>
      <c r="G372" s="259"/>
      <c r="H372" s="315"/>
      <c r="I372" s="259"/>
      <c r="J372" s="259"/>
      <c r="K372" s="259"/>
      <c r="L372" s="259"/>
      <c r="M372" s="259"/>
      <c r="N372" s="259"/>
      <c r="O372" s="259"/>
      <c r="P372" s="259"/>
      <c r="Q372" s="259"/>
      <c r="R372" s="259"/>
      <c r="S372" s="259"/>
      <c r="T372" s="259"/>
      <c r="U372" s="259"/>
      <c r="V372" s="259"/>
      <c r="W372" s="259"/>
      <c r="X372" s="259"/>
      <c r="Y372" s="259"/>
      <c r="Z372" s="259"/>
    </row>
    <row r="373" spans="1:26" ht="15.75" customHeight="1">
      <c r="A373" s="259"/>
      <c r="B373" s="259"/>
      <c r="C373" s="259"/>
      <c r="D373" s="259"/>
      <c r="E373" s="259"/>
      <c r="F373" s="259"/>
      <c r="G373" s="259"/>
      <c r="H373" s="315"/>
      <c r="I373" s="259"/>
      <c r="J373" s="259"/>
      <c r="K373" s="259"/>
      <c r="L373" s="259"/>
      <c r="M373" s="259"/>
      <c r="N373" s="259"/>
      <c r="O373" s="259"/>
      <c r="P373" s="259"/>
      <c r="Q373" s="259"/>
      <c r="R373" s="259"/>
      <c r="S373" s="259"/>
      <c r="T373" s="259"/>
      <c r="U373" s="259"/>
      <c r="V373" s="259"/>
      <c r="W373" s="259"/>
      <c r="X373" s="259"/>
      <c r="Y373" s="259"/>
      <c r="Z373" s="259"/>
    </row>
    <row r="374" spans="1:26" ht="15.75" customHeight="1">
      <c r="A374" s="259"/>
      <c r="B374" s="259"/>
      <c r="C374" s="259"/>
      <c r="D374" s="259"/>
      <c r="E374" s="259"/>
      <c r="F374" s="259"/>
      <c r="G374" s="259"/>
      <c r="H374" s="315"/>
      <c r="I374" s="259"/>
      <c r="J374" s="259"/>
      <c r="K374" s="259"/>
      <c r="L374" s="259"/>
      <c r="M374" s="259"/>
      <c r="N374" s="259"/>
      <c r="O374" s="259"/>
      <c r="P374" s="259"/>
      <c r="Q374" s="259"/>
      <c r="R374" s="259"/>
      <c r="S374" s="259"/>
      <c r="T374" s="259"/>
      <c r="U374" s="259"/>
      <c r="V374" s="259"/>
      <c r="W374" s="259"/>
      <c r="X374" s="259"/>
      <c r="Y374" s="259"/>
      <c r="Z374" s="259"/>
    </row>
    <row r="375" spans="1:26" ht="15.75" customHeight="1">
      <c r="A375" s="259"/>
      <c r="B375" s="259"/>
      <c r="C375" s="259"/>
      <c r="D375" s="259"/>
      <c r="E375" s="259"/>
      <c r="F375" s="259"/>
      <c r="G375" s="259"/>
      <c r="H375" s="315"/>
      <c r="I375" s="259"/>
      <c r="J375" s="259"/>
      <c r="K375" s="259"/>
      <c r="L375" s="259"/>
      <c r="M375" s="259"/>
      <c r="N375" s="259"/>
      <c r="O375" s="259"/>
      <c r="P375" s="259"/>
      <c r="Q375" s="259"/>
      <c r="R375" s="259"/>
      <c r="S375" s="259"/>
      <c r="T375" s="259"/>
      <c r="U375" s="259"/>
      <c r="V375" s="259"/>
      <c r="W375" s="259"/>
      <c r="X375" s="259"/>
      <c r="Y375" s="259"/>
      <c r="Z375" s="259"/>
    </row>
    <row r="376" spans="1:26" ht="15.75" customHeight="1">
      <c r="A376" s="259"/>
      <c r="B376" s="259"/>
      <c r="C376" s="259"/>
      <c r="D376" s="259"/>
      <c r="E376" s="259"/>
      <c r="F376" s="259"/>
      <c r="G376" s="259"/>
      <c r="H376" s="315"/>
      <c r="I376" s="259"/>
      <c r="J376" s="259"/>
      <c r="K376" s="259"/>
      <c r="L376" s="259"/>
      <c r="M376" s="259"/>
      <c r="N376" s="259"/>
      <c r="O376" s="259"/>
      <c r="P376" s="259"/>
      <c r="Q376" s="259"/>
      <c r="R376" s="259"/>
      <c r="S376" s="259"/>
      <c r="T376" s="259"/>
      <c r="U376" s="259"/>
      <c r="V376" s="259"/>
      <c r="W376" s="259"/>
      <c r="X376" s="259"/>
      <c r="Y376" s="259"/>
      <c r="Z376" s="259"/>
    </row>
    <row r="377" spans="1:26" ht="15.75" customHeight="1">
      <c r="A377" s="259"/>
      <c r="B377" s="259"/>
      <c r="C377" s="259"/>
      <c r="D377" s="259"/>
      <c r="E377" s="259"/>
      <c r="F377" s="259"/>
      <c r="G377" s="259"/>
      <c r="H377" s="315"/>
      <c r="I377" s="259"/>
      <c r="J377" s="259"/>
      <c r="K377" s="259"/>
      <c r="L377" s="259"/>
      <c r="M377" s="259"/>
      <c r="N377" s="259"/>
      <c r="O377" s="259"/>
      <c r="P377" s="259"/>
      <c r="Q377" s="259"/>
      <c r="R377" s="259"/>
      <c r="S377" s="259"/>
      <c r="T377" s="259"/>
      <c r="U377" s="259"/>
      <c r="V377" s="259"/>
      <c r="W377" s="259"/>
      <c r="X377" s="259"/>
      <c r="Y377" s="259"/>
      <c r="Z377" s="259"/>
    </row>
    <row r="378" spans="1:26" ht="15.75" customHeight="1">
      <c r="A378" s="259"/>
      <c r="B378" s="259"/>
      <c r="C378" s="259"/>
      <c r="D378" s="259"/>
      <c r="E378" s="259"/>
      <c r="F378" s="259"/>
      <c r="G378" s="259"/>
      <c r="H378" s="315"/>
      <c r="I378" s="259"/>
      <c r="J378" s="259"/>
      <c r="K378" s="259"/>
      <c r="L378" s="259"/>
      <c r="M378" s="259"/>
      <c r="N378" s="259"/>
      <c r="O378" s="259"/>
      <c r="P378" s="259"/>
      <c r="Q378" s="259"/>
      <c r="R378" s="259"/>
      <c r="S378" s="259"/>
      <c r="T378" s="259"/>
      <c r="U378" s="259"/>
      <c r="V378" s="259"/>
      <c r="W378" s="259"/>
      <c r="X378" s="259"/>
      <c r="Y378" s="259"/>
      <c r="Z378" s="259"/>
    </row>
    <row r="379" spans="1:26" ht="15.75" customHeight="1">
      <c r="A379" s="259"/>
      <c r="B379" s="259"/>
      <c r="C379" s="259"/>
      <c r="D379" s="259"/>
      <c r="E379" s="259"/>
      <c r="F379" s="259"/>
      <c r="G379" s="259"/>
      <c r="H379" s="315"/>
      <c r="I379" s="259"/>
      <c r="J379" s="259"/>
      <c r="K379" s="259"/>
      <c r="L379" s="259"/>
      <c r="M379" s="259"/>
      <c r="N379" s="259"/>
      <c r="O379" s="259"/>
      <c r="P379" s="259"/>
      <c r="Q379" s="259"/>
      <c r="R379" s="259"/>
      <c r="S379" s="259"/>
      <c r="T379" s="259"/>
      <c r="U379" s="259"/>
      <c r="V379" s="259"/>
      <c r="W379" s="259"/>
      <c r="X379" s="259"/>
      <c r="Y379" s="259"/>
      <c r="Z379" s="259"/>
    </row>
    <row r="380" spans="1:26" ht="15.75" customHeight="1">
      <c r="A380" s="259"/>
      <c r="B380" s="259"/>
      <c r="C380" s="259"/>
      <c r="D380" s="259"/>
      <c r="E380" s="259"/>
      <c r="F380" s="259"/>
      <c r="G380" s="259"/>
      <c r="H380" s="315"/>
      <c r="I380" s="259"/>
      <c r="J380" s="259"/>
      <c r="K380" s="259"/>
      <c r="L380" s="259"/>
      <c r="M380" s="259"/>
      <c r="N380" s="259"/>
      <c r="O380" s="259"/>
      <c r="P380" s="259"/>
      <c r="Q380" s="259"/>
      <c r="R380" s="259"/>
      <c r="S380" s="259"/>
      <c r="T380" s="259"/>
      <c r="U380" s="259"/>
      <c r="V380" s="259"/>
      <c r="W380" s="259"/>
      <c r="X380" s="259"/>
      <c r="Y380" s="259"/>
      <c r="Z380" s="259"/>
    </row>
    <row r="381" spans="1:26" ht="15.75" customHeight="1">
      <c r="A381" s="259"/>
      <c r="B381" s="259"/>
      <c r="C381" s="259"/>
      <c r="D381" s="259"/>
      <c r="E381" s="259"/>
      <c r="F381" s="259"/>
      <c r="G381" s="259"/>
      <c r="H381" s="315"/>
      <c r="I381" s="259"/>
      <c r="J381" s="259"/>
      <c r="K381" s="259"/>
      <c r="L381" s="259"/>
      <c r="M381" s="259"/>
      <c r="N381" s="259"/>
      <c r="O381" s="259"/>
      <c r="P381" s="259"/>
      <c r="Q381" s="259"/>
      <c r="R381" s="259"/>
      <c r="S381" s="259"/>
      <c r="T381" s="259"/>
      <c r="U381" s="259"/>
      <c r="V381" s="259"/>
      <c r="W381" s="259"/>
      <c r="X381" s="259"/>
      <c r="Y381" s="259"/>
      <c r="Z381" s="259"/>
    </row>
    <row r="382" spans="1:26" ht="15.75" customHeight="1">
      <c r="A382" s="259"/>
      <c r="B382" s="259"/>
      <c r="C382" s="259"/>
      <c r="D382" s="259"/>
      <c r="E382" s="259"/>
      <c r="F382" s="259"/>
      <c r="G382" s="259"/>
      <c r="H382" s="315"/>
      <c r="I382" s="259"/>
      <c r="J382" s="259"/>
      <c r="K382" s="259"/>
      <c r="L382" s="259"/>
      <c r="M382" s="259"/>
      <c r="N382" s="259"/>
      <c r="O382" s="259"/>
      <c r="P382" s="259"/>
      <c r="Q382" s="259"/>
      <c r="R382" s="259"/>
      <c r="S382" s="259"/>
      <c r="T382" s="259"/>
      <c r="U382" s="259"/>
      <c r="V382" s="259"/>
      <c r="W382" s="259"/>
      <c r="X382" s="259"/>
      <c r="Y382" s="259"/>
      <c r="Z382" s="259"/>
    </row>
    <row r="383" spans="1:26" ht="15.75" customHeight="1">
      <c r="A383" s="259"/>
      <c r="B383" s="259"/>
      <c r="C383" s="259"/>
      <c r="D383" s="259"/>
      <c r="E383" s="259"/>
      <c r="F383" s="259"/>
      <c r="G383" s="259"/>
      <c r="H383" s="315"/>
      <c r="I383" s="259"/>
      <c r="J383" s="259"/>
      <c r="K383" s="259"/>
      <c r="L383" s="259"/>
      <c r="M383" s="259"/>
      <c r="N383" s="259"/>
      <c r="O383" s="259"/>
      <c r="P383" s="259"/>
      <c r="Q383" s="259"/>
      <c r="R383" s="259"/>
      <c r="S383" s="259"/>
      <c r="T383" s="259"/>
      <c r="U383" s="259"/>
      <c r="V383" s="259"/>
      <c r="W383" s="259"/>
      <c r="X383" s="259"/>
      <c r="Y383" s="259"/>
      <c r="Z383" s="259"/>
    </row>
    <row r="384" spans="1:26" ht="15.75" customHeight="1">
      <c r="A384" s="259"/>
      <c r="B384" s="259"/>
      <c r="C384" s="259"/>
      <c r="D384" s="259"/>
      <c r="E384" s="259"/>
      <c r="F384" s="259"/>
      <c r="G384" s="259"/>
      <c r="H384" s="315"/>
      <c r="I384" s="259"/>
      <c r="J384" s="259"/>
      <c r="K384" s="259"/>
      <c r="L384" s="259"/>
      <c r="M384" s="259"/>
      <c r="N384" s="259"/>
      <c r="O384" s="259"/>
      <c r="P384" s="259"/>
      <c r="Q384" s="259"/>
      <c r="R384" s="259"/>
      <c r="S384" s="259"/>
      <c r="T384" s="259"/>
      <c r="U384" s="259"/>
      <c r="V384" s="259"/>
      <c r="W384" s="259"/>
      <c r="X384" s="259"/>
      <c r="Y384" s="259"/>
      <c r="Z384" s="259"/>
    </row>
    <row r="385" spans="1:26" ht="15.75" customHeight="1">
      <c r="A385" s="259"/>
      <c r="B385" s="259"/>
      <c r="C385" s="259"/>
      <c r="D385" s="259"/>
      <c r="E385" s="259"/>
      <c r="F385" s="259"/>
      <c r="G385" s="259"/>
      <c r="H385" s="315"/>
      <c r="I385" s="259"/>
      <c r="J385" s="259"/>
      <c r="K385" s="259"/>
      <c r="L385" s="259"/>
      <c r="M385" s="259"/>
      <c r="N385" s="259"/>
      <c r="O385" s="259"/>
      <c r="P385" s="259"/>
      <c r="Q385" s="259"/>
      <c r="R385" s="259"/>
      <c r="S385" s="259"/>
      <c r="T385" s="259"/>
      <c r="U385" s="259"/>
      <c r="V385" s="259"/>
      <c r="W385" s="259"/>
      <c r="X385" s="259"/>
      <c r="Y385" s="259"/>
      <c r="Z385" s="259"/>
    </row>
    <row r="386" spans="1:26" ht="15.75" customHeight="1">
      <c r="A386" s="259"/>
      <c r="B386" s="259"/>
      <c r="C386" s="259"/>
      <c r="D386" s="259"/>
      <c r="E386" s="259"/>
      <c r="F386" s="259"/>
      <c r="G386" s="259"/>
      <c r="H386" s="315"/>
      <c r="I386" s="259"/>
      <c r="J386" s="259"/>
      <c r="K386" s="259"/>
      <c r="L386" s="259"/>
      <c r="M386" s="259"/>
      <c r="N386" s="259"/>
      <c r="O386" s="259"/>
      <c r="P386" s="259"/>
      <c r="Q386" s="259"/>
      <c r="R386" s="259"/>
      <c r="S386" s="259"/>
      <c r="T386" s="259"/>
      <c r="U386" s="259"/>
      <c r="V386" s="259"/>
      <c r="W386" s="259"/>
      <c r="X386" s="259"/>
      <c r="Y386" s="259"/>
      <c r="Z386" s="259"/>
    </row>
    <row r="387" spans="1:26" ht="15.75" customHeight="1">
      <c r="A387" s="259"/>
      <c r="B387" s="259"/>
      <c r="C387" s="259"/>
      <c r="D387" s="259"/>
      <c r="E387" s="259"/>
      <c r="F387" s="259"/>
      <c r="G387" s="259"/>
      <c r="H387" s="315"/>
      <c r="I387" s="259"/>
      <c r="J387" s="259"/>
      <c r="K387" s="259"/>
      <c r="L387" s="259"/>
      <c r="M387" s="259"/>
      <c r="N387" s="259"/>
      <c r="O387" s="259"/>
      <c r="P387" s="259"/>
      <c r="Q387" s="259"/>
      <c r="R387" s="259"/>
      <c r="S387" s="259"/>
      <c r="T387" s="259"/>
      <c r="U387" s="259"/>
      <c r="V387" s="259"/>
      <c r="W387" s="259"/>
      <c r="X387" s="259"/>
      <c r="Y387" s="259"/>
      <c r="Z387" s="259"/>
    </row>
    <row r="388" spans="1:26" ht="15.75" customHeight="1">
      <c r="A388" s="259"/>
      <c r="B388" s="259"/>
      <c r="C388" s="259"/>
      <c r="D388" s="259"/>
      <c r="E388" s="259"/>
      <c r="F388" s="259"/>
      <c r="G388" s="259"/>
      <c r="H388" s="315"/>
      <c r="I388" s="259"/>
      <c r="J388" s="259"/>
      <c r="K388" s="259"/>
      <c r="L388" s="259"/>
      <c r="M388" s="259"/>
      <c r="N388" s="259"/>
      <c r="O388" s="259"/>
      <c r="P388" s="259"/>
      <c r="Q388" s="259"/>
      <c r="R388" s="259"/>
      <c r="S388" s="259"/>
      <c r="T388" s="259"/>
      <c r="U388" s="259"/>
      <c r="V388" s="259"/>
      <c r="W388" s="259"/>
      <c r="X388" s="259"/>
      <c r="Y388" s="259"/>
      <c r="Z388" s="259"/>
    </row>
    <row r="389" spans="1:26" ht="15.75" customHeight="1">
      <c r="A389" s="259"/>
      <c r="B389" s="259"/>
      <c r="C389" s="259"/>
      <c r="D389" s="259"/>
      <c r="E389" s="259"/>
      <c r="F389" s="259"/>
      <c r="G389" s="259"/>
      <c r="H389" s="315"/>
      <c r="I389" s="259"/>
      <c r="J389" s="259"/>
      <c r="K389" s="259"/>
      <c r="L389" s="259"/>
      <c r="M389" s="259"/>
      <c r="N389" s="259"/>
      <c r="O389" s="259"/>
      <c r="P389" s="259"/>
      <c r="Q389" s="259"/>
      <c r="R389" s="259"/>
      <c r="S389" s="259"/>
      <c r="T389" s="259"/>
      <c r="U389" s="259"/>
      <c r="V389" s="259"/>
      <c r="W389" s="259"/>
      <c r="X389" s="259"/>
      <c r="Y389" s="259"/>
      <c r="Z389" s="259"/>
    </row>
    <row r="390" spans="1:26" ht="15.75" customHeight="1">
      <c r="A390" s="259"/>
      <c r="B390" s="259"/>
      <c r="C390" s="259"/>
      <c r="D390" s="259"/>
      <c r="E390" s="259"/>
      <c r="F390" s="259"/>
      <c r="G390" s="259"/>
      <c r="H390" s="315"/>
      <c r="I390" s="259"/>
      <c r="J390" s="259"/>
      <c r="K390" s="259"/>
      <c r="L390" s="259"/>
      <c r="M390" s="259"/>
      <c r="N390" s="259"/>
      <c r="O390" s="259"/>
      <c r="P390" s="259"/>
      <c r="Q390" s="259"/>
      <c r="R390" s="259"/>
      <c r="S390" s="259"/>
      <c r="T390" s="259"/>
      <c r="U390" s="259"/>
      <c r="V390" s="259"/>
      <c r="W390" s="259"/>
      <c r="X390" s="259"/>
      <c r="Y390" s="259"/>
      <c r="Z390" s="259"/>
    </row>
    <row r="391" spans="1:26" ht="15.75" customHeight="1">
      <c r="A391" s="259"/>
      <c r="B391" s="259"/>
      <c r="C391" s="259"/>
      <c r="D391" s="259"/>
      <c r="E391" s="259"/>
      <c r="F391" s="259"/>
      <c r="G391" s="259"/>
      <c r="H391" s="315"/>
      <c r="I391" s="259"/>
      <c r="J391" s="259"/>
      <c r="K391" s="259"/>
      <c r="L391" s="259"/>
      <c r="M391" s="259"/>
      <c r="N391" s="259"/>
      <c r="O391" s="259"/>
      <c r="P391" s="259"/>
      <c r="Q391" s="259"/>
      <c r="R391" s="259"/>
      <c r="S391" s="259"/>
      <c r="T391" s="259"/>
      <c r="U391" s="259"/>
      <c r="V391" s="259"/>
      <c r="W391" s="259"/>
      <c r="X391" s="259"/>
      <c r="Y391" s="259"/>
      <c r="Z391" s="259"/>
    </row>
    <row r="392" spans="1:26" ht="15.75" customHeight="1">
      <c r="A392" s="259"/>
      <c r="B392" s="259"/>
      <c r="C392" s="259"/>
      <c r="D392" s="259"/>
      <c r="E392" s="259"/>
      <c r="F392" s="259"/>
      <c r="G392" s="259"/>
      <c r="H392" s="315"/>
      <c r="I392" s="259"/>
      <c r="J392" s="259"/>
      <c r="K392" s="259"/>
      <c r="L392" s="259"/>
      <c r="M392" s="259"/>
      <c r="N392" s="259"/>
      <c r="O392" s="259"/>
      <c r="P392" s="259"/>
      <c r="Q392" s="259"/>
      <c r="R392" s="259"/>
      <c r="S392" s="259"/>
      <c r="T392" s="259"/>
      <c r="U392" s="259"/>
      <c r="V392" s="259"/>
      <c r="W392" s="259"/>
      <c r="X392" s="259"/>
      <c r="Y392" s="259"/>
      <c r="Z392" s="259"/>
    </row>
    <row r="393" spans="1:26" ht="15.75" customHeight="1">
      <c r="A393" s="259"/>
      <c r="B393" s="259"/>
      <c r="C393" s="259"/>
      <c r="D393" s="259"/>
      <c r="E393" s="259"/>
      <c r="F393" s="259"/>
      <c r="G393" s="259"/>
      <c r="H393" s="315"/>
      <c r="I393" s="259"/>
      <c r="J393" s="259"/>
      <c r="K393" s="259"/>
      <c r="L393" s="259"/>
      <c r="M393" s="259"/>
      <c r="N393" s="259"/>
      <c r="O393" s="259"/>
      <c r="P393" s="259"/>
      <c r="Q393" s="259"/>
      <c r="R393" s="259"/>
      <c r="S393" s="259"/>
      <c r="T393" s="259"/>
      <c r="U393" s="259"/>
      <c r="V393" s="259"/>
      <c r="W393" s="259"/>
      <c r="X393" s="259"/>
      <c r="Y393" s="259"/>
      <c r="Z393" s="259"/>
    </row>
    <row r="394" spans="1:26" ht="15.75" customHeight="1">
      <c r="A394" s="259"/>
      <c r="B394" s="259"/>
      <c r="C394" s="259"/>
      <c r="D394" s="259"/>
      <c r="E394" s="259"/>
      <c r="F394" s="259"/>
      <c r="G394" s="259"/>
      <c r="H394" s="315"/>
      <c r="I394" s="259"/>
      <c r="J394" s="259"/>
      <c r="K394" s="259"/>
      <c r="L394" s="259"/>
      <c r="M394" s="259"/>
      <c r="N394" s="259"/>
      <c r="O394" s="259"/>
      <c r="P394" s="259"/>
      <c r="Q394" s="259"/>
      <c r="R394" s="259"/>
      <c r="S394" s="259"/>
      <c r="T394" s="259"/>
      <c r="U394" s="259"/>
      <c r="V394" s="259"/>
      <c r="W394" s="259"/>
      <c r="X394" s="259"/>
      <c r="Y394" s="259"/>
      <c r="Z394" s="259"/>
    </row>
    <row r="395" spans="1:26" ht="15.75" customHeight="1">
      <c r="A395" s="259"/>
      <c r="B395" s="259"/>
      <c r="C395" s="259"/>
      <c r="D395" s="259"/>
      <c r="E395" s="259"/>
      <c r="F395" s="259"/>
      <c r="G395" s="259"/>
      <c r="H395" s="315"/>
      <c r="I395" s="259"/>
      <c r="J395" s="259"/>
      <c r="K395" s="259"/>
      <c r="L395" s="259"/>
      <c r="M395" s="259"/>
      <c r="N395" s="259"/>
      <c r="O395" s="259"/>
      <c r="P395" s="259"/>
      <c r="Q395" s="259"/>
      <c r="R395" s="259"/>
      <c r="S395" s="259"/>
      <c r="T395" s="259"/>
      <c r="U395" s="259"/>
      <c r="V395" s="259"/>
      <c r="W395" s="259"/>
      <c r="X395" s="259"/>
      <c r="Y395" s="259"/>
      <c r="Z395" s="259"/>
    </row>
    <row r="396" spans="1:26" ht="15.75" customHeight="1">
      <c r="A396" s="259"/>
      <c r="B396" s="259"/>
      <c r="C396" s="259"/>
      <c r="D396" s="259"/>
      <c r="E396" s="259"/>
      <c r="F396" s="259"/>
      <c r="G396" s="259"/>
      <c r="H396" s="315"/>
      <c r="I396" s="259"/>
      <c r="J396" s="259"/>
      <c r="K396" s="259"/>
      <c r="L396" s="259"/>
      <c r="M396" s="259"/>
      <c r="N396" s="259"/>
      <c r="O396" s="259"/>
      <c r="P396" s="259"/>
      <c r="Q396" s="259"/>
      <c r="R396" s="259"/>
      <c r="S396" s="259"/>
      <c r="T396" s="259"/>
      <c r="U396" s="259"/>
      <c r="V396" s="259"/>
      <c r="W396" s="259"/>
      <c r="X396" s="259"/>
      <c r="Y396" s="259"/>
      <c r="Z396" s="259"/>
    </row>
    <row r="397" spans="1:26" ht="15.75" customHeight="1">
      <c r="A397" s="259"/>
      <c r="B397" s="259"/>
      <c r="C397" s="259"/>
      <c r="D397" s="259"/>
      <c r="E397" s="259"/>
      <c r="F397" s="259"/>
      <c r="G397" s="259"/>
      <c r="H397" s="315"/>
      <c r="I397" s="259"/>
      <c r="J397" s="259"/>
      <c r="K397" s="259"/>
      <c r="L397" s="259"/>
      <c r="M397" s="259"/>
      <c r="N397" s="259"/>
      <c r="O397" s="259"/>
      <c r="P397" s="259"/>
      <c r="Q397" s="259"/>
      <c r="R397" s="259"/>
      <c r="S397" s="259"/>
      <c r="T397" s="259"/>
      <c r="U397" s="259"/>
      <c r="V397" s="259"/>
      <c r="W397" s="259"/>
      <c r="X397" s="259"/>
      <c r="Y397" s="259"/>
      <c r="Z397" s="259"/>
    </row>
    <row r="398" spans="1:26" ht="15.75" customHeight="1">
      <c r="A398" s="259"/>
      <c r="B398" s="259"/>
      <c r="C398" s="259"/>
      <c r="D398" s="259"/>
      <c r="E398" s="259"/>
      <c r="F398" s="259"/>
      <c r="G398" s="259"/>
      <c r="H398" s="315"/>
      <c r="I398" s="259"/>
      <c r="J398" s="259"/>
      <c r="K398" s="259"/>
      <c r="L398" s="259"/>
      <c r="M398" s="259"/>
      <c r="N398" s="259"/>
      <c r="O398" s="259"/>
      <c r="P398" s="259"/>
      <c r="Q398" s="259"/>
      <c r="R398" s="259"/>
      <c r="S398" s="259"/>
      <c r="T398" s="259"/>
      <c r="U398" s="259"/>
      <c r="V398" s="259"/>
      <c r="W398" s="259"/>
      <c r="X398" s="259"/>
      <c r="Y398" s="259"/>
      <c r="Z398" s="259"/>
    </row>
    <row r="399" spans="1:26" ht="15.75" customHeight="1">
      <c r="A399" s="259"/>
      <c r="B399" s="259"/>
      <c r="C399" s="259"/>
      <c r="D399" s="259"/>
      <c r="E399" s="259"/>
      <c r="F399" s="259"/>
      <c r="G399" s="259"/>
      <c r="H399" s="315"/>
      <c r="I399" s="259"/>
      <c r="J399" s="259"/>
      <c r="K399" s="259"/>
      <c r="L399" s="259"/>
      <c r="M399" s="259"/>
      <c r="N399" s="259"/>
      <c r="O399" s="259"/>
      <c r="P399" s="259"/>
      <c r="Q399" s="259"/>
      <c r="R399" s="259"/>
      <c r="S399" s="259"/>
      <c r="T399" s="259"/>
      <c r="U399" s="259"/>
      <c r="V399" s="259"/>
      <c r="W399" s="259"/>
      <c r="X399" s="259"/>
      <c r="Y399" s="259"/>
      <c r="Z399" s="259"/>
    </row>
    <row r="400" spans="1:26" ht="15.75" customHeight="1">
      <c r="A400" s="259"/>
      <c r="B400" s="259"/>
      <c r="C400" s="259"/>
      <c r="D400" s="259"/>
      <c r="E400" s="259"/>
      <c r="F400" s="259"/>
      <c r="G400" s="259"/>
      <c r="H400" s="315"/>
      <c r="I400" s="259"/>
      <c r="J400" s="259"/>
      <c r="K400" s="259"/>
      <c r="L400" s="259"/>
      <c r="M400" s="259"/>
      <c r="N400" s="259"/>
      <c r="O400" s="259"/>
      <c r="P400" s="259"/>
      <c r="Q400" s="259"/>
      <c r="R400" s="259"/>
      <c r="S400" s="259"/>
      <c r="T400" s="259"/>
      <c r="U400" s="259"/>
      <c r="V400" s="259"/>
      <c r="W400" s="259"/>
      <c r="X400" s="259"/>
      <c r="Y400" s="259"/>
      <c r="Z400" s="259"/>
    </row>
    <row r="401" spans="1:26" ht="15.75" customHeight="1">
      <c r="A401" s="259"/>
      <c r="B401" s="259"/>
      <c r="C401" s="259"/>
      <c r="D401" s="259"/>
      <c r="E401" s="259"/>
      <c r="F401" s="259"/>
      <c r="G401" s="259"/>
      <c r="H401" s="315"/>
      <c r="I401" s="259"/>
      <c r="J401" s="259"/>
      <c r="K401" s="259"/>
      <c r="L401" s="259"/>
      <c r="M401" s="259"/>
      <c r="N401" s="259"/>
      <c r="O401" s="259"/>
      <c r="P401" s="259"/>
      <c r="Q401" s="259"/>
      <c r="R401" s="259"/>
      <c r="S401" s="259"/>
      <c r="T401" s="259"/>
      <c r="U401" s="259"/>
      <c r="V401" s="259"/>
      <c r="W401" s="259"/>
      <c r="X401" s="259"/>
      <c r="Y401" s="259"/>
      <c r="Z401" s="259"/>
    </row>
    <row r="402" spans="1:26" ht="15.75" customHeight="1">
      <c r="A402" s="259"/>
      <c r="B402" s="259"/>
      <c r="C402" s="259"/>
      <c r="D402" s="259"/>
      <c r="E402" s="259"/>
      <c r="F402" s="259"/>
      <c r="G402" s="259"/>
      <c r="H402" s="315"/>
      <c r="I402" s="259"/>
      <c r="J402" s="259"/>
      <c r="K402" s="259"/>
      <c r="L402" s="259"/>
      <c r="M402" s="259"/>
      <c r="N402" s="259"/>
      <c r="O402" s="259"/>
      <c r="P402" s="259"/>
      <c r="Q402" s="259"/>
      <c r="R402" s="259"/>
      <c r="S402" s="259"/>
      <c r="T402" s="259"/>
      <c r="U402" s="259"/>
      <c r="V402" s="259"/>
      <c r="W402" s="259"/>
      <c r="X402" s="259"/>
      <c r="Y402" s="259"/>
      <c r="Z402" s="259"/>
    </row>
    <row r="403" spans="1:26" ht="15.75" customHeight="1">
      <c r="A403" s="259"/>
      <c r="B403" s="259"/>
      <c r="C403" s="259"/>
      <c r="D403" s="259"/>
      <c r="E403" s="259"/>
      <c r="F403" s="259"/>
      <c r="G403" s="259"/>
      <c r="H403" s="315"/>
      <c r="I403" s="259"/>
      <c r="J403" s="259"/>
      <c r="K403" s="259"/>
      <c r="L403" s="259"/>
      <c r="M403" s="259"/>
      <c r="N403" s="259"/>
      <c r="O403" s="259"/>
      <c r="P403" s="259"/>
      <c r="Q403" s="259"/>
      <c r="R403" s="259"/>
      <c r="S403" s="259"/>
      <c r="T403" s="259"/>
      <c r="U403" s="259"/>
      <c r="V403" s="259"/>
      <c r="W403" s="259"/>
      <c r="X403" s="259"/>
      <c r="Y403" s="259"/>
      <c r="Z403" s="259"/>
    </row>
    <row r="404" spans="1:26" ht="15.75" customHeight="1">
      <c r="A404" s="259"/>
      <c r="B404" s="259"/>
      <c r="C404" s="259"/>
      <c r="D404" s="259"/>
      <c r="E404" s="259"/>
      <c r="F404" s="259"/>
      <c r="G404" s="259"/>
      <c r="H404" s="315"/>
      <c r="I404" s="259"/>
      <c r="J404" s="259"/>
      <c r="K404" s="259"/>
      <c r="L404" s="259"/>
      <c r="M404" s="259"/>
      <c r="N404" s="259"/>
      <c r="O404" s="259"/>
      <c r="P404" s="259"/>
      <c r="Q404" s="259"/>
      <c r="R404" s="259"/>
      <c r="S404" s="259"/>
      <c r="T404" s="259"/>
      <c r="U404" s="259"/>
      <c r="V404" s="259"/>
      <c r="W404" s="259"/>
      <c r="X404" s="259"/>
      <c r="Y404" s="259"/>
      <c r="Z404" s="259"/>
    </row>
    <row r="405" spans="1:26" ht="15.75" customHeight="1">
      <c r="A405" s="259"/>
      <c r="B405" s="259"/>
      <c r="C405" s="259"/>
      <c r="D405" s="259"/>
      <c r="E405" s="259"/>
      <c r="F405" s="259"/>
      <c r="G405" s="259"/>
      <c r="H405" s="315"/>
      <c r="I405" s="259"/>
      <c r="J405" s="259"/>
      <c r="K405" s="259"/>
      <c r="L405" s="259"/>
      <c r="M405" s="259"/>
      <c r="N405" s="259"/>
      <c r="O405" s="259"/>
      <c r="P405" s="259"/>
      <c r="Q405" s="259"/>
      <c r="R405" s="259"/>
      <c r="S405" s="259"/>
      <c r="T405" s="259"/>
      <c r="U405" s="259"/>
      <c r="V405" s="259"/>
      <c r="W405" s="259"/>
      <c r="X405" s="259"/>
      <c r="Y405" s="259"/>
      <c r="Z405" s="259"/>
    </row>
    <row r="406" spans="1:26" ht="15.75" customHeight="1">
      <c r="A406" s="259"/>
      <c r="B406" s="259"/>
      <c r="C406" s="259"/>
      <c r="D406" s="259"/>
      <c r="E406" s="259"/>
      <c r="F406" s="259"/>
      <c r="G406" s="259"/>
      <c r="H406" s="315"/>
      <c r="I406" s="259"/>
      <c r="J406" s="259"/>
      <c r="K406" s="259"/>
      <c r="L406" s="259"/>
      <c r="M406" s="259"/>
      <c r="N406" s="259"/>
      <c r="O406" s="259"/>
      <c r="P406" s="259"/>
      <c r="Q406" s="259"/>
      <c r="R406" s="259"/>
      <c r="S406" s="259"/>
      <c r="T406" s="259"/>
      <c r="U406" s="259"/>
      <c r="V406" s="259"/>
      <c r="W406" s="259"/>
      <c r="X406" s="259"/>
      <c r="Y406" s="259"/>
      <c r="Z406" s="259"/>
    </row>
    <row r="407" spans="1:26" ht="15.75" customHeight="1">
      <c r="A407" s="259"/>
      <c r="B407" s="259"/>
      <c r="C407" s="259"/>
      <c r="D407" s="259"/>
      <c r="E407" s="259"/>
      <c r="F407" s="259"/>
      <c r="G407" s="259"/>
      <c r="H407" s="315"/>
      <c r="I407" s="259"/>
      <c r="J407" s="259"/>
      <c r="K407" s="259"/>
      <c r="L407" s="259"/>
      <c r="M407" s="259"/>
      <c r="N407" s="259"/>
      <c r="O407" s="259"/>
      <c r="P407" s="259"/>
      <c r="Q407" s="259"/>
      <c r="R407" s="259"/>
      <c r="S407" s="259"/>
      <c r="T407" s="259"/>
      <c r="U407" s="259"/>
      <c r="V407" s="259"/>
      <c r="W407" s="259"/>
      <c r="X407" s="259"/>
      <c r="Y407" s="259"/>
      <c r="Z407" s="259"/>
    </row>
    <row r="408" spans="1:26" ht="15.75" customHeight="1">
      <c r="A408" s="259"/>
      <c r="B408" s="259"/>
      <c r="C408" s="259"/>
      <c r="D408" s="259"/>
      <c r="E408" s="259"/>
      <c r="F408" s="259"/>
      <c r="G408" s="259"/>
      <c r="H408" s="315"/>
      <c r="I408" s="259"/>
      <c r="J408" s="259"/>
      <c r="K408" s="259"/>
      <c r="L408" s="259"/>
      <c r="M408" s="259"/>
      <c r="N408" s="259"/>
      <c r="O408" s="259"/>
      <c r="P408" s="259"/>
      <c r="Q408" s="259"/>
      <c r="R408" s="259"/>
      <c r="S408" s="259"/>
      <c r="T408" s="259"/>
      <c r="U408" s="259"/>
      <c r="V408" s="259"/>
      <c r="W408" s="259"/>
      <c r="X408" s="259"/>
      <c r="Y408" s="259"/>
      <c r="Z408" s="259"/>
    </row>
    <row r="409" spans="1:26" ht="15.75" customHeight="1">
      <c r="A409" s="259"/>
      <c r="B409" s="259"/>
      <c r="C409" s="259"/>
      <c r="D409" s="259"/>
      <c r="E409" s="259"/>
      <c r="F409" s="259"/>
      <c r="G409" s="259"/>
      <c r="H409" s="315"/>
      <c r="I409" s="259"/>
      <c r="J409" s="259"/>
      <c r="K409" s="259"/>
      <c r="L409" s="259"/>
      <c r="M409" s="259"/>
      <c r="N409" s="259"/>
      <c r="O409" s="259"/>
      <c r="P409" s="259"/>
      <c r="Q409" s="259"/>
      <c r="R409" s="259"/>
      <c r="S409" s="259"/>
      <c r="T409" s="259"/>
      <c r="U409" s="259"/>
      <c r="V409" s="259"/>
      <c r="W409" s="259"/>
      <c r="X409" s="259"/>
      <c r="Y409" s="259"/>
      <c r="Z409" s="259"/>
    </row>
    <row r="410" spans="1:26" ht="15.75" customHeight="1">
      <c r="A410" s="259"/>
      <c r="B410" s="259"/>
      <c r="C410" s="259"/>
      <c r="D410" s="259"/>
      <c r="E410" s="259"/>
      <c r="F410" s="259"/>
      <c r="G410" s="259"/>
      <c r="H410" s="315"/>
      <c r="I410" s="259"/>
      <c r="J410" s="259"/>
      <c r="K410" s="259"/>
      <c r="L410" s="259"/>
      <c r="M410" s="259"/>
      <c r="N410" s="259"/>
      <c r="O410" s="259"/>
      <c r="P410" s="259"/>
      <c r="Q410" s="259"/>
      <c r="R410" s="259"/>
      <c r="S410" s="259"/>
      <c r="T410" s="259"/>
      <c r="U410" s="259"/>
      <c r="V410" s="259"/>
      <c r="W410" s="259"/>
      <c r="X410" s="259"/>
      <c r="Y410" s="259"/>
      <c r="Z410" s="259"/>
    </row>
    <row r="411" spans="1:26" ht="15.75" customHeight="1">
      <c r="A411" s="259"/>
      <c r="B411" s="259"/>
      <c r="C411" s="259"/>
      <c r="D411" s="259"/>
      <c r="E411" s="259"/>
      <c r="F411" s="259"/>
      <c r="G411" s="259"/>
      <c r="H411" s="315"/>
      <c r="I411" s="259"/>
      <c r="J411" s="259"/>
      <c r="K411" s="259"/>
      <c r="L411" s="259"/>
      <c r="M411" s="259"/>
      <c r="N411" s="259"/>
      <c r="O411" s="259"/>
      <c r="P411" s="259"/>
      <c r="Q411" s="259"/>
      <c r="R411" s="259"/>
      <c r="S411" s="259"/>
      <c r="T411" s="259"/>
      <c r="U411" s="259"/>
      <c r="V411" s="259"/>
      <c r="W411" s="259"/>
      <c r="X411" s="259"/>
      <c r="Y411" s="259"/>
      <c r="Z411" s="259"/>
    </row>
    <row r="412" spans="1:26" ht="15.75" customHeight="1">
      <c r="A412" s="259"/>
      <c r="B412" s="259"/>
      <c r="C412" s="259"/>
      <c r="D412" s="259"/>
      <c r="E412" s="259"/>
      <c r="F412" s="259"/>
      <c r="G412" s="259"/>
      <c r="H412" s="315"/>
      <c r="I412" s="259"/>
      <c r="J412" s="259"/>
      <c r="K412" s="259"/>
      <c r="L412" s="259"/>
      <c r="M412" s="259"/>
      <c r="N412" s="259"/>
      <c r="O412" s="259"/>
      <c r="P412" s="259"/>
      <c r="Q412" s="259"/>
      <c r="R412" s="259"/>
      <c r="S412" s="259"/>
      <c r="T412" s="259"/>
      <c r="U412" s="259"/>
      <c r="V412" s="259"/>
      <c r="W412" s="259"/>
      <c r="X412" s="259"/>
      <c r="Y412" s="259"/>
      <c r="Z412" s="259"/>
    </row>
    <row r="413" spans="1:26" ht="15.75" customHeight="1">
      <c r="A413" s="259"/>
      <c r="B413" s="259"/>
      <c r="C413" s="259"/>
      <c r="D413" s="259"/>
      <c r="E413" s="259"/>
      <c r="F413" s="259"/>
      <c r="G413" s="259"/>
      <c r="H413" s="315"/>
      <c r="I413" s="259"/>
      <c r="J413" s="259"/>
      <c r="K413" s="259"/>
      <c r="L413" s="259"/>
      <c r="M413" s="259"/>
      <c r="N413" s="259"/>
      <c r="O413" s="259"/>
      <c r="P413" s="259"/>
      <c r="Q413" s="259"/>
      <c r="R413" s="259"/>
      <c r="S413" s="259"/>
      <c r="T413" s="259"/>
      <c r="U413" s="259"/>
      <c r="V413" s="259"/>
      <c r="W413" s="259"/>
      <c r="X413" s="259"/>
      <c r="Y413" s="259"/>
      <c r="Z413" s="259"/>
    </row>
    <row r="414" spans="1:26" ht="15.75" customHeight="1">
      <c r="A414" s="259"/>
      <c r="B414" s="259"/>
      <c r="C414" s="259"/>
      <c r="D414" s="259"/>
      <c r="E414" s="259"/>
      <c r="F414" s="259"/>
      <c r="G414" s="259"/>
      <c r="H414" s="315"/>
      <c r="I414" s="259"/>
      <c r="J414" s="259"/>
      <c r="K414" s="259"/>
      <c r="L414" s="259"/>
      <c r="M414" s="259"/>
      <c r="N414" s="259"/>
      <c r="O414" s="259"/>
      <c r="P414" s="259"/>
      <c r="Q414" s="259"/>
      <c r="R414" s="259"/>
      <c r="S414" s="259"/>
      <c r="T414" s="259"/>
      <c r="U414" s="259"/>
      <c r="V414" s="259"/>
      <c r="W414" s="259"/>
      <c r="X414" s="259"/>
      <c r="Y414" s="259"/>
      <c r="Z414" s="259"/>
    </row>
    <row r="415" spans="1:26" ht="15.75" customHeight="1">
      <c r="A415" s="259"/>
      <c r="B415" s="259"/>
      <c r="C415" s="259"/>
      <c r="D415" s="259"/>
      <c r="E415" s="259"/>
      <c r="F415" s="259"/>
      <c r="G415" s="259"/>
      <c r="H415" s="315"/>
      <c r="I415" s="259"/>
      <c r="J415" s="259"/>
      <c r="K415" s="259"/>
      <c r="L415" s="259"/>
      <c r="M415" s="259"/>
      <c r="N415" s="259"/>
      <c r="O415" s="259"/>
      <c r="P415" s="259"/>
      <c r="Q415" s="259"/>
      <c r="R415" s="259"/>
      <c r="S415" s="259"/>
      <c r="T415" s="259"/>
      <c r="U415" s="259"/>
      <c r="V415" s="259"/>
      <c r="W415" s="259"/>
      <c r="X415" s="259"/>
      <c r="Y415" s="259"/>
      <c r="Z415" s="259"/>
    </row>
    <row r="416" spans="1:26" ht="15.75" customHeight="1">
      <c r="A416" s="259"/>
      <c r="B416" s="259"/>
      <c r="C416" s="259"/>
      <c r="D416" s="259"/>
      <c r="E416" s="259"/>
      <c r="F416" s="259"/>
      <c r="G416" s="259"/>
      <c r="H416" s="315"/>
      <c r="I416" s="259"/>
      <c r="J416" s="259"/>
      <c r="K416" s="259"/>
      <c r="L416" s="259"/>
      <c r="M416" s="259"/>
      <c r="N416" s="259"/>
      <c r="O416" s="259"/>
      <c r="P416" s="259"/>
      <c r="Q416" s="259"/>
      <c r="R416" s="259"/>
      <c r="S416" s="259"/>
      <c r="T416" s="259"/>
      <c r="U416" s="259"/>
      <c r="V416" s="259"/>
      <c r="W416" s="259"/>
      <c r="X416" s="259"/>
      <c r="Y416" s="259"/>
      <c r="Z416" s="259"/>
    </row>
    <row r="417" spans="1:26" ht="15.75" customHeight="1">
      <c r="A417" s="259"/>
      <c r="B417" s="259"/>
      <c r="C417" s="259"/>
      <c r="D417" s="259"/>
      <c r="E417" s="259"/>
      <c r="F417" s="259"/>
      <c r="G417" s="259"/>
      <c r="H417" s="315"/>
      <c r="I417" s="259"/>
      <c r="J417" s="259"/>
      <c r="K417" s="259"/>
      <c r="L417" s="259"/>
      <c r="M417" s="259"/>
      <c r="N417" s="259"/>
      <c r="O417" s="259"/>
      <c r="P417" s="259"/>
      <c r="Q417" s="259"/>
      <c r="R417" s="259"/>
      <c r="S417" s="259"/>
      <c r="T417" s="259"/>
      <c r="U417" s="259"/>
      <c r="V417" s="259"/>
      <c r="W417" s="259"/>
      <c r="X417" s="259"/>
      <c r="Y417" s="259"/>
      <c r="Z417" s="259"/>
    </row>
    <row r="418" spans="1:26" ht="15.75" customHeight="1">
      <c r="A418" s="259"/>
      <c r="B418" s="259"/>
      <c r="C418" s="259"/>
      <c r="D418" s="259"/>
      <c r="E418" s="259"/>
      <c r="F418" s="259"/>
      <c r="G418" s="259"/>
      <c r="H418" s="315"/>
      <c r="I418" s="259"/>
      <c r="J418" s="259"/>
      <c r="K418" s="259"/>
      <c r="L418" s="259"/>
      <c r="M418" s="259"/>
      <c r="N418" s="259"/>
      <c r="O418" s="259"/>
      <c r="P418" s="259"/>
      <c r="Q418" s="259"/>
      <c r="R418" s="259"/>
      <c r="S418" s="259"/>
      <c r="T418" s="259"/>
      <c r="U418" s="259"/>
      <c r="V418" s="259"/>
      <c r="W418" s="259"/>
      <c r="X418" s="259"/>
      <c r="Y418" s="259"/>
      <c r="Z418" s="259"/>
    </row>
    <row r="419" spans="1:26" ht="15.75" customHeight="1">
      <c r="A419" s="259"/>
      <c r="B419" s="259"/>
      <c r="C419" s="259"/>
      <c r="D419" s="259"/>
      <c r="E419" s="259"/>
      <c r="F419" s="259"/>
      <c r="G419" s="259"/>
      <c r="H419" s="315"/>
      <c r="I419" s="259"/>
      <c r="J419" s="259"/>
      <c r="K419" s="259"/>
      <c r="L419" s="259"/>
      <c r="M419" s="259"/>
      <c r="N419" s="259"/>
      <c r="O419" s="259"/>
      <c r="P419" s="259"/>
      <c r="Q419" s="259"/>
      <c r="R419" s="259"/>
      <c r="S419" s="259"/>
      <c r="T419" s="259"/>
      <c r="U419" s="259"/>
      <c r="V419" s="259"/>
      <c r="W419" s="259"/>
      <c r="X419" s="259"/>
      <c r="Y419" s="259"/>
      <c r="Z419" s="259"/>
    </row>
    <row r="420" spans="1:26" ht="15.75" customHeight="1">
      <c r="A420" s="259"/>
      <c r="B420" s="259"/>
      <c r="C420" s="259"/>
      <c r="D420" s="259"/>
      <c r="E420" s="259"/>
      <c r="F420" s="259"/>
      <c r="G420" s="259"/>
      <c r="H420" s="315"/>
      <c r="I420" s="259"/>
      <c r="J420" s="259"/>
      <c r="K420" s="259"/>
      <c r="L420" s="259"/>
      <c r="M420" s="259"/>
      <c r="N420" s="259"/>
      <c r="O420" s="259"/>
      <c r="P420" s="259"/>
      <c r="Q420" s="259"/>
      <c r="R420" s="259"/>
      <c r="S420" s="259"/>
      <c r="T420" s="259"/>
      <c r="U420" s="259"/>
      <c r="V420" s="259"/>
      <c r="W420" s="259"/>
      <c r="X420" s="259"/>
      <c r="Y420" s="259"/>
      <c r="Z420" s="259"/>
    </row>
    <row r="421" spans="1:26" ht="15.75" customHeight="1">
      <c r="A421" s="259"/>
      <c r="B421" s="259"/>
      <c r="C421" s="259"/>
      <c r="D421" s="259"/>
      <c r="E421" s="259"/>
      <c r="F421" s="259"/>
      <c r="G421" s="259"/>
      <c r="H421" s="315"/>
      <c r="I421" s="259"/>
      <c r="J421" s="259"/>
      <c r="K421" s="259"/>
      <c r="L421" s="259"/>
      <c r="M421" s="259"/>
      <c r="N421" s="259"/>
      <c r="O421" s="259"/>
      <c r="P421" s="259"/>
      <c r="Q421" s="259"/>
      <c r="R421" s="259"/>
      <c r="S421" s="259"/>
      <c r="T421" s="259"/>
      <c r="U421" s="259"/>
      <c r="V421" s="259"/>
      <c r="W421" s="259"/>
      <c r="X421" s="259"/>
      <c r="Y421" s="259"/>
      <c r="Z421" s="259"/>
    </row>
    <row r="422" spans="1:26" ht="15.75" customHeight="1">
      <c r="A422" s="259"/>
      <c r="B422" s="259"/>
      <c r="C422" s="259"/>
      <c r="D422" s="259"/>
      <c r="E422" s="259"/>
      <c r="F422" s="259"/>
      <c r="G422" s="259"/>
      <c r="H422" s="315"/>
      <c r="I422" s="259"/>
      <c r="J422" s="259"/>
      <c r="K422" s="259"/>
      <c r="L422" s="259"/>
      <c r="M422" s="259"/>
      <c r="N422" s="259"/>
      <c r="O422" s="259"/>
      <c r="P422" s="259"/>
      <c r="Q422" s="259"/>
      <c r="R422" s="259"/>
      <c r="S422" s="259"/>
      <c r="T422" s="259"/>
      <c r="U422" s="259"/>
      <c r="V422" s="259"/>
      <c r="W422" s="259"/>
      <c r="X422" s="259"/>
      <c r="Y422" s="259"/>
      <c r="Z422" s="259"/>
    </row>
    <row r="423" spans="1:26" ht="15.75" customHeight="1">
      <c r="A423" s="259"/>
      <c r="B423" s="259"/>
      <c r="C423" s="259"/>
      <c r="D423" s="259"/>
      <c r="E423" s="259"/>
      <c r="F423" s="259"/>
      <c r="G423" s="259"/>
      <c r="H423" s="315"/>
      <c r="I423" s="259"/>
      <c r="J423" s="259"/>
      <c r="K423" s="259"/>
      <c r="L423" s="259"/>
      <c r="M423" s="259"/>
      <c r="N423" s="259"/>
      <c r="O423" s="259"/>
      <c r="P423" s="259"/>
      <c r="Q423" s="259"/>
      <c r="R423" s="259"/>
      <c r="S423" s="259"/>
      <c r="T423" s="259"/>
      <c r="U423" s="259"/>
      <c r="V423" s="259"/>
      <c r="W423" s="259"/>
      <c r="X423" s="259"/>
      <c r="Y423" s="259"/>
      <c r="Z423" s="259"/>
    </row>
    <row r="424" spans="1:26" ht="15.75" customHeight="1">
      <c r="A424" s="259"/>
      <c r="B424" s="259"/>
      <c r="C424" s="259"/>
      <c r="D424" s="259"/>
      <c r="E424" s="259"/>
      <c r="F424" s="259"/>
      <c r="G424" s="259"/>
      <c r="H424" s="315"/>
      <c r="I424" s="259"/>
      <c r="J424" s="259"/>
      <c r="K424" s="259"/>
      <c r="L424" s="259"/>
      <c r="M424" s="259"/>
      <c r="N424" s="259"/>
      <c r="O424" s="259"/>
      <c r="P424" s="259"/>
      <c r="Q424" s="259"/>
      <c r="R424" s="259"/>
      <c r="S424" s="259"/>
      <c r="T424" s="259"/>
      <c r="U424" s="259"/>
      <c r="V424" s="259"/>
      <c r="W424" s="259"/>
      <c r="X424" s="259"/>
      <c r="Y424" s="259"/>
      <c r="Z424" s="259"/>
    </row>
    <row r="425" spans="1:26" ht="15.75" customHeight="1">
      <c r="A425" s="259"/>
      <c r="B425" s="259"/>
      <c r="C425" s="259"/>
      <c r="D425" s="259"/>
      <c r="E425" s="259"/>
      <c r="F425" s="259"/>
      <c r="G425" s="259"/>
      <c r="H425" s="315"/>
      <c r="I425" s="259"/>
      <c r="J425" s="259"/>
      <c r="K425" s="259"/>
      <c r="L425" s="259"/>
      <c r="M425" s="259"/>
      <c r="N425" s="259"/>
      <c r="O425" s="259"/>
      <c r="P425" s="259"/>
      <c r="Q425" s="259"/>
      <c r="R425" s="259"/>
      <c r="S425" s="259"/>
      <c r="T425" s="259"/>
      <c r="U425" s="259"/>
      <c r="V425" s="259"/>
      <c r="W425" s="259"/>
      <c r="X425" s="259"/>
      <c r="Y425" s="259"/>
      <c r="Z425" s="259"/>
    </row>
    <row r="426" spans="1:26" ht="15.75" customHeight="1">
      <c r="A426" s="259"/>
      <c r="B426" s="259"/>
      <c r="C426" s="259"/>
      <c r="D426" s="259"/>
      <c r="E426" s="259"/>
      <c r="F426" s="259"/>
      <c r="G426" s="259"/>
      <c r="H426" s="315"/>
      <c r="I426" s="259"/>
      <c r="J426" s="259"/>
      <c r="K426" s="259"/>
      <c r="L426" s="259"/>
      <c r="M426" s="259"/>
      <c r="N426" s="259"/>
      <c r="O426" s="259"/>
      <c r="P426" s="259"/>
      <c r="Q426" s="259"/>
      <c r="R426" s="259"/>
      <c r="S426" s="259"/>
      <c r="T426" s="259"/>
      <c r="U426" s="259"/>
      <c r="V426" s="259"/>
      <c r="W426" s="259"/>
      <c r="X426" s="259"/>
      <c r="Y426" s="259"/>
      <c r="Z426" s="259"/>
    </row>
    <row r="427" spans="1:26" ht="15.75" customHeight="1">
      <c r="A427" s="259"/>
      <c r="B427" s="259"/>
      <c r="C427" s="259"/>
      <c r="D427" s="259"/>
      <c r="E427" s="259"/>
      <c r="F427" s="259"/>
      <c r="G427" s="259"/>
      <c r="H427" s="315"/>
      <c r="I427" s="259"/>
      <c r="J427" s="259"/>
      <c r="K427" s="259"/>
      <c r="L427" s="259"/>
      <c r="M427" s="259"/>
      <c r="N427" s="259"/>
      <c r="O427" s="259"/>
      <c r="P427" s="259"/>
      <c r="Q427" s="259"/>
      <c r="R427" s="259"/>
      <c r="S427" s="259"/>
      <c r="T427" s="259"/>
      <c r="U427" s="259"/>
      <c r="V427" s="259"/>
      <c r="W427" s="259"/>
      <c r="X427" s="259"/>
      <c r="Y427" s="259"/>
      <c r="Z427" s="259"/>
    </row>
    <row r="428" spans="1:26" ht="15.75" customHeight="1">
      <c r="A428" s="259"/>
      <c r="B428" s="259"/>
      <c r="C428" s="259"/>
      <c r="D428" s="259"/>
      <c r="E428" s="259"/>
      <c r="F428" s="259"/>
      <c r="G428" s="259"/>
      <c r="H428" s="315"/>
      <c r="I428" s="259"/>
      <c r="J428" s="259"/>
      <c r="K428" s="259"/>
      <c r="L428" s="259"/>
      <c r="M428" s="259"/>
      <c r="N428" s="259"/>
      <c r="O428" s="259"/>
      <c r="P428" s="259"/>
      <c r="Q428" s="259"/>
      <c r="R428" s="259"/>
      <c r="S428" s="259"/>
      <c r="T428" s="259"/>
      <c r="U428" s="259"/>
      <c r="V428" s="259"/>
      <c r="W428" s="259"/>
      <c r="X428" s="259"/>
      <c r="Y428" s="259"/>
      <c r="Z428" s="259"/>
    </row>
    <row r="429" spans="1:26" ht="15.75" customHeight="1">
      <c r="A429" s="259"/>
      <c r="B429" s="259"/>
      <c r="C429" s="259"/>
      <c r="D429" s="259"/>
      <c r="E429" s="259"/>
      <c r="F429" s="259"/>
      <c r="G429" s="259"/>
      <c r="H429" s="315"/>
      <c r="I429" s="259"/>
      <c r="J429" s="259"/>
      <c r="K429" s="259"/>
      <c r="L429" s="259"/>
      <c r="M429" s="259"/>
      <c r="N429" s="259"/>
      <c r="O429" s="259"/>
      <c r="P429" s="259"/>
      <c r="Q429" s="259"/>
      <c r="R429" s="259"/>
      <c r="S429" s="259"/>
      <c r="T429" s="259"/>
      <c r="U429" s="259"/>
      <c r="V429" s="259"/>
      <c r="W429" s="259"/>
      <c r="X429" s="259"/>
      <c r="Y429" s="259"/>
      <c r="Z429" s="259"/>
    </row>
    <row r="430" spans="1:26" ht="15.75" customHeight="1">
      <c r="A430" s="259"/>
      <c r="B430" s="259"/>
      <c r="C430" s="259"/>
      <c r="D430" s="259"/>
      <c r="E430" s="259"/>
      <c r="F430" s="259"/>
      <c r="G430" s="259"/>
      <c r="H430" s="315"/>
      <c r="I430" s="259"/>
      <c r="J430" s="259"/>
      <c r="K430" s="259"/>
      <c r="L430" s="259"/>
      <c r="M430" s="259"/>
      <c r="N430" s="259"/>
      <c r="O430" s="259"/>
      <c r="P430" s="259"/>
      <c r="Q430" s="259"/>
      <c r="R430" s="259"/>
      <c r="S430" s="259"/>
      <c r="T430" s="259"/>
      <c r="U430" s="259"/>
      <c r="V430" s="259"/>
      <c r="W430" s="259"/>
      <c r="X430" s="259"/>
      <c r="Y430" s="259"/>
      <c r="Z430" s="259"/>
    </row>
    <row r="431" spans="1:26" ht="15.75" customHeight="1">
      <c r="A431" s="259"/>
      <c r="B431" s="259"/>
      <c r="C431" s="259"/>
      <c r="D431" s="259"/>
      <c r="E431" s="259"/>
      <c r="F431" s="259"/>
      <c r="G431" s="259"/>
      <c r="H431" s="315"/>
      <c r="I431" s="259"/>
      <c r="J431" s="259"/>
      <c r="K431" s="259"/>
      <c r="L431" s="259"/>
      <c r="M431" s="259"/>
      <c r="N431" s="259"/>
      <c r="O431" s="259"/>
      <c r="P431" s="259"/>
      <c r="Q431" s="259"/>
      <c r="R431" s="259"/>
      <c r="S431" s="259"/>
      <c r="T431" s="259"/>
      <c r="U431" s="259"/>
      <c r="V431" s="259"/>
      <c r="W431" s="259"/>
      <c r="X431" s="259"/>
      <c r="Y431" s="259"/>
      <c r="Z431" s="259"/>
    </row>
    <row r="432" spans="1:26" ht="15.75" customHeight="1">
      <c r="A432" s="259"/>
      <c r="B432" s="259"/>
      <c r="C432" s="259"/>
      <c r="D432" s="259"/>
      <c r="E432" s="259"/>
      <c r="F432" s="259"/>
      <c r="G432" s="259"/>
      <c r="H432" s="315"/>
      <c r="I432" s="259"/>
      <c r="J432" s="259"/>
      <c r="K432" s="259"/>
      <c r="L432" s="259"/>
      <c r="M432" s="259"/>
      <c r="N432" s="259"/>
      <c r="O432" s="259"/>
      <c r="P432" s="259"/>
      <c r="Q432" s="259"/>
      <c r="R432" s="259"/>
      <c r="S432" s="259"/>
      <c r="T432" s="259"/>
      <c r="U432" s="259"/>
      <c r="V432" s="259"/>
      <c r="W432" s="259"/>
      <c r="X432" s="259"/>
      <c r="Y432" s="259"/>
      <c r="Z432" s="259"/>
    </row>
    <row r="433" spans="1:26" ht="15.75" customHeight="1">
      <c r="A433" s="259"/>
      <c r="B433" s="259"/>
      <c r="C433" s="259"/>
      <c r="D433" s="259"/>
      <c r="E433" s="259"/>
      <c r="F433" s="259"/>
      <c r="G433" s="259"/>
      <c r="H433" s="315"/>
      <c r="I433" s="259"/>
      <c r="J433" s="259"/>
      <c r="K433" s="259"/>
      <c r="L433" s="259"/>
      <c r="M433" s="259"/>
      <c r="N433" s="259"/>
      <c r="O433" s="259"/>
      <c r="P433" s="259"/>
      <c r="Q433" s="259"/>
      <c r="R433" s="259"/>
      <c r="S433" s="259"/>
      <c r="T433" s="259"/>
      <c r="U433" s="259"/>
      <c r="V433" s="259"/>
      <c r="W433" s="259"/>
      <c r="X433" s="259"/>
      <c r="Y433" s="259"/>
      <c r="Z433" s="259"/>
    </row>
    <row r="434" spans="1:26" ht="15.75" customHeight="1">
      <c r="A434" s="259"/>
      <c r="B434" s="259"/>
      <c r="C434" s="259"/>
      <c r="D434" s="259"/>
      <c r="E434" s="259"/>
      <c r="F434" s="259"/>
      <c r="G434" s="259"/>
      <c r="H434" s="315"/>
      <c r="I434" s="259"/>
      <c r="J434" s="259"/>
      <c r="K434" s="259"/>
      <c r="L434" s="259"/>
      <c r="M434" s="259"/>
      <c r="N434" s="259"/>
      <c r="O434" s="259"/>
      <c r="P434" s="259"/>
      <c r="Q434" s="259"/>
      <c r="R434" s="259"/>
      <c r="S434" s="259"/>
      <c r="T434" s="259"/>
      <c r="U434" s="259"/>
      <c r="V434" s="259"/>
      <c r="W434" s="259"/>
      <c r="X434" s="259"/>
      <c r="Y434" s="259"/>
      <c r="Z434" s="259"/>
    </row>
    <row r="435" spans="1:26" ht="15.75" customHeight="1">
      <c r="A435" s="259"/>
      <c r="B435" s="259"/>
      <c r="C435" s="259"/>
      <c r="D435" s="259"/>
      <c r="E435" s="259"/>
      <c r="F435" s="259"/>
      <c r="G435" s="259"/>
      <c r="H435" s="315"/>
      <c r="I435" s="259"/>
      <c r="J435" s="259"/>
      <c r="K435" s="259"/>
      <c r="L435" s="259"/>
      <c r="M435" s="259"/>
      <c r="N435" s="259"/>
      <c r="O435" s="259"/>
      <c r="P435" s="259"/>
      <c r="Q435" s="259"/>
      <c r="R435" s="259"/>
      <c r="S435" s="259"/>
      <c r="T435" s="259"/>
      <c r="U435" s="259"/>
      <c r="V435" s="259"/>
      <c r="W435" s="259"/>
      <c r="X435" s="259"/>
      <c r="Y435" s="259"/>
      <c r="Z435" s="259"/>
    </row>
    <row r="436" spans="1:26" ht="15.75" customHeight="1">
      <c r="A436" s="259"/>
      <c r="B436" s="259"/>
      <c r="C436" s="259"/>
      <c r="D436" s="259"/>
      <c r="E436" s="259"/>
      <c r="F436" s="259"/>
      <c r="G436" s="259"/>
      <c r="H436" s="315"/>
      <c r="I436" s="259"/>
      <c r="J436" s="259"/>
      <c r="K436" s="259"/>
      <c r="L436" s="259"/>
      <c r="M436" s="259"/>
      <c r="N436" s="259"/>
      <c r="O436" s="259"/>
      <c r="P436" s="259"/>
      <c r="Q436" s="259"/>
      <c r="R436" s="259"/>
      <c r="S436" s="259"/>
      <c r="T436" s="259"/>
      <c r="U436" s="259"/>
      <c r="V436" s="259"/>
      <c r="W436" s="259"/>
      <c r="X436" s="259"/>
      <c r="Y436" s="259"/>
      <c r="Z436" s="259"/>
    </row>
    <row r="437" spans="1:26" ht="15.75" customHeight="1">
      <c r="A437" s="259"/>
      <c r="B437" s="259"/>
      <c r="C437" s="259"/>
      <c r="D437" s="259"/>
      <c r="E437" s="259"/>
      <c r="F437" s="259"/>
      <c r="G437" s="259"/>
      <c r="H437" s="315"/>
      <c r="I437" s="259"/>
      <c r="J437" s="259"/>
      <c r="K437" s="259"/>
      <c r="L437" s="259"/>
      <c r="M437" s="259"/>
      <c r="N437" s="259"/>
      <c r="O437" s="259"/>
      <c r="P437" s="259"/>
      <c r="Q437" s="259"/>
      <c r="R437" s="259"/>
      <c r="S437" s="259"/>
      <c r="T437" s="259"/>
      <c r="U437" s="259"/>
      <c r="V437" s="259"/>
      <c r="W437" s="259"/>
      <c r="X437" s="259"/>
      <c r="Y437" s="259"/>
      <c r="Z437" s="259"/>
    </row>
    <row r="438" spans="1:26" ht="15.75" customHeight="1">
      <c r="A438" s="259"/>
      <c r="B438" s="259"/>
      <c r="C438" s="259"/>
      <c r="D438" s="259"/>
      <c r="E438" s="259"/>
      <c r="F438" s="259"/>
      <c r="G438" s="259"/>
      <c r="H438" s="315"/>
      <c r="I438" s="259"/>
      <c r="J438" s="259"/>
      <c r="K438" s="259"/>
      <c r="L438" s="259"/>
      <c r="M438" s="259"/>
      <c r="N438" s="259"/>
      <c r="O438" s="259"/>
      <c r="P438" s="259"/>
      <c r="Q438" s="259"/>
      <c r="R438" s="259"/>
      <c r="S438" s="259"/>
      <c r="T438" s="259"/>
      <c r="U438" s="259"/>
      <c r="V438" s="259"/>
      <c r="W438" s="259"/>
      <c r="X438" s="259"/>
      <c r="Y438" s="259"/>
      <c r="Z438" s="259"/>
    </row>
    <row r="439" spans="1:26" ht="15.75" customHeight="1">
      <c r="A439" s="259"/>
      <c r="B439" s="259"/>
      <c r="C439" s="259"/>
      <c r="D439" s="259"/>
      <c r="E439" s="259"/>
      <c r="F439" s="259"/>
      <c r="G439" s="259"/>
      <c r="H439" s="315"/>
      <c r="I439" s="259"/>
      <c r="J439" s="259"/>
      <c r="K439" s="259"/>
      <c r="L439" s="259"/>
      <c r="M439" s="259"/>
      <c r="N439" s="259"/>
      <c r="O439" s="259"/>
      <c r="P439" s="259"/>
      <c r="Q439" s="259"/>
      <c r="R439" s="259"/>
      <c r="S439" s="259"/>
      <c r="T439" s="259"/>
      <c r="U439" s="259"/>
      <c r="V439" s="259"/>
      <c r="W439" s="259"/>
      <c r="X439" s="259"/>
      <c r="Y439" s="259"/>
      <c r="Z439" s="259"/>
    </row>
    <row r="440" spans="1:26" ht="15.75" customHeight="1">
      <c r="A440" s="259"/>
      <c r="B440" s="259"/>
      <c r="C440" s="259"/>
      <c r="D440" s="259"/>
      <c r="E440" s="259"/>
      <c r="F440" s="259"/>
      <c r="G440" s="259"/>
      <c r="H440" s="315"/>
      <c r="I440" s="259"/>
      <c r="J440" s="259"/>
      <c r="K440" s="259"/>
      <c r="L440" s="259"/>
      <c r="M440" s="259"/>
      <c r="N440" s="259"/>
      <c r="O440" s="259"/>
      <c r="P440" s="259"/>
      <c r="Q440" s="259"/>
      <c r="R440" s="259"/>
      <c r="S440" s="259"/>
      <c r="T440" s="259"/>
      <c r="U440" s="259"/>
      <c r="V440" s="259"/>
      <c r="W440" s="259"/>
      <c r="X440" s="259"/>
      <c r="Y440" s="259"/>
      <c r="Z440" s="259"/>
    </row>
    <row r="441" spans="1:26" ht="15.75" customHeight="1">
      <c r="A441" s="259"/>
      <c r="B441" s="259"/>
      <c r="C441" s="259"/>
      <c r="D441" s="259"/>
      <c r="E441" s="259"/>
      <c r="F441" s="259"/>
      <c r="G441" s="259"/>
      <c r="H441" s="315"/>
      <c r="I441" s="259"/>
      <c r="J441" s="259"/>
      <c r="K441" s="259"/>
      <c r="L441" s="259"/>
      <c r="M441" s="259"/>
      <c r="N441" s="259"/>
      <c r="O441" s="259"/>
      <c r="P441" s="259"/>
      <c r="Q441" s="259"/>
      <c r="R441" s="259"/>
      <c r="S441" s="259"/>
      <c r="T441" s="259"/>
      <c r="U441" s="259"/>
      <c r="V441" s="259"/>
      <c r="W441" s="259"/>
      <c r="X441" s="259"/>
      <c r="Y441" s="259"/>
      <c r="Z441" s="259"/>
    </row>
    <row r="442" spans="1:26" ht="15.75" customHeight="1">
      <c r="A442" s="259"/>
      <c r="B442" s="259"/>
      <c r="C442" s="259"/>
      <c r="D442" s="259"/>
      <c r="E442" s="259"/>
      <c r="F442" s="259"/>
      <c r="G442" s="259"/>
      <c r="H442" s="315"/>
      <c r="I442" s="259"/>
      <c r="J442" s="259"/>
      <c r="K442" s="259"/>
      <c r="L442" s="259"/>
      <c r="M442" s="259"/>
      <c r="N442" s="259"/>
      <c r="O442" s="259"/>
      <c r="P442" s="259"/>
      <c r="Q442" s="259"/>
      <c r="R442" s="259"/>
      <c r="S442" s="259"/>
      <c r="T442" s="259"/>
      <c r="U442" s="259"/>
      <c r="V442" s="259"/>
      <c r="W442" s="259"/>
      <c r="X442" s="259"/>
      <c r="Y442" s="259"/>
      <c r="Z442" s="259"/>
    </row>
    <row r="443" spans="1:26" ht="15.75" customHeight="1">
      <c r="A443" s="259"/>
      <c r="B443" s="259"/>
      <c r="C443" s="259"/>
      <c r="D443" s="259"/>
      <c r="E443" s="259"/>
      <c r="F443" s="259"/>
      <c r="G443" s="259"/>
      <c r="H443" s="315"/>
      <c r="I443" s="259"/>
      <c r="J443" s="259"/>
      <c r="K443" s="259"/>
      <c r="L443" s="259"/>
      <c r="M443" s="259"/>
      <c r="N443" s="259"/>
      <c r="O443" s="259"/>
      <c r="P443" s="259"/>
      <c r="Q443" s="259"/>
      <c r="R443" s="259"/>
      <c r="S443" s="259"/>
      <c r="T443" s="259"/>
      <c r="U443" s="259"/>
      <c r="V443" s="259"/>
      <c r="W443" s="259"/>
      <c r="X443" s="259"/>
      <c r="Y443" s="259"/>
      <c r="Z443" s="259"/>
    </row>
    <row r="444" spans="1:26" ht="15.75" customHeight="1">
      <c r="A444" s="259"/>
      <c r="B444" s="259"/>
      <c r="C444" s="259"/>
      <c r="D444" s="259"/>
      <c r="E444" s="259"/>
      <c r="F444" s="259"/>
      <c r="G444" s="259"/>
      <c r="H444" s="315"/>
      <c r="I444" s="259"/>
      <c r="J444" s="259"/>
      <c r="K444" s="259"/>
      <c r="L444" s="259"/>
      <c r="M444" s="259"/>
      <c r="N444" s="259"/>
      <c r="O444" s="259"/>
      <c r="P444" s="259"/>
      <c r="Q444" s="259"/>
      <c r="R444" s="259"/>
      <c r="S444" s="259"/>
      <c r="T444" s="259"/>
      <c r="U444" s="259"/>
      <c r="V444" s="259"/>
      <c r="W444" s="259"/>
      <c r="X444" s="259"/>
      <c r="Y444" s="259"/>
      <c r="Z444" s="259"/>
    </row>
    <row r="445" spans="1:26" ht="15.75" customHeight="1">
      <c r="A445" s="259"/>
      <c r="B445" s="259"/>
      <c r="C445" s="259"/>
      <c r="D445" s="259"/>
      <c r="E445" s="259"/>
      <c r="F445" s="259"/>
      <c r="G445" s="259"/>
      <c r="H445" s="315"/>
      <c r="I445" s="259"/>
      <c r="J445" s="259"/>
      <c r="K445" s="259"/>
      <c r="L445" s="259"/>
      <c r="M445" s="259"/>
      <c r="N445" s="259"/>
      <c r="O445" s="259"/>
      <c r="P445" s="259"/>
      <c r="Q445" s="259"/>
      <c r="R445" s="259"/>
      <c r="S445" s="259"/>
      <c r="T445" s="259"/>
      <c r="U445" s="259"/>
      <c r="V445" s="259"/>
      <c r="W445" s="259"/>
      <c r="X445" s="259"/>
      <c r="Y445" s="259"/>
      <c r="Z445" s="259"/>
    </row>
    <row r="446" spans="1:26" ht="15.75" customHeight="1">
      <c r="A446" s="259"/>
      <c r="B446" s="259"/>
      <c r="C446" s="259"/>
      <c r="D446" s="259"/>
      <c r="E446" s="259"/>
      <c r="F446" s="259"/>
      <c r="G446" s="259"/>
      <c r="H446" s="315"/>
      <c r="I446" s="259"/>
      <c r="J446" s="259"/>
      <c r="K446" s="259"/>
      <c r="L446" s="259"/>
      <c r="M446" s="259"/>
      <c r="N446" s="259"/>
      <c r="O446" s="259"/>
      <c r="P446" s="259"/>
      <c r="Q446" s="259"/>
      <c r="R446" s="259"/>
      <c r="S446" s="259"/>
      <c r="T446" s="259"/>
      <c r="U446" s="259"/>
      <c r="V446" s="259"/>
      <c r="W446" s="259"/>
      <c r="X446" s="259"/>
      <c r="Y446" s="259"/>
      <c r="Z446" s="259"/>
    </row>
    <row r="447" spans="1:26" ht="15.75" customHeight="1">
      <c r="A447" s="259"/>
      <c r="B447" s="259"/>
      <c r="C447" s="259"/>
      <c r="D447" s="259"/>
      <c r="E447" s="259"/>
      <c r="F447" s="259"/>
      <c r="G447" s="259"/>
      <c r="H447" s="315"/>
      <c r="I447" s="259"/>
      <c r="J447" s="259"/>
      <c r="K447" s="259"/>
      <c r="L447" s="259"/>
      <c r="M447" s="259"/>
      <c r="N447" s="259"/>
      <c r="O447" s="259"/>
      <c r="P447" s="259"/>
      <c r="Q447" s="259"/>
      <c r="R447" s="259"/>
      <c r="S447" s="259"/>
      <c r="T447" s="259"/>
      <c r="U447" s="259"/>
      <c r="V447" s="259"/>
      <c r="W447" s="259"/>
      <c r="X447" s="259"/>
      <c r="Y447" s="259"/>
      <c r="Z447" s="259"/>
    </row>
    <row r="448" spans="1:26" ht="15.75" customHeight="1">
      <c r="A448" s="259"/>
      <c r="B448" s="259"/>
      <c r="C448" s="259"/>
      <c r="D448" s="259"/>
      <c r="E448" s="259"/>
      <c r="F448" s="259"/>
      <c r="G448" s="259"/>
      <c r="H448" s="315"/>
      <c r="I448" s="259"/>
      <c r="J448" s="259"/>
      <c r="K448" s="259"/>
      <c r="L448" s="259"/>
      <c r="M448" s="259"/>
      <c r="N448" s="259"/>
      <c r="O448" s="259"/>
      <c r="P448" s="259"/>
      <c r="Q448" s="259"/>
      <c r="R448" s="259"/>
      <c r="S448" s="259"/>
      <c r="T448" s="259"/>
      <c r="U448" s="259"/>
      <c r="V448" s="259"/>
      <c r="W448" s="259"/>
      <c r="X448" s="259"/>
      <c r="Y448" s="259"/>
      <c r="Z448" s="259"/>
    </row>
    <row r="449" spans="1:26" ht="15.75" customHeight="1">
      <c r="A449" s="259"/>
      <c r="B449" s="259"/>
      <c r="C449" s="259"/>
      <c r="D449" s="259"/>
      <c r="E449" s="259"/>
      <c r="F449" s="259"/>
      <c r="G449" s="259"/>
      <c r="H449" s="315"/>
      <c r="I449" s="259"/>
      <c r="J449" s="259"/>
      <c r="K449" s="259"/>
      <c r="L449" s="259"/>
      <c r="M449" s="259"/>
      <c r="N449" s="259"/>
      <c r="O449" s="259"/>
      <c r="P449" s="259"/>
      <c r="Q449" s="259"/>
      <c r="R449" s="259"/>
      <c r="S449" s="259"/>
      <c r="T449" s="259"/>
      <c r="U449" s="259"/>
      <c r="V449" s="259"/>
      <c r="W449" s="259"/>
      <c r="X449" s="259"/>
      <c r="Y449" s="259"/>
      <c r="Z449" s="259"/>
    </row>
    <row r="450" spans="1:26" ht="15.75" customHeight="1">
      <c r="A450" s="259"/>
      <c r="B450" s="259"/>
      <c r="C450" s="259"/>
      <c r="D450" s="259"/>
      <c r="E450" s="259"/>
      <c r="F450" s="259"/>
      <c r="G450" s="259"/>
      <c r="H450" s="315"/>
      <c r="I450" s="259"/>
      <c r="J450" s="259"/>
      <c r="K450" s="259"/>
      <c r="L450" s="259"/>
      <c r="M450" s="259"/>
      <c r="N450" s="259"/>
      <c r="O450" s="259"/>
      <c r="P450" s="259"/>
      <c r="Q450" s="259"/>
      <c r="R450" s="259"/>
      <c r="S450" s="259"/>
      <c r="T450" s="259"/>
      <c r="U450" s="259"/>
      <c r="V450" s="259"/>
      <c r="W450" s="259"/>
      <c r="X450" s="259"/>
      <c r="Y450" s="259"/>
      <c r="Z450" s="259"/>
    </row>
    <row r="451" spans="1:26" ht="15.75" customHeight="1">
      <c r="A451" s="259"/>
      <c r="B451" s="259"/>
      <c r="C451" s="259"/>
      <c r="D451" s="259"/>
      <c r="E451" s="259"/>
      <c r="F451" s="259"/>
      <c r="G451" s="259"/>
      <c r="H451" s="315"/>
      <c r="I451" s="259"/>
      <c r="J451" s="259"/>
      <c r="K451" s="259"/>
      <c r="L451" s="259"/>
      <c r="M451" s="259"/>
      <c r="N451" s="259"/>
      <c r="O451" s="259"/>
      <c r="P451" s="259"/>
      <c r="Q451" s="259"/>
      <c r="R451" s="259"/>
      <c r="S451" s="259"/>
      <c r="T451" s="259"/>
      <c r="U451" s="259"/>
      <c r="V451" s="259"/>
      <c r="W451" s="259"/>
      <c r="X451" s="259"/>
      <c r="Y451" s="259"/>
      <c r="Z451" s="259"/>
    </row>
    <row r="452" spans="1:26" ht="15.75" customHeight="1">
      <c r="A452" s="259"/>
      <c r="B452" s="259"/>
      <c r="C452" s="259"/>
      <c r="D452" s="259"/>
      <c r="E452" s="259"/>
      <c r="F452" s="259"/>
      <c r="G452" s="259"/>
      <c r="H452" s="315"/>
      <c r="I452" s="259"/>
      <c r="J452" s="259"/>
      <c r="K452" s="259"/>
      <c r="L452" s="259"/>
      <c r="M452" s="259"/>
      <c r="N452" s="259"/>
      <c r="O452" s="259"/>
      <c r="P452" s="259"/>
      <c r="Q452" s="259"/>
      <c r="R452" s="259"/>
      <c r="S452" s="259"/>
      <c r="T452" s="259"/>
      <c r="U452" s="259"/>
      <c r="V452" s="259"/>
      <c r="W452" s="259"/>
      <c r="X452" s="259"/>
      <c r="Y452" s="259"/>
      <c r="Z452" s="259"/>
    </row>
    <row r="453" spans="1:26" ht="15.75" customHeight="1">
      <c r="A453" s="259"/>
      <c r="B453" s="259"/>
      <c r="C453" s="259"/>
      <c r="D453" s="259"/>
      <c r="E453" s="259"/>
      <c r="F453" s="259"/>
      <c r="G453" s="259"/>
      <c r="H453" s="315"/>
      <c r="I453" s="259"/>
      <c r="J453" s="259"/>
      <c r="K453" s="259"/>
      <c r="L453" s="259"/>
      <c r="M453" s="259"/>
      <c r="N453" s="259"/>
      <c r="O453" s="259"/>
      <c r="P453" s="259"/>
      <c r="Q453" s="259"/>
      <c r="R453" s="259"/>
      <c r="S453" s="259"/>
      <c r="T453" s="259"/>
      <c r="U453" s="259"/>
      <c r="V453" s="259"/>
      <c r="W453" s="259"/>
      <c r="X453" s="259"/>
      <c r="Y453" s="259"/>
      <c r="Z453" s="259"/>
    </row>
    <row r="454" spans="1:26" ht="15.75" customHeight="1">
      <c r="A454" s="259"/>
      <c r="B454" s="259"/>
      <c r="C454" s="259"/>
      <c r="D454" s="259"/>
      <c r="E454" s="259"/>
      <c r="F454" s="259"/>
      <c r="G454" s="259"/>
      <c r="H454" s="315"/>
      <c r="I454" s="259"/>
      <c r="J454" s="259"/>
      <c r="K454" s="259"/>
      <c r="L454" s="259"/>
      <c r="M454" s="259"/>
      <c r="N454" s="259"/>
      <c r="O454" s="259"/>
      <c r="P454" s="259"/>
      <c r="Q454" s="259"/>
      <c r="R454" s="259"/>
      <c r="S454" s="259"/>
      <c r="T454" s="259"/>
      <c r="U454" s="259"/>
      <c r="V454" s="259"/>
      <c r="W454" s="259"/>
      <c r="X454" s="259"/>
      <c r="Y454" s="259"/>
      <c r="Z454" s="259"/>
    </row>
    <row r="455" spans="1:26" ht="15.75" customHeight="1">
      <c r="A455" s="259"/>
      <c r="B455" s="259"/>
      <c r="C455" s="259"/>
      <c r="D455" s="259"/>
      <c r="E455" s="259"/>
      <c r="F455" s="259"/>
      <c r="G455" s="259"/>
      <c r="H455" s="315"/>
      <c r="I455" s="259"/>
      <c r="J455" s="259"/>
      <c r="K455" s="259"/>
      <c r="L455" s="259"/>
      <c r="M455" s="259"/>
      <c r="N455" s="259"/>
      <c r="O455" s="259"/>
      <c r="P455" s="259"/>
      <c r="Q455" s="259"/>
      <c r="R455" s="259"/>
      <c r="S455" s="259"/>
      <c r="T455" s="259"/>
      <c r="U455" s="259"/>
      <c r="V455" s="259"/>
      <c r="W455" s="259"/>
      <c r="X455" s="259"/>
      <c r="Y455" s="259"/>
      <c r="Z455" s="259"/>
    </row>
    <row r="456" spans="1:26" ht="15.75" customHeight="1">
      <c r="A456" s="259"/>
      <c r="B456" s="259"/>
      <c r="C456" s="259"/>
      <c r="D456" s="259"/>
      <c r="E456" s="259"/>
      <c r="F456" s="259"/>
      <c r="G456" s="259"/>
      <c r="H456" s="315"/>
      <c r="I456" s="259"/>
      <c r="J456" s="259"/>
      <c r="K456" s="259"/>
      <c r="L456" s="259"/>
      <c r="M456" s="259"/>
      <c r="N456" s="259"/>
      <c r="O456" s="259"/>
      <c r="P456" s="259"/>
      <c r="Q456" s="259"/>
      <c r="R456" s="259"/>
      <c r="S456" s="259"/>
      <c r="T456" s="259"/>
      <c r="U456" s="259"/>
      <c r="V456" s="259"/>
      <c r="W456" s="259"/>
      <c r="X456" s="259"/>
      <c r="Y456" s="259"/>
      <c r="Z456" s="259"/>
    </row>
    <row r="457" spans="1:26" ht="15.75" customHeight="1">
      <c r="A457" s="259"/>
      <c r="B457" s="259"/>
      <c r="C457" s="259"/>
      <c r="D457" s="259"/>
      <c r="E457" s="259"/>
      <c r="F457" s="259"/>
      <c r="G457" s="259"/>
      <c r="H457" s="315"/>
      <c r="I457" s="259"/>
      <c r="J457" s="259"/>
      <c r="K457" s="259"/>
      <c r="L457" s="259"/>
      <c r="M457" s="259"/>
      <c r="N457" s="259"/>
      <c r="O457" s="259"/>
      <c r="P457" s="259"/>
      <c r="Q457" s="259"/>
      <c r="R457" s="259"/>
      <c r="S457" s="259"/>
      <c r="T457" s="259"/>
      <c r="U457" s="259"/>
      <c r="V457" s="259"/>
      <c r="W457" s="259"/>
      <c r="X457" s="259"/>
      <c r="Y457" s="259"/>
      <c r="Z457" s="259"/>
    </row>
    <row r="458" spans="1:26" ht="15.75" customHeight="1">
      <c r="A458" s="259"/>
      <c r="B458" s="259"/>
      <c r="C458" s="259"/>
      <c r="D458" s="259"/>
      <c r="E458" s="259"/>
      <c r="F458" s="259"/>
      <c r="G458" s="259"/>
      <c r="H458" s="315"/>
      <c r="I458" s="259"/>
      <c r="J458" s="259"/>
      <c r="K458" s="259"/>
      <c r="L458" s="259"/>
      <c r="M458" s="259"/>
      <c r="N458" s="259"/>
      <c r="O458" s="259"/>
      <c r="P458" s="259"/>
      <c r="Q458" s="259"/>
      <c r="R458" s="259"/>
      <c r="S458" s="259"/>
      <c r="T458" s="259"/>
      <c r="U458" s="259"/>
      <c r="V458" s="259"/>
      <c r="W458" s="259"/>
      <c r="X458" s="259"/>
      <c r="Y458" s="259"/>
      <c r="Z458" s="259"/>
    </row>
    <row r="459" spans="1:26" ht="15.75" customHeight="1">
      <c r="A459" s="259"/>
      <c r="B459" s="259"/>
      <c r="C459" s="259"/>
      <c r="D459" s="259"/>
      <c r="E459" s="259"/>
      <c r="F459" s="259"/>
      <c r="G459" s="259"/>
      <c r="H459" s="315"/>
      <c r="I459" s="259"/>
      <c r="J459" s="259"/>
      <c r="K459" s="259"/>
      <c r="L459" s="259"/>
      <c r="M459" s="259"/>
      <c r="N459" s="259"/>
      <c r="O459" s="259"/>
      <c r="P459" s="259"/>
      <c r="Q459" s="259"/>
      <c r="R459" s="259"/>
      <c r="S459" s="259"/>
      <c r="T459" s="259"/>
      <c r="U459" s="259"/>
      <c r="V459" s="259"/>
      <c r="W459" s="259"/>
      <c r="X459" s="259"/>
      <c r="Y459" s="259"/>
      <c r="Z459" s="259"/>
    </row>
    <row r="460" spans="1:26" ht="15.75" customHeight="1">
      <c r="A460" s="259"/>
      <c r="B460" s="259"/>
      <c r="C460" s="259"/>
      <c r="D460" s="259"/>
      <c r="E460" s="259"/>
      <c r="F460" s="259"/>
      <c r="G460" s="259"/>
      <c r="H460" s="315"/>
      <c r="I460" s="259"/>
      <c r="J460" s="259"/>
      <c r="K460" s="259"/>
      <c r="L460" s="259"/>
      <c r="M460" s="259"/>
      <c r="N460" s="259"/>
      <c r="O460" s="259"/>
      <c r="P460" s="259"/>
      <c r="Q460" s="259"/>
      <c r="R460" s="259"/>
      <c r="S460" s="259"/>
      <c r="T460" s="259"/>
      <c r="U460" s="259"/>
      <c r="V460" s="259"/>
      <c r="W460" s="259"/>
      <c r="X460" s="259"/>
      <c r="Y460" s="259"/>
      <c r="Z460" s="259"/>
    </row>
    <row r="461" spans="1:26" ht="15.75" customHeight="1">
      <c r="A461" s="259"/>
      <c r="B461" s="259"/>
      <c r="C461" s="259"/>
      <c r="D461" s="259"/>
      <c r="E461" s="259"/>
      <c r="F461" s="259"/>
      <c r="G461" s="259"/>
      <c r="H461" s="315"/>
      <c r="I461" s="259"/>
      <c r="J461" s="259"/>
      <c r="K461" s="259"/>
      <c r="L461" s="259"/>
      <c r="M461" s="259"/>
      <c r="N461" s="259"/>
      <c r="O461" s="259"/>
      <c r="P461" s="259"/>
      <c r="Q461" s="259"/>
      <c r="R461" s="259"/>
      <c r="S461" s="259"/>
      <c r="T461" s="259"/>
      <c r="U461" s="259"/>
      <c r="V461" s="259"/>
      <c r="W461" s="259"/>
      <c r="X461" s="259"/>
      <c r="Y461" s="259"/>
      <c r="Z461" s="259"/>
    </row>
    <row r="462" spans="1:26" ht="15.75" customHeight="1">
      <c r="A462" s="259"/>
      <c r="B462" s="259"/>
      <c r="C462" s="259"/>
      <c r="D462" s="259"/>
      <c r="E462" s="259"/>
      <c r="F462" s="259"/>
      <c r="G462" s="259"/>
      <c r="H462" s="315"/>
      <c r="I462" s="259"/>
      <c r="J462" s="259"/>
      <c r="K462" s="259"/>
      <c r="L462" s="259"/>
      <c r="M462" s="259"/>
      <c r="N462" s="259"/>
      <c r="O462" s="259"/>
      <c r="P462" s="259"/>
      <c r="Q462" s="259"/>
      <c r="R462" s="259"/>
      <c r="S462" s="259"/>
      <c r="T462" s="259"/>
      <c r="U462" s="259"/>
      <c r="V462" s="259"/>
      <c r="W462" s="259"/>
      <c r="X462" s="259"/>
      <c r="Y462" s="259"/>
      <c r="Z462" s="259"/>
    </row>
    <row r="463" spans="1:26" ht="15.75" customHeight="1">
      <c r="A463" s="259"/>
      <c r="B463" s="259"/>
      <c r="C463" s="259"/>
      <c r="D463" s="259"/>
      <c r="E463" s="259"/>
      <c r="F463" s="259"/>
      <c r="G463" s="259"/>
      <c r="H463" s="315"/>
      <c r="I463" s="259"/>
      <c r="J463" s="259"/>
      <c r="K463" s="259"/>
      <c r="L463" s="259"/>
      <c r="M463" s="259"/>
      <c r="N463" s="259"/>
      <c r="O463" s="259"/>
      <c r="P463" s="259"/>
      <c r="Q463" s="259"/>
      <c r="R463" s="259"/>
      <c r="S463" s="259"/>
      <c r="T463" s="259"/>
      <c r="U463" s="259"/>
      <c r="V463" s="259"/>
      <c r="W463" s="259"/>
      <c r="X463" s="259"/>
      <c r="Y463" s="259"/>
      <c r="Z463" s="259"/>
    </row>
    <row r="464" spans="1:26" ht="15.75" customHeight="1">
      <c r="A464" s="259"/>
      <c r="B464" s="259"/>
      <c r="C464" s="259"/>
      <c r="D464" s="259"/>
      <c r="E464" s="259"/>
      <c r="F464" s="259"/>
      <c r="G464" s="259"/>
      <c r="H464" s="315"/>
      <c r="I464" s="259"/>
      <c r="J464" s="259"/>
      <c r="K464" s="259"/>
      <c r="L464" s="259"/>
      <c r="M464" s="259"/>
      <c r="N464" s="259"/>
      <c r="O464" s="259"/>
      <c r="P464" s="259"/>
      <c r="Q464" s="259"/>
      <c r="R464" s="259"/>
      <c r="S464" s="259"/>
      <c r="T464" s="259"/>
      <c r="U464" s="259"/>
      <c r="V464" s="259"/>
      <c r="W464" s="259"/>
      <c r="X464" s="259"/>
      <c r="Y464" s="259"/>
      <c r="Z464" s="259"/>
    </row>
    <row r="465" spans="1:26" ht="15.75" customHeight="1">
      <c r="A465" s="259"/>
      <c r="B465" s="259"/>
      <c r="C465" s="259"/>
      <c r="D465" s="259"/>
      <c r="E465" s="259"/>
      <c r="F465" s="259"/>
      <c r="G465" s="259"/>
      <c r="H465" s="315"/>
      <c r="I465" s="259"/>
      <c r="J465" s="259"/>
      <c r="K465" s="259"/>
      <c r="L465" s="259"/>
      <c r="M465" s="259"/>
      <c r="N465" s="259"/>
      <c r="O465" s="259"/>
      <c r="P465" s="259"/>
      <c r="Q465" s="259"/>
      <c r="R465" s="259"/>
      <c r="S465" s="259"/>
      <c r="T465" s="259"/>
      <c r="U465" s="259"/>
      <c r="V465" s="259"/>
      <c r="W465" s="259"/>
      <c r="X465" s="259"/>
      <c r="Y465" s="259"/>
      <c r="Z465" s="259"/>
    </row>
    <row r="466" spans="1:26" ht="15.75" customHeight="1">
      <c r="A466" s="259"/>
      <c r="B466" s="259"/>
      <c r="C466" s="259"/>
      <c r="D466" s="259"/>
      <c r="E466" s="259"/>
      <c r="F466" s="259"/>
      <c r="G466" s="259"/>
      <c r="H466" s="315"/>
      <c r="I466" s="259"/>
      <c r="J466" s="259"/>
      <c r="K466" s="259"/>
      <c r="L466" s="259"/>
      <c r="M466" s="259"/>
      <c r="N466" s="259"/>
      <c r="O466" s="259"/>
      <c r="P466" s="259"/>
      <c r="Q466" s="259"/>
      <c r="R466" s="259"/>
      <c r="S466" s="259"/>
      <c r="T466" s="259"/>
      <c r="U466" s="259"/>
      <c r="V466" s="259"/>
      <c r="W466" s="259"/>
      <c r="X466" s="259"/>
      <c r="Y466" s="259"/>
      <c r="Z466" s="259"/>
    </row>
    <row r="467" spans="1:26" ht="15.75" customHeight="1">
      <c r="A467" s="259"/>
      <c r="B467" s="259"/>
      <c r="C467" s="259"/>
      <c r="D467" s="259"/>
      <c r="E467" s="259"/>
      <c r="F467" s="259"/>
      <c r="G467" s="259"/>
      <c r="H467" s="315"/>
      <c r="I467" s="259"/>
      <c r="J467" s="259"/>
      <c r="K467" s="259"/>
      <c r="L467" s="259"/>
      <c r="M467" s="259"/>
      <c r="N467" s="259"/>
      <c r="O467" s="259"/>
      <c r="P467" s="259"/>
      <c r="Q467" s="259"/>
      <c r="R467" s="259"/>
      <c r="S467" s="259"/>
      <c r="T467" s="259"/>
      <c r="U467" s="259"/>
      <c r="V467" s="259"/>
      <c r="W467" s="259"/>
      <c r="X467" s="259"/>
      <c r="Y467" s="259"/>
      <c r="Z467" s="259"/>
    </row>
    <row r="468" spans="1:26" ht="15.75" customHeight="1">
      <c r="A468" s="259"/>
      <c r="B468" s="259"/>
      <c r="C468" s="259"/>
      <c r="D468" s="259"/>
      <c r="E468" s="259"/>
      <c r="F468" s="259"/>
      <c r="G468" s="259"/>
      <c r="H468" s="315"/>
      <c r="I468" s="259"/>
      <c r="J468" s="259"/>
      <c r="K468" s="259"/>
      <c r="L468" s="259"/>
      <c r="M468" s="259"/>
      <c r="N468" s="259"/>
      <c r="O468" s="259"/>
      <c r="P468" s="259"/>
      <c r="Q468" s="259"/>
      <c r="R468" s="259"/>
      <c r="S468" s="259"/>
      <c r="T468" s="259"/>
      <c r="U468" s="259"/>
      <c r="V468" s="259"/>
      <c r="W468" s="259"/>
      <c r="X468" s="259"/>
      <c r="Y468" s="259"/>
      <c r="Z468" s="259"/>
    </row>
    <row r="469" spans="1:26" ht="15.75" customHeight="1">
      <c r="A469" s="259"/>
      <c r="B469" s="259"/>
      <c r="C469" s="259"/>
      <c r="D469" s="259"/>
      <c r="E469" s="259"/>
      <c r="F469" s="259"/>
      <c r="G469" s="259"/>
      <c r="H469" s="315"/>
      <c r="I469" s="259"/>
      <c r="J469" s="259"/>
      <c r="K469" s="259"/>
      <c r="L469" s="259"/>
      <c r="M469" s="259"/>
      <c r="N469" s="259"/>
      <c r="O469" s="259"/>
      <c r="P469" s="259"/>
      <c r="Q469" s="259"/>
      <c r="R469" s="259"/>
      <c r="S469" s="259"/>
      <c r="T469" s="259"/>
      <c r="U469" s="259"/>
      <c r="V469" s="259"/>
      <c r="W469" s="259"/>
      <c r="X469" s="259"/>
      <c r="Y469" s="259"/>
      <c r="Z469" s="259"/>
    </row>
    <row r="470" spans="1:26" ht="15.75" customHeight="1">
      <c r="A470" s="259"/>
      <c r="B470" s="259"/>
      <c r="C470" s="259"/>
      <c r="D470" s="259"/>
      <c r="E470" s="259"/>
      <c r="F470" s="259"/>
      <c r="G470" s="259"/>
      <c r="H470" s="315"/>
      <c r="I470" s="259"/>
      <c r="J470" s="259"/>
      <c r="K470" s="259"/>
      <c r="L470" s="259"/>
      <c r="M470" s="259"/>
      <c r="N470" s="259"/>
      <c r="O470" s="259"/>
      <c r="P470" s="259"/>
      <c r="Q470" s="259"/>
      <c r="R470" s="259"/>
      <c r="S470" s="259"/>
      <c r="T470" s="259"/>
      <c r="U470" s="259"/>
      <c r="V470" s="259"/>
      <c r="W470" s="259"/>
      <c r="X470" s="259"/>
      <c r="Y470" s="259"/>
      <c r="Z470" s="259"/>
    </row>
    <row r="471" spans="1:26" ht="15.75" customHeight="1">
      <c r="A471" s="259"/>
      <c r="B471" s="259"/>
      <c r="C471" s="259"/>
      <c r="D471" s="259"/>
      <c r="E471" s="259"/>
      <c r="F471" s="259"/>
      <c r="G471" s="259"/>
      <c r="H471" s="315"/>
      <c r="I471" s="259"/>
      <c r="J471" s="259"/>
      <c r="K471" s="259"/>
      <c r="L471" s="259"/>
      <c r="M471" s="259"/>
      <c r="N471" s="259"/>
      <c r="O471" s="259"/>
      <c r="P471" s="259"/>
      <c r="Q471" s="259"/>
      <c r="R471" s="259"/>
      <c r="S471" s="259"/>
      <c r="T471" s="259"/>
      <c r="U471" s="259"/>
      <c r="V471" s="259"/>
      <c r="W471" s="259"/>
      <c r="X471" s="259"/>
      <c r="Y471" s="259"/>
      <c r="Z471" s="259"/>
    </row>
    <row r="472" spans="1:26" ht="15.75" customHeight="1">
      <c r="A472" s="259"/>
      <c r="B472" s="259"/>
      <c r="C472" s="259"/>
      <c r="D472" s="259"/>
      <c r="E472" s="259"/>
      <c r="F472" s="259"/>
      <c r="G472" s="259"/>
      <c r="H472" s="315"/>
      <c r="I472" s="259"/>
      <c r="J472" s="259"/>
      <c r="K472" s="259"/>
      <c r="L472" s="259"/>
      <c r="M472" s="259"/>
      <c r="N472" s="259"/>
      <c r="O472" s="259"/>
      <c r="P472" s="259"/>
      <c r="Q472" s="259"/>
      <c r="R472" s="259"/>
      <c r="S472" s="259"/>
      <c r="T472" s="259"/>
      <c r="U472" s="259"/>
      <c r="V472" s="259"/>
      <c r="W472" s="259"/>
      <c r="X472" s="259"/>
      <c r="Y472" s="259"/>
      <c r="Z472" s="259"/>
    </row>
    <row r="473" spans="1:26" ht="15.75" customHeight="1">
      <c r="A473" s="259"/>
      <c r="B473" s="259"/>
      <c r="C473" s="259"/>
      <c r="D473" s="259"/>
      <c r="E473" s="259"/>
      <c r="F473" s="259"/>
      <c r="G473" s="259"/>
      <c r="H473" s="315"/>
      <c r="I473" s="259"/>
      <c r="J473" s="259"/>
      <c r="K473" s="259"/>
      <c r="L473" s="259"/>
      <c r="M473" s="259"/>
      <c r="N473" s="259"/>
      <c r="O473" s="259"/>
      <c r="P473" s="259"/>
      <c r="Q473" s="259"/>
      <c r="R473" s="259"/>
      <c r="S473" s="259"/>
      <c r="T473" s="259"/>
      <c r="U473" s="259"/>
      <c r="V473" s="259"/>
      <c r="W473" s="259"/>
      <c r="X473" s="259"/>
      <c r="Y473" s="259"/>
      <c r="Z473" s="259"/>
    </row>
    <row r="474" spans="1:26" ht="15.75" customHeight="1">
      <c r="A474" s="259"/>
      <c r="B474" s="259"/>
      <c r="C474" s="259"/>
      <c r="D474" s="259"/>
      <c r="E474" s="259"/>
      <c r="F474" s="259"/>
      <c r="G474" s="259"/>
      <c r="H474" s="315"/>
      <c r="I474" s="259"/>
      <c r="J474" s="259"/>
      <c r="K474" s="259"/>
      <c r="L474" s="259"/>
      <c r="M474" s="259"/>
      <c r="N474" s="259"/>
      <c r="O474" s="259"/>
      <c r="P474" s="259"/>
      <c r="Q474" s="259"/>
      <c r="R474" s="259"/>
      <c r="S474" s="259"/>
      <c r="T474" s="259"/>
      <c r="U474" s="259"/>
      <c r="V474" s="259"/>
      <c r="W474" s="259"/>
      <c r="X474" s="259"/>
      <c r="Y474" s="259"/>
      <c r="Z474" s="259"/>
    </row>
    <row r="475" spans="1:26" ht="15.75" customHeight="1">
      <c r="A475" s="259"/>
      <c r="B475" s="259"/>
      <c r="C475" s="259"/>
      <c r="D475" s="259"/>
      <c r="E475" s="259"/>
      <c r="F475" s="259"/>
      <c r="G475" s="259"/>
      <c r="H475" s="315"/>
      <c r="I475" s="259"/>
      <c r="J475" s="259"/>
      <c r="K475" s="259"/>
      <c r="L475" s="259"/>
      <c r="M475" s="259"/>
      <c r="N475" s="259"/>
      <c r="O475" s="259"/>
      <c r="P475" s="259"/>
      <c r="Q475" s="259"/>
      <c r="R475" s="259"/>
      <c r="S475" s="259"/>
      <c r="T475" s="259"/>
      <c r="U475" s="259"/>
      <c r="V475" s="259"/>
      <c r="W475" s="259"/>
      <c r="X475" s="259"/>
      <c r="Y475" s="259"/>
      <c r="Z475" s="259"/>
    </row>
    <row r="476" spans="1:26" ht="15.75" customHeight="1">
      <c r="A476" s="259"/>
      <c r="B476" s="259"/>
      <c r="C476" s="259"/>
      <c r="D476" s="259"/>
      <c r="E476" s="259"/>
      <c r="F476" s="259"/>
      <c r="G476" s="259"/>
      <c r="H476" s="315"/>
      <c r="I476" s="259"/>
      <c r="J476" s="259"/>
      <c r="K476" s="259"/>
      <c r="L476" s="259"/>
      <c r="M476" s="259"/>
      <c r="N476" s="259"/>
      <c r="O476" s="259"/>
      <c r="P476" s="259"/>
      <c r="Q476" s="259"/>
      <c r="R476" s="259"/>
      <c r="S476" s="259"/>
      <c r="T476" s="259"/>
      <c r="U476" s="259"/>
      <c r="V476" s="259"/>
      <c r="W476" s="259"/>
      <c r="X476" s="259"/>
      <c r="Y476" s="259"/>
      <c r="Z476" s="259"/>
    </row>
    <row r="477" spans="1:26" ht="15.75" customHeight="1">
      <c r="A477" s="259"/>
      <c r="B477" s="259"/>
      <c r="C477" s="259"/>
      <c r="D477" s="259"/>
      <c r="E477" s="259"/>
      <c r="F477" s="259"/>
      <c r="G477" s="259"/>
      <c r="H477" s="315"/>
      <c r="I477" s="259"/>
      <c r="J477" s="259"/>
      <c r="K477" s="259"/>
      <c r="L477" s="259"/>
      <c r="M477" s="259"/>
      <c r="N477" s="259"/>
      <c r="O477" s="259"/>
      <c r="P477" s="259"/>
      <c r="Q477" s="259"/>
      <c r="R477" s="259"/>
      <c r="S477" s="259"/>
      <c r="T477" s="259"/>
      <c r="U477" s="259"/>
      <c r="V477" s="259"/>
      <c r="W477" s="259"/>
      <c r="X477" s="259"/>
      <c r="Y477" s="259"/>
      <c r="Z477" s="259"/>
    </row>
    <row r="478" spans="1:26" ht="15.75" customHeight="1">
      <c r="A478" s="259"/>
      <c r="B478" s="259"/>
      <c r="C478" s="259"/>
      <c r="D478" s="259"/>
      <c r="E478" s="259"/>
      <c r="F478" s="259"/>
      <c r="G478" s="259"/>
      <c r="H478" s="315"/>
      <c r="I478" s="259"/>
      <c r="J478" s="259"/>
      <c r="K478" s="259"/>
      <c r="L478" s="259"/>
      <c r="M478" s="259"/>
      <c r="N478" s="259"/>
      <c r="O478" s="259"/>
      <c r="P478" s="259"/>
      <c r="Q478" s="259"/>
      <c r="R478" s="259"/>
      <c r="S478" s="259"/>
      <c r="T478" s="259"/>
      <c r="U478" s="259"/>
      <c r="V478" s="259"/>
      <c r="W478" s="259"/>
      <c r="X478" s="259"/>
      <c r="Y478" s="259"/>
      <c r="Z478" s="259"/>
    </row>
    <row r="479" spans="1:26" ht="15.75" customHeight="1">
      <c r="A479" s="259"/>
      <c r="B479" s="259"/>
      <c r="C479" s="259"/>
      <c r="D479" s="259"/>
      <c r="E479" s="259"/>
      <c r="F479" s="259"/>
      <c r="G479" s="259"/>
      <c r="H479" s="315"/>
      <c r="I479" s="259"/>
      <c r="J479" s="259"/>
      <c r="K479" s="259"/>
      <c r="L479" s="259"/>
      <c r="M479" s="259"/>
      <c r="N479" s="259"/>
      <c r="O479" s="259"/>
      <c r="P479" s="259"/>
      <c r="Q479" s="259"/>
      <c r="R479" s="259"/>
      <c r="S479" s="259"/>
      <c r="T479" s="259"/>
      <c r="U479" s="259"/>
      <c r="V479" s="259"/>
      <c r="W479" s="259"/>
      <c r="X479" s="259"/>
      <c r="Y479" s="259"/>
      <c r="Z479" s="259"/>
    </row>
    <row r="480" spans="1:26" ht="15.75" customHeight="1">
      <c r="A480" s="259"/>
      <c r="B480" s="259"/>
      <c r="C480" s="259"/>
      <c r="D480" s="259"/>
      <c r="E480" s="259"/>
      <c r="F480" s="259"/>
      <c r="G480" s="259"/>
      <c r="H480" s="315"/>
      <c r="I480" s="259"/>
      <c r="J480" s="259"/>
      <c r="K480" s="259"/>
      <c r="L480" s="259"/>
      <c r="M480" s="259"/>
      <c r="N480" s="259"/>
      <c r="O480" s="259"/>
      <c r="P480" s="259"/>
      <c r="Q480" s="259"/>
      <c r="R480" s="259"/>
      <c r="S480" s="259"/>
      <c r="T480" s="259"/>
      <c r="U480" s="259"/>
      <c r="V480" s="259"/>
      <c r="W480" s="259"/>
      <c r="X480" s="259"/>
      <c r="Y480" s="259"/>
      <c r="Z480" s="259"/>
    </row>
    <row r="481" spans="1:26" ht="15.75" customHeight="1">
      <c r="A481" s="259"/>
      <c r="B481" s="259"/>
      <c r="C481" s="259"/>
      <c r="D481" s="259"/>
      <c r="E481" s="259"/>
      <c r="F481" s="259"/>
      <c r="G481" s="259"/>
      <c r="H481" s="315"/>
      <c r="I481" s="259"/>
      <c r="J481" s="259"/>
      <c r="K481" s="259"/>
      <c r="L481" s="259"/>
      <c r="M481" s="259"/>
      <c r="N481" s="259"/>
      <c r="O481" s="259"/>
      <c r="P481" s="259"/>
      <c r="Q481" s="259"/>
      <c r="R481" s="259"/>
      <c r="S481" s="259"/>
      <c r="T481" s="259"/>
      <c r="U481" s="259"/>
      <c r="V481" s="259"/>
      <c r="W481" s="259"/>
      <c r="X481" s="259"/>
      <c r="Y481" s="259"/>
      <c r="Z481" s="259"/>
    </row>
    <row r="482" spans="1:26" ht="15.75" customHeight="1">
      <c r="A482" s="259"/>
      <c r="B482" s="259"/>
      <c r="C482" s="259"/>
      <c r="D482" s="259"/>
      <c r="E482" s="259"/>
      <c r="F482" s="259"/>
      <c r="G482" s="259"/>
      <c r="H482" s="315"/>
      <c r="I482" s="259"/>
      <c r="J482" s="259"/>
      <c r="K482" s="259"/>
      <c r="L482" s="259"/>
      <c r="M482" s="259"/>
      <c r="N482" s="259"/>
      <c r="O482" s="259"/>
      <c r="P482" s="259"/>
      <c r="Q482" s="259"/>
      <c r="R482" s="259"/>
      <c r="S482" s="259"/>
      <c r="T482" s="259"/>
      <c r="U482" s="259"/>
      <c r="V482" s="259"/>
      <c r="W482" s="259"/>
      <c r="X482" s="259"/>
      <c r="Y482" s="259"/>
      <c r="Z482" s="259"/>
    </row>
    <row r="483" spans="1:26" ht="15.75" customHeight="1">
      <c r="A483" s="259"/>
      <c r="B483" s="259"/>
      <c r="C483" s="259"/>
      <c r="D483" s="259"/>
      <c r="E483" s="259"/>
      <c r="F483" s="259"/>
      <c r="G483" s="259"/>
      <c r="H483" s="315"/>
      <c r="I483" s="259"/>
      <c r="J483" s="259"/>
      <c r="K483" s="259"/>
      <c r="L483" s="259"/>
      <c r="M483" s="259"/>
      <c r="N483" s="259"/>
      <c r="O483" s="259"/>
      <c r="P483" s="259"/>
      <c r="Q483" s="259"/>
      <c r="R483" s="259"/>
      <c r="S483" s="259"/>
      <c r="T483" s="259"/>
      <c r="U483" s="259"/>
      <c r="V483" s="259"/>
      <c r="W483" s="259"/>
      <c r="X483" s="259"/>
      <c r="Y483" s="259"/>
      <c r="Z483" s="259"/>
    </row>
    <row r="484" spans="1:26" ht="15.75" customHeight="1">
      <c r="A484" s="259"/>
      <c r="B484" s="259"/>
      <c r="C484" s="259"/>
      <c r="D484" s="259"/>
      <c r="E484" s="259"/>
      <c r="F484" s="259"/>
      <c r="G484" s="259"/>
      <c r="H484" s="315"/>
      <c r="I484" s="259"/>
      <c r="J484" s="259"/>
      <c r="K484" s="259"/>
      <c r="L484" s="259"/>
      <c r="M484" s="259"/>
      <c r="N484" s="259"/>
      <c r="O484" s="259"/>
      <c r="P484" s="259"/>
      <c r="Q484" s="259"/>
      <c r="R484" s="259"/>
      <c r="S484" s="259"/>
      <c r="T484" s="259"/>
      <c r="U484" s="259"/>
      <c r="V484" s="259"/>
      <c r="W484" s="259"/>
      <c r="X484" s="259"/>
      <c r="Y484" s="259"/>
      <c r="Z484" s="259"/>
    </row>
    <row r="485" spans="1:26" ht="15.75" customHeight="1">
      <c r="A485" s="259"/>
      <c r="B485" s="259"/>
      <c r="C485" s="259"/>
      <c r="D485" s="259"/>
      <c r="E485" s="259"/>
      <c r="F485" s="259"/>
      <c r="G485" s="259"/>
      <c r="H485" s="315"/>
      <c r="I485" s="259"/>
      <c r="J485" s="259"/>
      <c r="K485" s="259"/>
      <c r="L485" s="259"/>
      <c r="M485" s="259"/>
      <c r="N485" s="259"/>
      <c r="O485" s="259"/>
      <c r="P485" s="259"/>
      <c r="Q485" s="259"/>
      <c r="R485" s="259"/>
      <c r="S485" s="259"/>
      <c r="T485" s="259"/>
      <c r="U485" s="259"/>
      <c r="V485" s="259"/>
      <c r="W485" s="259"/>
      <c r="X485" s="259"/>
      <c r="Y485" s="259"/>
      <c r="Z485" s="259"/>
    </row>
    <row r="486" spans="1:26" ht="15.75" customHeight="1">
      <c r="A486" s="259"/>
      <c r="B486" s="259"/>
      <c r="C486" s="259"/>
      <c r="D486" s="259"/>
      <c r="E486" s="259"/>
      <c r="F486" s="259"/>
      <c r="G486" s="259"/>
      <c r="H486" s="315"/>
      <c r="I486" s="259"/>
      <c r="J486" s="259"/>
      <c r="K486" s="259"/>
      <c r="L486" s="259"/>
      <c r="M486" s="259"/>
      <c r="N486" s="259"/>
      <c r="O486" s="259"/>
      <c r="P486" s="259"/>
      <c r="Q486" s="259"/>
      <c r="R486" s="259"/>
      <c r="S486" s="259"/>
      <c r="T486" s="259"/>
      <c r="U486" s="259"/>
      <c r="V486" s="259"/>
      <c r="W486" s="259"/>
      <c r="X486" s="259"/>
      <c r="Y486" s="259"/>
      <c r="Z486" s="259"/>
    </row>
    <row r="487" spans="1:26" ht="15.75" customHeight="1">
      <c r="A487" s="259"/>
      <c r="B487" s="259"/>
      <c r="C487" s="259"/>
      <c r="D487" s="259"/>
      <c r="E487" s="259"/>
      <c r="F487" s="259"/>
      <c r="G487" s="259"/>
      <c r="H487" s="315"/>
      <c r="I487" s="259"/>
      <c r="J487" s="259"/>
      <c r="K487" s="259"/>
      <c r="L487" s="259"/>
      <c r="M487" s="259"/>
      <c r="N487" s="259"/>
      <c r="O487" s="259"/>
      <c r="P487" s="259"/>
      <c r="Q487" s="259"/>
      <c r="R487" s="259"/>
      <c r="S487" s="259"/>
      <c r="T487" s="259"/>
      <c r="U487" s="259"/>
      <c r="V487" s="259"/>
      <c r="W487" s="259"/>
      <c r="X487" s="259"/>
      <c r="Y487" s="259"/>
      <c r="Z487" s="259"/>
    </row>
    <row r="488" spans="1:26" ht="15.75" customHeight="1">
      <c r="A488" s="259"/>
      <c r="B488" s="259"/>
      <c r="C488" s="259"/>
      <c r="D488" s="259"/>
      <c r="E488" s="259"/>
      <c r="F488" s="259"/>
      <c r="G488" s="259"/>
      <c r="H488" s="315"/>
      <c r="I488" s="259"/>
      <c r="J488" s="259"/>
      <c r="K488" s="259"/>
      <c r="L488" s="259"/>
      <c r="M488" s="259"/>
      <c r="N488" s="259"/>
      <c r="O488" s="259"/>
      <c r="P488" s="259"/>
      <c r="Q488" s="259"/>
      <c r="R488" s="259"/>
      <c r="S488" s="259"/>
      <c r="T488" s="259"/>
      <c r="U488" s="259"/>
      <c r="V488" s="259"/>
      <c r="W488" s="259"/>
      <c r="X488" s="259"/>
      <c r="Y488" s="259"/>
      <c r="Z488" s="259"/>
    </row>
    <row r="489" spans="1:26" ht="15.75" customHeight="1">
      <c r="A489" s="259"/>
      <c r="B489" s="259"/>
      <c r="C489" s="259"/>
      <c r="D489" s="259"/>
      <c r="E489" s="259"/>
      <c r="F489" s="259"/>
      <c r="G489" s="259"/>
      <c r="H489" s="315"/>
      <c r="I489" s="259"/>
      <c r="J489" s="259"/>
      <c r="K489" s="259"/>
      <c r="L489" s="259"/>
      <c r="M489" s="259"/>
      <c r="N489" s="259"/>
      <c r="O489" s="259"/>
      <c r="P489" s="259"/>
      <c r="Q489" s="259"/>
      <c r="R489" s="259"/>
      <c r="S489" s="259"/>
      <c r="T489" s="259"/>
      <c r="U489" s="259"/>
      <c r="V489" s="259"/>
      <c r="W489" s="259"/>
      <c r="X489" s="259"/>
      <c r="Y489" s="259"/>
      <c r="Z489" s="259"/>
    </row>
    <row r="490" spans="1:26" ht="15.75" customHeight="1">
      <c r="A490" s="259"/>
      <c r="B490" s="259"/>
      <c r="C490" s="259"/>
      <c r="D490" s="259"/>
      <c r="E490" s="259"/>
      <c r="F490" s="259"/>
      <c r="G490" s="259"/>
      <c r="H490" s="315"/>
      <c r="I490" s="259"/>
      <c r="J490" s="259"/>
      <c r="K490" s="259"/>
      <c r="L490" s="259"/>
      <c r="M490" s="259"/>
      <c r="N490" s="259"/>
      <c r="O490" s="259"/>
      <c r="P490" s="259"/>
      <c r="Q490" s="259"/>
      <c r="R490" s="259"/>
      <c r="S490" s="259"/>
      <c r="T490" s="259"/>
      <c r="U490" s="259"/>
      <c r="V490" s="259"/>
      <c r="W490" s="259"/>
      <c r="X490" s="259"/>
      <c r="Y490" s="259"/>
      <c r="Z490" s="259"/>
    </row>
    <row r="491" spans="1:26" ht="15.75" customHeight="1">
      <c r="A491" s="259"/>
      <c r="B491" s="259"/>
      <c r="C491" s="259"/>
      <c r="D491" s="259"/>
      <c r="E491" s="259"/>
      <c r="F491" s="259"/>
      <c r="G491" s="259"/>
      <c r="H491" s="315"/>
      <c r="I491" s="259"/>
      <c r="J491" s="259"/>
      <c r="K491" s="259"/>
      <c r="L491" s="259"/>
      <c r="M491" s="259"/>
      <c r="N491" s="259"/>
      <c r="O491" s="259"/>
      <c r="P491" s="259"/>
      <c r="Q491" s="259"/>
      <c r="R491" s="259"/>
      <c r="S491" s="259"/>
      <c r="T491" s="259"/>
      <c r="U491" s="259"/>
      <c r="V491" s="259"/>
      <c r="W491" s="259"/>
      <c r="X491" s="259"/>
      <c r="Y491" s="259"/>
      <c r="Z491" s="259"/>
    </row>
    <row r="492" spans="1:26" ht="15.75" customHeight="1">
      <c r="A492" s="259"/>
      <c r="B492" s="259"/>
      <c r="C492" s="259"/>
      <c r="D492" s="259"/>
      <c r="E492" s="259"/>
      <c r="F492" s="259"/>
      <c r="G492" s="259"/>
      <c r="H492" s="315"/>
      <c r="I492" s="259"/>
      <c r="J492" s="259"/>
      <c r="K492" s="259"/>
      <c r="L492" s="259"/>
      <c r="M492" s="259"/>
      <c r="N492" s="259"/>
      <c r="O492" s="259"/>
      <c r="P492" s="259"/>
      <c r="Q492" s="259"/>
      <c r="R492" s="259"/>
      <c r="S492" s="259"/>
      <c r="T492" s="259"/>
      <c r="U492" s="259"/>
      <c r="V492" s="259"/>
      <c r="W492" s="259"/>
      <c r="X492" s="259"/>
      <c r="Y492" s="259"/>
      <c r="Z492" s="259"/>
    </row>
    <row r="493" spans="1:26" ht="15.75" customHeight="1">
      <c r="A493" s="259"/>
      <c r="B493" s="259"/>
      <c r="C493" s="259"/>
      <c r="D493" s="259"/>
      <c r="E493" s="259"/>
      <c r="F493" s="259"/>
      <c r="G493" s="259"/>
      <c r="H493" s="315"/>
      <c r="I493" s="259"/>
      <c r="J493" s="259"/>
      <c r="K493" s="259"/>
      <c r="L493" s="259"/>
      <c r="M493" s="259"/>
      <c r="N493" s="259"/>
      <c r="O493" s="259"/>
      <c r="P493" s="259"/>
      <c r="Q493" s="259"/>
      <c r="R493" s="259"/>
      <c r="S493" s="259"/>
      <c r="T493" s="259"/>
      <c r="U493" s="259"/>
      <c r="V493" s="259"/>
      <c r="W493" s="259"/>
      <c r="X493" s="259"/>
      <c r="Y493" s="259"/>
      <c r="Z493" s="259"/>
    </row>
    <row r="494" spans="1:26" ht="15.75" customHeight="1">
      <c r="A494" s="259"/>
      <c r="B494" s="259"/>
      <c r="C494" s="259"/>
      <c r="D494" s="259"/>
      <c r="E494" s="259"/>
      <c r="F494" s="259"/>
      <c r="G494" s="259"/>
      <c r="H494" s="315"/>
      <c r="I494" s="259"/>
      <c r="J494" s="259"/>
      <c r="K494" s="259"/>
      <c r="L494" s="259"/>
      <c r="M494" s="259"/>
      <c r="N494" s="259"/>
      <c r="O494" s="259"/>
      <c r="P494" s="259"/>
      <c r="Q494" s="259"/>
      <c r="R494" s="259"/>
      <c r="S494" s="259"/>
      <c r="T494" s="259"/>
      <c r="U494" s="259"/>
      <c r="V494" s="259"/>
      <c r="W494" s="259"/>
      <c r="X494" s="259"/>
      <c r="Y494" s="259"/>
      <c r="Z494" s="259"/>
    </row>
    <row r="495" spans="1:26" ht="15.75" customHeight="1">
      <c r="A495" s="259"/>
      <c r="B495" s="259"/>
      <c r="C495" s="259"/>
      <c r="D495" s="259"/>
      <c r="E495" s="259"/>
      <c r="F495" s="259"/>
      <c r="G495" s="259"/>
      <c r="H495" s="315"/>
      <c r="I495" s="259"/>
      <c r="J495" s="259"/>
      <c r="K495" s="259"/>
      <c r="L495" s="259"/>
      <c r="M495" s="259"/>
      <c r="N495" s="259"/>
      <c r="O495" s="259"/>
      <c r="P495" s="259"/>
      <c r="Q495" s="259"/>
      <c r="R495" s="259"/>
      <c r="S495" s="259"/>
      <c r="T495" s="259"/>
      <c r="U495" s="259"/>
      <c r="V495" s="259"/>
      <c r="W495" s="259"/>
      <c r="X495" s="259"/>
      <c r="Y495" s="259"/>
      <c r="Z495" s="259"/>
    </row>
    <row r="496" spans="1:26" ht="15.75" customHeight="1">
      <c r="A496" s="259"/>
      <c r="B496" s="259"/>
      <c r="C496" s="259"/>
      <c r="D496" s="259"/>
      <c r="E496" s="259"/>
      <c r="F496" s="259"/>
      <c r="G496" s="259"/>
      <c r="H496" s="315"/>
      <c r="I496" s="259"/>
      <c r="J496" s="259"/>
      <c r="K496" s="259"/>
      <c r="L496" s="259"/>
      <c r="M496" s="259"/>
      <c r="N496" s="259"/>
      <c r="O496" s="259"/>
      <c r="P496" s="259"/>
      <c r="Q496" s="259"/>
      <c r="R496" s="259"/>
      <c r="S496" s="259"/>
      <c r="T496" s="259"/>
      <c r="U496" s="259"/>
      <c r="V496" s="259"/>
      <c r="W496" s="259"/>
      <c r="X496" s="259"/>
      <c r="Y496" s="259"/>
      <c r="Z496" s="259"/>
    </row>
    <row r="497" spans="1:26" ht="15.75" customHeight="1">
      <c r="A497" s="259"/>
      <c r="B497" s="259"/>
      <c r="C497" s="259"/>
      <c r="D497" s="259"/>
      <c r="E497" s="259"/>
      <c r="F497" s="259"/>
      <c r="G497" s="259"/>
      <c r="H497" s="315"/>
      <c r="I497" s="259"/>
      <c r="J497" s="259"/>
      <c r="K497" s="259"/>
      <c r="L497" s="259"/>
      <c r="M497" s="259"/>
      <c r="N497" s="259"/>
      <c r="O497" s="259"/>
      <c r="P497" s="259"/>
      <c r="Q497" s="259"/>
      <c r="R497" s="259"/>
      <c r="S497" s="259"/>
      <c r="T497" s="259"/>
      <c r="U497" s="259"/>
      <c r="V497" s="259"/>
      <c r="W497" s="259"/>
      <c r="X497" s="259"/>
      <c r="Y497" s="259"/>
      <c r="Z497" s="259"/>
    </row>
    <row r="498" spans="1:26" ht="15.75" customHeight="1">
      <c r="A498" s="259"/>
      <c r="B498" s="259"/>
      <c r="C498" s="259"/>
      <c r="D498" s="259"/>
      <c r="E498" s="259"/>
      <c r="F498" s="259"/>
      <c r="G498" s="259"/>
      <c r="H498" s="315"/>
      <c r="I498" s="259"/>
      <c r="J498" s="259"/>
      <c r="K498" s="259"/>
      <c r="L498" s="259"/>
      <c r="M498" s="259"/>
      <c r="N498" s="259"/>
      <c r="O498" s="259"/>
      <c r="P498" s="259"/>
      <c r="Q498" s="259"/>
      <c r="R498" s="259"/>
      <c r="S498" s="259"/>
      <c r="T498" s="259"/>
      <c r="U498" s="259"/>
      <c r="V498" s="259"/>
      <c r="W498" s="259"/>
      <c r="X498" s="259"/>
      <c r="Y498" s="259"/>
      <c r="Z498" s="259"/>
    </row>
    <row r="499" spans="1:26" ht="15.75" customHeight="1">
      <c r="A499" s="259"/>
      <c r="B499" s="259"/>
      <c r="C499" s="259"/>
      <c r="D499" s="259"/>
      <c r="E499" s="259"/>
      <c r="F499" s="259"/>
      <c r="G499" s="259"/>
      <c r="H499" s="315"/>
      <c r="I499" s="259"/>
      <c r="J499" s="259"/>
      <c r="K499" s="259"/>
      <c r="L499" s="259"/>
      <c r="M499" s="259"/>
      <c r="N499" s="259"/>
      <c r="O499" s="259"/>
      <c r="P499" s="259"/>
      <c r="Q499" s="259"/>
      <c r="R499" s="259"/>
      <c r="S499" s="259"/>
      <c r="T499" s="259"/>
      <c r="U499" s="259"/>
      <c r="V499" s="259"/>
      <c r="W499" s="259"/>
      <c r="X499" s="259"/>
      <c r="Y499" s="259"/>
      <c r="Z499" s="259"/>
    </row>
    <row r="500" spans="1:26" ht="15.75" customHeight="1">
      <c r="A500" s="259"/>
      <c r="B500" s="259"/>
      <c r="C500" s="259"/>
      <c r="D500" s="259"/>
      <c r="E500" s="259"/>
      <c r="F500" s="259"/>
      <c r="G500" s="259"/>
      <c r="H500" s="315"/>
      <c r="I500" s="259"/>
      <c r="J500" s="259"/>
      <c r="K500" s="259"/>
      <c r="L500" s="259"/>
      <c r="M500" s="259"/>
      <c r="N500" s="259"/>
      <c r="O500" s="259"/>
      <c r="P500" s="259"/>
      <c r="Q500" s="259"/>
      <c r="R500" s="259"/>
      <c r="S500" s="259"/>
      <c r="T500" s="259"/>
      <c r="U500" s="259"/>
      <c r="V500" s="259"/>
      <c r="W500" s="259"/>
      <c r="X500" s="259"/>
      <c r="Y500" s="259"/>
      <c r="Z500" s="259"/>
    </row>
    <row r="501" spans="1:26" ht="15.75" customHeight="1">
      <c r="A501" s="259"/>
      <c r="B501" s="259"/>
      <c r="C501" s="259"/>
      <c r="D501" s="259"/>
      <c r="E501" s="259"/>
      <c r="F501" s="259"/>
      <c r="G501" s="259"/>
      <c r="H501" s="315"/>
      <c r="I501" s="259"/>
      <c r="J501" s="259"/>
      <c r="K501" s="259"/>
      <c r="L501" s="259"/>
      <c r="M501" s="259"/>
      <c r="N501" s="259"/>
      <c r="O501" s="259"/>
      <c r="P501" s="259"/>
      <c r="Q501" s="259"/>
      <c r="R501" s="259"/>
      <c r="S501" s="259"/>
      <c r="T501" s="259"/>
      <c r="U501" s="259"/>
      <c r="V501" s="259"/>
      <c r="W501" s="259"/>
      <c r="X501" s="259"/>
      <c r="Y501" s="259"/>
      <c r="Z501" s="259"/>
    </row>
    <row r="502" spans="1:26" ht="15.75" customHeight="1">
      <c r="A502" s="259"/>
      <c r="B502" s="259"/>
      <c r="C502" s="259"/>
      <c r="D502" s="259"/>
      <c r="E502" s="259"/>
      <c r="F502" s="259"/>
      <c r="G502" s="259"/>
      <c r="H502" s="315"/>
      <c r="I502" s="259"/>
      <c r="J502" s="259"/>
      <c r="K502" s="259"/>
      <c r="L502" s="259"/>
      <c r="M502" s="259"/>
      <c r="N502" s="259"/>
      <c r="O502" s="259"/>
      <c r="P502" s="259"/>
      <c r="Q502" s="259"/>
      <c r="R502" s="259"/>
      <c r="S502" s="259"/>
      <c r="T502" s="259"/>
      <c r="U502" s="259"/>
      <c r="V502" s="259"/>
      <c r="W502" s="259"/>
      <c r="X502" s="259"/>
      <c r="Y502" s="259"/>
      <c r="Z502" s="259"/>
    </row>
    <row r="503" spans="1:26" ht="15.75" customHeight="1">
      <c r="A503" s="259"/>
      <c r="B503" s="259"/>
      <c r="C503" s="259"/>
      <c r="D503" s="259"/>
      <c r="E503" s="259"/>
      <c r="F503" s="259"/>
      <c r="G503" s="259"/>
      <c r="H503" s="315"/>
      <c r="I503" s="259"/>
      <c r="J503" s="259"/>
      <c r="K503" s="259"/>
      <c r="L503" s="259"/>
      <c r="M503" s="259"/>
      <c r="N503" s="259"/>
      <c r="O503" s="259"/>
      <c r="P503" s="259"/>
      <c r="Q503" s="259"/>
      <c r="R503" s="259"/>
      <c r="S503" s="259"/>
      <c r="T503" s="259"/>
      <c r="U503" s="259"/>
      <c r="V503" s="259"/>
      <c r="W503" s="259"/>
      <c r="X503" s="259"/>
      <c r="Y503" s="259"/>
      <c r="Z503" s="259"/>
    </row>
    <row r="504" spans="1:26" ht="15.75" customHeight="1">
      <c r="A504" s="259"/>
      <c r="B504" s="259"/>
      <c r="C504" s="259"/>
      <c r="D504" s="259"/>
      <c r="E504" s="259"/>
      <c r="F504" s="259"/>
      <c r="G504" s="259"/>
      <c r="H504" s="315"/>
      <c r="I504" s="259"/>
      <c r="J504" s="259"/>
      <c r="K504" s="259"/>
      <c r="L504" s="259"/>
      <c r="M504" s="259"/>
      <c r="N504" s="259"/>
      <c r="O504" s="259"/>
      <c r="P504" s="259"/>
      <c r="Q504" s="259"/>
      <c r="R504" s="259"/>
      <c r="S504" s="259"/>
      <c r="T504" s="259"/>
      <c r="U504" s="259"/>
      <c r="V504" s="259"/>
      <c r="W504" s="259"/>
      <c r="X504" s="259"/>
      <c r="Y504" s="259"/>
      <c r="Z504" s="259"/>
    </row>
    <row r="505" spans="1:26" ht="15.75" customHeight="1">
      <c r="A505" s="259"/>
      <c r="B505" s="259"/>
      <c r="C505" s="259"/>
      <c r="D505" s="259"/>
      <c r="E505" s="259"/>
      <c r="F505" s="259"/>
      <c r="G505" s="259"/>
      <c r="H505" s="315"/>
      <c r="I505" s="259"/>
      <c r="J505" s="259"/>
      <c r="K505" s="259"/>
      <c r="L505" s="259"/>
      <c r="M505" s="259"/>
      <c r="N505" s="259"/>
      <c r="O505" s="259"/>
      <c r="P505" s="259"/>
      <c r="Q505" s="259"/>
      <c r="R505" s="259"/>
      <c r="S505" s="259"/>
      <c r="T505" s="259"/>
      <c r="U505" s="259"/>
      <c r="V505" s="259"/>
      <c r="W505" s="259"/>
      <c r="X505" s="259"/>
      <c r="Y505" s="259"/>
      <c r="Z505" s="259"/>
    </row>
    <row r="506" spans="1:26" ht="15.75" customHeight="1">
      <c r="A506" s="259"/>
      <c r="B506" s="259"/>
      <c r="C506" s="259"/>
      <c r="D506" s="259"/>
      <c r="E506" s="259"/>
      <c r="F506" s="259"/>
      <c r="G506" s="259"/>
      <c r="H506" s="315"/>
      <c r="I506" s="259"/>
      <c r="J506" s="259"/>
      <c r="K506" s="259"/>
      <c r="L506" s="259"/>
      <c r="M506" s="259"/>
      <c r="N506" s="259"/>
      <c r="O506" s="259"/>
      <c r="P506" s="259"/>
      <c r="Q506" s="259"/>
      <c r="R506" s="259"/>
      <c r="S506" s="259"/>
      <c r="T506" s="259"/>
      <c r="U506" s="259"/>
      <c r="V506" s="259"/>
      <c r="W506" s="259"/>
      <c r="X506" s="259"/>
      <c r="Y506" s="259"/>
      <c r="Z506" s="259"/>
    </row>
    <row r="507" spans="1:26" ht="15.75" customHeight="1">
      <c r="A507" s="259"/>
      <c r="B507" s="259"/>
      <c r="C507" s="259"/>
      <c r="D507" s="259"/>
      <c r="E507" s="259"/>
      <c r="F507" s="259"/>
      <c r="G507" s="259"/>
      <c r="H507" s="315"/>
      <c r="I507" s="259"/>
      <c r="J507" s="259"/>
      <c r="K507" s="259"/>
      <c r="L507" s="259"/>
      <c r="M507" s="259"/>
      <c r="N507" s="259"/>
      <c r="O507" s="259"/>
      <c r="P507" s="259"/>
      <c r="Q507" s="259"/>
      <c r="R507" s="259"/>
      <c r="S507" s="259"/>
      <c r="T507" s="259"/>
      <c r="U507" s="259"/>
      <c r="V507" s="259"/>
      <c r="W507" s="259"/>
      <c r="X507" s="259"/>
      <c r="Y507" s="259"/>
      <c r="Z507" s="259"/>
    </row>
    <row r="508" spans="1:26" ht="15.75" customHeight="1">
      <c r="A508" s="259"/>
      <c r="B508" s="259"/>
      <c r="C508" s="259"/>
      <c r="D508" s="259"/>
      <c r="E508" s="259"/>
      <c r="F508" s="259"/>
      <c r="G508" s="259"/>
      <c r="H508" s="315"/>
      <c r="I508" s="259"/>
      <c r="J508" s="259"/>
      <c r="K508" s="259"/>
      <c r="L508" s="259"/>
      <c r="M508" s="259"/>
      <c r="N508" s="259"/>
      <c r="O508" s="259"/>
      <c r="P508" s="259"/>
      <c r="Q508" s="259"/>
      <c r="R508" s="259"/>
      <c r="S508" s="259"/>
      <c r="T508" s="259"/>
      <c r="U508" s="259"/>
      <c r="V508" s="259"/>
      <c r="W508" s="259"/>
      <c r="X508" s="259"/>
      <c r="Y508" s="259"/>
      <c r="Z508" s="259"/>
    </row>
    <row r="509" spans="1:26" ht="15.75" customHeight="1">
      <c r="A509" s="259"/>
      <c r="B509" s="259"/>
      <c r="C509" s="259"/>
      <c r="D509" s="259"/>
      <c r="E509" s="259"/>
      <c r="F509" s="259"/>
      <c r="G509" s="259"/>
      <c r="H509" s="315"/>
      <c r="I509" s="259"/>
      <c r="J509" s="259"/>
      <c r="K509" s="259"/>
      <c r="L509" s="259"/>
      <c r="M509" s="259"/>
      <c r="N509" s="259"/>
      <c r="O509" s="259"/>
      <c r="P509" s="259"/>
      <c r="Q509" s="259"/>
      <c r="R509" s="259"/>
      <c r="S509" s="259"/>
      <c r="T509" s="259"/>
      <c r="U509" s="259"/>
      <c r="V509" s="259"/>
      <c r="W509" s="259"/>
      <c r="X509" s="259"/>
      <c r="Y509" s="259"/>
      <c r="Z509" s="259"/>
    </row>
    <row r="510" spans="1:26" ht="15.75" customHeight="1">
      <c r="A510" s="259"/>
      <c r="B510" s="259"/>
      <c r="C510" s="259"/>
      <c r="D510" s="259"/>
      <c r="E510" s="259"/>
      <c r="F510" s="259"/>
      <c r="G510" s="259"/>
      <c r="H510" s="315"/>
      <c r="I510" s="259"/>
      <c r="J510" s="259"/>
      <c r="K510" s="259"/>
      <c r="L510" s="259"/>
      <c r="M510" s="259"/>
      <c r="N510" s="259"/>
      <c r="O510" s="259"/>
      <c r="P510" s="259"/>
      <c r="Q510" s="259"/>
      <c r="R510" s="259"/>
      <c r="S510" s="259"/>
      <c r="T510" s="259"/>
      <c r="U510" s="259"/>
      <c r="V510" s="259"/>
      <c r="W510" s="259"/>
      <c r="X510" s="259"/>
      <c r="Y510" s="259"/>
      <c r="Z510" s="259"/>
    </row>
    <row r="511" spans="1:26" ht="15.75" customHeight="1">
      <c r="A511" s="259"/>
      <c r="B511" s="259"/>
      <c r="C511" s="259"/>
      <c r="D511" s="259"/>
      <c r="E511" s="259"/>
      <c r="F511" s="259"/>
      <c r="G511" s="259"/>
      <c r="H511" s="315"/>
      <c r="I511" s="259"/>
      <c r="J511" s="259"/>
      <c r="K511" s="259"/>
      <c r="L511" s="259"/>
      <c r="M511" s="259"/>
      <c r="N511" s="259"/>
      <c r="O511" s="259"/>
      <c r="P511" s="259"/>
      <c r="Q511" s="259"/>
      <c r="R511" s="259"/>
      <c r="S511" s="259"/>
      <c r="T511" s="259"/>
      <c r="U511" s="259"/>
      <c r="V511" s="259"/>
      <c r="W511" s="259"/>
      <c r="X511" s="259"/>
      <c r="Y511" s="259"/>
      <c r="Z511" s="259"/>
    </row>
    <row r="512" spans="1:26" ht="15.75" customHeight="1">
      <c r="A512" s="259"/>
      <c r="B512" s="259"/>
      <c r="C512" s="259"/>
      <c r="D512" s="259"/>
      <c r="E512" s="259"/>
      <c r="F512" s="259"/>
      <c r="G512" s="259"/>
      <c r="H512" s="315"/>
      <c r="I512" s="259"/>
      <c r="J512" s="259"/>
      <c r="K512" s="259"/>
      <c r="L512" s="259"/>
      <c r="M512" s="259"/>
      <c r="N512" s="259"/>
      <c r="O512" s="259"/>
      <c r="P512" s="259"/>
      <c r="Q512" s="259"/>
      <c r="R512" s="259"/>
      <c r="S512" s="259"/>
      <c r="T512" s="259"/>
      <c r="U512" s="259"/>
      <c r="V512" s="259"/>
      <c r="W512" s="259"/>
      <c r="X512" s="259"/>
      <c r="Y512" s="259"/>
      <c r="Z512" s="259"/>
    </row>
    <row r="513" spans="1:26" ht="15.75" customHeight="1">
      <c r="A513" s="259"/>
      <c r="B513" s="259"/>
      <c r="C513" s="259"/>
      <c r="D513" s="259"/>
      <c r="E513" s="259"/>
      <c r="F513" s="259"/>
      <c r="G513" s="259"/>
      <c r="H513" s="315"/>
      <c r="I513" s="259"/>
      <c r="J513" s="259"/>
      <c r="K513" s="259"/>
      <c r="L513" s="259"/>
      <c r="M513" s="259"/>
      <c r="N513" s="259"/>
      <c r="O513" s="259"/>
      <c r="P513" s="259"/>
      <c r="Q513" s="259"/>
      <c r="R513" s="259"/>
      <c r="S513" s="259"/>
      <c r="T513" s="259"/>
      <c r="U513" s="259"/>
      <c r="V513" s="259"/>
      <c r="W513" s="259"/>
      <c r="X513" s="259"/>
      <c r="Y513" s="259"/>
      <c r="Z513" s="259"/>
    </row>
    <row r="514" spans="1:26" ht="15.75" customHeight="1">
      <c r="A514" s="259"/>
      <c r="B514" s="259"/>
      <c r="C514" s="259"/>
      <c r="D514" s="259"/>
      <c r="E514" s="259"/>
      <c r="F514" s="259"/>
      <c r="G514" s="259"/>
      <c r="H514" s="315"/>
      <c r="I514" s="259"/>
      <c r="J514" s="259"/>
      <c r="K514" s="259"/>
      <c r="L514" s="259"/>
      <c r="M514" s="259"/>
      <c r="N514" s="259"/>
      <c r="O514" s="259"/>
      <c r="P514" s="259"/>
      <c r="Q514" s="259"/>
      <c r="R514" s="259"/>
      <c r="S514" s="259"/>
      <c r="T514" s="259"/>
      <c r="U514" s="259"/>
      <c r="V514" s="259"/>
      <c r="W514" s="259"/>
      <c r="X514" s="259"/>
      <c r="Y514" s="259"/>
      <c r="Z514" s="259"/>
    </row>
    <row r="515" spans="1:26" ht="15.75" customHeight="1">
      <c r="A515" s="259"/>
      <c r="B515" s="259"/>
      <c r="C515" s="259"/>
      <c r="D515" s="259"/>
      <c r="E515" s="259"/>
      <c r="F515" s="259"/>
      <c r="G515" s="259"/>
      <c r="H515" s="315"/>
      <c r="I515" s="259"/>
      <c r="J515" s="259"/>
      <c r="K515" s="259"/>
      <c r="L515" s="259"/>
      <c r="M515" s="259"/>
      <c r="N515" s="259"/>
      <c r="O515" s="259"/>
      <c r="P515" s="259"/>
      <c r="Q515" s="259"/>
      <c r="R515" s="259"/>
      <c r="S515" s="259"/>
      <c r="T515" s="259"/>
      <c r="U515" s="259"/>
      <c r="V515" s="259"/>
      <c r="W515" s="259"/>
      <c r="X515" s="259"/>
      <c r="Y515" s="259"/>
      <c r="Z515" s="259"/>
    </row>
    <row r="516" spans="1:26" ht="15.75" customHeight="1">
      <c r="A516" s="259"/>
      <c r="B516" s="259"/>
      <c r="C516" s="259"/>
      <c r="D516" s="259"/>
      <c r="E516" s="259"/>
      <c r="F516" s="259"/>
      <c r="G516" s="259"/>
      <c r="H516" s="315"/>
      <c r="I516" s="259"/>
      <c r="J516" s="259"/>
      <c r="K516" s="259"/>
      <c r="L516" s="259"/>
      <c r="M516" s="259"/>
      <c r="N516" s="259"/>
      <c r="O516" s="259"/>
      <c r="P516" s="259"/>
      <c r="Q516" s="259"/>
      <c r="R516" s="259"/>
      <c r="S516" s="259"/>
      <c r="T516" s="259"/>
      <c r="U516" s="259"/>
      <c r="V516" s="259"/>
      <c r="W516" s="259"/>
      <c r="X516" s="259"/>
      <c r="Y516" s="259"/>
      <c r="Z516" s="259"/>
    </row>
    <row r="517" spans="1:26" ht="15.75" customHeight="1">
      <c r="A517" s="259"/>
      <c r="B517" s="259"/>
      <c r="C517" s="259"/>
      <c r="D517" s="259"/>
      <c r="E517" s="259"/>
      <c r="F517" s="259"/>
      <c r="G517" s="259"/>
      <c r="H517" s="315"/>
      <c r="I517" s="259"/>
      <c r="J517" s="259"/>
      <c r="K517" s="259"/>
      <c r="L517" s="259"/>
      <c r="M517" s="259"/>
      <c r="N517" s="259"/>
      <c r="O517" s="259"/>
      <c r="P517" s="259"/>
      <c r="Q517" s="259"/>
      <c r="R517" s="259"/>
      <c r="S517" s="259"/>
      <c r="T517" s="259"/>
      <c r="U517" s="259"/>
      <c r="V517" s="259"/>
      <c r="W517" s="259"/>
      <c r="X517" s="259"/>
      <c r="Y517" s="259"/>
      <c r="Z517" s="259"/>
    </row>
    <row r="518" spans="1:26" ht="15.75" customHeight="1">
      <c r="A518" s="259"/>
      <c r="B518" s="259"/>
      <c r="C518" s="259"/>
      <c r="D518" s="259"/>
      <c r="E518" s="259"/>
      <c r="F518" s="259"/>
      <c r="G518" s="259"/>
      <c r="H518" s="315"/>
      <c r="I518" s="259"/>
      <c r="J518" s="259"/>
      <c r="K518" s="259"/>
      <c r="L518" s="259"/>
      <c r="M518" s="259"/>
      <c r="N518" s="259"/>
      <c r="O518" s="259"/>
      <c r="P518" s="259"/>
      <c r="Q518" s="259"/>
      <c r="R518" s="259"/>
      <c r="S518" s="259"/>
      <c r="T518" s="259"/>
      <c r="U518" s="259"/>
      <c r="V518" s="259"/>
      <c r="W518" s="259"/>
      <c r="X518" s="259"/>
      <c r="Y518" s="259"/>
      <c r="Z518" s="259"/>
    </row>
    <row r="519" spans="1:26" ht="15.75" customHeight="1">
      <c r="A519" s="259"/>
      <c r="B519" s="259"/>
      <c r="C519" s="259"/>
      <c r="D519" s="259"/>
      <c r="E519" s="259"/>
      <c r="F519" s="259"/>
      <c r="G519" s="259"/>
      <c r="H519" s="315"/>
      <c r="I519" s="259"/>
      <c r="J519" s="259"/>
      <c r="K519" s="259"/>
      <c r="L519" s="259"/>
      <c r="M519" s="259"/>
      <c r="N519" s="259"/>
      <c r="O519" s="259"/>
      <c r="P519" s="259"/>
      <c r="Q519" s="259"/>
      <c r="R519" s="259"/>
      <c r="S519" s="259"/>
      <c r="T519" s="259"/>
      <c r="U519" s="259"/>
      <c r="V519" s="259"/>
      <c r="W519" s="259"/>
      <c r="X519" s="259"/>
      <c r="Y519" s="259"/>
      <c r="Z519" s="259"/>
    </row>
    <row r="520" spans="1:26" ht="15.75" customHeight="1">
      <c r="A520" s="259"/>
      <c r="B520" s="259"/>
      <c r="C520" s="259"/>
      <c r="D520" s="259"/>
      <c r="E520" s="259"/>
      <c r="F520" s="259"/>
      <c r="G520" s="259"/>
      <c r="H520" s="315"/>
      <c r="I520" s="259"/>
      <c r="J520" s="259"/>
      <c r="K520" s="259"/>
      <c r="L520" s="259"/>
      <c r="M520" s="259"/>
      <c r="N520" s="259"/>
      <c r="O520" s="259"/>
      <c r="P520" s="259"/>
      <c r="Q520" s="259"/>
      <c r="R520" s="259"/>
      <c r="S520" s="259"/>
      <c r="T520" s="259"/>
      <c r="U520" s="259"/>
      <c r="V520" s="259"/>
      <c r="W520" s="259"/>
      <c r="X520" s="259"/>
      <c r="Y520" s="259"/>
      <c r="Z520" s="259"/>
    </row>
    <row r="521" spans="1:26" ht="15.75" customHeight="1">
      <c r="A521" s="259"/>
      <c r="B521" s="259"/>
      <c r="C521" s="259"/>
      <c r="D521" s="259"/>
      <c r="E521" s="259"/>
      <c r="F521" s="259"/>
      <c r="G521" s="259"/>
      <c r="H521" s="315"/>
      <c r="I521" s="259"/>
      <c r="J521" s="259"/>
      <c r="K521" s="259"/>
      <c r="L521" s="259"/>
      <c r="M521" s="259"/>
      <c r="N521" s="259"/>
      <c r="O521" s="259"/>
      <c r="P521" s="259"/>
      <c r="Q521" s="259"/>
      <c r="R521" s="259"/>
      <c r="S521" s="259"/>
      <c r="T521" s="259"/>
      <c r="U521" s="259"/>
      <c r="V521" s="259"/>
      <c r="W521" s="259"/>
      <c r="X521" s="259"/>
      <c r="Y521" s="259"/>
      <c r="Z521" s="259"/>
    </row>
    <row r="522" spans="1:26" ht="15.75" customHeight="1">
      <c r="A522" s="259"/>
      <c r="B522" s="259"/>
      <c r="C522" s="259"/>
      <c r="D522" s="259"/>
      <c r="E522" s="259"/>
      <c r="F522" s="259"/>
      <c r="G522" s="259"/>
      <c r="H522" s="315"/>
      <c r="I522" s="259"/>
      <c r="J522" s="259"/>
      <c r="K522" s="259"/>
      <c r="L522" s="259"/>
      <c r="M522" s="259"/>
      <c r="N522" s="259"/>
      <c r="O522" s="259"/>
      <c r="P522" s="259"/>
      <c r="Q522" s="259"/>
      <c r="R522" s="259"/>
      <c r="S522" s="259"/>
      <c r="T522" s="259"/>
      <c r="U522" s="259"/>
      <c r="V522" s="259"/>
      <c r="W522" s="259"/>
      <c r="X522" s="259"/>
      <c r="Y522" s="259"/>
      <c r="Z522" s="259"/>
    </row>
    <row r="523" spans="1:26" ht="15.75" customHeight="1">
      <c r="A523" s="259"/>
      <c r="B523" s="259"/>
      <c r="C523" s="259"/>
      <c r="D523" s="259"/>
      <c r="E523" s="259"/>
      <c r="F523" s="259"/>
      <c r="G523" s="259"/>
      <c r="H523" s="315"/>
      <c r="I523" s="259"/>
      <c r="J523" s="259"/>
      <c r="K523" s="259"/>
      <c r="L523" s="259"/>
      <c r="M523" s="259"/>
      <c r="N523" s="259"/>
      <c r="O523" s="259"/>
      <c r="P523" s="259"/>
      <c r="Q523" s="259"/>
      <c r="R523" s="259"/>
      <c r="S523" s="259"/>
      <c r="T523" s="259"/>
      <c r="U523" s="259"/>
      <c r="V523" s="259"/>
      <c r="W523" s="259"/>
      <c r="X523" s="259"/>
      <c r="Y523" s="259"/>
      <c r="Z523" s="259"/>
    </row>
    <row r="524" spans="1:26" ht="15.75" customHeight="1">
      <c r="A524" s="259"/>
      <c r="B524" s="259"/>
      <c r="C524" s="259"/>
      <c r="D524" s="259"/>
      <c r="E524" s="259"/>
      <c r="F524" s="259"/>
      <c r="G524" s="259"/>
      <c r="H524" s="315"/>
      <c r="I524" s="259"/>
      <c r="J524" s="259"/>
      <c r="K524" s="259"/>
      <c r="L524" s="259"/>
      <c r="M524" s="259"/>
      <c r="N524" s="259"/>
      <c r="O524" s="259"/>
      <c r="P524" s="259"/>
      <c r="Q524" s="259"/>
      <c r="R524" s="259"/>
      <c r="S524" s="259"/>
      <c r="T524" s="259"/>
      <c r="U524" s="259"/>
      <c r="V524" s="259"/>
      <c r="W524" s="259"/>
      <c r="X524" s="259"/>
      <c r="Y524" s="259"/>
      <c r="Z524" s="259"/>
    </row>
    <row r="525" spans="1:26" ht="15.75" customHeight="1">
      <c r="A525" s="259"/>
      <c r="B525" s="259"/>
      <c r="C525" s="259"/>
      <c r="D525" s="259"/>
      <c r="E525" s="259"/>
      <c r="F525" s="259"/>
      <c r="G525" s="259"/>
      <c r="H525" s="315"/>
      <c r="I525" s="259"/>
      <c r="J525" s="259"/>
      <c r="K525" s="259"/>
      <c r="L525" s="259"/>
      <c r="M525" s="259"/>
      <c r="N525" s="259"/>
      <c r="O525" s="259"/>
      <c r="P525" s="259"/>
      <c r="Q525" s="259"/>
      <c r="R525" s="259"/>
      <c r="S525" s="259"/>
      <c r="T525" s="259"/>
      <c r="U525" s="259"/>
      <c r="V525" s="259"/>
      <c r="W525" s="259"/>
      <c r="X525" s="259"/>
      <c r="Y525" s="259"/>
      <c r="Z525" s="259"/>
    </row>
    <row r="526" spans="1:26" ht="15.75" customHeight="1">
      <c r="A526" s="259"/>
      <c r="B526" s="259"/>
      <c r="C526" s="259"/>
      <c r="D526" s="259"/>
      <c r="E526" s="259"/>
      <c r="F526" s="259"/>
      <c r="G526" s="259"/>
      <c r="H526" s="315"/>
      <c r="I526" s="259"/>
      <c r="J526" s="259"/>
      <c r="K526" s="259"/>
      <c r="L526" s="259"/>
      <c r="M526" s="259"/>
      <c r="N526" s="259"/>
      <c r="O526" s="259"/>
      <c r="P526" s="259"/>
      <c r="Q526" s="259"/>
      <c r="R526" s="259"/>
      <c r="S526" s="259"/>
      <c r="T526" s="259"/>
      <c r="U526" s="259"/>
      <c r="V526" s="259"/>
      <c r="W526" s="259"/>
      <c r="X526" s="259"/>
      <c r="Y526" s="259"/>
      <c r="Z526" s="259"/>
    </row>
    <row r="527" spans="1:26" ht="15.75" customHeight="1">
      <c r="A527" s="259"/>
      <c r="B527" s="259"/>
      <c r="C527" s="259"/>
      <c r="D527" s="259"/>
      <c r="E527" s="259"/>
      <c r="F527" s="259"/>
      <c r="G527" s="259"/>
      <c r="H527" s="315"/>
      <c r="I527" s="259"/>
      <c r="J527" s="259"/>
      <c r="K527" s="259"/>
      <c r="L527" s="259"/>
      <c r="M527" s="259"/>
      <c r="N527" s="259"/>
      <c r="O527" s="259"/>
      <c r="P527" s="259"/>
      <c r="Q527" s="259"/>
      <c r="R527" s="259"/>
      <c r="S527" s="259"/>
      <c r="T527" s="259"/>
      <c r="U527" s="259"/>
      <c r="V527" s="259"/>
      <c r="W527" s="259"/>
      <c r="X527" s="259"/>
      <c r="Y527" s="259"/>
      <c r="Z527" s="259"/>
    </row>
    <row r="528" spans="1:26" ht="15.75" customHeight="1">
      <c r="A528" s="259"/>
      <c r="B528" s="259"/>
      <c r="C528" s="259"/>
      <c r="D528" s="259"/>
      <c r="E528" s="259"/>
      <c r="F528" s="259"/>
      <c r="G528" s="259"/>
      <c r="H528" s="315"/>
      <c r="I528" s="259"/>
      <c r="J528" s="259"/>
      <c r="K528" s="259"/>
      <c r="L528" s="259"/>
      <c r="M528" s="259"/>
      <c r="N528" s="259"/>
      <c r="O528" s="259"/>
      <c r="P528" s="259"/>
      <c r="Q528" s="259"/>
      <c r="R528" s="259"/>
      <c r="S528" s="259"/>
      <c r="T528" s="259"/>
      <c r="U528" s="259"/>
      <c r="V528" s="259"/>
      <c r="W528" s="259"/>
      <c r="X528" s="259"/>
      <c r="Y528" s="259"/>
      <c r="Z528" s="259"/>
    </row>
    <row r="529" spans="1:26" ht="15.75" customHeight="1">
      <c r="A529" s="259"/>
      <c r="B529" s="259"/>
      <c r="C529" s="259"/>
      <c r="D529" s="259"/>
      <c r="E529" s="259"/>
      <c r="F529" s="259"/>
      <c r="G529" s="259"/>
      <c r="H529" s="315"/>
      <c r="I529" s="259"/>
      <c r="J529" s="259"/>
      <c r="K529" s="259"/>
      <c r="L529" s="259"/>
      <c r="M529" s="259"/>
      <c r="N529" s="259"/>
      <c r="O529" s="259"/>
      <c r="P529" s="259"/>
      <c r="Q529" s="259"/>
      <c r="R529" s="259"/>
      <c r="S529" s="259"/>
      <c r="T529" s="259"/>
      <c r="U529" s="259"/>
      <c r="V529" s="259"/>
      <c r="W529" s="259"/>
      <c r="X529" s="259"/>
      <c r="Y529" s="259"/>
      <c r="Z529" s="259"/>
    </row>
    <row r="530" spans="1:26" ht="15.75" customHeight="1">
      <c r="A530" s="259"/>
      <c r="B530" s="259"/>
      <c r="C530" s="259"/>
      <c r="D530" s="259"/>
      <c r="E530" s="259"/>
      <c r="F530" s="259"/>
      <c r="G530" s="259"/>
      <c r="H530" s="315"/>
      <c r="I530" s="259"/>
      <c r="J530" s="259"/>
      <c r="K530" s="259"/>
      <c r="L530" s="259"/>
      <c r="M530" s="259"/>
      <c r="N530" s="259"/>
      <c r="O530" s="259"/>
      <c r="P530" s="259"/>
      <c r="Q530" s="259"/>
      <c r="R530" s="259"/>
      <c r="S530" s="259"/>
      <c r="T530" s="259"/>
      <c r="U530" s="259"/>
      <c r="V530" s="259"/>
      <c r="W530" s="259"/>
      <c r="X530" s="259"/>
      <c r="Y530" s="259"/>
      <c r="Z530" s="259"/>
    </row>
    <row r="531" spans="1:26" ht="15.75" customHeight="1">
      <c r="A531" s="259"/>
      <c r="B531" s="259"/>
      <c r="C531" s="259"/>
      <c r="D531" s="259"/>
      <c r="E531" s="259"/>
      <c r="F531" s="259"/>
      <c r="G531" s="259"/>
      <c r="H531" s="315"/>
      <c r="I531" s="259"/>
      <c r="J531" s="259"/>
      <c r="K531" s="259"/>
      <c r="L531" s="259"/>
      <c r="M531" s="259"/>
      <c r="N531" s="259"/>
      <c r="O531" s="259"/>
      <c r="P531" s="259"/>
      <c r="Q531" s="259"/>
      <c r="R531" s="259"/>
      <c r="S531" s="259"/>
      <c r="T531" s="259"/>
      <c r="U531" s="259"/>
      <c r="V531" s="259"/>
      <c r="W531" s="259"/>
      <c r="X531" s="259"/>
      <c r="Y531" s="259"/>
      <c r="Z531" s="259"/>
    </row>
    <row r="532" spans="1:26" ht="15.75" customHeight="1">
      <c r="A532" s="259"/>
      <c r="B532" s="259"/>
      <c r="C532" s="259"/>
      <c r="D532" s="259"/>
      <c r="E532" s="259"/>
      <c r="F532" s="259"/>
      <c r="G532" s="259"/>
      <c r="H532" s="315"/>
      <c r="I532" s="259"/>
      <c r="J532" s="259"/>
      <c r="K532" s="259"/>
      <c r="L532" s="259"/>
      <c r="M532" s="259"/>
      <c r="N532" s="259"/>
      <c r="O532" s="259"/>
      <c r="P532" s="259"/>
      <c r="Q532" s="259"/>
      <c r="R532" s="259"/>
      <c r="S532" s="259"/>
      <c r="T532" s="259"/>
      <c r="U532" s="259"/>
      <c r="V532" s="259"/>
      <c r="W532" s="259"/>
      <c r="X532" s="259"/>
      <c r="Y532" s="259"/>
      <c r="Z532" s="259"/>
    </row>
    <row r="533" spans="1:26" ht="15.75" customHeight="1">
      <c r="A533" s="259"/>
      <c r="B533" s="259"/>
      <c r="C533" s="259"/>
      <c r="D533" s="259"/>
      <c r="E533" s="259"/>
      <c r="F533" s="259"/>
      <c r="G533" s="259"/>
      <c r="H533" s="315"/>
      <c r="I533" s="259"/>
      <c r="J533" s="259"/>
      <c r="K533" s="259"/>
      <c r="L533" s="259"/>
      <c r="M533" s="259"/>
      <c r="N533" s="259"/>
      <c r="O533" s="259"/>
      <c r="P533" s="259"/>
      <c r="Q533" s="259"/>
      <c r="R533" s="259"/>
      <c r="S533" s="259"/>
      <c r="T533" s="259"/>
      <c r="U533" s="259"/>
      <c r="V533" s="259"/>
      <c r="W533" s="259"/>
      <c r="X533" s="259"/>
      <c r="Y533" s="259"/>
      <c r="Z533" s="259"/>
    </row>
    <row r="534" spans="1:26" ht="15.75" customHeight="1">
      <c r="A534" s="259"/>
      <c r="B534" s="259"/>
      <c r="C534" s="259"/>
      <c r="D534" s="259"/>
      <c r="E534" s="259"/>
      <c r="F534" s="259"/>
      <c r="G534" s="259"/>
      <c r="H534" s="315"/>
      <c r="I534" s="259"/>
      <c r="J534" s="259"/>
      <c r="K534" s="259"/>
      <c r="L534" s="259"/>
      <c r="M534" s="259"/>
      <c r="N534" s="259"/>
      <c r="O534" s="259"/>
      <c r="P534" s="259"/>
      <c r="Q534" s="259"/>
      <c r="R534" s="259"/>
      <c r="S534" s="259"/>
      <c r="T534" s="259"/>
      <c r="U534" s="259"/>
      <c r="V534" s="259"/>
      <c r="W534" s="259"/>
      <c r="X534" s="259"/>
      <c r="Y534" s="259"/>
      <c r="Z534" s="259"/>
    </row>
    <row r="535" spans="1:26" ht="15.75" customHeight="1">
      <c r="A535" s="259"/>
      <c r="B535" s="259"/>
      <c r="C535" s="259"/>
      <c r="D535" s="259"/>
      <c r="E535" s="259"/>
      <c r="F535" s="259"/>
      <c r="G535" s="259"/>
      <c r="H535" s="315"/>
      <c r="I535" s="259"/>
      <c r="J535" s="259"/>
      <c r="K535" s="259"/>
      <c r="L535" s="259"/>
      <c r="M535" s="259"/>
      <c r="N535" s="259"/>
      <c r="O535" s="259"/>
      <c r="P535" s="259"/>
      <c r="Q535" s="259"/>
      <c r="R535" s="259"/>
      <c r="S535" s="259"/>
      <c r="T535" s="259"/>
      <c r="U535" s="259"/>
      <c r="V535" s="259"/>
      <c r="W535" s="259"/>
      <c r="X535" s="259"/>
      <c r="Y535" s="259"/>
      <c r="Z535" s="259"/>
    </row>
    <row r="536" spans="1:26" ht="15.75" customHeight="1">
      <c r="A536" s="259"/>
      <c r="B536" s="259"/>
      <c r="C536" s="259"/>
      <c r="D536" s="259"/>
      <c r="E536" s="259"/>
      <c r="F536" s="259"/>
      <c r="G536" s="259"/>
      <c r="H536" s="315"/>
      <c r="I536" s="259"/>
      <c r="J536" s="259"/>
      <c r="K536" s="259"/>
      <c r="L536" s="259"/>
      <c r="M536" s="259"/>
      <c r="N536" s="259"/>
      <c r="O536" s="259"/>
      <c r="P536" s="259"/>
      <c r="Q536" s="259"/>
      <c r="R536" s="259"/>
      <c r="S536" s="259"/>
      <c r="T536" s="259"/>
      <c r="U536" s="259"/>
      <c r="V536" s="259"/>
      <c r="W536" s="259"/>
      <c r="X536" s="259"/>
      <c r="Y536" s="259"/>
      <c r="Z536" s="259"/>
    </row>
    <row r="537" spans="1:26" ht="15.75" customHeight="1">
      <c r="A537" s="259"/>
      <c r="B537" s="259"/>
      <c r="C537" s="259"/>
      <c r="D537" s="259"/>
      <c r="E537" s="259"/>
      <c r="F537" s="259"/>
      <c r="G537" s="259"/>
      <c r="H537" s="315"/>
      <c r="I537" s="259"/>
      <c r="J537" s="259"/>
      <c r="K537" s="259"/>
      <c r="L537" s="259"/>
      <c r="M537" s="259"/>
      <c r="N537" s="259"/>
      <c r="O537" s="259"/>
      <c r="P537" s="259"/>
      <c r="Q537" s="259"/>
      <c r="R537" s="259"/>
      <c r="S537" s="259"/>
      <c r="T537" s="259"/>
      <c r="U537" s="259"/>
      <c r="V537" s="259"/>
      <c r="W537" s="259"/>
      <c r="X537" s="259"/>
      <c r="Y537" s="259"/>
      <c r="Z537" s="259"/>
    </row>
    <row r="538" spans="1:26" ht="15.75" customHeight="1">
      <c r="A538" s="259"/>
      <c r="B538" s="259"/>
      <c r="C538" s="259"/>
      <c r="D538" s="259"/>
      <c r="E538" s="259"/>
      <c r="F538" s="259"/>
      <c r="G538" s="259"/>
      <c r="H538" s="315"/>
      <c r="I538" s="259"/>
      <c r="J538" s="259"/>
      <c r="K538" s="259"/>
      <c r="L538" s="259"/>
      <c r="M538" s="259"/>
      <c r="N538" s="259"/>
      <c r="O538" s="259"/>
      <c r="P538" s="259"/>
      <c r="Q538" s="259"/>
      <c r="R538" s="259"/>
      <c r="S538" s="259"/>
      <c r="T538" s="259"/>
      <c r="U538" s="259"/>
      <c r="V538" s="259"/>
      <c r="W538" s="259"/>
      <c r="X538" s="259"/>
      <c r="Y538" s="259"/>
      <c r="Z538" s="259"/>
    </row>
    <row r="539" spans="1:26" ht="15.75" customHeight="1">
      <c r="A539" s="259"/>
      <c r="B539" s="259"/>
      <c r="C539" s="259"/>
      <c r="D539" s="259"/>
      <c r="E539" s="259"/>
      <c r="F539" s="259"/>
      <c r="G539" s="259"/>
      <c r="H539" s="315"/>
      <c r="I539" s="259"/>
      <c r="J539" s="259"/>
      <c r="K539" s="259"/>
      <c r="L539" s="259"/>
      <c r="M539" s="259"/>
      <c r="N539" s="259"/>
      <c r="O539" s="259"/>
      <c r="P539" s="259"/>
      <c r="Q539" s="259"/>
      <c r="R539" s="259"/>
      <c r="S539" s="259"/>
      <c r="T539" s="259"/>
      <c r="U539" s="259"/>
      <c r="V539" s="259"/>
      <c r="W539" s="259"/>
      <c r="X539" s="259"/>
      <c r="Y539" s="259"/>
      <c r="Z539" s="259"/>
    </row>
    <row r="540" spans="1:26" ht="15.75" customHeight="1">
      <c r="A540" s="259"/>
      <c r="B540" s="259"/>
      <c r="C540" s="259"/>
      <c r="D540" s="259"/>
      <c r="E540" s="259"/>
      <c r="F540" s="259"/>
      <c r="G540" s="259"/>
      <c r="H540" s="315"/>
      <c r="I540" s="259"/>
      <c r="J540" s="259"/>
      <c r="K540" s="259"/>
      <c r="L540" s="259"/>
      <c r="M540" s="259"/>
      <c r="N540" s="259"/>
      <c r="O540" s="259"/>
      <c r="P540" s="259"/>
      <c r="Q540" s="259"/>
      <c r="R540" s="259"/>
      <c r="S540" s="259"/>
      <c r="T540" s="259"/>
      <c r="U540" s="259"/>
      <c r="V540" s="259"/>
      <c r="W540" s="259"/>
      <c r="X540" s="259"/>
      <c r="Y540" s="259"/>
      <c r="Z540" s="259"/>
    </row>
    <row r="541" spans="1:26" ht="15.75" customHeight="1">
      <c r="A541" s="259"/>
      <c r="B541" s="259"/>
      <c r="C541" s="259"/>
      <c r="D541" s="259"/>
      <c r="E541" s="259"/>
      <c r="F541" s="259"/>
      <c r="G541" s="259"/>
      <c r="H541" s="315"/>
      <c r="I541" s="259"/>
      <c r="J541" s="259"/>
      <c r="K541" s="259"/>
      <c r="L541" s="259"/>
      <c r="M541" s="259"/>
      <c r="N541" s="259"/>
      <c r="O541" s="259"/>
      <c r="P541" s="259"/>
      <c r="Q541" s="259"/>
      <c r="R541" s="259"/>
      <c r="S541" s="259"/>
      <c r="T541" s="259"/>
      <c r="U541" s="259"/>
      <c r="V541" s="259"/>
      <c r="W541" s="259"/>
      <c r="X541" s="259"/>
      <c r="Y541" s="259"/>
      <c r="Z541" s="259"/>
    </row>
    <row r="542" spans="1:26" ht="15.75" customHeight="1">
      <c r="A542" s="259"/>
      <c r="B542" s="259"/>
      <c r="C542" s="259"/>
      <c r="D542" s="259"/>
      <c r="E542" s="259"/>
      <c r="F542" s="259"/>
      <c r="G542" s="259"/>
      <c r="H542" s="315"/>
      <c r="I542" s="259"/>
      <c r="J542" s="259"/>
      <c r="K542" s="259"/>
      <c r="L542" s="259"/>
      <c r="M542" s="259"/>
      <c r="N542" s="259"/>
      <c r="O542" s="259"/>
      <c r="P542" s="259"/>
      <c r="Q542" s="259"/>
      <c r="R542" s="259"/>
      <c r="S542" s="259"/>
      <c r="T542" s="259"/>
      <c r="U542" s="259"/>
      <c r="V542" s="259"/>
      <c r="W542" s="259"/>
      <c r="X542" s="259"/>
      <c r="Y542" s="259"/>
      <c r="Z542" s="259"/>
    </row>
    <row r="543" spans="1:26" ht="15.75" customHeight="1">
      <c r="A543" s="259"/>
      <c r="B543" s="259"/>
      <c r="C543" s="259"/>
      <c r="D543" s="259"/>
      <c r="E543" s="259"/>
      <c r="F543" s="259"/>
      <c r="G543" s="259"/>
      <c r="H543" s="315"/>
      <c r="I543" s="259"/>
      <c r="J543" s="259"/>
      <c r="K543" s="259"/>
      <c r="L543" s="259"/>
      <c r="M543" s="259"/>
      <c r="N543" s="259"/>
      <c r="O543" s="259"/>
      <c r="P543" s="259"/>
      <c r="Q543" s="259"/>
      <c r="R543" s="259"/>
      <c r="S543" s="259"/>
      <c r="T543" s="259"/>
      <c r="U543" s="259"/>
      <c r="V543" s="259"/>
      <c r="W543" s="259"/>
      <c r="X543" s="259"/>
      <c r="Y543" s="259"/>
      <c r="Z543" s="259"/>
    </row>
    <row r="544" spans="1:26" ht="15.75" customHeight="1">
      <c r="A544" s="259"/>
      <c r="B544" s="259"/>
      <c r="C544" s="259"/>
      <c r="D544" s="259"/>
      <c r="E544" s="259"/>
      <c r="F544" s="259"/>
      <c r="G544" s="259"/>
      <c r="H544" s="315"/>
      <c r="I544" s="259"/>
      <c r="J544" s="259"/>
      <c r="K544" s="259"/>
      <c r="L544" s="259"/>
      <c r="M544" s="259"/>
      <c r="N544" s="259"/>
      <c r="O544" s="259"/>
      <c r="P544" s="259"/>
      <c r="Q544" s="259"/>
      <c r="R544" s="259"/>
      <c r="S544" s="259"/>
      <c r="T544" s="259"/>
      <c r="U544" s="259"/>
      <c r="V544" s="259"/>
      <c r="W544" s="259"/>
      <c r="X544" s="259"/>
      <c r="Y544" s="259"/>
      <c r="Z544" s="259"/>
    </row>
    <row r="545" spans="1:26" ht="15.75" customHeight="1">
      <c r="A545" s="259"/>
      <c r="B545" s="259"/>
      <c r="C545" s="259"/>
      <c r="D545" s="259"/>
      <c r="E545" s="259"/>
      <c r="F545" s="259"/>
      <c r="G545" s="259"/>
      <c r="H545" s="315"/>
      <c r="I545" s="259"/>
      <c r="J545" s="259"/>
      <c r="K545" s="259"/>
      <c r="L545" s="259"/>
      <c r="M545" s="259"/>
      <c r="N545" s="259"/>
      <c r="O545" s="259"/>
      <c r="P545" s="259"/>
      <c r="Q545" s="259"/>
      <c r="R545" s="259"/>
      <c r="S545" s="259"/>
      <c r="T545" s="259"/>
      <c r="U545" s="259"/>
      <c r="V545" s="259"/>
      <c r="W545" s="259"/>
      <c r="X545" s="259"/>
      <c r="Y545" s="259"/>
      <c r="Z545" s="259"/>
    </row>
    <row r="546" spans="1:26" ht="15.75" customHeight="1">
      <c r="A546" s="259"/>
      <c r="B546" s="259"/>
      <c r="C546" s="259"/>
      <c r="D546" s="259"/>
      <c r="E546" s="259"/>
      <c r="F546" s="259"/>
      <c r="G546" s="259"/>
      <c r="H546" s="315"/>
      <c r="I546" s="259"/>
      <c r="J546" s="259"/>
      <c r="K546" s="259"/>
      <c r="L546" s="259"/>
      <c r="M546" s="259"/>
      <c r="N546" s="259"/>
      <c r="O546" s="259"/>
      <c r="P546" s="259"/>
      <c r="Q546" s="259"/>
      <c r="R546" s="259"/>
      <c r="S546" s="259"/>
      <c r="T546" s="259"/>
      <c r="U546" s="259"/>
      <c r="V546" s="259"/>
      <c r="W546" s="259"/>
      <c r="X546" s="259"/>
      <c r="Y546" s="259"/>
      <c r="Z546" s="259"/>
    </row>
    <row r="547" spans="1:26" ht="15.75" customHeight="1">
      <c r="A547" s="259"/>
      <c r="B547" s="259"/>
      <c r="C547" s="259"/>
      <c r="D547" s="259"/>
      <c r="E547" s="259"/>
      <c r="F547" s="259"/>
      <c r="G547" s="259"/>
      <c r="H547" s="315"/>
      <c r="I547" s="259"/>
      <c r="J547" s="259"/>
      <c r="K547" s="259"/>
      <c r="L547" s="259"/>
      <c r="M547" s="259"/>
      <c r="N547" s="259"/>
      <c r="O547" s="259"/>
      <c r="P547" s="259"/>
      <c r="Q547" s="259"/>
      <c r="R547" s="259"/>
      <c r="S547" s="259"/>
      <c r="T547" s="259"/>
      <c r="U547" s="259"/>
      <c r="V547" s="259"/>
      <c r="W547" s="259"/>
      <c r="X547" s="259"/>
      <c r="Y547" s="259"/>
      <c r="Z547" s="259"/>
    </row>
    <row r="548" spans="1:26" ht="15.75" customHeight="1">
      <c r="A548" s="259"/>
      <c r="B548" s="259"/>
      <c r="C548" s="259"/>
      <c r="D548" s="259"/>
      <c r="E548" s="259"/>
      <c r="F548" s="259"/>
      <c r="G548" s="259"/>
      <c r="H548" s="315"/>
      <c r="I548" s="259"/>
      <c r="J548" s="259"/>
      <c r="K548" s="259"/>
      <c r="L548" s="259"/>
      <c r="M548" s="259"/>
      <c r="N548" s="259"/>
      <c r="O548" s="259"/>
      <c r="P548" s="259"/>
      <c r="Q548" s="259"/>
      <c r="R548" s="259"/>
      <c r="S548" s="259"/>
      <c r="T548" s="259"/>
      <c r="U548" s="259"/>
      <c r="V548" s="259"/>
      <c r="W548" s="259"/>
      <c r="X548" s="259"/>
      <c r="Y548" s="259"/>
      <c r="Z548" s="259"/>
    </row>
    <row r="549" spans="1:26" ht="15.75" customHeight="1">
      <c r="A549" s="259"/>
      <c r="B549" s="259"/>
      <c r="C549" s="259"/>
      <c r="D549" s="259"/>
      <c r="E549" s="259"/>
      <c r="F549" s="259"/>
      <c r="G549" s="259"/>
      <c r="H549" s="315"/>
      <c r="I549" s="259"/>
      <c r="J549" s="259"/>
      <c r="K549" s="259"/>
      <c r="L549" s="259"/>
      <c r="M549" s="259"/>
      <c r="N549" s="259"/>
      <c r="O549" s="259"/>
      <c r="P549" s="259"/>
      <c r="Q549" s="259"/>
      <c r="R549" s="259"/>
      <c r="S549" s="259"/>
      <c r="T549" s="259"/>
      <c r="U549" s="259"/>
      <c r="V549" s="259"/>
      <c r="W549" s="259"/>
      <c r="X549" s="259"/>
      <c r="Y549" s="259"/>
      <c r="Z549" s="259"/>
    </row>
    <row r="550" spans="1:26" ht="15.75" customHeight="1">
      <c r="A550" s="259"/>
      <c r="B550" s="259"/>
      <c r="C550" s="259"/>
      <c r="D550" s="259"/>
      <c r="E550" s="259"/>
      <c r="F550" s="259"/>
      <c r="G550" s="259"/>
      <c r="H550" s="315"/>
      <c r="I550" s="259"/>
      <c r="J550" s="259"/>
      <c r="K550" s="259"/>
      <c r="L550" s="259"/>
      <c r="M550" s="259"/>
      <c r="N550" s="259"/>
      <c r="O550" s="259"/>
      <c r="P550" s="259"/>
      <c r="Q550" s="259"/>
      <c r="R550" s="259"/>
      <c r="S550" s="259"/>
      <c r="T550" s="259"/>
      <c r="U550" s="259"/>
      <c r="V550" s="259"/>
      <c r="W550" s="259"/>
      <c r="X550" s="259"/>
      <c r="Y550" s="259"/>
      <c r="Z550" s="259"/>
    </row>
    <row r="551" spans="1:26" ht="15.75" customHeight="1">
      <c r="A551" s="259"/>
      <c r="B551" s="259"/>
      <c r="C551" s="259"/>
      <c r="D551" s="259"/>
      <c r="E551" s="259"/>
      <c r="F551" s="259"/>
      <c r="G551" s="259"/>
      <c r="H551" s="315"/>
      <c r="I551" s="259"/>
      <c r="J551" s="259"/>
      <c r="K551" s="259"/>
      <c r="L551" s="259"/>
      <c r="M551" s="259"/>
      <c r="N551" s="259"/>
      <c r="O551" s="259"/>
      <c r="P551" s="259"/>
      <c r="Q551" s="259"/>
      <c r="R551" s="259"/>
      <c r="S551" s="259"/>
      <c r="T551" s="259"/>
      <c r="U551" s="259"/>
      <c r="V551" s="259"/>
      <c r="W551" s="259"/>
      <c r="X551" s="259"/>
      <c r="Y551" s="259"/>
      <c r="Z551" s="259"/>
    </row>
    <row r="552" spans="1:26" ht="15.75" customHeight="1">
      <c r="A552" s="259"/>
      <c r="B552" s="259"/>
      <c r="C552" s="259"/>
      <c r="D552" s="259"/>
      <c r="E552" s="259"/>
      <c r="F552" s="259"/>
      <c r="G552" s="259"/>
      <c r="H552" s="315"/>
      <c r="I552" s="259"/>
      <c r="J552" s="259"/>
      <c r="K552" s="259"/>
      <c r="L552" s="259"/>
      <c r="M552" s="259"/>
      <c r="N552" s="259"/>
      <c r="O552" s="259"/>
      <c r="P552" s="259"/>
      <c r="Q552" s="259"/>
      <c r="R552" s="259"/>
      <c r="S552" s="259"/>
      <c r="T552" s="259"/>
      <c r="U552" s="259"/>
      <c r="V552" s="259"/>
      <c r="W552" s="259"/>
      <c r="X552" s="259"/>
      <c r="Y552" s="259"/>
      <c r="Z552" s="259"/>
    </row>
    <row r="553" spans="1:26" ht="15.75" customHeight="1">
      <c r="A553" s="259"/>
      <c r="B553" s="259"/>
      <c r="C553" s="259"/>
      <c r="D553" s="259"/>
      <c r="E553" s="259"/>
      <c r="F553" s="259"/>
      <c r="G553" s="259"/>
      <c r="H553" s="315"/>
      <c r="I553" s="259"/>
      <c r="J553" s="259"/>
      <c r="K553" s="259"/>
      <c r="L553" s="259"/>
      <c r="M553" s="259"/>
      <c r="N553" s="259"/>
      <c r="O553" s="259"/>
      <c r="P553" s="259"/>
      <c r="Q553" s="259"/>
      <c r="R553" s="259"/>
      <c r="S553" s="259"/>
      <c r="T553" s="259"/>
      <c r="U553" s="259"/>
      <c r="V553" s="259"/>
      <c r="W553" s="259"/>
      <c r="X553" s="259"/>
      <c r="Y553" s="259"/>
      <c r="Z553" s="259"/>
    </row>
    <row r="554" spans="1:26" ht="15.75" customHeight="1">
      <c r="A554" s="259"/>
      <c r="B554" s="259"/>
      <c r="C554" s="259"/>
      <c r="D554" s="259"/>
      <c r="E554" s="259"/>
      <c r="F554" s="259"/>
      <c r="G554" s="259"/>
      <c r="H554" s="315"/>
      <c r="I554" s="259"/>
      <c r="J554" s="259"/>
      <c r="K554" s="259"/>
      <c r="L554" s="259"/>
      <c r="M554" s="259"/>
      <c r="N554" s="259"/>
      <c r="O554" s="259"/>
      <c r="P554" s="259"/>
      <c r="Q554" s="259"/>
      <c r="R554" s="259"/>
      <c r="S554" s="259"/>
      <c r="T554" s="259"/>
      <c r="U554" s="259"/>
      <c r="V554" s="259"/>
      <c r="W554" s="259"/>
      <c r="X554" s="259"/>
      <c r="Y554" s="259"/>
      <c r="Z554" s="259"/>
    </row>
    <row r="555" spans="1:26" ht="15.75" customHeight="1">
      <c r="A555" s="259"/>
      <c r="B555" s="259"/>
      <c r="C555" s="259"/>
      <c r="D555" s="259"/>
      <c r="E555" s="259"/>
      <c r="F555" s="259"/>
      <c r="G555" s="259"/>
      <c r="H555" s="315"/>
      <c r="I555" s="259"/>
      <c r="J555" s="259"/>
      <c r="K555" s="259"/>
      <c r="L555" s="259"/>
      <c r="M555" s="259"/>
      <c r="N555" s="259"/>
      <c r="O555" s="259"/>
      <c r="P555" s="259"/>
      <c r="Q555" s="259"/>
      <c r="R555" s="259"/>
      <c r="S555" s="259"/>
      <c r="T555" s="259"/>
      <c r="U555" s="259"/>
      <c r="V555" s="259"/>
      <c r="W555" s="259"/>
      <c r="X555" s="259"/>
      <c r="Y555" s="259"/>
      <c r="Z555" s="259"/>
    </row>
    <row r="556" spans="1:26" ht="15.75" customHeight="1">
      <c r="A556" s="259"/>
      <c r="B556" s="259"/>
      <c r="C556" s="259"/>
      <c r="D556" s="259"/>
      <c r="E556" s="259"/>
      <c r="F556" s="259"/>
      <c r="G556" s="259"/>
      <c r="H556" s="315"/>
      <c r="I556" s="259"/>
      <c r="J556" s="259"/>
      <c r="K556" s="259"/>
      <c r="L556" s="259"/>
      <c r="M556" s="259"/>
      <c r="N556" s="259"/>
      <c r="O556" s="259"/>
      <c r="P556" s="259"/>
      <c r="Q556" s="259"/>
      <c r="R556" s="259"/>
      <c r="S556" s="259"/>
      <c r="T556" s="259"/>
      <c r="U556" s="259"/>
      <c r="V556" s="259"/>
      <c r="W556" s="259"/>
      <c r="X556" s="259"/>
      <c r="Y556" s="259"/>
      <c r="Z556" s="259"/>
    </row>
    <row r="557" spans="1:26" ht="15.75" customHeight="1">
      <c r="A557" s="259"/>
      <c r="B557" s="259"/>
      <c r="C557" s="259"/>
      <c r="D557" s="259"/>
      <c r="E557" s="259"/>
      <c r="F557" s="259"/>
      <c r="G557" s="259"/>
      <c r="H557" s="315"/>
      <c r="I557" s="259"/>
      <c r="J557" s="259"/>
      <c r="K557" s="259"/>
      <c r="L557" s="259"/>
      <c r="M557" s="259"/>
      <c r="N557" s="259"/>
      <c r="O557" s="259"/>
      <c r="P557" s="259"/>
      <c r="Q557" s="259"/>
      <c r="R557" s="259"/>
      <c r="S557" s="259"/>
      <c r="T557" s="259"/>
      <c r="U557" s="259"/>
      <c r="V557" s="259"/>
      <c r="W557" s="259"/>
      <c r="X557" s="259"/>
      <c r="Y557" s="259"/>
      <c r="Z557" s="259"/>
    </row>
    <row r="558" spans="1:26" ht="15.75" customHeight="1">
      <c r="A558" s="259"/>
      <c r="B558" s="259"/>
      <c r="C558" s="259"/>
      <c r="D558" s="259"/>
      <c r="E558" s="259"/>
      <c r="F558" s="259"/>
      <c r="G558" s="259"/>
      <c r="H558" s="315"/>
      <c r="I558" s="259"/>
      <c r="J558" s="259"/>
      <c r="K558" s="259"/>
      <c r="L558" s="259"/>
      <c r="M558" s="259"/>
      <c r="N558" s="259"/>
      <c r="O558" s="259"/>
      <c r="P558" s="259"/>
      <c r="Q558" s="259"/>
      <c r="R558" s="259"/>
      <c r="S558" s="259"/>
      <c r="T558" s="259"/>
      <c r="U558" s="259"/>
      <c r="V558" s="259"/>
      <c r="W558" s="259"/>
      <c r="X558" s="259"/>
      <c r="Y558" s="259"/>
      <c r="Z558" s="259"/>
    </row>
    <row r="559" spans="1:26" ht="15.75" customHeight="1">
      <c r="A559" s="259"/>
      <c r="B559" s="259"/>
      <c r="C559" s="259"/>
      <c r="D559" s="259"/>
      <c r="E559" s="259"/>
      <c r="F559" s="259"/>
      <c r="G559" s="259"/>
      <c r="H559" s="315"/>
      <c r="I559" s="259"/>
      <c r="J559" s="259"/>
      <c r="K559" s="259"/>
      <c r="L559" s="259"/>
      <c r="M559" s="259"/>
      <c r="N559" s="259"/>
      <c r="O559" s="259"/>
      <c r="P559" s="259"/>
      <c r="Q559" s="259"/>
      <c r="R559" s="259"/>
      <c r="S559" s="259"/>
      <c r="T559" s="259"/>
      <c r="U559" s="259"/>
      <c r="V559" s="259"/>
      <c r="W559" s="259"/>
      <c r="X559" s="259"/>
      <c r="Y559" s="259"/>
      <c r="Z559" s="259"/>
    </row>
    <row r="560" spans="1:26" ht="15.75" customHeight="1">
      <c r="A560" s="259"/>
      <c r="B560" s="259"/>
      <c r="C560" s="259"/>
      <c r="D560" s="259"/>
      <c r="E560" s="259"/>
      <c r="F560" s="259"/>
      <c r="G560" s="259"/>
      <c r="H560" s="315"/>
      <c r="I560" s="259"/>
      <c r="J560" s="259"/>
      <c r="K560" s="259"/>
      <c r="L560" s="259"/>
      <c r="M560" s="259"/>
      <c r="N560" s="259"/>
      <c r="O560" s="259"/>
      <c r="P560" s="259"/>
      <c r="Q560" s="259"/>
      <c r="R560" s="259"/>
      <c r="S560" s="259"/>
      <c r="T560" s="259"/>
      <c r="U560" s="259"/>
      <c r="V560" s="259"/>
      <c r="W560" s="259"/>
      <c r="X560" s="259"/>
      <c r="Y560" s="259"/>
      <c r="Z560" s="259"/>
    </row>
    <row r="561" spans="1:26" ht="15.75" customHeight="1">
      <c r="A561" s="259"/>
      <c r="B561" s="259"/>
      <c r="C561" s="259"/>
      <c r="D561" s="259"/>
      <c r="E561" s="259"/>
      <c r="F561" s="259"/>
      <c r="G561" s="259"/>
      <c r="H561" s="315"/>
      <c r="I561" s="259"/>
      <c r="J561" s="259"/>
      <c r="K561" s="259"/>
      <c r="L561" s="259"/>
      <c r="M561" s="259"/>
      <c r="N561" s="259"/>
      <c r="O561" s="259"/>
      <c r="P561" s="259"/>
      <c r="Q561" s="259"/>
      <c r="R561" s="259"/>
      <c r="S561" s="259"/>
      <c r="T561" s="259"/>
      <c r="U561" s="259"/>
      <c r="V561" s="259"/>
      <c r="W561" s="259"/>
      <c r="X561" s="259"/>
      <c r="Y561" s="259"/>
      <c r="Z561" s="259"/>
    </row>
    <row r="562" spans="1:26" ht="15.75" customHeight="1">
      <c r="A562" s="259"/>
      <c r="B562" s="259"/>
      <c r="C562" s="259"/>
      <c r="D562" s="259"/>
      <c r="E562" s="259"/>
      <c r="F562" s="259"/>
      <c r="G562" s="259"/>
      <c r="H562" s="315"/>
      <c r="I562" s="259"/>
      <c r="J562" s="259"/>
      <c r="K562" s="259"/>
      <c r="L562" s="259"/>
      <c r="M562" s="259"/>
      <c r="N562" s="259"/>
      <c r="O562" s="259"/>
      <c r="P562" s="259"/>
      <c r="Q562" s="259"/>
      <c r="R562" s="259"/>
      <c r="S562" s="259"/>
      <c r="T562" s="259"/>
      <c r="U562" s="259"/>
      <c r="V562" s="259"/>
      <c r="W562" s="259"/>
      <c r="X562" s="259"/>
      <c r="Y562" s="259"/>
      <c r="Z562" s="259"/>
    </row>
    <row r="563" spans="1:26" ht="15.75" customHeight="1">
      <c r="A563" s="259"/>
      <c r="B563" s="259"/>
      <c r="C563" s="259"/>
      <c r="D563" s="259"/>
      <c r="E563" s="259"/>
      <c r="F563" s="259"/>
      <c r="G563" s="259"/>
      <c r="H563" s="315"/>
      <c r="I563" s="259"/>
      <c r="J563" s="259"/>
      <c r="K563" s="259"/>
      <c r="L563" s="259"/>
      <c r="M563" s="259"/>
      <c r="N563" s="259"/>
      <c r="O563" s="259"/>
      <c r="P563" s="259"/>
      <c r="Q563" s="259"/>
      <c r="R563" s="259"/>
      <c r="S563" s="259"/>
      <c r="T563" s="259"/>
      <c r="U563" s="259"/>
      <c r="V563" s="259"/>
      <c r="W563" s="259"/>
      <c r="X563" s="259"/>
      <c r="Y563" s="259"/>
      <c r="Z563" s="259"/>
    </row>
    <row r="564" spans="1:26" ht="15.75" customHeight="1">
      <c r="A564" s="259"/>
      <c r="B564" s="259"/>
      <c r="C564" s="259"/>
      <c r="D564" s="259"/>
      <c r="E564" s="259"/>
      <c r="F564" s="259"/>
      <c r="G564" s="259"/>
      <c r="H564" s="315"/>
      <c r="I564" s="259"/>
      <c r="J564" s="259"/>
      <c r="K564" s="259"/>
      <c r="L564" s="259"/>
      <c r="M564" s="259"/>
      <c r="N564" s="259"/>
      <c r="O564" s="259"/>
      <c r="P564" s="259"/>
      <c r="Q564" s="259"/>
      <c r="R564" s="259"/>
      <c r="S564" s="259"/>
      <c r="T564" s="259"/>
      <c r="U564" s="259"/>
      <c r="V564" s="259"/>
      <c r="W564" s="259"/>
      <c r="X564" s="259"/>
      <c r="Y564" s="259"/>
      <c r="Z564" s="259"/>
    </row>
    <row r="565" spans="1:26" ht="15.75" customHeight="1">
      <c r="A565" s="259"/>
      <c r="B565" s="259"/>
      <c r="C565" s="259"/>
      <c r="D565" s="259"/>
      <c r="E565" s="259"/>
      <c r="F565" s="259"/>
      <c r="G565" s="259"/>
      <c r="H565" s="315"/>
      <c r="I565" s="259"/>
      <c r="J565" s="259"/>
      <c r="K565" s="259"/>
      <c r="L565" s="259"/>
      <c r="M565" s="259"/>
      <c r="N565" s="259"/>
      <c r="O565" s="259"/>
      <c r="P565" s="259"/>
      <c r="Q565" s="259"/>
      <c r="R565" s="259"/>
      <c r="S565" s="259"/>
      <c r="T565" s="259"/>
      <c r="U565" s="259"/>
      <c r="V565" s="259"/>
      <c r="W565" s="259"/>
      <c r="X565" s="259"/>
      <c r="Y565" s="259"/>
      <c r="Z565" s="259"/>
    </row>
    <row r="566" spans="1:26" ht="15.75" customHeight="1">
      <c r="A566" s="259"/>
      <c r="B566" s="259"/>
      <c r="C566" s="259"/>
      <c r="D566" s="259"/>
      <c r="E566" s="259"/>
      <c r="F566" s="259"/>
      <c r="G566" s="259"/>
      <c r="H566" s="315"/>
      <c r="I566" s="259"/>
      <c r="J566" s="259"/>
      <c r="K566" s="259"/>
      <c r="L566" s="259"/>
      <c r="M566" s="259"/>
      <c r="N566" s="259"/>
      <c r="O566" s="259"/>
      <c r="P566" s="259"/>
      <c r="Q566" s="259"/>
      <c r="R566" s="259"/>
      <c r="S566" s="259"/>
      <c r="T566" s="259"/>
      <c r="U566" s="259"/>
      <c r="V566" s="259"/>
      <c r="W566" s="259"/>
      <c r="X566" s="259"/>
      <c r="Y566" s="259"/>
      <c r="Z566" s="259"/>
    </row>
    <row r="567" spans="1:26" ht="15.75" customHeight="1">
      <c r="A567" s="259"/>
      <c r="B567" s="259"/>
      <c r="C567" s="259"/>
      <c r="D567" s="259"/>
      <c r="E567" s="259"/>
      <c r="F567" s="259"/>
      <c r="G567" s="259"/>
      <c r="H567" s="315"/>
      <c r="I567" s="259"/>
      <c r="J567" s="259"/>
      <c r="K567" s="259"/>
      <c r="L567" s="259"/>
      <c r="M567" s="259"/>
      <c r="N567" s="259"/>
      <c r="O567" s="259"/>
      <c r="P567" s="259"/>
      <c r="Q567" s="259"/>
      <c r="R567" s="259"/>
      <c r="S567" s="259"/>
      <c r="T567" s="259"/>
      <c r="U567" s="259"/>
      <c r="V567" s="259"/>
      <c r="W567" s="259"/>
      <c r="X567" s="259"/>
      <c r="Y567" s="259"/>
      <c r="Z567" s="259"/>
    </row>
    <row r="568" spans="1:26" ht="15.75" customHeight="1">
      <c r="A568" s="259"/>
      <c r="B568" s="259"/>
      <c r="C568" s="259"/>
      <c r="D568" s="259"/>
      <c r="E568" s="259"/>
      <c r="F568" s="259"/>
      <c r="G568" s="259"/>
      <c r="H568" s="315"/>
      <c r="I568" s="259"/>
      <c r="J568" s="259"/>
      <c r="K568" s="259"/>
      <c r="L568" s="259"/>
      <c r="M568" s="259"/>
      <c r="N568" s="259"/>
      <c r="O568" s="259"/>
      <c r="P568" s="259"/>
      <c r="Q568" s="259"/>
      <c r="R568" s="259"/>
      <c r="S568" s="259"/>
      <c r="T568" s="259"/>
      <c r="U568" s="259"/>
      <c r="V568" s="259"/>
      <c r="W568" s="259"/>
      <c r="X568" s="259"/>
      <c r="Y568" s="259"/>
      <c r="Z568" s="259"/>
    </row>
    <row r="569" spans="1:26" ht="15.75" customHeight="1">
      <c r="A569" s="259"/>
      <c r="B569" s="259"/>
      <c r="C569" s="259"/>
      <c r="D569" s="259"/>
      <c r="E569" s="259"/>
      <c r="F569" s="259"/>
      <c r="G569" s="259"/>
      <c r="H569" s="315"/>
      <c r="I569" s="259"/>
      <c r="J569" s="259"/>
      <c r="K569" s="259"/>
      <c r="L569" s="259"/>
      <c r="M569" s="259"/>
      <c r="N569" s="259"/>
      <c r="O569" s="259"/>
      <c r="P569" s="259"/>
      <c r="Q569" s="259"/>
      <c r="R569" s="259"/>
      <c r="S569" s="259"/>
      <c r="T569" s="259"/>
      <c r="U569" s="259"/>
      <c r="V569" s="259"/>
      <c r="W569" s="259"/>
      <c r="X569" s="259"/>
      <c r="Y569" s="259"/>
      <c r="Z569" s="259"/>
    </row>
    <row r="570" spans="1:26" ht="15.75" customHeight="1">
      <c r="A570" s="259"/>
      <c r="B570" s="259"/>
      <c r="C570" s="259"/>
      <c r="D570" s="259"/>
      <c r="E570" s="259"/>
      <c r="F570" s="259"/>
      <c r="G570" s="259"/>
      <c r="H570" s="315"/>
      <c r="I570" s="259"/>
      <c r="J570" s="259"/>
      <c r="K570" s="259"/>
      <c r="L570" s="259"/>
      <c r="M570" s="259"/>
      <c r="N570" s="259"/>
      <c r="O570" s="259"/>
      <c r="P570" s="259"/>
      <c r="Q570" s="259"/>
      <c r="R570" s="259"/>
      <c r="S570" s="259"/>
      <c r="T570" s="259"/>
      <c r="U570" s="259"/>
      <c r="V570" s="259"/>
      <c r="W570" s="259"/>
      <c r="X570" s="259"/>
      <c r="Y570" s="259"/>
      <c r="Z570" s="259"/>
    </row>
    <row r="571" spans="1:26" ht="15.75" customHeight="1">
      <c r="A571" s="259"/>
      <c r="B571" s="259"/>
      <c r="C571" s="259"/>
      <c r="D571" s="259"/>
      <c r="E571" s="259"/>
      <c r="F571" s="259"/>
      <c r="G571" s="259"/>
      <c r="H571" s="315"/>
      <c r="I571" s="259"/>
      <c r="J571" s="259"/>
      <c r="K571" s="259"/>
      <c r="L571" s="259"/>
      <c r="M571" s="259"/>
      <c r="N571" s="259"/>
      <c r="O571" s="259"/>
      <c r="P571" s="259"/>
      <c r="Q571" s="259"/>
      <c r="R571" s="259"/>
      <c r="S571" s="259"/>
      <c r="T571" s="259"/>
      <c r="U571" s="259"/>
      <c r="V571" s="259"/>
      <c r="W571" s="259"/>
      <c r="X571" s="259"/>
      <c r="Y571" s="259"/>
      <c r="Z571" s="259"/>
    </row>
    <row r="572" spans="1:26" ht="15.75" customHeight="1">
      <c r="A572" s="259"/>
      <c r="B572" s="259"/>
      <c r="C572" s="259"/>
      <c r="D572" s="259"/>
      <c r="E572" s="259"/>
      <c r="F572" s="259"/>
      <c r="G572" s="259"/>
      <c r="H572" s="315"/>
      <c r="I572" s="259"/>
      <c r="J572" s="259"/>
      <c r="K572" s="259"/>
      <c r="L572" s="259"/>
      <c r="M572" s="259"/>
      <c r="N572" s="259"/>
      <c r="O572" s="259"/>
      <c r="P572" s="259"/>
      <c r="Q572" s="259"/>
      <c r="R572" s="259"/>
      <c r="S572" s="259"/>
      <c r="T572" s="259"/>
      <c r="U572" s="259"/>
      <c r="V572" s="259"/>
      <c r="W572" s="259"/>
      <c r="X572" s="259"/>
      <c r="Y572" s="259"/>
      <c r="Z572" s="259"/>
    </row>
    <row r="573" spans="1:26" ht="15.75" customHeight="1">
      <c r="A573" s="259"/>
      <c r="B573" s="259"/>
      <c r="C573" s="259"/>
      <c r="D573" s="259"/>
      <c r="E573" s="259"/>
      <c r="F573" s="259"/>
      <c r="G573" s="259"/>
      <c r="H573" s="315"/>
      <c r="I573" s="259"/>
      <c r="J573" s="259"/>
      <c r="K573" s="259"/>
      <c r="L573" s="259"/>
      <c r="M573" s="259"/>
      <c r="N573" s="259"/>
      <c r="O573" s="259"/>
      <c r="P573" s="259"/>
      <c r="Q573" s="259"/>
      <c r="R573" s="259"/>
      <c r="S573" s="259"/>
      <c r="T573" s="259"/>
      <c r="U573" s="259"/>
      <c r="V573" s="259"/>
      <c r="W573" s="259"/>
      <c r="X573" s="259"/>
      <c r="Y573" s="259"/>
      <c r="Z573" s="259"/>
    </row>
    <row r="574" spans="1:26" ht="15.75" customHeight="1">
      <c r="A574" s="259"/>
      <c r="B574" s="259"/>
      <c r="C574" s="259"/>
      <c r="D574" s="259"/>
      <c r="E574" s="259"/>
      <c r="F574" s="259"/>
      <c r="G574" s="259"/>
      <c r="H574" s="315"/>
      <c r="I574" s="259"/>
      <c r="J574" s="259"/>
      <c r="K574" s="259"/>
      <c r="L574" s="259"/>
      <c r="M574" s="259"/>
      <c r="N574" s="259"/>
      <c r="O574" s="259"/>
      <c r="P574" s="259"/>
      <c r="Q574" s="259"/>
      <c r="R574" s="259"/>
      <c r="S574" s="259"/>
      <c r="T574" s="259"/>
      <c r="U574" s="259"/>
      <c r="V574" s="259"/>
      <c r="W574" s="259"/>
      <c r="X574" s="259"/>
      <c r="Y574" s="259"/>
      <c r="Z574" s="259"/>
    </row>
    <row r="575" spans="1:26" ht="15.75" customHeight="1">
      <c r="A575" s="259"/>
      <c r="B575" s="259"/>
      <c r="C575" s="259"/>
      <c r="D575" s="259"/>
      <c r="E575" s="259"/>
      <c r="F575" s="259"/>
      <c r="G575" s="259"/>
      <c r="H575" s="315"/>
      <c r="I575" s="259"/>
      <c r="J575" s="259"/>
      <c r="K575" s="259"/>
      <c r="L575" s="259"/>
      <c r="M575" s="259"/>
      <c r="N575" s="259"/>
      <c r="O575" s="259"/>
      <c r="P575" s="259"/>
      <c r="Q575" s="259"/>
      <c r="R575" s="259"/>
      <c r="S575" s="259"/>
      <c r="T575" s="259"/>
      <c r="U575" s="259"/>
      <c r="V575" s="259"/>
      <c r="W575" s="259"/>
      <c r="X575" s="259"/>
      <c r="Y575" s="259"/>
      <c r="Z575" s="259"/>
    </row>
    <row r="576" spans="1:26" ht="15.75" customHeight="1">
      <c r="A576" s="259"/>
      <c r="B576" s="259"/>
      <c r="C576" s="259"/>
      <c r="D576" s="259"/>
      <c r="E576" s="259"/>
      <c r="F576" s="259"/>
      <c r="G576" s="259"/>
      <c r="H576" s="315"/>
      <c r="I576" s="259"/>
      <c r="J576" s="259"/>
      <c r="K576" s="259"/>
      <c r="L576" s="259"/>
      <c r="M576" s="259"/>
      <c r="N576" s="259"/>
      <c r="O576" s="259"/>
      <c r="P576" s="259"/>
      <c r="Q576" s="259"/>
      <c r="R576" s="259"/>
      <c r="S576" s="259"/>
      <c r="T576" s="259"/>
      <c r="U576" s="259"/>
      <c r="V576" s="259"/>
      <c r="W576" s="259"/>
      <c r="X576" s="259"/>
      <c r="Y576" s="259"/>
      <c r="Z576" s="259"/>
    </row>
    <row r="577" spans="1:26" ht="15.75" customHeight="1">
      <c r="A577" s="259"/>
      <c r="B577" s="259"/>
      <c r="C577" s="259"/>
      <c r="D577" s="259"/>
      <c r="E577" s="259"/>
      <c r="F577" s="259"/>
      <c r="G577" s="259"/>
      <c r="H577" s="315"/>
      <c r="I577" s="259"/>
      <c r="J577" s="259"/>
      <c r="K577" s="259"/>
      <c r="L577" s="259"/>
      <c r="M577" s="259"/>
      <c r="N577" s="259"/>
      <c r="O577" s="259"/>
      <c r="P577" s="259"/>
      <c r="Q577" s="259"/>
      <c r="R577" s="259"/>
      <c r="S577" s="259"/>
      <c r="T577" s="259"/>
      <c r="U577" s="259"/>
      <c r="V577" s="259"/>
      <c r="W577" s="259"/>
      <c r="X577" s="259"/>
      <c r="Y577" s="259"/>
      <c r="Z577" s="259"/>
    </row>
    <row r="578" spans="1:26" ht="15.75" customHeight="1">
      <c r="A578" s="259"/>
      <c r="B578" s="259"/>
      <c r="C578" s="259"/>
      <c r="D578" s="259"/>
      <c r="E578" s="259"/>
      <c r="F578" s="259"/>
      <c r="G578" s="259"/>
      <c r="H578" s="315"/>
      <c r="I578" s="259"/>
      <c r="J578" s="259"/>
      <c r="K578" s="259"/>
      <c r="L578" s="259"/>
      <c r="M578" s="259"/>
      <c r="N578" s="259"/>
      <c r="O578" s="259"/>
      <c r="P578" s="259"/>
      <c r="Q578" s="259"/>
      <c r="R578" s="259"/>
      <c r="S578" s="259"/>
      <c r="T578" s="259"/>
      <c r="U578" s="259"/>
      <c r="V578" s="259"/>
      <c r="W578" s="259"/>
      <c r="X578" s="259"/>
      <c r="Y578" s="259"/>
      <c r="Z578" s="259"/>
    </row>
    <row r="579" spans="1:26" ht="15.75" customHeight="1">
      <c r="A579" s="259"/>
      <c r="B579" s="259"/>
      <c r="C579" s="259"/>
      <c r="D579" s="259"/>
      <c r="E579" s="259"/>
      <c r="F579" s="259"/>
      <c r="G579" s="259"/>
      <c r="H579" s="315"/>
      <c r="I579" s="259"/>
      <c r="J579" s="259"/>
      <c r="K579" s="259"/>
      <c r="L579" s="259"/>
      <c r="M579" s="259"/>
      <c r="N579" s="259"/>
      <c r="O579" s="259"/>
      <c r="P579" s="259"/>
      <c r="Q579" s="259"/>
      <c r="R579" s="259"/>
      <c r="S579" s="259"/>
      <c r="T579" s="259"/>
      <c r="U579" s="259"/>
      <c r="V579" s="259"/>
      <c r="W579" s="259"/>
      <c r="X579" s="259"/>
      <c r="Y579" s="259"/>
      <c r="Z579" s="259"/>
    </row>
    <row r="580" spans="1:26" ht="15.75" customHeight="1">
      <c r="A580" s="259"/>
      <c r="B580" s="259"/>
      <c r="C580" s="259"/>
      <c r="D580" s="259"/>
      <c r="E580" s="259"/>
      <c r="F580" s="259"/>
      <c r="G580" s="259"/>
      <c r="H580" s="315"/>
      <c r="I580" s="259"/>
      <c r="J580" s="259"/>
      <c r="K580" s="259"/>
      <c r="L580" s="259"/>
      <c r="M580" s="259"/>
      <c r="N580" s="259"/>
      <c r="O580" s="259"/>
      <c r="P580" s="259"/>
      <c r="Q580" s="259"/>
      <c r="R580" s="259"/>
      <c r="S580" s="259"/>
      <c r="T580" s="259"/>
      <c r="U580" s="259"/>
      <c r="V580" s="259"/>
      <c r="W580" s="259"/>
      <c r="X580" s="259"/>
      <c r="Y580" s="259"/>
      <c r="Z580" s="259"/>
    </row>
    <row r="581" spans="1:26" ht="15.75" customHeight="1">
      <c r="A581" s="259"/>
      <c r="B581" s="259"/>
      <c r="C581" s="259"/>
      <c r="D581" s="259"/>
      <c r="E581" s="259"/>
      <c r="F581" s="259"/>
      <c r="G581" s="259"/>
      <c r="H581" s="315"/>
      <c r="I581" s="259"/>
      <c r="J581" s="259"/>
      <c r="K581" s="259"/>
      <c r="L581" s="259"/>
      <c r="M581" s="259"/>
      <c r="N581" s="259"/>
      <c r="O581" s="259"/>
      <c r="P581" s="259"/>
      <c r="Q581" s="259"/>
      <c r="R581" s="259"/>
      <c r="S581" s="259"/>
      <c r="T581" s="259"/>
      <c r="U581" s="259"/>
      <c r="V581" s="259"/>
      <c r="W581" s="259"/>
      <c r="X581" s="259"/>
      <c r="Y581" s="259"/>
      <c r="Z581" s="259"/>
    </row>
    <row r="582" spans="1:26" ht="15.75" customHeight="1">
      <c r="A582" s="259"/>
      <c r="B582" s="259"/>
      <c r="C582" s="259"/>
      <c r="D582" s="259"/>
      <c r="E582" s="259"/>
      <c r="F582" s="259"/>
      <c r="G582" s="259"/>
      <c r="H582" s="315"/>
      <c r="I582" s="259"/>
      <c r="J582" s="259"/>
      <c r="K582" s="259"/>
      <c r="L582" s="259"/>
      <c r="M582" s="259"/>
      <c r="N582" s="259"/>
      <c r="O582" s="259"/>
      <c r="P582" s="259"/>
      <c r="Q582" s="259"/>
      <c r="R582" s="259"/>
      <c r="S582" s="259"/>
      <c r="T582" s="259"/>
      <c r="U582" s="259"/>
      <c r="V582" s="259"/>
      <c r="W582" s="259"/>
      <c r="X582" s="259"/>
      <c r="Y582" s="259"/>
      <c r="Z582" s="259"/>
    </row>
    <row r="583" spans="1:26" ht="15.75" customHeight="1">
      <c r="A583" s="259"/>
      <c r="B583" s="259"/>
      <c r="C583" s="259"/>
      <c r="D583" s="259"/>
      <c r="E583" s="259"/>
      <c r="F583" s="259"/>
      <c r="G583" s="259"/>
      <c r="H583" s="315"/>
      <c r="I583" s="259"/>
      <c r="J583" s="259"/>
      <c r="K583" s="259"/>
      <c r="L583" s="259"/>
      <c r="M583" s="259"/>
      <c r="N583" s="259"/>
      <c r="O583" s="259"/>
      <c r="P583" s="259"/>
      <c r="Q583" s="259"/>
      <c r="R583" s="259"/>
      <c r="S583" s="259"/>
      <c r="T583" s="259"/>
      <c r="U583" s="259"/>
      <c r="V583" s="259"/>
      <c r="W583" s="259"/>
      <c r="X583" s="259"/>
      <c r="Y583" s="259"/>
      <c r="Z583" s="259"/>
    </row>
    <row r="584" spans="1:26" ht="15.75" customHeight="1">
      <c r="A584" s="259"/>
      <c r="B584" s="259"/>
      <c r="C584" s="259"/>
      <c r="D584" s="259"/>
      <c r="E584" s="259"/>
      <c r="F584" s="259"/>
      <c r="G584" s="259"/>
      <c r="H584" s="315"/>
      <c r="I584" s="259"/>
      <c r="J584" s="259"/>
      <c r="K584" s="259"/>
      <c r="L584" s="259"/>
      <c r="M584" s="259"/>
      <c r="N584" s="259"/>
      <c r="O584" s="259"/>
      <c r="P584" s="259"/>
      <c r="Q584" s="259"/>
      <c r="R584" s="259"/>
      <c r="S584" s="259"/>
      <c r="T584" s="259"/>
      <c r="U584" s="259"/>
      <c r="V584" s="259"/>
      <c r="W584" s="259"/>
      <c r="X584" s="259"/>
      <c r="Y584" s="259"/>
      <c r="Z584" s="259"/>
    </row>
    <row r="585" spans="1:26" ht="15.75" customHeight="1">
      <c r="A585" s="259"/>
      <c r="B585" s="259"/>
      <c r="C585" s="259"/>
      <c r="D585" s="259"/>
      <c r="E585" s="259"/>
      <c r="F585" s="259"/>
      <c r="G585" s="259"/>
      <c r="H585" s="315"/>
      <c r="I585" s="259"/>
      <c r="J585" s="259"/>
      <c r="K585" s="259"/>
      <c r="L585" s="259"/>
      <c r="M585" s="259"/>
      <c r="N585" s="259"/>
      <c r="O585" s="259"/>
      <c r="P585" s="259"/>
      <c r="Q585" s="259"/>
      <c r="R585" s="259"/>
      <c r="S585" s="259"/>
      <c r="T585" s="259"/>
      <c r="U585" s="259"/>
      <c r="V585" s="259"/>
      <c r="W585" s="259"/>
      <c r="X585" s="259"/>
      <c r="Y585" s="259"/>
      <c r="Z585" s="259"/>
    </row>
    <row r="586" spans="1:26" ht="15.75" customHeight="1">
      <c r="A586" s="259"/>
      <c r="B586" s="259"/>
      <c r="C586" s="259"/>
      <c r="D586" s="259"/>
      <c r="E586" s="259"/>
      <c r="F586" s="259"/>
      <c r="G586" s="259"/>
      <c r="H586" s="315"/>
      <c r="I586" s="259"/>
      <c r="J586" s="259"/>
      <c r="K586" s="259"/>
      <c r="L586" s="259"/>
      <c r="M586" s="259"/>
      <c r="N586" s="259"/>
      <c r="O586" s="259"/>
      <c r="P586" s="259"/>
      <c r="Q586" s="259"/>
      <c r="R586" s="259"/>
      <c r="S586" s="259"/>
      <c r="T586" s="259"/>
      <c r="U586" s="259"/>
      <c r="V586" s="259"/>
      <c r="W586" s="259"/>
      <c r="X586" s="259"/>
      <c r="Y586" s="259"/>
      <c r="Z586" s="259"/>
    </row>
    <row r="587" spans="1:26" ht="15.75" customHeight="1">
      <c r="A587" s="259"/>
      <c r="B587" s="259"/>
      <c r="C587" s="259"/>
      <c r="D587" s="259"/>
      <c r="E587" s="259"/>
      <c r="F587" s="259"/>
      <c r="G587" s="259"/>
      <c r="H587" s="315"/>
      <c r="I587" s="259"/>
      <c r="J587" s="259"/>
      <c r="K587" s="259"/>
      <c r="L587" s="259"/>
      <c r="M587" s="259"/>
      <c r="N587" s="259"/>
      <c r="O587" s="259"/>
      <c r="P587" s="259"/>
      <c r="Q587" s="259"/>
      <c r="R587" s="259"/>
      <c r="S587" s="259"/>
      <c r="T587" s="259"/>
      <c r="U587" s="259"/>
      <c r="V587" s="259"/>
      <c r="W587" s="259"/>
      <c r="X587" s="259"/>
      <c r="Y587" s="259"/>
      <c r="Z587" s="259"/>
    </row>
    <row r="588" spans="1:26" ht="15.75" customHeight="1">
      <c r="A588" s="259"/>
      <c r="B588" s="259"/>
      <c r="C588" s="259"/>
      <c r="D588" s="259"/>
      <c r="E588" s="259"/>
      <c r="F588" s="259"/>
      <c r="G588" s="259"/>
      <c r="H588" s="315"/>
      <c r="I588" s="259"/>
      <c r="J588" s="259"/>
      <c r="K588" s="259"/>
      <c r="L588" s="259"/>
      <c r="M588" s="259"/>
      <c r="N588" s="259"/>
      <c r="O588" s="259"/>
      <c r="P588" s="259"/>
      <c r="Q588" s="259"/>
      <c r="R588" s="259"/>
      <c r="S588" s="259"/>
      <c r="T588" s="259"/>
      <c r="U588" s="259"/>
      <c r="V588" s="259"/>
      <c r="W588" s="259"/>
      <c r="X588" s="259"/>
      <c r="Y588" s="259"/>
      <c r="Z588" s="259"/>
    </row>
    <row r="589" spans="1:26" ht="15.75" customHeight="1">
      <c r="A589" s="259"/>
      <c r="B589" s="259"/>
      <c r="C589" s="259"/>
      <c r="D589" s="259"/>
      <c r="E589" s="259"/>
      <c r="F589" s="259"/>
      <c r="G589" s="259"/>
      <c r="H589" s="315"/>
      <c r="I589" s="259"/>
      <c r="J589" s="259"/>
      <c r="K589" s="259"/>
      <c r="L589" s="259"/>
      <c r="M589" s="259"/>
      <c r="N589" s="259"/>
      <c r="O589" s="259"/>
      <c r="P589" s="259"/>
      <c r="Q589" s="259"/>
      <c r="R589" s="259"/>
      <c r="S589" s="259"/>
      <c r="T589" s="259"/>
      <c r="U589" s="259"/>
      <c r="V589" s="259"/>
      <c r="W589" s="259"/>
      <c r="X589" s="259"/>
      <c r="Y589" s="259"/>
      <c r="Z589" s="259"/>
    </row>
    <row r="590" spans="1:26" ht="15.75" customHeight="1">
      <c r="A590" s="259"/>
      <c r="B590" s="259"/>
      <c r="C590" s="259"/>
      <c r="D590" s="259"/>
      <c r="E590" s="259"/>
      <c r="F590" s="259"/>
      <c r="G590" s="259"/>
      <c r="H590" s="315"/>
      <c r="I590" s="259"/>
      <c r="J590" s="259"/>
      <c r="K590" s="259"/>
      <c r="L590" s="259"/>
      <c r="M590" s="259"/>
      <c r="N590" s="259"/>
      <c r="O590" s="259"/>
      <c r="P590" s="259"/>
      <c r="Q590" s="259"/>
      <c r="R590" s="259"/>
      <c r="S590" s="259"/>
      <c r="T590" s="259"/>
      <c r="U590" s="259"/>
      <c r="V590" s="259"/>
      <c r="W590" s="259"/>
      <c r="X590" s="259"/>
      <c r="Y590" s="259"/>
      <c r="Z590" s="259"/>
    </row>
    <row r="591" spans="1:26" ht="15.75" customHeight="1">
      <c r="A591" s="259"/>
      <c r="B591" s="259"/>
      <c r="C591" s="259"/>
      <c r="D591" s="259"/>
      <c r="E591" s="259"/>
      <c r="F591" s="259"/>
      <c r="G591" s="259"/>
      <c r="H591" s="315"/>
      <c r="I591" s="259"/>
      <c r="J591" s="259"/>
      <c r="K591" s="259"/>
      <c r="L591" s="259"/>
      <c r="M591" s="259"/>
      <c r="N591" s="259"/>
      <c r="O591" s="259"/>
      <c r="P591" s="259"/>
      <c r="Q591" s="259"/>
      <c r="R591" s="259"/>
      <c r="S591" s="259"/>
      <c r="T591" s="259"/>
      <c r="U591" s="259"/>
      <c r="V591" s="259"/>
      <c r="W591" s="259"/>
      <c r="X591" s="259"/>
      <c r="Y591" s="259"/>
      <c r="Z591" s="259"/>
    </row>
    <row r="592" spans="1:26" ht="15.75" customHeight="1">
      <c r="A592" s="259"/>
      <c r="B592" s="259"/>
      <c r="C592" s="259"/>
      <c r="D592" s="259"/>
      <c r="E592" s="259"/>
      <c r="F592" s="259"/>
      <c r="G592" s="259"/>
      <c r="H592" s="315"/>
      <c r="I592" s="259"/>
      <c r="J592" s="259"/>
      <c r="K592" s="259"/>
      <c r="L592" s="259"/>
      <c r="M592" s="259"/>
      <c r="N592" s="259"/>
      <c r="O592" s="259"/>
      <c r="P592" s="259"/>
      <c r="Q592" s="259"/>
      <c r="R592" s="259"/>
      <c r="S592" s="259"/>
      <c r="T592" s="259"/>
      <c r="U592" s="259"/>
      <c r="V592" s="259"/>
      <c r="W592" s="259"/>
      <c r="X592" s="259"/>
      <c r="Y592" s="259"/>
      <c r="Z592" s="259"/>
    </row>
    <row r="593" spans="1:26" ht="15.75" customHeight="1">
      <c r="A593" s="259"/>
      <c r="B593" s="259"/>
      <c r="C593" s="259"/>
      <c r="D593" s="259"/>
      <c r="E593" s="259"/>
      <c r="F593" s="259"/>
      <c r="G593" s="259"/>
      <c r="H593" s="315"/>
      <c r="I593" s="259"/>
      <c r="J593" s="259"/>
      <c r="K593" s="259"/>
      <c r="L593" s="259"/>
      <c r="M593" s="259"/>
      <c r="N593" s="259"/>
      <c r="O593" s="259"/>
      <c r="P593" s="259"/>
      <c r="Q593" s="259"/>
      <c r="R593" s="259"/>
      <c r="S593" s="259"/>
      <c r="T593" s="259"/>
      <c r="U593" s="259"/>
      <c r="V593" s="259"/>
      <c r="W593" s="259"/>
      <c r="X593" s="259"/>
      <c r="Y593" s="259"/>
      <c r="Z593" s="259"/>
    </row>
    <row r="594" spans="1:26" ht="15.75" customHeight="1">
      <c r="A594" s="259"/>
      <c r="B594" s="259"/>
      <c r="C594" s="259"/>
      <c r="D594" s="259"/>
      <c r="E594" s="259"/>
      <c r="F594" s="259"/>
      <c r="G594" s="259"/>
      <c r="H594" s="315"/>
      <c r="I594" s="259"/>
      <c r="J594" s="259"/>
      <c r="K594" s="259"/>
      <c r="L594" s="259"/>
      <c r="M594" s="259"/>
      <c r="N594" s="259"/>
      <c r="O594" s="259"/>
      <c r="P594" s="259"/>
      <c r="Q594" s="259"/>
      <c r="R594" s="259"/>
      <c r="S594" s="259"/>
      <c r="T594" s="259"/>
      <c r="U594" s="259"/>
      <c r="V594" s="259"/>
      <c r="W594" s="259"/>
      <c r="X594" s="259"/>
      <c r="Y594" s="259"/>
      <c r="Z594" s="259"/>
    </row>
    <row r="595" spans="1:26" ht="15.75" customHeight="1">
      <c r="A595" s="259"/>
      <c r="B595" s="259"/>
      <c r="C595" s="259"/>
      <c r="D595" s="259"/>
      <c r="E595" s="259"/>
      <c r="F595" s="259"/>
      <c r="G595" s="259"/>
      <c r="H595" s="315"/>
      <c r="I595" s="259"/>
      <c r="J595" s="259"/>
      <c r="K595" s="259"/>
      <c r="L595" s="259"/>
      <c r="M595" s="259"/>
      <c r="N595" s="259"/>
      <c r="O595" s="259"/>
      <c r="P595" s="259"/>
      <c r="Q595" s="259"/>
      <c r="R595" s="259"/>
      <c r="S595" s="259"/>
      <c r="T595" s="259"/>
      <c r="U595" s="259"/>
      <c r="V595" s="259"/>
      <c r="W595" s="259"/>
      <c r="X595" s="259"/>
      <c r="Y595" s="259"/>
      <c r="Z595" s="259"/>
    </row>
    <row r="596" spans="1:26" ht="15.75" customHeight="1">
      <c r="A596" s="259"/>
      <c r="B596" s="259"/>
      <c r="C596" s="259"/>
      <c r="D596" s="259"/>
      <c r="E596" s="259"/>
      <c r="F596" s="259"/>
      <c r="G596" s="259"/>
      <c r="H596" s="315"/>
      <c r="I596" s="259"/>
      <c r="J596" s="259"/>
      <c r="K596" s="259"/>
      <c r="L596" s="259"/>
      <c r="M596" s="259"/>
      <c r="N596" s="259"/>
      <c r="O596" s="259"/>
      <c r="P596" s="259"/>
      <c r="Q596" s="259"/>
      <c r="R596" s="259"/>
      <c r="S596" s="259"/>
      <c r="T596" s="259"/>
      <c r="U596" s="259"/>
      <c r="V596" s="259"/>
      <c r="W596" s="259"/>
      <c r="X596" s="259"/>
      <c r="Y596" s="259"/>
      <c r="Z596" s="259"/>
    </row>
    <row r="597" spans="1:26" ht="15.75" customHeight="1">
      <c r="A597" s="259"/>
      <c r="B597" s="259"/>
      <c r="C597" s="259"/>
      <c r="D597" s="259"/>
      <c r="E597" s="259"/>
      <c r="F597" s="259"/>
      <c r="G597" s="259"/>
      <c r="H597" s="315"/>
      <c r="I597" s="259"/>
      <c r="J597" s="259"/>
      <c r="K597" s="259"/>
      <c r="L597" s="259"/>
      <c r="M597" s="259"/>
      <c r="N597" s="259"/>
      <c r="O597" s="259"/>
      <c r="P597" s="259"/>
      <c r="Q597" s="259"/>
      <c r="R597" s="259"/>
      <c r="S597" s="259"/>
      <c r="T597" s="259"/>
      <c r="U597" s="259"/>
      <c r="V597" s="259"/>
      <c r="W597" s="259"/>
      <c r="X597" s="259"/>
      <c r="Y597" s="259"/>
      <c r="Z597" s="259"/>
    </row>
    <row r="598" spans="1:26" ht="15.75" customHeight="1">
      <c r="A598" s="259"/>
      <c r="B598" s="259"/>
      <c r="C598" s="259"/>
      <c r="D598" s="259"/>
      <c r="E598" s="259"/>
      <c r="F598" s="259"/>
      <c r="G598" s="259"/>
      <c r="H598" s="315"/>
      <c r="I598" s="259"/>
      <c r="J598" s="259"/>
      <c r="K598" s="259"/>
      <c r="L598" s="259"/>
      <c r="M598" s="259"/>
      <c r="N598" s="259"/>
      <c r="O598" s="259"/>
      <c r="P598" s="259"/>
      <c r="Q598" s="259"/>
      <c r="R598" s="259"/>
      <c r="S598" s="259"/>
      <c r="T598" s="259"/>
      <c r="U598" s="259"/>
      <c r="V598" s="259"/>
      <c r="W598" s="259"/>
      <c r="X598" s="259"/>
      <c r="Y598" s="259"/>
      <c r="Z598" s="259"/>
    </row>
    <row r="599" spans="1:26" ht="15.75" customHeight="1">
      <c r="A599" s="259"/>
      <c r="B599" s="259"/>
      <c r="C599" s="259"/>
      <c r="D599" s="259"/>
      <c r="E599" s="259"/>
      <c r="F599" s="259"/>
      <c r="G599" s="259"/>
      <c r="H599" s="315"/>
      <c r="I599" s="259"/>
      <c r="J599" s="259"/>
      <c r="K599" s="259"/>
      <c r="L599" s="259"/>
      <c r="M599" s="259"/>
      <c r="N599" s="259"/>
      <c r="O599" s="259"/>
      <c r="P599" s="259"/>
      <c r="Q599" s="259"/>
      <c r="R599" s="259"/>
      <c r="S599" s="259"/>
      <c r="T599" s="259"/>
      <c r="U599" s="259"/>
      <c r="V599" s="259"/>
      <c r="W599" s="259"/>
      <c r="X599" s="259"/>
      <c r="Y599" s="259"/>
      <c r="Z599" s="259"/>
    </row>
    <row r="600" spans="1:26" ht="15.75" customHeight="1">
      <c r="A600" s="259"/>
      <c r="B600" s="259"/>
      <c r="C600" s="259"/>
      <c r="D600" s="259"/>
      <c r="E600" s="259"/>
      <c r="F600" s="259"/>
      <c r="G600" s="259"/>
      <c r="H600" s="315"/>
      <c r="I600" s="259"/>
      <c r="J600" s="259"/>
      <c r="K600" s="259"/>
      <c r="L600" s="259"/>
      <c r="M600" s="259"/>
      <c r="N600" s="259"/>
      <c r="O600" s="259"/>
      <c r="P600" s="259"/>
      <c r="Q600" s="259"/>
      <c r="R600" s="259"/>
      <c r="S600" s="259"/>
      <c r="T600" s="259"/>
      <c r="U600" s="259"/>
      <c r="V600" s="259"/>
      <c r="W600" s="259"/>
      <c r="X600" s="259"/>
      <c r="Y600" s="259"/>
      <c r="Z600" s="259"/>
    </row>
    <row r="601" spans="1:26" ht="15.75" customHeight="1">
      <c r="A601" s="259"/>
      <c r="B601" s="259"/>
      <c r="C601" s="259"/>
      <c r="D601" s="259"/>
      <c r="E601" s="259"/>
      <c r="F601" s="259"/>
      <c r="G601" s="259"/>
      <c r="H601" s="315"/>
      <c r="I601" s="259"/>
      <c r="J601" s="259"/>
      <c r="K601" s="259"/>
      <c r="L601" s="259"/>
      <c r="M601" s="259"/>
      <c r="N601" s="259"/>
      <c r="O601" s="259"/>
      <c r="P601" s="259"/>
      <c r="Q601" s="259"/>
      <c r="R601" s="259"/>
      <c r="S601" s="259"/>
      <c r="T601" s="259"/>
      <c r="U601" s="259"/>
      <c r="V601" s="259"/>
      <c r="W601" s="259"/>
      <c r="X601" s="259"/>
      <c r="Y601" s="259"/>
      <c r="Z601" s="259"/>
    </row>
    <row r="602" spans="1:26" ht="15.75" customHeight="1">
      <c r="A602" s="259"/>
      <c r="B602" s="259"/>
      <c r="C602" s="259"/>
      <c r="D602" s="259"/>
      <c r="E602" s="259"/>
      <c r="F602" s="259"/>
      <c r="G602" s="259"/>
      <c r="H602" s="315"/>
      <c r="I602" s="259"/>
      <c r="J602" s="259"/>
      <c r="K602" s="259"/>
      <c r="L602" s="259"/>
      <c r="M602" s="259"/>
      <c r="N602" s="259"/>
      <c r="O602" s="259"/>
      <c r="P602" s="259"/>
      <c r="Q602" s="259"/>
      <c r="R602" s="259"/>
      <c r="S602" s="259"/>
      <c r="T602" s="259"/>
      <c r="U602" s="259"/>
      <c r="V602" s="259"/>
      <c r="W602" s="259"/>
      <c r="X602" s="259"/>
      <c r="Y602" s="259"/>
      <c r="Z602" s="259"/>
    </row>
    <row r="603" spans="1:26" ht="15.75" customHeight="1">
      <c r="A603" s="259"/>
      <c r="B603" s="259"/>
      <c r="C603" s="259"/>
      <c r="D603" s="259"/>
      <c r="E603" s="259"/>
      <c r="F603" s="259"/>
      <c r="G603" s="259"/>
      <c r="H603" s="315"/>
      <c r="I603" s="259"/>
      <c r="J603" s="259"/>
      <c r="K603" s="259"/>
      <c r="L603" s="259"/>
      <c r="M603" s="259"/>
      <c r="N603" s="259"/>
      <c r="O603" s="259"/>
      <c r="P603" s="259"/>
      <c r="Q603" s="259"/>
      <c r="R603" s="259"/>
      <c r="S603" s="259"/>
      <c r="T603" s="259"/>
      <c r="U603" s="259"/>
      <c r="V603" s="259"/>
      <c r="W603" s="259"/>
      <c r="X603" s="259"/>
      <c r="Y603" s="259"/>
      <c r="Z603" s="259"/>
    </row>
    <row r="604" spans="1:26" ht="15.75" customHeight="1">
      <c r="A604" s="259"/>
      <c r="B604" s="259"/>
      <c r="C604" s="259"/>
      <c r="D604" s="259"/>
      <c r="E604" s="259"/>
      <c r="F604" s="259"/>
      <c r="G604" s="259"/>
      <c r="H604" s="315"/>
      <c r="I604" s="259"/>
      <c r="J604" s="259"/>
      <c r="K604" s="259"/>
      <c r="L604" s="259"/>
      <c r="M604" s="259"/>
      <c r="N604" s="259"/>
      <c r="O604" s="259"/>
      <c r="P604" s="259"/>
      <c r="Q604" s="259"/>
      <c r="R604" s="259"/>
      <c r="S604" s="259"/>
      <c r="T604" s="259"/>
      <c r="U604" s="259"/>
      <c r="V604" s="259"/>
      <c r="W604" s="259"/>
      <c r="X604" s="259"/>
      <c r="Y604" s="259"/>
      <c r="Z604" s="259"/>
    </row>
    <row r="605" spans="1:26" ht="15.75" customHeight="1">
      <c r="A605" s="259"/>
      <c r="B605" s="259"/>
      <c r="C605" s="259"/>
      <c r="D605" s="259"/>
      <c r="E605" s="259"/>
      <c r="F605" s="259"/>
      <c r="G605" s="259"/>
      <c r="H605" s="315"/>
      <c r="I605" s="259"/>
      <c r="J605" s="259"/>
      <c r="K605" s="259"/>
      <c r="L605" s="259"/>
      <c r="M605" s="259"/>
      <c r="N605" s="259"/>
      <c r="O605" s="259"/>
      <c r="P605" s="259"/>
      <c r="Q605" s="259"/>
      <c r="R605" s="259"/>
      <c r="S605" s="259"/>
      <c r="T605" s="259"/>
      <c r="U605" s="259"/>
      <c r="V605" s="259"/>
      <c r="W605" s="259"/>
      <c r="X605" s="259"/>
      <c r="Y605" s="259"/>
      <c r="Z605" s="259"/>
    </row>
    <row r="606" spans="1:26" ht="15.75" customHeight="1">
      <c r="A606" s="259"/>
      <c r="B606" s="259"/>
      <c r="C606" s="259"/>
      <c r="D606" s="259"/>
      <c r="E606" s="259"/>
      <c r="F606" s="259"/>
      <c r="G606" s="259"/>
      <c r="H606" s="315"/>
      <c r="I606" s="259"/>
      <c r="J606" s="259"/>
      <c r="K606" s="259"/>
      <c r="L606" s="259"/>
      <c r="M606" s="259"/>
      <c r="N606" s="259"/>
      <c r="O606" s="259"/>
      <c r="P606" s="259"/>
      <c r="Q606" s="259"/>
      <c r="R606" s="259"/>
      <c r="S606" s="259"/>
      <c r="T606" s="259"/>
      <c r="U606" s="259"/>
      <c r="V606" s="259"/>
      <c r="W606" s="259"/>
      <c r="X606" s="259"/>
      <c r="Y606" s="259"/>
      <c r="Z606" s="259"/>
    </row>
    <row r="607" spans="1:26" ht="15.75" customHeight="1">
      <c r="A607" s="259"/>
      <c r="B607" s="259"/>
      <c r="C607" s="259"/>
      <c r="D607" s="259"/>
      <c r="E607" s="259"/>
      <c r="F607" s="259"/>
      <c r="G607" s="259"/>
      <c r="H607" s="315"/>
      <c r="I607" s="259"/>
      <c r="J607" s="259"/>
      <c r="K607" s="259"/>
      <c r="L607" s="259"/>
      <c r="M607" s="259"/>
      <c r="N607" s="259"/>
      <c r="O607" s="259"/>
      <c r="P607" s="259"/>
      <c r="Q607" s="259"/>
      <c r="R607" s="259"/>
      <c r="S607" s="259"/>
      <c r="T607" s="259"/>
      <c r="U607" s="259"/>
      <c r="V607" s="259"/>
      <c r="W607" s="259"/>
      <c r="X607" s="259"/>
      <c r="Y607" s="259"/>
      <c r="Z607" s="259"/>
    </row>
    <row r="608" spans="1:26" ht="15.75" customHeight="1">
      <c r="A608" s="259"/>
      <c r="B608" s="259"/>
      <c r="C608" s="259"/>
      <c r="D608" s="259"/>
      <c r="E608" s="259"/>
      <c r="F608" s="259"/>
      <c r="G608" s="259"/>
      <c r="H608" s="315"/>
      <c r="I608" s="259"/>
      <c r="J608" s="259"/>
      <c r="K608" s="259"/>
      <c r="L608" s="259"/>
      <c r="M608" s="259"/>
      <c r="N608" s="259"/>
      <c r="O608" s="259"/>
      <c r="P608" s="259"/>
      <c r="Q608" s="259"/>
      <c r="R608" s="259"/>
      <c r="S608" s="259"/>
      <c r="T608" s="259"/>
      <c r="U608" s="259"/>
      <c r="V608" s="259"/>
      <c r="W608" s="259"/>
      <c r="X608" s="259"/>
      <c r="Y608" s="259"/>
      <c r="Z608" s="259"/>
    </row>
    <row r="609" spans="1:26" ht="15.75" customHeight="1">
      <c r="A609" s="259"/>
      <c r="B609" s="259"/>
      <c r="C609" s="259"/>
      <c r="D609" s="259"/>
      <c r="E609" s="259"/>
      <c r="F609" s="259"/>
      <c r="G609" s="259"/>
      <c r="H609" s="315"/>
      <c r="I609" s="259"/>
      <c r="J609" s="259"/>
      <c r="K609" s="259"/>
      <c r="L609" s="259"/>
      <c r="M609" s="259"/>
      <c r="N609" s="259"/>
      <c r="O609" s="259"/>
      <c r="P609" s="259"/>
      <c r="Q609" s="259"/>
      <c r="R609" s="259"/>
      <c r="S609" s="259"/>
      <c r="T609" s="259"/>
      <c r="U609" s="259"/>
      <c r="V609" s="259"/>
      <c r="W609" s="259"/>
      <c r="X609" s="259"/>
      <c r="Y609" s="259"/>
      <c r="Z609" s="259"/>
    </row>
    <row r="610" spans="1:26" ht="15.75" customHeight="1">
      <c r="A610" s="259"/>
      <c r="B610" s="259"/>
      <c r="C610" s="259"/>
      <c r="D610" s="259"/>
      <c r="E610" s="259"/>
      <c r="F610" s="259"/>
      <c r="G610" s="259"/>
      <c r="H610" s="315"/>
      <c r="I610" s="259"/>
      <c r="J610" s="259"/>
      <c r="K610" s="259"/>
      <c r="L610" s="259"/>
      <c r="M610" s="259"/>
      <c r="N610" s="259"/>
      <c r="O610" s="259"/>
      <c r="P610" s="259"/>
      <c r="Q610" s="259"/>
      <c r="R610" s="259"/>
      <c r="S610" s="259"/>
      <c r="T610" s="259"/>
      <c r="U610" s="259"/>
      <c r="V610" s="259"/>
      <c r="W610" s="259"/>
      <c r="X610" s="259"/>
      <c r="Y610" s="259"/>
      <c r="Z610" s="259"/>
    </row>
    <row r="611" spans="1:26" ht="15.75" customHeight="1">
      <c r="A611" s="259"/>
      <c r="B611" s="259"/>
      <c r="C611" s="259"/>
      <c r="D611" s="259"/>
      <c r="E611" s="259"/>
      <c r="F611" s="259"/>
      <c r="G611" s="259"/>
      <c r="H611" s="315"/>
      <c r="I611" s="259"/>
      <c r="J611" s="259"/>
      <c r="K611" s="259"/>
      <c r="L611" s="259"/>
      <c r="M611" s="259"/>
      <c r="N611" s="259"/>
      <c r="O611" s="259"/>
      <c r="P611" s="259"/>
      <c r="Q611" s="259"/>
      <c r="R611" s="259"/>
      <c r="S611" s="259"/>
      <c r="T611" s="259"/>
      <c r="U611" s="259"/>
      <c r="V611" s="259"/>
      <c r="W611" s="259"/>
      <c r="X611" s="259"/>
      <c r="Y611" s="259"/>
      <c r="Z611" s="259"/>
    </row>
    <row r="612" spans="1:26" ht="15.75" customHeight="1">
      <c r="A612" s="259"/>
      <c r="B612" s="259"/>
      <c r="C612" s="259"/>
      <c r="D612" s="259"/>
      <c r="E612" s="259"/>
      <c r="F612" s="259"/>
      <c r="G612" s="259"/>
      <c r="H612" s="315"/>
      <c r="I612" s="259"/>
      <c r="J612" s="259"/>
      <c r="K612" s="259"/>
      <c r="L612" s="259"/>
      <c r="M612" s="259"/>
      <c r="N612" s="259"/>
      <c r="O612" s="259"/>
      <c r="P612" s="259"/>
      <c r="Q612" s="259"/>
      <c r="R612" s="259"/>
      <c r="S612" s="259"/>
      <c r="T612" s="259"/>
      <c r="U612" s="259"/>
      <c r="V612" s="259"/>
      <c r="W612" s="259"/>
      <c r="X612" s="259"/>
      <c r="Y612" s="259"/>
      <c r="Z612" s="259"/>
    </row>
    <row r="613" spans="1:26" ht="15.75" customHeight="1">
      <c r="A613" s="259"/>
      <c r="B613" s="259"/>
      <c r="C613" s="259"/>
      <c r="D613" s="259"/>
      <c r="E613" s="259"/>
      <c r="F613" s="259"/>
      <c r="G613" s="259"/>
      <c r="H613" s="315"/>
      <c r="I613" s="259"/>
      <c r="J613" s="259"/>
      <c r="K613" s="259"/>
      <c r="L613" s="259"/>
      <c r="M613" s="259"/>
      <c r="N613" s="259"/>
      <c r="O613" s="259"/>
      <c r="P613" s="259"/>
      <c r="Q613" s="259"/>
      <c r="R613" s="259"/>
      <c r="S613" s="259"/>
      <c r="T613" s="259"/>
      <c r="U613" s="259"/>
      <c r="V613" s="259"/>
      <c r="W613" s="259"/>
      <c r="X613" s="259"/>
      <c r="Y613" s="259"/>
      <c r="Z613" s="259"/>
    </row>
    <row r="614" spans="1:26" ht="15.75" customHeight="1">
      <c r="A614" s="259"/>
      <c r="B614" s="259"/>
      <c r="C614" s="259"/>
      <c r="D614" s="259"/>
      <c r="E614" s="259"/>
      <c r="F614" s="259"/>
      <c r="G614" s="259"/>
      <c r="H614" s="315"/>
      <c r="I614" s="259"/>
      <c r="J614" s="259"/>
      <c r="K614" s="259"/>
      <c r="L614" s="259"/>
      <c r="M614" s="259"/>
      <c r="N614" s="259"/>
      <c r="O614" s="259"/>
      <c r="P614" s="259"/>
      <c r="Q614" s="259"/>
      <c r="R614" s="259"/>
      <c r="S614" s="259"/>
      <c r="T614" s="259"/>
      <c r="U614" s="259"/>
      <c r="V614" s="259"/>
      <c r="W614" s="259"/>
      <c r="X614" s="259"/>
      <c r="Y614" s="259"/>
      <c r="Z614" s="259"/>
    </row>
    <row r="615" spans="1:26" ht="15.75" customHeight="1">
      <c r="A615" s="259"/>
      <c r="B615" s="259"/>
      <c r="C615" s="259"/>
      <c r="D615" s="259"/>
      <c r="E615" s="259"/>
      <c r="F615" s="259"/>
      <c r="G615" s="259"/>
      <c r="H615" s="315"/>
      <c r="I615" s="259"/>
      <c r="J615" s="259"/>
      <c r="K615" s="259"/>
      <c r="L615" s="259"/>
      <c r="M615" s="259"/>
      <c r="N615" s="259"/>
      <c r="O615" s="259"/>
      <c r="P615" s="259"/>
      <c r="Q615" s="259"/>
      <c r="R615" s="259"/>
      <c r="S615" s="259"/>
      <c r="T615" s="259"/>
      <c r="U615" s="259"/>
      <c r="V615" s="259"/>
      <c r="W615" s="259"/>
      <c r="X615" s="259"/>
      <c r="Y615" s="259"/>
      <c r="Z615" s="259"/>
    </row>
    <row r="616" spans="1:26" ht="15.75" customHeight="1">
      <c r="A616" s="259"/>
      <c r="B616" s="259"/>
      <c r="C616" s="259"/>
      <c r="D616" s="259"/>
      <c r="E616" s="259"/>
      <c r="F616" s="259"/>
      <c r="G616" s="259"/>
      <c r="H616" s="315"/>
      <c r="I616" s="259"/>
      <c r="J616" s="259"/>
      <c r="K616" s="259"/>
      <c r="L616" s="259"/>
      <c r="M616" s="259"/>
      <c r="N616" s="259"/>
      <c r="O616" s="259"/>
      <c r="P616" s="259"/>
      <c r="Q616" s="259"/>
      <c r="R616" s="259"/>
      <c r="S616" s="259"/>
      <c r="T616" s="259"/>
      <c r="U616" s="259"/>
      <c r="V616" s="259"/>
      <c r="W616" s="259"/>
      <c r="X616" s="259"/>
      <c r="Y616" s="259"/>
      <c r="Z616" s="259"/>
    </row>
    <row r="617" spans="1:26" ht="15.75" customHeight="1">
      <c r="A617" s="259"/>
      <c r="B617" s="259"/>
      <c r="C617" s="259"/>
      <c r="D617" s="259"/>
      <c r="E617" s="259"/>
      <c r="F617" s="259"/>
      <c r="G617" s="259"/>
      <c r="H617" s="315"/>
      <c r="I617" s="259"/>
      <c r="J617" s="259"/>
      <c r="K617" s="259"/>
      <c r="L617" s="259"/>
      <c r="M617" s="259"/>
      <c r="N617" s="259"/>
      <c r="O617" s="259"/>
      <c r="P617" s="259"/>
      <c r="Q617" s="259"/>
      <c r="R617" s="259"/>
      <c r="S617" s="259"/>
      <c r="T617" s="259"/>
      <c r="U617" s="259"/>
      <c r="V617" s="259"/>
      <c r="W617" s="259"/>
      <c r="X617" s="259"/>
      <c r="Y617" s="259"/>
      <c r="Z617" s="259"/>
    </row>
    <row r="618" spans="1:26" ht="15.75" customHeight="1">
      <c r="A618" s="259"/>
      <c r="B618" s="259"/>
      <c r="C618" s="259"/>
      <c r="D618" s="259"/>
      <c r="E618" s="259"/>
      <c r="F618" s="259"/>
      <c r="G618" s="259"/>
      <c r="H618" s="315"/>
      <c r="I618" s="259"/>
      <c r="J618" s="259"/>
      <c r="K618" s="259"/>
      <c r="L618" s="259"/>
      <c r="M618" s="259"/>
      <c r="N618" s="259"/>
      <c r="O618" s="259"/>
      <c r="P618" s="259"/>
      <c r="Q618" s="259"/>
      <c r="R618" s="259"/>
      <c r="S618" s="259"/>
      <c r="T618" s="259"/>
      <c r="U618" s="259"/>
      <c r="V618" s="259"/>
      <c r="W618" s="259"/>
      <c r="X618" s="259"/>
      <c r="Y618" s="259"/>
      <c r="Z618" s="259"/>
    </row>
    <row r="619" spans="1:26" ht="15.75" customHeight="1">
      <c r="A619" s="259"/>
      <c r="B619" s="259"/>
      <c r="C619" s="259"/>
      <c r="D619" s="259"/>
      <c r="E619" s="259"/>
      <c r="F619" s="259"/>
      <c r="G619" s="259"/>
      <c r="H619" s="315"/>
      <c r="I619" s="259"/>
      <c r="J619" s="259"/>
      <c r="K619" s="259"/>
      <c r="L619" s="259"/>
      <c r="M619" s="259"/>
      <c r="N619" s="259"/>
      <c r="O619" s="259"/>
      <c r="P619" s="259"/>
      <c r="Q619" s="259"/>
      <c r="R619" s="259"/>
      <c r="S619" s="259"/>
      <c r="T619" s="259"/>
      <c r="U619" s="259"/>
      <c r="V619" s="259"/>
      <c r="W619" s="259"/>
      <c r="X619" s="259"/>
      <c r="Y619" s="259"/>
      <c r="Z619" s="259"/>
    </row>
    <row r="620" spans="1:26" ht="15.75" customHeight="1">
      <c r="A620" s="259"/>
      <c r="B620" s="259"/>
      <c r="C620" s="259"/>
      <c r="D620" s="259"/>
      <c r="E620" s="259"/>
      <c r="F620" s="259"/>
      <c r="G620" s="259"/>
      <c r="H620" s="315"/>
      <c r="I620" s="259"/>
      <c r="J620" s="259"/>
      <c r="K620" s="259"/>
      <c r="L620" s="259"/>
      <c r="M620" s="259"/>
      <c r="N620" s="259"/>
      <c r="O620" s="259"/>
      <c r="P620" s="259"/>
      <c r="Q620" s="259"/>
      <c r="R620" s="259"/>
      <c r="S620" s="259"/>
      <c r="T620" s="259"/>
      <c r="U620" s="259"/>
      <c r="V620" s="259"/>
      <c r="W620" s="259"/>
      <c r="X620" s="259"/>
      <c r="Y620" s="259"/>
      <c r="Z620" s="259"/>
    </row>
    <row r="621" spans="1:26" ht="15.75" customHeight="1">
      <c r="A621" s="259"/>
      <c r="B621" s="259"/>
      <c r="C621" s="259"/>
      <c r="D621" s="259"/>
      <c r="E621" s="259"/>
      <c r="F621" s="259"/>
      <c r="G621" s="259"/>
      <c r="H621" s="315"/>
      <c r="I621" s="259"/>
      <c r="J621" s="259"/>
      <c r="K621" s="259"/>
      <c r="L621" s="259"/>
      <c r="M621" s="259"/>
      <c r="N621" s="259"/>
      <c r="O621" s="259"/>
      <c r="P621" s="259"/>
      <c r="Q621" s="259"/>
      <c r="R621" s="259"/>
      <c r="S621" s="259"/>
      <c r="T621" s="259"/>
      <c r="U621" s="259"/>
      <c r="V621" s="259"/>
      <c r="W621" s="259"/>
      <c r="X621" s="259"/>
      <c r="Y621" s="259"/>
      <c r="Z621" s="259"/>
    </row>
    <row r="622" spans="1:26" ht="15.75" customHeight="1">
      <c r="A622" s="259"/>
      <c r="B622" s="259"/>
      <c r="C622" s="259"/>
      <c r="D622" s="259"/>
      <c r="E622" s="259"/>
      <c r="F622" s="259"/>
      <c r="G622" s="259"/>
      <c r="H622" s="315"/>
      <c r="I622" s="259"/>
      <c r="J622" s="259"/>
      <c r="K622" s="259"/>
      <c r="L622" s="259"/>
      <c r="M622" s="259"/>
      <c r="N622" s="259"/>
      <c r="O622" s="259"/>
      <c r="P622" s="259"/>
      <c r="Q622" s="259"/>
      <c r="R622" s="259"/>
      <c r="S622" s="259"/>
      <c r="T622" s="259"/>
      <c r="U622" s="259"/>
      <c r="V622" s="259"/>
      <c r="W622" s="259"/>
      <c r="X622" s="259"/>
      <c r="Y622" s="259"/>
      <c r="Z622" s="259"/>
    </row>
    <row r="623" spans="1:26" ht="15.75" customHeight="1">
      <c r="A623" s="259"/>
      <c r="B623" s="259"/>
      <c r="C623" s="259"/>
      <c r="D623" s="259"/>
      <c r="E623" s="259"/>
      <c r="F623" s="259"/>
      <c r="G623" s="259"/>
      <c r="H623" s="315"/>
      <c r="I623" s="259"/>
      <c r="J623" s="259"/>
      <c r="K623" s="259"/>
      <c r="L623" s="259"/>
      <c r="M623" s="259"/>
      <c r="N623" s="259"/>
      <c r="O623" s="259"/>
      <c r="P623" s="259"/>
      <c r="Q623" s="259"/>
      <c r="R623" s="259"/>
      <c r="S623" s="259"/>
      <c r="T623" s="259"/>
      <c r="U623" s="259"/>
      <c r="V623" s="259"/>
      <c r="W623" s="259"/>
      <c r="X623" s="259"/>
      <c r="Y623" s="259"/>
      <c r="Z623" s="259"/>
    </row>
    <row r="624" spans="1:26" ht="15.75" customHeight="1">
      <c r="A624" s="259"/>
      <c r="B624" s="259"/>
      <c r="C624" s="259"/>
      <c r="D624" s="259"/>
      <c r="E624" s="259"/>
      <c r="F624" s="259"/>
      <c r="G624" s="259"/>
      <c r="H624" s="315"/>
      <c r="I624" s="259"/>
      <c r="J624" s="259"/>
      <c r="K624" s="259"/>
      <c r="L624" s="259"/>
      <c r="M624" s="259"/>
      <c r="N624" s="259"/>
      <c r="O624" s="259"/>
      <c r="P624" s="259"/>
      <c r="Q624" s="259"/>
      <c r="R624" s="259"/>
      <c r="S624" s="259"/>
      <c r="T624" s="259"/>
      <c r="U624" s="259"/>
      <c r="V624" s="259"/>
      <c r="W624" s="259"/>
      <c r="X624" s="259"/>
      <c r="Y624" s="259"/>
      <c r="Z624" s="259"/>
    </row>
    <row r="625" spans="1:26" ht="15.75" customHeight="1">
      <c r="A625" s="259"/>
      <c r="B625" s="259"/>
      <c r="C625" s="259"/>
      <c r="D625" s="259"/>
      <c r="E625" s="259"/>
      <c r="F625" s="259"/>
      <c r="G625" s="259"/>
      <c r="H625" s="315"/>
      <c r="I625" s="259"/>
      <c r="J625" s="259"/>
      <c r="K625" s="259"/>
      <c r="L625" s="259"/>
      <c r="M625" s="259"/>
      <c r="N625" s="259"/>
      <c r="O625" s="259"/>
      <c r="P625" s="259"/>
      <c r="Q625" s="259"/>
      <c r="R625" s="259"/>
      <c r="S625" s="259"/>
      <c r="T625" s="259"/>
      <c r="U625" s="259"/>
      <c r="V625" s="259"/>
      <c r="W625" s="259"/>
      <c r="X625" s="259"/>
      <c r="Y625" s="259"/>
      <c r="Z625" s="259"/>
    </row>
    <row r="626" spans="1:26" ht="15.75" customHeight="1">
      <c r="A626" s="259"/>
      <c r="B626" s="259"/>
      <c r="C626" s="259"/>
      <c r="D626" s="259"/>
      <c r="E626" s="259"/>
      <c r="F626" s="259"/>
      <c r="G626" s="259"/>
      <c r="H626" s="315"/>
      <c r="I626" s="259"/>
      <c r="J626" s="259"/>
      <c r="K626" s="259"/>
      <c r="L626" s="259"/>
      <c r="M626" s="259"/>
      <c r="N626" s="259"/>
      <c r="O626" s="259"/>
      <c r="P626" s="259"/>
      <c r="Q626" s="259"/>
      <c r="R626" s="259"/>
      <c r="S626" s="259"/>
      <c r="T626" s="259"/>
      <c r="U626" s="259"/>
      <c r="V626" s="259"/>
      <c r="W626" s="259"/>
      <c r="X626" s="259"/>
      <c r="Y626" s="259"/>
      <c r="Z626" s="259"/>
    </row>
    <row r="627" spans="1:26" ht="15.75" customHeight="1">
      <c r="A627" s="259"/>
      <c r="B627" s="259"/>
      <c r="C627" s="259"/>
      <c r="D627" s="259"/>
      <c r="E627" s="259"/>
      <c r="F627" s="259"/>
      <c r="G627" s="259"/>
      <c r="H627" s="315"/>
      <c r="I627" s="259"/>
      <c r="J627" s="259"/>
      <c r="K627" s="259"/>
      <c r="L627" s="259"/>
      <c r="M627" s="259"/>
      <c r="N627" s="259"/>
      <c r="O627" s="259"/>
      <c r="P627" s="259"/>
      <c r="Q627" s="259"/>
      <c r="R627" s="259"/>
      <c r="S627" s="259"/>
      <c r="T627" s="259"/>
      <c r="U627" s="259"/>
      <c r="V627" s="259"/>
      <c r="W627" s="259"/>
      <c r="X627" s="259"/>
      <c r="Y627" s="259"/>
      <c r="Z627" s="259"/>
    </row>
    <row r="628" spans="1:26" ht="15.75" customHeight="1">
      <c r="A628" s="259"/>
      <c r="B628" s="259"/>
      <c r="C628" s="259"/>
      <c r="D628" s="259"/>
      <c r="E628" s="259"/>
      <c r="F628" s="259"/>
      <c r="G628" s="259"/>
      <c r="H628" s="315"/>
      <c r="I628" s="259"/>
      <c r="J628" s="259"/>
      <c r="K628" s="259"/>
      <c r="L628" s="259"/>
      <c r="M628" s="259"/>
      <c r="N628" s="259"/>
      <c r="O628" s="259"/>
      <c r="P628" s="259"/>
      <c r="Q628" s="259"/>
      <c r="R628" s="259"/>
      <c r="S628" s="259"/>
      <c r="T628" s="259"/>
      <c r="U628" s="259"/>
      <c r="V628" s="259"/>
      <c r="W628" s="259"/>
      <c r="X628" s="259"/>
      <c r="Y628" s="259"/>
      <c r="Z628" s="259"/>
    </row>
    <row r="629" spans="1:26" ht="15.75" customHeight="1">
      <c r="A629" s="259"/>
      <c r="B629" s="259"/>
      <c r="C629" s="259"/>
      <c r="D629" s="259"/>
      <c r="E629" s="259"/>
      <c r="F629" s="259"/>
      <c r="G629" s="259"/>
      <c r="H629" s="315"/>
      <c r="I629" s="259"/>
      <c r="J629" s="259"/>
      <c r="K629" s="259"/>
      <c r="L629" s="259"/>
      <c r="M629" s="259"/>
      <c r="N629" s="259"/>
      <c r="O629" s="259"/>
      <c r="P629" s="259"/>
      <c r="Q629" s="259"/>
      <c r="R629" s="259"/>
      <c r="S629" s="259"/>
      <c r="T629" s="259"/>
      <c r="U629" s="259"/>
      <c r="V629" s="259"/>
      <c r="W629" s="259"/>
      <c r="X629" s="259"/>
      <c r="Y629" s="259"/>
      <c r="Z629" s="259"/>
    </row>
    <row r="630" spans="1:26" ht="15.75" customHeight="1">
      <c r="A630" s="259"/>
      <c r="B630" s="259"/>
      <c r="C630" s="259"/>
      <c r="D630" s="259"/>
      <c r="E630" s="259"/>
      <c r="F630" s="259"/>
      <c r="G630" s="259"/>
      <c r="H630" s="315"/>
      <c r="I630" s="259"/>
      <c r="J630" s="259"/>
      <c r="K630" s="259"/>
      <c r="L630" s="259"/>
      <c r="M630" s="259"/>
      <c r="N630" s="259"/>
      <c r="O630" s="259"/>
      <c r="P630" s="259"/>
      <c r="Q630" s="259"/>
      <c r="R630" s="259"/>
      <c r="S630" s="259"/>
      <c r="T630" s="259"/>
      <c r="U630" s="259"/>
      <c r="V630" s="259"/>
      <c r="W630" s="259"/>
      <c r="X630" s="259"/>
      <c r="Y630" s="259"/>
      <c r="Z630" s="259"/>
    </row>
    <row r="631" spans="1:26" ht="15.75" customHeight="1">
      <c r="A631" s="259"/>
      <c r="B631" s="259"/>
      <c r="C631" s="259"/>
      <c r="D631" s="259"/>
      <c r="E631" s="259"/>
      <c r="F631" s="259"/>
      <c r="G631" s="259"/>
      <c r="H631" s="315"/>
      <c r="I631" s="259"/>
      <c r="J631" s="259"/>
      <c r="K631" s="259"/>
      <c r="L631" s="259"/>
      <c r="M631" s="259"/>
      <c r="N631" s="259"/>
      <c r="O631" s="259"/>
      <c r="P631" s="259"/>
      <c r="Q631" s="259"/>
      <c r="R631" s="259"/>
      <c r="S631" s="259"/>
      <c r="T631" s="259"/>
      <c r="U631" s="259"/>
      <c r="V631" s="259"/>
      <c r="W631" s="259"/>
      <c r="X631" s="259"/>
      <c r="Y631" s="259"/>
      <c r="Z631" s="259"/>
    </row>
    <row r="632" spans="1:26" ht="15.75" customHeight="1">
      <c r="A632" s="259"/>
      <c r="B632" s="259"/>
      <c r="C632" s="259"/>
      <c r="D632" s="259"/>
      <c r="E632" s="259"/>
      <c r="F632" s="259"/>
      <c r="G632" s="259"/>
      <c r="H632" s="315"/>
      <c r="I632" s="259"/>
      <c r="J632" s="259"/>
      <c r="K632" s="259"/>
      <c r="L632" s="259"/>
      <c r="M632" s="259"/>
      <c r="N632" s="259"/>
      <c r="O632" s="259"/>
      <c r="P632" s="259"/>
      <c r="Q632" s="259"/>
      <c r="R632" s="259"/>
      <c r="S632" s="259"/>
      <c r="T632" s="259"/>
      <c r="U632" s="259"/>
      <c r="V632" s="259"/>
      <c r="W632" s="259"/>
      <c r="X632" s="259"/>
      <c r="Y632" s="259"/>
      <c r="Z632" s="259"/>
    </row>
    <row r="633" spans="1:26" ht="15.75" customHeight="1">
      <c r="A633" s="259"/>
      <c r="B633" s="259"/>
      <c r="C633" s="259"/>
      <c r="D633" s="259"/>
      <c r="E633" s="259"/>
      <c r="F633" s="259"/>
      <c r="G633" s="259"/>
      <c r="H633" s="315"/>
      <c r="I633" s="259"/>
      <c r="J633" s="259"/>
      <c r="K633" s="259"/>
      <c r="L633" s="259"/>
      <c r="M633" s="259"/>
      <c r="N633" s="259"/>
      <c r="O633" s="259"/>
      <c r="P633" s="259"/>
      <c r="Q633" s="259"/>
      <c r="R633" s="259"/>
      <c r="S633" s="259"/>
      <c r="T633" s="259"/>
      <c r="U633" s="259"/>
      <c r="V633" s="259"/>
      <c r="W633" s="259"/>
      <c r="X633" s="259"/>
      <c r="Y633" s="259"/>
      <c r="Z633" s="259"/>
    </row>
    <row r="634" spans="1:26" ht="15.75" customHeight="1">
      <c r="A634" s="259"/>
      <c r="B634" s="259"/>
      <c r="C634" s="259"/>
      <c r="D634" s="259"/>
      <c r="E634" s="259"/>
      <c r="F634" s="259"/>
      <c r="G634" s="259"/>
      <c r="H634" s="315"/>
      <c r="I634" s="259"/>
      <c r="J634" s="259"/>
      <c r="K634" s="259"/>
      <c r="L634" s="259"/>
      <c r="M634" s="259"/>
      <c r="N634" s="259"/>
      <c r="O634" s="259"/>
      <c r="P634" s="259"/>
      <c r="Q634" s="259"/>
      <c r="R634" s="259"/>
      <c r="S634" s="259"/>
      <c r="T634" s="259"/>
      <c r="U634" s="259"/>
      <c r="V634" s="259"/>
      <c r="W634" s="259"/>
      <c r="X634" s="259"/>
      <c r="Y634" s="259"/>
      <c r="Z634" s="259"/>
    </row>
    <row r="635" spans="1:26" ht="15.75" customHeight="1">
      <c r="A635" s="259"/>
      <c r="B635" s="259"/>
      <c r="C635" s="259"/>
      <c r="D635" s="259"/>
      <c r="E635" s="259"/>
      <c r="F635" s="259"/>
      <c r="G635" s="259"/>
      <c r="H635" s="315"/>
      <c r="I635" s="259"/>
      <c r="J635" s="259"/>
      <c r="K635" s="259"/>
      <c r="L635" s="259"/>
      <c r="M635" s="259"/>
      <c r="N635" s="259"/>
      <c r="O635" s="259"/>
      <c r="P635" s="259"/>
      <c r="Q635" s="259"/>
      <c r="R635" s="259"/>
      <c r="S635" s="259"/>
      <c r="T635" s="259"/>
      <c r="U635" s="259"/>
      <c r="V635" s="259"/>
      <c r="W635" s="259"/>
      <c r="X635" s="259"/>
      <c r="Y635" s="259"/>
      <c r="Z635" s="259"/>
    </row>
    <row r="636" spans="1:26" ht="15.75" customHeight="1">
      <c r="A636" s="259"/>
      <c r="B636" s="259"/>
      <c r="C636" s="259"/>
      <c r="D636" s="259"/>
      <c r="E636" s="259"/>
      <c r="F636" s="259"/>
      <c r="G636" s="259"/>
      <c r="H636" s="315"/>
      <c r="I636" s="259"/>
      <c r="J636" s="259"/>
      <c r="K636" s="259"/>
      <c r="L636" s="259"/>
      <c r="M636" s="259"/>
      <c r="N636" s="259"/>
      <c r="O636" s="259"/>
      <c r="P636" s="259"/>
      <c r="Q636" s="259"/>
      <c r="R636" s="259"/>
      <c r="S636" s="259"/>
      <c r="T636" s="259"/>
      <c r="U636" s="259"/>
      <c r="V636" s="259"/>
      <c r="W636" s="259"/>
      <c r="X636" s="259"/>
      <c r="Y636" s="259"/>
      <c r="Z636" s="259"/>
    </row>
    <row r="637" spans="1:26" ht="15.75" customHeight="1">
      <c r="A637" s="259"/>
      <c r="B637" s="259"/>
      <c r="C637" s="259"/>
      <c r="D637" s="259"/>
      <c r="E637" s="259"/>
      <c r="F637" s="259"/>
      <c r="G637" s="259"/>
      <c r="H637" s="315"/>
      <c r="I637" s="259"/>
      <c r="J637" s="259"/>
      <c r="K637" s="259"/>
      <c r="L637" s="259"/>
      <c r="M637" s="259"/>
      <c r="N637" s="259"/>
      <c r="O637" s="259"/>
      <c r="P637" s="259"/>
      <c r="Q637" s="259"/>
      <c r="R637" s="259"/>
      <c r="S637" s="259"/>
      <c r="T637" s="259"/>
      <c r="U637" s="259"/>
      <c r="V637" s="259"/>
      <c r="W637" s="259"/>
      <c r="X637" s="259"/>
      <c r="Y637" s="259"/>
      <c r="Z637" s="259"/>
    </row>
    <row r="638" spans="1:26" ht="15.75" customHeight="1">
      <c r="A638" s="259"/>
      <c r="B638" s="259"/>
      <c r="C638" s="259"/>
      <c r="D638" s="259"/>
      <c r="E638" s="259"/>
      <c r="F638" s="259"/>
      <c r="G638" s="259"/>
      <c r="H638" s="315"/>
      <c r="I638" s="259"/>
      <c r="J638" s="259"/>
      <c r="K638" s="259"/>
      <c r="L638" s="259"/>
      <c r="M638" s="259"/>
      <c r="N638" s="259"/>
      <c r="O638" s="259"/>
      <c r="P638" s="259"/>
      <c r="Q638" s="259"/>
      <c r="R638" s="259"/>
      <c r="S638" s="259"/>
      <c r="T638" s="259"/>
      <c r="U638" s="259"/>
      <c r="V638" s="259"/>
      <c r="W638" s="259"/>
      <c r="X638" s="259"/>
      <c r="Y638" s="259"/>
      <c r="Z638" s="259"/>
    </row>
    <row r="639" spans="1:26" ht="15.75" customHeight="1">
      <c r="A639" s="259"/>
      <c r="B639" s="259"/>
      <c r="C639" s="259"/>
      <c r="D639" s="259"/>
      <c r="E639" s="259"/>
      <c r="F639" s="259"/>
      <c r="G639" s="259"/>
      <c r="H639" s="315"/>
      <c r="I639" s="259"/>
      <c r="J639" s="259"/>
      <c r="K639" s="259"/>
      <c r="L639" s="259"/>
      <c r="M639" s="259"/>
      <c r="N639" s="259"/>
      <c r="O639" s="259"/>
      <c r="P639" s="259"/>
      <c r="Q639" s="259"/>
      <c r="R639" s="259"/>
      <c r="S639" s="259"/>
      <c r="T639" s="259"/>
      <c r="U639" s="259"/>
      <c r="V639" s="259"/>
      <c r="W639" s="259"/>
      <c r="X639" s="259"/>
      <c r="Y639" s="259"/>
      <c r="Z639" s="259"/>
    </row>
    <row r="640" spans="1:26" ht="15.75" customHeight="1">
      <c r="A640" s="259"/>
      <c r="B640" s="259"/>
      <c r="C640" s="259"/>
      <c r="D640" s="259"/>
      <c r="E640" s="259"/>
      <c r="F640" s="259"/>
      <c r="G640" s="259"/>
      <c r="H640" s="315"/>
      <c r="I640" s="259"/>
      <c r="J640" s="259"/>
      <c r="K640" s="259"/>
      <c r="L640" s="259"/>
      <c r="M640" s="259"/>
      <c r="N640" s="259"/>
      <c r="O640" s="259"/>
      <c r="P640" s="259"/>
      <c r="Q640" s="259"/>
      <c r="R640" s="259"/>
      <c r="S640" s="259"/>
      <c r="T640" s="259"/>
      <c r="U640" s="259"/>
      <c r="V640" s="259"/>
      <c r="W640" s="259"/>
      <c r="X640" s="259"/>
      <c r="Y640" s="259"/>
      <c r="Z640" s="259"/>
    </row>
    <row r="641" spans="1:26" ht="15.75" customHeight="1">
      <c r="A641" s="259"/>
      <c r="B641" s="259"/>
      <c r="C641" s="259"/>
      <c r="D641" s="259"/>
      <c r="E641" s="259"/>
      <c r="F641" s="259"/>
      <c r="G641" s="259"/>
      <c r="H641" s="315"/>
      <c r="I641" s="259"/>
      <c r="J641" s="259"/>
      <c r="K641" s="259"/>
      <c r="L641" s="259"/>
      <c r="M641" s="259"/>
      <c r="N641" s="259"/>
      <c r="O641" s="259"/>
      <c r="P641" s="259"/>
      <c r="Q641" s="259"/>
      <c r="R641" s="259"/>
      <c r="S641" s="259"/>
      <c r="T641" s="259"/>
      <c r="U641" s="259"/>
      <c r="V641" s="259"/>
      <c r="W641" s="259"/>
      <c r="X641" s="259"/>
      <c r="Y641" s="259"/>
      <c r="Z641" s="259"/>
    </row>
    <row r="642" spans="1:26" ht="15.75" customHeight="1">
      <c r="A642" s="259"/>
      <c r="B642" s="259"/>
      <c r="C642" s="259"/>
      <c r="D642" s="259"/>
      <c r="E642" s="259"/>
      <c r="F642" s="259"/>
      <c r="G642" s="259"/>
      <c r="H642" s="315"/>
      <c r="I642" s="259"/>
      <c r="J642" s="259"/>
      <c r="K642" s="259"/>
      <c r="L642" s="259"/>
      <c r="M642" s="259"/>
      <c r="N642" s="259"/>
      <c r="O642" s="259"/>
      <c r="P642" s="259"/>
      <c r="Q642" s="259"/>
      <c r="R642" s="259"/>
      <c r="S642" s="259"/>
      <c r="T642" s="259"/>
      <c r="U642" s="259"/>
      <c r="V642" s="259"/>
      <c r="W642" s="259"/>
      <c r="X642" s="259"/>
      <c r="Y642" s="259"/>
      <c r="Z642" s="259"/>
    </row>
    <row r="643" spans="1:26" ht="15.75" customHeight="1">
      <c r="A643" s="259"/>
      <c r="B643" s="259"/>
      <c r="C643" s="259"/>
      <c r="D643" s="259"/>
      <c r="E643" s="259"/>
      <c r="F643" s="259"/>
      <c r="G643" s="259"/>
      <c r="H643" s="315"/>
      <c r="I643" s="259"/>
      <c r="J643" s="259"/>
      <c r="K643" s="259"/>
      <c r="L643" s="259"/>
      <c r="M643" s="259"/>
      <c r="N643" s="259"/>
      <c r="O643" s="259"/>
      <c r="P643" s="259"/>
      <c r="Q643" s="259"/>
      <c r="R643" s="259"/>
      <c r="S643" s="259"/>
      <c r="T643" s="259"/>
      <c r="U643" s="259"/>
      <c r="V643" s="259"/>
      <c r="W643" s="259"/>
      <c r="X643" s="259"/>
      <c r="Y643" s="259"/>
      <c r="Z643" s="259"/>
    </row>
    <row r="644" spans="1:26" ht="15.75" customHeight="1">
      <c r="A644" s="259"/>
      <c r="B644" s="259"/>
      <c r="C644" s="259"/>
      <c r="D644" s="259"/>
      <c r="E644" s="259"/>
      <c r="F644" s="259"/>
      <c r="G644" s="259"/>
      <c r="H644" s="315"/>
      <c r="I644" s="259"/>
      <c r="J644" s="259"/>
      <c r="K644" s="259"/>
      <c r="L644" s="259"/>
      <c r="M644" s="259"/>
      <c r="N644" s="259"/>
      <c r="O644" s="259"/>
      <c r="P644" s="259"/>
      <c r="Q644" s="259"/>
      <c r="R644" s="259"/>
      <c r="S644" s="259"/>
      <c r="T644" s="259"/>
      <c r="U644" s="259"/>
      <c r="V644" s="259"/>
      <c r="W644" s="259"/>
      <c r="X644" s="259"/>
      <c r="Y644" s="259"/>
      <c r="Z644" s="259"/>
    </row>
    <row r="645" spans="1:26" ht="15.75" customHeight="1">
      <c r="A645" s="259"/>
      <c r="B645" s="259"/>
      <c r="C645" s="259"/>
      <c r="D645" s="259"/>
      <c r="E645" s="259"/>
      <c r="F645" s="259"/>
      <c r="G645" s="259"/>
      <c r="H645" s="315"/>
      <c r="I645" s="259"/>
      <c r="J645" s="259"/>
      <c r="K645" s="259"/>
      <c r="L645" s="259"/>
      <c r="M645" s="259"/>
      <c r="N645" s="259"/>
      <c r="O645" s="259"/>
      <c r="P645" s="259"/>
      <c r="Q645" s="259"/>
      <c r="R645" s="259"/>
      <c r="S645" s="259"/>
      <c r="T645" s="259"/>
      <c r="U645" s="259"/>
      <c r="V645" s="259"/>
      <c r="W645" s="259"/>
      <c r="X645" s="259"/>
      <c r="Y645" s="259"/>
      <c r="Z645" s="259"/>
    </row>
    <row r="646" spans="1:26" ht="15.75" customHeight="1">
      <c r="A646" s="259"/>
      <c r="B646" s="259"/>
      <c r="C646" s="259"/>
      <c r="D646" s="259"/>
      <c r="E646" s="259"/>
      <c r="F646" s="259"/>
      <c r="G646" s="259"/>
      <c r="H646" s="315"/>
      <c r="I646" s="259"/>
      <c r="J646" s="259"/>
      <c r="K646" s="259"/>
      <c r="L646" s="259"/>
      <c r="M646" s="259"/>
      <c r="N646" s="259"/>
      <c r="O646" s="259"/>
      <c r="P646" s="259"/>
      <c r="Q646" s="259"/>
      <c r="R646" s="259"/>
      <c r="S646" s="259"/>
      <c r="T646" s="259"/>
      <c r="U646" s="259"/>
      <c r="V646" s="259"/>
      <c r="W646" s="259"/>
      <c r="X646" s="259"/>
      <c r="Y646" s="259"/>
      <c r="Z646" s="259"/>
    </row>
    <row r="647" spans="1:26" ht="15.75" customHeight="1">
      <c r="A647" s="259"/>
      <c r="B647" s="259"/>
      <c r="C647" s="259"/>
      <c r="D647" s="259"/>
      <c r="E647" s="259"/>
      <c r="F647" s="259"/>
      <c r="G647" s="259"/>
      <c r="H647" s="315"/>
      <c r="I647" s="259"/>
      <c r="J647" s="259"/>
      <c r="K647" s="259"/>
      <c r="L647" s="259"/>
      <c r="M647" s="259"/>
      <c r="N647" s="259"/>
      <c r="O647" s="259"/>
      <c r="P647" s="259"/>
      <c r="Q647" s="259"/>
      <c r="R647" s="259"/>
      <c r="S647" s="259"/>
      <c r="T647" s="259"/>
      <c r="U647" s="259"/>
      <c r="V647" s="259"/>
      <c r="W647" s="259"/>
      <c r="X647" s="259"/>
      <c r="Y647" s="259"/>
      <c r="Z647" s="259"/>
    </row>
    <row r="648" spans="1:26" ht="15.75" customHeight="1">
      <c r="A648" s="259"/>
      <c r="B648" s="259"/>
      <c r="C648" s="259"/>
      <c r="D648" s="259"/>
      <c r="E648" s="259"/>
      <c r="F648" s="259"/>
      <c r="G648" s="259"/>
      <c r="H648" s="315"/>
      <c r="I648" s="259"/>
      <c r="J648" s="259"/>
      <c r="K648" s="259"/>
      <c r="L648" s="259"/>
      <c r="M648" s="259"/>
      <c r="N648" s="259"/>
      <c r="O648" s="259"/>
      <c r="P648" s="259"/>
      <c r="Q648" s="259"/>
      <c r="R648" s="259"/>
      <c r="S648" s="259"/>
      <c r="T648" s="259"/>
      <c r="U648" s="259"/>
      <c r="V648" s="259"/>
      <c r="W648" s="259"/>
      <c r="X648" s="259"/>
      <c r="Y648" s="259"/>
      <c r="Z648" s="259"/>
    </row>
    <row r="649" spans="1:26" ht="15.75" customHeight="1">
      <c r="A649" s="259"/>
      <c r="B649" s="259"/>
      <c r="C649" s="259"/>
      <c r="D649" s="259"/>
      <c r="E649" s="259"/>
      <c r="F649" s="259"/>
      <c r="G649" s="259"/>
      <c r="H649" s="315"/>
      <c r="I649" s="259"/>
      <c r="J649" s="259"/>
      <c r="K649" s="259"/>
      <c r="L649" s="259"/>
      <c r="M649" s="259"/>
      <c r="N649" s="259"/>
      <c r="O649" s="259"/>
      <c r="P649" s="259"/>
      <c r="Q649" s="259"/>
      <c r="R649" s="259"/>
      <c r="S649" s="259"/>
      <c r="T649" s="259"/>
      <c r="U649" s="259"/>
      <c r="V649" s="259"/>
      <c r="W649" s="259"/>
      <c r="X649" s="259"/>
      <c r="Y649" s="259"/>
      <c r="Z649" s="259"/>
    </row>
    <row r="650" spans="1:26" ht="15.75" customHeight="1">
      <c r="A650" s="259"/>
      <c r="B650" s="259"/>
      <c r="C650" s="259"/>
      <c r="D650" s="259"/>
      <c r="E650" s="259"/>
      <c r="F650" s="259"/>
      <c r="G650" s="259"/>
      <c r="H650" s="315"/>
      <c r="I650" s="259"/>
      <c r="J650" s="259"/>
      <c r="K650" s="259"/>
      <c r="L650" s="259"/>
      <c r="M650" s="259"/>
      <c r="N650" s="259"/>
      <c r="O650" s="259"/>
      <c r="P650" s="259"/>
      <c r="Q650" s="259"/>
      <c r="R650" s="259"/>
      <c r="S650" s="259"/>
      <c r="T650" s="259"/>
      <c r="U650" s="259"/>
      <c r="V650" s="259"/>
      <c r="W650" s="259"/>
      <c r="X650" s="259"/>
      <c r="Y650" s="259"/>
      <c r="Z650" s="259"/>
    </row>
    <row r="651" spans="1:26" ht="15.75" customHeight="1">
      <c r="A651" s="259"/>
      <c r="B651" s="259"/>
      <c r="C651" s="259"/>
      <c r="D651" s="259"/>
      <c r="E651" s="259"/>
      <c r="F651" s="259"/>
      <c r="G651" s="259"/>
      <c r="H651" s="315"/>
      <c r="I651" s="259"/>
      <c r="J651" s="259"/>
      <c r="K651" s="259"/>
      <c r="L651" s="259"/>
      <c r="M651" s="259"/>
      <c r="N651" s="259"/>
      <c r="O651" s="259"/>
      <c r="P651" s="259"/>
      <c r="Q651" s="259"/>
      <c r="R651" s="259"/>
      <c r="S651" s="259"/>
      <c r="T651" s="259"/>
      <c r="U651" s="259"/>
      <c r="V651" s="259"/>
      <c r="W651" s="259"/>
      <c r="X651" s="259"/>
      <c r="Y651" s="259"/>
      <c r="Z651" s="259"/>
    </row>
    <row r="652" spans="1:26" ht="15.75" customHeight="1">
      <c r="A652" s="259"/>
      <c r="B652" s="259"/>
      <c r="C652" s="259"/>
      <c r="D652" s="259"/>
      <c r="E652" s="259"/>
      <c r="F652" s="259"/>
      <c r="G652" s="259"/>
      <c r="H652" s="315"/>
      <c r="I652" s="259"/>
      <c r="J652" s="259"/>
      <c r="K652" s="259"/>
      <c r="L652" s="259"/>
      <c r="M652" s="259"/>
      <c r="N652" s="259"/>
      <c r="O652" s="259"/>
      <c r="P652" s="259"/>
      <c r="Q652" s="259"/>
      <c r="R652" s="259"/>
      <c r="S652" s="259"/>
      <c r="T652" s="259"/>
      <c r="U652" s="259"/>
      <c r="V652" s="259"/>
      <c r="W652" s="259"/>
      <c r="X652" s="259"/>
      <c r="Y652" s="259"/>
      <c r="Z652" s="259"/>
    </row>
    <row r="653" spans="1:26" ht="15.75" customHeight="1">
      <c r="A653" s="259"/>
      <c r="B653" s="259"/>
      <c r="C653" s="259"/>
      <c r="D653" s="259"/>
      <c r="E653" s="259"/>
      <c r="F653" s="259"/>
      <c r="G653" s="259"/>
      <c r="H653" s="315"/>
      <c r="I653" s="259"/>
      <c r="J653" s="259"/>
      <c r="K653" s="259"/>
      <c r="L653" s="259"/>
      <c r="M653" s="259"/>
      <c r="N653" s="259"/>
      <c r="O653" s="259"/>
      <c r="P653" s="259"/>
      <c r="Q653" s="259"/>
      <c r="R653" s="259"/>
      <c r="S653" s="259"/>
      <c r="T653" s="259"/>
      <c r="U653" s="259"/>
      <c r="V653" s="259"/>
      <c r="W653" s="259"/>
      <c r="X653" s="259"/>
      <c r="Y653" s="259"/>
      <c r="Z653" s="259"/>
    </row>
    <row r="654" spans="1:26" ht="15.75" customHeight="1">
      <c r="A654" s="259"/>
      <c r="B654" s="259"/>
      <c r="C654" s="259"/>
      <c r="D654" s="259"/>
      <c r="E654" s="259"/>
      <c r="F654" s="259"/>
      <c r="G654" s="259"/>
      <c r="H654" s="315"/>
      <c r="I654" s="259"/>
      <c r="J654" s="259"/>
      <c r="K654" s="259"/>
      <c r="L654" s="259"/>
      <c r="M654" s="259"/>
      <c r="N654" s="259"/>
      <c r="O654" s="259"/>
      <c r="P654" s="259"/>
      <c r="Q654" s="259"/>
      <c r="R654" s="259"/>
      <c r="S654" s="259"/>
      <c r="T654" s="259"/>
      <c r="U654" s="259"/>
      <c r="V654" s="259"/>
      <c r="W654" s="259"/>
      <c r="X654" s="259"/>
      <c r="Y654" s="259"/>
      <c r="Z654" s="259"/>
    </row>
    <row r="655" spans="1:26" ht="15.75" customHeight="1">
      <c r="A655" s="259"/>
      <c r="B655" s="259"/>
      <c r="C655" s="259"/>
      <c r="D655" s="259"/>
      <c r="E655" s="259"/>
      <c r="F655" s="259"/>
      <c r="G655" s="259"/>
      <c r="H655" s="315"/>
      <c r="I655" s="259"/>
      <c r="J655" s="259"/>
      <c r="K655" s="259"/>
      <c r="L655" s="259"/>
      <c r="M655" s="259"/>
      <c r="N655" s="259"/>
      <c r="O655" s="259"/>
      <c r="P655" s="259"/>
      <c r="Q655" s="259"/>
      <c r="R655" s="259"/>
      <c r="S655" s="259"/>
      <c r="T655" s="259"/>
      <c r="U655" s="259"/>
      <c r="V655" s="259"/>
      <c r="W655" s="259"/>
      <c r="X655" s="259"/>
      <c r="Y655" s="259"/>
      <c r="Z655" s="259"/>
    </row>
    <row r="656" spans="1:26" ht="15.75" customHeight="1">
      <c r="A656" s="259"/>
      <c r="B656" s="259"/>
      <c r="C656" s="259"/>
      <c r="D656" s="259"/>
      <c r="E656" s="259"/>
      <c r="F656" s="259"/>
      <c r="G656" s="259"/>
      <c r="H656" s="315"/>
      <c r="I656" s="259"/>
      <c r="J656" s="259"/>
      <c r="K656" s="259"/>
      <c r="L656" s="259"/>
      <c r="M656" s="259"/>
      <c r="N656" s="259"/>
      <c r="O656" s="259"/>
      <c r="P656" s="259"/>
      <c r="Q656" s="259"/>
      <c r="R656" s="259"/>
      <c r="S656" s="259"/>
      <c r="T656" s="259"/>
      <c r="U656" s="259"/>
      <c r="V656" s="259"/>
      <c r="W656" s="259"/>
      <c r="X656" s="259"/>
      <c r="Y656" s="259"/>
      <c r="Z656" s="259"/>
    </row>
    <row r="657" spans="1:26" ht="15.75" customHeight="1">
      <c r="A657" s="259"/>
      <c r="B657" s="259"/>
      <c r="C657" s="259"/>
      <c r="D657" s="259"/>
      <c r="E657" s="259"/>
      <c r="F657" s="259"/>
      <c r="G657" s="259"/>
      <c r="H657" s="315"/>
      <c r="I657" s="259"/>
      <c r="J657" s="259"/>
      <c r="K657" s="259"/>
      <c r="L657" s="259"/>
      <c r="M657" s="259"/>
      <c r="N657" s="259"/>
      <c r="O657" s="259"/>
      <c r="P657" s="259"/>
      <c r="Q657" s="259"/>
      <c r="R657" s="259"/>
      <c r="S657" s="259"/>
      <c r="T657" s="259"/>
      <c r="U657" s="259"/>
      <c r="V657" s="259"/>
      <c r="W657" s="259"/>
      <c r="X657" s="259"/>
      <c r="Y657" s="259"/>
      <c r="Z657" s="259"/>
    </row>
    <row r="658" spans="1:26" ht="15.75" customHeight="1">
      <c r="A658" s="259"/>
      <c r="B658" s="259"/>
      <c r="C658" s="259"/>
      <c r="D658" s="259"/>
      <c r="E658" s="259"/>
      <c r="F658" s="259"/>
      <c r="G658" s="259"/>
      <c r="H658" s="315"/>
      <c r="I658" s="259"/>
      <c r="J658" s="259"/>
      <c r="K658" s="259"/>
      <c r="L658" s="259"/>
      <c r="M658" s="259"/>
      <c r="N658" s="259"/>
      <c r="O658" s="259"/>
      <c r="P658" s="259"/>
      <c r="Q658" s="259"/>
      <c r="R658" s="259"/>
      <c r="S658" s="259"/>
      <c r="T658" s="259"/>
      <c r="U658" s="259"/>
      <c r="V658" s="259"/>
      <c r="W658" s="259"/>
      <c r="X658" s="259"/>
      <c r="Y658" s="259"/>
      <c r="Z658" s="259"/>
    </row>
    <row r="659" spans="1:26" ht="15.75" customHeight="1">
      <c r="A659" s="259"/>
      <c r="B659" s="259"/>
      <c r="C659" s="259"/>
      <c r="D659" s="259"/>
      <c r="E659" s="259"/>
      <c r="F659" s="259"/>
      <c r="G659" s="259"/>
      <c r="H659" s="315"/>
      <c r="I659" s="259"/>
      <c r="J659" s="259"/>
      <c r="K659" s="259"/>
      <c r="L659" s="259"/>
      <c r="M659" s="259"/>
      <c r="N659" s="259"/>
      <c r="O659" s="259"/>
      <c r="P659" s="259"/>
      <c r="Q659" s="259"/>
      <c r="R659" s="259"/>
      <c r="S659" s="259"/>
      <c r="T659" s="259"/>
      <c r="U659" s="259"/>
      <c r="V659" s="259"/>
      <c r="W659" s="259"/>
      <c r="X659" s="259"/>
      <c r="Y659" s="259"/>
      <c r="Z659" s="259"/>
    </row>
    <row r="660" spans="1:26" ht="15.75" customHeight="1">
      <c r="A660" s="259"/>
      <c r="B660" s="259"/>
      <c r="C660" s="259"/>
      <c r="D660" s="259"/>
      <c r="E660" s="259"/>
      <c r="F660" s="259"/>
      <c r="G660" s="259"/>
      <c r="H660" s="315"/>
      <c r="I660" s="259"/>
      <c r="J660" s="259"/>
      <c r="K660" s="259"/>
      <c r="L660" s="259"/>
      <c r="M660" s="259"/>
      <c r="N660" s="259"/>
      <c r="O660" s="259"/>
      <c r="P660" s="259"/>
      <c r="Q660" s="259"/>
      <c r="R660" s="259"/>
      <c r="S660" s="259"/>
      <c r="T660" s="259"/>
      <c r="U660" s="259"/>
      <c r="V660" s="259"/>
      <c r="W660" s="259"/>
      <c r="X660" s="259"/>
      <c r="Y660" s="259"/>
      <c r="Z660" s="259"/>
    </row>
    <row r="661" spans="1:26" ht="15.75" customHeight="1">
      <c r="A661" s="259"/>
      <c r="B661" s="259"/>
      <c r="C661" s="259"/>
      <c r="D661" s="259"/>
      <c r="E661" s="259"/>
      <c r="F661" s="259"/>
      <c r="G661" s="259"/>
      <c r="H661" s="315"/>
      <c r="I661" s="259"/>
      <c r="J661" s="259"/>
      <c r="K661" s="259"/>
      <c r="L661" s="259"/>
      <c r="M661" s="259"/>
      <c r="N661" s="259"/>
      <c r="O661" s="259"/>
      <c r="P661" s="259"/>
      <c r="Q661" s="259"/>
      <c r="R661" s="259"/>
      <c r="S661" s="259"/>
      <c r="T661" s="259"/>
      <c r="U661" s="259"/>
      <c r="V661" s="259"/>
      <c r="W661" s="259"/>
      <c r="X661" s="259"/>
      <c r="Y661" s="259"/>
      <c r="Z661" s="259"/>
    </row>
    <row r="662" spans="1:26" ht="15.75" customHeight="1">
      <c r="A662" s="259"/>
      <c r="B662" s="259"/>
      <c r="C662" s="259"/>
      <c r="D662" s="259"/>
      <c r="E662" s="259"/>
      <c r="F662" s="259"/>
      <c r="G662" s="259"/>
      <c r="H662" s="315"/>
      <c r="I662" s="259"/>
      <c r="J662" s="259"/>
      <c r="K662" s="259"/>
      <c r="L662" s="259"/>
      <c r="M662" s="259"/>
      <c r="N662" s="259"/>
      <c r="O662" s="259"/>
      <c r="P662" s="259"/>
      <c r="Q662" s="259"/>
      <c r="R662" s="259"/>
      <c r="S662" s="259"/>
      <c r="T662" s="259"/>
      <c r="U662" s="259"/>
      <c r="V662" s="259"/>
      <c r="W662" s="259"/>
      <c r="X662" s="259"/>
      <c r="Y662" s="259"/>
      <c r="Z662" s="259"/>
    </row>
    <row r="663" spans="1:26" ht="15.75" customHeight="1">
      <c r="A663" s="259"/>
      <c r="B663" s="259"/>
      <c r="C663" s="259"/>
      <c r="D663" s="259"/>
      <c r="E663" s="259"/>
      <c r="F663" s="259"/>
      <c r="G663" s="259"/>
      <c r="H663" s="315"/>
      <c r="I663" s="259"/>
      <c r="J663" s="259"/>
      <c r="K663" s="259"/>
      <c r="L663" s="259"/>
      <c r="M663" s="259"/>
      <c r="N663" s="259"/>
      <c r="O663" s="259"/>
      <c r="P663" s="259"/>
      <c r="Q663" s="259"/>
      <c r="R663" s="259"/>
      <c r="S663" s="259"/>
      <c r="T663" s="259"/>
      <c r="U663" s="259"/>
      <c r="V663" s="259"/>
      <c r="W663" s="259"/>
      <c r="X663" s="259"/>
      <c r="Y663" s="259"/>
      <c r="Z663" s="259"/>
    </row>
    <row r="664" spans="1:26" ht="15.75" customHeight="1">
      <c r="A664" s="259"/>
      <c r="B664" s="259"/>
      <c r="C664" s="259"/>
      <c r="D664" s="259"/>
      <c r="E664" s="259"/>
      <c r="F664" s="259"/>
      <c r="G664" s="259"/>
      <c r="H664" s="315"/>
      <c r="I664" s="259"/>
      <c r="J664" s="259"/>
      <c r="K664" s="259"/>
      <c r="L664" s="259"/>
      <c r="M664" s="259"/>
      <c r="N664" s="259"/>
      <c r="O664" s="259"/>
      <c r="P664" s="259"/>
      <c r="Q664" s="259"/>
      <c r="R664" s="259"/>
      <c r="S664" s="259"/>
      <c r="T664" s="259"/>
      <c r="U664" s="259"/>
      <c r="V664" s="259"/>
      <c r="W664" s="259"/>
      <c r="X664" s="259"/>
      <c r="Y664" s="259"/>
      <c r="Z664" s="259"/>
    </row>
    <row r="665" spans="1:26" ht="15.75" customHeight="1">
      <c r="A665" s="259"/>
      <c r="B665" s="259"/>
      <c r="C665" s="259"/>
      <c r="D665" s="259"/>
      <c r="E665" s="259"/>
      <c r="F665" s="259"/>
      <c r="G665" s="259"/>
      <c r="H665" s="315"/>
      <c r="I665" s="259"/>
      <c r="J665" s="259"/>
      <c r="K665" s="259"/>
      <c r="L665" s="259"/>
      <c r="M665" s="259"/>
      <c r="N665" s="259"/>
      <c r="O665" s="259"/>
      <c r="P665" s="259"/>
      <c r="Q665" s="259"/>
      <c r="R665" s="259"/>
      <c r="S665" s="259"/>
      <c r="T665" s="259"/>
      <c r="U665" s="259"/>
      <c r="V665" s="259"/>
      <c r="W665" s="259"/>
      <c r="X665" s="259"/>
      <c r="Y665" s="259"/>
      <c r="Z665" s="259"/>
    </row>
    <row r="666" spans="1:26" ht="15.75" customHeight="1">
      <c r="A666" s="259"/>
      <c r="B666" s="259"/>
      <c r="C666" s="259"/>
      <c r="D666" s="259"/>
      <c r="E666" s="259"/>
      <c r="F666" s="259"/>
      <c r="G666" s="259"/>
      <c r="H666" s="315"/>
      <c r="I666" s="259"/>
      <c r="J666" s="259"/>
      <c r="K666" s="259"/>
      <c r="L666" s="259"/>
      <c r="M666" s="259"/>
      <c r="N666" s="259"/>
      <c r="O666" s="259"/>
      <c r="P666" s="259"/>
      <c r="Q666" s="259"/>
      <c r="R666" s="259"/>
      <c r="S666" s="259"/>
      <c r="T666" s="259"/>
      <c r="U666" s="259"/>
      <c r="V666" s="259"/>
      <c r="W666" s="259"/>
      <c r="X666" s="259"/>
      <c r="Y666" s="259"/>
      <c r="Z666" s="259"/>
    </row>
    <row r="667" spans="1:26" ht="15.75" customHeight="1">
      <c r="A667" s="259"/>
      <c r="B667" s="259"/>
      <c r="C667" s="259"/>
      <c r="D667" s="259"/>
      <c r="E667" s="259"/>
      <c r="F667" s="259"/>
      <c r="G667" s="259"/>
      <c r="H667" s="315"/>
      <c r="I667" s="259"/>
      <c r="J667" s="259"/>
      <c r="K667" s="259"/>
      <c r="L667" s="259"/>
      <c r="M667" s="259"/>
      <c r="N667" s="259"/>
      <c r="O667" s="259"/>
      <c r="P667" s="259"/>
      <c r="Q667" s="259"/>
      <c r="R667" s="259"/>
      <c r="S667" s="259"/>
      <c r="T667" s="259"/>
      <c r="U667" s="259"/>
      <c r="V667" s="259"/>
      <c r="W667" s="259"/>
      <c r="X667" s="259"/>
      <c r="Y667" s="259"/>
      <c r="Z667" s="259"/>
    </row>
    <row r="668" spans="1:26" ht="15.75" customHeight="1">
      <c r="A668" s="259"/>
      <c r="B668" s="259"/>
      <c r="C668" s="259"/>
      <c r="D668" s="259"/>
      <c r="E668" s="259"/>
      <c r="F668" s="259"/>
      <c r="G668" s="259"/>
      <c r="H668" s="315"/>
      <c r="I668" s="259"/>
      <c r="J668" s="259"/>
      <c r="K668" s="259"/>
      <c r="L668" s="259"/>
      <c r="M668" s="259"/>
      <c r="N668" s="259"/>
      <c r="O668" s="259"/>
      <c r="P668" s="259"/>
      <c r="Q668" s="259"/>
      <c r="R668" s="259"/>
      <c r="S668" s="259"/>
      <c r="T668" s="259"/>
      <c r="U668" s="259"/>
      <c r="V668" s="259"/>
      <c r="W668" s="259"/>
      <c r="X668" s="259"/>
      <c r="Y668" s="259"/>
      <c r="Z668" s="259"/>
    </row>
    <row r="669" spans="1:26" ht="15.75" customHeight="1">
      <c r="A669" s="259"/>
      <c r="B669" s="259"/>
      <c r="C669" s="259"/>
      <c r="D669" s="259"/>
      <c r="E669" s="259"/>
      <c r="F669" s="259"/>
      <c r="G669" s="259"/>
      <c r="H669" s="315"/>
      <c r="I669" s="259"/>
      <c r="J669" s="259"/>
      <c r="K669" s="259"/>
      <c r="L669" s="259"/>
      <c r="M669" s="259"/>
      <c r="N669" s="259"/>
      <c r="O669" s="259"/>
      <c r="P669" s="259"/>
      <c r="Q669" s="259"/>
      <c r="R669" s="259"/>
      <c r="S669" s="259"/>
      <c r="T669" s="259"/>
      <c r="U669" s="259"/>
      <c r="V669" s="259"/>
      <c r="W669" s="259"/>
      <c r="X669" s="259"/>
      <c r="Y669" s="259"/>
      <c r="Z669" s="259"/>
    </row>
    <row r="670" spans="1:26" ht="15.75" customHeight="1">
      <c r="A670" s="259"/>
      <c r="B670" s="259"/>
      <c r="C670" s="259"/>
      <c r="D670" s="259"/>
      <c r="E670" s="259"/>
      <c r="F670" s="259"/>
      <c r="G670" s="259"/>
      <c r="H670" s="315"/>
      <c r="I670" s="259"/>
      <c r="J670" s="259"/>
      <c r="K670" s="259"/>
      <c r="L670" s="259"/>
      <c r="M670" s="259"/>
      <c r="N670" s="259"/>
      <c r="O670" s="259"/>
      <c r="P670" s="259"/>
      <c r="Q670" s="259"/>
      <c r="R670" s="259"/>
      <c r="S670" s="259"/>
      <c r="T670" s="259"/>
      <c r="U670" s="259"/>
      <c r="V670" s="259"/>
      <c r="W670" s="259"/>
      <c r="X670" s="259"/>
      <c r="Y670" s="259"/>
      <c r="Z670" s="259"/>
    </row>
    <row r="671" spans="1:26" ht="15.75" customHeight="1">
      <c r="A671" s="259"/>
      <c r="B671" s="259"/>
      <c r="C671" s="259"/>
      <c r="D671" s="259"/>
      <c r="E671" s="259"/>
      <c r="F671" s="259"/>
      <c r="G671" s="259"/>
      <c r="H671" s="315"/>
      <c r="I671" s="259"/>
      <c r="J671" s="259"/>
      <c r="K671" s="259"/>
      <c r="L671" s="259"/>
      <c r="M671" s="259"/>
      <c r="N671" s="259"/>
      <c r="O671" s="259"/>
      <c r="P671" s="259"/>
      <c r="Q671" s="259"/>
      <c r="R671" s="259"/>
      <c r="S671" s="259"/>
      <c r="T671" s="259"/>
      <c r="U671" s="259"/>
      <c r="V671" s="259"/>
      <c r="W671" s="259"/>
      <c r="X671" s="259"/>
      <c r="Y671" s="259"/>
      <c r="Z671" s="259"/>
    </row>
    <row r="672" spans="1:26" ht="15.75" customHeight="1">
      <c r="A672" s="259"/>
      <c r="B672" s="259"/>
      <c r="C672" s="259"/>
      <c r="D672" s="259"/>
      <c r="E672" s="259"/>
      <c r="F672" s="259"/>
      <c r="G672" s="259"/>
      <c r="H672" s="315"/>
      <c r="I672" s="259"/>
      <c r="J672" s="259"/>
      <c r="K672" s="259"/>
      <c r="L672" s="259"/>
      <c r="M672" s="259"/>
      <c r="N672" s="259"/>
      <c r="O672" s="259"/>
      <c r="P672" s="259"/>
      <c r="Q672" s="259"/>
      <c r="R672" s="259"/>
      <c r="S672" s="259"/>
      <c r="T672" s="259"/>
      <c r="U672" s="259"/>
      <c r="V672" s="259"/>
      <c r="W672" s="259"/>
      <c r="X672" s="259"/>
      <c r="Y672" s="259"/>
      <c r="Z672" s="259"/>
    </row>
    <row r="673" spans="1:26" ht="15.75" customHeight="1">
      <c r="A673" s="259"/>
      <c r="B673" s="259"/>
      <c r="C673" s="259"/>
      <c r="D673" s="259"/>
      <c r="E673" s="259"/>
      <c r="F673" s="259"/>
      <c r="G673" s="259"/>
      <c r="H673" s="315"/>
      <c r="I673" s="259"/>
      <c r="J673" s="259"/>
      <c r="K673" s="259"/>
      <c r="L673" s="259"/>
      <c r="M673" s="259"/>
      <c r="N673" s="259"/>
      <c r="O673" s="259"/>
      <c r="P673" s="259"/>
      <c r="Q673" s="259"/>
      <c r="R673" s="259"/>
      <c r="S673" s="259"/>
      <c r="T673" s="259"/>
      <c r="U673" s="259"/>
      <c r="V673" s="259"/>
      <c r="W673" s="259"/>
      <c r="X673" s="259"/>
      <c r="Y673" s="259"/>
      <c r="Z673" s="259"/>
    </row>
    <row r="674" spans="1:26" ht="15.75" customHeight="1">
      <c r="A674" s="259"/>
      <c r="B674" s="259"/>
      <c r="C674" s="259"/>
      <c r="D674" s="259"/>
      <c r="E674" s="259"/>
      <c r="F674" s="259"/>
      <c r="G674" s="259"/>
      <c r="H674" s="315"/>
      <c r="I674" s="259"/>
      <c r="J674" s="259"/>
      <c r="K674" s="259"/>
      <c r="L674" s="259"/>
      <c r="M674" s="259"/>
      <c r="N674" s="259"/>
      <c r="O674" s="259"/>
      <c r="P674" s="259"/>
      <c r="Q674" s="259"/>
      <c r="R674" s="259"/>
      <c r="S674" s="259"/>
      <c r="T674" s="259"/>
      <c r="U674" s="259"/>
      <c r="V674" s="259"/>
      <c r="W674" s="259"/>
      <c r="X674" s="259"/>
      <c r="Y674" s="259"/>
      <c r="Z674" s="259"/>
    </row>
    <row r="675" spans="1:26" ht="15.75" customHeight="1">
      <c r="A675" s="259"/>
      <c r="B675" s="259"/>
      <c r="C675" s="259"/>
      <c r="D675" s="259"/>
      <c r="E675" s="259"/>
      <c r="F675" s="259"/>
      <c r="G675" s="259"/>
      <c r="H675" s="315"/>
      <c r="I675" s="259"/>
      <c r="J675" s="259"/>
      <c r="K675" s="259"/>
      <c r="L675" s="259"/>
      <c r="M675" s="259"/>
      <c r="N675" s="259"/>
      <c r="O675" s="259"/>
      <c r="P675" s="259"/>
      <c r="Q675" s="259"/>
      <c r="R675" s="259"/>
      <c r="S675" s="259"/>
      <c r="T675" s="259"/>
      <c r="U675" s="259"/>
      <c r="V675" s="259"/>
      <c r="W675" s="259"/>
      <c r="X675" s="259"/>
      <c r="Y675" s="259"/>
      <c r="Z675" s="259"/>
    </row>
    <row r="676" spans="1:26" ht="15.75" customHeight="1">
      <c r="A676" s="259"/>
      <c r="B676" s="259"/>
      <c r="C676" s="259"/>
      <c r="D676" s="259"/>
      <c r="E676" s="259"/>
      <c r="F676" s="259"/>
      <c r="G676" s="259"/>
      <c r="H676" s="315"/>
      <c r="I676" s="259"/>
      <c r="J676" s="259"/>
      <c r="K676" s="259"/>
      <c r="L676" s="259"/>
      <c r="M676" s="259"/>
      <c r="N676" s="259"/>
      <c r="O676" s="259"/>
      <c r="P676" s="259"/>
      <c r="Q676" s="259"/>
      <c r="R676" s="259"/>
      <c r="S676" s="259"/>
      <c r="T676" s="259"/>
      <c r="U676" s="259"/>
      <c r="V676" s="259"/>
      <c r="W676" s="259"/>
      <c r="X676" s="259"/>
      <c r="Y676" s="259"/>
      <c r="Z676" s="259"/>
    </row>
    <row r="677" spans="1:26" ht="15.75" customHeight="1">
      <c r="A677" s="259"/>
      <c r="B677" s="259"/>
      <c r="C677" s="259"/>
      <c r="D677" s="259"/>
      <c r="E677" s="259"/>
      <c r="F677" s="259"/>
      <c r="G677" s="259"/>
      <c r="H677" s="315"/>
      <c r="I677" s="259"/>
      <c r="J677" s="259"/>
      <c r="K677" s="259"/>
      <c r="L677" s="259"/>
      <c r="M677" s="259"/>
      <c r="N677" s="259"/>
      <c r="O677" s="259"/>
      <c r="P677" s="259"/>
      <c r="Q677" s="259"/>
      <c r="R677" s="259"/>
      <c r="S677" s="259"/>
      <c r="T677" s="259"/>
      <c r="U677" s="259"/>
      <c r="V677" s="259"/>
      <c r="W677" s="259"/>
      <c r="X677" s="259"/>
      <c r="Y677" s="259"/>
      <c r="Z677" s="259"/>
    </row>
    <row r="678" spans="1:26" ht="15.75" customHeight="1">
      <c r="A678" s="259"/>
      <c r="B678" s="259"/>
      <c r="C678" s="259"/>
      <c r="D678" s="259"/>
      <c r="E678" s="259"/>
      <c r="F678" s="259"/>
      <c r="G678" s="259"/>
      <c r="H678" s="315"/>
      <c r="I678" s="259"/>
      <c r="J678" s="259"/>
      <c r="K678" s="259"/>
      <c r="L678" s="259"/>
      <c r="M678" s="259"/>
      <c r="N678" s="259"/>
      <c r="O678" s="259"/>
      <c r="P678" s="259"/>
      <c r="Q678" s="259"/>
      <c r="R678" s="259"/>
      <c r="S678" s="259"/>
      <c r="T678" s="259"/>
      <c r="U678" s="259"/>
      <c r="V678" s="259"/>
      <c r="W678" s="259"/>
      <c r="X678" s="259"/>
      <c r="Y678" s="259"/>
      <c r="Z678" s="259"/>
    </row>
    <row r="679" spans="1:26" ht="15.75" customHeight="1">
      <c r="A679" s="259"/>
      <c r="B679" s="259"/>
      <c r="C679" s="259"/>
      <c r="D679" s="259"/>
      <c r="E679" s="259"/>
      <c r="F679" s="259"/>
      <c r="G679" s="259"/>
      <c r="H679" s="315"/>
      <c r="I679" s="259"/>
      <c r="J679" s="259"/>
      <c r="K679" s="259"/>
      <c r="L679" s="259"/>
      <c r="M679" s="259"/>
      <c r="N679" s="259"/>
      <c r="O679" s="259"/>
      <c r="P679" s="259"/>
      <c r="Q679" s="259"/>
      <c r="R679" s="259"/>
      <c r="S679" s="259"/>
      <c r="T679" s="259"/>
      <c r="U679" s="259"/>
      <c r="V679" s="259"/>
      <c r="W679" s="259"/>
      <c r="X679" s="259"/>
      <c r="Y679" s="259"/>
      <c r="Z679" s="259"/>
    </row>
    <row r="680" spans="1:26" ht="15.75" customHeight="1">
      <c r="A680" s="259"/>
      <c r="B680" s="259"/>
      <c r="C680" s="259"/>
      <c r="D680" s="259"/>
      <c r="E680" s="259"/>
      <c r="F680" s="259"/>
      <c r="G680" s="259"/>
      <c r="H680" s="315"/>
      <c r="I680" s="259"/>
      <c r="J680" s="259"/>
      <c r="K680" s="259"/>
      <c r="L680" s="259"/>
      <c r="M680" s="259"/>
      <c r="N680" s="259"/>
      <c r="O680" s="259"/>
      <c r="P680" s="259"/>
      <c r="Q680" s="259"/>
      <c r="R680" s="259"/>
      <c r="S680" s="259"/>
      <c r="T680" s="259"/>
      <c r="U680" s="259"/>
      <c r="V680" s="259"/>
      <c r="W680" s="259"/>
      <c r="X680" s="259"/>
      <c r="Y680" s="259"/>
      <c r="Z680" s="259"/>
    </row>
    <row r="681" spans="1:26" ht="15.75" customHeight="1">
      <c r="A681" s="259"/>
      <c r="B681" s="259"/>
      <c r="C681" s="259"/>
      <c r="D681" s="259"/>
      <c r="E681" s="259"/>
      <c r="F681" s="259"/>
      <c r="G681" s="259"/>
      <c r="H681" s="315"/>
      <c r="I681" s="259"/>
      <c r="J681" s="259"/>
      <c r="K681" s="259"/>
      <c r="L681" s="259"/>
      <c r="M681" s="259"/>
      <c r="N681" s="259"/>
      <c r="O681" s="259"/>
      <c r="P681" s="259"/>
      <c r="Q681" s="259"/>
      <c r="R681" s="259"/>
      <c r="S681" s="259"/>
      <c r="T681" s="259"/>
      <c r="U681" s="259"/>
      <c r="V681" s="259"/>
      <c r="W681" s="259"/>
      <c r="X681" s="259"/>
      <c r="Y681" s="259"/>
      <c r="Z681" s="259"/>
    </row>
    <row r="682" spans="1:26" ht="15.75" customHeight="1">
      <c r="A682" s="259"/>
      <c r="B682" s="259"/>
      <c r="C682" s="259"/>
      <c r="D682" s="259"/>
      <c r="E682" s="259"/>
      <c r="F682" s="259"/>
      <c r="G682" s="259"/>
      <c r="H682" s="315"/>
      <c r="I682" s="259"/>
      <c r="J682" s="259"/>
      <c r="K682" s="259"/>
      <c r="L682" s="259"/>
      <c r="M682" s="259"/>
      <c r="N682" s="259"/>
      <c r="O682" s="259"/>
      <c r="P682" s="259"/>
      <c r="Q682" s="259"/>
      <c r="R682" s="259"/>
      <c r="S682" s="259"/>
      <c r="T682" s="259"/>
      <c r="U682" s="259"/>
      <c r="V682" s="259"/>
      <c r="W682" s="259"/>
      <c r="X682" s="259"/>
      <c r="Y682" s="259"/>
      <c r="Z682" s="259"/>
    </row>
    <row r="683" spans="1:26" ht="15.75" customHeight="1">
      <c r="A683" s="259"/>
      <c r="B683" s="259"/>
      <c r="C683" s="259"/>
      <c r="D683" s="259"/>
      <c r="E683" s="259"/>
      <c r="F683" s="259"/>
      <c r="G683" s="259"/>
      <c r="H683" s="315"/>
      <c r="I683" s="259"/>
      <c r="J683" s="259"/>
      <c r="K683" s="259"/>
      <c r="L683" s="259"/>
      <c r="M683" s="259"/>
      <c r="N683" s="259"/>
      <c r="O683" s="259"/>
      <c r="P683" s="259"/>
      <c r="Q683" s="259"/>
      <c r="R683" s="259"/>
      <c r="S683" s="259"/>
      <c r="T683" s="259"/>
      <c r="U683" s="259"/>
      <c r="V683" s="259"/>
      <c r="W683" s="259"/>
      <c r="X683" s="259"/>
      <c r="Y683" s="259"/>
      <c r="Z683" s="259"/>
    </row>
    <row r="684" spans="1:26" ht="15.75" customHeight="1">
      <c r="A684" s="259"/>
      <c r="B684" s="259"/>
      <c r="C684" s="259"/>
      <c r="D684" s="259"/>
      <c r="E684" s="259"/>
      <c r="F684" s="259"/>
      <c r="G684" s="259"/>
      <c r="H684" s="315"/>
      <c r="I684" s="259"/>
      <c r="J684" s="259"/>
      <c r="K684" s="259"/>
      <c r="L684" s="259"/>
      <c r="M684" s="259"/>
      <c r="N684" s="259"/>
      <c r="O684" s="259"/>
      <c r="P684" s="259"/>
      <c r="Q684" s="259"/>
      <c r="R684" s="259"/>
      <c r="S684" s="259"/>
      <c r="T684" s="259"/>
      <c r="U684" s="259"/>
      <c r="V684" s="259"/>
      <c r="W684" s="259"/>
      <c r="X684" s="259"/>
      <c r="Y684" s="259"/>
      <c r="Z684" s="259"/>
    </row>
    <row r="685" spans="1:26" ht="15.75" customHeight="1">
      <c r="A685" s="259"/>
      <c r="B685" s="259"/>
      <c r="C685" s="259"/>
      <c r="D685" s="259"/>
      <c r="E685" s="259"/>
      <c r="F685" s="259"/>
      <c r="G685" s="259"/>
      <c r="H685" s="315"/>
      <c r="I685" s="259"/>
      <c r="J685" s="259"/>
      <c r="K685" s="259"/>
      <c r="L685" s="259"/>
      <c r="M685" s="259"/>
      <c r="N685" s="259"/>
      <c r="O685" s="259"/>
      <c r="P685" s="259"/>
      <c r="Q685" s="259"/>
      <c r="R685" s="259"/>
      <c r="S685" s="259"/>
      <c r="T685" s="259"/>
      <c r="U685" s="259"/>
      <c r="V685" s="259"/>
      <c r="W685" s="259"/>
      <c r="X685" s="259"/>
      <c r="Y685" s="259"/>
      <c r="Z685" s="259"/>
    </row>
    <row r="686" spans="1:26" ht="15.75" customHeight="1">
      <c r="A686" s="259"/>
      <c r="B686" s="259"/>
      <c r="C686" s="259"/>
      <c r="D686" s="259"/>
      <c r="E686" s="259"/>
      <c r="F686" s="259"/>
      <c r="G686" s="259"/>
      <c r="H686" s="315"/>
      <c r="I686" s="259"/>
      <c r="J686" s="259"/>
      <c r="K686" s="259"/>
      <c r="L686" s="259"/>
      <c r="M686" s="259"/>
      <c r="N686" s="259"/>
      <c r="O686" s="259"/>
      <c r="P686" s="259"/>
      <c r="Q686" s="259"/>
      <c r="R686" s="259"/>
      <c r="S686" s="259"/>
      <c r="T686" s="259"/>
      <c r="U686" s="259"/>
      <c r="V686" s="259"/>
      <c r="W686" s="259"/>
      <c r="X686" s="259"/>
      <c r="Y686" s="259"/>
      <c r="Z686" s="259"/>
    </row>
    <row r="687" spans="1:26" ht="15.75" customHeight="1">
      <c r="A687" s="259"/>
      <c r="B687" s="259"/>
      <c r="C687" s="259"/>
      <c r="D687" s="259"/>
      <c r="E687" s="259"/>
      <c r="F687" s="259"/>
      <c r="G687" s="259"/>
      <c r="H687" s="315"/>
      <c r="I687" s="259"/>
      <c r="J687" s="259"/>
      <c r="K687" s="259"/>
      <c r="L687" s="259"/>
      <c r="M687" s="259"/>
      <c r="N687" s="259"/>
      <c r="O687" s="259"/>
      <c r="P687" s="259"/>
      <c r="Q687" s="259"/>
      <c r="R687" s="259"/>
      <c r="S687" s="259"/>
      <c r="T687" s="259"/>
      <c r="U687" s="259"/>
      <c r="V687" s="259"/>
      <c r="W687" s="259"/>
      <c r="X687" s="259"/>
      <c r="Y687" s="259"/>
      <c r="Z687" s="259"/>
    </row>
    <row r="688" spans="1:26" ht="15.75" customHeight="1">
      <c r="A688" s="259"/>
      <c r="B688" s="259"/>
      <c r="C688" s="259"/>
      <c r="D688" s="259"/>
      <c r="E688" s="259"/>
      <c r="F688" s="259"/>
      <c r="G688" s="259"/>
      <c r="H688" s="315"/>
      <c r="I688" s="259"/>
      <c r="J688" s="259"/>
      <c r="K688" s="259"/>
      <c r="L688" s="259"/>
      <c r="M688" s="259"/>
      <c r="N688" s="259"/>
      <c r="O688" s="259"/>
      <c r="P688" s="259"/>
      <c r="Q688" s="259"/>
      <c r="R688" s="259"/>
      <c r="S688" s="259"/>
      <c r="T688" s="259"/>
      <c r="U688" s="259"/>
      <c r="V688" s="259"/>
      <c r="W688" s="259"/>
      <c r="X688" s="259"/>
      <c r="Y688" s="259"/>
      <c r="Z688" s="259"/>
    </row>
    <row r="689" spans="1:26" ht="15.75" customHeight="1">
      <c r="A689" s="259"/>
      <c r="B689" s="259"/>
      <c r="C689" s="259"/>
      <c r="D689" s="259"/>
      <c r="E689" s="259"/>
      <c r="F689" s="259"/>
      <c r="G689" s="259"/>
      <c r="H689" s="315"/>
      <c r="I689" s="259"/>
      <c r="J689" s="259"/>
      <c r="K689" s="259"/>
      <c r="L689" s="259"/>
      <c r="M689" s="259"/>
      <c r="N689" s="259"/>
      <c r="O689" s="259"/>
      <c r="P689" s="259"/>
      <c r="Q689" s="259"/>
      <c r="R689" s="259"/>
      <c r="S689" s="259"/>
      <c r="T689" s="259"/>
      <c r="U689" s="259"/>
      <c r="V689" s="259"/>
      <c r="W689" s="259"/>
      <c r="X689" s="259"/>
      <c r="Y689" s="259"/>
      <c r="Z689" s="259"/>
    </row>
    <row r="690" spans="1:26" ht="15.75" customHeight="1">
      <c r="A690" s="259"/>
      <c r="B690" s="259"/>
      <c r="C690" s="259"/>
      <c r="D690" s="259"/>
      <c r="E690" s="259"/>
      <c r="F690" s="259"/>
      <c r="G690" s="259"/>
      <c r="H690" s="315"/>
      <c r="I690" s="259"/>
      <c r="J690" s="259"/>
      <c r="K690" s="259"/>
      <c r="L690" s="259"/>
      <c r="M690" s="259"/>
      <c r="N690" s="259"/>
      <c r="O690" s="259"/>
      <c r="P690" s="259"/>
      <c r="Q690" s="259"/>
      <c r="R690" s="259"/>
      <c r="S690" s="259"/>
      <c r="T690" s="259"/>
      <c r="U690" s="259"/>
      <c r="V690" s="259"/>
      <c r="W690" s="259"/>
      <c r="X690" s="259"/>
      <c r="Y690" s="259"/>
      <c r="Z690" s="259"/>
    </row>
    <row r="691" spans="1:26" ht="15.75" customHeight="1">
      <c r="A691" s="259"/>
      <c r="B691" s="259"/>
      <c r="C691" s="259"/>
      <c r="D691" s="259"/>
      <c r="E691" s="259"/>
      <c r="F691" s="259"/>
      <c r="G691" s="259"/>
      <c r="H691" s="315"/>
      <c r="I691" s="259"/>
      <c r="J691" s="259"/>
      <c r="K691" s="259"/>
      <c r="L691" s="259"/>
      <c r="M691" s="259"/>
      <c r="N691" s="259"/>
      <c r="O691" s="259"/>
      <c r="P691" s="259"/>
      <c r="Q691" s="259"/>
      <c r="R691" s="259"/>
      <c r="S691" s="259"/>
      <c r="T691" s="259"/>
      <c r="U691" s="259"/>
      <c r="V691" s="259"/>
      <c r="W691" s="259"/>
      <c r="X691" s="259"/>
      <c r="Y691" s="259"/>
      <c r="Z691" s="259"/>
    </row>
    <row r="692" spans="1:26" ht="15.75" customHeight="1">
      <c r="A692" s="259"/>
      <c r="B692" s="259"/>
      <c r="C692" s="259"/>
      <c r="D692" s="259"/>
      <c r="E692" s="259"/>
      <c r="F692" s="259"/>
      <c r="G692" s="259"/>
      <c r="H692" s="315"/>
      <c r="I692" s="259"/>
      <c r="J692" s="259"/>
      <c r="K692" s="259"/>
      <c r="L692" s="259"/>
      <c r="M692" s="259"/>
      <c r="N692" s="259"/>
      <c r="O692" s="259"/>
      <c r="P692" s="259"/>
      <c r="Q692" s="259"/>
      <c r="R692" s="259"/>
      <c r="S692" s="259"/>
      <c r="T692" s="259"/>
      <c r="U692" s="259"/>
      <c r="V692" s="259"/>
      <c r="W692" s="259"/>
      <c r="X692" s="259"/>
      <c r="Y692" s="259"/>
      <c r="Z692" s="259"/>
    </row>
    <row r="693" spans="1:26" ht="15.75" customHeight="1">
      <c r="A693" s="259"/>
      <c r="B693" s="259"/>
      <c r="C693" s="259"/>
      <c r="D693" s="259"/>
      <c r="E693" s="259"/>
      <c r="F693" s="259"/>
      <c r="G693" s="259"/>
      <c r="H693" s="315"/>
      <c r="I693" s="259"/>
      <c r="J693" s="259"/>
      <c r="K693" s="259"/>
      <c r="L693" s="259"/>
      <c r="M693" s="259"/>
      <c r="N693" s="259"/>
      <c r="O693" s="259"/>
      <c r="P693" s="259"/>
      <c r="Q693" s="259"/>
      <c r="R693" s="259"/>
      <c r="S693" s="259"/>
      <c r="T693" s="259"/>
      <c r="U693" s="259"/>
      <c r="V693" s="259"/>
      <c r="W693" s="259"/>
      <c r="X693" s="259"/>
      <c r="Y693" s="259"/>
      <c r="Z693" s="259"/>
    </row>
    <row r="694" spans="1:26" ht="15.75" customHeight="1">
      <c r="A694" s="259"/>
      <c r="B694" s="259"/>
      <c r="C694" s="259"/>
      <c r="D694" s="259"/>
      <c r="E694" s="259"/>
      <c r="F694" s="259"/>
      <c r="G694" s="259"/>
      <c r="H694" s="315"/>
      <c r="I694" s="259"/>
      <c r="J694" s="259"/>
      <c r="K694" s="259"/>
      <c r="L694" s="259"/>
      <c r="M694" s="259"/>
      <c r="N694" s="259"/>
      <c r="O694" s="259"/>
      <c r="P694" s="259"/>
      <c r="Q694" s="259"/>
      <c r="R694" s="259"/>
      <c r="S694" s="259"/>
      <c r="T694" s="259"/>
      <c r="U694" s="259"/>
      <c r="V694" s="259"/>
      <c r="W694" s="259"/>
      <c r="X694" s="259"/>
      <c r="Y694" s="259"/>
      <c r="Z694" s="259"/>
    </row>
    <row r="695" spans="1:26" ht="15.75" customHeight="1">
      <c r="A695" s="259"/>
      <c r="B695" s="259"/>
      <c r="C695" s="259"/>
      <c r="D695" s="259"/>
      <c r="E695" s="259"/>
      <c r="F695" s="259"/>
      <c r="G695" s="259"/>
      <c r="H695" s="315"/>
      <c r="I695" s="259"/>
      <c r="J695" s="259"/>
      <c r="K695" s="259"/>
      <c r="L695" s="259"/>
      <c r="M695" s="259"/>
      <c r="N695" s="259"/>
      <c r="O695" s="259"/>
      <c r="P695" s="259"/>
      <c r="Q695" s="259"/>
      <c r="R695" s="259"/>
      <c r="S695" s="259"/>
      <c r="T695" s="259"/>
      <c r="U695" s="259"/>
      <c r="V695" s="259"/>
      <c r="W695" s="259"/>
      <c r="X695" s="259"/>
      <c r="Y695" s="259"/>
      <c r="Z695" s="259"/>
    </row>
    <row r="696" spans="1:26" ht="15.75" customHeight="1">
      <c r="A696" s="259"/>
      <c r="B696" s="259"/>
      <c r="C696" s="259"/>
      <c r="D696" s="259"/>
      <c r="E696" s="259"/>
      <c r="F696" s="259"/>
      <c r="G696" s="259"/>
      <c r="H696" s="315"/>
      <c r="I696" s="259"/>
      <c r="J696" s="259"/>
      <c r="K696" s="259"/>
      <c r="L696" s="259"/>
      <c r="M696" s="259"/>
      <c r="N696" s="259"/>
      <c r="O696" s="259"/>
      <c r="P696" s="259"/>
      <c r="Q696" s="259"/>
      <c r="R696" s="259"/>
      <c r="S696" s="259"/>
      <c r="T696" s="259"/>
      <c r="U696" s="259"/>
      <c r="V696" s="259"/>
      <c r="W696" s="259"/>
      <c r="X696" s="259"/>
      <c r="Y696" s="259"/>
      <c r="Z696" s="259"/>
    </row>
    <row r="697" spans="1:26" ht="15.75" customHeight="1">
      <c r="A697" s="259"/>
      <c r="B697" s="259"/>
      <c r="C697" s="259"/>
      <c r="D697" s="259"/>
      <c r="E697" s="259"/>
      <c r="F697" s="259"/>
      <c r="G697" s="259"/>
      <c r="H697" s="315"/>
      <c r="I697" s="259"/>
      <c r="J697" s="259"/>
      <c r="K697" s="259"/>
      <c r="L697" s="259"/>
      <c r="M697" s="259"/>
      <c r="N697" s="259"/>
      <c r="O697" s="259"/>
      <c r="P697" s="259"/>
      <c r="Q697" s="259"/>
      <c r="R697" s="259"/>
      <c r="S697" s="259"/>
      <c r="T697" s="259"/>
      <c r="U697" s="259"/>
      <c r="V697" s="259"/>
      <c r="W697" s="259"/>
      <c r="X697" s="259"/>
      <c r="Y697" s="259"/>
      <c r="Z697" s="259"/>
    </row>
    <row r="698" spans="1:26" ht="15.75" customHeight="1">
      <c r="A698" s="259"/>
      <c r="B698" s="259"/>
      <c r="C698" s="259"/>
      <c r="D698" s="259"/>
      <c r="E698" s="259"/>
      <c r="F698" s="259"/>
      <c r="G698" s="259"/>
      <c r="H698" s="315"/>
      <c r="I698" s="259"/>
      <c r="J698" s="259"/>
      <c r="K698" s="259"/>
      <c r="L698" s="259"/>
      <c r="M698" s="259"/>
      <c r="N698" s="259"/>
      <c r="O698" s="259"/>
      <c r="P698" s="259"/>
      <c r="Q698" s="259"/>
      <c r="R698" s="259"/>
      <c r="S698" s="259"/>
      <c r="T698" s="259"/>
      <c r="U698" s="259"/>
      <c r="V698" s="259"/>
      <c r="W698" s="259"/>
      <c r="X698" s="259"/>
      <c r="Y698" s="259"/>
      <c r="Z698" s="259"/>
    </row>
    <row r="699" spans="1:26" ht="15.75" customHeight="1">
      <c r="A699" s="259"/>
      <c r="B699" s="259"/>
      <c r="C699" s="259"/>
      <c r="D699" s="259"/>
      <c r="E699" s="259"/>
      <c r="F699" s="259"/>
      <c r="G699" s="259"/>
      <c r="H699" s="315"/>
      <c r="I699" s="259"/>
      <c r="J699" s="259"/>
      <c r="K699" s="259"/>
      <c r="L699" s="259"/>
      <c r="M699" s="259"/>
      <c r="N699" s="259"/>
      <c r="O699" s="259"/>
      <c r="P699" s="259"/>
      <c r="Q699" s="259"/>
      <c r="R699" s="259"/>
      <c r="S699" s="259"/>
      <c r="T699" s="259"/>
      <c r="U699" s="259"/>
      <c r="V699" s="259"/>
      <c r="W699" s="259"/>
      <c r="X699" s="259"/>
      <c r="Y699" s="259"/>
      <c r="Z699" s="259"/>
    </row>
    <row r="700" spans="1:26" ht="15.75" customHeight="1">
      <c r="A700" s="259"/>
      <c r="B700" s="259"/>
      <c r="C700" s="259"/>
      <c r="D700" s="259"/>
      <c r="E700" s="259"/>
      <c r="F700" s="259"/>
      <c r="G700" s="259"/>
      <c r="H700" s="315"/>
      <c r="I700" s="259"/>
      <c r="J700" s="259"/>
      <c r="K700" s="259"/>
      <c r="L700" s="259"/>
      <c r="M700" s="259"/>
      <c r="N700" s="259"/>
      <c r="O700" s="259"/>
      <c r="P700" s="259"/>
      <c r="Q700" s="259"/>
      <c r="R700" s="259"/>
      <c r="S700" s="259"/>
      <c r="T700" s="259"/>
      <c r="U700" s="259"/>
      <c r="V700" s="259"/>
      <c r="W700" s="259"/>
      <c r="X700" s="259"/>
      <c r="Y700" s="259"/>
      <c r="Z700" s="259"/>
    </row>
    <row r="701" spans="1:26" ht="15.75" customHeight="1">
      <c r="A701" s="259"/>
      <c r="B701" s="259"/>
      <c r="C701" s="259"/>
      <c r="D701" s="259"/>
      <c r="E701" s="259"/>
      <c r="F701" s="259"/>
      <c r="G701" s="259"/>
      <c r="H701" s="315"/>
      <c r="I701" s="259"/>
      <c r="J701" s="259"/>
      <c r="K701" s="259"/>
      <c r="L701" s="259"/>
      <c r="M701" s="259"/>
      <c r="N701" s="259"/>
      <c r="O701" s="259"/>
      <c r="P701" s="259"/>
      <c r="Q701" s="259"/>
      <c r="R701" s="259"/>
      <c r="S701" s="259"/>
      <c r="T701" s="259"/>
      <c r="U701" s="259"/>
      <c r="V701" s="259"/>
      <c r="W701" s="259"/>
      <c r="X701" s="259"/>
      <c r="Y701" s="259"/>
      <c r="Z701" s="259"/>
    </row>
    <row r="702" spans="1:26" ht="15.75" customHeight="1">
      <c r="A702" s="259"/>
      <c r="B702" s="259"/>
      <c r="C702" s="259"/>
      <c r="D702" s="259"/>
      <c r="E702" s="259"/>
      <c r="F702" s="259"/>
      <c r="G702" s="259"/>
      <c r="H702" s="315"/>
      <c r="I702" s="259"/>
      <c r="J702" s="259"/>
      <c r="K702" s="259"/>
      <c r="L702" s="259"/>
      <c r="M702" s="259"/>
      <c r="N702" s="259"/>
      <c r="O702" s="259"/>
      <c r="P702" s="259"/>
      <c r="Q702" s="259"/>
      <c r="R702" s="259"/>
      <c r="S702" s="259"/>
      <c r="T702" s="259"/>
      <c r="U702" s="259"/>
      <c r="V702" s="259"/>
      <c r="W702" s="259"/>
      <c r="X702" s="259"/>
      <c r="Y702" s="259"/>
      <c r="Z702" s="259"/>
    </row>
    <row r="703" spans="1:26" ht="15.75" customHeight="1">
      <c r="A703" s="259"/>
      <c r="B703" s="259"/>
      <c r="C703" s="259"/>
      <c r="D703" s="259"/>
      <c r="E703" s="259"/>
      <c r="F703" s="259"/>
      <c r="G703" s="259"/>
      <c r="H703" s="315"/>
      <c r="I703" s="259"/>
      <c r="J703" s="259"/>
      <c r="K703" s="259"/>
      <c r="L703" s="259"/>
      <c r="M703" s="259"/>
      <c r="N703" s="259"/>
      <c r="O703" s="259"/>
      <c r="P703" s="259"/>
      <c r="Q703" s="259"/>
      <c r="R703" s="259"/>
      <c r="S703" s="259"/>
      <c r="T703" s="259"/>
      <c r="U703" s="259"/>
      <c r="V703" s="259"/>
      <c r="W703" s="259"/>
      <c r="X703" s="259"/>
      <c r="Y703" s="259"/>
      <c r="Z703" s="259"/>
    </row>
    <row r="704" spans="1:26" ht="15.75" customHeight="1">
      <c r="A704" s="259"/>
      <c r="B704" s="259"/>
      <c r="C704" s="259"/>
      <c r="D704" s="259"/>
      <c r="E704" s="259"/>
      <c r="F704" s="259"/>
      <c r="G704" s="259"/>
      <c r="H704" s="315"/>
      <c r="I704" s="259"/>
      <c r="J704" s="259"/>
      <c r="K704" s="259"/>
      <c r="L704" s="259"/>
      <c r="M704" s="259"/>
      <c r="N704" s="259"/>
      <c r="O704" s="259"/>
      <c r="P704" s="259"/>
      <c r="Q704" s="259"/>
      <c r="R704" s="259"/>
      <c r="S704" s="259"/>
      <c r="T704" s="259"/>
      <c r="U704" s="259"/>
      <c r="V704" s="259"/>
      <c r="W704" s="259"/>
      <c r="X704" s="259"/>
      <c r="Y704" s="259"/>
      <c r="Z704" s="259"/>
    </row>
    <row r="705" spans="1:26" ht="15.75" customHeight="1">
      <c r="A705" s="259"/>
      <c r="B705" s="259"/>
      <c r="C705" s="259"/>
      <c r="D705" s="259"/>
      <c r="E705" s="259"/>
      <c r="F705" s="259"/>
      <c r="G705" s="259"/>
      <c r="H705" s="315"/>
      <c r="I705" s="259"/>
      <c r="J705" s="259"/>
      <c r="K705" s="259"/>
      <c r="L705" s="259"/>
      <c r="M705" s="259"/>
      <c r="N705" s="259"/>
      <c r="O705" s="259"/>
      <c r="P705" s="259"/>
      <c r="Q705" s="259"/>
      <c r="R705" s="259"/>
      <c r="S705" s="259"/>
      <c r="T705" s="259"/>
      <c r="U705" s="259"/>
      <c r="V705" s="259"/>
      <c r="W705" s="259"/>
      <c r="X705" s="259"/>
      <c r="Y705" s="259"/>
      <c r="Z705" s="259"/>
    </row>
    <row r="706" spans="1:26" ht="15.75" customHeight="1">
      <c r="A706" s="259"/>
      <c r="B706" s="259"/>
      <c r="C706" s="259"/>
      <c r="D706" s="259"/>
      <c r="E706" s="259"/>
      <c r="F706" s="259"/>
      <c r="G706" s="259"/>
      <c r="H706" s="315"/>
      <c r="I706" s="259"/>
      <c r="J706" s="259"/>
      <c r="K706" s="259"/>
      <c r="L706" s="259"/>
      <c r="M706" s="259"/>
      <c r="N706" s="259"/>
      <c r="O706" s="259"/>
      <c r="P706" s="259"/>
      <c r="Q706" s="259"/>
      <c r="R706" s="259"/>
      <c r="S706" s="259"/>
      <c r="T706" s="259"/>
      <c r="U706" s="259"/>
      <c r="V706" s="259"/>
      <c r="W706" s="259"/>
      <c r="X706" s="259"/>
      <c r="Y706" s="259"/>
      <c r="Z706" s="259"/>
    </row>
    <row r="707" spans="1:26" ht="15.75" customHeight="1">
      <c r="A707" s="259"/>
      <c r="B707" s="259"/>
      <c r="C707" s="259"/>
      <c r="D707" s="259"/>
      <c r="E707" s="259"/>
      <c r="F707" s="259"/>
      <c r="G707" s="259"/>
      <c r="H707" s="315"/>
      <c r="I707" s="259"/>
      <c r="J707" s="259"/>
      <c r="K707" s="259"/>
      <c r="L707" s="259"/>
      <c r="M707" s="259"/>
      <c r="N707" s="259"/>
      <c r="O707" s="259"/>
      <c r="P707" s="259"/>
      <c r="Q707" s="259"/>
      <c r="R707" s="259"/>
      <c r="S707" s="259"/>
      <c r="T707" s="259"/>
      <c r="U707" s="259"/>
      <c r="V707" s="259"/>
      <c r="W707" s="259"/>
      <c r="X707" s="259"/>
      <c r="Y707" s="259"/>
      <c r="Z707" s="259"/>
    </row>
    <row r="708" spans="1:26" ht="15.75" customHeight="1">
      <c r="A708" s="259"/>
      <c r="B708" s="259"/>
      <c r="C708" s="259"/>
      <c r="D708" s="259"/>
      <c r="E708" s="259"/>
      <c r="F708" s="259"/>
      <c r="G708" s="259"/>
      <c r="H708" s="315"/>
      <c r="I708" s="259"/>
      <c r="J708" s="259"/>
      <c r="K708" s="259"/>
      <c r="L708" s="259"/>
      <c r="M708" s="259"/>
      <c r="N708" s="259"/>
      <c r="O708" s="259"/>
      <c r="P708" s="259"/>
      <c r="Q708" s="259"/>
      <c r="R708" s="259"/>
      <c r="S708" s="259"/>
      <c r="T708" s="259"/>
      <c r="U708" s="259"/>
      <c r="V708" s="259"/>
      <c r="W708" s="259"/>
      <c r="X708" s="259"/>
      <c r="Y708" s="259"/>
      <c r="Z708" s="259"/>
    </row>
    <row r="709" spans="1:26" ht="15.75" customHeight="1">
      <c r="A709" s="259"/>
      <c r="B709" s="259"/>
      <c r="C709" s="259"/>
      <c r="D709" s="259"/>
      <c r="E709" s="259"/>
      <c r="F709" s="259"/>
      <c r="G709" s="259"/>
      <c r="H709" s="315"/>
      <c r="I709" s="259"/>
      <c r="J709" s="259"/>
      <c r="K709" s="259"/>
      <c r="L709" s="259"/>
      <c r="M709" s="259"/>
      <c r="N709" s="259"/>
      <c r="O709" s="259"/>
      <c r="P709" s="259"/>
      <c r="Q709" s="259"/>
      <c r="R709" s="259"/>
      <c r="S709" s="259"/>
      <c r="T709" s="259"/>
      <c r="U709" s="259"/>
      <c r="V709" s="259"/>
      <c r="W709" s="259"/>
      <c r="X709" s="259"/>
      <c r="Y709" s="259"/>
      <c r="Z709" s="259"/>
    </row>
    <row r="710" spans="1:26" ht="15.75" customHeight="1">
      <c r="A710" s="259"/>
      <c r="B710" s="259"/>
      <c r="C710" s="259"/>
      <c r="D710" s="259"/>
      <c r="E710" s="259"/>
      <c r="F710" s="259"/>
      <c r="G710" s="259"/>
      <c r="H710" s="315"/>
      <c r="I710" s="259"/>
      <c r="J710" s="259"/>
      <c r="K710" s="259"/>
      <c r="L710" s="259"/>
      <c r="M710" s="259"/>
      <c r="N710" s="259"/>
      <c r="O710" s="259"/>
      <c r="P710" s="259"/>
      <c r="Q710" s="259"/>
      <c r="R710" s="259"/>
      <c r="S710" s="259"/>
      <c r="T710" s="259"/>
      <c r="U710" s="259"/>
      <c r="V710" s="259"/>
      <c r="W710" s="259"/>
      <c r="X710" s="259"/>
      <c r="Y710" s="259"/>
      <c r="Z710" s="259"/>
    </row>
    <row r="711" spans="1:26" ht="15.75" customHeight="1">
      <c r="A711" s="259"/>
      <c r="B711" s="259"/>
      <c r="C711" s="259"/>
      <c r="D711" s="259"/>
      <c r="E711" s="259"/>
      <c r="F711" s="259"/>
      <c r="G711" s="259"/>
      <c r="H711" s="315"/>
      <c r="I711" s="259"/>
      <c r="J711" s="259"/>
      <c r="K711" s="259"/>
      <c r="L711" s="259"/>
      <c r="M711" s="259"/>
      <c r="N711" s="259"/>
      <c r="O711" s="259"/>
      <c r="P711" s="259"/>
      <c r="Q711" s="259"/>
      <c r="R711" s="259"/>
      <c r="S711" s="259"/>
      <c r="T711" s="259"/>
      <c r="U711" s="259"/>
      <c r="V711" s="259"/>
      <c r="W711" s="259"/>
      <c r="X711" s="259"/>
      <c r="Y711" s="259"/>
      <c r="Z711" s="259"/>
    </row>
    <row r="712" spans="1:26" ht="15.75" customHeight="1">
      <c r="A712" s="259"/>
      <c r="B712" s="259"/>
      <c r="C712" s="259"/>
      <c r="D712" s="259"/>
      <c r="E712" s="259"/>
      <c r="F712" s="259"/>
      <c r="G712" s="259"/>
      <c r="H712" s="315"/>
      <c r="I712" s="259"/>
      <c r="J712" s="259"/>
      <c r="K712" s="259"/>
      <c r="L712" s="259"/>
      <c r="M712" s="259"/>
      <c r="N712" s="259"/>
      <c r="O712" s="259"/>
      <c r="P712" s="259"/>
      <c r="Q712" s="259"/>
      <c r="R712" s="259"/>
      <c r="S712" s="259"/>
      <c r="T712" s="259"/>
      <c r="U712" s="259"/>
      <c r="V712" s="259"/>
      <c r="W712" s="259"/>
      <c r="X712" s="259"/>
      <c r="Y712" s="259"/>
      <c r="Z712" s="259"/>
    </row>
    <row r="713" spans="1:26" ht="15.75" customHeight="1">
      <c r="A713" s="259"/>
      <c r="B713" s="259"/>
      <c r="C713" s="259"/>
      <c r="D713" s="259"/>
      <c r="E713" s="259"/>
      <c r="F713" s="259"/>
      <c r="G713" s="259"/>
      <c r="H713" s="315"/>
      <c r="I713" s="259"/>
      <c r="J713" s="259"/>
      <c r="K713" s="259"/>
      <c r="L713" s="259"/>
      <c r="M713" s="259"/>
      <c r="N713" s="259"/>
      <c r="O713" s="259"/>
      <c r="P713" s="259"/>
      <c r="Q713" s="259"/>
      <c r="R713" s="259"/>
      <c r="S713" s="259"/>
      <c r="T713" s="259"/>
      <c r="U713" s="259"/>
      <c r="V713" s="259"/>
      <c r="W713" s="259"/>
      <c r="X713" s="259"/>
      <c r="Y713" s="259"/>
      <c r="Z713" s="259"/>
    </row>
    <row r="714" spans="1:26" ht="15.75" customHeight="1">
      <c r="A714" s="259"/>
      <c r="B714" s="259"/>
      <c r="C714" s="259"/>
      <c r="D714" s="259"/>
      <c r="E714" s="259"/>
      <c r="F714" s="259"/>
      <c r="G714" s="259"/>
      <c r="H714" s="315"/>
      <c r="I714" s="259"/>
      <c r="J714" s="259"/>
      <c r="K714" s="259"/>
      <c r="L714" s="259"/>
      <c r="M714" s="259"/>
      <c r="N714" s="259"/>
      <c r="O714" s="259"/>
      <c r="P714" s="259"/>
      <c r="Q714" s="259"/>
      <c r="R714" s="259"/>
      <c r="S714" s="259"/>
      <c r="T714" s="259"/>
      <c r="U714" s="259"/>
      <c r="V714" s="259"/>
      <c r="W714" s="259"/>
      <c r="X714" s="259"/>
      <c r="Y714" s="259"/>
      <c r="Z714" s="259"/>
    </row>
    <row r="715" spans="1:26" ht="15.75" customHeight="1">
      <c r="A715" s="259"/>
      <c r="B715" s="259"/>
      <c r="C715" s="259"/>
      <c r="D715" s="259"/>
      <c r="E715" s="259"/>
      <c r="F715" s="259"/>
      <c r="G715" s="259"/>
      <c r="H715" s="315"/>
      <c r="I715" s="259"/>
      <c r="J715" s="259"/>
      <c r="K715" s="259"/>
      <c r="L715" s="259"/>
      <c r="M715" s="259"/>
      <c r="N715" s="259"/>
      <c r="O715" s="259"/>
      <c r="P715" s="259"/>
      <c r="Q715" s="259"/>
      <c r="R715" s="259"/>
      <c r="S715" s="259"/>
      <c r="T715" s="259"/>
      <c r="U715" s="259"/>
      <c r="V715" s="259"/>
      <c r="W715" s="259"/>
      <c r="X715" s="259"/>
      <c r="Y715" s="259"/>
      <c r="Z715" s="259"/>
    </row>
    <row r="716" spans="1:26" ht="15.75" customHeight="1">
      <c r="A716" s="259"/>
      <c r="B716" s="259"/>
      <c r="C716" s="259"/>
      <c r="D716" s="259"/>
      <c r="E716" s="259"/>
      <c r="F716" s="259"/>
      <c r="G716" s="259"/>
      <c r="H716" s="315"/>
      <c r="I716" s="259"/>
      <c r="J716" s="259"/>
      <c r="K716" s="259"/>
      <c r="L716" s="259"/>
      <c r="M716" s="259"/>
      <c r="N716" s="259"/>
      <c r="O716" s="259"/>
      <c r="P716" s="259"/>
      <c r="Q716" s="259"/>
      <c r="R716" s="259"/>
      <c r="S716" s="259"/>
      <c r="T716" s="259"/>
      <c r="U716" s="259"/>
      <c r="V716" s="259"/>
      <c r="W716" s="259"/>
      <c r="X716" s="259"/>
      <c r="Y716" s="259"/>
      <c r="Z716" s="259"/>
    </row>
    <row r="717" spans="1:26" ht="15.75" customHeight="1">
      <c r="A717" s="259"/>
      <c r="B717" s="259"/>
      <c r="C717" s="259"/>
      <c r="D717" s="259"/>
      <c r="E717" s="259"/>
      <c r="F717" s="259"/>
      <c r="G717" s="259"/>
      <c r="H717" s="315"/>
      <c r="I717" s="259"/>
      <c r="J717" s="259"/>
      <c r="K717" s="259"/>
      <c r="L717" s="259"/>
      <c r="M717" s="259"/>
      <c r="N717" s="259"/>
      <c r="O717" s="259"/>
      <c r="P717" s="259"/>
      <c r="Q717" s="259"/>
      <c r="R717" s="259"/>
      <c r="S717" s="259"/>
      <c r="T717" s="259"/>
      <c r="U717" s="259"/>
      <c r="V717" s="259"/>
      <c r="W717" s="259"/>
      <c r="X717" s="259"/>
      <c r="Y717" s="259"/>
      <c r="Z717" s="259"/>
    </row>
    <row r="718" spans="1:26" ht="15.75" customHeight="1">
      <c r="A718" s="259"/>
      <c r="B718" s="259"/>
      <c r="C718" s="259"/>
      <c r="D718" s="259"/>
      <c r="E718" s="259"/>
      <c r="F718" s="259"/>
      <c r="G718" s="259"/>
      <c r="H718" s="315"/>
      <c r="I718" s="259"/>
      <c r="J718" s="259"/>
      <c r="K718" s="259"/>
      <c r="L718" s="259"/>
      <c r="M718" s="259"/>
      <c r="N718" s="259"/>
      <c r="O718" s="259"/>
      <c r="P718" s="259"/>
      <c r="Q718" s="259"/>
      <c r="R718" s="259"/>
      <c r="S718" s="259"/>
      <c r="T718" s="259"/>
      <c r="U718" s="259"/>
      <c r="V718" s="259"/>
      <c r="W718" s="259"/>
      <c r="X718" s="259"/>
      <c r="Y718" s="259"/>
      <c r="Z718" s="259"/>
    </row>
    <row r="719" spans="1:26" ht="15.75" customHeight="1">
      <c r="A719" s="259"/>
      <c r="B719" s="259"/>
      <c r="C719" s="259"/>
      <c r="D719" s="259"/>
      <c r="E719" s="259"/>
      <c r="F719" s="259"/>
      <c r="G719" s="259"/>
      <c r="H719" s="315"/>
      <c r="I719" s="259"/>
      <c r="J719" s="259"/>
      <c r="K719" s="259"/>
      <c r="L719" s="259"/>
      <c r="M719" s="259"/>
      <c r="N719" s="259"/>
      <c r="O719" s="259"/>
      <c r="P719" s="259"/>
      <c r="Q719" s="259"/>
      <c r="R719" s="259"/>
      <c r="S719" s="259"/>
      <c r="T719" s="259"/>
      <c r="U719" s="259"/>
      <c r="V719" s="259"/>
      <c r="W719" s="259"/>
      <c r="X719" s="259"/>
      <c r="Y719" s="259"/>
      <c r="Z719" s="259"/>
    </row>
    <row r="720" spans="1:26" ht="15.75" customHeight="1">
      <c r="A720" s="259"/>
      <c r="B720" s="259"/>
      <c r="C720" s="259"/>
      <c r="D720" s="259"/>
      <c r="E720" s="259"/>
      <c r="F720" s="259"/>
      <c r="G720" s="259"/>
      <c r="H720" s="315"/>
      <c r="I720" s="259"/>
      <c r="J720" s="259"/>
      <c r="K720" s="259"/>
      <c r="L720" s="259"/>
      <c r="M720" s="259"/>
      <c r="N720" s="259"/>
      <c r="O720" s="259"/>
      <c r="P720" s="259"/>
      <c r="Q720" s="259"/>
      <c r="R720" s="259"/>
      <c r="S720" s="259"/>
      <c r="T720" s="259"/>
      <c r="U720" s="259"/>
      <c r="V720" s="259"/>
      <c r="W720" s="259"/>
      <c r="X720" s="259"/>
      <c r="Y720" s="259"/>
      <c r="Z720" s="259"/>
    </row>
    <row r="721" spans="1:26" ht="15.75" customHeight="1">
      <c r="A721" s="259"/>
      <c r="B721" s="259"/>
      <c r="C721" s="259"/>
      <c r="D721" s="259"/>
      <c r="E721" s="259"/>
      <c r="F721" s="259"/>
      <c r="G721" s="259"/>
      <c r="H721" s="315"/>
      <c r="I721" s="259"/>
      <c r="J721" s="259"/>
      <c r="K721" s="259"/>
      <c r="L721" s="259"/>
      <c r="M721" s="259"/>
      <c r="N721" s="259"/>
      <c r="O721" s="259"/>
      <c r="P721" s="259"/>
      <c r="Q721" s="259"/>
      <c r="R721" s="259"/>
      <c r="S721" s="259"/>
      <c r="T721" s="259"/>
      <c r="U721" s="259"/>
      <c r="V721" s="259"/>
      <c r="W721" s="259"/>
      <c r="X721" s="259"/>
      <c r="Y721" s="259"/>
      <c r="Z721" s="259"/>
    </row>
    <row r="722" spans="1:26" ht="15.75" customHeight="1">
      <c r="A722" s="259"/>
      <c r="B722" s="259"/>
      <c r="C722" s="259"/>
      <c r="D722" s="259"/>
      <c r="E722" s="259"/>
      <c r="F722" s="259"/>
      <c r="G722" s="259"/>
      <c r="H722" s="315"/>
      <c r="I722" s="259"/>
      <c r="J722" s="259"/>
      <c r="K722" s="259"/>
      <c r="L722" s="259"/>
      <c r="M722" s="259"/>
      <c r="N722" s="259"/>
      <c r="O722" s="259"/>
      <c r="P722" s="259"/>
      <c r="Q722" s="259"/>
      <c r="R722" s="259"/>
      <c r="S722" s="259"/>
      <c r="T722" s="259"/>
      <c r="U722" s="259"/>
      <c r="V722" s="259"/>
      <c r="W722" s="259"/>
      <c r="X722" s="259"/>
      <c r="Y722" s="259"/>
      <c r="Z722" s="259"/>
    </row>
    <row r="723" spans="1:26" ht="15.75" customHeight="1">
      <c r="A723" s="259"/>
      <c r="B723" s="259"/>
      <c r="C723" s="259"/>
      <c r="D723" s="259"/>
      <c r="E723" s="259"/>
      <c r="F723" s="259"/>
      <c r="G723" s="259"/>
      <c r="H723" s="315"/>
      <c r="I723" s="259"/>
      <c r="J723" s="259"/>
      <c r="K723" s="259"/>
      <c r="L723" s="259"/>
      <c r="M723" s="259"/>
      <c r="N723" s="259"/>
      <c r="O723" s="259"/>
      <c r="P723" s="259"/>
      <c r="Q723" s="259"/>
      <c r="R723" s="259"/>
      <c r="S723" s="259"/>
      <c r="T723" s="259"/>
      <c r="U723" s="259"/>
      <c r="V723" s="259"/>
      <c r="W723" s="259"/>
      <c r="X723" s="259"/>
      <c r="Y723" s="259"/>
      <c r="Z723" s="259"/>
    </row>
    <row r="724" spans="1:26" ht="15.75" customHeight="1">
      <c r="A724" s="259"/>
      <c r="B724" s="259"/>
      <c r="C724" s="259"/>
      <c r="D724" s="259"/>
      <c r="E724" s="259"/>
      <c r="F724" s="259"/>
      <c r="G724" s="259"/>
      <c r="H724" s="315"/>
      <c r="I724" s="259"/>
      <c r="J724" s="259"/>
      <c r="K724" s="259"/>
      <c r="L724" s="259"/>
      <c r="M724" s="259"/>
      <c r="N724" s="259"/>
      <c r="O724" s="259"/>
      <c r="P724" s="259"/>
      <c r="Q724" s="259"/>
      <c r="R724" s="259"/>
      <c r="S724" s="259"/>
      <c r="T724" s="259"/>
      <c r="U724" s="259"/>
      <c r="V724" s="259"/>
      <c r="W724" s="259"/>
      <c r="X724" s="259"/>
      <c r="Y724" s="259"/>
      <c r="Z724" s="259"/>
    </row>
    <row r="725" spans="1:26" ht="15.75" customHeight="1">
      <c r="A725" s="259"/>
      <c r="B725" s="259"/>
      <c r="C725" s="259"/>
      <c r="D725" s="259"/>
      <c r="E725" s="259"/>
      <c r="F725" s="259"/>
      <c r="G725" s="259"/>
      <c r="H725" s="315"/>
      <c r="I725" s="259"/>
      <c r="J725" s="259"/>
      <c r="K725" s="259"/>
      <c r="L725" s="259"/>
      <c r="M725" s="259"/>
      <c r="N725" s="259"/>
      <c r="O725" s="259"/>
      <c r="P725" s="259"/>
      <c r="Q725" s="259"/>
      <c r="R725" s="259"/>
      <c r="S725" s="259"/>
      <c r="T725" s="259"/>
      <c r="U725" s="259"/>
      <c r="V725" s="259"/>
      <c r="W725" s="259"/>
      <c r="X725" s="259"/>
      <c r="Y725" s="259"/>
      <c r="Z725" s="259"/>
    </row>
    <row r="726" spans="1:26" ht="15.75" customHeight="1">
      <c r="A726" s="259"/>
      <c r="B726" s="259"/>
      <c r="C726" s="259"/>
      <c r="D726" s="259"/>
      <c r="E726" s="259"/>
      <c r="F726" s="259"/>
      <c r="G726" s="259"/>
      <c r="H726" s="315"/>
      <c r="I726" s="259"/>
      <c r="J726" s="259"/>
      <c r="K726" s="259"/>
      <c r="L726" s="259"/>
      <c r="M726" s="259"/>
      <c r="N726" s="259"/>
      <c r="O726" s="259"/>
      <c r="P726" s="259"/>
      <c r="Q726" s="259"/>
      <c r="R726" s="259"/>
      <c r="S726" s="259"/>
      <c r="T726" s="259"/>
      <c r="U726" s="259"/>
      <c r="V726" s="259"/>
      <c r="W726" s="259"/>
      <c r="X726" s="259"/>
      <c r="Y726" s="259"/>
      <c r="Z726" s="259"/>
    </row>
    <row r="727" spans="1:26" ht="15.75" customHeight="1">
      <c r="A727" s="259"/>
      <c r="B727" s="259"/>
      <c r="C727" s="259"/>
      <c r="D727" s="259"/>
      <c r="E727" s="259"/>
      <c r="F727" s="259"/>
      <c r="G727" s="259"/>
      <c r="H727" s="315"/>
      <c r="I727" s="259"/>
      <c r="J727" s="259"/>
      <c r="K727" s="259"/>
      <c r="L727" s="259"/>
      <c r="M727" s="259"/>
      <c r="N727" s="259"/>
      <c r="O727" s="259"/>
      <c r="P727" s="259"/>
      <c r="Q727" s="259"/>
      <c r="R727" s="259"/>
      <c r="S727" s="259"/>
      <c r="T727" s="259"/>
      <c r="U727" s="259"/>
      <c r="V727" s="259"/>
      <c r="W727" s="259"/>
      <c r="X727" s="259"/>
      <c r="Y727" s="259"/>
      <c r="Z727" s="259"/>
    </row>
    <row r="728" spans="1:26" ht="15.75" customHeight="1">
      <c r="A728" s="259"/>
      <c r="B728" s="259"/>
      <c r="C728" s="259"/>
      <c r="D728" s="259"/>
      <c r="E728" s="259"/>
      <c r="F728" s="259"/>
      <c r="G728" s="259"/>
      <c r="H728" s="315"/>
      <c r="I728" s="259"/>
      <c r="J728" s="259"/>
      <c r="K728" s="259"/>
      <c r="L728" s="259"/>
      <c r="M728" s="259"/>
      <c r="N728" s="259"/>
      <c r="O728" s="259"/>
      <c r="P728" s="259"/>
      <c r="Q728" s="259"/>
      <c r="R728" s="259"/>
      <c r="S728" s="259"/>
      <c r="T728" s="259"/>
      <c r="U728" s="259"/>
      <c r="V728" s="259"/>
      <c r="W728" s="259"/>
      <c r="X728" s="259"/>
      <c r="Y728" s="259"/>
      <c r="Z728" s="259"/>
    </row>
    <row r="729" spans="1:26" ht="15.75" customHeight="1">
      <c r="A729" s="259"/>
      <c r="B729" s="259"/>
      <c r="C729" s="259"/>
      <c r="D729" s="259"/>
      <c r="E729" s="259"/>
      <c r="F729" s="259"/>
      <c r="G729" s="259"/>
      <c r="H729" s="315"/>
      <c r="I729" s="259"/>
      <c r="J729" s="259"/>
      <c r="K729" s="259"/>
      <c r="L729" s="259"/>
      <c r="M729" s="259"/>
      <c r="N729" s="259"/>
      <c r="O729" s="259"/>
      <c r="P729" s="259"/>
      <c r="Q729" s="259"/>
      <c r="R729" s="259"/>
      <c r="S729" s="259"/>
      <c r="T729" s="259"/>
      <c r="U729" s="259"/>
      <c r="V729" s="259"/>
      <c r="W729" s="259"/>
      <c r="X729" s="259"/>
      <c r="Y729" s="259"/>
      <c r="Z729" s="259"/>
    </row>
    <row r="730" spans="1:26" ht="15.75" customHeight="1">
      <c r="A730" s="259"/>
      <c r="B730" s="259"/>
      <c r="C730" s="259"/>
      <c r="D730" s="259"/>
      <c r="E730" s="259"/>
      <c r="F730" s="259"/>
      <c r="G730" s="259"/>
      <c r="H730" s="315"/>
      <c r="I730" s="259"/>
      <c r="J730" s="259"/>
      <c r="K730" s="259"/>
      <c r="L730" s="259"/>
      <c r="M730" s="259"/>
      <c r="N730" s="259"/>
      <c r="O730" s="259"/>
      <c r="P730" s="259"/>
      <c r="Q730" s="259"/>
      <c r="R730" s="259"/>
      <c r="S730" s="259"/>
      <c r="T730" s="259"/>
      <c r="U730" s="259"/>
      <c r="V730" s="259"/>
      <c r="W730" s="259"/>
      <c r="X730" s="259"/>
      <c r="Y730" s="259"/>
      <c r="Z730" s="259"/>
    </row>
    <row r="731" spans="1:26" ht="15.75" customHeight="1">
      <c r="A731" s="259"/>
      <c r="B731" s="259"/>
      <c r="C731" s="259"/>
      <c r="D731" s="259"/>
      <c r="E731" s="259"/>
      <c r="F731" s="259"/>
      <c r="G731" s="259"/>
      <c r="H731" s="315"/>
      <c r="I731" s="259"/>
      <c r="J731" s="259"/>
      <c r="K731" s="259"/>
      <c r="L731" s="259"/>
      <c r="M731" s="259"/>
      <c r="N731" s="259"/>
      <c r="O731" s="259"/>
      <c r="P731" s="259"/>
      <c r="Q731" s="259"/>
      <c r="R731" s="259"/>
      <c r="S731" s="259"/>
      <c r="T731" s="259"/>
      <c r="U731" s="259"/>
      <c r="V731" s="259"/>
      <c r="W731" s="259"/>
      <c r="X731" s="259"/>
      <c r="Y731" s="259"/>
      <c r="Z731" s="259"/>
    </row>
    <row r="732" spans="1:26" ht="15.75" customHeight="1">
      <c r="A732" s="259"/>
      <c r="B732" s="259"/>
      <c r="C732" s="259"/>
      <c r="D732" s="259"/>
      <c r="E732" s="259"/>
      <c r="F732" s="259"/>
      <c r="G732" s="259"/>
      <c r="H732" s="315"/>
      <c r="I732" s="259"/>
      <c r="J732" s="259"/>
      <c r="K732" s="259"/>
      <c r="L732" s="259"/>
      <c r="M732" s="259"/>
      <c r="N732" s="259"/>
      <c r="O732" s="259"/>
      <c r="P732" s="259"/>
      <c r="Q732" s="259"/>
      <c r="R732" s="259"/>
      <c r="S732" s="259"/>
      <c r="T732" s="259"/>
      <c r="U732" s="259"/>
      <c r="V732" s="259"/>
      <c r="W732" s="259"/>
      <c r="X732" s="259"/>
      <c r="Y732" s="259"/>
      <c r="Z732" s="259"/>
    </row>
    <row r="733" spans="1:26" ht="15.75" customHeight="1">
      <c r="A733" s="259"/>
      <c r="B733" s="259"/>
      <c r="C733" s="259"/>
      <c r="D733" s="259"/>
      <c r="E733" s="259"/>
      <c r="F733" s="259"/>
      <c r="G733" s="259"/>
      <c r="H733" s="315"/>
      <c r="I733" s="259"/>
      <c r="J733" s="259"/>
      <c r="K733" s="259"/>
      <c r="L733" s="259"/>
      <c r="M733" s="259"/>
      <c r="N733" s="259"/>
      <c r="O733" s="259"/>
      <c r="P733" s="259"/>
      <c r="Q733" s="259"/>
      <c r="R733" s="259"/>
      <c r="S733" s="259"/>
      <c r="T733" s="259"/>
      <c r="U733" s="259"/>
      <c r="V733" s="259"/>
      <c r="W733" s="259"/>
      <c r="X733" s="259"/>
      <c r="Y733" s="259"/>
      <c r="Z733" s="259"/>
    </row>
    <row r="734" spans="1:26" ht="15.75" customHeight="1">
      <c r="A734" s="259"/>
      <c r="B734" s="259"/>
      <c r="C734" s="259"/>
      <c r="D734" s="259"/>
      <c r="E734" s="259"/>
      <c r="F734" s="259"/>
      <c r="G734" s="259"/>
      <c r="H734" s="315"/>
      <c r="I734" s="259"/>
      <c r="J734" s="259"/>
      <c r="K734" s="259"/>
      <c r="L734" s="259"/>
      <c r="M734" s="259"/>
      <c r="N734" s="259"/>
      <c r="O734" s="259"/>
      <c r="P734" s="259"/>
      <c r="Q734" s="259"/>
      <c r="R734" s="259"/>
      <c r="S734" s="259"/>
      <c r="T734" s="259"/>
      <c r="U734" s="259"/>
      <c r="V734" s="259"/>
      <c r="W734" s="259"/>
      <c r="X734" s="259"/>
      <c r="Y734" s="259"/>
      <c r="Z734" s="259"/>
    </row>
    <row r="735" spans="1:26" ht="15.75" customHeight="1">
      <c r="A735" s="259"/>
      <c r="B735" s="259"/>
      <c r="C735" s="259"/>
      <c r="D735" s="259"/>
      <c r="E735" s="259"/>
      <c r="F735" s="259"/>
      <c r="G735" s="259"/>
      <c r="H735" s="315"/>
      <c r="I735" s="259"/>
      <c r="J735" s="259"/>
      <c r="K735" s="259"/>
      <c r="L735" s="259"/>
      <c r="M735" s="259"/>
      <c r="N735" s="259"/>
      <c r="O735" s="259"/>
      <c r="P735" s="259"/>
      <c r="Q735" s="259"/>
      <c r="R735" s="259"/>
      <c r="S735" s="259"/>
      <c r="T735" s="259"/>
      <c r="U735" s="259"/>
      <c r="V735" s="259"/>
      <c r="W735" s="259"/>
      <c r="X735" s="259"/>
      <c r="Y735" s="259"/>
      <c r="Z735" s="259"/>
    </row>
    <row r="736" spans="1:26" ht="15.75" customHeight="1">
      <c r="A736" s="259"/>
      <c r="B736" s="259"/>
      <c r="C736" s="259"/>
      <c r="D736" s="259"/>
      <c r="E736" s="259"/>
      <c r="F736" s="259"/>
      <c r="G736" s="259"/>
      <c r="H736" s="315"/>
      <c r="I736" s="259"/>
      <c r="J736" s="259"/>
      <c r="K736" s="259"/>
      <c r="L736" s="259"/>
      <c r="M736" s="259"/>
      <c r="N736" s="259"/>
      <c r="O736" s="259"/>
      <c r="P736" s="259"/>
      <c r="Q736" s="259"/>
      <c r="R736" s="259"/>
      <c r="S736" s="259"/>
      <c r="T736" s="259"/>
      <c r="U736" s="259"/>
      <c r="V736" s="259"/>
      <c r="W736" s="259"/>
      <c r="X736" s="259"/>
      <c r="Y736" s="259"/>
      <c r="Z736" s="259"/>
    </row>
    <row r="737" spans="1:26" ht="15.75" customHeight="1">
      <c r="A737" s="259"/>
      <c r="B737" s="259"/>
      <c r="C737" s="259"/>
      <c r="D737" s="259"/>
      <c r="E737" s="259"/>
      <c r="F737" s="259"/>
      <c r="G737" s="259"/>
      <c r="H737" s="315"/>
      <c r="I737" s="259"/>
      <c r="J737" s="259"/>
      <c r="K737" s="259"/>
      <c r="L737" s="259"/>
      <c r="M737" s="259"/>
      <c r="N737" s="259"/>
      <c r="O737" s="259"/>
      <c r="P737" s="259"/>
      <c r="Q737" s="259"/>
      <c r="R737" s="259"/>
      <c r="S737" s="259"/>
      <c r="T737" s="259"/>
      <c r="U737" s="259"/>
      <c r="V737" s="259"/>
      <c r="W737" s="259"/>
      <c r="X737" s="259"/>
      <c r="Y737" s="259"/>
      <c r="Z737" s="259"/>
    </row>
    <row r="738" spans="1:26" ht="15.75" customHeight="1">
      <c r="A738" s="259"/>
      <c r="B738" s="259"/>
      <c r="C738" s="259"/>
      <c r="D738" s="259"/>
      <c r="E738" s="259"/>
      <c r="F738" s="259"/>
      <c r="G738" s="259"/>
      <c r="H738" s="315"/>
      <c r="I738" s="259"/>
      <c r="J738" s="259"/>
      <c r="K738" s="259"/>
      <c r="L738" s="259"/>
      <c r="M738" s="259"/>
      <c r="N738" s="259"/>
      <c r="O738" s="259"/>
      <c r="P738" s="259"/>
      <c r="Q738" s="259"/>
      <c r="R738" s="259"/>
      <c r="S738" s="259"/>
      <c r="T738" s="259"/>
      <c r="U738" s="259"/>
      <c r="V738" s="259"/>
      <c r="W738" s="259"/>
      <c r="X738" s="259"/>
      <c r="Y738" s="259"/>
      <c r="Z738" s="259"/>
    </row>
    <row r="739" spans="1:26" ht="15.75" customHeight="1">
      <c r="A739" s="259"/>
      <c r="B739" s="259"/>
      <c r="C739" s="259"/>
      <c r="D739" s="259"/>
      <c r="E739" s="259"/>
      <c r="F739" s="259"/>
      <c r="G739" s="259"/>
      <c r="H739" s="315"/>
      <c r="I739" s="259"/>
      <c r="J739" s="259"/>
      <c r="K739" s="259"/>
      <c r="L739" s="259"/>
      <c r="M739" s="259"/>
      <c r="N739" s="259"/>
      <c r="O739" s="259"/>
      <c r="P739" s="259"/>
      <c r="Q739" s="259"/>
      <c r="R739" s="259"/>
      <c r="S739" s="259"/>
      <c r="T739" s="259"/>
      <c r="U739" s="259"/>
      <c r="V739" s="259"/>
      <c r="W739" s="259"/>
      <c r="X739" s="259"/>
      <c r="Y739" s="259"/>
      <c r="Z739" s="259"/>
    </row>
    <row r="740" spans="1:26" ht="15.75" customHeight="1">
      <c r="A740" s="259"/>
      <c r="B740" s="259"/>
      <c r="C740" s="259"/>
      <c r="D740" s="259"/>
      <c r="E740" s="259"/>
      <c r="F740" s="259"/>
      <c r="G740" s="259"/>
      <c r="H740" s="315"/>
      <c r="I740" s="259"/>
      <c r="J740" s="259"/>
      <c r="K740" s="259"/>
      <c r="L740" s="259"/>
      <c r="M740" s="259"/>
      <c r="N740" s="259"/>
      <c r="O740" s="259"/>
      <c r="P740" s="259"/>
      <c r="Q740" s="259"/>
      <c r="R740" s="259"/>
      <c r="S740" s="259"/>
      <c r="T740" s="259"/>
      <c r="U740" s="259"/>
      <c r="V740" s="259"/>
      <c r="W740" s="259"/>
      <c r="X740" s="259"/>
      <c r="Y740" s="259"/>
      <c r="Z740" s="259"/>
    </row>
    <row r="741" spans="1:26" ht="15.75" customHeight="1">
      <c r="A741" s="259"/>
      <c r="B741" s="259"/>
      <c r="C741" s="259"/>
      <c r="D741" s="259"/>
      <c r="E741" s="259"/>
      <c r="F741" s="259"/>
      <c r="G741" s="259"/>
      <c r="H741" s="315"/>
      <c r="I741" s="259"/>
      <c r="J741" s="259"/>
      <c r="K741" s="259"/>
      <c r="L741" s="259"/>
      <c r="M741" s="259"/>
      <c r="N741" s="259"/>
      <c r="O741" s="259"/>
      <c r="P741" s="259"/>
      <c r="Q741" s="259"/>
      <c r="R741" s="259"/>
      <c r="S741" s="259"/>
      <c r="T741" s="259"/>
      <c r="U741" s="259"/>
      <c r="V741" s="259"/>
      <c r="W741" s="259"/>
      <c r="X741" s="259"/>
      <c r="Y741" s="259"/>
      <c r="Z741" s="259"/>
    </row>
    <row r="742" spans="1:26" ht="15.75" customHeight="1">
      <c r="A742" s="259"/>
      <c r="B742" s="259"/>
      <c r="C742" s="259"/>
      <c r="D742" s="259"/>
      <c r="E742" s="259"/>
      <c r="F742" s="259"/>
      <c r="G742" s="259"/>
      <c r="H742" s="315"/>
      <c r="I742" s="259"/>
      <c r="J742" s="259"/>
      <c r="K742" s="259"/>
      <c r="L742" s="259"/>
      <c r="M742" s="259"/>
      <c r="N742" s="259"/>
      <c r="O742" s="259"/>
      <c r="P742" s="259"/>
      <c r="Q742" s="259"/>
      <c r="R742" s="259"/>
      <c r="S742" s="259"/>
      <c r="T742" s="259"/>
      <c r="U742" s="259"/>
      <c r="V742" s="259"/>
      <c r="W742" s="259"/>
      <c r="X742" s="259"/>
      <c r="Y742" s="259"/>
      <c r="Z742" s="259"/>
    </row>
    <row r="743" spans="1:26" ht="15.75" customHeight="1">
      <c r="A743" s="259"/>
      <c r="B743" s="259"/>
      <c r="C743" s="259"/>
      <c r="D743" s="259"/>
      <c r="E743" s="259"/>
      <c r="F743" s="259"/>
      <c r="G743" s="259"/>
      <c r="H743" s="315"/>
      <c r="I743" s="259"/>
      <c r="J743" s="259"/>
      <c r="K743" s="259"/>
      <c r="L743" s="259"/>
      <c r="M743" s="259"/>
      <c r="N743" s="259"/>
      <c r="O743" s="259"/>
      <c r="P743" s="259"/>
      <c r="Q743" s="259"/>
      <c r="R743" s="259"/>
      <c r="S743" s="259"/>
      <c r="T743" s="259"/>
      <c r="U743" s="259"/>
      <c r="V743" s="259"/>
      <c r="W743" s="259"/>
      <c r="X743" s="259"/>
      <c r="Y743" s="259"/>
      <c r="Z743" s="259"/>
    </row>
    <row r="744" spans="1:26" ht="15.75" customHeight="1">
      <c r="A744" s="259"/>
      <c r="B744" s="259"/>
      <c r="C744" s="259"/>
      <c r="D744" s="259"/>
      <c r="E744" s="259"/>
      <c r="F744" s="259"/>
      <c r="G744" s="259"/>
      <c r="H744" s="315"/>
      <c r="I744" s="259"/>
      <c r="J744" s="259"/>
      <c r="K744" s="259"/>
      <c r="L744" s="259"/>
      <c r="M744" s="259"/>
      <c r="N744" s="259"/>
      <c r="O744" s="259"/>
      <c r="P744" s="259"/>
      <c r="Q744" s="259"/>
      <c r="R744" s="259"/>
      <c r="S744" s="259"/>
      <c r="T744" s="259"/>
      <c r="U744" s="259"/>
      <c r="V744" s="259"/>
      <c r="W744" s="259"/>
      <c r="X744" s="259"/>
      <c r="Y744" s="259"/>
      <c r="Z744" s="259"/>
    </row>
    <row r="745" spans="1:26" ht="15.75" customHeight="1">
      <c r="A745" s="259"/>
      <c r="B745" s="259"/>
      <c r="C745" s="259"/>
      <c r="D745" s="259"/>
      <c r="E745" s="259"/>
      <c r="F745" s="259"/>
      <c r="G745" s="259"/>
      <c r="H745" s="315"/>
      <c r="I745" s="259"/>
      <c r="J745" s="259"/>
      <c r="K745" s="259"/>
      <c r="L745" s="259"/>
      <c r="M745" s="259"/>
      <c r="N745" s="259"/>
      <c r="O745" s="259"/>
      <c r="P745" s="259"/>
      <c r="Q745" s="259"/>
      <c r="R745" s="259"/>
      <c r="S745" s="259"/>
      <c r="T745" s="259"/>
      <c r="U745" s="259"/>
      <c r="V745" s="259"/>
      <c r="W745" s="259"/>
      <c r="X745" s="259"/>
      <c r="Y745" s="259"/>
      <c r="Z745" s="259"/>
    </row>
    <row r="746" spans="1:26" ht="15.75" customHeight="1">
      <c r="A746" s="259"/>
      <c r="B746" s="259"/>
      <c r="C746" s="259"/>
      <c r="D746" s="259"/>
      <c r="E746" s="259"/>
      <c r="F746" s="259"/>
      <c r="G746" s="259"/>
      <c r="H746" s="315"/>
      <c r="I746" s="259"/>
      <c r="J746" s="259"/>
      <c r="K746" s="259"/>
      <c r="L746" s="259"/>
      <c r="M746" s="259"/>
      <c r="N746" s="259"/>
      <c r="O746" s="259"/>
      <c r="P746" s="259"/>
      <c r="Q746" s="259"/>
      <c r="R746" s="259"/>
      <c r="S746" s="259"/>
      <c r="T746" s="259"/>
      <c r="U746" s="259"/>
      <c r="V746" s="259"/>
      <c r="W746" s="259"/>
      <c r="X746" s="259"/>
      <c r="Y746" s="259"/>
      <c r="Z746" s="259"/>
    </row>
    <row r="747" spans="1:26" ht="15.75" customHeight="1">
      <c r="A747" s="259"/>
      <c r="B747" s="259"/>
      <c r="C747" s="259"/>
      <c r="D747" s="259"/>
      <c r="E747" s="259"/>
      <c r="F747" s="259"/>
      <c r="G747" s="259"/>
      <c r="H747" s="315"/>
      <c r="I747" s="259"/>
      <c r="J747" s="259"/>
      <c r="K747" s="259"/>
      <c r="L747" s="259"/>
      <c r="M747" s="259"/>
      <c r="N747" s="259"/>
      <c r="O747" s="259"/>
      <c r="P747" s="259"/>
      <c r="Q747" s="259"/>
      <c r="R747" s="259"/>
      <c r="S747" s="259"/>
      <c r="T747" s="259"/>
      <c r="U747" s="259"/>
      <c r="V747" s="259"/>
      <c r="W747" s="259"/>
      <c r="X747" s="259"/>
      <c r="Y747" s="259"/>
      <c r="Z747" s="259"/>
    </row>
    <row r="748" spans="1:26" ht="15.75" customHeight="1">
      <c r="A748" s="259"/>
      <c r="B748" s="259"/>
      <c r="C748" s="259"/>
      <c r="D748" s="259"/>
      <c r="E748" s="259"/>
      <c r="F748" s="259"/>
      <c r="G748" s="259"/>
      <c r="H748" s="315"/>
      <c r="I748" s="259"/>
      <c r="J748" s="259"/>
      <c r="K748" s="259"/>
      <c r="L748" s="259"/>
      <c r="M748" s="259"/>
      <c r="N748" s="259"/>
      <c r="O748" s="259"/>
      <c r="P748" s="259"/>
      <c r="Q748" s="259"/>
      <c r="R748" s="259"/>
      <c r="S748" s="259"/>
      <c r="T748" s="259"/>
      <c r="U748" s="259"/>
      <c r="V748" s="259"/>
      <c r="W748" s="259"/>
      <c r="X748" s="259"/>
      <c r="Y748" s="259"/>
      <c r="Z748" s="259"/>
    </row>
    <row r="749" spans="1:26" ht="15.75" customHeight="1">
      <c r="A749" s="259"/>
      <c r="B749" s="259"/>
      <c r="C749" s="259"/>
      <c r="D749" s="259"/>
      <c r="E749" s="259"/>
      <c r="F749" s="259"/>
      <c r="G749" s="259"/>
      <c r="H749" s="315"/>
      <c r="I749" s="259"/>
      <c r="J749" s="259"/>
      <c r="K749" s="259"/>
      <c r="L749" s="259"/>
      <c r="M749" s="259"/>
      <c r="N749" s="259"/>
      <c r="O749" s="259"/>
      <c r="P749" s="259"/>
      <c r="Q749" s="259"/>
      <c r="R749" s="259"/>
      <c r="S749" s="259"/>
      <c r="T749" s="259"/>
      <c r="U749" s="259"/>
      <c r="V749" s="259"/>
      <c r="W749" s="259"/>
      <c r="X749" s="259"/>
      <c r="Y749" s="259"/>
      <c r="Z749" s="259"/>
    </row>
    <row r="750" spans="1:26" ht="15.75" customHeight="1">
      <c r="A750" s="259"/>
      <c r="B750" s="259"/>
      <c r="C750" s="259"/>
      <c r="D750" s="259"/>
      <c r="E750" s="259"/>
      <c r="F750" s="259"/>
      <c r="G750" s="259"/>
      <c r="H750" s="315"/>
      <c r="I750" s="259"/>
      <c r="J750" s="259"/>
      <c r="K750" s="259"/>
      <c r="L750" s="259"/>
      <c r="M750" s="259"/>
      <c r="N750" s="259"/>
      <c r="O750" s="259"/>
      <c r="P750" s="259"/>
      <c r="Q750" s="259"/>
      <c r="R750" s="259"/>
      <c r="S750" s="259"/>
      <c r="T750" s="259"/>
      <c r="U750" s="259"/>
      <c r="V750" s="259"/>
      <c r="W750" s="259"/>
      <c r="X750" s="259"/>
      <c r="Y750" s="259"/>
      <c r="Z750" s="259"/>
    </row>
    <row r="751" spans="1:26" ht="15.75" customHeight="1">
      <c r="A751" s="259"/>
      <c r="B751" s="259"/>
      <c r="C751" s="259"/>
      <c r="D751" s="259"/>
      <c r="E751" s="259"/>
      <c r="F751" s="259"/>
      <c r="G751" s="259"/>
      <c r="H751" s="315"/>
      <c r="I751" s="259"/>
      <c r="J751" s="259"/>
      <c r="K751" s="259"/>
      <c r="L751" s="259"/>
      <c r="M751" s="259"/>
      <c r="N751" s="259"/>
      <c r="O751" s="259"/>
      <c r="P751" s="259"/>
      <c r="Q751" s="259"/>
      <c r="R751" s="259"/>
      <c r="S751" s="259"/>
      <c r="T751" s="259"/>
      <c r="U751" s="259"/>
      <c r="V751" s="259"/>
      <c r="W751" s="259"/>
      <c r="X751" s="259"/>
      <c r="Y751" s="259"/>
      <c r="Z751" s="259"/>
    </row>
    <row r="752" spans="1:26" ht="15.75" customHeight="1">
      <c r="A752" s="259"/>
      <c r="B752" s="259"/>
      <c r="C752" s="259"/>
      <c r="D752" s="259"/>
      <c r="E752" s="259"/>
      <c r="F752" s="259"/>
      <c r="G752" s="259"/>
      <c r="H752" s="315"/>
      <c r="I752" s="259"/>
      <c r="J752" s="259"/>
      <c r="K752" s="259"/>
      <c r="L752" s="259"/>
      <c r="M752" s="259"/>
      <c r="N752" s="259"/>
      <c r="O752" s="259"/>
      <c r="P752" s="259"/>
      <c r="Q752" s="259"/>
      <c r="R752" s="259"/>
      <c r="S752" s="259"/>
      <c r="T752" s="259"/>
      <c r="U752" s="259"/>
      <c r="V752" s="259"/>
      <c r="W752" s="259"/>
      <c r="X752" s="259"/>
      <c r="Y752" s="259"/>
      <c r="Z752" s="259"/>
    </row>
    <row r="753" spans="1:26" ht="15.75" customHeight="1">
      <c r="A753" s="259"/>
      <c r="B753" s="259"/>
      <c r="C753" s="259"/>
      <c r="D753" s="259"/>
      <c r="E753" s="259"/>
      <c r="F753" s="259"/>
      <c r="G753" s="259"/>
      <c r="H753" s="315"/>
      <c r="I753" s="259"/>
      <c r="J753" s="259"/>
      <c r="K753" s="259"/>
      <c r="L753" s="259"/>
      <c r="M753" s="259"/>
      <c r="N753" s="259"/>
      <c r="O753" s="259"/>
      <c r="P753" s="259"/>
      <c r="Q753" s="259"/>
      <c r="R753" s="259"/>
      <c r="S753" s="259"/>
      <c r="T753" s="259"/>
      <c r="U753" s="259"/>
      <c r="V753" s="259"/>
      <c r="W753" s="259"/>
      <c r="X753" s="259"/>
      <c r="Y753" s="259"/>
      <c r="Z753" s="259"/>
    </row>
    <row r="754" spans="1:26" ht="15.75" customHeight="1">
      <c r="A754" s="259"/>
      <c r="B754" s="259"/>
      <c r="C754" s="259"/>
      <c r="D754" s="259"/>
      <c r="E754" s="259"/>
      <c r="F754" s="259"/>
      <c r="G754" s="259"/>
      <c r="H754" s="315"/>
      <c r="I754" s="259"/>
      <c r="J754" s="259"/>
      <c r="K754" s="259"/>
      <c r="L754" s="259"/>
      <c r="M754" s="259"/>
      <c r="N754" s="259"/>
      <c r="O754" s="259"/>
      <c r="P754" s="259"/>
      <c r="Q754" s="259"/>
      <c r="R754" s="259"/>
      <c r="S754" s="259"/>
      <c r="T754" s="259"/>
      <c r="U754" s="259"/>
      <c r="V754" s="259"/>
      <c r="W754" s="259"/>
      <c r="X754" s="259"/>
      <c r="Y754" s="259"/>
      <c r="Z754" s="259"/>
    </row>
    <row r="755" spans="1:26" ht="15.75" customHeight="1">
      <c r="A755" s="259"/>
      <c r="B755" s="259"/>
      <c r="C755" s="259"/>
      <c r="D755" s="259"/>
      <c r="E755" s="259"/>
      <c r="F755" s="259"/>
      <c r="G755" s="259"/>
      <c r="H755" s="315"/>
      <c r="I755" s="259"/>
      <c r="J755" s="259"/>
      <c r="K755" s="259"/>
      <c r="L755" s="259"/>
      <c r="M755" s="259"/>
      <c r="N755" s="259"/>
      <c r="O755" s="259"/>
      <c r="P755" s="259"/>
      <c r="Q755" s="259"/>
      <c r="R755" s="259"/>
      <c r="S755" s="259"/>
      <c r="T755" s="259"/>
      <c r="U755" s="259"/>
      <c r="V755" s="259"/>
      <c r="W755" s="259"/>
      <c r="X755" s="259"/>
      <c r="Y755" s="259"/>
      <c r="Z755" s="259"/>
    </row>
    <row r="756" spans="1:26" ht="15.75" customHeight="1">
      <c r="A756" s="259"/>
      <c r="B756" s="259"/>
      <c r="C756" s="259"/>
      <c r="D756" s="259"/>
      <c r="E756" s="259"/>
      <c r="F756" s="259"/>
      <c r="G756" s="259"/>
      <c r="H756" s="315"/>
      <c r="I756" s="259"/>
      <c r="J756" s="259"/>
      <c r="K756" s="259"/>
      <c r="L756" s="259"/>
      <c r="M756" s="259"/>
      <c r="N756" s="259"/>
      <c r="O756" s="259"/>
      <c r="P756" s="259"/>
      <c r="Q756" s="259"/>
      <c r="R756" s="259"/>
      <c r="S756" s="259"/>
      <c r="T756" s="259"/>
      <c r="U756" s="259"/>
      <c r="V756" s="259"/>
      <c r="W756" s="259"/>
      <c r="X756" s="259"/>
      <c r="Y756" s="259"/>
      <c r="Z756" s="259"/>
    </row>
    <row r="757" spans="1:26" ht="15.75" customHeight="1">
      <c r="A757" s="259"/>
      <c r="B757" s="259"/>
      <c r="C757" s="259"/>
      <c r="D757" s="259"/>
      <c r="E757" s="259"/>
      <c r="F757" s="259"/>
      <c r="G757" s="259"/>
      <c r="H757" s="315"/>
      <c r="I757" s="259"/>
      <c r="J757" s="259"/>
      <c r="K757" s="259"/>
      <c r="L757" s="259"/>
      <c r="M757" s="259"/>
      <c r="N757" s="259"/>
      <c r="O757" s="259"/>
      <c r="P757" s="259"/>
      <c r="Q757" s="259"/>
      <c r="R757" s="259"/>
      <c r="S757" s="259"/>
      <c r="T757" s="259"/>
      <c r="U757" s="259"/>
      <c r="V757" s="259"/>
      <c r="W757" s="259"/>
      <c r="X757" s="259"/>
      <c r="Y757" s="259"/>
      <c r="Z757" s="259"/>
    </row>
    <row r="758" spans="1:26" ht="15.75" customHeight="1">
      <c r="A758" s="259"/>
      <c r="B758" s="259"/>
      <c r="C758" s="259"/>
      <c r="D758" s="259"/>
      <c r="E758" s="259"/>
      <c r="F758" s="259"/>
      <c r="G758" s="259"/>
      <c r="H758" s="315"/>
      <c r="I758" s="259"/>
      <c r="J758" s="259"/>
      <c r="K758" s="259"/>
      <c r="L758" s="259"/>
      <c r="M758" s="259"/>
      <c r="N758" s="259"/>
      <c r="O758" s="259"/>
      <c r="P758" s="259"/>
      <c r="Q758" s="259"/>
      <c r="R758" s="259"/>
      <c r="S758" s="259"/>
      <c r="T758" s="259"/>
      <c r="U758" s="259"/>
      <c r="V758" s="259"/>
      <c r="W758" s="259"/>
      <c r="X758" s="259"/>
      <c r="Y758" s="259"/>
      <c r="Z758" s="259"/>
    </row>
    <row r="759" spans="1:26" ht="15.75" customHeight="1">
      <c r="A759" s="259"/>
      <c r="B759" s="259"/>
      <c r="C759" s="259"/>
      <c r="D759" s="259"/>
      <c r="E759" s="259"/>
      <c r="F759" s="259"/>
      <c r="G759" s="259"/>
      <c r="H759" s="315"/>
      <c r="I759" s="259"/>
      <c r="J759" s="259"/>
      <c r="K759" s="259"/>
      <c r="L759" s="259"/>
      <c r="M759" s="259"/>
      <c r="N759" s="259"/>
      <c r="O759" s="259"/>
      <c r="P759" s="259"/>
      <c r="Q759" s="259"/>
      <c r="R759" s="259"/>
      <c r="S759" s="259"/>
      <c r="T759" s="259"/>
      <c r="U759" s="259"/>
      <c r="V759" s="259"/>
      <c r="W759" s="259"/>
      <c r="X759" s="259"/>
      <c r="Y759" s="259"/>
      <c r="Z759" s="259"/>
    </row>
    <row r="760" spans="1:26" ht="15.75" customHeight="1">
      <c r="A760" s="259"/>
      <c r="B760" s="259"/>
      <c r="C760" s="259"/>
      <c r="D760" s="259"/>
      <c r="E760" s="259"/>
      <c r="F760" s="259"/>
      <c r="G760" s="259"/>
      <c r="H760" s="315"/>
      <c r="I760" s="259"/>
      <c r="J760" s="259"/>
      <c r="K760" s="259"/>
      <c r="L760" s="259"/>
      <c r="M760" s="259"/>
      <c r="N760" s="259"/>
      <c r="O760" s="259"/>
      <c r="P760" s="259"/>
      <c r="Q760" s="259"/>
      <c r="R760" s="259"/>
      <c r="S760" s="259"/>
      <c r="T760" s="259"/>
      <c r="U760" s="259"/>
      <c r="V760" s="259"/>
      <c r="W760" s="259"/>
      <c r="X760" s="259"/>
      <c r="Y760" s="259"/>
      <c r="Z760" s="259"/>
    </row>
    <row r="761" spans="1:26" ht="15.75" customHeight="1">
      <c r="A761" s="259"/>
      <c r="B761" s="259"/>
      <c r="C761" s="259"/>
      <c r="D761" s="259"/>
      <c r="E761" s="259"/>
      <c r="F761" s="259"/>
      <c r="G761" s="259"/>
      <c r="H761" s="315"/>
      <c r="I761" s="259"/>
      <c r="J761" s="259"/>
      <c r="K761" s="259"/>
      <c r="L761" s="259"/>
      <c r="M761" s="259"/>
      <c r="N761" s="259"/>
      <c r="O761" s="259"/>
      <c r="P761" s="259"/>
      <c r="Q761" s="259"/>
      <c r="R761" s="259"/>
      <c r="S761" s="259"/>
      <c r="T761" s="259"/>
      <c r="U761" s="259"/>
      <c r="V761" s="259"/>
      <c r="W761" s="259"/>
      <c r="X761" s="259"/>
      <c r="Y761" s="259"/>
      <c r="Z761" s="259"/>
    </row>
    <row r="762" spans="1:26" ht="15.75" customHeight="1">
      <c r="A762" s="259"/>
      <c r="B762" s="259"/>
      <c r="C762" s="259"/>
      <c r="D762" s="259"/>
      <c r="E762" s="259"/>
      <c r="F762" s="259"/>
      <c r="G762" s="259"/>
      <c r="H762" s="315"/>
      <c r="I762" s="259"/>
      <c r="J762" s="259"/>
      <c r="K762" s="259"/>
      <c r="L762" s="259"/>
      <c r="M762" s="259"/>
      <c r="N762" s="259"/>
      <c r="O762" s="259"/>
      <c r="P762" s="259"/>
      <c r="Q762" s="259"/>
      <c r="R762" s="259"/>
      <c r="S762" s="259"/>
      <c r="T762" s="259"/>
      <c r="U762" s="259"/>
      <c r="V762" s="259"/>
      <c r="W762" s="259"/>
      <c r="X762" s="259"/>
      <c r="Y762" s="259"/>
      <c r="Z762" s="259"/>
    </row>
    <row r="763" spans="1:26" ht="15.75" customHeight="1">
      <c r="A763" s="259"/>
      <c r="B763" s="259"/>
      <c r="C763" s="259"/>
      <c r="D763" s="259"/>
      <c r="E763" s="259"/>
      <c r="F763" s="259"/>
      <c r="G763" s="259"/>
      <c r="H763" s="315"/>
      <c r="I763" s="259"/>
      <c r="J763" s="259"/>
      <c r="K763" s="259"/>
      <c r="L763" s="259"/>
      <c r="M763" s="259"/>
      <c r="N763" s="259"/>
      <c r="O763" s="259"/>
      <c r="P763" s="259"/>
      <c r="Q763" s="259"/>
      <c r="R763" s="259"/>
      <c r="S763" s="259"/>
      <c r="T763" s="259"/>
      <c r="U763" s="259"/>
      <c r="V763" s="259"/>
      <c r="W763" s="259"/>
      <c r="X763" s="259"/>
      <c r="Y763" s="259"/>
      <c r="Z763" s="259"/>
    </row>
    <row r="764" spans="1:26" ht="15.75" customHeight="1">
      <c r="A764" s="259"/>
      <c r="B764" s="259"/>
      <c r="C764" s="259"/>
      <c r="D764" s="259"/>
      <c r="E764" s="259"/>
      <c r="F764" s="259"/>
      <c r="G764" s="259"/>
      <c r="H764" s="315"/>
      <c r="I764" s="259"/>
      <c r="J764" s="259"/>
      <c r="K764" s="259"/>
      <c r="L764" s="259"/>
      <c r="M764" s="259"/>
      <c r="N764" s="259"/>
      <c r="O764" s="259"/>
      <c r="P764" s="259"/>
      <c r="Q764" s="259"/>
      <c r="R764" s="259"/>
      <c r="S764" s="259"/>
      <c r="T764" s="259"/>
      <c r="U764" s="259"/>
      <c r="V764" s="259"/>
      <c r="W764" s="259"/>
      <c r="X764" s="259"/>
      <c r="Y764" s="259"/>
      <c r="Z764" s="259"/>
    </row>
    <row r="765" spans="1:26" ht="15.75" customHeight="1">
      <c r="A765" s="259"/>
      <c r="B765" s="259"/>
      <c r="C765" s="259"/>
      <c r="D765" s="259"/>
      <c r="E765" s="259"/>
      <c r="F765" s="259"/>
      <c r="G765" s="259"/>
      <c r="H765" s="315"/>
      <c r="I765" s="259"/>
      <c r="J765" s="259"/>
      <c r="K765" s="259"/>
      <c r="L765" s="259"/>
      <c r="M765" s="259"/>
      <c r="N765" s="259"/>
      <c r="O765" s="259"/>
      <c r="P765" s="259"/>
      <c r="Q765" s="259"/>
      <c r="R765" s="259"/>
      <c r="S765" s="259"/>
      <c r="T765" s="259"/>
      <c r="U765" s="259"/>
      <c r="V765" s="259"/>
      <c r="W765" s="259"/>
      <c r="X765" s="259"/>
      <c r="Y765" s="259"/>
      <c r="Z765" s="259"/>
    </row>
    <row r="766" spans="1:26" ht="15.75" customHeight="1">
      <c r="A766" s="259"/>
      <c r="B766" s="259"/>
      <c r="C766" s="259"/>
      <c r="D766" s="259"/>
      <c r="E766" s="259"/>
      <c r="F766" s="259"/>
      <c r="G766" s="259"/>
      <c r="H766" s="315"/>
      <c r="I766" s="259"/>
      <c r="J766" s="259"/>
      <c r="K766" s="259"/>
      <c r="L766" s="259"/>
      <c r="M766" s="259"/>
      <c r="N766" s="259"/>
      <c r="O766" s="259"/>
      <c r="P766" s="259"/>
      <c r="Q766" s="259"/>
      <c r="R766" s="259"/>
      <c r="S766" s="259"/>
      <c r="T766" s="259"/>
      <c r="U766" s="259"/>
      <c r="V766" s="259"/>
      <c r="W766" s="259"/>
      <c r="X766" s="259"/>
      <c r="Y766" s="259"/>
      <c r="Z766" s="259"/>
    </row>
    <row r="767" spans="1:26" ht="15.75" customHeight="1">
      <c r="A767" s="259"/>
      <c r="B767" s="259"/>
      <c r="C767" s="259"/>
      <c r="D767" s="259"/>
      <c r="E767" s="259"/>
      <c r="F767" s="259"/>
      <c r="G767" s="259"/>
      <c r="H767" s="315"/>
      <c r="I767" s="259"/>
      <c r="J767" s="259"/>
      <c r="K767" s="259"/>
      <c r="L767" s="259"/>
      <c r="M767" s="259"/>
      <c r="N767" s="259"/>
      <c r="O767" s="259"/>
      <c r="P767" s="259"/>
      <c r="Q767" s="259"/>
      <c r="R767" s="259"/>
      <c r="S767" s="259"/>
      <c r="T767" s="259"/>
      <c r="U767" s="259"/>
      <c r="V767" s="259"/>
      <c r="W767" s="259"/>
      <c r="X767" s="259"/>
      <c r="Y767" s="259"/>
      <c r="Z767" s="259"/>
    </row>
    <row r="768" spans="1:26" ht="15.75" customHeight="1">
      <c r="A768" s="259"/>
      <c r="B768" s="259"/>
      <c r="C768" s="259"/>
      <c r="D768" s="259"/>
      <c r="E768" s="259"/>
      <c r="F768" s="259"/>
      <c r="G768" s="259"/>
      <c r="H768" s="315"/>
      <c r="I768" s="259"/>
      <c r="J768" s="259"/>
      <c r="K768" s="259"/>
      <c r="L768" s="259"/>
      <c r="M768" s="259"/>
      <c r="N768" s="259"/>
      <c r="O768" s="259"/>
      <c r="P768" s="259"/>
      <c r="Q768" s="259"/>
      <c r="R768" s="259"/>
      <c r="S768" s="259"/>
      <c r="T768" s="259"/>
      <c r="U768" s="259"/>
      <c r="V768" s="259"/>
      <c r="W768" s="259"/>
      <c r="X768" s="259"/>
      <c r="Y768" s="259"/>
      <c r="Z768" s="259"/>
    </row>
    <row r="769" spans="1:26" ht="15.75" customHeight="1">
      <c r="A769" s="259"/>
      <c r="B769" s="259"/>
      <c r="C769" s="259"/>
      <c r="D769" s="259"/>
      <c r="E769" s="259"/>
      <c r="F769" s="259"/>
      <c r="G769" s="259"/>
      <c r="H769" s="315"/>
      <c r="I769" s="259"/>
      <c r="J769" s="259"/>
      <c r="K769" s="259"/>
      <c r="L769" s="259"/>
      <c r="M769" s="259"/>
      <c r="N769" s="259"/>
      <c r="O769" s="259"/>
      <c r="P769" s="259"/>
      <c r="Q769" s="259"/>
      <c r="R769" s="259"/>
      <c r="S769" s="259"/>
      <c r="T769" s="259"/>
      <c r="U769" s="259"/>
      <c r="V769" s="259"/>
      <c r="W769" s="259"/>
      <c r="X769" s="259"/>
      <c r="Y769" s="259"/>
      <c r="Z769" s="259"/>
    </row>
    <row r="770" spans="1:26" ht="15.75" customHeight="1">
      <c r="A770" s="259"/>
      <c r="B770" s="259"/>
      <c r="C770" s="259"/>
      <c r="D770" s="259"/>
      <c r="E770" s="259"/>
      <c r="F770" s="259"/>
      <c r="G770" s="259"/>
      <c r="H770" s="315"/>
      <c r="I770" s="259"/>
      <c r="J770" s="259"/>
      <c r="K770" s="259"/>
      <c r="L770" s="259"/>
      <c r="M770" s="259"/>
      <c r="N770" s="259"/>
      <c r="O770" s="259"/>
      <c r="P770" s="259"/>
      <c r="Q770" s="259"/>
      <c r="R770" s="259"/>
      <c r="S770" s="259"/>
      <c r="T770" s="259"/>
      <c r="U770" s="259"/>
      <c r="V770" s="259"/>
      <c r="W770" s="259"/>
      <c r="X770" s="259"/>
      <c r="Y770" s="259"/>
      <c r="Z770" s="259"/>
    </row>
    <row r="771" spans="1:26" ht="15.75" customHeight="1">
      <c r="A771" s="259"/>
      <c r="B771" s="259"/>
      <c r="C771" s="259"/>
      <c r="D771" s="259"/>
      <c r="E771" s="259"/>
      <c r="F771" s="259"/>
      <c r="G771" s="259"/>
      <c r="H771" s="315"/>
      <c r="I771" s="259"/>
      <c r="J771" s="259"/>
      <c r="K771" s="259"/>
      <c r="L771" s="259"/>
      <c r="M771" s="259"/>
      <c r="N771" s="259"/>
      <c r="O771" s="259"/>
      <c r="P771" s="259"/>
      <c r="Q771" s="259"/>
      <c r="R771" s="259"/>
      <c r="S771" s="259"/>
      <c r="T771" s="259"/>
      <c r="U771" s="259"/>
      <c r="V771" s="259"/>
      <c r="W771" s="259"/>
      <c r="X771" s="259"/>
      <c r="Y771" s="259"/>
      <c r="Z771" s="259"/>
    </row>
    <row r="772" spans="1:26" ht="15.75" customHeight="1">
      <c r="A772" s="259"/>
      <c r="B772" s="259"/>
      <c r="C772" s="259"/>
      <c r="D772" s="259"/>
      <c r="E772" s="259"/>
      <c r="F772" s="259"/>
      <c r="G772" s="259"/>
      <c r="H772" s="315"/>
      <c r="I772" s="259"/>
      <c r="J772" s="259"/>
      <c r="K772" s="259"/>
      <c r="L772" s="259"/>
      <c r="M772" s="259"/>
      <c r="N772" s="259"/>
      <c r="O772" s="259"/>
      <c r="P772" s="259"/>
      <c r="Q772" s="259"/>
      <c r="R772" s="259"/>
      <c r="S772" s="259"/>
      <c r="T772" s="259"/>
      <c r="U772" s="259"/>
      <c r="V772" s="259"/>
      <c r="W772" s="259"/>
      <c r="X772" s="259"/>
      <c r="Y772" s="259"/>
      <c r="Z772" s="259"/>
    </row>
    <row r="773" spans="1:26" ht="15.75" customHeight="1">
      <c r="A773" s="259"/>
      <c r="B773" s="259"/>
      <c r="C773" s="259"/>
      <c r="D773" s="259"/>
      <c r="E773" s="259"/>
      <c r="F773" s="259"/>
      <c r="G773" s="259"/>
      <c r="H773" s="315"/>
      <c r="I773" s="259"/>
      <c r="J773" s="259"/>
      <c r="K773" s="259"/>
      <c r="L773" s="259"/>
      <c r="M773" s="259"/>
      <c r="N773" s="259"/>
      <c r="O773" s="259"/>
      <c r="P773" s="259"/>
      <c r="Q773" s="259"/>
      <c r="R773" s="259"/>
      <c r="S773" s="259"/>
      <c r="T773" s="259"/>
      <c r="U773" s="259"/>
      <c r="V773" s="259"/>
      <c r="W773" s="259"/>
      <c r="X773" s="259"/>
      <c r="Y773" s="259"/>
      <c r="Z773" s="259"/>
    </row>
    <row r="774" spans="1:26" ht="15.75" customHeight="1">
      <c r="A774" s="259"/>
      <c r="B774" s="259"/>
      <c r="C774" s="259"/>
      <c r="D774" s="259"/>
      <c r="E774" s="259"/>
      <c r="F774" s="259"/>
      <c r="G774" s="259"/>
      <c r="H774" s="315"/>
      <c r="I774" s="259"/>
      <c r="J774" s="259"/>
      <c r="K774" s="259"/>
      <c r="L774" s="259"/>
      <c r="M774" s="259"/>
      <c r="N774" s="259"/>
      <c r="O774" s="259"/>
      <c r="P774" s="259"/>
      <c r="Q774" s="259"/>
      <c r="R774" s="259"/>
      <c r="S774" s="259"/>
      <c r="T774" s="259"/>
      <c r="U774" s="259"/>
      <c r="V774" s="259"/>
      <c r="W774" s="259"/>
      <c r="X774" s="259"/>
      <c r="Y774" s="259"/>
      <c r="Z774" s="259"/>
    </row>
    <row r="775" spans="1:26" ht="15.75" customHeight="1">
      <c r="A775" s="259"/>
      <c r="B775" s="259"/>
      <c r="C775" s="259"/>
      <c r="D775" s="259"/>
      <c r="E775" s="259"/>
      <c r="F775" s="259"/>
      <c r="G775" s="259"/>
      <c r="H775" s="315"/>
      <c r="I775" s="259"/>
      <c r="J775" s="259"/>
      <c r="K775" s="259"/>
      <c r="L775" s="259"/>
      <c r="M775" s="259"/>
      <c r="N775" s="259"/>
      <c r="O775" s="259"/>
      <c r="P775" s="259"/>
      <c r="Q775" s="259"/>
      <c r="R775" s="259"/>
      <c r="S775" s="259"/>
      <c r="T775" s="259"/>
      <c r="U775" s="259"/>
      <c r="V775" s="259"/>
      <c r="W775" s="259"/>
      <c r="X775" s="259"/>
      <c r="Y775" s="259"/>
      <c r="Z775" s="259"/>
    </row>
    <row r="776" spans="1:26" ht="15.75" customHeight="1">
      <c r="A776" s="259"/>
      <c r="B776" s="259"/>
      <c r="C776" s="259"/>
      <c r="D776" s="259"/>
      <c r="E776" s="259"/>
      <c r="F776" s="259"/>
      <c r="G776" s="259"/>
      <c r="H776" s="315"/>
      <c r="I776" s="259"/>
      <c r="J776" s="259"/>
      <c r="K776" s="259"/>
      <c r="L776" s="259"/>
      <c r="M776" s="259"/>
      <c r="N776" s="259"/>
      <c r="O776" s="259"/>
      <c r="P776" s="259"/>
      <c r="Q776" s="259"/>
      <c r="R776" s="259"/>
      <c r="S776" s="259"/>
      <c r="T776" s="259"/>
      <c r="U776" s="259"/>
      <c r="V776" s="259"/>
      <c r="W776" s="259"/>
      <c r="X776" s="259"/>
      <c r="Y776" s="259"/>
      <c r="Z776" s="259"/>
    </row>
    <row r="777" spans="1:26" ht="15.75" customHeight="1">
      <c r="A777" s="259"/>
      <c r="B777" s="259"/>
      <c r="C777" s="259"/>
      <c r="D777" s="259"/>
      <c r="E777" s="259"/>
      <c r="F777" s="259"/>
      <c r="G777" s="259"/>
      <c r="H777" s="315"/>
      <c r="I777" s="259"/>
      <c r="J777" s="259"/>
      <c r="K777" s="259"/>
      <c r="L777" s="259"/>
      <c r="M777" s="259"/>
      <c r="N777" s="259"/>
      <c r="O777" s="259"/>
      <c r="P777" s="259"/>
      <c r="Q777" s="259"/>
      <c r="R777" s="259"/>
      <c r="S777" s="259"/>
      <c r="T777" s="259"/>
      <c r="U777" s="259"/>
      <c r="V777" s="259"/>
      <c r="W777" s="259"/>
      <c r="X777" s="259"/>
      <c r="Y777" s="259"/>
      <c r="Z777" s="259"/>
    </row>
    <row r="778" spans="1:26" ht="15.75" customHeight="1">
      <c r="A778" s="259"/>
      <c r="B778" s="259"/>
      <c r="C778" s="259"/>
      <c r="D778" s="259"/>
      <c r="E778" s="259"/>
      <c r="F778" s="259"/>
      <c r="G778" s="259"/>
      <c r="H778" s="315"/>
      <c r="I778" s="259"/>
      <c r="J778" s="259"/>
      <c r="K778" s="259"/>
      <c r="L778" s="259"/>
      <c r="M778" s="259"/>
      <c r="N778" s="259"/>
      <c r="O778" s="259"/>
      <c r="P778" s="259"/>
      <c r="Q778" s="259"/>
      <c r="R778" s="259"/>
      <c r="S778" s="259"/>
      <c r="T778" s="259"/>
      <c r="U778" s="259"/>
      <c r="V778" s="259"/>
      <c r="W778" s="259"/>
      <c r="X778" s="259"/>
      <c r="Y778" s="259"/>
      <c r="Z778" s="259"/>
    </row>
    <row r="779" spans="1:26" ht="15.75" customHeight="1">
      <c r="A779" s="259"/>
      <c r="B779" s="259"/>
      <c r="C779" s="259"/>
      <c r="D779" s="259"/>
      <c r="E779" s="259"/>
      <c r="F779" s="259"/>
      <c r="G779" s="259"/>
      <c r="H779" s="315"/>
      <c r="I779" s="259"/>
      <c r="J779" s="259"/>
      <c r="K779" s="259"/>
      <c r="L779" s="259"/>
      <c r="M779" s="259"/>
      <c r="N779" s="259"/>
      <c r="O779" s="259"/>
      <c r="P779" s="259"/>
      <c r="Q779" s="259"/>
      <c r="R779" s="259"/>
      <c r="S779" s="259"/>
      <c r="T779" s="259"/>
      <c r="U779" s="259"/>
      <c r="V779" s="259"/>
      <c r="W779" s="259"/>
      <c r="X779" s="259"/>
      <c r="Y779" s="259"/>
      <c r="Z779" s="259"/>
    </row>
    <row r="780" spans="1:26" ht="15.75" customHeight="1">
      <c r="A780" s="259"/>
      <c r="B780" s="259"/>
      <c r="C780" s="259"/>
      <c r="D780" s="259"/>
      <c r="E780" s="259"/>
      <c r="F780" s="259"/>
      <c r="G780" s="259"/>
      <c r="H780" s="315"/>
      <c r="I780" s="259"/>
      <c r="J780" s="259"/>
      <c r="K780" s="259"/>
      <c r="L780" s="259"/>
      <c r="M780" s="259"/>
      <c r="N780" s="259"/>
      <c r="O780" s="259"/>
      <c r="P780" s="259"/>
      <c r="Q780" s="259"/>
      <c r="R780" s="259"/>
      <c r="S780" s="259"/>
      <c r="T780" s="259"/>
      <c r="U780" s="259"/>
      <c r="V780" s="259"/>
      <c r="W780" s="259"/>
      <c r="X780" s="259"/>
      <c r="Y780" s="259"/>
      <c r="Z780" s="259"/>
    </row>
    <row r="781" spans="1:26" ht="15.75" customHeight="1">
      <c r="A781" s="259"/>
      <c r="B781" s="259"/>
      <c r="C781" s="259"/>
      <c r="D781" s="259"/>
      <c r="E781" s="259"/>
      <c r="F781" s="259"/>
      <c r="G781" s="259"/>
      <c r="H781" s="315"/>
      <c r="I781" s="259"/>
      <c r="J781" s="259"/>
      <c r="K781" s="259"/>
      <c r="L781" s="259"/>
      <c r="M781" s="259"/>
      <c r="N781" s="259"/>
      <c r="O781" s="259"/>
      <c r="P781" s="259"/>
      <c r="Q781" s="259"/>
      <c r="R781" s="259"/>
      <c r="S781" s="259"/>
      <c r="T781" s="259"/>
      <c r="U781" s="259"/>
      <c r="V781" s="259"/>
      <c r="W781" s="259"/>
      <c r="X781" s="259"/>
      <c r="Y781" s="259"/>
      <c r="Z781" s="259"/>
    </row>
    <row r="782" spans="1:26" ht="15.75" customHeight="1">
      <c r="A782" s="259"/>
      <c r="B782" s="259"/>
      <c r="C782" s="259"/>
      <c r="D782" s="259"/>
      <c r="E782" s="259"/>
      <c r="F782" s="259"/>
      <c r="G782" s="259"/>
      <c r="H782" s="315"/>
      <c r="I782" s="259"/>
      <c r="J782" s="259"/>
      <c r="K782" s="259"/>
      <c r="L782" s="259"/>
      <c r="M782" s="259"/>
      <c r="N782" s="259"/>
      <c r="O782" s="259"/>
      <c r="P782" s="259"/>
      <c r="Q782" s="259"/>
      <c r="R782" s="259"/>
      <c r="S782" s="259"/>
      <c r="T782" s="259"/>
      <c r="U782" s="259"/>
      <c r="V782" s="259"/>
      <c r="W782" s="259"/>
      <c r="X782" s="259"/>
      <c r="Y782" s="259"/>
      <c r="Z782" s="259"/>
    </row>
    <row r="783" spans="1:26" ht="15.75" customHeight="1">
      <c r="A783" s="259"/>
      <c r="B783" s="259"/>
      <c r="C783" s="259"/>
      <c r="D783" s="259"/>
      <c r="E783" s="259"/>
      <c r="F783" s="259"/>
      <c r="G783" s="259"/>
      <c r="H783" s="315"/>
      <c r="I783" s="259"/>
      <c r="J783" s="259"/>
      <c r="K783" s="259"/>
      <c r="L783" s="259"/>
      <c r="M783" s="259"/>
      <c r="N783" s="259"/>
      <c r="O783" s="259"/>
      <c r="P783" s="259"/>
      <c r="Q783" s="259"/>
      <c r="R783" s="259"/>
      <c r="S783" s="259"/>
      <c r="T783" s="259"/>
      <c r="U783" s="259"/>
      <c r="V783" s="259"/>
      <c r="W783" s="259"/>
      <c r="X783" s="259"/>
      <c r="Y783" s="259"/>
      <c r="Z783" s="259"/>
    </row>
    <row r="784" spans="1:26" ht="15.75" customHeight="1">
      <c r="A784" s="259"/>
      <c r="B784" s="259"/>
      <c r="C784" s="259"/>
      <c r="D784" s="259"/>
      <c r="E784" s="259"/>
      <c r="F784" s="259"/>
      <c r="G784" s="259"/>
      <c r="H784" s="315"/>
      <c r="I784" s="259"/>
      <c r="J784" s="259"/>
      <c r="K784" s="259"/>
      <c r="L784" s="259"/>
      <c r="M784" s="259"/>
      <c r="N784" s="259"/>
      <c r="O784" s="259"/>
      <c r="P784" s="259"/>
      <c r="Q784" s="259"/>
      <c r="R784" s="259"/>
      <c r="S784" s="259"/>
      <c r="T784" s="259"/>
      <c r="U784" s="259"/>
      <c r="V784" s="259"/>
      <c r="W784" s="259"/>
      <c r="X784" s="259"/>
      <c r="Y784" s="259"/>
      <c r="Z784" s="259"/>
    </row>
    <row r="785" spans="1:26" ht="15.75" customHeight="1">
      <c r="A785" s="259"/>
      <c r="B785" s="259"/>
      <c r="C785" s="259"/>
      <c r="D785" s="259"/>
      <c r="E785" s="259"/>
      <c r="F785" s="259"/>
      <c r="G785" s="259"/>
      <c r="H785" s="315"/>
      <c r="I785" s="259"/>
      <c r="J785" s="259"/>
      <c r="K785" s="259"/>
      <c r="L785" s="259"/>
      <c r="M785" s="259"/>
      <c r="N785" s="259"/>
      <c r="O785" s="259"/>
      <c r="P785" s="259"/>
      <c r="Q785" s="259"/>
      <c r="R785" s="259"/>
      <c r="S785" s="259"/>
      <c r="T785" s="259"/>
      <c r="U785" s="259"/>
      <c r="V785" s="259"/>
      <c r="W785" s="259"/>
      <c r="X785" s="259"/>
      <c r="Y785" s="259"/>
      <c r="Z785" s="259"/>
    </row>
    <row r="786" spans="1:26" ht="15.75" customHeight="1">
      <c r="A786" s="259"/>
      <c r="B786" s="259"/>
      <c r="C786" s="259"/>
      <c r="D786" s="259"/>
      <c r="E786" s="259"/>
      <c r="F786" s="259"/>
      <c r="G786" s="259"/>
      <c r="H786" s="315"/>
      <c r="I786" s="259"/>
      <c r="J786" s="259"/>
      <c r="K786" s="259"/>
      <c r="L786" s="259"/>
      <c r="M786" s="259"/>
      <c r="N786" s="259"/>
      <c r="O786" s="259"/>
      <c r="P786" s="259"/>
      <c r="Q786" s="259"/>
      <c r="R786" s="259"/>
      <c r="S786" s="259"/>
      <c r="T786" s="259"/>
      <c r="U786" s="259"/>
      <c r="V786" s="259"/>
      <c r="W786" s="259"/>
      <c r="X786" s="259"/>
      <c r="Y786" s="259"/>
      <c r="Z786" s="259"/>
    </row>
    <row r="787" spans="1:26" ht="15.75" customHeight="1">
      <c r="A787" s="259"/>
      <c r="B787" s="259"/>
      <c r="C787" s="259"/>
      <c r="D787" s="259"/>
      <c r="E787" s="259"/>
      <c r="F787" s="259"/>
      <c r="G787" s="259"/>
      <c r="H787" s="315"/>
      <c r="I787" s="259"/>
      <c r="J787" s="259"/>
      <c r="K787" s="259"/>
      <c r="L787" s="259"/>
      <c r="M787" s="259"/>
      <c r="N787" s="259"/>
      <c r="O787" s="259"/>
      <c r="P787" s="259"/>
      <c r="Q787" s="259"/>
      <c r="R787" s="259"/>
      <c r="S787" s="259"/>
      <c r="T787" s="259"/>
      <c r="U787" s="259"/>
      <c r="V787" s="259"/>
      <c r="W787" s="259"/>
      <c r="X787" s="259"/>
      <c r="Y787" s="259"/>
      <c r="Z787" s="259"/>
    </row>
    <row r="788" spans="1:26" ht="15.75" customHeight="1">
      <c r="A788" s="259"/>
      <c r="B788" s="259"/>
      <c r="C788" s="259"/>
      <c r="D788" s="259"/>
      <c r="E788" s="259"/>
      <c r="F788" s="259"/>
      <c r="G788" s="259"/>
      <c r="H788" s="315"/>
      <c r="I788" s="259"/>
      <c r="J788" s="259"/>
      <c r="K788" s="259"/>
      <c r="L788" s="259"/>
      <c r="M788" s="259"/>
      <c r="N788" s="259"/>
      <c r="O788" s="259"/>
      <c r="P788" s="259"/>
      <c r="Q788" s="259"/>
      <c r="R788" s="259"/>
      <c r="S788" s="259"/>
      <c r="T788" s="259"/>
      <c r="U788" s="259"/>
      <c r="V788" s="259"/>
      <c r="W788" s="259"/>
      <c r="X788" s="259"/>
      <c r="Y788" s="259"/>
      <c r="Z788" s="259"/>
    </row>
    <row r="789" spans="1:26" ht="15.75" customHeight="1">
      <c r="A789" s="259"/>
      <c r="B789" s="259"/>
      <c r="C789" s="259"/>
      <c r="D789" s="259"/>
      <c r="E789" s="259"/>
      <c r="F789" s="259"/>
      <c r="G789" s="259"/>
      <c r="H789" s="315"/>
      <c r="I789" s="259"/>
      <c r="J789" s="259"/>
      <c r="K789" s="259"/>
      <c r="L789" s="259"/>
      <c r="M789" s="259"/>
      <c r="N789" s="259"/>
      <c r="O789" s="259"/>
      <c r="P789" s="259"/>
      <c r="Q789" s="259"/>
      <c r="R789" s="259"/>
      <c r="S789" s="259"/>
      <c r="T789" s="259"/>
      <c r="U789" s="259"/>
      <c r="V789" s="259"/>
      <c r="W789" s="259"/>
      <c r="X789" s="259"/>
      <c r="Y789" s="259"/>
      <c r="Z789" s="259"/>
    </row>
    <row r="790" spans="1:26" ht="15.75" customHeight="1">
      <c r="A790" s="259"/>
      <c r="B790" s="259"/>
      <c r="C790" s="259"/>
      <c r="D790" s="259"/>
      <c r="E790" s="259"/>
      <c r="F790" s="259"/>
      <c r="G790" s="259"/>
      <c r="H790" s="315"/>
      <c r="I790" s="259"/>
      <c r="J790" s="259"/>
      <c r="K790" s="259"/>
      <c r="L790" s="259"/>
      <c r="M790" s="259"/>
      <c r="N790" s="259"/>
      <c r="O790" s="259"/>
      <c r="P790" s="259"/>
      <c r="Q790" s="259"/>
      <c r="R790" s="259"/>
      <c r="S790" s="259"/>
      <c r="T790" s="259"/>
      <c r="U790" s="259"/>
      <c r="V790" s="259"/>
      <c r="W790" s="259"/>
      <c r="X790" s="259"/>
      <c r="Y790" s="259"/>
      <c r="Z790" s="259"/>
    </row>
    <row r="791" spans="1:26" ht="15.75" customHeight="1">
      <c r="A791" s="259"/>
      <c r="B791" s="259"/>
      <c r="C791" s="259"/>
      <c r="D791" s="259"/>
      <c r="E791" s="259"/>
      <c r="F791" s="259"/>
      <c r="G791" s="259"/>
      <c r="H791" s="315"/>
      <c r="I791" s="259"/>
      <c r="J791" s="259"/>
      <c r="K791" s="259"/>
      <c r="L791" s="259"/>
      <c r="M791" s="259"/>
      <c r="N791" s="259"/>
      <c r="O791" s="259"/>
      <c r="P791" s="259"/>
      <c r="Q791" s="259"/>
      <c r="R791" s="259"/>
      <c r="S791" s="259"/>
      <c r="T791" s="259"/>
      <c r="U791" s="259"/>
      <c r="V791" s="259"/>
      <c r="W791" s="259"/>
      <c r="X791" s="259"/>
      <c r="Y791" s="259"/>
      <c r="Z791" s="259"/>
    </row>
    <row r="792" spans="1:26" ht="15.75" customHeight="1">
      <c r="A792" s="259"/>
      <c r="B792" s="259"/>
      <c r="C792" s="259"/>
      <c r="D792" s="259"/>
      <c r="E792" s="259"/>
      <c r="F792" s="259"/>
      <c r="G792" s="259"/>
      <c r="H792" s="315"/>
      <c r="I792" s="259"/>
      <c r="J792" s="259"/>
      <c r="K792" s="259"/>
      <c r="L792" s="259"/>
      <c r="M792" s="259"/>
      <c r="N792" s="259"/>
      <c r="O792" s="259"/>
      <c r="P792" s="259"/>
      <c r="Q792" s="259"/>
      <c r="R792" s="259"/>
      <c r="S792" s="259"/>
      <c r="T792" s="259"/>
      <c r="U792" s="259"/>
      <c r="V792" s="259"/>
      <c r="W792" s="259"/>
      <c r="X792" s="259"/>
      <c r="Y792" s="259"/>
      <c r="Z792" s="259"/>
    </row>
    <row r="793" spans="1:26" ht="15.75" customHeight="1">
      <c r="A793" s="259"/>
      <c r="B793" s="259"/>
      <c r="C793" s="259"/>
      <c r="D793" s="259"/>
      <c r="E793" s="259"/>
      <c r="F793" s="259"/>
      <c r="G793" s="259"/>
      <c r="H793" s="315"/>
      <c r="I793" s="259"/>
      <c r="J793" s="259"/>
      <c r="K793" s="259"/>
      <c r="L793" s="259"/>
      <c r="M793" s="259"/>
      <c r="N793" s="259"/>
      <c r="O793" s="259"/>
      <c r="P793" s="259"/>
      <c r="Q793" s="259"/>
      <c r="R793" s="259"/>
      <c r="S793" s="259"/>
      <c r="T793" s="259"/>
      <c r="U793" s="259"/>
      <c r="V793" s="259"/>
      <c r="W793" s="259"/>
      <c r="X793" s="259"/>
      <c r="Y793" s="259"/>
      <c r="Z793" s="259"/>
    </row>
    <row r="794" spans="1:26" ht="15.75" customHeight="1">
      <c r="A794" s="259"/>
      <c r="B794" s="259"/>
      <c r="C794" s="259"/>
      <c r="D794" s="259"/>
      <c r="E794" s="259"/>
      <c r="F794" s="259"/>
      <c r="G794" s="259"/>
      <c r="H794" s="315"/>
      <c r="I794" s="259"/>
      <c r="J794" s="259"/>
      <c r="K794" s="259"/>
      <c r="L794" s="259"/>
      <c r="M794" s="259"/>
      <c r="N794" s="259"/>
      <c r="O794" s="259"/>
      <c r="P794" s="259"/>
      <c r="Q794" s="259"/>
      <c r="R794" s="259"/>
      <c r="S794" s="259"/>
      <c r="T794" s="259"/>
      <c r="U794" s="259"/>
      <c r="V794" s="259"/>
      <c r="W794" s="259"/>
      <c r="X794" s="259"/>
      <c r="Y794" s="259"/>
      <c r="Z794" s="259"/>
    </row>
    <row r="795" spans="1:26" ht="15.75" customHeight="1">
      <c r="A795" s="259"/>
      <c r="B795" s="259"/>
      <c r="C795" s="259"/>
      <c r="D795" s="259"/>
      <c r="E795" s="259"/>
      <c r="F795" s="259"/>
      <c r="G795" s="259"/>
      <c r="H795" s="315"/>
      <c r="I795" s="259"/>
      <c r="J795" s="259"/>
      <c r="K795" s="259"/>
      <c r="L795" s="259"/>
      <c r="M795" s="259"/>
      <c r="N795" s="259"/>
      <c r="O795" s="259"/>
      <c r="P795" s="259"/>
      <c r="Q795" s="259"/>
      <c r="R795" s="259"/>
      <c r="S795" s="259"/>
      <c r="T795" s="259"/>
      <c r="U795" s="259"/>
      <c r="V795" s="259"/>
      <c r="W795" s="259"/>
      <c r="X795" s="259"/>
      <c r="Y795" s="259"/>
      <c r="Z795" s="259"/>
    </row>
    <row r="796" spans="1:26" ht="15.75" customHeight="1">
      <c r="A796" s="259"/>
      <c r="B796" s="259"/>
      <c r="C796" s="259"/>
      <c r="D796" s="259"/>
      <c r="E796" s="259"/>
      <c r="F796" s="259"/>
      <c r="G796" s="259"/>
      <c r="H796" s="315"/>
      <c r="I796" s="259"/>
      <c r="J796" s="259"/>
      <c r="K796" s="259"/>
      <c r="L796" s="259"/>
      <c r="M796" s="259"/>
      <c r="N796" s="259"/>
      <c r="O796" s="259"/>
      <c r="P796" s="259"/>
      <c r="Q796" s="259"/>
      <c r="R796" s="259"/>
      <c r="S796" s="259"/>
      <c r="T796" s="259"/>
      <c r="U796" s="259"/>
      <c r="V796" s="259"/>
      <c r="W796" s="259"/>
      <c r="X796" s="259"/>
      <c r="Y796" s="259"/>
      <c r="Z796" s="259"/>
    </row>
    <row r="797" spans="1:26" ht="15.75" customHeight="1">
      <c r="A797" s="259"/>
      <c r="B797" s="259"/>
      <c r="C797" s="259"/>
      <c r="D797" s="259"/>
      <c r="E797" s="259"/>
      <c r="F797" s="259"/>
      <c r="G797" s="259"/>
      <c r="H797" s="315"/>
      <c r="I797" s="259"/>
      <c r="J797" s="259"/>
      <c r="K797" s="259"/>
      <c r="L797" s="259"/>
      <c r="M797" s="259"/>
      <c r="N797" s="259"/>
      <c r="O797" s="259"/>
      <c r="P797" s="259"/>
      <c r="Q797" s="259"/>
      <c r="R797" s="259"/>
      <c r="S797" s="259"/>
      <c r="T797" s="259"/>
      <c r="U797" s="259"/>
      <c r="V797" s="259"/>
      <c r="W797" s="259"/>
      <c r="X797" s="259"/>
      <c r="Y797" s="259"/>
      <c r="Z797" s="259"/>
    </row>
    <row r="798" spans="1:26" ht="15.75" customHeight="1">
      <c r="A798" s="259"/>
      <c r="B798" s="259"/>
      <c r="C798" s="259"/>
      <c r="D798" s="259"/>
      <c r="E798" s="259"/>
      <c r="F798" s="259"/>
      <c r="G798" s="259"/>
      <c r="H798" s="315"/>
      <c r="I798" s="259"/>
      <c r="J798" s="259"/>
      <c r="K798" s="259"/>
      <c r="L798" s="259"/>
      <c r="M798" s="259"/>
      <c r="N798" s="259"/>
      <c r="O798" s="259"/>
      <c r="P798" s="259"/>
      <c r="Q798" s="259"/>
      <c r="R798" s="259"/>
      <c r="S798" s="259"/>
      <c r="T798" s="259"/>
      <c r="U798" s="259"/>
      <c r="V798" s="259"/>
      <c r="W798" s="259"/>
      <c r="X798" s="259"/>
      <c r="Y798" s="259"/>
      <c r="Z798" s="259"/>
    </row>
    <row r="799" spans="1:26" ht="15.75" customHeight="1">
      <c r="A799" s="259"/>
      <c r="B799" s="259"/>
      <c r="C799" s="259"/>
      <c r="D799" s="259"/>
      <c r="E799" s="259"/>
      <c r="F799" s="259"/>
      <c r="G799" s="259"/>
      <c r="H799" s="315"/>
      <c r="I799" s="259"/>
      <c r="J799" s="259"/>
      <c r="K799" s="259"/>
      <c r="L799" s="259"/>
      <c r="M799" s="259"/>
      <c r="N799" s="259"/>
      <c r="O799" s="259"/>
      <c r="P799" s="259"/>
      <c r="Q799" s="259"/>
      <c r="R799" s="259"/>
      <c r="S799" s="259"/>
      <c r="T799" s="259"/>
      <c r="U799" s="259"/>
      <c r="V799" s="259"/>
      <c r="W799" s="259"/>
      <c r="X799" s="259"/>
      <c r="Y799" s="259"/>
      <c r="Z799" s="259"/>
    </row>
    <row r="800" spans="1:26" ht="15.75" customHeight="1">
      <c r="A800" s="259"/>
      <c r="B800" s="259"/>
      <c r="C800" s="259"/>
      <c r="D800" s="259"/>
      <c r="E800" s="259"/>
      <c r="F800" s="259"/>
      <c r="G800" s="259"/>
      <c r="H800" s="315"/>
      <c r="I800" s="259"/>
      <c r="J800" s="259"/>
      <c r="K800" s="259"/>
      <c r="L800" s="259"/>
      <c r="M800" s="259"/>
      <c r="N800" s="259"/>
      <c r="O800" s="259"/>
      <c r="P800" s="259"/>
      <c r="Q800" s="259"/>
      <c r="R800" s="259"/>
      <c r="S800" s="259"/>
      <c r="T800" s="259"/>
      <c r="U800" s="259"/>
      <c r="V800" s="259"/>
      <c r="W800" s="259"/>
      <c r="X800" s="259"/>
      <c r="Y800" s="259"/>
      <c r="Z800" s="259"/>
    </row>
    <row r="801" spans="1:26" ht="15.75" customHeight="1">
      <c r="A801" s="259"/>
      <c r="B801" s="259"/>
      <c r="C801" s="259"/>
      <c r="D801" s="259"/>
      <c r="E801" s="259"/>
      <c r="F801" s="259"/>
      <c r="G801" s="259"/>
      <c r="H801" s="315"/>
      <c r="I801" s="259"/>
      <c r="J801" s="259"/>
      <c r="K801" s="259"/>
      <c r="L801" s="259"/>
      <c r="M801" s="259"/>
      <c r="N801" s="259"/>
      <c r="O801" s="259"/>
      <c r="P801" s="259"/>
      <c r="Q801" s="259"/>
      <c r="R801" s="259"/>
      <c r="S801" s="259"/>
      <c r="T801" s="259"/>
      <c r="U801" s="259"/>
      <c r="V801" s="259"/>
      <c r="W801" s="259"/>
      <c r="X801" s="259"/>
      <c r="Y801" s="259"/>
      <c r="Z801" s="259"/>
    </row>
    <row r="802" spans="1:26" ht="15.75" customHeight="1">
      <c r="A802" s="259"/>
      <c r="B802" s="259"/>
      <c r="C802" s="259"/>
      <c r="D802" s="259"/>
      <c r="E802" s="259"/>
      <c r="F802" s="259"/>
      <c r="G802" s="259"/>
      <c r="H802" s="315"/>
      <c r="I802" s="259"/>
      <c r="J802" s="259"/>
      <c r="K802" s="259"/>
      <c r="L802" s="259"/>
      <c r="M802" s="259"/>
      <c r="N802" s="259"/>
      <c r="O802" s="259"/>
      <c r="P802" s="259"/>
      <c r="Q802" s="259"/>
      <c r="R802" s="259"/>
      <c r="S802" s="259"/>
      <c r="T802" s="259"/>
      <c r="U802" s="259"/>
      <c r="V802" s="259"/>
      <c r="W802" s="259"/>
      <c r="X802" s="259"/>
      <c r="Y802" s="259"/>
      <c r="Z802" s="259"/>
    </row>
    <row r="803" spans="1:26" ht="15.75" customHeight="1">
      <c r="A803" s="259"/>
      <c r="B803" s="259"/>
      <c r="C803" s="259"/>
      <c r="D803" s="259"/>
      <c r="E803" s="259"/>
      <c r="F803" s="259"/>
      <c r="G803" s="259"/>
      <c r="H803" s="315"/>
      <c r="I803" s="259"/>
      <c r="J803" s="259"/>
      <c r="K803" s="259"/>
      <c r="L803" s="259"/>
      <c r="M803" s="259"/>
      <c r="N803" s="259"/>
      <c r="O803" s="259"/>
      <c r="P803" s="259"/>
      <c r="Q803" s="259"/>
      <c r="R803" s="259"/>
      <c r="S803" s="259"/>
      <c r="T803" s="259"/>
      <c r="U803" s="259"/>
      <c r="V803" s="259"/>
      <c r="W803" s="259"/>
      <c r="X803" s="259"/>
      <c r="Y803" s="259"/>
      <c r="Z803" s="259"/>
    </row>
    <row r="804" spans="1:26" ht="15.75" customHeight="1">
      <c r="A804" s="259"/>
      <c r="B804" s="259"/>
      <c r="C804" s="259"/>
      <c r="D804" s="259"/>
      <c r="E804" s="259"/>
      <c r="F804" s="259"/>
      <c r="G804" s="259"/>
      <c r="H804" s="315"/>
      <c r="I804" s="259"/>
      <c r="J804" s="259"/>
      <c r="K804" s="259"/>
      <c r="L804" s="259"/>
      <c r="M804" s="259"/>
      <c r="N804" s="259"/>
      <c r="O804" s="259"/>
      <c r="P804" s="259"/>
      <c r="Q804" s="259"/>
      <c r="R804" s="259"/>
      <c r="S804" s="259"/>
      <c r="T804" s="259"/>
      <c r="U804" s="259"/>
      <c r="V804" s="259"/>
      <c r="W804" s="259"/>
      <c r="X804" s="259"/>
      <c r="Y804" s="259"/>
      <c r="Z804" s="259"/>
    </row>
    <row r="805" spans="1:26" ht="15.75" customHeight="1">
      <c r="A805" s="259"/>
      <c r="B805" s="259"/>
      <c r="C805" s="259"/>
      <c r="D805" s="259"/>
      <c r="E805" s="259"/>
      <c r="F805" s="259"/>
      <c r="G805" s="259"/>
      <c r="H805" s="315"/>
      <c r="I805" s="259"/>
      <c r="J805" s="259"/>
      <c r="K805" s="259"/>
      <c r="L805" s="259"/>
      <c r="M805" s="259"/>
      <c r="N805" s="259"/>
      <c r="O805" s="259"/>
      <c r="P805" s="259"/>
      <c r="Q805" s="259"/>
      <c r="R805" s="259"/>
      <c r="S805" s="259"/>
      <c r="T805" s="259"/>
      <c r="U805" s="259"/>
      <c r="V805" s="259"/>
      <c r="W805" s="259"/>
      <c r="X805" s="259"/>
      <c r="Y805" s="259"/>
      <c r="Z805" s="259"/>
    </row>
    <row r="806" spans="1:26" ht="15.75" customHeight="1">
      <c r="A806" s="259"/>
      <c r="B806" s="259"/>
      <c r="C806" s="259"/>
      <c r="D806" s="259"/>
      <c r="E806" s="259"/>
      <c r="F806" s="259"/>
      <c r="G806" s="259"/>
      <c r="H806" s="315"/>
      <c r="I806" s="259"/>
      <c r="J806" s="259"/>
      <c r="K806" s="259"/>
      <c r="L806" s="259"/>
      <c r="M806" s="259"/>
      <c r="N806" s="259"/>
      <c r="O806" s="259"/>
      <c r="P806" s="259"/>
      <c r="Q806" s="259"/>
      <c r="R806" s="259"/>
      <c r="S806" s="259"/>
      <c r="T806" s="259"/>
      <c r="U806" s="259"/>
      <c r="V806" s="259"/>
      <c r="W806" s="259"/>
      <c r="X806" s="259"/>
      <c r="Y806" s="259"/>
      <c r="Z806" s="259"/>
    </row>
    <row r="807" spans="1:26" ht="15.75" customHeight="1">
      <c r="A807" s="259"/>
      <c r="B807" s="259"/>
      <c r="C807" s="259"/>
      <c r="D807" s="259"/>
      <c r="E807" s="259"/>
      <c r="F807" s="259"/>
      <c r="G807" s="259"/>
      <c r="H807" s="315"/>
      <c r="I807" s="259"/>
      <c r="J807" s="259"/>
      <c r="K807" s="259"/>
      <c r="L807" s="259"/>
      <c r="M807" s="259"/>
      <c r="N807" s="259"/>
      <c r="O807" s="259"/>
      <c r="P807" s="259"/>
      <c r="Q807" s="259"/>
      <c r="R807" s="259"/>
      <c r="S807" s="259"/>
      <c r="T807" s="259"/>
      <c r="U807" s="259"/>
      <c r="V807" s="259"/>
      <c r="W807" s="259"/>
      <c r="X807" s="259"/>
      <c r="Y807" s="259"/>
      <c r="Z807" s="259"/>
    </row>
    <row r="808" spans="1:26" ht="15.75" customHeight="1">
      <c r="A808" s="259"/>
      <c r="B808" s="259"/>
      <c r="C808" s="259"/>
      <c r="D808" s="259"/>
      <c r="E808" s="259"/>
      <c r="F808" s="259"/>
      <c r="G808" s="259"/>
      <c r="H808" s="315"/>
      <c r="I808" s="259"/>
      <c r="J808" s="259"/>
      <c r="K808" s="259"/>
      <c r="L808" s="259"/>
      <c r="M808" s="259"/>
      <c r="N808" s="259"/>
      <c r="O808" s="259"/>
      <c r="P808" s="259"/>
      <c r="Q808" s="259"/>
      <c r="R808" s="259"/>
      <c r="S808" s="259"/>
      <c r="T808" s="259"/>
      <c r="U808" s="259"/>
      <c r="V808" s="259"/>
      <c r="W808" s="259"/>
      <c r="X808" s="259"/>
      <c r="Y808" s="259"/>
      <c r="Z808" s="259"/>
    </row>
    <row r="809" spans="1:26" ht="15.75" customHeight="1">
      <c r="A809" s="259"/>
      <c r="B809" s="259"/>
      <c r="C809" s="259"/>
      <c r="D809" s="259"/>
      <c r="E809" s="259"/>
      <c r="F809" s="259"/>
      <c r="G809" s="259"/>
      <c r="H809" s="315"/>
      <c r="I809" s="259"/>
      <c r="J809" s="259"/>
      <c r="K809" s="259"/>
      <c r="L809" s="259"/>
      <c r="M809" s="259"/>
      <c r="N809" s="259"/>
      <c r="O809" s="259"/>
      <c r="P809" s="259"/>
      <c r="Q809" s="259"/>
      <c r="R809" s="259"/>
      <c r="S809" s="259"/>
      <c r="T809" s="259"/>
      <c r="U809" s="259"/>
      <c r="V809" s="259"/>
      <c r="W809" s="259"/>
      <c r="X809" s="259"/>
      <c r="Y809" s="259"/>
      <c r="Z809" s="259"/>
    </row>
    <row r="810" spans="1:26" ht="15.75" customHeight="1">
      <c r="A810" s="259"/>
      <c r="B810" s="259"/>
      <c r="C810" s="259"/>
      <c r="D810" s="259"/>
      <c r="E810" s="259"/>
      <c r="F810" s="259"/>
      <c r="G810" s="259"/>
      <c r="H810" s="315"/>
      <c r="I810" s="259"/>
      <c r="J810" s="259"/>
      <c r="K810" s="259"/>
      <c r="L810" s="259"/>
      <c r="M810" s="259"/>
      <c r="N810" s="259"/>
      <c r="O810" s="259"/>
      <c r="P810" s="259"/>
      <c r="Q810" s="259"/>
      <c r="R810" s="259"/>
      <c r="S810" s="259"/>
      <c r="T810" s="259"/>
      <c r="U810" s="259"/>
      <c r="V810" s="259"/>
      <c r="W810" s="259"/>
      <c r="X810" s="259"/>
      <c r="Y810" s="259"/>
      <c r="Z810" s="259"/>
    </row>
    <row r="811" spans="1:26" ht="15.75" customHeight="1">
      <c r="A811" s="259"/>
      <c r="B811" s="259"/>
      <c r="C811" s="259"/>
      <c r="D811" s="259"/>
      <c r="E811" s="259"/>
      <c r="F811" s="259"/>
      <c r="G811" s="259"/>
      <c r="H811" s="315"/>
      <c r="I811" s="259"/>
      <c r="J811" s="259"/>
      <c r="K811" s="259"/>
      <c r="L811" s="259"/>
      <c r="M811" s="259"/>
      <c r="N811" s="259"/>
      <c r="O811" s="259"/>
      <c r="P811" s="259"/>
      <c r="Q811" s="259"/>
      <c r="R811" s="259"/>
      <c r="S811" s="259"/>
      <c r="T811" s="259"/>
      <c r="U811" s="259"/>
      <c r="V811" s="259"/>
      <c r="W811" s="259"/>
      <c r="X811" s="259"/>
      <c r="Y811" s="259"/>
      <c r="Z811" s="259"/>
    </row>
    <row r="812" spans="1:26" ht="15.75" customHeight="1">
      <c r="A812" s="259"/>
      <c r="B812" s="259"/>
      <c r="C812" s="259"/>
      <c r="D812" s="259"/>
      <c r="E812" s="259"/>
      <c r="F812" s="259"/>
      <c r="G812" s="259"/>
      <c r="H812" s="315"/>
      <c r="I812" s="259"/>
      <c r="J812" s="259"/>
      <c r="K812" s="259"/>
      <c r="L812" s="259"/>
      <c r="M812" s="259"/>
      <c r="N812" s="259"/>
      <c r="O812" s="259"/>
      <c r="P812" s="259"/>
      <c r="Q812" s="259"/>
      <c r="R812" s="259"/>
      <c r="S812" s="259"/>
      <c r="T812" s="259"/>
      <c r="U812" s="259"/>
      <c r="V812" s="259"/>
      <c r="W812" s="259"/>
      <c r="X812" s="259"/>
      <c r="Y812" s="259"/>
      <c r="Z812" s="259"/>
    </row>
    <row r="813" spans="1:26" ht="15.75" customHeight="1">
      <c r="A813" s="259"/>
      <c r="B813" s="259"/>
      <c r="C813" s="259"/>
      <c r="D813" s="259"/>
      <c r="E813" s="259"/>
      <c r="F813" s="259"/>
      <c r="G813" s="259"/>
      <c r="H813" s="315"/>
      <c r="I813" s="259"/>
      <c r="J813" s="259"/>
      <c r="K813" s="259"/>
      <c r="L813" s="259"/>
      <c r="M813" s="259"/>
      <c r="N813" s="259"/>
      <c r="O813" s="259"/>
      <c r="P813" s="259"/>
      <c r="Q813" s="259"/>
      <c r="R813" s="259"/>
      <c r="S813" s="259"/>
      <c r="T813" s="259"/>
      <c r="U813" s="259"/>
      <c r="V813" s="259"/>
      <c r="W813" s="259"/>
      <c r="X813" s="259"/>
      <c r="Y813" s="259"/>
      <c r="Z813" s="259"/>
    </row>
    <row r="814" spans="1:26" ht="15.75" customHeight="1">
      <c r="A814" s="259"/>
      <c r="B814" s="259"/>
      <c r="C814" s="259"/>
      <c r="D814" s="259"/>
      <c r="E814" s="259"/>
      <c r="F814" s="259"/>
      <c r="G814" s="259"/>
      <c r="H814" s="315"/>
      <c r="I814" s="259"/>
      <c r="J814" s="259"/>
      <c r="K814" s="259"/>
      <c r="L814" s="259"/>
      <c r="M814" s="259"/>
      <c r="N814" s="259"/>
      <c r="O814" s="259"/>
      <c r="P814" s="259"/>
      <c r="Q814" s="259"/>
      <c r="R814" s="259"/>
      <c r="S814" s="259"/>
      <c r="T814" s="259"/>
      <c r="U814" s="259"/>
      <c r="V814" s="259"/>
      <c r="W814" s="259"/>
      <c r="X814" s="259"/>
      <c r="Y814" s="259"/>
      <c r="Z814" s="259"/>
    </row>
    <row r="815" spans="1:26" ht="15.75" customHeight="1">
      <c r="A815" s="259"/>
      <c r="B815" s="259"/>
      <c r="C815" s="259"/>
      <c r="D815" s="259"/>
      <c r="E815" s="259"/>
      <c r="F815" s="259"/>
      <c r="G815" s="259"/>
      <c r="H815" s="315"/>
      <c r="I815" s="259"/>
      <c r="J815" s="259"/>
      <c r="K815" s="259"/>
      <c r="L815" s="259"/>
      <c r="M815" s="259"/>
      <c r="N815" s="259"/>
      <c r="O815" s="259"/>
      <c r="P815" s="259"/>
      <c r="Q815" s="259"/>
      <c r="R815" s="259"/>
      <c r="S815" s="259"/>
      <c r="T815" s="259"/>
      <c r="U815" s="259"/>
      <c r="V815" s="259"/>
      <c r="W815" s="259"/>
      <c r="X815" s="259"/>
      <c r="Y815" s="259"/>
      <c r="Z815" s="259"/>
    </row>
    <row r="816" spans="1:26" ht="15.75" customHeight="1">
      <c r="A816" s="259"/>
      <c r="B816" s="259"/>
      <c r="C816" s="259"/>
      <c r="D816" s="259"/>
      <c r="E816" s="259"/>
      <c r="F816" s="259"/>
      <c r="G816" s="259"/>
      <c r="H816" s="315"/>
      <c r="I816" s="259"/>
      <c r="J816" s="259"/>
      <c r="K816" s="259"/>
      <c r="L816" s="259"/>
      <c r="M816" s="259"/>
      <c r="N816" s="259"/>
      <c r="O816" s="259"/>
      <c r="P816" s="259"/>
      <c r="Q816" s="259"/>
      <c r="R816" s="259"/>
      <c r="S816" s="259"/>
      <c r="T816" s="259"/>
      <c r="U816" s="259"/>
      <c r="V816" s="259"/>
      <c r="W816" s="259"/>
      <c r="X816" s="259"/>
      <c r="Y816" s="259"/>
      <c r="Z816" s="259"/>
    </row>
    <row r="817" spans="1:26" ht="15.75" customHeight="1">
      <c r="A817" s="259"/>
      <c r="B817" s="259"/>
      <c r="C817" s="259"/>
      <c r="D817" s="259"/>
      <c r="E817" s="259"/>
      <c r="F817" s="259"/>
      <c r="G817" s="259"/>
      <c r="H817" s="315"/>
      <c r="I817" s="259"/>
      <c r="J817" s="259"/>
      <c r="K817" s="259"/>
      <c r="L817" s="259"/>
      <c r="M817" s="259"/>
      <c r="N817" s="259"/>
      <c r="O817" s="259"/>
      <c r="P817" s="259"/>
      <c r="Q817" s="259"/>
      <c r="R817" s="259"/>
      <c r="S817" s="259"/>
      <c r="T817" s="259"/>
      <c r="U817" s="259"/>
      <c r="V817" s="259"/>
      <c r="W817" s="259"/>
      <c r="X817" s="259"/>
      <c r="Y817" s="259"/>
      <c r="Z817" s="259"/>
    </row>
    <row r="818" spans="1:26" ht="15.75" customHeight="1">
      <c r="A818" s="259"/>
      <c r="B818" s="259"/>
      <c r="C818" s="259"/>
      <c r="D818" s="259"/>
      <c r="E818" s="259"/>
      <c r="F818" s="259"/>
      <c r="G818" s="259"/>
      <c r="H818" s="315"/>
      <c r="I818" s="259"/>
      <c r="J818" s="259"/>
      <c r="K818" s="259"/>
      <c r="L818" s="259"/>
      <c r="M818" s="259"/>
      <c r="N818" s="259"/>
      <c r="O818" s="259"/>
      <c r="P818" s="259"/>
      <c r="Q818" s="259"/>
      <c r="R818" s="259"/>
      <c r="S818" s="259"/>
      <c r="T818" s="259"/>
      <c r="U818" s="259"/>
      <c r="V818" s="259"/>
      <c r="W818" s="259"/>
      <c r="X818" s="259"/>
      <c r="Y818" s="259"/>
      <c r="Z818" s="259"/>
    </row>
    <row r="819" spans="1:26" ht="15.75" customHeight="1">
      <c r="A819" s="259"/>
      <c r="B819" s="259"/>
      <c r="C819" s="259"/>
      <c r="D819" s="259"/>
      <c r="E819" s="259"/>
      <c r="F819" s="259"/>
      <c r="G819" s="259"/>
      <c r="H819" s="315"/>
      <c r="I819" s="259"/>
      <c r="J819" s="259"/>
      <c r="K819" s="259"/>
      <c r="L819" s="259"/>
      <c r="M819" s="259"/>
      <c r="N819" s="259"/>
      <c r="O819" s="259"/>
      <c r="P819" s="259"/>
      <c r="Q819" s="259"/>
      <c r="R819" s="259"/>
      <c r="S819" s="259"/>
      <c r="T819" s="259"/>
      <c r="U819" s="259"/>
      <c r="V819" s="259"/>
      <c r="W819" s="259"/>
      <c r="X819" s="259"/>
      <c r="Y819" s="259"/>
      <c r="Z819" s="259"/>
    </row>
    <row r="820" spans="1:26" ht="15.75" customHeight="1">
      <c r="A820" s="259"/>
      <c r="B820" s="259"/>
      <c r="C820" s="259"/>
      <c r="D820" s="259"/>
      <c r="E820" s="259"/>
      <c r="F820" s="259"/>
      <c r="G820" s="259"/>
      <c r="H820" s="315"/>
      <c r="I820" s="259"/>
      <c r="J820" s="259"/>
      <c r="K820" s="259"/>
      <c r="L820" s="259"/>
      <c r="M820" s="259"/>
      <c r="N820" s="259"/>
      <c r="O820" s="259"/>
      <c r="P820" s="259"/>
      <c r="Q820" s="259"/>
      <c r="R820" s="259"/>
      <c r="S820" s="259"/>
      <c r="T820" s="259"/>
      <c r="U820" s="259"/>
      <c r="V820" s="259"/>
      <c r="W820" s="259"/>
      <c r="X820" s="259"/>
      <c r="Y820" s="259"/>
      <c r="Z820" s="259"/>
    </row>
    <row r="821" spans="1:26" ht="15.75" customHeight="1">
      <c r="A821" s="259"/>
      <c r="B821" s="259"/>
      <c r="C821" s="259"/>
      <c r="D821" s="259"/>
      <c r="E821" s="259"/>
      <c r="F821" s="259"/>
      <c r="G821" s="259"/>
      <c r="H821" s="315"/>
      <c r="I821" s="259"/>
      <c r="J821" s="259"/>
      <c r="K821" s="259"/>
      <c r="L821" s="259"/>
      <c r="M821" s="259"/>
      <c r="N821" s="259"/>
      <c r="O821" s="259"/>
      <c r="P821" s="259"/>
      <c r="Q821" s="259"/>
      <c r="R821" s="259"/>
      <c r="S821" s="259"/>
      <c r="T821" s="259"/>
      <c r="U821" s="259"/>
      <c r="V821" s="259"/>
      <c r="W821" s="259"/>
      <c r="X821" s="259"/>
      <c r="Y821" s="259"/>
      <c r="Z821" s="259"/>
    </row>
    <row r="822" spans="1:26" ht="15.75" customHeight="1">
      <c r="A822" s="259"/>
      <c r="B822" s="259"/>
      <c r="C822" s="259"/>
      <c r="D822" s="259"/>
      <c r="E822" s="259"/>
      <c r="F822" s="259"/>
      <c r="G822" s="259"/>
      <c r="H822" s="315"/>
      <c r="I822" s="259"/>
      <c r="J822" s="259"/>
      <c r="K822" s="259"/>
      <c r="L822" s="259"/>
      <c r="M822" s="259"/>
      <c r="N822" s="259"/>
      <c r="O822" s="259"/>
      <c r="P822" s="259"/>
      <c r="Q822" s="259"/>
      <c r="R822" s="259"/>
      <c r="S822" s="259"/>
      <c r="T822" s="259"/>
      <c r="U822" s="259"/>
      <c r="V822" s="259"/>
      <c r="W822" s="259"/>
      <c r="X822" s="259"/>
      <c r="Y822" s="259"/>
      <c r="Z822" s="259"/>
    </row>
    <row r="823" spans="1:26" ht="15.75" customHeight="1">
      <c r="A823" s="259"/>
      <c r="B823" s="259"/>
      <c r="C823" s="259"/>
      <c r="D823" s="259"/>
      <c r="E823" s="259"/>
      <c r="F823" s="259"/>
      <c r="G823" s="259"/>
      <c r="H823" s="315"/>
      <c r="I823" s="259"/>
      <c r="J823" s="259"/>
      <c r="K823" s="259"/>
      <c r="L823" s="259"/>
      <c r="M823" s="259"/>
      <c r="N823" s="259"/>
      <c r="O823" s="259"/>
      <c r="P823" s="259"/>
      <c r="Q823" s="259"/>
      <c r="R823" s="259"/>
      <c r="S823" s="259"/>
      <c r="T823" s="259"/>
      <c r="U823" s="259"/>
      <c r="V823" s="259"/>
      <c r="W823" s="259"/>
      <c r="X823" s="259"/>
      <c r="Y823" s="259"/>
      <c r="Z823" s="259"/>
    </row>
    <row r="824" spans="1:26" ht="15.75" customHeight="1">
      <c r="A824" s="259"/>
      <c r="B824" s="259"/>
      <c r="C824" s="259"/>
      <c r="D824" s="259"/>
      <c r="E824" s="259"/>
      <c r="F824" s="259"/>
      <c r="G824" s="259"/>
      <c r="H824" s="315"/>
      <c r="I824" s="259"/>
      <c r="J824" s="259"/>
      <c r="K824" s="259"/>
      <c r="L824" s="259"/>
      <c r="M824" s="259"/>
      <c r="N824" s="259"/>
      <c r="O824" s="259"/>
      <c r="P824" s="259"/>
      <c r="Q824" s="259"/>
      <c r="R824" s="259"/>
      <c r="S824" s="259"/>
      <c r="T824" s="259"/>
      <c r="U824" s="259"/>
      <c r="V824" s="259"/>
      <c r="W824" s="259"/>
      <c r="X824" s="259"/>
      <c r="Y824" s="259"/>
      <c r="Z824" s="259"/>
    </row>
    <row r="825" spans="1:26" ht="15.75" customHeight="1">
      <c r="A825" s="259"/>
      <c r="B825" s="259"/>
      <c r="C825" s="259"/>
      <c r="D825" s="259"/>
      <c r="E825" s="259"/>
      <c r="F825" s="259"/>
      <c r="G825" s="259"/>
      <c r="H825" s="315"/>
      <c r="I825" s="259"/>
      <c r="J825" s="259"/>
      <c r="K825" s="259"/>
      <c r="L825" s="259"/>
      <c r="M825" s="259"/>
      <c r="N825" s="259"/>
      <c r="O825" s="259"/>
      <c r="P825" s="259"/>
      <c r="Q825" s="259"/>
      <c r="R825" s="259"/>
      <c r="S825" s="259"/>
      <c r="T825" s="259"/>
      <c r="U825" s="259"/>
      <c r="V825" s="259"/>
      <c r="W825" s="259"/>
      <c r="X825" s="259"/>
      <c r="Y825" s="259"/>
      <c r="Z825" s="259"/>
    </row>
    <row r="826" spans="1:26" ht="15.75" customHeight="1">
      <c r="A826" s="259"/>
      <c r="B826" s="259"/>
      <c r="C826" s="259"/>
      <c r="D826" s="259"/>
      <c r="E826" s="259"/>
      <c r="F826" s="259"/>
      <c r="G826" s="259"/>
      <c r="H826" s="315"/>
      <c r="I826" s="259"/>
      <c r="J826" s="259"/>
      <c r="K826" s="259"/>
      <c r="L826" s="259"/>
      <c r="M826" s="259"/>
      <c r="N826" s="259"/>
      <c r="O826" s="259"/>
      <c r="P826" s="259"/>
      <c r="Q826" s="259"/>
      <c r="R826" s="259"/>
      <c r="S826" s="259"/>
      <c r="T826" s="259"/>
      <c r="U826" s="259"/>
      <c r="V826" s="259"/>
      <c r="W826" s="259"/>
      <c r="X826" s="259"/>
      <c r="Y826" s="259"/>
      <c r="Z826" s="259"/>
    </row>
    <row r="827" spans="1:26" ht="15.75" customHeight="1">
      <c r="A827" s="259"/>
      <c r="B827" s="259"/>
      <c r="C827" s="259"/>
      <c r="D827" s="259"/>
      <c r="E827" s="259"/>
      <c r="F827" s="259"/>
      <c r="G827" s="259"/>
      <c r="H827" s="315"/>
      <c r="I827" s="259"/>
      <c r="J827" s="259"/>
      <c r="K827" s="259"/>
      <c r="L827" s="259"/>
      <c r="M827" s="259"/>
      <c r="N827" s="259"/>
      <c r="O827" s="259"/>
      <c r="P827" s="259"/>
      <c r="Q827" s="259"/>
      <c r="R827" s="259"/>
      <c r="S827" s="259"/>
      <c r="T827" s="259"/>
      <c r="U827" s="259"/>
      <c r="V827" s="259"/>
      <c r="W827" s="259"/>
      <c r="X827" s="259"/>
      <c r="Y827" s="259"/>
      <c r="Z827" s="259"/>
    </row>
    <row r="828" spans="1:26" ht="15.75" customHeight="1">
      <c r="A828" s="259"/>
      <c r="B828" s="259"/>
      <c r="C828" s="259"/>
      <c r="D828" s="259"/>
      <c r="E828" s="259"/>
      <c r="F828" s="259"/>
      <c r="G828" s="259"/>
      <c r="H828" s="315"/>
      <c r="I828" s="259"/>
      <c r="J828" s="259"/>
      <c r="K828" s="259"/>
      <c r="L828" s="259"/>
      <c r="M828" s="259"/>
      <c r="N828" s="259"/>
      <c r="O828" s="259"/>
      <c r="P828" s="259"/>
      <c r="Q828" s="259"/>
      <c r="R828" s="259"/>
      <c r="S828" s="259"/>
      <c r="T828" s="259"/>
      <c r="U828" s="259"/>
      <c r="V828" s="259"/>
      <c r="W828" s="259"/>
      <c r="X828" s="259"/>
      <c r="Y828" s="259"/>
      <c r="Z828" s="259"/>
    </row>
    <row r="829" spans="1:26" ht="15.75" customHeight="1">
      <c r="A829" s="259"/>
      <c r="B829" s="259"/>
      <c r="C829" s="259"/>
      <c r="D829" s="259"/>
      <c r="E829" s="259"/>
      <c r="F829" s="259"/>
      <c r="G829" s="259"/>
      <c r="H829" s="315"/>
      <c r="I829" s="259"/>
      <c r="J829" s="259"/>
      <c r="K829" s="259"/>
      <c r="L829" s="259"/>
      <c r="M829" s="259"/>
      <c r="N829" s="259"/>
      <c r="O829" s="259"/>
      <c r="P829" s="259"/>
      <c r="Q829" s="259"/>
      <c r="R829" s="259"/>
      <c r="S829" s="259"/>
      <c r="T829" s="259"/>
      <c r="U829" s="259"/>
      <c r="V829" s="259"/>
      <c r="W829" s="259"/>
      <c r="X829" s="259"/>
      <c r="Y829" s="259"/>
      <c r="Z829" s="259"/>
    </row>
    <row r="830" spans="1:26" ht="15.75" customHeight="1">
      <c r="A830" s="259"/>
      <c r="B830" s="259"/>
      <c r="C830" s="259"/>
      <c r="D830" s="259"/>
      <c r="E830" s="259"/>
      <c r="F830" s="259"/>
      <c r="G830" s="259"/>
      <c r="H830" s="315"/>
      <c r="I830" s="259"/>
      <c r="J830" s="259"/>
      <c r="K830" s="259"/>
      <c r="L830" s="259"/>
      <c r="M830" s="259"/>
      <c r="N830" s="259"/>
      <c r="O830" s="259"/>
      <c r="P830" s="259"/>
      <c r="Q830" s="259"/>
      <c r="R830" s="259"/>
      <c r="S830" s="259"/>
      <c r="T830" s="259"/>
      <c r="U830" s="259"/>
      <c r="V830" s="259"/>
      <c r="W830" s="259"/>
      <c r="X830" s="259"/>
      <c r="Y830" s="259"/>
      <c r="Z830" s="259"/>
    </row>
    <row r="831" spans="1:26" ht="15.75" customHeight="1">
      <c r="A831" s="259"/>
      <c r="B831" s="259"/>
      <c r="C831" s="259"/>
      <c r="D831" s="259"/>
      <c r="E831" s="259"/>
      <c r="F831" s="259"/>
      <c r="G831" s="259"/>
      <c r="H831" s="315"/>
      <c r="I831" s="259"/>
      <c r="J831" s="259"/>
      <c r="K831" s="259"/>
      <c r="L831" s="259"/>
      <c r="M831" s="259"/>
      <c r="N831" s="259"/>
      <c r="O831" s="259"/>
      <c r="P831" s="259"/>
      <c r="Q831" s="259"/>
      <c r="R831" s="259"/>
      <c r="S831" s="259"/>
      <c r="T831" s="259"/>
      <c r="U831" s="259"/>
      <c r="V831" s="259"/>
      <c r="W831" s="259"/>
      <c r="X831" s="259"/>
      <c r="Y831" s="259"/>
      <c r="Z831" s="259"/>
    </row>
    <row r="832" spans="1:26" ht="15.75" customHeight="1">
      <c r="A832" s="259"/>
      <c r="B832" s="259"/>
      <c r="C832" s="259"/>
      <c r="D832" s="259"/>
      <c r="E832" s="259"/>
      <c r="F832" s="259"/>
      <c r="G832" s="259"/>
      <c r="H832" s="315"/>
      <c r="I832" s="259"/>
      <c r="J832" s="259"/>
      <c r="K832" s="259"/>
      <c r="L832" s="259"/>
      <c r="M832" s="259"/>
      <c r="N832" s="259"/>
      <c r="O832" s="259"/>
      <c r="P832" s="259"/>
      <c r="Q832" s="259"/>
      <c r="R832" s="259"/>
      <c r="S832" s="259"/>
      <c r="T832" s="259"/>
      <c r="U832" s="259"/>
      <c r="V832" s="259"/>
      <c r="W832" s="259"/>
      <c r="X832" s="259"/>
      <c r="Y832" s="259"/>
      <c r="Z832" s="259"/>
    </row>
    <row r="833" spans="1:26" ht="15.75" customHeight="1">
      <c r="A833" s="259"/>
      <c r="B833" s="259"/>
      <c r="C833" s="259"/>
      <c r="D833" s="259"/>
      <c r="E833" s="259"/>
      <c r="F833" s="259"/>
      <c r="G833" s="259"/>
      <c r="H833" s="315"/>
      <c r="I833" s="259"/>
      <c r="J833" s="259"/>
      <c r="K833" s="259"/>
      <c r="L833" s="259"/>
      <c r="M833" s="259"/>
      <c r="N833" s="259"/>
      <c r="O833" s="259"/>
      <c r="P833" s="259"/>
      <c r="Q833" s="259"/>
      <c r="R833" s="259"/>
      <c r="S833" s="259"/>
      <c r="T833" s="259"/>
      <c r="U833" s="259"/>
      <c r="V833" s="259"/>
      <c r="W833" s="259"/>
      <c r="X833" s="259"/>
      <c r="Y833" s="259"/>
      <c r="Z833" s="259"/>
    </row>
    <row r="834" spans="1:26" ht="15.75" customHeight="1">
      <c r="A834" s="259"/>
      <c r="B834" s="259"/>
      <c r="C834" s="259"/>
      <c r="D834" s="259"/>
      <c r="E834" s="259"/>
      <c r="F834" s="259"/>
      <c r="G834" s="259"/>
      <c r="H834" s="315"/>
      <c r="I834" s="259"/>
      <c r="J834" s="259"/>
      <c r="K834" s="259"/>
      <c r="L834" s="259"/>
      <c r="M834" s="259"/>
      <c r="N834" s="259"/>
      <c r="O834" s="259"/>
      <c r="P834" s="259"/>
      <c r="Q834" s="259"/>
      <c r="R834" s="259"/>
      <c r="S834" s="259"/>
      <c r="T834" s="259"/>
      <c r="U834" s="259"/>
      <c r="V834" s="259"/>
      <c r="W834" s="259"/>
      <c r="X834" s="259"/>
      <c r="Y834" s="259"/>
      <c r="Z834" s="259"/>
    </row>
    <row r="835" spans="1:26" ht="15.75" customHeight="1">
      <c r="A835" s="259"/>
      <c r="B835" s="259"/>
      <c r="C835" s="259"/>
      <c r="D835" s="259"/>
      <c r="E835" s="259"/>
      <c r="F835" s="259"/>
      <c r="G835" s="259"/>
      <c r="H835" s="315"/>
      <c r="I835" s="259"/>
      <c r="J835" s="259"/>
      <c r="K835" s="259"/>
      <c r="L835" s="259"/>
      <c r="M835" s="259"/>
      <c r="N835" s="259"/>
      <c r="O835" s="259"/>
      <c r="P835" s="259"/>
      <c r="Q835" s="259"/>
      <c r="R835" s="259"/>
      <c r="S835" s="259"/>
      <c r="T835" s="259"/>
      <c r="U835" s="259"/>
      <c r="V835" s="259"/>
      <c r="W835" s="259"/>
      <c r="X835" s="259"/>
      <c r="Y835" s="259"/>
      <c r="Z835" s="259"/>
    </row>
    <row r="836" spans="1:26" ht="15.75" customHeight="1">
      <c r="A836" s="259"/>
      <c r="B836" s="259"/>
      <c r="C836" s="259"/>
      <c r="D836" s="259"/>
      <c r="E836" s="259"/>
      <c r="F836" s="259"/>
      <c r="G836" s="259"/>
      <c r="H836" s="315"/>
      <c r="I836" s="259"/>
      <c r="J836" s="259"/>
      <c r="K836" s="259"/>
      <c r="L836" s="259"/>
      <c r="M836" s="259"/>
      <c r="N836" s="259"/>
      <c r="O836" s="259"/>
      <c r="P836" s="259"/>
      <c r="Q836" s="259"/>
      <c r="R836" s="259"/>
      <c r="S836" s="259"/>
      <c r="T836" s="259"/>
      <c r="U836" s="259"/>
      <c r="V836" s="259"/>
      <c r="W836" s="259"/>
      <c r="X836" s="259"/>
      <c r="Y836" s="259"/>
      <c r="Z836" s="259"/>
    </row>
    <row r="837" spans="1:26" ht="15.75" customHeight="1">
      <c r="A837" s="259"/>
      <c r="B837" s="259"/>
      <c r="C837" s="259"/>
      <c r="D837" s="259"/>
      <c r="E837" s="259"/>
      <c r="F837" s="259"/>
      <c r="G837" s="259"/>
      <c r="H837" s="315"/>
      <c r="I837" s="259"/>
      <c r="J837" s="259"/>
      <c r="K837" s="259"/>
      <c r="L837" s="259"/>
      <c r="M837" s="259"/>
      <c r="N837" s="259"/>
      <c r="O837" s="259"/>
      <c r="P837" s="259"/>
      <c r="Q837" s="259"/>
      <c r="R837" s="259"/>
      <c r="S837" s="259"/>
      <c r="T837" s="259"/>
      <c r="U837" s="259"/>
      <c r="V837" s="259"/>
      <c r="W837" s="259"/>
      <c r="X837" s="259"/>
      <c r="Y837" s="259"/>
      <c r="Z837" s="259"/>
    </row>
    <row r="838" spans="1:26" ht="15.75" customHeight="1">
      <c r="A838" s="259"/>
      <c r="B838" s="259"/>
      <c r="C838" s="259"/>
      <c r="D838" s="259"/>
      <c r="E838" s="259"/>
      <c r="F838" s="259"/>
      <c r="G838" s="259"/>
      <c r="H838" s="315"/>
      <c r="I838" s="259"/>
      <c r="J838" s="259"/>
      <c r="K838" s="259"/>
      <c r="L838" s="259"/>
      <c r="M838" s="259"/>
      <c r="N838" s="259"/>
      <c r="O838" s="259"/>
      <c r="P838" s="259"/>
      <c r="Q838" s="259"/>
      <c r="R838" s="259"/>
      <c r="S838" s="259"/>
      <c r="T838" s="259"/>
      <c r="U838" s="259"/>
      <c r="V838" s="259"/>
      <c r="W838" s="259"/>
      <c r="X838" s="259"/>
      <c r="Y838" s="259"/>
      <c r="Z838" s="259"/>
    </row>
    <row r="839" spans="1:26" ht="15.75" customHeight="1">
      <c r="A839" s="259"/>
      <c r="B839" s="259"/>
      <c r="C839" s="259"/>
      <c r="D839" s="259"/>
      <c r="E839" s="259"/>
      <c r="F839" s="259"/>
      <c r="G839" s="259"/>
      <c r="H839" s="315"/>
      <c r="I839" s="259"/>
      <c r="J839" s="259"/>
      <c r="K839" s="259"/>
      <c r="L839" s="259"/>
      <c r="M839" s="259"/>
      <c r="N839" s="259"/>
      <c r="O839" s="259"/>
      <c r="P839" s="259"/>
      <c r="Q839" s="259"/>
      <c r="R839" s="259"/>
      <c r="S839" s="259"/>
      <c r="T839" s="259"/>
      <c r="U839" s="259"/>
      <c r="V839" s="259"/>
      <c r="W839" s="259"/>
      <c r="X839" s="259"/>
      <c r="Y839" s="259"/>
      <c r="Z839" s="259"/>
    </row>
    <row r="840" spans="1:26" ht="15.75" customHeight="1">
      <c r="A840" s="259"/>
      <c r="B840" s="259"/>
      <c r="C840" s="259"/>
      <c r="D840" s="259"/>
      <c r="E840" s="259"/>
      <c r="F840" s="259"/>
      <c r="G840" s="259"/>
      <c r="H840" s="315"/>
      <c r="I840" s="259"/>
      <c r="J840" s="259"/>
      <c r="K840" s="259"/>
      <c r="L840" s="259"/>
      <c r="M840" s="259"/>
      <c r="N840" s="259"/>
      <c r="O840" s="259"/>
      <c r="P840" s="259"/>
      <c r="Q840" s="259"/>
      <c r="R840" s="259"/>
      <c r="S840" s="259"/>
      <c r="T840" s="259"/>
      <c r="U840" s="259"/>
      <c r="V840" s="259"/>
      <c r="W840" s="259"/>
      <c r="X840" s="259"/>
      <c r="Y840" s="259"/>
      <c r="Z840" s="259"/>
    </row>
    <row r="841" spans="1:26" ht="15.75" customHeight="1">
      <c r="A841" s="259"/>
      <c r="B841" s="259"/>
      <c r="C841" s="259"/>
      <c r="D841" s="259"/>
      <c r="E841" s="259"/>
      <c r="F841" s="259"/>
      <c r="G841" s="259"/>
      <c r="H841" s="315"/>
      <c r="I841" s="259"/>
      <c r="J841" s="259"/>
      <c r="K841" s="259"/>
      <c r="L841" s="259"/>
      <c r="M841" s="259"/>
      <c r="N841" s="259"/>
      <c r="O841" s="259"/>
      <c r="P841" s="259"/>
      <c r="Q841" s="259"/>
      <c r="R841" s="259"/>
      <c r="S841" s="259"/>
      <c r="T841" s="259"/>
      <c r="U841" s="259"/>
      <c r="V841" s="259"/>
      <c r="W841" s="259"/>
      <c r="X841" s="259"/>
      <c r="Y841" s="259"/>
      <c r="Z841" s="259"/>
    </row>
    <row r="842" spans="1:26" ht="15.75" customHeight="1">
      <c r="A842" s="259"/>
      <c r="B842" s="259"/>
      <c r="C842" s="259"/>
      <c r="D842" s="259"/>
      <c r="E842" s="259"/>
      <c r="F842" s="259"/>
      <c r="G842" s="259"/>
      <c r="H842" s="315"/>
      <c r="I842" s="259"/>
      <c r="J842" s="259"/>
      <c r="K842" s="259"/>
      <c r="L842" s="259"/>
      <c r="M842" s="259"/>
      <c r="N842" s="259"/>
      <c r="O842" s="259"/>
      <c r="P842" s="259"/>
      <c r="Q842" s="259"/>
      <c r="R842" s="259"/>
      <c r="S842" s="259"/>
      <c r="T842" s="259"/>
      <c r="U842" s="259"/>
      <c r="V842" s="259"/>
      <c r="W842" s="259"/>
      <c r="X842" s="259"/>
      <c r="Y842" s="259"/>
      <c r="Z842" s="259"/>
    </row>
    <row r="843" spans="1:26" ht="15.75" customHeight="1">
      <c r="A843" s="259"/>
      <c r="B843" s="259"/>
      <c r="C843" s="259"/>
      <c r="D843" s="259"/>
      <c r="E843" s="259"/>
      <c r="F843" s="259"/>
      <c r="G843" s="259"/>
      <c r="H843" s="315"/>
      <c r="I843" s="259"/>
      <c r="J843" s="259"/>
      <c r="K843" s="259"/>
      <c r="L843" s="259"/>
      <c r="M843" s="259"/>
      <c r="N843" s="259"/>
      <c r="O843" s="259"/>
      <c r="P843" s="259"/>
      <c r="Q843" s="259"/>
      <c r="R843" s="259"/>
      <c r="S843" s="259"/>
      <c r="T843" s="259"/>
      <c r="U843" s="259"/>
      <c r="V843" s="259"/>
      <c r="W843" s="259"/>
      <c r="X843" s="259"/>
      <c r="Y843" s="259"/>
      <c r="Z843" s="259"/>
    </row>
    <row r="844" spans="1:26" ht="15.75" customHeight="1">
      <c r="A844" s="259"/>
      <c r="B844" s="259"/>
      <c r="C844" s="259"/>
      <c r="D844" s="259"/>
      <c r="E844" s="259"/>
      <c r="F844" s="259"/>
      <c r="G844" s="259"/>
      <c r="H844" s="315"/>
      <c r="I844" s="259"/>
      <c r="J844" s="259"/>
      <c r="K844" s="259"/>
      <c r="L844" s="259"/>
      <c r="M844" s="259"/>
      <c r="N844" s="259"/>
      <c r="O844" s="259"/>
      <c r="P844" s="259"/>
      <c r="Q844" s="259"/>
      <c r="R844" s="259"/>
      <c r="S844" s="259"/>
      <c r="T844" s="259"/>
      <c r="U844" s="259"/>
      <c r="V844" s="259"/>
      <c r="W844" s="259"/>
      <c r="X844" s="259"/>
      <c r="Y844" s="259"/>
      <c r="Z844" s="259"/>
    </row>
    <row r="845" spans="1:26" ht="15.75" customHeight="1">
      <c r="A845" s="259"/>
      <c r="B845" s="259"/>
      <c r="C845" s="259"/>
      <c r="D845" s="259"/>
      <c r="E845" s="259"/>
      <c r="F845" s="259"/>
      <c r="G845" s="259"/>
      <c r="H845" s="315"/>
      <c r="I845" s="259"/>
      <c r="J845" s="259"/>
      <c r="K845" s="259"/>
      <c r="L845" s="259"/>
      <c r="M845" s="259"/>
      <c r="N845" s="259"/>
      <c r="O845" s="259"/>
      <c r="P845" s="259"/>
      <c r="Q845" s="259"/>
      <c r="R845" s="259"/>
      <c r="S845" s="259"/>
      <c r="T845" s="259"/>
      <c r="U845" s="259"/>
      <c r="V845" s="259"/>
      <c r="W845" s="259"/>
      <c r="X845" s="259"/>
      <c r="Y845" s="259"/>
      <c r="Z845" s="259"/>
    </row>
    <row r="846" spans="1:26" ht="15.75" customHeight="1">
      <c r="A846" s="259"/>
      <c r="B846" s="259"/>
      <c r="C846" s="259"/>
      <c r="D846" s="259"/>
      <c r="E846" s="259"/>
      <c r="F846" s="259"/>
      <c r="G846" s="259"/>
      <c r="H846" s="315"/>
      <c r="I846" s="259"/>
      <c r="J846" s="259"/>
      <c r="K846" s="259"/>
      <c r="L846" s="259"/>
      <c r="M846" s="259"/>
      <c r="N846" s="259"/>
      <c r="O846" s="259"/>
      <c r="P846" s="259"/>
      <c r="Q846" s="259"/>
      <c r="R846" s="259"/>
      <c r="S846" s="259"/>
      <c r="T846" s="259"/>
      <c r="U846" s="259"/>
      <c r="V846" s="259"/>
      <c r="W846" s="259"/>
      <c r="X846" s="259"/>
      <c r="Y846" s="259"/>
      <c r="Z846" s="259"/>
    </row>
    <row r="847" spans="1:26" ht="15.75" customHeight="1">
      <c r="A847" s="259"/>
      <c r="B847" s="259"/>
      <c r="C847" s="259"/>
      <c r="D847" s="259"/>
      <c r="E847" s="259"/>
      <c r="F847" s="259"/>
      <c r="G847" s="259"/>
      <c r="H847" s="315"/>
      <c r="I847" s="259"/>
      <c r="J847" s="259"/>
      <c r="K847" s="259"/>
      <c r="L847" s="259"/>
      <c r="M847" s="259"/>
      <c r="N847" s="259"/>
      <c r="O847" s="259"/>
      <c r="P847" s="259"/>
      <c r="Q847" s="259"/>
      <c r="R847" s="259"/>
      <c r="S847" s="259"/>
      <c r="T847" s="259"/>
      <c r="U847" s="259"/>
      <c r="V847" s="259"/>
      <c r="W847" s="259"/>
      <c r="X847" s="259"/>
      <c r="Y847" s="259"/>
      <c r="Z847" s="259"/>
    </row>
    <row r="848" spans="1:26" ht="15.75" customHeight="1">
      <c r="A848" s="259"/>
      <c r="B848" s="259"/>
      <c r="C848" s="259"/>
      <c r="D848" s="259"/>
      <c r="E848" s="259"/>
      <c r="F848" s="259"/>
      <c r="G848" s="259"/>
      <c r="H848" s="315"/>
      <c r="I848" s="259"/>
      <c r="J848" s="259"/>
      <c r="K848" s="259"/>
      <c r="L848" s="259"/>
      <c r="M848" s="259"/>
      <c r="N848" s="259"/>
      <c r="O848" s="259"/>
      <c r="P848" s="259"/>
      <c r="Q848" s="259"/>
      <c r="R848" s="259"/>
      <c r="S848" s="259"/>
      <c r="T848" s="259"/>
      <c r="U848" s="259"/>
      <c r="V848" s="259"/>
      <c r="W848" s="259"/>
      <c r="X848" s="259"/>
      <c r="Y848" s="259"/>
      <c r="Z848" s="259"/>
    </row>
    <row r="849" spans="1:26" ht="15.75" customHeight="1">
      <c r="A849" s="259"/>
      <c r="B849" s="259"/>
      <c r="C849" s="259"/>
      <c r="D849" s="259"/>
      <c r="E849" s="259"/>
      <c r="F849" s="259"/>
      <c r="G849" s="259"/>
      <c r="H849" s="315"/>
      <c r="I849" s="259"/>
      <c r="J849" s="259"/>
      <c r="K849" s="259"/>
      <c r="L849" s="259"/>
      <c r="M849" s="259"/>
      <c r="N849" s="259"/>
      <c r="O849" s="259"/>
      <c r="P849" s="259"/>
      <c r="Q849" s="259"/>
      <c r="R849" s="259"/>
      <c r="S849" s="259"/>
      <c r="T849" s="259"/>
      <c r="U849" s="259"/>
      <c r="V849" s="259"/>
      <c r="W849" s="259"/>
      <c r="X849" s="259"/>
      <c r="Y849" s="259"/>
      <c r="Z849" s="259"/>
    </row>
    <row r="850" spans="1:26" ht="15.75" customHeight="1">
      <c r="A850" s="259"/>
      <c r="B850" s="259"/>
      <c r="C850" s="259"/>
      <c r="D850" s="259"/>
      <c r="E850" s="259"/>
      <c r="F850" s="259"/>
      <c r="G850" s="259"/>
      <c r="H850" s="315"/>
      <c r="I850" s="259"/>
      <c r="J850" s="259"/>
      <c r="K850" s="259"/>
      <c r="L850" s="259"/>
      <c r="M850" s="259"/>
      <c r="N850" s="259"/>
      <c r="O850" s="259"/>
      <c r="P850" s="259"/>
      <c r="Q850" s="259"/>
      <c r="R850" s="259"/>
      <c r="S850" s="259"/>
      <c r="T850" s="259"/>
      <c r="U850" s="259"/>
      <c r="V850" s="259"/>
      <c r="W850" s="259"/>
      <c r="X850" s="259"/>
      <c r="Y850" s="259"/>
      <c r="Z850" s="259"/>
    </row>
    <row r="851" spans="1:26" ht="15.75" customHeight="1">
      <c r="A851" s="259"/>
      <c r="B851" s="259"/>
      <c r="C851" s="259"/>
      <c r="D851" s="259"/>
      <c r="E851" s="259"/>
      <c r="F851" s="259"/>
      <c r="G851" s="259"/>
      <c r="H851" s="315"/>
      <c r="I851" s="259"/>
      <c r="J851" s="259"/>
      <c r="K851" s="259"/>
      <c r="L851" s="259"/>
      <c r="M851" s="259"/>
      <c r="N851" s="259"/>
      <c r="O851" s="259"/>
      <c r="P851" s="259"/>
      <c r="Q851" s="259"/>
      <c r="R851" s="259"/>
      <c r="S851" s="259"/>
      <c r="T851" s="259"/>
      <c r="U851" s="259"/>
      <c r="V851" s="259"/>
      <c r="W851" s="259"/>
      <c r="X851" s="259"/>
      <c r="Y851" s="259"/>
      <c r="Z851" s="259"/>
    </row>
    <row r="852" spans="1:26" ht="15.75" customHeight="1">
      <c r="A852" s="259"/>
      <c r="B852" s="259"/>
      <c r="C852" s="259"/>
      <c r="D852" s="259"/>
      <c r="E852" s="259"/>
      <c r="F852" s="259"/>
      <c r="G852" s="259"/>
      <c r="H852" s="315"/>
      <c r="I852" s="259"/>
      <c r="J852" s="259"/>
      <c r="K852" s="259"/>
      <c r="L852" s="259"/>
      <c r="M852" s="259"/>
      <c r="N852" s="259"/>
      <c r="O852" s="259"/>
      <c r="P852" s="259"/>
      <c r="Q852" s="259"/>
      <c r="R852" s="259"/>
      <c r="S852" s="259"/>
      <c r="T852" s="259"/>
      <c r="U852" s="259"/>
      <c r="V852" s="259"/>
      <c r="W852" s="259"/>
      <c r="X852" s="259"/>
      <c r="Y852" s="259"/>
      <c r="Z852" s="259"/>
    </row>
    <row r="853" spans="1:26" ht="15.75" customHeight="1">
      <c r="A853" s="259"/>
      <c r="B853" s="259"/>
      <c r="C853" s="259"/>
      <c r="D853" s="259"/>
      <c r="E853" s="259"/>
      <c r="F853" s="259"/>
      <c r="G853" s="259"/>
      <c r="H853" s="315"/>
      <c r="I853" s="259"/>
      <c r="J853" s="259"/>
      <c r="K853" s="259"/>
      <c r="L853" s="259"/>
      <c r="M853" s="259"/>
      <c r="N853" s="259"/>
      <c r="O853" s="259"/>
      <c r="P853" s="259"/>
      <c r="Q853" s="259"/>
      <c r="R853" s="259"/>
      <c r="S853" s="259"/>
      <c r="T853" s="259"/>
      <c r="U853" s="259"/>
      <c r="V853" s="259"/>
      <c r="W853" s="259"/>
      <c r="X853" s="259"/>
      <c r="Y853" s="259"/>
      <c r="Z853" s="259"/>
    </row>
    <row r="854" spans="1:26" ht="15.75" customHeight="1">
      <c r="A854" s="259"/>
      <c r="B854" s="259"/>
      <c r="C854" s="259"/>
      <c r="D854" s="259"/>
      <c r="E854" s="259"/>
      <c r="F854" s="259"/>
      <c r="G854" s="259"/>
      <c r="H854" s="315"/>
      <c r="I854" s="259"/>
      <c r="J854" s="259"/>
      <c r="K854" s="259"/>
      <c r="L854" s="259"/>
      <c r="M854" s="259"/>
      <c r="N854" s="259"/>
      <c r="O854" s="259"/>
      <c r="P854" s="259"/>
      <c r="Q854" s="259"/>
      <c r="R854" s="259"/>
      <c r="S854" s="259"/>
      <c r="T854" s="259"/>
      <c r="U854" s="259"/>
      <c r="V854" s="259"/>
      <c r="W854" s="259"/>
      <c r="X854" s="259"/>
      <c r="Y854" s="259"/>
      <c r="Z854" s="259"/>
    </row>
    <row r="855" spans="1:26" ht="15.75" customHeight="1">
      <c r="A855" s="259"/>
      <c r="B855" s="259"/>
      <c r="C855" s="259"/>
      <c r="D855" s="259"/>
      <c r="E855" s="259"/>
      <c r="F855" s="259"/>
      <c r="G855" s="259"/>
      <c r="H855" s="315"/>
      <c r="I855" s="259"/>
      <c r="J855" s="259"/>
      <c r="K855" s="259"/>
      <c r="L855" s="259"/>
      <c r="M855" s="259"/>
      <c r="N855" s="259"/>
      <c r="O855" s="259"/>
      <c r="P855" s="259"/>
      <c r="Q855" s="259"/>
      <c r="R855" s="259"/>
      <c r="S855" s="259"/>
      <c r="T855" s="259"/>
      <c r="U855" s="259"/>
      <c r="V855" s="259"/>
      <c r="W855" s="259"/>
      <c r="X855" s="259"/>
      <c r="Y855" s="259"/>
      <c r="Z855" s="259"/>
    </row>
    <row r="856" spans="1:26" ht="15.75" customHeight="1">
      <c r="A856" s="259"/>
      <c r="B856" s="259"/>
      <c r="C856" s="259"/>
      <c r="D856" s="259"/>
      <c r="E856" s="259"/>
      <c r="F856" s="259"/>
      <c r="G856" s="259"/>
      <c r="H856" s="315"/>
      <c r="I856" s="259"/>
      <c r="J856" s="259"/>
      <c r="K856" s="259"/>
      <c r="L856" s="259"/>
      <c r="M856" s="259"/>
      <c r="N856" s="259"/>
      <c r="O856" s="259"/>
      <c r="P856" s="259"/>
      <c r="Q856" s="259"/>
      <c r="R856" s="259"/>
      <c r="S856" s="259"/>
      <c r="T856" s="259"/>
      <c r="U856" s="259"/>
      <c r="V856" s="259"/>
      <c r="W856" s="259"/>
      <c r="X856" s="259"/>
      <c r="Y856" s="259"/>
      <c r="Z856" s="259"/>
    </row>
    <row r="857" spans="1:26" ht="15.75" customHeight="1">
      <c r="A857" s="259"/>
      <c r="B857" s="259"/>
      <c r="C857" s="259"/>
      <c r="D857" s="259"/>
      <c r="E857" s="259"/>
      <c r="F857" s="259"/>
      <c r="G857" s="259"/>
      <c r="H857" s="315"/>
      <c r="I857" s="259"/>
      <c r="J857" s="259"/>
      <c r="K857" s="259"/>
      <c r="L857" s="259"/>
      <c r="M857" s="259"/>
      <c r="N857" s="259"/>
      <c r="O857" s="259"/>
      <c r="P857" s="259"/>
      <c r="Q857" s="259"/>
      <c r="R857" s="259"/>
      <c r="S857" s="259"/>
      <c r="T857" s="259"/>
      <c r="U857" s="259"/>
      <c r="V857" s="259"/>
      <c r="W857" s="259"/>
      <c r="X857" s="259"/>
      <c r="Y857" s="259"/>
      <c r="Z857" s="259"/>
    </row>
    <row r="858" spans="1:26" ht="15.75" customHeight="1">
      <c r="A858" s="259"/>
      <c r="B858" s="259"/>
      <c r="C858" s="259"/>
      <c r="D858" s="259"/>
      <c r="E858" s="259"/>
      <c r="F858" s="259"/>
      <c r="G858" s="259"/>
      <c r="H858" s="315"/>
      <c r="I858" s="259"/>
      <c r="J858" s="259"/>
      <c r="K858" s="259"/>
      <c r="L858" s="259"/>
      <c r="M858" s="259"/>
      <c r="N858" s="259"/>
      <c r="O858" s="259"/>
      <c r="P858" s="259"/>
      <c r="Q858" s="259"/>
      <c r="R858" s="259"/>
      <c r="S858" s="259"/>
      <c r="T858" s="259"/>
      <c r="U858" s="259"/>
      <c r="V858" s="259"/>
      <c r="W858" s="259"/>
      <c r="X858" s="259"/>
      <c r="Y858" s="259"/>
      <c r="Z858" s="259"/>
    </row>
    <row r="859" spans="1:26" ht="15.75" customHeight="1">
      <c r="A859" s="259"/>
      <c r="B859" s="259"/>
      <c r="C859" s="259"/>
      <c r="D859" s="259"/>
      <c r="E859" s="259"/>
      <c r="F859" s="259"/>
      <c r="G859" s="259"/>
      <c r="H859" s="315"/>
      <c r="I859" s="259"/>
      <c r="J859" s="259"/>
      <c r="K859" s="259"/>
      <c r="L859" s="259"/>
      <c r="M859" s="259"/>
      <c r="N859" s="259"/>
      <c r="O859" s="259"/>
      <c r="P859" s="259"/>
      <c r="Q859" s="259"/>
      <c r="R859" s="259"/>
      <c r="S859" s="259"/>
      <c r="T859" s="259"/>
      <c r="U859" s="259"/>
      <c r="V859" s="259"/>
      <c r="W859" s="259"/>
      <c r="X859" s="259"/>
      <c r="Y859" s="259"/>
      <c r="Z859" s="259"/>
    </row>
    <row r="860" spans="1:26" ht="15.75" customHeight="1">
      <c r="A860" s="259"/>
      <c r="B860" s="259"/>
      <c r="C860" s="259"/>
      <c r="D860" s="259"/>
      <c r="E860" s="259"/>
      <c r="F860" s="259"/>
      <c r="G860" s="259"/>
      <c r="H860" s="315"/>
      <c r="I860" s="259"/>
      <c r="J860" s="259"/>
      <c r="K860" s="259"/>
      <c r="L860" s="259"/>
      <c r="M860" s="259"/>
      <c r="N860" s="259"/>
      <c r="O860" s="259"/>
      <c r="P860" s="259"/>
      <c r="Q860" s="259"/>
      <c r="R860" s="259"/>
      <c r="S860" s="259"/>
      <c r="T860" s="259"/>
      <c r="U860" s="259"/>
      <c r="V860" s="259"/>
      <c r="W860" s="259"/>
      <c r="X860" s="259"/>
      <c r="Y860" s="259"/>
      <c r="Z860" s="259"/>
    </row>
    <row r="861" spans="1:26" ht="15.75" customHeight="1">
      <c r="A861" s="259"/>
      <c r="B861" s="259"/>
      <c r="C861" s="259"/>
      <c r="D861" s="259"/>
      <c r="E861" s="259"/>
      <c r="F861" s="259"/>
      <c r="G861" s="259"/>
      <c r="H861" s="315"/>
      <c r="I861" s="259"/>
      <c r="J861" s="259"/>
      <c r="K861" s="259"/>
      <c r="L861" s="259"/>
      <c r="M861" s="259"/>
      <c r="N861" s="259"/>
      <c r="O861" s="259"/>
      <c r="P861" s="259"/>
      <c r="Q861" s="259"/>
      <c r="R861" s="259"/>
      <c r="S861" s="259"/>
      <c r="T861" s="259"/>
      <c r="U861" s="259"/>
      <c r="V861" s="259"/>
      <c r="W861" s="259"/>
      <c r="X861" s="259"/>
      <c r="Y861" s="259"/>
      <c r="Z861" s="259"/>
    </row>
    <row r="862" spans="1:26" ht="15.75" customHeight="1">
      <c r="A862" s="259"/>
      <c r="B862" s="259"/>
      <c r="C862" s="259"/>
      <c r="D862" s="259"/>
      <c r="E862" s="259"/>
      <c r="F862" s="259"/>
      <c r="G862" s="259"/>
      <c r="H862" s="315"/>
      <c r="I862" s="259"/>
      <c r="J862" s="259"/>
      <c r="K862" s="259"/>
      <c r="L862" s="259"/>
      <c r="M862" s="259"/>
      <c r="N862" s="259"/>
      <c r="O862" s="259"/>
      <c r="P862" s="259"/>
      <c r="Q862" s="259"/>
      <c r="R862" s="259"/>
      <c r="S862" s="259"/>
      <c r="T862" s="259"/>
      <c r="U862" s="259"/>
      <c r="V862" s="259"/>
      <c r="W862" s="259"/>
      <c r="X862" s="259"/>
      <c r="Y862" s="259"/>
      <c r="Z862" s="259"/>
    </row>
    <row r="863" spans="1:26" ht="15.75" customHeight="1">
      <c r="A863" s="259"/>
      <c r="B863" s="259"/>
      <c r="C863" s="259"/>
      <c r="D863" s="259"/>
      <c r="E863" s="259"/>
      <c r="F863" s="259"/>
      <c r="G863" s="259"/>
      <c r="H863" s="315"/>
      <c r="I863" s="259"/>
      <c r="J863" s="259"/>
      <c r="K863" s="259"/>
      <c r="L863" s="259"/>
      <c r="M863" s="259"/>
      <c r="N863" s="259"/>
      <c r="O863" s="259"/>
      <c r="P863" s="259"/>
      <c r="Q863" s="259"/>
      <c r="R863" s="259"/>
      <c r="S863" s="259"/>
      <c r="T863" s="259"/>
      <c r="U863" s="259"/>
      <c r="V863" s="259"/>
      <c r="W863" s="259"/>
      <c r="X863" s="259"/>
      <c r="Y863" s="259"/>
      <c r="Z863" s="259"/>
    </row>
    <row r="864" spans="1:26" ht="15.75" customHeight="1">
      <c r="A864" s="259"/>
      <c r="B864" s="259"/>
      <c r="C864" s="259"/>
      <c r="D864" s="259"/>
      <c r="E864" s="259"/>
      <c r="F864" s="259"/>
      <c r="G864" s="259"/>
      <c r="H864" s="315"/>
      <c r="I864" s="259"/>
      <c r="J864" s="259"/>
      <c r="K864" s="259"/>
      <c r="L864" s="259"/>
      <c r="M864" s="259"/>
      <c r="N864" s="259"/>
      <c r="O864" s="259"/>
      <c r="P864" s="259"/>
      <c r="Q864" s="259"/>
      <c r="R864" s="259"/>
      <c r="S864" s="259"/>
      <c r="T864" s="259"/>
      <c r="U864" s="259"/>
      <c r="V864" s="259"/>
      <c r="W864" s="259"/>
      <c r="X864" s="259"/>
      <c r="Y864" s="259"/>
      <c r="Z864" s="259"/>
    </row>
    <row r="865" spans="1:26" ht="15.75" customHeight="1">
      <c r="A865" s="259"/>
      <c r="B865" s="259"/>
      <c r="C865" s="259"/>
      <c r="D865" s="259"/>
      <c r="E865" s="259"/>
      <c r="F865" s="259"/>
      <c r="G865" s="259"/>
      <c r="H865" s="315"/>
      <c r="I865" s="259"/>
      <c r="J865" s="259"/>
      <c r="K865" s="259"/>
      <c r="L865" s="259"/>
      <c r="M865" s="259"/>
      <c r="N865" s="259"/>
      <c r="O865" s="259"/>
      <c r="P865" s="259"/>
      <c r="Q865" s="259"/>
      <c r="R865" s="259"/>
      <c r="S865" s="259"/>
      <c r="T865" s="259"/>
      <c r="U865" s="259"/>
      <c r="V865" s="259"/>
      <c r="W865" s="259"/>
      <c r="X865" s="259"/>
      <c r="Y865" s="259"/>
      <c r="Z865" s="259"/>
    </row>
    <row r="866" spans="1:26" ht="15.75" customHeight="1">
      <c r="A866" s="259"/>
      <c r="B866" s="259"/>
      <c r="C866" s="259"/>
      <c r="D866" s="259"/>
      <c r="E866" s="259"/>
      <c r="F866" s="259"/>
      <c r="G866" s="259"/>
      <c r="H866" s="315"/>
      <c r="I866" s="259"/>
      <c r="J866" s="259"/>
      <c r="K866" s="259"/>
      <c r="L866" s="259"/>
      <c r="M866" s="259"/>
      <c r="N866" s="259"/>
      <c r="O866" s="259"/>
      <c r="P866" s="259"/>
      <c r="Q866" s="259"/>
      <c r="R866" s="259"/>
      <c r="S866" s="259"/>
      <c r="T866" s="259"/>
      <c r="U866" s="259"/>
      <c r="V866" s="259"/>
      <c r="W866" s="259"/>
      <c r="X866" s="259"/>
      <c r="Y866" s="259"/>
      <c r="Z866" s="259"/>
    </row>
    <row r="867" spans="1:26" ht="15.75" customHeight="1">
      <c r="A867" s="259"/>
      <c r="B867" s="259"/>
      <c r="C867" s="259"/>
      <c r="D867" s="259"/>
      <c r="E867" s="259"/>
      <c r="F867" s="259"/>
      <c r="G867" s="259"/>
      <c r="H867" s="315"/>
      <c r="I867" s="259"/>
      <c r="J867" s="259"/>
      <c r="K867" s="259"/>
      <c r="L867" s="259"/>
      <c r="M867" s="259"/>
      <c r="N867" s="259"/>
      <c r="O867" s="259"/>
      <c r="P867" s="259"/>
      <c r="Q867" s="259"/>
      <c r="R867" s="259"/>
      <c r="S867" s="259"/>
      <c r="T867" s="259"/>
      <c r="U867" s="259"/>
      <c r="V867" s="259"/>
      <c r="W867" s="259"/>
      <c r="X867" s="259"/>
      <c r="Y867" s="259"/>
      <c r="Z867" s="259"/>
    </row>
    <row r="868" spans="1:26" ht="15.75" customHeight="1">
      <c r="A868" s="259"/>
      <c r="B868" s="259"/>
      <c r="C868" s="259"/>
      <c r="D868" s="259"/>
      <c r="E868" s="259"/>
      <c r="F868" s="259"/>
      <c r="G868" s="259"/>
      <c r="H868" s="315"/>
      <c r="I868" s="259"/>
      <c r="J868" s="259"/>
      <c r="K868" s="259"/>
      <c r="L868" s="259"/>
      <c r="M868" s="259"/>
      <c r="N868" s="259"/>
      <c r="O868" s="259"/>
      <c r="P868" s="259"/>
      <c r="Q868" s="259"/>
      <c r="R868" s="259"/>
      <c r="S868" s="259"/>
      <c r="T868" s="259"/>
      <c r="U868" s="259"/>
      <c r="V868" s="259"/>
      <c r="W868" s="259"/>
      <c r="X868" s="259"/>
      <c r="Y868" s="259"/>
      <c r="Z868" s="259"/>
    </row>
    <row r="869" spans="1:26" ht="15.75" customHeight="1">
      <c r="A869" s="259"/>
      <c r="B869" s="259"/>
      <c r="C869" s="259"/>
      <c r="D869" s="259"/>
      <c r="E869" s="259"/>
      <c r="F869" s="259"/>
      <c r="G869" s="259"/>
      <c r="H869" s="315"/>
      <c r="I869" s="259"/>
      <c r="J869" s="259"/>
      <c r="K869" s="259"/>
      <c r="L869" s="259"/>
      <c r="M869" s="259"/>
      <c r="N869" s="259"/>
      <c r="O869" s="259"/>
      <c r="P869" s="259"/>
      <c r="Q869" s="259"/>
      <c r="R869" s="259"/>
      <c r="S869" s="259"/>
      <c r="T869" s="259"/>
      <c r="U869" s="259"/>
      <c r="V869" s="259"/>
      <c r="W869" s="259"/>
      <c r="X869" s="259"/>
      <c r="Y869" s="259"/>
      <c r="Z869" s="259"/>
    </row>
    <row r="870" spans="1:26" ht="15.75" customHeight="1">
      <c r="A870" s="259"/>
      <c r="B870" s="259"/>
      <c r="C870" s="259"/>
      <c r="D870" s="259"/>
      <c r="E870" s="259"/>
      <c r="F870" s="259"/>
      <c r="G870" s="259"/>
      <c r="H870" s="315"/>
      <c r="I870" s="259"/>
      <c r="J870" s="259"/>
      <c r="K870" s="259"/>
      <c r="L870" s="259"/>
      <c r="M870" s="259"/>
      <c r="N870" s="259"/>
      <c r="O870" s="259"/>
      <c r="P870" s="259"/>
      <c r="Q870" s="259"/>
      <c r="R870" s="259"/>
      <c r="S870" s="259"/>
      <c r="T870" s="259"/>
      <c r="U870" s="259"/>
      <c r="V870" s="259"/>
      <c r="W870" s="259"/>
      <c r="X870" s="259"/>
      <c r="Y870" s="259"/>
      <c r="Z870" s="259"/>
    </row>
    <row r="871" spans="1:26" ht="15.75" customHeight="1">
      <c r="A871" s="259"/>
      <c r="B871" s="259"/>
      <c r="C871" s="259"/>
      <c r="D871" s="259"/>
      <c r="E871" s="259"/>
      <c r="F871" s="259"/>
      <c r="G871" s="259"/>
      <c r="H871" s="315"/>
      <c r="I871" s="259"/>
      <c r="J871" s="259"/>
      <c r="K871" s="259"/>
      <c r="L871" s="259"/>
      <c r="M871" s="259"/>
      <c r="N871" s="259"/>
      <c r="O871" s="259"/>
      <c r="P871" s="259"/>
      <c r="Q871" s="259"/>
      <c r="R871" s="259"/>
      <c r="S871" s="259"/>
      <c r="T871" s="259"/>
      <c r="U871" s="259"/>
      <c r="V871" s="259"/>
      <c r="W871" s="259"/>
      <c r="X871" s="259"/>
      <c r="Y871" s="259"/>
      <c r="Z871" s="259"/>
    </row>
    <row r="872" spans="1:26" ht="15.75" customHeight="1">
      <c r="A872" s="259"/>
      <c r="B872" s="259"/>
      <c r="C872" s="259"/>
      <c r="D872" s="259"/>
      <c r="E872" s="259"/>
      <c r="F872" s="259"/>
      <c r="G872" s="259"/>
      <c r="H872" s="315"/>
      <c r="I872" s="259"/>
      <c r="J872" s="259"/>
      <c r="K872" s="259"/>
      <c r="L872" s="259"/>
      <c r="M872" s="259"/>
      <c r="N872" s="259"/>
      <c r="O872" s="259"/>
      <c r="P872" s="259"/>
      <c r="Q872" s="259"/>
      <c r="R872" s="259"/>
      <c r="S872" s="259"/>
      <c r="T872" s="259"/>
      <c r="U872" s="259"/>
      <c r="V872" s="259"/>
      <c r="W872" s="259"/>
      <c r="X872" s="259"/>
      <c r="Y872" s="259"/>
      <c r="Z872" s="259"/>
    </row>
    <row r="873" spans="1:26" ht="15.75" customHeight="1">
      <c r="A873" s="259"/>
      <c r="B873" s="259"/>
      <c r="C873" s="259"/>
      <c r="D873" s="259"/>
      <c r="E873" s="259"/>
      <c r="F873" s="259"/>
      <c r="G873" s="259"/>
      <c r="H873" s="315"/>
      <c r="I873" s="259"/>
      <c r="J873" s="259"/>
      <c r="K873" s="259"/>
      <c r="L873" s="259"/>
      <c r="M873" s="259"/>
      <c r="N873" s="259"/>
      <c r="O873" s="259"/>
      <c r="P873" s="259"/>
      <c r="Q873" s="259"/>
      <c r="R873" s="259"/>
      <c r="S873" s="259"/>
      <c r="T873" s="259"/>
      <c r="U873" s="259"/>
      <c r="V873" s="259"/>
      <c r="W873" s="259"/>
      <c r="X873" s="259"/>
      <c r="Y873" s="259"/>
      <c r="Z873" s="259"/>
    </row>
    <row r="874" spans="1:26" ht="15.75" customHeight="1">
      <c r="A874" s="259"/>
      <c r="B874" s="259"/>
      <c r="C874" s="259"/>
      <c r="D874" s="259"/>
      <c r="E874" s="259"/>
      <c r="F874" s="259"/>
      <c r="G874" s="259"/>
      <c r="H874" s="315"/>
      <c r="I874" s="259"/>
      <c r="J874" s="259"/>
      <c r="K874" s="259"/>
      <c r="L874" s="259"/>
      <c r="M874" s="259"/>
      <c r="N874" s="259"/>
      <c r="O874" s="259"/>
      <c r="P874" s="259"/>
      <c r="Q874" s="259"/>
      <c r="R874" s="259"/>
      <c r="S874" s="259"/>
      <c r="T874" s="259"/>
      <c r="U874" s="259"/>
      <c r="V874" s="259"/>
      <c r="W874" s="259"/>
      <c r="X874" s="259"/>
      <c r="Y874" s="259"/>
      <c r="Z874" s="259"/>
    </row>
    <row r="875" spans="1:26" ht="15.75" customHeight="1">
      <c r="A875" s="259"/>
      <c r="B875" s="259"/>
      <c r="C875" s="259"/>
      <c r="D875" s="259"/>
      <c r="E875" s="259"/>
      <c r="F875" s="259"/>
      <c r="G875" s="259"/>
      <c r="H875" s="315"/>
      <c r="I875" s="259"/>
      <c r="J875" s="259"/>
      <c r="K875" s="259"/>
      <c r="L875" s="259"/>
      <c r="M875" s="259"/>
      <c r="N875" s="259"/>
      <c r="O875" s="259"/>
      <c r="P875" s="259"/>
      <c r="Q875" s="259"/>
      <c r="R875" s="259"/>
      <c r="S875" s="259"/>
      <c r="T875" s="259"/>
      <c r="U875" s="259"/>
      <c r="V875" s="259"/>
      <c r="W875" s="259"/>
      <c r="X875" s="259"/>
      <c r="Y875" s="259"/>
      <c r="Z875" s="259"/>
    </row>
    <row r="876" spans="1:26" ht="15.75" customHeight="1">
      <c r="A876" s="259"/>
      <c r="B876" s="259"/>
      <c r="C876" s="259"/>
      <c r="D876" s="259"/>
      <c r="E876" s="259"/>
      <c r="F876" s="259"/>
      <c r="G876" s="259"/>
      <c r="H876" s="315"/>
      <c r="I876" s="259"/>
      <c r="J876" s="259"/>
      <c r="K876" s="259"/>
      <c r="L876" s="259"/>
      <c r="M876" s="259"/>
      <c r="N876" s="259"/>
      <c r="O876" s="259"/>
      <c r="P876" s="259"/>
      <c r="Q876" s="259"/>
      <c r="R876" s="259"/>
      <c r="S876" s="259"/>
      <c r="T876" s="259"/>
      <c r="U876" s="259"/>
      <c r="V876" s="259"/>
      <c r="W876" s="259"/>
      <c r="X876" s="259"/>
      <c r="Y876" s="259"/>
      <c r="Z876" s="259"/>
    </row>
    <row r="877" spans="1:26" ht="15.75" customHeight="1">
      <c r="A877" s="259"/>
      <c r="B877" s="259"/>
      <c r="C877" s="259"/>
      <c r="D877" s="259"/>
      <c r="E877" s="259"/>
      <c r="F877" s="259"/>
      <c r="G877" s="259"/>
      <c r="H877" s="315"/>
      <c r="I877" s="259"/>
      <c r="J877" s="259"/>
      <c r="K877" s="259"/>
      <c r="L877" s="259"/>
      <c r="M877" s="259"/>
      <c r="N877" s="259"/>
      <c r="O877" s="259"/>
      <c r="P877" s="259"/>
      <c r="Q877" s="259"/>
      <c r="R877" s="259"/>
      <c r="S877" s="259"/>
      <c r="T877" s="259"/>
      <c r="U877" s="259"/>
      <c r="V877" s="259"/>
      <c r="W877" s="259"/>
      <c r="X877" s="259"/>
      <c r="Y877" s="259"/>
      <c r="Z877" s="259"/>
    </row>
    <row r="878" spans="1:26" ht="15.75" customHeight="1">
      <c r="A878" s="259"/>
      <c r="B878" s="259"/>
      <c r="C878" s="259"/>
      <c r="D878" s="259"/>
      <c r="E878" s="259"/>
      <c r="F878" s="259"/>
      <c r="G878" s="259"/>
      <c r="H878" s="315"/>
      <c r="I878" s="259"/>
      <c r="J878" s="259"/>
      <c r="K878" s="259"/>
      <c r="L878" s="259"/>
      <c r="M878" s="259"/>
      <c r="N878" s="259"/>
      <c r="O878" s="259"/>
      <c r="P878" s="259"/>
      <c r="Q878" s="259"/>
      <c r="R878" s="259"/>
      <c r="S878" s="259"/>
      <c r="T878" s="259"/>
      <c r="U878" s="259"/>
      <c r="V878" s="259"/>
      <c r="W878" s="259"/>
      <c r="X878" s="259"/>
      <c r="Y878" s="259"/>
      <c r="Z878" s="259"/>
    </row>
    <row r="879" spans="1:26" ht="15.75" customHeight="1">
      <c r="A879" s="259"/>
      <c r="B879" s="259"/>
      <c r="C879" s="259"/>
      <c r="D879" s="259"/>
      <c r="E879" s="259"/>
      <c r="F879" s="259"/>
      <c r="G879" s="259"/>
      <c r="H879" s="315"/>
      <c r="I879" s="259"/>
      <c r="J879" s="259"/>
      <c r="K879" s="259"/>
      <c r="L879" s="259"/>
      <c r="M879" s="259"/>
      <c r="N879" s="259"/>
      <c r="O879" s="259"/>
      <c r="P879" s="259"/>
      <c r="Q879" s="259"/>
      <c r="R879" s="259"/>
      <c r="S879" s="259"/>
      <c r="T879" s="259"/>
      <c r="U879" s="259"/>
      <c r="V879" s="259"/>
      <c r="W879" s="259"/>
      <c r="X879" s="259"/>
      <c r="Y879" s="259"/>
      <c r="Z879" s="259"/>
    </row>
    <row r="880" spans="1:26" ht="15.75" customHeight="1">
      <c r="A880" s="259"/>
      <c r="B880" s="259"/>
      <c r="C880" s="259"/>
      <c r="D880" s="259"/>
      <c r="E880" s="259"/>
      <c r="F880" s="259"/>
      <c r="G880" s="259"/>
      <c r="H880" s="315"/>
      <c r="I880" s="259"/>
      <c r="J880" s="259"/>
      <c r="K880" s="259"/>
      <c r="L880" s="259"/>
      <c r="M880" s="259"/>
      <c r="N880" s="259"/>
      <c r="O880" s="259"/>
      <c r="P880" s="259"/>
      <c r="Q880" s="259"/>
      <c r="R880" s="259"/>
      <c r="S880" s="259"/>
      <c r="T880" s="259"/>
      <c r="U880" s="259"/>
      <c r="V880" s="259"/>
      <c r="W880" s="259"/>
      <c r="X880" s="259"/>
      <c r="Y880" s="259"/>
      <c r="Z880" s="259"/>
    </row>
    <row r="881" spans="1:26" ht="15.75" customHeight="1">
      <c r="A881" s="259"/>
      <c r="B881" s="259"/>
      <c r="C881" s="259"/>
      <c r="D881" s="259"/>
      <c r="E881" s="259"/>
      <c r="F881" s="259"/>
      <c r="G881" s="259"/>
      <c r="H881" s="315"/>
      <c r="I881" s="259"/>
      <c r="J881" s="259"/>
      <c r="K881" s="259"/>
      <c r="L881" s="259"/>
      <c r="M881" s="259"/>
      <c r="N881" s="259"/>
      <c r="O881" s="259"/>
      <c r="P881" s="259"/>
      <c r="Q881" s="259"/>
      <c r="R881" s="259"/>
      <c r="S881" s="259"/>
      <c r="T881" s="259"/>
      <c r="U881" s="259"/>
      <c r="V881" s="259"/>
      <c r="W881" s="259"/>
      <c r="X881" s="259"/>
      <c r="Y881" s="259"/>
      <c r="Z881" s="259"/>
    </row>
    <row r="882" spans="1:26" ht="15.75" customHeight="1">
      <c r="A882" s="259"/>
      <c r="B882" s="259"/>
      <c r="C882" s="259"/>
      <c r="D882" s="259"/>
      <c r="E882" s="259"/>
      <c r="F882" s="259"/>
      <c r="G882" s="259"/>
      <c r="H882" s="315"/>
      <c r="I882" s="259"/>
      <c r="J882" s="259"/>
      <c r="K882" s="259"/>
      <c r="L882" s="259"/>
      <c r="M882" s="259"/>
      <c r="N882" s="259"/>
      <c r="O882" s="259"/>
      <c r="P882" s="259"/>
      <c r="Q882" s="259"/>
      <c r="R882" s="259"/>
      <c r="S882" s="259"/>
      <c r="T882" s="259"/>
      <c r="U882" s="259"/>
      <c r="V882" s="259"/>
      <c r="W882" s="259"/>
      <c r="X882" s="259"/>
      <c r="Y882" s="259"/>
      <c r="Z882" s="259"/>
    </row>
    <row r="883" spans="1:26" ht="15.75" customHeight="1">
      <c r="A883" s="259"/>
      <c r="B883" s="259"/>
      <c r="C883" s="259"/>
      <c r="D883" s="259"/>
      <c r="E883" s="259"/>
      <c r="F883" s="259"/>
      <c r="G883" s="259"/>
      <c r="H883" s="315"/>
      <c r="I883" s="259"/>
      <c r="J883" s="259"/>
      <c r="K883" s="259"/>
      <c r="L883" s="259"/>
      <c r="M883" s="259"/>
      <c r="N883" s="259"/>
      <c r="O883" s="259"/>
      <c r="P883" s="259"/>
      <c r="Q883" s="259"/>
      <c r="R883" s="259"/>
      <c r="S883" s="259"/>
      <c r="T883" s="259"/>
      <c r="U883" s="259"/>
      <c r="V883" s="259"/>
      <c r="W883" s="259"/>
      <c r="X883" s="259"/>
      <c r="Y883" s="259"/>
      <c r="Z883" s="259"/>
    </row>
    <row r="884" spans="1:26" ht="15.75" customHeight="1">
      <c r="A884" s="259"/>
      <c r="B884" s="259"/>
      <c r="C884" s="259"/>
      <c r="D884" s="259"/>
      <c r="E884" s="259"/>
      <c r="F884" s="259"/>
      <c r="G884" s="259"/>
      <c r="H884" s="315"/>
      <c r="I884" s="259"/>
      <c r="J884" s="259"/>
      <c r="K884" s="259"/>
      <c r="L884" s="259"/>
      <c r="M884" s="259"/>
      <c r="N884" s="259"/>
      <c r="O884" s="259"/>
      <c r="P884" s="259"/>
      <c r="Q884" s="259"/>
      <c r="R884" s="259"/>
      <c r="S884" s="259"/>
      <c r="T884" s="259"/>
      <c r="U884" s="259"/>
      <c r="V884" s="259"/>
      <c r="W884" s="259"/>
      <c r="X884" s="259"/>
      <c r="Y884" s="259"/>
      <c r="Z884" s="259"/>
    </row>
    <row r="885" spans="1:26" ht="15.75" customHeight="1">
      <c r="A885" s="259"/>
      <c r="B885" s="259"/>
      <c r="C885" s="259"/>
      <c r="D885" s="259"/>
      <c r="E885" s="259"/>
      <c r="F885" s="259"/>
      <c r="G885" s="259"/>
      <c r="H885" s="315"/>
      <c r="I885" s="259"/>
      <c r="J885" s="259"/>
      <c r="K885" s="259"/>
      <c r="L885" s="259"/>
      <c r="M885" s="259"/>
      <c r="N885" s="259"/>
      <c r="O885" s="259"/>
      <c r="P885" s="259"/>
      <c r="Q885" s="259"/>
      <c r="R885" s="259"/>
      <c r="S885" s="259"/>
      <c r="T885" s="259"/>
      <c r="U885" s="259"/>
      <c r="V885" s="259"/>
      <c r="W885" s="259"/>
      <c r="X885" s="259"/>
      <c r="Y885" s="259"/>
      <c r="Z885" s="259"/>
    </row>
    <row r="886" spans="1:26" ht="15.75" customHeight="1">
      <c r="A886" s="259"/>
      <c r="B886" s="259"/>
      <c r="C886" s="259"/>
      <c r="D886" s="259"/>
      <c r="E886" s="259"/>
      <c r="F886" s="259"/>
      <c r="G886" s="259"/>
      <c r="H886" s="315"/>
      <c r="I886" s="259"/>
      <c r="J886" s="259"/>
      <c r="K886" s="259"/>
      <c r="L886" s="259"/>
      <c r="M886" s="259"/>
      <c r="N886" s="259"/>
      <c r="O886" s="259"/>
      <c r="P886" s="259"/>
      <c r="Q886" s="259"/>
      <c r="R886" s="259"/>
      <c r="S886" s="259"/>
      <c r="T886" s="259"/>
      <c r="U886" s="259"/>
      <c r="V886" s="259"/>
      <c r="W886" s="259"/>
      <c r="X886" s="259"/>
      <c r="Y886" s="259"/>
      <c r="Z886" s="259"/>
    </row>
    <row r="887" spans="1:26" ht="15.75" customHeight="1">
      <c r="A887" s="259"/>
      <c r="B887" s="259"/>
      <c r="C887" s="259"/>
      <c r="D887" s="259"/>
      <c r="E887" s="259"/>
      <c r="F887" s="259"/>
      <c r="G887" s="259"/>
      <c r="H887" s="315"/>
      <c r="I887" s="259"/>
      <c r="J887" s="259"/>
      <c r="K887" s="259"/>
      <c r="L887" s="259"/>
      <c r="M887" s="259"/>
      <c r="N887" s="259"/>
      <c r="O887" s="259"/>
      <c r="P887" s="259"/>
      <c r="Q887" s="259"/>
      <c r="R887" s="259"/>
      <c r="S887" s="259"/>
      <c r="T887" s="259"/>
      <c r="U887" s="259"/>
      <c r="V887" s="259"/>
      <c r="W887" s="259"/>
      <c r="X887" s="259"/>
      <c r="Y887" s="259"/>
      <c r="Z887" s="259"/>
    </row>
    <row r="888" spans="1:26" ht="15.75" customHeight="1">
      <c r="A888" s="259"/>
      <c r="B888" s="259"/>
      <c r="C888" s="259"/>
      <c r="D888" s="259"/>
      <c r="E888" s="259"/>
      <c r="F888" s="259"/>
      <c r="G888" s="259"/>
      <c r="H888" s="315"/>
      <c r="I888" s="259"/>
      <c r="J888" s="259"/>
      <c r="K888" s="259"/>
      <c r="L888" s="259"/>
      <c r="M888" s="259"/>
      <c r="N888" s="259"/>
      <c r="O888" s="259"/>
      <c r="P888" s="259"/>
      <c r="Q888" s="259"/>
      <c r="R888" s="259"/>
      <c r="S888" s="259"/>
      <c r="T888" s="259"/>
      <c r="U888" s="259"/>
      <c r="V888" s="259"/>
      <c r="W888" s="259"/>
      <c r="X888" s="259"/>
      <c r="Y888" s="259"/>
      <c r="Z888" s="259"/>
    </row>
    <row r="889" spans="1:26" ht="15.75" customHeight="1">
      <c r="A889" s="259"/>
      <c r="B889" s="259"/>
      <c r="C889" s="259"/>
      <c r="D889" s="259"/>
      <c r="E889" s="259"/>
      <c r="F889" s="259"/>
      <c r="G889" s="259"/>
      <c r="H889" s="315"/>
      <c r="I889" s="259"/>
      <c r="J889" s="259"/>
      <c r="K889" s="259"/>
      <c r="L889" s="259"/>
      <c r="M889" s="259"/>
      <c r="N889" s="259"/>
      <c r="O889" s="259"/>
      <c r="P889" s="259"/>
      <c r="Q889" s="259"/>
      <c r="R889" s="259"/>
      <c r="S889" s="259"/>
      <c r="T889" s="259"/>
      <c r="U889" s="259"/>
      <c r="V889" s="259"/>
      <c r="W889" s="259"/>
      <c r="X889" s="259"/>
      <c r="Y889" s="259"/>
      <c r="Z889" s="259"/>
    </row>
    <row r="890" spans="1:26" ht="15.75" customHeight="1">
      <c r="A890" s="259"/>
      <c r="B890" s="259"/>
      <c r="C890" s="259"/>
      <c r="D890" s="259"/>
      <c r="E890" s="259"/>
      <c r="F890" s="259"/>
      <c r="G890" s="259"/>
      <c r="H890" s="315"/>
      <c r="I890" s="259"/>
      <c r="J890" s="259"/>
      <c r="K890" s="259"/>
      <c r="L890" s="259"/>
      <c r="M890" s="259"/>
      <c r="N890" s="259"/>
      <c r="O890" s="259"/>
      <c r="P890" s="259"/>
      <c r="Q890" s="259"/>
      <c r="R890" s="259"/>
      <c r="S890" s="259"/>
      <c r="T890" s="259"/>
      <c r="U890" s="259"/>
      <c r="V890" s="259"/>
      <c r="W890" s="259"/>
      <c r="X890" s="259"/>
      <c r="Y890" s="259"/>
      <c r="Z890" s="259"/>
    </row>
    <row r="891" spans="1:26" ht="15.75" customHeight="1">
      <c r="A891" s="259"/>
      <c r="B891" s="259"/>
      <c r="C891" s="259"/>
      <c r="D891" s="259"/>
      <c r="E891" s="259"/>
      <c r="F891" s="259"/>
      <c r="G891" s="259"/>
      <c r="H891" s="315"/>
      <c r="I891" s="259"/>
      <c r="J891" s="259"/>
      <c r="K891" s="259"/>
      <c r="L891" s="259"/>
      <c r="M891" s="259"/>
      <c r="N891" s="259"/>
      <c r="O891" s="259"/>
      <c r="P891" s="259"/>
      <c r="Q891" s="259"/>
      <c r="R891" s="259"/>
      <c r="S891" s="259"/>
      <c r="T891" s="259"/>
      <c r="U891" s="259"/>
      <c r="V891" s="259"/>
      <c r="W891" s="259"/>
      <c r="X891" s="259"/>
      <c r="Y891" s="259"/>
      <c r="Z891" s="259"/>
    </row>
    <row r="892" spans="1:26" ht="15.75" customHeight="1">
      <c r="A892" s="259"/>
      <c r="B892" s="259"/>
      <c r="C892" s="259"/>
      <c r="D892" s="259"/>
      <c r="E892" s="259"/>
      <c r="F892" s="259"/>
      <c r="G892" s="259"/>
      <c r="H892" s="315"/>
      <c r="I892" s="259"/>
      <c r="J892" s="259"/>
      <c r="K892" s="259"/>
      <c r="L892" s="259"/>
      <c r="M892" s="259"/>
      <c r="N892" s="259"/>
      <c r="O892" s="259"/>
      <c r="P892" s="259"/>
      <c r="Q892" s="259"/>
      <c r="R892" s="259"/>
      <c r="S892" s="259"/>
      <c r="T892" s="259"/>
      <c r="U892" s="259"/>
      <c r="V892" s="259"/>
      <c r="W892" s="259"/>
      <c r="X892" s="259"/>
      <c r="Y892" s="259"/>
      <c r="Z892" s="259"/>
    </row>
    <row r="893" spans="1:26" ht="15.75" customHeight="1">
      <c r="A893" s="259"/>
      <c r="B893" s="259"/>
      <c r="C893" s="259"/>
      <c r="D893" s="259"/>
      <c r="E893" s="259"/>
      <c r="F893" s="259"/>
      <c r="G893" s="259"/>
      <c r="H893" s="315"/>
      <c r="I893" s="259"/>
      <c r="J893" s="259"/>
      <c r="K893" s="259"/>
      <c r="L893" s="259"/>
      <c r="M893" s="259"/>
      <c r="N893" s="259"/>
      <c r="O893" s="259"/>
      <c r="P893" s="259"/>
      <c r="Q893" s="259"/>
      <c r="R893" s="259"/>
      <c r="S893" s="259"/>
      <c r="T893" s="259"/>
      <c r="U893" s="259"/>
      <c r="V893" s="259"/>
      <c r="W893" s="259"/>
      <c r="X893" s="259"/>
      <c r="Y893" s="259"/>
      <c r="Z893" s="259"/>
    </row>
    <row r="894" spans="1:26" ht="15.75" customHeight="1">
      <c r="A894" s="259"/>
      <c r="B894" s="259"/>
      <c r="C894" s="259"/>
      <c r="D894" s="259"/>
      <c r="E894" s="259"/>
      <c r="F894" s="259"/>
      <c r="G894" s="259"/>
      <c r="H894" s="315"/>
      <c r="I894" s="259"/>
      <c r="J894" s="259"/>
      <c r="K894" s="259"/>
      <c r="L894" s="259"/>
      <c r="M894" s="259"/>
      <c r="N894" s="259"/>
      <c r="O894" s="259"/>
      <c r="P894" s="259"/>
      <c r="Q894" s="259"/>
      <c r="R894" s="259"/>
      <c r="S894" s="259"/>
      <c r="T894" s="259"/>
      <c r="U894" s="259"/>
      <c r="V894" s="259"/>
      <c r="W894" s="259"/>
      <c r="X894" s="259"/>
      <c r="Y894" s="259"/>
      <c r="Z894" s="259"/>
    </row>
    <row r="895" spans="1:26" ht="15.75" customHeight="1">
      <c r="A895" s="259"/>
      <c r="B895" s="259"/>
      <c r="C895" s="259"/>
      <c r="D895" s="259"/>
      <c r="E895" s="259"/>
      <c r="F895" s="259"/>
      <c r="G895" s="259"/>
      <c r="H895" s="315"/>
      <c r="I895" s="259"/>
      <c r="J895" s="259"/>
      <c r="K895" s="259"/>
      <c r="L895" s="259"/>
      <c r="M895" s="259"/>
      <c r="N895" s="259"/>
      <c r="O895" s="259"/>
      <c r="P895" s="259"/>
      <c r="Q895" s="259"/>
      <c r="R895" s="259"/>
      <c r="S895" s="259"/>
      <c r="T895" s="259"/>
      <c r="U895" s="259"/>
      <c r="V895" s="259"/>
      <c r="W895" s="259"/>
      <c r="X895" s="259"/>
      <c r="Y895" s="259"/>
      <c r="Z895" s="259"/>
    </row>
    <row r="896" spans="1:26" ht="15.75" customHeight="1">
      <c r="A896" s="259"/>
      <c r="B896" s="259"/>
      <c r="C896" s="259"/>
      <c r="D896" s="259"/>
      <c r="E896" s="259"/>
      <c r="F896" s="259"/>
      <c r="G896" s="259"/>
      <c r="H896" s="315"/>
      <c r="I896" s="259"/>
      <c r="J896" s="259"/>
      <c r="K896" s="259"/>
      <c r="L896" s="259"/>
      <c r="M896" s="259"/>
      <c r="N896" s="259"/>
      <c r="O896" s="259"/>
      <c r="P896" s="259"/>
      <c r="Q896" s="259"/>
      <c r="R896" s="259"/>
      <c r="S896" s="259"/>
      <c r="T896" s="259"/>
      <c r="U896" s="259"/>
      <c r="V896" s="259"/>
      <c r="W896" s="259"/>
      <c r="X896" s="259"/>
      <c r="Y896" s="259"/>
      <c r="Z896" s="259"/>
    </row>
    <row r="897" spans="1:26" ht="15.75" customHeight="1">
      <c r="A897" s="259"/>
      <c r="B897" s="259"/>
      <c r="C897" s="259"/>
      <c r="D897" s="259"/>
      <c r="E897" s="259"/>
      <c r="F897" s="259"/>
      <c r="G897" s="259"/>
      <c r="H897" s="315"/>
      <c r="I897" s="259"/>
      <c r="J897" s="259"/>
      <c r="K897" s="259"/>
      <c r="L897" s="259"/>
      <c r="M897" s="259"/>
      <c r="N897" s="259"/>
      <c r="O897" s="259"/>
      <c r="P897" s="259"/>
      <c r="Q897" s="259"/>
      <c r="R897" s="259"/>
      <c r="S897" s="259"/>
      <c r="T897" s="259"/>
      <c r="U897" s="259"/>
      <c r="V897" s="259"/>
      <c r="W897" s="259"/>
      <c r="X897" s="259"/>
      <c r="Y897" s="259"/>
      <c r="Z897" s="259"/>
    </row>
    <row r="898" spans="1:26" ht="15.75" customHeight="1">
      <c r="A898" s="259"/>
      <c r="B898" s="259"/>
      <c r="C898" s="259"/>
      <c r="D898" s="259"/>
      <c r="E898" s="259"/>
      <c r="F898" s="259"/>
      <c r="G898" s="259"/>
      <c r="H898" s="315"/>
      <c r="I898" s="259"/>
      <c r="J898" s="259"/>
      <c r="K898" s="259"/>
      <c r="L898" s="259"/>
      <c r="M898" s="259"/>
      <c r="N898" s="259"/>
      <c r="O898" s="259"/>
      <c r="P898" s="259"/>
      <c r="Q898" s="259"/>
      <c r="R898" s="259"/>
      <c r="S898" s="259"/>
      <c r="T898" s="259"/>
      <c r="U898" s="259"/>
      <c r="V898" s="259"/>
      <c r="W898" s="259"/>
      <c r="X898" s="259"/>
      <c r="Y898" s="259"/>
      <c r="Z898" s="259"/>
    </row>
    <row r="899" spans="1:26" ht="15.75" customHeight="1">
      <c r="A899" s="259"/>
      <c r="B899" s="259"/>
      <c r="C899" s="259"/>
      <c r="D899" s="259"/>
      <c r="E899" s="259"/>
      <c r="F899" s="259"/>
      <c r="G899" s="259"/>
      <c r="H899" s="315"/>
      <c r="I899" s="259"/>
      <c r="J899" s="259"/>
      <c r="K899" s="259"/>
      <c r="L899" s="259"/>
      <c r="M899" s="259"/>
      <c r="N899" s="259"/>
      <c r="O899" s="259"/>
      <c r="P899" s="259"/>
      <c r="Q899" s="259"/>
      <c r="R899" s="259"/>
      <c r="S899" s="259"/>
      <c r="T899" s="259"/>
      <c r="U899" s="259"/>
      <c r="V899" s="259"/>
      <c r="W899" s="259"/>
      <c r="X899" s="259"/>
      <c r="Y899" s="259"/>
      <c r="Z899" s="259"/>
    </row>
    <row r="900" spans="1:26" ht="15.75" customHeight="1">
      <c r="A900" s="259"/>
      <c r="B900" s="259"/>
      <c r="C900" s="259"/>
      <c r="D900" s="259"/>
      <c r="E900" s="259"/>
      <c r="F900" s="259"/>
      <c r="G900" s="259"/>
      <c r="H900" s="315"/>
      <c r="I900" s="259"/>
      <c r="J900" s="259"/>
      <c r="K900" s="259"/>
      <c r="L900" s="259"/>
      <c r="M900" s="259"/>
      <c r="N900" s="259"/>
      <c r="O900" s="259"/>
      <c r="P900" s="259"/>
      <c r="Q900" s="259"/>
      <c r="R900" s="259"/>
      <c r="S900" s="259"/>
      <c r="T900" s="259"/>
      <c r="U900" s="259"/>
      <c r="V900" s="259"/>
      <c r="W900" s="259"/>
      <c r="X900" s="259"/>
      <c r="Y900" s="259"/>
      <c r="Z900" s="259"/>
    </row>
    <row r="901" spans="1:26" ht="15.75" customHeight="1">
      <c r="A901" s="259"/>
      <c r="B901" s="259"/>
      <c r="C901" s="259"/>
      <c r="D901" s="259"/>
      <c r="E901" s="259"/>
      <c r="F901" s="259"/>
      <c r="G901" s="259"/>
      <c r="H901" s="315"/>
      <c r="I901" s="259"/>
      <c r="J901" s="259"/>
      <c r="K901" s="259"/>
      <c r="L901" s="259"/>
      <c r="M901" s="259"/>
      <c r="N901" s="259"/>
      <c r="O901" s="259"/>
      <c r="P901" s="259"/>
      <c r="Q901" s="259"/>
      <c r="R901" s="259"/>
      <c r="S901" s="259"/>
      <c r="T901" s="259"/>
      <c r="U901" s="259"/>
      <c r="V901" s="259"/>
      <c r="W901" s="259"/>
      <c r="X901" s="259"/>
      <c r="Y901" s="259"/>
      <c r="Z901" s="259"/>
    </row>
    <row r="902" spans="1:26" ht="15.75" customHeight="1">
      <c r="A902" s="259"/>
      <c r="B902" s="259"/>
      <c r="C902" s="259"/>
      <c r="D902" s="259"/>
      <c r="E902" s="259"/>
      <c r="F902" s="259"/>
      <c r="G902" s="259"/>
      <c r="H902" s="315"/>
      <c r="I902" s="259"/>
      <c r="J902" s="259"/>
      <c r="K902" s="259"/>
      <c r="L902" s="259"/>
      <c r="M902" s="259"/>
      <c r="N902" s="259"/>
      <c r="O902" s="259"/>
      <c r="P902" s="259"/>
      <c r="Q902" s="259"/>
      <c r="R902" s="259"/>
      <c r="S902" s="259"/>
      <c r="T902" s="259"/>
      <c r="U902" s="259"/>
      <c r="V902" s="259"/>
      <c r="W902" s="259"/>
      <c r="X902" s="259"/>
      <c r="Y902" s="259"/>
      <c r="Z902" s="259"/>
    </row>
    <row r="903" spans="1:26" ht="15.75" customHeight="1">
      <c r="A903" s="259"/>
      <c r="B903" s="259"/>
      <c r="C903" s="259"/>
      <c r="D903" s="259"/>
      <c r="E903" s="259"/>
      <c r="F903" s="259"/>
      <c r="G903" s="259"/>
      <c r="H903" s="315"/>
      <c r="I903" s="259"/>
      <c r="J903" s="259"/>
      <c r="K903" s="259"/>
      <c r="L903" s="259"/>
      <c r="M903" s="259"/>
      <c r="N903" s="259"/>
      <c r="O903" s="259"/>
      <c r="P903" s="259"/>
      <c r="Q903" s="259"/>
      <c r="R903" s="259"/>
      <c r="S903" s="259"/>
      <c r="T903" s="259"/>
      <c r="U903" s="259"/>
      <c r="V903" s="259"/>
      <c r="W903" s="259"/>
      <c r="X903" s="259"/>
      <c r="Y903" s="259"/>
      <c r="Z903" s="259"/>
    </row>
    <row r="904" spans="1:26" ht="15.75" customHeight="1">
      <c r="A904" s="259"/>
      <c r="B904" s="259"/>
      <c r="C904" s="259"/>
      <c r="D904" s="259"/>
      <c r="E904" s="259"/>
      <c r="F904" s="259"/>
      <c r="G904" s="259"/>
      <c r="H904" s="315"/>
      <c r="I904" s="259"/>
      <c r="J904" s="259"/>
      <c r="K904" s="259"/>
      <c r="L904" s="259"/>
      <c r="M904" s="259"/>
      <c r="N904" s="259"/>
      <c r="O904" s="259"/>
      <c r="P904" s="259"/>
      <c r="Q904" s="259"/>
      <c r="R904" s="259"/>
      <c r="S904" s="259"/>
      <c r="T904" s="259"/>
      <c r="U904" s="259"/>
      <c r="V904" s="259"/>
      <c r="W904" s="259"/>
      <c r="X904" s="259"/>
      <c r="Y904" s="259"/>
      <c r="Z904" s="259"/>
    </row>
    <row r="905" spans="1:26" ht="15.75" customHeight="1">
      <c r="A905" s="259"/>
      <c r="B905" s="259"/>
      <c r="C905" s="259"/>
      <c r="D905" s="259"/>
      <c r="E905" s="259"/>
      <c r="F905" s="259"/>
      <c r="G905" s="259"/>
      <c r="H905" s="315"/>
      <c r="I905" s="259"/>
      <c r="J905" s="259"/>
      <c r="K905" s="259"/>
      <c r="L905" s="259"/>
      <c r="M905" s="259"/>
      <c r="N905" s="259"/>
      <c r="O905" s="259"/>
      <c r="P905" s="259"/>
      <c r="Q905" s="259"/>
      <c r="R905" s="259"/>
      <c r="S905" s="259"/>
      <c r="T905" s="259"/>
      <c r="U905" s="259"/>
      <c r="V905" s="259"/>
      <c r="W905" s="259"/>
      <c r="X905" s="259"/>
      <c r="Y905" s="259"/>
      <c r="Z905" s="259"/>
    </row>
    <row r="906" spans="1:26" ht="15.75" customHeight="1">
      <c r="A906" s="259"/>
      <c r="B906" s="259"/>
      <c r="C906" s="259"/>
      <c r="D906" s="259"/>
      <c r="E906" s="259"/>
      <c r="F906" s="259"/>
      <c r="G906" s="259"/>
      <c r="H906" s="315"/>
      <c r="I906" s="259"/>
      <c r="J906" s="259"/>
      <c r="K906" s="259"/>
      <c r="L906" s="259"/>
      <c r="M906" s="259"/>
      <c r="N906" s="259"/>
      <c r="O906" s="259"/>
      <c r="P906" s="259"/>
      <c r="Q906" s="259"/>
      <c r="R906" s="259"/>
      <c r="S906" s="259"/>
      <c r="T906" s="259"/>
      <c r="U906" s="259"/>
      <c r="V906" s="259"/>
      <c r="W906" s="259"/>
      <c r="X906" s="259"/>
      <c r="Y906" s="259"/>
      <c r="Z906" s="259"/>
    </row>
    <row r="907" spans="1:26" ht="15.75" customHeight="1">
      <c r="A907" s="259"/>
      <c r="B907" s="259"/>
      <c r="C907" s="259"/>
      <c r="D907" s="259"/>
      <c r="E907" s="259"/>
      <c r="F907" s="259"/>
      <c r="G907" s="259"/>
      <c r="H907" s="315"/>
      <c r="I907" s="259"/>
      <c r="J907" s="259"/>
      <c r="K907" s="259"/>
      <c r="L907" s="259"/>
      <c r="M907" s="259"/>
      <c r="N907" s="259"/>
      <c r="O907" s="259"/>
      <c r="P907" s="259"/>
      <c r="Q907" s="259"/>
      <c r="R907" s="259"/>
      <c r="S907" s="259"/>
      <c r="T907" s="259"/>
      <c r="U907" s="259"/>
      <c r="V907" s="259"/>
      <c r="W907" s="259"/>
      <c r="X907" s="259"/>
      <c r="Y907" s="259"/>
      <c r="Z907" s="259"/>
    </row>
    <row r="908" spans="1:26" ht="15.75" customHeight="1">
      <c r="A908" s="259"/>
      <c r="B908" s="259"/>
      <c r="C908" s="259"/>
      <c r="D908" s="259"/>
      <c r="E908" s="259"/>
      <c r="F908" s="259"/>
      <c r="G908" s="259"/>
      <c r="H908" s="315"/>
      <c r="I908" s="259"/>
      <c r="J908" s="259"/>
      <c r="K908" s="259"/>
      <c r="L908" s="259"/>
      <c r="M908" s="259"/>
      <c r="N908" s="259"/>
      <c r="O908" s="259"/>
      <c r="P908" s="259"/>
      <c r="Q908" s="259"/>
      <c r="R908" s="259"/>
      <c r="S908" s="259"/>
      <c r="T908" s="259"/>
      <c r="U908" s="259"/>
      <c r="V908" s="259"/>
      <c r="W908" s="259"/>
      <c r="X908" s="259"/>
      <c r="Y908" s="259"/>
      <c r="Z908" s="259"/>
    </row>
    <row r="909" spans="1:26" ht="15.75" customHeight="1">
      <c r="A909" s="259"/>
      <c r="B909" s="259"/>
      <c r="C909" s="259"/>
      <c r="D909" s="259"/>
      <c r="E909" s="259"/>
      <c r="F909" s="259"/>
      <c r="G909" s="259"/>
      <c r="H909" s="315"/>
      <c r="I909" s="259"/>
      <c r="J909" s="259"/>
      <c r="K909" s="259"/>
      <c r="L909" s="259"/>
      <c r="M909" s="259"/>
      <c r="N909" s="259"/>
      <c r="O909" s="259"/>
      <c r="P909" s="259"/>
      <c r="Q909" s="259"/>
      <c r="R909" s="259"/>
      <c r="S909" s="259"/>
      <c r="T909" s="259"/>
      <c r="U909" s="259"/>
      <c r="V909" s="259"/>
      <c r="W909" s="259"/>
      <c r="X909" s="259"/>
      <c r="Y909" s="259"/>
      <c r="Z909" s="259"/>
    </row>
    <row r="910" spans="1:26" ht="15.75" customHeight="1">
      <c r="A910" s="259"/>
      <c r="B910" s="259"/>
      <c r="C910" s="259"/>
      <c r="D910" s="259"/>
      <c r="E910" s="259"/>
      <c r="F910" s="259"/>
      <c r="G910" s="259"/>
      <c r="H910" s="315"/>
      <c r="I910" s="259"/>
      <c r="J910" s="259"/>
      <c r="K910" s="259"/>
      <c r="L910" s="259"/>
      <c r="M910" s="259"/>
      <c r="N910" s="259"/>
      <c r="O910" s="259"/>
      <c r="P910" s="259"/>
      <c r="Q910" s="259"/>
      <c r="R910" s="259"/>
      <c r="S910" s="259"/>
      <c r="T910" s="259"/>
      <c r="U910" s="259"/>
      <c r="V910" s="259"/>
      <c r="W910" s="259"/>
      <c r="X910" s="259"/>
      <c r="Y910" s="259"/>
      <c r="Z910" s="259"/>
    </row>
    <row r="911" spans="1:26" ht="15.75" customHeight="1">
      <c r="A911" s="259"/>
      <c r="B911" s="259"/>
      <c r="C911" s="259"/>
      <c r="D911" s="259"/>
      <c r="E911" s="259"/>
      <c r="F911" s="259"/>
      <c r="G911" s="259"/>
      <c r="H911" s="315"/>
      <c r="I911" s="259"/>
      <c r="J911" s="259"/>
      <c r="K911" s="259"/>
      <c r="L911" s="259"/>
      <c r="M911" s="259"/>
      <c r="N911" s="259"/>
      <c r="O911" s="259"/>
      <c r="P911" s="259"/>
      <c r="Q911" s="259"/>
      <c r="R911" s="259"/>
      <c r="S911" s="259"/>
      <c r="T911" s="259"/>
      <c r="U911" s="259"/>
      <c r="V911" s="259"/>
      <c r="W911" s="259"/>
      <c r="X911" s="259"/>
      <c r="Y911" s="259"/>
      <c r="Z911" s="259"/>
    </row>
    <row r="912" spans="1:26" ht="15.75" customHeight="1">
      <c r="A912" s="259"/>
      <c r="B912" s="259"/>
      <c r="C912" s="259"/>
      <c r="D912" s="259"/>
      <c r="E912" s="259"/>
      <c r="F912" s="259"/>
      <c r="G912" s="259"/>
      <c r="H912" s="315"/>
      <c r="I912" s="259"/>
      <c r="J912" s="259"/>
      <c r="K912" s="259"/>
      <c r="L912" s="259"/>
      <c r="M912" s="259"/>
      <c r="N912" s="259"/>
      <c r="O912" s="259"/>
      <c r="P912" s="259"/>
      <c r="Q912" s="259"/>
      <c r="R912" s="259"/>
      <c r="S912" s="259"/>
      <c r="T912" s="259"/>
      <c r="U912" s="259"/>
      <c r="V912" s="259"/>
      <c r="W912" s="259"/>
      <c r="X912" s="259"/>
      <c r="Y912" s="259"/>
      <c r="Z912" s="259"/>
    </row>
    <row r="913" spans="1:26" ht="15.75" customHeight="1">
      <c r="A913" s="259"/>
      <c r="B913" s="259"/>
      <c r="C913" s="259"/>
      <c r="D913" s="259"/>
      <c r="E913" s="259"/>
      <c r="F913" s="259"/>
      <c r="G913" s="259"/>
      <c r="H913" s="315"/>
      <c r="I913" s="259"/>
      <c r="J913" s="259"/>
      <c r="K913" s="259"/>
      <c r="L913" s="259"/>
      <c r="M913" s="259"/>
      <c r="N913" s="259"/>
      <c r="O913" s="259"/>
      <c r="P913" s="259"/>
      <c r="Q913" s="259"/>
      <c r="R913" s="259"/>
      <c r="S913" s="259"/>
      <c r="T913" s="259"/>
      <c r="U913" s="259"/>
      <c r="V913" s="259"/>
      <c r="W913" s="259"/>
      <c r="X913" s="259"/>
      <c r="Y913" s="259"/>
      <c r="Z913" s="259"/>
    </row>
    <row r="914" spans="1:26" ht="15.75" customHeight="1">
      <c r="A914" s="259"/>
      <c r="B914" s="259"/>
      <c r="C914" s="259"/>
      <c r="D914" s="259"/>
      <c r="E914" s="259"/>
      <c r="F914" s="259"/>
      <c r="G914" s="259"/>
      <c r="H914" s="315"/>
      <c r="I914" s="259"/>
      <c r="J914" s="259"/>
      <c r="K914" s="259"/>
      <c r="L914" s="259"/>
      <c r="M914" s="259"/>
      <c r="N914" s="259"/>
      <c r="O914" s="259"/>
      <c r="P914" s="259"/>
      <c r="Q914" s="259"/>
      <c r="R914" s="259"/>
      <c r="S914" s="259"/>
      <c r="T914" s="259"/>
      <c r="U914" s="259"/>
      <c r="V914" s="259"/>
      <c r="W914" s="259"/>
      <c r="X914" s="259"/>
      <c r="Y914" s="259"/>
      <c r="Z914" s="259"/>
    </row>
    <row r="915" spans="1:26" ht="15.75" customHeight="1">
      <c r="A915" s="259"/>
      <c r="B915" s="259"/>
      <c r="C915" s="259"/>
      <c r="D915" s="259"/>
      <c r="E915" s="259"/>
      <c r="F915" s="259"/>
      <c r="G915" s="259"/>
      <c r="H915" s="315"/>
      <c r="I915" s="259"/>
      <c r="J915" s="259"/>
      <c r="K915" s="259"/>
      <c r="L915" s="259"/>
      <c r="M915" s="259"/>
      <c r="N915" s="259"/>
      <c r="O915" s="259"/>
      <c r="P915" s="259"/>
      <c r="Q915" s="259"/>
      <c r="R915" s="259"/>
      <c r="S915" s="259"/>
      <c r="T915" s="259"/>
      <c r="U915" s="259"/>
      <c r="V915" s="259"/>
      <c r="W915" s="259"/>
      <c r="X915" s="259"/>
      <c r="Y915" s="259"/>
      <c r="Z915" s="259"/>
    </row>
    <row r="916" spans="1:26" ht="15.75" customHeight="1">
      <c r="A916" s="259"/>
      <c r="B916" s="259"/>
      <c r="C916" s="259"/>
      <c r="D916" s="259"/>
      <c r="E916" s="259"/>
      <c r="F916" s="259"/>
      <c r="G916" s="259"/>
      <c r="H916" s="315"/>
      <c r="I916" s="259"/>
      <c r="J916" s="259"/>
      <c r="K916" s="259"/>
      <c r="L916" s="259"/>
      <c r="M916" s="259"/>
      <c r="N916" s="259"/>
      <c r="O916" s="259"/>
      <c r="P916" s="259"/>
      <c r="Q916" s="259"/>
      <c r="R916" s="259"/>
      <c r="S916" s="259"/>
      <c r="T916" s="259"/>
      <c r="U916" s="259"/>
      <c r="V916" s="259"/>
      <c r="W916" s="259"/>
      <c r="X916" s="259"/>
      <c r="Y916" s="259"/>
      <c r="Z916" s="259"/>
    </row>
    <row r="917" spans="1:26" ht="15.75" customHeight="1">
      <c r="A917" s="259"/>
      <c r="B917" s="259"/>
      <c r="C917" s="259"/>
      <c r="D917" s="259"/>
      <c r="E917" s="259"/>
      <c r="F917" s="259"/>
      <c r="G917" s="259"/>
      <c r="H917" s="315"/>
      <c r="I917" s="259"/>
      <c r="J917" s="259"/>
      <c r="K917" s="259"/>
      <c r="L917" s="259"/>
      <c r="M917" s="259"/>
      <c r="N917" s="259"/>
      <c r="O917" s="259"/>
      <c r="P917" s="259"/>
      <c r="Q917" s="259"/>
      <c r="R917" s="259"/>
      <c r="S917" s="259"/>
      <c r="T917" s="259"/>
      <c r="U917" s="259"/>
      <c r="V917" s="259"/>
      <c r="W917" s="259"/>
      <c r="X917" s="259"/>
      <c r="Y917" s="259"/>
      <c r="Z917" s="259"/>
    </row>
    <row r="918" spans="1:26" ht="15.75" customHeight="1">
      <c r="A918" s="259"/>
      <c r="B918" s="259"/>
      <c r="C918" s="259"/>
      <c r="D918" s="259"/>
      <c r="E918" s="259"/>
      <c r="F918" s="259"/>
      <c r="G918" s="259"/>
      <c r="H918" s="315"/>
      <c r="I918" s="259"/>
      <c r="J918" s="259"/>
      <c r="K918" s="259"/>
      <c r="L918" s="259"/>
      <c r="M918" s="259"/>
      <c r="N918" s="259"/>
      <c r="O918" s="259"/>
      <c r="P918" s="259"/>
      <c r="Q918" s="259"/>
      <c r="R918" s="259"/>
      <c r="S918" s="259"/>
      <c r="T918" s="259"/>
      <c r="U918" s="259"/>
      <c r="V918" s="259"/>
      <c r="W918" s="259"/>
      <c r="X918" s="259"/>
      <c r="Y918" s="259"/>
      <c r="Z918" s="259"/>
    </row>
    <row r="919" spans="1:26" ht="15.75" customHeight="1">
      <c r="A919" s="259"/>
      <c r="B919" s="259"/>
      <c r="C919" s="259"/>
      <c r="D919" s="259"/>
      <c r="E919" s="259"/>
      <c r="F919" s="259"/>
      <c r="G919" s="259"/>
      <c r="H919" s="315"/>
      <c r="I919" s="259"/>
      <c r="J919" s="259"/>
      <c r="K919" s="259"/>
      <c r="L919" s="259"/>
      <c r="M919" s="259"/>
      <c r="N919" s="259"/>
      <c r="O919" s="259"/>
      <c r="P919" s="259"/>
      <c r="Q919" s="259"/>
      <c r="R919" s="259"/>
      <c r="S919" s="259"/>
      <c r="T919" s="259"/>
      <c r="U919" s="259"/>
      <c r="V919" s="259"/>
      <c r="W919" s="259"/>
      <c r="X919" s="259"/>
      <c r="Y919" s="259"/>
      <c r="Z919" s="259"/>
    </row>
    <row r="920" spans="1:26" ht="15.75" customHeight="1">
      <c r="A920" s="259"/>
      <c r="B920" s="259"/>
      <c r="C920" s="259"/>
      <c r="D920" s="259"/>
      <c r="E920" s="259"/>
      <c r="F920" s="259"/>
      <c r="G920" s="259"/>
      <c r="H920" s="315"/>
      <c r="I920" s="259"/>
      <c r="J920" s="259"/>
      <c r="K920" s="259"/>
      <c r="L920" s="259"/>
      <c r="M920" s="259"/>
      <c r="N920" s="259"/>
      <c r="O920" s="259"/>
      <c r="P920" s="259"/>
      <c r="Q920" s="259"/>
      <c r="R920" s="259"/>
      <c r="S920" s="259"/>
      <c r="T920" s="259"/>
      <c r="U920" s="259"/>
      <c r="V920" s="259"/>
      <c r="W920" s="259"/>
      <c r="X920" s="259"/>
      <c r="Y920" s="259"/>
      <c r="Z920" s="259"/>
    </row>
    <row r="921" spans="1:26" ht="15.75" customHeight="1">
      <c r="A921" s="259"/>
      <c r="B921" s="259"/>
      <c r="C921" s="259"/>
      <c r="D921" s="259"/>
      <c r="E921" s="259"/>
      <c r="F921" s="259"/>
      <c r="G921" s="259"/>
      <c r="H921" s="315"/>
      <c r="I921" s="259"/>
      <c r="J921" s="259"/>
      <c r="K921" s="259"/>
      <c r="L921" s="259"/>
      <c r="M921" s="259"/>
      <c r="N921" s="259"/>
      <c r="O921" s="259"/>
      <c r="P921" s="259"/>
      <c r="Q921" s="259"/>
      <c r="R921" s="259"/>
      <c r="S921" s="259"/>
      <c r="T921" s="259"/>
      <c r="U921" s="259"/>
      <c r="V921" s="259"/>
      <c r="W921" s="259"/>
      <c r="X921" s="259"/>
      <c r="Y921" s="259"/>
      <c r="Z921" s="259"/>
    </row>
    <row r="922" spans="1:26" ht="15.75" customHeight="1">
      <c r="A922" s="259"/>
      <c r="B922" s="259"/>
      <c r="C922" s="259"/>
      <c r="D922" s="259"/>
      <c r="E922" s="259"/>
      <c r="F922" s="259"/>
      <c r="G922" s="259"/>
      <c r="H922" s="315"/>
      <c r="I922" s="259"/>
      <c r="J922" s="259"/>
      <c r="K922" s="259"/>
      <c r="L922" s="259"/>
      <c r="M922" s="259"/>
      <c r="N922" s="259"/>
      <c r="O922" s="259"/>
      <c r="P922" s="259"/>
      <c r="Q922" s="259"/>
      <c r="R922" s="259"/>
      <c r="S922" s="259"/>
      <c r="T922" s="259"/>
      <c r="U922" s="259"/>
      <c r="V922" s="259"/>
      <c r="W922" s="259"/>
      <c r="X922" s="259"/>
      <c r="Y922" s="259"/>
      <c r="Z922" s="259"/>
    </row>
    <row r="923" spans="1:26" ht="15.75" customHeight="1">
      <c r="A923" s="259"/>
      <c r="B923" s="259"/>
      <c r="C923" s="259"/>
      <c r="D923" s="259"/>
      <c r="E923" s="259"/>
      <c r="F923" s="259"/>
      <c r="G923" s="259"/>
      <c r="H923" s="315"/>
      <c r="I923" s="259"/>
      <c r="J923" s="259"/>
      <c r="K923" s="259"/>
      <c r="L923" s="259"/>
      <c r="M923" s="259"/>
      <c r="N923" s="259"/>
      <c r="O923" s="259"/>
      <c r="P923" s="259"/>
      <c r="Q923" s="259"/>
      <c r="R923" s="259"/>
      <c r="S923" s="259"/>
      <c r="T923" s="259"/>
      <c r="U923" s="259"/>
      <c r="V923" s="259"/>
      <c r="W923" s="259"/>
      <c r="X923" s="259"/>
      <c r="Y923" s="259"/>
      <c r="Z923" s="259"/>
    </row>
    <row r="924" spans="1:26" ht="15.75" customHeight="1">
      <c r="A924" s="259"/>
      <c r="B924" s="259"/>
      <c r="C924" s="259"/>
      <c r="D924" s="259"/>
      <c r="E924" s="259"/>
      <c r="F924" s="259"/>
      <c r="G924" s="259"/>
      <c r="H924" s="315"/>
      <c r="I924" s="259"/>
      <c r="J924" s="259"/>
      <c r="K924" s="259"/>
      <c r="L924" s="259"/>
      <c r="M924" s="259"/>
      <c r="N924" s="259"/>
      <c r="O924" s="259"/>
      <c r="P924" s="259"/>
      <c r="Q924" s="259"/>
      <c r="R924" s="259"/>
      <c r="S924" s="259"/>
      <c r="T924" s="259"/>
      <c r="U924" s="259"/>
      <c r="V924" s="259"/>
      <c r="W924" s="259"/>
      <c r="X924" s="259"/>
      <c r="Y924" s="259"/>
      <c r="Z924" s="259"/>
    </row>
    <row r="925" spans="1:26" ht="15.75" customHeight="1">
      <c r="A925" s="259"/>
      <c r="B925" s="259"/>
      <c r="C925" s="259"/>
      <c r="D925" s="259"/>
      <c r="E925" s="259"/>
      <c r="F925" s="259"/>
      <c r="G925" s="259"/>
      <c r="H925" s="315"/>
      <c r="I925" s="259"/>
      <c r="J925" s="259"/>
      <c r="K925" s="259"/>
      <c r="L925" s="259"/>
      <c r="M925" s="259"/>
      <c r="N925" s="259"/>
      <c r="O925" s="259"/>
      <c r="P925" s="259"/>
      <c r="Q925" s="259"/>
      <c r="R925" s="259"/>
      <c r="S925" s="259"/>
      <c r="T925" s="259"/>
      <c r="U925" s="259"/>
      <c r="V925" s="259"/>
      <c r="W925" s="259"/>
      <c r="X925" s="259"/>
      <c r="Y925" s="259"/>
      <c r="Z925" s="259"/>
    </row>
    <row r="926" spans="1:26" ht="15.75" customHeight="1">
      <c r="A926" s="259"/>
      <c r="B926" s="259"/>
      <c r="C926" s="259"/>
      <c r="D926" s="259"/>
      <c r="E926" s="259"/>
      <c r="F926" s="259"/>
      <c r="G926" s="259"/>
      <c r="H926" s="315"/>
      <c r="I926" s="259"/>
      <c r="J926" s="259"/>
      <c r="K926" s="259"/>
      <c r="L926" s="259"/>
      <c r="M926" s="259"/>
      <c r="N926" s="259"/>
      <c r="O926" s="259"/>
      <c r="P926" s="259"/>
      <c r="Q926" s="259"/>
      <c r="R926" s="259"/>
      <c r="S926" s="259"/>
      <c r="T926" s="259"/>
      <c r="U926" s="259"/>
      <c r="V926" s="259"/>
      <c r="W926" s="259"/>
      <c r="X926" s="259"/>
      <c r="Y926" s="259"/>
      <c r="Z926" s="259"/>
    </row>
    <row r="927" spans="1:26" ht="15.75" customHeight="1">
      <c r="A927" s="259"/>
      <c r="B927" s="259"/>
      <c r="C927" s="259"/>
      <c r="D927" s="259"/>
      <c r="E927" s="259"/>
      <c r="F927" s="259"/>
      <c r="G927" s="259"/>
      <c r="H927" s="315"/>
      <c r="I927" s="259"/>
      <c r="J927" s="259"/>
      <c r="K927" s="259"/>
      <c r="L927" s="259"/>
      <c r="M927" s="259"/>
      <c r="N927" s="259"/>
      <c r="O927" s="259"/>
      <c r="P927" s="259"/>
      <c r="Q927" s="259"/>
      <c r="R927" s="259"/>
      <c r="S927" s="259"/>
      <c r="T927" s="259"/>
      <c r="U927" s="259"/>
      <c r="V927" s="259"/>
      <c r="W927" s="259"/>
      <c r="X927" s="259"/>
      <c r="Y927" s="259"/>
      <c r="Z927" s="259"/>
    </row>
    <row r="928" spans="1:26" ht="15.75" customHeight="1">
      <c r="A928" s="259"/>
      <c r="B928" s="259"/>
      <c r="C928" s="259"/>
      <c r="D928" s="259"/>
      <c r="E928" s="259"/>
      <c r="F928" s="259"/>
      <c r="G928" s="259"/>
      <c r="H928" s="315"/>
      <c r="I928" s="259"/>
      <c r="J928" s="259"/>
      <c r="K928" s="259"/>
      <c r="L928" s="259"/>
      <c r="M928" s="259"/>
      <c r="N928" s="259"/>
      <c r="O928" s="259"/>
      <c r="P928" s="259"/>
      <c r="Q928" s="259"/>
      <c r="R928" s="259"/>
      <c r="S928" s="259"/>
      <c r="T928" s="259"/>
      <c r="U928" s="259"/>
      <c r="V928" s="259"/>
      <c r="W928" s="259"/>
      <c r="X928" s="259"/>
      <c r="Y928" s="259"/>
      <c r="Z928" s="259"/>
    </row>
    <row r="929" spans="1:26" ht="15.75" customHeight="1">
      <c r="A929" s="259"/>
      <c r="B929" s="259"/>
      <c r="C929" s="259"/>
      <c r="D929" s="259"/>
      <c r="E929" s="259"/>
      <c r="F929" s="259"/>
      <c r="G929" s="259"/>
      <c r="H929" s="315"/>
      <c r="I929" s="259"/>
      <c r="J929" s="259"/>
      <c r="K929" s="259"/>
      <c r="L929" s="259"/>
      <c r="M929" s="259"/>
      <c r="N929" s="259"/>
      <c r="O929" s="259"/>
      <c r="P929" s="259"/>
      <c r="Q929" s="259"/>
      <c r="R929" s="259"/>
      <c r="S929" s="259"/>
      <c r="T929" s="259"/>
      <c r="U929" s="259"/>
      <c r="V929" s="259"/>
      <c r="W929" s="259"/>
      <c r="X929" s="259"/>
      <c r="Y929" s="259"/>
      <c r="Z929" s="259"/>
    </row>
    <row r="930" spans="1:26" ht="15.75" customHeight="1">
      <c r="A930" s="259"/>
      <c r="B930" s="259"/>
      <c r="C930" s="259"/>
      <c r="D930" s="259"/>
      <c r="E930" s="259"/>
      <c r="F930" s="259"/>
      <c r="G930" s="259"/>
      <c r="H930" s="315"/>
      <c r="I930" s="259"/>
      <c r="J930" s="259"/>
      <c r="K930" s="259"/>
      <c r="L930" s="259"/>
      <c r="M930" s="259"/>
      <c r="N930" s="259"/>
      <c r="O930" s="259"/>
      <c r="P930" s="259"/>
      <c r="Q930" s="259"/>
      <c r="R930" s="259"/>
      <c r="S930" s="259"/>
      <c r="T930" s="259"/>
      <c r="U930" s="259"/>
      <c r="V930" s="259"/>
      <c r="W930" s="259"/>
      <c r="X930" s="259"/>
      <c r="Y930" s="259"/>
      <c r="Z930" s="259"/>
    </row>
    <row r="931" spans="1:26" ht="15.75" customHeight="1">
      <c r="A931" s="259"/>
      <c r="B931" s="259"/>
      <c r="C931" s="259"/>
      <c r="D931" s="259"/>
      <c r="E931" s="259"/>
      <c r="F931" s="259"/>
      <c r="G931" s="259"/>
      <c r="H931" s="315"/>
      <c r="I931" s="259"/>
      <c r="J931" s="259"/>
      <c r="K931" s="259"/>
      <c r="L931" s="259"/>
      <c r="M931" s="259"/>
      <c r="N931" s="259"/>
      <c r="O931" s="259"/>
      <c r="P931" s="259"/>
      <c r="Q931" s="259"/>
      <c r="R931" s="259"/>
      <c r="S931" s="259"/>
      <c r="T931" s="259"/>
      <c r="U931" s="259"/>
      <c r="V931" s="259"/>
      <c r="W931" s="259"/>
      <c r="X931" s="259"/>
      <c r="Y931" s="259"/>
      <c r="Z931" s="259"/>
    </row>
    <row r="932" spans="1:26" ht="15.75" customHeight="1">
      <c r="A932" s="259"/>
      <c r="B932" s="259"/>
      <c r="C932" s="259"/>
      <c r="D932" s="259"/>
      <c r="E932" s="259"/>
      <c r="F932" s="259"/>
      <c r="G932" s="259"/>
      <c r="H932" s="315"/>
      <c r="I932" s="259"/>
      <c r="J932" s="259"/>
      <c r="K932" s="259"/>
      <c r="L932" s="259"/>
      <c r="M932" s="259"/>
      <c r="N932" s="259"/>
      <c r="O932" s="259"/>
      <c r="P932" s="259"/>
      <c r="Q932" s="259"/>
      <c r="R932" s="259"/>
      <c r="S932" s="259"/>
      <c r="T932" s="259"/>
      <c r="U932" s="259"/>
      <c r="V932" s="259"/>
      <c r="W932" s="259"/>
      <c r="X932" s="259"/>
      <c r="Y932" s="259"/>
      <c r="Z932" s="259"/>
    </row>
    <row r="933" spans="1:26" ht="15.75" customHeight="1">
      <c r="A933" s="259"/>
      <c r="B933" s="259"/>
      <c r="C933" s="259"/>
      <c r="D933" s="259"/>
      <c r="E933" s="259"/>
      <c r="F933" s="259"/>
      <c r="G933" s="259"/>
      <c r="H933" s="315"/>
      <c r="I933" s="259"/>
      <c r="J933" s="259"/>
      <c r="K933" s="259"/>
      <c r="L933" s="259"/>
      <c r="M933" s="259"/>
      <c r="N933" s="259"/>
      <c r="O933" s="259"/>
      <c r="P933" s="259"/>
      <c r="Q933" s="259"/>
      <c r="R933" s="259"/>
      <c r="S933" s="259"/>
      <c r="T933" s="259"/>
      <c r="U933" s="259"/>
      <c r="V933" s="259"/>
      <c r="W933" s="259"/>
      <c r="X933" s="259"/>
      <c r="Y933" s="259"/>
      <c r="Z933" s="259"/>
    </row>
    <row r="934" spans="1:26" ht="15.75" customHeight="1">
      <c r="A934" s="259"/>
      <c r="B934" s="259"/>
      <c r="C934" s="259"/>
      <c r="D934" s="259"/>
      <c r="E934" s="259"/>
      <c r="F934" s="259"/>
      <c r="G934" s="259"/>
      <c r="H934" s="315"/>
      <c r="I934" s="259"/>
      <c r="J934" s="259"/>
      <c r="K934" s="259"/>
      <c r="L934" s="259"/>
      <c r="M934" s="259"/>
      <c r="N934" s="259"/>
      <c r="O934" s="259"/>
      <c r="P934" s="259"/>
      <c r="Q934" s="259"/>
      <c r="R934" s="259"/>
      <c r="S934" s="259"/>
      <c r="T934" s="259"/>
      <c r="U934" s="259"/>
      <c r="V934" s="259"/>
      <c r="W934" s="259"/>
      <c r="X934" s="259"/>
      <c r="Y934" s="259"/>
      <c r="Z934" s="259"/>
    </row>
    <row r="935" spans="1:26" ht="15.75" customHeight="1">
      <c r="A935" s="259"/>
      <c r="B935" s="259"/>
      <c r="C935" s="259"/>
      <c r="D935" s="259"/>
      <c r="E935" s="259"/>
      <c r="F935" s="259"/>
      <c r="G935" s="259"/>
      <c r="H935" s="315"/>
      <c r="I935" s="259"/>
      <c r="J935" s="259"/>
      <c r="K935" s="259"/>
      <c r="L935" s="259"/>
      <c r="M935" s="259"/>
      <c r="N935" s="259"/>
      <c r="O935" s="259"/>
      <c r="P935" s="259"/>
      <c r="Q935" s="259"/>
      <c r="R935" s="259"/>
      <c r="S935" s="259"/>
      <c r="T935" s="259"/>
      <c r="U935" s="259"/>
      <c r="V935" s="259"/>
      <c r="W935" s="259"/>
      <c r="X935" s="259"/>
      <c r="Y935" s="259"/>
      <c r="Z935" s="259"/>
    </row>
    <row r="936" spans="1:26" ht="15.75" customHeight="1">
      <c r="A936" s="259"/>
      <c r="B936" s="259"/>
      <c r="C936" s="259"/>
      <c r="D936" s="259"/>
      <c r="E936" s="259"/>
      <c r="F936" s="259"/>
      <c r="G936" s="259"/>
      <c r="H936" s="315"/>
      <c r="I936" s="259"/>
      <c r="J936" s="259"/>
      <c r="K936" s="259"/>
      <c r="L936" s="259"/>
      <c r="M936" s="259"/>
      <c r="N936" s="259"/>
      <c r="O936" s="259"/>
      <c r="P936" s="259"/>
      <c r="Q936" s="259"/>
      <c r="R936" s="259"/>
      <c r="S936" s="259"/>
      <c r="T936" s="259"/>
      <c r="U936" s="259"/>
      <c r="V936" s="259"/>
      <c r="W936" s="259"/>
      <c r="X936" s="259"/>
      <c r="Y936" s="259"/>
      <c r="Z936" s="259"/>
    </row>
    <row r="937" spans="1:26" ht="15.75" customHeight="1">
      <c r="A937" s="259"/>
      <c r="B937" s="259"/>
      <c r="C937" s="259"/>
      <c r="D937" s="259"/>
      <c r="E937" s="259"/>
      <c r="F937" s="259"/>
      <c r="G937" s="259"/>
      <c r="H937" s="315"/>
      <c r="I937" s="259"/>
      <c r="J937" s="259"/>
      <c r="K937" s="259"/>
      <c r="L937" s="259"/>
      <c r="M937" s="259"/>
      <c r="N937" s="259"/>
      <c r="O937" s="259"/>
      <c r="P937" s="259"/>
      <c r="Q937" s="259"/>
      <c r="R937" s="259"/>
      <c r="S937" s="259"/>
      <c r="T937" s="259"/>
      <c r="U937" s="259"/>
      <c r="V937" s="259"/>
      <c r="W937" s="259"/>
      <c r="X937" s="259"/>
      <c r="Y937" s="259"/>
      <c r="Z937" s="259"/>
    </row>
    <row r="938" spans="1:26" ht="15.75" customHeight="1">
      <c r="A938" s="259"/>
      <c r="B938" s="259"/>
      <c r="C938" s="259"/>
      <c r="D938" s="259"/>
      <c r="E938" s="259"/>
      <c r="F938" s="259"/>
      <c r="G938" s="259"/>
      <c r="H938" s="315"/>
      <c r="I938" s="259"/>
      <c r="J938" s="259"/>
      <c r="K938" s="259"/>
      <c r="L938" s="259"/>
      <c r="M938" s="259"/>
      <c r="N938" s="259"/>
      <c r="O938" s="259"/>
      <c r="P938" s="259"/>
      <c r="Q938" s="259"/>
      <c r="R938" s="259"/>
      <c r="S938" s="259"/>
      <c r="T938" s="259"/>
      <c r="U938" s="259"/>
      <c r="V938" s="259"/>
      <c r="W938" s="259"/>
      <c r="X938" s="259"/>
      <c r="Y938" s="259"/>
      <c r="Z938" s="259"/>
    </row>
    <row r="939" spans="1:26" ht="15.75" customHeight="1">
      <c r="A939" s="259"/>
      <c r="B939" s="259"/>
      <c r="C939" s="259"/>
      <c r="D939" s="259"/>
      <c r="E939" s="259"/>
      <c r="F939" s="259"/>
      <c r="G939" s="259"/>
      <c r="H939" s="315"/>
      <c r="I939" s="259"/>
      <c r="J939" s="259"/>
      <c r="K939" s="259"/>
      <c r="L939" s="259"/>
      <c r="M939" s="259"/>
      <c r="N939" s="259"/>
      <c r="O939" s="259"/>
      <c r="P939" s="259"/>
      <c r="Q939" s="259"/>
      <c r="R939" s="259"/>
      <c r="S939" s="259"/>
      <c r="T939" s="259"/>
      <c r="U939" s="259"/>
      <c r="V939" s="259"/>
      <c r="W939" s="259"/>
      <c r="X939" s="259"/>
      <c r="Y939" s="259"/>
      <c r="Z939" s="259"/>
    </row>
    <row r="940" spans="1:26" ht="15.75" customHeight="1">
      <c r="A940" s="259"/>
      <c r="B940" s="259"/>
      <c r="C940" s="259"/>
      <c r="D940" s="259"/>
      <c r="E940" s="259"/>
      <c r="F940" s="259"/>
      <c r="G940" s="259"/>
      <c r="H940" s="315"/>
      <c r="I940" s="259"/>
      <c r="J940" s="259"/>
      <c r="K940" s="259"/>
      <c r="L940" s="259"/>
      <c r="M940" s="259"/>
      <c r="N940" s="259"/>
      <c r="O940" s="259"/>
      <c r="P940" s="259"/>
      <c r="Q940" s="259"/>
      <c r="R940" s="259"/>
      <c r="S940" s="259"/>
      <c r="T940" s="259"/>
      <c r="U940" s="259"/>
      <c r="V940" s="259"/>
      <c r="W940" s="259"/>
      <c r="X940" s="259"/>
      <c r="Y940" s="259"/>
      <c r="Z940" s="259"/>
    </row>
    <row r="941" spans="1:26" ht="15.75" customHeight="1">
      <c r="A941" s="259"/>
      <c r="B941" s="259"/>
      <c r="C941" s="259"/>
      <c r="D941" s="259"/>
      <c r="E941" s="259"/>
      <c r="F941" s="259"/>
      <c r="G941" s="259"/>
      <c r="H941" s="315"/>
      <c r="I941" s="259"/>
      <c r="J941" s="259"/>
      <c r="K941" s="259"/>
      <c r="L941" s="259"/>
      <c r="M941" s="259"/>
      <c r="N941" s="259"/>
      <c r="O941" s="259"/>
      <c r="P941" s="259"/>
      <c r="Q941" s="259"/>
      <c r="R941" s="259"/>
      <c r="S941" s="259"/>
      <c r="T941" s="259"/>
      <c r="U941" s="259"/>
      <c r="V941" s="259"/>
      <c r="W941" s="259"/>
      <c r="X941" s="259"/>
      <c r="Y941" s="259"/>
      <c r="Z941" s="259"/>
    </row>
    <row r="942" spans="1:26" ht="15.75" customHeight="1">
      <c r="A942" s="259"/>
      <c r="B942" s="259"/>
      <c r="C942" s="259"/>
      <c r="D942" s="259"/>
      <c r="E942" s="259"/>
      <c r="F942" s="259"/>
      <c r="G942" s="259"/>
      <c r="H942" s="315"/>
      <c r="I942" s="259"/>
      <c r="J942" s="259"/>
      <c r="K942" s="259"/>
      <c r="L942" s="259"/>
      <c r="M942" s="259"/>
      <c r="N942" s="259"/>
      <c r="O942" s="259"/>
      <c r="P942" s="259"/>
      <c r="Q942" s="259"/>
      <c r="R942" s="259"/>
      <c r="S942" s="259"/>
      <c r="T942" s="259"/>
      <c r="U942" s="259"/>
      <c r="V942" s="259"/>
      <c r="W942" s="259"/>
      <c r="X942" s="259"/>
      <c r="Y942" s="259"/>
      <c r="Z942" s="259"/>
    </row>
    <row r="943" spans="1:26" ht="15.75" customHeight="1">
      <c r="A943" s="259"/>
      <c r="B943" s="259"/>
      <c r="C943" s="259"/>
      <c r="D943" s="259"/>
      <c r="E943" s="259"/>
      <c r="F943" s="259"/>
      <c r="G943" s="259"/>
      <c r="H943" s="315"/>
      <c r="I943" s="259"/>
      <c r="J943" s="259"/>
      <c r="K943" s="259"/>
      <c r="L943" s="259"/>
      <c r="M943" s="259"/>
      <c r="N943" s="259"/>
      <c r="O943" s="259"/>
      <c r="P943" s="259"/>
      <c r="Q943" s="259"/>
      <c r="R943" s="259"/>
      <c r="S943" s="259"/>
      <c r="T943" s="259"/>
      <c r="U943" s="259"/>
      <c r="V943" s="259"/>
      <c r="W943" s="259"/>
      <c r="X943" s="259"/>
      <c r="Y943" s="259"/>
      <c r="Z943" s="259"/>
    </row>
    <row r="944" spans="1:26" ht="15.75" customHeight="1">
      <c r="A944" s="259"/>
      <c r="B944" s="259"/>
      <c r="C944" s="259"/>
      <c r="D944" s="259"/>
      <c r="E944" s="259"/>
      <c r="F944" s="259"/>
      <c r="G944" s="259"/>
      <c r="H944" s="315"/>
      <c r="I944" s="259"/>
      <c r="J944" s="259"/>
      <c r="K944" s="259"/>
      <c r="L944" s="259"/>
      <c r="M944" s="259"/>
      <c r="N944" s="259"/>
      <c r="O944" s="259"/>
      <c r="P944" s="259"/>
      <c r="Q944" s="259"/>
      <c r="R944" s="259"/>
      <c r="S944" s="259"/>
      <c r="T944" s="259"/>
      <c r="U944" s="259"/>
      <c r="V944" s="259"/>
      <c r="W944" s="259"/>
      <c r="X944" s="259"/>
      <c r="Y944" s="259"/>
      <c r="Z944" s="259"/>
    </row>
    <row r="945" spans="1:26" ht="15.75" customHeight="1">
      <c r="A945" s="259"/>
      <c r="B945" s="259"/>
      <c r="C945" s="259"/>
      <c r="D945" s="259"/>
      <c r="E945" s="259"/>
      <c r="F945" s="259"/>
      <c r="G945" s="259"/>
      <c r="H945" s="315"/>
      <c r="I945" s="259"/>
      <c r="J945" s="259"/>
      <c r="K945" s="259"/>
      <c r="L945" s="259"/>
      <c r="M945" s="259"/>
      <c r="N945" s="259"/>
      <c r="O945" s="259"/>
      <c r="P945" s="259"/>
      <c r="Q945" s="259"/>
      <c r="R945" s="259"/>
      <c r="S945" s="259"/>
      <c r="T945" s="259"/>
      <c r="U945" s="259"/>
      <c r="V945" s="259"/>
      <c r="W945" s="259"/>
      <c r="X945" s="259"/>
      <c r="Y945" s="259"/>
      <c r="Z945" s="259"/>
    </row>
    <row r="946" spans="1:26" ht="15.75" customHeight="1">
      <c r="A946" s="259"/>
      <c r="B946" s="259"/>
      <c r="C946" s="259"/>
      <c r="D946" s="259"/>
      <c r="E946" s="259"/>
      <c r="F946" s="259"/>
      <c r="G946" s="259"/>
      <c r="H946" s="315"/>
      <c r="I946" s="259"/>
      <c r="J946" s="259"/>
      <c r="K946" s="259"/>
      <c r="L946" s="259"/>
      <c r="M946" s="259"/>
      <c r="N946" s="259"/>
      <c r="O946" s="259"/>
      <c r="P946" s="259"/>
      <c r="Q946" s="259"/>
      <c r="R946" s="259"/>
      <c r="S946" s="259"/>
      <c r="T946" s="259"/>
      <c r="U946" s="259"/>
      <c r="V946" s="259"/>
      <c r="W946" s="259"/>
      <c r="X946" s="259"/>
      <c r="Y946" s="259"/>
      <c r="Z946" s="259"/>
    </row>
    <row r="947" spans="1:26" ht="15.75" customHeight="1">
      <c r="A947" s="259"/>
      <c r="B947" s="259"/>
      <c r="C947" s="259"/>
      <c r="D947" s="259"/>
      <c r="E947" s="259"/>
      <c r="F947" s="259"/>
      <c r="G947" s="259"/>
      <c r="H947" s="315"/>
      <c r="I947" s="259"/>
      <c r="J947" s="259"/>
      <c r="K947" s="259"/>
      <c r="L947" s="259"/>
      <c r="M947" s="259"/>
      <c r="N947" s="259"/>
      <c r="O947" s="259"/>
      <c r="P947" s="259"/>
      <c r="Q947" s="259"/>
      <c r="R947" s="259"/>
      <c r="S947" s="259"/>
      <c r="T947" s="259"/>
      <c r="U947" s="259"/>
      <c r="V947" s="259"/>
      <c r="W947" s="259"/>
      <c r="X947" s="259"/>
      <c r="Y947" s="259"/>
      <c r="Z947" s="259"/>
    </row>
    <row r="948" spans="1:26" ht="15.75" customHeight="1">
      <c r="A948" s="259"/>
      <c r="B948" s="259"/>
      <c r="C948" s="259"/>
      <c r="D948" s="259"/>
      <c r="E948" s="259"/>
      <c r="F948" s="259"/>
      <c r="G948" s="259"/>
      <c r="H948" s="315"/>
      <c r="I948" s="259"/>
      <c r="J948" s="259"/>
      <c r="K948" s="259"/>
      <c r="L948" s="259"/>
      <c r="M948" s="259"/>
      <c r="N948" s="259"/>
      <c r="O948" s="259"/>
      <c r="P948" s="259"/>
      <c r="Q948" s="259"/>
      <c r="R948" s="259"/>
      <c r="S948" s="259"/>
      <c r="T948" s="259"/>
      <c r="U948" s="259"/>
      <c r="V948" s="259"/>
      <c r="W948" s="259"/>
      <c r="X948" s="259"/>
      <c r="Y948" s="259"/>
      <c r="Z948" s="259"/>
    </row>
    <row r="949" spans="1:26" ht="15.75" customHeight="1">
      <c r="A949" s="259"/>
      <c r="B949" s="259"/>
      <c r="C949" s="259"/>
      <c r="D949" s="259"/>
      <c r="E949" s="259"/>
      <c r="F949" s="259"/>
      <c r="G949" s="259"/>
      <c r="H949" s="315"/>
      <c r="I949" s="259"/>
      <c r="J949" s="259"/>
      <c r="K949" s="259"/>
      <c r="L949" s="259"/>
      <c r="M949" s="259"/>
      <c r="N949" s="259"/>
      <c r="O949" s="259"/>
      <c r="P949" s="259"/>
      <c r="Q949" s="259"/>
      <c r="R949" s="259"/>
      <c r="S949" s="259"/>
      <c r="T949" s="259"/>
      <c r="U949" s="259"/>
      <c r="V949" s="259"/>
      <c r="W949" s="259"/>
      <c r="X949" s="259"/>
      <c r="Y949" s="259"/>
      <c r="Z949" s="259"/>
    </row>
    <row r="950" spans="1:26" ht="15.75" customHeight="1">
      <c r="A950" s="259"/>
      <c r="B950" s="259"/>
      <c r="C950" s="259"/>
      <c r="D950" s="259"/>
      <c r="E950" s="259"/>
      <c r="F950" s="259"/>
      <c r="G950" s="259"/>
      <c r="H950" s="315"/>
      <c r="I950" s="259"/>
      <c r="J950" s="259"/>
      <c r="K950" s="259"/>
      <c r="L950" s="259"/>
      <c r="M950" s="259"/>
      <c r="N950" s="259"/>
      <c r="O950" s="259"/>
      <c r="P950" s="259"/>
      <c r="Q950" s="259"/>
      <c r="R950" s="259"/>
      <c r="S950" s="259"/>
      <c r="T950" s="259"/>
      <c r="U950" s="259"/>
      <c r="V950" s="259"/>
      <c r="W950" s="259"/>
      <c r="X950" s="259"/>
      <c r="Y950" s="259"/>
      <c r="Z950" s="259"/>
    </row>
    <row r="951" spans="1:26" ht="15.75" customHeight="1">
      <c r="A951" s="259"/>
      <c r="B951" s="259"/>
      <c r="C951" s="259"/>
      <c r="D951" s="259"/>
      <c r="E951" s="259"/>
      <c r="F951" s="259"/>
      <c r="G951" s="259"/>
      <c r="H951" s="315"/>
      <c r="I951" s="259"/>
      <c r="J951" s="259"/>
      <c r="K951" s="259"/>
      <c r="L951" s="259"/>
      <c r="M951" s="259"/>
      <c r="N951" s="259"/>
      <c r="O951" s="259"/>
      <c r="P951" s="259"/>
      <c r="Q951" s="259"/>
      <c r="R951" s="259"/>
      <c r="S951" s="259"/>
      <c r="T951" s="259"/>
      <c r="U951" s="259"/>
      <c r="V951" s="259"/>
      <c r="W951" s="259"/>
      <c r="X951" s="259"/>
      <c r="Y951" s="259"/>
      <c r="Z951" s="259"/>
    </row>
    <row r="952" spans="1:26" ht="15.75" customHeight="1">
      <c r="A952" s="259"/>
      <c r="B952" s="259"/>
      <c r="C952" s="259"/>
      <c r="D952" s="259"/>
      <c r="E952" s="259"/>
      <c r="F952" s="259"/>
      <c r="G952" s="259"/>
      <c r="H952" s="315"/>
      <c r="I952" s="259"/>
      <c r="J952" s="259"/>
      <c r="K952" s="259"/>
      <c r="L952" s="259"/>
      <c r="M952" s="259"/>
      <c r="N952" s="259"/>
      <c r="O952" s="259"/>
      <c r="P952" s="259"/>
      <c r="Q952" s="259"/>
      <c r="R952" s="259"/>
      <c r="S952" s="259"/>
      <c r="T952" s="259"/>
      <c r="U952" s="259"/>
      <c r="V952" s="259"/>
      <c r="W952" s="259"/>
      <c r="X952" s="259"/>
      <c r="Y952" s="259"/>
      <c r="Z952" s="259"/>
    </row>
    <row r="953" spans="1:26" ht="15.75" customHeight="1">
      <c r="A953" s="259"/>
      <c r="B953" s="259"/>
      <c r="C953" s="259"/>
      <c r="D953" s="259"/>
      <c r="E953" s="259"/>
      <c r="F953" s="259"/>
      <c r="G953" s="259"/>
      <c r="H953" s="315"/>
      <c r="I953" s="259"/>
      <c r="J953" s="259"/>
      <c r="K953" s="259"/>
      <c r="L953" s="259"/>
      <c r="M953" s="259"/>
      <c r="N953" s="259"/>
      <c r="O953" s="259"/>
      <c r="P953" s="259"/>
      <c r="Q953" s="259"/>
      <c r="R953" s="259"/>
      <c r="S953" s="259"/>
      <c r="T953" s="259"/>
      <c r="U953" s="259"/>
      <c r="V953" s="259"/>
      <c r="W953" s="259"/>
      <c r="X953" s="259"/>
      <c r="Y953" s="259"/>
      <c r="Z953" s="259"/>
    </row>
    <row r="954" spans="1:26" ht="15.75" customHeight="1">
      <c r="A954" s="259"/>
      <c r="B954" s="259"/>
      <c r="C954" s="259"/>
      <c r="D954" s="259"/>
      <c r="E954" s="259"/>
      <c r="F954" s="259"/>
      <c r="G954" s="259"/>
      <c r="H954" s="315"/>
      <c r="I954" s="259"/>
      <c r="J954" s="259"/>
      <c r="K954" s="259"/>
      <c r="L954" s="259"/>
      <c r="M954" s="259"/>
      <c r="N954" s="259"/>
      <c r="O954" s="259"/>
      <c r="P954" s="259"/>
      <c r="Q954" s="259"/>
      <c r="R954" s="259"/>
      <c r="S954" s="259"/>
      <c r="T954" s="259"/>
      <c r="U954" s="259"/>
      <c r="V954" s="259"/>
      <c r="W954" s="259"/>
      <c r="X954" s="259"/>
      <c r="Y954" s="259"/>
      <c r="Z954" s="259"/>
    </row>
    <row r="955" spans="1:26" ht="15.75" customHeight="1">
      <c r="A955" s="259"/>
      <c r="B955" s="259"/>
      <c r="C955" s="259"/>
      <c r="D955" s="259"/>
      <c r="E955" s="259"/>
      <c r="F955" s="259"/>
      <c r="G955" s="259"/>
      <c r="H955" s="315"/>
      <c r="I955" s="259"/>
      <c r="J955" s="259"/>
      <c r="K955" s="259"/>
      <c r="L955" s="259"/>
      <c r="M955" s="259"/>
      <c r="N955" s="259"/>
      <c r="O955" s="259"/>
      <c r="P955" s="259"/>
      <c r="Q955" s="259"/>
      <c r="R955" s="259"/>
      <c r="S955" s="259"/>
      <c r="T955" s="259"/>
      <c r="U955" s="259"/>
      <c r="V955" s="259"/>
      <c r="W955" s="259"/>
      <c r="X955" s="259"/>
      <c r="Y955" s="259"/>
      <c r="Z955" s="259"/>
    </row>
    <row r="956" spans="1:26" ht="15.75" customHeight="1">
      <c r="A956" s="259"/>
      <c r="B956" s="259"/>
      <c r="C956" s="259"/>
      <c r="D956" s="259"/>
      <c r="E956" s="259"/>
      <c r="F956" s="259"/>
      <c r="G956" s="259"/>
      <c r="H956" s="315"/>
      <c r="I956" s="259"/>
      <c r="J956" s="259"/>
      <c r="K956" s="259"/>
      <c r="L956" s="259"/>
      <c r="M956" s="259"/>
      <c r="N956" s="259"/>
      <c r="O956" s="259"/>
      <c r="P956" s="259"/>
      <c r="Q956" s="259"/>
      <c r="R956" s="259"/>
      <c r="S956" s="259"/>
      <c r="T956" s="259"/>
      <c r="U956" s="259"/>
      <c r="V956" s="259"/>
      <c r="W956" s="259"/>
      <c r="X956" s="259"/>
      <c r="Y956" s="259"/>
      <c r="Z956" s="259"/>
    </row>
    <row r="957" spans="1:26" ht="15.75" customHeight="1">
      <c r="A957" s="259"/>
      <c r="B957" s="259"/>
      <c r="C957" s="259"/>
      <c r="D957" s="259"/>
      <c r="E957" s="259"/>
      <c r="F957" s="259"/>
      <c r="G957" s="259"/>
      <c r="H957" s="315"/>
      <c r="I957" s="259"/>
      <c r="J957" s="259"/>
      <c r="K957" s="259"/>
      <c r="L957" s="259"/>
      <c r="M957" s="259"/>
      <c r="N957" s="259"/>
      <c r="O957" s="259"/>
      <c r="P957" s="259"/>
      <c r="Q957" s="259"/>
      <c r="R957" s="259"/>
      <c r="S957" s="259"/>
      <c r="T957" s="259"/>
      <c r="U957" s="259"/>
      <c r="V957" s="259"/>
      <c r="W957" s="259"/>
      <c r="X957" s="259"/>
      <c r="Y957" s="259"/>
      <c r="Z957" s="259"/>
    </row>
    <row r="958" spans="1:26" ht="15.75" customHeight="1">
      <c r="A958" s="259"/>
      <c r="B958" s="259"/>
      <c r="C958" s="259"/>
      <c r="D958" s="259"/>
      <c r="E958" s="259"/>
      <c r="F958" s="259"/>
      <c r="G958" s="259"/>
      <c r="H958" s="315"/>
      <c r="I958" s="259"/>
      <c r="J958" s="259"/>
      <c r="K958" s="259"/>
      <c r="L958" s="259"/>
      <c r="M958" s="259"/>
      <c r="N958" s="259"/>
      <c r="O958" s="259"/>
      <c r="P958" s="259"/>
      <c r="Q958" s="259"/>
      <c r="R958" s="259"/>
      <c r="S958" s="259"/>
      <c r="T958" s="259"/>
      <c r="U958" s="259"/>
      <c r="V958" s="259"/>
      <c r="W958" s="259"/>
      <c r="X958" s="259"/>
      <c r="Y958" s="259"/>
      <c r="Z958" s="259"/>
    </row>
    <row r="959" spans="1:26" ht="15.75" customHeight="1">
      <c r="A959" s="259"/>
      <c r="B959" s="259"/>
      <c r="C959" s="259"/>
      <c r="D959" s="259"/>
      <c r="E959" s="259"/>
      <c r="F959" s="259"/>
      <c r="G959" s="259"/>
      <c r="H959" s="315"/>
      <c r="I959" s="259"/>
      <c r="J959" s="259"/>
      <c r="K959" s="259"/>
      <c r="L959" s="259"/>
      <c r="M959" s="259"/>
      <c r="N959" s="259"/>
      <c r="O959" s="259"/>
      <c r="P959" s="259"/>
      <c r="Q959" s="259"/>
      <c r="R959" s="259"/>
      <c r="S959" s="259"/>
      <c r="T959" s="259"/>
      <c r="U959" s="259"/>
      <c r="V959" s="259"/>
      <c r="W959" s="259"/>
      <c r="X959" s="259"/>
      <c r="Y959" s="259"/>
      <c r="Z959" s="259"/>
    </row>
    <row r="960" spans="1:26" ht="15.75" customHeight="1">
      <c r="A960" s="259"/>
      <c r="B960" s="259"/>
      <c r="C960" s="259"/>
      <c r="D960" s="259"/>
      <c r="E960" s="259"/>
      <c r="F960" s="259"/>
      <c r="G960" s="259"/>
      <c r="H960" s="315"/>
      <c r="I960" s="259"/>
      <c r="J960" s="259"/>
      <c r="K960" s="259"/>
      <c r="L960" s="259"/>
      <c r="M960" s="259"/>
      <c r="N960" s="259"/>
      <c r="O960" s="259"/>
      <c r="P960" s="259"/>
      <c r="Q960" s="259"/>
      <c r="R960" s="259"/>
      <c r="S960" s="259"/>
      <c r="T960" s="259"/>
      <c r="U960" s="259"/>
      <c r="V960" s="259"/>
      <c r="W960" s="259"/>
      <c r="X960" s="259"/>
      <c r="Y960" s="259"/>
      <c r="Z960" s="259"/>
    </row>
    <row r="961" spans="1:26" ht="15.75" customHeight="1">
      <c r="A961" s="259"/>
      <c r="B961" s="259"/>
      <c r="C961" s="259"/>
      <c r="D961" s="259"/>
      <c r="E961" s="259"/>
      <c r="F961" s="259"/>
      <c r="G961" s="259"/>
      <c r="H961" s="315"/>
      <c r="I961" s="259"/>
      <c r="J961" s="259"/>
      <c r="K961" s="259"/>
      <c r="L961" s="259"/>
      <c r="M961" s="259"/>
      <c r="N961" s="259"/>
      <c r="O961" s="259"/>
      <c r="P961" s="259"/>
      <c r="Q961" s="259"/>
      <c r="R961" s="259"/>
      <c r="S961" s="259"/>
      <c r="T961" s="259"/>
      <c r="U961" s="259"/>
      <c r="V961" s="259"/>
      <c r="W961" s="259"/>
      <c r="X961" s="259"/>
      <c r="Y961" s="259"/>
      <c r="Z961" s="259"/>
    </row>
    <row r="962" spans="1:26" ht="15.75" customHeight="1">
      <c r="A962" s="259"/>
      <c r="B962" s="259"/>
      <c r="C962" s="259"/>
      <c r="D962" s="259"/>
      <c r="E962" s="259"/>
      <c r="F962" s="259"/>
      <c r="G962" s="259"/>
      <c r="H962" s="315"/>
      <c r="I962" s="259"/>
      <c r="J962" s="259"/>
      <c r="K962" s="259"/>
      <c r="L962" s="259"/>
      <c r="M962" s="259"/>
      <c r="N962" s="259"/>
      <c r="O962" s="259"/>
      <c r="P962" s="259"/>
      <c r="Q962" s="259"/>
      <c r="R962" s="259"/>
      <c r="S962" s="259"/>
      <c r="T962" s="259"/>
      <c r="U962" s="259"/>
      <c r="V962" s="259"/>
      <c r="W962" s="259"/>
      <c r="X962" s="259"/>
      <c r="Y962" s="259"/>
      <c r="Z962" s="259"/>
    </row>
    <row r="963" spans="1:26" ht="15.75" customHeight="1">
      <c r="A963" s="259"/>
      <c r="B963" s="259"/>
      <c r="C963" s="259"/>
      <c r="D963" s="259"/>
      <c r="E963" s="259"/>
      <c r="F963" s="259"/>
      <c r="G963" s="259"/>
      <c r="H963" s="315"/>
      <c r="I963" s="259"/>
      <c r="J963" s="259"/>
      <c r="K963" s="259"/>
      <c r="L963" s="259"/>
      <c r="M963" s="259"/>
      <c r="N963" s="259"/>
      <c r="O963" s="259"/>
      <c r="P963" s="259"/>
      <c r="Q963" s="259"/>
      <c r="R963" s="259"/>
      <c r="S963" s="259"/>
      <c r="T963" s="259"/>
      <c r="U963" s="259"/>
      <c r="V963" s="259"/>
      <c r="W963" s="259"/>
      <c r="X963" s="259"/>
      <c r="Y963" s="259"/>
      <c r="Z963" s="259"/>
    </row>
    <row r="964" spans="1:26" ht="15.75" customHeight="1">
      <c r="A964" s="259"/>
      <c r="B964" s="259"/>
      <c r="C964" s="259"/>
      <c r="D964" s="259"/>
      <c r="E964" s="259"/>
      <c r="F964" s="259"/>
      <c r="G964" s="259"/>
      <c r="H964" s="315"/>
      <c r="I964" s="259"/>
      <c r="J964" s="259"/>
      <c r="K964" s="259"/>
      <c r="L964" s="259"/>
      <c r="M964" s="259"/>
      <c r="N964" s="259"/>
      <c r="O964" s="259"/>
      <c r="P964" s="259"/>
      <c r="Q964" s="259"/>
      <c r="R964" s="259"/>
      <c r="S964" s="259"/>
      <c r="T964" s="259"/>
      <c r="U964" s="259"/>
      <c r="V964" s="259"/>
      <c r="W964" s="259"/>
      <c r="X964" s="259"/>
      <c r="Y964" s="259"/>
      <c r="Z964" s="259"/>
    </row>
    <row r="965" spans="1:26" ht="15.75" customHeight="1">
      <c r="A965" s="259"/>
      <c r="B965" s="259"/>
      <c r="C965" s="259"/>
      <c r="D965" s="259"/>
      <c r="E965" s="259"/>
      <c r="F965" s="259"/>
      <c r="G965" s="259"/>
      <c r="H965" s="315"/>
      <c r="I965" s="259"/>
      <c r="J965" s="259"/>
      <c r="K965" s="259"/>
      <c r="L965" s="259"/>
      <c r="M965" s="259"/>
      <c r="N965" s="259"/>
      <c r="O965" s="259"/>
      <c r="P965" s="259"/>
      <c r="Q965" s="259"/>
      <c r="R965" s="259"/>
      <c r="S965" s="259"/>
      <c r="T965" s="259"/>
      <c r="U965" s="259"/>
      <c r="V965" s="259"/>
      <c r="W965" s="259"/>
      <c r="X965" s="259"/>
      <c r="Y965" s="259"/>
      <c r="Z965" s="259"/>
    </row>
    <row r="966" spans="1:26" ht="15.75" customHeight="1">
      <c r="A966" s="259"/>
      <c r="B966" s="259"/>
      <c r="C966" s="259"/>
      <c r="D966" s="259"/>
      <c r="E966" s="259"/>
      <c r="F966" s="259"/>
      <c r="G966" s="259"/>
      <c r="H966" s="315"/>
      <c r="I966" s="259"/>
      <c r="J966" s="259"/>
      <c r="K966" s="259"/>
      <c r="L966" s="259"/>
      <c r="M966" s="259"/>
      <c r="N966" s="259"/>
      <c r="O966" s="259"/>
      <c r="P966" s="259"/>
      <c r="Q966" s="259"/>
      <c r="R966" s="259"/>
      <c r="S966" s="259"/>
      <c r="T966" s="259"/>
      <c r="U966" s="259"/>
      <c r="V966" s="259"/>
      <c r="W966" s="259"/>
      <c r="X966" s="259"/>
      <c r="Y966" s="259"/>
      <c r="Z966" s="259"/>
    </row>
    <row r="967" spans="1:26" ht="15.75" customHeight="1">
      <c r="A967" s="259"/>
      <c r="B967" s="259"/>
      <c r="C967" s="259"/>
      <c r="D967" s="259"/>
      <c r="E967" s="259"/>
      <c r="F967" s="259"/>
      <c r="G967" s="259"/>
      <c r="H967" s="315"/>
      <c r="I967" s="259"/>
      <c r="J967" s="259"/>
      <c r="K967" s="259"/>
      <c r="L967" s="259"/>
      <c r="M967" s="259"/>
      <c r="N967" s="259"/>
      <c r="O967" s="259"/>
      <c r="P967" s="259"/>
      <c r="Q967" s="259"/>
      <c r="R967" s="259"/>
      <c r="S967" s="259"/>
      <c r="T967" s="259"/>
      <c r="U967" s="259"/>
      <c r="V967" s="259"/>
      <c r="W967" s="259"/>
      <c r="X967" s="259"/>
      <c r="Y967" s="259"/>
      <c r="Z967" s="259"/>
    </row>
    <row r="968" spans="1:26" ht="15.75" customHeight="1">
      <c r="A968" s="259"/>
      <c r="B968" s="259"/>
      <c r="C968" s="259"/>
      <c r="D968" s="259"/>
      <c r="E968" s="259"/>
      <c r="F968" s="259"/>
      <c r="G968" s="259"/>
      <c r="H968" s="315"/>
      <c r="I968" s="259"/>
      <c r="J968" s="259"/>
      <c r="K968" s="259"/>
      <c r="L968" s="259"/>
      <c r="M968" s="259"/>
      <c r="N968" s="259"/>
      <c r="O968" s="259"/>
      <c r="P968" s="259"/>
      <c r="Q968" s="259"/>
      <c r="R968" s="259"/>
      <c r="S968" s="259"/>
      <c r="T968" s="259"/>
      <c r="U968" s="259"/>
      <c r="V968" s="259"/>
      <c r="W968" s="259"/>
      <c r="X968" s="259"/>
      <c r="Y968" s="259"/>
      <c r="Z968" s="259"/>
    </row>
    <row r="969" spans="1:26" ht="15.75" customHeight="1">
      <c r="A969" s="259"/>
      <c r="B969" s="259"/>
      <c r="C969" s="259"/>
      <c r="D969" s="259"/>
      <c r="E969" s="259"/>
      <c r="F969" s="259"/>
      <c r="G969" s="259"/>
      <c r="H969" s="315"/>
      <c r="I969" s="259"/>
      <c r="J969" s="259"/>
      <c r="K969" s="259"/>
      <c r="L969" s="259"/>
      <c r="M969" s="259"/>
      <c r="N969" s="259"/>
      <c r="O969" s="259"/>
      <c r="P969" s="259"/>
      <c r="Q969" s="259"/>
      <c r="R969" s="259"/>
      <c r="S969" s="259"/>
      <c r="T969" s="259"/>
      <c r="U969" s="259"/>
      <c r="V969" s="259"/>
      <c r="W969" s="259"/>
      <c r="X969" s="259"/>
      <c r="Y969" s="259"/>
      <c r="Z969" s="259"/>
    </row>
    <row r="970" spans="1:26" ht="15.75" customHeight="1">
      <c r="A970" s="259"/>
      <c r="B970" s="259"/>
      <c r="C970" s="259"/>
      <c r="D970" s="259"/>
      <c r="E970" s="259"/>
      <c r="F970" s="259"/>
      <c r="G970" s="259"/>
      <c r="H970" s="315"/>
      <c r="I970" s="259"/>
      <c r="J970" s="259"/>
      <c r="K970" s="259"/>
      <c r="L970" s="259"/>
      <c r="M970" s="259"/>
      <c r="N970" s="259"/>
      <c r="O970" s="259"/>
      <c r="P970" s="259"/>
      <c r="Q970" s="259"/>
      <c r="R970" s="259"/>
      <c r="S970" s="259"/>
      <c r="T970" s="259"/>
      <c r="U970" s="259"/>
      <c r="V970" s="259"/>
      <c r="W970" s="259"/>
      <c r="X970" s="259"/>
      <c r="Y970" s="259"/>
      <c r="Z970" s="259"/>
    </row>
    <row r="971" spans="1:26" ht="15.75" customHeight="1">
      <c r="A971" s="259"/>
      <c r="B971" s="259"/>
      <c r="C971" s="259"/>
      <c r="D971" s="259"/>
      <c r="E971" s="259"/>
      <c r="F971" s="259"/>
      <c r="G971" s="259"/>
      <c r="H971" s="315"/>
      <c r="I971" s="259"/>
      <c r="J971" s="259"/>
      <c r="K971" s="259"/>
      <c r="L971" s="259"/>
      <c r="M971" s="259"/>
      <c r="N971" s="259"/>
      <c r="O971" s="259"/>
      <c r="P971" s="259"/>
      <c r="Q971" s="259"/>
      <c r="R971" s="259"/>
      <c r="S971" s="259"/>
      <c r="T971" s="259"/>
      <c r="U971" s="259"/>
      <c r="V971" s="259"/>
      <c r="W971" s="259"/>
      <c r="X971" s="259"/>
      <c r="Y971" s="259"/>
      <c r="Z971" s="259"/>
    </row>
    <row r="972" spans="1:26" ht="15.75" customHeight="1">
      <c r="A972" s="259"/>
      <c r="B972" s="259"/>
      <c r="C972" s="259"/>
      <c r="D972" s="259"/>
      <c r="E972" s="259"/>
      <c r="F972" s="259"/>
      <c r="G972" s="259"/>
      <c r="H972" s="315"/>
      <c r="I972" s="259"/>
      <c r="J972" s="259"/>
      <c r="K972" s="259"/>
      <c r="L972" s="259"/>
      <c r="M972" s="259"/>
      <c r="N972" s="259"/>
      <c r="O972" s="259"/>
      <c r="P972" s="259"/>
      <c r="Q972" s="259"/>
      <c r="R972" s="259"/>
      <c r="S972" s="259"/>
      <c r="T972" s="259"/>
      <c r="U972" s="259"/>
      <c r="V972" s="259"/>
      <c r="W972" s="259"/>
      <c r="X972" s="259"/>
      <c r="Y972" s="259"/>
      <c r="Z972" s="259"/>
    </row>
    <row r="973" spans="1:26" ht="15.75" customHeight="1">
      <c r="A973" s="259"/>
      <c r="B973" s="259"/>
      <c r="C973" s="259"/>
      <c r="D973" s="259"/>
      <c r="E973" s="259"/>
      <c r="F973" s="259"/>
      <c r="G973" s="259"/>
      <c r="H973" s="315"/>
      <c r="I973" s="259"/>
      <c r="J973" s="259"/>
      <c r="K973" s="259"/>
      <c r="L973" s="259"/>
      <c r="M973" s="259"/>
      <c r="N973" s="259"/>
      <c r="O973" s="259"/>
      <c r="P973" s="259"/>
      <c r="Q973" s="259"/>
      <c r="R973" s="259"/>
      <c r="S973" s="259"/>
      <c r="T973" s="259"/>
      <c r="U973" s="259"/>
      <c r="V973" s="259"/>
      <c r="W973" s="259"/>
      <c r="X973" s="259"/>
      <c r="Y973" s="259"/>
      <c r="Z973" s="259"/>
    </row>
    <row r="974" spans="1:26" ht="15.75" customHeight="1">
      <c r="A974" s="259"/>
      <c r="B974" s="259"/>
      <c r="C974" s="259"/>
      <c r="D974" s="259"/>
      <c r="E974" s="259"/>
      <c r="F974" s="259"/>
      <c r="G974" s="259"/>
      <c r="H974" s="315"/>
      <c r="I974" s="259"/>
      <c r="J974" s="259"/>
      <c r="K974" s="259"/>
      <c r="L974" s="259"/>
      <c r="M974" s="259"/>
      <c r="N974" s="259"/>
      <c r="O974" s="259"/>
      <c r="P974" s="259"/>
      <c r="Q974" s="259"/>
      <c r="R974" s="259"/>
      <c r="S974" s="259"/>
      <c r="T974" s="259"/>
      <c r="U974" s="259"/>
      <c r="V974" s="259"/>
      <c r="W974" s="259"/>
      <c r="X974" s="259"/>
      <c r="Y974" s="259"/>
      <c r="Z974" s="259"/>
    </row>
    <row r="975" spans="1:26" ht="15.75" customHeight="1">
      <c r="A975" s="259"/>
      <c r="B975" s="259"/>
      <c r="C975" s="259"/>
      <c r="D975" s="259"/>
      <c r="E975" s="259"/>
      <c r="F975" s="259"/>
      <c r="G975" s="259"/>
      <c r="H975" s="315"/>
      <c r="I975" s="259"/>
      <c r="J975" s="259"/>
      <c r="K975" s="259"/>
      <c r="L975" s="259"/>
      <c r="M975" s="259"/>
      <c r="N975" s="259"/>
      <c r="O975" s="259"/>
      <c r="P975" s="259"/>
      <c r="Q975" s="259"/>
      <c r="R975" s="259"/>
      <c r="S975" s="259"/>
      <c r="T975" s="259"/>
      <c r="U975" s="259"/>
      <c r="V975" s="259"/>
      <c r="W975" s="259"/>
      <c r="X975" s="259"/>
      <c r="Y975" s="259"/>
      <c r="Z975" s="259"/>
    </row>
    <row r="976" spans="1:26" ht="15.75" customHeight="1">
      <c r="A976" s="259"/>
      <c r="B976" s="259"/>
      <c r="C976" s="259"/>
      <c r="D976" s="259"/>
      <c r="E976" s="259"/>
      <c r="F976" s="259"/>
      <c r="G976" s="259"/>
      <c r="H976" s="315"/>
      <c r="I976" s="259"/>
      <c r="J976" s="259"/>
      <c r="K976" s="259"/>
      <c r="L976" s="259"/>
      <c r="M976" s="259"/>
      <c r="N976" s="259"/>
      <c r="O976" s="259"/>
      <c r="P976" s="259"/>
      <c r="Q976" s="259"/>
      <c r="R976" s="259"/>
      <c r="S976" s="259"/>
      <c r="T976" s="259"/>
      <c r="U976" s="259"/>
      <c r="V976" s="259"/>
      <c r="W976" s="259"/>
      <c r="X976" s="259"/>
      <c r="Y976" s="259"/>
      <c r="Z976" s="259"/>
    </row>
    <row r="977" spans="1:26" ht="15.75" customHeight="1">
      <c r="A977" s="259"/>
      <c r="B977" s="259"/>
      <c r="C977" s="259"/>
      <c r="D977" s="259"/>
      <c r="E977" s="259"/>
      <c r="F977" s="259"/>
      <c r="G977" s="259"/>
      <c r="H977" s="315"/>
      <c r="I977" s="259"/>
      <c r="J977" s="259"/>
      <c r="K977" s="259"/>
      <c r="L977" s="259"/>
      <c r="M977" s="259"/>
      <c r="N977" s="259"/>
      <c r="O977" s="259"/>
      <c r="P977" s="259"/>
      <c r="Q977" s="259"/>
      <c r="R977" s="259"/>
      <c r="S977" s="259"/>
      <c r="T977" s="259"/>
      <c r="U977" s="259"/>
      <c r="V977" s="259"/>
      <c r="W977" s="259"/>
      <c r="X977" s="259"/>
      <c r="Y977" s="259"/>
      <c r="Z977" s="259"/>
    </row>
    <row r="978" spans="1:26" ht="15.75" customHeight="1">
      <c r="A978" s="259"/>
      <c r="B978" s="259"/>
      <c r="C978" s="259"/>
      <c r="D978" s="259"/>
      <c r="E978" s="259"/>
      <c r="F978" s="259"/>
      <c r="G978" s="259"/>
      <c r="H978" s="315"/>
      <c r="I978" s="259"/>
      <c r="J978" s="259"/>
      <c r="K978" s="259"/>
      <c r="L978" s="259"/>
      <c r="M978" s="259"/>
      <c r="N978" s="259"/>
      <c r="O978" s="259"/>
      <c r="P978" s="259"/>
      <c r="Q978" s="259"/>
      <c r="R978" s="259"/>
      <c r="S978" s="259"/>
      <c r="T978" s="259"/>
      <c r="U978" s="259"/>
      <c r="V978" s="259"/>
      <c r="W978" s="259"/>
      <c r="X978" s="259"/>
      <c r="Y978" s="259"/>
      <c r="Z978" s="259"/>
    </row>
    <row r="979" spans="1:26" ht="15.75" customHeight="1">
      <c r="A979" s="259"/>
      <c r="B979" s="259"/>
      <c r="C979" s="259"/>
      <c r="D979" s="259"/>
      <c r="E979" s="259"/>
      <c r="F979" s="259"/>
      <c r="G979" s="259"/>
      <c r="H979" s="315"/>
      <c r="I979" s="259"/>
      <c r="J979" s="259"/>
      <c r="K979" s="259"/>
      <c r="L979" s="259"/>
      <c r="M979" s="259"/>
      <c r="N979" s="259"/>
      <c r="O979" s="259"/>
      <c r="P979" s="259"/>
      <c r="Q979" s="259"/>
      <c r="R979" s="259"/>
      <c r="S979" s="259"/>
      <c r="T979" s="259"/>
      <c r="U979" s="259"/>
      <c r="V979" s="259"/>
      <c r="W979" s="259"/>
      <c r="X979" s="259"/>
      <c r="Y979" s="259"/>
      <c r="Z979" s="259"/>
    </row>
    <row r="980" spans="1:26" ht="15.75" customHeight="1">
      <c r="A980" s="259"/>
      <c r="B980" s="259"/>
      <c r="C980" s="259"/>
      <c r="D980" s="259"/>
      <c r="E980" s="259"/>
      <c r="F980" s="259"/>
      <c r="G980" s="259"/>
      <c r="H980" s="315"/>
      <c r="I980" s="259"/>
      <c r="J980" s="259"/>
      <c r="K980" s="259"/>
      <c r="L980" s="259"/>
      <c r="M980" s="259"/>
      <c r="N980" s="259"/>
      <c r="O980" s="259"/>
      <c r="P980" s="259"/>
      <c r="Q980" s="259"/>
      <c r="R980" s="259"/>
      <c r="S980" s="259"/>
      <c r="T980" s="259"/>
      <c r="U980" s="259"/>
      <c r="V980" s="259"/>
      <c r="W980" s="259"/>
      <c r="X980" s="259"/>
      <c r="Y980" s="259"/>
      <c r="Z980" s="259"/>
    </row>
    <row r="981" spans="1:26" ht="15.75" customHeight="1">
      <c r="A981" s="259"/>
      <c r="B981" s="259"/>
      <c r="C981" s="259"/>
      <c r="D981" s="259"/>
      <c r="E981" s="259"/>
      <c r="F981" s="259"/>
      <c r="G981" s="259"/>
      <c r="H981" s="315"/>
      <c r="I981" s="259"/>
      <c r="J981" s="259"/>
      <c r="K981" s="259"/>
      <c r="L981" s="259"/>
      <c r="M981" s="259"/>
      <c r="N981" s="259"/>
      <c r="O981" s="259"/>
      <c r="P981" s="259"/>
      <c r="Q981" s="259"/>
      <c r="R981" s="259"/>
      <c r="S981" s="259"/>
      <c r="T981" s="259"/>
      <c r="U981" s="259"/>
      <c r="V981" s="259"/>
      <c r="W981" s="259"/>
      <c r="X981" s="259"/>
      <c r="Y981" s="259"/>
      <c r="Z981" s="259"/>
    </row>
    <row r="982" spans="1:26" ht="15.75" customHeight="1">
      <c r="A982" s="259"/>
      <c r="B982" s="259"/>
      <c r="C982" s="259"/>
      <c r="D982" s="259"/>
      <c r="E982" s="259"/>
      <c r="F982" s="259"/>
      <c r="G982" s="259"/>
      <c r="H982" s="315"/>
      <c r="I982" s="259"/>
      <c r="J982" s="259"/>
      <c r="K982" s="259"/>
      <c r="L982" s="259"/>
      <c r="M982" s="259"/>
      <c r="N982" s="259"/>
      <c r="O982" s="259"/>
      <c r="P982" s="259"/>
      <c r="Q982" s="259"/>
      <c r="R982" s="259"/>
      <c r="S982" s="259"/>
      <c r="T982" s="259"/>
      <c r="U982" s="259"/>
      <c r="V982" s="259"/>
      <c r="W982" s="259"/>
      <c r="X982" s="259"/>
      <c r="Y982" s="259"/>
      <c r="Z982" s="259"/>
    </row>
    <row r="983" spans="1:26" ht="15.75" customHeight="1">
      <c r="A983" s="259"/>
      <c r="B983" s="259"/>
      <c r="C983" s="259"/>
      <c r="D983" s="259"/>
      <c r="E983" s="259"/>
      <c r="F983" s="259"/>
      <c r="G983" s="259"/>
      <c r="H983" s="315"/>
      <c r="I983" s="259"/>
      <c r="J983" s="259"/>
      <c r="K983" s="259"/>
      <c r="L983" s="259"/>
      <c r="M983" s="259"/>
      <c r="N983" s="259"/>
      <c r="O983" s="259"/>
      <c r="P983" s="259"/>
      <c r="Q983" s="259"/>
      <c r="R983" s="259"/>
      <c r="S983" s="259"/>
      <c r="T983" s="259"/>
      <c r="U983" s="259"/>
      <c r="V983" s="259"/>
      <c r="W983" s="259"/>
      <c r="X983" s="259"/>
      <c r="Y983" s="259"/>
      <c r="Z983" s="259"/>
    </row>
    <row r="984" spans="1:26" ht="15.75" customHeight="1">
      <c r="A984" s="259"/>
      <c r="B984" s="259"/>
      <c r="C984" s="259"/>
      <c r="D984" s="259"/>
      <c r="E984" s="259"/>
      <c r="F984" s="259"/>
      <c r="G984" s="259"/>
      <c r="H984" s="315"/>
      <c r="I984" s="259"/>
      <c r="J984" s="259"/>
      <c r="K984" s="259"/>
      <c r="L984" s="259"/>
      <c r="M984" s="259"/>
      <c r="N984" s="259"/>
      <c r="O984" s="259"/>
      <c r="P984" s="259"/>
      <c r="Q984" s="259"/>
      <c r="R984" s="259"/>
      <c r="S984" s="259"/>
      <c r="T984" s="259"/>
      <c r="U984" s="259"/>
      <c r="V984" s="259"/>
      <c r="W984" s="259"/>
      <c r="X984" s="259"/>
      <c r="Y984" s="259"/>
      <c r="Z984" s="259"/>
    </row>
    <row r="985" spans="1:26" ht="15.75" customHeight="1">
      <c r="A985" s="259"/>
      <c r="B985" s="259"/>
      <c r="C985" s="259"/>
      <c r="D985" s="259"/>
      <c r="E985" s="259"/>
      <c r="F985" s="259"/>
      <c r="G985" s="259"/>
      <c r="H985" s="315"/>
      <c r="I985" s="259"/>
      <c r="J985" s="259"/>
      <c r="K985" s="259"/>
      <c r="L985" s="259"/>
      <c r="M985" s="259"/>
      <c r="N985" s="259"/>
      <c r="O985" s="259"/>
      <c r="P985" s="259"/>
      <c r="Q985" s="259"/>
      <c r="R985" s="259"/>
      <c r="S985" s="259"/>
      <c r="T985" s="259"/>
      <c r="U985" s="259"/>
      <c r="V985" s="259"/>
      <c r="W985" s="259"/>
      <c r="X985" s="259"/>
      <c r="Y985" s="259"/>
      <c r="Z985" s="259"/>
    </row>
    <row r="986" spans="1:26" ht="15.75" customHeight="1">
      <c r="A986" s="259"/>
      <c r="B986" s="259"/>
      <c r="C986" s="259"/>
      <c r="D986" s="259"/>
      <c r="E986" s="259"/>
      <c r="F986" s="259"/>
      <c r="G986" s="259"/>
      <c r="H986" s="315"/>
      <c r="I986" s="259"/>
      <c r="J986" s="259"/>
      <c r="K986" s="259"/>
      <c r="L986" s="259"/>
      <c r="M986" s="259"/>
      <c r="N986" s="259"/>
      <c r="O986" s="259"/>
      <c r="P986" s="259"/>
      <c r="Q986" s="259"/>
      <c r="R986" s="259"/>
      <c r="S986" s="259"/>
      <c r="T986" s="259"/>
      <c r="U986" s="259"/>
      <c r="V986" s="259"/>
      <c r="W986" s="259"/>
      <c r="X986" s="259"/>
      <c r="Y986" s="259"/>
      <c r="Z986" s="259"/>
    </row>
    <row r="987" spans="1:26" ht="15.75" customHeight="1">
      <c r="A987" s="259"/>
      <c r="B987" s="259"/>
      <c r="C987" s="259"/>
      <c r="D987" s="259"/>
      <c r="E987" s="259"/>
      <c r="F987" s="259"/>
      <c r="G987" s="259"/>
      <c r="H987" s="315"/>
      <c r="I987" s="259"/>
      <c r="J987" s="259"/>
      <c r="K987" s="259"/>
      <c r="L987" s="259"/>
      <c r="M987" s="259"/>
      <c r="N987" s="259"/>
      <c r="O987" s="259"/>
      <c r="P987" s="259"/>
      <c r="Q987" s="259"/>
      <c r="R987" s="259"/>
      <c r="S987" s="259"/>
      <c r="T987" s="259"/>
      <c r="U987" s="259"/>
      <c r="V987" s="259"/>
      <c r="W987" s="259"/>
      <c r="X987" s="259"/>
      <c r="Y987" s="259"/>
      <c r="Z987" s="259"/>
    </row>
    <row r="988" spans="1:26" ht="15.75" customHeight="1">
      <c r="A988" s="259"/>
      <c r="B988" s="259"/>
      <c r="C988" s="259"/>
      <c r="D988" s="259"/>
      <c r="E988" s="259"/>
      <c r="F988" s="259"/>
      <c r="G988" s="259"/>
      <c r="H988" s="315"/>
      <c r="I988" s="259"/>
      <c r="J988" s="259"/>
      <c r="K988" s="259"/>
      <c r="L988" s="259"/>
      <c r="M988" s="259"/>
      <c r="N988" s="259"/>
      <c r="O988" s="259"/>
      <c r="P988" s="259"/>
      <c r="Q988" s="259"/>
      <c r="R988" s="259"/>
      <c r="S988" s="259"/>
      <c r="T988" s="259"/>
      <c r="U988" s="259"/>
      <c r="V988" s="259"/>
      <c r="W988" s="259"/>
      <c r="X988" s="259"/>
      <c r="Y988" s="259"/>
      <c r="Z988" s="259"/>
    </row>
    <row r="989" spans="1:26" ht="15.75" customHeight="1">
      <c r="A989" s="259"/>
      <c r="B989" s="259"/>
      <c r="C989" s="259"/>
      <c r="D989" s="259"/>
      <c r="E989" s="259"/>
      <c r="F989" s="259"/>
      <c r="G989" s="259"/>
      <c r="H989" s="315"/>
      <c r="I989" s="259"/>
      <c r="J989" s="259"/>
      <c r="K989" s="259"/>
      <c r="L989" s="259"/>
      <c r="M989" s="259"/>
      <c r="N989" s="259"/>
      <c r="O989" s="259"/>
      <c r="P989" s="259"/>
      <c r="Q989" s="259"/>
      <c r="R989" s="259"/>
      <c r="S989" s="259"/>
      <c r="T989" s="259"/>
      <c r="U989" s="259"/>
      <c r="V989" s="259"/>
      <c r="W989" s="259"/>
      <c r="X989" s="259"/>
      <c r="Y989" s="259"/>
      <c r="Z989" s="259"/>
    </row>
    <row r="990" spans="1:26" ht="15.75" customHeight="1">
      <c r="A990" s="259"/>
      <c r="B990" s="259"/>
      <c r="C990" s="259"/>
      <c r="D990" s="259"/>
      <c r="E990" s="259"/>
      <c r="F990" s="259"/>
      <c r="G990" s="259"/>
      <c r="H990" s="315"/>
      <c r="I990" s="259"/>
      <c r="J990" s="259"/>
      <c r="K990" s="259"/>
      <c r="L990" s="259"/>
      <c r="M990" s="259"/>
      <c r="N990" s="259"/>
      <c r="O990" s="259"/>
      <c r="P990" s="259"/>
      <c r="Q990" s="259"/>
      <c r="R990" s="259"/>
      <c r="S990" s="259"/>
      <c r="T990" s="259"/>
      <c r="U990" s="259"/>
      <c r="V990" s="259"/>
      <c r="W990" s="259"/>
      <c r="X990" s="259"/>
      <c r="Y990" s="259"/>
      <c r="Z990" s="259"/>
    </row>
    <row r="991" spans="1:26" ht="15.75" customHeight="1">
      <c r="A991" s="259"/>
      <c r="B991" s="259"/>
      <c r="C991" s="259"/>
      <c r="D991" s="259"/>
      <c r="E991" s="259"/>
      <c r="F991" s="259"/>
      <c r="G991" s="259"/>
      <c r="H991" s="315"/>
      <c r="I991" s="259"/>
      <c r="J991" s="259"/>
      <c r="K991" s="259"/>
      <c r="L991" s="259"/>
      <c r="M991" s="259"/>
      <c r="N991" s="259"/>
      <c r="O991" s="259"/>
      <c r="P991" s="259"/>
      <c r="Q991" s="259"/>
      <c r="R991" s="259"/>
      <c r="S991" s="259"/>
      <c r="T991" s="259"/>
      <c r="U991" s="259"/>
      <c r="V991" s="259"/>
      <c r="W991" s="259"/>
      <c r="X991" s="259"/>
      <c r="Y991" s="259"/>
      <c r="Z991" s="259"/>
    </row>
    <row r="992" spans="1:26" ht="15.75" customHeight="1">
      <c r="A992" s="259"/>
      <c r="B992" s="259"/>
      <c r="C992" s="259"/>
      <c r="D992" s="259"/>
      <c r="E992" s="259"/>
      <c r="F992" s="259"/>
      <c r="G992" s="259"/>
      <c r="H992" s="315"/>
      <c r="I992" s="259"/>
      <c r="J992" s="259"/>
      <c r="K992" s="259"/>
      <c r="L992" s="259"/>
      <c r="M992" s="259"/>
      <c r="N992" s="259"/>
      <c r="O992" s="259"/>
      <c r="P992" s="259"/>
      <c r="Q992" s="259"/>
      <c r="R992" s="259"/>
      <c r="S992" s="259"/>
      <c r="T992" s="259"/>
      <c r="U992" s="259"/>
      <c r="V992" s="259"/>
      <c r="W992" s="259"/>
      <c r="X992" s="259"/>
      <c r="Y992" s="259"/>
      <c r="Z992" s="259"/>
    </row>
    <row r="993" spans="1:26" ht="15.75" customHeight="1">
      <c r="A993" s="259"/>
      <c r="B993" s="259"/>
      <c r="C993" s="259"/>
      <c r="D993" s="259"/>
      <c r="E993" s="259"/>
      <c r="F993" s="259"/>
      <c r="G993" s="259"/>
      <c r="H993" s="315"/>
      <c r="I993" s="259"/>
      <c r="J993" s="259"/>
      <c r="K993" s="259"/>
      <c r="L993" s="259"/>
      <c r="M993" s="259"/>
      <c r="N993" s="259"/>
      <c r="O993" s="259"/>
      <c r="P993" s="259"/>
      <c r="Q993" s="259"/>
      <c r="R993" s="259"/>
      <c r="S993" s="259"/>
      <c r="T993" s="259"/>
      <c r="U993" s="259"/>
      <c r="V993" s="259"/>
      <c r="W993" s="259"/>
      <c r="X993" s="259"/>
      <c r="Y993" s="259"/>
      <c r="Z993" s="259"/>
    </row>
    <row r="994" spans="1:26" ht="15.75" customHeight="1">
      <c r="A994" s="259"/>
      <c r="B994" s="259"/>
      <c r="C994" s="259"/>
      <c r="D994" s="259"/>
      <c r="E994" s="259"/>
      <c r="F994" s="259"/>
      <c r="G994" s="259"/>
      <c r="H994" s="315"/>
      <c r="I994" s="259"/>
      <c r="J994" s="259"/>
      <c r="K994" s="259"/>
      <c r="L994" s="259"/>
      <c r="M994" s="259"/>
      <c r="N994" s="259"/>
      <c r="O994" s="259"/>
      <c r="P994" s="259"/>
      <c r="Q994" s="259"/>
      <c r="R994" s="259"/>
      <c r="S994" s="259"/>
      <c r="T994" s="259"/>
      <c r="U994" s="259"/>
      <c r="V994" s="259"/>
      <c r="W994" s="259"/>
      <c r="X994" s="259"/>
      <c r="Y994" s="259"/>
      <c r="Z994" s="259"/>
    </row>
    <row r="995" spans="1:26" ht="15.75" customHeight="1">
      <c r="A995" s="259"/>
      <c r="B995" s="259"/>
      <c r="C995" s="259"/>
      <c r="D995" s="259"/>
      <c r="E995" s="259"/>
      <c r="F995" s="259"/>
      <c r="G995" s="259"/>
      <c r="H995" s="315"/>
      <c r="I995" s="259"/>
      <c r="J995" s="259"/>
      <c r="K995" s="259"/>
      <c r="L995" s="259"/>
      <c r="M995" s="259"/>
      <c r="N995" s="259"/>
      <c r="O995" s="259"/>
      <c r="P995" s="259"/>
      <c r="Q995" s="259"/>
      <c r="R995" s="259"/>
      <c r="S995" s="259"/>
      <c r="T995" s="259"/>
      <c r="U995" s="259"/>
      <c r="V995" s="259"/>
      <c r="W995" s="259"/>
      <c r="X995" s="259"/>
      <c r="Y995" s="259"/>
      <c r="Z995" s="259"/>
    </row>
    <row r="996" spans="1:26" ht="15.75" customHeight="1">
      <c r="A996" s="259"/>
      <c r="B996" s="259"/>
      <c r="C996" s="259"/>
      <c r="D996" s="259"/>
      <c r="E996" s="259"/>
      <c r="F996" s="259"/>
      <c r="G996" s="259"/>
      <c r="H996" s="315"/>
      <c r="I996" s="259"/>
      <c r="J996" s="259"/>
      <c r="K996" s="259"/>
      <c r="L996" s="259"/>
      <c r="M996" s="259"/>
      <c r="N996" s="259"/>
      <c r="O996" s="259"/>
      <c r="P996" s="259"/>
      <c r="Q996" s="259"/>
      <c r="R996" s="259"/>
      <c r="S996" s="259"/>
      <c r="T996" s="259"/>
      <c r="U996" s="259"/>
      <c r="V996" s="259"/>
      <c r="W996" s="259"/>
      <c r="X996" s="259"/>
      <c r="Y996" s="259"/>
      <c r="Z996" s="259"/>
    </row>
    <row r="997" spans="1:26" ht="15.75" customHeight="1">
      <c r="A997" s="259"/>
      <c r="B997" s="259"/>
      <c r="C997" s="259"/>
      <c r="D997" s="259"/>
      <c r="E997" s="259"/>
      <c r="F997" s="259"/>
      <c r="G997" s="259"/>
      <c r="H997" s="315"/>
      <c r="I997" s="259"/>
      <c r="J997" s="259"/>
      <c r="K997" s="259"/>
      <c r="L997" s="259"/>
      <c r="M997" s="259"/>
      <c r="N997" s="259"/>
      <c r="O997" s="259"/>
      <c r="P997" s="259"/>
      <c r="Q997" s="259"/>
      <c r="R997" s="259"/>
      <c r="S997" s="259"/>
      <c r="T997" s="259"/>
      <c r="U997" s="259"/>
      <c r="V997" s="259"/>
      <c r="W997" s="259"/>
      <c r="X997" s="259"/>
      <c r="Y997" s="259"/>
      <c r="Z997" s="259"/>
    </row>
    <row r="998" spans="1:26" ht="15.75" customHeight="1">
      <c r="A998" s="259"/>
      <c r="B998" s="259"/>
      <c r="C998" s="259"/>
      <c r="D998" s="259"/>
      <c r="E998" s="259"/>
      <c r="F998" s="259"/>
      <c r="G998" s="259"/>
      <c r="H998" s="315"/>
      <c r="I998" s="259"/>
      <c r="J998" s="259"/>
      <c r="K998" s="259"/>
      <c r="L998" s="259"/>
      <c r="M998" s="259"/>
      <c r="N998" s="259"/>
      <c r="O998" s="259"/>
      <c r="P998" s="259"/>
      <c r="Q998" s="259"/>
      <c r="R998" s="259"/>
      <c r="S998" s="259"/>
      <c r="T998" s="259"/>
      <c r="U998" s="259"/>
      <c r="V998" s="259"/>
      <c r="W998" s="259"/>
      <c r="X998" s="259"/>
      <c r="Y998" s="259"/>
      <c r="Z998" s="259"/>
    </row>
    <row r="999" spans="1:26" ht="15.75" customHeight="1">
      <c r="A999" s="259"/>
      <c r="B999" s="259"/>
      <c r="C999" s="259"/>
      <c r="D999" s="259"/>
      <c r="E999" s="259"/>
      <c r="F999" s="259"/>
      <c r="G999" s="259"/>
      <c r="H999" s="315"/>
      <c r="I999" s="259"/>
      <c r="J999" s="259"/>
      <c r="K999" s="259"/>
      <c r="L999" s="259"/>
      <c r="M999" s="259"/>
      <c r="N999" s="259"/>
      <c r="O999" s="259"/>
      <c r="P999" s="259"/>
      <c r="Q999" s="259"/>
      <c r="R999" s="259"/>
      <c r="S999" s="259"/>
      <c r="T999" s="259"/>
      <c r="U999" s="259"/>
      <c r="V999" s="259"/>
      <c r="W999" s="259"/>
      <c r="X999" s="259"/>
      <c r="Y999" s="259"/>
      <c r="Z999" s="259"/>
    </row>
    <row r="1000" spans="1:26" ht="15.75" customHeight="1">
      <c r="A1000" s="259"/>
      <c r="B1000" s="259"/>
      <c r="C1000" s="259"/>
      <c r="D1000" s="259"/>
      <c r="E1000" s="259"/>
      <c r="F1000" s="259"/>
      <c r="G1000" s="259"/>
      <c r="H1000" s="315"/>
      <c r="I1000" s="259"/>
      <c r="J1000" s="259"/>
      <c r="K1000" s="259"/>
      <c r="L1000" s="259"/>
      <c r="M1000" s="259"/>
      <c r="N1000" s="259"/>
      <c r="O1000" s="259"/>
      <c r="P1000" s="259"/>
      <c r="Q1000" s="259"/>
      <c r="R1000" s="259"/>
      <c r="S1000" s="259"/>
      <c r="T1000" s="259"/>
      <c r="U1000" s="259"/>
      <c r="V1000" s="259"/>
      <c r="W1000" s="259"/>
      <c r="X1000" s="259"/>
      <c r="Y1000" s="259"/>
      <c r="Z1000" s="259"/>
    </row>
    <row r="1001" spans="1:26" ht="15.75" customHeight="1">
      <c r="A1001" s="259"/>
      <c r="B1001" s="259"/>
      <c r="C1001" s="259"/>
      <c r="D1001" s="259"/>
      <c r="E1001" s="259"/>
      <c r="F1001" s="259"/>
      <c r="G1001" s="259"/>
      <c r="H1001" s="315"/>
      <c r="I1001" s="259"/>
      <c r="J1001" s="259"/>
      <c r="K1001" s="259"/>
      <c r="L1001" s="259"/>
      <c r="M1001" s="259"/>
      <c r="N1001" s="259"/>
      <c r="O1001" s="259"/>
      <c r="P1001" s="259"/>
      <c r="Q1001" s="259"/>
      <c r="R1001" s="259"/>
      <c r="S1001" s="259"/>
      <c r="T1001" s="259"/>
      <c r="U1001" s="259"/>
      <c r="V1001" s="259"/>
      <c r="W1001" s="259"/>
      <c r="X1001" s="259"/>
      <c r="Y1001" s="259"/>
      <c r="Z1001" s="259"/>
    </row>
    <row r="1002" spans="1:26" ht="15.75" customHeight="1">
      <c r="A1002" s="259"/>
      <c r="B1002" s="259"/>
      <c r="C1002" s="259"/>
      <c r="D1002" s="259"/>
      <c r="E1002" s="259"/>
      <c r="F1002" s="259"/>
      <c r="G1002" s="259"/>
      <c r="H1002" s="315"/>
      <c r="I1002" s="259"/>
      <c r="J1002" s="259"/>
      <c r="K1002" s="259"/>
      <c r="L1002" s="259"/>
      <c r="M1002" s="259"/>
      <c r="N1002" s="259"/>
      <c r="O1002" s="259"/>
      <c r="P1002" s="259"/>
      <c r="Q1002" s="259"/>
      <c r="R1002" s="259"/>
      <c r="S1002" s="259"/>
      <c r="T1002" s="259"/>
      <c r="U1002" s="259"/>
      <c r="V1002" s="259"/>
      <c r="W1002" s="259"/>
      <c r="X1002" s="259"/>
      <c r="Y1002" s="259"/>
      <c r="Z1002" s="259"/>
    </row>
    <row r="1003" spans="1:26" ht="15.75" customHeight="1">
      <c r="A1003" s="259"/>
      <c r="B1003" s="259"/>
      <c r="C1003" s="259"/>
      <c r="D1003" s="259"/>
      <c r="E1003" s="259"/>
      <c r="F1003" s="259"/>
      <c r="G1003" s="259"/>
      <c r="H1003" s="315"/>
      <c r="I1003" s="259"/>
      <c r="J1003" s="259"/>
      <c r="K1003" s="259"/>
      <c r="L1003" s="259"/>
      <c r="M1003" s="259"/>
      <c r="N1003" s="259"/>
      <c r="O1003" s="259"/>
      <c r="P1003" s="259"/>
      <c r="Q1003" s="259"/>
      <c r="R1003" s="259"/>
      <c r="S1003" s="259"/>
      <c r="T1003" s="259"/>
      <c r="U1003" s="259"/>
      <c r="V1003" s="259"/>
      <c r="W1003" s="259"/>
      <c r="X1003" s="259"/>
      <c r="Y1003" s="259"/>
      <c r="Z1003" s="259"/>
    </row>
  </sheetData>
  <mergeCells count="14">
    <mergeCell ref="B57:G57"/>
    <mergeCell ref="B1:G1"/>
    <mergeCell ref="B2:G2"/>
    <mergeCell ref="B3:G3"/>
    <mergeCell ref="B4:B5"/>
    <mergeCell ref="C4:C5"/>
    <mergeCell ref="D4:D5"/>
    <mergeCell ref="E4:E5"/>
    <mergeCell ref="F4:G4"/>
    <mergeCell ref="B6:B17"/>
    <mergeCell ref="B18:B29"/>
    <mergeCell ref="B54:B56"/>
    <mergeCell ref="B30:B41"/>
    <mergeCell ref="B42:B53"/>
  </mergeCells>
  <pageMargins left="0.7" right="0.43" top="0.52" bottom="0.37" header="0" footer="0"/>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A4" sqref="A4:G4"/>
    </sheetView>
  </sheetViews>
  <sheetFormatPr defaultRowHeight="15"/>
  <cols>
    <col min="1" max="1" width="14.7109375" style="734" customWidth="1"/>
    <col min="2" max="2" width="11.140625" style="734" customWidth="1"/>
    <col min="3" max="3" width="12.28515625" style="734" customWidth="1"/>
    <col min="4" max="6" width="11.140625" style="734" customWidth="1"/>
    <col min="7" max="7" width="11.85546875" style="734" customWidth="1"/>
    <col min="8" max="16384" width="9.140625" style="734"/>
  </cols>
  <sheetData>
    <row r="1" spans="1:7" ht="15.75">
      <c r="A1" s="2547" t="s">
        <v>694</v>
      </c>
      <c r="B1" s="2547"/>
      <c r="C1" s="2547"/>
      <c r="D1" s="2547"/>
      <c r="E1" s="2547"/>
      <c r="F1" s="2547"/>
      <c r="G1" s="2547"/>
    </row>
    <row r="2" spans="1:7" ht="15.75">
      <c r="A2" s="2548" t="s">
        <v>9</v>
      </c>
      <c r="B2" s="2548"/>
      <c r="C2" s="2548"/>
      <c r="D2" s="2548"/>
      <c r="E2" s="2548"/>
      <c r="F2" s="2548"/>
      <c r="G2" s="2548"/>
    </row>
    <row r="3" spans="1:7" ht="15.75">
      <c r="A3" s="2548" t="s">
        <v>662</v>
      </c>
      <c r="B3" s="2548"/>
      <c r="C3" s="2548"/>
      <c r="D3" s="2548"/>
      <c r="E3" s="2548"/>
      <c r="F3" s="2548"/>
      <c r="G3" s="2548"/>
    </row>
    <row r="4" spans="1:7" ht="15.75">
      <c r="A4" s="2547" t="s">
        <v>624</v>
      </c>
      <c r="B4" s="2547"/>
      <c r="C4" s="2547"/>
      <c r="D4" s="2547"/>
      <c r="E4" s="2547"/>
      <c r="F4" s="2547"/>
      <c r="G4" s="2547"/>
    </row>
    <row r="5" spans="1:7" ht="16.5" thickBot="1">
      <c r="A5" s="2547"/>
      <c r="B5" s="2547"/>
      <c r="C5" s="2547"/>
      <c r="D5" s="2547"/>
      <c r="E5" s="2547"/>
      <c r="F5" s="2547"/>
      <c r="G5" s="2547"/>
    </row>
    <row r="6" spans="1:7" ht="16.5" thickTop="1">
      <c r="A6" s="2560" t="s">
        <v>201</v>
      </c>
      <c r="B6" s="2562" t="s">
        <v>66</v>
      </c>
      <c r="C6" s="2563"/>
      <c r="D6" s="2562" t="s">
        <v>67</v>
      </c>
      <c r="E6" s="2563"/>
      <c r="F6" s="2564" t="s">
        <v>280</v>
      </c>
      <c r="G6" s="2565"/>
    </row>
    <row r="7" spans="1:7" ht="15.75">
      <c r="A7" s="2561"/>
      <c r="B7" s="755" t="s">
        <v>293</v>
      </c>
      <c r="C7" s="755" t="s">
        <v>623</v>
      </c>
      <c r="D7" s="755" t="s">
        <v>293</v>
      </c>
      <c r="E7" s="756" t="s">
        <v>623</v>
      </c>
      <c r="F7" s="755" t="s">
        <v>293</v>
      </c>
      <c r="G7" s="754" t="s">
        <v>623</v>
      </c>
    </row>
    <row r="8" spans="1:7" ht="15.75">
      <c r="A8" s="753" t="s">
        <v>622</v>
      </c>
      <c r="B8" s="752">
        <v>105.48023000000001</v>
      </c>
      <c r="C8" s="752">
        <v>6.3998117603588618</v>
      </c>
      <c r="D8" s="751">
        <v>114.2</v>
      </c>
      <c r="E8" s="751">
        <v>8.26</v>
      </c>
      <c r="F8" s="750">
        <v>122.57</v>
      </c>
      <c r="G8" s="749">
        <v>7.33</v>
      </c>
    </row>
    <row r="9" spans="1:7" ht="15.75">
      <c r="A9" s="743" t="s">
        <v>621</v>
      </c>
      <c r="B9" s="742">
        <v>107.36151</v>
      </c>
      <c r="C9" s="742">
        <v>8.704384030806871</v>
      </c>
      <c r="D9" s="741">
        <v>114.24</v>
      </c>
      <c r="E9" s="741">
        <v>6.4</v>
      </c>
      <c r="F9" s="748">
        <v>124.29</v>
      </c>
      <c r="G9" s="747">
        <v>8.8000000000000007</v>
      </c>
    </row>
    <row r="10" spans="1:7" ht="15.75">
      <c r="A10" s="743" t="s">
        <v>620</v>
      </c>
      <c r="B10" s="742">
        <v>107.76094999999999</v>
      </c>
      <c r="C10" s="742">
        <v>9.1714631376091447</v>
      </c>
      <c r="D10" s="741">
        <v>115.61</v>
      </c>
      <c r="E10" s="741">
        <v>7.29</v>
      </c>
      <c r="F10" s="748">
        <v>125.15913</v>
      </c>
      <c r="G10" s="747">
        <v>8.2551520000000007</v>
      </c>
    </row>
    <row r="11" spans="1:7" ht="15.75">
      <c r="A11" s="743" t="s">
        <v>619</v>
      </c>
      <c r="B11" s="742">
        <v>106.43895999999999</v>
      </c>
      <c r="C11" s="742">
        <v>6.9272307557725359</v>
      </c>
      <c r="D11" s="741">
        <v>114.5</v>
      </c>
      <c r="E11" s="741">
        <v>7.57</v>
      </c>
      <c r="F11" s="748"/>
      <c r="G11" s="747"/>
    </row>
    <row r="12" spans="1:7" ht="15.75">
      <c r="A12" s="743" t="s">
        <v>618</v>
      </c>
      <c r="B12" s="742">
        <v>104.95336</v>
      </c>
      <c r="C12" s="742">
        <v>7.175529980491441</v>
      </c>
      <c r="D12" s="741">
        <v>114.38</v>
      </c>
      <c r="E12" s="741">
        <v>8.98</v>
      </c>
      <c r="F12" s="745"/>
      <c r="G12" s="744"/>
    </row>
    <row r="13" spans="1:7" ht="15.75">
      <c r="A13" s="743" t="s">
        <v>617</v>
      </c>
      <c r="B13" s="742">
        <v>104.60026999999999</v>
      </c>
      <c r="C13" s="742">
        <v>6.0409605512875668</v>
      </c>
      <c r="D13" s="741">
        <v>112.84</v>
      </c>
      <c r="E13" s="741">
        <v>7.88</v>
      </c>
      <c r="F13" s="745"/>
      <c r="G13" s="744"/>
    </row>
    <row r="14" spans="1:7" ht="15.75">
      <c r="A14" s="743" t="s">
        <v>616</v>
      </c>
      <c r="B14" s="742">
        <v>104.25931</v>
      </c>
      <c r="C14" s="742">
        <v>5.1826259449358139</v>
      </c>
      <c r="D14" s="741">
        <v>111.69</v>
      </c>
      <c r="E14" s="741">
        <v>7.13</v>
      </c>
      <c r="F14" s="745"/>
      <c r="G14" s="744"/>
    </row>
    <row r="15" spans="1:7" ht="15.75">
      <c r="A15" s="743" t="s">
        <v>615</v>
      </c>
      <c r="B15" s="742">
        <v>104.83313</v>
      </c>
      <c r="C15" s="742">
        <v>4.9739293004724283</v>
      </c>
      <c r="D15" s="741">
        <v>111.72</v>
      </c>
      <c r="E15" s="741">
        <v>6.57</v>
      </c>
      <c r="F15" s="745"/>
      <c r="G15" s="744"/>
    </row>
    <row r="16" spans="1:7" ht="15.75">
      <c r="A16" s="743" t="s">
        <v>614</v>
      </c>
      <c r="B16" s="742">
        <v>104.85</v>
      </c>
      <c r="C16" s="742">
        <v>4.38</v>
      </c>
      <c r="D16" s="746">
        <v>113</v>
      </c>
      <c r="E16" s="746">
        <v>7.77</v>
      </c>
      <c r="F16" s="745"/>
      <c r="G16" s="744"/>
    </row>
    <row r="17" spans="1:7" ht="15.75">
      <c r="A17" s="743" t="s">
        <v>613</v>
      </c>
      <c r="B17" s="742">
        <v>106.87</v>
      </c>
      <c r="C17" s="742">
        <v>5.1891791252041024</v>
      </c>
      <c r="D17" s="741">
        <v>112.38232000000001</v>
      </c>
      <c r="E17" s="741">
        <v>5.16</v>
      </c>
      <c r="F17" s="745"/>
      <c r="G17" s="744"/>
    </row>
    <row r="18" spans="1:7" ht="15.75">
      <c r="A18" s="743" t="s">
        <v>612</v>
      </c>
      <c r="B18" s="742">
        <v>107.93908</v>
      </c>
      <c r="C18" s="742">
        <v>5.3248826242163085</v>
      </c>
      <c r="D18" s="741">
        <v>112.21762</v>
      </c>
      <c r="E18" s="741">
        <v>3.96</v>
      </c>
      <c r="F18" s="745"/>
      <c r="G18" s="744"/>
    </row>
    <row r="19" spans="1:7" ht="15.75">
      <c r="A19" s="743" t="s">
        <v>611</v>
      </c>
      <c r="B19" s="742">
        <v>109.37</v>
      </c>
      <c r="C19" s="742">
        <v>5.41</v>
      </c>
      <c r="D19" s="741">
        <v>115.5</v>
      </c>
      <c r="E19" s="740">
        <v>5.6</v>
      </c>
      <c r="F19" s="739"/>
      <c r="G19" s="738"/>
    </row>
    <row r="20" spans="1:7" ht="16.5" thickBot="1">
      <c r="A20" s="737" t="s">
        <v>610</v>
      </c>
      <c r="B20" s="736">
        <v>106.22640000000001</v>
      </c>
      <c r="C20" s="736">
        <v>6.2399997675962604</v>
      </c>
      <c r="D20" s="736">
        <v>113.52332833333332</v>
      </c>
      <c r="E20" s="736">
        <v>6.87</v>
      </c>
      <c r="F20" s="736">
        <f>AVERAGE(F8:F19)</f>
        <v>124.00637666666667</v>
      </c>
      <c r="G20" s="735">
        <f>AVERAGE(G8:G19)</f>
        <v>8.1283840000000023</v>
      </c>
    </row>
    <row r="21" spans="1:7" ht="15.75" thickTop="1">
      <c r="A21" s="2559"/>
      <c r="B21" s="2559"/>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56"/>
  <sheetViews>
    <sheetView showGridLines="0" workbookViewId="0">
      <selection activeCell="E48" sqref="E48"/>
    </sheetView>
  </sheetViews>
  <sheetFormatPr defaultRowHeight="15.75"/>
  <cols>
    <col min="1" max="1" width="11.7109375" style="469" bestFit="1" customWidth="1"/>
    <col min="2" max="2" width="15.28515625" style="469"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170" t="s">
        <v>360</v>
      </c>
      <c r="B1" s="3170"/>
      <c r="C1" s="3170"/>
      <c r="D1" s="3170"/>
      <c r="E1" s="3170"/>
      <c r="F1" s="3170"/>
      <c r="G1" s="3170"/>
      <c r="H1" s="3170"/>
      <c r="I1" s="3170"/>
      <c r="J1" s="3170"/>
      <c r="K1" s="3170"/>
    </row>
    <row r="2" spans="1:11">
      <c r="A2" s="3170" t="s">
        <v>527</v>
      </c>
      <c r="B2" s="3170"/>
      <c r="C2" s="3170"/>
      <c r="D2" s="3170"/>
      <c r="E2" s="3170"/>
      <c r="F2" s="3170"/>
      <c r="G2" s="3170"/>
      <c r="H2" s="3170"/>
      <c r="I2" s="3170"/>
      <c r="J2" s="3170"/>
      <c r="K2" s="3170"/>
    </row>
    <row r="3" spans="1:11" ht="16.5" thickBot="1">
      <c r="A3" s="3171" t="s">
        <v>184</v>
      </c>
      <c r="B3" s="3171"/>
      <c r="C3" s="3171"/>
      <c r="D3" s="3171"/>
      <c r="E3" s="3171"/>
      <c r="F3" s="3171"/>
      <c r="G3" s="3171"/>
      <c r="H3" s="3171"/>
      <c r="I3" s="3171"/>
      <c r="J3" s="3171"/>
      <c r="K3" s="3171"/>
    </row>
    <row r="4" spans="1:11" s="135" customFormat="1" ht="16.5" thickTop="1">
      <c r="A4" s="3172" t="s">
        <v>216</v>
      </c>
      <c r="B4" s="3134" t="s">
        <v>369</v>
      </c>
      <c r="C4" s="3174" t="s">
        <v>225</v>
      </c>
      <c r="D4" s="3174"/>
      <c r="E4" s="3174"/>
      <c r="F4" s="3174"/>
      <c r="G4" s="3175" t="s">
        <v>224</v>
      </c>
      <c r="H4" s="3174" t="s">
        <v>476</v>
      </c>
      <c r="I4" s="3174"/>
      <c r="J4" s="3174"/>
      <c r="K4" s="3177" t="s">
        <v>477</v>
      </c>
    </row>
    <row r="5" spans="1:11" s="135" customFormat="1" ht="31.5">
      <c r="A5" s="3173"/>
      <c r="B5" s="3135"/>
      <c r="C5" s="450" t="s">
        <v>478</v>
      </c>
      <c r="D5" s="450" t="s">
        <v>479</v>
      </c>
      <c r="E5" s="451" t="s">
        <v>480</v>
      </c>
      <c r="F5" s="451" t="s">
        <v>306</v>
      </c>
      <c r="G5" s="3176"/>
      <c r="H5" s="451" t="s">
        <v>481</v>
      </c>
      <c r="I5" s="451" t="s">
        <v>482</v>
      </c>
      <c r="J5" s="451" t="s">
        <v>305</v>
      </c>
      <c r="K5" s="3178"/>
    </row>
    <row r="6" spans="1:11" ht="23.1" customHeight="1">
      <c r="A6" s="387" t="s">
        <v>378</v>
      </c>
      <c r="B6" s="388" t="s">
        <v>379</v>
      </c>
      <c r="C6" s="452">
        <f>546.5-E6</f>
        <v>532</v>
      </c>
      <c r="D6" s="452">
        <v>967.3</v>
      </c>
      <c r="E6" s="452">
        <v>14.5</v>
      </c>
      <c r="F6" s="452">
        <f t="shared" ref="F6:F45" si="0">C6+D6+E6</f>
        <v>1513.8</v>
      </c>
      <c r="G6" s="453">
        <v>1007</v>
      </c>
      <c r="H6" s="453">
        <v>282.8</v>
      </c>
      <c r="I6" s="453">
        <v>104</v>
      </c>
      <c r="J6" s="453">
        <f>I6+H6</f>
        <v>386.8</v>
      </c>
      <c r="K6" s="454">
        <v>100</v>
      </c>
    </row>
    <row r="7" spans="1:11" ht="23.1" customHeight="1">
      <c r="A7" s="391" t="s">
        <v>380</v>
      </c>
      <c r="B7" s="392" t="s">
        <v>381</v>
      </c>
      <c r="C7" s="455">
        <f>674.5-E7</f>
        <v>658.4</v>
      </c>
      <c r="D7" s="455">
        <v>1238.9000000000001</v>
      </c>
      <c r="E7" s="455">
        <v>16.100000000000001</v>
      </c>
      <c r="F7" s="455">
        <f t="shared" si="0"/>
        <v>1913.4</v>
      </c>
      <c r="G7" s="456">
        <v>1112</v>
      </c>
      <c r="H7" s="456">
        <v>359.7</v>
      </c>
      <c r="I7" s="456">
        <v>146</v>
      </c>
      <c r="J7" s="456">
        <f t="shared" ref="J7:J48" si="1">I7+H7</f>
        <v>505.7</v>
      </c>
      <c r="K7" s="457">
        <v>200</v>
      </c>
    </row>
    <row r="8" spans="1:11" ht="23.1" customHeight="1">
      <c r="A8" s="391" t="s">
        <v>382</v>
      </c>
      <c r="B8" s="392" t="s">
        <v>383</v>
      </c>
      <c r="C8" s="455">
        <f>832.1-E8</f>
        <v>792.9</v>
      </c>
      <c r="D8" s="455">
        <v>1498.3</v>
      </c>
      <c r="E8" s="455">
        <v>39.200000000000003</v>
      </c>
      <c r="F8" s="455">
        <f t="shared" si="0"/>
        <v>2330.3999999999996</v>
      </c>
      <c r="G8" s="456">
        <v>1331.5</v>
      </c>
      <c r="H8" s="456">
        <v>392.6</v>
      </c>
      <c r="I8" s="456">
        <v>164.3</v>
      </c>
      <c r="J8" s="456">
        <f t="shared" si="1"/>
        <v>556.90000000000009</v>
      </c>
      <c r="K8" s="457">
        <v>300</v>
      </c>
    </row>
    <row r="9" spans="1:11" ht="23.1" customHeight="1">
      <c r="A9" s="391" t="s">
        <v>384</v>
      </c>
      <c r="B9" s="392" t="s">
        <v>385</v>
      </c>
      <c r="C9" s="455">
        <f>866.9-E9</f>
        <v>822.6</v>
      </c>
      <c r="D9" s="455">
        <v>1808</v>
      </c>
      <c r="E9" s="455">
        <v>44.3</v>
      </c>
      <c r="F9" s="455">
        <f t="shared" si="0"/>
        <v>2674.9</v>
      </c>
      <c r="G9" s="456">
        <v>1553.4</v>
      </c>
      <c r="H9" s="456">
        <v>466.6</v>
      </c>
      <c r="I9" s="456">
        <v>381.8</v>
      </c>
      <c r="J9" s="456">
        <f t="shared" si="1"/>
        <v>848.40000000000009</v>
      </c>
      <c r="K9" s="457">
        <v>240</v>
      </c>
    </row>
    <row r="10" spans="1:11" ht="23.1" customHeight="1">
      <c r="A10" s="391" t="s">
        <v>386</v>
      </c>
      <c r="B10" s="392" t="s">
        <v>387</v>
      </c>
      <c r="C10" s="455">
        <f>1041.7-E10</f>
        <v>985.1</v>
      </c>
      <c r="D10" s="455">
        <v>1978.8</v>
      </c>
      <c r="E10" s="455">
        <v>56.6</v>
      </c>
      <c r="F10" s="455">
        <f t="shared" si="0"/>
        <v>3020.5</v>
      </c>
      <c r="G10" s="456">
        <v>1797.8999999999999</v>
      </c>
      <c r="H10" s="456">
        <v>599.20000000000005</v>
      </c>
      <c r="I10" s="456">
        <v>390.18</v>
      </c>
      <c r="J10" s="456">
        <f t="shared" si="1"/>
        <v>989.38000000000011</v>
      </c>
      <c r="K10" s="457">
        <v>200</v>
      </c>
    </row>
    <row r="11" spans="1:11" ht="23.1" customHeight="1">
      <c r="A11" s="391" t="s">
        <v>388</v>
      </c>
      <c r="B11" s="392" t="s">
        <v>389</v>
      </c>
      <c r="C11" s="455">
        <f>1162.1-E11</f>
        <v>1067.1999999999998</v>
      </c>
      <c r="D11" s="455">
        <v>2308.6</v>
      </c>
      <c r="E11" s="455">
        <v>94.9</v>
      </c>
      <c r="F11" s="455">
        <f t="shared" si="0"/>
        <v>3470.7</v>
      </c>
      <c r="G11" s="456">
        <v>1857.1</v>
      </c>
      <c r="H11" s="456">
        <v>805.6</v>
      </c>
      <c r="I11" s="456">
        <v>534.9</v>
      </c>
      <c r="J11" s="456">
        <f t="shared" si="1"/>
        <v>1340.5</v>
      </c>
      <c r="K11" s="457">
        <v>180</v>
      </c>
    </row>
    <row r="12" spans="1:11" ht="23.1" customHeight="1">
      <c r="A12" s="391" t="s">
        <v>390</v>
      </c>
      <c r="B12" s="392" t="s">
        <v>391</v>
      </c>
      <c r="C12" s="455">
        <f>1361.2-E12</f>
        <v>1274.9000000000001</v>
      </c>
      <c r="D12" s="455">
        <v>2731.1</v>
      </c>
      <c r="E12" s="455">
        <v>86.3</v>
      </c>
      <c r="F12" s="455">
        <f t="shared" si="0"/>
        <v>4092.3</v>
      </c>
      <c r="G12" s="456">
        <v>2400.4</v>
      </c>
      <c r="H12" s="456">
        <v>868.9</v>
      </c>
      <c r="I12" s="456">
        <v>693.3</v>
      </c>
      <c r="J12" s="456">
        <f t="shared" si="1"/>
        <v>1562.1999999999998</v>
      </c>
      <c r="K12" s="457">
        <v>250</v>
      </c>
    </row>
    <row r="13" spans="1:11" ht="23.1" customHeight="1">
      <c r="A13" s="391" t="s">
        <v>392</v>
      </c>
      <c r="B13" s="392" t="s">
        <v>393</v>
      </c>
      <c r="C13" s="455">
        <f>1634.4-E13</f>
        <v>1530.6000000000001</v>
      </c>
      <c r="D13" s="455">
        <v>3726.9</v>
      </c>
      <c r="E13" s="455">
        <v>103.8</v>
      </c>
      <c r="F13" s="455">
        <f t="shared" si="0"/>
        <v>5361.3</v>
      </c>
      <c r="G13" s="456">
        <v>2676</v>
      </c>
      <c r="H13" s="456">
        <v>993.3</v>
      </c>
      <c r="I13" s="456">
        <v>729.9</v>
      </c>
      <c r="J13" s="456">
        <f t="shared" si="1"/>
        <v>1723.1999999999998</v>
      </c>
      <c r="K13" s="457">
        <v>500</v>
      </c>
    </row>
    <row r="14" spans="1:11" ht="23.1" customHeight="1">
      <c r="A14" s="391" t="s">
        <v>394</v>
      </c>
      <c r="B14" s="392" t="s">
        <v>395</v>
      </c>
      <c r="C14" s="455">
        <f>1997.1-E14</f>
        <v>1903.5</v>
      </c>
      <c r="D14" s="455">
        <v>4982.1000000000004</v>
      </c>
      <c r="E14" s="455">
        <v>93.6</v>
      </c>
      <c r="F14" s="455">
        <f t="shared" si="0"/>
        <v>6979.2000000000007</v>
      </c>
      <c r="G14" s="456">
        <v>2835.2999999999997</v>
      </c>
      <c r="H14" s="456">
        <v>1090.0999999999999</v>
      </c>
      <c r="I14" s="456">
        <v>985.8</v>
      </c>
      <c r="J14" s="456">
        <f t="shared" si="1"/>
        <v>2075.8999999999996</v>
      </c>
      <c r="K14" s="457">
        <v>1000</v>
      </c>
    </row>
    <row r="15" spans="1:11" ht="23.1" customHeight="1">
      <c r="A15" s="391" t="s">
        <v>396</v>
      </c>
      <c r="B15" s="392" t="s">
        <v>397</v>
      </c>
      <c r="C15" s="455">
        <f>2273.5-E15</f>
        <v>2107</v>
      </c>
      <c r="D15" s="455">
        <v>5163.8</v>
      </c>
      <c r="E15" s="455">
        <v>166.5</v>
      </c>
      <c r="F15" s="455">
        <f t="shared" si="0"/>
        <v>7437.3</v>
      </c>
      <c r="G15" s="456">
        <v>3406.3</v>
      </c>
      <c r="H15" s="456">
        <v>876.6</v>
      </c>
      <c r="I15" s="456">
        <v>1670.9</v>
      </c>
      <c r="J15" s="456">
        <f t="shared" si="1"/>
        <v>2547.5</v>
      </c>
      <c r="K15" s="457">
        <v>1576.8</v>
      </c>
    </row>
    <row r="16" spans="1:11" ht="23.1" customHeight="1">
      <c r="A16" s="391" t="s">
        <v>398</v>
      </c>
      <c r="B16" s="392" t="s">
        <v>399</v>
      </c>
      <c r="C16" s="455">
        <f>2906.1-E16</f>
        <v>2731.4</v>
      </c>
      <c r="D16" s="455">
        <v>5488.7</v>
      </c>
      <c r="E16" s="455">
        <v>174.7</v>
      </c>
      <c r="F16" s="455">
        <f t="shared" si="0"/>
        <v>8394.8000000000011</v>
      </c>
      <c r="G16" s="456">
        <v>3916.6000000000004</v>
      </c>
      <c r="H16" s="456">
        <v>923.4</v>
      </c>
      <c r="I16" s="456">
        <v>1754.9</v>
      </c>
      <c r="J16" s="456">
        <f t="shared" si="1"/>
        <v>2678.3</v>
      </c>
      <c r="K16" s="457">
        <v>1799.9</v>
      </c>
    </row>
    <row r="17" spans="1:11" ht="23.1" customHeight="1">
      <c r="A17" s="391" t="s">
        <v>400</v>
      </c>
      <c r="B17" s="392" t="s">
        <v>401</v>
      </c>
      <c r="C17" s="455">
        <f>3584-E17</f>
        <v>3241.2</v>
      </c>
      <c r="D17" s="455">
        <v>6213.1</v>
      </c>
      <c r="E17" s="455">
        <v>342.8</v>
      </c>
      <c r="F17" s="455">
        <f t="shared" si="0"/>
        <v>9797.0999999999985</v>
      </c>
      <c r="G17" s="456">
        <v>4644.5</v>
      </c>
      <c r="H17" s="456">
        <v>1172.9000000000001</v>
      </c>
      <c r="I17" s="456">
        <v>2501.1</v>
      </c>
      <c r="J17" s="456">
        <f t="shared" si="1"/>
        <v>3674</v>
      </c>
      <c r="K17" s="457">
        <v>1403.4</v>
      </c>
    </row>
    <row r="18" spans="1:11" ht="23.1" customHeight="1">
      <c r="A18" s="391" t="s">
        <v>402</v>
      </c>
      <c r="B18" s="392" t="s">
        <v>403</v>
      </c>
      <c r="C18" s="455">
        <f>4135.2-E18</f>
        <v>3784.6</v>
      </c>
      <c r="D18" s="455">
        <v>7378</v>
      </c>
      <c r="E18" s="455">
        <v>350.6</v>
      </c>
      <c r="F18" s="455">
        <f t="shared" si="0"/>
        <v>11513.2</v>
      </c>
      <c r="G18" s="456">
        <v>5975.0999999999995</v>
      </c>
      <c r="H18" s="456">
        <v>1285.0999999999999</v>
      </c>
      <c r="I18" s="456">
        <v>2705.8</v>
      </c>
      <c r="J18" s="456">
        <f t="shared" si="1"/>
        <v>3990.9</v>
      </c>
      <c r="K18" s="457">
        <v>1644.7</v>
      </c>
    </row>
    <row r="19" spans="1:11" ht="23.1" customHeight="1">
      <c r="A19" s="391" t="s">
        <v>404</v>
      </c>
      <c r="B19" s="392" t="s">
        <v>405</v>
      </c>
      <c r="C19" s="455">
        <f>4677-E19</f>
        <v>4279.5</v>
      </c>
      <c r="D19" s="455">
        <v>9428</v>
      </c>
      <c r="E19" s="455">
        <v>397.5</v>
      </c>
      <c r="F19" s="455">
        <f t="shared" si="0"/>
        <v>14105</v>
      </c>
      <c r="G19" s="456">
        <v>7290.4</v>
      </c>
      <c r="H19" s="456">
        <v>2076.8000000000002</v>
      </c>
      <c r="I19" s="456">
        <v>3815.8</v>
      </c>
      <c r="J19" s="456">
        <f t="shared" si="1"/>
        <v>5892.6</v>
      </c>
      <c r="K19" s="457">
        <v>1130</v>
      </c>
    </row>
    <row r="20" spans="1:11" ht="23.1" customHeight="1">
      <c r="A20" s="391" t="s">
        <v>406</v>
      </c>
      <c r="B20" s="392" t="s">
        <v>407</v>
      </c>
      <c r="C20" s="455">
        <f>5676.2-E20</f>
        <v>5142.0999999999995</v>
      </c>
      <c r="D20" s="455">
        <v>12328.8</v>
      </c>
      <c r="E20" s="455">
        <v>534.1</v>
      </c>
      <c r="F20" s="455">
        <f t="shared" si="0"/>
        <v>18004.999999999996</v>
      </c>
      <c r="G20" s="456">
        <v>7776.6</v>
      </c>
      <c r="H20" s="456">
        <v>1680.6</v>
      </c>
      <c r="I20" s="456">
        <v>5666.4</v>
      </c>
      <c r="J20" s="456">
        <f t="shared" si="1"/>
        <v>7347</v>
      </c>
      <c r="K20" s="457">
        <v>1330</v>
      </c>
    </row>
    <row r="21" spans="1:11" ht="23.1" customHeight="1">
      <c r="A21" s="391" t="s">
        <v>408</v>
      </c>
      <c r="B21" s="392" t="s">
        <v>409</v>
      </c>
      <c r="C21" s="455">
        <f>6671.8-E21</f>
        <v>5869.6</v>
      </c>
      <c r="D21" s="455">
        <v>12997.5</v>
      </c>
      <c r="E21" s="455">
        <v>802.2</v>
      </c>
      <c r="F21" s="455">
        <f t="shared" si="0"/>
        <v>19669.3</v>
      </c>
      <c r="G21" s="456">
        <v>9287.9</v>
      </c>
      <c r="H21" s="456">
        <v>1975.4</v>
      </c>
      <c r="I21" s="456">
        <v>5959.6</v>
      </c>
      <c r="J21" s="456">
        <f t="shared" si="1"/>
        <v>7935</v>
      </c>
      <c r="K21" s="457">
        <v>2150</v>
      </c>
    </row>
    <row r="22" spans="1:11" ht="23.1" customHeight="1">
      <c r="A22" s="391" t="s">
        <v>410</v>
      </c>
      <c r="B22" s="392" t="s">
        <v>411</v>
      </c>
      <c r="C22" s="455">
        <f>7570.3-E22</f>
        <v>6831.3</v>
      </c>
      <c r="D22" s="455">
        <v>15979.5</v>
      </c>
      <c r="E22" s="455">
        <v>739</v>
      </c>
      <c r="F22" s="455">
        <f t="shared" si="0"/>
        <v>23549.8</v>
      </c>
      <c r="G22" s="456">
        <v>10730.400000000001</v>
      </c>
      <c r="H22" s="456">
        <v>2164.8000000000002</v>
      </c>
      <c r="I22" s="456">
        <v>6256.7</v>
      </c>
      <c r="J22" s="456">
        <f t="shared" si="1"/>
        <v>8421.5</v>
      </c>
      <c r="K22" s="457">
        <v>4552.7</v>
      </c>
    </row>
    <row r="23" spans="1:11" ht="23.1" customHeight="1">
      <c r="A23" s="391" t="s">
        <v>412</v>
      </c>
      <c r="B23" s="392" t="s">
        <v>413</v>
      </c>
      <c r="C23" s="455">
        <f>9905.4-E23</f>
        <v>8698.4</v>
      </c>
      <c r="D23" s="455">
        <v>16512.8</v>
      </c>
      <c r="E23" s="455">
        <v>1207</v>
      </c>
      <c r="F23" s="455">
        <f t="shared" si="0"/>
        <v>26418.199999999997</v>
      </c>
      <c r="G23" s="456">
        <v>13512.699999999999</v>
      </c>
      <c r="H23" s="456">
        <v>1643.8</v>
      </c>
      <c r="I23" s="456">
        <v>6816.9</v>
      </c>
      <c r="J23" s="456">
        <f t="shared" si="1"/>
        <v>8460.6999999999989</v>
      </c>
      <c r="K23" s="457">
        <v>2078.8000000000002</v>
      </c>
    </row>
    <row r="24" spans="1:11" ht="23.1" customHeight="1">
      <c r="A24" s="391" t="s">
        <v>414</v>
      </c>
      <c r="B24" s="392" t="s">
        <v>415</v>
      </c>
      <c r="C24" s="455">
        <f>11484.1-E24</f>
        <v>9886.2000000000007</v>
      </c>
      <c r="D24" s="455">
        <v>19413.599999999999</v>
      </c>
      <c r="E24" s="455">
        <v>1597.9</v>
      </c>
      <c r="F24" s="455">
        <f t="shared" si="0"/>
        <v>30897.7</v>
      </c>
      <c r="G24" s="456">
        <v>15148.400000000001</v>
      </c>
      <c r="H24" s="456">
        <v>3793.3</v>
      </c>
      <c r="I24" s="456">
        <v>6920.9</v>
      </c>
      <c r="J24" s="456">
        <f t="shared" si="1"/>
        <v>10714.2</v>
      </c>
      <c r="K24" s="457">
        <v>1620</v>
      </c>
    </row>
    <row r="25" spans="1:11" ht="23.1" customHeight="1">
      <c r="A25" s="391" t="s">
        <v>416</v>
      </c>
      <c r="B25" s="392" t="s">
        <v>417</v>
      </c>
      <c r="C25" s="455">
        <f>12409.2-E25</f>
        <v>10511</v>
      </c>
      <c r="D25" s="455">
        <v>21188.2</v>
      </c>
      <c r="E25" s="455">
        <v>1898.2</v>
      </c>
      <c r="F25" s="455">
        <f t="shared" si="0"/>
        <v>33597.4</v>
      </c>
      <c r="G25" s="456">
        <v>19580.7</v>
      </c>
      <c r="H25" s="456">
        <v>2393.6</v>
      </c>
      <c r="I25" s="456">
        <v>9163.6</v>
      </c>
      <c r="J25" s="456">
        <f t="shared" si="1"/>
        <v>11557.2</v>
      </c>
      <c r="K25" s="457">
        <v>1820</v>
      </c>
    </row>
    <row r="26" spans="1:11" ht="23.1" customHeight="1">
      <c r="A26" s="391" t="s">
        <v>418</v>
      </c>
      <c r="B26" s="392" t="s">
        <v>419</v>
      </c>
      <c r="C26" s="455">
        <f>19265.1-E26</f>
        <v>16611.899999999998</v>
      </c>
      <c r="D26" s="455">
        <v>19794.900000000001</v>
      </c>
      <c r="E26" s="455">
        <v>2653.2</v>
      </c>
      <c r="F26" s="455">
        <f t="shared" si="0"/>
        <v>39060</v>
      </c>
      <c r="G26" s="456">
        <v>24575.200000000001</v>
      </c>
      <c r="H26" s="456">
        <v>3937.1</v>
      </c>
      <c r="I26" s="456">
        <v>7312.3</v>
      </c>
      <c r="J26" s="456">
        <f t="shared" si="1"/>
        <v>11249.4</v>
      </c>
      <c r="K26" s="457">
        <v>1900</v>
      </c>
    </row>
    <row r="27" spans="1:11" ht="23.1" customHeight="1">
      <c r="A27" s="391" t="s">
        <v>420</v>
      </c>
      <c r="B27" s="392" t="s">
        <v>421</v>
      </c>
      <c r="C27" s="455">
        <f>21561.9-E27</f>
        <v>18714.400000000001</v>
      </c>
      <c r="D27" s="455">
        <v>24980.5</v>
      </c>
      <c r="E27" s="455">
        <v>2847.5</v>
      </c>
      <c r="F27" s="455">
        <f t="shared" si="0"/>
        <v>46542.400000000001</v>
      </c>
      <c r="G27" s="456">
        <v>27893.100000000002</v>
      </c>
      <c r="H27" s="456">
        <v>4825.1000000000004</v>
      </c>
      <c r="I27" s="456">
        <v>9463.9</v>
      </c>
      <c r="J27" s="456">
        <f t="shared" si="1"/>
        <v>14289</v>
      </c>
      <c r="K27" s="457">
        <v>2200</v>
      </c>
    </row>
    <row r="28" spans="1:11" ht="23.1" customHeight="1">
      <c r="A28" s="391" t="s">
        <v>422</v>
      </c>
      <c r="B28" s="392" t="s">
        <v>423</v>
      </c>
      <c r="C28" s="455">
        <f>24181.2-E28</f>
        <v>20727.900000000001</v>
      </c>
      <c r="D28" s="455">
        <v>26542.559000000001</v>
      </c>
      <c r="E28" s="455">
        <v>3453.3</v>
      </c>
      <c r="F28" s="455">
        <f t="shared" si="0"/>
        <v>50723.759000000005</v>
      </c>
      <c r="G28" s="456">
        <v>30373.399999999998</v>
      </c>
      <c r="H28" s="456">
        <v>5988.2889999999998</v>
      </c>
      <c r="I28" s="456">
        <v>9043.6219999999994</v>
      </c>
      <c r="J28" s="456">
        <f t="shared" si="1"/>
        <v>15031.911</v>
      </c>
      <c r="K28" s="457">
        <v>3000</v>
      </c>
    </row>
    <row r="29" spans="1:11" ht="23.1" customHeight="1">
      <c r="A29" s="391" t="s">
        <v>424</v>
      </c>
      <c r="B29" s="392" t="s">
        <v>425</v>
      </c>
      <c r="C29" s="455">
        <f>27174.4-E29</f>
        <v>23243.200000000001</v>
      </c>
      <c r="D29" s="455">
        <v>28943.916000000001</v>
      </c>
      <c r="E29" s="455">
        <v>3931.2</v>
      </c>
      <c r="F29" s="455">
        <f t="shared" si="0"/>
        <v>56118.315999999999</v>
      </c>
      <c r="G29" s="456">
        <v>32937.9</v>
      </c>
      <c r="H29" s="456">
        <v>5402.61</v>
      </c>
      <c r="I29" s="456">
        <v>11054.512000000001</v>
      </c>
      <c r="J29" s="456">
        <f t="shared" si="1"/>
        <v>16457.121999999999</v>
      </c>
      <c r="K29" s="457">
        <v>3400</v>
      </c>
    </row>
    <row r="30" spans="1:11" ht="23.1" customHeight="1">
      <c r="A30" s="391" t="s">
        <v>426</v>
      </c>
      <c r="B30" s="392" t="s">
        <v>427</v>
      </c>
      <c r="C30" s="455">
        <v>31944.2</v>
      </c>
      <c r="D30" s="455">
        <v>22992.1</v>
      </c>
      <c r="E30" s="455">
        <v>4642.7</v>
      </c>
      <c r="F30" s="455">
        <f t="shared" si="0"/>
        <v>59579</v>
      </c>
      <c r="G30" s="456">
        <v>37251</v>
      </c>
      <c r="H30" s="456">
        <v>4336.5649999999996</v>
      </c>
      <c r="I30" s="456">
        <v>11852.433999999999</v>
      </c>
      <c r="J30" s="456">
        <f t="shared" si="1"/>
        <v>16188.999</v>
      </c>
      <c r="K30" s="457">
        <v>4710</v>
      </c>
    </row>
    <row r="31" spans="1:11" ht="23.1" customHeight="1">
      <c r="A31" s="391" t="s">
        <v>428</v>
      </c>
      <c r="B31" s="392" t="s">
        <v>429</v>
      </c>
      <c r="C31" s="455">
        <v>35579.1</v>
      </c>
      <c r="D31" s="455">
        <v>25480.7</v>
      </c>
      <c r="E31" s="455">
        <v>5212.7</v>
      </c>
      <c r="F31" s="455">
        <f t="shared" si="0"/>
        <v>66272.5</v>
      </c>
      <c r="G31" s="456">
        <v>42889.600000000006</v>
      </c>
      <c r="H31" s="456">
        <v>5711.6710000000003</v>
      </c>
      <c r="I31" s="456">
        <v>11812.246999999999</v>
      </c>
      <c r="J31" s="456">
        <f t="shared" si="1"/>
        <v>17523.917999999998</v>
      </c>
      <c r="K31" s="457">
        <v>5500</v>
      </c>
    </row>
    <row r="32" spans="1:11" ht="23.1" customHeight="1">
      <c r="A32" s="391" t="s">
        <v>430</v>
      </c>
      <c r="B32" s="392" t="s">
        <v>431</v>
      </c>
      <c r="C32" s="455">
        <v>45837.3</v>
      </c>
      <c r="D32" s="455">
        <v>28307.200000000001</v>
      </c>
      <c r="E32" s="455">
        <v>5690.6</v>
      </c>
      <c r="F32" s="455">
        <f t="shared" si="0"/>
        <v>79835.100000000006</v>
      </c>
      <c r="G32" s="456">
        <v>48893.599999999999</v>
      </c>
      <c r="H32" s="456">
        <v>6753.4250000000002</v>
      </c>
      <c r="I32" s="456">
        <v>12044.026</v>
      </c>
      <c r="J32" s="456">
        <f t="shared" si="1"/>
        <v>18797.451000000001</v>
      </c>
      <c r="K32" s="457">
        <v>7000</v>
      </c>
    </row>
    <row r="33" spans="1:14" ht="23.1" customHeight="1">
      <c r="A33" s="391" t="s">
        <v>432</v>
      </c>
      <c r="B33" s="392" t="s">
        <v>433</v>
      </c>
      <c r="C33" s="455">
        <v>48863.9</v>
      </c>
      <c r="D33" s="455">
        <v>24773.4</v>
      </c>
      <c r="E33" s="455">
        <v>6434.9</v>
      </c>
      <c r="F33" s="455">
        <f t="shared" si="0"/>
        <v>80072.2</v>
      </c>
      <c r="G33" s="456">
        <v>50445.599999999999</v>
      </c>
      <c r="H33" s="456">
        <v>6686.14</v>
      </c>
      <c r="I33" s="456">
        <v>7698.7079999999996</v>
      </c>
      <c r="J33" s="456">
        <f t="shared" si="1"/>
        <v>14384.848</v>
      </c>
      <c r="K33" s="457">
        <v>8000</v>
      </c>
    </row>
    <row r="34" spans="1:14" ht="23.1" customHeight="1">
      <c r="A34" s="391" t="s">
        <v>434</v>
      </c>
      <c r="B34" s="392" t="s">
        <v>435</v>
      </c>
      <c r="C34" s="455">
        <v>52090.5</v>
      </c>
      <c r="D34" s="455">
        <v>22356.1</v>
      </c>
      <c r="E34" s="455">
        <v>9559.5</v>
      </c>
      <c r="F34" s="455">
        <f t="shared" si="0"/>
        <v>84006.1</v>
      </c>
      <c r="G34" s="456">
        <v>56229.7</v>
      </c>
      <c r="H34" s="456">
        <v>11339.146000000001</v>
      </c>
      <c r="I34" s="456">
        <v>4546.4229999999998</v>
      </c>
      <c r="J34" s="456">
        <f t="shared" si="1"/>
        <v>15885.569</v>
      </c>
      <c r="K34" s="457">
        <v>8880</v>
      </c>
    </row>
    <row r="35" spans="1:14" ht="23.1" customHeight="1">
      <c r="A35" s="391" t="s">
        <v>436</v>
      </c>
      <c r="B35" s="392" t="s">
        <v>437</v>
      </c>
      <c r="C35" s="455">
        <v>55552.1</v>
      </c>
      <c r="D35" s="455">
        <v>23095.599999999999</v>
      </c>
      <c r="E35" s="455">
        <v>10794.9</v>
      </c>
      <c r="F35" s="455">
        <f t="shared" si="0"/>
        <v>89442.599999999991</v>
      </c>
      <c r="G35" s="456">
        <v>62331</v>
      </c>
      <c r="H35" s="456">
        <v>11283.39</v>
      </c>
      <c r="I35" s="456">
        <v>7628.99</v>
      </c>
      <c r="J35" s="456">
        <f t="shared" si="1"/>
        <v>18912.379999999997</v>
      </c>
      <c r="K35" s="457">
        <v>5607.8</v>
      </c>
    </row>
    <row r="36" spans="1:14" ht="23.1" customHeight="1">
      <c r="A36" s="391" t="s">
        <v>438</v>
      </c>
      <c r="B36" s="392" t="s">
        <v>439</v>
      </c>
      <c r="C36" s="455">
        <v>61686.43</v>
      </c>
      <c r="D36" s="455">
        <v>27340.78</v>
      </c>
      <c r="E36" s="455">
        <v>13533.32</v>
      </c>
      <c r="F36" s="455">
        <f t="shared" si="0"/>
        <v>102560.53</v>
      </c>
      <c r="G36" s="456">
        <v>70124.099999999991</v>
      </c>
      <c r="H36" s="456">
        <v>14391.17</v>
      </c>
      <c r="I36" s="456">
        <v>9266.1299999999992</v>
      </c>
      <c r="J36" s="456">
        <f t="shared" si="1"/>
        <v>23657.3</v>
      </c>
      <c r="K36" s="457">
        <v>8938.1</v>
      </c>
    </row>
    <row r="37" spans="1:14" ht="23.1" customHeight="1">
      <c r="A37" s="391" t="s">
        <v>440</v>
      </c>
      <c r="B37" s="392" t="s">
        <v>441</v>
      </c>
      <c r="C37" s="455">
        <v>67017.778000000006</v>
      </c>
      <c r="D37" s="455">
        <v>29606.603999999999</v>
      </c>
      <c r="E37" s="455">
        <v>14264.776</v>
      </c>
      <c r="F37" s="455">
        <f t="shared" si="0"/>
        <v>110889.15800000001</v>
      </c>
      <c r="G37" s="456">
        <v>72282.100000000006</v>
      </c>
      <c r="H37" s="456">
        <v>13827.498</v>
      </c>
      <c r="I37" s="456">
        <v>8214.3050000000003</v>
      </c>
      <c r="J37" s="456">
        <f t="shared" si="1"/>
        <v>22041.803</v>
      </c>
      <c r="K37" s="457">
        <v>11834.2</v>
      </c>
    </row>
    <row r="38" spans="1:14" ht="23.1" customHeight="1">
      <c r="A38" s="391" t="s">
        <v>317</v>
      </c>
      <c r="B38" s="392" t="s">
        <v>442</v>
      </c>
      <c r="C38" s="455">
        <v>77122.399999999994</v>
      </c>
      <c r="D38" s="455">
        <v>39729.9</v>
      </c>
      <c r="E38" s="455">
        <v>16752.3</v>
      </c>
      <c r="F38" s="455">
        <f t="shared" si="0"/>
        <v>133604.59999999998</v>
      </c>
      <c r="G38" s="456">
        <v>87712.1</v>
      </c>
      <c r="H38" s="456">
        <v>15800.8</v>
      </c>
      <c r="I38" s="456">
        <v>10053.5</v>
      </c>
      <c r="J38" s="456">
        <f t="shared" si="1"/>
        <v>25854.3</v>
      </c>
      <c r="K38" s="457">
        <v>17892.3</v>
      </c>
    </row>
    <row r="39" spans="1:14" ht="23.1" customHeight="1">
      <c r="A39" s="391" t="s">
        <v>316</v>
      </c>
      <c r="B39" s="392" t="s">
        <v>443</v>
      </c>
      <c r="C39" s="455">
        <v>91446.9</v>
      </c>
      <c r="D39" s="455">
        <v>53516.1</v>
      </c>
      <c r="E39" s="455">
        <v>16386.900000000001</v>
      </c>
      <c r="F39" s="455">
        <f t="shared" si="0"/>
        <v>161349.9</v>
      </c>
      <c r="G39" s="456">
        <v>107622.72684728999</v>
      </c>
      <c r="H39" s="456">
        <v>20320.7</v>
      </c>
      <c r="I39" s="456">
        <v>8979.9</v>
      </c>
      <c r="J39" s="456">
        <f t="shared" si="1"/>
        <v>29300.6</v>
      </c>
      <c r="K39" s="457">
        <v>20496.400000000001</v>
      </c>
      <c r="L39" s="458"/>
    </row>
    <row r="40" spans="1:14" ht="23.1" customHeight="1">
      <c r="A40" s="391" t="s">
        <v>315</v>
      </c>
      <c r="B40" s="392" t="s">
        <v>444</v>
      </c>
      <c r="C40" s="459">
        <v>127738.94100000001</v>
      </c>
      <c r="D40" s="459">
        <v>73088.864000000001</v>
      </c>
      <c r="E40" s="459">
        <v>18834.113000000001</v>
      </c>
      <c r="F40" s="455">
        <f t="shared" si="0"/>
        <v>219661.91800000001</v>
      </c>
      <c r="G40" s="456">
        <v>143474.40568633997</v>
      </c>
      <c r="H40" s="456">
        <v>26382.866999999998</v>
      </c>
      <c r="I40" s="456">
        <v>9968.8610000000008</v>
      </c>
      <c r="J40" s="456">
        <f t="shared" si="1"/>
        <v>36351.728000000003</v>
      </c>
      <c r="K40" s="457">
        <v>18417.099999999999</v>
      </c>
      <c r="L40" s="458"/>
    </row>
    <row r="41" spans="1:14" s="462" customFormat="1" ht="23.1" customHeight="1">
      <c r="A41" s="395" t="s">
        <v>314</v>
      </c>
      <c r="B41" s="396" t="s">
        <v>445</v>
      </c>
      <c r="C41" s="460">
        <v>186597.55300000001</v>
      </c>
      <c r="D41" s="460">
        <v>40509.769</v>
      </c>
      <c r="E41" s="460">
        <v>32581.784</v>
      </c>
      <c r="F41" s="455">
        <f t="shared" si="0"/>
        <v>259689.10600000003</v>
      </c>
      <c r="G41" s="456">
        <v>179945.82399999999</v>
      </c>
      <c r="H41" s="456">
        <v>38545.970999999998</v>
      </c>
      <c r="I41" s="456">
        <v>11223.382</v>
      </c>
      <c r="J41" s="456">
        <f t="shared" si="1"/>
        <v>49769.352999999996</v>
      </c>
      <c r="K41" s="457">
        <v>29914</v>
      </c>
      <c r="L41" s="461"/>
    </row>
    <row r="42" spans="1:14" ht="23.1" customHeight="1">
      <c r="A42" s="391" t="s">
        <v>313</v>
      </c>
      <c r="B42" s="392" t="s">
        <v>446</v>
      </c>
      <c r="C42" s="459">
        <v>210167.72700000001</v>
      </c>
      <c r="D42" s="459">
        <v>47327.680999999997</v>
      </c>
      <c r="E42" s="459">
        <v>37868.080000000002</v>
      </c>
      <c r="F42" s="455">
        <f t="shared" si="0"/>
        <v>295363.48800000001</v>
      </c>
      <c r="G42" s="456">
        <v>199819.01399999997</v>
      </c>
      <c r="H42" s="456">
        <v>45922.175999999999</v>
      </c>
      <c r="I42" s="456">
        <v>12075.605</v>
      </c>
      <c r="J42" s="456">
        <f t="shared" si="1"/>
        <v>57997.781000000003</v>
      </c>
      <c r="K42" s="457">
        <v>42515.775000000001</v>
      </c>
      <c r="L42" s="458"/>
    </row>
    <row r="43" spans="1:14" ht="23.1" customHeight="1">
      <c r="A43" s="391" t="s">
        <v>312</v>
      </c>
      <c r="B43" s="392" t="s">
        <v>447</v>
      </c>
      <c r="C43" s="459">
        <v>243460.00700000001</v>
      </c>
      <c r="D43" s="459">
        <v>51390.716999999997</v>
      </c>
      <c r="E43" s="459">
        <v>44316.800000000003</v>
      </c>
      <c r="F43" s="455">
        <f t="shared" si="0"/>
        <v>339167.52399999998</v>
      </c>
      <c r="G43" s="456">
        <v>244561.10400000002</v>
      </c>
      <c r="H43" s="456">
        <v>40810.281000000003</v>
      </c>
      <c r="I43" s="456">
        <v>11083.072</v>
      </c>
      <c r="J43" s="456">
        <f t="shared" si="1"/>
        <v>51893.353000000003</v>
      </c>
      <c r="K43" s="457">
        <v>36418.650999999998</v>
      </c>
      <c r="L43" s="458"/>
    </row>
    <row r="44" spans="1:14" ht="23.1" customHeight="1">
      <c r="A44" s="395" t="s">
        <v>311</v>
      </c>
      <c r="B44" s="396" t="s">
        <v>448</v>
      </c>
      <c r="C44" s="459">
        <v>247455.47200000001</v>
      </c>
      <c r="D44" s="459">
        <v>54598.425000000003</v>
      </c>
      <c r="E44" s="459">
        <v>56584.1</v>
      </c>
      <c r="F44" s="455">
        <f t="shared" si="0"/>
        <v>358637.99699999997</v>
      </c>
      <c r="G44" s="456">
        <v>296776.46099999995</v>
      </c>
      <c r="H44" s="456">
        <v>35229.805</v>
      </c>
      <c r="I44" s="456">
        <v>11969.11</v>
      </c>
      <c r="J44" s="456">
        <f t="shared" si="1"/>
        <v>47198.915000000001</v>
      </c>
      <c r="K44" s="457">
        <v>19042.855</v>
      </c>
    </row>
    <row r="45" spans="1:14" ht="23.1" customHeight="1">
      <c r="A45" s="395" t="s">
        <v>310</v>
      </c>
      <c r="B45" s="396" t="s">
        <v>449</v>
      </c>
      <c r="C45" s="459">
        <v>303531.745</v>
      </c>
      <c r="D45" s="459">
        <v>66694.726999999999</v>
      </c>
      <c r="E45" s="459">
        <v>64825.8</v>
      </c>
      <c r="F45" s="455">
        <f t="shared" si="0"/>
        <v>435052.272</v>
      </c>
      <c r="G45" s="456">
        <v>363493.44699999999</v>
      </c>
      <c r="H45" s="456">
        <v>42205.766000000003</v>
      </c>
      <c r="I45" s="456">
        <v>17998.825000000001</v>
      </c>
      <c r="J45" s="456">
        <f t="shared" si="1"/>
        <v>60204.591</v>
      </c>
      <c r="K45" s="457">
        <v>19982.895</v>
      </c>
    </row>
    <row r="46" spans="1:14" ht="23.1" customHeight="1">
      <c r="A46" s="395" t="s">
        <v>309</v>
      </c>
      <c r="B46" s="396" t="s">
        <v>450</v>
      </c>
      <c r="C46" s="459">
        <v>339278.02500000002</v>
      </c>
      <c r="D46" s="459">
        <v>88754.707999999999</v>
      </c>
      <c r="E46" s="459">
        <v>103307.25</v>
      </c>
      <c r="F46" s="456">
        <f>C46+D46+E46</f>
        <v>531339.98300000001</v>
      </c>
      <c r="G46" s="456">
        <v>411848.24699999997</v>
      </c>
      <c r="H46" s="456">
        <v>38174.309000000001</v>
      </c>
      <c r="I46" s="456">
        <v>25531.279999999999</v>
      </c>
      <c r="J46" s="456">
        <f t="shared" si="1"/>
        <v>63705.589</v>
      </c>
      <c r="K46" s="457">
        <v>42367.578000000001</v>
      </c>
      <c r="M46" s="458"/>
      <c r="N46" s="458"/>
    </row>
    <row r="47" spans="1:14" ht="23.1" customHeight="1">
      <c r="A47" s="395" t="s">
        <v>63</v>
      </c>
      <c r="B47" s="396" t="s">
        <v>451</v>
      </c>
      <c r="C47" s="460">
        <v>370986.80699999997</v>
      </c>
      <c r="D47" s="460">
        <v>122350.43</v>
      </c>
      <c r="E47" s="460">
        <v>107694.618</v>
      </c>
      <c r="F47" s="456">
        <f>SUM(C47:E47)</f>
        <v>601031.85499999998</v>
      </c>
      <c r="G47" s="456">
        <v>485239.02500000002</v>
      </c>
      <c r="H47" s="456">
        <v>39543.955000000002</v>
      </c>
      <c r="I47" s="456">
        <v>34455.872000000003</v>
      </c>
      <c r="J47" s="456">
        <f>I47+H47</f>
        <v>73999.827000000005</v>
      </c>
      <c r="K47" s="457">
        <v>87774.514999999999</v>
      </c>
    </row>
    <row r="48" spans="1:14" ht="23.1" customHeight="1">
      <c r="A48" s="395" t="s">
        <v>64</v>
      </c>
      <c r="B48" s="396" t="s">
        <v>452</v>
      </c>
      <c r="C48" s="460">
        <v>518614.3</v>
      </c>
      <c r="D48" s="460">
        <v>208749.4</v>
      </c>
      <c r="E48" s="460">
        <v>109883.4</v>
      </c>
      <c r="F48" s="456">
        <f>SUM(C48:E48)</f>
        <v>837247.1</v>
      </c>
      <c r="G48" s="456">
        <v>612597.5</v>
      </c>
      <c r="H48" s="456">
        <v>31932.3</v>
      </c>
      <c r="I48" s="456">
        <v>58013</v>
      </c>
      <c r="J48" s="456">
        <f t="shared" si="1"/>
        <v>89945.3</v>
      </c>
      <c r="K48" s="457">
        <v>88337.700000000012</v>
      </c>
      <c r="M48" s="458"/>
    </row>
    <row r="49" spans="1:13" ht="23.1" customHeight="1">
      <c r="A49" s="395" t="s">
        <v>65</v>
      </c>
      <c r="B49" s="396" t="s">
        <v>453</v>
      </c>
      <c r="C49" s="460">
        <v>696919.6</v>
      </c>
      <c r="D49" s="460">
        <v>270713.7</v>
      </c>
      <c r="E49" s="460">
        <v>119646.6</v>
      </c>
      <c r="F49" s="456">
        <f>SUM(C49:E49)</f>
        <v>1087279.9000000001</v>
      </c>
      <c r="G49" s="456">
        <v>726717.6</v>
      </c>
      <c r="H49" s="456">
        <v>39318.699999999997</v>
      </c>
      <c r="I49" s="456">
        <v>92232.7</v>
      </c>
      <c r="J49" s="456">
        <f>I49+H49</f>
        <v>131551.4</v>
      </c>
      <c r="K49" s="457">
        <v>144750.93</v>
      </c>
      <c r="M49" s="458"/>
    </row>
    <row r="50" spans="1:13" ht="23.1" customHeight="1">
      <c r="A50" s="395" t="s">
        <v>483</v>
      </c>
      <c r="B50" s="396" t="s">
        <v>454</v>
      </c>
      <c r="C50" s="460">
        <v>716417.6</v>
      </c>
      <c r="D50" s="460">
        <v>241562.5</v>
      </c>
      <c r="E50" s="460">
        <v>152477</v>
      </c>
      <c r="F50" s="456">
        <f>SUM(C50:E50)</f>
        <v>1110457.1000000001</v>
      </c>
      <c r="G50" s="456">
        <v>839661.9</v>
      </c>
      <c r="H50" s="456">
        <v>22898.7</v>
      </c>
      <c r="I50" s="456">
        <v>124372.5</v>
      </c>
      <c r="J50" s="456">
        <f>I50+H50</f>
        <v>147271.20000000001</v>
      </c>
      <c r="K50" s="457">
        <v>96382</v>
      </c>
    </row>
    <row r="51" spans="1:13" ht="23.1" customHeight="1" thickBot="1">
      <c r="A51" s="463" t="s">
        <v>484</v>
      </c>
      <c r="B51" s="464" t="s">
        <v>455</v>
      </c>
      <c r="C51" s="465">
        <v>786533.9</v>
      </c>
      <c r="D51" s="465">
        <v>191769.1</v>
      </c>
      <c r="E51" s="465">
        <v>116038.7</v>
      </c>
      <c r="F51" s="466">
        <f>SUM(C51:E51)</f>
        <v>1094341.7</v>
      </c>
      <c r="G51" s="466">
        <f>793784.3+47575.5</f>
        <v>841359.8</v>
      </c>
      <c r="H51" s="466">
        <v>18421</v>
      </c>
      <c r="I51" s="466">
        <v>162576.30300000001</v>
      </c>
      <c r="J51" s="466">
        <f>H51+I51</f>
        <v>180997.30300000001</v>
      </c>
      <c r="K51" s="467">
        <v>194642.35</v>
      </c>
    </row>
    <row r="52" spans="1:13" ht="33.75" customHeight="1" thickTop="1">
      <c r="A52" s="3167" t="s">
        <v>485</v>
      </c>
      <c r="B52" s="3167"/>
      <c r="C52" s="3167"/>
      <c r="D52" s="3167"/>
      <c r="E52" s="3167"/>
      <c r="F52" s="3167"/>
      <c r="G52" s="3167"/>
      <c r="H52" s="3167"/>
      <c r="I52" s="3167"/>
      <c r="J52" s="3167"/>
      <c r="K52" s="3167"/>
    </row>
    <row r="53" spans="1:13" ht="29.25" customHeight="1">
      <c r="A53" s="3167" t="s">
        <v>486</v>
      </c>
      <c r="B53" s="3167"/>
      <c r="C53" s="3167"/>
      <c r="D53" s="3167"/>
      <c r="E53" s="3167"/>
      <c r="F53" s="3167"/>
      <c r="G53" s="3167"/>
      <c r="H53" s="3167"/>
      <c r="I53" s="3167"/>
      <c r="J53" s="3167"/>
      <c r="K53" s="3167"/>
    </row>
    <row r="54" spans="1:13" s="462" customFormat="1" ht="18.75" customHeight="1">
      <c r="A54" s="3168" t="s">
        <v>487</v>
      </c>
      <c r="B54" s="3168"/>
      <c r="C54" s="3168"/>
      <c r="D54" s="3168"/>
      <c r="E54" s="3168"/>
      <c r="F54" s="3168"/>
      <c r="G54" s="3168"/>
      <c r="H54" s="3168"/>
      <c r="I54" s="3168"/>
      <c r="J54" s="3168"/>
      <c r="K54" s="3168"/>
    </row>
    <row r="55" spans="1:13" s="462" customFormat="1" ht="18.75" customHeight="1">
      <c r="A55" s="3168" t="s">
        <v>488</v>
      </c>
      <c r="B55" s="3168"/>
      <c r="C55" s="3168"/>
      <c r="D55" s="3168"/>
      <c r="E55" s="3168"/>
      <c r="F55" s="3168"/>
      <c r="G55" s="3168"/>
      <c r="H55" s="3168"/>
      <c r="I55" s="3168"/>
      <c r="J55" s="3168"/>
      <c r="K55" s="3168"/>
    </row>
    <row r="56" spans="1:13" s="468" customFormat="1">
      <c r="A56" s="3169" t="s">
        <v>489</v>
      </c>
      <c r="B56" s="3169"/>
      <c r="C56" s="3169"/>
      <c r="D56" s="3169"/>
      <c r="E56" s="3169"/>
      <c r="F56" s="3169"/>
      <c r="G56" s="3169"/>
      <c r="H56" s="3169"/>
      <c r="I56" s="3169"/>
      <c r="J56" s="3169"/>
      <c r="K56" s="3169"/>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5" right="0.5" top="0.5" bottom="0.5" header="0.5" footer="0.5"/>
  <pageSetup paperSize="9" scale="62"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55"/>
  <sheetViews>
    <sheetView showGridLines="0" zoomScaleSheetLayoutView="100" workbookViewId="0">
      <selection activeCell="E67" sqref="E67"/>
    </sheetView>
  </sheetViews>
  <sheetFormatPr defaultRowHeight="15.75"/>
  <cols>
    <col min="1" max="1" width="11.42578125" style="469" customWidth="1"/>
    <col min="2" max="2" width="11.140625" style="469"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170" t="s">
        <v>519</v>
      </c>
      <c r="B1" s="3170"/>
      <c r="C1" s="3170"/>
      <c r="D1" s="3170"/>
      <c r="E1" s="3170"/>
      <c r="F1" s="3170"/>
      <c r="G1" s="3170"/>
      <c r="H1" s="3170"/>
      <c r="I1" s="3170"/>
      <c r="J1" s="3170"/>
      <c r="K1" s="3170"/>
    </row>
    <row r="2" spans="1:11">
      <c r="A2" s="3170" t="s">
        <v>32</v>
      </c>
      <c r="B2" s="3170"/>
      <c r="C2" s="3170"/>
      <c r="D2" s="3170"/>
      <c r="E2" s="3170"/>
      <c r="F2" s="3170"/>
      <c r="G2" s="3170"/>
      <c r="H2" s="3170"/>
      <c r="I2" s="3170"/>
      <c r="J2" s="3170"/>
      <c r="K2" s="3170"/>
    </row>
    <row r="3" spans="1:11" ht="16.5" thickBot="1">
      <c r="A3" s="3171" t="s">
        <v>491</v>
      </c>
      <c r="B3" s="3171"/>
      <c r="C3" s="3171"/>
      <c r="D3" s="3171"/>
      <c r="E3" s="3171"/>
      <c r="F3" s="3171"/>
      <c r="G3" s="3171"/>
      <c r="H3" s="3171"/>
      <c r="I3" s="3171"/>
      <c r="J3" s="3171"/>
      <c r="K3" s="3171"/>
    </row>
    <row r="4" spans="1:11" s="135" customFormat="1" ht="16.5" customHeight="1" thickTop="1">
      <c r="A4" s="3172" t="s">
        <v>216</v>
      </c>
      <c r="B4" s="3134" t="s">
        <v>369</v>
      </c>
      <c r="C4" s="3174" t="s">
        <v>492</v>
      </c>
      <c r="D4" s="3174"/>
      <c r="E4" s="3174"/>
      <c r="F4" s="3174"/>
      <c r="G4" s="3175" t="s">
        <v>224</v>
      </c>
      <c r="H4" s="3174" t="s">
        <v>476</v>
      </c>
      <c r="I4" s="3174"/>
      <c r="J4" s="3174"/>
      <c r="K4" s="3177" t="s">
        <v>477</v>
      </c>
    </row>
    <row r="5" spans="1:11" s="135" customFormat="1" ht="31.5">
      <c r="A5" s="3173"/>
      <c r="B5" s="3135"/>
      <c r="C5" s="450" t="s">
        <v>478</v>
      </c>
      <c r="D5" s="450" t="s">
        <v>479</v>
      </c>
      <c r="E5" s="451" t="s">
        <v>480</v>
      </c>
      <c r="F5" s="451" t="s">
        <v>306</v>
      </c>
      <c r="G5" s="3176"/>
      <c r="H5" s="451" t="s">
        <v>481</v>
      </c>
      <c r="I5" s="451" t="s">
        <v>482</v>
      </c>
      <c r="J5" s="451" t="s">
        <v>305</v>
      </c>
      <c r="K5" s="3178"/>
    </row>
    <row r="6" spans="1:11" ht="21.75" customHeight="1">
      <c r="A6" s="387" t="s">
        <v>380</v>
      </c>
      <c r="B6" s="388" t="s">
        <v>381</v>
      </c>
      <c r="C6" s="470">
        <f>'Gov Finance'!C7/'Gov Finance'!C6*100-100</f>
        <v>23.759398496240607</v>
      </c>
      <c r="D6" s="470">
        <f>'Gov Finance'!D7/'Gov Finance'!D6*100-100</f>
        <v>28.078155691098942</v>
      </c>
      <c r="E6" s="470">
        <f>'Gov Finance'!E7/'Gov Finance'!E6*100-100</f>
        <v>11.034482758620683</v>
      </c>
      <c r="F6" s="470">
        <f>'Gov Finance'!F7/'Gov Finance'!F6*100-100</f>
        <v>26.397146254458988</v>
      </c>
      <c r="G6" s="470">
        <f>'Gov Finance'!G7/'Gov Finance'!G6*100-100</f>
        <v>10.427010923535263</v>
      </c>
      <c r="H6" s="470">
        <f>'Gov Finance'!H7/'Gov Finance'!H6*100-100</f>
        <v>27.192362093352187</v>
      </c>
      <c r="I6" s="470">
        <f>'Gov Finance'!I7/'Gov Finance'!I6*100-100</f>
        <v>40.384615384615387</v>
      </c>
      <c r="J6" s="470">
        <f>'Gov Finance'!J7/'Gov Finance'!J6*100-100</f>
        <v>30.739400206825223</v>
      </c>
      <c r="K6" s="471">
        <f>'Gov Finance'!K7/'Gov Finance'!K6*100-100</f>
        <v>100</v>
      </c>
    </row>
    <row r="7" spans="1:11" ht="21.75" customHeight="1">
      <c r="A7" s="391" t="s">
        <v>382</v>
      </c>
      <c r="B7" s="392" t="s">
        <v>383</v>
      </c>
      <c r="C7" s="472">
        <f>'Gov Finance'!C8/'Gov Finance'!C7*100-100</f>
        <v>20.428311057108147</v>
      </c>
      <c r="D7" s="472">
        <f>'Gov Finance'!D8/'Gov Finance'!D7*100-100</f>
        <v>20.937928807813378</v>
      </c>
      <c r="E7" s="472">
        <f>'Gov Finance'!E8/'Gov Finance'!E7*100-100</f>
        <v>143.47826086956525</v>
      </c>
      <c r="F7" s="472">
        <f>'Gov Finance'!F8/'Gov Finance'!F7*100-100</f>
        <v>21.793665725932868</v>
      </c>
      <c r="G7" s="472">
        <f>'Gov Finance'!G8/'Gov Finance'!G7*100-100</f>
        <v>19.739208633093526</v>
      </c>
      <c r="H7" s="472">
        <f>'Gov Finance'!H8/'Gov Finance'!H7*100-100</f>
        <v>9.1465109813733818</v>
      </c>
      <c r="I7" s="472">
        <f>'Gov Finance'!I8/'Gov Finance'!I7*100-100</f>
        <v>12.534246575342479</v>
      </c>
      <c r="J7" s="472">
        <f>'Gov Finance'!J8/'Gov Finance'!J7*100-100</f>
        <v>10.124579790389589</v>
      </c>
      <c r="K7" s="473">
        <f>'Gov Finance'!K8/'Gov Finance'!K7*100-100</f>
        <v>50</v>
      </c>
    </row>
    <row r="8" spans="1:11" ht="21.75" customHeight="1">
      <c r="A8" s="391" t="s">
        <v>384</v>
      </c>
      <c r="B8" s="392" t="s">
        <v>385</v>
      </c>
      <c r="C8" s="472">
        <f>'Gov Finance'!C9/'Gov Finance'!C8*100-100</f>
        <v>3.7457434733257742</v>
      </c>
      <c r="D8" s="472">
        <f>'Gov Finance'!D9/'Gov Finance'!D8*100-100</f>
        <v>20.670092771808044</v>
      </c>
      <c r="E8" s="472">
        <f>'Gov Finance'!E9/'Gov Finance'!E8*100-100</f>
        <v>13.010204081632651</v>
      </c>
      <c r="F8" s="472">
        <f>'Gov Finance'!F9/'Gov Finance'!F8*100-100</f>
        <v>14.782869893580525</v>
      </c>
      <c r="G8" s="472">
        <f>'Gov Finance'!G9/'Gov Finance'!G8*100-100</f>
        <v>16.66541494555014</v>
      </c>
      <c r="H8" s="472">
        <f>'Gov Finance'!H9/'Gov Finance'!H8*100-100</f>
        <v>18.848700967906268</v>
      </c>
      <c r="I8" s="472">
        <f>'Gov Finance'!I9/'Gov Finance'!I8*100-100</f>
        <v>132.37979306147292</v>
      </c>
      <c r="J8" s="472">
        <f>'Gov Finance'!J9/'Gov Finance'!J8*100-100</f>
        <v>52.343329143472801</v>
      </c>
      <c r="K8" s="473">
        <f>'Gov Finance'!K9/'Gov Finance'!K8*100-100</f>
        <v>-20</v>
      </c>
    </row>
    <row r="9" spans="1:11" ht="21.75" customHeight="1">
      <c r="A9" s="391" t="s">
        <v>386</v>
      </c>
      <c r="B9" s="392" t="s">
        <v>387</v>
      </c>
      <c r="C9" s="472">
        <f>'Gov Finance'!C10/'Gov Finance'!C9*100-100</f>
        <v>19.754437150498433</v>
      </c>
      <c r="D9" s="472">
        <f>'Gov Finance'!D10/'Gov Finance'!D9*100-100</f>
        <v>9.4469026548672446</v>
      </c>
      <c r="E9" s="472">
        <f>'Gov Finance'!E10/'Gov Finance'!E9*100-100</f>
        <v>27.765237020316036</v>
      </c>
      <c r="F9" s="472">
        <f>'Gov Finance'!F10/'Gov Finance'!F9*100-100</f>
        <v>12.920109162959363</v>
      </c>
      <c r="G9" s="472">
        <f>'Gov Finance'!G10/'Gov Finance'!G9*100-100</f>
        <v>15.739667825415211</v>
      </c>
      <c r="H9" s="472">
        <f>'Gov Finance'!H10/'Gov Finance'!H9*100-100</f>
        <v>28.418345477925413</v>
      </c>
      <c r="I9" s="472">
        <f>'Gov Finance'!I10/'Gov Finance'!I9*100-100</f>
        <v>2.1948664222105805</v>
      </c>
      <c r="J9" s="472">
        <f>'Gov Finance'!J10/'Gov Finance'!J9*100-100</f>
        <v>16.617161716171623</v>
      </c>
      <c r="K9" s="473">
        <f>'Gov Finance'!K10/'Gov Finance'!K9*100-100</f>
        <v>-16.666666666666657</v>
      </c>
    </row>
    <row r="10" spans="1:11" ht="21.75" customHeight="1">
      <c r="A10" s="391" t="s">
        <v>388</v>
      </c>
      <c r="B10" s="392" t="s">
        <v>389</v>
      </c>
      <c r="C10" s="472">
        <f>'Gov Finance'!C11/'Gov Finance'!C10*100-100</f>
        <v>8.3341792711399734</v>
      </c>
      <c r="D10" s="472">
        <f>'Gov Finance'!D11/'Gov Finance'!D10*100-100</f>
        <v>16.666666666666671</v>
      </c>
      <c r="E10" s="472">
        <f>'Gov Finance'!E11/'Gov Finance'!E10*100-100</f>
        <v>67.66784452296821</v>
      </c>
      <c r="F10" s="472">
        <f>'Gov Finance'!F11/'Gov Finance'!F10*100-100</f>
        <v>14.904817083264348</v>
      </c>
      <c r="G10" s="472">
        <f>'Gov Finance'!G11/'Gov Finance'!G10*100-100</f>
        <v>3.2927304076978601</v>
      </c>
      <c r="H10" s="472">
        <f>'Gov Finance'!H11/'Gov Finance'!H10*100-100</f>
        <v>34.445927903871819</v>
      </c>
      <c r="I10" s="472">
        <f>'Gov Finance'!I11/'Gov Finance'!I10*100-100</f>
        <v>37.090573581423968</v>
      </c>
      <c r="J10" s="472">
        <f>'Gov Finance'!J11/'Gov Finance'!J10*100-100</f>
        <v>35.48889203339462</v>
      </c>
      <c r="K10" s="473">
        <f>'Gov Finance'!K11/'Gov Finance'!K10*100-100</f>
        <v>-10</v>
      </c>
    </row>
    <row r="11" spans="1:11" ht="21.75" customHeight="1">
      <c r="A11" s="391" t="s">
        <v>390</v>
      </c>
      <c r="B11" s="392" t="s">
        <v>391</v>
      </c>
      <c r="C11" s="472">
        <f>'Gov Finance'!C12/'Gov Finance'!C11*100-100</f>
        <v>19.462143928035999</v>
      </c>
      <c r="D11" s="472">
        <f>'Gov Finance'!D12/'Gov Finance'!D11*100-100</f>
        <v>18.301134886944467</v>
      </c>
      <c r="E11" s="472">
        <f>'Gov Finance'!E12/'Gov Finance'!E11*100-100</f>
        <v>-9.0621707060063272</v>
      </c>
      <c r="F11" s="472">
        <f>'Gov Finance'!F12/'Gov Finance'!F11*100-100</f>
        <v>17.909931714063447</v>
      </c>
      <c r="G11" s="472">
        <f>'Gov Finance'!G12/'Gov Finance'!G11*100-100</f>
        <v>29.255290506704</v>
      </c>
      <c r="H11" s="472">
        <f>'Gov Finance'!H12/'Gov Finance'!H11*100-100</f>
        <v>7.8574975173783486</v>
      </c>
      <c r="I11" s="472">
        <f>'Gov Finance'!I12/'Gov Finance'!I11*100-100</f>
        <v>29.613011777902415</v>
      </c>
      <c r="J11" s="472">
        <f>'Gov Finance'!J12/'Gov Finance'!J11*100-100</f>
        <v>16.538604998135014</v>
      </c>
      <c r="K11" s="473">
        <f>'Gov Finance'!K12/'Gov Finance'!K11*100-100</f>
        <v>38.888888888888886</v>
      </c>
    </row>
    <row r="12" spans="1:11" ht="21.75" customHeight="1">
      <c r="A12" s="391" t="s">
        <v>392</v>
      </c>
      <c r="B12" s="392" t="s">
        <v>393</v>
      </c>
      <c r="C12" s="472">
        <f>'Gov Finance'!C13/'Gov Finance'!C12*100-100</f>
        <v>20.056475017648438</v>
      </c>
      <c r="D12" s="472">
        <f>'Gov Finance'!D13/'Gov Finance'!D12*100-100</f>
        <v>36.461499029695005</v>
      </c>
      <c r="E12" s="472">
        <f>'Gov Finance'!E13/'Gov Finance'!E12*100-100</f>
        <v>20.278099652375431</v>
      </c>
      <c r="F12" s="472">
        <f>'Gov Finance'!F13/'Gov Finance'!F12*100-100</f>
        <v>31.009456784693214</v>
      </c>
      <c r="G12" s="472">
        <f>'Gov Finance'!G13/'Gov Finance'!G12*100-100</f>
        <v>11.481419763372756</v>
      </c>
      <c r="H12" s="472">
        <f>'Gov Finance'!H13/'Gov Finance'!H12*100-100</f>
        <v>14.316952468638505</v>
      </c>
      <c r="I12" s="472">
        <f>'Gov Finance'!I13/'Gov Finance'!I12*100-100</f>
        <v>5.279099956728686</v>
      </c>
      <c r="J12" s="472">
        <f>'Gov Finance'!J13/'Gov Finance'!J12*100-100</f>
        <v>10.30597874791961</v>
      </c>
      <c r="K12" s="473">
        <f>'Gov Finance'!K13/'Gov Finance'!K12*100-100</f>
        <v>100</v>
      </c>
    </row>
    <row r="13" spans="1:11" ht="21.75" customHeight="1">
      <c r="A13" s="391" t="s">
        <v>394</v>
      </c>
      <c r="B13" s="392" t="s">
        <v>395</v>
      </c>
      <c r="C13" s="472">
        <f>'Gov Finance'!C14/'Gov Finance'!C13*100-100</f>
        <v>24.362994903959219</v>
      </c>
      <c r="D13" s="472">
        <f>'Gov Finance'!D14/'Gov Finance'!D13*100-100</f>
        <v>33.679465507526373</v>
      </c>
      <c r="E13" s="472">
        <f>'Gov Finance'!E14/'Gov Finance'!E13*100-100</f>
        <v>-9.8265895953757223</v>
      </c>
      <c r="F13" s="472">
        <f>'Gov Finance'!F14/'Gov Finance'!F13*100-100</f>
        <v>30.177382351295421</v>
      </c>
      <c r="G13" s="472">
        <f>'Gov Finance'!G14/'Gov Finance'!G13*100-100</f>
        <v>5.9529147982062796</v>
      </c>
      <c r="H13" s="472">
        <f>'Gov Finance'!H14/'Gov Finance'!H13*100-100</f>
        <v>9.7452934662236999</v>
      </c>
      <c r="I13" s="472">
        <f>'Gov Finance'!I14/'Gov Finance'!I13*100-100</f>
        <v>35.059597205096594</v>
      </c>
      <c r="J13" s="472">
        <f>'Gov Finance'!J14/'Gov Finance'!J13*100-100</f>
        <v>20.467734447539442</v>
      </c>
      <c r="K13" s="473">
        <f>'Gov Finance'!K14/'Gov Finance'!K13*100-100</f>
        <v>100</v>
      </c>
    </row>
    <row r="14" spans="1:11" ht="21.75" customHeight="1">
      <c r="A14" s="391" t="s">
        <v>396</v>
      </c>
      <c r="B14" s="392" t="s">
        <v>397</v>
      </c>
      <c r="C14" s="472">
        <f>'Gov Finance'!C15/'Gov Finance'!C14*100-100</f>
        <v>10.69083267664827</v>
      </c>
      <c r="D14" s="472">
        <f>'Gov Finance'!D15/'Gov Finance'!D14*100-100</f>
        <v>3.6470564621344295</v>
      </c>
      <c r="E14" s="472">
        <f>'Gov Finance'!E15/'Gov Finance'!E14*100-100</f>
        <v>77.884615384615387</v>
      </c>
      <c r="F14" s="472">
        <f>'Gov Finance'!F15/'Gov Finance'!F14*100-100</f>
        <v>6.5637895460797608</v>
      </c>
      <c r="G14" s="472">
        <f>'Gov Finance'!G15/'Gov Finance'!G14*100-100</f>
        <v>20.138962367298021</v>
      </c>
      <c r="H14" s="472">
        <f>'Gov Finance'!H15/'Gov Finance'!H14*100-100</f>
        <v>-19.58535914136317</v>
      </c>
      <c r="I14" s="472">
        <f>'Gov Finance'!I15/'Gov Finance'!I14*100-100</f>
        <v>69.496855345911968</v>
      </c>
      <c r="J14" s="472">
        <f>'Gov Finance'!J15/'Gov Finance'!J14*100-100</f>
        <v>22.717857314899589</v>
      </c>
      <c r="K14" s="473">
        <f>'Gov Finance'!K15/'Gov Finance'!K14*100-100</f>
        <v>57.680000000000007</v>
      </c>
    </row>
    <row r="15" spans="1:11" ht="21.75" customHeight="1">
      <c r="A15" s="391" t="s">
        <v>398</v>
      </c>
      <c r="B15" s="392" t="s">
        <v>399</v>
      </c>
      <c r="C15" s="472">
        <f>'Gov Finance'!C16/'Gov Finance'!C15*100-100</f>
        <v>29.634551495016609</v>
      </c>
      <c r="D15" s="472">
        <f>'Gov Finance'!D16/'Gov Finance'!D15*100-100</f>
        <v>6.2918780742863731</v>
      </c>
      <c r="E15" s="472">
        <f>'Gov Finance'!E16/'Gov Finance'!E15*100-100</f>
        <v>4.924924924924909</v>
      </c>
      <c r="F15" s="472">
        <f>'Gov Finance'!F16/'Gov Finance'!F15*100-100</f>
        <v>12.874295779382308</v>
      </c>
      <c r="G15" s="472">
        <f>'Gov Finance'!G16/'Gov Finance'!G15*100-100</f>
        <v>14.981064498135808</v>
      </c>
      <c r="H15" s="472">
        <f>'Gov Finance'!H16/'Gov Finance'!H15*100-100</f>
        <v>5.3388090349075981</v>
      </c>
      <c r="I15" s="472">
        <f>'Gov Finance'!I16/'Gov Finance'!I15*100-100</f>
        <v>5.0272308336824381</v>
      </c>
      <c r="J15" s="472">
        <f>'Gov Finance'!J16/'Gov Finance'!J15*100-100</f>
        <v>5.1344455348380791</v>
      </c>
      <c r="K15" s="473">
        <f>'Gov Finance'!K16/'Gov Finance'!K15*100-100</f>
        <v>14.148909183155766</v>
      </c>
    </row>
    <row r="16" spans="1:11" ht="21.75" customHeight="1">
      <c r="A16" s="391" t="s">
        <v>400</v>
      </c>
      <c r="B16" s="392" t="s">
        <v>401</v>
      </c>
      <c r="C16" s="472">
        <f>'Gov Finance'!C17/'Gov Finance'!C16*100-100</f>
        <v>18.664421175953706</v>
      </c>
      <c r="D16" s="472">
        <f>'Gov Finance'!D17/'Gov Finance'!D16*100-100</f>
        <v>13.198025033250133</v>
      </c>
      <c r="E16" s="472">
        <f>'Gov Finance'!E17/'Gov Finance'!E16*100-100</f>
        <v>96.222095020034374</v>
      </c>
      <c r="F16" s="472">
        <f>'Gov Finance'!F17/'Gov Finance'!F16*100-100</f>
        <v>16.704388430933406</v>
      </c>
      <c r="G16" s="472">
        <f>'Gov Finance'!G17/'Gov Finance'!G16*100-100</f>
        <v>18.584997191441559</v>
      </c>
      <c r="H16" s="472">
        <f>'Gov Finance'!H17/'Gov Finance'!H16*100-100</f>
        <v>27.019709768247793</v>
      </c>
      <c r="I16" s="472">
        <f>'Gov Finance'!I17/'Gov Finance'!I16*100-100</f>
        <v>42.520941364180288</v>
      </c>
      <c r="J16" s="472">
        <f>'Gov Finance'!J17/'Gov Finance'!J16*100-100</f>
        <v>37.176567225478834</v>
      </c>
      <c r="K16" s="473">
        <f>'Gov Finance'!K17/'Gov Finance'!K16*100-100</f>
        <v>-22.029001611200613</v>
      </c>
    </row>
    <row r="17" spans="1:11" ht="21.75" customHeight="1">
      <c r="A17" s="391" t="s">
        <v>402</v>
      </c>
      <c r="B17" s="392" t="s">
        <v>403</v>
      </c>
      <c r="C17" s="472">
        <f>'Gov Finance'!C18/'Gov Finance'!C17*100-100</f>
        <v>16.765395532518838</v>
      </c>
      <c r="D17" s="472">
        <f>'Gov Finance'!D18/'Gov Finance'!D17*100-100</f>
        <v>18.749094654842182</v>
      </c>
      <c r="E17" s="472">
        <f>'Gov Finance'!E18/'Gov Finance'!E17*100-100</f>
        <v>2.2753792298716462</v>
      </c>
      <c r="F17" s="472">
        <f>'Gov Finance'!F18/'Gov Finance'!F17*100-100</f>
        <v>17.51640791662841</v>
      </c>
      <c r="G17" s="472">
        <f>'Gov Finance'!G18/'Gov Finance'!G17*100-100</f>
        <v>28.648939605985561</v>
      </c>
      <c r="H17" s="472">
        <f>'Gov Finance'!H18/'Gov Finance'!H17*100-100</f>
        <v>9.5660329098814714</v>
      </c>
      <c r="I17" s="472">
        <f>'Gov Finance'!I18/'Gov Finance'!I17*100-100</f>
        <v>8.1843988644996415</v>
      </c>
      <c r="J17" s="472">
        <f>'Gov Finance'!J18/'Gov Finance'!J17*100-100</f>
        <v>8.6254763200871025</v>
      </c>
      <c r="K17" s="473">
        <f>'Gov Finance'!K18/'Gov Finance'!K17*100-100</f>
        <v>17.193957531708691</v>
      </c>
    </row>
    <row r="18" spans="1:11" ht="21.75" customHeight="1">
      <c r="A18" s="391" t="s">
        <v>404</v>
      </c>
      <c r="B18" s="392" t="s">
        <v>405</v>
      </c>
      <c r="C18" s="472">
        <f>'Gov Finance'!C19/'Gov Finance'!C18*100-100</f>
        <v>13.076679173492579</v>
      </c>
      <c r="D18" s="472">
        <f>'Gov Finance'!D19/'Gov Finance'!D18*100-100</f>
        <v>27.785307671455683</v>
      </c>
      <c r="E18" s="472">
        <f>'Gov Finance'!E19/'Gov Finance'!E18*100-100</f>
        <v>13.377067883628072</v>
      </c>
      <c r="F18" s="472">
        <f>'Gov Finance'!F19/'Gov Finance'!F18*100-100</f>
        <v>22.511551957752829</v>
      </c>
      <c r="G18" s="472">
        <f>'Gov Finance'!G19/'Gov Finance'!G18*100-100</f>
        <v>22.013020702582395</v>
      </c>
      <c r="H18" s="472">
        <f>'Gov Finance'!H19/'Gov Finance'!H18*100-100</f>
        <v>61.606100692553156</v>
      </c>
      <c r="I18" s="472">
        <f>'Gov Finance'!I19/'Gov Finance'!I18*100-100</f>
        <v>41.022987656146057</v>
      </c>
      <c r="J18" s="472">
        <f>'Gov Finance'!J19/'Gov Finance'!J18*100-100</f>
        <v>47.650905810719394</v>
      </c>
      <c r="K18" s="473">
        <f>'Gov Finance'!K19/'Gov Finance'!K18*100-100</f>
        <v>-31.294460995926315</v>
      </c>
    </row>
    <row r="19" spans="1:11" ht="21.75" customHeight="1">
      <c r="A19" s="391" t="s">
        <v>406</v>
      </c>
      <c r="B19" s="392" t="s">
        <v>407</v>
      </c>
      <c r="C19" s="472">
        <f>'Gov Finance'!C20/'Gov Finance'!C19*100-100</f>
        <v>20.156560345834777</v>
      </c>
      <c r="D19" s="472">
        <f>'Gov Finance'!D20/'Gov Finance'!D19*100-100</f>
        <v>30.767925328807792</v>
      </c>
      <c r="E19" s="472">
        <f>'Gov Finance'!E20/'Gov Finance'!E19*100-100</f>
        <v>34.364779874213838</v>
      </c>
      <c r="F19" s="472">
        <f>'Gov Finance'!F20/'Gov Finance'!F19*100-100</f>
        <v>27.649769585253424</v>
      </c>
      <c r="G19" s="472">
        <f>'Gov Finance'!G20/'Gov Finance'!G19*100-100</f>
        <v>6.6690442225392417</v>
      </c>
      <c r="H19" s="472">
        <f>'Gov Finance'!H20/'Gov Finance'!H19*100-100</f>
        <v>-19.077426810477675</v>
      </c>
      <c r="I19" s="472">
        <f>'Gov Finance'!I20/'Gov Finance'!I19*100-100</f>
        <v>48.498348970071788</v>
      </c>
      <c r="J19" s="472">
        <f>'Gov Finance'!J20/'Gov Finance'!J19*100-100</f>
        <v>24.681804296914777</v>
      </c>
      <c r="K19" s="473">
        <f>'Gov Finance'!K20/'Gov Finance'!K19*100-100</f>
        <v>17.69911504424779</v>
      </c>
    </row>
    <row r="20" spans="1:11" ht="21.75" customHeight="1">
      <c r="A20" s="391" t="s">
        <v>408</v>
      </c>
      <c r="B20" s="392" t="s">
        <v>409</v>
      </c>
      <c r="C20" s="472">
        <f>'Gov Finance'!C21/'Gov Finance'!C20*100-100</f>
        <v>14.147916220999221</v>
      </c>
      <c r="D20" s="472">
        <f>'Gov Finance'!D21/'Gov Finance'!D20*100-100</f>
        <v>5.4238855363052352</v>
      </c>
      <c r="E20" s="472">
        <f>'Gov Finance'!E21/'Gov Finance'!E20*100-100</f>
        <v>50.196592398427271</v>
      </c>
      <c r="F20" s="472">
        <f>'Gov Finance'!F21/'Gov Finance'!F20*100-100</f>
        <v>9.2435434601499651</v>
      </c>
      <c r="G20" s="472">
        <f>'Gov Finance'!G21/'Gov Finance'!G20*100-100</f>
        <v>19.433942854203636</v>
      </c>
      <c r="H20" s="472">
        <f>'Gov Finance'!H21/'Gov Finance'!H20*100-100</f>
        <v>17.541354278233982</v>
      </c>
      <c r="I20" s="472">
        <f>'Gov Finance'!I21/'Gov Finance'!I20*100-100</f>
        <v>5.174361146406909</v>
      </c>
      <c r="J20" s="472">
        <f>'Gov Finance'!J21/'Gov Finance'!J20*100-100</f>
        <v>8.0032666394446608</v>
      </c>
      <c r="K20" s="473">
        <f>'Gov Finance'!K21/'Gov Finance'!K20*100-100</f>
        <v>61.654135338345867</v>
      </c>
    </row>
    <row r="21" spans="1:11" ht="21.75" customHeight="1">
      <c r="A21" s="391" t="s">
        <v>410</v>
      </c>
      <c r="B21" s="392" t="s">
        <v>411</v>
      </c>
      <c r="C21" s="472">
        <f>'Gov Finance'!C22/'Gov Finance'!C21*100-100</f>
        <v>16.3844214256508</v>
      </c>
      <c r="D21" s="472">
        <f>'Gov Finance'!D22/'Gov Finance'!D21*100-100</f>
        <v>22.942873629544152</v>
      </c>
      <c r="E21" s="472">
        <f>'Gov Finance'!E22/'Gov Finance'!E21*100-100</f>
        <v>-7.8783345799052711</v>
      </c>
      <c r="F21" s="472">
        <f>'Gov Finance'!F22/'Gov Finance'!F21*100-100</f>
        <v>19.728714290798337</v>
      </c>
      <c r="G21" s="472">
        <f>'Gov Finance'!G22/'Gov Finance'!G21*100-100</f>
        <v>15.530959635655009</v>
      </c>
      <c r="H21" s="472">
        <f>'Gov Finance'!H22/'Gov Finance'!H21*100-100</f>
        <v>9.5879315581654367</v>
      </c>
      <c r="I21" s="472">
        <f>'Gov Finance'!I22/'Gov Finance'!I21*100-100</f>
        <v>4.9852339083159762</v>
      </c>
      <c r="J21" s="472">
        <f>'Gov Finance'!J22/'Gov Finance'!J21*100-100</f>
        <v>6.1310649023314454</v>
      </c>
      <c r="K21" s="473">
        <f>'Gov Finance'!K22/'Gov Finance'!K21*100-100</f>
        <v>111.75348837209302</v>
      </c>
    </row>
    <row r="22" spans="1:11" ht="21.75" customHeight="1">
      <c r="A22" s="391" t="s">
        <v>412</v>
      </c>
      <c r="B22" s="392" t="s">
        <v>413</v>
      </c>
      <c r="C22" s="472">
        <f>'Gov Finance'!C23/'Gov Finance'!C22*100-100</f>
        <v>27.331547436066344</v>
      </c>
      <c r="D22" s="472">
        <f>'Gov Finance'!D23/'Gov Finance'!D22*100-100</f>
        <v>3.3374010450890239</v>
      </c>
      <c r="E22" s="472">
        <f>'Gov Finance'!E23/'Gov Finance'!E22*100-100</f>
        <v>63.32882273342355</v>
      </c>
      <c r="F22" s="472">
        <f>'Gov Finance'!F23/'Gov Finance'!F22*100-100</f>
        <v>12.180145903574541</v>
      </c>
      <c r="G22" s="472">
        <f>'Gov Finance'!G23/'Gov Finance'!G22*100-100</f>
        <v>25.929135912920273</v>
      </c>
      <c r="H22" s="472">
        <f>'Gov Finance'!H23/'Gov Finance'!H22*100-100</f>
        <v>-24.066888396156699</v>
      </c>
      <c r="I22" s="472">
        <f>'Gov Finance'!I23/'Gov Finance'!I22*100-100</f>
        <v>8.9536017389358733</v>
      </c>
      <c r="J22" s="472">
        <f>'Gov Finance'!J23/'Gov Finance'!J22*100-100</f>
        <v>0.46547527162618962</v>
      </c>
      <c r="K22" s="473">
        <f>'Gov Finance'!K23/'Gov Finance'!K22*100-100</f>
        <v>-54.339183341753241</v>
      </c>
    </row>
    <row r="23" spans="1:11" ht="21.75" customHeight="1">
      <c r="A23" s="391" t="s">
        <v>414</v>
      </c>
      <c r="B23" s="392" t="s">
        <v>415</v>
      </c>
      <c r="C23" s="472">
        <f>'Gov Finance'!C24/'Gov Finance'!C23*100-100</f>
        <v>13.65538489837212</v>
      </c>
      <c r="D23" s="472">
        <f>'Gov Finance'!D24/'Gov Finance'!D23*100-100</f>
        <v>17.566978344072481</v>
      </c>
      <c r="E23" s="472">
        <f>'Gov Finance'!E24/'Gov Finance'!E23*100-100</f>
        <v>32.38608119304061</v>
      </c>
      <c r="F23" s="472">
        <f>'Gov Finance'!F24/'Gov Finance'!F23*100-100</f>
        <v>16.956113588359557</v>
      </c>
      <c r="G23" s="472">
        <f>'Gov Finance'!G24/'Gov Finance'!G23*100-100</f>
        <v>12.104908715504692</v>
      </c>
      <c r="H23" s="472">
        <f>'Gov Finance'!H24/'Gov Finance'!H23*100-100</f>
        <v>130.76408322180316</v>
      </c>
      <c r="I23" s="472">
        <f>'Gov Finance'!I24/'Gov Finance'!I23*100-100</f>
        <v>1.5256201499215223</v>
      </c>
      <c r="J23" s="472">
        <f>'Gov Finance'!J24/'Gov Finance'!J23*100-100</f>
        <v>26.634912004916885</v>
      </c>
      <c r="K23" s="473">
        <f>'Gov Finance'!K24/'Gov Finance'!K23*100-100</f>
        <v>-22.070425245333851</v>
      </c>
    </row>
    <row r="24" spans="1:11" ht="21.75" customHeight="1">
      <c r="A24" s="391" t="s">
        <v>416</v>
      </c>
      <c r="B24" s="392" t="s">
        <v>417</v>
      </c>
      <c r="C24" s="472">
        <f>'Gov Finance'!C25/'Gov Finance'!C24*100-100</f>
        <v>6.3199206975379667</v>
      </c>
      <c r="D24" s="472">
        <f>'Gov Finance'!D25/'Gov Finance'!D24*100-100</f>
        <v>9.1410145465034844</v>
      </c>
      <c r="E24" s="472">
        <f>'Gov Finance'!E25/'Gov Finance'!E24*100-100</f>
        <v>18.793416358971143</v>
      </c>
      <c r="F24" s="472">
        <f>'Gov Finance'!F25/'Gov Finance'!F24*100-100</f>
        <v>8.737543571204327</v>
      </c>
      <c r="G24" s="472">
        <f>'Gov Finance'!G25/'Gov Finance'!G24*100-100</f>
        <v>29.259195690633987</v>
      </c>
      <c r="H24" s="472">
        <f>'Gov Finance'!H25/'Gov Finance'!H24*100-100</f>
        <v>-36.899269765112173</v>
      </c>
      <c r="I24" s="472">
        <f>'Gov Finance'!I25/'Gov Finance'!I24*100-100</f>
        <v>32.404745047609424</v>
      </c>
      <c r="J24" s="472">
        <f>'Gov Finance'!J25/'Gov Finance'!J24*100-100</f>
        <v>7.8680629445035493</v>
      </c>
      <c r="K24" s="473">
        <f>'Gov Finance'!K25/'Gov Finance'!K24*100-100</f>
        <v>12.345679012345684</v>
      </c>
    </row>
    <row r="25" spans="1:11" ht="21.75" customHeight="1">
      <c r="A25" s="391" t="s">
        <v>418</v>
      </c>
      <c r="B25" s="392" t="s">
        <v>419</v>
      </c>
      <c r="C25" s="472">
        <f>'Gov Finance'!C26/'Gov Finance'!C25*100-100</f>
        <v>58.043002568737478</v>
      </c>
      <c r="D25" s="472">
        <f>'Gov Finance'!D26/'Gov Finance'!D25*100-100</f>
        <v>-6.5758299430815299</v>
      </c>
      <c r="E25" s="472">
        <f>'Gov Finance'!E26/'Gov Finance'!E25*100-100</f>
        <v>39.774523232536069</v>
      </c>
      <c r="F25" s="472">
        <f>'Gov Finance'!F26/'Gov Finance'!F25*100-100</f>
        <v>16.25899623185127</v>
      </c>
      <c r="G25" s="472">
        <f>'Gov Finance'!G26/'Gov Finance'!G25*100-100</f>
        <v>25.507259699602145</v>
      </c>
      <c r="H25" s="472">
        <f>'Gov Finance'!H26/'Gov Finance'!H25*100-100</f>
        <v>64.484458556149718</v>
      </c>
      <c r="I25" s="472">
        <f>'Gov Finance'!I26/'Gov Finance'!I25*100-100</f>
        <v>-20.202758741106123</v>
      </c>
      <c r="J25" s="472">
        <f>'Gov Finance'!J26/'Gov Finance'!J25*100-100</f>
        <v>-2.6632748416571559</v>
      </c>
      <c r="K25" s="473">
        <f>'Gov Finance'!K26/'Gov Finance'!K25*100-100</f>
        <v>4.3956043956044084</v>
      </c>
    </row>
    <row r="26" spans="1:11" ht="21.75" customHeight="1">
      <c r="A26" s="391" t="s">
        <v>420</v>
      </c>
      <c r="B26" s="392" t="s">
        <v>421</v>
      </c>
      <c r="C26" s="472">
        <f>'Gov Finance'!C27/'Gov Finance'!C26*100-100</f>
        <v>12.65658955327207</v>
      </c>
      <c r="D26" s="472">
        <f>'Gov Finance'!D27/'Gov Finance'!D26*100-100</f>
        <v>26.196646610995742</v>
      </c>
      <c r="E26" s="472">
        <f>'Gov Finance'!E27/'Gov Finance'!E26*100-100</f>
        <v>7.3232323232323324</v>
      </c>
      <c r="F26" s="472">
        <f>'Gov Finance'!F27/'Gov Finance'!F26*100-100</f>
        <v>19.156169994879676</v>
      </c>
      <c r="G26" s="472">
        <f>'Gov Finance'!G27/'Gov Finance'!G26*100-100</f>
        <v>13.501009147433194</v>
      </c>
      <c r="H26" s="472">
        <f>'Gov Finance'!H27/'Gov Finance'!H26*100-100</f>
        <v>22.554672220670042</v>
      </c>
      <c r="I26" s="472">
        <f>'Gov Finance'!I27/'Gov Finance'!I26*100-100</f>
        <v>29.424394513354201</v>
      </c>
      <c r="J26" s="472">
        <f>'Gov Finance'!J27/'Gov Finance'!J26*100-100</f>
        <v>27.020107739079407</v>
      </c>
      <c r="K26" s="473">
        <f>'Gov Finance'!K27/'Gov Finance'!K26*100-100</f>
        <v>15.789473684210535</v>
      </c>
    </row>
    <row r="27" spans="1:11" ht="21.75" customHeight="1">
      <c r="A27" s="391" t="s">
        <v>422</v>
      </c>
      <c r="B27" s="392" t="s">
        <v>423</v>
      </c>
      <c r="C27" s="472">
        <f>'Gov Finance'!C28/'Gov Finance'!C27*100-100</f>
        <v>10.759094600948998</v>
      </c>
      <c r="D27" s="472">
        <f>'Gov Finance'!D28/'Gov Finance'!D27*100-100</f>
        <v>6.253113428474208</v>
      </c>
      <c r="E27" s="472">
        <f>'Gov Finance'!E28/'Gov Finance'!E27*100-100</f>
        <v>21.274802458296762</v>
      </c>
      <c r="F27" s="472">
        <f>'Gov Finance'!F28/'Gov Finance'!F27*100-100</f>
        <v>8.9839780501220616</v>
      </c>
      <c r="G27" s="472">
        <f>'Gov Finance'!G28/'Gov Finance'!G27*100-100</f>
        <v>8.8921632948650142</v>
      </c>
      <c r="H27" s="472">
        <f>'Gov Finance'!H28/'Gov Finance'!H27*100-100</f>
        <v>24.107044413587261</v>
      </c>
      <c r="I27" s="472">
        <f>'Gov Finance'!I28/'Gov Finance'!I27*100-100</f>
        <v>-4.4408541933029824</v>
      </c>
      <c r="J27" s="472">
        <f>'Gov Finance'!J28/'Gov Finance'!J27*100-100</f>
        <v>5.1991811883266905</v>
      </c>
      <c r="K27" s="473">
        <f>'Gov Finance'!K28/'Gov Finance'!K27*100-100</f>
        <v>36.363636363636346</v>
      </c>
    </row>
    <row r="28" spans="1:11" ht="21.75" customHeight="1">
      <c r="A28" s="391" t="s">
        <v>424</v>
      </c>
      <c r="B28" s="392" t="s">
        <v>425</v>
      </c>
      <c r="C28" s="472">
        <f>'Gov Finance'!C29/'Gov Finance'!C28*100-100</f>
        <v>12.134852059301721</v>
      </c>
      <c r="D28" s="472">
        <f>'Gov Finance'!D29/'Gov Finance'!D28*100-100</f>
        <v>9.0471947335597918</v>
      </c>
      <c r="E28" s="472">
        <f>'Gov Finance'!E29/'Gov Finance'!E28*100-100</f>
        <v>13.838936669272854</v>
      </c>
      <c r="F28" s="472">
        <f>'Gov Finance'!F29/'Gov Finance'!F28*100-100</f>
        <v>10.635168028457812</v>
      </c>
      <c r="G28" s="472">
        <f>'Gov Finance'!G29/'Gov Finance'!G28*100-100</f>
        <v>8.4432431008711717</v>
      </c>
      <c r="H28" s="472">
        <f>'Gov Finance'!H29/'Gov Finance'!H28*100-100</f>
        <v>-9.7804063898719704</v>
      </c>
      <c r="I28" s="472">
        <f>'Gov Finance'!I29/'Gov Finance'!I28*100-100</f>
        <v>22.23544946925027</v>
      </c>
      <c r="J28" s="472">
        <f>'Gov Finance'!J29/'Gov Finance'!J28*100-100</f>
        <v>9.4812362845948144</v>
      </c>
      <c r="K28" s="473">
        <f>'Gov Finance'!K29/'Gov Finance'!K28*100-100</f>
        <v>13.333333333333329</v>
      </c>
    </row>
    <row r="29" spans="1:11" ht="21.75" customHeight="1">
      <c r="A29" s="391" t="s">
        <v>426</v>
      </c>
      <c r="B29" s="392" t="s">
        <v>427</v>
      </c>
      <c r="C29" s="472">
        <f>'Gov Finance'!C30/'Gov Finance'!C29*100-100</f>
        <v>37.434604529496795</v>
      </c>
      <c r="D29" s="472">
        <f>'Gov Finance'!D30/'Gov Finance'!D29*100-100</f>
        <v>-20.563271397001031</v>
      </c>
      <c r="E29" s="472">
        <f>'Gov Finance'!E30/'Gov Finance'!E29*100-100</f>
        <v>18.098799348799346</v>
      </c>
      <c r="F29" s="472">
        <f>'Gov Finance'!F30/'Gov Finance'!F29*100-100</f>
        <v>6.1667638066687687</v>
      </c>
      <c r="G29" s="472">
        <f>'Gov Finance'!G30/'Gov Finance'!G29*100-100</f>
        <v>13.094641734901131</v>
      </c>
      <c r="H29" s="472">
        <f>'Gov Finance'!H30/'Gov Finance'!H29*100-100</f>
        <v>-19.732036922894679</v>
      </c>
      <c r="I29" s="472">
        <f>'Gov Finance'!I30/'Gov Finance'!I29*100-100</f>
        <v>7.218066252042604</v>
      </c>
      <c r="J29" s="472">
        <f>'Gov Finance'!J30/'Gov Finance'!J29*100-100</f>
        <v>-1.629221682867751</v>
      </c>
      <c r="K29" s="473">
        <f>'Gov Finance'!K30/'Gov Finance'!K29*100-100</f>
        <v>38.529411764705884</v>
      </c>
    </row>
    <row r="30" spans="1:11" ht="21.75" customHeight="1">
      <c r="A30" s="391" t="s">
        <v>428</v>
      </c>
      <c r="B30" s="392" t="s">
        <v>429</v>
      </c>
      <c r="C30" s="472">
        <f>'Gov Finance'!C31/'Gov Finance'!C30*100-100</f>
        <v>11.378904464660238</v>
      </c>
      <c r="D30" s="472">
        <f>'Gov Finance'!D31/'Gov Finance'!D30*100-100</f>
        <v>10.823717711735782</v>
      </c>
      <c r="E30" s="472">
        <f>'Gov Finance'!E31/'Gov Finance'!E30*100-100</f>
        <v>12.27733861761476</v>
      </c>
      <c r="F30" s="472">
        <f>'Gov Finance'!F31/'Gov Finance'!F30*100-100</f>
        <v>11.234663220262163</v>
      </c>
      <c r="G30" s="472">
        <f>'Gov Finance'!G31/'Gov Finance'!G30*100-100</f>
        <v>15.136774851681849</v>
      </c>
      <c r="H30" s="472">
        <f>'Gov Finance'!H31/'Gov Finance'!H30*100-100</f>
        <v>31.709567364953614</v>
      </c>
      <c r="I30" s="472">
        <f>'Gov Finance'!I31/'Gov Finance'!I30*100-100</f>
        <v>-0.33906115823972982</v>
      </c>
      <c r="J30" s="472">
        <f>'Gov Finance'!J31/'Gov Finance'!J30*100-100</f>
        <v>8.2458402770918582</v>
      </c>
      <c r="K30" s="473">
        <f>'Gov Finance'!K31/'Gov Finance'!K30*100-100</f>
        <v>16.772823779193203</v>
      </c>
    </row>
    <row r="31" spans="1:11" ht="21.75" customHeight="1">
      <c r="A31" s="391" t="s">
        <v>430</v>
      </c>
      <c r="B31" s="392" t="s">
        <v>431</v>
      </c>
      <c r="C31" s="472">
        <f>'Gov Finance'!C32/'Gov Finance'!C31*100-100</f>
        <v>28.832095246928702</v>
      </c>
      <c r="D31" s="472">
        <f>'Gov Finance'!D32/'Gov Finance'!D31*100-100</f>
        <v>11.092709383965115</v>
      </c>
      <c r="E31" s="472">
        <f>'Gov Finance'!E32/'Gov Finance'!E31*100-100</f>
        <v>9.1679935542041733</v>
      </c>
      <c r="F31" s="472">
        <f>'Gov Finance'!F32/'Gov Finance'!F31*100-100</f>
        <v>20.46489871364443</v>
      </c>
      <c r="G31" s="472">
        <f>'Gov Finance'!G32/'Gov Finance'!G31*100-100</f>
        <v>13.998731627247608</v>
      </c>
      <c r="H31" s="472">
        <f>'Gov Finance'!H32/'Gov Finance'!H31*100-100</f>
        <v>18.2390407290616</v>
      </c>
      <c r="I31" s="472">
        <f>'Gov Finance'!I32/'Gov Finance'!I31*100-100</f>
        <v>1.9621922907639942</v>
      </c>
      <c r="J31" s="472">
        <f>'Gov Finance'!J32/'Gov Finance'!J31*100-100</f>
        <v>7.2673987632218058</v>
      </c>
      <c r="K31" s="473">
        <f>'Gov Finance'!K32/'Gov Finance'!K31*100-100</f>
        <v>27.272727272727266</v>
      </c>
    </row>
    <row r="32" spans="1:11" ht="21.75" customHeight="1">
      <c r="A32" s="391" t="s">
        <v>432</v>
      </c>
      <c r="B32" s="392" t="s">
        <v>433</v>
      </c>
      <c r="C32" s="472">
        <f>'Gov Finance'!C33/'Gov Finance'!C32*100-100</f>
        <v>6.6029194564252123</v>
      </c>
      <c r="D32" s="472">
        <f>'Gov Finance'!D33/'Gov Finance'!D32*100-100</f>
        <v>-12.483749717386388</v>
      </c>
      <c r="E32" s="472">
        <f>'Gov Finance'!E33/'Gov Finance'!E32*100-100</f>
        <v>13.079464379854471</v>
      </c>
      <c r="F32" s="472">
        <f>'Gov Finance'!F33/'Gov Finance'!F32*100-100</f>
        <v>0.29698716479342124</v>
      </c>
      <c r="G32" s="472">
        <f>'Gov Finance'!G33/'Gov Finance'!G32*100-100</f>
        <v>3.1742395732774895</v>
      </c>
      <c r="H32" s="472">
        <f>'Gov Finance'!H33/'Gov Finance'!H32*100-100</f>
        <v>-0.99630928010601849</v>
      </c>
      <c r="I32" s="472">
        <f>'Gov Finance'!I33/'Gov Finance'!I32*100-100</f>
        <v>-36.078616901026287</v>
      </c>
      <c r="J32" s="472">
        <f>'Gov Finance'!J33/'Gov Finance'!J32*100-100</f>
        <v>-23.474475342428079</v>
      </c>
      <c r="K32" s="473">
        <f>'Gov Finance'!K33/'Gov Finance'!K32*100-100</f>
        <v>14.285714285714278</v>
      </c>
    </row>
    <row r="33" spans="1:13" ht="21.75" customHeight="1">
      <c r="A33" s="391" t="s">
        <v>434</v>
      </c>
      <c r="B33" s="392" t="s">
        <v>435</v>
      </c>
      <c r="C33" s="472">
        <f>'Gov Finance'!C34/'Gov Finance'!C33*100-100</f>
        <v>6.6032387918279198</v>
      </c>
      <c r="D33" s="472">
        <f>'Gov Finance'!D34/'Gov Finance'!D33*100-100</f>
        <v>-9.7576432786779463</v>
      </c>
      <c r="E33" s="472">
        <f>'Gov Finance'!E34/'Gov Finance'!E33*100-100</f>
        <v>48.557087134221206</v>
      </c>
      <c r="F33" s="472">
        <f>'Gov Finance'!F34/'Gov Finance'!F33*100-100</f>
        <v>4.9129410706837149</v>
      </c>
      <c r="G33" s="472">
        <f>'Gov Finance'!G34/'Gov Finance'!G33*100-100</f>
        <v>11.466014875430147</v>
      </c>
      <c r="H33" s="472">
        <f>'Gov Finance'!H34/'Gov Finance'!H33*100-100</f>
        <v>69.591812316224321</v>
      </c>
      <c r="I33" s="472">
        <f>'Gov Finance'!I34/'Gov Finance'!I33*100-100</f>
        <v>-40.945636592529553</v>
      </c>
      <c r="J33" s="472">
        <f>'Gov Finance'!J34/'Gov Finance'!J33*100-100</f>
        <v>10.432651078412519</v>
      </c>
      <c r="K33" s="473">
        <f>'Gov Finance'!K34/'Gov Finance'!K33*100-100</f>
        <v>11.000000000000014</v>
      </c>
    </row>
    <row r="34" spans="1:13" ht="21.75" customHeight="1">
      <c r="A34" s="391" t="s">
        <v>436</v>
      </c>
      <c r="B34" s="392" t="s">
        <v>437</v>
      </c>
      <c r="C34" s="472">
        <f>'Gov Finance'!C35/'Gov Finance'!C34*100-100</f>
        <v>6.6453575987944049</v>
      </c>
      <c r="D34" s="472">
        <f>'Gov Finance'!D35/'Gov Finance'!D34*100-100</f>
        <v>3.3078220262031408</v>
      </c>
      <c r="E34" s="472">
        <f>'Gov Finance'!E35/'Gov Finance'!E34*100-100</f>
        <v>12.923270045504466</v>
      </c>
      <c r="F34" s="472">
        <f>'Gov Finance'!F35/'Gov Finance'!F34*100-100</f>
        <v>6.4715538514464868</v>
      </c>
      <c r="G34" s="472">
        <f>'Gov Finance'!G35/'Gov Finance'!G34*100-100</f>
        <v>10.850671442316084</v>
      </c>
      <c r="H34" s="472">
        <f>'Gov Finance'!H35/'Gov Finance'!H34*100-100</f>
        <v>-0.49171251521059389</v>
      </c>
      <c r="I34" s="472">
        <f>'Gov Finance'!I35/'Gov Finance'!I34*100-100</f>
        <v>67.80202809989305</v>
      </c>
      <c r="J34" s="472">
        <f>'Gov Finance'!J35/'Gov Finance'!J34*100-100</f>
        <v>19.053840627301398</v>
      </c>
      <c r="K34" s="473">
        <f>'Gov Finance'!K35/'Gov Finance'!K34*100-100</f>
        <v>-36.849099099099092</v>
      </c>
    </row>
    <row r="35" spans="1:13" ht="21.75" customHeight="1">
      <c r="A35" s="391" t="s">
        <v>438</v>
      </c>
      <c r="B35" s="392" t="s">
        <v>439</v>
      </c>
      <c r="C35" s="472">
        <f>'Gov Finance'!C36/'Gov Finance'!C35*100-100</f>
        <v>11.042480842308393</v>
      </c>
      <c r="D35" s="472">
        <f>'Gov Finance'!D36/'Gov Finance'!D35*100-100</f>
        <v>18.380903721921072</v>
      </c>
      <c r="E35" s="472">
        <f>'Gov Finance'!E36/'Gov Finance'!E35*100-100</f>
        <v>25.36771994182439</v>
      </c>
      <c r="F35" s="472">
        <f>'Gov Finance'!F36/'Gov Finance'!F35*100-100</f>
        <v>14.66631113138483</v>
      </c>
      <c r="G35" s="472">
        <f>'Gov Finance'!G36/'Gov Finance'!G35*100-100</f>
        <v>12.502767483274766</v>
      </c>
      <c r="H35" s="472">
        <f>'Gov Finance'!H36/'Gov Finance'!H35*100-100</f>
        <v>27.542963595160685</v>
      </c>
      <c r="I35" s="472">
        <f>'Gov Finance'!I36/'Gov Finance'!I35*100-100</f>
        <v>21.459459246898987</v>
      </c>
      <c r="J35" s="472">
        <f>'Gov Finance'!J36/'Gov Finance'!J35*100-100</f>
        <v>25.088962890974059</v>
      </c>
      <c r="K35" s="473">
        <f>'Gov Finance'!K36/'Gov Finance'!K35*100-100</f>
        <v>59.386925353971264</v>
      </c>
    </row>
    <row r="36" spans="1:13" ht="21.75" customHeight="1">
      <c r="A36" s="391" t="s">
        <v>440</v>
      </c>
      <c r="B36" s="392" t="s">
        <v>441</v>
      </c>
      <c r="C36" s="472">
        <f>'Gov Finance'!C37/'Gov Finance'!C36*100-100</f>
        <v>8.6426593336654634</v>
      </c>
      <c r="D36" s="472">
        <f>'Gov Finance'!D37/'Gov Finance'!D36*100-100</f>
        <v>8.2873422045750118</v>
      </c>
      <c r="E36" s="472">
        <f>'Gov Finance'!E37/'Gov Finance'!E36*100-100</f>
        <v>5.4048526156183385</v>
      </c>
      <c r="F36" s="472">
        <f>'Gov Finance'!F37/'Gov Finance'!F36*100-100</f>
        <v>8.1206951641143093</v>
      </c>
      <c r="G36" s="472">
        <f>'Gov Finance'!G37/'Gov Finance'!G36*100-100</f>
        <v>3.0774013498925683</v>
      </c>
      <c r="H36" s="472">
        <f>'Gov Finance'!H37/'Gov Finance'!H36*100-100</f>
        <v>-3.9167906431513302</v>
      </c>
      <c r="I36" s="472">
        <f>'Gov Finance'!I37/'Gov Finance'!I36*100-100</f>
        <v>-11.351286891075347</v>
      </c>
      <c r="J36" s="472">
        <f>'Gov Finance'!J37/'Gov Finance'!J36*100-100</f>
        <v>-6.8287463066368446</v>
      </c>
      <c r="K36" s="473">
        <f>'Gov Finance'!K37/'Gov Finance'!K36*100-100</f>
        <v>32.401740862151911</v>
      </c>
    </row>
    <row r="37" spans="1:13" ht="21.75" customHeight="1">
      <c r="A37" s="391" t="s">
        <v>317</v>
      </c>
      <c r="B37" s="392" t="s">
        <v>442</v>
      </c>
      <c r="C37" s="472">
        <f>'Gov Finance'!C38/'Gov Finance'!C37*100-100</f>
        <v>15.077524653234534</v>
      </c>
      <c r="D37" s="472">
        <f>'Gov Finance'!D38/'Gov Finance'!D37*100-100</f>
        <v>34.19269565668526</v>
      </c>
      <c r="E37" s="472">
        <f>'Gov Finance'!E38/'Gov Finance'!E37*100-100</f>
        <v>17.438226860344656</v>
      </c>
      <c r="F37" s="472">
        <f>'Gov Finance'!F38/'Gov Finance'!F37*100-100</f>
        <v>20.484817821414026</v>
      </c>
      <c r="G37" s="472">
        <f>'Gov Finance'!G38/'Gov Finance'!G37*100-100</f>
        <v>21.346917148228954</v>
      </c>
      <c r="H37" s="472">
        <f>'Gov Finance'!H38/'Gov Finance'!H37*100-100</f>
        <v>14.270853628038864</v>
      </c>
      <c r="I37" s="472">
        <f>'Gov Finance'!I38/'Gov Finance'!I37*100-100</f>
        <v>22.390147431827771</v>
      </c>
      <c r="J37" s="472">
        <f>'Gov Finance'!J38/'Gov Finance'!J37*100-100</f>
        <v>17.296665794535954</v>
      </c>
      <c r="K37" s="473">
        <f>'Gov Finance'!K38/'Gov Finance'!K37*100-100</f>
        <v>51.191462033766527</v>
      </c>
    </row>
    <row r="38" spans="1:13" ht="21.75" customHeight="1">
      <c r="A38" s="391" t="s">
        <v>316</v>
      </c>
      <c r="B38" s="392" t="s">
        <v>443</v>
      </c>
      <c r="C38" s="472">
        <f>'Gov Finance'!C39/'Gov Finance'!C38*100-100</f>
        <v>18.573721772144026</v>
      </c>
      <c r="D38" s="472">
        <f>'Gov Finance'!D39/'Gov Finance'!D38*100-100</f>
        <v>34.699810470200021</v>
      </c>
      <c r="E38" s="472">
        <f>'Gov Finance'!E39/'Gov Finance'!E38*100-100</f>
        <v>-2.1811930302107641</v>
      </c>
      <c r="F38" s="472">
        <f>'Gov Finance'!F39/'Gov Finance'!F38*100-100</f>
        <v>20.766725097788566</v>
      </c>
      <c r="G38" s="472">
        <f>'Gov Finance'!G39/'Gov Finance'!G38*100-100</f>
        <v>22.699977366053247</v>
      </c>
      <c r="H38" s="472">
        <f>'Gov Finance'!H39/'Gov Finance'!H38*100-100</f>
        <v>28.605513644878755</v>
      </c>
      <c r="I38" s="472">
        <f>'Gov Finance'!I39/'Gov Finance'!I38*100-100</f>
        <v>-10.678868055900935</v>
      </c>
      <c r="J38" s="472">
        <f>'Gov Finance'!J39/'Gov Finance'!J38*100-100</f>
        <v>13.329697574484697</v>
      </c>
      <c r="K38" s="473">
        <f>'Gov Finance'!K39/'Gov Finance'!K38*100-100</f>
        <v>14.554305483364359</v>
      </c>
      <c r="L38" s="458"/>
      <c r="M38" s="458"/>
    </row>
    <row r="39" spans="1:13" ht="21.75" customHeight="1">
      <c r="A39" s="391" t="s">
        <v>315</v>
      </c>
      <c r="B39" s="392" t="s">
        <v>444</v>
      </c>
      <c r="C39" s="472">
        <f>'Gov Finance'!C40/'Gov Finance'!C39*100-100</f>
        <v>39.686463947930463</v>
      </c>
      <c r="D39" s="472">
        <f>'Gov Finance'!D40/'Gov Finance'!D39*100-100</f>
        <v>36.573599346738661</v>
      </c>
      <c r="E39" s="472">
        <f>'Gov Finance'!E40/'Gov Finance'!E39*100-100</f>
        <v>14.93395944321378</v>
      </c>
      <c r="F39" s="472">
        <f>'Gov Finance'!F40/'Gov Finance'!F39*100-100</f>
        <v>36.140101729223261</v>
      </c>
      <c r="G39" s="472">
        <f>'Gov Finance'!G40/'Gov Finance'!G39*100-100</f>
        <v>33.312368018626131</v>
      </c>
      <c r="H39" s="472">
        <f>'Gov Finance'!H40/'Gov Finance'!H39*100-100</f>
        <v>29.83247132234618</v>
      </c>
      <c r="I39" s="472">
        <f>'Gov Finance'!I40/'Gov Finance'!I39*100-100</f>
        <v>11.013051370282525</v>
      </c>
      <c r="J39" s="472">
        <f>'Gov Finance'!J40/'Gov Finance'!J39*100-100</f>
        <v>24.06479048210619</v>
      </c>
      <c r="K39" s="473">
        <f>'Gov Finance'!K40/'Gov Finance'!K39*100-100</f>
        <v>-10.144708339025399</v>
      </c>
      <c r="L39" s="458"/>
      <c r="M39" s="458"/>
    </row>
    <row r="40" spans="1:13" s="462" customFormat="1" ht="21.75" customHeight="1">
      <c r="A40" s="395" t="s">
        <v>314</v>
      </c>
      <c r="B40" s="396" t="s">
        <v>445</v>
      </c>
      <c r="C40" s="472">
        <f>'Gov Finance'!C41/'Gov Finance'!C40*100-100</f>
        <v>46.077266289533441</v>
      </c>
      <c r="D40" s="472">
        <f>'Gov Finance'!D41/'Gov Finance'!D40*100-100</f>
        <v>-44.574635884339372</v>
      </c>
      <c r="E40" s="472">
        <f>'Gov Finance'!E41/'Gov Finance'!E40*100-100</f>
        <v>72.99346138573128</v>
      </c>
      <c r="F40" s="472">
        <f>'Gov Finance'!F41/'Gov Finance'!F40*100-100</f>
        <v>18.222179048805359</v>
      </c>
      <c r="G40" s="472">
        <f>'Gov Finance'!G41/'Gov Finance'!G40*100-100</f>
        <v>25.420156395972725</v>
      </c>
      <c r="H40" s="472">
        <f>'Gov Finance'!H41/'Gov Finance'!H40*100-100</f>
        <v>46.102282970232153</v>
      </c>
      <c r="I40" s="472">
        <f>'Gov Finance'!I41/'Gov Finance'!I40*100-100</f>
        <v>12.584396552424579</v>
      </c>
      <c r="J40" s="472">
        <f>'Gov Finance'!J41/'Gov Finance'!J40*100-100</f>
        <v>36.910556218950575</v>
      </c>
      <c r="K40" s="473">
        <f>'Gov Finance'!K41/'Gov Finance'!K40*100-100</f>
        <v>62.425137508076745</v>
      </c>
      <c r="L40" s="461"/>
      <c r="M40" s="461"/>
    </row>
    <row r="41" spans="1:13" ht="21.75" customHeight="1">
      <c r="A41" s="391" t="s">
        <v>313</v>
      </c>
      <c r="B41" s="392" t="s">
        <v>446</v>
      </c>
      <c r="C41" s="472">
        <f>'Gov Finance'!C42/'Gov Finance'!C41*100-100</f>
        <v>12.631555784657039</v>
      </c>
      <c r="D41" s="472">
        <f>'Gov Finance'!D42/'Gov Finance'!D41*100-100</f>
        <v>16.830290984873301</v>
      </c>
      <c r="E41" s="472">
        <f>'Gov Finance'!E42/'Gov Finance'!E41*100-100</f>
        <v>16.224697825017813</v>
      </c>
      <c r="F41" s="472">
        <f>'Gov Finance'!F42/'Gov Finance'!F41*100-100</f>
        <v>13.737342528338473</v>
      </c>
      <c r="G41" s="472">
        <f>'Gov Finance'!G42/'Gov Finance'!G41*100-100</f>
        <v>11.043985105205877</v>
      </c>
      <c r="H41" s="472">
        <f>'Gov Finance'!H42/'Gov Finance'!H41*100-100</f>
        <v>19.136124499237567</v>
      </c>
      <c r="I41" s="472">
        <f>'Gov Finance'!I42/'Gov Finance'!I41*100-100</f>
        <v>7.593281597293938</v>
      </c>
      <c r="J41" s="472">
        <f>'Gov Finance'!J42/'Gov Finance'!J41*100-100</f>
        <v>16.533122301188058</v>
      </c>
      <c r="K41" s="473">
        <f>'Gov Finance'!K42/'Gov Finance'!K41*100-100</f>
        <v>42.126679815471022</v>
      </c>
      <c r="L41" s="458"/>
      <c r="M41" s="458"/>
    </row>
    <row r="42" spans="1:13" ht="21.75" customHeight="1">
      <c r="A42" s="391" t="s">
        <v>312</v>
      </c>
      <c r="B42" s="392" t="s">
        <v>447</v>
      </c>
      <c r="C42" s="472">
        <f>'Gov Finance'!C43/'Gov Finance'!C42*100-100</f>
        <v>15.840814608039238</v>
      </c>
      <c r="D42" s="472">
        <f>'Gov Finance'!D43/'Gov Finance'!D42*100-100</f>
        <v>8.5849040437878159</v>
      </c>
      <c r="E42" s="472">
        <f>'Gov Finance'!E43/'Gov Finance'!E42*100-100</f>
        <v>17.029434816869511</v>
      </c>
      <c r="F42" s="472">
        <f>'Gov Finance'!F43/'Gov Finance'!F42*100-100</f>
        <v>14.83055210940627</v>
      </c>
      <c r="G42" s="472">
        <f>'Gov Finance'!G43/'Gov Finance'!G42*100-100</f>
        <v>22.391307565955685</v>
      </c>
      <c r="H42" s="472">
        <f>'Gov Finance'!H43/'Gov Finance'!H42*100-100</f>
        <v>-11.131648029919134</v>
      </c>
      <c r="I42" s="472">
        <f>'Gov Finance'!I43/'Gov Finance'!I42*100-100</f>
        <v>-8.2193231726277958</v>
      </c>
      <c r="J42" s="472">
        <f>'Gov Finance'!J43/'Gov Finance'!J42*100-100</f>
        <v>-10.525278544708456</v>
      </c>
      <c r="K42" s="473">
        <f>'Gov Finance'!K43/'Gov Finance'!K42*100-100</f>
        <v>-14.340851131138976</v>
      </c>
      <c r="L42" s="458"/>
      <c r="M42" s="458"/>
    </row>
    <row r="43" spans="1:13" ht="21.75" customHeight="1">
      <c r="A43" s="395" t="s">
        <v>311</v>
      </c>
      <c r="B43" s="396" t="s">
        <v>448</v>
      </c>
      <c r="C43" s="472">
        <f>'Gov Finance'!C44/'Gov Finance'!C43*100-100</f>
        <v>1.6411175902085517</v>
      </c>
      <c r="D43" s="472">
        <f>'Gov Finance'!D44/'Gov Finance'!D43*100-100</f>
        <v>6.2418043320936931</v>
      </c>
      <c r="E43" s="472">
        <f>'Gov Finance'!E44/'Gov Finance'!E43*100-100</f>
        <v>27.680924615495698</v>
      </c>
      <c r="F43" s="472">
        <f>'Gov Finance'!F44/'Gov Finance'!F43*100-100</f>
        <v>5.7406654889517199</v>
      </c>
      <c r="G43" s="472">
        <f>'Gov Finance'!G44/'Gov Finance'!G43*100-100</f>
        <v>21.350638407324141</v>
      </c>
      <c r="H43" s="472">
        <f>'Gov Finance'!H44/'Gov Finance'!H43*100-100</f>
        <v>-13.674191559719972</v>
      </c>
      <c r="I43" s="472">
        <f>'Gov Finance'!I44/'Gov Finance'!I43*100-100</f>
        <v>7.9945163218284563</v>
      </c>
      <c r="J43" s="472">
        <f>'Gov Finance'!J44/'Gov Finance'!J43*100-100</f>
        <v>-9.0463185140493891</v>
      </c>
      <c r="K43" s="473">
        <f>'Gov Finance'!K44/'Gov Finance'!K43*100-100</f>
        <v>-47.711256520731638</v>
      </c>
    </row>
    <row r="44" spans="1:13" ht="21.75" customHeight="1">
      <c r="A44" s="395" t="s">
        <v>310</v>
      </c>
      <c r="B44" s="396" t="s">
        <v>449</v>
      </c>
      <c r="C44" s="472">
        <f>'Gov Finance'!C45/'Gov Finance'!C44*100-100</f>
        <v>22.66115699393383</v>
      </c>
      <c r="D44" s="472">
        <f>'Gov Finance'!D45/'Gov Finance'!D44*100-100</f>
        <v>22.155038355044113</v>
      </c>
      <c r="E44" s="472">
        <f>'Gov Finance'!E45/'Gov Finance'!E44*100-100</f>
        <v>14.565399113885348</v>
      </c>
      <c r="F44" s="472">
        <f>'Gov Finance'!F45/'Gov Finance'!F44*100-100</f>
        <v>21.306798398163053</v>
      </c>
      <c r="G44" s="472">
        <f>'Gov Finance'!G45/'Gov Finance'!G44*100-100</f>
        <v>22.480551784732029</v>
      </c>
      <c r="H44" s="472">
        <f>'Gov Finance'!H45/'Gov Finance'!H44*100-100</f>
        <v>19.801304605574742</v>
      </c>
      <c r="I44" s="472">
        <f>'Gov Finance'!I45/'Gov Finance'!I44*100-100</f>
        <v>50.377304578201716</v>
      </c>
      <c r="J44" s="472">
        <f>'Gov Finance'!J45/'Gov Finance'!J44*100-100</f>
        <v>27.55503172053848</v>
      </c>
      <c r="K44" s="473">
        <f>'Gov Finance'!K45/'Gov Finance'!K44*100-100</f>
        <v>4.9364446665166639</v>
      </c>
    </row>
    <row r="45" spans="1:13" ht="21.75" customHeight="1">
      <c r="A45" s="395" t="s">
        <v>309</v>
      </c>
      <c r="B45" s="396" t="s">
        <v>450</v>
      </c>
      <c r="C45" s="472">
        <f>'Gov Finance'!C46/'Gov Finance'!C45*100-100</f>
        <v>11.776784665472135</v>
      </c>
      <c r="D45" s="472">
        <f>'Gov Finance'!D46/'Gov Finance'!D45*100-100</f>
        <v>33.076049625332473</v>
      </c>
      <c r="E45" s="472">
        <f>'Gov Finance'!E46/'Gov Finance'!E45*100-100</f>
        <v>59.361319104430635</v>
      </c>
      <c r="F45" s="472">
        <f>'Gov Finance'!F46/'Gov Finance'!F45*100-100</f>
        <v>22.132446420139601</v>
      </c>
      <c r="G45" s="472">
        <f>'Gov Finance'!G46/'Gov Finance'!G45*100-100</f>
        <v>13.302798275755421</v>
      </c>
      <c r="H45" s="472">
        <f>'Gov Finance'!H46/'Gov Finance'!H45*100-100</f>
        <v>-9.5519105138383225</v>
      </c>
      <c r="I45" s="472">
        <f>'Gov Finance'!I46/'Gov Finance'!I45*100-100</f>
        <v>41.849704077905074</v>
      </c>
      <c r="J45" s="472">
        <f>'Gov Finance'!J46/'Gov Finance'!J45*100-100</f>
        <v>5.8151678166869374</v>
      </c>
      <c r="K45" s="473">
        <f>'Gov Finance'!K46/'Gov Finance'!K45*100-100</f>
        <v>112.01921943742389</v>
      </c>
    </row>
    <row r="46" spans="1:13" ht="21.75" customHeight="1">
      <c r="A46" s="395" t="s">
        <v>63</v>
      </c>
      <c r="B46" s="396" t="s">
        <v>451</v>
      </c>
      <c r="C46" s="472">
        <f>'Gov Finance'!C47/'Gov Finance'!C46*100-100</f>
        <v>9.3459580826078934</v>
      </c>
      <c r="D46" s="472">
        <f>'Gov Finance'!D47/'Gov Finance'!D46*100-100</f>
        <v>37.852326661927606</v>
      </c>
      <c r="E46" s="472">
        <f>'Gov Finance'!E47/'Gov Finance'!E46*100-100</f>
        <v>4.2469120027877949</v>
      </c>
      <c r="F46" s="472">
        <f>'Gov Finance'!F47/'Gov Finance'!F46*100-100</f>
        <v>13.116248396462197</v>
      </c>
      <c r="G46" s="472">
        <f>'Gov Finance'!G47/'Gov Finance'!G46*100-100</f>
        <v>17.819859264813147</v>
      </c>
      <c r="H46" s="472">
        <f>'Gov Finance'!H47/'Gov Finance'!H46*100-100</f>
        <v>3.5878737189453744</v>
      </c>
      <c r="I46" s="472">
        <f>'Gov Finance'!I47/'Gov Finance'!I46*100-100</f>
        <v>34.955521227294525</v>
      </c>
      <c r="J46" s="472">
        <f>'Gov Finance'!J47/'Gov Finance'!J46*100-100</f>
        <v>16.1590814269059</v>
      </c>
      <c r="K46" s="473">
        <f>'Gov Finance'!K47/'Gov Finance'!K46*100-100</f>
        <v>107.17378510520473</v>
      </c>
    </row>
    <row r="47" spans="1:13" ht="21.75" customHeight="1">
      <c r="A47" s="395" t="s">
        <v>64</v>
      </c>
      <c r="B47" s="396" t="s">
        <v>452</v>
      </c>
      <c r="C47" s="472">
        <f>'Gov Finance'!C48/'Gov Finance'!C47*100-100</f>
        <v>39.793192160604264</v>
      </c>
      <c r="D47" s="472">
        <f>'Gov Finance'!D48/'Gov Finance'!D47*100-100</f>
        <v>70.615992113799706</v>
      </c>
      <c r="E47" s="472">
        <f>'Gov Finance'!E48/'Gov Finance'!E47*100-100</f>
        <v>2.0323968278526081</v>
      </c>
      <c r="F47" s="472">
        <f>'Gov Finance'!F48/'Gov Finance'!F47*100-100</f>
        <v>39.301618214562012</v>
      </c>
      <c r="G47" s="472">
        <f>'Gov Finance'!G48/'Gov Finance'!G47*100-100</f>
        <v>26.246544164497081</v>
      </c>
      <c r="H47" s="472">
        <f>'Gov Finance'!H48/'Gov Finance'!H47*100-100</f>
        <v>-19.248593116191842</v>
      </c>
      <c r="I47" s="472">
        <f>'Gov Finance'!I48/'Gov Finance'!I47*100-100</f>
        <v>68.368979313598544</v>
      </c>
      <c r="J47" s="472">
        <f>'Gov Finance'!J48/'Gov Finance'!J47*100-100</f>
        <v>21.54798686218551</v>
      </c>
      <c r="K47" s="473">
        <f>'Gov Finance'!K48/'Gov Finance'!K47*100-100</f>
        <v>0.64162701440162095</v>
      </c>
    </row>
    <row r="48" spans="1:13" ht="21.75" customHeight="1">
      <c r="A48" s="395" t="s">
        <v>65</v>
      </c>
      <c r="B48" s="396" t="s">
        <v>453</v>
      </c>
      <c r="C48" s="472">
        <f>'Gov Finance'!C49/'Gov Finance'!C48*100-100</f>
        <v>34.381099788416947</v>
      </c>
      <c r="D48" s="472">
        <f>'Gov Finance'!D49/'Gov Finance'!D48*100-100</f>
        <v>29.683582324068965</v>
      </c>
      <c r="E48" s="472">
        <f>'Gov Finance'!E49/'Gov Finance'!E48*100-100</f>
        <v>8.8850545214290975</v>
      </c>
      <c r="F48" s="472">
        <f>'Gov Finance'!F49/'Gov Finance'!F48*100-100</f>
        <v>29.863680626663296</v>
      </c>
      <c r="G48" s="472">
        <f>'Gov Finance'!G49/'Gov Finance'!G48*100-100</f>
        <v>18.628887646456278</v>
      </c>
      <c r="H48" s="472">
        <f>'Gov Finance'!H49/'Gov Finance'!H48*100-100</f>
        <v>23.131437447349541</v>
      </c>
      <c r="I48" s="472">
        <f>'Gov Finance'!I49/'Gov Finance'!I48*100-100</f>
        <v>58.986261699963791</v>
      </c>
      <c r="J48" s="472">
        <f>'Gov Finance'!J49/'Gov Finance'!J48*100-100</f>
        <v>46.257114045981268</v>
      </c>
      <c r="K48" s="473">
        <f>'Gov Finance'!K49/'Gov Finance'!K48*100-100</f>
        <v>63.86087706607708</v>
      </c>
    </row>
    <row r="49" spans="1:11" ht="21.75" customHeight="1">
      <c r="A49" s="395" t="s">
        <v>483</v>
      </c>
      <c r="B49" s="396" t="s">
        <v>454</v>
      </c>
      <c r="C49" s="472">
        <f>'Gov Finance'!C50/'Gov Finance'!C49*100-100</f>
        <v>2.7977402271366856</v>
      </c>
      <c r="D49" s="472">
        <f>'Gov Finance'!D50/'Gov Finance'!D49*100-100</f>
        <v>-10.768276596271264</v>
      </c>
      <c r="E49" s="472">
        <f>'Gov Finance'!E50/'Gov Finance'!E49*100-100</f>
        <v>27.439475923260659</v>
      </c>
      <c r="F49" s="472">
        <f>'Gov Finance'!F50/'Gov Finance'!F49*100-100</f>
        <v>2.1316682116536896</v>
      </c>
      <c r="G49" s="472">
        <f>'Gov Finance'!G50/'Gov Finance'!G49*100-100</f>
        <v>15.541704232840942</v>
      </c>
      <c r="H49" s="472">
        <f>'Gov Finance'!H50/'Gov Finance'!H49*100-100</f>
        <v>-41.761299330852744</v>
      </c>
      <c r="I49" s="472">
        <f>'Gov Finance'!I50/'Gov Finance'!I49*100-100</f>
        <v>34.846426484316311</v>
      </c>
      <c r="J49" s="472">
        <f>'Gov Finance'!J50/'Gov Finance'!J49*100-100</f>
        <v>11.949549757737302</v>
      </c>
      <c r="K49" s="473">
        <f>'Gov Finance'!K50/'Gov Finance'!K49*100-100</f>
        <v>-33.415280993358735</v>
      </c>
    </row>
    <row r="50" spans="1:11" ht="21.75" customHeight="1" thickBot="1">
      <c r="A50" s="463" t="s">
        <v>484</v>
      </c>
      <c r="B50" s="464" t="s">
        <v>455</v>
      </c>
      <c r="C50" s="472">
        <f>'Gov Finance'!C51/'Gov Finance'!C50*100-100</f>
        <v>9.7870711160641548</v>
      </c>
      <c r="D50" s="472">
        <f>'Gov Finance'!D51/'Gov Finance'!D50*100-100</f>
        <v>-20.613050452781366</v>
      </c>
      <c r="E50" s="472">
        <f>'Gov Finance'!E51/'Gov Finance'!E50*100-100</f>
        <v>-23.89757143700362</v>
      </c>
      <c r="F50" s="472">
        <f>'Gov Finance'!F51/'Gov Finance'!F50*100-100</f>
        <v>-1.4512402145026755</v>
      </c>
      <c r="G50" s="472">
        <f>'Gov Finance'!G51/'Gov Finance'!G50*100-100</f>
        <v>0.20221234284896639</v>
      </c>
      <c r="H50" s="472">
        <f>'Gov Finance'!H51/'Gov Finance'!H50*100-100</f>
        <v>-19.554385183438356</v>
      </c>
      <c r="I50" s="472">
        <f>'Gov Finance'!I51/'Gov Finance'!I50*100-100</f>
        <v>30.717242959657511</v>
      </c>
      <c r="J50" s="472">
        <f>'Gov Finance'!J51/'Gov Finance'!J50*100-100</f>
        <v>22.900677797152454</v>
      </c>
      <c r="K50" s="473">
        <f>'Gov Finance'!K51/'Gov Finance'!K50*100-100</f>
        <v>101.94885974559566</v>
      </c>
    </row>
    <row r="51" spans="1:11" ht="35.25" customHeight="1" thickTop="1">
      <c r="A51" s="3179" t="s">
        <v>485</v>
      </c>
      <c r="B51" s="3179"/>
      <c r="C51" s="3179"/>
      <c r="D51" s="3179"/>
      <c r="E51" s="3179"/>
      <c r="F51" s="3179"/>
      <c r="G51" s="3179"/>
      <c r="H51" s="3179"/>
      <c r="I51" s="3179"/>
      <c r="J51" s="3179"/>
      <c r="K51" s="3179"/>
    </row>
    <row r="52" spans="1:11" ht="30.75" customHeight="1">
      <c r="A52" s="3180" t="s">
        <v>486</v>
      </c>
      <c r="B52" s="3180"/>
      <c r="C52" s="3180"/>
      <c r="D52" s="3180"/>
      <c r="E52" s="3180"/>
      <c r="F52" s="3180"/>
      <c r="G52" s="3180"/>
      <c r="H52" s="3180"/>
      <c r="I52" s="3180"/>
      <c r="J52" s="3180"/>
      <c r="K52" s="3180"/>
    </row>
    <row r="53" spans="1:11" s="462" customFormat="1" ht="18.75" customHeight="1">
      <c r="A53" s="3168" t="s">
        <v>487</v>
      </c>
      <c r="B53" s="3168"/>
      <c r="C53" s="3168"/>
      <c r="D53" s="3168"/>
      <c r="E53" s="3168"/>
      <c r="F53" s="3168"/>
      <c r="G53" s="3168"/>
      <c r="H53" s="3168"/>
      <c r="I53" s="3168"/>
      <c r="J53" s="3168"/>
      <c r="K53" s="3168"/>
    </row>
    <row r="54" spans="1:11" s="462" customFormat="1" ht="18.75" customHeight="1">
      <c r="A54" s="3168" t="s">
        <v>488</v>
      </c>
      <c r="B54" s="3168"/>
      <c r="C54" s="3168"/>
      <c r="D54" s="3168"/>
      <c r="E54" s="3168"/>
      <c r="F54" s="3168"/>
      <c r="G54" s="3168"/>
      <c r="H54" s="3168"/>
      <c r="I54" s="3168"/>
      <c r="J54" s="3168"/>
      <c r="K54" s="3168"/>
    </row>
    <row r="55" spans="1:11" s="468" customFormat="1">
      <c r="A55" s="3181" t="s">
        <v>489</v>
      </c>
      <c r="B55" s="3181"/>
      <c r="C55" s="3181"/>
      <c r="D55" s="3181"/>
      <c r="E55" s="3181"/>
      <c r="F55" s="3181"/>
      <c r="G55" s="3181"/>
      <c r="H55" s="3181"/>
      <c r="I55" s="3181"/>
      <c r="J55" s="3181"/>
      <c r="K55" s="3181"/>
    </row>
  </sheetData>
  <mergeCells count="14">
    <mergeCell ref="A1:K1"/>
    <mergeCell ref="A2:K2"/>
    <mergeCell ref="A3:K3"/>
    <mergeCell ref="A4:A5"/>
    <mergeCell ref="B4:B5"/>
    <mergeCell ref="C4:F4"/>
    <mergeCell ref="G4:G5"/>
    <mergeCell ref="H4:J4"/>
    <mergeCell ref="K4:K5"/>
    <mergeCell ref="A51:K51"/>
    <mergeCell ref="A52:K52"/>
    <mergeCell ref="A53:K53"/>
    <mergeCell ref="A54:K54"/>
    <mergeCell ref="A55:K55"/>
  </mergeCells>
  <printOptions horizontalCentered="1"/>
  <pageMargins left="0.28000000000000003" right="0.47" top="0.42" bottom="0.51" header="0.27" footer="0.27"/>
  <pageSetup paperSize="9" scale="6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62"/>
  <sheetViews>
    <sheetView showGridLines="0" zoomScaleSheetLayoutView="100" workbookViewId="0">
      <selection activeCell="E67" sqref="E67"/>
    </sheetView>
  </sheetViews>
  <sheetFormatPr defaultRowHeight="15.75"/>
  <cols>
    <col min="1" max="1" width="11.42578125" style="469" customWidth="1"/>
    <col min="2" max="2" width="11.140625" style="469" customWidth="1"/>
    <col min="3" max="10" width="10.85546875" style="131" customWidth="1"/>
    <col min="11" max="11" width="11.85546875" style="131" customWidth="1"/>
    <col min="12" max="12" width="9.140625" style="131"/>
    <col min="13" max="13" width="5.85546875" style="131" hidden="1" customWidth="1"/>
    <col min="14" max="14" width="0" style="131" hidden="1" customWidth="1"/>
    <col min="15" max="15" width="0.42578125" style="131" hidden="1" customWidth="1"/>
    <col min="16" max="16" width="1.42578125" style="131" hidden="1" customWidth="1"/>
    <col min="17" max="17" width="0" style="131" hidden="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170" t="s">
        <v>520</v>
      </c>
      <c r="B1" s="3170"/>
      <c r="C1" s="3170"/>
      <c r="D1" s="3170"/>
      <c r="E1" s="3170"/>
      <c r="F1" s="3170"/>
      <c r="G1" s="3170"/>
      <c r="H1" s="3170"/>
      <c r="I1" s="3170"/>
      <c r="J1" s="3170"/>
      <c r="K1" s="3170"/>
    </row>
    <row r="2" spans="1:15">
      <c r="A2" s="3170" t="s">
        <v>475</v>
      </c>
      <c r="B2" s="3170"/>
      <c r="C2" s="3170"/>
      <c r="D2" s="3170"/>
      <c r="E2" s="3170"/>
      <c r="F2" s="3170"/>
      <c r="G2" s="3170"/>
      <c r="H2" s="3170"/>
      <c r="I2" s="3170"/>
      <c r="J2" s="3170"/>
      <c r="K2" s="3170"/>
    </row>
    <row r="3" spans="1:15" ht="16.5" thickBot="1">
      <c r="A3" s="3171" t="s">
        <v>494</v>
      </c>
      <c r="B3" s="3171"/>
      <c r="C3" s="3171"/>
      <c r="D3" s="3171"/>
      <c r="E3" s="3171"/>
      <c r="F3" s="3171"/>
      <c r="G3" s="3171"/>
      <c r="H3" s="3171"/>
      <c r="I3" s="3171"/>
      <c r="J3" s="3171"/>
      <c r="K3" s="3171"/>
    </row>
    <row r="4" spans="1:15" s="135" customFormat="1" ht="21" customHeight="1" thickTop="1">
      <c r="A4" s="3172" t="s">
        <v>216</v>
      </c>
      <c r="B4" s="3134" t="s">
        <v>369</v>
      </c>
      <c r="C4" s="3182" t="s">
        <v>492</v>
      </c>
      <c r="D4" s="3183"/>
      <c r="E4" s="3183"/>
      <c r="F4" s="3184"/>
      <c r="G4" s="3175" t="s">
        <v>224</v>
      </c>
      <c r="H4" s="3182" t="s">
        <v>476</v>
      </c>
      <c r="I4" s="3183"/>
      <c r="J4" s="3184"/>
      <c r="K4" s="3185" t="s">
        <v>477</v>
      </c>
    </row>
    <row r="5" spans="1:15" s="135" customFormat="1" ht="27.75" customHeight="1">
      <c r="A5" s="3173"/>
      <c r="B5" s="3135"/>
      <c r="C5" s="450" t="s">
        <v>478</v>
      </c>
      <c r="D5" s="450" t="s">
        <v>479</v>
      </c>
      <c r="E5" s="451" t="s">
        <v>480</v>
      </c>
      <c r="F5" s="451" t="s">
        <v>306</v>
      </c>
      <c r="G5" s="3176"/>
      <c r="H5" s="451" t="s">
        <v>481</v>
      </c>
      <c r="I5" s="451" t="s">
        <v>482</v>
      </c>
      <c r="J5" s="451" t="s">
        <v>305</v>
      </c>
      <c r="K5" s="3186"/>
      <c r="O5" s="474" t="s">
        <v>495</v>
      </c>
    </row>
    <row r="6" spans="1:15" ht="17.25" customHeight="1">
      <c r="A6" s="387" t="s">
        <v>378</v>
      </c>
      <c r="B6" s="388" t="s">
        <v>379</v>
      </c>
      <c r="C6" s="472">
        <f>'Gov Finance'!C6/$O6*100</f>
        <v>3.2046262273357025</v>
      </c>
      <c r="D6" s="472">
        <f>'Gov Finance'!D6/$O6*100</f>
        <v>5.826757424251551</v>
      </c>
      <c r="E6" s="472">
        <f>'Gov Finance'!E6/$O6*100</f>
        <v>8.7344135895427985E-2</v>
      </c>
      <c r="F6" s="472">
        <f>'Gov Finance'!F6/$O6*100</f>
        <v>9.1187277874826815</v>
      </c>
      <c r="G6" s="472">
        <f>'Gov Finance'!G6/$O6*100</f>
        <v>6.0658996445997229</v>
      </c>
      <c r="H6" s="472">
        <f>'Gov Finance'!H6/$O6*100</f>
        <v>1.7035118366363473</v>
      </c>
      <c r="I6" s="472">
        <f>'Gov Finance'!I6/$O6*100</f>
        <v>0.62646828504306973</v>
      </c>
      <c r="J6" s="472">
        <f>'Gov Finance'!J6/$O6*100</f>
        <v>2.3299801216794171</v>
      </c>
      <c r="K6" s="473">
        <f>'Gov Finance'!K6/$O6*100</f>
        <v>0.60237335100295164</v>
      </c>
      <c r="M6" s="458"/>
      <c r="O6" s="131">
        <v>16601</v>
      </c>
    </row>
    <row r="7" spans="1:15" ht="17.25" customHeight="1">
      <c r="A7" s="391" t="s">
        <v>380</v>
      </c>
      <c r="B7" s="392" t="s">
        <v>381</v>
      </c>
      <c r="C7" s="472">
        <f>'Gov Finance'!C7/$O7*100</f>
        <v>3.7852132919397494</v>
      </c>
      <c r="D7" s="472">
        <f>'Gov Finance'!D7/$O7*100</f>
        <v>7.1225710014947694</v>
      </c>
      <c r="E7" s="472">
        <f>'Gov Finance'!E7/$O7*100</f>
        <v>9.2560653098769693E-2</v>
      </c>
      <c r="F7" s="472">
        <f>'Gov Finance'!F7/$O7*100</f>
        <v>11.000344946533287</v>
      </c>
      <c r="G7" s="472">
        <f>'Gov Finance'!G7/$O7*100</f>
        <v>6.3930090835920437</v>
      </c>
      <c r="H7" s="472">
        <f>'Gov Finance'!H7/$O7*100</f>
        <v>2.0679544670576062</v>
      </c>
      <c r="I7" s="472">
        <f>'Gov Finance'!I7/$O7*100</f>
        <v>0.83936989766586179</v>
      </c>
      <c r="J7" s="472">
        <f>'Gov Finance'!J7/$O7*100</f>
        <v>2.9073243647234679</v>
      </c>
      <c r="K7" s="473">
        <f>'Gov Finance'!K7/$O7*100</f>
        <v>1.1498217776244684</v>
      </c>
      <c r="M7" s="458"/>
      <c r="O7" s="131">
        <v>17394</v>
      </c>
    </row>
    <row r="8" spans="1:15" ht="17.25" customHeight="1">
      <c r="A8" s="391" t="s">
        <v>382</v>
      </c>
      <c r="B8" s="392" t="s">
        <v>383</v>
      </c>
      <c r="C8" s="472">
        <f>'Gov Finance'!C8/$O8*100</f>
        <v>4.5885416666666661</v>
      </c>
      <c r="D8" s="472">
        <f>'Gov Finance'!D8/$O8*100</f>
        <v>8.6707175925925917</v>
      </c>
      <c r="E8" s="472">
        <f>'Gov Finance'!E8/$O8*100</f>
        <v>0.22685185185185186</v>
      </c>
      <c r="F8" s="472">
        <f>'Gov Finance'!F8/$O8*100</f>
        <v>13.486111111111111</v>
      </c>
      <c r="G8" s="472">
        <f>'Gov Finance'!G8/$O8*100</f>
        <v>7.705439814814814</v>
      </c>
      <c r="H8" s="472">
        <f>'Gov Finance'!H8/$O8*100</f>
        <v>2.2719907407407409</v>
      </c>
      <c r="I8" s="472">
        <f>'Gov Finance'!I8/$O8*100</f>
        <v>0.95081018518518523</v>
      </c>
      <c r="J8" s="472">
        <f>'Gov Finance'!J8/$O8*100</f>
        <v>3.222800925925926</v>
      </c>
      <c r="K8" s="473">
        <f>'Gov Finance'!K8/$O8*100</f>
        <v>1.7361111111111112</v>
      </c>
      <c r="M8" s="458"/>
      <c r="O8" s="131">
        <v>17280</v>
      </c>
    </row>
    <row r="9" spans="1:15" ht="17.25" customHeight="1">
      <c r="A9" s="391" t="s">
        <v>384</v>
      </c>
      <c r="B9" s="392" t="s">
        <v>385</v>
      </c>
      <c r="C9" s="472">
        <f>'Gov Finance'!C9/$O9*100</f>
        <v>4.1699193998073714</v>
      </c>
      <c r="D9" s="472">
        <f>'Gov Finance'!D9/$O9*100</f>
        <v>9.1651036650276261</v>
      </c>
      <c r="E9" s="472">
        <f>'Gov Finance'!E9/$O9*100</f>
        <v>0.22456531657119683</v>
      </c>
      <c r="F9" s="472">
        <f>'Gov Finance'!F9/$O9*100</f>
        <v>13.559588381406195</v>
      </c>
      <c r="G9" s="472">
        <f>'Gov Finance'!G9/$O9*100</f>
        <v>7.8744867440563695</v>
      </c>
      <c r="H9" s="472">
        <f>'Gov Finance'!H9/$O9*100</f>
        <v>2.3652861560298071</v>
      </c>
      <c r="I9" s="472">
        <f>'Gov Finance'!I9/$O9*100</f>
        <v>1.9354184620063872</v>
      </c>
      <c r="J9" s="472">
        <f>'Gov Finance'!J9/$O9*100</f>
        <v>4.3007046180361952</v>
      </c>
      <c r="K9" s="473">
        <f>'Gov Finance'!K9/$O9*100</f>
        <v>1.2166066811983576</v>
      </c>
      <c r="M9" s="458"/>
      <c r="O9" s="131">
        <v>19727</v>
      </c>
    </row>
    <row r="10" spans="1:15" ht="17.25" customHeight="1">
      <c r="A10" s="391" t="s">
        <v>386</v>
      </c>
      <c r="B10" s="392" t="s">
        <v>387</v>
      </c>
      <c r="C10" s="472">
        <f>'Gov Finance'!C10/$O10*100</f>
        <v>3.7702847519902023</v>
      </c>
      <c r="D10" s="472">
        <f>'Gov Finance'!D10/$O10*100</f>
        <v>7.5734843845682782</v>
      </c>
      <c r="E10" s="472">
        <f>'Gov Finance'!E10/$O10*100</f>
        <v>0.21662584200857318</v>
      </c>
      <c r="F10" s="472">
        <f>'Gov Finance'!F10/$O10*100</f>
        <v>11.560394978567054</v>
      </c>
      <c r="G10" s="472">
        <f>'Gov Finance'!G10/$O10*100</f>
        <v>6.8811236987140232</v>
      </c>
      <c r="H10" s="472">
        <f>'Gov Finance'!H10/$O10*100</f>
        <v>2.2933251684017146</v>
      </c>
      <c r="I10" s="472">
        <f>'Gov Finance'!I10/$O10*100</f>
        <v>1.4933404776484998</v>
      </c>
      <c r="J10" s="472">
        <f>'Gov Finance'!J10/$O10*100</f>
        <v>3.7866656460502148</v>
      </c>
      <c r="K10" s="473">
        <f>'Gov Finance'!K10/$O10*100</f>
        <v>0.76546233925290874</v>
      </c>
      <c r="M10" s="458"/>
      <c r="O10" s="131">
        <v>26128</v>
      </c>
    </row>
    <row r="11" spans="1:15" ht="17.25" customHeight="1">
      <c r="A11" s="391" t="s">
        <v>388</v>
      </c>
      <c r="B11" s="392" t="s">
        <v>389</v>
      </c>
      <c r="C11" s="472">
        <f>'Gov Finance'!C11/$O11*100</f>
        <v>4.5702539505802742</v>
      </c>
      <c r="D11" s="472">
        <f>'Gov Finance'!D11/$O11*100</f>
        <v>9.8865144961671874</v>
      </c>
      <c r="E11" s="472">
        <f>'Gov Finance'!E11/$O11*100</f>
        <v>0.4064065778767505</v>
      </c>
      <c r="F11" s="472">
        <f>'Gov Finance'!F11/$O11*100</f>
        <v>14.863175024624212</v>
      </c>
      <c r="G11" s="472">
        <f>'Gov Finance'!G11/$O11*100</f>
        <v>7.9529784591666308</v>
      </c>
      <c r="H11" s="472">
        <f>'Gov Finance'!H11/$O11*100</f>
        <v>3.4499593165174938</v>
      </c>
      <c r="I11" s="472">
        <f>'Gov Finance'!I11/$O11*100</f>
        <v>2.2906941886857091</v>
      </c>
      <c r="J11" s="472">
        <f>'Gov Finance'!J11/$O11*100</f>
        <v>5.7406535052032037</v>
      </c>
      <c r="K11" s="473">
        <f>'Gov Finance'!K11/$O11*100</f>
        <v>0.77084493169457413</v>
      </c>
      <c r="M11" s="458"/>
      <c r="O11" s="131">
        <v>23351</v>
      </c>
    </row>
    <row r="12" spans="1:15" ht="17.25" customHeight="1">
      <c r="A12" s="391" t="s">
        <v>390</v>
      </c>
      <c r="B12" s="392" t="s">
        <v>391</v>
      </c>
      <c r="C12" s="472">
        <f>'Gov Finance'!C12/$O12*100</f>
        <v>4.6687662504119825</v>
      </c>
      <c r="D12" s="472">
        <f>'Gov Finance'!D12/$O12*100</f>
        <v>10.001464825868824</v>
      </c>
      <c r="E12" s="472">
        <f>'Gov Finance'!E12/$O12*100</f>
        <v>0.31603618119895999</v>
      </c>
      <c r="F12" s="472">
        <f>'Gov Finance'!F12/$O12*100</f>
        <v>14.986267257479769</v>
      </c>
      <c r="G12" s="472">
        <f>'Gov Finance'!G12/$O12*100</f>
        <v>8.790420038817885</v>
      </c>
      <c r="H12" s="472">
        <f>'Gov Finance'!H12/$O12*100</f>
        <v>3.1819679935547662</v>
      </c>
      <c r="I12" s="472">
        <f>'Gov Finance'!I12/$O12*100</f>
        <v>2.5389094371406595</v>
      </c>
      <c r="J12" s="472">
        <f>'Gov Finance'!J12/$O12*100</f>
        <v>5.7208774306954258</v>
      </c>
      <c r="K12" s="473">
        <f>'Gov Finance'!K12/$O12*100</f>
        <v>0.91551616801552704</v>
      </c>
      <c r="M12" s="458"/>
      <c r="O12" s="131">
        <v>27307</v>
      </c>
    </row>
    <row r="13" spans="1:15" ht="17.25" customHeight="1">
      <c r="A13" s="391" t="s">
        <v>392</v>
      </c>
      <c r="B13" s="392" t="s">
        <v>393</v>
      </c>
      <c r="C13" s="472">
        <f>'Gov Finance'!C13/$O13*100</f>
        <v>4.9393313540725448</v>
      </c>
      <c r="D13" s="472">
        <f>'Gov Finance'!D13/$O13*100</f>
        <v>12.026913643991223</v>
      </c>
      <c r="E13" s="472">
        <f>'Gov Finance'!E13/$O13*100</f>
        <v>0.33496837485478248</v>
      </c>
      <c r="F13" s="472">
        <f>'Gov Finance'!F13/$O13*100</f>
        <v>17.30121337291855</v>
      </c>
      <c r="G13" s="472">
        <f>'Gov Finance'!G13/$O13*100</f>
        <v>8.6356008777591331</v>
      </c>
      <c r="H13" s="472">
        <f>'Gov Finance'!H13/$O13*100</f>
        <v>3.2054343616883951</v>
      </c>
      <c r="I13" s="472">
        <f>'Gov Finance'!I13/$O13*100</f>
        <v>2.3554279075771265</v>
      </c>
      <c r="J13" s="472">
        <f>'Gov Finance'!J13/$O13*100</f>
        <v>5.5608622692655212</v>
      </c>
      <c r="K13" s="473">
        <f>'Gov Finance'!K13/$O13*100</f>
        <v>1.6135278172195688</v>
      </c>
      <c r="M13" s="458"/>
      <c r="O13" s="131">
        <v>30988</v>
      </c>
    </row>
    <row r="14" spans="1:15" ht="17.25" customHeight="1">
      <c r="A14" s="391" t="s">
        <v>394</v>
      </c>
      <c r="B14" s="392" t="s">
        <v>395</v>
      </c>
      <c r="C14" s="472">
        <f>'Gov Finance'!C14/$O14*100</f>
        <v>5.628160018923154</v>
      </c>
      <c r="D14" s="472">
        <f>'Gov Finance'!D14/$O14*100</f>
        <v>14.730788563318651</v>
      </c>
      <c r="E14" s="472">
        <f>'Gov Finance'!E14/$O14*100</f>
        <v>0.27675113095414089</v>
      </c>
      <c r="F14" s="472">
        <f>'Gov Finance'!F14/$O14*100</f>
        <v>20.635699713195947</v>
      </c>
      <c r="G14" s="472">
        <f>'Gov Finance'!G14/$O14*100</f>
        <v>8.3832530084858519</v>
      </c>
      <c r="H14" s="472">
        <f>'Gov Finance'!H14/$O14*100</f>
        <v>3.2231453830460359</v>
      </c>
      <c r="I14" s="472">
        <f>'Gov Finance'!I14/$O14*100</f>
        <v>2.914757103574702</v>
      </c>
      <c r="J14" s="472">
        <f>'Gov Finance'!J14/$O14*100</f>
        <v>6.137902486620737</v>
      </c>
      <c r="K14" s="473">
        <f>'Gov Finance'!K14/$O14*100</f>
        <v>2.956742852074155</v>
      </c>
      <c r="M14" s="458"/>
      <c r="O14" s="131">
        <v>33821</v>
      </c>
    </row>
    <row r="15" spans="1:15" ht="17.25" customHeight="1">
      <c r="A15" s="391" t="s">
        <v>396</v>
      </c>
      <c r="B15" s="392" t="s">
        <v>397</v>
      </c>
      <c r="C15" s="472">
        <f>'Gov Finance'!C15/$O15*100</f>
        <v>5.3626877067956222</v>
      </c>
      <c r="D15" s="472">
        <f>'Gov Finance'!D15/$O15*100</f>
        <v>13.142784423517433</v>
      </c>
      <c r="E15" s="472">
        <f>'Gov Finance'!E15/$O15*100</f>
        <v>0.42377195215067448</v>
      </c>
      <c r="F15" s="472">
        <f>'Gov Finance'!F15/$O15*100</f>
        <v>18.929244082463732</v>
      </c>
      <c r="G15" s="472">
        <f>'Gov Finance'!G15/$O15*100</f>
        <v>8.6696360397047609</v>
      </c>
      <c r="H15" s="472">
        <f>'Gov Finance'!H15/$O15*100</f>
        <v>2.2311020615932811</v>
      </c>
      <c r="I15" s="472">
        <f>'Gov Finance'!I15/$O15*100</f>
        <v>4.2527360651565287</v>
      </c>
      <c r="J15" s="472">
        <f>'Gov Finance'!J15/$O15*100</f>
        <v>6.4838381267498093</v>
      </c>
      <c r="K15" s="473">
        <f>'Gov Finance'!K15/$O15*100</f>
        <v>4.0132349198269281</v>
      </c>
      <c r="M15" s="458"/>
      <c r="O15" s="131">
        <v>39290</v>
      </c>
    </row>
    <row r="16" spans="1:15" ht="17.25" customHeight="1">
      <c r="A16" s="391" t="s">
        <v>398</v>
      </c>
      <c r="B16" s="392" t="s">
        <v>399</v>
      </c>
      <c r="C16" s="472">
        <f>'Gov Finance'!C16/$O16*100</f>
        <v>5.8630089939253445</v>
      </c>
      <c r="D16" s="472">
        <f>'Gov Finance'!D16/$O16*100</f>
        <v>11.781612896301542</v>
      </c>
      <c r="E16" s="472">
        <f>'Gov Finance'!E16/$O16*100</f>
        <v>0.37499731684804771</v>
      </c>
      <c r="F16" s="472">
        <f>'Gov Finance'!F16/$O16*100</f>
        <v>18.019619207074939</v>
      </c>
      <c r="G16" s="472">
        <f>'Gov Finance'!G16/$O16*100</f>
        <v>8.407066348981477</v>
      </c>
      <c r="H16" s="472">
        <f>'Gov Finance'!H16/$O16*100</f>
        <v>1.982098010174512</v>
      </c>
      <c r="I16" s="472">
        <f>'Gov Finance'!I16/$O16*100</f>
        <v>3.7669306888187695</v>
      </c>
      <c r="J16" s="472">
        <f>'Gov Finance'!J16/$O16*100</f>
        <v>5.7490286989932819</v>
      </c>
      <c r="K16" s="473">
        <f>'Gov Finance'!K16/$O16*100</f>
        <v>3.8635241591001783</v>
      </c>
      <c r="M16" s="458"/>
      <c r="O16" s="131">
        <v>46587</v>
      </c>
    </row>
    <row r="17" spans="1:15" ht="17.25" customHeight="1">
      <c r="A17" s="391" t="s">
        <v>400</v>
      </c>
      <c r="B17" s="392" t="s">
        <v>401</v>
      </c>
      <c r="C17" s="472">
        <f>'Gov Finance'!C17/$O17*100</f>
        <v>5.8154806760684679</v>
      </c>
      <c r="D17" s="472">
        <f>'Gov Finance'!D17/$O17*100</f>
        <v>11.147773351993399</v>
      </c>
      <c r="E17" s="472">
        <f>'Gov Finance'!E17/$O17*100</f>
        <v>0.6150644131051064</v>
      </c>
      <c r="F17" s="472">
        <f>'Gov Finance'!F17/$O17*100</f>
        <v>17.578318441166967</v>
      </c>
      <c r="G17" s="472">
        <f>'Gov Finance'!G17/$O17*100</f>
        <v>8.3333333333333321</v>
      </c>
      <c r="H17" s="472">
        <f>'Gov Finance'!H17/$O17*100</f>
        <v>2.10446047296085</v>
      </c>
      <c r="I17" s="472">
        <f>'Gov Finance'!I17/$O17*100</f>
        <v>4.4875659382064805</v>
      </c>
      <c r="J17" s="472">
        <f>'Gov Finance'!J17/$O17*100</f>
        <v>6.5920264111673301</v>
      </c>
      <c r="K17" s="473">
        <f>'Gov Finance'!K17/$O17*100</f>
        <v>2.5180320809559698</v>
      </c>
      <c r="M17" s="458"/>
      <c r="O17" s="131">
        <v>55734</v>
      </c>
    </row>
    <row r="18" spans="1:15" ht="17.25" customHeight="1">
      <c r="A18" s="391" t="s">
        <v>402</v>
      </c>
      <c r="B18" s="392" t="s">
        <v>403</v>
      </c>
      <c r="C18" s="472">
        <f>'Gov Finance'!C18/$O18*100</f>
        <v>5.9260303144181385</v>
      </c>
      <c r="D18" s="472">
        <f>'Gov Finance'!D18/$O18*100</f>
        <v>11.552674433170488</v>
      </c>
      <c r="E18" s="472">
        <f>'Gov Finance'!E18/$O18*100</f>
        <v>0.54897908054616062</v>
      </c>
      <c r="F18" s="472">
        <f>'Gov Finance'!F18/$O18*100</f>
        <v>18.027683828134787</v>
      </c>
      <c r="G18" s="472">
        <f>'Gov Finance'!G18/$O18*100</f>
        <v>9.3559751972942493</v>
      </c>
      <c r="H18" s="472">
        <f>'Gov Finance'!H18/$O18*100</f>
        <v>2.0122447701365402</v>
      </c>
      <c r="I18" s="472">
        <f>'Gov Finance'!I18/$O18*100</f>
        <v>4.2368157334335468</v>
      </c>
      <c r="J18" s="472">
        <f>'Gov Finance'!J18/$O18*100</f>
        <v>6.2490605035700861</v>
      </c>
      <c r="K18" s="473">
        <f>'Gov Finance'!K18/$O18*100</f>
        <v>2.5753162971314043</v>
      </c>
      <c r="M18" s="458"/>
      <c r="O18" s="131">
        <v>63864</v>
      </c>
    </row>
    <row r="19" spans="1:15" ht="17.25" customHeight="1">
      <c r="A19" s="391" t="s">
        <v>404</v>
      </c>
      <c r="B19" s="392" t="s">
        <v>405</v>
      </c>
      <c r="C19" s="472">
        <f>'Gov Finance'!C19/$O19*100</f>
        <v>5.5645853379450241</v>
      </c>
      <c r="D19" s="472">
        <f>'Gov Finance'!D19/$O19*100</f>
        <v>12.259121524978545</v>
      </c>
      <c r="E19" s="472">
        <f>'Gov Finance'!E19/$O19*100</f>
        <v>0.51686474397316207</v>
      </c>
      <c r="F19" s="472">
        <f>'Gov Finance'!F19/$O19*100</f>
        <v>18.340571606896731</v>
      </c>
      <c r="G19" s="472">
        <f>'Gov Finance'!G19/$O19*100</f>
        <v>9.4796244766338127</v>
      </c>
      <c r="H19" s="472">
        <f>'Gov Finance'!H19/$O19*100</f>
        <v>2.7004394975684605</v>
      </c>
      <c r="I19" s="472">
        <f>'Gov Finance'!I19/$O19*100</f>
        <v>4.9616414844095384</v>
      </c>
      <c r="J19" s="472">
        <f>'Gov Finance'!J19/$O19*100</f>
        <v>7.6620809819779989</v>
      </c>
      <c r="K19" s="473">
        <f>'Gov Finance'!K19/$O19*100</f>
        <v>1.469326190414272</v>
      </c>
      <c r="M19" s="458"/>
      <c r="O19" s="131">
        <v>76906</v>
      </c>
    </row>
    <row r="20" spans="1:15" ht="17.25" customHeight="1">
      <c r="A20" s="391" t="s">
        <v>406</v>
      </c>
      <c r="B20" s="392" t="s">
        <v>407</v>
      </c>
      <c r="C20" s="472">
        <f>'Gov Finance'!C20/$O20*100</f>
        <v>5.7601657891788953</v>
      </c>
      <c r="D20" s="472">
        <f>'Gov Finance'!D20/$O20*100</f>
        <v>13.810686680855829</v>
      </c>
      <c r="E20" s="472">
        <f>'Gov Finance'!E20/$O20*100</f>
        <v>0.59829730032485728</v>
      </c>
      <c r="F20" s="472">
        <f>'Gov Finance'!F20/$O20*100</f>
        <v>20.169149770359578</v>
      </c>
      <c r="G20" s="472">
        <f>'Gov Finance'!G20/$O20*100</f>
        <v>8.7113251932340106</v>
      </c>
      <c r="H20" s="472">
        <f>'Gov Finance'!H20/$O20*100</f>
        <v>1.8826033381875207</v>
      </c>
      <c r="I20" s="472">
        <f>'Gov Finance'!I20/$O20*100</f>
        <v>6.3474851573877</v>
      </c>
      <c r="J20" s="472">
        <f>'Gov Finance'!J20/$O20*100</f>
        <v>8.230088495575222</v>
      </c>
      <c r="K20" s="473">
        <f>'Gov Finance'!K20/$O20*100</f>
        <v>1.4898622157499719</v>
      </c>
      <c r="M20" s="458"/>
      <c r="O20" s="131">
        <v>89270</v>
      </c>
    </row>
    <row r="21" spans="1:15" ht="17.25" customHeight="1">
      <c r="A21" s="391" t="s">
        <v>408</v>
      </c>
      <c r="B21" s="392" t="s">
        <v>409</v>
      </c>
      <c r="C21" s="472">
        <f>'Gov Finance'!C21/$O21*100</f>
        <v>5.6757174905237102</v>
      </c>
      <c r="D21" s="472">
        <f>'Gov Finance'!D21/$O21*100</f>
        <v>12.568171269436066</v>
      </c>
      <c r="E21" s="472">
        <f>'Gov Finance'!E21/$O21*100</f>
        <v>0.77570201902993741</v>
      </c>
      <c r="F21" s="472">
        <f>'Gov Finance'!F21/$O21*100</f>
        <v>19.019590778989713</v>
      </c>
      <c r="G21" s="472">
        <f>'Gov Finance'!G21/$O21*100</f>
        <v>8.9811054382300615</v>
      </c>
      <c r="H21" s="472">
        <f>'Gov Finance'!H21/$O21*100</f>
        <v>1.910149299914907</v>
      </c>
      <c r="I21" s="472">
        <f>'Gov Finance'!I21/$O21*100</f>
        <v>5.7627446429952816</v>
      </c>
      <c r="J21" s="472">
        <f>'Gov Finance'!J21/$O21*100</f>
        <v>7.6728939429101874</v>
      </c>
      <c r="K21" s="473">
        <f>'Gov Finance'!K21/$O21*100</f>
        <v>2.078981975709755</v>
      </c>
      <c r="M21" s="458"/>
      <c r="O21" s="131">
        <v>103416</v>
      </c>
    </row>
    <row r="22" spans="1:15" ht="17.25" customHeight="1">
      <c r="A22" s="391" t="s">
        <v>410</v>
      </c>
      <c r="B22" s="392" t="s">
        <v>411</v>
      </c>
      <c r="C22" s="472">
        <f>'Gov Finance'!C22/$O22*100</f>
        <v>5.6752513084655645</v>
      </c>
      <c r="D22" s="472">
        <f>'Gov Finance'!D22/$O22*100</f>
        <v>13.275317770208526</v>
      </c>
      <c r="E22" s="472">
        <f>'Gov Finance'!E22/$O22*100</f>
        <v>0.61394035058569418</v>
      </c>
      <c r="F22" s="472">
        <f>'Gov Finance'!F22/$O22*100</f>
        <v>19.564509429259783</v>
      </c>
      <c r="G22" s="472">
        <f>'Gov Finance'!G22/$O22*100</f>
        <v>8.914513583118719</v>
      </c>
      <c r="H22" s="472">
        <f>'Gov Finance'!H22/$O22*100</f>
        <v>1.7984547644761988</v>
      </c>
      <c r="I22" s="472">
        <f>'Gov Finance'!I22/$O22*100</f>
        <v>5.1978898396610447</v>
      </c>
      <c r="J22" s="472">
        <f>'Gov Finance'!J22/$O22*100</f>
        <v>6.996344604137243</v>
      </c>
      <c r="K22" s="473">
        <f>'Gov Finance'!K22/$O22*100</f>
        <v>3.7822547146298908</v>
      </c>
      <c r="M22" s="458"/>
      <c r="O22" s="131">
        <v>120370</v>
      </c>
    </row>
    <row r="23" spans="1:15" ht="17.25" customHeight="1">
      <c r="A23" s="391" t="s">
        <v>412</v>
      </c>
      <c r="B23" s="392" t="s">
        <v>413</v>
      </c>
      <c r="C23" s="472">
        <f>'Gov Finance'!C23/$O23*100</f>
        <v>5.8188337447403446</v>
      </c>
      <c r="D23" s="472">
        <f>'Gov Finance'!D23/$O23*100</f>
        <v>11.046311719413728</v>
      </c>
      <c r="E23" s="472">
        <f>'Gov Finance'!E23/$O23*100</f>
        <v>0.80742807066835243</v>
      </c>
      <c r="F23" s="472">
        <f>'Gov Finance'!F23/$O23*100</f>
        <v>17.672573534822426</v>
      </c>
      <c r="G23" s="472">
        <f>'Gov Finance'!G23/$O23*100</f>
        <v>9.039381350886698</v>
      </c>
      <c r="H23" s="472">
        <f>'Gov Finance'!H23/$O23*100</f>
        <v>1.0996273923484985</v>
      </c>
      <c r="I23" s="472">
        <f>'Gov Finance'!I23/$O23*100</f>
        <v>4.5601958698749723</v>
      </c>
      <c r="J23" s="472">
        <f>'Gov Finance'!J23/$O23*100</f>
        <v>5.6598232622234699</v>
      </c>
      <c r="K23" s="473">
        <f>'Gov Finance'!K23/$O23*100</f>
        <v>1.390622595944798</v>
      </c>
      <c r="M23" s="458"/>
      <c r="O23" s="131">
        <v>149487</v>
      </c>
    </row>
    <row r="24" spans="1:15" ht="17.25" customHeight="1">
      <c r="A24" s="391" t="s">
        <v>414</v>
      </c>
      <c r="B24" s="392" t="s">
        <v>415</v>
      </c>
      <c r="C24" s="472">
        <f>'Gov Finance'!C24/$O24*100</f>
        <v>5.7654221631267717</v>
      </c>
      <c r="D24" s="472">
        <f>'Gov Finance'!D24/$O24*100</f>
        <v>11.321599776059344</v>
      </c>
      <c r="E24" s="472">
        <f>'Gov Finance'!E24/$O24*100</f>
        <v>0.93186139006496627</v>
      </c>
      <c r="F24" s="472">
        <f>'Gov Finance'!F24/$O24*100</f>
        <v>18.018883329251082</v>
      </c>
      <c r="G24" s="472">
        <f>'Gov Finance'!G24/$O24*100</f>
        <v>8.8342255968834937</v>
      </c>
      <c r="H24" s="472">
        <f>'Gov Finance'!H24/$O24*100</f>
        <v>2.2121721077247867</v>
      </c>
      <c r="I24" s="472">
        <f>'Gov Finance'!I24/$O24*100</f>
        <v>4.0361220943116738</v>
      </c>
      <c r="J24" s="472">
        <f>'Gov Finance'!J24/$O24*100</f>
        <v>6.2482942020364609</v>
      </c>
      <c r="K24" s="473">
        <f>'Gov Finance'!K24/$O24*100</f>
        <v>0.94474964134504347</v>
      </c>
      <c r="M24" s="458"/>
      <c r="O24" s="131">
        <v>171474</v>
      </c>
    </row>
    <row r="25" spans="1:15" ht="17.25" customHeight="1">
      <c r="A25" s="391" t="s">
        <v>416</v>
      </c>
      <c r="B25" s="392" t="s">
        <v>417</v>
      </c>
      <c r="C25" s="472">
        <f>'Gov Finance'!C25/$O25*100</f>
        <v>5.274699907663897</v>
      </c>
      <c r="D25" s="472">
        <f>'Gov Finance'!D25/$O25*100</f>
        <v>10.632803404391987</v>
      </c>
      <c r="E25" s="472">
        <f>'Gov Finance'!E25/$O25*100</f>
        <v>0.95256734513629615</v>
      </c>
      <c r="F25" s="472">
        <f>'Gov Finance'!F25/$O25*100</f>
        <v>16.860070657192182</v>
      </c>
      <c r="G25" s="472">
        <f>'Gov Finance'!G25/$O25*100</f>
        <v>9.8261170661206787</v>
      </c>
      <c r="H25" s="472">
        <f>'Gov Finance'!H25/$O25*100</f>
        <v>1.2011722670520695</v>
      </c>
      <c r="I25" s="472">
        <f>'Gov Finance'!I25/$O25*100</f>
        <v>4.5985386807981055</v>
      </c>
      <c r="J25" s="472">
        <f>'Gov Finance'!J25/$O25*100</f>
        <v>5.7997109478501754</v>
      </c>
      <c r="K25" s="473">
        <f>'Gov Finance'!K25/$O25*100</f>
        <v>0.91332450118431097</v>
      </c>
      <c r="M25" s="458"/>
      <c r="O25" s="131">
        <v>199272</v>
      </c>
    </row>
    <row r="26" spans="1:15" ht="17.25" customHeight="1">
      <c r="A26" s="391" t="s">
        <v>418</v>
      </c>
      <c r="B26" s="392" t="s">
        <v>419</v>
      </c>
      <c r="C26" s="472">
        <f>'Gov Finance'!C26/$O26*100</f>
        <v>7.5792859587087937</v>
      </c>
      <c r="D26" s="472">
        <f>'Gov Finance'!D26/$O26*100</f>
        <v>9.0315501311737201</v>
      </c>
      <c r="E26" s="472">
        <f>'Gov Finance'!E26/$O26*100</f>
        <v>1.2105395232120451</v>
      </c>
      <c r="F26" s="472">
        <f>'Gov Finance'!F26/$O26*100</f>
        <v>17.82137561309456</v>
      </c>
      <c r="G26" s="472">
        <f>'Gov Finance'!G26/$O26*100</f>
        <v>11.212592677084523</v>
      </c>
      <c r="H26" s="472">
        <f>'Gov Finance'!H26/$O26*100</f>
        <v>1.7963271358503481</v>
      </c>
      <c r="I26" s="472">
        <f>'Gov Finance'!I26/$O26*100</f>
        <v>3.3362837914908177</v>
      </c>
      <c r="J26" s="472">
        <f>'Gov Finance'!J26/$O26*100</f>
        <v>5.1326109273411653</v>
      </c>
      <c r="K26" s="473">
        <f>'Gov Finance'!K26/$O26*100</f>
        <v>0.86688719060111796</v>
      </c>
      <c r="M26" s="458"/>
      <c r="O26" s="131">
        <v>219175</v>
      </c>
    </row>
    <row r="27" spans="1:15" ht="17.25" customHeight="1">
      <c r="A27" s="391" t="s">
        <v>420</v>
      </c>
      <c r="B27" s="392" t="s">
        <v>421</v>
      </c>
      <c r="C27" s="472">
        <f>'Gov Finance'!C27/$O27*100</f>
        <v>7.5184502215633584</v>
      </c>
      <c r="D27" s="472">
        <f>'Gov Finance'!D27/$O27*100</f>
        <v>10.035835814119793</v>
      </c>
      <c r="E27" s="472">
        <f>'Gov Finance'!E27/$O27*100</f>
        <v>1.1439739989474234</v>
      </c>
      <c r="F27" s="472">
        <f>'Gov Finance'!F27/$O27*100</f>
        <v>18.698260034630572</v>
      </c>
      <c r="G27" s="472">
        <f>'Gov Finance'!G27/$O27*100</f>
        <v>11.205963529425945</v>
      </c>
      <c r="H27" s="472">
        <f>'Gov Finance'!H27/$O27*100</f>
        <v>1.9384684608678537</v>
      </c>
      <c r="I27" s="472">
        <f>'Gov Finance'!I27/$O27*100</f>
        <v>3.8020914938151082</v>
      </c>
      <c r="J27" s="472">
        <f>'Gov Finance'!J27/$O27*100</f>
        <v>5.7405599546829622</v>
      </c>
      <c r="K27" s="473">
        <f>'Gov Finance'!K27/$O27*100</f>
        <v>0.88384294914287331</v>
      </c>
      <c r="M27" s="458"/>
      <c r="O27" s="131">
        <v>248913</v>
      </c>
    </row>
    <row r="28" spans="1:15" ht="15.75" customHeight="1">
      <c r="A28" s="391" t="s">
        <v>422</v>
      </c>
      <c r="B28" s="392" t="s">
        <v>423</v>
      </c>
      <c r="C28" s="472">
        <f>'Gov Finance'!C28/$O28*100</f>
        <v>7.3892832061259197</v>
      </c>
      <c r="D28" s="472">
        <f>'Gov Finance'!D28/$O28*100</f>
        <v>9.4621493478020628</v>
      </c>
      <c r="E28" s="472">
        <f>'Gov Finance'!E28/$O28*100</f>
        <v>1.2310659399029635</v>
      </c>
      <c r="F28" s="472">
        <f>'Gov Finance'!F28/$O28*100</f>
        <v>18.082498493830947</v>
      </c>
      <c r="G28" s="472">
        <f>'Gov Finance'!G28/$O28*100</f>
        <v>10.827804771971351</v>
      </c>
      <c r="H28" s="472">
        <f>'Gov Finance'!H28/$O28*100</f>
        <v>2.134763451248249</v>
      </c>
      <c r="I28" s="472">
        <f>'Gov Finance'!I28/$O28*100</f>
        <v>3.2239582479243385</v>
      </c>
      <c r="J28" s="472">
        <f>'Gov Finance'!J28/$O28*100</f>
        <v>5.3587216991725874</v>
      </c>
      <c r="K28" s="473">
        <f>'Gov Finance'!K28/$O28*100</f>
        <v>1.0694691511623347</v>
      </c>
      <c r="M28" s="458"/>
      <c r="O28" s="131">
        <v>280513</v>
      </c>
    </row>
    <row r="29" spans="1:15" ht="17.25" customHeight="1">
      <c r="A29" s="391" t="s">
        <v>424</v>
      </c>
      <c r="B29" s="392" t="s">
        <v>425</v>
      </c>
      <c r="C29" s="472">
        <f>'Gov Finance'!C29/$O29*100</f>
        <v>7.7259718459671927</v>
      </c>
      <c r="D29" s="472">
        <f>'Gov Finance'!D29/$O29*100</f>
        <v>9.6208732071332417</v>
      </c>
      <c r="E29" s="472">
        <f>'Gov Finance'!E29/$O29*100</f>
        <v>1.3067194070036066</v>
      </c>
      <c r="F29" s="472">
        <f>'Gov Finance'!F29/$O29*100</f>
        <v>18.65356446010404</v>
      </c>
      <c r="G29" s="472">
        <f>'Gov Finance'!G29/$O29*100</f>
        <v>10.948461832505112</v>
      </c>
      <c r="H29" s="472">
        <f>'Gov Finance'!H29/$O29*100</f>
        <v>1.7958117967724243</v>
      </c>
      <c r="I29" s="472">
        <f>'Gov Finance'!I29/$O29*100</f>
        <v>3.6744875267995152</v>
      </c>
      <c r="J29" s="472">
        <f>'Gov Finance'!J29/$O29*100</f>
        <v>5.4702993235719388</v>
      </c>
      <c r="K29" s="473">
        <f>'Gov Finance'!K29/$O29*100</f>
        <v>1.1301500772823214</v>
      </c>
      <c r="M29" s="458"/>
      <c r="O29" s="131">
        <v>300845</v>
      </c>
    </row>
    <row r="30" spans="1:15" ht="17.25" customHeight="1">
      <c r="A30" s="391" t="s">
        <v>426</v>
      </c>
      <c r="B30" s="392" t="s">
        <v>427</v>
      </c>
      <c r="C30" s="472">
        <f>'Gov Finance'!C30/$O30*100</f>
        <v>9.3394262592241759</v>
      </c>
      <c r="D30" s="472">
        <f>'Gov Finance'!D30/$O30*100</f>
        <v>6.722128664818908</v>
      </c>
      <c r="E30" s="472">
        <f>'Gov Finance'!E30/$O30*100</f>
        <v>1.3573717386473938</v>
      </c>
      <c r="F30" s="472">
        <f>'Gov Finance'!F30/$O30*100</f>
        <v>17.418926662690478</v>
      </c>
      <c r="G30" s="472">
        <f>'Gov Finance'!G30/$O30*100</f>
        <v>10.890958846437217</v>
      </c>
      <c r="H30" s="472">
        <f>'Gov Finance'!H30/$O30*100</f>
        <v>1.2678680021985989</v>
      </c>
      <c r="I30" s="472">
        <f>'Gov Finance'!I30/$O30*100</f>
        <v>3.4652592124805572</v>
      </c>
      <c r="J30" s="472">
        <f>'Gov Finance'!J30/$O30*100</f>
        <v>4.7331272146791568</v>
      </c>
      <c r="K30" s="473">
        <f>'Gov Finance'!K30/$O30*100</f>
        <v>1.3770480300319263</v>
      </c>
      <c r="M30" s="458"/>
      <c r="O30" s="131">
        <v>342036</v>
      </c>
    </row>
    <row r="31" spans="1:15" ht="17.25" customHeight="1">
      <c r="A31" s="391" t="s">
        <v>428</v>
      </c>
      <c r="B31" s="392" t="s">
        <v>429</v>
      </c>
      <c r="C31" s="472">
        <f>'Gov Finance'!C31/$O31*100</f>
        <v>9.3755533771818875</v>
      </c>
      <c r="D31" s="472">
        <f>'Gov Finance'!D31/$O31*100</f>
        <v>6.7144942659583444</v>
      </c>
      <c r="E31" s="472">
        <f>'Gov Finance'!E31/$O31*100</f>
        <v>1.3736139219158445</v>
      </c>
      <c r="F31" s="472">
        <f>'Gov Finance'!F31/$O31*100</f>
        <v>17.463661565056078</v>
      </c>
      <c r="G31" s="472">
        <f>'Gov Finance'!G31/$O31*100</f>
        <v>11.301964752508646</v>
      </c>
      <c r="H31" s="472">
        <f>'Gov Finance'!H31/$O31*100</f>
        <v>1.5050992389746185</v>
      </c>
      <c r="I31" s="472">
        <f>'Gov Finance'!I31/$O31*100</f>
        <v>3.112679979340585</v>
      </c>
      <c r="J31" s="472">
        <f>'Gov Finance'!J31/$O31*100</f>
        <v>4.6177792183152029</v>
      </c>
      <c r="K31" s="473">
        <f>'Gov Finance'!K31/$O31*100</f>
        <v>1.449321190656885</v>
      </c>
      <c r="M31" s="458"/>
      <c r="O31" s="131">
        <v>379488</v>
      </c>
    </row>
    <row r="32" spans="1:15" ht="17.25" customHeight="1">
      <c r="A32" s="391" t="s">
        <v>430</v>
      </c>
      <c r="B32" s="392" t="s">
        <v>431</v>
      </c>
      <c r="C32" s="472">
        <f>'Gov Finance'!C32/$O32*100</f>
        <v>10.381738310661266</v>
      </c>
      <c r="D32" s="472">
        <f>'Gov Finance'!D32/$O32*100</f>
        <v>6.411327515092526</v>
      </c>
      <c r="E32" s="472">
        <f>'Gov Finance'!E32/$O32*100</f>
        <v>1.2888699821029816</v>
      </c>
      <c r="F32" s="472">
        <f>'Gov Finance'!F32/$O32*100</f>
        <v>18.081935807856773</v>
      </c>
      <c r="G32" s="472">
        <f>'Gov Finance'!G32/$O32*100</f>
        <v>11.073962913743777</v>
      </c>
      <c r="H32" s="472">
        <f>'Gov Finance'!H32/$O32*100</f>
        <v>1.5295903347421764</v>
      </c>
      <c r="I32" s="472">
        <f>'Gov Finance'!I32/$O32*100</f>
        <v>2.7278641224243216</v>
      </c>
      <c r="J32" s="472">
        <f>'Gov Finance'!J32/$O32*100</f>
        <v>4.2574544571664985</v>
      </c>
      <c r="K32" s="473">
        <f>'Gov Finance'!K32/$O32*100</f>
        <v>1.5854373659580485</v>
      </c>
      <c r="L32" s="458"/>
      <c r="M32" s="458"/>
      <c r="O32" s="131">
        <v>441518.54562668502</v>
      </c>
    </row>
    <row r="33" spans="1:18" ht="17.25" customHeight="1">
      <c r="A33" s="391" t="s">
        <v>432</v>
      </c>
      <c r="B33" s="392" t="s">
        <v>433</v>
      </c>
      <c r="C33" s="472">
        <f>'Gov Finance'!C33/$O33*100</f>
        <v>10.635475510149456</v>
      </c>
      <c r="D33" s="472">
        <f>'Gov Finance'!D33/$O33*100</f>
        <v>5.3920560782732556</v>
      </c>
      <c r="E33" s="472">
        <f>'Gov Finance'!E33/$O33*100</f>
        <v>1.40058860140637</v>
      </c>
      <c r="F33" s="472">
        <f>'Gov Finance'!F33/$O33*100</f>
        <v>17.42812018982908</v>
      </c>
      <c r="G33" s="472">
        <f>'Gov Finance'!G33/$O33*100</f>
        <v>10.979740532270149</v>
      </c>
      <c r="H33" s="472">
        <f>'Gov Finance'!H33/$O33*100</f>
        <v>1.4552722608598718</v>
      </c>
      <c r="I33" s="472">
        <f>'Gov Finance'!I33/$O33*100</f>
        <v>1.6756628184363445</v>
      </c>
      <c r="J33" s="472">
        <f>'Gov Finance'!J33/$O33*100</f>
        <v>3.1309350792962163</v>
      </c>
      <c r="K33" s="473">
        <f>'Gov Finance'!K33/$O33*100</f>
        <v>1.7412405493870864</v>
      </c>
      <c r="L33" s="458"/>
      <c r="M33" s="458"/>
      <c r="O33" s="131">
        <v>459442.55104879028</v>
      </c>
    </row>
    <row r="34" spans="1:18" ht="17.25" customHeight="1">
      <c r="A34" s="391" t="s">
        <v>434</v>
      </c>
      <c r="B34" s="392" t="s">
        <v>435</v>
      </c>
      <c r="C34" s="472">
        <f>'Gov Finance'!C34/$O34*100</f>
        <v>10.582536122442148</v>
      </c>
      <c r="D34" s="472">
        <f>'Gov Finance'!D34/$O34*100</f>
        <v>4.541792376861979</v>
      </c>
      <c r="E34" s="472">
        <f>'Gov Finance'!E34/$O34*100</f>
        <v>1.9420768482254103</v>
      </c>
      <c r="F34" s="472">
        <f>'Gov Finance'!F34/$O34*100</f>
        <v>17.066405347529539</v>
      </c>
      <c r="G34" s="472">
        <f>'Gov Finance'!G34/$O34*100</f>
        <v>11.423442497270813</v>
      </c>
      <c r="H34" s="472">
        <f>'Gov Finance'!H34/$O34*100</f>
        <v>2.3036239264865075</v>
      </c>
      <c r="I34" s="472">
        <f>'Gov Finance'!I34/$O34*100</f>
        <v>0.92363647162921836</v>
      </c>
      <c r="J34" s="472">
        <f>'Gov Finance'!J34/$O34*100</f>
        <v>3.2272603981157255</v>
      </c>
      <c r="K34" s="473">
        <f>'Gov Finance'!K34/$O34*100</f>
        <v>1.8040318439501692</v>
      </c>
      <c r="L34" s="461"/>
      <c r="M34" s="458"/>
      <c r="O34" s="131">
        <v>492230.77906186244</v>
      </c>
    </row>
    <row r="35" spans="1:18" ht="17.25" customHeight="1">
      <c r="A35" s="391" t="s">
        <v>436</v>
      </c>
      <c r="B35" s="392" t="s">
        <v>437</v>
      </c>
      <c r="C35" s="472">
        <f>'Gov Finance'!C35/$O35*100</f>
        <v>10.349734106330928</v>
      </c>
      <c r="D35" s="472">
        <f>'Gov Finance'!D35/$O35*100</f>
        <v>4.3028673808222662</v>
      </c>
      <c r="E35" s="472">
        <f>'Gov Finance'!E35/$O35*100</f>
        <v>2.0111632990369714</v>
      </c>
      <c r="F35" s="472">
        <f>'Gov Finance'!F35/$O35*100</f>
        <v>16.663764786190168</v>
      </c>
      <c r="G35" s="472">
        <f>'Gov Finance'!G35/$O35*100</f>
        <v>11.612689287744534</v>
      </c>
      <c r="H35" s="472">
        <f>'Gov Finance'!H35/$O35*100</f>
        <v>2.10217230884221</v>
      </c>
      <c r="I35" s="472">
        <f>'Gov Finance'!I35/$O35*100</f>
        <v>1.4213327308932981</v>
      </c>
      <c r="J35" s="472">
        <f>'Gov Finance'!J35/$O35*100</f>
        <v>3.5235050397355074</v>
      </c>
      <c r="K35" s="473">
        <f>'Gov Finance'!K35/$O35*100</f>
        <v>1.0447712853606359</v>
      </c>
      <c r="L35" s="458"/>
      <c r="M35" s="458"/>
      <c r="O35" s="131">
        <v>536749.054896191</v>
      </c>
    </row>
    <row r="36" spans="1:18" ht="17.25" customHeight="1">
      <c r="A36" s="391" t="s">
        <v>438</v>
      </c>
      <c r="B36" s="392" t="s">
        <v>439</v>
      </c>
      <c r="C36" s="472">
        <f>'Gov Finance'!C36/$O36*100</f>
        <v>10.465763201522925</v>
      </c>
      <c r="D36" s="472">
        <f>'Gov Finance'!D36/$O36*100</f>
        <v>4.6386560095135012</v>
      </c>
      <c r="E36" s="472">
        <f>'Gov Finance'!E36/$O36*100</f>
        <v>2.2960726119250898</v>
      </c>
      <c r="F36" s="472">
        <f>'Gov Finance'!F36/$O36*100</f>
        <v>17.400491822961516</v>
      </c>
      <c r="G36" s="472">
        <f>'Gov Finance'!G36/$O36*100</f>
        <v>11.897304242114735</v>
      </c>
      <c r="H36" s="472">
        <f>'Gov Finance'!H36/$O36*100</f>
        <v>2.4416160476925097</v>
      </c>
      <c r="I36" s="472">
        <f>'Gov Finance'!I36/$O36*100</f>
        <v>1.5720981482398577</v>
      </c>
      <c r="J36" s="472">
        <f>'Gov Finance'!J36/$O36*100</f>
        <v>4.0137141959323674</v>
      </c>
      <c r="K36" s="473">
        <f>'Gov Finance'!K36/$O36*100</f>
        <v>1.5164443471851436</v>
      </c>
      <c r="L36" s="458"/>
      <c r="M36" s="458"/>
      <c r="O36" s="131">
        <v>589411.67320720293</v>
      </c>
    </row>
    <row r="37" spans="1:18" ht="17.25" customHeight="1">
      <c r="A37" s="391" t="s">
        <v>440</v>
      </c>
      <c r="B37" s="392" t="s">
        <v>441</v>
      </c>
      <c r="C37" s="472">
        <f>'Gov Finance'!C37/$O37*100</f>
        <v>10.246048648584107</v>
      </c>
      <c r="D37" s="472">
        <f>'Gov Finance'!D37/$O37*100</f>
        <v>4.5264214057255785</v>
      </c>
      <c r="E37" s="472">
        <f>'Gov Finance'!E37/$O37*100</f>
        <v>2.1808778688119888</v>
      </c>
      <c r="F37" s="472">
        <f>'Gov Finance'!F37/$O37*100</f>
        <v>16.953347923121676</v>
      </c>
      <c r="G37" s="472">
        <f>'Gov Finance'!G37/$O37*100</f>
        <v>11.050887318612999</v>
      </c>
      <c r="H37" s="472">
        <f>'Gov Finance'!H37/$O37*100</f>
        <v>2.1140243891135788</v>
      </c>
      <c r="I37" s="472">
        <f>'Gov Finance'!I37/$O37*100</f>
        <v>1.2558483906211821</v>
      </c>
      <c r="J37" s="472">
        <f>'Gov Finance'!J37/$O37*100</f>
        <v>3.3698727797347607</v>
      </c>
      <c r="K37" s="473">
        <f>'Gov Finance'!K37/$O37*100</f>
        <v>1.8092779637825955</v>
      </c>
      <c r="M37" s="458"/>
      <c r="O37" s="131">
        <v>654084.12841433403</v>
      </c>
    </row>
    <row r="38" spans="1:18" ht="17.25" customHeight="1">
      <c r="A38" s="391" t="s">
        <v>317</v>
      </c>
      <c r="B38" s="392" t="s">
        <v>442</v>
      </c>
      <c r="C38" s="472">
        <f>'Gov Finance'!C38/$O38*100</f>
        <v>10.596254816378686</v>
      </c>
      <c r="D38" s="472">
        <f>'Gov Finance'!D38/$O38*100</f>
        <v>5.4587012882021773</v>
      </c>
      <c r="E38" s="472">
        <f>'Gov Finance'!E38/$O38*100</f>
        <v>2.3016871824582825</v>
      </c>
      <c r="F38" s="472">
        <f>'Gov Finance'!F38/$O38*100</f>
        <v>18.356643287039141</v>
      </c>
      <c r="G38" s="472">
        <f>'Gov Finance'!G38/$O38*100</f>
        <v>12.0512297604806</v>
      </c>
      <c r="H38" s="472">
        <f>'Gov Finance'!H38/$O38*100</f>
        <v>2.1709555602864579</v>
      </c>
      <c r="I38" s="472">
        <f>'Gov Finance'!I38/$O38*100</f>
        <v>1.3813035874980955</v>
      </c>
      <c r="J38" s="472">
        <f>'Gov Finance'!J38/$O38*100</f>
        <v>3.5522591477845533</v>
      </c>
      <c r="K38" s="473">
        <f>'Gov Finance'!K38/$O38*100</f>
        <v>2.4583178175354026</v>
      </c>
      <c r="M38" s="458"/>
      <c r="O38" s="131">
        <v>727826.96656927792</v>
      </c>
    </row>
    <row r="39" spans="1:18" ht="17.25" customHeight="1">
      <c r="A39" s="391" t="s">
        <v>316</v>
      </c>
      <c r="B39" s="392" t="s">
        <v>443</v>
      </c>
      <c r="C39" s="472">
        <f>'Gov Finance'!C39/$O39*100</f>
        <v>11.211424084773917</v>
      </c>
      <c r="D39" s="472">
        <f>'Gov Finance'!D39/$O39*100</f>
        <v>6.5610938420347704</v>
      </c>
      <c r="E39" s="472">
        <f>'Gov Finance'!E39/$O39*100</f>
        <v>2.0090400585999277</v>
      </c>
      <c r="F39" s="472">
        <f>'Gov Finance'!F39/$O39*100</f>
        <v>19.781557985408615</v>
      </c>
      <c r="G39" s="472">
        <f>'Gov Finance'!G39/$O39*100</f>
        <v>13.194586496040342</v>
      </c>
      <c r="H39" s="472">
        <f>'Gov Finance'!H39/$O39*100</f>
        <v>2.4913254074163844</v>
      </c>
      <c r="I39" s="472">
        <f>'Gov Finance'!I39/$O39*100</f>
        <v>1.1009390929475062</v>
      </c>
      <c r="J39" s="472">
        <f>'Gov Finance'!J39/$O39*100</f>
        <v>3.5922645003638904</v>
      </c>
      <c r="K39" s="473">
        <f>'Gov Finance'!K39/$O39*100</f>
        <v>2.5128662930198855</v>
      </c>
      <c r="M39" s="458"/>
      <c r="O39" s="131">
        <v>815658.20103257697</v>
      </c>
    </row>
    <row r="40" spans="1:18" ht="17.25" customHeight="1">
      <c r="A40" s="391" t="s">
        <v>315</v>
      </c>
      <c r="B40" s="392" t="s">
        <v>444</v>
      </c>
      <c r="C40" s="472">
        <f>'Gov Finance'!C40/$O40*100</f>
        <v>12.925490365518973</v>
      </c>
      <c r="D40" s="472">
        <f>'Gov Finance'!D40/$O40*100</f>
        <v>7.3956257979211415</v>
      </c>
      <c r="E40" s="472">
        <f>'Gov Finance'!E40/$O40*100</f>
        <v>1.9057629898825892</v>
      </c>
      <c r="F40" s="472">
        <f>'Gov Finance'!F40/$O40*100</f>
        <v>22.226879153322702</v>
      </c>
      <c r="G40" s="472">
        <f>'Gov Finance'!G40/$O40*100</f>
        <v>14.517711152759189</v>
      </c>
      <c r="H40" s="472">
        <f>'Gov Finance'!H40/$O40*100</f>
        <v>2.6695969964497235</v>
      </c>
      <c r="I40" s="472">
        <f>'Gov Finance'!I40/$O40*100</f>
        <v>1.0087168079050994</v>
      </c>
      <c r="J40" s="472">
        <f>'Gov Finance'!J40/$O40*100</f>
        <v>3.6783138043548234</v>
      </c>
      <c r="K40" s="473">
        <f>'Gov Finance'!K40/$O40*100</f>
        <v>1.8635667929233848</v>
      </c>
      <c r="M40" s="458"/>
      <c r="O40" s="131">
        <v>988271.52694157092</v>
      </c>
    </row>
    <row r="41" spans="1:18" s="462" customFormat="1" ht="17.25" customHeight="1">
      <c r="A41" s="395" t="s">
        <v>314</v>
      </c>
      <c r="B41" s="396" t="s">
        <v>445</v>
      </c>
      <c r="C41" s="472">
        <f>'Gov Finance'!C41/$O41*100</f>
        <v>15.644004619862564</v>
      </c>
      <c r="D41" s="472">
        <f>'Gov Finance'!D41/$O41*100</f>
        <v>3.396266474006576</v>
      </c>
      <c r="E41" s="472">
        <f>'Gov Finance'!E41/$O41*100</f>
        <v>2.731598411793557</v>
      </c>
      <c r="F41" s="472">
        <f>'Gov Finance'!F41/$O41*100</f>
        <v>21.771869505662696</v>
      </c>
      <c r="G41" s="472">
        <f>'Gov Finance'!G41/$O41*100</f>
        <v>15.086335574727366</v>
      </c>
      <c r="H41" s="472">
        <f>'Gov Finance'!H41/$O41*100</f>
        <v>3.2316251671375791</v>
      </c>
      <c r="I41" s="472">
        <f>'Gov Finance'!I41/$O41*100</f>
        <v>0.94094824415238887</v>
      </c>
      <c r="J41" s="472">
        <f>'Gov Finance'!J41/$O41*100</f>
        <v>4.1725734112899673</v>
      </c>
      <c r="K41" s="473">
        <f>'Gov Finance'!K41/$O41*100</f>
        <v>2.5079361796270105</v>
      </c>
      <c r="L41" s="131"/>
      <c r="M41" s="458"/>
      <c r="O41" s="462">
        <v>1192773.5738653811</v>
      </c>
      <c r="R41" s="131"/>
    </row>
    <row r="42" spans="1:18" ht="17.25" customHeight="1">
      <c r="A42" s="391" t="s">
        <v>313</v>
      </c>
      <c r="B42" s="392" t="s">
        <v>446</v>
      </c>
      <c r="C42" s="472">
        <f>'Gov Finance'!C42/$O42*100</f>
        <v>15.374893132173408</v>
      </c>
      <c r="D42" s="472">
        <f>'Gov Finance'!D42/$O42*100</f>
        <v>3.4622729567256245</v>
      </c>
      <c r="E42" s="472">
        <f>'Gov Finance'!E42/$O42*100</f>
        <v>2.7702525569998349</v>
      </c>
      <c r="F42" s="472">
        <f>'Gov Finance'!F42/$O42*100</f>
        <v>21.607418645898868</v>
      </c>
      <c r="G42" s="472">
        <f>'Gov Finance'!G42/$O42*100</f>
        <v>14.617829434993421</v>
      </c>
      <c r="H42" s="472">
        <f>'Gov Finance'!H42/$O42*100</f>
        <v>3.3594527498356515</v>
      </c>
      <c r="I42" s="472">
        <f>'Gov Finance'!I42/$O42*100</f>
        <v>0.88339508178312687</v>
      </c>
      <c r="J42" s="472">
        <f>'Gov Finance'!J42/$O42*100</f>
        <v>4.2428478316187785</v>
      </c>
      <c r="K42" s="473">
        <f>'Gov Finance'!K42/$O42*100</f>
        <v>3.1102563004667694</v>
      </c>
      <c r="M42" s="458"/>
      <c r="O42" s="131">
        <v>1366954.0672136724</v>
      </c>
    </row>
    <row r="43" spans="1:18" ht="17.25" customHeight="1">
      <c r="A43" s="391" t="s">
        <v>312</v>
      </c>
      <c r="B43" s="392" t="s">
        <v>447</v>
      </c>
      <c r="C43" s="472">
        <f>'Gov Finance'!C43/$O43*100</f>
        <v>15.940094454669667</v>
      </c>
      <c r="D43" s="472">
        <f>'Gov Finance'!D43/$O43*100</f>
        <v>3.3647123121671405</v>
      </c>
      <c r="E43" s="472">
        <f>'Gov Finance'!E43/$O43*100</f>
        <v>2.9015606572651778</v>
      </c>
      <c r="F43" s="472">
        <f>'Gov Finance'!F43/$O43*100</f>
        <v>22.206367424101984</v>
      </c>
      <c r="G43" s="472">
        <f>'Gov Finance'!G43/$O43*100</f>
        <v>16.012186747773701</v>
      </c>
      <c r="H43" s="472">
        <f>'Gov Finance'!H43/$O43*100</f>
        <v>2.6719777998758167</v>
      </c>
      <c r="I43" s="472">
        <f>'Gov Finance'!I43/$O43*100</f>
        <v>0.72564367636736604</v>
      </c>
      <c r="J43" s="472">
        <f>'Gov Finance'!J43/$O43*100</f>
        <v>3.3976214762431831</v>
      </c>
      <c r="K43" s="473">
        <f>'Gov Finance'!K43/$O43*100</f>
        <v>2.3844439339544174</v>
      </c>
      <c r="L43" s="468"/>
      <c r="M43" s="458"/>
      <c r="O43" s="131">
        <v>1527343.5655751596</v>
      </c>
    </row>
    <row r="44" spans="1:18" ht="17.25" customHeight="1">
      <c r="A44" s="395" t="s">
        <v>311</v>
      </c>
      <c r="B44" s="396" t="s">
        <v>448</v>
      </c>
      <c r="C44" s="472">
        <f>'Gov Finance'!C44/$O44*100</f>
        <v>14.599047250294571</v>
      </c>
      <c r="D44" s="472">
        <f>'Gov Finance'!D44/$O44*100</f>
        <v>3.2211249156238679</v>
      </c>
      <c r="E44" s="472">
        <f>'Gov Finance'!E44/$O44*100</f>
        <v>3.3382731157199594</v>
      </c>
      <c r="F44" s="472">
        <f>'Gov Finance'!F44/$O44*100</f>
        <v>21.158445281638397</v>
      </c>
      <c r="G44" s="472">
        <f>'Gov Finance'!G44/$O44*100</f>
        <v>17.508821049284386</v>
      </c>
      <c r="H44" s="472">
        <f>'Gov Finance'!H44/$O44*100</f>
        <v>2.0784409560911388</v>
      </c>
      <c r="I44" s="472">
        <f>'Gov Finance'!I44/$O44*100</f>
        <v>0.70613755687719559</v>
      </c>
      <c r="J44" s="472">
        <f>'Gov Finance'!J44/$O44*100</f>
        <v>2.7845785129683343</v>
      </c>
      <c r="K44" s="473">
        <f>'Gov Finance'!K44/$O44*100</f>
        <v>1.1234649113983151</v>
      </c>
      <c r="M44" s="458"/>
      <c r="O44" s="131">
        <v>1695011.1042007003</v>
      </c>
    </row>
    <row r="45" spans="1:18" ht="17.25" customHeight="1">
      <c r="A45" s="395" t="s">
        <v>310</v>
      </c>
      <c r="B45" s="396" t="s">
        <v>449</v>
      </c>
      <c r="C45" s="472">
        <f>'Gov Finance'!C45/$O45*100</f>
        <v>15.450528388303098</v>
      </c>
      <c r="D45" s="472">
        <f>'Gov Finance'!D45/$O45*100</f>
        <v>3.3949291625613167</v>
      </c>
      <c r="E45" s="472">
        <f>'Gov Finance'!E45/$O45*100</f>
        <v>3.2997960829252277</v>
      </c>
      <c r="F45" s="472">
        <f>'Gov Finance'!F45/$O45*100</f>
        <v>22.145253633789643</v>
      </c>
      <c r="G45" s="472">
        <f>'Gov Finance'!G45/$O45*100</f>
        <v>18.502729662874792</v>
      </c>
      <c r="H45" s="472">
        <f>'Gov Finance'!H45/$O45*100</f>
        <v>2.1483795236411853</v>
      </c>
      <c r="I45" s="472">
        <f>'Gov Finance'!I45/$O45*100</f>
        <v>0.91618541124454544</v>
      </c>
      <c r="J45" s="472">
        <f>'Gov Finance'!J45/$O45*100</f>
        <v>3.0645649348857309</v>
      </c>
      <c r="K45" s="473">
        <f>'Gov Finance'!K45/$O45*100</f>
        <v>1.0171795588562904</v>
      </c>
      <c r="M45" s="458"/>
      <c r="O45" s="131">
        <v>1964539.5767162906</v>
      </c>
    </row>
    <row r="46" spans="1:18" ht="17.25" customHeight="1">
      <c r="A46" s="395" t="s">
        <v>309</v>
      </c>
      <c r="B46" s="396" t="s">
        <v>450</v>
      </c>
      <c r="C46" s="472">
        <f>'Gov Finance'!C46/$O46*100</f>
        <v>15.92742730759956</v>
      </c>
      <c r="D46" s="472">
        <f>'Gov Finance'!D46/$O46*100</f>
        <v>4.1665951099462601</v>
      </c>
      <c r="E46" s="472">
        <f>'Gov Finance'!E46/$O46*100</f>
        <v>4.8497650701751596</v>
      </c>
      <c r="F46" s="472">
        <f>'Gov Finance'!F46/$O46*100</f>
        <v>24.943787487720979</v>
      </c>
      <c r="G46" s="472">
        <f>'Gov Finance'!G46/$O46*100</f>
        <v>19.334240747996596</v>
      </c>
      <c r="H46" s="472">
        <f>'Gov Finance'!H46/$O46*100</f>
        <v>1.7920952340351064</v>
      </c>
      <c r="I46" s="472">
        <f>'Gov Finance'!I46/$O46*100</f>
        <v>1.1985674765407235</v>
      </c>
      <c r="J46" s="472">
        <f>'Gov Finance'!J46/$O46*100</f>
        <v>2.9906627105758297</v>
      </c>
      <c r="K46" s="473">
        <f>'Gov Finance'!K46/$O46*100</f>
        <v>1.9889484996679474</v>
      </c>
      <c r="M46" s="458"/>
      <c r="O46" s="131">
        <v>2130149.574364204</v>
      </c>
    </row>
    <row r="47" spans="1:18" ht="17.25" customHeight="1">
      <c r="A47" s="395" t="s">
        <v>63</v>
      </c>
      <c r="B47" s="396" t="s">
        <v>451</v>
      </c>
      <c r="C47" s="472">
        <f>'Gov Finance'!C47/$O47*100</f>
        <v>16.465155442184514</v>
      </c>
      <c r="D47" s="472">
        <f>'Gov Finance'!D47/$O47*100</f>
        <v>5.4301630418035742</v>
      </c>
      <c r="E47" s="472">
        <f>'Gov Finance'!E47/$O47*100</f>
        <v>4.7797080440563553</v>
      </c>
      <c r="F47" s="472">
        <f>'Gov Finance'!F47/$O47*100</f>
        <v>26.675026528044445</v>
      </c>
      <c r="G47" s="472">
        <f>'Gov Finance'!G47/$O47*100</f>
        <v>21.535903224825617</v>
      </c>
      <c r="H47" s="472">
        <f>'Gov Finance'!H47/$O47*100</f>
        <v>1.7550418332632236</v>
      </c>
      <c r="I47" s="472">
        <f>'Gov Finance'!I47/$O47*100</f>
        <v>1.5292222733300949</v>
      </c>
      <c r="J47" s="472">
        <f>'Gov Finance'!J47/$O47*100</f>
        <v>3.284264106593318</v>
      </c>
      <c r="K47" s="473">
        <f>'Gov Finance'!K47/$O47*100</f>
        <v>3.895613013907949</v>
      </c>
      <c r="M47" s="458"/>
      <c r="O47" s="131">
        <v>2253163.1013304256</v>
      </c>
    </row>
    <row r="48" spans="1:18" ht="17.25" customHeight="1">
      <c r="A48" s="395" t="s">
        <v>64</v>
      </c>
      <c r="B48" s="396" t="s">
        <v>452</v>
      </c>
      <c r="C48" s="472">
        <f>'Gov Finance'!C48/$O48*100</f>
        <v>19.391127505942364</v>
      </c>
      <c r="D48" s="472">
        <f>'Gov Finance'!D48/$O48*100</f>
        <v>7.80519594656176</v>
      </c>
      <c r="E48" s="472">
        <f>'Gov Finance'!E48/$O48*100</f>
        <v>4.1085697409162591</v>
      </c>
      <c r="F48" s="472">
        <f>'Gov Finance'!F48/$O48*100</f>
        <v>31.304893193420387</v>
      </c>
      <c r="G48" s="472">
        <f>'Gov Finance'!G48/$O48*100</f>
        <v>22.905184512500963</v>
      </c>
      <c r="H48" s="472">
        <f>'Gov Finance'!H48/$O48*100</f>
        <v>1.1939572450239098</v>
      </c>
      <c r="I48" s="472">
        <f>'Gov Finance'!I48/$O48*100</f>
        <v>2.1691215996208251</v>
      </c>
      <c r="J48" s="472">
        <f>'Gov Finance'!J48/$O48*100</f>
        <v>3.3630788446447344</v>
      </c>
      <c r="K48" s="473">
        <f>'Gov Finance'!K48/$O48*100</f>
        <v>3.3029702503029417</v>
      </c>
      <c r="M48" s="458"/>
      <c r="O48" s="131">
        <v>2674492.7536630961</v>
      </c>
    </row>
    <row r="49" spans="1:15" ht="17.25" customHeight="1">
      <c r="A49" s="395" t="s">
        <v>65</v>
      </c>
      <c r="B49" s="396" t="s">
        <v>453</v>
      </c>
      <c r="C49" s="472">
        <f>'Gov Finance'!C49/$O49*100</f>
        <v>22.887890976706505</v>
      </c>
      <c r="D49" s="472">
        <f>'Gov Finance'!D49/$O49*100</f>
        <v>8.8906462833027398</v>
      </c>
      <c r="E49" s="472">
        <f>'Gov Finance'!E49/$O49*100</f>
        <v>3.9293748325253195</v>
      </c>
      <c r="F49" s="472">
        <f>'Gov Finance'!F49/$O49*100</f>
        <v>35.707912092534563</v>
      </c>
      <c r="G49" s="472">
        <f>'Gov Finance'!G49/$O49*100</f>
        <v>23.86650224739526</v>
      </c>
      <c r="H49" s="472">
        <f>'Gov Finance'!H49/$O49*100</f>
        <v>1.2912854207943498</v>
      </c>
      <c r="I49" s="472">
        <f>'Gov Finance'!I49/$O49*100</f>
        <v>3.0290610022838762</v>
      </c>
      <c r="J49" s="472">
        <f>'Gov Finance'!J49/$O49*100</f>
        <v>4.3203464230782256</v>
      </c>
      <c r="K49" s="473">
        <f>'Gov Finance'!K49/$O49*100</f>
        <v>4.7538388999489678</v>
      </c>
      <c r="M49" s="458"/>
      <c r="O49" s="131">
        <v>3044927.1219845898</v>
      </c>
    </row>
    <row r="50" spans="1:15" ht="17.25" customHeight="1">
      <c r="A50" s="395" t="s">
        <v>483</v>
      </c>
      <c r="B50" s="396" t="s">
        <v>454</v>
      </c>
      <c r="C50" s="472">
        <f>'Gov Finance'!C50/$O50*100</f>
        <v>20.712937077856548</v>
      </c>
      <c r="D50" s="472">
        <f>'Gov Finance'!D50/$O50*100</f>
        <v>6.9840116474940359</v>
      </c>
      <c r="E50" s="472">
        <f>'Gov Finance'!E50/$O50*100</f>
        <v>4.4083876594047009</v>
      </c>
      <c r="F50" s="472">
        <f>'Gov Finance'!F50/$O50*100</f>
        <v>32.10533638475529</v>
      </c>
      <c r="G50" s="472">
        <f>'Gov Finance'!G50/$O50*100</f>
        <v>24.276154161167284</v>
      </c>
      <c r="H50" s="472">
        <f>'Gov Finance'!H50/$O50*100</f>
        <v>0.66204310483817508</v>
      </c>
      <c r="I50" s="472">
        <f>'Gov Finance'!I50/$O50*100</f>
        <v>3.5958353992360235</v>
      </c>
      <c r="J50" s="472">
        <f>'Gov Finance'!J50/$O50*100</f>
        <v>4.2578785040741991</v>
      </c>
      <c r="K50" s="473">
        <f>'Gov Finance'!K50/$O50*100</f>
        <v>2.7865790866081044</v>
      </c>
      <c r="M50" s="458"/>
      <c r="O50" s="131">
        <v>3458792.914337079</v>
      </c>
    </row>
    <row r="51" spans="1:15" ht="17.25" customHeight="1" thickBot="1">
      <c r="A51" s="463" t="s">
        <v>484</v>
      </c>
      <c r="B51" s="464" t="s">
        <v>455</v>
      </c>
      <c r="C51" s="475">
        <f>'Gov Finance'!C51/$O51*100</f>
        <v>20.879343775508321</v>
      </c>
      <c r="D51" s="475">
        <f>'Gov Finance'!D51/$O51*100</f>
        <v>5.0907061531865736</v>
      </c>
      <c r="E51" s="475">
        <f>'Gov Finance'!E51/$O51*100</f>
        <v>3.0803655234225471</v>
      </c>
      <c r="F51" s="475">
        <f>'Gov Finance'!F51/$O51*100</f>
        <v>29.050415452117441</v>
      </c>
      <c r="G51" s="475">
        <f>'Gov Finance'!G51/$O51*100</f>
        <v>22.334753153160886</v>
      </c>
      <c r="H51" s="475">
        <f>'Gov Finance'!H51/$O51*100</f>
        <v>0.48900421417136475</v>
      </c>
      <c r="I51" s="475">
        <f>'Gov Finance'!I51/$O51*100</f>
        <v>4.3157536122577875</v>
      </c>
      <c r="J51" s="475">
        <f>'Gov Finance'!J51/$O51*100</f>
        <v>4.8047578264291522</v>
      </c>
      <c r="K51" s="476">
        <f>'Gov Finance'!K51/$O51*100</f>
        <v>5.1669795019932545</v>
      </c>
      <c r="M51" s="458"/>
      <c r="O51" s="131">
        <v>3767043.2004793757</v>
      </c>
    </row>
    <row r="52" spans="1:15" ht="54.75" customHeight="1" thickTop="1">
      <c r="A52" s="3180" t="s">
        <v>485</v>
      </c>
      <c r="B52" s="3180"/>
      <c r="C52" s="3180"/>
      <c r="D52" s="3180"/>
      <c r="E52" s="3180"/>
      <c r="F52" s="3180"/>
      <c r="G52" s="3180"/>
      <c r="H52" s="3180"/>
      <c r="I52" s="3180"/>
      <c r="J52" s="3180"/>
      <c r="K52" s="3180"/>
    </row>
    <row r="53" spans="1:15" ht="33.75" customHeight="1">
      <c r="A53" s="3180" t="s">
        <v>486</v>
      </c>
      <c r="B53" s="3180"/>
      <c r="C53" s="3180"/>
      <c r="D53" s="3180"/>
      <c r="E53" s="3180"/>
      <c r="F53" s="3180"/>
      <c r="G53" s="3180"/>
      <c r="H53" s="3180"/>
      <c r="I53" s="3180"/>
      <c r="J53" s="3180"/>
      <c r="K53" s="3180"/>
    </row>
    <row r="54" spans="1:15" s="462" customFormat="1" ht="18.75" customHeight="1">
      <c r="A54" s="3168" t="s">
        <v>487</v>
      </c>
      <c r="B54" s="3168"/>
      <c r="C54" s="3168"/>
      <c r="D54" s="3168"/>
      <c r="E54" s="3168"/>
      <c r="F54" s="3168"/>
      <c r="G54" s="3168"/>
      <c r="H54" s="3168"/>
      <c r="I54" s="3168"/>
      <c r="J54" s="3168"/>
      <c r="K54" s="3168"/>
    </row>
    <row r="55" spans="1:15" s="462" customFormat="1" ht="18.75" customHeight="1">
      <c r="A55" s="3168" t="s">
        <v>488</v>
      </c>
      <c r="B55" s="3168"/>
      <c r="C55" s="3168"/>
      <c r="D55" s="3168"/>
      <c r="E55" s="3168"/>
      <c r="F55" s="3168"/>
      <c r="G55" s="3168"/>
      <c r="H55" s="3168"/>
      <c r="I55" s="3168"/>
      <c r="J55" s="3168"/>
      <c r="K55" s="3168"/>
    </row>
    <row r="56" spans="1:15" s="468" customFormat="1" ht="16.5" customHeight="1">
      <c r="A56" s="3181" t="s">
        <v>489</v>
      </c>
      <c r="B56" s="3181"/>
      <c r="C56" s="3181"/>
      <c r="D56" s="3181"/>
      <c r="E56" s="3181"/>
      <c r="F56" s="3181"/>
      <c r="G56" s="3181"/>
      <c r="H56" s="3181"/>
      <c r="I56" s="3181"/>
      <c r="J56" s="3181"/>
      <c r="K56" s="3181"/>
    </row>
    <row r="59" spans="1:15">
      <c r="A59" s="132"/>
      <c r="B59" s="132"/>
    </row>
    <row r="60" spans="1:15">
      <c r="A60" s="132"/>
      <c r="B60" s="132"/>
    </row>
    <row r="61" spans="1:15">
      <c r="A61" s="132"/>
      <c r="B61" s="132"/>
    </row>
    <row r="62" spans="1:15">
      <c r="B62" s="477"/>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65" right="0.34" top="0.61" bottom="0.57999999999999996" header="0.5" footer="0.5"/>
  <pageSetup paperSize="9" scale="7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55"/>
  <sheetViews>
    <sheetView showGridLines="0" workbookViewId="0">
      <selection activeCell="E67" sqref="E67"/>
    </sheetView>
  </sheetViews>
  <sheetFormatPr defaultColWidth="8.7109375" defaultRowHeight="12.75"/>
  <cols>
    <col min="1" max="2" width="9.85546875" style="506" customWidth="1"/>
    <col min="3" max="3" width="11.85546875" style="506" customWidth="1"/>
    <col min="4" max="4" width="12" style="506" customWidth="1"/>
    <col min="5" max="5" width="10.7109375" style="506" customWidth="1"/>
    <col min="6" max="7" width="10" style="506" customWidth="1"/>
    <col min="8" max="8" width="9" style="506" customWidth="1"/>
    <col min="9" max="9" width="9.85546875" style="506" customWidth="1"/>
    <col min="10" max="11" width="8.7109375" style="506" customWidth="1"/>
    <col min="12" max="16384" width="8.7109375" style="478"/>
  </cols>
  <sheetData>
    <row r="1" spans="1:11" ht="15.75">
      <c r="A1" s="3187" t="s">
        <v>474</v>
      </c>
      <c r="B1" s="3187"/>
      <c r="C1" s="3187"/>
      <c r="D1" s="3187"/>
      <c r="E1" s="3187"/>
      <c r="F1" s="3187"/>
      <c r="G1" s="3187"/>
      <c r="H1" s="3187"/>
      <c r="I1" s="3187"/>
      <c r="J1" s="3187"/>
      <c r="K1" s="3187"/>
    </row>
    <row r="2" spans="1:11" s="479" customFormat="1" ht="20.25">
      <c r="A2" s="3187" t="s">
        <v>497</v>
      </c>
      <c r="B2" s="3187"/>
      <c r="C2" s="3187"/>
      <c r="D2" s="3187"/>
      <c r="E2" s="3187"/>
      <c r="F2" s="3187"/>
      <c r="G2" s="3187"/>
      <c r="H2" s="3187"/>
      <c r="I2" s="3187"/>
      <c r="J2" s="3187"/>
      <c r="K2" s="3187"/>
    </row>
    <row r="3" spans="1:11" s="479" customFormat="1" ht="21" thickBot="1">
      <c r="A3" s="3188" t="s">
        <v>457</v>
      </c>
      <c r="B3" s="3189"/>
      <c r="C3" s="3189"/>
      <c r="D3" s="3189"/>
      <c r="E3" s="3189"/>
      <c r="F3" s="3189"/>
      <c r="G3" s="3189"/>
      <c r="H3" s="3189"/>
      <c r="I3" s="3189"/>
      <c r="J3" s="3189"/>
      <c r="K3" s="3189"/>
    </row>
    <row r="4" spans="1:11" s="480" customFormat="1" ht="21" thickTop="1">
      <c r="A4" s="3190" t="s">
        <v>216</v>
      </c>
      <c r="B4" s="3192" t="s">
        <v>369</v>
      </c>
      <c r="C4" s="3194" t="s">
        <v>142</v>
      </c>
      <c r="D4" s="3195"/>
      <c r="E4" s="3196"/>
      <c r="F4" s="3194" t="s">
        <v>498</v>
      </c>
      <c r="G4" s="3195"/>
      <c r="H4" s="3196"/>
      <c r="I4" s="3194" t="s">
        <v>499</v>
      </c>
      <c r="J4" s="3195"/>
      <c r="K4" s="3197"/>
    </row>
    <row r="5" spans="1:11" s="480" customFormat="1" ht="31.5" customHeight="1">
      <c r="A5" s="3191"/>
      <c r="B5" s="3193"/>
      <c r="C5" s="481" t="s">
        <v>500</v>
      </c>
      <c r="D5" s="481" t="s">
        <v>501</v>
      </c>
      <c r="E5" s="481" t="s">
        <v>502</v>
      </c>
      <c r="F5" s="481" t="s">
        <v>500</v>
      </c>
      <c r="G5" s="481" t="s">
        <v>501</v>
      </c>
      <c r="H5" s="481" t="s">
        <v>502</v>
      </c>
      <c r="I5" s="481" t="s">
        <v>500</v>
      </c>
      <c r="J5" s="481" t="s">
        <v>501</v>
      </c>
      <c r="K5" s="482" t="s">
        <v>502</v>
      </c>
    </row>
    <row r="6" spans="1:11" s="488" customFormat="1" ht="24.95" customHeight="1">
      <c r="A6" s="483" t="s">
        <v>378</v>
      </c>
      <c r="B6" s="484" t="s">
        <v>379</v>
      </c>
      <c r="C6" s="485">
        <v>599.29999999999995</v>
      </c>
      <c r="D6" s="485">
        <v>346.1</v>
      </c>
      <c r="E6" s="486">
        <f t="shared" ref="E6:E49" si="0">C6+D6</f>
        <v>945.4</v>
      </c>
      <c r="F6" s="485">
        <f>C6/'Gov.Fin(as percent of GDP)'!$O6*100</f>
        <v>3.6100234925606891</v>
      </c>
      <c r="G6" s="485">
        <f>D6/'Gov.Fin(as percent of GDP)'!$O6*100</f>
        <v>2.0848141678212158</v>
      </c>
      <c r="H6" s="485">
        <f>E6/'Gov.Fin(as percent of GDP)'!$O6*100</f>
        <v>5.6948376603819044</v>
      </c>
      <c r="I6" s="485" t="s">
        <v>71</v>
      </c>
      <c r="J6" s="485" t="s">
        <v>71</v>
      </c>
      <c r="K6" s="487" t="s">
        <v>71</v>
      </c>
    </row>
    <row r="7" spans="1:11" s="488" customFormat="1" ht="24.95" customHeight="1">
      <c r="A7" s="489" t="s">
        <v>380</v>
      </c>
      <c r="B7" s="490" t="s">
        <v>381</v>
      </c>
      <c r="C7" s="486">
        <v>737.1</v>
      </c>
      <c r="D7" s="486">
        <v>477.2</v>
      </c>
      <c r="E7" s="486">
        <f t="shared" si="0"/>
        <v>1214.3</v>
      </c>
      <c r="F7" s="486">
        <f>C7/'Gov.Fin(as percent of GDP)'!$O7*100</f>
        <v>4.2376681614349776</v>
      </c>
      <c r="G7" s="486">
        <f>D7/'Gov.Fin(as percent of GDP)'!$O7*100</f>
        <v>2.743474761411981</v>
      </c>
      <c r="H7" s="486">
        <f>E7/'Gov.Fin(as percent of GDP)'!$O7*100</f>
        <v>6.9811429228469581</v>
      </c>
      <c r="I7" s="486">
        <f>C7/C6*100-100</f>
        <v>22.993492407809129</v>
      </c>
      <c r="J7" s="486">
        <f>D7/D6*100-100</f>
        <v>37.879225657324469</v>
      </c>
      <c r="K7" s="491">
        <f>E7/E6*100-100</f>
        <v>28.442987095409364</v>
      </c>
    </row>
    <row r="8" spans="1:11" s="488" customFormat="1" ht="24.95" customHeight="1">
      <c r="A8" s="489" t="s">
        <v>382</v>
      </c>
      <c r="B8" s="490" t="s">
        <v>383</v>
      </c>
      <c r="C8" s="486">
        <v>1013.8</v>
      </c>
      <c r="D8" s="486">
        <v>629.4</v>
      </c>
      <c r="E8" s="486">
        <f t="shared" si="0"/>
        <v>1643.1999999999998</v>
      </c>
      <c r="F8" s="486">
        <f>C8/'Gov.Fin(as percent of GDP)'!$O8*100</f>
        <v>5.8668981481481479</v>
      </c>
      <c r="G8" s="486">
        <f>D8/'Gov.Fin(as percent of GDP)'!$O8*100</f>
        <v>3.6423611111111107</v>
      </c>
      <c r="H8" s="486">
        <f>E8/'Gov.Fin(as percent of GDP)'!$O8*100</f>
        <v>9.5092592592592577</v>
      </c>
      <c r="I8" s="486">
        <f t="shared" ref="I8:K51" si="1">C8/C7*100-100</f>
        <v>37.539004205670864</v>
      </c>
      <c r="J8" s="486">
        <f t="shared" si="1"/>
        <v>31.894383906119032</v>
      </c>
      <c r="K8" s="491">
        <f t="shared" si="1"/>
        <v>35.320760932224317</v>
      </c>
    </row>
    <row r="9" spans="1:11" s="488" customFormat="1" ht="24.95" customHeight="1">
      <c r="A9" s="489" t="s">
        <v>384</v>
      </c>
      <c r="B9" s="490" t="s">
        <v>385</v>
      </c>
      <c r="C9" s="486">
        <v>1224.5999999999999</v>
      </c>
      <c r="D9" s="486">
        <v>972.3</v>
      </c>
      <c r="E9" s="486">
        <f t="shared" si="0"/>
        <v>2196.8999999999996</v>
      </c>
      <c r="F9" s="486">
        <f>C9/'Gov.Fin(as percent of GDP)'!$O9*100</f>
        <v>6.207735590814619</v>
      </c>
      <c r="G9" s="486">
        <f>D9/'Gov.Fin(as percent of GDP)'!$O9*100</f>
        <v>4.9287778172048453</v>
      </c>
      <c r="H9" s="486">
        <f>E9/'Gov.Fin(as percent of GDP)'!$O9*100</f>
        <v>11.136513408019463</v>
      </c>
      <c r="I9" s="486">
        <f t="shared" si="1"/>
        <v>20.793055829552173</v>
      </c>
      <c r="J9" s="486">
        <f t="shared" si="1"/>
        <v>54.480457578646337</v>
      </c>
      <c r="K9" s="491">
        <f t="shared" si="1"/>
        <v>33.696445959104182</v>
      </c>
    </row>
    <row r="10" spans="1:11" s="488" customFormat="1" ht="24.95" customHeight="1">
      <c r="A10" s="489" t="s">
        <v>386</v>
      </c>
      <c r="B10" s="490" t="s">
        <v>387</v>
      </c>
      <c r="C10" s="486">
        <v>1395.2</v>
      </c>
      <c r="D10" s="486">
        <v>1320.9</v>
      </c>
      <c r="E10" s="486">
        <f t="shared" si="0"/>
        <v>2716.1000000000004</v>
      </c>
      <c r="F10" s="486">
        <f>C10/'Gov.Fin(as percent of GDP)'!$O10*100</f>
        <v>5.3398652786282916</v>
      </c>
      <c r="G10" s="486">
        <f>D10/'Gov.Fin(as percent of GDP)'!$O10*100</f>
        <v>5.0554960195958367</v>
      </c>
      <c r="H10" s="486">
        <f>E10/'Gov.Fin(as percent of GDP)'!$O10*100</f>
        <v>10.395361298224129</v>
      </c>
      <c r="I10" s="486">
        <f t="shared" si="1"/>
        <v>13.931079536175091</v>
      </c>
      <c r="J10" s="486">
        <f t="shared" si="1"/>
        <v>35.853131749460061</v>
      </c>
      <c r="K10" s="491">
        <f t="shared" si="1"/>
        <v>23.633301470253571</v>
      </c>
    </row>
    <row r="11" spans="1:11" s="488" customFormat="1" ht="24.95" customHeight="1">
      <c r="A11" s="489" t="s">
        <v>388</v>
      </c>
      <c r="B11" s="490" t="s">
        <v>389</v>
      </c>
      <c r="C11" s="486">
        <v>1502.8</v>
      </c>
      <c r="D11" s="486">
        <v>1807.3</v>
      </c>
      <c r="E11" s="486">
        <f t="shared" si="0"/>
        <v>3310.1</v>
      </c>
      <c r="F11" s="486">
        <f>C11/'Gov.Fin(as percent of GDP)'!$O11*100</f>
        <v>6.4356986852811442</v>
      </c>
      <c r="G11" s="486">
        <f>D11/'Gov.Fin(as percent of GDP)'!$O11*100</f>
        <v>7.7397113613977986</v>
      </c>
      <c r="H11" s="486">
        <f>E11/'Gov.Fin(as percent of GDP)'!$O11*100</f>
        <v>14.175410046678943</v>
      </c>
      <c r="I11" s="486">
        <f t="shared" si="1"/>
        <v>7.7121559633027488</v>
      </c>
      <c r="J11" s="486">
        <f t="shared" si="1"/>
        <v>36.823377999848589</v>
      </c>
      <c r="K11" s="491">
        <f t="shared" si="1"/>
        <v>21.869592430322868</v>
      </c>
    </row>
    <row r="12" spans="1:11" s="488" customFormat="1" ht="24.95" customHeight="1">
      <c r="A12" s="489" t="s">
        <v>390</v>
      </c>
      <c r="B12" s="490" t="s">
        <v>391</v>
      </c>
      <c r="C12" s="486">
        <v>1443.8</v>
      </c>
      <c r="D12" s="486">
        <v>2451.3000000000002</v>
      </c>
      <c r="E12" s="486">
        <f t="shared" si="0"/>
        <v>3895.1000000000004</v>
      </c>
      <c r="F12" s="486">
        <f>C12/'Gov.Fin(as percent of GDP)'!$O12*100</f>
        <v>5.287288973523272</v>
      </c>
      <c r="G12" s="486">
        <f>D12/'Gov.Fin(as percent of GDP)'!$O12*100</f>
        <v>8.9768191306258469</v>
      </c>
      <c r="H12" s="486">
        <f>E12/'Gov.Fin(as percent of GDP)'!$O12*100</f>
        <v>14.26410810414912</v>
      </c>
      <c r="I12" s="486">
        <f t="shared" si="1"/>
        <v>-3.9260047910566982</v>
      </c>
      <c r="J12" s="486">
        <f t="shared" si="1"/>
        <v>35.633265091573065</v>
      </c>
      <c r="K12" s="491">
        <f t="shared" si="1"/>
        <v>17.673182079091276</v>
      </c>
    </row>
    <row r="13" spans="1:11" s="488" customFormat="1" ht="24.95" customHeight="1">
      <c r="A13" s="489" t="s">
        <v>392</v>
      </c>
      <c r="B13" s="490" t="s">
        <v>393</v>
      </c>
      <c r="C13" s="486">
        <v>1900</v>
      </c>
      <c r="D13" s="486">
        <v>3177.8</v>
      </c>
      <c r="E13" s="486">
        <f t="shared" si="0"/>
        <v>5077.8</v>
      </c>
      <c r="F13" s="486">
        <f>C13/'Gov.Fin(as percent of GDP)'!$O13*100</f>
        <v>6.1314057054343616</v>
      </c>
      <c r="G13" s="486">
        <f>D13/'Gov.Fin(as percent of GDP)'!$O13*100</f>
        <v>10.254937395120692</v>
      </c>
      <c r="H13" s="486">
        <f>E13/'Gov.Fin(as percent of GDP)'!$O13*100</f>
        <v>16.386343100555052</v>
      </c>
      <c r="I13" s="486">
        <f t="shared" si="1"/>
        <v>31.597174123839864</v>
      </c>
      <c r="J13" s="486">
        <f t="shared" si="1"/>
        <v>29.637335291477996</v>
      </c>
      <c r="K13" s="491">
        <f t="shared" si="1"/>
        <v>30.363790403327243</v>
      </c>
    </row>
    <row r="14" spans="1:11" s="488" customFormat="1" ht="24.95" customHeight="1">
      <c r="A14" s="489" t="s">
        <v>394</v>
      </c>
      <c r="B14" s="490" t="s">
        <v>395</v>
      </c>
      <c r="C14" s="486">
        <v>2878.1</v>
      </c>
      <c r="D14" s="486">
        <v>4717.6000000000004</v>
      </c>
      <c r="E14" s="486">
        <f t="shared" si="0"/>
        <v>7595.7000000000007</v>
      </c>
      <c r="F14" s="486">
        <f>C14/'Gov.Fin(as percent of GDP)'!$O14*100</f>
        <v>8.5098016025546261</v>
      </c>
      <c r="G14" s="486">
        <f>D14/'Gov.Fin(as percent of GDP)'!$O14*100</f>
        <v>13.948730078945035</v>
      </c>
      <c r="H14" s="486">
        <f>E14/'Gov.Fin(as percent of GDP)'!$O14*100</f>
        <v>22.458531681499665</v>
      </c>
      <c r="I14" s="486">
        <f t="shared" si="1"/>
        <v>51.478947368421046</v>
      </c>
      <c r="J14" s="486">
        <f t="shared" si="1"/>
        <v>48.454905909748874</v>
      </c>
      <c r="K14" s="491">
        <f t="shared" si="1"/>
        <v>49.586435070306038</v>
      </c>
    </row>
    <row r="15" spans="1:11" s="488" customFormat="1" ht="24.95" customHeight="1">
      <c r="A15" s="489" t="s">
        <v>396</v>
      </c>
      <c r="B15" s="490" t="s">
        <v>397</v>
      </c>
      <c r="C15" s="486">
        <v>4337.1000000000004</v>
      </c>
      <c r="D15" s="486">
        <v>6321.1</v>
      </c>
      <c r="E15" s="486">
        <f t="shared" si="0"/>
        <v>10658.2</v>
      </c>
      <c r="F15" s="486">
        <f>C15/'Gov.Fin(as percent of GDP)'!$O15*100</f>
        <v>11.038686688724868</v>
      </c>
      <c r="G15" s="486">
        <f>D15/'Gov.Fin(as percent of GDP)'!$O15*100</f>
        <v>16.088317638075846</v>
      </c>
      <c r="H15" s="486">
        <f>E15/'Gov.Fin(as percent of GDP)'!$O15*100</f>
        <v>27.127004326800712</v>
      </c>
      <c r="I15" s="486">
        <f t="shared" si="1"/>
        <v>50.693165630103209</v>
      </c>
      <c r="J15" s="486">
        <f t="shared" si="1"/>
        <v>33.989740546040366</v>
      </c>
      <c r="K15" s="491">
        <f t="shared" si="1"/>
        <v>40.318864620772274</v>
      </c>
    </row>
    <row r="16" spans="1:11" s="488" customFormat="1" ht="24.95" customHeight="1">
      <c r="A16" s="489" t="s">
        <v>398</v>
      </c>
      <c r="B16" s="490" t="s">
        <v>399</v>
      </c>
      <c r="C16" s="486">
        <v>6031.6</v>
      </c>
      <c r="D16" s="486">
        <v>9203.2000000000007</v>
      </c>
      <c r="E16" s="486">
        <f t="shared" si="0"/>
        <v>15234.800000000001</v>
      </c>
      <c r="F16" s="486">
        <f>C16/'Gov.Fin(as percent of GDP)'!$O16*100</f>
        <v>12.946959452207699</v>
      </c>
      <c r="G16" s="486">
        <f>D16/'Gov.Fin(as percent of GDP)'!$O16*100</f>
        <v>19.754867237641406</v>
      </c>
      <c r="H16" s="486">
        <f>E16/'Gov.Fin(as percent of GDP)'!$O16*100</f>
        <v>32.701826689849099</v>
      </c>
      <c r="I16" s="486">
        <f t="shared" si="1"/>
        <v>39.069885407299807</v>
      </c>
      <c r="J16" s="486">
        <f t="shared" si="1"/>
        <v>45.594912277926312</v>
      </c>
      <c r="K16" s="491">
        <f t="shared" si="1"/>
        <v>42.939708393537387</v>
      </c>
    </row>
    <row r="17" spans="1:11" s="488" customFormat="1" ht="24.95" customHeight="1">
      <c r="A17" s="489" t="s">
        <v>400</v>
      </c>
      <c r="B17" s="490" t="s">
        <v>401</v>
      </c>
      <c r="C17" s="486">
        <v>7190.2</v>
      </c>
      <c r="D17" s="486">
        <v>10330.200000000001</v>
      </c>
      <c r="E17" s="486">
        <f t="shared" si="0"/>
        <v>17520.400000000001</v>
      </c>
      <c r="F17" s="486">
        <f>C17/'Gov.Fin(as percent of GDP)'!$O17*100</f>
        <v>12.900922237772274</v>
      </c>
      <c r="G17" s="486">
        <f>D17/'Gov.Fin(as percent of GDP)'!$O17*100</f>
        <v>18.534826138443321</v>
      </c>
      <c r="H17" s="486">
        <f>E17/'Gov.Fin(as percent of GDP)'!$O17*100</f>
        <v>31.435748376215599</v>
      </c>
      <c r="I17" s="486">
        <f t="shared" si="1"/>
        <v>19.208833477021003</v>
      </c>
      <c r="J17" s="486">
        <f t="shared" si="1"/>
        <v>12.245740611961068</v>
      </c>
      <c r="K17" s="491">
        <f t="shared" si="1"/>
        <v>15.002494289390086</v>
      </c>
    </row>
    <row r="18" spans="1:11" s="488" customFormat="1" ht="24.95" customHeight="1">
      <c r="A18" s="489" t="s">
        <v>402</v>
      </c>
      <c r="B18" s="490" t="s">
        <v>403</v>
      </c>
      <c r="C18" s="486">
        <v>8997.4</v>
      </c>
      <c r="D18" s="486">
        <v>15171.9</v>
      </c>
      <c r="E18" s="486">
        <f t="shared" si="0"/>
        <v>24169.3</v>
      </c>
      <c r="F18" s="486">
        <f>C18/'Gov.Fin(as percent of GDP)'!$O18*100</f>
        <v>14.088375297507202</v>
      </c>
      <c r="G18" s="486">
        <f>D18/'Gov.Fin(as percent of GDP)'!$O18*100</f>
        <v>23.756576475009396</v>
      </c>
      <c r="H18" s="486">
        <f>E18/'Gov.Fin(as percent of GDP)'!$O18*100</f>
        <v>37.844951772516595</v>
      </c>
      <c r="I18" s="486">
        <f t="shared" si="1"/>
        <v>25.134210453116751</v>
      </c>
      <c r="J18" s="486">
        <f t="shared" si="1"/>
        <v>46.869373293837469</v>
      </c>
      <c r="K18" s="491">
        <f t="shared" si="1"/>
        <v>37.949476039359809</v>
      </c>
    </row>
    <row r="19" spans="1:11" s="488" customFormat="1" ht="24.95" customHeight="1">
      <c r="A19" s="489" t="s">
        <v>404</v>
      </c>
      <c r="B19" s="490" t="s">
        <v>405</v>
      </c>
      <c r="C19" s="486">
        <v>11636</v>
      </c>
      <c r="D19" s="486">
        <v>20826</v>
      </c>
      <c r="E19" s="486">
        <f t="shared" si="0"/>
        <v>32462</v>
      </c>
      <c r="F19" s="486">
        <f>C19/'Gov.Fin(as percent of GDP)'!$O19*100</f>
        <v>15.13015889527475</v>
      </c>
      <c r="G19" s="486">
        <f>D19/'Gov.Fin(as percent of GDP)'!$O19*100</f>
        <v>27.079811718201441</v>
      </c>
      <c r="H19" s="486">
        <f>E19/'Gov.Fin(as percent of GDP)'!$O19*100</f>
        <v>42.209970613476195</v>
      </c>
      <c r="I19" s="486">
        <f t="shared" si="1"/>
        <v>29.326249805499373</v>
      </c>
      <c r="J19" s="486">
        <f t="shared" si="1"/>
        <v>37.266921084373081</v>
      </c>
      <c r="K19" s="491">
        <f t="shared" si="1"/>
        <v>34.310881986652475</v>
      </c>
    </row>
    <row r="20" spans="1:11" s="488" customFormat="1" ht="24.95" customHeight="1">
      <c r="A20" s="489" t="s">
        <v>406</v>
      </c>
      <c r="B20" s="490" t="s">
        <v>407</v>
      </c>
      <c r="C20" s="486">
        <v>12887.9</v>
      </c>
      <c r="D20" s="486">
        <v>29216.9</v>
      </c>
      <c r="E20" s="486">
        <f t="shared" si="0"/>
        <v>42104.800000000003</v>
      </c>
      <c r="F20" s="486">
        <f>C20/'Gov.Fin(as percent of GDP)'!$O20*100</f>
        <v>14.436988910048168</v>
      </c>
      <c r="G20" s="486">
        <f>D20/'Gov.Fin(as percent of GDP)'!$O20*100</f>
        <v>32.728688249131849</v>
      </c>
      <c r="H20" s="486">
        <f>E20/'Gov.Fin(as percent of GDP)'!$O20*100</f>
        <v>47.165677159180021</v>
      </c>
      <c r="I20" s="486">
        <f t="shared" si="1"/>
        <v>10.75885183911997</v>
      </c>
      <c r="J20" s="486">
        <f t="shared" si="1"/>
        <v>40.290502256794412</v>
      </c>
      <c r="K20" s="491">
        <f t="shared" si="1"/>
        <v>29.704885712525424</v>
      </c>
    </row>
    <row r="21" spans="1:11" s="488" customFormat="1" ht="24.95" customHeight="1">
      <c r="A21" s="489" t="s">
        <v>408</v>
      </c>
      <c r="B21" s="490" t="s">
        <v>409</v>
      </c>
      <c r="C21" s="486">
        <v>14673.1</v>
      </c>
      <c r="D21" s="486">
        <v>36800.9</v>
      </c>
      <c r="E21" s="486">
        <f t="shared" si="0"/>
        <v>51474</v>
      </c>
      <c r="F21" s="486">
        <f>C21/'Gov.Fin(as percent of GDP)'!$O21*100</f>
        <v>14.18842345478456</v>
      </c>
      <c r="G21" s="486">
        <f>D21/'Gov.Fin(as percent of GDP)'!$O21*100</f>
        <v>35.585305948789362</v>
      </c>
      <c r="H21" s="486">
        <f>E21/'Gov.Fin(as percent of GDP)'!$O21*100</f>
        <v>49.77372940357391</v>
      </c>
      <c r="I21" s="486">
        <f t="shared" si="1"/>
        <v>13.85175241893559</v>
      </c>
      <c r="J21" s="486">
        <f t="shared" si="1"/>
        <v>25.957579346200305</v>
      </c>
      <c r="K21" s="491">
        <f t="shared" si="1"/>
        <v>22.252094773042487</v>
      </c>
    </row>
    <row r="22" spans="1:11" s="488" customFormat="1" ht="24.95" customHeight="1">
      <c r="A22" s="489" t="s">
        <v>410</v>
      </c>
      <c r="B22" s="490" t="s">
        <v>411</v>
      </c>
      <c r="C22" s="486">
        <v>20855.900000000001</v>
      </c>
      <c r="D22" s="486">
        <v>59505.3</v>
      </c>
      <c r="E22" s="486">
        <f t="shared" si="0"/>
        <v>80361.200000000012</v>
      </c>
      <c r="F22" s="486">
        <f>C22/'Gov.Fin(as percent of GDP)'!$O22*100</f>
        <v>17.326493312287116</v>
      </c>
      <c r="G22" s="486">
        <f>D22/'Gov.Fin(as percent of GDP)'!$O22*100</f>
        <v>49.435324416382819</v>
      </c>
      <c r="H22" s="486">
        <f>E22/'Gov.Fin(as percent of GDP)'!$O22*100</f>
        <v>66.761817728669953</v>
      </c>
      <c r="I22" s="486">
        <f t="shared" si="1"/>
        <v>42.136971737397005</v>
      </c>
      <c r="J22" s="486">
        <f t="shared" si="1"/>
        <v>61.695230279694272</v>
      </c>
      <c r="K22" s="491">
        <f t="shared" si="1"/>
        <v>56.119982903990376</v>
      </c>
    </row>
    <row r="23" spans="1:11" s="488" customFormat="1" ht="24.95" customHeight="1">
      <c r="A23" s="489" t="s">
        <v>412</v>
      </c>
      <c r="B23" s="490" t="s">
        <v>413</v>
      </c>
      <c r="C23" s="486">
        <v>23234.9</v>
      </c>
      <c r="D23" s="486">
        <v>70923.899999999994</v>
      </c>
      <c r="E23" s="486">
        <f t="shared" si="0"/>
        <v>94158.799999999988</v>
      </c>
      <c r="F23" s="486">
        <f>C23/'Gov.Fin(as percent of GDP)'!$O23*100</f>
        <v>15.543090703539439</v>
      </c>
      <c r="G23" s="486">
        <f>D23/'Gov.Fin(as percent of GDP)'!$O23*100</f>
        <v>47.444861426077182</v>
      </c>
      <c r="H23" s="486">
        <f>E23/'Gov.Fin(as percent of GDP)'!$O23*100</f>
        <v>62.987952129616609</v>
      </c>
      <c r="I23" s="486">
        <f t="shared" si="1"/>
        <v>11.406844106463893</v>
      </c>
      <c r="J23" s="486">
        <f t="shared" si="1"/>
        <v>19.189215078320743</v>
      </c>
      <c r="K23" s="491">
        <f t="shared" si="1"/>
        <v>17.169479798708792</v>
      </c>
    </row>
    <row r="24" spans="1:11" s="488" customFormat="1" ht="24.95" customHeight="1">
      <c r="A24" s="489" t="s">
        <v>414</v>
      </c>
      <c r="B24" s="490" t="s">
        <v>415</v>
      </c>
      <c r="C24" s="486">
        <v>25456</v>
      </c>
      <c r="D24" s="486">
        <v>87420.800000000003</v>
      </c>
      <c r="E24" s="486">
        <f t="shared" si="0"/>
        <v>112876.8</v>
      </c>
      <c r="F24" s="486">
        <f>C24/'Gov.Fin(as percent of GDP)'!$O24*100</f>
        <v>14.845399302518167</v>
      </c>
      <c r="G24" s="486">
        <f>D24/'Gov.Fin(as percent of GDP)'!$O24*100</f>
        <v>50.981956448207889</v>
      </c>
      <c r="H24" s="486">
        <f>E24/'Gov.Fin(as percent of GDP)'!$O24*100</f>
        <v>65.827355750726056</v>
      </c>
      <c r="I24" s="486">
        <f t="shared" si="1"/>
        <v>9.5593267025035402</v>
      </c>
      <c r="J24" s="486">
        <f t="shared" si="1"/>
        <v>23.260001212567289</v>
      </c>
      <c r="K24" s="491">
        <f t="shared" si="1"/>
        <v>19.879182827308782</v>
      </c>
    </row>
    <row r="25" spans="1:11" s="488" customFormat="1" ht="24.95" customHeight="1">
      <c r="A25" s="489" t="s">
        <v>416</v>
      </c>
      <c r="B25" s="490" t="s">
        <v>417</v>
      </c>
      <c r="C25" s="486">
        <v>30631.21</v>
      </c>
      <c r="D25" s="486">
        <v>101966.8</v>
      </c>
      <c r="E25" s="486">
        <f t="shared" si="0"/>
        <v>132598.01</v>
      </c>
      <c r="F25" s="486">
        <f>C25/'Gov.Fin(as percent of GDP)'!$O25*100</f>
        <v>15.371557469187843</v>
      </c>
      <c r="G25" s="486">
        <f>D25/'Gov.Fin(as percent of GDP)'!$O25*100</f>
        <v>51.169657553494716</v>
      </c>
      <c r="H25" s="486">
        <f>E25/'Gov.Fin(as percent of GDP)'!$O25*100</f>
        <v>66.541215022682564</v>
      </c>
      <c r="I25" s="486">
        <f t="shared" si="1"/>
        <v>20.33002042740415</v>
      </c>
      <c r="J25" s="486">
        <f t="shared" si="1"/>
        <v>16.639060726966576</v>
      </c>
      <c r="K25" s="491">
        <f t="shared" si="1"/>
        <v>17.471446745478275</v>
      </c>
    </row>
    <row r="26" spans="1:11" s="488" customFormat="1" ht="24.95" customHeight="1">
      <c r="A26" s="489" t="s">
        <v>418</v>
      </c>
      <c r="B26" s="490" t="s">
        <v>419</v>
      </c>
      <c r="C26" s="486">
        <v>32057.9</v>
      </c>
      <c r="D26" s="486">
        <v>113000.9</v>
      </c>
      <c r="E26" s="486">
        <f t="shared" si="0"/>
        <v>145058.79999999999</v>
      </c>
      <c r="F26" s="486">
        <f>C26/'Gov.Fin(as percent of GDP)'!$O26*100</f>
        <v>14.626622561879776</v>
      </c>
      <c r="G26" s="486">
        <f>D26/'Gov.Fin(as percent of GDP)'!$O26*100</f>
        <v>51.557385650735711</v>
      </c>
      <c r="H26" s="486">
        <f>E26/'Gov.Fin(as percent of GDP)'!$O26*100</f>
        <v>66.184008212615481</v>
      </c>
      <c r="I26" s="486">
        <f t="shared" si="1"/>
        <v>4.6576351374953902</v>
      </c>
      <c r="J26" s="486">
        <f t="shared" si="1"/>
        <v>10.821267314459206</v>
      </c>
      <c r="K26" s="491">
        <f t="shared" si="1"/>
        <v>9.3974185585439614</v>
      </c>
    </row>
    <row r="27" spans="1:11" s="488" customFormat="1" ht="24.95" customHeight="1">
      <c r="A27" s="489" t="s">
        <v>420</v>
      </c>
      <c r="B27" s="490" t="s">
        <v>421</v>
      </c>
      <c r="C27" s="486">
        <v>34241.800000000003</v>
      </c>
      <c r="D27" s="486">
        <v>128044.4</v>
      </c>
      <c r="E27" s="486">
        <f t="shared" si="0"/>
        <v>162286.20000000001</v>
      </c>
      <c r="F27" s="486">
        <f>C27/'Gov.Fin(as percent of GDP)'!$O27*100</f>
        <v>13.756533407254745</v>
      </c>
      <c r="G27" s="486">
        <f>D27/'Gov.Fin(as percent of GDP)'!$O27*100</f>
        <v>51.441427326013503</v>
      </c>
      <c r="H27" s="486">
        <f>E27/'Gov.Fin(as percent of GDP)'!$O27*100</f>
        <v>65.19796073326826</v>
      </c>
      <c r="I27" s="486">
        <f t="shared" si="1"/>
        <v>6.8123613836215071</v>
      </c>
      <c r="J27" s="486">
        <f t="shared" si="1"/>
        <v>13.312725827847387</v>
      </c>
      <c r="K27" s="491">
        <f t="shared" si="1"/>
        <v>11.876149533844213</v>
      </c>
    </row>
    <row r="28" spans="1:11" s="488" customFormat="1" ht="24.95" customHeight="1">
      <c r="A28" s="489" t="s">
        <v>422</v>
      </c>
      <c r="B28" s="490" t="s">
        <v>423</v>
      </c>
      <c r="C28" s="486">
        <v>35890.800000000003</v>
      </c>
      <c r="D28" s="486">
        <v>132086.79999999999</v>
      </c>
      <c r="E28" s="486">
        <f t="shared" si="0"/>
        <v>167977.59999999998</v>
      </c>
      <c r="F28" s="486">
        <f>C28/'Gov.Fin(as percent of GDP)'!$O28*100</f>
        <v>12.79470113684571</v>
      </c>
      <c r="G28" s="486">
        <f>D28/'Gov.Fin(as percent of GDP)'!$O28*100</f>
        <v>47.08758595858302</v>
      </c>
      <c r="H28" s="486">
        <f>E28/'Gov.Fin(as percent of GDP)'!$O28*100</f>
        <v>59.882287095428723</v>
      </c>
      <c r="I28" s="486">
        <f t="shared" si="1"/>
        <v>4.8157515083903348</v>
      </c>
      <c r="J28" s="486">
        <f t="shared" si="1"/>
        <v>3.1570299052516191</v>
      </c>
      <c r="K28" s="491">
        <f t="shared" si="1"/>
        <v>3.5070141515421369</v>
      </c>
    </row>
    <row r="29" spans="1:11" s="488" customFormat="1" ht="24.95" customHeight="1">
      <c r="A29" s="489" t="s">
        <v>424</v>
      </c>
      <c r="B29" s="490" t="s">
        <v>425</v>
      </c>
      <c r="C29" s="486">
        <v>38406.6</v>
      </c>
      <c r="D29" s="486">
        <v>161208</v>
      </c>
      <c r="E29" s="486">
        <f t="shared" si="0"/>
        <v>199614.6</v>
      </c>
      <c r="F29" s="486">
        <f>C29/'Gov.Fin(as percent of GDP)'!$O29*100</f>
        <v>12.766241752397415</v>
      </c>
      <c r="G29" s="486">
        <f>D29/'Gov.Fin(as percent of GDP)'!$O29*100</f>
        <v>53.585068723096605</v>
      </c>
      <c r="H29" s="486">
        <f>E29/'Gov.Fin(as percent of GDP)'!$O29*100</f>
        <v>66.351310475494031</v>
      </c>
      <c r="I29" s="486">
        <f t="shared" si="1"/>
        <v>7.0095957738473231</v>
      </c>
      <c r="J29" s="486">
        <f t="shared" si="1"/>
        <v>22.047017567236111</v>
      </c>
      <c r="K29" s="491">
        <f t="shared" si="1"/>
        <v>18.834058826891223</v>
      </c>
    </row>
    <row r="30" spans="1:11" s="488" customFormat="1" ht="24.95" customHeight="1">
      <c r="A30" s="489" t="s">
        <v>426</v>
      </c>
      <c r="B30" s="490" t="s">
        <v>427</v>
      </c>
      <c r="C30" s="486">
        <v>49669.7</v>
      </c>
      <c r="D30" s="486">
        <v>169465.9</v>
      </c>
      <c r="E30" s="486">
        <f t="shared" si="0"/>
        <v>219135.59999999998</v>
      </c>
      <c r="F30" s="486">
        <f>C30/'Gov.Fin(as percent of GDP)'!$O30*100</f>
        <v>14.521775485621397</v>
      </c>
      <c r="G30" s="486">
        <f>D30/'Gov.Fin(as percent of GDP)'!$O30*100</f>
        <v>49.546217357237246</v>
      </c>
      <c r="H30" s="486">
        <f>E30/'Gov.Fin(as percent of GDP)'!$O30*100</f>
        <v>64.067992842858629</v>
      </c>
      <c r="I30" s="486">
        <f t="shared" si="1"/>
        <v>29.325949185817024</v>
      </c>
      <c r="J30" s="486">
        <f t="shared" si="1"/>
        <v>5.122512530395511</v>
      </c>
      <c r="K30" s="491">
        <f t="shared" si="1"/>
        <v>9.7793447974246135</v>
      </c>
    </row>
    <row r="31" spans="1:11" s="488" customFormat="1" ht="24.95" customHeight="1">
      <c r="A31" s="489" t="s">
        <v>428</v>
      </c>
      <c r="B31" s="490" t="s">
        <v>429</v>
      </c>
      <c r="C31" s="486">
        <v>54357</v>
      </c>
      <c r="D31" s="486">
        <v>190691.20000000001</v>
      </c>
      <c r="E31" s="486">
        <f t="shared" si="0"/>
        <v>245048.2</v>
      </c>
      <c r="F31" s="486">
        <f>C31/'Gov.Fin(as percent of GDP)'!$O31*100</f>
        <v>14.323773083733874</v>
      </c>
      <c r="G31" s="486">
        <f>D31/'Gov.Fin(as percent of GDP)'!$O31*100</f>
        <v>50.249599460325491</v>
      </c>
      <c r="H31" s="486">
        <f>E31/'Gov.Fin(as percent of GDP)'!$O31*100</f>
        <v>64.573372544059367</v>
      </c>
      <c r="I31" s="486">
        <f t="shared" si="1"/>
        <v>9.4369404284704785</v>
      </c>
      <c r="J31" s="486">
        <f t="shared" si="1"/>
        <v>12.524820627630689</v>
      </c>
      <c r="K31" s="491">
        <f t="shared" si="1"/>
        <v>11.824915714288338</v>
      </c>
    </row>
    <row r="32" spans="1:11" s="488" customFormat="1" ht="24.95" customHeight="1">
      <c r="A32" s="489" t="s">
        <v>430</v>
      </c>
      <c r="B32" s="490" t="s">
        <v>431</v>
      </c>
      <c r="C32" s="486">
        <v>60043.8</v>
      </c>
      <c r="D32" s="486">
        <v>201550.6</v>
      </c>
      <c r="E32" s="486">
        <f t="shared" si="0"/>
        <v>261594.40000000002</v>
      </c>
      <c r="F32" s="486">
        <f>C32/'Gov.Fin(as percent of GDP)'!$O32*100</f>
        <v>13.599383444873126</v>
      </c>
      <c r="G32" s="486">
        <f>D32/'Gov.Fin(as percent of GDP)'!$O32*100</f>
        <v>45.649407481609181</v>
      </c>
      <c r="H32" s="486">
        <f>E32/'Gov.Fin(as percent of GDP)'!$O32*100</f>
        <v>59.248790926482307</v>
      </c>
      <c r="I32" s="486">
        <f t="shared" si="1"/>
        <v>10.461946023511231</v>
      </c>
      <c r="J32" s="486">
        <f t="shared" si="1"/>
        <v>5.694756758570918</v>
      </c>
      <c r="K32" s="491">
        <f t="shared" si="1"/>
        <v>6.7522226239572518</v>
      </c>
    </row>
    <row r="33" spans="1:11" s="488" customFormat="1" ht="24.95" customHeight="1">
      <c r="A33" s="489" t="s">
        <v>432</v>
      </c>
      <c r="B33" s="490" t="s">
        <v>433</v>
      </c>
      <c r="C33" s="486">
        <v>73620.899999999994</v>
      </c>
      <c r="D33" s="486">
        <v>220125.6</v>
      </c>
      <c r="E33" s="486">
        <f t="shared" si="0"/>
        <v>293746.5</v>
      </c>
      <c r="F33" s="486">
        <f>C33/'Gov.Fin(as percent of GDP)'!$O33*100</f>
        <v>16.023962045296468</v>
      </c>
      <c r="G33" s="486">
        <f>D33/'Gov.Fin(as percent of GDP)'!$O33*100</f>
        <v>47.911452584770245</v>
      </c>
      <c r="H33" s="486">
        <f>E33/'Gov.Fin(as percent of GDP)'!$O33*100</f>
        <v>63.93541463006671</v>
      </c>
      <c r="I33" s="486">
        <f t="shared" si="1"/>
        <v>22.611993244931199</v>
      </c>
      <c r="J33" s="486">
        <f t="shared" si="1"/>
        <v>9.2160479800109698</v>
      </c>
      <c r="K33" s="491">
        <f t="shared" si="1"/>
        <v>12.290821210239969</v>
      </c>
    </row>
    <row r="34" spans="1:11" s="488" customFormat="1" ht="24.95" customHeight="1">
      <c r="A34" s="489" t="s">
        <v>434</v>
      </c>
      <c r="B34" s="490" t="s">
        <v>435</v>
      </c>
      <c r="C34" s="486">
        <v>79518.2</v>
      </c>
      <c r="D34" s="486">
        <v>223433.2</v>
      </c>
      <c r="E34" s="486">
        <f t="shared" si="0"/>
        <v>302951.40000000002</v>
      </c>
      <c r="F34" s="486">
        <f>C34/'Gov.Fin(as percent of GDP)'!$O34*100</f>
        <v>16.15465821774756</v>
      </c>
      <c r="G34" s="486">
        <f>D34/'Gov.Fin(as percent of GDP)'!$O34*100</f>
        <v>45.391960337352131</v>
      </c>
      <c r="H34" s="486">
        <f>E34/'Gov.Fin(as percent of GDP)'!$O34*100</f>
        <v>61.546618555099698</v>
      </c>
      <c r="I34" s="486">
        <f t="shared" si="1"/>
        <v>8.0103611881952048</v>
      </c>
      <c r="J34" s="486">
        <f t="shared" si="1"/>
        <v>1.5025966993389233</v>
      </c>
      <c r="K34" s="491">
        <f t="shared" si="1"/>
        <v>3.133620315476108</v>
      </c>
    </row>
    <row r="35" spans="1:11" s="488" customFormat="1" ht="24.95" customHeight="1">
      <c r="A35" s="489" t="s">
        <v>436</v>
      </c>
      <c r="B35" s="490" t="s">
        <v>437</v>
      </c>
      <c r="C35" s="486">
        <v>86133.7</v>
      </c>
      <c r="D35" s="486">
        <v>232779.3</v>
      </c>
      <c r="E35" s="486">
        <f t="shared" si="0"/>
        <v>318913</v>
      </c>
      <c r="F35" s="486">
        <f>C35/'Gov.Fin(as percent of GDP)'!$O35*100</f>
        <v>16.047294208400338</v>
      </c>
      <c r="G35" s="486">
        <f>D35/'Gov.Fin(as percent of GDP)'!$O35*100</f>
        <v>43.368367000668542</v>
      </c>
      <c r="H35" s="486">
        <f>E35/'Gov.Fin(as percent of GDP)'!$O35*100</f>
        <v>59.41566120906888</v>
      </c>
      <c r="I35" s="486">
        <f t="shared" si="1"/>
        <v>8.3194790626548496</v>
      </c>
      <c r="J35" s="486">
        <f t="shared" si="1"/>
        <v>4.1829504299271321</v>
      </c>
      <c r="K35" s="491">
        <f t="shared" si="1"/>
        <v>5.268699864070598</v>
      </c>
    </row>
    <row r="36" spans="1:11" s="488" customFormat="1" ht="24.95" customHeight="1">
      <c r="A36" s="489" t="s">
        <v>438</v>
      </c>
      <c r="B36" s="490" t="s">
        <v>439</v>
      </c>
      <c r="C36" s="486">
        <v>87564.3</v>
      </c>
      <c r="D36" s="486">
        <v>219641.9</v>
      </c>
      <c r="E36" s="486">
        <f t="shared" si="0"/>
        <v>307206.2</v>
      </c>
      <c r="F36" s="486">
        <f>C36/'Gov.Fin(as percent of GDP)'!$O36*100</f>
        <v>14.856220869113578</v>
      </c>
      <c r="G36" s="486">
        <f>D36/'Gov.Fin(as percent of GDP)'!$O36*100</f>
        <v>37.264599597230344</v>
      </c>
      <c r="H36" s="486">
        <f>E36/'Gov.Fin(as percent of GDP)'!$O36*100</f>
        <v>52.120820466343929</v>
      </c>
      <c r="I36" s="486">
        <f t="shared" si="1"/>
        <v>1.6609062422722047</v>
      </c>
      <c r="J36" s="486">
        <f t="shared" si="1"/>
        <v>-5.6437148835828594</v>
      </c>
      <c r="K36" s="491">
        <f t="shared" si="1"/>
        <v>-3.6708443995697877</v>
      </c>
    </row>
    <row r="37" spans="1:11" s="488" customFormat="1" ht="24.95" customHeight="1">
      <c r="A37" s="489" t="s">
        <v>440</v>
      </c>
      <c r="B37" s="490" t="s">
        <v>441</v>
      </c>
      <c r="C37" s="486">
        <v>89954.934000000008</v>
      </c>
      <c r="D37" s="486">
        <v>233968.6</v>
      </c>
      <c r="E37" s="486">
        <f t="shared" si="0"/>
        <v>323923.53399999999</v>
      </c>
      <c r="F37" s="486">
        <f>C37/'Gov.Fin(as percent of GDP)'!$O37*100</f>
        <v>13.752807948126428</v>
      </c>
      <c r="G37" s="486">
        <f>D37/'Gov.Fin(as percent of GDP)'!$O37*100</f>
        <v>35.770413901832363</v>
      </c>
      <c r="H37" s="486">
        <f>E37/'Gov.Fin(as percent of GDP)'!$O37*100</f>
        <v>49.523221849958794</v>
      </c>
      <c r="I37" s="486">
        <f t="shared" si="1"/>
        <v>2.7301468749250546</v>
      </c>
      <c r="J37" s="486">
        <f t="shared" si="1"/>
        <v>6.5227536276093048</v>
      </c>
      <c r="K37" s="491">
        <f t="shared" si="1"/>
        <v>5.4417306681961293</v>
      </c>
    </row>
    <row r="38" spans="1:11" s="488" customFormat="1" ht="24.95" customHeight="1">
      <c r="A38" s="489" t="s">
        <v>317</v>
      </c>
      <c r="B38" s="490" t="s">
        <v>442</v>
      </c>
      <c r="C38" s="486">
        <v>99303.8</v>
      </c>
      <c r="D38" s="486">
        <v>216628.9</v>
      </c>
      <c r="E38" s="486">
        <f t="shared" si="0"/>
        <v>315932.7</v>
      </c>
      <c r="F38" s="486">
        <f>C38/'Gov.Fin(as percent of GDP)'!$O38*100</f>
        <v>13.643874789097666</v>
      </c>
      <c r="G38" s="486">
        <f>D38/'Gov.Fin(as percent of GDP)'!$O38*100</f>
        <v>29.763791388647356</v>
      </c>
      <c r="H38" s="486">
        <f>E38/'Gov.Fin(as percent of GDP)'!$O38*100</f>
        <v>43.407666177745021</v>
      </c>
      <c r="I38" s="486">
        <f t="shared" si="1"/>
        <v>10.392832926763077</v>
      </c>
      <c r="J38" s="486">
        <f t="shared" si="1"/>
        <v>-7.411122689112986</v>
      </c>
      <c r="K38" s="491">
        <f t="shared" si="1"/>
        <v>-2.4668889911530698</v>
      </c>
    </row>
    <row r="39" spans="1:11" s="488" customFormat="1" ht="24.95" customHeight="1">
      <c r="A39" s="489" t="s">
        <v>316</v>
      </c>
      <c r="B39" s="490" t="s">
        <v>443</v>
      </c>
      <c r="C39" s="486">
        <v>111239.13499999999</v>
      </c>
      <c r="D39" s="486">
        <v>249965.4</v>
      </c>
      <c r="E39" s="486">
        <f t="shared" si="0"/>
        <v>361204.53499999997</v>
      </c>
      <c r="F39" s="486">
        <f>C39/'Gov.Fin(as percent of GDP)'!$O39*100</f>
        <v>13.637959485870132</v>
      </c>
      <c r="G39" s="486">
        <f>D39/'Gov.Fin(as percent of GDP)'!$O39*100</f>
        <v>30.645851372984172</v>
      </c>
      <c r="H39" s="486">
        <f>E39/'Gov.Fin(as percent of GDP)'!$O39*100</f>
        <v>44.283810858854302</v>
      </c>
      <c r="I39" s="486">
        <f t="shared" si="1"/>
        <v>12.019011357067882</v>
      </c>
      <c r="J39" s="486">
        <f t="shared" si="1"/>
        <v>15.388759302198366</v>
      </c>
      <c r="K39" s="491">
        <f t="shared" si="1"/>
        <v>14.329581901461921</v>
      </c>
    </row>
    <row r="40" spans="1:11" s="488" customFormat="1" ht="24.95" customHeight="1">
      <c r="A40" s="489" t="s">
        <v>315</v>
      </c>
      <c r="B40" s="490" t="s">
        <v>444</v>
      </c>
      <c r="C40" s="486">
        <v>120873.7</v>
      </c>
      <c r="D40" s="486">
        <v>277040.40000000002</v>
      </c>
      <c r="E40" s="486">
        <f t="shared" si="0"/>
        <v>397914.10000000003</v>
      </c>
      <c r="F40" s="486">
        <f>C40/'Gov.Fin(as percent of GDP)'!$O40*100</f>
        <v>12.230818829119858</v>
      </c>
      <c r="G40" s="486">
        <f>D40/'Gov.Fin(as percent of GDP)'!$O40*100</f>
        <v>28.03282219992354</v>
      </c>
      <c r="H40" s="486">
        <f>E40/'Gov.Fin(as percent of GDP)'!$O40*100</f>
        <v>40.263641029043399</v>
      </c>
      <c r="I40" s="486">
        <f t="shared" si="1"/>
        <v>8.6611290172294133</v>
      </c>
      <c r="J40" s="486">
        <f t="shared" si="1"/>
        <v>10.831499079472607</v>
      </c>
      <c r="K40" s="491">
        <f t="shared" si="1"/>
        <v>10.16309637419144</v>
      </c>
    </row>
    <row r="41" spans="1:11" s="488" customFormat="1" ht="24.95" customHeight="1">
      <c r="A41" s="489" t="s">
        <v>314</v>
      </c>
      <c r="B41" s="490" t="s">
        <v>445</v>
      </c>
      <c r="C41" s="486">
        <v>142859.70000000001</v>
      </c>
      <c r="D41" s="486">
        <v>256243.3</v>
      </c>
      <c r="E41" s="486">
        <f t="shared" si="0"/>
        <v>399103</v>
      </c>
      <c r="F41" s="486">
        <f>C41/'Gov.Fin(as percent of GDP)'!$O41*100</f>
        <v>11.977101365269135</v>
      </c>
      <c r="G41" s="486">
        <f>D41/'Gov.Fin(as percent of GDP)'!$O41*100</f>
        <v>21.482979302567962</v>
      </c>
      <c r="H41" s="486">
        <f>E41/'Gov.Fin(as percent of GDP)'!$O41*100</f>
        <v>33.460080667837097</v>
      </c>
      <c r="I41" s="486">
        <f t="shared" si="1"/>
        <v>18.189233886279666</v>
      </c>
      <c r="J41" s="486">
        <f t="shared" si="1"/>
        <v>-7.5068834725910136</v>
      </c>
      <c r="K41" s="491">
        <f t="shared" si="1"/>
        <v>0.29878307906152202</v>
      </c>
    </row>
    <row r="42" spans="1:11" s="488" customFormat="1" ht="20.25">
      <c r="A42" s="489" t="s">
        <v>313</v>
      </c>
      <c r="B42" s="490" t="s">
        <v>446</v>
      </c>
      <c r="C42" s="486">
        <v>179328.39</v>
      </c>
      <c r="D42" s="486">
        <v>259551.8</v>
      </c>
      <c r="E42" s="486">
        <f t="shared" si="0"/>
        <v>438880.19</v>
      </c>
      <c r="F42" s="486">
        <f>C42/'Gov.Fin(as percent of GDP)'!$O42*100</f>
        <v>13.118830712836871</v>
      </c>
      <c r="G42" s="486">
        <f>D42/'Gov.Fin(as percent of GDP)'!$O42*100</f>
        <v>18.987602160550775</v>
      </c>
      <c r="H42" s="486">
        <f>E42/'Gov.Fin(as percent of GDP)'!$O42*100</f>
        <v>32.106432873387647</v>
      </c>
      <c r="I42" s="486">
        <f t="shared" si="1"/>
        <v>25.527626055493613</v>
      </c>
      <c r="J42" s="486">
        <f t="shared" si="1"/>
        <v>1.2911557102175806</v>
      </c>
      <c r="K42" s="491">
        <f t="shared" si="1"/>
        <v>9.9666477074840287</v>
      </c>
    </row>
    <row r="43" spans="1:11" s="488" customFormat="1" ht="24.95" customHeight="1">
      <c r="A43" s="489" t="s">
        <v>312</v>
      </c>
      <c r="B43" s="490" t="s">
        <v>447</v>
      </c>
      <c r="C43" s="486">
        <v>209120.204</v>
      </c>
      <c r="D43" s="486">
        <v>309287.09999999998</v>
      </c>
      <c r="E43" s="486">
        <f t="shared" si="0"/>
        <v>518407.304</v>
      </c>
      <c r="F43" s="486">
        <f>C43/'Gov.Fin(as percent of GDP)'!$O43*100</f>
        <v>13.691759255308778</v>
      </c>
      <c r="G43" s="486">
        <f>D43/'Gov.Fin(as percent of GDP)'!$O43*100</f>
        <v>20.250001831351554</v>
      </c>
      <c r="H43" s="486">
        <f>E43/'Gov.Fin(as percent of GDP)'!$O43*100</f>
        <v>33.941761086660335</v>
      </c>
      <c r="I43" s="486">
        <f t="shared" si="1"/>
        <v>16.612993625827997</v>
      </c>
      <c r="J43" s="486">
        <f t="shared" si="1"/>
        <v>19.161993867890729</v>
      </c>
      <c r="K43" s="491">
        <f t="shared" si="1"/>
        <v>18.120461076176625</v>
      </c>
    </row>
    <row r="44" spans="1:11" s="488" customFormat="1" ht="24.95" customHeight="1">
      <c r="A44" s="489" t="s">
        <v>311</v>
      </c>
      <c r="B44" s="490" t="s">
        <v>448</v>
      </c>
      <c r="C44" s="486">
        <v>207001.70900000003</v>
      </c>
      <c r="D44" s="486">
        <v>333441.5</v>
      </c>
      <c r="E44" s="486">
        <f t="shared" si="0"/>
        <v>540443.20900000003</v>
      </c>
      <c r="F44" s="486">
        <f>C44/'Gov.Fin(as percent of GDP)'!$O44*100</f>
        <v>12.212410201148138</v>
      </c>
      <c r="G44" s="486">
        <f>D44/'Gov.Fin(as percent of GDP)'!$O44*100</f>
        <v>19.671936022934652</v>
      </c>
      <c r="H44" s="486">
        <f>E44/'Gov.Fin(as percent of GDP)'!$O44*100</f>
        <v>31.884346224082794</v>
      </c>
      <c r="I44" s="486">
        <f t="shared" si="1"/>
        <v>-1.0130513262123486</v>
      </c>
      <c r="J44" s="486">
        <f t="shared" si="1"/>
        <v>7.809701730204722</v>
      </c>
      <c r="K44" s="491">
        <f t="shared" si="1"/>
        <v>4.250693389150257</v>
      </c>
    </row>
    <row r="45" spans="1:11" s="488" customFormat="1" ht="24.95" customHeight="1">
      <c r="A45" s="489" t="s">
        <v>310</v>
      </c>
      <c r="B45" s="490" t="s">
        <v>449</v>
      </c>
      <c r="C45" s="486">
        <v>201817.5</v>
      </c>
      <c r="D45" s="486">
        <v>346819.1</v>
      </c>
      <c r="E45" s="486">
        <f t="shared" si="0"/>
        <v>548636.6</v>
      </c>
      <c r="F45" s="486">
        <f>C45/'Gov.Fin(as percent of GDP)'!$O45*100</f>
        <v>10.273017779429827</v>
      </c>
      <c r="G45" s="486">
        <f>D45/'Gov.Fin(as percent of GDP)'!$O45*100</f>
        <v>17.653963509338144</v>
      </c>
      <c r="H45" s="486">
        <f>E45/'Gov.Fin(as percent of GDP)'!$O45*100</f>
        <v>27.926981288767973</v>
      </c>
      <c r="I45" s="486">
        <f t="shared" si="1"/>
        <v>-2.5044281156152266</v>
      </c>
      <c r="J45" s="486">
        <f t="shared" si="1"/>
        <v>4.0119781131023018</v>
      </c>
      <c r="K45" s="491">
        <f>E45/E44*100-100</f>
        <v>1.51605032009941</v>
      </c>
    </row>
    <row r="46" spans="1:11" s="488" customFormat="1" ht="24.95" customHeight="1">
      <c r="A46" s="489" t="s">
        <v>309</v>
      </c>
      <c r="B46" s="490" t="s">
        <v>450</v>
      </c>
      <c r="C46" s="486">
        <v>196785.80000000002</v>
      </c>
      <c r="D46" s="486">
        <v>343261.8</v>
      </c>
      <c r="E46" s="486">
        <f t="shared" si="0"/>
        <v>540047.6</v>
      </c>
      <c r="F46" s="486">
        <f>C46/'Gov.Fin(as percent of GDP)'!$O46*100</f>
        <v>9.2381212271788762</v>
      </c>
      <c r="G46" s="486">
        <f>D46/'Gov.Fin(as percent of GDP)'!$O46*100</f>
        <v>16.114445864791207</v>
      </c>
      <c r="H46" s="486">
        <f>E46/'Gov.Fin(as percent of GDP)'!$O46*100</f>
        <v>25.352567091970084</v>
      </c>
      <c r="I46" s="486">
        <f t="shared" si="1"/>
        <v>-2.4931931076343687</v>
      </c>
      <c r="J46" s="486">
        <f t="shared" si="1"/>
        <v>-1.0256932216247634</v>
      </c>
      <c r="K46" s="491">
        <f t="shared" si="1"/>
        <v>-1.565517138302468</v>
      </c>
    </row>
    <row r="47" spans="1:11" s="488" customFormat="1" ht="24.95" customHeight="1">
      <c r="A47" s="489" t="s">
        <v>63</v>
      </c>
      <c r="B47" s="490" t="s">
        <v>451</v>
      </c>
      <c r="C47" s="486">
        <v>234157.976</v>
      </c>
      <c r="D47" s="486">
        <v>388762.78499999997</v>
      </c>
      <c r="E47" s="486">
        <f t="shared" si="0"/>
        <v>622920.76099999994</v>
      </c>
      <c r="F47" s="486">
        <f>C47/'Gov.Fin(as percent of GDP)'!$O47*100</f>
        <v>10.392411266709308</v>
      </c>
      <c r="G47" s="486">
        <f>D47/'Gov.Fin(as percent of GDP)'!$O47*100</f>
        <v>17.254089806922863</v>
      </c>
      <c r="H47" s="486">
        <f>E47/'Gov.Fin(as percent of GDP)'!$O47*100</f>
        <v>27.646501073632169</v>
      </c>
      <c r="I47" s="486">
        <f t="shared" si="1"/>
        <v>18.991297136277097</v>
      </c>
      <c r="J47" s="486">
        <f t="shared" si="1"/>
        <v>13.255475849628468</v>
      </c>
      <c r="K47" s="491">
        <f t="shared" si="1"/>
        <v>15.345528986704139</v>
      </c>
    </row>
    <row r="48" spans="1:11" s="488" customFormat="1" ht="24.95" customHeight="1">
      <c r="A48" s="489" t="s">
        <v>64</v>
      </c>
      <c r="B48" s="490" t="s">
        <v>452</v>
      </c>
      <c r="C48" s="486">
        <v>283710.69999999995</v>
      </c>
      <c r="D48" s="486">
        <v>413978.80236999999</v>
      </c>
      <c r="E48" s="486">
        <f t="shared" si="0"/>
        <v>697689.50236999989</v>
      </c>
      <c r="F48" s="486">
        <f>C48/'Gov.Fin(as percent of GDP)'!$O48*100</f>
        <v>10.608019020108319</v>
      </c>
      <c r="G48" s="486">
        <f>D48/'Gov.Fin(as percent of GDP)'!$O48*100</f>
        <v>15.478778239462324</v>
      </c>
      <c r="H48" s="486">
        <f>E48/'Gov.Fin(as percent of GDP)'!$O48*100</f>
        <v>26.086797259570638</v>
      </c>
      <c r="I48" s="486">
        <f t="shared" si="1"/>
        <v>21.162091014999191</v>
      </c>
      <c r="J48" s="486">
        <f t="shared" si="1"/>
        <v>6.4862220209683983</v>
      </c>
      <c r="K48" s="491">
        <f t="shared" si="1"/>
        <v>12.002929754656222</v>
      </c>
    </row>
    <row r="49" spans="1:11" s="480" customFormat="1" ht="24.95" customHeight="1">
      <c r="A49" s="489" t="s">
        <v>65</v>
      </c>
      <c r="B49" s="490" t="s">
        <v>453</v>
      </c>
      <c r="C49" s="486">
        <v>390898.7</v>
      </c>
      <c r="D49" s="486">
        <v>525351.272</v>
      </c>
      <c r="E49" s="486">
        <f t="shared" si="0"/>
        <v>916249.97200000007</v>
      </c>
      <c r="F49" s="486">
        <f>C49/'Gov.Fin(as percent of GDP)'!$O49*100</f>
        <v>12.83770298401179</v>
      </c>
      <c r="G49" s="486">
        <f>D49/'Gov.Fin(as percent of GDP)'!$O49*100</f>
        <v>17.253328272027481</v>
      </c>
      <c r="H49" s="486">
        <f>E49/'Gov.Fin(as percent of GDP)'!$O49*100</f>
        <v>30.091031256039276</v>
      </c>
      <c r="I49" s="486">
        <f t="shared" si="1"/>
        <v>37.780739323543344</v>
      </c>
      <c r="J49" s="486">
        <f t="shared" si="1"/>
        <v>26.902940197034326</v>
      </c>
      <c r="K49" s="491">
        <f t="shared" si="1"/>
        <v>31.326323369861001</v>
      </c>
    </row>
    <row r="50" spans="1:11" s="480" customFormat="1" ht="24.95" customHeight="1">
      <c r="A50" s="492" t="s">
        <v>483</v>
      </c>
      <c r="B50" s="493" t="s">
        <v>454</v>
      </c>
      <c r="C50" s="494">
        <v>452967.7</v>
      </c>
      <c r="D50" s="494">
        <v>594614.48</v>
      </c>
      <c r="E50" s="486">
        <f>C50+D50</f>
        <v>1047582.1799999999</v>
      </c>
      <c r="F50" s="486">
        <f>C50/'Gov.Fin(as percent of GDP)'!$O50*100</f>
        <v>13.096120849629326</v>
      </c>
      <c r="G50" s="486">
        <f>D50/'Gov.Fin(as percent of GDP)'!$O50*100</f>
        <v>17.191387132061511</v>
      </c>
      <c r="H50" s="486">
        <f>E50/'Gov.Fin(as percent of GDP)'!$O50*100</f>
        <v>30.287507981690837</v>
      </c>
      <c r="I50" s="486">
        <f t="shared" si="1"/>
        <v>15.87853835277528</v>
      </c>
      <c r="J50" s="486">
        <f t="shared" si="1"/>
        <v>13.18417060956503</v>
      </c>
      <c r="K50" s="491">
        <f t="shared" si="1"/>
        <v>14.333665704057424</v>
      </c>
    </row>
    <row r="51" spans="1:11" s="480" customFormat="1" ht="24.95" customHeight="1" thickBot="1">
      <c r="A51" s="495" t="s">
        <v>484</v>
      </c>
      <c r="B51" s="496" t="s">
        <v>455</v>
      </c>
      <c r="C51" s="497">
        <v>613212</v>
      </c>
      <c r="D51" s="497">
        <v>805829.19</v>
      </c>
      <c r="E51" s="486">
        <f>C51+D51</f>
        <v>1419041.19</v>
      </c>
      <c r="F51" s="486">
        <f>C51/'Gov.Fin(as percent of GDP)'!$O51*100</f>
        <v>16.278337342188316</v>
      </c>
      <c r="G51" s="486">
        <f>D51/'Gov.Fin(as percent of GDP)'!$O51*100</f>
        <v>21.391556908544455</v>
      </c>
      <c r="H51" s="486">
        <f>E51/'Gov.Fin(as percent of GDP)'!$O51*100</f>
        <v>37.669894250732767</v>
      </c>
      <c r="I51" s="486">
        <f t="shared" si="1"/>
        <v>35.376540093256096</v>
      </c>
      <c r="J51" s="486">
        <f t="shared" si="1"/>
        <v>35.521285993573514</v>
      </c>
      <c r="K51" s="491">
        <f t="shared" si="1"/>
        <v>35.458698810626942</v>
      </c>
    </row>
    <row r="52" spans="1:11" s="500" customFormat="1" ht="21" thickTop="1">
      <c r="A52" s="498" t="s">
        <v>503</v>
      </c>
      <c r="B52" s="498"/>
      <c r="C52" s="498"/>
      <c r="D52" s="498"/>
      <c r="E52" s="498"/>
      <c r="F52" s="498"/>
      <c r="G52" s="498"/>
      <c r="H52" s="498"/>
      <c r="I52" s="499"/>
      <c r="J52" s="499"/>
      <c r="K52" s="499"/>
    </row>
    <row r="53" spans="1:11" s="503" customFormat="1" ht="15.75">
      <c r="A53" s="501" t="s">
        <v>504</v>
      </c>
      <c r="B53" s="501"/>
      <c r="C53" s="501"/>
      <c r="D53" s="501"/>
      <c r="E53" s="501"/>
      <c r="F53" s="501"/>
      <c r="G53" s="501"/>
      <c r="H53" s="501"/>
      <c r="I53" s="502"/>
    </row>
    <row r="54" spans="1:11" s="503" customFormat="1" ht="15.75">
      <c r="A54" s="501" t="s">
        <v>505</v>
      </c>
      <c r="B54" s="501"/>
      <c r="C54" s="501"/>
      <c r="D54" s="501"/>
      <c r="E54" s="501"/>
      <c r="F54" s="501"/>
      <c r="G54" s="501"/>
      <c r="H54" s="501"/>
      <c r="I54" s="502"/>
    </row>
    <row r="55" spans="1:11" s="503" customFormat="1" ht="15.75">
      <c r="A55" s="504" t="s">
        <v>506</v>
      </c>
      <c r="B55" s="504"/>
      <c r="C55" s="504"/>
      <c r="D55" s="504"/>
      <c r="E55" s="504"/>
      <c r="F55" s="504"/>
      <c r="G55" s="504"/>
      <c r="H55" s="504"/>
      <c r="I55" s="50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58"/>
  <sheetViews>
    <sheetView showGridLines="0" zoomScale="85" zoomScaleNormal="85" zoomScaleSheetLayoutView="100" workbookViewId="0">
      <pane xSplit="2" ySplit="6" topLeftCell="C37" activePane="bottomRight" state="frozen"/>
      <selection activeCell="E67" sqref="E67"/>
      <selection pane="topRight" activeCell="E67" sqref="E67"/>
      <selection pane="bottomLeft" activeCell="E67" sqref="E67"/>
      <selection pane="bottomRight" activeCell="D68" sqref="D68"/>
    </sheetView>
  </sheetViews>
  <sheetFormatPr defaultColWidth="9.140625" defaultRowHeight="15"/>
  <cols>
    <col min="1" max="1" width="11.7109375" style="136" bestFit="1" customWidth="1"/>
    <col min="2" max="2" width="17.7109375" style="136" customWidth="1"/>
    <col min="3" max="3" width="13.7109375" style="137" customWidth="1"/>
    <col min="4" max="4" width="14.5703125" style="137" customWidth="1"/>
    <col min="5" max="5" width="19.7109375" style="137" customWidth="1"/>
    <col min="6" max="6" width="9.140625" style="136"/>
    <col min="7" max="7" width="14.42578125" style="136" hidden="1" customWidth="1"/>
    <col min="8" max="12" width="0" style="136" hidden="1" customWidth="1"/>
    <col min="13" max="16384" width="9.140625" style="136"/>
  </cols>
  <sheetData>
    <row r="1" spans="1:5" ht="15.75">
      <c r="A1" s="2784" t="s">
        <v>490</v>
      </c>
      <c r="B1" s="2784"/>
      <c r="C1" s="2784"/>
      <c r="D1" s="2784"/>
      <c r="E1" s="2784"/>
    </row>
    <row r="2" spans="1:5" ht="15.75">
      <c r="A2" s="2784" t="s">
        <v>533</v>
      </c>
      <c r="B2" s="2784"/>
      <c r="C2" s="2784"/>
      <c r="D2" s="2784"/>
      <c r="E2" s="2784"/>
    </row>
    <row r="3" spans="1:5" ht="15.75">
      <c r="A3" s="2784" t="s">
        <v>139</v>
      </c>
      <c r="B3" s="2784"/>
      <c r="C3" s="2784"/>
      <c r="D3" s="2784"/>
      <c r="E3" s="2784"/>
    </row>
    <row r="4" spans="1:5" ht="15.75" thickBot="1">
      <c r="A4" s="3210" t="s">
        <v>226</v>
      </c>
      <c r="B4" s="3210"/>
      <c r="C4" s="3210"/>
      <c r="D4" s="3210"/>
      <c r="E4" s="3210"/>
    </row>
    <row r="5" spans="1:5" ht="16.5" customHeight="1" thickTop="1">
      <c r="A5" s="3204" t="s">
        <v>216</v>
      </c>
      <c r="B5" s="3206" t="s">
        <v>201</v>
      </c>
      <c r="C5" s="3202" t="s">
        <v>225</v>
      </c>
      <c r="D5" s="3202" t="s">
        <v>224</v>
      </c>
      <c r="E5" s="3208" t="s">
        <v>223</v>
      </c>
    </row>
    <row r="6" spans="1:5">
      <c r="A6" s="3205"/>
      <c r="B6" s="3207"/>
      <c r="C6" s="3203"/>
      <c r="D6" s="3203"/>
      <c r="E6" s="3209"/>
    </row>
    <row r="7" spans="1:5" ht="15.75">
      <c r="A7" s="3198" t="s">
        <v>64</v>
      </c>
      <c r="B7" s="145" t="s">
        <v>208</v>
      </c>
      <c r="C7" s="144">
        <v>2305.4</v>
      </c>
      <c r="D7" s="144">
        <v>41065.9</v>
      </c>
      <c r="E7" s="143">
        <v>184972.80000000005</v>
      </c>
    </row>
    <row r="8" spans="1:5" ht="15.75">
      <c r="A8" s="3199"/>
      <c r="B8" s="142" t="s">
        <v>207</v>
      </c>
      <c r="C8" s="141">
        <v>31547.599999999995</v>
      </c>
      <c r="D8" s="141">
        <v>80474.600000000006</v>
      </c>
      <c r="E8" s="140">
        <v>200898.60000000003</v>
      </c>
    </row>
    <row r="9" spans="1:5" ht="15.75">
      <c r="A9" s="3199"/>
      <c r="B9" s="142" t="s">
        <v>202</v>
      </c>
      <c r="C9" s="141">
        <v>95161.7</v>
      </c>
      <c r="D9" s="141">
        <v>126115.3</v>
      </c>
      <c r="E9" s="140">
        <v>196623.90000000005</v>
      </c>
    </row>
    <row r="10" spans="1:5" ht="15.75">
      <c r="A10" s="3199"/>
      <c r="B10" s="142" t="s">
        <v>206</v>
      </c>
      <c r="C10" s="141">
        <v>140684.4</v>
      </c>
      <c r="D10" s="141">
        <v>168039.2</v>
      </c>
      <c r="E10" s="140">
        <v>195964.80000000005</v>
      </c>
    </row>
    <row r="11" spans="1:5" ht="15.75">
      <c r="A11" s="3199"/>
      <c r="B11" s="142" t="s">
        <v>205</v>
      </c>
      <c r="C11" s="141">
        <v>194609.4</v>
      </c>
      <c r="D11" s="141">
        <v>207599.5</v>
      </c>
      <c r="E11" s="140">
        <v>199137.00000000006</v>
      </c>
    </row>
    <row r="12" spans="1:5" ht="15.75">
      <c r="A12" s="3199"/>
      <c r="B12" s="142" t="s">
        <v>204</v>
      </c>
      <c r="C12" s="141">
        <v>248203.6</v>
      </c>
      <c r="D12" s="141">
        <v>277571.5</v>
      </c>
      <c r="E12" s="140">
        <v>217610.49999999997</v>
      </c>
    </row>
    <row r="13" spans="1:5" ht="15.75">
      <c r="A13" s="3199"/>
      <c r="B13" s="142" t="s">
        <v>203</v>
      </c>
      <c r="C13" s="141">
        <v>313304</v>
      </c>
      <c r="D13" s="141">
        <v>319152.3</v>
      </c>
      <c r="E13" s="140">
        <v>201611.4</v>
      </c>
    </row>
    <row r="14" spans="1:5" ht="15.75">
      <c r="A14" s="3199"/>
      <c r="B14" s="142" t="s">
        <v>213</v>
      </c>
      <c r="C14" s="141">
        <v>374956.10000000003</v>
      </c>
      <c r="D14" s="141">
        <v>354160.19999999995</v>
      </c>
      <c r="E14" s="140">
        <v>195712</v>
      </c>
    </row>
    <row r="15" spans="1:5" ht="15.75">
      <c r="A15" s="3199"/>
      <c r="B15" s="142" t="s">
        <v>212</v>
      </c>
      <c r="C15" s="141">
        <v>419933.9</v>
      </c>
      <c r="D15" s="141">
        <v>418946.9</v>
      </c>
      <c r="E15" s="140">
        <v>234661.10000000009</v>
      </c>
    </row>
    <row r="16" spans="1:5" ht="15.75">
      <c r="A16" s="3199"/>
      <c r="B16" s="142" t="s">
        <v>211</v>
      </c>
      <c r="C16" s="141">
        <v>478629.89999999997</v>
      </c>
      <c r="D16" s="141">
        <v>464416.8</v>
      </c>
      <c r="E16" s="140">
        <v>262349.49999999994</v>
      </c>
    </row>
    <row r="17" spans="1:5" ht="15.75">
      <c r="A17" s="3199"/>
      <c r="B17" s="142" t="s">
        <v>210</v>
      </c>
      <c r="C17" s="141">
        <v>555101.89999999991</v>
      </c>
      <c r="D17" s="141">
        <v>527140.6</v>
      </c>
      <c r="E17" s="140">
        <v>269072.99999999988</v>
      </c>
    </row>
    <row r="18" spans="1:5" ht="15.75">
      <c r="A18" s="3200"/>
      <c r="B18" s="155" t="s">
        <v>209</v>
      </c>
      <c r="C18" s="147">
        <v>815703</v>
      </c>
      <c r="D18" s="147">
        <v>609117.30000000005</v>
      </c>
      <c r="E18" s="146">
        <v>106272.10000000006</v>
      </c>
    </row>
    <row r="19" spans="1:5" ht="15.75">
      <c r="A19" s="3198" t="s">
        <v>65</v>
      </c>
      <c r="B19" s="151" t="s">
        <v>208</v>
      </c>
      <c r="C19" s="144">
        <v>18572</v>
      </c>
      <c r="D19" s="144">
        <v>45787.3</v>
      </c>
      <c r="E19" s="154">
        <v>228942.19999999998</v>
      </c>
    </row>
    <row r="20" spans="1:5" ht="15.75">
      <c r="A20" s="3199"/>
      <c r="B20" s="150" t="s">
        <v>207</v>
      </c>
      <c r="C20" s="141">
        <v>72376.100000000006</v>
      </c>
      <c r="D20" s="141">
        <v>88791.1</v>
      </c>
      <c r="E20" s="153">
        <v>258381.1</v>
      </c>
    </row>
    <row r="21" spans="1:5" ht="15.75">
      <c r="A21" s="3199"/>
      <c r="B21" s="150" t="s">
        <v>202</v>
      </c>
      <c r="C21" s="141">
        <v>138835.99999999997</v>
      </c>
      <c r="D21" s="141">
        <v>139648.79999999999</v>
      </c>
      <c r="E21" s="153">
        <v>246040.79999999996</v>
      </c>
    </row>
    <row r="22" spans="1:5" ht="15.75">
      <c r="A22" s="3199"/>
      <c r="B22" s="150" t="s">
        <v>206</v>
      </c>
      <c r="C22" s="141">
        <v>176703</v>
      </c>
      <c r="D22" s="141">
        <v>195425.6</v>
      </c>
      <c r="E22" s="153">
        <v>308740.19999999995</v>
      </c>
    </row>
    <row r="23" spans="1:5" ht="15.75">
      <c r="A23" s="3199"/>
      <c r="B23" s="150" t="s">
        <v>205</v>
      </c>
      <c r="C23" s="141">
        <v>256299</v>
      </c>
      <c r="D23" s="141">
        <v>242972.2</v>
      </c>
      <c r="E23" s="153">
        <v>348993.79999999993</v>
      </c>
    </row>
    <row r="24" spans="1:5" ht="15.75">
      <c r="A24" s="3199"/>
      <c r="B24" s="150" t="s">
        <v>204</v>
      </c>
      <c r="C24" s="141">
        <v>364946.2</v>
      </c>
      <c r="D24" s="141">
        <v>331206.8</v>
      </c>
      <c r="E24" s="140">
        <v>303173.90000000002</v>
      </c>
    </row>
    <row r="25" spans="1:5" ht="15.75">
      <c r="A25" s="3199"/>
      <c r="B25" s="150" t="s">
        <v>203</v>
      </c>
      <c r="C25" s="141">
        <v>428883.5</v>
      </c>
      <c r="D25" s="141">
        <v>381343.2</v>
      </c>
      <c r="E25" s="140">
        <v>301639.60000000009</v>
      </c>
    </row>
    <row r="26" spans="1:5" ht="15.75">
      <c r="A26" s="3199"/>
      <c r="B26" s="150" t="s">
        <v>213</v>
      </c>
      <c r="C26" s="141">
        <v>506550.99999999994</v>
      </c>
      <c r="D26" s="141">
        <v>430057.9</v>
      </c>
      <c r="E26" s="140">
        <v>274025.30000000016</v>
      </c>
    </row>
    <row r="27" spans="1:5" ht="15.75">
      <c r="A27" s="3199"/>
      <c r="B27" s="150" t="s">
        <v>212</v>
      </c>
      <c r="C27" s="141">
        <v>643636.39999999991</v>
      </c>
      <c r="D27" s="141">
        <v>505903.3</v>
      </c>
      <c r="E27" s="140">
        <v>288638.20000000019</v>
      </c>
    </row>
    <row r="28" spans="1:5" ht="15.75">
      <c r="A28" s="3199"/>
      <c r="B28" s="150" t="s">
        <v>211</v>
      </c>
      <c r="C28" s="141">
        <v>727560.3</v>
      </c>
      <c r="D28" s="141">
        <v>562536.6</v>
      </c>
      <c r="E28" s="140">
        <v>269507.60000000009</v>
      </c>
    </row>
    <row r="29" spans="1:5" ht="15.75">
      <c r="A29" s="3199"/>
      <c r="B29" s="150" t="s">
        <v>210</v>
      </c>
      <c r="C29" s="141">
        <v>832040.4</v>
      </c>
      <c r="D29" s="141">
        <v>625774.5</v>
      </c>
      <c r="E29" s="140">
        <v>248484.60000000012</v>
      </c>
    </row>
    <row r="30" spans="1:5" ht="15.75">
      <c r="A30" s="3200"/>
      <c r="B30" s="152" t="s">
        <v>209</v>
      </c>
      <c r="C30" s="147">
        <v>1066175.4000000001</v>
      </c>
      <c r="D30" s="147">
        <v>726724.6</v>
      </c>
      <c r="E30" s="146">
        <v>89497.199999999866</v>
      </c>
    </row>
    <row r="31" spans="1:5" ht="15.75">
      <c r="A31" s="3198" t="s">
        <v>66</v>
      </c>
      <c r="B31" s="151" t="s">
        <v>208</v>
      </c>
      <c r="C31" s="144">
        <v>10640</v>
      </c>
      <c r="D31" s="144">
        <v>65578.100000000006</v>
      </c>
      <c r="E31" s="143">
        <v>141466.99999999983</v>
      </c>
    </row>
    <row r="32" spans="1:5" ht="15.75">
      <c r="A32" s="3199"/>
      <c r="B32" s="150" t="s">
        <v>207</v>
      </c>
      <c r="C32" s="141">
        <v>66333.100000000006</v>
      </c>
      <c r="D32" s="141">
        <v>119202.8</v>
      </c>
      <c r="E32" s="140">
        <v>164798.99999999983</v>
      </c>
    </row>
    <row r="33" spans="1:12" ht="15.75">
      <c r="A33" s="3199"/>
      <c r="B33" s="150" t="s">
        <v>202</v>
      </c>
      <c r="C33" s="141">
        <v>170952.5</v>
      </c>
      <c r="D33" s="141">
        <v>200320.09999999998</v>
      </c>
      <c r="E33" s="140">
        <v>145228.59999999998</v>
      </c>
    </row>
    <row r="34" spans="1:12" ht="15.75">
      <c r="A34" s="3199"/>
      <c r="B34" s="150" t="s">
        <v>206</v>
      </c>
      <c r="C34" s="141">
        <v>207680.30000000002</v>
      </c>
      <c r="D34" s="141">
        <v>255016.80000000002</v>
      </c>
      <c r="E34" s="140">
        <v>169600.19999999981</v>
      </c>
    </row>
    <row r="35" spans="1:12" ht="15.75">
      <c r="A35" s="3199"/>
      <c r="B35" s="150" t="s">
        <v>205</v>
      </c>
      <c r="C35" s="141">
        <v>273736.5</v>
      </c>
      <c r="D35" s="141">
        <v>306868.8</v>
      </c>
      <c r="E35" s="140">
        <v>119379.99999999983</v>
      </c>
    </row>
    <row r="36" spans="1:12" ht="15.75">
      <c r="A36" s="3199"/>
      <c r="B36" s="150" t="s">
        <v>204</v>
      </c>
      <c r="C36" s="141">
        <v>339292.5</v>
      </c>
      <c r="D36" s="141">
        <v>411432.3</v>
      </c>
      <c r="E36" s="140">
        <v>178750</v>
      </c>
    </row>
    <row r="37" spans="1:12" ht="15.75">
      <c r="A37" s="3199"/>
      <c r="B37" s="150" t="s">
        <v>203</v>
      </c>
      <c r="C37" s="141">
        <v>415508</v>
      </c>
      <c r="D37" s="141">
        <v>465741.9</v>
      </c>
      <c r="E37" s="140">
        <v>179747.10000000003</v>
      </c>
      <c r="G37" s="136" t="s">
        <v>269</v>
      </c>
      <c r="H37" s="205" t="s">
        <v>268</v>
      </c>
      <c r="I37" s="205" t="s">
        <v>264</v>
      </c>
      <c r="J37" s="205" t="s">
        <v>265</v>
      </c>
      <c r="K37" s="205" t="s">
        <v>266</v>
      </c>
      <c r="L37" s="205" t="s">
        <v>267</v>
      </c>
    </row>
    <row r="38" spans="1:12" ht="15.75">
      <c r="A38" s="3199"/>
      <c r="B38" s="150" t="s">
        <v>213</v>
      </c>
      <c r="C38" s="141">
        <v>519577.1</v>
      </c>
      <c r="D38" s="141">
        <v>520792.4</v>
      </c>
      <c r="E38" s="140">
        <v>131944.39999999997</v>
      </c>
      <c r="G38" s="136" t="s">
        <v>225</v>
      </c>
      <c r="I38" s="136">
        <v>43</v>
      </c>
      <c r="J38" s="136">
        <f>C29/C17*100-100</f>
        <v>49.889668905835151</v>
      </c>
      <c r="K38" s="136">
        <f>C41/C29*100-100</f>
        <v>-4.7361762722098604</v>
      </c>
      <c r="L38" s="136">
        <f>C57/C41*100-100</f>
        <v>-77.670449205086584</v>
      </c>
    </row>
    <row r="39" spans="1:12" ht="15.75">
      <c r="A39" s="3199"/>
      <c r="B39" s="150" t="s">
        <v>212</v>
      </c>
      <c r="C39" s="141">
        <v>596617.89999999991</v>
      </c>
      <c r="D39" s="141">
        <v>604601.9</v>
      </c>
      <c r="E39" s="140">
        <v>144921.59999999995</v>
      </c>
      <c r="G39" s="136" t="s">
        <v>224</v>
      </c>
      <c r="H39" s="206">
        <v>14.7</v>
      </c>
      <c r="I39" s="136">
        <v>33.1</v>
      </c>
      <c r="J39" s="136">
        <f>D29/D17*100-100</f>
        <v>18.711118058445891</v>
      </c>
      <c r="K39" s="136">
        <f>D41/D29*100-100</f>
        <v>19.147136867993183</v>
      </c>
      <c r="L39" s="136">
        <f>647795.3/D41*100-100</f>
        <v>-13.116697541444893</v>
      </c>
    </row>
    <row r="40" spans="1:12" ht="15.75">
      <c r="A40" s="3199"/>
      <c r="B40" s="150" t="s">
        <v>211</v>
      </c>
      <c r="C40" s="141">
        <v>677681.60000000009</v>
      </c>
      <c r="D40" s="141">
        <v>665912.30000000005</v>
      </c>
      <c r="E40" s="140">
        <v>137187</v>
      </c>
    </row>
    <row r="41" spans="1:12" ht="15.75">
      <c r="A41" s="3199"/>
      <c r="B41" s="149" t="s">
        <v>210</v>
      </c>
      <c r="C41" s="141">
        <v>792633.5</v>
      </c>
      <c r="D41" s="141">
        <v>745592.4</v>
      </c>
      <c r="E41" s="140">
        <v>164543.6</v>
      </c>
    </row>
    <row r="42" spans="1:12" ht="15.75">
      <c r="A42" s="3200"/>
      <c r="B42" s="148" t="s">
        <v>209</v>
      </c>
      <c r="C42" s="147">
        <v>1067289.5</v>
      </c>
      <c r="D42" s="147">
        <v>871781.8</v>
      </c>
      <c r="E42" s="146">
        <v>65653.700000000055</v>
      </c>
    </row>
    <row r="43" spans="1:12" ht="15.75">
      <c r="A43" s="3198" t="s">
        <v>67</v>
      </c>
      <c r="B43" s="145" t="s">
        <v>208</v>
      </c>
      <c r="C43" s="144">
        <v>2620.1</v>
      </c>
      <c r="D43" s="144">
        <v>77528.399999999994</v>
      </c>
      <c r="E43" s="143">
        <v>137536.09999999992</v>
      </c>
    </row>
    <row r="44" spans="1:12" ht="15.75">
      <c r="A44" s="3199"/>
      <c r="B44" s="142" t="s">
        <v>207</v>
      </c>
      <c r="C44" s="141">
        <v>43118.6</v>
      </c>
      <c r="D44" s="141">
        <v>141505.29999999999</v>
      </c>
      <c r="E44" s="140">
        <v>175870.2999999999</v>
      </c>
    </row>
    <row r="45" spans="1:12" ht="15.75">
      <c r="A45" s="3199"/>
      <c r="B45" s="142" t="s">
        <v>202</v>
      </c>
      <c r="C45" s="141">
        <v>172325</v>
      </c>
      <c r="D45" s="141">
        <v>211283.9</v>
      </c>
      <c r="E45" s="140">
        <v>121273.59999999992</v>
      </c>
    </row>
    <row r="46" spans="1:12" ht="15.75">
      <c r="A46" s="3199"/>
      <c r="B46" s="142" t="s">
        <v>206</v>
      </c>
      <c r="C46" s="141">
        <v>219170.4</v>
      </c>
      <c r="D46" s="141">
        <v>275023.40000000002</v>
      </c>
      <c r="E46" s="140">
        <v>150299.40000000014</v>
      </c>
    </row>
    <row r="47" spans="1:12" ht="15.75">
      <c r="A47" s="3199"/>
      <c r="B47" s="142" t="s">
        <v>205</v>
      </c>
      <c r="C47" s="141">
        <v>287840.09999999998</v>
      </c>
      <c r="D47" s="141">
        <v>337706.5</v>
      </c>
      <c r="E47" s="140">
        <v>163337.10000000015</v>
      </c>
    </row>
    <row r="48" spans="1:12" ht="15.75">
      <c r="A48" s="3199"/>
      <c r="B48" s="142" t="s">
        <v>204</v>
      </c>
      <c r="C48" s="141">
        <v>378165</v>
      </c>
      <c r="D48" s="141">
        <v>483718.6</v>
      </c>
      <c r="E48" s="140">
        <v>241779.90000000008</v>
      </c>
    </row>
    <row r="49" spans="1:5" ht="15.75">
      <c r="A49" s="3199"/>
      <c r="B49" s="142" t="s">
        <v>203</v>
      </c>
      <c r="C49" s="141">
        <v>449225.3</v>
      </c>
      <c r="D49" s="141">
        <v>551818.5</v>
      </c>
      <c r="E49" s="140">
        <v>241312.2</v>
      </c>
    </row>
    <row r="50" spans="1:5" ht="15.75">
      <c r="A50" s="3199"/>
      <c r="B50" s="142" t="s">
        <v>213</v>
      </c>
      <c r="C50" s="141">
        <v>562972.9</v>
      </c>
      <c r="D50" s="141">
        <v>630801.4</v>
      </c>
      <c r="E50" s="140">
        <v>213945.80000000005</v>
      </c>
    </row>
    <row r="51" spans="1:5" ht="15.75">
      <c r="A51" s="3199"/>
      <c r="B51" s="142" t="s">
        <v>212</v>
      </c>
      <c r="C51" s="141">
        <v>638013.69999999995</v>
      </c>
      <c r="D51" s="141" t="s">
        <v>257</v>
      </c>
      <c r="E51" s="140">
        <v>162307.30000000005</v>
      </c>
    </row>
    <row r="52" spans="1:5" ht="15.75">
      <c r="A52" s="3199"/>
      <c r="B52" s="142" t="s">
        <v>211</v>
      </c>
      <c r="C52" s="141">
        <v>725610</v>
      </c>
      <c r="D52" s="141" t="s">
        <v>262</v>
      </c>
      <c r="E52" s="140">
        <v>204333.00000000012</v>
      </c>
    </row>
    <row r="53" spans="1:5" ht="15.75">
      <c r="A53" s="3199"/>
      <c r="B53" s="142" t="s">
        <v>210</v>
      </c>
      <c r="C53" s="141">
        <v>843937.3</v>
      </c>
      <c r="D53" s="141" t="s">
        <v>263</v>
      </c>
      <c r="E53" s="140">
        <v>164504.79999999996</v>
      </c>
    </row>
    <row r="54" spans="1:5" ht="15.75">
      <c r="A54" s="3199"/>
      <c r="B54" s="148" t="s">
        <v>209</v>
      </c>
      <c r="C54" s="147">
        <v>1038026.2</v>
      </c>
      <c r="D54" s="147" t="s">
        <v>290</v>
      </c>
      <c r="E54" s="146">
        <v>141171.8000000001</v>
      </c>
    </row>
    <row r="55" spans="1:5" ht="15.75">
      <c r="A55" s="3199"/>
      <c r="B55" s="142" t="s">
        <v>208</v>
      </c>
      <c r="C55" s="141">
        <v>1951</v>
      </c>
      <c r="D55" s="141" t="s">
        <v>543</v>
      </c>
      <c r="E55" s="140">
        <v>196556.60000000012</v>
      </c>
    </row>
    <row r="56" spans="1:5" ht="15.75">
      <c r="A56" s="3199"/>
      <c r="B56" s="142" t="s">
        <v>207</v>
      </c>
      <c r="C56" s="141">
        <v>53546</v>
      </c>
      <c r="D56" s="141" t="s">
        <v>544</v>
      </c>
      <c r="E56" s="140">
        <v>207989.00000000015</v>
      </c>
    </row>
    <row r="57" spans="1:5" ht="16.5" thickBot="1">
      <c r="A57" s="3201"/>
      <c r="B57" s="139" t="s">
        <v>202</v>
      </c>
      <c r="C57" s="138">
        <v>176991.5</v>
      </c>
      <c r="D57" s="197" t="s">
        <v>567</v>
      </c>
      <c r="E57" s="198">
        <v>213387.40000000008</v>
      </c>
    </row>
    <row r="58" spans="1:5" ht="15.75" thickTop="1">
      <c r="A58" s="200" t="s">
        <v>259</v>
      </c>
    </row>
  </sheetData>
  <mergeCells count="13">
    <mergeCell ref="D5:D6"/>
    <mergeCell ref="E5:E6"/>
    <mergeCell ref="A1:E1"/>
    <mergeCell ref="A2:E2"/>
    <mergeCell ref="A4:E4"/>
    <mergeCell ref="A3:E3"/>
    <mergeCell ref="A19:A30"/>
    <mergeCell ref="A31:A42"/>
    <mergeCell ref="A43:A57"/>
    <mergeCell ref="C5:C6"/>
    <mergeCell ref="A5:A6"/>
    <mergeCell ref="B5:B6"/>
    <mergeCell ref="A7:A18"/>
  </mergeCells>
  <pageMargins left="1.0900000000000001" right="0.7" top="0.75" bottom="0.75" header="0.3" footer="0.3"/>
  <pageSetup paperSize="9" scale="7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J32"/>
  <sheetViews>
    <sheetView showGridLines="0" workbookViewId="0">
      <selection activeCell="N14" sqref="N14"/>
    </sheetView>
  </sheetViews>
  <sheetFormatPr defaultRowHeight="15"/>
  <cols>
    <col min="1" max="1" width="11.42578125" bestFit="1" customWidth="1"/>
    <col min="2" max="2" width="11.85546875" bestFit="1" customWidth="1"/>
    <col min="3" max="3" width="10.5703125" bestFit="1" customWidth="1"/>
    <col min="4" max="5" width="9.5703125" bestFit="1" customWidth="1"/>
    <col min="6" max="9" width="10.5703125" bestFit="1" customWidth="1"/>
    <col min="10" max="10" width="13.42578125" customWidth="1"/>
  </cols>
  <sheetData>
    <row r="2" spans="1:10" ht="15.75">
      <c r="A2" s="2784" t="s">
        <v>493</v>
      </c>
      <c r="B2" s="2784"/>
      <c r="C2" s="2784"/>
      <c r="D2" s="2784"/>
      <c r="E2" s="2784"/>
      <c r="F2" s="2784"/>
      <c r="G2" s="2784"/>
      <c r="H2" s="2784"/>
      <c r="I2" s="2784"/>
      <c r="J2" s="2784"/>
    </row>
    <row r="3" spans="1:10" ht="15.75">
      <c r="A3" s="2784" t="s">
        <v>533</v>
      </c>
      <c r="B3" s="2784"/>
      <c r="C3" s="2784"/>
      <c r="D3" s="2784"/>
      <c r="E3" s="2784"/>
      <c r="F3" s="2784"/>
      <c r="G3" s="2784"/>
      <c r="H3" s="2784"/>
      <c r="I3" s="2784"/>
      <c r="J3" s="2784"/>
    </row>
    <row r="4" spans="1:10" ht="15.75">
      <c r="A4" s="2784" t="s">
        <v>557</v>
      </c>
      <c r="B4" s="2784"/>
      <c r="C4" s="2784"/>
      <c r="D4" s="2784"/>
      <c r="E4" s="2784"/>
      <c r="F4" s="2784"/>
      <c r="G4" s="2784"/>
      <c r="H4" s="2784"/>
      <c r="I4" s="2784"/>
      <c r="J4" s="2784"/>
    </row>
    <row r="5" spans="1:10" ht="15.75" thickBot="1">
      <c r="A5" s="3212" t="s">
        <v>545</v>
      </c>
      <c r="B5" s="3212"/>
      <c r="C5" s="3212"/>
      <c r="D5" s="3212"/>
      <c r="E5" s="3212"/>
      <c r="F5" s="3212"/>
      <c r="G5" s="3212"/>
      <c r="H5" s="3212"/>
      <c r="I5" s="3212"/>
      <c r="J5" s="3212"/>
    </row>
    <row r="6" spans="1:10" ht="15.75" thickTop="1">
      <c r="A6" s="3213" t="s">
        <v>216</v>
      </c>
      <c r="B6" s="3215" t="s">
        <v>201</v>
      </c>
      <c r="C6" s="3217" t="s">
        <v>550</v>
      </c>
      <c r="D6" s="3217"/>
      <c r="E6" s="3217"/>
      <c r="F6" s="3218"/>
      <c r="G6" s="3219" t="s">
        <v>551</v>
      </c>
      <c r="H6" s="3217"/>
      <c r="I6" s="3217"/>
      <c r="J6" s="3220"/>
    </row>
    <row r="7" spans="1:10" ht="43.5" thickBot="1">
      <c r="A7" s="3214"/>
      <c r="B7" s="3216"/>
      <c r="C7" s="590" t="s">
        <v>552</v>
      </c>
      <c r="D7" s="590" t="s">
        <v>553</v>
      </c>
      <c r="E7" s="591" t="s">
        <v>547</v>
      </c>
      <c r="F7" s="592" t="s">
        <v>554</v>
      </c>
      <c r="G7" s="593" t="s">
        <v>478</v>
      </c>
      <c r="H7" s="591" t="s">
        <v>555</v>
      </c>
      <c r="I7" s="591" t="s">
        <v>556</v>
      </c>
      <c r="J7" s="594" t="s">
        <v>144</v>
      </c>
    </row>
    <row r="8" spans="1:10">
      <c r="A8" s="3128" t="s">
        <v>67</v>
      </c>
      <c r="B8" s="377" t="s">
        <v>208</v>
      </c>
      <c r="C8" s="595">
        <v>66850</v>
      </c>
      <c r="D8" s="595">
        <v>7038.5</v>
      </c>
      <c r="E8" s="595">
        <v>0</v>
      </c>
      <c r="F8" s="596">
        <v>73888.5</v>
      </c>
      <c r="G8" s="597">
        <v>3590.4</v>
      </c>
      <c r="H8" s="598">
        <v>596.5</v>
      </c>
      <c r="I8" s="598">
        <v>109.1</v>
      </c>
      <c r="J8" s="599">
        <v>4296</v>
      </c>
    </row>
    <row r="9" spans="1:10">
      <c r="A9" s="3128"/>
      <c r="B9" s="377" t="s">
        <v>207</v>
      </c>
      <c r="C9" s="595">
        <v>126216.4</v>
      </c>
      <c r="D9" s="595">
        <v>9782.5</v>
      </c>
      <c r="E9" s="595">
        <v>0</v>
      </c>
      <c r="F9" s="596">
        <v>135998.9</v>
      </c>
      <c r="G9" s="600">
        <v>53678</v>
      </c>
      <c r="H9" s="595">
        <v>5134</v>
      </c>
      <c r="I9" s="595">
        <v>593</v>
      </c>
      <c r="J9" s="601">
        <v>59405</v>
      </c>
    </row>
    <row r="10" spans="1:10">
      <c r="A10" s="3128"/>
      <c r="B10" s="377" t="s">
        <v>202</v>
      </c>
      <c r="C10" s="595">
        <v>189667.9</v>
      </c>
      <c r="D10" s="595">
        <v>11474.4</v>
      </c>
      <c r="E10" s="595">
        <v>0</v>
      </c>
      <c r="F10" s="596">
        <v>201142.3</v>
      </c>
      <c r="G10" s="600">
        <v>156755.20000000001</v>
      </c>
      <c r="H10" s="595">
        <v>18367.599999999999</v>
      </c>
      <c r="I10" s="595">
        <v>2883.2</v>
      </c>
      <c r="J10" s="601">
        <v>178006.00000000003</v>
      </c>
    </row>
    <row r="11" spans="1:10">
      <c r="A11" s="3128"/>
      <c r="B11" s="377" t="s">
        <v>206</v>
      </c>
      <c r="C11" s="595">
        <v>247804.1</v>
      </c>
      <c r="D11" s="595">
        <v>12271.1</v>
      </c>
      <c r="E11" s="595">
        <v>0</v>
      </c>
      <c r="F11" s="596">
        <v>260075.2</v>
      </c>
      <c r="G11" s="600">
        <v>196906.7</v>
      </c>
      <c r="H11" s="595">
        <v>24835.5</v>
      </c>
      <c r="I11" s="595">
        <v>4273.5</v>
      </c>
      <c r="J11" s="601">
        <v>226015.7</v>
      </c>
    </row>
    <row r="12" spans="1:10">
      <c r="A12" s="3128"/>
      <c r="B12" s="377" t="s">
        <v>205</v>
      </c>
      <c r="C12" s="595">
        <v>308820.09999999998</v>
      </c>
      <c r="D12" s="595">
        <v>13259.3</v>
      </c>
      <c r="E12" s="595">
        <v>0</v>
      </c>
      <c r="F12" s="596">
        <v>322079.39999999997</v>
      </c>
      <c r="G12" s="600">
        <v>246928.1</v>
      </c>
      <c r="H12" s="595">
        <v>37610.300000000003</v>
      </c>
      <c r="I12" s="595">
        <v>14168.6</v>
      </c>
      <c r="J12" s="601">
        <v>298707</v>
      </c>
    </row>
    <row r="13" spans="1:10">
      <c r="A13" s="3128"/>
      <c r="B13" s="377" t="s">
        <v>204</v>
      </c>
      <c r="C13" s="595">
        <v>433154.1</v>
      </c>
      <c r="D13" s="595">
        <v>26489.200000000001</v>
      </c>
      <c r="E13" s="595">
        <v>0</v>
      </c>
      <c r="F13" s="596">
        <v>459643.3</v>
      </c>
      <c r="G13" s="600">
        <v>309648.2</v>
      </c>
      <c r="H13" s="595">
        <v>63143.7</v>
      </c>
      <c r="I13" s="595">
        <v>37675.4</v>
      </c>
      <c r="J13" s="601">
        <v>410467.30000000005</v>
      </c>
    </row>
    <row r="14" spans="1:10">
      <c r="A14" s="3128"/>
      <c r="B14" s="377" t="s">
        <v>548</v>
      </c>
      <c r="C14" s="595">
        <v>492284.3</v>
      </c>
      <c r="D14" s="595">
        <v>32387.4</v>
      </c>
      <c r="E14" s="595">
        <v>10492.4</v>
      </c>
      <c r="F14" s="596">
        <v>535164.1</v>
      </c>
      <c r="G14" s="600">
        <v>365750.3</v>
      </c>
      <c r="H14" s="595">
        <v>77275.3</v>
      </c>
      <c r="I14" s="595">
        <v>44061.599999999999</v>
      </c>
      <c r="J14" s="601">
        <v>487087.19999999995</v>
      </c>
    </row>
    <row r="15" spans="1:10">
      <c r="A15" s="3128"/>
      <c r="B15" s="377" t="s">
        <v>213</v>
      </c>
      <c r="C15" s="595">
        <v>546718.80000000005</v>
      </c>
      <c r="D15" s="595">
        <v>35376.1</v>
      </c>
      <c r="E15" s="595">
        <v>10492.4</v>
      </c>
      <c r="F15" s="596">
        <v>592587.30000000005</v>
      </c>
      <c r="G15" s="600">
        <v>450822.9</v>
      </c>
      <c r="H15" s="595">
        <v>96848.7</v>
      </c>
      <c r="I15" s="595">
        <v>63525.599999999999</v>
      </c>
      <c r="J15" s="601">
        <v>611197.19999999995</v>
      </c>
    </row>
    <row r="16" spans="1:10">
      <c r="A16" s="3128"/>
      <c r="B16" s="377" t="s">
        <v>212</v>
      </c>
      <c r="C16" s="595">
        <v>590635.19999999995</v>
      </c>
      <c r="D16" s="595">
        <v>43973.8</v>
      </c>
      <c r="E16" s="595">
        <v>10492.4</v>
      </c>
      <c r="F16" s="596">
        <v>645101.4</v>
      </c>
      <c r="G16" s="600">
        <v>495430.7</v>
      </c>
      <c r="H16" s="595">
        <v>105592</v>
      </c>
      <c r="I16" s="595">
        <v>74784.800000000003</v>
      </c>
      <c r="J16" s="601">
        <v>675807.5</v>
      </c>
    </row>
    <row r="17" spans="1:10">
      <c r="A17" s="3128"/>
      <c r="B17" s="377" t="s">
        <v>211</v>
      </c>
      <c r="C17" s="595">
        <v>606698.5</v>
      </c>
      <c r="D17" s="595">
        <v>44253.9</v>
      </c>
      <c r="E17" s="595">
        <v>10492.4</v>
      </c>
      <c r="F17" s="596">
        <v>661444.80000000005</v>
      </c>
      <c r="G17" s="600">
        <v>572163.5</v>
      </c>
      <c r="H17" s="595">
        <v>114646.9</v>
      </c>
      <c r="I17" s="595">
        <v>74784.800000000003</v>
      </c>
      <c r="J17" s="601">
        <v>761595.20000000007</v>
      </c>
    </row>
    <row r="18" spans="1:10">
      <c r="A18" s="3128"/>
      <c r="B18" s="377" t="s">
        <v>210</v>
      </c>
      <c r="C18" s="595">
        <v>647795.1</v>
      </c>
      <c r="D18" s="595">
        <v>44684.9</v>
      </c>
      <c r="E18" s="595">
        <v>10492.4</v>
      </c>
      <c r="F18" s="596">
        <v>702972.4</v>
      </c>
      <c r="G18" s="600">
        <v>670549.9</v>
      </c>
      <c r="H18" s="595">
        <v>126585.7</v>
      </c>
      <c r="I18" s="595">
        <v>86756.1</v>
      </c>
      <c r="J18" s="601">
        <v>883891.7</v>
      </c>
    </row>
    <row r="19" spans="1:10">
      <c r="A19" s="3211"/>
      <c r="B19" s="602" t="s">
        <v>209</v>
      </c>
      <c r="C19" s="603">
        <v>793784.3</v>
      </c>
      <c r="D19" s="603">
        <v>47575.5</v>
      </c>
      <c r="E19" s="603">
        <v>18421</v>
      </c>
      <c r="F19" s="604">
        <v>859780.8</v>
      </c>
      <c r="G19" s="605">
        <v>786533.9</v>
      </c>
      <c r="H19" s="603">
        <v>191769.1</v>
      </c>
      <c r="I19" s="603">
        <v>116038.7</v>
      </c>
      <c r="J19" s="606">
        <v>1094341.7</v>
      </c>
    </row>
    <row r="20" spans="1:10">
      <c r="A20" s="3127" t="s">
        <v>280</v>
      </c>
      <c r="B20" s="377" t="s">
        <v>208</v>
      </c>
      <c r="C20" s="2475">
        <v>58814.8</v>
      </c>
      <c r="D20" s="2475">
        <v>7809.8</v>
      </c>
      <c r="E20" s="2475">
        <v>0</v>
      </c>
      <c r="F20" s="2476">
        <v>66624.600000000006</v>
      </c>
      <c r="G20" s="2477">
        <v>1728.3</v>
      </c>
      <c r="H20" s="2475">
        <v>133.30000000000001</v>
      </c>
      <c r="I20" s="2475">
        <v>117.5</v>
      </c>
      <c r="J20" s="2478">
        <v>1979.1</v>
      </c>
    </row>
    <row r="21" spans="1:10">
      <c r="A21" s="3128"/>
      <c r="B21" s="377" t="s">
        <v>207</v>
      </c>
      <c r="C21" s="2475">
        <v>105380.8</v>
      </c>
      <c r="D21" s="2475">
        <v>11155.7</v>
      </c>
      <c r="E21" s="2475">
        <v>0</v>
      </c>
      <c r="F21" s="2476">
        <v>116536.5</v>
      </c>
      <c r="G21" s="2477">
        <v>64693</v>
      </c>
      <c r="H21" s="2475">
        <v>4714</v>
      </c>
      <c r="I21" s="2475">
        <v>1572</v>
      </c>
      <c r="J21" s="2478">
        <v>70979</v>
      </c>
    </row>
    <row r="22" spans="1:10">
      <c r="A22" s="3128"/>
      <c r="B22" s="372" t="s">
        <v>202</v>
      </c>
      <c r="C22" s="2479">
        <v>172364.1</v>
      </c>
      <c r="D22" s="2479">
        <v>22564.799999999999</v>
      </c>
      <c r="E22" s="2479">
        <v>5001.6000000000004</v>
      </c>
      <c r="F22" s="2480">
        <v>199930.5</v>
      </c>
      <c r="G22" s="2481">
        <v>182618.9</v>
      </c>
      <c r="H22" s="2479">
        <v>15045.8</v>
      </c>
      <c r="I22" s="2479">
        <v>3413.9</v>
      </c>
      <c r="J22" s="2482">
        <v>201078.59999999998</v>
      </c>
    </row>
    <row r="23" spans="1:10">
      <c r="A23" s="3128"/>
      <c r="B23" s="372" t="s">
        <v>206</v>
      </c>
      <c r="C23" s="372"/>
      <c r="D23" s="372"/>
      <c r="E23" s="372"/>
      <c r="F23" s="607"/>
      <c r="G23" s="608"/>
      <c r="H23" s="372"/>
      <c r="I23" s="372"/>
      <c r="J23" s="609"/>
    </row>
    <row r="24" spans="1:10">
      <c r="A24" s="3128"/>
      <c r="B24" s="372" t="s">
        <v>205</v>
      </c>
      <c r="C24" s="372"/>
      <c r="D24" s="372"/>
      <c r="E24" s="372"/>
      <c r="F24" s="607"/>
      <c r="G24" s="608"/>
      <c r="H24" s="372"/>
      <c r="I24" s="372"/>
      <c r="J24" s="609"/>
    </row>
    <row r="25" spans="1:10">
      <c r="A25" s="3128"/>
      <c r="B25" s="372" t="s">
        <v>204</v>
      </c>
      <c r="C25" s="372"/>
      <c r="D25" s="372"/>
      <c r="E25" s="372"/>
      <c r="F25" s="607"/>
      <c r="G25" s="608"/>
      <c r="H25" s="372"/>
      <c r="I25" s="372"/>
      <c r="J25" s="609"/>
    </row>
    <row r="26" spans="1:10">
      <c r="A26" s="3128"/>
      <c r="B26" s="372" t="s">
        <v>548</v>
      </c>
      <c r="C26" s="372"/>
      <c r="D26" s="372"/>
      <c r="E26" s="372"/>
      <c r="F26" s="607"/>
      <c r="G26" s="608"/>
      <c r="H26" s="372"/>
      <c r="I26" s="372"/>
      <c r="J26" s="609"/>
    </row>
    <row r="27" spans="1:10">
      <c r="A27" s="3128"/>
      <c r="B27" s="372" t="s">
        <v>213</v>
      </c>
      <c r="C27" s="372"/>
      <c r="D27" s="372"/>
      <c r="E27" s="372"/>
      <c r="F27" s="607"/>
      <c r="G27" s="608"/>
      <c r="H27" s="372"/>
      <c r="I27" s="372"/>
      <c r="J27" s="609"/>
    </row>
    <row r="28" spans="1:10">
      <c r="A28" s="3128"/>
      <c r="B28" s="372" t="s">
        <v>212</v>
      </c>
      <c r="C28" s="372"/>
      <c r="D28" s="372"/>
      <c r="E28" s="372"/>
      <c r="F28" s="607"/>
      <c r="G28" s="608"/>
      <c r="H28" s="372"/>
      <c r="I28" s="372"/>
      <c r="J28" s="609"/>
    </row>
    <row r="29" spans="1:10">
      <c r="A29" s="3128"/>
      <c r="B29" s="372" t="s">
        <v>211</v>
      </c>
      <c r="C29" s="372"/>
      <c r="D29" s="372"/>
      <c r="E29" s="372"/>
      <c r="F29" s="607"/>
      <c r="G29" s="608"/>
      <c r="H29" s="372"/>
      <c r="I29" s="372"/>
      <c r="J29" s="609"/>
    </row>
    <row r="30" spans="1:10">
      <c r="A30" s="3128"/>
      <c r="B30" s="372" t="s">
        <v>210</v>
      </c>
      <c r="C30" s="372"/>
      <c r="D30" s="372"/>
      <c r="E30" s="372"/>
      <c r="F30" s="607"/>
      <c r="G30" s="608"/>
      <c r="H30" s="372"/>
      <c r="I30" s="372"/>
      <c r="J30" s="609"/>
    </row>
    <row r="31" spans="1:10" ht="15.75" thickBot="1">
      <c r="A31" s="3129"/>
      <c r="B31" s="610" t="s">
        <v>209</v>
      </c>
      <c r="C31" s="610"/>
      <c r="D31" s="610"/>
      <c r="E31" s="610"/>
      <c r="F31" s="610"/>
      <c r="G31" s="611"/>
      <c r="H31" s="610"/>
      <c r="I31" s="610"/>
      <c r="J31" s="612"/>
    </row>
    <row r="32" spans="1:10" ht="15.75" thickTop="1">
      <c r="A32" s="339" t="s">
        <v>549</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69"/>
  <sheetViews>
    <sheetView view="pageBreakPreview" zoomScale="85" zoomScaleNormal="80" zoomScaleSheetLayoutView="85" workbookViewId="0">
      <pane ySplit="5" topLeftCell="A46" activePane="bottomLeft" state="frozen"/>
      <selection activeCell="M11" sqref="M11"/>
      <selection pane="bottomLeft" activeCell="F61" sqref="F61"/>
    </sheetView>
  </sheetViews>
  <sheetFormatPr defaultColWidth="19" defaultRowHeight="15"/>
  <cols>
    <col min="1" max="1" width="8.140625" style="339" bestFit="1" customWidth="1"/>
    <col min="2" max="2" width="13.5703125" style="339" customWidth="1"/>
    <col min="3" max="3" width="14" style="339" bestFit="1" customWidth="1"/>
    <col min="4" max="4" width="11.5703125" style="339" customWidth="1"/>
    <col min="5" max="5" width="17" style="339" customWidth="1"/>
    <col min="6" max="6" width="11.5703125" style="339" customWidth="1"/>
    <col min="7" max="7" width="14.140625" style="339" customWidth="1"/>
    <col min="8" max="8" width="11.5703125" style="339" customWidth="1"/>
    <col min="9" max="9" width="16.28515625" style="339" customWidth="1"/>
    <col min="10" max="12" width="11.5703125" style="339" customWidth="1"/>
    <col min="13" max="13" width="12.85546875" style="339" bestFit="1" customWidth="1"/>
    <col min="14" max="14" width="11" style="339" bestFit="1" customWidth="1"/>
    <col min="15" max="16384" width="19" style="340"/>
  </cols>
  <sheetData>
    <row r="1" spans="1:14" ht="19.5" customHeight="1">
      <c r="A1" s="3113" t="s">
        <v>496</v>
      </c>
      <c r="B1" s="3113"/>
      <c r="C1" s="3113"/>
      <c r="D1" s="3113"/>
      <c r="E1" s="3113"/>
      <c r="F1" s="3113"/>
      <c r="G1" s="3113"/>
      <c r="H1" s="3113"/>
      <c r="I1" s="3113"/>
      <c r="J1" s="3113"/>
      <c r="K1" s="3113"/>
      <c r="L1" s="3113"/>
      <c r="M1" s="3113"/>
      <c r="N1" s="3113"/>
    </row>
    <row r="2" spans="1:14" ht="16.5" customHeight="1">
      <c r="A2" s="3113" t="s">
        <v>214</v>
      </c>
      <c r="B2" s="3113"/>
      <c r="C2" s="3113"/>
      <c r="D2" s="3113"/>
      <c r="E2" s="3113"/>
      <c r="F2" s="3113"/>
      <c r="G2" s="3113"/>
      <c r="H2" s="3113"/>
      <c r="I2" s="3113"/>
      <c r="J2" s="3113"/>
      <c r="K2" s="3113"/>
      <c r="L2" s="3113"/>
      <c r="M2" s="3113"/>
      <c r="N2" s="3113"/>
    </row>
    <row r="3" spans="1:14" ht="16.5" customHeight="1" thickBot="1">
      <c r="A3" s="825"/>
      <c r="B3" s="825"/>
      <c r="C3" s="825"/>
      <c r="D3" s="825"/>
      <c r="E3" s="825"/>
      <c r="F3" s="825"/>
      <c r="G3" s="825"/>
      <c r="H3" s="825"/>
      <c r="I3" s="825"/>
      <c r="J3" s="825"/>
      <c r="K3" s="825"/>
      <c r="L3" s="825"/>
      <c r="M3" s="3224" t="s">
        <v>347</v>
      </c>
      <c r="N3" s="3224"/>
    </row>
    <row r="4" spans="1:14" ht="15" customHeight="1" thickTop="1">
      <c r="A4" s="3225" t="s">
        <v>346</v>
      </c>
      <c r="B4" s="3221" t="s">
        <v>201</v>
      </c>
      <c r="C4" s="3221" t="s">
        <v>345</v>
      </c>
      <c r="D4" s="3221" t="s">
        <v>1835</v>
      </c>
      <c r="E4" s="3221" t="s">
        <v>344</v>
      </c>
      <c r="F4" s="3221" t="s">
        <v>1835</v>
      </c>
      <c r="G4" s="3221" t="s">
        <v>1836</v>
      </c>
      <c r="H4" s="3221" t="s">
        <v>1835</v>
      </c>
      <c r="I4" s="3229" t="s">
        <v>343</v>
      </c>
      <c r="J4" s="3221" t="s">
        <v>1835</v>
      </c>
      <c r="K4" s="3229" t="s">
        <v>342</v>
      </c>
      <c r="L4" s="3221" t="s">
        <v>1835</v>
      </c>
      <c r="M4" s="3221" t="s">
        <v>341</v>
      </c>
      <c r="N4" s="3227" t="s">
        <v>1834</v>
      </c>
    </row>
    <row r="5" spans="1:14">
      <c r="A5" s="3226"/>
      <c r="B5" s="3222"/>
      <c r="C5" s="3222"/>
      <c r="D5" s="3222"/>
      <c r="E5" s="3222"/>
      <c r="F5" s="3222"/>
      <c r="G5" s="3222"/>
      <c r="H5" s="3222"/>
      <c r="I5" s="3230"/>
      <c r="J5" s="3222"/>
      <c r="K5" s="3230"/>
      <c r="L5" s="3222"/>
      <c r="M5" s="3222"/>
      <c r="N5" s="3228"/>
    </row>
    <row r="6" spans="1:14" hidden="1">
      <c r="A6" s="367" t="s">
        <v>63</v>
      </c>
      <c r="B6" s="366" t="s">
        <v>208</v>
      </c>
      <c r="C6" s="361">
        <v>1866360.2317567593</v>
      </c>
      <c r="D6" s="361"/>
      <c r="E6" s="361">
        <v>1362659.2232283393</v>
      </c>
      <c r="F6" s="361"/>
      <c r="G6" s="361">
        <v>268303.76906417101</v>
      </c>
      <c r="H6" s="361"/>
      <c r="I6" s="361">
        <v>950790.74149766902</v>
      </c>
      <c r="J6" s="361"/>
      <c r="K6" s="361">
        <v>503701.00852841994</v>
      </c>
      <c r="L6" s="361"/>
      <c r="M6" s="365">
        <v>1675570.8252183264</v>
      </c>
      <c r="N6" s="364"/>
    </row>
    <row r="7" spans="1:14" hidden="1">
      <c r="A7" s="367" t="s">
        <v>63</v>
      </c>
      <c r="B7" s="366" t="s">
        <v>207</v>
      </c>
      <c r="C7" s="361">
        <v>1895795.5455795517</v>
      </c>
      <c r="D7" s="361"/>
      <c r="E7" s="361">
        <v>1384743.7900708707</v>
      </c>
      <c r="F7" s="361"/>
      <c r="G7" s="361">
        <v>269572.42775105097</v>
      </c>
      <c r="H7" s="361"/>
      <c r="I7" s="361">
        <v>973010.58653265366</v>
      </c>
      <c r="J7" s="361"/>
      <c r="K7" s="361">
        <v>511051.755508681</v>
      </c>
      <c r="L7" s="361"/>
      <c r="M7" s="365">
        <v>1703730.5259626617</v>
      </c>
      <c r="N7" s="364"/>
    </row>
    <row r="8" spans="1:14" hidden="1">
      <c r="A8" s="367" t="s">
        <v>63</v>
      </c>
      <c r="B8" s="366" t="s">
        <v>202</v>
      </c>
      <c r="C8" s="361">
        <v>1962194.3593943398</v>
      </c>
      <c r="D8" s="361"/>
      <c r="E8" s="361">
        <v>1451849.3239387209</v>
      </c>
      <c r="F8" s="361"/>
      <c r="G8" s="361">
        <v>312971.20817148103</v>
      </c>
      <c r="H8" s="361"/>
      <c r="I8" s="361">
        <v>996181.59889818763</v>
      </c>
      <c r="J8" s="361"/>
      <c r="K8" s="361">
        <v>510345.03545561922</v>
      </c>
      <c r="L8" s="361"/>
      <c r="M8" s="365">
        <v>1731015.0404985859</v>
      </c>
      <c r="N8" s="364"/>
    </row>
    <row r="9" spans="1:14" hidden="1">
      <c r="A9" s="367" t="s">
        <v>63</v>
      </c>
      <c r="B9" s="366" t="s">
        <v>206</v>
      </c>
      <c r="C9" s="361">
        <v>1999082.8772372429</v>
      </c>
      <c r="D9" s="361"/>
      <c r="E9" s="361">
        <v>1491555.8552634059</v>
      </c>
      <c r="F9" s="361"/>
      <c r="G9" s="361">
        <v>312740.78595778998</v>
      </c>
      <c r="H9" s="361"/>
      <c r="I9" s="361">
        <v>1003649.6253792936</v>
      </c>
      <c r="J9" s="361"/>
      <c r="K9" s="361">
        <v>507527.02197383682</v>
      </c>
      <c r="L9" s="361"/>
      <c r="M9" s="365">
        <v>1740337.7878616909</v>
      </c>
      <c r="N9" s="364"/>
    </row>
    <row r="10" spans="1:14" hidden="1">
      <c r="A10" s="367" t="s">
        <v>63</v>
      </c>
      <c r="B10" s="366" t="s">
        <v>205</v>
      </c>
      <c r="C10" s="361">
        <v>2031571.1431763493</v>
      </c>
      <c r="D10" s="361"/>
      <c r="E10" s="361">
        <v>1521306.3881864438</v>
      </c>
      <c r="F10" s="361"/>
      <c r="G10" s="361">
        <v>306882.27135911002</v>
      </c>
      <c r="H10" s="361"/>
      <c r="I10" s="361">
        <v>1011763.2556780233</v>
      </c>
      <c r="J10" s="361"/>
      <c r="K10" s="361">
        <v>510264.75498990569</v>
      </c>
      <c r="L10" s="361"/>
      <c r="M10" s="365">
        <v>1767293.4413029191</v>
      </c>
      <c r="N10" s="364"/>
    </row>
    <row r="11" spans="1:14" hidden="1">
      <c r="A11" s="367" t="s">
        <v>63</v>
      </c>
      <c r="B11" s="366" t="s">
        <v>204</v>
      </c>
      <c r="C11" s="361">
        <v>2047570.8333756023</v>
      </c>
      <c r="D11" s="361"/>
      <c r="E11" s="361">
        <v>1533567.7325115462</v>
      </c>
      <c r="F11" s="361"/>
      <c r="G11" s="361">
        <v>308108.88164971798</v>
      </c>
      <c r="H11" s="361"/>
      <c r="I11" s="361">
        <v>1036150.9460592483</v>
      </c>
      <c r="J11" s="361"/>
      <c r="K11" s="361">
        <v>514003.10086405574</v>
      </c>
      <c r="L11" s="361"/>
      <c r="M11" s="365">
        <v>1789748.5966942392</v>
      </c>
      <c r="N11" s="364"/>
    </row>
    <row r="12" spans="1:14" hidden="1">
      <c r="A12" s="367" t="s">
        <v>63</v>
      </c>
      <c r="B12" s="366" t="s">
        <v>203</v>
      </c>
      <c r="C12" s="361">
        <v>2052722.5647833562</v>
      </c>
      <c r="D12" s="361"/>
      <c r="E12" s="361">
        <v>1543029.0055267103</v>
      </c>
      <c r="F12" s="361"/>
      <c r="G12" s="361">
        <v>311430.62012907001</v>
      </c>
      <c r="H12" s="361"/>
      <c r="I12" s="361">
        <v>1070785.5701415441</v>
      </c>
      <c r="J12" s="361"/>
      <c r="K12" s="361">
        <v>509693.55925664573</v>
      </c>
      <c r="L12" s="361"/>
      <c r="M12" s="365">
        <v>1826700.3712037331</v>
      </c>
      <c r="N12" s="364"/>
    </row>
    <row r="13" spans="1:14" hidden="1">
      <c r="A13" s="367" t="s">
        <v>63</v>
      </c>
      <c r="B13" s="366" t="s">
        <v>213</v>
      </c>
      <c r="C13" s="361">
        <v>2093186.6819856544</v>
      </c>
      <c r="D13" s="361"/>
      <c r="E13" s="361">
        <v>1576626.1937340233</v>
      </c>
      <c r="F13" s="361"/>
      <c r="G13" s="361">
        <v>311621.06375740003</v>
      </c>
      <c r="H13" s="361"/>
      <c r="I13" s="361">
        <v>1066734.0079232878</v>
      </c>
      <c r="J13" s="361"/>
      <c r="K13" s="361">
        <v>516560.48825163103</v>
      </c>
      <c r="L13" s="361"/>
      <c r="M13" s="365">
        <v>1830624.3210781119</v>
      </c>
      <c r="N13" s="364"/>
    </row>
    <row r="14" spans="1:14" hidden="1">
      <c r="A14" s="367" t="s">
        <v>63</v>
      </c>
      <c r="B14" s="366" t="s">
        <v>212</v>
      </c>
      <c r="C14" s="361">
        <v>2121430.3878746387</v>
      </c>
      <c r="D14" s="361"/>
      <c r="E14" s="361">
        <v>1583649.7195882713</v>
      </c>
      <c r="F14" s="361"/>
      <c r="G14" s="361">
        <v>317781.09141528001</v>
      </c>
      <c r="H14" s="361"/>
      <c r="I14" s="361">
        <v>1093906.7722021295</v>
      </c>
      <c r="J14" s="361"/>
      <c r="K14" s="361">
        <v>537780.66828636732</v>
      </c>
      <c r="L14" s="361"/>
      <c r="M14" s="365">
        <v>1893232.2626758383</v>
      </c>
      <c r="N14" s="364"/>
    </row>
    <row r="15" spans="1:14" hidden="1">
      <c r="A15" s="367" t="s">
        <v>63</v>
      </c>
      <c r="B15" s="366" t="s">
        <v>211</v>
      </c>
      <c r="C15" s="361">
        <v>2109088.4075584509</v>
      </c>
      <c r="D15" s="361"/>
      <c r="E15" s="361">
        <v>1553898.7583036409</v>
      </c>
      <c r="F15" s="361"/>
      <c r="G15" s="361">
        <v>315406.7795911401</v>
      </c>
      <c r="H15" s="361"/>
      <c r="I15" s="361">
        <v>1085665.9718993928</v>
      </c>
      <c r="J15" s="361"/>
      <c r="K15" s="361">
        <v>555189.64925481018</v>
      </c>
      <c r="L15" s="361"/>
      <c r="M15" s="365">
        <v>1889843.4590958427</v>
      </c>
      <c r="N15" s="364"/>
    </row>
    <row r="16" spans="1:14" hidden="1">
      <c r="A16" s="367" t="s">
        <v>63</v>
      </c>
      <c r="B16" s="366" t="s">
        <v>210</v>
      </c>
      <c r="C16" s="361">
        <v>2143679.8769240505</v>
      </c>
      <c r="D16" s="361"/>
      <c r="E16" s="361">
        <v>1568417.0691888295</v>
      </c>
      <c r="F16" s="361"/>
      <c r="G16" s="361">
        <v>316515.18408543</v>
      </c>
      <c r="H16" s="361"/>
      <c r="I16" s="361">
        <v>1095226.4135845711</v>
      </c>
      <c r="J16" s="361"/>
      <c r="K16" s="361">
        <v>575262.80773522111</v>
      </c>
      <c r="L16" s="361"/>
      <c r="M16" s="365">
        <v>1922956.6910947021</v>
      </c>
      <c r="N16" s="364"/>
    </row>
    <row r="17" spans="1:14" hidden="1">
      <c r="A17" s="363" t="s">
        <v>63</v>
      </c>
      <c r="B17" s="362" t="s">
        <v>209</v>
      </c>
      <c r="C17" s="361">
        <v>2244578.5723777702</v>
      </c>
      <c r="D17" s="361"/>
      <c r="E17" s="361">
        <v>1634481.7499847095</v>
      </c>
      <c r="F17" s="361"/>
      <c r="G17" s="361">
        <v>327482.67803007999</v>
      </c>
      <c r="H17" s="361"/>
      <c r="I17" s="361">
        <v>1131194.6351445443</v>
      </c>
      <c r="J17" s="361"/>
      <c r="K17" s="361">
        <v>610096.82239306055</v>
      </c>
      <c r="L17" s="361"/>
      <c r="M17" s="360">
        <v>2016816.1615412112</v>
      </c>
      <c r="N17" s="359"/>
    </row>
    <row r="18" spans="1:14">
      <c r="A18" s="3127" t="s">
        <v>64</v>
      </c>
      <c r="B18" s="358" t="s">
        <v>208</v>
      </c>
      <c r="C18" s="349">
        <v>2248423.2526470441</v>
      </c>
      <c r="D18" s="349">
        <f t="shared" ref="D18:D58" si="0">(C18-C6)/C6*100</f>
        <v>20.47102238835523</v>
      </c>
      <c r="E18" s="349">
        <v>1638318.9226639052</v>
      </c>
      <c r="F18" s="349">
        <f t="shared" ref="F18:F58" si="1">(E18-E6)/E6*100</f>
        <v>20.229540499677363</v>
      </c>
      <c r="G18" s="349">
        <v>320886.96895001602</v>
      </c>
      <c r="H18" s="349">
        <f t="shared" ref="H18:H58" si="2">(G18-G6)/G6*100</f>
        <v>19.598382858821687</v>
      </c>
      <c r="I18" s="349">
        <v>1143319.3335506036</v>
      </c>
      <c r="J18" s="349">
        <f t="shared" ref="J18:J58" si="3">(I18-I6)/I6*100</f>
        <v>20.249312877160214</v>
      </c>
      <c r="K18" s="349">
        <v>610104.32998313999</v>
      </c>
      <c r="L18" s="349">
        <f t="shared" ref="L18:L58" si="4">(K18-K6)/K6*100</f>
        <v>21.124301848348697</v>
      </c>
      <c r="M18" s="349">
        <v>2019705.6913098048</v>
      </c>
      <c r="N18" s="348">
        <f t="shared" ref="N18:N58" si="5">(M18-M6)/M6*100</f>
        <v>20.538365845958062</v>
      </c>
    </row>
    <row r="19" spans="1:14">
      <c r="A19" s="3128"/>
      <c r="B19" s="354" t="s">
        <v>207</v>
      </c>
      <c r="C19" s="347">
        <v>2278207.1369756605</v>
      </c>
      <c r="D19" s="347">
        <f t="shared" si="0"/>
        <v>20.171562924482139</v>
      </c>
      <c r="E19" s="347">
        <v>1668463.4076806023</v>
      </c>
      <c r="F19" s="347">
        <f t="shared" si="1"/>
        <v>20.48896118141905</v>
      </c>
      <c r="G19" s="347">
        <v>323052.97571360995</v>
      </c>
      <c r="H19" s="347">
        <f t="shared" si="2"/>
        <v>19.839027458679137</v>
      </c>
      <c r="I19" s="347">
        <v>1171344.0319215497</v>
      </c>
      <c r="J19" s="347">
        <f t="shared" si="3"/>
        <v>20.383482783641849</v>
      </c>
      <c r="K19" s="347">
        <v>609743.72929505818</v>
      </c>
      <c r="L19" s="347">
        <f t="shared" si="4"/>
        <v>19.311541878599563</v>
      </c>
      <c r="M19" s="347">
        <v>2040717.305375532</v>
      </c>
      <c r="N19" s="341">
        <f t="shared" si="5"/>
        <v>19.779347395472772</v>
      </c>
    </row>
    <row r="20" spans="1:14">
      <c r="A20" s="3128"/>
      <c r="B20" s="354" t="s">
        <v>202</v>
      </c>
      <c r="C20" s="347">
        <v>2364968.9167993534</v>
      </c>
      <c r="D20" s="347">
        <f t="shared" si="0"/>
        <v>20.526741169989698</v>
      </c>
      <c r="E20" s="347">
        <v>1742358.2608635474</v>
      </c>
      <c r="F20" s="347">
        <f t="shared" si="1"/>
        <v>20.009578964895965</v>
      </c>
      <c r="G20" s="347">
        <v>365161.18529377994</v>
      </c>
      <c r="H20" s="347">
        <f t="shared" si="2"/>
        <v>16.675648033956953</v>
      </c>
      <c r="I20" s="347">
        <v>1203411.189528499</v>
      </c>
      <c r="J20" s="347">
        <f t="shared" si="3"/>
        <v>20.802390935499584</v>
      </c>
      <c r="K20" s="347">
        <v>622610.65593580599</v>
      </c>
      <c r="L20" s="347">
        <f t="shared" si="4"/>
        <v>21.997984242162701</v>
      </c>
      <c r="M20" s="347">
        <v>2093868.0093048585</v>
      </c>
      <c r="N20" s="341">
        <f t="shared" si="5"/>
        <v>20.961861122925871</v>
      </c>
    </row>
    <row r="21" spans="1:14">
      <c r="A21" s="3128"/>
      <c r="B21" s="354" t="s">
        <v>206</v>
      </c>
      <c r="C21" s="347">
        <v>2371071.9382863049</v>
      </c>
      <c r="D21" s="347">
        <f t="shared" si="0"/>
        <v>18.607985956197851</v>
      </c>
      <c r="E21" s="347">
        <v>1722999.9280382004</v>
      </c>
      <c r="F21" s="347">
        <f t="shared" si="1"/>
        <v>15.516956469184443</v>
      </c>
      <c r="G21" s="347">
        <v>360616.26645162998</v>
      </c>
      <c r="H21" s="347">
        <f t="shared" si="2"/>
        <v>15.308358437233597</v>
      </c>
      <c r="I21" s="347">
        <v>1187100.1838393647</v>
      </c>
      <c r="J21" s="347">
        <f t="shared" si="3"/>
        <v>18.27834672789745</v>
      </c>
      <c r="K21" s="347">
        <v>648072.01024810446</v>
      </c>
      <c r="L21" s="347">
        <f t="shared" si="4"/>
        <v>27.692119274294086</v>
      </c>
      <c r="M21" s="347">
        <v>2096330.5892069302</v>
      </c>
      <c r="N21" s="341">
        <f t="shared" si="5"/>
        <v>20.455385375653929</v>
      </c>
    </row>
    <row r="22" spans="1:14">
      <c r="A22" s="3128"/>
      <c r="B22" s="354" t="s">
        <v>205</v>
      </c>
      <c r="C22" s="347">
        <v>2389497.4916316015</v>
      </c>
      <c r="D22" s="347">
        <f t="shared" si="0"/>
        <v>17.618204002230335</v>
      </c>
      <c r="E22" s="347">
        <v>1712720.4443709231</v>
      </c>
      <c r="F22" s="347">
        <f t="shared" si="1"/>
        <v>12.582216026363028</v>
      </c>
      <c r="G22" s="347">
        <v>359304.28639188001</v>
      </c>
      <c r="H22" s="347">
        <f t="shared" si="2"/>
        <v>17.082125598394825</v>
      </c>
      <c r="I22" s="347">
        <v>1188142.2973198637</v>
      </c>
      <c r="J22" s="347">
        <f t="shared" si="3"/>
        <v>17.432837242507055</v>
      </c>
      <c r="K22" s="347">
        <v>676777.04726067884</v>
      </c>
      <c r="L22" s="347">
        <f t="shared" si="4"/>
        <v>32.632528631938762</v>
      </c>
      <c r="M22" s="347">
        <v>2131445.6481447392</v>
      </c>
      <c r="N22" s="341">
        <f t="shared" si="5"/>
        <v>20.605078835880963</v>
      </c>
    </row>
    <row r="23" spans="1:14">
      <c r="A23" s="3128"/>
      <c r="B23" s="354" t="s">
        <v>204</v>
      </c>
      <c r="C23" s="347">
        <v>2425538.1450943802</v>
      </c>
      <c r="D23" s="347">
        <f t="shared" si="0"/>
        <v>18.459303363667537</v>
      </c>
      <c r="E23" s="347">
        <v>1717913.715552873</v>
      </c>
      <c r="F23" s="347">
        <f t="shared" si="1"/>
        <v>12.020726514597477</v>
      </c>
      <c r="G23" s="347">
        <v>356954.53706253995</v>
      </c>
      <c r="H23" s="347">
        <f t="shared" si="2"/>
        <v>15.853374674331361</v>
      </c>
      <c r="I23" s="347">
        <v>1188950.434974364</v>
      </c>
      <c r="J23" s="347">
        <f t="shared" si="3"/>
        <v>14.746836790165752</v>
      </c>
      <c r="K23" s="347">
        <v>707624.42954150715</v>
      </c>
      <c r="L23" s="347">
        <f t="shared" si="4"/>
        <v>37.66929194628743</v>
      </c>
      <c r="M23" s="347">
        <v>2161200.5134773413</v>
      </c>
      <c r="N23" s="341">
        <f t="shared" si="5"/>
        <v>20.754418663559427</v>
      </c>
    </row>
    <row r="24" spans="1:14">
      <c r="A24" s="3128"/>
      <c r="B24" s="354" t="s">
        <v>203</v>
      </c>
      <c r="C24" s="347">
        <v>2458777.8322609407</v>
      </c>
      <c r="D24" s="347">
        <f t="shared" si="0"/>
        <v>19.781302863031542</v>
      </c>
      <c r="E24" s="347">
        <v>1691065.8790377728</v>
      </c>
      <c r="F24" s="347">
        <f t="shared" si="1"/>
        <v>9.5939138526129213</v>
      </c>
      <c r="G24" s="347">
        <v>356224.49940938002</v>
      </c>
      <c r="H24" s="347">
        <f t="shared" si="2"/>
        <v>14.383261113420872</v>
      </c>
      <c r="I24" s="347">
        <v>1162917.8725423566</v>
      </c>
      <c r="J24" s="347">
        <f t="shared" si="3"/>
        <v>8.6041785554351282</v>
      </c>
      <c r="K24" s="347">
        <v>767711.95322316838</v>
      </c>
      <c r="L24" s="347">
        <f t="shared" si="4"/>
        <v>50.622259057545364</v>
      </c>
      <c r="M24" s="347">
        <v>2196480.6470557395</v>
      </c>
      <c r="N24" s="341">
        <f t="shared" si="5"/>
        <v>20.243072245522882</v>
      </c>
    </row>
    <row r="25" spans="1:14">
      <c r="A25" s="3128"/>
      <c r="B25" s="354" t="s">
        <v>213</v>
      </c>
      <c r="C25" s="347">
        <v>2475105.8302794332</v>
      </c>
      <c r="D25" s="347">
        <f t="shared" si="0"/>
        <v>18.245823536937458</v>
      </c>
      <c r="E25" s="347">
        <v>1641966.5638398682</v>
      </c>
      <c r="F25" s="347">
        <f t="shared" si="1"/>
        <v>4.1443159047798899</v>
      </c>
      <c r="G25" s="347">
        <v>361859.18262527004</v>
      </c>
      <c r="H25" s="347">
        <f t="shared" si="2"/>
        <v>16.121541420249073</v>
      </c>
      <c r="I25" s="347">
        <v>1110176.6456963825</v>
      </c>
      <c r="J25" s="347">
        <f t="shared" si="3"/>
        <v>4.0724901850339057</v>
      </c>
      <c r="K25" s="347">
        <v>833139.26643956488</v>
      </c>
      <c r="L25" s="347">
        <f t="shared" si="4"/>
        <v>61.285906566225691</v>
      </c>
      <c r="M25" s="347">
        <v>2200651.8924451345</v>
      </c>
      <c r="N25" s="341">
        <f t="shared" si="5"/>
        <v>20.213189954184692</v>
      </c>
    </row>
    <row r="26" spans="1:14">
      <c r="A26" s="3128"/>
      <c r="B26" s="354" t="s">
        <v>212</v>
      </c>
      <c r="C26" s="347">
        <v>2464390.3410096364</v>
      </c>
      <c r="D26" s="347">
        <f t="shared" si="0"/>
        <v>16.166448595025226</v>
      </c>
      <c r="E26" s="347">
        <v>1579406.8398266707</v>
      </c>
      <c r="F26" s="347">
        <f t="shared" si="1"/>
        <v>-0.2679178172496206</v>
      </c>
      <c r="G26" s="347">
        <v>354443.18212958996</v>
      </c>
      <c r="H26" s="347">
        <f t="shared" si="2"/>
        <v>11.536901252063329</v>
      </c>
      <c r="I26" s="347">
        <v>1057396.9106542633</v>
      </c>
      <c r="J26" s="347">
        <f t="shared" si="3"/>
        <v>-3.3375660957257454</v>
      </c>
      <c r="K26" s="347">
        <v>884983.5011829657</v>
      </c>
      <c r="L26" s="347">
        <f t="shared" si="4"/>
        <v>64.562163233378527</v>
      </c>
      <c r="M26" s="347">
        <v>2195440.2497896338</v>
      </c>
      <c r="N26" s="341">
        <f t="shared" si="5"/>
        <v>15.962541578848001</v>
      </c>
    </row>
    <row r="27" spans="1:14">
      <c r="A27" s="3128"/>
      <c r="B27" s="354" t="s">
        <v>211</v>
      </c>
      <c r="C27" s="347">
        <v>2477223.2236062852</v>
      </c>
      <c r="D27" s="347">
        <f t="shared" si="0"/>
        <v>17.454688704775492</v>
      </c>
      <c r="E27" s="347">
        <v>1564234.9146167098</v>
      </c>
      <c r="F27" s="347">
        <f t="shared" si="1"/>
        <v>0.66517565947170842</v>
      </c>
      <c r="G27" s="347">
        <v>354766.22070260003</v>
      </c>
      <c r="H27" s="347">
        <f t="shared" si="2"/>
        <v>12.478945811653549</v>
      </c>
      <c r="I27" s="347">
        <v>1032153.4124248056</v>
      </c>
      <c r="J27" s="347">
        <f t="shared" si="3"/>
        <v>-4.929007711365033</v>
      </c>
      <c r="K27" s="347">
        <v>912988.30898957537</v>
      </c>
      <c r="L27" s="347">
        <f t="shared" si="4"/>
        <v>64.446205042729403</v>
      </c>
      <c r="M27" s="347">
        <v>2203389.7950979439</v>
      </c>
      <c r="N27" s="341">
        <f t="shared" si="5"/>
        <v>16.591127402272306</v>
      </c>
    </row>
    <row r="28" spans="1:14">
      <c r="A28" s="3128"/>
      <c r="B28" s="353" t="s">
        <v>210</v>
      </c>
      <c r="C28" s="352">
        <v>2504628.8026739494</v>
      </c>
      <c r="D28" s="352">
        <f t="shared" si="0"/>
        <v>16.83781844646607</v>
      </c>
      <c r="E28" s="352">
        <v>1567395.8487023783</v>
      </c>
      <c r="F28" s="352">
        <f t="shared" si="1"/>
        <v>-6.5111538666136726E-2</v>
      </c>
      <c r="G28" s="352">
        <v>351955.85463524994</v>
      </c>
      <c r="H28" s="352">
        <f t="shared" si="2"/>
        <v>11.197147034896823</v>
      </c>
      <c r="I28" s="352">
        <v>1029426.4527694039</v>
      </c>
      <c r="J28" s="352">
        <f t="shared" si="3"/>
        <v>-6.0078865884735375</v>
      </c>
      <c r="K28" s="352">
        <v>937232.95397157106</v>
      </c>
      <c r="L28" s="352">
        <f t="shared" si="4"/>
        <v>62.922570583244728</v>
      </c>
      <c r="M28" s="352">
        <v>2220250.7821709784</v>
      </c>
      <c r="N28" s="351">
        <f t="shared" si="5"/>
        <v>15.460259321130756</v>
      </c>
    </row>
    <row r="29" spans="1:14">
      <c r="A29" s="3211"/>
      <c r="B29" s="345" t="s">
        <v>209</v>
      </c>
      <c r="C29" s="344">
        <v>2591701.9945694054</v>
      </c>
      <c r="D29" s="344">
        <f t="shared" si="0"/>
        <v>15.464970861942861</v>
      </c>
      <c r="E29" s="344">
        <v>1623172.4922257666</v>
      </c>
      <c r="F29" s="344">
        <f t="shared" si="1"/>
        <v>-0.69191704092436002</v>
      </c>
      <c r="G29" s="344">
        <v>361745.91183872998</v>
      </c>
      <c r="H29" s="344">
        <f t="shared" si="2"/>
        <v>10.462609508006663</v>
      </c>
      <c r="I29" s="344">
        <v>1053770.1054989251</v>
      </c>
      <c r="J29" s="344">
        <f t="shared" si="3"/>
        <v>-6.8444922951500651</v>
      </c>
      <c r="K29" s="344">
        <v>968529.50234363868</v>
      </c>
      <c r="L29" s="344">
        <f t="shared" si="4"/>
        <v>58.750130601344871</v>
      </c>
      <c r="M29" s="344">
        <v>2299807.5981313302</v>
      </c>
      <c r="N29" s="343">
        <f t="shared" si="5"/>
        <v>14.031593061702885</v>
      </c>
    </row>
    <row r="30" spans="1:14">
      <c r="A30" s="3127" t="s">
        <v>65</v>
      </c>
      <c r="B30" s="358" t="s">
        <v>208</v>
      </c>
      <c r="C30" s="349">
        <v>2615589.850573271</v>
      </c>
      <c r="D30" s="349">
        <f t="shared" si="0"/>
        <v>16.329959116637209</v>
      </c>
      <c r="E30" s="349">
        <v>1622250.7148154411</v>
      </c>
      <c r="F30" s="349">
        <f t="shared" si="1"/>
        <v>-0.9807741109610848</v>
      </c>
      <c r="G30" s="349">
        <v>364748.28399586002</v>
      </c>
      <c r="H30" s="349">
        <f t="shared" si="2"/>
        <v>13.668774144791215</v>
      </c>
      <c r="I30" s="349">
        <v>1074454.5998256991</v>
      </c>
      <c r="J30" s="349">
        <f t="shared" si="3"/>
        <v>-6.0232283058700249</v>
      </c>
      <c r="K30" s="349">
        <v>993339.13575782988</v>
      </c>
      <c r="L30" s="349">
        <f t="shared" si="4"/>
        <v>62.814634635568055</v>
      </c>
      <c r="M30" s="349">
        <v>2329330.9878227925</v>
      </c>
      <c r="N30" s="348">
        <f t="shared" si="5"/>
        <v>15.330218548435726</v>
      </c>
    </row>
    <row r="31" spans="1:14">
      <c r="A31" s="3128"/>
      <c r="B31" s="354" t="s">
        <v>207</v>
      </c>
      <c r="C31" s="347">
        <v>2639437.3617012161</v>
      </c>
      <c r="D31" s="347">
        <f t="shared" si="0"/>
        <v>15.85589909112004</v>
      </c>
      <c r="E31" s="347">
        <v>1633073.4115327019</v>
      </c>
      <c r="F31" s="347">
        <f t="shared" si="1"/>
        <v>-2.1211131143174069</v>
      </c>
      <c r="G31" s="347">
        <v>366829.43883411994</v>
      </c>
      <c r="H31" s="347">
        <f t="shared" si="2"/>
        <v>13.550862060257977</v>
      </c>
      <c r="I31" s="347">
        <v>1075517.0553009086</v>
      </c>
      <c r="J31" s="347">
        <f t="shared" si="3"/>
        <v>-8.1809420639161168</v>
      </c>
      <c r="K31" s="347">
        <v>1006363.9501685147</v>
      </c>
      <c r="L31" s="347">
        <f t="shared" si="4"/>
        <v>65.047035634462418</v>
      </c>
      <c r="M31" s="347">
        <v>2355404.7317384272</v>
      </c>
      <c r="N31" s="341">
        <f t="shared" si="5"/>
        <v>15.420432096790911</v>
      </c>
    </row>
    <row r="32" spans="1:14">
      <c r="A32" s="3128"/>
      <c r="B32" s="354" t="s">
        <v>202</v>
      </c>
      <c r="C32" s="347">
        <v>2699674.6807937725</v>
      </c>
      <c r="D32" s="347">
        <f t="shared" si="0"/>
        <v>14.152649602151868</v>
      </c>
      <c r="E32" s="347">
        <v>1694196.5348597376</v>
      </c>
      <c r="F32" s="347">
        <f t="shared" si="1"/>
        <v>-2.7641689476617697</v>
      </c>
      <c r="G32" s="347">
        <v>400872.28780599998</v>
      </c>
      <c r="H32" s="347">
        <f t="shared" si="2"/>
        <v>9.7795450202325558</v>
      </c>
      <c r="I32" s="347">
        <v>1100897.0532704452</v>
      </c>
      <c r="J32" s="347">
        <f t="shared" si="3"/>
        <v>-8.5186291394065599</v>
      </c>
      <c r="K32" s="347">
        <v>1005478.1459340348</v>
      </c>
      <c r="L32" s="347">
        <f t="shared" si="4"/>
        <v>61.493886483964097</v>
      </c>
      <c r="M32" s="347">
        <v>2387125.3786899806</v>
      </c>
      <c r="N32" s="341">
        <f t="shared" si="5"/>
        <v>14.005532730904102</v>
      </c>
    </row>
    <row r="33" spans="1:14">
      <c r="A33" s="3128"/>
      <c r="B33" s="354" t="s">
        <v>206</v>
      </c>
      <c r="C33" s="347">
        <v>2700463.1093405876</v>
      </c>
      <c r="D33" s="347">
        <f t="shared" si="0"/>
        <v>13.892078335352007</v>
      </c>
      <c r="E33" s="347">
        <v>1686701.5591099695</v>
      </c>
      <c r="F33" s="347">
        <f t="shared" si="1"/>
        <v>-2.1066959050636749</v>
      </c>
      <c r="G33" s="347">
        <v>384311.66610050999</v>
      </c>
      <c r="H33" s="347">
        <f t="shared" si="2"/>
        <v>6.5708072134506175</v>
      </c>
      <c r="I33" s="347">
        <v>1119805.3971870914</v>
      </c>
      <c r="J33" s="347">
        <f t="shared" si="3"/>
        <v>-5.6688380280277526</v>
      </c>
      <c r="K33" s="347">
        <v>1013761.550230619</v>
      </c>
      <c r="L33" s="347">
        <f t="shared" si="4"/>
        <v>56.427300392515932</v>
      </c>
      <c r="M33" s="347">
        <v>2409346.6953803338</v>
      </c>
      <c r="N33" s="341">
        <f t="shared" si="5"/>
        <v>14.931619458542638</v>
      </c>
    </row>
    <row r="34" spans="1:14">
      <c r="A34" s="3128"/>
      <c r="B34" s="354" t="s">
        <v>205</v>
      </c>
      <c r="C34" s="347">
        <v>2724035.3475584937</v>
      </c>
      <c r="D34" s="347">
        <f t="shared" si="0"/>
        <v>14.000343465456517</v>
      </c>
      <c r="E34" s="347">
        <v>1709434.0571949368</v>
      </c>
      <c r="F34" s="347">
        <f t="shared" si="1"/>
        <v>-0.19188112028366602</v>
      </c>
      <c r="G34" s="347">
        <v>388393.05082282005</v>
      </c>
      <c r="H34" s="347">
        <f t="shared" si="2"/>
        <v>8.0958578933327789</v>
      </c>
      <c r="I34" s="347">
        <v>1133371.759416593</v>
      </c>
      <c r="J34" s="347">
        <f t="shared" si="3"/>
        <v>-4.6097624860943505</v>
      </c>
      <c r="K34" s="347">
        <v>1014601.2903635569</v>
      </c>
      <c r="L34" s="347">
        <f t="shared" si="4"/>
        <v>49.91662238993694</v>
      </c>
      <c r="M34" s="347">
        <v>2429583.0088010496</v>
      </c>
      <c r="N34" s="341">
        <f t="shared" si="5"/>
        <v>13.987565712304987</v>
      </c>
    </row>
    <row r="35" spans="1:14">
      <c r="A35" s="3128"/>
      <c r="B35" s="354" t="s">
        <v>204</v>
      </c>
      <c r="C35" s="347">
        <v>2764806.0969660752</v>
      </c>
      <c r="D35" s="347">
        <f t="shared" si="0"/>
        <v>13.987327000313726</v>
      </c>
      <c r="E35" s="347">
        <v>1718607.1408525496</v>
      </c>
      <c r="F35" s="347">
        <f t="shared" si="1"/>
        <v>4.0364384625303319E-2</v>
      </c>
      <c r="G35" s="347">
        <v>386588.86944615789</v>
      </c>
      <c r="H35" s="347">
        <f t="shared" si="2"/>
        <v>8.3019906757554036</v>
      </c>
      <c r="I35" s="347">
        <v>1135299.0047727937</v>
      </c>
      <c r="J35" s="347">
        <f t="shared" si="3"/>
        <v>-4.5125035176699431</v>
      </c>
      <c r="K35" s="347">
        <v>1046198.9561135252</v>
      </c>
      <c r="L35" s="347">
        <f t="shared" si="4"/>
        <v>47.84664186783256</v>
      </c>
      <c r="M35" s="347">
        <v>2457452.9227162963</v>
      </c>
      <c r="N35" s="341">
        <f t="shared" si="5"/>
        <v>13.707770629865761</v>
      </c>
    </row>
    <row r="36" spans="1:14">
      <c r="A36" s="3128"/>
      <c r="B36" s="354" t="s">
        <v>203</v>
      </c>
      <c r="C36" s="347">
        <v>2790543.9192355303</v>
      </c>
      <c r="D36" s="347">
        <f t="shared" si="0"/>
        <v>13.493129904685938</v>
      </c>
      <c r="E36" s="347">
        <v>1717509.8610948795</v>
      </c>
      <c r="F36" s="347">
        <f t="shared" si="1"/>
        <v>1.5637464149033318</v>
      </c>
      <c r="G36" s="347">
        <v>397305.25555106788</v>
      </c>
      <c r="H36" s="347">
        <f t="shared" si="2"/>
        <v>11.532265807040146</v>
      </c>
      <c r="I36" s="347">
        <v>1125556.1517644632</v>
      </c>
      <c r="J36" s="347">
        <f t="shared" si="3"/>
        <v>-3.2127566064672917</v>
      </c>
      <c r="K36" s="347">
        <v>1073034.0581406513</v>
      </c>
      <c r="L36" s="347">
        <f t="shared" si="4"/>
        <v>39.77039873296436</v>
      </c>
      <c r="M36" s="347">
        <v>2455759.1514042071</v>
      </c>
      <c r="N36" s="341">
        <f t="shared" si="5"/>
        <v>11.804269921340579</v>
      </c>
    </row>
    <row r="37" spans="1:14">
      <c r="A37" s="3128"/>
      <c r="B37" s="354" t="s">
        <v>213</v>
      </c>
      <c r="C37" s="347">
        <v>2827079.2440897557</v>
      </c>
      <c r="D37" s="347">
        <f t="shared" si="0"/>
        <v>14.220539966591476</v>
      </c>
      <c r="E37" s="347">
        <v>1738625.8742463831</v>
      </c>
      <c r="F37" s="347">
        <f t="shared" si="1"/>
        <v>5.886801384095758</v>
      </c>
      <c r="G37" s="347">
        <v>403872.95392760786</v>
      </c>
      <c r="H37" s="347">
        <f t="shared" si="2"/>
        <v>11.610530648284239</v>
      </c>
      <c r="I37" s="347">
        <v>1132958.8115772319</v>
      </c>
      <c r="J37" s="347">
        <f t="shared" si="3"/>
        <v>2.0521208016007884</v>
      </c>
      <c r="K37" s="347">
        <v>1088453.3698433726</v>
      </c>
      <c r="L37" s="347">
        <f t="shared" si="4"/>
        <v>30.644828984582251</v>
      </c>
      <c r="M37" s="347">
        <v>2487143.3183821137</v>
      </c>
      <c r="N37" s="341">
        <f t="shared" si="5"/>
        <v>13.018479974979591</v>
      </c>
    </row>
    <row r="38" spans="1:14">
      <c r="A38" s="3128"/>
      <c r="B38" s="354" t="s">
        <v>212</v>
      </c>
      <c r="C38" s="347">
        <v>2873803.1390021173</v>
      </c>
      <c r="D38" s="347">
        <f t="shared" si="0"/>
        <v>16.613147324086189</v>
      </c>
      <c r="E38" s="347">
        <v>1746794.4167908428</v>
      </c>
      <c r="F38" s="347">
        <f t="shared" si="1"/>
        <v>10.598129167437424</v>
      </c>
      <c r="G38" s="347">
        <v>409164.62591939</v>
      </c>
      <c r="H38" s="347">
        <f t="shared" si="2"/>
        <v>15.4387068361758</v>
      </c>
      <c r="I38" s="347">
        <v>1126570.734318882</v>
      </c>
      <c r="J38" s="347">
        <f t="shared" si="3"/>
        <v>6.5418976514521319</v>
      </c>
      <c r="K38" s="347">
        <v>1127008.722211275</v>
      </c>
      <c r="L38" s="347">
        <f t="shared" si="4"/>
        <v>27.34799244333843</v>
      </c>
      <c r="M38" s="347">
        <v>2531173.810541451</v>
      </c>
      <c r="N38" s="341">
        <f t="shared" si="5"/>
        <v>15.292311452520153</v>
      </c>
    </row>
    <row r="39" spans="1:14">
      <c r="A39" s="3128"/>
      <c r="B39" s="354" t="s">
        <v>211</v>
      </c>
      <c r="C39" s="347">
        <v>2900306.475994458</v>
      </c>
      <c r="D39" s="347">
        <f t="shared" si="0"/>
        <v>17.078931295188564</v>
      </c>
      <c r="E39" s="347">
        <v>1752666.0142938986</v>
      </c>
      <c r="F39" s="347">
        <f t="shared" si="1"/>
        <v>12.046214920561388</v>
      </c>
      <c r="G39" s="347">
        <v>406967.67612013995</v>
      </c>
      <c r="H39" s="347">
        <f t="shared" si="2"/>
        <v>14.714325201017466</v>
      </c>
      <c r="I39" s="347">
        <v>1132762.5855439969</v>
      </c>
      <c r="J39" s="347">
        <f t="shared" si="3"/>
        <v>9.7475018643627163</v>
      </c>
      <c r="K39" s="347">
        <v>1147640.4617005594</v>
      </c>
      <c r="L39" s="347">
        <f t="shared" si="4"/>
        <v>25.701550655197199</v>
      </c>
      <c r="M39" s="347">
        <v>2556049.0731449826</v>
      </c>
      <c r="N39" s="341">
        <f t="shared" si="5"/>
        <v>16.005305953201191</v>
      </c>
    </row>
    <row r="40" spans="1:14">
      <c r="A40" s="3128"/>
      <c r="B40" s="353" t="s">
        <v>210</v>
      </c>
      <c r="C40" s="352">
        <v>2947218.3516100664</v>
      </c>
      <c r="D40" s="352">
        <f t="shared" si="0"/>
        <v>17.670863980467168</v>
      </c>
      <c r="E40" s="352">
        <v>1766803.6479564197</v>
      </c>
      <c r="F40" s="352">
        <f t="shared" si="1"/>
        <v>12.722236020921446</v>
      </c>
      <c r="G40" s="352">
        <v>404471.35555736005</v>
      </c>
      <c r="H40" s="352">
        <f t="shared" si="2"/>
        <v>14.921047691203954</v>
      </c>
      <c r="I40" s="352">
        <v>1145411.066991522</v>
      </c>
      <c r="J40" s="352">
        <f t="shared" si="3"/>
        <v>11.266916049232234</v>
      </c>
      <c r="K40" s="352">
        <v>1180414.7036536462</v>
      </c>
      <c r="L40" s="352">
        <f t="shared" si="4"/>
        <v>25.94677754890931</v>
      </c>
      <c r="M40" s="352">
        <v>2610174.4054326573</v>
      </c>
      <c r="N40" s="351">
        <f t="shared" si="5"/>
        <v>17.562143267455969</v>
      </c>
    </row>
    <row r="41" spans="1:14">
      <c r="A41" s="3211"/>
      <c r="B41" s="345" t="s">
        <v>209</v>
      </c>
      <c r="C41" s="344">
        <v>3094466.6397536714</v>
      </c>
      <c r="D41" s="344">
        <f t="shared" si="0"/>
        <v>19.399014479201227</v>
      </c>
      <c r="E41" s="344">
        <v>1878960.2463264198</v>
      </c>
      <c r="F41" s="344">
        <f t="shared" si="1"/>
        <v>15.758507202762258</v>
      </c>
      <c r="G41" s="344">
        <v>415985.43141382997</v>
      </c>
      <c r="H41" s="344">
        <f t="shared" si="2"/>
        <v>14.993816875332241</v>
      </c>
      <c r="I41" s="344">
        <v>1209565.2949770796</v>
      </c>
      <c r="J41" s="344">
        <f t="shared" si="3"/>
        <v>14.78455202564232</v>
      </c>
      <c r="K41" s="344">
        <v>1215506.3934272516</v>
      </c>
      <c r="L41" s="344">
        <f t="shared" si="4"/>
        <v>25.500192868258587</v>
      </c>
      <c r="M41" s="344">
        <v>2742102.9318979895</v>
      </c>
      <c r="N41" s="343">
        <f t="shared" si="5"/>
        <v>19.23184070380665</v>
      </c>
    </row>
    <row r="42" spans="1:14">
      <c r="A42" s="3127" t="s">
        <v>66</v>
      </c>
      <c r="B42" s="358" t="s">
        <v>208</v>
      </c>
      <c r="C42" s="349">
        <v>3069546.6740825754</v>
      </c>
      <c r="D42" s="349">
        <f t="shared" si="0"/>
        <v>17.355810713587548</v>
      </c>
      <c r="E42" s="349">
        <v>1814770.1967476024</v>
      </c>
      <c r="F42" s="349">
        <f t="shared" si="1"/>
        <v>11.867430858494878</v>
      </c>
      <c r="G42" s="349">
        <v>411882.03236638004</v>
      </c>
      <c r="H42" s="349">
        <f t="shared" si="2"/>
        <v>12.92226733849555</v>
      </c>
      <c r="I42" s="349">
        <v>1199271.0155345239</v>
      </c>
      <c r="J42" s="349">
        <f t="shared" si="3"/>
        <v>11.616723101103837</v>
      </c>
      <c r="K42" s="349">
        <v>1254776.4773349729</v>
      </c>
      <c r="L42" s="349">
        <f t="shared" si="4"/>
        <v>26.319041721605934</v>
      </c>
      <c r="M42" s="349">
        <v>2731766.3618438463</v>
      </c>
      <c r="N42" s="348">
        <f t="shared" si="5"/>
        <v>17.276865165358359</v>
      </c>
    </row>
    <row r="43" spans="1:14">
      <c r="A43" s="3128"/>
      <c r="B43" s="354" t="s">
        <v>207</v>
      </c>
      <c r="C43" s="347">
        <v>3098684.9709072169</v>
      </c>
      <c r="D43" s="347">
        <f t="shared" si="0"/>
        <v>17.39945095381989</v>
      </c>
      <c r="E43" s="347">
        <v>1830616.5217407779</v>
      </c>
      <c r="F43" s="347">
        <f t="shared" si="1"/>
        <v>12.09640110561069</v>
      </c>
      <c r="G43" s="347">
        <v>400814.17380667996</v>
      </c>
      <c r="H43" s="347">
        <f t="shared" si="2"/>
        <v>9.2644513702532745</v>
      </c>
      <c r="I43" s="347">
        <v>1221105.3627470115</v>
      </c>
      <c r="J43" s="347">
        <f t="shared" si="3"/>
        <v>13.536587516538273</v>
      </c>
      <c r="K43" s="347">
        <v>1268068.449166439</v>
      </c>
      <c r="L43" s="347">
        <f t="shared" si="4"/>
        <v>26.004955657851426</v>
      </c>
      <c r="M43" s="347">
        <v>2778194.7810532846</v>
      </c>
      <c r="N43" s="341">
        <f t="shared" si="5"/>
        <v>17.949783475335618</v>
      </c>
    </row>
    <row r="44" spans="1:14">
      <c r="A44" s="3128"/>
      <c r="B44" s="354" t="s">
        <v>202</v>
      </c>
      <c r="C44" s="347">
        <v>3202641.2898177868</v>
      </c>
      <c r="D44" s="347">
        <f t="shared" si="0"/>
        <v>18.630637706174635</v>
      </c>
      <c r="E44" s="347">
        <v>1908281.3249095178</v>
      </c>
      <c r="F44" s="347">
        <f t="shared" si="1"/>
        <v>12.63636099146574</v>
      </c>
      <c r="G44" s="347">
        <v>462253.09167127992</v>
      </c>
      <c r="H44" s="347">
        <f t="shared" si="2"/>
        <v>15.311810203000329</v>
      </c>
      <c r="I44" s="347">
        <v>1232917.4985487591</v>
      </c>
      <c r="J44" s="347">
        <f t="shared" si="3"/>
        <v>11.992079085516631</v>
      </c>
      <c r="K44" s="347">
        <v>1294359.964908269</v>
      </c>
      <c r="L44" s="347">
        <f t="shared" si="4"/>
        <v>28.730790434622381</v>
      </c>
      <c r="M44" s="347">
        <v>2808873.1430202951</v>
      </c>
      <c r="N44" s="341">
        <f t="shared" si="5"/>
        <v>17.667600038744656</v>
      </c>
    </row>
    <row r="45" spans="1:14">
      <c r="A45" s="3128"/>
      <c r="B45" s="354" t="s">
        <v>206</v>
      </c>
      <c r="C45" s="347">
        <v>3201534.7764732335</v>
      </c>
      <c r="D45" s="347">
        <f t="shared" si="0"/>
        <v>18.555027298817645</v>
      </c>
      <c r="E45" s="347">
        <v>1892029.2507643208</v>
      </c>
      <c r="F45" s="347">
        <f t="shared" si="1"/>
        <v>12.173326724301935</v>
      </c>
      <c r="G45" s="347">
        <v>435257.99105167005</v>
      </c>
      <c r="H45" s="347">
        <f t="shared" si="2"/>
        <v>13.256512733036821</v>
      </c>
      <c r="I45" s="347">
        <v>1254355.7640768087</v>
      </c>
      <c r="J45" s="347">
        <f t="shared" si="3"/>
        <v>12.015513340773557</v>
      </c>
      <c r="K45" s="347">
        <v>1309505.5257089131</v>
      </c>
      <c r="L45" s="347">
        <f t="shared" si="4"/>
        <v>29.172932768165822</v>
      </c>
      <c r="M45" s="347">
        <v>2841367.339693238</v>
      </c>
      <c r="N45" s="341">
        <f t="shared" si="5"/>
        <v>17.931028570577155</v>
      </c>
    </row>
    <row r="46" spans="1:14">
      <c r="A46" s="3128"/>
      <c r="B46" s="354" t="s">
        <v>205</v>
      </c>
      <c r="C46" s="347">
        <v>3252780.9404502329</v>
      </c>
      <c r="D46" s="347">
        <f t="shared" si="0"/>
        <v>19.410379287685998</v>
      </c>
      <c r="E46" s="347">
        <v>1875182.7080473788</v>
      </c>
      <c r="F46" s="347">
        <f t="shared" si="1"/>
        <v>9.6961125908784176</v>
      </c>
      <c r="G46" s="347">
        <v>418829.81774028006</v>
      </c>
      <c r="H46" s="347">
        <f t="shared" si="2"/>
        <v>7.8365889536331794</v>
      </c>
      <c r="I46" s="347">
        <v>1217792.7925944128</v>
      </c>
      <c r="J46" s="347">
        <f t="shared" si="3"/>
        <v>7.4486621425326334</v>
      </c>
      <c r="K46" s="347">
        <v>1377598.2324028537</v>
      </c>
      <c r="L46" s="347">
        <f t="shared" si="4"/>
        <v>35.777299466002638</v>
      </c>
      <c r="M46" s="347">
        <v>2911147.9059036169</v>
      </c>
      <c r="N46" s="341">
        <f t="shared" si="5"/>
        <v>19.820886767734269</v>
      </c>
    </row>
    <row r="47" spans="1:14">
      <c r="A47" s="3128"/>
      <c r="B47" s="354" t="s">
        <v>204</v>
      </c>
      <c r="C47" s="347">
        <v>3294006.2490107808</v>
      </c>
      <c r="D47" s="347">
        <f t="shared" si="0"/>
        <v>19.140588290275279</v>
      </c>
      <c r="E47" s="347">
        <v>1884686.182023681</v>
      </c>
      <c r="F47" s="347">
        <f t="shared" si="1"/>
        <v>9.663583795465005</v>
      </c>
      <c r="G47" s="347">
        <v>409844.69655408</v>
      </c>
      <c r="H47" s="347">
        <f t="shared" si="2"/>
        <v>6.0156483918534205</v>
      </c>
      <c r="I47" s="347">
        <v>1231709.7444871513</v>
      </c>
      <c r="J47" s="347">
        <f t="shared" si="3"/>
        <v>8.4921011389111651</v>
      </c>
      <c r="K47" s="347">
        <v>1409320.0669870994</v>
      </c>
      <c r="L47" s="347">
        <f t="shared" si="4"/>
        <v>34.708609557642411</v>
      </c>
      <c r="M47" s="347">
        <v>2952847.6549506201</v>
      </c>
      <c r="N47" s="341">
        <f t="shared" si="5"/>
        <v>20.158869683930678</v>
      </c>
    </row>
    <row r="48" spans="1:14">
      <c r="A48" s="3128"/>
      <c r="B48" s="357" t="s">
        <v>203</v>
      </c>
      <c r="C48" s="356">
        <v>3325914.8325709468</v>
      </c>
      <c r="D48" s="356">
        <f t="shared" si="0"/>
        <v>19.185181413739631</v>
      </c>
      <c r="E48" s="356">
        <v>1911703.7650607913</v>
      </c>
      <c r="F48" s="356">
        <f t="shared" si="1"/>
        <v>11.306712605546087</v>
      </c>
      <c r="G48" s="356">
        <v>416966.74842905102</v>
      </c>
      <c r="H48" s="356">
        <f t="shared" si="2"/>
        <v>4.9487120050079314</v>
      </c>
      <c r="I48" s="356">
        <v>1248004.9299014672</v>
      </c>
      <c r="J48" s="356">
        <f t="shared" si="3"/>
        <v>10.878957744138203</v>
      </c>
      <c r="K48" s="356">
        <v>1414211.0675101555</v>
      </c>
      <c r="L48" s="356">
        <f t="shared" si="4"/>
        <v>31.795543373590039</v>
      </c>
      <c r="M48" s="356">
        <v>2979404.3899325789</v>
      </c>
      <c r="N48" s="355">
        <f t="shared" si="5"/>
        <v>21.323151263793545</v>
      </c>
    </row>
    <row r="49" spans="1:14">
      <c r="A49" s="3128"/>
      <c r="B49" s="354" t="s">
        <v>213</v>
      </c>
      <c r="C49" s="347">
        <v>3354558.9047238198</v>
      </c>
      <c r="D49" s="347">
        <f t="shared" si="0"/>
        <v>18.658113731222929</v>
      </c>
      <c r="E49" s="347">
        <v>1931641.4261648064</v>
      </c>
      <c r="F49" s="347">
        <f t="shared" si="1"/>
        <v>11.101615061497167</v>
      </c>
      <c r="G49" s="347">
        <v>422263.776375057</v>
      </c>
      <c r="H49" s="347">
        <f t="shared" si="2"/>
        <v>4.5536157518350686</v>
      </c>
      <c r="I49" s="347">
        <v>1267223.110836304</v>
      </c>
      <c r="J49" s="347">
        <f t="shared" si="3"/>
        <v>11.850766143224405</v>
      </c>
      <c r="K49" s="347">
        <v>1422917.4785590135</v>
      </c>
      <c r="L49" s="347">
        <f t="shared" si="4"/>
        <v>30.728381939206994</v>
      </c>
      <c r="M49" s="347">
        <v>3008612.5130567853</v>
      </c>
      <c r="N49" s="341">
        <f t="shared" si="5"/>
        <v>20.966592106718128</v>
      </c>
    </row>
    <row r="50" spans="1:14">
      <c r="A50" s="3128"/>
      <c r="B50" s="354" t="s">
        <v>212</v>
      </c>
      <c r="C50" s="347">
        <v>3382985.577445033</v>
      </c>
      <c r="D50" s="347">
        <f t="shared" si="0"/>
        <v>17.718069534147745</v>
      </c>
      <c r="E50" s="347">
        <v>1955171.9752524947</v>
      </c>
      <c r="F50" s="347">
        <f t="shared" si="1"/>
        <v>11.929140399044599</v>
      </c>
      <c r="G50" s="347">
        <v>427335.57886481297</v>
      </c>
      <c r="H50" s="347">
        <f t="shared" si="2"/>
        <v>4.4409882463795496</v>
      </c>
      <c r="I50" s="347">
        <v>1278671.1844793088</v>
      </c>
      <c r="J50" s="347">
        <f t="shared" si="3"/>
        <v>13.501189541585759</v>
      </c>
      <c r="K50" s="347">
        <v>1427813.6021925393</v>
      </c>
      <c r="L50" s="347">
        <f t="shared" si="4"/>
        <v>26.690554744870354</v>
      </c>
      <c r="M50" s="347">
        <v>3033520.1672635567</v>
      </c>
      <c r="N50" s="341">
        <f t="shared" si="5"/>
        <v>19.846379360832884</v>
      </c>
    </row>
    <row r="51" spans="1:14">
      <c r="A51" s="3128"/>
      <c r="B51" s="354" t="s">
        <v>211</v>
      </c>
      <c r="C51" s="347">
        <v>3408507.863996963</v>
      </c>
      <c r="D51" s="347">
        <f t="shared" si="0"/>
        <v>17.52233400879653</v>
      </c>
      <c r="E51" s="347">
        <v>1952703.7061393068</v>
      </c>
      <c r="F51" s="347">
        <f t="shared" si="1"/>
        <v>11.413337750261444</v>
      </c>
      <c r="G51" s="347">
        <v>424071.76142749999</v>
      </c>
      <c r="H51" s="347">
        <f t="shared" si="2"/>
        <v>4.2028117491844217</v>
      </c>
      <c r="I51" s="347">
        <v>1273251.1517548484</v>
      </c>
      <c r="J51" s="347">
        <f t="shared" si="3"/>
        <v>12.402295768215494</v>
      </c>
      <c r="K51" s="347">
        <v>1455805.6257454057</v>
      </c>
      <c r="L51" s="347">
        <f t="shared" si="4"/>
        <v>26.852065113512207</v>
      </c>
      <c r="M51" s="347">
        <v>3062731.7619261239</v>
      </c>
      <c r="N51" s="341">
        <f t="shared" si="5"/>
        <v>19.82288580076888</v>
      </c>
    </row>
    <row r="52" spans="1:14">
      <c r="A52" s="3128"/>
      <c r="B52" s="353" t="s">
        <v>210</v>
      </c>
      <c r="C52" s="352">
        <v>3440493.9091508915</v>
      </c>
      <c r="D52" s="352">
        <f t="shared" si="0"/>
        <v>16.736987175427586</v>
      </c>
      <c r="E52" s="352">
        <v>1972207.1927667879</v>
      </c>
      <c r="F52" s="352">
        <f t="shared" si="1"/>
        <v>11.625714325864621</v>
      </c>
      <c r="G52" s="352">
        <v>418092.12706382107</v>
      </c>
      <c r="H52" s="352">
        <f t="shared" si="2"/>
        <v>3.367549103122927</v>
      </c>
      <c r="I52" s="352">
        <v>1283203.2551588542</v>
      </c>
      <c r="J52" s="352">
        <f t="shared" si="3"/>
        <v>12.029933369619879</v>
      </c>
      <c r="K52" s="352">
        <v>1468286.7163841035</v>
      </c>
      <c r="L52" s="352">
        <f t="shared" si="4"/>
        <v>24.387362495522076</v>
      </c>
      <c r="M52" s="352">
        <v>3105742.4131259751</v>
      </c>
      <c r="N52" s="351">
        <f t="shared" si="5"/>
        <v>18.986011304910232</v>
      </c>
    </row>
    <row r="53" spans="1:14">
      <c r="A53" s="3211"/>
      <c r="B53" s="345" t="s">
        <v>209</v>
      </c>
      <c r="C53" s="344">
        <v>3582137.6497642044</v>
      </c>
      <c r="D53" s="344">
        <f t="shared" si="0"/>
        <v>15.759452816377854</v>
      </c>
      <c r="E53" s="344">
        <v>2093758.3599650555</v>
      </c>
      <c r="F53" s="344">
        <f t="shared" si="1"/>
        <v>11.431754027717743</v>
      </c>
      <c r="G53" s="344">
        <v>423204.34043245297</v>
      </c>
      <c r="H53" s="344">
        <f t="shared" si="2"/>
        <v>1.7353754418965455</v>
      </c>
      <c r="I53" s="344">
        <v>1367115.6025136779</v>
      </c>
      <c r="J53" s="344">
        <f t="shared" si="3"/>
        <v>13.025366070839835</v>
      </c>
      <c r="K53" s="344">
        <v>1488379.2897991484</v>
      </c>
      <c r="L53" s="344">
        <f t="shared" si="4"/>
        <v>22.44931806590521</v>
      </c>
      <c r="M53" s="344">
        <v>3235066.7569785174</v>
      </c>
      <c r="N53" s="343">
        <f t="shared" si="5"/>
        <v>17.977582801361702</v>
      </c>
    </row>
    <row r="54" spans="1:14">
      <c r="A54" s="3127" t="s">
        <v>67</v>
      </c>
      <c r="B54" s="350" t="s">
        <v>208</v>
      </c>
      <c r="C54" s="349">
        <v>3569086.4215881834</v>
      </c>
      <c r="D54" s="349">
        <f t="shared" si="0"/>
        <v>16.274056091846532</v>
      </c>
      <c r="E54" s="349">
        <v>2029579.6271554003</v>
      </c>
      <c r="F54" s="349">
        <f t="shared" si="1"/>
        <v>11.836729013556395</v>
      </c>
      <c r="G54" s="349">
        <v>427593.28049456148</v>
      </c>
      <c r="H54" s="349">
        <f t="shared" si="2"/>
        <v>3.814501943169462</v>
      </c>
      <c r="I54" s="349">
        <v>1357469.0176389497</v>
      </c>
      <c r="J54" s="349">
        <f t="shared" si="3"/>
        <v>13.191180313310232</v>
      </c>
      <c r="K54" s="349">
        <v>1539506.794432783</v>
      </c>
      <c r="L54" s="349">
        <f t="shared" si="4"/>
        <v>22.691716193353457</v>
      </c>
      <c r="M54" s="349">
        <v>3220859.9590161131</v>
      </c>
      <c r="N54" s="348">
        <f t="shared" si="5"/>
        <v>17.903932195802639</v>
      </c>
    </row>
    <row r="55" spans="1:14">
      <c r="A55" s="3128"/>
      <c r="B55" s="346" t="s">
        <v>207</v>
      </c>
      <c r="C55" s="347">
        <v>3576095.5645430819</v>
      </c>
      <c r="D55" s="347">
        <f t="shared" si="0"/>
        <v>15.406877372761492</v>
      </c>
      <c r="E55" s="342">
        <v>2008314.0255622896</v>
      </c>
      <c r="F55" s="347">
        <f t="shared" si="1"/>
        <v>9.7069758581952961</v>
      </c>
      <c r="G55" s="347">
        <v>413299.7913854575</v>
      </c>
      <c r="H55" s="347">
        <f t="shared" si="2"/>
        <v>3.1150638861388136</v>
      </c>
      <c r="I55" s="347">
        <v>1353629.0327015105</v>
      </c>
      <c r="J55" s="342">
        <f t="shared" si="3"/>
        <v>10.852762914444366</v>
      </c>
      <c r="K55" s="347">
        <v>1567781.5389807923</v>
      </c>
      <c r="L55" s="347">
        <f t="shared" si="4"/>
        <v>23.635403121288032</v>
      </c>
      <c r="M55" s="347">
        <v>3249236.0471998099</v>
      </c>
      <c r="N55" s="341">
        <f t="shared" si="5"/>
        <v>16.954940285646263</v>
      </c>
    </row>
    <row r="56" spans="1:14">
      <c r="A56" s="3128"/>
      <c r="B56" s="346" t="s">
        <v>202</v>
      </c>
      <c r="C56" s="342">
        <v>3696691.173671437</v>
      </c>
      <c r="D56" s="347">
        <f t="shared" si="0"/>
        <v>15.426325933672047</v>
      </c>
      <c r="E56" s="342">
        <v>2105924.5512072947</v>
      </c>
      <c r="F56" s="342">
        <f t="shared" si="1"/>
        <v>10.357132552620262</v>
      </c>
      <c r="G56" s="347">
        <v>456003.40562454454</v>
      </c>
      <c r="H56" s="347">
        <f t="shared" si="2"/>
        <v>-1.3520052454683626</v>
      </c>
      <c r="I56" s="342">
        <v>1390853.0082468153</v>
      </c>
      <c r="J56" s="342">
        <f t="shared" si="3"/>
        <v>12.809900896366436</v>
      </c>
      <c r="K56" s="342">
        <v>1590766.6224641425</v>
      </c>
      <c r="L56" s="342">
        <f t="shared" si="4"/>
        <v>22.899862912314333</v>
      </c>
      <c r="M56" s="342">
        <v>3331565.3882900197</v>
      </c>
      <c r="N56" s="341">
        <f t="shared" si="5"/>
        <v>18.608609882171102</v>
      </c>
    </row>
    <row r="57" spans="1:14">
      <c r="A57" s="3128"/>
      <c r="B57" s="346" t="s">
        <v>206</v>
      </c>
      <c r="C57" s="342">
        <v>3694279.9053084655</v>
      </c>
      <c r="D57" s="342">
        <f t="shared" si="0"/>
        <v>15.390903527152474</v>
      </c>
      <c r="E57" s="342">
        <v>2071077.1993880731</v>
      </c>
      <c r="F57" s="342">
        <f t="shared" si="1"/>
        <v>9.4632759272311677</v>
      </c>
      <c r="G57" s="342">
        <v>444412.01679606445</v>
      </c>
      <c r="H57" s="342">
        <f t="shared" si="2"/>
        <v>2.1031264060830792</v>
      </c>
      <c r="I57" s="342">
        <v>1382218.7725000032</v>
      </c>
      <c r="J57" s="342">
        <f t="shared" si="3"/>
        <v>10.193520218508361</v>
      </c>
      <c r="K57" s="342">
        <v>1623202.7059203924</v>
      </c>
      <c r="L57" s="342">
        <f t="shared" si="4"/>
        <v>23.955391867602575</v>
      </c>
      <c r="M57" s="342">
        <v>3336382.1452492238</v>
      </c>
      <c r="N57" s="341">
        <f t="shared" si="5"/>
        <v>17.421710971360323</v>
      </c>
    </row>
    <row r="58" spans="1:14">
      <c r="A58" s="3128"/>
      <c r="B58" s="346" t="s">
        <v>205</v>
      </c>
      <c r="C58" s="342">
        <v>3711404.2160411784</v>
      </c>
      <c r="D58" s="342">
        <f t="shared" si="0"/>
        <v>14.0994208951392</v>
      </c>
      <c r="E58" s="342">
        <v>2056537.6444481274</v>
      </c>
      <c r="F58" s="342">
        <f t="shared" si="1"/>
        <v>9.6713208596933367</v>
      </c>
      <c r="G58" s="342">
        <v>431254.17144337995</v>
      </c>
      <c r="H58" s="342">
        <f t="shared" si="2"/>
        <v>2.9664444069749432</v>
      </c>
      <c r="I58" s="342">
        <v>1368688.9906084335</v>
      </c>
      <c r="J58" s="342">
        <f t="shared" si="3"/>
        <v>12.390958374170378</v>
      </c>
      <c r="K58" s="342">
        <v>1654866.5715930511</v>
      </c>
      <c r="L58" s="342">
        <f t="shared" si="4"/>
        <v>20.126937786975567</v>
      </c>
      <c r="M58" s="342">
        <v>3365557.3964377404</v>
      </c>
      <c r="N58" s="341">
        <f t="shared" si="5"/>
        <v>15.609289023502065</v>
      </c>
    </row>
    <row r="59" spans="1:14">
      <c r="A59" s="3128"/>
      <c r="B59" s="346" t="s">
        <v>204</v>
      </c>
      <c r="C59" s="342">
        <v>3770560.2212886368</v>
      </c>
      <c r="D59" s="342">
        <v>14.467306358965468</v>
      </c>
      <c r="E59" s="342">
        <v>2083474.3373919942</v>
      </c>
      <c r="F59" s="342">
        <v>10.547546881511307</v>
      </c>
      <c r="G59" s="342">
        <v>424838.68137010094</v>
      </c>
      <c r="H59" s="342">
        <v>3.658455249534367</v>
      </c>
      <c r="I59" s="342">
        <v>1381540.4541739677</v>
      </c>
      <c r="J59" s="342">
        <v>12.164449486368371</v>
      </c>
      <c r="K59" s="342">
        <v>1687085.8838966426</v>
      </c>
      <c r="L59" s="342">
        <v>19.709207540297221</v>
      </c>
      <c r="M59" s="342">
        <v>3434978.5455636065</v>
      </c>
      <c r="N59" s="341">
        <v>16.327658821296318</v>
      </c>
    </row>
    <row r="60" spans="1:14">
      <c r="A60" s="3128"/>
      <c r="B60" s="346" t="s">
        <v>203</v>
      </c>
      <c r="C60" s="342">
        <v>3783413.5355752483</v>
      </c>
      <c r="D60" s="342">
        <v>13.755574812799809</v>
      </c>
      <c r="E60" s="342">
        <v>2065062.3611986963</v>
      </c>
      <c r="F60" s="342">
        <v>8.0220899775770853</v>
      </c>
      <c r="G60" s="342">
        <v>431112.667132603</v>
      </c>
      <c r="H60" s="342">
        <v>3.3925771675673526</v>
      </c>
      <c r="I60" s="342">
        <v>1367324.5756160431</v>
      </c>
      <c r="J60" s="342">
        <v>9.560831280049225</v>
      </c>
      <c r="K60" s="342">
        <v>1718351.174376552</v>
      </c>
      <c r="L60" s="342">
        <v>21.505991139064005</v>
      </c>
      <c r="M60" s="342">
        <v>3443194.2061225483</v>
      </c>
      <c r="N60" s="341">
        <v>15.566527919376011</v>
      </c>
    </row>
    <row r="61" spans="1:14">
      <c r="A61" s="3128"/>
      <c r="B61" s="346" t="s">
        <v>213</v>
      </c>
      <c r="C61" s="342">
        <v>3843290.2319305018</v>
      </c>
      <c r="D61" s="342">
        <v>14.569168140659587</v>
      </c>
      <c r="E61" s="342">
        <v>2101258.5077807195</v>
      </c>
      <c r="F61" s="342">
        <v>8.7809817763476357</v>
      </c>
      <c r="G61" s="342">
        <v>444491.46516348294</v>
      </c>
      <c r="H61" s="342">
        <v>5.2639345432943738</v>
      </c>
      <c r="I61" s="342">
        <v>1382750.1658924615</v>
      </c>
      <c r="J61" s="342">
        <v>9.1165520947542884</v>
      </c>
      <c r="K61" s="342">
        <v>1742031.7241497822</v>
      </c>
      <c r="L61" s="342">
        <v>22.426757025568012</v>
      </c>
      <c r="M61" s="342">
        <v>3494206.498708324</v>
      </c>
      <c r="N61" s="341">
        <v>16.140130493513421</v>
      </c>
    </row>
    <row r="62" spans="1:14">
      <c r="A62" s="3128"/>
      <c r="B62" s="346" t="s">
        <v>212</v>
      </c>
      <c r="C62" s="342">
        <v>3901018.747980875</v>
      </c>
      <c r="D62" s="342">
        <v>15.312899173725725</v>
      </c>
      <c r="E62" s="342">
        <v>2153950.0905375429</v>
      </c>
      <c r="F62" s="342">
        <v>10.166784190908713</v>
      </c>
      <c r="G62" s="342">
        <v>451079.43179496296</v>
      </c>
      <c r="H62" s="342">
        <v>5.5562546402581026</v>
      </c>
      <c r="I62" s="342">
        <v>1417849.3340406045</v>
      </c>
      <c r="J62" s="342">
        <v>10.884592634186159</v>
      </c>
      <c r="K62" s="342">
        <v>1747068.657443332</v>
      </c>
      <c r="L62" s="342">
        <v>22.359715214965544</v>
      </c>
      <c r="M62" s="342">
        <v>3547615.3449821468</v>
      </c>
      <c r="N62" s="341">
        <v>16.947148836077762</v>
      </c>
    </row>
    <row r="63" spans="1:14">
      <c r="A63" s="3128"/>
      <c r="B63" s="346" t="s">
        <v>211</v>
      </c>
      <c r="C63" s="342">
        <v>3958186.0975636463</v>
      </c>
      <c r="D63" s="342">
        <v>16.126652937279935</v>
      </c>
      <c r="E63" s="342">
        <v>2211768.208468054</v>
      </c>
      <c r="F63" s="342">
        <v>13.267049381193106</v>
      </c>
      <c r="G63" s="342">
        <v>465533.77838749299</v>
      </c>
      <c r="H63" s="342">
        <v>9.7775028054061011</v>
      </c>
      <c r="I63" s="342">
        <v>1455997.8988156079</v>
      </c>
      <c r="J63" s="342">
        <v>14.35276510913736</v>
      </c>
      <c r="K63" s="342">
        <v>1746417.8890955923</v>
      </c>
      <c r="L63" s="342">
        <v>19.96229841476169</v>
      </c>
      <c r="M63" s="342">
        <v>3592517.8415158624</v>
      </c>
      <c r="N63" s="341">
        <v>17.297828238688489</v>
      </c>
    </row>
    <row r="64" spans="1:14">
      <c r="A64" s="3128"/>
      <c r="B64" s="346" t="s">
        <v>210</v>
      </c>
      <c r="C64" s="342">
        <v>4044083.6906115832</v>
      </c>
      <c r="D64" s="342">
        <v>17.543695684369247</v>
      </c>
      <c r="E64" s="342">
        <v>2281568.2941955104</v>
      </c>
      <c r="F64" s="342">
        <v>15.686034538527526</v>
      </c>
      <c r="G64" s="342">
        <v>482686.63081452285</v>
      </c>
      <c r="H64" s="342">
        <v>15.449825425878336</v>
      </c>
      <c r="I64" s="342">
        <v>1498684.9047761532</v>
      </c>
      <c r="J64" s="342">
        <v>16.792479971586687</v>
      </c>
      <c r="K64" s="342">
        <v>1762515.3964160725</v>
      </c>
      <c r="L64" s="342">
        <v>20.038911797591911</v>
      </c>
      <c r="M64" s="342">
        <v>3666616.9250125135</v>
      </c>
      <c r="N64" s="341">
        <v>18.059273348494155</v>
      </c>
    </row>
    <row r="65" spans="1:14">
      <c r="A65" s="3211"/>
      <c r="B65" s="345" t="s">
        <v>209</v>
      </c>
      <c r="C65" s="344">
        <v>4230969.78441469</v>
      </c>
      <c r="D65" s="344">
        <v>18.11298716903022</v>
      </c>
      <c r="E65" s="344">
        <v>2368304.5445506191</v>
      </c>
      <c r="F65" s="344">
        <v>13.112601154865667</v>
      </c>
      <c r="G65" s="344">
        <v>490396.40995969303</v>
      </c>
      <c r="H65" s="344">
        <v>15.876980245188316</v>
      </c>
      <c r="I65" s="344">
        <v>1512043.699055169</v>
      </c>
      <c r="J65" s="344">
        <v>10.601012546050663</v>
      </c>
      <c r="K65" s="344">
        <v>1862665.2398640709</v>
      </c>
      <c r="L65" s="344">
        <v>25.147215674804979</v>
      </c>
      <c r="M65" s="344">
        <v>3839727.4096063534</v>
      </c>
      <c r="N65" s="343">
        <v>18.690824581084563</v>
      </c>
    </row>
    <row r="66" spans="1:14">
      <c r="A66" s="3127" t="s">
        <v>280</v>
      </c>
      <c r="B66" s="358" t="s">
        <v>208</v>
      </c>
      <c r="C66" s="574">
        <v>4244536.666591268</v>
      </c>
      <c r="D66" s="574">
        <v>18.925017923845111</v>
      </c>
      <c r="E66" s="574">
        <v>2307823.8352119247</v>
      </c>
      <c r="F66" s="574">
        <v>13.709450190259567</v>
      </c>
      <c r="G66" s="574">
        <v>504610.27024638304</v>
      </c>
      <c r="H66" s="574">
        <v>18.01173995595591</v>
      </c>
      <c r="I66" s="574">
        <v>1523597.493023633</v>
      </c>
      <c r="J66" s="574">
        <v>12.238104385883602</v>
      </c>
      <c r="K66" s="574">
        <v>1936712.8313793433</v>
      </c>
      <c r="L66" s="574">
        <v>25.800862872638842</v>
      </c>
      <c r="M66" s="574">
        <v>3834316.3332879986</v>
      </c>
      <c r="N66" s="348">
        <v>19.046353522904489</v>
      </c>
    </row>
    <row r="67" spans="1:14">
      <c r="A67" s="3123"/>
      <c r="B67" s="354" t="s">
        <v>207</v>
      </c>
      <c r="C67" s="2238">
        <v>4270506.0708539058</v>
      </c>
      <c r="D67" s="342">
        <v>19.418119392442712</v>
      </c>
      <c r="E67" s="342">
        <v>2306906.8989596311</v>
      </c>
      <c r="F67" s="342">
        <v>14.867837877781149</v>
      </c>
      <c r="G67" s="342">
        <v>500650.95316330303</v>
      </c>
      <c r="H67" s="342">
        <v>21.135060698924683</v>
      </c>
      <c r="I67" s="342">
        <v>1530203.2272486412</v>
      </c>
      <c r="J67" s="342">
        <v>13.044504090957037</v>
      </c>
      <c r="K67" s="342">
        <v>1963599.1718942747</v>
      </c>
      <c r="L67" s="342">
        <v>25.24698901422207</v>
      </c>
      <c r="M67" s="342">
        <v>3857725.2179286703</v>
      </c>
      <c r="N67" s="341">
        <v>18.72714576256336</v>
      </c>
    </row>
    <row r="68" spans="1:14" ht="15.75" thickBot="1">
      <c r="A68" s="3223"/>
      <c r="B68" s="575" t="s">
        <v>202</v>
      </c>
      <c r="C68" s="576">
        <v>4467986.6612575967</v>
      </c>
      <c r="D68" s="378">
        <v>20.864482623798228</v>
      </c>
      <c r="E68" s="378">
        <v>2473912.774465262</v>
      </c>
      <c r="F68" s="378">
        <v>17.473950956457827</v>
      </c>
      <c r="G68" s="378">
        <v>531481.65598235303</v>
      </c>
      <c r="H68" s="378">
        <v>16.55212426636005</v>
      </c>
      <c r="I68" s="378">
        <v>1608262.2393903043</v>
      </c>
      <c r="J68" s="378">
        <v>15.631359306439983</v>
      </c>
      <c r="K68" s="378">
        <v>1994073.8867923345</v>
      </c>
      <c r="L68" s="378">
        <v>25.353012731902663</v>
      </c>
      <c r="M68" s="378">
        <v>4027371.4719348815</v>
      </c>
      <c r="N68" s="379">
        <v>20.885259706758919</v>
      </c>
    </row>
    <row r="69" spans="1:14" ht="15.75" thickTop="1"/>
  </sheetData>
  <mergeCells count="22">
    <mergeCell ref="H4:H5"/>
    <mergeCell ref="N4:N5"/>
    <mergeCell ref="I4:I5"/>
    <mergeCell ref="J4:J5"/>
    <mergeCell ref="K4:K5"/>
    <mergeCell ref="L4:L5"/>
    <mergeCell ref="G4:G5"/>
    <mergeCell ref="A66:A68"/>
    <mergeCell ref="A1:N1"/>
    <mergeCell ref="A2:N2"/>
    <mergeCell ref="M3:N3"/>
    <mergeCell ref="A4:A5"/>
    <mergeCell ref="B4:B5"/>
    <mergeCell ref="C4:C5"/>
    <mergeCell ref="D4:D5"/>
    <mergeCell ref="E4:E5"/>
    <mergeCell ref="F4:F5"/>
    <mergeCell ref="M4:M5"/>
    <mergeCell ref="A18:A29"/>
    <mergeCell ref="A30:A41"/>
    <mergeCell ref="A42:A53"/>
    <mergeCell ref="A54:A65"/>
  </mergeCells>
  <printOptions horizontalCentered="1"/>
  <pageMargins left="0" right="0" top="0.47" bottom="0.52"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71"/>
  <sheetViews>
    <sheetView view="pageBreakPreview" zoomScale="80" zoomScaleNormal="80" zoomScaleSheetLayoutView="80" workbookViewId="0">
      <pane ySplit="5" topLeftCell="A48" activePane="bottomLeft" state="frozen"/>
      <selection activeCell="M11" sqref="M11"/>
      <selection pane="bottomLeft" activeCell="I73" sqref="I73"/>
    </sheetView>
  </sheetViews>
  <sheetFormatPr defaultColWidth="19" defaultRowHeight="15"/>
  <cols>
    <col min="1" max="1" width="8.140625" style="339" bestFit="1" customWidth="1"/>
    <col min="2" max="2" width="13.5703125" style="339" customWidth="1"/>
    <col min="3" max="3" width="12.42578125" style="339" bestFit="1" customWidth="1"/>
    <col min="4" max="4" width="11" style="339" customWidth="1"/>
    <col min="5" max="5" width="14" style="339" bestFit="1" customWidth="1"/>
    <col min="6" max="6" width="11" style="339" bestFit="1" customWidth="1"/>
    <col min="7" max="7" width="12.85546875" style="339" bestFit="1" customWidth="1"/>
    <col min="8" max="8" width="10.85546875" style="339" customWidth="1"/>
    <col min="9" max="9" width="15.140625" style="339" customWidth="1"/>
    <col min="10" max="10" width="10.85546875" style="339" customWidth="1"/>
    <col min="11" max="11" width="13.140625" style="339" customWidth="1"/>
    <col min="12" max="12" width="10.85546875" style="339" customWidth="1"/>
    <col min="13" max="13" width="15.140625" style="339" bestFit="1" customWidth="1"/>
    <col min="14" max="14" width="11.5703125" style="339" customWidth="1"/>
    <col min="15" max="16384" width="19" style="339"/>
  </cols>
  <sheetData>
    <row r="1" spans="1:14" ht="18.75">
      <c r="A1" s="3231" t="s">
        <v>521</v>
      </c>
      <c r="B1" s="3231"/>
      <c r="C1" s="3231"/>
      <c r="D1" s="3231"/>
      <c r="E1" s="3231"/>
      <c r="F1" s="3231"/>
      <c r="G1" s="3231"/>
      <c r="H1" s="3231"/>
      <c r="I1" s="3231"/>
      <c r="J1" s="3231"/>
      <c r="K1" s="3231"/>
      <c r="L1" s="3231"/>
      <c r="M1" s="3231"/>
      <c r="N1" s="3231"/>
    </row>
    <row r="2" spans="1:14" ht="18.75">
      <c r="A2" s="3231" t="s">
        <v>215</v>
      </c>
      <c r="B2" s="3231"/>
      <c r="C2" s="3231"/>
      <c r="D2" s="3231"/>
      <c r="E2" s="3231"/>
      <c r="F2" s="3231"/>
      <c r="G2" s="3231"/>
      <c r="H2" s="3231"/>
      <c r="I2" s="3231"/>
      <c r="J2" s="3231"/>
      <c r="K2" s="3231"/>
      <c r="L2" s="3231"/>
      <c r="M2" s="3231"/>
      <c r="N2" s="3231"/>
    </row>
    <row r="3" spans="1:14" ht="16.5" thickBot="1">
      <c r="A3" s="3232" t="s">
        <v>347</v>
      </c>
      <c r="B3" s="3232"/>
      <c r="C3" s="3232"/>
      <c r="D3" s="3232"/>
      <c r="E3" s="3232"/>
      <c r="F3" s="3232"/>
      <c r="G3" s="3232"/>
      <c r="H3" s="3232"/>
      <c r="I3" s="3232"/>
      <c r="J3" s="3232"/>
      <c r="K3" s="3232"/>
      <c r="L3" s="3232"/>
      <c r="M3" s="3232"/>
      <c r="N3" s="3232"/>
    </row>
    <row r="4" spans="1:14" ht="15" customHeight="1" thickTop="1">
      <c r="A4" s="3225" t="s">
        <v>355</v>
      </c>
      <c r="B4" s="3221" t="s">
        <v>201</v>
      </c>
      <c r="C4" s="3221" t="s">
        <v>354</v>
      </c>
      <c r="D4" s="3221" t="s">
        <v>1835</v>
      </c>
      <c r="E4" s="3221" t="s">
        <v>353</v>
      </c>
      <c r="F4" s="3221" t="s">
        <v>1834</v>
      </c>
      <c r="G4" s="3221" t="s">
        <v>352</v>
      </c>
      <c r="H4" s="3221" t="s">
        <v>1835</v>
      </c>
      <c r="I4" s="3221" t="s">
        <v>351</v>
      </c>
      <c r="J4" s="3221" t="s">
        <v>1835</v>
      </c>
      <c r="K4" s="3221" t="s">
        <v>350</v>
      </c>
      <c r="L4" s="3221" t="s">
        <v>1835</v>
      </c>
      <c r="M4" s="3221" t="s">
        <v>349</v>
      </c>
      <c r="N4" s="3227" t="s">
        <v>1835</v>
      </c>
    </row>
    <row r="5" spans="1:14" ht="33.75" customHeight="1">
      <c r="A5" s="3226"/>
      <c r="B5" s="3222"/>
      <c r="C5" s="3222"/>
      <c r="D5" s="3222"/>
      <c r="E5" s="3222"/>
      <c r="F5" s="3222"/>
      <c r="G5" s="3222"/>
      <c r="H5" s="3222"/>
      <c r="I5" s="3222"/>
      <c r="J5" s="3222"/>
      <c r="K5" s="3222"/>
      <c r="L5" s="3222"/>
      <c r="M5" s="3222"/>
      <c r="N5" s="3228"/>
    </row>
    <row r="6" spans="1:14" hidden="1">
      <c r="A6" s="367" t="s">
        <v>63</v>
      </c>
      <c r="B6" s="366" t="s">
        <v>208</v>
      </c>
      <c r="C6" s="365">
        <v>761386.19648636004</v>
      </c>
      <c r="D6" s="365"/>
      <c r="E6" s="365">
        <v>1104974.0352703992</v>
      </c>
      <c r="F6" s="365"/>
      <c r="G6" s="365">
        <v>1485920.2068525481</v>
      </c>
      <c r="H6" s="365"/>
      <c r="I6" s="365">
        <v>160997.43947424999</v>
      </c>
      <c r="J6" s="365"/>
      <c r="K6" s="365">
        <v>73830.970726729895</v>
      </c>
      <c r="L6" s="365"/>
      <c r="M6" s="365">
        <v>1374207.9472096113</v>
      </c>
      <c r="N6" s="364"/>
    </row>
    <row r="7" spans="1:14" hidden="1">
      <c r="A7" s="367" t="s">
        <v>63</v>
      </c>
      <c r="B7" s="366" t="s">
        <v>207</v>
      </c>
      <c r="C7" s="365">
        <v>797817.34828989743</v>
      </c>
      <c r="D7" s="365"/>
      <c r="E7" s="365">
        <v>1097978.1972896545</v>
      </c>
      <c r="F7" s="365"/>
      <c r="G7" s="365">
        <v>1490331.6466218212</v>
      </c>
      <c r="H7" s="365"/>
      <c r="I7" s="365">
        <v>154874.11747428999</v>
      </c>
      <c r="J7" s="365"/>
      <c r="K7" s="365">
        <v>85762.272289960005</v>
      </c>
      <c r="L7" s="365"/>
      <c r="M7" s="365">
        <v>1396801.376991038</v>
      </c>
      <c r="N7" s="364"/>
    </row>
    <row r="8" spans="1:14" hidden="1">
      <c r="A8" s="367" t="s">
        <v>63</v>
      </c>
      <c r="B8" s="366" t="s">
        <v>202</v>
      </c>
      <c r="C8" s="365">
        <v>819282.25861470995</v>
      </c>
      <c r="D8" s="365"/>
      <c r="E8" s="365">
        <v>1142912.10077963</v>
      </c>
      <c r="F8" s="365"/>
      <c r="G8" s="365">
        <v>1504913.0621274498</v>
      </c>
      <c r="H8" s="365"/>
      <c r="I8" s="365">
        <v>151539.63447428998</v>
      </c>
      <c r="J8" s="365"/>
      <c r="K8" s="365">
        <v>84617.621207030024</v>
      </c>
      <c r="L8" s="365"/>
      <c r="M8" s="365">
        <v>1414280.6089761041</v>
      </c>
      <c r="N8" s="364"/>
    </row>
    <row r="9" spans="1:14" hidden="1">
      <c r="A9" s="367" t="s">
        <v>63</v>
      </c>
      <c r="B9" s="366" t="s">
        <v>206</v>
      </c>
      <c r="C9" s="365">
        <v>846732.64821535815</v>
      </c>
      <c r="D9" s="365"/>
      <c r="E9" s="365">
        <v>1152350.2290218847</v>
      </c>
      <c r="F9" s="365"/>
      <c r="G9" s="365">
        <v>1516385.1947821002</v>
      </c>
      <c r="H9" s="365"/>
      <c r="I9" s="365">
        <v>151539.63447429001</v>
      </c>
      <c r="J9" s="365"/>
      <c r="K9" s="365">
        <v>80815.472701440187</v>
      </c>
      <c r="L9" s="365"/>
      <c r="M9" s="365">
        <v>1419164.074184929</v>
      </c>
      <c r="N9" s="364"/>
    </row>
    <row r="10" spans="1:14" hidden="1">
      <c r="A10" s="367" t="s">
        <v>63</v>
      </c>
      <c r="B10" s="366" t="s">
        <v>205</v>
      </c>
      <c r="C10" s="365">
        <v>899313.73598867329</v>
      </c>
      <c r="D10" s="365"/>
      <c r="E10" s="365">
        <v>1132257.4071876765</v>
      </c>
      <c r="F10" s="365"/>
      <c r="G10" s="365">
        <v>1522371.8578006772</v>
      </c>
      <c r="H10" s="365"/>
      <c r="I10" s="365">
        <v>146070.08447429002</v>
      </c>
      <c r="J10" s="365"/>
      <c r="K10" s="365">
        <v>82076.889457140074</v>
      </c>
      <c r="L10" s="365"/>
      <c r="M10" s="365">
        <v>1431372.2566010868</v>
      </c>
      <c r="N10" s="364"/>
    </row>
    <row r="11" spans="1:14" hidden="1">
      <c r="A11" s="367" t="s">
        <v>63</v>
      </c>
      <c r="B11" s="366" t="s">
        <v>204</v>
      </c>
      <c r="C11" s="365">
        <v>902750.81895720644</v>
      </c>
      <c r="D11" s="365"/>
      <c r="E11" s="365">
        <v>1144820.0144183955</v>
      </c>
      <c r="F11" s="365"/>
      <c r="G11" s="365">
        <v>1544110.3174265623</v>
      </c>
      <c r="H11" s="365"/>
      <c r="I11" s="365">
        <v>142261.07947428999</v>
      </c>
      <c r="J11" s="365"/>
      <c r="K11" s="365">
        <v>81894.767704680053</v>
      </c>
      <c r="L11" s="365"/>
      <c r="M11" s="365">
        <v>1455358.173766803</v>
      </c>
      <c r="N11" s="364"/>
    </row>
    <row r="12" spans="1:14" hidden="1">
      <c r="A12" s="367" t="s">
        <v>63</v>
      </c>
      <c r="B12" s="366" t="s">
        <v>203</v>
      </c>
      <c r="C12" s="365">
        <v>931701.86175068433</v>
      </c>
      <c r="D12" s="365"/>
      <c r="E12" s="365">
        <v>1121020.7030326719</v>
      </c>
      <c r="F12" s="365"/>
      <c r="G12" s="365">
        <v>1569875.9346912659</v>
      </c>
      <c r="H12" s="365"/>
      <c r="I12" s="365">
        <v>141295.11447428999</v>
      </c>
      <c r="J12" s="365"/>
      <c r="K12" s="365">
        <v>76197.417757990057</v>
      </c>
      <c r="L12" s="365"/>
      <c r="M12" s="365">
        <v>1478456.5531649431</v>
      </c>
      <c r="N12" s="364"/>
    </row>
    <row r="13" spans="1:14" hidden="1">
      <c r="A13" s="367" t="s">
        <v>63</v>
      </c>
      <c r="B13" s="366" t="s">
        <v>213</v>
      </c>
      <c r="C13" s="365">
        <v>930794.17288193398</v>
      </c>
      <c r="D13" s="365"/>
      <c r="E13" s="365">
        <v>1162392.5091037205</v>
      </c>
      <c r="F13" s="365"/>
      <c r="G13" s="365">
        <v>1612062.2424614911</v>
      </c>
      <c r="H13" s="365"/>
      <c r="I13" s="365">
        <v>146357.78847425</v>
      </c>
      <c r="J13" s="365"/>
      <c r="K13" s="365">
        <v>96088.176132629917</v>
      </c>
      <c r="L13" s="365"/>
      <c r="M13" s="365">
        <v>1532969.0318797815</v>
      </c>
      <c r="N13" s="364"/>
    </row>
    <row r="14" spans="1:14" hidden="1">
      <c r="A14" s="367" t="s">
        <v>63</v>
      </c>
      <c r="B14" s="366" t="s">
        <v>212</v>
      </c>
      <c r="C14" s="365">
        <v>928209.6686021022</v>
      </c>
      <c r="D14" s="365"/>
      <c r="E14" s="365">
        <v>1193220.7192725362</v>
      </c>
      <c r="F14" s="365"/>
      <c r="G14" s="365">
        <v>1616792.2144954938</v>
      </c>
      <c r="H14" s="365"/>
      <c r="I14" s="365">
        <v>168085.68847425</v>
      </c>
      <c r="J14" s="365"/>
      <c r="K14" s="365">
        <v>150768.7830912401</v>
      </c>
      <c r="L14" s="365"/>
      <c r="M14" s="365">
        <v>1570964.480300507</v>
      </c>
      <c r="N14" s="364"/>
    </row>
    <row r="15" spans="1:14" hidden="1">
      <c r="A15" s="367" t="s">
        <v>63</v>
      </c>
      <c r="B15" s="366" t="s">
        <v>211</v>
      </c>
      <c r="C15" s="365">
        <v>931995.50796766439</v>
      </c>
      <c r="D15" s="365"/>
      <c r="E15" s="365">
        <v>1177092.8995907865</v>
      </c>
      <c r="F15" s="365"/>
      <c r="G15" s="365">
        <v>1624779.3707057792</v>
      </c>
      <c r="H15" s="365"/>
      <c r="I15" s="365">
        <v>205021.92687424997</v>
      </c>
      <c r="J15" s="365"/>
      <c r="K15" s="365">
        <v>210216.03372714997</v>
      </c>
      <c r="L15" s="365"/>
      <c r="M15" s="365">
        <v>1601023.5634234138</v>
      </c>
      <c r="N15" s="364"/>
    </row>
    <row r="16" spans="1:14" hidden="1">
      <c r="A16" s="367" t="s">
        <v>63</v>
      </c>
      <c r="B16" s="366" t="s">
        <v>210</v>
      </c>
      <c r="C16" s="365">
        <v>939742.43607074092</v>
      </c>
      <c r="D16" s="365"/>
      <c r="E16" s="365">
        <v>1203937.4408533098</v>
      </c>
      <c r="F16" s="365"/>
      <c r="G16" s="365">
        <v>1662751.9908886857</v>
      </c>
      <c r="H16" s="365"/>
      <c r="I16" s="365">
        <v>211433.42687424997</v>
      </c>
      <c r="J16" s="365"/>
      <c r="K16" s="365">
        <v>217465.69470120998</v>
      </c>
      <c r="L16" s="365"/>
      <c r="M16" s="365">
        <v>1640613.1749226695</v>
      </c>
      <c r="N16" s="364"/>
    </row>
    <row r="17" spans="1:16" s="375" customFormat="1" hidden="1">
      <c r="A17" s="363" t="s">
        <v>63</v>
      </c>
      <c r="B17" s="362" t="s">
        <v>209</v>
      </c>
      <c r="C17" s="360">
        <v>955980.88294919219</v>
      </c>
      <c r="D17" s="360"/>
      <c r="E17" s="360">
        <v>1288597.6894285779</v>
      </c>
      <c r="F17" s="360"/>
      <c r="G17" s="360">
        <v>1805735.9748320361</v>
      </c>
      <c r="H17" s="360"/>
      <c r="I17" s="360">
        <v>202777.81187425001</v>
      </c>
      <c r="J17" s="360"/>
      <c r="K17" s="360">
        <v>115018.4562489799</v>
      </c>
      <c r="L17" s="360"/>
      <c r="M17" s="360">
        <v>1692306.0682793078</v>
      </c>
      <c r="N17" s="359"/>
    </row>
    <row r="18" spans="1:16">
      <c r="A18" s="3127" t="s">
        <v>64</v>
      </c>
      <c r="B18" s="374" t="s">
        <v>208</v>
      </c>
      <c r="C18" s="349">
        <v>954172.62292690307</v>
      </c>
      <c r="D18" s="349">
        <f t="shared" ref="D18:D58" si="0">(C18-C6)/C6*100</f>
        <v>25.320452003229445</v>
      </c>
      <c r="E18" s="349">
        <v>1294250.6297201414</v>
      </c>
      <c r="F18" s="349">
        <f t="shared" ref="F18:F58" si="1">(E18-E6)/E6*100</f>
        <v>17.129506070558861</v>
      </c>
      <c r="G18" s="349">
        <v>1767404.0268099653</v>
      </c>
      <c r="H18" s="349">
        <f t="shared" ref="H18:H58" si="2">(G18-G6)/G6*100</f>
        <v>18.943400773427239</v>
      </c>
      <c r="I18" s="349">
        <v>202797.89347425001</v>
      </c>
      <c r="J18" s="349">
        <f t="shared" ref="J18:J58" si="3">(I18-I6)/I6*100</f>
        <v>25.963427826245404</v>
      </c>
      <c r="K18" s="349">
        <v>172611.48391627008</v>
      </c>
      <c r="L18" s="349">
        <f t="shared" ref="L18:L58" si="4">(K18-K6)/K6*100</f>
        <v>133.79278670892177</v>
      </c>
      <c r="M18" s="349">
        <v>1710544.7616483746</v>
      </c>
      <c r="N18" s="348">
        <f t="shared" ref="N18:N58" si="5">(M18-M6)/M6*100</f>
        <v>24.474957747239763</v>
      </c>
    </row>
    <row r="19" spans="1:16">
      <c r="A19" s="3128"/>
      <c r="B19" s="372" t="s">
        <v>207</v>
      </c>
      <c r="C19" s="347">
        <v>952629.95083158556</v>
      </c>
      <c r="D19" s="347">
        <f t="shared" si="0"/>
        <v>19.40451694532906</v>
      </c>
      <c r="E19" s="347">
        <v>1325577.1861440751</v>
      </c>
      <c r="F19" s="347">
        <f t="shared" si="1"/>
        <v>20.728916969047827</v>
      </c>
      <c r="G19" s="347">
        <v>1807355.305064003</v>
      </c>
      <c r="H19" s="347">
        <f t="shared" si="2"/>
        <v>21.272020839172857</v>
      </c>
      <c r="I19" s="347">
        <v>203626.69347425</v>
      </c>
      <c r="J19" s="347">
        <f t="shared" si="3"/>
        <v>31.478840231682497</v>
      </c>
      <c r="K19" s="347">
        <v>188537.29436024994</v>
      </c>
      <c r="L19" s="347">
        <f t="shared" si="4"/>
        <v>119.83710240653404</v>
      </c>
      <c r="M19" s="347">
        <v>1764512.5026789661</v>
      </c>
      <c r="N19" s="341">
        <f t="shared" si="5"/>
        <v>26.325226459902566</v>
      </c>
    </row>
    <row r="20" spans="1:16">
      <c r="A20" s="3128"/>
      <c r="B20" s="372" t="s">
        <v>202</v>
      </c>
      <c r="C20" s="347">
        <v>971723.29379718937</v>
      </c>
      <c r="D20" s="347">
        <f t="shared" si="0"/>
        <v>18.606656445879295</v>
      </c>
      <c r="E20" s="347">
        <v>1393245.6230021643</v>
      </c>
      <c r="F20" s="347">
        <f t="shared" si="1"/>
        <v>21.903129912770275</v>
      </c>
      <c r="G20" s="347">
        <v>1812563.1866172729</v>
      </c>
      <c r="H20" s="347">
        <f t="shared" si="2"/>
        <v>20.443049650649421</v>
      </c>
      <c r="I20" s="347">
        <v>203626.65767424999</v>
      </c>
      <c r="J20" s="347">
        <f t="shared" si="3"/>
        <v>34.37188124457105</v>
      </c>
      <c r="K20" s="347">
        <v>184262.64910605011</v>
      </c>
      <c r="L20" s="347">
        <f t="shared" si="4"/>
        <v>117.7591930352464</v>
      </c>
      <c r="M20" s="347">
        <v>1765046.8897170981</v>
      </c>
      <c r="N20" s="341">
        <f t="shared" si="5"/>
        <v>24.801745743720414</v>
      </c>
    </row>
    <row r="21" spans="1:16">
      <c r="A21" s="3128"/>
      <c r="B21" s="372" t="s">
        <v>206</v>
      </c>
      <c r="C21" s="347">
        <v>976875.03875332512</v>
      </c>
      <c r="D21" s="347">
        <f t="shared" si="0"/>
        <v>15.369950693677106</v>
      </c>
      <c r="E21" s="347">
        <v>1394196.8995329801</v>
      </c>
      <c r="F21" s="347">
        <f t="shared" si="1"/>
        <v>20.987254084756408</v>
      </c>
      <c r="G21" s="347">
        <v>1873119.9117085577</v>
      </c>
      <c r="H21" s="347">
        <f t="shared" si="2"/>
        <v>23.525336316523408</v>
      </c>
      <c r="I21" s="347">
        <v>203627.46957425002</v>
      </c>
      <c r="J21" s="347">
        <f t="shared" si="3"/>
        <v>34.372417011997712</v>
      </c>
      <c r="K21" s="347">
        <v>183603.48755300004</v>
      </c>
      <c r="L21" s="347">
        <f t="shared" si="4"/>
        <v>127.18853384833089</v>
      </c>
      <c r="M21" s="347">
        <v>1824286.1686535927</v>
      </c>
      <c r="N21" s="341">
        <f t="shared" si="5"/>
        <v>28.546529738031744</v>
      </c>
    </row>
    <row r="22" spans="1:16">
      <c r="A22" s="3128"/>
      <c r="B22" s="372" t="s">
        <v>205</v>
      </c>
      <c r="C22" s="347">
        <v>985397.79289073485</v>
      </c>
      <c r="D22" s="347">
        <f t="shared" si="0"/>
        <v>9.5721941584072248</v>
      </c>
      <c r="E22" s="347">
        <v>1404099.6987408667</v>
      </c>
      <c r="F22" s="347">
        <f t="shared" si="1"/>
        <v>24.008877294819161</v>
      </c>
      <c r="G22" s="347">
        <v>1905700.1076798423</v>
      </c>
      <c r="H22" s="347">
        <f t="shared" si="2"/>
        <v>25.179672621704093</v>
      </c>
      <c r="I22" s="347">
        <v>196927.46957425002</v>
      </c>
      <c r="J22" s="347">
        <f t="shared" si="3"/>
        <v>34.817112130110026</v>
      </c>
      <c r="K22" s="347">
        <v>186775.7484373301</v>
      </c>
      <c r="L22" s="347">
        <f t="shared" si="4"/>
        <v>127.56192354836129</v>
      </c>
      <c r="M22" s="347">
        <v>1866117.4459997485</v>
      </c>
      <c r="N22" s="341">
        <f t="shared" si="5"/>
        <v>30.372615327266477</v>
      </c>
    </row>
    <row r="23" spans="1:16">
      <c r="A23" s="3128"/>
      <c r="B23" s="372" t="s">
        <v>204</v>
      </c>
      <c r="C23" s="347">
        <v>1006437.9793432481</v>
      </c>
      <c r="D23" s="347">
        <f t="shared" si="0"/>
        <v>11.485689983179817</v>
      </c>
      <c r="E23" s="347">
        <v>1419163.3462111321</v>
      </c>
      <c r="F23" s="347">
        <f t="shared" si="1"/>
        <v>23.963883260034695</v>
      </c>
      <c r="G23" s="347">
        <v>1914800.5099128229</v>
      </c>
      <c r="H23" s="347">
        <f t="shared" si="2"/>
        <v>24.006716897278327</v>
      </c>
      <c r="I23" s="347">
        <v>196932.20537424998</v>
      </c>
      <c r="J23" s="347">
        <f t="shared" si="3"/>
        <v>38.43013570682232</v>
      </c>
      <c r="K23" s="347">
        <v>217594.30937773001</v>
      </c>
      <c r="L23" s="347">
        <f t="shared" si="4"/>
        <v>165.69989203998333</v>
      </c>
      <c r="M23" s="347">
        <v>1904771.6748261056</v>
      </c>
      <c r="N23" s="341">
        <f t="shared" si="5"/>
        <v>30.879924211104452</v>
      </c>
    </row>
    <row r="24" spans="1:16">
      <c r="A24" s="3128"/>
      <c r="B24" s="372" t="s">
        <v>203</v>
      </c>
      <c r="C24" s="347">
        <v>996551.39839059534</v>
      </c>
      <c r="D24" s="347">
        <f t="shared" si="0"/>
        <v>6.9603313358264165</v>
      </c>
      <c r="E24" s="347">
        <v>1462299.8884003458</v>
      </c>
      <c r="F24" s="347">
        <f t="shared" si="1"/>
        <v>30.44361129499384</v>
      </c>
      <c r="G24" s="347">
        <v>1973489.1114274317</v>
      </c>
      <c r="H24" s="347">
        <f t="shared" si="2"/>
        <v>25.709877310498484</v>
      </c>
      <c r="I24" s="347">
        <v>191964.20014425</v>
      </c>
      <c r="J24" s="347">
        <f t="shared" si="3"/>
        <v>35.860465422659566</v>
      </c>
      <c r="K24" s="347">
        <v>201611.38262585981</v>
      </c>
      <c r="L24" s="347">
        <f t="shared" si="4"/>
        <v>164.59083333531845</v>
      </c>
      <c r="M24" s="347">
        <v>1952610.079988376</v>
      </c>
      <c r="N24" s="341">
        <f t="shared" si="5"/>
        <v>32.070846167809854</v>
      </c>
    </row>
    <row r="25" spans="1:16">
      <c r="A25" s="3128"/>
      <c r="B25" s="372" t="s">
        <v>213</v>
      </c>
      <c r="C25" s="347">
        <v>997476.25393599598</v>
      </c>
      <c r="D25" s="347">
        <f t="shared" si="0"/>
        <v>7.1639985505710992</v>
      </c>
      <c r="E25" s="347">
        <v>1477705.5117984372</v>
      </c>
      <c r="F25" s="347">
        <f t="shared" si="1"/>
        <v>27.126207389089537</v>
      </c>
      <c r="G25" s="347">
        <v>1999671.1868674534</v>
      </c>
      <c r="H25" s="347">
        <f t="shared" si="2"/>
        <v>24.044291479348473</v>
      </c>
      <c r="I25" s="347">
        <v>199176.27293025001</v>
      </c>
      <c r="J25" s="347">
        <f t="shared" si="3"/>
        <v>36.088605195952944</v>
      </c>
      <c r="K25" s="347">
        <v>195712.04799220996</v>
      </c>
      <c r="L25" s="347">
        <f t="shared" si="4"/>
        <v>103.67963663091058</v>
      </c>
      <c r="M25" s="347">
        <v>1966192.4415676568</v>
      </c>
      <c r="N25" s="341">
        <f t="shared" si="5"/>
        <v>28.260414964589419</v>
      </c>
    </row>
    <row r="26" spans="1:16">
      <c r="A26" s="3128"/>
      <c r="B26" s="372" t="s">
        <v>212</v>
      </c>
      <c r="C26" s="347">
        <v>980711.7960873358</v>
      </c>
      <c r="D26" s="347">
        <f t="shared" si="0"/>
        <v>5.6562788840911971</v>
      </c>
      <c r="E26" s="347">
        <v>1483754.4829773009</v>
      </c>
      <c r="F26" s="347">
        <f t="shared" si="1"/>
        <v>24.348702550345642</v>
      </c>
      <c r="G26" s="347">
        <v>1968430.5723282853</v>
      </c>
      <c r="H26" s="347">
        <f t="shared" si="2"/>
        <v>21.749137253392657</v>
      </c>
      <c r="I26" s="347">
        <v>217614.81201525001</v>
      </c>
      <c r="J26" s="347">
        <f t="shared" si="3"/>
        <v>29.46659170723369</v>
      </c>
      <c r="K26" s="347">
        <v>234661.13859361975</v>
      </c>
      <c r="L26" s="347">
        <f t="shared" si="4"/>
        <v>55.643054074138718</v>
      </c>
      <c r="M26" s="347">
        <v>1954922.0490185816</v>
      </c>
      <c r="N26" s="341">
        <f t="shared" si="5"/>
        <v>24.440881606987578</v>
      </c>
    </row>
    <row r="27" spans="1:16">
      <c r="A27" s="3128"/>
      <c r="B27" s="372" t="s">
        <v>211</v>
      </c>
      <c r="C27" s="347">
        <v>981153.09150331188</v>
      </c>
      <c r="D27" s="347">
        <f t="shared" si="0"/>
        <v>5.274444255943024</v>
      </c>
      <c r="E27" s="347">
        <v>1496146.0701579733</v>
      </c>
      <c r="F27" s="347">
        <f t="shared" si="1"/>
        <v>27.105181815140067</v>
      </c>
      <c r="G27" s="347">
        <v>1995072.4358219197</v>
      </c>
      <c r="H27" s="347">
        <f t="shared" si="2"/>
        <v>22.790359835458208</v>
      </c>
      <c r="I27" s="347">
        <v>245828.71201525</v>
      </c>
      <c r="J27" s="347">
        <f t="shared" si="3"/>
        <v>19.90361995086937</v>
      </c>
      <c r="K27" s="347">
        <v>262349.51710455999</v>
      </c>
      <c r="L27" s="347">
        <f t="shared" si="4"/>
        <v>24.799955766017685</v>
      </c>
      <c r="M27" s="347">
        <v>1980856.8750880051</v>
      </c>
      <c r="N27" s="341">
        <f t="shared" si="5"/>
        <v>23.724404833393383</v>
      </c>
      <c r="O27" s="373"/>
      <c r="P27" s="373"/>
    </row>
    <row r="28" spans="1:16">
      <c r="A28" s="3128"/>
      <c r="B28" s="376" t="s">
        <v>210</v>
      </c>
      <c r="C28" s="352">
        <v>1004652.0514026189</v>
      </c>
      <c r="D28" s="352">
        <f t="shared" si="0"/>
        <v>6.9071708204727456</v>
      </c>
      <c r="E28" s="352">
        <v>1500052.6893163305</v>
      </c>
      <c r="F28" s="352">
        <f t="shared" si="1"/>
        <v>24.595567710988725</v>
      </c>
      <c r="G28" s="352">
        <v>2009790.8638556148</v>
      </c>
      <c r="H28" s="352">
        <f t="shared" si="2"/>
        <v>20.871355131046833</v>
      </c>
      <c r="I28" s="352">
        <v>249952.45475525002</v>
      </c>
      <c r="J28" s="352">
        <f t="shared" si="3"/>
        <v>18.218040756587293</v>
      </c>
      <c r="K28" s="352">
        <v>269072.99572035001</v>
      </c>
      <c r="L28" s="352">
        <f t="shared" si="4"/>
        <v>23.73123774305947</v>
      </c>
      <c r="M28" s="352">
        <v>1998058.3564058489</v>
      </c>
      <c r="N28" s="351">
        <f t="shared" si="5"/>
        <v>21.787291906882775</v>
      </c>
      <c r="O28" s="373"/>
      <c r="P28" s="373"/>
    </row>
    <row r="29" spans="1:16" s="375" customFormat="1">
      <c r="A29" s="3211"/>
      <c r="B29" s="371" t="s">
        <v>209</v>
      </c>
      <c r="C29" s="344">
        <v>1014634.8957572373</v>
      </c>
      <c r="D29" s="344">
        <f t="shared" si="0"/>
        <v>6.1354796789553001</v>
      </c>
      <c r="E29" s="344">
        <v>1577067.098812168</v>
      </c>
      <c r="F29" s="344">
        <f t="shared" si="1"/>
        <v>22.386305031441616</v>
      </c>
      <c r="G29" s="344">
        <v>2177792.0340676117</v>
      </c>
      <c r="H29" s="344">
        <f t="shared" si="2"/>
        <v>20.604122885140121</v>
      </c>
      <c r="I29" s="344">
        <v>255761.09999525</v>
      </c>
      <c r="J29" s="344">
        <f t="shared" si="3"/>
        <v>26.128740433325554</v>
      </c>
      <c r="K29" s="344">
        <v>106272.09723108003</v>
      </c>
      <c r="L29" s="344">
        <f t="shared" si="4"/>
        <v>-7.6043091718833971</v>
      </c>
      <c r="M29" s="344">
        <v>1997159.9994325647</v>
      </c>
      <c r="N29" s="343">
        <f t="shared" si="5"/>
        <v>18.014113219083612</v>
      </c>
      <c r="O29" s="373"/>
      <c r="P29" s="373"/>
    </row>
    <row r="30" spans="1:16">
      <c r="A30" s="3127" t="s">
        <v>65</v>
      </c>
      <c r="B30" s="374" t="s">
        <v>208</v>
      </c>
      <c r="C30" s="349">
        <v>1009512.7854103781</v>
      </c>
      <c r="D30" s="349">
        <f t="shared" si="0"/>
        <v>5.7998061518177231</v>
      </c>
      <c r="E30" s="349">
        <v>1606077.0651628929</v>
      </c>
      <c r="F30" s="349">
        <f t="shared" si="1"/>
        <v>24.093203300984943</v>
      </c>
      <c r="G30" s="349">
        <v>2100097.6323734559</v>
      </c>
      <c r="H30" s="349">
        <f t="shared" si="2"/>
        <v>18.823856940281971</v>
      </c>
      <c r="I30" s="349">
        <v>280761.69999524998</v>
      </c>
      <c r="J30" s="349">
        <f t="shared" si="3"/>
        <v>38.444090905164806</v>
      </c>
      <c r="K30" s="349">
        <v>228942.2035587696</v>
      </c>
      <c r="L30" s="349">
        <f t="shared" si="4"/>
        <v>32.634398572127608</v>
      </c>
      <c r="M30" s="349">
        <v>2016811.5132564057</v>
      </c>
      <c r="N30" s="348">
        <f t="shared" si="5"/>
        <v>17.904632399849955</v>
      </c>
      <c r="O30" s="373"/>
      <c r="P30" s="373"/>
    </row>
    <row r="31" spans="1:16">
      <c r="A31" s="3128"/>
      <c r="B31" s="372" t="s">
        <v>207</v>
      </c>
      <c r="C31" s="347">
        <v>1010636.4901320457</v>
      </c>
      <c r="D31" s="347">
        <f t="shared" si="0"/>
        <v>6.0890946426599442</v>
      </c>
      <c r="E31" s="347">
        <v>1628800.8715691706</v>
      </c>
      <c r="F31" s="347">
        <f t="shared" si="1"/>
        <v>22.87484188733907</v>
      </c>
      <c r="G31" s="347">
        <v>2141527.0795266856</v>
      </c>
      <c r="H31" s="347">
        <f t="shared" si="2"/>
        <v>18.489545111930759</v>
      </c>
      <c r="I31" s="347">
        <v>304418.79809524998</v>
      </c>
      <c r="J31" s="347">
        <f t="shared" si="3"/>
        <v>49.498473358919334</v>
      </c>
      <c r="K31" s="347">
        <v>258381.09799923995</v>
      </c>
      <c r="L31" s="347">
        <f t="shared" si="4"/>
        <v>37.045086424935697</v>
      </c>
      <c r="M31" s="347">
        <v>2061569.2312064581</v>
      </c>
      <c r="N31" s="341">
        <f t="shared" si="5"/>
        <v>16.835059432930418</v>
      </c>
      <c r="O31" s="373"/>
      <c r="P31" s="373"/>
    </row>
    <row r="32" spans="1:16">
      <c r="A32" s="3128"/>
      <c r="B32" s="372" t="s">
        <v>202</v>
      </c>
      <c r="C32" s="347">
        <v>1025424.8580087306</v>
      </c>
      <c r="D32" s="347">
        <f t="shared" si="0"/>
        <v>5.5264255322821745</v>
      </c>
      <c r="E32" s="347">
        <v>1674249.8227850418</v>
      </c>
      <c r="F32" s="347">
        <f t="shared" si="1"/>
        <v>20.16903517538924</v>
      </c>
      <c r="G32" s="347">
        <v>2192034.3167827185</v>
      </c>
      <c r="H32" s="347">
        <f t="shared" si="2"/>
        <v>20.93560836759794</v>
      </c>
      <c r="I32" s="347">
        <v>313305.39959525003</v>
      </c>
      <c r="J32" s="347">
        <f t="shared" si="3"/>
        <v>53.862663746343898</v>
      </c>
      <c r="K32" s="347">
        <v>246040.80308249054</v>
      </c>
      <c r="L32" s="347">
        <f t="shared" si="4"/>
        <v>33.527225553391872</v>
      </c>
      <c r="M32" s="347">
        <v>2092192.0544757424</v>
      </c>
      <c r="N32" s="341">
        <f t="shared" si="5"/>
        <v>18.534644414521996</v>
      </c>
      <c r="O32" s="373"/>
      <c r="P32" s="373"/>
    </row>
    <row r="33" spans="1:16">
      <c r="A33" s="3128"/>
      <c r="B33" s="372" t="s">
        <v>206</v>
      </c>
      <c r="C33" s="347">
        <v>1025842.112370234</v>
      </c>
      <c r="D33" s="347">
        <f t="shared" si="0"/>
        <v>5.0126240997415579</v>
      </c>
      <c r="E33" s="347">
        <v>1674620.9969703543</v>
      </c>
      <c r="F33" s="347">
        <f t="shared" si="1"/>
        <v>20.113665260000875</v>
      </c>
      <c r="G33" s="347">
        <v>2222117.3233385733</v>
      </c>
      <c r="H33" s="347">
        <f t="shared" si="2"/>
        <v>18.631877727020647</v>
      </c>
      <c r="I33" s="347">
        <v>352879.69359525002</v>
      </c>
      <c r="J33" s="347">
        <f t="shared" si="3"/>
        <v>73.296704188811418</v>
      </c>
      <c r="K33" s="347">
        <v>308740.20358884038</v>
      </c>
      <c r="L33" s="347">
        <f t="shared" si="4"/>
        <v>68.155958094051812</v>
      </c>
      <c r="M33" s="347">
        <v>2144328.6953300023</v>
      </c>
      <c r="N33" s="341">
        <f t="shared" si="5"/>
        <v>17.543438752957041</v>
      </c>
      <c r="O33" s="373"/>
      <c r="P33" s="373"/>
    </row>
    <row r="34" spans="1:16">
      <c r="A34" s="3128"/>
      <c r="B34" s="372" t="s">
        <v>205</v>
      </c>
      <c r="C34" s="347">
        <v>1010490.8521258051</v>
      </c>
      <c r="D34" s="347">
        <f t="shared" si="0"/>
        <v>2.5464903023029883</v>
      </c>
      <c r="E34" s="347">
        <v>1713544.4954326886</v>
      </c>
      <c r="F34" s="347">
        <f t="shared" si="1"/>
        <v>22.038662708162249</v>
      </c>
      <c r="G34" s="347">
        <v>2240258.686180504</v>
      </c>
      <c r="H34" s="347">
        <f t="shared" si="2"/>
        <v>17.555678207311495</v>
      </c>
      <c r="I34" s="347">
        <v>359833.99315325002</v>
      </c>
      <c r="J34" s="347">
        <f t="shared" si="3"/>
        <v>82.724123724941947</v>
      </c>
      <c r="K34" s="347">
        <v>348993.79929880059</v>
      </c>
      <c r="L34" s="347">
        <f t="shared" si="4"/>
        <v>86.851773968878206</v>
      </c>
      <c r="M34" s="347">
        <v>2195748.1605404131</v>
      </c>
      <c r="N34" s="341">
        <f t="shared" si="5"/>
        <v>17.663985471400441</v>
      </c>
      <c r="O34" s="373"/>
      <c r="P34" s="373"/>
    </row>
    <row r="35" spans="1:16">
      <c r="A35" s="3128"/>
      <c r="B35" s="372" t="s">
        <v>204</v>
      </c>
      <c r="C35" s="347">
        <v>1005319.3142656083</v>
      </c>
      <c r="D35" s="347">
        <f t="shared" si="0"/>
        <v>-0.11115092043423576</v>
      </c>
      <c r="E35" s="347">
        <v>1759486.7827004667</v>
      </c>
      <c r="F35" s="347">
        <f t="shared" si="1"/>
        <v>23.980568367829299</v>
      </c>
      <c r="G35" s="347">
        <v>2331180.9963526726</v>
      </c>
      <c r="H35" s="347">
        <f t="shared" si="2"/>
        <v>21.745371608387902</v>
      </c>
      <c r="I35" s="347">
        <v>365534.90352149005</v>
      </c>
      <c r="J35" s="347">
        <f t="shared" si="3"/>
        <v>85.614588952999071</v>
      </c>
      <c r="K35" s="347">
        <v>303173.90185436967</v>
      </c>
      <c r="L35" s="347">
        <f t="shared" si="4"/>
        <v>39.329885382286761</v>
      </c>
      <c r="M35" s="347">
        <v>2234183.3633572566</v>
      </c>
      <c r="N35" s="341">
        <f t="shared" si="5"/>
        <v>17.294024941925095</v>
      </c>
      <c r="O35" s="373"/>
      <c r="P35" s="373"/>
    </row>
    <row r="36" spans="1:16">
      <c r="A36" s="3128"/>
      <c r="B36" s="372" t="s">
        <v>203</v>
      </c>
      <c r="C36" s="347">
        <v>1004769.2513237557</v>
      </c>
      <c r="D36" s="347">
        <f t="shared" si="0"/>
        <v>0.82462911059399424</v>
      </c>
      <c r="E36" s="347">
        <v>1785774.6679117749</v>
      </c>
      <c r="F36" s="347">
        <f t="shared" si="1"/>
        <v>22.120960418405559</v>
      </c>
      <c r="G36" s="347">
        <v>2378528.8949547014</v>
      </c>
      <c r="H36" s="347">
        <f t="shared" si="2"/>
        <v>20.524044504826431</v>
      </c>
      <c r="I36" s="347">
        <v>365576.69735607994</v>
      </c>
      <c r="J36" s="347">
        <f t="shared" si="3"/>
        <v>90.440038862126471</v>
      </c>
      <c r="K36" s="347">
        <v>301639.59747978993</v>
      </c>
      <c r="L36" s="347">
        <f t="shared" si="4"/>
        <v>49.614368767837583</v>
      </c>
      <c r="M36" s="347">
        <v>2278189.9051264036</v>
      </c>
      <c r="N36" s="341">
        <f t="shared" si="5"/>
        <v>16.674082986397661</v>
      </c>
      <c r="O36" s="373"/>
      <c r="P36" s="373"/>
    </row>
    <row r="37" spans="1:16">
      <c r="A37" s="3128"/>
      <c r="B37" s="372" t="s">
        <v>213</v>
      </c>
      <c r="C37" s="347">
        <v>1003101.3548839149</v>
      </c>
      <c r="D37" s="347">
        <f t="shared" si="0"/>
        <v>0.56393331928680612</v>
      </c>
      <c r="E37" s="347">
        <v>1823977.8892058409</v>
      </c>
      <c r="F37" s="347">
        <f t="shared" si="1"/>
        <v>23.433111309571679</v>
      </c>
      <c r="G37" s="347">
        <v>2431564.0644178838</v>
      </c>
      <c r="H37" s="347">
        <f t="shared" si="2"/>
        <v>21.598194762560134</v>
      </c>
      <c r="I37" s="347">
        <v>359499.09692729003</v>
      </c>
      <c r="J37" s="347">
        <f t="shared" si="3"/>
        <v>80.492933037854272</v>
      </c>
      <c r="K37" s="347">
        <v>274025.29593716009</v>
      </c>
      <c r="L37" s="347">
        <f t="shared" si="4"/>
        <v>40.014525803780501</v>
      </c>
      <c r="M37" s="347">
        <v>2308223.7733100606</v>
      </c>
      <c r="N37" s="341">
        <f t="shared" si="5"/>
        <v>17.39561827781721</v>
      </c>
      <c r="O37" s="373"/>
      <c r="P37" s="373"/>
    </row>
    <row r="38" spans="1:16">
      <c r="A38" s="3128"/>
      <c r="B38" s="372" t="s">
        <v>212</v>
      </c>
      <c r="C38" s="347">
        <v>1017958.6172089119</v>
      </c>
      <c r="D38" s="347">
        <f t="shared" si="0"/>
        <v>3.797937505205573</v>
      </c>
      <c r="E38" s="347">
        <v>1855844.5217932058</v>
      </c>
      <c r="F38" s="347">
        <f t="shared" si="1"/>
        <v>25.077601657470261</v>
      </c>
      <c r="G38" s="347">
        <v>2452564.5565113211</v>
      </c>
      <c r="H38" s="347">
        <f t="shared" si="2"/>
        <v>24.594923031011241</v>
      </c>
      <c r="I38" s="347">
        <v>370320.43228229007</v>
      </c>
      <c r="J38" s="347">
        <f t="shared" si="3"/>
        <v>70.172438563758604</v>
      </c>
      <c r="K38" s="347">
        <v>288638.1979828896</v>
      </c>
      <c r="L38" s="347">
        <f t="shared" si="4"/>
        <v>23.002129672074066</v>
      </c>
      <c r="M38" s="347">
        <v>2332845.1384076765</v>
      </c>
      <c r="N38" s="341">
        <f t="shared" si="5"/>
        <v>19.331875129180798</v>
      </c>
      <c r="O38" s="373"/>
      <c r="P38" s="373"/>
    </row>
    <row r="39" spans="1:16">
      <c r="A39" s="3128"/>
      <c r="B39" s="372" t="s">
        <v>211</v>
      </c>
      <c r="C39" s="347">
        <v>1030213.1777250756</v>
      </c>
      <c r="D39" s="347">
        <f t="shared" si="0"/>
        <v>5.000247835594589</v>
      </c>
      <c r="E39" s="347">
        <v>1870093.2982693822</v>
      </c>
      <c r="F39" s="347">
        <f t="shared" si="1"/>
        <v>24.99403203805662</v>
      </c>
      <c r="G39" s="347">
        <v>2508999.0118683758</v>
      </c>
      <c r="H39" s="347">
        <f t="shared" si="2"/>
        <v>25.759795324661045</v>
      </c>
      <c r="I39" s="347">
        <v>371081.50061729003</v>
      </c>
      <c r="J39" s="347">
        <f t="shared" si="3"/>
        <v>50.951244700118657</v>
      </c>
      <c r="K39" s="347">
        <v>269507.60209390003</v>
      </c>
      <c r="L39" s="347">
        <f t="shared" si="4"/>
        <v>2.7284536553910157</v>
      </c>
      <c r="M39" s="347">
        <v>2369378.7450861768</v>
      </c>
      <c r="N39" s="341">
        <f t="shared" si="5"/>
        <v>19.613828484246774</v>
      </c>
      <c r="O39" s="373"/>
      <c r="P39" s="373"/>
    </row>
    <row r="40" spans="1:16">
      <c r="A40" s="3128"/>
      <c r="B40" s="376" t="s">
        <v>210</v>
      </c>
      <c r="C40" s="352">
        <v>1046424.4457863326</v>
      </c>
      <c r="D40" s="352">
        <f t="shared" si="0"/>
        <v>4.1578966892462192</v>
      </c>
      <c r="E40" s="352">
        <v>1900793.9058237332</v>
      </c>
      <c r="F40" s="352">
        <f t="shared" si="1"/>
        <v>26.715142698757198</v>
      </c>
      <c r="G40" s="352">
        <v>2578215.3923033234</v>
      </c>
      <c r="H40" s="352">
        <f t="shared" si="2"/>
        <v>28.282770046891041</v>
      </c>
      <c r="I40" s="352">
        <v>371070.99971229001</v>
      </c>
      <c r="J40" s="352">
        <f t="shared" si="3"/>
        <v>48.456633512816502</v>
      </c>
      <c r="K40" s="352">
        <v>248484.60310085019</v>
      </c>
      <c r="L40" s="352">
        <f t="shared" si="4"/>
        <v>-7.6516012186141191</v>
      </c>
      <c r="M40" s="352">
        <v>2417231.6860998981</v>
      </c>
      <c r="N40" s="351">
        <f t="shared" si="5"/>
        <v>20.979033387596715</v>
      </c>
      <c r="O40" s="373"/>
      <c r="P40" s="373"/>
    </row>
    <row r="41" spans="1:16" s="375" customFormat="1">
      <c r="A41" s="3211"/>
      <c r="B41" s="371" t="s">
        <v>209</v>
      </c>
      <c r="C41" s="344">
        <v>1054291.6968571884</v>
      </c>
      <c r="D41" s="344">
        <f t="shared" si="0"/>
        <v>3.9084799138861239</v>
      </c>
      <c r="E41" s="344">
        <v>2040174.942896483</v>
      </c>
      <c r="F41" s="344">
        <f t="shared" si="1"/>
        <v>29.36513255733529</v>
      </c>
      <c r="G41" s="344">
        <v>2755893.0441511483</v>
      </c>
      <c r="H41" s="344">
        <f t="shared" si="2"/>
        <v>26.545280772460984</v>
      </c>
      <c r="I41" s="344">
        <v>362128.10588888003</v>
      </c>
      <c r="J41" s="344">
        <f t="shared" si="3"/>
        <v>41.588422123460319</v>
      </c>
      <c r="K41" s="344">
        <v>89497.802038999842</v>
      </c>
      <c r="L41" s="344">
        <f t="shared" si="4"/>
        <v>-15.784289224673758</v>
      </c>
      <c r="M41" s="344">
        <v>2442783.9931672919</v>
      </c>
      <c r="N41" s="343">
        <f t="shared" si="5"/>
        <v>22.312883988330345</v>
      </c>
      <c r="O41" s="373"/>
      <c r="P41" s="373"/>
    </row>
    <row r="42" spans="1:16">
      <c r="A42" s="3127" t="s">
        <v>66</v>
      </c>
      <c r="B42" s="374" t="s">
        <v>208</v>
      </c>
      <c r="C42" s="349">
        <v>1037899.4571764965</v>
      </c>
      <c r="D42" s="349">
        <f t="shared" si="0"/>
        <v>2.8119180040477527</v>
      </c>
      <c r="E42" s="349">
        <v>2031647.2169060786</v>
      </c>
      <c r="F42" s="349">
        <f t="shared" si="1"/>
        <v>26.497492615649993</v>
      </c>
      <c r="G42" s="349">
        <v>2734940.363603299</v>
      </c>
      <c r="H42" s="349">
        <f t="shared" si="2"/>
        <v>30.229200844932453</v>
      </c>
      <c r="I42" s="349">
        <v>362156.50669888</v>
      </c>
      <c r="J42" s="349">
        <f t="shared" si="3"/>
        <v>28.990708741615073</v>
      </c>
      <c r="K42" s="349">
        <v>141467.00368526916</v>
      </c>
      <c r="L42" s="349">
        <f t="shared" si="4"/>
        <v>-38.208420515637044</v>
      </c>
      <c r="M42" s="349">
        <v>2473553.5002126526</v>
      </c>
      <c r="N42" s="348">
        <f t="shared" si="5"/>
        <v>22.646736393267474</v>
      </c>
      <c r="O42" s="373"/>
      <c r="P42" s="373"/>
    </row>
    <row r="43" spans="1:16">
      <c r="A43" s="3128"/>
      <c r="B43" s="372" t="s">
        <v>207</v>
      </c>
      <c r="C43" s="347">
        <v>1057217.3397140403</v>
      </c>
      <c r="D43" s="347">
        <f t="shared" si="0"/>
        <v>4.609060729234951</v>
      </c>
      <c r="E43" s="347">
        <v>2041467.6311931766</v>
      </c>
      <c r="F43" s="347">
        <f t="shared" si="1"/>
        <v>25.335617559342715</v>
      </c>
      <c r="G43" s="347">
        <v>2785578.9441015068</v>
      </c>
      <c r="H43" s="347">
        <f t="shared" si="2"/>
        <v>30.074420759468879</v>
      </c>
      <c r="I43" s="347">
        <v>362168.50082888</v>
      </c>
      <c r="J43" s="347">
        <f t="shared" si="3"/>
        <v>18.970478529897044</v>
      </c>
      <c r="K43" s="347">
        <v>164799.00024111979</v>
      </c>
      <c r="L43" s="347">
        <f t="shared" si="4"/>
        <v>-36.21863150314325</v>
      </c>
      <c r="M43" s="347">
        <v>2520752.0312292022</v>
      </c>
      <c r="N43" s="341">
        <f t="shared" si="5"/>
        <v>22.273460093989865</v>
      </c>
      <c r="O43" s="373"/>
      <c r="P43" s="373"/>
    </row>
    <row r="44" spans="1:16">
      <c r="A44" s="3128"/>
      <c r="B44" s="372" t="s">
        <v>202</v>
      </c>
      <c r="C44" s="347">
        <v>1073704.025527</v>
      </c>
      <c r="D44" s="347">
        <f t="shared" si="0"/>
        <v>4.7082111518168723</v>
      </c>
      <c r="E44" s="347">
        <v>2128937.2642907873</v>
      </c>
      <c r="F44" s="347">
        <f t="shared" si="1"/>
        <v>27.157681925233401</v>
      </c>
      <c r="G44" s="347">
        <v>2876905.4014130658</v>
      </c>
      <c r="H44" s="347">
        <f t="shared" si="2"/>
        <v>31.243629690777052</v>
      </c>
      <c r="I44" s="347">
        <v>362168.50714887999</v>
      </c>
      <c r="J44" s="347">
        <f t="shared" si="3"/>
        <v>15.595999180593365</v>
      </c>
      <c r="K44" s="347">
        <v>145228.59943412992</v>
      </c>
      <c r="L44" s="347">
        <f t="shared" si="4"/>
        <v>-40.973774424952239</v>
      </c>
      <c r="M44" s="347">
        <v>2620345.5460789455</v>
      </c>
      <c r="N44" s="341">
        <f t="shared" si="5"/>
        <v>25.244025302234828</v>
      </c>
      <c r="O44" s="373"/>
      <c r="P44" s="373"/>
    </row>
    <row r="45" spans="1:16">
      <c r="A45" s="3128"/>
      <c r="B45" s="372" t="s">
        <v>206</v>
      </c>
      <c r="C45" s="347">
        <v>1028488.3199681719</v>
      </c>
      <c r="D45" s="347">
        <f t="shared" si="0"/>
        <v>0.25795466632031427</v>
      </c>
      <c r="E45" s="347">
        <v>2173046.4565050621</v>
      </c>
      <c r="F45" s="347">
        <f t="shared" si="1"/>
        <v>29.763478448940724</v>
      </c>
      <c r="G45" s="347">
        <v>2897586.0996095887</v>
      </c>
      <c r="H45" s="347">
        <f t="shared" si="2"/>
        <v>30.397529832320984</v>
      </c>
      <c r="I45" s="347">
        <v>362168.50665887998</v>
      </c>
      <c r="J45" s="347">
        <f t="shared" si="3"/>
        <v>2.6322889166538865</v>
      </c>
      <c r="K45" s="347">
        <v>169600.49798243993</v>
      </c>
      <c r="L45" s="347">
        <f t="shared" si="4"/>
        <v>-45.066921634766246</v>
      </c>
      <c r="M45" s="347">
        <v>2666141.771623563</v>
      </c>
      <c r="N45" s="341">
        <f t="shared" si="5"/>
        <v>24.334565751509288</v>
      </c>
    </row>
    <row r="46" spans="1:16">
      <c r="A46" s="3128"/>
      <c r="B46" s="372" t="s">
        <v>205</v>
      </c>
      <c r="C46" s="347">
        <v>1010819.030963213</v>
      </c>
      <c r="D46" s="347">
        <f t="shared" si="0"/>
        <v>3.2477170547110315E-2</v>
      </c>
      <c r="E46" s="347">
        <v>2241961.9094870198</v>
      </c>
      <c r="F46" s="347">
        <f t="shared" si="1"/>
        <v>30.837682678377139</v>
      </c>
      <c r="G46" s="347">
        <v>3014278.8134505991</v>
      </c>
      <c r="H46" s="347">
        <f t="shared" si="2"/>
        <v>34.550479908628283</v>
      </c>
      <c r="I46" s="347">
        <v>371419.59883588</v>
      </c>
      <c r="J46" s="347">
        <f t="shared" si="3"/>
        <v>3.2197085053317274</v>
      </c>
      <c r="K46" s="347">
        <v>119380.29907893972</v>
      </c>
      <c r="L46" s="347">
        <f t="shared" si="4"/>
        <v>-65.793002821597696</v>
      </c>
      <c r="M46" s="347">
        <v>2721507.1851408896</v>
      </c>
      <c r="N46" s="341">
        <f t="shared" si="5"/>
        <v>23.944413756041939</v>
      </c>
    </row>
    <row r="47" spans="1:16">
      <c r="A47" s="3128"/>
      <c r="B47" s="372" t="s">
        <v>204</v>
      </c>
      <c r="C47" s="347">
        <v>1012200.6977463202</v>
      </c>
      <c r="D47" s="347">
        <f t="shared" si="0"/>
        <v>0.6844972918618133</v>
      </c>
      <c r="E47" s="347">
        <v>2281805.5512644602</v>
      </c>
      <c r="F47" s="347">
        <f t="shared" si="1"/>
        <v>29.685859177773231</v>
      </c>
      <c r="G47" s="347">
        <v>2995078.9073007479</v>
      </c>
      <c r="H47" s="347">
        <f t="shared" si="2"/>
        <v>28.479037534485702</v>
      </c>
      <c r="I47" s="347">
        <v>371876.40831587999</v>
      </c>
      <c r="J47" s="347">
        <f t="shared" si="3"/>
        <v>1.7348561610114803</v>
      </c>
      <c r="K47" s="347">
        <v>178750.00005694019</v>
      </c>
      <c r="L47" s="347">
        <f t="shared" si="4"/>
        <v>-41.040439508937951</v>
      </c>
      <c r="M47" s="347">
        <v>2752212.3603497478</v>
      </c>
      <c r="N47" s="341">
        <f t="shared" si="5"/>
        <v>23.186503197931827</v>
      </c>
    </row>
    <row r="48" spans="1:16" s="373" customFormat="1">
      <c r="A48" s="3128"/>
      <c r="B48" s="377" t="s">
        <v>203</v>
      </c>
      <c r="C48" s="356">
        <v>1031472.867693829</v>
      </c>
      <c r="D48" s="356">
        <f t="shared" si="0"/>
        <v>2.6576864623287397</v>
      </c>
      <c r="E48" s="356">
        <v>2294441.9648771179</v>
      </c>
      <c r="F48" s="356">
        <f t="shared" si="1"/>
        <v>28.484405457501616</v>
      </c>
      <c r="G48" s="356">
        <v>3039234.8852378377</v>
      </c>
      <c r="H48" s="356">
        <f t="shared" si="2"/>
        <v>27.777925745809334</v>
      </c>
      <c r="I48" s="356">
        <v>372219.10731588001</v>
      </c>
      <c r="J48" s="356">
        <f t="shared" si="3"/>
        <v>1.8169675495837798</v>
      </c>
      <c r="K48" s="356">
        <v>179747.10039717003</v>
      </c>
      <c r="L48" s="356">
        <f t="shared" si="4"/>
        <v>-40.409978696774644</v>
      </c>
      <c r="M48" s="356">
        <v>2797554.4045978151</v>
      </c>
      <c r="N48" s="355">
        <f t="shared" si="5"/>
        <v>22.797243473984892</v>
      </c>
    </row>
    <row r="49" spans="1:16">
      <c r="A49" s="3128"/>
      <c r="B49" s="372" t="s">
        <v>213</v>
      </c>
      <c r="C49" s="347">
        <v>1005578.125671429</v>
      </c>
      <c r="D49" s="347">
        <f t="shared" si="0"/>
        <v>0.24691131912593967</v>
      </c>
      <c r="E49" s="347">
        <v>2348980.7790523907</v>
      </c>
      <c r="F49" s="347">
        <f t="shared" si="1"/>
        <v>28.783402088011922</v>
      </c>
      <c r="G49" s="347">
        <v>3114627.3728445875</v>
      </c>
      <c r="H49" s="347">
        <f t="shared" si="2"/>
        <v>28.091520121647672</v>
      </c>
      <c r="I49" s="347">
        <v>372096.90731587994</v>
      </c>
      <c r="J49" s="347">
        <f t="shared" si="3"/>
        <v>3.5042676035255438</v>
      </c>
      <c r="K49" s="347">
        <v>131944.40473655998</v>
      </c>
      <c r="L49" s="347">
        <f t="shared" si="4"/>
        <v>-51.84955305483269</v>
      </c>
      <c r="M49" s="347">
        <v>2825323.0387634817</v>
      </c>
      <c r="N49" s="341">
        <f t="shared" si="5"/>
        <v>22.402475506605043</v>
      </c>
    </row>
    <row r="50" spans="1:16">
      <c r="A50" s="3128"/>
      <c r="B50" s="372" t="s">
        <v>212</v>
      </c>
      <c r="C50" s="347">
        <v>994479.82637478202</v>
      </c>
      <c r="D50" s="347">
        <f t="shared" si="0"/>
        <v>-2.3064582820179065</v>
      </c>
      <c r="E50" s="347">
        <v>2388505.7510702517</v>
      </c>
      <c r="F50" s="347">
        <f t="shared" si="1"/>
        <v>28.701824049482504</v>
      </c>
      <c r="G50" s="347">
        <v>3119138.8402484576</v>
      </c>
      <c r="H50" s="347">
        <f t="shared" si="2"/>
        <v>27.178664144331961</v>
      </c>
      <c r="I50" s="347">
        <v>372102.60214588</v>
      </c>
      <c r="J50" s="347">
        <f t="shared" si="3"/>
        <v>0.48125075157381531</v>
      </c>
      <c r="K50" s="347">
        <v>144921.60423761987</v>
      </c>
      <c r="L50" s="347">
        <f t="shared" si="4"/>
        <v>-49.791259351539189</v>
      </c>
      <c r="M50" s="347">
        <v>2842997.3065938028</v>
      </c>
      <c r="N50" s="341">
        <f t="shared" si="5"/>
        <v>21.868239763842166</v>
      </c>
      <c r="O50" s="373"/>
      <c r="P50" s="373"/>
    </row>
    <row r="51" spans="1:16">
      <c r="A51" s="3128"/>
      <c r="B51" s="372" t="s">
        <v>211</v>
      </c>
      <c r="C51" s="347">
        <v>1001774.4521331531</v>
      </c>
      <c r="D51" s="347">
        <f t="shared" si="0"/>
        <v>-2.7604699888154345</v>
      </c>
      <c r="E51" s="347">
        <v>2406734.8797515593</v>
      </c>
      <c r="F51" s="347">
        <f t="shared" si="1"/>
        <v>28.695979071140187</v>
      </c>
      <c r="G51" s="347">
        <v>3162151.7780568283</v>
      </c>
      <c r="H51" s="347">
        <f t="shared" si="2"/>
        <v>26.032404281501464</v>
      </c>
      <c r="I51" s="347">
        <v>374376.90518587996</v>
      </c>
      <c r="J51" s="347">
        <f t="shared" si="3"/>
        <v>0.88805412371893055</v>
      </c>
      <c r="K51" s="347">
        <v>137107.00472289955</v>
      </c>
      <c r="L51" s="347">
        <f t="shared" si="4"/>
        <v>-49.126850724184898</v>
      </c>
      <c r="M51" s="347">
        <v>2873425.8362927265</v>
      </c>
      <c r="N51" s="341">
        <f t="shared" si="5"/>
        <v>21.273386209439341</v>
      </c>
      <c r="O51" s="373"/>
      <c r="P51" s="373"/>
    </row>
    <row r="52" spans="1:16">
      <c r="A52" s="3128"/>
      <c r="B52" s="376" t="s">
        <v>210</v>
      </c>
      <c r="C52" s="352">
        <v>968852.08321545459</v>
      </c>
      <c r="D52" s="352">
        <f t="shared" si="0"/>
        <v>-7.4130877659864369</v>
      </c>
      <c r="E52" s="352">
        <v>2471641.8259354369</v>
      </c>
      <c r="F52" s="352">
        <f t="shared" si="1"/>
        <v>30.032078615294143</v>
      </c>
      <c r="G52" s="352">
        <v>3224406.9170643571</v>
      </c>
      <c r="H52" s="352">
        <f t="shared" si="2"/>
        <v>25.063519777676131</v>
      </c>
      <c r="I52" s="352">
        <v>424594.90466387995</v>
      </c>
      <c r="J52" s="352">
        <f t="shared" si="3"/>
        <v>14.424168149246293</v>
      </c>
      <c r="K52" s="352">
        <v>164543.59836656955</v>
      </c>
      <c r="L52" s="352">
        <f t="shared" si="4"/>
        <v>-33.781169411213888</v>
      </c>
      <c r="M52" s="352">
        <v>2915038.2898802687</v>
      </c>
      <c r="N52" s="351">
        <f t="shared" si="5"/>
        <v>20.594079030279499</v>
      </c>
      <c r="O52" s="373"/>
      <c r="P52" s="373"/>
    </row>
    <row r="53" spans="1:16" s="375" customFormat="1">
      <c r="A53" s="3211"/>
      <c r="B53" s="371" t="s">
        <v>209</v>
      </c>
      <c r="C53" s="344">
        <v>984783.10750740638</v>
      </c>
      <c r="D53" s="344">
        <f t="shared" si="0"/>
        <v>-6.592918217698668</v>
      </c>
      <c r="E53" s="344">
        <v>2597354.5422567977</v>
      </c>
      <c r="F53" s="344">
        <f t="shared" si="1"/>
        <v>27.310383420809693</v>
      </c>
      <c r="G53" s="344">
        <v>3345520.1223163726</v>
      </c>
      <c r="H53" s="344">
        <f t="shared" si="2"/>
        <v>21.395136484581435</v>
      </c>
      <c r="I53" s="344">
        <v>441199.50541387993</v>
      </c>
      <c r="J53" s="344">
        <f t="shared" si="3"/>
        <v>21.835200924521214</v>
      </c>
      <c r="K53" s="344">
        <v>65653.699967379231</v>
      </c>
      <c r="L53" s="344">
        <f t="shared" si="4"/>
        <v>-26.642109111495532</v>
      </c>
      <c r="M53" s="344">
        <v>2910275.9432925903</v>
      </c>
      <c r="N53" s="343">
        <f t="shared" si="5"/>
        <v>19.137670438029708</v>
      </c>
      <c r="O53" s="373"/>
      <c r="P53" s="373"/>
    </row>
    <row r="54" spans="1:16">
      <c r="A54" s="3127" t="s">
        <v>67</v>
      </c>
      <c r="B54" s="374" t="s">
        <v>208</v>
      </c>
      <c r="C54" s="349">
        <v>1010953.041463849</v>
      </c>
      <c r="D54" s="349">
        <f t="shared" si="0"/>
        <v>-2.5962452842930053</v>
      </c>
      <c r="E54" s="349">
        <v>2558133.3801243342</v>
      </c>
      <c r="F54" s="349">
        <f t="shared" si="1"/>
        <v>25.914251196623699</v>
      </c>
      <c r="G54" s="349">
        <v>3300146.7953928476</v>
      </c>
      <c r="H54" s="349">
        <f t="shared" si="2"/>
        <v>20.6661336865454</v>
      </c>
      <c r="I54" s="349">
        <v>441082.60541387997</v>
      </c>
      <c r="J54" s="349">
        <f t="shared" si="3"/>
        <v>21.79336757868171</v>
      </c>
      <c r="K54" s="349">
        <v>137536.10097457003</v>
      </c>
      <c r="L54" s="349">
        <f t="shared" si="4"/>
        <v>-2.7786710740297167</v>
      </c>
      <c r="M54" s="349">
        <v>2942605.3743234952</v>
      </c>
      <c r="N54" s="348">
        <f t="shared" si="5"/>
        <v>18.96267350071539</v>
      </c>
      <c r="O54" s="373"/>
      <c r="P54" s="373"/>
    </row>
    <row r="55" spans="1:16">
      <c r="A55" s="3128"/>
      <c r="B55" s="372" t="s">
        <v>207</v>
      </c>
      <c r="C55" s="347">
        <v>1017359.5226966743</v>
      </c>
      <c r="D55" s="347">
        <f t="shared" si="0"/>
        <v>-3.7700684164097069</v>
      </c>
      <c r="E55" s="347">
        <v>2558736.0418464076</v>
      </c>
      <c r="F55" s="347">
        <f t="shared" si="1"/>
        <v>25.338065749830335</v>
      </c>
      <c r="G55" s="347">
        <v>3336714.7802557643</v>
      </c>
      <c r="H55" s="347">
        <f t="shared" si="2"/>
        <v>19.785324602675271</v>
      </c>
      <c r="I55" s="347">
        <v>441055.39953587996</v>
      </c>
      <c r="J55" s="347">
        <f t="shared" si="3"/>
        <v>21.781822142581365</v>
      </c>
      <c r="K55" s="347">
        <v>175870.29927345007</v>
      </c>
      <c r="L55" s="347">
        <f t="shared" si="4"/>
        <v>6.7180620125921298</v>
      </c>
      <c r="M55" s="347">
        <v>3016243.6188059105</v>
      </c>
      <c r="N55" s="341">
        <f t="shared" si="5"/>
        <v>19.656498593996577</v>
      </c>
      <c r="O55" s="373"/>
      <c r="P55" s="373"/>
    </row>
    <row r="56" spans="1:16">
      <c r="A56" s="3128"/>
      <c r="B56" s="372" t="s">
        <v>202</v>
      </c>
      <c r="C56" s="347">
        <v>1020773.6677751009</v>
      </c>
      <c r="D56" s="347">
        <f t="shared" si="0"/>
        <v>-4.9296972436998683</v>
      </c>
      <c r="E56" s="347">
        <v>2675917.5058963359</v>
      </c>
      <c r="F56" s="347">
        <f t="shared" si="1"/>
        <v>25.692642558340683</v>
      </c>
      <c r="G56" s="347">
        <v>3411331.3137445142</v>
      </c>
      <c r="H56" s="347">
        <f t="shared" si="2"/>
        <v>18.576415897059089</v>
      </c>
      <c r="I56" s="347">
        <v>441060.29953587992</v>
      </c>
      <c r="J56" s="347">
        <f t="shared" si="3"/>
        <v>21.783172978806007</v>
      </c>
      <c r="K56" s="347">
        <v>121273.60036778977</v>
      </c>
      <c r="L56" s="347">
        <f t="shared" si="4"/>
        <v>-16.494684352585264</v>
      </c>
      <c r="M56" s="347">
        <v>3038149.0197461816</v>
      </c>
      <c r="N56" s="369">
        <f t="shared" si="5"/>
        <v>15.944594570453974</v>
      </c>
    </row>
    <row r="57" spans="1:16">
      <c r="A57" s="3128"/>
      <c r="B57" s="372" t="s">
        <v>206</v>
      </c>
      <c r="C57" s="347">
        <v>1040272.2221347867</v>
      </c>
      <c r="D57" s="347">
        <f t="shared" si="0"/>
        <v>1.145749731701323</v>
      </c>
      <c r="E57" s="347">
        <v>2654007.6831736788</v>
      </c>
      <c r="F57" s="347">
        <f t="shared" si="1"/>
        <v>22.133039320390452</v>
      </c>
      <c r="G57" s="347">
        <v>3421562.7993611638</v>
      </c>
      <c r="H57" s="347">
        <f t="shared" si="2"/>
        <v>18.083214156161706</v>
      </c>
      <c r="I57" s="347">
        <v>440210.29949588003</v>
      </c>
      <c r="J57" s="347">
        <f t="shared" si="3"/>
        <v>21.548475751511496</v>
      </c>
      <c r="K57" s="347">
        <v>150299.40217035994</v>
      </c>
      <c r="L57" s="347">
        <f t="shared" si="4"/>
        <v>-11.380329681625337</v>
      </c>
      <c r="M57" s="347">
        <v>3074722.5113475164</v>
      </c>
      <c r="N57" s="369">
        <f t="shared" si="5"/>
        <v>15.324794205341366</v>
      </c>
      <c r="P57" s="368"/>
    </row>
    <row r="58" spans="1:16">
      <c r="A58" s="3128"/>
      <c r="B58" s="372" t="s">
        <v>205</v>
      </c>
      <c r="C58" s="347">
        <v>1026258.0599349339</v>
      </c>
      <c r="D58" s="347">
        <f t="shared" si="0"/>
        <v>1.5273781457210049</v>
      </c>
      <c r="E58" s="347">
        <v>2685146.1561062448</v>
      </c>
      <c r="F58" s="347">
        <f t="shared" si="1"/>
        <v>19.767697423576184</v>
      </c>
      <c r="G58" s="347">
        <v>3456890.9696952971</v>
      </c>
      <c r="H58" s="347">
        <f t="shared" si="2"/>
        <v>14.68384922687418</v>
      </c>
      <c r="I58" s="347">
        <v>440290.69949587999</v>
      </c>
      <c r="J58" s="347">
        <f t="shared" si="3"/>
        <v>18.542667343311685</v>
      </c>
      <c r="K58" s="347">
        <v>163337.1048375401</v>
      </c>
      <c r="L58" s="347">
        <f t="shared" si="4"/>
        <v>36.820820602513429</v>
      </c>
      <c r="M58" s="347">
        <v>3124115.7350093699</v>
      </c>
      <c r="N58" s="369">
        <f t="shared" si="5"/>
        <v>14.793587614490816</v>
      </c>
      <c r="O58" s="368"/>
      <c r="P58" s="368"/>
    </row>
    <row r="59" spans="1:16">
      <c r="A59" s="3128"/>
      <c r="B59" s="372" t="s">
        <v>204</v>
      </c>
      <c r="C59" s="347">
        <v>1031945.2794796961</v>
      </c>
      <c r="D59" s="347">
        <v>1.9506587752149851</v>
      </c>
      <c r="E59" s="347">
        <v>2738614.9418089408</v>
      </c>
      <c r="F59" s="347">
        <v>20.019645858576347</v>
      </c>
      <c r="G59" s="347">
        <v>3418225.484763673</v>
      </c>
      <c r="H59" s="347">
        <v>14.128061081511776</v>
      </c>
      <c r="I59" s="347">
        <v>439642.53079588001</v>
      </c>
      <c r="J59" s="347">
        <v>18.222753840958362</v>
      </c>
      <c r="K59" s="347">
        <v>241779.89976621981</v>
      </c>
      <c r="L59" s="347">
        <v>35.261482343609323</v>
      </c>
      <c r="M59" s="347">
        <v>3162766.8087829994</v>
      </c>
      <c r="N59" s="369">
        <v>14.917251820679958</v>
      </c>
      <c r="O59" s="368"/>
      <c r="P59" s="368"/>
    </row>
    <row r="60" spans="1:16">
      <c r="A60" s="3128"/>
      <c r="B60" s="372" t="s">
        <v>203</v>
      </c>
      <c r="C60" s="347">
        <v>1028386.098918079</v>
      </c>
      <c r="D60" s="347">
        <v>-0.29925835884092244</v>
      </c>
      <c r="E60" s="347">
        <v>2755027.4366571694</v>
      </c>
      <c r="F60" s="347">
        <v>20.073964773596664</v>
      </c>
      <c r="G60" s="347">
        <v>3441914.9610287137</v>
      </c>
      <c r="H60" s="347">
        <v>13.249389764074257</v>
      </c>
      <c r="I60" s="347">
        <v>439643.50000588002</v>
      </c>
      <c r="J60" s="347">
        <v>18.114167533259106</v>
      </c>
      <c r="K60" s="347">
        <v>241312.20312511019</v>
      </c>
      <c r="L60" s="347">
        <v>34.250957368383482</v>
      </c>
      <c r="M60" s="347">
        <v>3186715.6706810039</v>
      </c>
      <c r="N60" s="369">
        <v>13.910766684057958</v>
      </c>
      <c r="O60" s="368"/>
      <c r="P60" s="368"/>
    </row>
    <row r="61" spans="1:16">
      <c r="A61" s="3128"/>
      <c r="B61" s="372" t="s">
        <v>213</v>
      </c>
      <c r="C61" s="347">
        <v>1068228.4094179187</v>
      </c>
      <c r="D61" s="347">
        <v>6.2302751170783273</v>
      </c>
      <c r="E61" s="347">
        <v>2775061.8225125829</v>
      </c>
      <c r="F61" s="347">
        <v>18.138975306221067</v>
      </c>
      <c r="G61" s="347">
        <v>3506131.0757962274</v>
      </c>
      <c r="H61" s="347">
        <v>12.569840821570871</v>
      </c>
      <c r="I61" s="347">
        <v>426479.20000588003</v>
      </c>
      <c r="J61" s="347">
        <v>14.615088602129648</v>
      </c>
      <c r="K61" s="347">
        <v>213945.80010196034</v>
      </c>
      <c r="L61" s="347">
        <v>62.148444664344979</v>
      </c>
      <c r="M61" s="347">
        <v>3238366.883464281</v>
      </c>
      <c r="N61" s="369">
        <v>14.619349328690227</v>
      </c>
      <c r="O61" s="368"/>
      <c r="P61" s="368"/>
    </row>
    <row r="62" spans="1:16">
      <c r="A62" s="3128"/>
      <c r="B62" s="372" t="s">
        <v>212</v>
      </c>
      <c r="C62" s="347">
        <v>1084639.6014168221</v>
      </c>
      <c r="D62" s="347">
        <v>9.0660235281698132</v>
      </c>
      <c r="E62" s="347">
        <v>2816379.1465640529</v>
      </c>
      <c r="F62" s="347">
        <v>17.913852428535211</v>
      </c>
      <c r="G62" s="347">
        <v>3562285.4846961698</v>
      </c>
      <c r="H62" s="347">
        <v>14.207339497988267</v>
      </c>
      <c r="I62" s="347">
        <v>226837.5998229601</v>
      </c>
      <c r="J62" s="347">
        <v>26.344695601340735</v>
      </c>
      <c r="K62" s="347">
        <v>243294.30018291995</v>
      </c>
      <c r="L62" s="347">
        <v>67.879938579760577</v>
      </c>
      <c r="M62" s="347">
        <v>3280363.1273459354</v>
      </c>
      <c r="N62" s="369">
        <v>15.383968874600907</v>
      </c>
      <c r="O62" s="368"/>
      <c r="P62" s="368"/>
    </row>
    <row r="63" spans="1:16">
      <c r="A63" s="3128"/>
      <c r="B63" s="372" t="s">
        <v>211</v>
      </c>
      <c r="C63" s="347">
        <v>1161903.9867559471</v>
      </c>
      <c r="D63" s="347">
        <v>15.98458957321365</v>
      </c>
      <c r="E63" s="347">
        <v>2796282.1108076992</v>
      </c>
      <c r="F63" s="347">
        <v>16.185785140291763</v>
      </c>
      <c r="G63" s="347">
        <v>3693607.6967058317</v>
      </c>
      <c r="H63" s="347">
        <v>16.806780823644967</v>
      </c>
      <c r="I63" s="347">
        <v>550081.90000588004</v>
      </c>
      <c r="J63" s="347">
        <v>45.719663399452195</v>
      </c>
      <c r="K63" s="347">
        <v>204332.9997030097</v>
      </c>
      <c r="L63" s="347">
        <v>49.031772750033745</v>
      </c>
      <c r="M63" s="347">
        <v>3292425.344886634</v>
      </c>
      <c r="N63" s="369">
        <v>14.581880043735451</v>
      </c>
      <c r="O63" s="368"/>
      <c r="P63" s="368"/>
    </row>
    <row r="64" spans="1:16">
      <c r="A64" s="3128"/>
      <c r="B64" s="372" t="s">
        <v>210</v>
      </c>
      <c r="C64" s="347">
        <v>1227505.0588745445</v>
      </c>
      <c r="D64" s="347">
        <v>26.696848790443305</v>
      </c>
      <c r="E64" s="347">
        <v>2816578.6317370385</v>
      </c>
      <c r="F64" s="347">
        <v>13.955776366223866</v>
      </c>
      <c r="G64" s="347">
        <v>3768565.6133542904</v>
      </c>
      <c r="H64" s="347">
        <v>16.876241438700298</v>
      </c>
      <c r="I64" s="347">
        <v>585202.20000588009</v>
      </c>
      <c r="J64" s="347">
        <v>37.826006289251382</v>
      </c>
      <c r="K64" s="347">
        <v>164504.80004827</v>
      </c>
      <c r="L64" s="347">
        <v>-2.3579354459671811E-2</v>
      </c>
      <c r="M64" s="347">
        <v>3294761.3561151479</v>
      </c>
      <c r="N64" s="369">
        <v>13.026349175347395</v>
      </c>
      <c r="O64" s="368"/>
      <c r="P64" s="368"/>
    </row>
    <row r="65" spans="1:16">
      <c r="A65" s="3211"/>
      <c r="B65" s="371" t="s">
        <v>209</v>
      </c>
      <c r="C65" s="344">
        <v>1328349.04034554</v>
      </c>
      <c r="D65" s="344">
        <v>28.677333812406442</v>
      </c>
      <c r="E65" s="344">
        <v>2902620.7440691497</v>
      </c>
      <c r="F65" s="344">
        <v>14.107530870714543</v>
      </c>
      <c r="G65" s="344">
        <v>3792618.5594211118</v>
      </c>
      <c r="H65" s="344">
        <v>13.602138665736513</v>
      </c>
      <c r="I65" s="344">
        <v>602216.10000588011</v>
      </c>
      <c r="J65" s="344">
        <v>36.495189277457122</v>
      </c>
      <c r="K65" s="344">
        <v>141171.80136667995</v>
      </c>
      <c r="L65" s="344">
        <v>115.02489796739974</v>
      </c>
      <c r="M65" s="344">
        <v>3276891.9931538226</v>
      </c>
      <c r="N65" s="343">
        <v>12.597295136434896</v>
      </c>
      <c r="O65" s="368"/>
      <c r="P65" s="368"/>
    </row>
    <row r="66" spans="1:16">
      <c r="A66" s="3127" t="s">
        <v>280</v>
      </c>
      <c r="B66" s="374" t="s">
        <v>208</v>
      </c>
      <c r="C66" s="349">
        <v>1373768.0057925372</v>
      </c>
      <c r="D66" s="349">
        <v>35.888409198842318</v>
      </c>
      <c r="E66" s="349">
        <v>2870768.6607987303</v>
      </c>
      <c r="F66" s="349">
        <v>12.221226739131232</v>
      </c>
      <c r="G66" s="349">
        <v>3740098.4076138036</v>
      </c>
      <c r="H66" s="349">
        <v>13.331274015905842</v>
      </c>
      <c r="I66" s="349">
        <v>602281.70000587997</v>
      </c>
      <c r="J66" s="349">
        <v>36.546237057057027</v>
      </c>
      <c r="K66" s="349">
        <v>196556.6002976</v>
      </c>
      <c r="L66" s="349">
        <v>42.9127326605999</v>
      </c>
      <c r="M66" s="349">
        <v>3276076.4645082462</v>
      </c>
      <c r="N66" s="348">
        <v>11.33251142319469</v>
      </c>
      <c r="O66" s="368"/>
      <c r="P66" s="368"/>
    </row>
    <row r="67" spans="1:16">
      <c r="A67" s="3128"/>
      <c r="B67" s="372" t="s">
        <v>207</v>
      </c>
      <c r="C67" s="347">
        <v>1380184.8964660531</v>
      </c>
      <c r="D67" s="347">
        <v>35.663437130627337</v>
      </c>
      <c r="E67" s="347">
        <v>2890321.1743878531</v>
      </c>
      <c r="F67" s="347">
        <v>12.958942505932383</v>
      </c>
      <c r="G67" s="347">
        <v>3782118.7080182545</v>
      </c>
      <c r="H67" s="347">
        <v>13.348576581914182</v>
      </c>
      <c r="I67" s="347">
        <v>602131.80000587995</v>
      </c>
      <c r="J67" s="347">
        <v>36.520673058191726</v>
      </c>
      <c r="K67" s="347">
        <v>207989.00001348008</v>
      </c>
      <c r="L67" s="347">
        <v>18.262720239129511</v>
      </c>
      <c r="M67" s="347">
        <v>3327990.8346443996</v>
      </c>
      <c r="N67" s="369">
        <v>10.335611284671547</v>
      </c>
      <c r="O67" s="368"/>
      <c r="P67" s="368"/>
    </row>
    <row r="68" spans="1:16" ht="15.75" thickBot="1">
      <c r="A68" s="3129"/>
      <c r="B68" s="370" t="s">
        <v>202</v>
      </c>
      <c r="C68" s="380">
        <v>1410665.3336564964</v>
      </c>
      <c r="D68" s="380">
        <v>38.195701769150382</v>
      </c>
      <c r="E68" s="380">
        <v>3057321.3276010999</v>
      </c>
      <c r="F68" s="380">
        <v>14.253198047561167</v>
      </c>
      <c r="G68" s="380">
        <v>3899722.7029168638</v>
      </c>
      <c r="H68" s="380">
        <v>14.316738664596528</v>
      </c>
      <c r="I68" s="380">
        <v>634333.70000587997</v>
      </c>
      <c r="J68" s="380">
        <v>43.820176214766619</v>
      </c>
      <c r="K68" s="380">
        <v>213387.39995429997</v>
      </c>
      <c r="L68" s="380">
        <v>75.955359869876176</v>
      </c>
      <c r="M68" s="380">
        <v>3413866.1559826965</v>
      </c>
      <c r="N68" s="381">
        <v>12.36664606622567</v>
      </c>
      <c r="O68" s="368"/>
      <c r="P68" s="368"/>
    </row>
    <row r="69" spans="1:16" ht="15.75" thickTop="1">
      <c r="P69" s="368"/>
    </row>
    <row r="70" spans="1:16">
      <c r="P70" s="368"/>
    </row>
    <row r="71" spans="1:16">
      <c r="P71" s="368"/>
    </row>
  </sheetData>
  <mergeCells count="22">
    <mergeCell ref="H4:H5"/>
    <mergeCell ref="N4:N5"/>
    <mergeCell ref="I4:I5"/>
    <mergeCell ref="J4:J5"/>
    <mergeCell ref="K4:K5"/>
    <mergeCell ref="L4:L5"/>
    <mergeCell ref="G4:G5"/>
    <mergeCell ref="A66:A68"/>
    <mergeCell ref="A1:N1"/>
    <mergeCell ref="A2:N2"/>
    <mergeCell ref="A3:N3"/>
    <mergeCell ref="A4:A5"/>
    <mergeCell ref="B4:B5"/>
    <mergeCell ref="C4:C5"/>
    <mergeCell ref="D4:D5"/>
    <mergeCell ref="E4:E5"/>
    <mergeCell ref="F4:F5"/>
    <mergeCell ref="M4:M5"/>
    <mergeCell ref="A18:A29"/>
    <mergeCell ref="A30:A41"/>
    <mergeCell ref="A42:A53"/>
    <mergeCell ref="A54:A65"/>
  </mergeCells>
  <printOptions horizontalCentered="1"/>
  <pageMargins left="0" right="0" top="0.53" bottom="0.57999999999999996" header="0.3" footer="0.3"/>
  <pageSetup paperSize="9" scale="61"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57"/>
  <sheetViews>
    <sheetView view="pageBreakPreview" zoomScaleSheetLayoutView="100" workbookViewId="0">
      <pane ySplit="5" topLeftCell="A6" activePane="bottomLeft" state="frozen"/>
      <selection activeCell="M11" sqref="M11"/>
      <selection pane="bottomLeft" activeCell="C8" sqref="C8"/>
    </sheetView>
  </sheetViews>
  <sheetFormatPr defaultColWidth="19" defaultRowHeight="15"/>
  <cols>
    <col min="1" max="1" width="14.140625" style="339" customWidth="1"/>
    <col min="2" max="2" width="13.5703125" style="339" customWidth="1"/>
    <col min="3" max="3" width="16.28515625" style="339" customWidth="1"/>
    <col min="4" max="6" width="19" style="339" customWidth="1"/>
    <col min="7" max="7" width="15.42578125" style="339" customWidth="1"/>
    <col min="8" max="16384" width="19" style="339"/>
  </cols>
  <sheetData>
    <row r="1" spans="1:7" ht="18.75">
      <c r="A1" s="3231" t="s">
        <v>522</v>
      </c>
      <c r="B1" s="3231"/>
      <c r="C1" s="3231"/>
      <c r="D1" s="3231"/>
      <c r="E1" s="3231"/>
      <c r="F1" s="3231"/>
      <c r="G1" s="3231"/>
    </row>
    <row r="2" spans="1:7" ht="18.75">
      <c r="A2" s="3231" t="s">
        <v>217</v>
      </c>
      <c r="B2" s="3231"/>
      <c r="C2" s="3231"/>
      <c r="D2" s="3231"/>
      <c r="E2" s="3231"/>
      <c r="F2" s="3231"/>
      <c r="G2" s="3231"/>
    </row>
    <row r="3" spans="1:7" ht="17.25" thickBot="1">
      <c r="A3" s="3233"/>
      <c r="B3" s="3233"/>
      <c r="C3" s="3233"/>
      <c r="D3" s="3233"/>
      <c r="E3" s="3233"/>
      <c r="F3" s="3233"/>
      <c r="G3" s="3233"/>
    </row>
    <row r="4" spans="1:7" ht="15" customHeight="1" thickTop="1">
      <c r="A4" s="3225" t="s">
        <v>216</v>
      </c>
      <c r="B4" s="3221" t="s">
        <v>201</v>
      </c>
      <c r="C4" s="3221" t="s">
        <v>359</v>
      </c>
      <c r="D4" s="3221" t="s">
        <v>358</v>
      </c>
      <c r="E4" s="3221" t="s">
        <v>357</v>
      </c>
      <c r="F4" s="3221" t="s">
        <v>1837</v>
      </c>
      <c r="G4" s="3227" t="s">
        <v>119</v>
      </c>
    </row>
    <row r="5" spans="1:7" ht="33" customHeight="1">
      <c r="A5" s="3226"/>
      <c r="B5" s="3222"/>
      <c r="C5" s="3222"/>
      <c r="D5" s="3222"/>
      <c r="E5" s="3222"/>
      <c r="F5" s="3222"/>
      <c r="G5" s="3228"/>
    </row>
    <row r="6" spans="1:7">
      <c r="A6" s="3127" t="s">
        <v>64</v>
      </c>
      <c r="B6" s="358" t="s">
        <v>208</v>
      </c>
      <c r="C6" s="571">
        <v>0.82</v>
      </c>
      <c r="D6" s="571">
        <v>0.43990000000000001</v>
      </c>
      <c r="E6" s="571">
        <v>3.29</v>
      </c>
      <c r="F6" s="571">
        <v>8.8800000000000008</v>
      </c>
      <c r="G6" s="570">
        <v>6.1</v>
      </c>
    </row>
    <row r="7" spans="1:7">
      <c r="A7" s="3128"/>
      <c r="B7" s="354" t="s">
        <v>207</v>
      </c>
      <c r="C7" s="566">
        <v>2.56</v>
      </c>
      <c r="D7" s="566">
        <v>2.0503999999999998</v>
      </c>
      <c r="E7" s="566">
        <v>3.27</v>
      </c>
      <c r="F7" s="566">
        <v>8.77</v>
      </c>
      <c r="G7" s="565">
        <v>6.23</v>
      </c>
    </row>
    <row r="8" spans="1:7">
      <c r="A8" s="3128"/>
      <c r="B8" s="354" t="s">
        <v>202</v>
      </c>
      <c r="C8" s="566">
        <v>3.2654353261213163</v>
      </c>
      <c r="D8" s="566">
        <v>2.1162000000000001</v>
      </c>
      <c r="E8" s="566">
        <v>3.3</v>
      </c>
      <c r="F8" s="566">
        <v>8.6199999999999992</v>
      </c>
      <c r="G8" s="565">
        <v>6.43</v>
      </c>
    </row>
    <row r="9" spans="1:7">
      <c r="A9" s="3128"/>
      <c r="B9" s="354" t="s">
        <v>206</v>
      </c>
      <c r="C9" s="566">
        <v>3.5897992254016362</v>
      </c>
      <c r="D9" s="566">
        <v>3.0040184818481848</v>
      </c>
      <c r="E9" s="566">
        <v>3.46</v>
      </c>
      <c r="F9" s="566">
        <v>8.8800000000000008</v>
      </c>
      <c r="G9" s="565">
        <v>6.55</v>
      </c>
    </row>
    <row r="10" spans="1:7">
      <c r="A10" s="3128"/>
      <c r="B10" s="354" t="s">
        <v>205</v>
      </c>
      <c r="C10" s="566">
        <v>2.6726999999999999</v>
      </c>
      <c r="D10" s="566">
        <v>2.3419982353698852</v>
      </c>
      <c r="E10" s="566">
        <v>3.74</v>
      </c>
      <c r="F10" s="566">
        <v>9.11</v>
      </c>
      <c r="G10" s="565">
        <v>6.78</v>
      </c>
    </row>
    <row r="11" spans="1:7">
      <c r="A11" s="3128"/>
      <c r="B11" s="354" t="s">
        <v>204</v>
      </c>
      <c r="C11" s="566">
        <v>2.71</v>
      </c>
      <c r="D11" s="566">
        <v>1.7373000000000001</v>
      </c>
      <c r="E11" s="566">
        <v>3.98</v>
      </c>
      <c r="F11" s="566">
        <v>9.31</v>
      </c>
      <c r="G11" s="565">
        <v>7.1</v>
      </c>
    </row>
    <row r="12" spans="1:7">
      <c r="A12" s="3128"/>
      <c r="B12" s="354" t="s">
        <v>203</v>
      </c>
      <c r="C12" s="566">
        <v>4.1268000000000002</v>
      </c>
      <c r="D12" s="566">
        <v>2.6432000000000002</v>
      </c>
      <c r="E12" s="566">
        <v>4.7</v>
      </c>
      <c r="F12" s="566">
        <v>10.119999999999999</v>
      </c>
      <c r="G12" s="565">
        <v>7.8</v>
      </c>
    </row>
    <row r="13" spans="1:7">
      <c r="A13" s="3128"/>
      <c r="B13" s="354" t="s">
        <v>213</v>
      </c>
      <c r="C13" s="566">
        <v>0.89629999999999999</v>
      </c>
      <c r="D13" s="566">
        <v>0.74419999999999997</v>
      </c>
      <c r="E13" s="566">
        <v>5.04</v>
      </c>
      <c r="F13" s="566">
        <v>10.6</v>
      </c>
      <c r="G13" s="565">
        <v>8.3000000000000007</v>
      </c>
    </row>
    <row r="14" spans="1:7">
      <c r="A14" s="3128"/>
      <c r="B14" s="354" t="s">
        <v>212</v>
      </c>
      <c r="C14" s="566">
        <v>0.75</v>
      </c>
      <c r="D14" s="566">
        <v>0.92610000000000003</v>
      </c>
      <c r="E14" s="566">
        <v>5.0843628028065915</v>
      </c>
      <c r="F14" s="566">
        <v>10.768996824709188</v>
      </c>
      <c r="G14" s="565">
        <v>8.6</v>
      </c>
    </row>
    <row r="15" spans="1:7">
      <c r="A15" s="3128"/>
      <c r="B15" s="354" t="s">
        <v>211</v>
      </c>
      <c r="C15" s="566">
        <v>2.7259000000000002</v>
      </c>
      <c r="D15" s="566">
        <v>0.77629999999999999</v>
      </c>
      <c r="E15" s="566">
        <v>5.51</v>
      </c>
      <c r="F15" s="566">
        <v>10.69</v>
      </c>
      <c r="G15" s="565">
        <v>9</v>
      </c>
    </row>
    <row r="16" spans="1:7">
      <c r="A16" s="3128"/>
      <c r="B16" s="354" t="s">
        <v>210</v>
      </c>
      <c r="C16" s="566">
        <v>2.46</v>
      </c>
      <c r="D16" s="566">
        <v>1.03</v>
      </c>
      <c r="E16" s="566">
        <v>5.91</v>
      </c>
      <c r="F16" s="566">
        <v>11.29</v>
      </c>
      <c r="G16" s="565">
        <v>9.4</v>
      </c>
    </row>
    <row r="17" spans="1:7" s="375" customFormat="1">
      <c r="A17" s="3211"/>
      <c r="B17" s="569" t="s">
        <v>209</v>
      </c>
      <c r="C17" s="568">
        <v>0.6364510804822362</v>
      </c>
      <c r="D17" s="568">
        <v>0.71033567156063082</v>
      </c>
      <c r="E17" s="568">
        <v>6.15</v>
      </c>
      <c r="F17" s="568">
        <v>11.33</v>
      </c>
      <c r="G17" s="567">
        <v>9.89</v>
      </c>
    </row>
    <row r="18" spans="1:7">
      <c r="A18" s="3127" t="s">
        <v>65</v>
      </c>
      <c r="B18" s="358" t="s">
        <v>208</v>
      </c>
      <c r="C18" s="571">
        <v>0.28739999999999999</v>
      </c>
      <c r="D18" s="571">
        <v>0.55069999999999997</v>
      </c>
      <c r="E18" s="571">
        <v>6.25</v>
      </c>
      <c r="F18" s="571">
        <v>11.68</v>
      </c>
      <c r="G18" s="570">
        <v>9.67</v>
      </c>
    </row>
    <row r="19" spans="1:7">
      <c r="A19" s="3128"/>
      <c r="B19" s="354" t="s">
        <v>207</v>
      </c>
      <c r="C19" s="566">
        <v>0.39</v>
      </c>
      <c r="D19" s="566">
        <v>0.48</v>
      </c>
      <c r="E19" s="566">
        <v>6.19</v>
      </c>
      <c r="F19" s="566">
        <v>11.78</v>
      </c>
      <c r="G19" s="565">
        <v>10.130000000000001</v>
      </c>
    </row>
    <row r="20" spans="1:7">
      <c r="A20" s="3128"/>
      <c r="B20" s="354" t="s">
        <v>202</v>
      </c>
      <c r="C20" s="566">
        <v>1.1299999999999999</v>
      </c>
      <c r="D20" s="566">
        <v>1.1832</v>
      </c>
      <c r="E20" s="566">
        <v>6.17</v>
      </c>
      <c r="F20" s="566">
        <v>11.1</v>
      </c>
      <c r="G20" s="565">
        <v>10.08</v>
      </c>
    </row>
    <row r="21" spans="1:7">
      <c r="A21" s="3128"/>
      <c r="B21" s="354" t="s">
        <v>206</v>
      </c>
      <c r="C21" s="566">
        <v>2.6753</v>
      </c>
      <c r="D21" s="566">
        <v>2.5548000000000002</v>
      </c>
      <c r="E21" s="566">
        <v>6.1</v>
      </c>
      <c r="F21" s="566">
        <v>11.64</v>
      </c>
      <c r="G21" s="565">
        <v>10.11</v>
      </c>
    </row>
    <row r="22" spans="1:7">
      <c r="A22" s="3128"/>
      <c r="B22" s="354" t="s">
        <v>205</v>
      </c>
      <c r="C22" s="566">
        <v>4.8301971251968672</v>
      </c>
      <c r="D22" s="566">
        <v>5.5149176531715014</v>
      </c>
      <c r="E22" s="566">
        <v>6.17</v>
      </c>
      <c r="F22" s="566">
        <v>11.25</v>
      </c>
      <c r="G22" s="565">
        <v>9.8699999999999992</v>
      </c>
    </row>
    <row r="23" spans="1:7">
      <c r="A23" s="3128"/>
      <c r="B23" s="354" t="s">
        <v>204</v>
      </c>
      <c r="C23" s="566">
        <v>4.4000000000000004</v>
      </c>
      <c r="D23" s="566">
        <v>5.8220000000000001</v>
      </c>
      <c r="E23" s="566">
        <v>6.21</v>
      </c>
      <c r="F23" s="566">
        <v>11.79</v>
      </c>
      <c r="G23" s="565">
        <v>9.94</v>
      </c>
    </row>
    <row r="24" spans="1:7">
      <c r="A24" s="3128"/>
      <c r="B24" s="354" t="s">
        <v>203</v>
      </c>
      <c r="C24" s="566">
        <v>4.3062330467845928</v>
      </c>
      <c r="D24" s="566">
        <v>3.9250794520547947</v>
      </c>
      <c r="E24" s="566">
        <v>6.38</v>
      </c>
      <c r="F24" s="566">
        <v>11.9</v>
      </c>
      <c r="G24" s="565">
        <v>10.19</v>
      </c>
    </row>
    <row r="25" spans="1:7">
      <c r="A25" s="3128"/>
      <c r="B25" s="354" t="s">
        <v>213</v>
      </c>
      <c r="C25" s="566">
        <v>4.87</v>
      </c>
      <c r="D25" s="566">
        <v>4.7</v>
      </c>
      <c r="E25" s="566">
        <v>6.45</v>
      </c>
      <c r="F25" s="566">
        <v>11.96</v>
      </c>
      <c r="G25" s="565">
        <v>10.36</v>
      </c>
    </row>
    <row r="26" spans="1:7">
      <c r="A26" s="3128"/>
      <c r="B26" s="354" t="s">
        <v>212</v>
      </c>
      <c r="C26" s="566">
        <v>4.1199000000000003</v>
      </c>
      <c r="D26" s="566">
        <v>4.9848999999999997</v>
      </c>
      <c r="E26" s="566">
        <v>6.6412435274607677</v>
      </c>
      <c r="F26" s="566">
        <v>12.095760392136375</v>
      </c>
      <c r="G26" s="565">
        <v>10.4</v>
      </c>
    </row>
    <row r="27" spans="1:7">
      <c r="A27" s="3128"/>
      <c r="B27" s="354" t="s">
        <v>211</v>
      </c>
      <c r="C27" s="566">
        <v>4.53</v>
      </c>
      <c r="D27" s="566">
        <v>5.1452</v>
      </c>
      <c r="E27" s="566">
        <v>6.6100840639480261</v>
      </c>
      <c r="F27" s="566">
        <v>12.317973192508507</v>
      </c>
      <c r="G27" s="565">
        <v>10.32</v>
      </c>
    </row>
    <row r="28" spans="1:7">
      <c r="A28" s="3128"/>
      <c r="B28" s="354" t="s">
        <v>210</v>
      </c>
      <c r="C28" s="566">
        <v>4.1825550203065518</v>
      </c>
      <c r="D28" s="566">
        <v>4.3784369186716257</v>
      </c>
      <c r="E28" s="566">
        <v>6.61</v>
      </c>
      <c r="F28" s="566">
        <v>12.42</v>
      </c>
      <c r="G28" s="565">
        <v>10.41</v>
      </c>
    </row>
    <row r="29" spans="1:7" s="375" customFormat="1">
      <c r="A29" s="3211"/>
      <c r="B29" s="569" t="s">
        <v>209</v>
      </c>
      <c r="C29" s="568">
        <v>2.96</v>
      </c>
      <c r="D29" s="568">
        <v>3.7410999999999999</v>
      </c>
      <c r="E29" s="568">
        <v>6.49</v>
      </c>
      <c r="F29" s="568">
        <v>12.47</v>
      </c>
      <c r="G29" s="567">
        <v>10.47</v>
      </c>
    </row>
    <row r="30" spans="1:7">
      <c r="A30" s="3127" t="s">
        <v>66</v>
      </c>
      <c r="B30" s="358" t="s">
        <v>208</v>
      </c>
      <c r="C30" s="571">
        <v>1.88</v>
      </c>
      <c r="D30" s="571">
        <v>3.34</v>
      </c>
      <c r="E30" s="571">
        <v>6.3993076371430346</v>
      </c>
      <c r="F30" s="571">
        <v>12.474039051717256</v>
      </c>
      <c r="G30" s="570">
        <v>10.119999999999999</v>
      </c>
    </row>
    <row r="31" spans="1:7">
      <c r="A31" s="3128"/>
      <c r="B31" s="354" t="s">
        <v>207</v>
      </c>
      <c r="C31" s="566">
        <v>1.6778837822512049</v>
      </c>
      <c r="D31" s="566">
        <v>2.74</v>
      </c>
      <c r="E31" s="566">
        <v>6.3</v>
      </c>
      <c r="F31" s="566">
        <v>12.31</v>
      </c>
      <c r="G31" s="565">
        <v>10.029999999999999</v>
      </c>
    </row>
    <row r="32" spans="1:7">
      <c r="A32" s="3128"/>
      <c r="B32" s="354" t="s">
        <v>202</v>
      </c>
      <c r="C32" s="566">
        <v>1.8590457492096282</v>
      </c>
      <c r="D32" s="566">
        <v>1.7707999999999999</v>
      </c>
      <c r="E32" s="566">
        <v>6.57</v>
      </c>
      <c r="F32" s="566">
        <v>12.26</v>
      </c>
      <c r="G32" s="565">
        <v>10.23</v>
      </c>
    </row>
    <row r="33" spans="1:7">
      <c r="A33" s="3128"/>
      <c r="B33" s="354" t="s">
        <v>206</v>
      </c>
      <c r="C33" s="566">
        <v>1.6787000000000001</v>
      </c>
      <c r="D33" s="566">
        <v>2.2000000000000002</v>
      </c>
      <c r="E33" s="566">
        <v>6.61</v>
      </c>
      <c r="F33" s="566">
        <v>12.26</v>
      </c>
      <c r="G33" s="565">
        <v>10.210000000000001</v>
      </c>
    </row>
    <row r="34" spans="1:7">
      <c r="A34" s="3128"/>
      <c r="B34" s="354" t="s">
        <v>205</v>
      </c>
      <c r="C34" s="566">
        <v>1.1969024903247523</v>
      </c>
      <c r="D34" s="566">
        <v>0.99690000000000001</v>
      </c>
      <c r="E34" s="566">
        <v>6.6161021257179744</v>
      </c>
      <c r="F34" s="566">
        <v>12.322112864374549</v>
      </c>
      <c r="G34" s="565">
        <v>10.3</v>
      </c>
    </row>
    <row r="35" spans="1:7">
      <c r="A35" s="3128"/>
      <c r="B35" s="354" t="s">
        <v>204</v>
      </c>
      <c r="C35" s="566">
        <v>2.839016408473598</v>
      </c>
      <c r="D35" s="566">
        <v>0.86</v>
      </c>
      <c r="E35" s="566">
        <v>6.72</v>
      </c>
      <c r="F35" s="566">
        <v>12.29</v>
      </c>
      <c r="G35" s="565">
        <v>9.8000000000000007</v>
      </c>
    </row>
    <row r="36" spans="1:7" s="373" customFormat="1">
      <c r="A36" s="3128"/>
      <c r="B36" s="357" t="s">
        <v>203</v>
      </c>
      <c r="C36" s="573">
        <v>5.7944945932845968</v>
      </c>
      <c r="D36" s="573">
        <v>3.4394</v>
      </c>
      <c r="E36" s="573">
        <v>6.67</v>
      </c>
      <c r="F36" s="573">
        <v>12.34</v>
      </c>
      <c r="G36" s="572">
        <v>9.69</v>
      </c>
    </row>
    <row r="37" spans="1:7">
      <c r="A37" s="3128"/>
      <c r="B37" s="354" t="s">
        <v>213</v>
      </c>
      <c r="C37" s="566">
        <v>5.15</v>
      </c>
      <c r="D37" s="566">
        <v>3.5543999999999998</v>
      </c>
      <c r="E37" s="566">
        <v>6.62</v>
      </c>
      <c r="F37" s="566">
        <v>12.33</v>
      </c>
      <c r="G37" s="565">
        <v>9.65</v>
      </c>
    </row>
    <row r="38" spans="1:7">
      <c r="A38" s="3128"/>
      <c r="B38" s="354" t="s">
        <v>212</v>
      </c>
      <c r="C38" s="566">
        <v>5.28</v>
      </c>
      <c r="D38" s="566">
        <v>4.4381650070126222</v>
      </c>
      <c r="E38" s="566">
        <v>6.67</v>
      </c>
      <c r="F38" s="566">
        <v>12.28</v>
      </c>
      <c r="G38" s="565">
        <v>9.64</v>
      </c>
    </row>
    <row r="39" spans="1:7">
      <c r="A39" s="3128"/>
      <c r="B39" s="354" t="s">
        <v>211</v>
      </c>
      <c r="C39" s="566">
        <v>6.1207865018683529</v>
      </c>
      <c r="D39" s="566">
        <v>4.2913156626506019</v>
      </c>
      <c r="E39" s="566">
        <v>6.67</v>
      </c>
      <c r="F39" s="566">
        <v>12.23</v>
      </c>
      <c r="G39" s="565">
        <v>9.5894974304395255</v>
      </c>
    </row>
    <row r="40" spans="1:7">
      <c r="A40" s="3128"/>
      <c r="B40" s="354" t="s">
        <v>210</v>
      </c>
      <c r="C40" s="566">
        <v>6.9056876664303326</v>
      </c>
      <c r="D40" s="566">
        <v>5.503210042397539</v>
      </c>
      <c r="E40" s="566">
        <v>6.6352719667952442</v>
      </c>
      <c r="F40" s="566">
        <v>12.199304661279438</v>
      </c>
      <c r="G40" s="565">
        <v>9.4796379999999996</v>
      </c>
    </row>
    <row r="41" spans="1:7" s="375" customFormat="1">
      <c r="A41" s="3211"/>
      <c r="B41" s="569" t="s">
        <v>209</v>
      </c>
      <c r="C41" s="568">
        <v>4.5187192718019418</v>
      </c>
      <c r="D41" s="568">
        <v>4.9685157869012704</v>
      </c>
      <c r="E41" s="568">
        <v>6.60176688176995</v>
      </c>
      <c r="F41" s="568">
        <v>12.134092700177552</v>
      </c>
      <c r="G41" s="567">
        <v>9.5652932561843897</v>
      </c>
    </row>
    <row r="42" spans="1:7">
      <c r="A42" s="3127" t="s">
        <v>67</v>
      </c>
      <c r="B42" s="358" t="s">
        <v>208</v>
      </c>
      <c r="C42" s="571">
        <v>1.1887814391479412</v>
      </c>
      <c r="D42" s="571">
        <v>0.20724000000000001</v>
      </c>
      <c r="E42" s="571">
        <v>6.7657105159902322</v>
      </c>
      <c r="F42" s="571">
        <v>12.084038186426156</v>
      </c>
      <c r="G42" s="570">
        <v>9.4547594819898606</v>
      </c>
    </row>
    <row r="43" spans="1:7">
      <c r="A43" s="3128"/>
      <c r="B43" s="354" t="s">
        <v>207</v>
      </c>
      <c r="C43" s="566">
        <v>1.6882129461871012</v>
      </c>
      <c r="D43" s="566">
        <v>2.7289786548069812</v>
      </c>
      <c r="E43" s="566">
        <v>6.7969344556380094</v>
      </c>
      <c r="F43" s="566">
        <v>11.965903360305679</v>
      </c>
      <c r="G43" s="565">
        <v>9.5279797654207865</v>
      </c>
    </row>
    <row r="44" spans="1:7">
      <c r="A44" s="3128"/>
      <c r="B44" s="354" t="s">
        <v>202</v>
      </c>
      <c r="C44" s="566">
        <v>4.6173710940626007</v>
      </c>
      <c r="D44" s="566">
        <v>4.3273659852820936</v>
      </c>
      <c r="E44" s="566">
        <v>6.7528365303814386</v>
      </c>
      <c r="F44" s="566">
        <v>11.98479244278075</v>
      </c>
      <c r="G44" s="565">
        <v>9.5638687499999993</v>
      </c>
    </row>
    <row r="45" spans="1:7">
      <c r="A45" s="3128"/>
      <c r="B45" s="354" t="s">
        <v>206</v>
      </c>
      <c r="C45" s="566">
        <v>2.589154460713186</v>
      </c>
      <c r="D45" s="566">
        <v>3.8337399999999997</v>
      </c>
      <c r="E45" s="566">
        <v>6.81</v>
      </c>
      <c r="F45" s="566">
        <v>12.073929961045465</v>
      </c>
      <c r="G45" s="565">
        <v>9.5000099773974007</v>
      </c>
    </row>
    <row r="46" spans="1:7">
      <c r="A46" s="3128"/>
      <c r="B46" s="354" t="s">
        <v>205</v>
      </c>
      <c r="C46" s="566">
        <v>0.78108827465870911</v>
      </c>
      <c r="D46" s="566">
        <v>1.63758383074237</v>
      </c>
      <c r="E46" s="566">
        <v>6.7990752801041694</v>
      </c>
      <c r="F46" s="566">
        <v>11.932860907827484</v>
      </c>
      <c r="G46" s="565">
        <v>9.4647699060531565</v>
      </c>
    </row>
    <row r="47" spans="1:7">
      <c r="A47" s="3128"/>
      <c r="B47" s="354" t="s">
        <v>204</v>
      </c>
      <c r="C47" s="566">
        <v>1.7622490321978828</v>
      </c>
      <c r="D47" s="566">
        <v>3.1710930596285434</v>
      </c>
      <c r="E47" s="566">
        <v>6.786162197889281</v>
      </c>
      <c r="F47" s="566">
        <v>11.938543027385922</v>
      </c>
      <c r="G47" s="565">
        <v>9.4327912959906328</v>
      </c>
    </row>
    <row r="48" spans="1:7">
      <c r="A48" s="3128"/>
      <c r="B48" s="354" t="s">
        <v>203</v>
      </c>
      <c r="C48" s="566">
        <v>4.587902172601086</v>
      </c>
      <c r="D48" s="566">
        <v>3.9069000000000003</v>
      </c>
      <c r="E48" s="566">
        <v>6.7800412401803731</v>
      </c>
      <c r="F48" s="566">
        <v>11.93890115549449</v>
      </c>
      <c r="G48" s="565">
        <v>9.4531177329610987</v>
      </c>
    </row>
    <row r="49" spans="1:7">
      <c r="A49" s="3128"/>
      <c r="B49" s="354" t="s">
        <v>213</v>
      </c>
      <c r="C49" s="566">
        <v>4.3541351930413725</v>
      </c>
      <c r="D49" s="566">
        <v>3.9651105287222541</v>
      </c>
      <c r="E49" s="566">
        <v>6.7732241274743972</v>
      </c>
      <c r="F49" s="566">
        <v>11.795105403448739</v>
      </c>
      <c r="G49" s="565">
        <v>9.4520602603713133</v>
      </c>
    </row>
    <row r="50" spans="1:7">
      <c r="A50" s="3128"/>
      <c r="B50" s="354" t="s">
        <v>212</v>
      </c>
      <c r="C50" s="566">
        <v>2.1265040008082443</v>
      </c>
      <c r="D50" s="566">
        <v>2.1309222357229651</v>
      </c>
      <c r="E50" s="566">
        <v>6.7445847855517354</v>
      </c>
      <c r="F50" s="566">
        <v>11.771392780728133</v>
      </c>
      <c r="G50" s="565">
        <v>9.3605305329798512</v>
      </c>
    </row>
    <row r="51" spans="1:7">
      <c r="A51" s="3128"/>
      <c r="B51" s="354" t="s">
        <v>211</v>
      </c>
      <c r="C51" s="566">
        <v>4.0623203194575632</v>
      </c>
      <c r="D51" s="566">
        <v>3.5118599999999995</v>
      </c>
      <c r="E51" s="566">
        <v>6.4431100717597527</v>
      </c>
      <c r="F51" s="566">
        <v>10.987853651584457</v>
      </c>
      <c r="G51" s="565">
        <v>8.9575083042526025</v>
      </c>
    </row>
    <row r="52" spans="1:7">
      <c r="A52" s="3128"/>
      <c r="B52" s="354" t="s">
        <v>210</v>
      </c>
      <c r="C52" s="566">
        <v>2.8046806924460426</v>
      </c>
      <c r="D52" s="566">
        <v>2.8078835500835742</v>
      </c>
      <c r="E52" s="566">
        <v>6.1706504902350536</v>
      </c>
      <c r="F52" s="566">
        <v>10.426250629386633</v>
      </c>
      <c r="G52" s="565">
        <v>8.6625455891258856</v>
      </c>
    </row>
    <row r="53" spans="1:7">
      <c r="A53" s="3211"/>
      <c r="B53" s="569" t="s">
        <v>209</v>
      </c>
      <c r="C53" s="568">
        <v>0.34559453310159571</v>
      </c>
      <c r="D53" s="568">
        <v>1.2727017155928326</v>
      </c>
      <c r="E53" s="568">
        <v>6.0117202188965875</v>
      </c>
      <c r="F53" s="568">
        <v>10.109165203675886</v>
      </c>
      <c r="G53" s="567">
        <v>8.5048589199702214</v>
      </c>
    </row>
    <row r="54" spans="1:7">
      <c r="A54" s="3127" t="s">
        <v>280</v>
      </c>
      <c r="B54" s="358" t="s">
        <v>208</v>
      </c>
      <c r="C54" s="571">
        <v>0.02</v>
      </c>
      <c r="D54" s="571">
        <v>0.21474000000000001</v>
      </c>
      <c r="E54" s="571">
        <v>5.7671504362585431</v>
      </c>
      <c r="F54" s="571">
        <v>10.466635724383908</v>
      </c>
      <c r="G54" s="570">
        <v>8.0839937488962672</v>
      </c>
    </row>
    <row r="55" spans="1:7">
      <c r="A55" s="3128"/>
      <c r="B55" s="2239" t="s">
        <v>207</v>
      </c>
      <c r="C55" s="566">
        <v>8.2701050321366973E-2</v>
      </c>
      <c r="D55" s="566">
        <v>0.12893633038707711</v>
      </c>
      <c r="E55" s="566">
        <v>5.605723681566924</v>
      </c>
      <c r="F55" s="566">
        <v>10.178098954428284</v>
      </c>
      <c r="G55" s="565">
        <v>7.8336111428311135</v>
      </c>
    </row>
    <row r="56" spans="1:7" ht="15.75" thickBot="1">
      <c r="A56" s="3129"/>
      <c r="B56" s="2240" t="s">
        <v>202</v>
      </c>
      <c r="C56" s="564">
        <v>0.10538818783282233</v>
      </c>
      <c r="D56" s="564">
        <v>0.62888439046333788</v>
      </c>
      <c r="E56" s="564">
        <v>5.4485346781296711</v>
      </c>
      <c r="F56" s="564">
        <v>9.8318649812907015</v>
      </c>
      <c r="G56" s="563">
        <v>7.7349848742244127</v>
      </c>
    </row>
    <row r="57" spans="1:7" ht="15.75" thickTop="1"/>
  </sheetData>
  <mergeCells count="15">
    <mergeCell ref="A54:A56"/>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5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selection activeCell="A2" sqref="A2:L2"/>
    </sheetView>
  </sheetViews>
  <sheetFormatPr defaultColWidth="9.140625" defaultRowHeight="15"/>
  <cols>
    <col min="1" max="2" width="10.140625" style="530" customWidth="1"/>
    <col min="3" max="3" width="10.42578125" style="530" bestFit="1" customWidth="1"/>
    <col min="4" max="4" width="11.85546875" style="530" bestFit="1" customWidth="1"/>
    <col min="5" max="5" width="12.42578125" style="530" customWidth="1"/>
    <col min="6" max="6" width="12.140625" style="530" customWidth="1"/>
    <col min="7" max="7" width="11.7109375" style="530" customWidth="1"/>
    <col min="8" max="8" width="5.28515625" style="530" customWidth="1"/>
    <col min="9" max="9" width="5.85546875" style="530" customWidth="1"/>
    <col min="10" max="10" width="8.28515625" style="530" customWidth="1"/>
    <col min="11" max="11" width="6.7109375" style="530" bestFit="1" customWidth="1"/>
    <col min="12" max="12" width="7.85546875" style="530" bestFit="1" customWidth="1"/>
    <col min="13" max="13" width="9.140625" style="507"/>
    <col min="14" max="14" width="12.140625" style="507" bestFit="1" customWidth="1"/>
    <col min="15" max="15" width="9.5703125" style="507" bestFit="1" customWidth="1"/>
    <col min="16" max="16" width="13.28515625" style="507" bestFit="1" customWidth="1"/>
    <col min="17" max="19" width="9.5703125" style="507" bestFit="1" customWidth="1"/>
    <col min="20" max="21" width="9.140625" style="507"/>
    <col min="22" max="22" width="11.5703125" style="507" bestFit="1" customWidth="1"/>
    <col min="23" max="23" width="13.42578125" style="507" bestFit="1" customWidth="1"/>
    <col min="24" max="16384" width="9.140625" style="507"/>
  </cols>
  <sheetData>
    <row r="1" spans="1:12" ht="15.75">
      <c r="A1" s="3237" t="s">
        <v>523</v>
      </c>
      <c r="B1" s="3237"/>
      <c r="C1" s="3237"/>
      <c r="D1" s="3237"/>
      <c r="E1" s="3237"/>
      <c r="F1" s="3237"/>
      <c r="G1" s="3237"/>
      <c r="H1" s="3237"/>
      <c r="I1" s="3237"/>
      <c r="J1" s="3237"/>
      <c r="K1" s="3237"/>
      <c r="L1" s="3237"/>
    </row>
    <row r="2" spans="1:12" ht="15.75">
      <c r="A2" s="3237" t="s">
        <v>507</v>
      </c>
      <c r="B2" s="3237"/>
      <c r="C2" s="3237"/>
      <c r="D2" s="3237"/>
      <c r="E2" s="3237"/>
      <c r="F2" s="3237"/>
      <c r="G2" s="3237"/>
      <c r="H2" s="3237"/>
      <c r="I2" s="3237"/>
      <c r="J2" s="3237"/>
      <c r="K2" s="3237"/>
      <c r="L2" s="3237"/>
    </row>
    <row r="3" spans="1:12" ht="15.75" thickBot="1">
      <c r="A3" s="3238" t="s">
        <v>226</v>
      </c>
      <c r="B3" s="3238"/>
      <c r="C3" s="3238"/>
      <c r="D3" s="3238"/>
      <c r="E3" s="3238"/>
      <c r="F3" s="3238"/>
      <c r="G3" s="3238"/>
      <c r="H3" s="3238"/>
      <c r="I3" s="3238"/>
      <c r="J3" s="3238"/>
      <c r="K3" s="3238"/>
      <c r="L3" s="3238"/>
    </row>
    <row r="4" spans="1:12" ht="15" customHeight="1" thickTop="1">
      <c r="A4" s="3239" t="s">
        <v>216</v>
      </c>
      <c r="B4" s="3241" t="s">
        <v>508</v>
      </c>
      <c r="C4" s="3243" t="s">
        <v>509</v>
      </c>
      <c r="D4" s="3243" t="s">
        <v>510</v>
      </c>
      <c r="E4" s="3241" t="s">
        <v>511</v>
      </c>
      <c r="F4" s="3241" t="s">
        <v>512</v>
      </c>
      <c r="G4" s="3243" t="s">
        <v>513</v>
      </c>
      <c r="H4" s="3234" t="s">
        <v>514</v>
      </c>
      <c r="I4" s="3235"/>
      <c r="J4" s="3235"/>
      <c r="K4" s="3235"/>
      <c r="L4" s="3236"/>
    </row>
    <row r="5" spans="1:12" ht="38.25">
      <c r="A5" s="3240"/>
      <c r="B5" s="3242"/>
      <c r="C5" s="3242"/>
      <c r="D5" s="3242"/>
      <c r="E5" s="3242"/>
      <c r="F5" s="3242"/>
      <c r="G5" s="3242"/>
      <c r="H5" s="508" t="s">
        <v>509</v>
      </c>
      <c r="I5" s="508" t="s">
        <v>510</v>
      </c>
      <c r="J5" s="509" t="s">
        <v>511</v>
      </c>
      <c r="K5" s="509" t="s">
        <v>512</v>
      </c>
      <c r="L5" s="510" t="s">
        <v>513</v>
      </c>
    </row>
    <row r="6" spans="1:12" ht="18" customHeight="1">
      <c r="A6" s="511" t="s">
        <v>378</v>
      </c>
      <c r="B6" s="512" t="s">
        <v>379</v>
      </c>
      <c r="C6" s="513">
        <v>1337.7</v>
      </c>
      <c r="D6" s="513">
        <v>2064.4</v>
      </c>
      <c r="E6" s="513">
        <v>1637.8000000000002</v>
      </c>
      <c r="F6" s="513">
        <v>783.4</v>
      </c>
      <c r="G6" s="513">
        <v>1166.1999999999998</v>
      </c>
      <c r="H6" s="514">
        <v>4.4180782140348436</v>
      </c>
      <c r="I6" s="514">
        <v>8.0272108843537726</v>
      </c>
      <c r="J6" s="514">
        <v>68.810554524840256</v>
      </c>
      <c r="K6" s="514">
        <v>11.643152344306673</v>
      </c>
      <c r="L6" s="515">
        <v>24.474330238018982</v>
      </c>
    </row>
    <row r="7" spans="1:12" ht="18" customHeight="1">
      <c r="A7" s="511" t="s">
        <v>380</v>
      </c>
      <c r="B7" s="512" t="s">
        <v>381</v>
      </c>
      <c r="C7" s="513">
        <v>1452.5000000000002</v>
      </c>
      <c r="D7" s="513">
        <v>2524</v>
      </c>
      <c r="E7" s="513">
        <v>1763.3</v>
      </c>
      <c r="F7" s="513">
        <v>716.2</v>
      </c>
      <c r="G7" s="513">
        <v>1600.6</v>
      </c>
      <c r="H7" s="514">
        <v>8.5818942961800229</v>
      </c>
      <c r="I7" s="514">
        <v>22.263127300910671</v>
      </c>
      <c r="J7" s="514">
        <v>7.6627182806203304</v>
      </c>
      <c r="K7" s="514">
        <v>-8.5779933622670317</v>
      </c>
      <c r="L7" s="515">
        <v>37.249185388441106</v>
      </c>
    </row>
    <row r="8" spans="1:12" ht="18" customHeight="1">
      <c r="A8" s="511" t="s">
        <v>382</v>
      </c>
      <c r="B8" s="512" t="s">
        <v>383</v>
      </c>
      <c r="C8" s="513">
        <v>1852.8999999999999</v>
      </c>
      <c r="D8" s="513">
        <v>3223</v>
      </c>
      <c r="E8" s="513">
        <v>2125</v>
      </c>
      <c r="F8" s="513">
        <v>864.2</v>
      </c>
      <c r="G8" s="513">
        <v>2132.9</v>
      </c>
      <c r="H8" s="514">
        <v>27.566265060240937</v>
      </c>
      <c r="I8" s="514">
        <v>27.694136291600636</v>
      </c>
      <c r="J8" s="514">
        <v>20.512675097827941</v>
      </c>
      <c r="K8" s="514">
        <v>20.664618821558221</v>
      </c>
      <c r="L8" s="515">
        <v>33.256278895414233</v>
      </c>
    </row>
    <row r="9" spans="1:12" ht="18" customHeight="1">
      <c r="A9" s="511" t="s">
        <v>384</v>
      </c>
      <c r="B9" s="512" t="s">
        <v>385</v>
      </c>
      <c r="C9" s="513">
        <v>2060.6000000000004</v>
      </c>
      <c r="D9" s="513">
        <v>3772.1000000000004</v>
      </c>
      <c r="E9" s="513">
        <v>2905.2999999999997</v>
      </c>
      <c r="F9" s="513">
        <v>1071.0999999999999</v>
      </c>
      <c r="G9" s="513">
        <v>2517.8000000000002</v>
      </c>
      <c r="H9" s="514">
        <v>11.209455448216337</v>
      </c>
      <c r="I9" s="514">
        <v>17.036922122246363</v>
      </c>
      <c r="J9" s="514">
        <v>36.719999999999985</v>
      </c>
      <c r="K9" s="514">
        <v>23.941217310807666</v>
      </c>
      <c r="L9" s="515">
        <v>18.045853063903607</v>
      </c>
    </row>
    <row r="10" spans="1:12" ht="18" customHeight="1">
      <c r="A10" s="511" t="s">
        <v>386</v>
      </c>
      <c r="B10" s="512" t="s">
        <v>387</v>
      </c>
      <c r="C10" s="513">
        <v>2504.900000000001</v>
      </c>
      <c r="D10" s="513">
        <v>4511.4000000000015</v>
      </c>
      <c r="E10" s="513">
        <v>3540.7999999999997</v>
      </c>
      <c r="F10" s="513">
        <v>1331.6</v>
      </c>
      <c r="G10" s="513">
        <v>2902.2</v>
      </c>
      <c r="H10" s="514">
        <v>21.561681063767864</v>
      </c>
      <c r="I10" s="514">
        <v>19.599162270353414</v>
      </c>
      <c r="J10" s="514">
        <v>21.873816817540359</v>
      </c>
      <c r="K10" s="514">
        <v>24.32079170945757</v>
      </c>
      <c r="L10" s="515">
        <v>15.267296846453238</v>
      </c>
    </row>
    <row r="11" spans="1:12" ht="18" customHeight="1">
      <c r="A11" s="511" t="s">
        <v>388</v>
      </c>
      <c r="B11" s="512" t="s">
        <v>389</v>
      </c>
      <c r="C11" s="513">
        <v>2830.3999999999996</v>
      </c>
      <c r="D11" s="513">
        <v>5285.2999999999993</v>
      </c>
      <c r="E11" s="513">
        <v>4305.8</v>
      </c>
      <c r="F11" s="513">
        <v>1916.5</v>
      </c>
      <c r="G11" s="513">
        <v>3329.7</v>
      </c>
      <c r="H11" s="514">
        <v>12.994530719789154</v>
      </c>
      <c r="I11" s="514">
        <v>17.15432016668878</v>
      </c>
      <c r="J11" s="514">
        <v>21.605286940804351</v>
      </c>
      <c r="K11" s="514">
        <v>43.924601982577357</v>
      </c>
      <c r="L11" s="515">
        <v>14.730204672317553</v>
      </c>
    </row>
    <row r="12" spans="1:12" ht="18" customHeight="1">
      <c r="A12" s="511" t="s">
        <v>390</v>
      </c>
      <c r="B12" s="512" t="s">
        <v>391</v>
      </c>
      <c r="C12" s="513">
        <v>3207.8</v>
      </c>
      <c r="D12" s="513">
        <v>6307.7000000000007</v>
      </c>
      <c r="E12" s="513">
        <v>5161.3999999999996</v>
      </c>
      <c r="F12" s="513">
        <v>2498.1</v>
      </c>
      <c r="G12" s="513">
        <v>4143.2000000000007</v>
      </c>
      <c r="H12" s="514">
        <v>13.333804409270794</v>
      </c>
      <c r="I12" s="514">
        <v>19.344218871208856</v>
      </c>
      <c r="J12" s="514">
        <v>19.870871847275755</v>
      </c>
      <c r="K12" s="514">
        <v>30.346986694495172</v>
      </c>
      <c r="L12" s="515">
        <v>24.4316304772202</v>
      </c>
    </row>
    <row r="13" spans="1:12" ht="18" customHeight="1">
      <c r="A13" s="511" t="s">
        <v>392</v>
      </c>
      <c r="B13" s="512" t="s">
        <v>393</v>
      </c>
      <c r="C13" s="513">
        <v>3611.5</v>
      </c>
      <c r="D13" s="513">
        <v>7458</v>
      </c>
      <c r="E13" s="513">
        <v>6043.1</v>
      </c>
      <c r="F13" s="513">
        <v>2638.2</v>
      </c>
      <c r="G13" s="513">
        <v>4907</v>
      </c>
      <c r="H13" s="514">
        <v>12.584949186358246</v>
      </c>
      <c r="I13" s="514">
        <v>18.236441175071725</v>
      </c>
      <c r="J13" s="514">
        <v>17.08257449529199</v>
      </c>
      <c r="K13" s="514">
        <v>5.6082622793322896</v>
      </c>
      <c r="L13" s="515">
        <v>18.435026066808245</v>
      </c>
    </row>
    <row r="14" spans="1:12" ht="18" customHeight="1">
      <c r="A14" s="511" t="s">
        <v>394</v>
      </c>
      <c r="B14" s="512" t="s">
        <v>395</v>
      </c>
      <c r="C14" s="513">
        <v>4348.9000000000015</v>
      </c>
      <c r="D14" s="513">
        <v>9222.4000000000015</v>
      </c>
      <c r="E14" s="513">
        <v>8490.9</v>
      </c>
      <c r="F14" s="513">
        <v>2699.1</v>
      </c>
      <c r="G14" s="513">
        <v>6286.5</v>
      </c>
      <c r="H14" s="514">
        <v>20.418108819050296</v>
      </c>
      <c r="I14" s="514">
        <v>23.657817109144563</v>
      </c>
      <c r="J14" s="514">
        <v>40.505700716519655</v>
      </c>
      <c r="K14" s="514">
        <v>2.3083920855128532</v>
      </c>
      <c r="L14" s="515">
        <v>28.112899938862849</v>
      </c>
    </row>
    <row r="15" spans="1:12" ht="18" customHeight="1">
      <c r="A15" s="511" t="s">
        <v>396</v>
      </c>
      <c r="B15" s="512" t="s">
        <v>397</v>
      </c>
      <c r="C15" s="513">
        <v>4931.5</v>
      </c>
      <c r="D15" s="513">
        <v>10455.200000000001</v>
      </c>
      <c r="E15" s="513">
        <v>9824.5</v>
      </c>
      <c r="F15" s="513">
        <v>3174</v>
      </c>
      <c r="G15" s="513">
        <v>7067</v>
      </c>
      <c r="H15" s="514">
        <v>13.396491066706487</v>
      </c>
      <c r="I15" s="514">
        <v>13.367453157529482</v>
      </c>
      <c r="J15" s="514">
        <v>15.70622666619558</v>
      </c>
      <c r="K15" s="514">
        <v>17.5947538068245</v>
      </c>
      <c r="L15" s="515">
        <v>12.415493517855722</v>
      </c>
    </row>
    <row r="16" spans="1:12" ht="18" customHeight="1">
      <c r="A16" s="511" t="s">
        <v>398</v>
      </c>
      <c r="B16" s="512" t="s">
        <v>399</v>
      </c>
      <c r="C16" s="513">
        <v>5480.0000000000018</v>
      </c>
      <c r="D16" s="513">
        <v>12296.600000000002</v>
      </c>
      <c r="E16" s="513">
        <v>12550.900000000001</v>
      </c>
      <c r="F16" s="513">
        <v>4036.6</v>
      </c>
      <c r="G16" s="513">
        <v>8536.1</v>
      </c>
      <c r="H16" s="514">
        <v>11.122376558856368</v>
      </c>
      <c r="I16" s="514">
        <v>17.612288621929771</v>
      </c>
      <c r="J16" s="514">
        <v>27.751030586798326</v>
      </c>
      <c r="K16" s="514">
        <v>27.177063642091991</v>
      </c>
      <c r="L16" s="515">
        <v>20.788170369322206</v>
      </c>
    </row>
    <row r="17" spans="1:12" ht="18" customHeight="1">
      <c r="A17" s="511" t="s">
        <v>400</v>
      </c>
      <c r="B17" s="512" t="s">
        <v>401</v>
      </c>
      <c r="C17" s="513">
        <v>7029.3000000000011</v>
      </c>
      <c r="D17" s="513">
        <v>15159</v>
      </c>
      <c r="E17" s="513">
        <v>15322.9</v>
      </c>
      <c r="F17" s="513">
        <v>5167.8999999999996</v>
      </c>
      <c r="G17" s="513">
        <v>10275.700000000001</v>
      </c>
      <c r="H17" s="514">
        <v>28.271897810218956</v>
      </c>
      <c r="I17" s="514">
        <v>23.277979278825018</v>
      </c>
      <c r="J17" s="514">
        <v>22.086065541116557</v>
      </c>
      <c r="K17" s="514">
        <v>28.026061536937018</v>
      </c>
      <c r="L17" s="515">
        <v>20.379330139056481</v>
      </c>
    </row>
    <row r="18" spans="1:12" ht="18" customHeight="1">
      <c r="A18" s="511" t="s">
        <v>402</v>
      </c>
      <c r="B18" s="512" t="s">
        <v>403</v>
      </c>
      <c r="C18" s="513">
        <v>8120.2</v>
      </c>
      <c r="D18" s="513">
        <v>17498.2</v>
      </c>
      <c r="E18" s="513">
        <v>17803.099999999999</v>
      </c>
      <c r="F18" s="513">
        <v>6132.5</v>
      </c>
      <c r="G18" s="513">
        <v>11812.4</v>
      </c>
      <c r="H18" s="514">
        <v>15.519326248701843</v>
      </c>
      <c r="I18" s="514">
        <v>15.431097038063202</v>
      </c>
      <c r="J18" s="514">
        <v>16.186231065920936</v>
      </c>
      <c r="K18" s="514">
        <v>18.665221850268011</v>
      </c>
      <c r="L18" s="515">
        <v>14.95469894994987</v>
      </c>
    </row>
    <row r="19" spans="1:12" ht="18" customHeight="1">
      <c r="A19" s="511" t="s">
        <v>404</v>
      </c>
      <c r="B19" s="512" t="s">
        <v>405</v>
      </c>
      <c r="C19" s="513">
        <v>9596.6000000000022</v>
      </c>
      <c r="D19" s="513">
        <v>21422.600000000002</v>
      </c>
      <c r="E19" s="513">
        <v>20469.300000000003</v>
      </c>
      <c r="F19" s="513">
        <v>7947.1</v>
      </c>
      <c r="G19" s="513">
        <v>14951.9</v>
      </c>
      <c r="H19" s="514">
        <v>18.181818181818208</v>
      </c>
      <c r="I19" s="514">
        <v>22.427449680538576</v>
      </c>
      <c r="J19" s="514">
        <v>14.976043498042502</v>
      </c>
      <c r="K19" s="514">
        <v>29.589889930697112</v>
      </c>
      <c r="L19" s="515">
        <v>26.578002776743087</v>
      </c>
    </row>
    <row r="20" spans="1:12" ht="18" customHeight="1">
      <c r="A20" s="511" t="s">
        <v>406</v>
      </c>
      <c r="B20" s="512" t="s">
        <v>407</v>
      </c>
      <c r="C20" s="513">
        <v>11775.400000000001</v>
      </c>
      <c r="D20" s="513">
        <v>26605.100000000002</v>
      </c>
      <c r="E20" s="513">
        <v>26584.3</v>
      </c>
      <c r="F20" s="513">
        <v>10357</v>
      </c>
      <c r="G20" s="513">
        <v>18954.599999999999</v>
      </c>
      <c r="H20" s="514">
        <v>22.703874288810606</v>
      </c>
      <c r="I20" s="514">
        <v>24.191741431945697</v>
      </c>
      <c r="J20" s="514">
        <v>29.874006438910932</v>
      </c>
      <c r="K20" s="514">
        <v>30.324269230285257</v>
      </c>
      <c r="L20" s="515">
        <v>26.770510771206329</v>
      </c>
    </row>
    <row r="21" spans="1:12" ht="18" customHeight="1">
      <c r="A21" s="511" t="s">
        <v>408</v>
      </c>
      <c r="B21" s="512" t="s">
        <v>409</v>
      </c>
      <c r="C21" s="513">
        <v>14222.999999999998</v>
      </c>
      <c r="D21" s="513">
        <v>31552.400000000001</v>
      </c>
      <c r="E21" s="513">
        <v>29661.599999999999</v>
      </c>
      <c r="F21" s="513">
        <v>11687.6</v>
      </c>
      <c r="G21" s="513">
        <v>21885</v>
      </c>
      <c r="H21" s="514">
        <v>20.785705793433738</v>
      </c>
      <c r="I21" s="514">
        <v>18.595306914839632</v>
      </c>
      <c r="J21" s="514">
        <v>11.575629224767999</v>
      </c>
      <c r="K21" s="514">
        <v>12.847349618615434</v>
      </c>
      <c r="L21" s="515">
        <v>15.460099395397432</v>
      </c>
    </row>
    <row r="22" spans="1:12" ht="18" customHeight="1">
      <c r="A22" s="511" t="s">
        <v>410</v>
      </c>
      <c r="B22" s="512" t="s">
        <v>411</v>
      </c>
      <c r="C22" s="513">
        <v>16283.600000000004</v>
      </c>
      <c r="D22" s="513">
        <v>37712.500000000007</v>
      </c>
      <c r="E22" s="513">
        <v>34491.399999999994</v>
      </c>
      <c r="F22" s="513">
        <v>14108.7</v>
      </c>
      <c r="G22" s="513">
        <v>26687.5</v>
      </c>
      <c r="H22" s="514">
        <v>14.487801448358336</v>
      </c>
      <c r="I22" s="514">
        <v>19.523396001572006</v>
      </c>
      <c r="J22" s="514">
        <v>16.283005636917753</v>
      </c>
      <c r="K22" s="514">
        <v>20.715116876005339</v>
      </c>
      <c r="L22" s="515">
        <v>21.944254055289012</v>
      </c>
    </row>
    <row r="23" spans="1:12" ht="18" customHeight="1">
      <c r="A23" s="511" t="s">
        <v>412</v>
      </c>
      <c r="B23" s="512" t="s">
        <v>413</v>
      </c>
      <c r="C23" s="513">
        <v>19457.699999999997</v>
      </c>
      <c r="D23" s="513">
        <v>45670.5</v>
      </c>
      <c r="E23" s="513">
        <v>41609.1</v>
      </c>
      <c r="F23" s="513">
        <v>17780.2</v>
      </c>
      <c r="G23" s="513">
        <v>33328.5</v>
      </c>
      <c r="H23" s="514">
        <v>19.492618339924785</v>
      </c>
      <c r="I23" s="514">
        <v>21.101756711965507</v>
      </c>
      <c r="J23" s="514">
        <v>20.636158578660204</v>
      </c>
      <c r="K23" s="514">
        <v>26.022950378135473</v>
      </c>
      <c r="L23" s="515">
        <v>24.884309133489459</v>
      </c>
    </row>
    <row r="24" spans="1:12" ht="18" customHeight="1">
      <c r="A24" s="511" t="s">
        <v>414</v>
      </c>
      <c r="B24" s="512" t="s">
        <v>415</v>
      </c>
      <c r="C24" s="513">
        <v>23832.999999999993</v>
      </c>
      <c r="D24" s="513">
        <v>58322.499999999993</v>
      </c>
      <c r="E24" s="513">
        <v>49404.9</v>
      </c>
      <c r="F24" s="513">
        <v>21208.9</v>
      </c>
      <c r="G24" s="513">
        <v>43543.100000000006</v>
      </c>
      <c r="H24" s="514">
        <v>22.486213684042802</v>
      </c>
      <c r="I24" s="514">
        <v>27.702784072869779</v>
      </c>
      <c r="J24" s="514">
        <v>18.735805388725073</v>
      </c>
      <c r="K24" s="514">
        <v>19.283810080876485</v>
      </c>
      <c r="L24" s="515">
        <v>30.64824399537935</v>
      </c>
    </row>
    <row r="25" spans="1:12" ht="18" customHeight="1">
      <c r="A25" s="511" t="s">
        <v>416</v>
      </c>
      <c r="B25" s="512" t="s">
        <v>417</v>
      </c>
      <c r="C25" s="513">
        <v>28510.400000000016</v>
      </c>
      <c r="D25" s="513">
        <v>69777.100000000006</v>
      </c>
      <c r="E25" s="513">
        <v>57828.100000000006</v>
      </c>
      <c r="F25" s="513">
        <v>29606.9</v>
      </c>
      <c r="G25" s="513">
        <v>52168.5</v>
      </c>
      <c r="H25" s="514">
        <v>19.625729031175364</v>
      </c>
      <c r="I25" s="514">
        <v>19.640104590852612</v>
      </c>
      <c r="J25" s="514">
        <v>17.049321018765355</v>
      </c>
      <c r="K25" s="514">
        <v>39.596584452753326</v>
      </c>
      <c r="L25" s="515">
        <v>19.808879018719367</v>
      </c>
    </row>
    <row r="26" spans="1:12" ht="18" customHeight="1">
      <c r="A26" s="511" t="s">
        <v>418</v>
      </c>
      <c r="B26" s="512" t="s">
        <v>419</v>
      </c>
      <c r="C26" s="513">
        <v>32985.39999999998</v>
      </c>
      <c r="D26" s="513">
        <v>80984.699999999983</v>
      </c>
      <c r="E26" s="513">
        <v>72184.7</v>
      </c>
      <c r="F26" s="513">
        <v>41943.1</v>
      </c>
      <c r="G26" s="513">
        <v>61045.499999999993</v>
      </c>
      <c r="H26" s="514">
        <v>15.696026713058957</v>
      </c>
      <c r="I26" s="514">
        <v>16.062003150030563</v>
      </c>
      <c r="J26" s="514">
        <v>24.826338752267478</v>
      </c>
      <c r="K26" s="514">
        <v>41.666638520074699</v>
      </c>
      <c r="L26" s="515">
        <v>17.016015411598939</v>
      </c>
    </row>
    <row r="27" spans="1:12" ht="18" customHeight="1">
      <c r="A27" s="511" t="s">
        <v>420</v>
      </c>
      <c r="B27" s="512" t="s">
        <v>421</v>
      </c>
      <c r="C27" s="513">
        <v>36498.000000000007</v>
      </c>
      <c r="D27" s="513">
        <v>92652.200000000012</v>
      </c>
      <c r="E27" s="513">
        <v>89265.7</v>
      </c>
      <c r="F27" s="513">
        <v>55524.7</v>
      </c>
      <c r="G27" s="513">
        <v>71211.399999999994</v>
      </c>
      <c r="H27" s="514">
        <v>10.648953779551043</v>
      </c>
      <c r="I27" s="514">
        <v>14.407042317869958</v>
      </c>
      <c r="J27" s="514">
        <v>23.662909176044231</v>
      </c>
      <c r="K27" s="514">
        <v>32.381011417849422</v>
      </c>
      <c r="L27" s="515">
        <v>16.652988344759244</v>
      </c>
    </row>
    <row r="28" spans="1:12" ht="18" customHeight="1">
      <c r="A28" s="511" t="s">
        <v>422</v>
      </c>
      <c r="B28" s="512" t="s">
        <v>423</v>
      </c>
      <c r="C28" s="513">
        <v>38460.299999999988</v>
      </c>
      <c r="D28" s="513">
        <v>103720.59999999999</v>
      </c>
      <c r="E28" s="513">
        <v>100916.7</v>
      </c>
      <c r="F28" s="513">
        <v>64658.7</v>
      </c>
      <c r="G28" s="513">
        <v>81544.7</v>
      </c>
      <c r="H28" s="514">
        <v>5.3764589840538681</v>
      </c>
      <c r="I28" s="514">
        <v>11.946181526180682</v>
      </c>
      <c r="J28" s="514">
        <v>13.052045746574553</v>
      </c>
      <c r="K28" s="514">
        <v>16.450336516901487</v>
      </c>
      <c r="L28" s="515">
        <v>14.510738449180897</v>
      </c>
    </row>
    <row r="29" spans="1:12" ht="18" customHeight="1">
      <c r="A29" s="511" t="s">
        <v>424</v>
      </c>
      <c r="B29" s="512" t="s">
        <v>425</v>
      </c>
      <c r="C29" s="513">
        <v>45163.799999999988</v>
      </c>
      <c r="D29" s="513">
        <v>126462.59999999999</v>
      </c>
      <c r="E29" s="513">
        <v>115812.1</v>
      </c>
      <c r="F29" s="513">
        <v>76830.100000000006</v>
      </c>
      <c r="G29" s="513">
        <v>102405.2</v>
      </c>
      <c r="H29" s="514">
        <v>17.429661235091775</v>
      </c>
      <c r="I29" s="514">
        <v>21.926213307674658</v>
      </c>
      <c r="J29" s="514">
        <v>14.760094216319015</v>
      </c>
      <c r="K29" s="514">
        <v>18.824071625318801</v>
      </c>
      <c r="L29" s="515">
        <v>25.581674836010187</v>
      </c>
    </row>
    <row r="30" spans="1:12" ht="18" customHeight="1">
      <c r="A30" s="511" t="s">
        <v>426</v>
      </c>
      <c r="B30" s="512" t="s">
        <v>427</v>
      </c>
      <c r="C30" s="513">
        <v>51062.499999999993</v>
      </c>
      <c r="D30" s="513">
        <v>152800.19999999998</v>
      </c>
      <c r="E30" s="513">
        <v>134832.70000000001</v>
      </c>
      <c r="F30" s="513">
        <v>90800.5</v>
      </c>
      <c r="G30" s="513">
        <v>126889.60000000001</v>
      </c>
      <c r="H30" s="514">
        <v>13.060681342136856</v>
      </c>
      <c r="I30" s="514">
        <v>20.826394522965678</v>
      </c>
      <c r="J30" s="514">
        <v>16.423672483272476</v>
      </c>
      <c r="K30" s="514">
        <v>18.183498394509435</v>
      </c>
      <c r="L30" s="515">
        <v>23.909332729197356</v>
      </c>
    </row>
    <row r="31" spans="1:12" ht="18" customHeight="1">
      <c r="A31" s="511" t="s">
        <v>428</v>
      </c>
      <c r="B31" s="512" t="s">
        <v>429</v>
      </c>
      <c r="C31" s="513">
        <v>60979.7</v>
      </c>
      <c r="D31" s="513">
        <v>186120.8</v>
      </c>
      <c r="E31" s="513">
        <v>158001.1</v>
      </c>
      <c r="F31" s="513">
        <v>109447.6</v>
      </c>
      <c r="G31" s="513">
        <v>154610.30000000002</v>
      </c>
      <c r="H31" s="514">
        <v>19.421689106487158</v>
      </c>
      <c r="I31" s="514">
        <v>21.806646849938684</v>
      </c>
      <c r="J31" s="514">
        <v>17.183072058929319</v>
      </c>
      <c r="K31" s="514">
        <v>20.536340658917084</v>
      </c>
      <c r="L31" s="515">
        <v>21.846313645877999</v>
      </c>
    </row>
    <row r="32" spans="1:12" ht="18" customHeight="1">
      <c r="A32" s="511" t="s">
        <v>430</v>
      </c>
      <c r="B32" s="512" t="s">
        <v>431</v>
      </c>
      <c r="C32" s="513">
        <v>70576.999999999985</v>
      </c>
      <c r="D32" s="513">
        <v>214454.2</v>
      </c>
      <c r="E32" s="513">
        <v>187871.4</v>
      </c>
      <c r="F32" s="513">
        <v>126757.9</v>
      </c>
      <c r="G32" s="513">
        <v>181203.4</v>
      </c>
      <c r="H32" s="514">
        <v>15.738516260329238</v>
      </c>
      <c r="I32" s="514">
        <v>15.223123906624098</v>
      </c>
      <c r="J32" s="514">
        <v>18.905121546622137</v>
      </c>
      <c r="K32" s="514">
        <v>15.816061750097751</v>
      </c>
      <c r="L32" s="515">
        <v>17.200083047507167</v>
      </c>
    </row>
    <row r="33" spans="1:16" ht="18" customHeight="1">
      <c r="A33" s="511" t="s">
        <v>432</v>
      </c>
      <c r="B33" s="512" t="s">
        <v>433</v>
      </c>
      <c r="C33" s="513">
        <v>77156.199999999968</v>
      </c>
      <c r="D33" s="513">
        <v>223988.3</v>
      </c>
      <c r="E33" s="513">
        <v>207323</v>
      </c>
      <c r="F33" s="513">
        <v>133315.29999999999</v>
      </c>
      <c r="G33" s="513">
        <v>183728.09999999998</v>
      </c>
      <c r="H33" s="514">
        <v>9.3220170877197717</v>
      </c>
      <c r="I33" s="514">
        <v>4.4457511207521128</v>
      </c>
      <c r="J33" s="514">
        <v>10.353678101084043</v>
      </c>
      <c r="K33" s="514">
        <v>5.1731686940222223</v>
      </c>
      <c r="L33" s="515">
        <v>1.3932961522796938</v>
      </c>
    </row>
    <row r="34" spans="1:16" ht="18" customHeight="1">
      <c r="A34" s="511" t="s">
        <v>434</v>
      </c>
      <c r="B34" s="512" t="s">
        <v>435</v>
      </c>
      <c r="C34" s="513">
        <v>83754.099999999977</v>
      </c>
      <c r="D34" s="513">
        <v>245911.19999999998</v>
      </c>
      <c r="E34" s="513">
        <v>228443.8</v>
      </c>
      <c r="F34" s="513">
        <v>150956.9</v>
      </c>
      <c r="G34" s="513">
        <v>202733.74000000002</v>
      </c>
      <c r="H34" s="514">
        <v>8.5513542657621961</v>
      </c>
      <c r="I34" s="514">
        <v>9.7875201517222088</v>
      </c>
      <c r="J34" s="514">
        <v>10.187388760533075</v>
      </c>
      <c r="K34" s="514">
        <v>13.2329897618653</v>
      </c>
      <c r="L34" s="515">
        <v>10.344438330337082</v>
      </c>
    </row>
    <row r="35" spans="1:16" s="516" customFormat="1" ht="18" customHeight="1">
      <c r="A35" s="511" t="s">
        <v>436</v>
      </c>
      <c r="B35" s="512" t="s">
        <v>437</v>
      </c>
      <c r="C35" s="513">
        <v>93969.699999999953</v>
      </c>
      <c r="D35" s="513">
        <v>277306.09999999998</v>
      </c>
      <c r="E35" s="513">
        <v>251089</v>
      </c>
      <c r="F35" s="513">
        <v>172516.5</v>
      </c>
      <c r="G35" s="513">
        <v>232576.26999999996</v>
      </c>
      <c r="H35" s="514">
        <v>12.197134229846634</v>
      </c>
      <c r="I35" s="514">
        <v>12.766762961589384</v>
      </c>
      <c r="J35" s="514">
        <v>9.9128100653202296</v>
      </c>
      <c r="K35" s="514">
        <v>14.281957300395018</v>
      </c>
      <c r="L35" s="515">
        <v>14.720060903527918</v>
      </c>
    </row>
    <row r="36" spans="1:16" s="516" customFormat="1" ht="18" customHeight="1">
      <c r="A36" s="511" t="s">
        <v>438</v>
      </c>
      <c r="B36" s="512" t="s">
        <v>439</v>
      </c>
      <c r="C36" s="513">
        <v>100205.79999999996</v>
      </c>
      <c r="D36" s="513">
        <v>300440</v>
      </c>
      <c r="E36" s="513">
        <v>285157.5</v>
      </c>
      <c r="F36" s="513">
        <v>197016.9</v>
      </c>
      <c r="G36" s="513">
        <v>250464.905</v>
      </c>
      <c r="H36" s="514">
        <v>6.6362880800939124</v>
      </c>
      <c r="I36" s="514">
        <v>8.3423696774070333</v>
      </c>
      <c r="J36" s="514">
        <v>13.568296500444067</v>
      </c>
      <c r="K36" s="514">
        <v>14.201772004416965</v>
      </c>
      <c r="L36" s="515">
        <v>7.6915134119229105</v>
      </c>
    </row>
    <row r="37" spans="1:16" s="516" customFormat="1" ht="18" customHeight="1">
      <c r="A37" s="511" t="s">
        <v>440</v>
      </c>
      <c r="B37" s="512" t="s">
        <v>441</v>
      </c>
      <c r="C37" s="513">
        <v>113060.80000000005</v>
      </c>
      <c r="D37" s="513">
        <v>346824.10000000003</v>
      </c>
      <c r="E37" s="513">
        <v>327634.39999999997</v>
      </c>
      <c r="F37" s="513">
        <v>243570.4</v>
      </c>
      <c r="G37" s="513">
        <v>289975.95799999998</v>
      </c>
      <c r="H37" s="514">
        <v>12.828598743785383</v>
      </c>
      <c r="I37" s="514">
        <v>15.438723205964596</v>
      </c>
      <c r="J37" s="514">
        <v>14.895943469836832</v>
      </c>
      <c r="K37" s="514">
        <v>23.629191201363945</v>
      </c>
      <c r="L37" s="515">
        <v>15.775085535436586</v>
      </c>
    </row>
    <row r="38" spans="1:16" s="516" customFormat="1" ht="18" customHeight="1">
      <c r="A38" s="511" t="s">
        <v>317</v>
      </c>
      <c r="B38" s="512" t="s">
        <v>442</v>
      </c>
      <c r="C38" s="513">
        <v>126887.99000000002</v>
      </c>
      <c r="D38" s="513">
        <v>395518.22</v>
      </c>
      <c r="E38" s="513">
        <v>365225.12</v>
      </c>
      <c r="F38" s="513">
        <v>273477.40000000002</v>
      </c>
      <c r="G38" s="513">
        <v>334453.30300000001</v>
      </c>
      <c r="H38" s="514">
        <v>12.229871007457906</v>
      </c>
      <c r="I38" s="514">
        <v>14.040004717088555</v>
      </c>
      <c r="J38" s="514">
        <v>11.473373980265819</v>
      </c>
      <c r="K38" s="514">
        <v>12.278585575258747</v>
      </c>
      <c r="L38" s="515">
        <v>15.338287114133797</v>
      </c>
    </row>
    <row r="39" spans="1:16" s="516" customFormat="1" ht="18" customHeight="1">
      <c r="A39" s="511" t="s">
        <v>316</v>
      </c>
      <c r="B39" s="512" t="s">
        <v>443</v>
      </c>
      <c r="C39" s="513">
        <v>154343.89999999994</v>
      </c>
      <c r="D39" s="513">
        <v>495377.1</v>
      </c>
      <c r="E39" s="513">
        <v>442282.3</v>
      </c>
      <c r="F39" s="513">
        <v>339834.2</v>
      </c>
      <c r="G39" s="513">
        <v>421523.64899999998</v>
      </c>
      <c r="H39" s="514">
        <v>21.637910727406044</v>
      </c>
      <c r="I39" s="514">
        <v>25.247605533823453</v>
      </c>
      <c r="J39" s="514">
        <v>21.098543276541328</v>
      </c>
      <c r="K39" s="514">
        <v>24.264089098404469</v>
      </c>
      <c r="L39" s="515">
        <v>26.033633161637503</v>
      </c>
    </row>
    <row r="40" spans="1:16" s="516" customFormat="1" ht="18" customHeight="1">
      <c r="A40" s="511" t="s">
        <v>315</v>
      </c>
      <c r="B40" s="512" t="s">
        <v>444</v>
      </c>
      <c r="C40" s="513">
        <v>196459.3765561</v>
      </c>
      <c r="D40" s="513">
        <v>630521.16755610006</v>
      </c>
      <c r="E40" s="513">
        <v>560670.69604045991</v>
      </c>
      <c r="F40" s="513">
        <v>438354.35884814995</v>
      </c>
      <c r="G40" s="513">
        <v>550676.97901970008</v>
      </c>
      <c r="H40" s="514">
        <v>27.286777485925967</v>
      </c>
      <c r="I40" s="514">
        <v>27.281048630649273</v>
      </c>
      <c r="J40" s="514">
        <v>26.767608841787233</v>
      </c>
      <c r="K40" s="514">
        <v>28.990654515687336</v>
      </c>
      <c r="L40" s="515">
        <v>30.639640344283535</v>
      </c>
    </row>
    <row r="41" spans="1:16" s="516" customFormat="1" ht="18" customHeight="1">
      <c r="A41" s="511" t="s">
        <v>314</v>
      </c>
      <c r="B41" s="512" t="s">
        <v>445</v>
      </c>
      <c r="C41" s="513">
        <v>218159.01777419643</v>
      </c>
      <c r="D41" s="513">
        <v>719599.11883428646</v>
      </c>
      <c r="E41" s="513">
        <v>654666.40063278715</v>
      </c>
      <c r="F41" s="513">
        <v>500650.55666935712</v>
      </c>
      <c r="G41" s="517">
        <v>620608.65806646517</v>
      </c>
      <c r="H41" s="514">
        <v>11.04535787422698</v>
      </c>
      <c r="I41" s="514">
        <v>14.127670229288658</v>
      </c>
      <c r="J41" s="514">
        <v>16.76486844348009</v>
      </c>
      <c r="K41" s="514">
        <v>14.211378662892947</v>
      </c>
      <c r="L41" s="515">
        <v>12.699219635303354</v>
      </c>
    </row>
    <row r="42" spans="1:16" s="516" customFormat="1" ht="18" customHeight="1">
      <c r="A42" s="511" t="s">
        <v>515</v>
      </c>
      <c r="B42" s="512" t="s">
        <v>516</v>
      </c>
      <c r="C42" s="513">
        <v>222351.33831141551</v>
      </c>
      <c r="D42" s="513">
        <v>921320.13831141556</v>
      </c>
      <c r="E42" s="513">
        <v>910224.85896628164</v>
      </c>
      <c r="F42" s="513">
        <v>727322.4</v>
      </c>
      <c r="G42" s="513">
        <v>823234.47743076005</v>
      </c>
      <c r="H42" s="514">
        <v>1.9216810654869698</v>
      </c>
      <c r="I42" s="514">
        <v>28.032416132458131</v>
      </c>
      <c r="J42" s="514">
        <v>39.036440252085171</v>
      </c>
      <c r="K42" s="514">
        <v>45.275460160996687</v>
      </c>
      <c r="L42" s="515">
        <v>32.649531509209837</v>
      </c>
    </row>
    <row r="43" spans="1:16" s="516" customFormat="1" ht="18" customHeight="1">
      <c r="A43" s="511" t="s">
        <v>312</v>
      </c>
      <c r="B43" s="512" t="s">
        <v>447</v>
      </c>
      <c r="C43" s="513">
        <v>263705.70088052825</v>
      </c>
      <c r="D43" s="513">
        <v>1130302.292475211</v>
      </c>
      <c r="E43" s="513">
        <v>994691.47032589104</v>
      </c>
      <c r="F43" s="513">
        <v>809825.84939824732</v>
      </c>
      <c r="G43" s="513">
        <v>1011822.9419802342</v>
      </c>
      <c r="H43" s="514">
        <v>18.598656919794941</v>
      </c>
      <c r="I43" s="514">
        <v>22.682903094554664</v>
      </c>
      <c r="J43" s="514">
        <v>9.2797521983233811</v>
      </c>
      <c r="K43" s="514">
        <v>11.343449534655784</v>
      </c>
      <c r="L43" s="515">
        <v>22.908232067495721</v>
      </c>
    </row>
    <row r="44" spans="1:16" s="516" customFormat="1" ht="18" customHeight="1">
      <c r="A44" s="511" t="s">
        <v>311</v>
      </c>
      <c r="B44" s="512" t="s">
        <v>448</v>
      </c>
      <c r="C44" s="513">
        <v>301590.19350571884</v>
      </c>
      <c r="D44" s="513">
        <v>1315376.2767305411</v>
      </c>
      <c r="E44" s="513">
        <v>1165866.2782705703</v>
      </c>
      <c r="F44" s="513">
        <v>973026.07832097355</v>
      </c>
      <c r="G44" s="513">
        <v>1188090.2428831779</v>
      </c>
      <c r="H44" s="514">
        <v>14.366201602275613</v>
      </c>
      <c r="I44" s="514">
        <v>16.373848437486831</v>
      </c>
      <c r="J44" s="514">
        <v>17.208834402550696</v>
      </c>
      <c r="K44" s="514">
        <v>20.15250921466566</v>
      </c>
      <c r="L44" s="515">
        <v>17.420765391815664</v>
      </c>
    </row>
    <row r="45" spans="1:16" s="516" customFormat="1" ht="18" customHeight="1">
      <c r="A45" s="511" t="s">
        <v>310</v>
      </c>
      <c r="B45" s="512" t="s">
        <v>449</v>
      </c>
      <c r="C45" s="513">
        <v>354830.02748561837</v>
      </c>
      <c r="D45" s="513">
        <v>1565967.1585125797</v>
      </c>
      <c r="E45" s="513">
        <v>1314304.9647224669</v>
      </c>
      <c r="F45" s="513">
        <v>1150824.6093921112</v>
      </c>
      <c r="G45" s="513">
        <v>1406769.5015122239</v>
      </c>
      <c r="H45" s="514">
        <v>17.653038834265008</v>
      </c>
      <c r="I45" s="514">
        <v>19.050889560278492</v>
      </c>
      <c r="J45" s="514">
        <v>12.73205076932909</v>
      </c>
      <c r="K45" s="514">
        <v>18.27274058039038</v>
      </c>
      <c r="L45" s="515">
        <v>18.40594684948929</v>
      </c>
    </row>
    <row r="46" spans="1:16" s="516" customFormat="1" ht="18" customHeight="1">
      <c r="A46" s="511" t="s">
        <v>309</v>
      </c>
      <c r="B46" s="512" t="s">
        <v>450</v>
      </c>
      <c r="C46" s="513">
        <v>424744.63430879061</v>
      </c>
      <c r="D46" s="513">
        <v>1877801.5328829002</v>
      </c>
      <c r="E46" s="513">
        <v>1527345.878273834</v>
      </c>
      <c r="F46" s="513">
        <v>1373945.132353008</v>
      </c>
      <c r="G46" s="513">
        <v>1688829.8648763529</v>
      </c>
      <c r="H46" s="514">
        <v>19.703689487216796</v>
      </c>
      <c r="I46" s="514">
        <v>19.913212909682834</v>
      </c>
      <c r="J46" s="514">
        <v>16.209397306534072</v>
      </c>
      <c r="K46" s="514">
        <v>19.387882492255148</v>
      </c>
      <c r="L46" s="515">
        <v>20.050218821272775</v>
      </c>
    </row>
    <row r="47" spans="1:16" s="516" customFormat="1" ht="18" customHeight="1">
      <c r="A47" s="511" t="s">
        <v>63</v>
      </c>
      <c r="B47" s="512" t="s">
        <v>451</v>
      </c>
      <c r="C47" s="513">
        <v>503287.11484016501</v>
      </c>
      <c r="D47" s="513">
        <v>2244578.5723777702</v>
      </c>
      <c r="E47" s="513">
        <v>1805735.9748320361</v>
      </c>
      <c r="F47" s="513">
        <v>1692306.0682793078</v>
      </c>
      <c r="G47" s="513">
        <v>2016816.1615412112</v>
      </c>
      <c r="H47" s="514">
        <v>18.491694582367291</v>
      </c>
      <c r="I47" s="514">
        <v>19.532257966142698</v>
      </c>
      <c r="J47" s="514">
        <v>18.22704997723444</v>
      </c>
      <c r="K47" s="514">
        <v>23.171299088274161</v>
      </c>
      <c r="L47" s="515">
        <v>19.420919980525785</v>
      </c>
    </row>
    <row r="48" spans="1:16" s="516" customFormat="1" ht="18" customHeight="1">
      <c r="A48" s="511" t="s">
        <v>64</v>
      </c>
      <c r="B48" s="512" t="s">
        <v>452</v>
      </c>
      <c r="C48" s="513">
        <v>569402.38672684168</v>
      </c>
      <c r="D48" s="513">
        <v>2591701.9945694054</v>
      </c>
      <c r="E48" s="513">
        <v>2177792.0340676117</v>
      </c>
      <c r="F48" s="513">
        <v>1997159.9994325647</v>
      </c>
      <c r="G48" s="513">
        <v>2299807.5981313302</v>
      </c>
      <c r="H48" s="514">
        <f t="shared" ref="H48:L49" si="0">(C48-C47)/C47*100</f>
        <v>13.136690755072022</v>
      </c>
      <c r="I48" s="514">
        <f t="shared" si="0"/>
        <v>15.464970861942861</v>
      </c>
      <c r="J48" s="514">
        <f t="shared" si="0"/>
        <v>20.604122885140121</v>
      </c>
      <c r="K48" s="514">
        <f t="shared" si="0"/>
        <v>18.014113219083612</v>
      </c>
      <c r="L48" s="515">
        <f t="shared" si="0"/>
        <v>14.031593061702885</v>
      </c>
      <c r="P48" s="518"/>
    </row>
    <row r="49" spans="1:16" s="516" customFormat="1" ht="18" customHeight="1">
      <c r="A49" s="511" t="s">
        <v>65</v>
      </c>
      <c r="B49" s="512" t="s">
        <v>453</v>
      </c>
      <c r="C49" s="513">
        <v>669394.92523709009</v>
      </c>
      <c r="D49" s="513">
        <v>3094466.6136414213</v>
      </c>
      <c r="E49" s="513">
        <v>2755893.0441511483</v>
      </c>
      <c r="F49" s="513">
        <v>2442783.9931672919</v>
      </c>
      <c r="G49" s="513">
        <v>2742102.9318979895</v>
      </c>
      <c r="H49" s="514">
        <f t="shared" si="0"/>
        <v>17.560962307349378</v>
      </c>
      <c r="I49" s="514">
        <f t="shared" si="0"/>
        <v>19.399013471668333</v>
      </c>
      <c r="J49" s="514">
        <f t="shared" si="0"/>
        <v>26.545280772460984</v>
      </c>
      <c r="K49" s="514">
        <f t="shared" si="0"/>
        <v>22.312883988330345</v>
      </c>
      <c r="L49" s="515">
        <f t="shared" si="0"/>
        <v>19.23184070380665</v>
      </c>
      <c r="M49" s="519"/>
      <c r="N49" s="520"/>
      <c r="P49" s="521"/>
    </row>
    <row r="50" spans="1:16" s="516" customFormat="1" ht="18" customHeight="1">
      <c r="A50" s="511" t="s">
        <v>66</v>
      </c>
      <c r="B50" s="512" t="s">
        <v>454</v>
      </c>
      <c r="C50" s="513">
        <v>726642.75745137758</v>
      </c>
      <c r="D50" s="513">
        <v>3582137.6497642039</v>
      </c>
      <c r="E50" s="513">
        <v>3338509.823816373</v>
      </c>
      <c r="F50" s="513">
        <v>2910275.9432925903</v>
      </c>
      <c r="G50" s="513">
        <v>3235066.7569785174</v>
      </c>
      <c r="H50" s="514">
        <v>8.5521760108968738</v>
      </c>
      <c r="I50" s="514">
        <v>15.759453793198775</v>
      </c>
      <c r="J50" s="514">
        <v>21.140761645366339</v>
      </c>
      <c r="K50" s="514">
        <v>19.137670438029708</v>
      </c>
      <c r="L50" s="515">
        <v>17.977582801361702</v>
      </c>
      <c r="M50" s="519"/>
      <c r="N50" s="520"/>
      <c r="P50" s="521"/>
    </row>
    <row r="51" spans="1:16" ht="18" customHeight="1" thickBot="1">
      <c r="A51" s="522" t="s">
        <v>67</v>
      </c>
      <c r="B51" s="523" t="s">
        <v>455</v>
      </c>
      <c r="C51" s="524">
        <v>856260.84549545031</v>
      </c>
      <c r="D51" s="524">
        <v>4230969.78441469</v>
      </c>
      <c r="E51" s="524">
        <v>3792618.5594211118</v>
      </c>
      <c r="F51" s="524">
        <v>3276891.9931538226</v>
      </c>
      <c r="G51" s="524">
        <v>3839727.4096063534</v>
      </c>
      <c r="H51" s="525">
        <v>17.837938236820122</v>
      </c>
      <c r="I51" s="525">
        <v>18.11298716903022</v>
      </c>
      <c r="J51" s="525">
        <v>13.602138665736513</v>
      </c>
      <c r="K51" s="525">
        <v>12.597295136434896</v>
      </c>
      <c r="L51" s="526">
        <v>18.690824581084563</v>
      </c>
      <c r="M51" s="519"/>
      <c r="N51" s="527"/>
      <c r="P51" s="528"/>
    </row>
    <row r="52" spans="1:16" ht="15.75" thickTop="1">
      <c r="A52" s="529" t="s">
        <v>517</v>
      </c>
      <c r="B52" s="529"/>
      <c r="C52" s="529"/>
      <c r="D52" s="529"/>
      <c r="E52" s="529"/>
      <c r="F52" s="529"/>
      <c r="G52" s="529"/>
      <c r="H52" s="529"/>
      <c r="I52" s="529"/>
      <c r="J52" s="529"/>
      <c r="K52" s="529"/>
      <c r="L52" s="529"/>
    </row>
    <row r="54" spans="1:16">
      <c r="C54" s="531"/>
      <c r="D54" s="531"/>
      <c r="E54" s="531"/>
      <c r="F54" s="531"/>
      <c r="G54" s="531"/>
      <c r="I54" s="531"/>
    </row>
    <row r="55" spans="1:16">
      <c r="C55" s="531"/>
      <c r="D55" s="531"/>
      <c r="E55" s="531"/>
      <c r="F55" s="531"/>
      <c r="G55" s="531"/>
    </row>
    <row r="56" spans="1:16">
      <c r="C56" s="531"/>
      <c r="D56" s="531"/>
      <c r="E56" s="531"/>
      <c r="F56" s="531"/>
      <c r="G56" s="531"/>
      <c r="J56" s="531"/>
    </row>
    <row r="58" spans="1:16">
      <c r="C58" s="531"/>
      <c r="D58" s="531"/>
      <c r="E58" s="531"/>
      <c r="F58" s="531"/>
      <c r="G58" s="531"/>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showGridLines="0" workbookViewId="0">
      <selection activeCell="C53" sqref="C53"/>
    </sheetView>
  </sheetViews>
  <sheetFormatPr defaultRowHeight="12.75"/>
  <cols>
    <col min="1" max="1" width="6.28515625" style="758" customWidth="1"/>
    <col min="2" max="2" width="26.42578125" style="757" customWidth="1"/>
    <col min="3" max="3" width="8.7109375" style="757" customWidth="1"/>
    <col min="4" max="4" width="10.7109375" style="757" bestFit="1" customWidth="1"/>
    <col min="5" max="5" width="9.5703125" style="757" customWidth="1"/>
    <col min="6" max="6" width="10.7109375" style="757" bestFit="1" customWidth="1"/>
    <col min="7" max="7" width="9.28515625" style="757" customWidth="1"/>
    <col min="8" max="8" width="10.7109375" style="757" bestFit="1" customWidth="1"/>
    <col min="9" max="10" width="9.140625" style="757"/>
    <col min="11" max="11" width="11.42578125" style="757" customWidth="1"/>
    <col min="12" max="12" width="12.7109375" style="757" customWidth="1"/>
    <col min="13" max="16384" width="9.140625" style="757"/>
  </cols>
  <sheetData>
    <row r="1" spans="1:12" ht="19.5" customHeight="1">
      <c r="A1" s="2523" t="s">
        <v>695</v>
      </c>
      <c r="B1" s="2523"/>
      <c r="C1" s="2523"/>
      <c r="D1" s="2523"/>
      <c r="E1" s="2523"/>
      <c r="F1" s="2523"/>
      <c r="G1" s="2523"/>
      <c r="H1" s="2523"/>
      <c r="I1" s="2523"/>
      <c r="J1" s="2523"/>
      <c r="K1" s="2523"/>
      <c r="L1" s="2523"/>
    </row>
    <row r="2" spans="1:12" ht="13.5" customHeight="1">
      <c r="A2" s="2524" t="s">
        <v>690</v>
      </c>
      <c r="B2" s="2524"/>
      <c r="C2" s="2524"/>
      <c r="D2" s="2524"/>
      <c r="E2" s="2524"/>
      <c r="F2" s="2524"/>
      <c r="G2" s="2524"/>
      <c r="H2" s="2524"/>
      <c r="I2" s="2524"/>
      <c r="J2" s="2524"/>
      <c r="K2" s="2524"/>
      <c r="L2" s="2524"/>
    </row>
    <row r="3" spans="1:12" s="814" customFormat="1" ht="18.75" customHeight="1">
      <c r="A3" s="2524" t="s">
        <v>689</v>
      </c>
      <c r="B3" s="2524"/>
      <c r="C3" s="2524"/>
      <c r="D3" s="2524"/>
      <c r="E3" s="2524"/>
      <c r="F3" s="2524"/>
      <c r="G3" s="2524"/>
      <c r="H3" s="2524"/>
      <c r="I3" s="2524"/>
      <c r="J3" s="2524"/>
      <c r="K3" s="2524"/>
      <c r="L3" s="2524"/>
    </row>
    <row r="4" spans="1:12" ht="14.25" customHeight="1">
      <c r="A4" s="2525" t="s">
        <v>201</v>
      </c>
      <c r="B4" s="2525"/>
      <c r="C4" s="2525"/>
      <c r="D4" s="2525"/>
      <c r="E4" s="2525"/>
      <c r="F4" s="2525"/>
      <c r="G4" s="2525"/>
      <c r="H4" s="2525"/>
      <c r="I4" s="2525"/>
      <c r="J4" s="2525"/>
      <c r="K4" s="2525"/>
      <c r="L4" s="2525"/>
    </row>
    <row r="5" spans="1:12" ht="16.5" thickBot="1">
      <c r="A5" s="2568"/>
      <c r="B5" s="2568"/>
      <c r="C5" s="2568"/>
      <c r="D5" s="2568"/>
      <c r="E5" s="2568"/>
      <c r="F5" s="2568"/>
      <c r="G5" s="2568"/>
      <c r="H5" s="2568"/>
      <c r="I5" s="2568"/>
      <c r="J5" s="2568"/>
      <c r="K5" s="2568"/>
      <c r="L5" s="2568"/>
    </row>
    <row r="6" spans="1:12" ht="18" customHeight="1" thickTop="1">
      <c r="A6" s="2569" t="s">
        <v>141</v>
      </c>
      <c r="B6" s="2572">
        <v>1</v>
      </c>
      <c r="C6" s="2575" t="s">
        <v>607</v>
      </c>
      <c r="D6" s="813" t="s">
        <v>66</v>
      </c>
      <c r="E6" s="2578" t="s">
        <v>67</v>
      </c>
      <c r="F6" s="2579"/>
      <c r="G6" s="2578" t="s">
        <v>280</v>
      </c>
      <c r="H6" s="2579"/>
      <c r="I6" s="2580" t="s">
        <v>659</v>
      </c>
      <c r="J6" s="2581"/>
      <c r="K6" s="2581"/>
      <c r="L6" s="2582"/>
    </row>
    <row r="7" spans="1:12" ht="19.5" customHeight="1">
      <c r="A7" s="2570"/>
      <c r="B7" s="2573"/>
      <c r="C7" s="2576"/>
      <c r="D7" s="812" t="s">
        <v>601</v>
      </c>
      <c r="E7" s="812" t="s">
        <v>602</v>
      </c>
      <c r="F7" s="812" t="s">
        <v>601</v>
      </c>
      <c r="G7" s="812" t="s">
        <v>602</v>
      </c>
      <c r="H7" s="812" t="s">
        <v>601</v>
      </c>
      <c r="I7" s="2583" t="s">
        <v>688</v>
      </c>
      <c r="J7" s="2583" t="s">
        <v>687</v>
      </c>
      <c r="K7" s="2583" t="s">
        <v>686</v>
      </c>
      <c r="L7" s="2585" t="s">
        <v>685</v>
      </c>
    </row>
    <row r="8" spans="1:12" ht="13.5" customHeight="1">
      <c r="A8" s="2571"/>
      <c r="B8" s="2574"/>
      <c r="C8" s="2577"/>
      <c r="D8" s="811">
        <v>1</v>
      </c>
      <c r="E8" s="811">
        <v>2</v>
      </c>
      <c r="F8" s="811">
        <v>3</v>
      </c>
      <c r="G8" s="811">
        <v>4</v>
      </c>
      <c r="H8" s="811">
        <v>5</v>
      </c>
      <c r="I8" s="2584"/>
      <c r="J8" s="2584"/>
      <c r="K8" s="2584"/>
      <c r="L8" s="2586"/>
    </row>
    <row r="9" spans="1:12" ht="24.95" customHeight="1">
      <c r="A9" s="2566" t="s">
        <v>292</v>
      </c>
      <c r="B9" s="2567"/>
      <c r="C9" s="810">
        <v>100</v>
      </c>
      <c r="D9" s="809">
        <v>479.58713244344676</v>
      </c>
      <c r="E9" s="809">
        <v>536.04607189913213</v>
      </c>
      <c r="F9" s="809">
        <v>537.51430576554151</v>
      </c>
      <c r="G9" s="809">
        <v>542.48265449449218</v>
      </c>
      <c r="H9" s="809">
        <v>542.48265449449218</v>
      </c>
      <c r="I9" s="804">
        <f t="shared" ref="I9:I49" si="0">+F9/D9*100-100</f>
        <v>12.078550362050322</v>
      </c>
      <c r="J9" s="804">
        <f t="shared" ref="J9:J49" si="1">+F9/E9*100-100</f>
        <v>0.27390068566450054</v>
      </c>
      <c r="K9" s="787">
        <f t="shared" ref="K9:K49" si="2">H9/F9*100-100</f>
        <v>0.92431934846359809</v>
      </c>
      <c r="L9" s="808">
        <f t="shared" ref="L9:L49" si="3">+H9/G9*100-100</f>
        <v>0</v>
      </c>
    </row>
    <row r="10" spans="1:12" ht="20.25" customHeight="1">
      <c r="A10" s="807">
        <v>1</v>
      </c>
      <c r="B10" s="806" t="s">
        <v>294</v>
      </c>
      <c r="C10" s="805">
        <v>26.97</v>
      </c>
      <c r="D10" s="790">
        <v>393.13521301982962</v>
      </c>
      <c r="E10" s="789">
        <v>446.39064407422137</v>
      </c>
      <c r="F10" s="789">
        <v>446.41839022926877</v>
      </c>
      <c r="G10" s="789">
        <v>446.41839022926877</v>
      </c>
      <c r="H10" s="789">
        <v>446.41839022926877</v>
      </c>
      <c r="I10" s="804">
        <f t="shared" si="0"/>
        <v>13.553397265065527</v>
      </c>
      <c r="J10" s="804">
        <f t="shared" si="1"/>
        <v>6.2156667967201429E-3</v>
      </c>
      <c r="K10" s="787">
        <f t="shared" si="2"/>
        <v>0</v>
      </c>
      <c r="L10" s="803">
        <f t="shared" si="3"/>
        <v>0</v>
      </c>
    </row>
    <row r="11" spans="1:12" ht="14.25" customHeight="1">
      <c r="A11" s="802"/>
      <c r="B11" s="775" t="s">
        <v>679</v>
      </c>
      <c r="C11" s="774">
        <v>9.8000000000000007</v>
      </c>
      <c r="D11" s="773">
        <v>367.01013550734939</v>
      </c>
      <c r="E11" s="772">
        <v>425.35882839745318</v>
      </c>
      <c r="F11" s="772">
        <v>425.3875771969374</v>
      </c>
      <c r="G11" s="772">
        <v>425.3875771969374</v>
      </c>
      <c r="H11" s="772">
        <v>425.3875771969374</v>
      </c>
      <c r="I11" s="771">
        <f t="shared" si="0"/>
        <v>15.906220575867167</v>
      </c>
      <c r="J11" s="771">
        <f t="shared" si="1"/>
        <v>6.7587170090206428E-3</v>
      </c>
      <c r="K11" s="770">
        <f t="shared" si="2"/>
        <v>0</v>
      </c>
      <c r="L11" s="769">
        <f t="shared" si="3"/>
        <v>0</v>
      </c>
    </row>
    <row r="12" spans="1:12" ht="20.25" customHeight="1">
      <c r="A12" s="802"/>
      <c r="B12" s="775" t="s">
        <v>678</v>
      </c>
      <c r="C12" s="774">
        <v>17.170000000000002</v>
      </c>
      <c r="D12" s="773">
        <v>408.04097869576742</v>
      </c>
      <c r="E12" s="772">
        <v>458.36837492250095</v>
      </c>
      <c r="F12" s="772">
        <v>458.39527086474277</v>
      </c>
      <c r="G12" s="772">
        <v>458.39527086474277</v>
      </c>
      <c r="H12" s="772">
        <v>458.39527086474277</v>
      </c>
      <c r="I12" s="771">
        <f t="shared" si="0"/>
        <v>12.34049882193797</v>
      </c>
      <c r="J12" s="771">
        <f t="shared" si="1"/>
        <v>5.867756964335058E-3</v>
      </c>
      <c r="K12" s="770">
        <f t="shared" si="2"/>
        <v>0</v>
      </c>
      <c r="L12" s="769">
        <f t="shared" si="3"/>
        <v>0</v>
      </c>
    </row>
    <row r="13" spans="1:12" ht="18.75" customHeight="1">
      <c r="A13" s="776">
        <v>1.1000000000000001</v>
      </c>
      <c r="B13" s="782" t="s">
        <v>684</v>
      </c>
      <c r="C13" s="781">
        <v>2.82</v>
      </c>
      <c r="D13" s="773">
        <v>454.43134437547957</v>
      </c>
      <c r="E13" s="780">
        <v>541.80018862208669</v>
      </c>
      <c r="F13" s="780">
        <v>541.80018862208669</v>
      </c>
      <c r="G13" s="780">
        <v>541.80018862208669</v>
      </c>
      <c r="H13" s="780">
        <v>541.80018862208669</v>
      </c>
      <c r="I13" s="779">
        <f t="shared" si="0"/>
        <v>19.225972267973106</v>
      </c>
      <c r="J13" s="779">
        <f t="shared" si="1"/>
        <v>0</v>
      </c>
      <c r="K13" s="778">
        <f t="shared" si="2"/>
        <v>0</v>
      </c>
      <c r="L13" s="777">
        <f t="shared" si="3"/>
        <v>0</v>
      </c>
    </row>
    <row r="14" spans="1:12" ht="24.95" customHeight="1">
      <c r="A14" s="776"/>
      <c r="B14" s="775" t="s">
        <v>679</v>
      </c>
      <c r="C14" s="801">
        <v>0.31</v>
      </c>
      <c r="D14" s="773">
        <v>358.83353584447144</v>
      </c>
      <c r="E14" s="772">
        <v>421.45267989739443</v>
      </c>
      <c r="F14" s="772">
        <v>421.45267989739443</v>
      </c>
      <c r="G14" s="772">
        <v>421.45267989739443</v>
      </c>
      <c r="H14" s="772">
        <v>421.45267989739443</v>
      </c>
      <c r="I14" s="771">
        <f t="shared" si="0"/>
        <v>17.450750221981465</v>
      </c>
      <c r="J14" s="771">
        <f t="shared" si="1"/>
        <v>0</v>
      </c>
      <c r="K14" s="770">
        <f t="shared" si="2"/>
        <v>0</v>
      </c>
      <c r="L14" s="769">
        <f t="shared" si="3"/>
        <v>0</v>
      </c>
    </row>
    <row r="15" spans="1:12" ht="24.95" customHeight="1">
      <c r="A15" s="776"/>
      <c r="B15" s="775" t="s">
        <v>678</v>
      </c>
      <c r="C15" s="801">
        <v>2.5099999999999998</v>
      </c>
      <c r="D15" s="773">
        <v>466.03451555056432</v>
      </c>
      <c r="E15" s="772">
        <v>556.40735133518035</v>
      </c>
      <c r="F15" s="772">
        <v>556.40735133518035</v>
      </c>
      <c r="G15" s="772">
        <v>556.40735133518035</v>
      </c>
      <c r="H15" s="772">
        <v>556.40735133518035</v>
      </c>
      <c r="I15" s="771">
        <f t="shared" si="0"/>
        <v>19.391876088373252</v>
      </c>
      <c r="J15" s="771">
        <f t="shared" si="1"/>
        <v>0</v>
      </c>
      <c r="K15" s="770">
        <f t="shared" si="2"/>
        <v>0</v>
      </c>
      <c r="L15" s="769">
        <f t="shared" si="3"/>
        <v>0</v>
      </c>
    </row>
    <row r="16" spans="1:12" ht="24.95" customHeight="1">
      <c r="A16" s="776">
        <v>1.2</v>
      </c>
      <c r="B16" s="782" t="s">
        <v>683</v>
      </c>
      <c r="C16" s="781">
        <v>1.1399999999999999</v>
      </c>
      <c r="D16" s="773">
        <v>373.4624307653454</v>
      </c>
      <c r="E16" s="780">
        <v>441.43343045753068</v>
      </c>
      <c r="F16" s="780">
        <v>442.08984607299396</v>
      </c>
      <c r="G16" s="780">
        <v>442.08984607299396</v>
      </c>
      <c r="H16" s="780">
        <v>442.08984607299396</v>
      </c>
      <c r="I16" s="779">
        <f t="shared" si="0"/>
        <v>18.375989029742243</v>
      </c>
      <c r="J16" s="779">
        <f t="shared" si="1"/>
        <v>0.14870092978298999</v>
      </c>
      <c r="K16" s="778">
        <f t="shared" si="2"/>
        <v>0</v>
      </c>
      <c r="L16" s="777">
        <f t="shared" si="3"/>
        <v>0</v>
      </c>
    </row>
    <row r="17" spans="1:12" ht="24.95" customHeight="1">
      <c r="A17" s="776"/>
      <c r="B17" s="775" t="s">
        <v>679</v>
      </c>
      <c r="C17" s="801">
        <v>0.19</v>
      </c>
      <c r="D17" s="773">
        <v>310.53948468475141</v>
      </c>
      <c r="E17" s="772">
        <v>392.1526225449594</v>
      </c>
      <c r="F17" s="772">
        <v>393.64550663246212</v>
      </c>
      <c r="G17" s="772">
        <v>393.64550663246212</v>
      </c>
      <c r="H17" s="772">
        <v>393.64550663246212</v>
      </c>
      <c r="I17" s="771">
        <f t="shared" si="0"/>
        <v>26.761821296920417</v>
      </c>
      <c r="J17" s="771">
        <f t="shared" si="1"/>
        <v>0.38068955852298814</v>
      </c>
      <c r="K17" s="770">
        <f t="shared" si="2"/>
        <v>0</v>
      </c>
      <c r="L17" s="769">
        <f t="shared" si="3"/>
        <v>0</v>
      </c>
    </row>
    <row r="18" spans="1:12" ht="24.95" customHeight="1">
      <c r="A18" s="776"/>
      <c r="B18" s="775" t="s">
        <v>678</v>
      </c>
      <c r="C18" s="801">
        <v>0.95</v>
      </c>
      <c r="D18" s="773">
        <v>386.04701998146425</v>
      </c>
      <c r="E18" s="772">
        <v>451.28959204004502</v>
      </c>
      <c r="F18" s="772">
        <v>451.77871396110038</v>
      </c>
      <c r="G18" s="772">
        <v>451.77871396110038</v>
      </c>
      <c r="H18" s="772">
        <v>451.77871396110038</v>
      </c>
      <c r="I18" s="771">
        <f t="shared" si="0"/>
        <v>17.026862163783107</v>
      </c>
      <c r="J18" s="771">
        <f t="shared" si="1"/>
        <v>0.10838316010000426</v>
      </c>
      <c r="K18" s="770">
        <f t="shared" si="2"/>
        <v>0</v>
      </c>
      <c r="L18" s="769">
        <f t="shared" si="3"/>
        <v>0</v>
      </c>
    </row>
    <row r="19" spans="1:12" ht="24.95" customHeight="1">
      <c r="A19" s="776">
        <v>1.3</v>
      </c>
      <c r="B19" s="782" t="s">
        <v>682</v>
      </c>
      <c r="C19" s="781">
        <v>0.55000000000000004</v>
      </c>
      <c r="D19" s="773">
        <v>529.23603253801502</v>
      </c>
      <c r="E19" s="780">
        <v>663.84597934936596</v>
      </c>
      <c r="F19" s="780">
        <v>663.84597934936596</v>
      </c>
      <c r="G19" s="780">
        <v>663.84597934936596</v>
      </c>
      <c r="H19" s="780">
        <v>663.84597934936596</v>
      </c>
      <c r="I19" s="779">
        <f t="shared" si="0"/>
        <v>25.434766065683917</v>
      </c>
      <c r="J19" s="779">
        <f t="shared" si="1"/>
        <v>0</v>
      </c>
      <c r="K19" s="778">
        <f t="shared" si="2"/>
        <v>0</v>
      </c>
      <c r="L19" s="777">
        <f t="shared" si="3"/>
        <v>0</v>
      </c>
    </row>
    <row r="20" spans="1:12" ht="24.95" customHeight="1">
      <c r="A20" s="776"/>
      <c r="B20" s="775" t="s">
        <v>679</v>
      </c>
      <c r="C20" s="801">
        <v>0.1</v>
      </c>
      <c r="D20" s="773">
        <v>414.5880334122877</v>
      </c>
      <c r="E20" s="772">
        <v>481.54649230169167</v>
      </c>
      <c r="F20" s="772">
        <v>481.54649230169167</v>
      </c>
      <c r="G20" s="772">
        <v>481.54649230169167</v>
      </c>
      <c r="H20" s="772">
        <v>481.54649230169167</v>
      </c>
      <c r="I20" s="771">
        <f t="shared" si="0"/>
        <v>16.150600956399771</v>
      </c>
      <c r="J20" s="771">
        <f t="shared" si="1"/>
        <v>0</v>
      </c>
      <c r="K20" s="770">
        <f t="shared" si="2"/>
        <v>0</v>
      </c>
      <c r="L20" s="769">
        <f t="shared" si="3"/>
        <v>0</v>
      </c>
    </row>
    <row r="21" spans="1:12" ht="24.95" customHeight="1">
      <c r="A21" s="776"/>
      <c r="B21" s="775" t="s">
        <v>678</v>
      </c>
      <c r="C21" s="801">
        <v>0.45</v>
      </c>
      <c r="D21" s="773">
        <v>555.48075522944669</v>
      </c>
      <c r="E21" s="772">
        <v>705.57718722774916</v>
      </c>
      <c r="F21" s="772">
        <v>705.57718722774916</v>
      </c>
      <c r="G21" s="772">
        <v>705.57718722774916</v>
      </c>
      <c r="H21" s="772">
        <v>705.57718722774916</v>
      </c>
      <c r="I21" s="771">
        <f t="shared" si="0"/>
        <v>27.020995882441269</v>
      </c>
      <c r="J21" s="771">
        <f t="shared" si="1"/>
        <v>0</v>
      </c>
      <c r="K21" s="770">
        <f t="shared" si="2"/>
        <v>0</v>
      </c>
      <c r="L21" s="769">
        <f t="shared" si="3"/>
        <v>0</v>
      </c>
    </row>
    <row r="22" spans="1:12" ht="24.95" customHeight="1">
      <c r="A22" s="776">
        <v>1.4</v>
      </c>
      <c r="B22" s="782" t="s">
        <v>681</v>
      </c>
      <c r="C22" s="781">
        <v>4.01</v>
      </c>
      <c r="D22" s="773">
        <v>443.94911167045245</v>
      </c>
      <c r="E22" s="780">
        <v>483.75723466725458</v>
      </c>
      <c r="F22" s="780">
        <v>483.75723466725458</v>
      </c>
      <c r="G22" s="780">
        <v>483.75723466725458</v>
      </c>
      <c r="H22" s="780">
        <v>483.75723466725458</v>
      </c>
      <c r="I22" s="779">
        <f t="shared" si="0"/>
        <v>8.9668211852064843</v>
      </c>
      <c r="J22" s="779">
        <f t="shared" si="1"/>
        <v>0</v>
      </c>
      <c r="K22" s="778">
        <f t="shared" si="2"/>
        <v>0</v>
      </c>
      <c r="L22" s="777">
        <f t="shared" si="3"/>
        <v>0</v>
      </c>
    </row>
    <row r="23" spans="1:12" ht="24.95" customHeight="1">
      <c r="A23" s="776"/>
      <c r="B23" s="775" t="s">
        <v>679</v>
      </c>
      <c r="C23" s="801">
        <v>0.17</v>
      </c>
      <c r="D23" s="773">
        <v>337.04234646176434</v>
      </c>
      <c r="E23" s="772">
        <v>382.61385851987751</v>
      </c>
      <c r="F23" s="772">
        <v>382.61385851987751</v>
      </c>
      <c r="G23" s="772">
        <v>382.61385851987751</v>
      </c>
      <c r="H23" s="772">
        <v>382.61385851987751</v>
      </c>
      <c r="I23" s="771">
        <f t="shared" si="0"/>
        <v>13.521004863785862</v>
      </c>
      <c r="J23" s="771">
        <f t="shared" si="1"/>
        <v>0</v>
      </c>
      <c r="K23" s="770">
        <f t="shared" si="2"/>
        <v>0</v>
      </c>
      <c r="L23" s="769">
        <f t="shared" si="3"/>
        <v>0</v>
      </c>
    </row>
    <row r="24" spans="1:12" ht="24.95" customHeight="1">
      <c r="A24" s="776"/>
      <c r="B24" s="775" t="s">
        <v>678</v>
      </c>
      <c r="C24" s="801">
        <v>3.84</v>
      </c>
      <c r="D24" s="773">
        <v>448.75053831842166</v>
      </c>
      <c r="E24" s="772">
        <v>488.2998143679086</v>
      </c>
      <c r="F24" s="772">
        <v>488.2998143679086</v>
      </c>
      <c r="G24" s="772">
        <v>488.2998143679086</v>
      </c>
      <c r="H24" s="772">
        <v>488.2998143679086</v>
      </c>
      <c r="I24" s="771">
        <f t="shared" si="0"/>
        <v>8.813198575245778</v>
      </c>
      <c r="J24" s="771">
        <f t="shared" si="1"/>
        <v>0</v>
      </c>
      <c r="K24" s="770">
        <f t="shared" si="2"/>
        <v>0</v>
      </c>
      <c r="L24" s="769">
        <f t="shared" si="3"/>
        <v>0</v>
      </c>
    </row>
    <row r="25" spans="1:12" s="758" customFormat="1" ht="24.95" customHeight="1">
      <c r="A25" s="776">
        <v>1.5</v>
      </c>
      <c r="B25" s="782" t="s">
        <v>576</v>
      </c>
      <c r="C25" s="781">
        <v>10.55</v>
      </c>
      <c r="D25" s="773">
        <v>422.68932300185025</v>
      </c>
      <c r="E25" s="780">
        <v>467.33980786816142</v>
      </c>
      <c r="F25" s="780">
        <v>467.33980786816142</v>
      </c>
      <c r="G25" s="780">
        <v>467.33980786816142</v>
      </c>
      <c r="H25" s="780">
        <v>467.33980786816142</v>
      </c>
      <c r="I25" s="779">
        <f t="shared" si="0"/>
        <v>10.563428607378313</v>
      </c>
      <c r="J25" s="779">
        <f t="shared" si="1"/>
        <v>0</v>
      </c>
      <c r="K25" s="778">
        <f t="shared" si="2"/>
        <v>0</v>
      </c>
      <c r="L25" s="777">
        <f t="shared" si="3"/>
        <v>0</v>
      </c>
    </row>
    <row r="26" spans="1:12" ht="24.95" customHeight="1">
      <c r="A26" s="776"/>
      <c r="B26" s="775" t="s">
        <v>679</v>
      </c>
      <c r="C26" s="801">
        <v>6.8</v>
      </c>
      <c r="D26" s="773">
        <v>392.91372362298506</v>
      </c>
      <c r="E26" s="772">
        <v>452.53735126181283</v>
      </c>
      <c r="F26" s="772">
        <v>452.53735126181283</v>
      </c>
      <c r="G26" s="772">
        <v>452.53735126181283</v>
      </c>
      <c r="H26" s="772">
        <v>452.53735126181283</v>
      </c>
      <c r="I26" s="771">
        <f t="shared" si="0"/>
        <v>15.174737876053129</v>
      </c>
      <c r="J26" s="771">
        <f t="shared" si="1"/>
        <v>0</v>
      </c>
      <c r="K26" s="770">
        <f t="shared" si="2"/>
        <v>0</v>
      </c>
      <c r="L26" s="769">
        <f t="shared" si="3"/>
        <v>0</v>
      </c>
    </row>
    <row r="27" spans="1:12" ht="24.95" customHeight="1">
      <c r="A27" s="776"/>
      <c r="B27" s="775" t="s">
        <v>678</v>
      </c>
      <c r="C27" s="801">
        <v>3.75</v>
      </c>
      <c r="D27" s="773">
        <v>476.65358327080708</v>
      </c>
      <c r="E27" s="772">
        <v>494.16726516838042</v>
      </c>
      <c r="F27" s="772">
        <v>494.16726516838042</v>
      </c>
      <c r="G27" s="772">
        <v>494.16726516838042</v>
      </c>
      <c r="H27" s="772">
        <v>494.16726516838042</v>
      </c>
      <c r="I27" s="771">
        <f t="shared" si="0"/>
        <v>3.6742998505107352</v>
      </c>
      <c r="J27" s="771">
        <f t="shared" si="1"/>
        <v>0</v>
      </c>
      <c r="K27" s="770">
        <f t="shared" si="2"/>
        <v>0</v>
      </c>
      <c r="L27" s="769">
        <f t="shared" si="3"/>
        <v>0</v>
      </c>
    </row>
    <row r="28" spans="1:12" s="758" customFormat="1" ht="24.95" customHeight="1">
      <c r="A28" s="776">
        <v>1.6</v>
      </c>
      <c r="B28" s="782" t="s">
        <v>680</v>
      </c>
      <c r="C28" s="781">
        <v>7.9</v>
      </c>
      <c r="D28" s="773">
        <v>299.35759741386283</v>
      </c>
      <c r="E28" s="780">
        <v>350.96560194670059</v>
      </c>
      <c r="F28" s="780">
        <v>350.96560194670059</v>
      </c>
      <c r="G28" s="780">
        <v>350.96560194670059</v>
      </c>
      <c r="H28" s="780">
        <v>350.96560194670059</v>
      </c>
      <c r="I28" s="779">
        <f t="shared" si="0"/>
        <v>17.239584022145095</v>
      </c>
      <c r="J28" s="779">
        <f t="shared" si="1"/>
        <v>0</v>
      </c>
      <c r="K28" s="778">
        <f t="shared" si="2"/>
        <v>0</v>
      </c>
      <c r="L28" s="777">
        <f t="shared" si="3"/>
        <v>0</v>
      </c>
    </row>
    <row r="29" spans="1:12" ht="24.95" customHeight="1">
      <c r="A29" s="776"/>
      <c r="B29" s="775" t="s">
        <v>679</v>
      </c>
      <c r="C29" s="801">
        <v>2.2400000000000002</v>
      </c>
      <c r="D29" s="773">
        <v>293.8979956555325</v>
      </c>
      <c r="E29" s="772">
        <v>346.35155257159397</v>
      </c>
      <c r="F29" s="772">
        <v>346.35155257159397</v>
      </c>
      <c r="G29" s="772">
        <v>346.35155257159397</v>
      </c>
      <c r="H29" s="772">
        <v>346.35155257159397</v>
      </c>
      <c r="I29" s="771">
        <f t="shared" si="0"/>
        <v>17.8475381565856</v>
      </c>
      <c r="J29" s="771">
        <f t="shared" si="1"/>
        <v>0</v>
      </c>
      <c r="K29" s="770">
        <f t="shared" si="2"/>
        <v>0</v>
      </c>
      <c r="L29" s="769">
        <f t="shared" si="3"/>
        <v>0</v>
      </c>
    </row>
    <row r="30" spans="1:12" ht="24.95" customHeight="1">
      <c r="A30" s="800"/>
      <c r="B30" s="799" t="s">
        <v>678</v>
      </c>
      <c r="C30" s="798">
        <v>5.66</v>
      </c>
      <c r="D30" s="797">
        <v>301.51441295856256</v>
      </c>
      <c r="E30" s="797">
        <v>352.78838204253037</v>
      </c>
      <c r="F30" s="797">
        <v>352.78838204253037</v>
      </c>
      <c r="G30" s="797">
        <v>352.78838204253037</v>
      </c>
      <c r="H30" s="797">
        <v>352.78838204253037</v>
      </c>
      <c r="I30" s="796">
        <f t="shared" si="0"/>
        <v>17.005478637273129</v>
      </c>
      <c r="J30" s="796">
        <f t="shared" si="1"/>
        <v>0</v>
      </c>
      <c r="K30" s="795">
        <f t="shared" si="2"/>
        <v>0</v>
      </c>
      <c r="L30" s="794">
        <f t="shared" si="3"/>
        <v>0</v>
      </c>
    </row>
    <row r="31" spans="1:12" s="785" customFormat="1" ht="18.75" customHeight="1">
      <c r="A31" s="793">
        <v>2</v>
      </c>
      <c r="B31" s="792" t="s">
        <v>677</v>
      </c>
      <c r="C31" s="791">
        <v>73.03</v>
      </c>
      <c r="D31" s="790">
        <v>511.51385114610258</v>
      </c>
      <c r="E31" s="789">
        <v>569.1558471755643</v>
      </c>
      <c r="F31" s="789">
        <v>571.15605356799631</v>
      </c>
      <c r="G31" s="789">
        <v>577.95921491121237</v>
      </c>
      <c r="H31" s="789">
        <v>577.95921491121237</v>
      </c>
      <c r="I31" s="788">
        <f t="shared" si="0"/>
        <v>11.659938883034911</v>
      </c>
      <c r="J31" s="788">
        <f t="shared" si="1"/>
        <v>0.35143386514573649</v>
      </c>
      <c r="K31" s="787">
        <f t="shared" si="2"/>
        <v>1.191121288256852</v>
      </c>
      <c r="L31" s="786">
        <f t="shared" si="3"/>
        <v>0</v>
      </c>
    </row>
    <row r="32" spans="1:12" ht="18" customHeight="1">
      <c r="A32" s="776">
        <v>2.1</v>
      </c>
      <c r="B32" s="782" t="s">
        <v>676</v>
      </c>
      <c r="C32" s="781">
        <v>39.49</v>
      </c>
      <c r="D32" s="784">
        <v>590.7143713588564</v>
      </c>
      <c r="E32" s="780">
        <v>654.36118031198259</v>
      </c>
      <c r="F32" s="780">
        <v>654.36118031198259</v>
      </c>
      <c r="G32" s="780">
        <v>662.70503523626303</v>
      </c>
      <c r="H32" s="780">
        <v>662.70503523626303</v>
      </c>
      <c r="I32" s="779">
        <f t="shared" si="0"/>
        <v>10.774548925687299</v>
      </c>
      <c r="J32" s="779">
        <f t="shared" si="1"/>
        <v>0</v>
      </c>
      <c r="K32" s="778">
        <f t="shared" si="2"/>
        <v>1.275114596544725</v>
      </c>
      <c r="L32" s="783">
        <f t="shared" si="3"/>
        <v>0</v>
      </c>
    </row>
    <row r="33" spans="1:12" ht="24.95" customHeight="1">
      <c r="A33" s="776"/>
      <c r="B33" s="775" t="s">
        <v>666</v>
      </c>
      <c r="C33" s="774">
        <v>20.49</v>
      </c>
      <c r="D33" s="773">
        <v>564.98417412410458</v>
      </c>
      <c r="E33" s="772">
        <v>633.10487014448097</v>
      </c>
      <c r="F33" s="772">
        <v>633.10487014448097</v>
      </c>
      <c r="G33" s="772">
        <v>644.01865261618104</v>
      </c>
      <c r="H33" s="772">
        <v>644.01865261618104</v>
      </c>
      <c r="I33" s="771">
        <f t="shared" si="0"/>
        <v>12.057098081726608</v>
      </c>
      <c r="J33" s="771">
        <f t="shared" si="1"/>
        <v>0</v>
      </c>
      <c r="K33" s="770">
        <f t="shared" si="2"/>
        <v>1.7238506582976356</v>
      </c>
      <c r="L33" s="769">
        <f t="shared" si="3"/>
        <v>0</v>
      </c>
    </row>
    <row r="34" spans="1:12" ht="24.95" customHeight="1">
      <c r="A34" s="776"/>
      <c r="B34" s="775" t="s">
        <v>665</v>
      </c>
      <c r="C34" s="774">
        <v>19</v>
      </c>
      <c r="D34" s="773">
        <v>618.48240812854021</v>
      </c>
      <c r="E34" s="772">
        <v>677.30099678263889</v>
      </c>
      <c r="F34" s="772">
        <v>677.30099678263889</v>
      </c>
      <c r="G34" s="772">
        <v>682.87138510730119</v>
      </c>
      <c r="H34" s="772">
        <v>682.87138510730119</v>
      </c>
      <c r="I34" s="771">
        <f t="shared" si="0"/>
        <v>9.5101473996774217</v>
      </c>
      <c r="J34" s="771">
        <f t="shared" si="1"/>
        <v>0</v>
      </c>
      <c r="K34" s="770">
        <f t="shared" si="2"/>
        <v>0.82243911512358636</v>
      </c>
      <c r="L34" s="769">
        <f t="shared" si="3"/>
        <v>0</v>
      </c>
    </row>
    <row r="35" spans="1:12" ht="24.95" customHeight="1">
      <c r="A35" s="776">
        <v>2.2000000000000002</v>
      </c>
      <c r="B35" s="782" t="s">
        <v>675</v>
      </c>
      <c r="C35" s="781">
        <v>25.25</v>
      </c>
      <c r="D35" s="784">
        <v>405.58563564321747</v>
      </c>
      <c r="E35" s="780">
        <v>460.11067553388273</v>
      </c>
      <c r="F35" s="780">
        <v>465.89663559298594</v>
      </c>
      <c r="G35" s="780">
        <v>471.37182703149728</v>
      </c>
      <c r="H35" s="780">
        <v>471.37182703149728</v>
      </c>
      <c r="I35" s="779">
        <f t="shared" si="0"/>
        <v>14.870102550382839</v>
      </c>
      <c r="J35" s="779">
        <f t="shared" si="1"/>
        <v>1.257514847354841</v>
      </c>
      <c r="K35" s="778">
        <f t="shared" si="2"/>
        <v>1.1751944573591118</v>
      </c>
      <c r="L35" s="777">
        <f t="shared" si="3"/>
        <v>0</v>
      </c>
    </row>
    <row r="36" spans="1:12" ht="24.95" customHeight="1">
      <c r="A36" s="776"/>
      <c r="B36" s="775" t="s">
        <v>674</v>
      </c>
      <c r="C36" s="774">
        <v>6.31</v>
      </c>
      <c r="D36" s="773">
        <v>375.56712967934243</v>
      </c>
      <c r="E36" s="772">
        <v>440.4921121707826</v>
      </c>
      <c r="F36" s="772">
        <v>445.17529897821879</v>
      </c>
      <c r="G36" s="772">
        <v>449.27897778613561</v>
      </c>
      <c r="H36" s="772">
        <v>449.27897778613561</v>
      </c>
      <c r="I36" s="771">
        <f t="shared" si="0"/>
        <v>18.534148437939052</v>
      </c>
      <c r="J36" s="771">
        <f t="shared" si="1"/>
        <v>1.0631715479210442</v>
      </c>
      <c r="K36" s="770">
        <f t="shared" si="2"/>
        <v>0.92181188339419862</v>
      </c>
      <c r="L36" s="769">
        <f t="shared" si="3"/>
        <v>0</v>
      </c>
    </row>
    <row r="37" spans="1:12" ht="24.95" customHeight="1">
      <c r="A37" s="776"/>
      <c r="B37" s="775" t="s">
        <v>669</v>
      </c>
      <c r="C37" s="774">
        <v>6.31</v>
      </c>
      <c r="D37" s="773">
        <v>383.79878151210073</v>
      </c>
      <c r="E37" s="772">
        <v>437.65756457001208</v>
      </c>
      <c r="F37" s="772">
        <v>444.13150223535587</v>
      </c>
      <c r="G37" s="772">
        <v>450.17487432384195</v>
      </c>
      <c r="H37" s="772">
        <v>450.17487432384195</v>
      </c>
      <c r="I37" s="771">
        <f t="shared" si="0"/>
        <v>15.719883342400067</v>
      </c>
      <c r="J37" s="771">
        <f t="shared" si="1"/>
        <v>1.4792244415343845</v>
      </c>
      <c r="K37" s="770">
        <f t="shared" si="2"/>
        <v>1.3607168278019515</v>
      </c>
      <c r="L37" s="769">
        <f t="shared" si="3"/>
        <v>0</v>
      </c>
    </row>
    <row r="38" spans="1:12" ht="24.95" customHeight="1">
      <c r="A38" s="776"/>
      <c r="B38" s="775" t="s">
        <v>673</v>
      </c>
      <c r="C38" s="774">
        <v>6.31</v>
      </c>
      <c r="D38" s="773">
        <v>386.18299319768727</v>
      </c>
      <c r="E38" s="772">
        <v>441.42295554801149</v>
      </c>
      <c r="F38" s="772">
        <v>447.48974508636496</v>
      </c>
      <c r="G38" s="772">
        <v>454.26939235734596</v>
      </c>
      <c r="H38" s="772">
        <v>454.26939235734596</v>
      </c>
      <c r="I38" s="771">
        <f t="shared" si="0"/>
        <v>15.875052233927534</v>
      </c>
      <c r="J38" s="771">
        <f t="shared" si="1"/>
        <v>1.3743711019337042</v>
      </c>
      <c r="K38" s="770">
        <f t="shared" si="2"/>
        <v>1.5150396954175136</v>
      </c>
      <c r="L38" s="769">
        <f t="shared" si="3"/>
        <v>0</v>
      </c>
    </row>
    <row r="39" spans="1:12" ht="24.95" customHeight="1">
      <c r="A39" s="776"/>
      <c r="B39" s="775" t="s">
        <v>668</v>
      </c>
      <c r="C39" s="774">
        <v>6.32</v>
      </c>
      <c r="D39" s="773">
        <v>476.7113167935193</v>
      </c>
      <c r="E39" s="772">
        <v>520.79982777237456</v>
      </c>
      <c r="F39" s="772">
        <v>526.71959912347336</v>
      </c>
      <c r="G39" s="772">
        <v>531.69424604406743</v>
      </c>
      <c r="H39" s="772">
        <v>531.69424604406743</v>
      </c>
      <c r="I39" s="771">
        <f t="shared" si="0"/>
        <v>10.490265401359139</v>
      </c>
      <c r="J39" s="771">
        <f t="shared" si="1"/>
        <v>1.1366692221115926</v>
      </c>
      <c r="K39" s="770">
        <f t="shared" si="2"/>
        <v>0.94445829030711081</v>
      </c>
      <c r="L39" s="769">
        <f t="shared" si="3"/>
        <v>0</v>
      </c>
    </row>
    <row r="40" spans="1:12" ht="24.95" customHeight="1">
      <c r="A40" s="776">
        <v>2.2999999999999998</v>
      </c>
      <c r="B40" s="782" t="s">
        <v>672</v>
      </c>
      <c r="C40" s="781">
        <v>8.2899999999999991</v>
      </c>
      <c r="D40" s="784">
        <v>456.78030725438595</v>
      </c>
      <c r="E40" s="780">
        <v>495.30449630644011</v>
      </c>
      <c r="F40" s="780">
        <v>495.30449630644011</v>
      </c>
      <c r="G40" s="780">
        <v>498.81137665773389</v>
      </c>
      <c r="H40" s="780">
        <v>498.81137665773389</v>
      </c>
      <c r="I40" s="779">
        <f t="shared" si="0"/>
        <v>8.4338550590360057</v>
      </c>
      <c r="J40" s="779">
        <f t="shared" si="1"/>
        <v>0</v>
      </c>
      <c r="K40" s="778">
        <f t="shared" si="2"/>
        <v>0.70802513957477231</v>
      </c>
      <c r="L40" s="783">
        <f t="shared" si="3"/>
        <v>0</v>
      </c>
    </row>
    <row r="41" spans="1:12" s="758" customFormat="1" ht="24.95" customHeight="1">
      <c r="A41" s="776"/>
      <c r="B41" s="782" t="s">
        <v>671</v>
      </c>
      <c r="C41" s="781">
        <v>2.76</v>
      </c>
      <c r="D41" s="773">
        <v>422.42204183920444</v>
      </c>
      <c r="E41" s="780">
        <v>460.13453649594817</v>
      </c>
      <c r="F41" s="780">
        <v>460.13453649594817</v>
      </c>
      <c r="G41" s="780">
        <v>462.55197856856267</v>
      </c>
      <c r="H41" s="780">
        <v>462.55197856856267</v>
      </c>
      <c r="I41" s="779">
        <f t="shared" si="0"/>
        <v>8.9276815415562538</v>
      </c>
      <c r="J41" s="779">
        <f t="shared" si="1"/>
        <v>0</v>
      </c>
      <c r="K41" s="778">
        <f t="shared" si="2"/>
        <v>0.52537722793510966</v>
      </c>
      <c r="L41" s="777">
        <f t="shared" si="3"/>
        <v>0</v>
      </c>
    </row>
    <row r="42" spans="1:12" ht="24.95" customHeight="1">
      <c r="A42" s="776"/>
      <c r="B42" s="775" t="s">
        <v>669</v>
      </c>
      <c r="C42" s="774">
        <v>1.38</v>
      </c>
      <c r="D42" s="773">
        <v>414.2846002140854</v>
      </c>
      <c r="E42" s="772">
        <v>451.99814718324268</v>
      </c>
      <c r="F42" s="772">
        <v>451.99814718324268</v>
      </c>
      <c r="G42" s="772">
        <v>454.187528682969</v>
      </c>
      <c r="H42" s="772">
        <v>454.187528682969</v>
      </c>
      <c r="I42" s="771">
        <f t="shared" si="0"/>
        <v>9.1032944380912113</v>
      </c>
      <c r="J42" s="771">
        <f t="shared" si="1"/>
        <v>0</v>
      </c>
      <c r="K42" s="770">
        <f t="shared" si="2"/>
        <v>0.48437842353339988</v>
      </c>
      <c r="L42" s="769">
        <f t="shared" si="3"/>
        <v>0</v>
      </c>
    </row>
    <row r="43" spans="1:12" ht="24.95" customHeight="1">
      <c r="A43" s="776"/>
      <c r="B43" s="775" t="s">
        <v>668</v>
      </c>
      <c r="C43" s="774">
        <v>1.38</v>
      </c>
      <c r="D43" s="773">
        <v>430.55948346432353</v>
      </c>
      <c r="E43" s="772">
        <v>468.27092580865354</v>
      </c>
      <c r="F43" s="772">
        <v>468.27092580865354</v>
      </c>
      <c r="G43" s="772">
        <v>470.91642845415623</v>
      </c>
      <c r="H43" s="772">
        <v>470.91642845415623</v>
      </c>
      <c r="I43" s="771">
        <f t="shared" si="0"/>
        <v>8.7587067043327238</v>
      </c>
      <c r="J43" s="771">
        <f t="shared" si="1"/>
        <v>0</v>
      </c>
      <c r="K43" s="770">
        <f t="shared" si="2"/>
        <v>0.56495129201843497</v>
      </c>
      <c r="L43" s="769">
        <f t="shared" si="3"/>
        <v>0</v>
      </c>
    </row>
    <row r="44" spans="1:12" ht="24.95" customHeight="1">
      <c r="A44" s="776"/>
      <c r="B44" s="782" t="s">
        <v>670</v>
      </c>
      <c r="C44" s="781">
        <v>2.76</v>
      </c>
      <c r="D44" s="773">
        <v>409.73320943882442</v>
      </c>
      <c r="E44" s="780">
        <v>447.80789012594573</v>
      </c>
      <c r="F44" s="780">
        <v>447.80789012594573</v>
      </c>
      <c r="G44" s="780">
        <v>451.62239452855204</v>
      </c>
      <c r="H44" s="780">
        <v>451.62239452855204</v>
      </c>
      <c r="I44" s="779">
        <f t="shared" si="0"/>
        <v>9.2925542304146802</v>
      </c>
      <c r="J44" s="779">
        <f t="shared" si="1"/>
        <v>0</v>
      </c>
      <c r="K44" s="778">
        <f t="shared" si="2"/>
        <v>0.85181714898625671</v>
      </c>
      <c r="L44" s="777">
        <f t="shared" si="3"/>
        <v>0</v>
      </c>
    </row>
    <row r="45" spans="1:12" ht="24.95" customHeight="1">
      <c r="A45" s="776"/>
      <c r="B45" s="775" t="s">
        <v>669</v>
      </c>
      <c r="C45" s="774">
        <v>1.38</v>
      </c>
      <c r="D45" s="773">
        <v>400.37871172155599</v>
      </c>
      <c r="E45" s="772">
        <v>433.12306683461532</v>
      </c>
      <c r="F45" s="772">
        <v>433.12306683461532</v>
      </c>
      <c r="G45" s="772">
        <v>438.98840720949283</v>
      </c>
      <c r="H45" s="772">
        <v>438.98840720949283</v>
      </c>
      <c r="I45" s="771">
        <f t="shared" si="0"/>
        <v>8.1783456898256475</v>
      </c>
      <c r="J45" s="771">
        <f t="shared" si="1"/>
        <v>0</v>
      </c>
      <c r="K45" s="770">
        <f t="shared" si="2"/>
        <v>1.3541971841266758</v>
      </c>
      <c r="L45" s="769">
        <f t="shared" si="3"/>
        <v>0</v>
      </c>
    </row>
    <row r="46" spans="1:12" ht="24.95" customHeight="1">
      <c r="A46" s="776"/>
      <c r="B46" s="775" t="s">
        <v>668</v>
      </c>
      <c r="C46" s="774">
        <v>1.38</v>
      </c>
      <c r="D46" s="773">
        <v>419.0877071560929</v>
      </c>
      <c r="E46" s="772">
        <v>462.49271341727604</v>
      </c>
      <c r="F46" s="772">
        <v>462.49271341727604</v>
      </c>
      <c r="G46" s="772">
        <v>464.25638184761118</v>
      </c>
      <c r="H46" s="772">
        <v>464.25638184761118</v>
      </c>
      <c r="I46" s="771">
        <f t="shared" si="0"/>
        <v>10.357022055294166</v>
      </c>
      <c r="J46" s="771">
        <f t="shared" si="1"/>
        <v>0</v>
      </c>
      <c r="K46" s="770">
        <f t="shared" si="2"/>
        <v>0.38133972258800952</v>
      </c>
      <c r="L46" s="769">
        <f t="shared" si="3"/>
        <v>0</v>
      </c>
    </row>
    <row r="47" spans="1:12" ht="24.95" customHeight="1">
      <c r="A47" s="776"/>
      <c r="B47" s="782" t="s">
        <v>667</v>
      </c>
      <c r="C47" s="781">
        <v>2.77</v>
      </c>
      <c r="D47" s="773">
        <v>537.97088060853071</v>
      </c>
      <c r="E47" s="780">
        <v>577.75294470905988</v>
      </c>
      <c r="F47" s="780">
        <v>577.75294470905988</v>
      </c>
      <c r="G47" s="780">
        <v>582.03957645334765</v>
      </c>
      <c r="H47" s="780">
        <v>582.03957645334765</v>
      </c>
      <c r="I47" s="779">
        <f t="shared" si="0"/>
        <v>7.3948359538585748</v>
      </c>
      <c r="J47" s="779">
        <f t="shared" si="1"/>
        <v>0</v>
      </c>
      <c r="K47" s="778">
        <f t="shared" si="2"/>
        <v>0.741948921860768</v>
      </c>
      <c r="L47" s="777">
        <f t="shared" si="3"/>
        <v>0</v>
      </c>
    </row>
    <row r="48" spans="1:12" ht="24.95" customHeight="1">
      <c r="A48" s="776"/>
      <c r="B48" s="775" t="s">
        <v>666</v>
      </c>
      <c r="C48" s="774">
        <v>1.38</v>
      </c>
      <c r="D48" s="773">
        <v>526.06729964752549</v>
      </c>
      <c r="E48" s="772">
        <v>581.63596692472993</v>
      </c>
      <c r="F48" s="772">
        <v>581.63596692472993</v>
      </c>
      <c r="G48" s="772">
        <v>585.42190619454027</v>
      </c>
      <c r="H48" s="772">
        <v>585.42190619454027</v>
      </c>
      <c r="I48" s="771">
        <f t="shared" si="0"/>
        <v>10.563033914945194</v>
      </c>
      <c r="J48" s="771">
        <f t="shared" si="1"/>
        <v>0</v>
      </c>
      <c r="K48" s="770">
        <f t="shared" si="2"/>
        <v>0.65091216587372003</v>
      </c>
      <c r="L48" s="769">
        <f t="shared" si="3"/>
        <v>0</v>
      </c>
    </row>
    <row r="49" spans="1:12" ht="24.95" customHeight="1" thickBot="1">
      <c r="A49" s="768"/>
      <c r="B49" s="767" t="s">
        <v>665</v>
      </c>
      <c r="C49" s="766">
        <v>1.39</v>
      </c>
      <c r="D49" s="765">
        <v>549.81181114342553</v>
      </c>
      <c r="E49" s="764">
        <v>573.8903594524196</v>
      </c>
      <c r="F49" s="764">
        <v>573.8903594524196</v>
      </c>
      <c r="G49" s="764">
        <v>578.67504844763482</v>
      </c>
      <c r="H49" s="764">
        <v>578.67504844763482</v>
      </c>
      <c r="I49" s="763">
        <f t="shared" si="0"/>
        <v>4.3794163422787591</v>
      </c>
      <c r="J49" s="763">
        <f t="shared" si="1"/>
        <v>0</v>
      </c>
      <c r="K49" s="762">
        <f t="shared" si="2"/>
        <v>0.83372876306557941</v>
      </c>
      <c r="L49" s="761">
        <f t="shared" si="3"/>
        <v>0</v>
      </c>
    </row>
    <row r="50" spans="1:12" ht="24.95" customHeight="1" thickTop="1">
      <c r="B50" s="718" t="s">
        <v>180</v>
      </c>
      <c r="D50" s="759"/>
      <c r="E50" s="759"/>
      <c r="F50" s="759"/>
      <c r="G50" s="759"/>
      <c r="H50" s="759"/>
      <c r="I50" s="759"/>
      <c r="J50" s="759"/>
      <c r="K50" s="759"/>
      <c r="L50" s="759"/>
    </row>
    <row r="51" spans="1:12" ht="24.75" customHeight="1">
      <c r="B51" s="760"/>
      <c r="C51" s="760"/>
      <c r="D51" s="760"/>
      <c r="E51" s="760"/>
      <c r="F51" s="760"/>
      <c r="G51" s="760"/>
      <c r="H51" s="760"/>
      <c r="I51" s="760"/>
      <c r="J51" s="760"/>
      <c r="K51" s="760"/>
      <c r="L51" s="760"/>
    </row>
    <row r="52" spans="1:12" ht="24.95" customHeight="1">
      <c r="D52" s="759"/>
      <c r="E52" s="759"/>
      <c r="G52" s="759"/>
      <c r="H52" s="759"/>
      <c r="I52" s="759"/>
      <c r="J52" s="759"/>
      <c r="K52" s="759"/>
      <c r="L52" s="759"/>
    </row>
    <row r="53" spans="1:12" ht="24.95" customHeight="1">
      <c r="D53" s="759"/>
      <c r="E53" s="759"/>
      <c r="F53" s="759"/>
      <c r="G53" s="759"/>
      <c r="H53" s="759"/>
      <c r="I53" s="759"/>
      <c r="J53" s="759"/>
      <c r="K53" s="759"/>
      <c r="L53" s="759"/>
    </row>
    <row r="54" spans="1:12" ht="24.95" customHeight="1">
      <c r="D54" s="759"/>
      <c r="E54" s="759"/>
      <c r="F54" s="759"/>
      <c r="G54" s="759"/>
      <c r="H54" s="759"/>
      <c r="I54" s="759"/>
      <c r="J54" s="759"/>
      <c r="K54" s="759"/>
      <c r="L54" s="759"/>
    </row>
    <row r="55" spans="1:12" ht="24.95" customHeight="1">
      <c r="D55" s="759"/>
      <c r="E55" s="759"/>
      <c r="F55" s="759"/>
      <c r="G55" s="759"/>
      <c r="H55" s="759"/>
      <c r="I55" s="759"/>
      <c r="J55" s="759"/>
      <c r="K55" s="759"/>
      <c r="L55" s="759"/>
    </row>
    <row r="56" spans="1:12" ht="24.95" customHeight="1">
      <c r="D56" s="759"/>
      <c r="E56" s="759"/>
      <c r="F56" s="759"/>
      <c r="G56" s="759"/>
      <c r="H56" s="759"/>
      <c r="I56" s="759"/>
      <c r="J56" s="759"/>
      <c r="K56" s="759"/>
      <c r="L56" s="759"/>
    </row>
    <row r="57" spans="1:12" ht="24.95" customHeight="1">
      <c r="D57" s="759"/>
      <c r="E57" s="759"/>
      <c r="F57" s="759"/>
      <c r="G57" s="759"/>
      <c r="H57" s="759"/>
      <c r="I57" s="759"/>
      <c r="J57" s="759"/>
      <c r="K57" s="759"/>
      <c r="L57" s="759"/>
    </row>
    <row r="58" spans="1:12" ht="24.95" customHeight="1">
      <c r="D58" s="759"/>
      <c r="E58" s="759"/>
      <c r="F58" s="759"/>
      <c r="G58" s="759"/>
      <c r="H58" s="759"/>
      <c r="I58" s="759"/>
      <c r="J58" s="759"/>
      <c r="K58" s="759"/>
      <c r="L58" s="759"/>
    </row>
    <row r="59" spans="1:12" ht="24.95" customHeight="1">
      <c r="D59" s="759"/>
      <c r="E59" s="759"/>
      <c r="F59" s="759"/>
      <c r="G59" s="759"/>
      <c r="H59" s="759"/>
      <c r="I59" s="759"/>
      <c r="J59" s="759"/>
      <c r="K59" s="759"/>
      <c r="L59" s="759"/>
    </row>
    <row r="60" spans="1:12" ht="24.95" customHeight="1">
      <c r="D60" s="759"/>
      <c r="E60" s="759"/>
      <c r="F60" s="759"/>
      <c r="G60" s="759"/>
      <c r="H60" s="759"/>
      <c r="I60" s="759"/>
      <c r="J60" s="759"/>
      <c r="K60" s="759"/>
      <c r="L60" s="759"/>
    </row>
    <row r="61" spans="1:12" ht="24.95" customHeight="1">
      <c r="D61" s="759"/>
      <c r="E61" s="759"/>
      <c r="F61" s="759"/>
      <c r="G61" s="759"/>
      <c r="H61" s="759"/>
      <c r="I61" s="759"/>
      <c r="J61" s="759"/>
      <c r="K61" s="759"/>
      <c r="L61" s="759"/>
    </row>
    <row r="62" spans="1:12" ht="24.95" customHeight="1">
      <c r="D62" s="759"/>
      <c r="E62" s="759"/>
      <c r="F62" s="759"/>
      <c r="G62" s="759"/>
      <c r="H62" s="759"/>
      <c r="I62" s="759"/>
      <c r="J62" s="759"/>
      <c r="K62" s="759"/>
      <c r="L62" s="759"/>
    </row>
    <row r="63" spans="1:12" ht="24.95" customHeight="1">
      <c r="D63" s="759"/>
      <c r="E63" s="759"/>
      <c r="F63" s="759"/>
      <c r="G63" s="759"/>
      <c r="H63" s="759"/>
      <c r="I63" s="759"/>
      <c r="J63" s="759"/>
      <c r="K63" s="759"/>
      <c r="L63" s="759"/>
    </row>
    <row r="64" spans="1:12" ht="24.95" customHeight="1">
      <c r="D64" s="759"/>
      <c r="E64" s="759"/>
      <c r="F64" s="759"/>
      <c r="G64" s="759"/>
      <c r="H64" s="759"/>
      <c r="I64" s="759"/>
      <c r="J64" s="759"/>
      <c r="K64" s="759"/>
      <c r="L64" s="759"/>
    </row>
    <row r="65" spans="1:12" ht="24.95" customHeight="1">
      <c r="A65" s="757"/>
      <c r="D65" s="759"/>
      <c r="E65" s="759"/>
      <c r="F65" s="759"/>
      <c r="G65" s="759"/>
      <c r="H65" s="759"/>
      <c r="I65" s="759"/>
      <c r="J65" s="759"/>
      <c r="K65" s="759"/>
      <c r="L65" s="759"/>
    </row>
    <row r="66" spans="1:12" ht="24.95" customHeight="1">
      <c r="A66" s="757"/>
      <c r="D66" s="759"/>
      <c r="E66" s="759"/>
      <c r="F66" s="759"/>
      <c r="G66" s="759"/>
      <c r="H66" s="759"/>
      <c r="I66" s="759"/>
      <c r="J66" s="759"/>
      <c r="K66" s="759"/>
      <c r="L66" s="759"/>
    </row>
    <row r="67" spans="1:12" ht="24.95" customHeight="1">
      <c r="A67" s="757"/>
      <c r="D67" s="759"/>
      <c r="E67" s="759"/>
      <c r="F67" s="759"/>
      <c r="G67" s="759"/>
      <c r="H67" s="759"/>
      <c r="I67" s="759"/>
      <c r="J67" s="759"/>
      <c r="K67" s="759"/>
      <c r="L67" s="759"/>
    </row>
    <row r="68" spans="1:12" ht="24.95" customHeight="1">
      <c r="A68" s="757"/>
      <c r="D68" s="759"/>
      <c r="E68" s="759"/>
      <c r="F68" s="759"/>
      <c r="G68" s="759"/>
      <c r="H68" s="759"/>
      <c r="I68" s="759"/>
      <c r="J68" s="759"/>
      <c r="K68" s="759"/>
      <c r="L68" s="759"/>
    </row>
    <row r="69" spans="1:12" ht="24.95" customHeight="1">
      <c r="A69" s="757"/>
      <c r="D69" s="759"/>
      <c r="E69" s="759"/>
      <c r="F69" s="759"/>
      <c r="G69" s="759"/>
      <c r="H69" s="759"/>
      <c r="I69" s="759"/>
      <c r="J69" s="759"/>
      <c r="K69" s="759"/>
      <c r="L69" s="759"/>
    </row>
    <row r="70" spans="1:12" ht="24.95" customHeight="1">
      <c r="A70" s="757"/>
      <c r="D70" s="759"/>
      <c r="E70" s="759"/>
      <c r="F70" s="759"/>
      <c r="G70" s="759"/>
      <c r="H70" s="759"/>
      <c r="I70" s="759"/>
      <c r="J70" s="759"/>
      <c r="K70" s="759"/>
      <c r="L70" s="759"/>
    </row>
    <row r="71" spans="1:12" ht="24.95" customHeight="1">
      <c r="A71" s="757"/>
      <c r="D71" s="759"/>
      <c r="E71" s="759"/>
      <c r="F71" s="759"/>
      <c r="G71" s="759"/>
      <c r="H71" s="759"/>
      <c r="I71" s="759"/>
      <c r="J71" s="759"/>
      <c r="K71" s="759"/>
      <c r="L71" s="759"/>
    </row>
    <row r="72" spans="1:12" ht="24.95" customHeight="1">
      <c r="A72" s="757"/>
      <c r="D72" s="759"/>
      <c r="E72" s="759"/>
      <c r="F72" s="759"/>
      <c r="G72" s="759"/>
      <c r="H72" s="759"/>
      <c r="I72" s="759"/>
      <c r="J72" s="759"/>
      <c r="K72" s="759"/>
      <c r="L72" s="759"/>
    </row>
    <row r="73" spans="1:12" ht="24.95" customHeight="1">
      <c r="A73" s="757"/>
      <c r="D73" s="759"/>
      <c r="E73" s="759"/>
      <c r="F73" s="759"/>
      <c r="G73" s="759"/>
      <c r="H73" s="759"/>
      <c r="I73" s="759"/>
      <c r="J73" s="759"/>
      <c r="K73" s="759"/>
      <c r="L73" s="759"/>
    </row>
    <row r="74" spans="1:12" ht="24.95" customHeight="1">
      <c r="A74" s="757"/>
      <c r="D74" s="759"/>
      <c r="E74" s="759"/>
      <c r="F74" s="759"/>
      <c r="G74" s="759"/>
      <c r="H74" s="759"/>
      <c r="I74" s="759"/>
      <c r="J74" s="759"/>
      <c r="K74" s="759"/>
      <c r="L74" s="759"/>
    </row>
    <row r="75" spans="1:12" ht="24.95" customHeight="1">
      <c r="A75" s="757"/>
      <c r="D75" s="759"/>
      <c r="E75" s="759"/>
      <c r="F75" s="759"/>
      <c r="G75" s="759"/>
      <c r="H75" s="759"/>
      <c r="I75" s="759"/>
      <c r="J75" s="759"/>
      <c r="K75" s="759"/>
      <c r="L75" s="759"/>
    </row>
    <row r="76" spans="1:12" ht="24.95" customHeight="1">
      <c r="A76" s="757"/>
      <c r="D76" s="759"/>
      <c r="E76" s="759"/>
      <c r="F76" s="759"/>
      <c r="G76" s="759"/>
      <c r="H76" s="759"/>
      <c r="I76" s="759"/>
      <c r="J76" s="759"/>
      <c r="K76" s="759"/>
      <c r="L76" s="759"/>
    </row>
    <row r="77" spans="1:12" ht="24.95" customHeight="1">
      <c r="A77" s="757"/>
      <c r="D77" s="759"/>
      <c r="E77" s="759"/>
      <c r="F77" s="759"/>
      <c r="G77" s="759"/>
      <c r="H77" s="759"/>
      <c r="I77" s="759"/>
      <c r="J77" s="759"/>
      <c r="K77" s="759"/>
      <c r="L77" s="759"/>
    </row>
    <row r="78" spans="1:12" ht="24.95" customHeight="1">
      <c r="A78" s="757"/>
      <c r="D78" s="759"/>
      <c r="E78" s="759"/>
      <c r="F78" s="759"/>
      <c r="G78" s="759"/>
      <c r="H78" s="759"/>
      <c r="I78" s="759"/>
      <c r="J78" s="759"/>
      <c r="K78" s="759"/>
      <c r="L78" s="759"/>
    </row>
    <row r="79" spans="1:12" ht="24.95" customHeight="1">
      <c r="A79" s="757"/>
      <c r="D79" s="759"/>
      <c r="E79" s="759"/>
      <c r="F79" s="759"/>
      <c r="G79" s="759"/>
      <c r="H79" s="759"/>
      <c r="I79" s="759"/>
      <c r="J79" s="759"/>
      <c r="K79" s="759"/>
      <c r="L79" s="759"/>
    </row>
    <row r="80" spans="1:12" ht="24.95" customHeight="1">
      <c r="A80" s="757"/>
      <c r="D80" s="759"/>
      <c r="E80" s="759"/>
      <c r="F80" s="759"/>
      <c r="G80" s="759"/>
      <c r="H80" s="759"/>
      <c r="I80" s="759"/>
      <c r="J80" s="759"/>
      <c r="K80" s="759"/>
      <c r="L80" s="759"/>
    </row>
    <row r="81" spans="1:12" ht="24.95" customHeight="1">
      <c r="A81" s="757"/>
      <c r="D81" s="759"/>
      <c r="E81" s="759"/>
      <c r="F81" s="759"/>
      <c r="G81" s="759"/>
      <c r="H81" s="759"/>
      <c r="I81" s="759"/>
      <c r="J81" s="759"/>
      <c r="K81" s="759"/>
      <c r="L81" s="759"/>
    </row>
    <row r="82" spans="1:12" ht="24.95" customHeight="1">
      <c r="A82" s="757"/>
      <c r="D82" s="759"/>
      <c r="E82" s="759"/>
      <c r="F82" s="759"/>
      <c r="G82" s="759"/>
      <c r="H82" s="759"/>
      <c r="I82" s="759"/>
      <c r="J82" s="759"/>
      <c r="K82" s="759"/>
      <c r="L82" s="759"/>
    </row>
    <row r="83" spans="1:12" ht="24.95" customHeight="1">
      <c r="A83" s="757"/>
      <c r="D83" s="759"/>
      <c r="E83" s="759"/>
      <c r="F83" s="759"/>
      <c r="G83" s="759"/>
      <c r="H83" s="759"/>
      <c r="I83" s="759"/>
      <c r="J83" s="759"/>
      <c r="K83" s="759"/>
      <c r="L83" s="759"/>
    </row>
    <row r="84" spans="1:12" ht="24.95" customHeight="1">
      <c r="A84" s="757"/>
      <c r="D84" s="759"/>
      <c r="E84" s="759"/>
      <c r="F84" s="759"/>
      <c r="G84" s="759"/>
      <c r="H84" s="759"/>
      <c r="I84" s="759"/>
      <c r="J84" s="759"/>
      <c r="K84" s="759"/>
      <c r="L84" s="759"/>
    </row>
    <row r="85" spans="1:12" ht="24.95" customHeight="1">
      <c r="A85" s="757"/>
      <c r="D85" s="759"/>
      <c r="E85" s="759"/>
      <c r="F85" s="759"/>
      <c r="G85" s="759"/>
      <c r="H85" s="759"/>
      <c r="I85" s="759"/>
      <c r="J85" s="759"/>
      <c r="K85" s="759"/>
      <c r="L85" s="759"/>
    </row>
    <row r="86" spans="1:12" ht="24.95" customHeight="1">
      <c r="A86" s="757"/>
      <c r="D86" s="759"/>
      <c r="E86" s="759"/>
      <c r="F86" s="759"/>
      <c r="G86" s="759"/>
      <c r="H86" s="759"/>
      <c r="I86" s="759"/>
      <c r="J86" s="759"/>
      <c r="K86" s="759"/>
      <c r="L86" s="759"/>
    </row>
    <row r="87" spans="1:12" ht="24.95" customHeight="1">
      <c r="A87" s="757"/>
      <c r="D87" s="759"/>
      <c r="E87" s="759"/>
      <c r="F87" s="759"/>
      <c r="G87" s="759"/>
      <c r="H87" s="759"/>
      <c r="I87" s="759"/>
      <c r="J87" s="759"/>
      <c r="K87" s="759"/>
      <c r="L87" s="759"/>
    </row>
    <row r="88" spans="1:12" ht="24.95" customHeight="1">
      <c r="A88" s="757"/>
      <c r="D88" s="759"/>
      <c r="E88" s="759"/>
      <c r="F88" s="759"/>
      <c r="G88" s="759"/>
      <c r="H88" s="759"/>
      <c r="I88" s="759"/>
      <c r="J88" s="759"/>
      <c r="K88" s="759"/>
      <c r="L88" s="759"/>
    </row>
    <row r="89" spans="1:12" ht="24.95" customHeight="1">
      <c r="A89" s="757"/>
      <c r="D89" s="759"/>
      <c r="E89" s="759"/>
      <c r="F89" s="759"/>
      <c r="G89" s="759"/>
      <c r="H89" s="759"/>
      <c r="I89" s="759"/>
      <c r="J89" s="759"/>
      <c r="K89" s="759"/>
      <c r="L89" s="759"/>
    </row>
    <row r="90" spans="1:12" ht="24.95" customHeight="1">
      <c r="A90" s="757"/>
      <c r="D90" s="759"/>
      <c r="E90" s="759"/>
      <c r="F90" s="759"/>
      <c r="G90" s="759"/>
      <c r="H90" s="759"/>
      <c r="I90" s="759"/>
      <c r="J90" s="759"/>
      <c r="K90" s="759"/>
      <c r="L90" s="759"/>
    </row>
    <row r="91" spans="1:12" ht="24.95" customHeight="1">
      <c r="A91" s="757"/>
      <c r="D91" s="759"/>
      <c r="E91" s="759"/>
      <c r="F91" s="759"/>
      <c r="G91" s="759"/>
      <c r="H91" s="759"/>
      <c r="I91" s="759"/>
      <c r="J91" s="759"/>
      <c r="K91" s="759"/>
      <c r="L91" s="759"/>
    </row>
    <row r="92" spans="1:12" ht="24.95" customHeight="1">
      <c r="A92" s="757"/>
      <c r="D92" s="759"/>
      <c r="E92" s="759"/>
      <c r="F92" s="759"/>
      <c r="G92" s="759"/>
      <c r="H92" s="759"/>
      <c r="I92" s="759"/>
      <c r="J92" s="759"/>
      <c r="K92" s="759"/>
      <c r="L92" s="759"/>
    </row>
    <row r="93" spans="1:12" ht="24.95" customHeight="1">
      <c r="A93" s="757"/>
      <c r="D93" s="759"/>
      <c r="E93" s="759"/>
      <c r="F93" s="759"/>
      <c r="G93" s="759"/>
      <c r="H93" s="759"/>
      <c r="I93" s="759"/>
      <c r="J93" s="759"/>
      <c r="K93" s="759"/>
      <c r="L93" s="759"/>
    </row>
    <row r="94" spans="1:12" ht="24.95" customHeight="1">
      <c r="A94" s="757"/>
      <c r="D94" s="759"/>
      <c r="E94" s="759"/>
      <c r="F94" s="759"/>
      <c r="G94" s="759"/>
      <c r="H94" s="759"/>
      <c r="I94" s="759"/>
      <c r="J94" s="759"/>
      <c r="K94" s="759"/>
      <c r="L94" s="759"/>
    </row>
    <row r="95" spans="1:12" ht="24.95" customHeight="1">
      <c r="A95" s="757"/>
      <c r="D95" s="759"/>
      <c r="E95" s="759"/>
      <c r="F95" s="759"/>
      <c r="G95" s="759"/>
      <c r="H95" s="759"/>
      <c r="I95" s="759"/>
      <c r="J95" s="759"/>
      <c r="K95" s="759"/>
      <c r="L95" s="759"/>
    </row>
    <row r="96" spans="1:12" ht="24.95" customHeight="1">
      <c r="A96" s="757"/>
      <c r="D96" s="759"/>
      <c r="E96" s="759"/>
      <c r="F96" s="759"/>
      <c r="G96" s="759"/>
      <c r="H96" s="759"/>
      <c r="I96" s="759"/>
      <c r="J96" s="759"/>
      <c r="K96" s="759"/>
      <c r="L96" s="759"/>
    </row>
    <row r="97" spans="1:12" ht="24.95" customHeight="1">
      <c r="A97" s="757"/>
      <c r="D97" s="759"/>
      <c r="E97" s="759"/>
      <c r="F97" s="759"/>
      <c r="G97" s="759"/>
      <c r="H97" s="759"/>
      <c r="I97" s="759"/>
      <c r="J97" s="759"/>
      <c r="K97" s="759"/>
      <c r="L97" s="759"/>
    </row>
    <row r="98" spans="1:12" ht="24.95" customHeight="1">
      <c r="A98" s="757"/>
      <c r="D98" s="759"/>
      <c r="E98" s="759"/>
      <c r="F98" s="759"/>
      <c r="G98" s="759"/>
      <c r="H98" s="759"/>
      <c r="I98" s="759"/>
      <c r="J98" s="759"/>
      <c r="K98" s="759"/>
      <c r="L98" s="759"/>
    </row>
    <row r="99" spans="1:12" ht="24.95" customHeight="1">
      <c r="A99" s="757"/>
      <c r="D99" s="759"/>
      <c r="E99" s="759"/>
      <c r="F99" s="759"/>
      <c r="G99" s="759"/>
      <c r="H99" s="759"/>
      <c r="I99" s="759"/>
      <c r="J99" s="759"/>
      <c r="K99" s="759"/>
      <c r="L99" s="759"/>
    </row>
    <row r="100" spans="1:12" ht="24.95" customHeight="1">
      <c r="A100" s="757"/>
      <c r="D100" s="759"/>
      <c r="E100" s="759"/>
      <c r="F100" s="759"/>
      <c r="G100" s="759"/>
      <c r="H100" s="759"/>
      <c r="I100" s="759"/>
      <c r="J100" s="759"/>
      <c r="K100" s="759"/>
      <c r="L100" s="759"/>
    </row>
    <row r="101" spans="1:12" ht="24.95" customHeight="1">
      <c r="A101" s="757"/>
      <c r="D101" s="759"/>
      <c r="E101" s="759"/>
      <c r="F101" s="759"/>
      <c r="G101" s="759"/>
      <c r="H101" s="759"/>
      <c r="I101" s="759"/>
      <c r="J101" s="759"/>
      <c r="K101" s="759"/>
      <c r="L101" s="759"/>
    </row>
    <row r="102" spans="1:12" ht="24.95" customHeight="1">
      <c r="A102" s="757"/>
      <c r="D102" s="759"/>
      <c r="E102" s="759"/>
      <c r="F102" s="759"/>
      <c r="G102" s="759"/>
      <c r="H102" s="759"/>
      <c r="I102" s="759"/>
      <c r="J102" s="759"/>
      <c r="K102" s="759"/>
      <c r="L102" s="759"/>
    </row>
    <row r="103" spans="1:12" ht="24.95" customHeight="1">
      <c r="A103" s="757"/>
      <c r="D103" s="759"/>
      <c r="E103" s="759"/>
      <c r="F103" s="759"/>
      <c r="G103" s="759"/>
      <c r="H103" s="759"/>
      <c r="I103" s="759"/>
      <c r="J103" s="759"/>
      <c r="K103" s="759"/>
      <c r="L103" s="759"/>
    </row>
    <row r="104" spans="1:12" ht="24.95" customHeight="1">
      <c r="A104" s="757"/>
      <c r="D104" s="759"/>
      <c r="E104" s="759"/>
      <c r="F104" s="759"/>
      <c r="G104" s="759"/>
      <c r="H104" s="759"/>
      <c r="I104" s="759"/>
      <c r="J104" s="759"/>
      <c r="K104" s="759"/>
      <c r="L104" s="759"/>
    </row>
    <row r="105" spans="1:12" ht="24.95" customHeight="1">
      <c r="A105" s="757"/>
      <c r="D105" s="759"/>
      <c r="E105" s="759"/>
      <c r="F105" s="759"/>
      <c r="G105" s="759"/>
      <c r="H105" s="759"/>
      <c r="I105" s="759"/>
      <c r="J105" s="759"/>
      <c r="K105" s="759"/>
      <c r="L105" s="759"/>
    </row>
    <row r="106" spans="1:12" ht="24.95" customHeight="1">
      <c r="A106" s="757"/>
      <c r="D106" s="759"/>
      <c r="E106" s="759"/>
      <c r="F106" s="759"/>
      <c r="G106" s="759"/>
      <c r="H106" s="759"/>
      <c r="I106" s="759"/>
      <c r="J106" s="759"/>
      <c r="K106" s="759"/>
      <c r="L106" s="759"/>
    </row>
    <row r="107" spans="1:12" ht="24.95" customHeight="1">
      <c r="A107" s="757"/>
      <c r="D107" s="759"/>
      <c r="E107" s="759"/>
      <c r="F107" s="759"/>
      <c r="G107" s="759"/>
      <c r="H107" s="759"/>
      <c r="I107" s="759"/>
      <c r="J107" s="759"/>
      <c r="K107" s="759"/>
      <c r="L107" s="759"/>
    </row>
    <row r="108" spans="1:12" ht="24.95" customHeight="1">
      <c r="A108" s="757"/>
      <c r="D108" s="759"/>
      <c r="E108" s="759"/>
      <c r="F108" s="759"/>
      <c r="G108" s="759"/>
      <c r="H108" s="759"/>
      <c r="I108" s="759"/>
      <c r="J108" s="759"/>
      <c r="K108" s="759"/>
      <c r="L108" s="759"/>
    </row>
    <row r="109" spans="1:12" ht="24.95" customHeight="1">
      <c r="A109" s="757"/>
      <c r="D109" s="759"/>
      <c r="E109" s="759"/>
      <c r="F109" s="759"/>
      <c r="G109" s="759"/>
      <c r="H109" s="759"/>
      <c r="I109" s="759"/>
      <c r="J109" s="759"/>
      <c r="K109" s="759"/>
      <c r="L109" s="759"/>
    </row>
    <row r="110" spans="1:12" ht="24.95" customHeight="1">
      <c r="A110" s="757"/>
      <c r="D110" s="759"/>
      <c r="E110" s="759"/>
      <c r="F110" s="759"/>
      <c r="G110" s="759"/>
      <c r="H110" s="759"/>
      <c r="I110" s="759"/>
      <c r="J110" s="759"/>
      <c r="K110" s="759"/>
      <c r="L110" s="759"/>
    </row>
    <row r="111" spans="1:12" ht="24.95" customHeight="1">
      <c r="A111" s="757"/>
      <c r="D111" s="759"/>
      <c r="E111" s="759"/>
      <c r="F111" s="759"/>
      <c r="G111" s="759"/>
      <c r="H111" s="759"/>
      <c r="I111" s="759"/>
      <c r="J111" s="759"/>
      <c r="K111" s="759"/>
      <c r="L111" s="759"/>
    </row>
    <row r="112" spans="1:12" ht="24.95" customHeight="1">
      <c r="A112" s="757"/>
      <c r="D112" s="759"/>
      <c r="E112" s="759"/>
      <c r="F112" s="759"/>
      <c r="G112" s="759"/>
      <c r="H112" s="759"/>
      <c r="I112" s="759"/>
      <c r="J112" s="759"/>
      <c r="K112" s="759"/>
      <c r="L112" s="759"/>
    </row>
    <row r="113" spans="1:12" ht="24.95" customHeight="1">
      <c r="A113" s="757"/>
      <c r="D113" s="759"/>
      <c r="E113" s="759"/>
      <c r="F113" s="759"/>
      <c r="G113" s="759"/>
      <c r="H113" s="759"/>
      <c r="I113" s="759"/>
      <c r="J113" s="759"/>
      <c r="K113" s="759"/>
      <c r="L113" s="759"/>
    </row>
    <row r="114" spans="1:12" ht="24.95" customHeight="1">
      <c r="A114" s="757"/>
      <c r="D114" s="759"/>
      <c r="E114" s="759"/>
      <c r="F114" s="759"/>
      <c r="G114" s="759"/>
      <c r="H114" s="759"/>
      <c r="I114" s="759"/>
      <c r="J114" s="759"/>
      <c r="K114" s="759"/>
      <c r="L114" s="759"/>
    </row>
    <row r="115" spans="1:12" ht="24.95" customHeight="1">
      <c r="A115" s="757"/>
      <c r="D115" s="759"/>
      <c r="E115" s="759"/>
      <c r="F115" s="759"/>
      <c r="G115" s="759"/>
      <c r="H115" s="759"/>
      <c r="I115" s="759"/>
      <c r="J115" s="759"/>
      <c r="K115" s="759"/>
      <c r="L115" s="759"/>
    </row>
    <row r="116" spans="1:12" ht="24.95" customHeight="1">
      <c r="A116" s="757"/>
      <c r="D116" s="759"/>
      <c r="E116" s="759"/>
      <c r="F116" s="759"/>
      <c r="G116" s="759"/>
      <c r="H116" s="759"/>
      <c r="I116" s="759"/>
      <c r="J116" s="759"/>
      <c r="K116" s="759"/>
      <c r="L116" s="759"/>
    </row>
    <row r="117" spans="1:12" ht="24.95" customHeight="1">
      <c r="A117" s="757"/>
      <c r="D117" s="759"/>
      <c r="E117" s="759"/>
      <c r="F117" s="759"/>
      <c r="G117" s="759"/>
      <c r="H117" s="759"/>
      <c r="I117" s="759"/>
      <c r="J117" s="759"/>
      <c r="K117" s="759"/>
      <c r="L117" s="759"/>
    </row>
    <row r="118" spans="1:12" ht="24.95" customHeight="1">
      <c r="A118" s="757"/>
      <c r="D118" s="759"/>
      <c r="E118" s="759"/>
      <c r="F118" s="759"/>
      <c r="G118" s="759"/>
      <c r="H118" s="759"/>
      <c r="I118" s="759"/>
      <c r="J118" s="759"/>
      <c r="K118" s="759"/>
      <c r="L118" s="759"/>
    </row>
    <row r="119" spans="1:12" ht="24.95" customHeight="1">
      <c r="A119" s="757"/>
      <c r="D119" s="759"/>
      <c r="E119" s="759"/>
      <c r="F119" s="759"/>
      <c r="G119" s="759"/>
      <c r="H119" s="759"/>
      <c r="I119" s="759"/>
      <c r="J119" s="759"/>
      <c r="K119" s="759"/>
      <c r="L119" s="759"/>
    </row>
    <row r="120" spans="1:12" ht="24.95" customHeight="1">
      <c r="A120" s="757"/>
      <c r="D120" s="759"/>
      <c r="E120" s="759"/>
      <c r="F120" s="759"/>
      <c r="G120" s="759"/>
      <c r="H120" s="759"/>
      <c r="I120" s="759"/>
      <c r="J120" s="759"/>
      <c r="K120" s="759"/>
      <c r="L120" s="759"/>
    </row>
    <row r="121" spans="1:12" ht="24.95" customHeight="1">
      <c r="A121" s="757"/>
      <c r="D121" s="759"/>
      <c r="E121" s="759"/>
      <c r="F121" s="759"/>
      <c r="G121" s="759"/>
      <c r="H121" s="759"/>
      <c r="I121" s="759"/>
      <c r="J121" s="759"/>
      <c r="K121" s="759"/>
      <c r="L121" s="759"/>
    </row>
    <row r="122" spans="1:12" ht="24.95" customHeight="1">
      <c r="A122" s="757"/>
      <c r="D122" s="759"/>
      <c r="E122" s="759"/>
      <c r="F122" s="759"/>
      <c r="G122" s="759"/>
      <c r="H122" s="759"/>
      <c r="I122" s="759"/>
      <c r="J122" s="759"/>
      <c r="K122" s="759"/>
      <c r="L122" s="759"/>
    </row>
    <row r="123" spans="1:12" ht="24.95" customHeight="1">
      <c r="A123" s="757"/>
      <c r="D123" s="759"/>
      <c r="E123" s="759"/>
      <c r="F123" s="759"/>
      <c r="G123" s="759"/>
      <c r="H123" s="759"/>
      <c r="I123" s="759"/>
      <c r="J123" s="759"/>
      <c r="K123" s="759"/>
      <c r="L123" s="759"/>
    </row>
    <row r="124" spans="1:12" ht="24.95" customHeight="1">
      <c r="A124" s="757"/>
      <c r="D124" s="759"/>
      <c r="E124" s="759"/>
      <c r="F124" s="759"/>
      <c r="G124" s="759"/>
      <c r="H124" s="759"/>
      <c r="I124" s="759"/>
      <c r="J124" s="759"/>
      <c r="K124" s="759"/>
      <c r="L124" s="759"/>
    </row>
    <row r="125" spans="1:12" ht="24.95" customHeight="1">
      <c r="A125" s="757"/>
      <c r="D125" s="759"/>
      <c r="E125" s="759"/>
      <c r="F125" s="759"/>
      <c r="G125" s="759"/>
      <c r="H125" s="759"/>
      <c r="I125" s="759"/>
      <c r="J125" s="759"/>
      <c r="K125" s="759"/>
      <c r="L125" s="759"/>
    </row>
    <row r="126" spans="1:12" ht="24.95" customHeight="1">
      <c r="A126" s="757"/>
      <c r="D126" s="759"/>
      <c r="E126" s="759"/>
      <c r="F126" s="759"/>
      <c r="G126" s="759"/>
      <c r="H126" s="759"/>
      <c r="I126" s="759"/>
      <c r="J126" s="759"/>
      <c r="K126" s="759"/>
      <c r="L126" s="759"/>
    </row>
    <row r="127" spans="1:12" ht="24.95" customHeight="1">
      <c r="A127" s="757"/>
      <c r="D127" s="759"/>
      <c r="E127" s="759"/>
      <c r="F127" s="759"/>
      <c r="G127" s="759"/>
      <c r="H127" s="759"/>
      <c r="I127" s="759"/>
      <c r="J127" s="759"/>
      <c r="K127" s="759"/>
      <c r="L127" s="759"/>
    </row>
    <row r="128" spans="1:12" ht="24.95" customHeight="1">
      <c r="A128" s="757"/>
      <c r="D128" s="759"/>
      <c r="E128" s="759"/>
      <c r="F128" s="759"/>
      <c r="G128" s="759"/>
      <c r="H128" s="759"/>
      <c r="I128" s="759"/>
      <c r="J128" s="759"/>
      <c r="K128" s="759"/>
      <c r="L128" s="759"/>
    </row>
    <row r="129" spans="1:12" ht="24.95" customHeight="1">
      <c r="A129" s="757"/>
      <c r="D129" s="759"/>
      <c r="E129" s="759"/>
      <c r="F129" s="759"/>
      <c r="G129" s="759"/>
      <c r="H129" s="759"/>
      <c r="I129" s="759"/>
      <c r="J129" s="759"/>
      <c r="K129" s="759"/>
      <c r="L129" s="759"/>
    </row>
    <row r="130" spans="1:12" ht="24.95" customHeight="1">
      <c r="A130" s="757"/>
      <c r="D130" s="759"/>
      <c r="E130" s="759"/>
      <c r="F130" s="759"/>
      <c r="G130" s="759"/>
      <c r="H130" s="759"/>
      <c r="I130" s="759"/>
      <c r="J130" s="759"/>
      <c r="K130" s="759"/>
      <c r="L130" s="759"/>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V51"/>
  <sheetViews>
    <sheetView showGridLines="0" workbookViewId="0">
      <selection activeCell="E2" sqref="E2:K2"/>
    </sheetView>
  </sheetViews>
  <sheetFormatPr defaultColWidth="9.140625" defaultRowHeight="15"/>
  <cols>
    <col min="1" max="4" width="9.140625" style="532"/>
    <col min="5" max="5" width="10.140625" style="532" customWidth="1"/>
    <col min="6" max="6" width="10.42578125" style="532" customWidth="1"/>
    <col min="7" max="7" width="6.42578125" style="532" customWidth="1"/>
    <col min="8" max="8" width="6.28515625" style="532" customWidth="1"/>
    <col min="9" max="9" width="9.42578125" style="532" customWidth="1"/>
    <col min="10" max="10" width="8.85546875" style="532" customWidth="1"/>
    <col min="11" max="11" width="7.7109375" style="532" bestFit="1" customWidth="1"/>
    <col min="12" max="12" width="9.140625" style="532"/>
    <col min="13" max="13" width="18.85546875" bestFit="1" customWidth="1"/>
    <col min="14" max="22" width="8.7109375" customWidth="1"/>
    <col min="23" max="16384" width="9.140625" style="532"/>
  </cols>
  <sheetData>
    <row r="1" spans="5:11" ht="15.75">
      <c r="E1" s="3244" t="s">
        <v>558</v>
      </c>
      <c r="F1" s="3244"/>
      <c r="G1" s="3244"/>
      <c r="H1" s="3244"/>
      <c r="I1" s="3244"/>
      <c r="J1" s="3244"/>
      <c r="K1" s="3244"/>
    </row>
    <row r="2" spans="5:11" ht="15.75">
      <c r="E2" s="3244" t="s">
        <v>507</v>
      </c>
      <c r="F2" s="3244"/>
      <c r="G2" s="3244"/>
      <c r="H2" s="3244"/>
      <c r="I2" s="3244"/>
      <c r="J2" s="3244"/>
      <c r="K2" s="3244"/>
    </row>
    <row r="3" spans="5:11" ht="15.75" thickBot="1">
      <c r="E3" s="3245" t="s">
        <v>518</v>
      </c>
      <c r="F3" s="3245"/>
      <c r="G3" s="3245"/>
      <c r="H3" s="3245"/>
      <c r="I3" s="3245"/>
      <c r="J3" s="3245"/>
      <c r="K3" s="3245"/>
    </row>
    <row r="4" spans="5:11" ht="46.5" customHeight="1" thickTop="1">
      <c r="E4" s="533" t="s">
        <v>216</v>
      </c>
      <c r="F4" s="534" t="s">
        <v>508</v>
      </c>
      <c r="G4" s="535" t="s">
        <v>509</v>
      </c>
      <c r="H4" s="535" t="s">
        <v>510</v>
      </c>
      <c r="I4" s="534" t="s">
        <v>511</v>
      </c>
      <c r="J4" s="534" t="s">
        <v>512</v>
      </c>
      <c r="K4" s="536" t="s">
        <v>513</v>
      </c>
    </row>
    <row r="5" spans="5:11">
      <c r="E5" s="537" t="s">
        <v>378</v>
      </c>
      <c r="F5" s="538" t="s">
        <v>379</v>
      </c>
      <c r="G5" s="539">
        <v>8.0725363586989332</v>
      </c>
      <c r="H5" s="539">
        <v>12.457908394182608</v>
      </c>
      <c r="I5" s="539">
        <v>9.8835314706414845</v>
      </c>
      <c r="J5" s="539">
        <v>4.72753605696699</v>
      </c>
      <c r="K5" s="540">
        <v>7.0375957998913758</v>
      </c>
    </row>
    <row r="6" spans="5:11">
      <c r="E6" s="537" t="s">
        <v>380</v>
      </c>
      <c r="F6" s="538" t="s">
        <v>381</v>
      </c>
      <c r="G6" s="539">
        <v>8.3505806599977017</v>
      </c>
      <c r="H6" s="539">
        <v>14.51075083362079</v>
      </c>
      <c r="I6" s="539">
        <v>10.137403702426123</v>
      </c>
      <c r="J6" s="539">
        <v>4.1175117856732211</v>
      </c>
      <c r="K6" s="540">
        <v>9.2020236863286176</v>
      </c>
    </row>
    <row r="7" spans="5:11">
      <c r="E7" s="537" t="s">
        <v>382</v>
      </c>
      <c r="F7" s="538" t="s">
        <v>383</v>
      </c>
      <c r="G7" s="539">
        <v>10.722800925925926</v>
      </c>
      <c r="H7" s="539">
        <v>18.65162037037037</v>
      </c>
      <c r="I7" s="539">
        <v>12.297453703703704</v>
      </c>
      <c r="J7" s="539">
        <v>5.0011574074074074</v>
      </c>
      <c r="K7" s="540">
        <v>12.343171296296298</v>
      </c>
    </row>
    <row r="8" spans="5:11">
      <c r="E8" s="537" t="s">
        <v>384</v>
      </c>
      <c r="F8" s="538" t="s">
        <v>385</v>
      </c>
      <c r="G8" s="539">
        <v>10.44293533346848</v>
      </c>
      <c r="H8" s="539">
        <v>19.116663288060007</v>
      </c>
      <c r="I8" s="539">
        <v>14.723798905331439</v>
      </c>
      <c r="J8" s="539">
        <v>5.4282383944861134</v>
      </c>
      <c r="K8" s="540">
        <v>12.759983782688019</v>
      </c>
    </row>
    <row r="9" spans="5:11">
      <c r="E9" s="537" t="s">
        <v>386</v>
      </c>
      <c r="F9" s="538" t="s">
        <v>387</v>
      </c>
      <c r="G9" s="539">
        <v>11.275714607247361</v>
      </c>
      <c r="H9" s="539">
        <v>20.307900067521949</v>
      </c>
      <c r="I9" s="539">
        <v>15.938780103533649</v>
      </c>
      <c r="J9" s="539">
        <v>5.9941480981318929</v>
      </c>
      <c r="K9" s="540">
        <v>13.064145847400404</v>
      </c>
    </row>
    <row r="10" spans="5:11">
      <c r="E10" s="537" t="s">
        <v>388</v>
      </c>
      <c r="F10" s="538" t="s">
        <v>389</v>
      </c>
      <c r="G10" s="539">
        <v>12.121108303712901</v>
      </c>
      <c r="H10" s="539">
        <v>22.634148430474067</v>
      </c>
      <c r="I10" s="539">
        <v>18.439467260502763</v>
      </c>
      <c r="J10" s="539">
        <v>8.2073572866258413</v>
      </c>
      <c r="K10" s="540">
        <v>14.259346494796796</v>
      </c>
    </row>
    <row r="11" spans="5:11">
      <c r="E11" s="537" t="s">
        <v>390</v>
      </c>
      <c r="F11" s="538" t="s">
        <v>391</v>
      </c>
      <c r="G11" s="539">
        <v>11.747171055040832</v>
      </c>
      <c r="H11" s="539">
        <v>23.099205331966168</v>
      </c>
      <c r="I11" s="539">
        <v>18.901380598381365</v>
      </c>
      <c r="J11" s="539">
        <v>9.1482037572783526</v>
      </c>
      <c r="K11" s="540">
        <v>15.172666349287731</v>
      </c>
    </row>
    <row r="12" spans="5:11">
      <c r="E12" s="537" t="s">
        <v>392</v>
      </c>
      <c r="F12" s="538" t="s">
        <v>393</v>
      </c>
      <c r="G12" s="539">
        <v>11.654511423776945</v>
      </c>
      <c r="H12" s="539">
        <v>24.067380921647089</v>
      </c>
      <c r="I12" s="539">
        <v>19.501419904479153</v>
      </c>
      <c r="J12" s="539">
        <v>8.5136181747773314</v>
      </c>
      <c r="K12" s="540">
        <v>15.835161998192849</v>
      </c>
    </row>
    <row r="13" spans="5:11">
      <c r="E13" s="537" t="s">
        <v>394</v>
      </c>
      <c r="F13" s="538" t="s">
        <v>395</v>
      </c>
      <c r="G13" s="539">
        <v>12.881431237226391</v>
      </c>
      <c r="H13" s="539">
        <v>27.316726400284359</v>
      </c>
      <c r="I13" s="539">
        <v>25.150025176979351</v>
      </c>
      <c r="J13" s="539">
        <v>7.9947276443233308</v>
      </c>
      <c r="K13" s="540">
        <v>18.620597731109861</v>
      </c>
    </row>
    <row r="14" spans="5:11">
      <c r="E14" s="537" t="s">
        <v>396</v>
      </c>
      <c r="F14" s="538" t="s">
        <v>397</v>
      </c>
      <c r="G14" s="539">
        <v>12.519675044427519</v>
      </c>
      <c r="H14" s="539">
        <v>26.542777354658543</v>
      </c>
      <c r="I14" s="539">
        <v>24.941609545569943</v>
      </c>
      <c r="J14" s="539">
        <v>8.0578827113480571</v>
      </c>
      <c r="K14" s="540">
        <v>17.941101802487943</v>
      </c>
    </row>
    <row r="15" spans="5:11">
      <c r="E15" s="537" t="s">
        <v>398</v>
      </c>
      <c r="F15" s="538" t="s">
        <v>399</v>
      </c>
      <c r="G15" s="539">
        <v>11.762938158713808</v>
      </c>
      <c r="H15" s="539">
        <v>26.394917036941639</v>
      </c>
      <c r="I15" s="539">
        <v>26.94077747010969</v>
      </c>
      <c r="J15" s="539">
        <v>8.6646489363985655</v>
      </c>
      <c r="K15" s="540">
        <v>18.322922703758561</v>
      </c>
    </row>
    <row r="16" spans="5:11">
      <c r="E16" s="537" t="s">
        <v>400</v>
      </c>
      <c r="F16" s="538" t="s">
        <v>401</v>
      </c>
      <c r="G16" s="539">
        <v>12.612229518785661</v>
      </c>
      <c r="H16" s="539">
        <v>27.198837334481645</v>
      </c>
      <c r="I16" s="539">
        <v>27.492912764201382</v>
      </c>
      <c r="J16" s="539">
        <v>9.2724369325725764</v>
      </c>
      <c r="K16" s="540">
        <v>18.437040226791545</v>
      </c>
    </row>
    <row r="17" spans="5:11">
      <c r="E17" s="537" t="s">
        <v>402</v>
      </c>
      <c r="F17" s="538" t="s">
        <v>403</v>
      </c>
      <c r="G17" s="539">
        <v>12.714831516973568</v>
      </c>
      <c r="H17" s="539">
        <v>27.399160716522612</v>
      </c>
      <c r="I17" s="539">
        <v>27.87658148565702</v>
      </c>
      <c r="J17" s="539">
        <v>9.602436427408243</v>
      </c>
      <c r="K17" s="540">
        <v>18.496179381185019</v>
      </c>
    </row>
    <row r="18" spans="5:11">
      <c r="E18" s="537" t="s">
        <v>404</v>
      </c>
      <c r="F18" s="538" t="s">
        <v>405</v>
      </c>
      <c r="G18" s="539">
        <v>12.478350193743013</v>
      </c>
      <c r="H18" s="539">
        <v>27.855563935193615</v>
      </c>
      <c r="I18" s="539">
        <v>26.615998751722884</v>
      </c>
      <c r="J18" s="539">
        <v>10.3335240423374</v>
      </c>
      <c r="K18" s="540">
        <v>19.441786076508986</v>
      </c>
    </row>
    <row r="19" spans="5:11">
      <c r="E19" s="537" t="s">
        <v>406</v>
      </c>
      <c r="F19" s="538" t="s">
        <v>407</v>
      </c>
      <c r="G19" s="539">
        <v>13.19076957544528</v>
      </c>
      <c r="H19" s="539">
        <v>29.80295732048841</v>
      </c>
      <c r="I19" s="539">
        <v>29.779657219670664</v>
      </c>
      <c r="J19" s="539">
        <v>11.601881931219895</v>
      </c>
      <c r="K19" s="540">
        <v>21.232888988461969</v>
      </c>
    </row>
    <row r="20" spans="5:11">
      <c r="E20" s="537" t="s">
        <v>408</v>
      </c>
      <c r="F20" s="538" t="s">
        <v>409</v>
      </c>
      <c r="G20" s="539">
        <v>13.753190995590622</v>
      </c>
      <c r="H20" s="539">
        <v>30.51017250715557</v>
      </c>
      <c r="I20" s="539">
        <v>28.681828730563936</v>
      </c>
      <c r="J20" s="539">
        <v>11.301539413630387</v>
      </c>
      <c r="K20" s="540">
        <v>21.162102576003715</v>
      </c>
    </row>
    <row r="21" spans="5:11">
      <c r="E21" s="537" t="s">
        <v>410</v>
      </c>
      <c r="F21" s="538" t="s">
        <v>411</v>
      </c>
      <c r="G21" s="539">
        <v>13.527955470632222</v>
      </c>
      <c r="H21" s="539">
        <v>31.330481016864674</v>
      </c>
      <c r="I21" s="539">
        <v>28.654482013790805</v>
      </c>
      <c r="J21" s="539">
        <v>11.721109911107419</v>
      </c>
      <c r="K21" s="540">
        <v>22.171222065298661</v>
      </c>
    </row>
    <row r="22" spans="5:11">
      <c r="E22" s="537" t="s">
        <v>412</v>
      </c>
      <c r="F22" s="538" t="s">
        <v>413</v>
      </c>
      <c r="G22" s="539">
        <v>13.016315800036121</v>
      </c>
      <c r="H22" s="539">
        <v>30.551486082401812</v>
      </c>
      <c r="I22" s="539">
        <v>27.834594312548916</v>
      </c>
      <c r="J22" s="539">
        <v>11.89414464134005</v>
      </c>
      <c r="K22" s="540">
        <v>22.295249754159226</v>
      </c>
    </row>
    <row r="23" spans="5:11">
      <c r="E23" s="537" t="s">
        <v>414</v>
      </c>
      <c r="F23" s="538" t="s">
        <v>415</v>
      </c>
      <c r="G23" s="539">
        <v>13.898900124800257</v>
      </c>
      <c r="H23" s="539">
        <v>34.012445035398947</v>
      </c>
      <c r="I23" s="539">
        <v>28.811889849189964</v>
      </c>
      <c r="J23" s="539">
        <v>12.368580659458578</v>
      </c>
      <c r="K23" s="540">
        <v>25.393412412377391</v>
      </c>
    </row>
    <row r="24" spans="5:11">
      <c r="E24" s="537" t="s">
        <v>416</v>
      </c>
      <c r="F24" s="538" t="s">
        <v>417</v>
      </c>
      <c r="G24" s="539">
        <v>14.307278493717138</v>
      </c>
      <c r="H24" s="539">
        <v>35.016008270103178</v>
      </c>
      <c r="I24" s="539">
        <v>29.019681641173879</v>
      </c>
      <c r="J24" s="539">
        <v>14.85753141434823</v>
      </c>
      <c r="K24" s="540">
        <v>26.179543538480065</v>
      </c>
    </row>
    <row r="25" spans="5:11">
      <c r="E25" s="537" t="s">
        <v>418</v>
      </c>
      <c r="F25" s="538" t="s">
        <v>419</v>
      </c>
      <c r="G25" s="539">
        <v>15.049800387817944</v>
      </c>
      <c r="H25" s="539">
        <v>36.949788981407544</v>
      </c>
      <c r="I25" s="539">
        <v>32.934732519676061</v>
      </c>
      <c r="J25" s="539">
        <v>19.13680848636934</v>
      </c>
      <c r="K25" s="540">
        <v>27.852401049389751</v>
      </c>
    </row>
    <row r="26" spans="5:11">
      <c r="E26" s="537" t="s">
        <v>420</v>
      </c>
      <c r="F26" s="538" t="s">
        <v>421</v>
      </c>
      <c r="G26" s="539">
        <v>14.66295452628027</v>
      </c>
      <c r="H26" s="539">
        <v>37.222724405716058</v>
      </c>
      <c r="I26" s="539">
        <v>35.862208884228622</v>
      </c>
      <c r="J26" s="539">
        <v>22.306870271942405</v>
      </c>
      <c r="K26" s="540">
        <v>28.608951722087632</v>
      </c>
    </row>
    <row r="27" spans="5:11">
      <c r="E27" s="537" t="s">
        <v>422</v>
      </c>
      <c r="F27" s="538" t="s">
        <v>423</v>
      </c>
      <c r="G27" s="539">
        <v>16.100430283088478</v>
      </c>
      <c r="H27" s="539">
        <v>45.082616491927283</v>
      </c>
      <c r="I27" s="539">
        <v>35.975765829034664</v>
      </c>
      <c r="J27" s="539">
        <v>23.050161668086684</v>
      </c>
      <c r="K27" s="540">
        <v>29.069847030262412</v>
      </c>
    </row>
    <row r="28" spans="5:11">
      <c r="E28" s="537" t="s">
        <v>424</v>
      </c>
      <c r="F28" s="538" t="s">
        <v>425</v>
      </c>
      <c r="G28" s="539">
        <v>16.97302597683192</v>
      </c>
      <c r="H28" s="539">
        <v>50.790340540810043</v>
      </c>
      <c r="I28" s="539">
        <v>38.495604048596455</v>
      </c>
      <c r="J28" s="539">
        <v>25.538101015473085</v>
      </c>
      <c r="K28" s="540">
        <v>34.03918961591517</v>
      </c>
    </row>
    <row r="29" spans="5:11">
      <c r="E29" s="537" t="s">
        <v>426</v>
      </c>
      <c r="F29" s="538" t="s">
        <v>427</v>
      </c>
      <c r="G29" s="539">
        <v>17.828444959010163</v>
      </c>
      <c r="H29" s="539">
        <v>54.415558596171167</v>
      </c>
      <c r="I29" s="539">
        <v>39.420616543287842</v>
      </c>
      <c r="J29" s="539">
        <v>26.547059373867079</v>
      </c>
      <c r="K29" s="540">
        <v>37.098317136207889</v>
      </c>
    </row>
    <row r="30" spans="5:11">
      <c r="E30" s="537" t="s">
        <v>428</v>
      </c>
      <c r="F30" s="538" t="s">
        <v>429</v>
      </c>
      <c r="G30" s="539">
        <v>18.597953031452903</v>
      </c>
      <c r="H30" s="539">
        <v>56.51145754279451</v>
      </c>
      <c r="I30" s="539">
        <v>41.635334977654104</v>
      </c>
      <c r="J30" s="539">
        <v>28.840859263007001</v>
      </c>
      <c r="K30" s="540">
        <v>40.741815287966951</v>
      </c>
    </row>
    <row r="31" spans="5:11">
      <c r="E31" s="537" t="s">
        <v>430</v>
      </c>
      <c r="F31" s="538" t="s">
        <v>431</v>
      </c>
      <c r="G31" s="539">
        <v>17.475170943945781</v>
      </c>
      <c r="H31" s="539">
        <v>50.731293557015668</v>
      </c>
      <c r="I31" s="539">
        <v>42.551147289244625</v>
      </c>
      <c r="J31" s="539">
        <v>28.709500610392759</v>
      </c>
      <c r="K31" s="540">
        <v>41.040906506854739</v>
      </c>
    </row>
    <row r="32" spans="5:11">
      <c r="E32" s="537" t="s">
        <v>432</v>
      </c>
      <c r="F32" s="538" t="s">
        <v>433</v>
      </c>
      <c r="G32" s="539">
        <v>18.229486573960202</v>
      </c>
      <c r="H32" s="539">
        <v>53.523766821999672</v>
      </c>
      <c r="I32" s="539">
        <v>45.124857708137903</v>
      </c>
      <c r="J32" s="539">
        <v>29.016722422585605</v>
      </c>
      <c r="K32" s="540">
        <v>39.989313146570957</v>
      </c>
    </row>
    <row r="33" spans="5:16">
      <c r="E33" s="537" t="s">
        <v>434</v>
      </c>
      <c r="F33" s="538" t="s">
        <v>435</v>
      </c>
      <c r="G33" s="539">
        <v>19.090569265243342</v>
      </c>
      <c r="H33" s="539">
        <v>56.33657774500184</v>
      </c>
      <c r="I33" s="539">
        <v>46.409876663599</v>
      </c>
      <c r="J33" s="539">
        <v>30.667897795953525</v>
      </c>
      <c r="K33" s="540">
        <v>41.186707054208291</v>
      </c>
    </row>
    <row r="34" spans="5:16">
      <c r="E34" s="537" t="s">
        <v>436</v>
      </c>
      <c r="F34" s="538" t="s">
        <v>437</v>
      </c>
      <c r="G34" s="539">
        <v>18.669024068978228</v>
      </c>
      <c r="H34" s="539">
        <v>55.974021376844675</v>
      </c>
      <c r="I34" s="539">
        <v>46.779593441254661</v>
      </c>
      <c r="J34" s="539">
        <v>32.141000728459673</v>
      </c>
      <c r="K34" s="540">
        <v>43.330545562264668</v>
      </c>
    </row>
    <row r="35" spans="5:16">
      <c r="E35" s="537" t="s">
        <v>438</v>
      </c>
      <c r="F35" s="538" t="s">
        <v>439</v>
      </c>
      <c r="G35" s="539">
        <v>19.181964398417414</v>
      </c>
      <c r="H35" s="539">
        <v>58.842388685673185</v>
      </c>
      <c r="I35" s="539">
        <v>48.379995656688365</v>
      </c>
      <c r="J35" s="539">
        <v>33.426007614368217</v>
      </c>
      <c r="K35" s="540">
        <v>42.494028794798879</v>
      </c>
    </row>
    <row r="36" spans="5:16">
      <c r="E36" s="537" t="s">
        <v>440</v>
      </c>
      <c r="F36" s="538" t="s">
        <v>441</v>
      </c>
      <c r="G36" s="539">
        <v>19.399341674769605</v>
      </c>
      <c r="H36" s="539">
        <v>60.469025385118726</v>
      </c>
      <c r="I36" s="539">
        <v>50.09056940698747</v>
      </c>
      <c r="J36" s="539">
        <v>37.238397514692302</v>
      </c>
      <c r="K36" s="540">
        <v>44.333137334042725</v>
      </c>
    </row>
    <row r="37" spans="5:16">
      <c r="E37" s="537" t="s">
        <v>317</v>
      </c>
      <c r="F37" s="538" t="s">
        <v>442</v>
      </c>
      <c r="G37" s="539">
        <v>21.206125506385558</v>
      </c>
      <c r="H37" s="539">
        <v>68.062482259352748</v>
      </c>
      <c r="I37" s="539">
        <v>50.180212712032869</v>
      </c>
      <c r="J37" s="539">
        <v>37.574507755473384</v>
      </c>
      <c r="K37" s="540">
        <v>45.952309870640832</v>
      </c>
    </row>
    <row r="38" spans="5:16">
      <c r="E38" s="537" t="s">
        <v>316</v>
      </c>
      <c r="F38" s="538" t="s">
        <v>443</v>
      </c>
      <c r="G38" s="539">
        <v>24.085992920489684</v>
      </c>
      <c r="H38" s="539">
        <v>77.302130568649474</v>
      </c>
      <c r="I38" s="539">
        <v>54.223975120963132</v>
      </c>
      <c r="J38" s="539">
        <v>41.663799808521411</v>
      </c>
      <c r="K38" s="540">
        <v>51.678956757423023</v>
      </c>
    </row>
    <row r="39" spans="5:16">
      <c r="E39" s="537" t="s">
        <v>315</v>
      </c>
      <c r="F39" s="538" t="s">
        <v>444</v>
      </c>
      <c r="G39" s="539">
        <v>22.074805539459252</v>
      </c>
      <c r="H39" s="539">
        <v>72.81390783980676</v>
      </c>
      <c r="I39" s="539">
        <v>56.732454670183785</v>
      </c>
      <c r="J39" s="539">
        <v>44.35566004868484</v>
      </c>
      <c r="K39" s="540">
        <v>55.721222761915868</v>
      </c>
    </row>
    <row r="40" spans="5:16">
      <c r="E40" s="511" t="s">
        <v>314</v>
      </c>
      <c r="F40" s="512" t="s">
        <v>445</v>
      </c>
      <c r="G40" s="539">
        <v>18.64153794008439</v>
      </c>
      <c r="H40" s="539">
        <v>77.241830176177061</v>
      </c>
      <c r="I40" s="539">
        <v>54.88605842525768</v>
      </c>
      <c r="J40" s="539">
        <v>41.973645932388976</v>
      </c>
      <c r="K40" s="540">
        <v>52.030718290922529</v>
      </c>
    </row>
    <row r="41" spans="5:16">
      <c r="E41" s="537" t="s">
        <v>515</v>
      </c>
      <c r="F41" s="538" t="s">
        <v>516</v>
      </c>
      <c r="G41" s="539">
        <v>16.266189453215851</v>
      </c>
      <c r="H41" s="539">
        <v>67.399495009322891</v>
      </c>
      <c r="I41" s="539">
        <v>66.587815991625547</v>
      </c>
      <c r="J41" s="539">
        <v>53.207523021057753</v>
      </c>
      <c r="K41" s="540">
        <v>60.224004388735466</v>
      </c>
    </row>
    <row r="42" spans="5:16">
      <c r="E42" s="537" t="s">
        <v>312</v>
      </c>
      <c r="F42" s="538" t="s">
        <v>447</v>
      </c>
      <c r="G42" s="539">
        <v>17.265643881586211</v>
      </c>
      <c r="H42" s="539">
        <v>74.004455706700625</v>
      </c>
      <c r="I42" s="539">
        <v>65.125587506653417</v>
      </c>
      <c r="J42" s="539">
        <v>53.021852296427298</v>
      </c>
      <c r="K42" s="540">
        <v>66.247238983143049</v>
      </c>
    </row>
    <row r="43" spans="5:16">
      <c r="E43" s="511" t="s">
        <v>311</v>
      </c>
      <c r="F43" s="512" t="s">
        <v>448</v>
      </c>
      <c r="G43" s="539">
        <v>17.792815206832334</v>
      </c>
      <c r="H43" s="539">
        <v>77.602811773367122</v>
      </c>
      <c r="I43" s="539">
        <v>68.782220681695563</v>
      </c>
      <c r="J43" s="539">
        <v>57.405292266791008</v>
      </c>
      <c r="K43" s="540">
        <v>70.093360446947273</v>
      </c>
    </row>
    <row r="44" spans="5:16">
      <c r="E44" s="511" t="s">
        <v>310</v>
      </c>
      <c r="F44" s="512" t="s">
        <v>449</v>
      </c>
      <c r="G44" s="539">
        <v>18.061739844341208</v>
      </c>
      <c r="H44" s="539">
        <v>79.711662573379101</v>
      </c>
      <c r="I44" s="539">
        <v>66.901424654387228</v>
      </c>
      <c r="J44" s="539">
        <v>58.579863853682376</v>
      </c>
      <c r="K44" s="540">
        <v>71.608101877164813</v>
      </c>
      <c r="N44" s="541"/>
      <c r="O44" s="541"/>
      <c r="P44" s="541"/>
    </row>
    <row r="45" spans="5:16">
      <c r="E45" s="511" t="s">
        <v>309</v>
      </c>
      <c r="F45" s="512" t="s">
        <v>450</v>
      </c>
      <c r="G45" s="539">
        <v>19.939662186580257</v>
      </c>
      <c r="H45" s="539">
        <v>88.153504940822003</v>
      </c>
      <c r="I45" s="539">
        <v>71.701343336347549</v>
      </c>
      <c r="J45" s="539">
        <v>64.499936171290884</v>
      </c>
      <c r="K45" s="540">
        <v>79.282218717237171</v>
      </c>
    </row>
    <row r="46" spans="5:16">
      <c r="E46" s="511" t="s">
        <v>63</v>
      </c>
      <c r="F46" s="512" t="s">
        <v>451</v>
      </c>
      <c r="G46" s="542">
        <v>22.33691447117117</v>
      </c>
      <c r="H46" s="542">
        <v>99.619000996972375</v>
      </c>
      <c r="I46" s="542">
        <v>80.142266388341028</v>
      </c>
      <c r="J46" s="542">
        <v>75.108014474409401</v>
      </c>
      <c r="K46" s="543">
        <v>89.510438030444462</v>
      </c>
    </row>
    <row r="47" spans="5:16">
      <c r="E47" s="511" t="s">
        <v>64</v>
      </c>
      <c r="F47" s="512" t="s">
        <v>452</v>
      </c>
      <c r="G47" s="542">
        <v>21.290107664227715</v>
      </c>
      <c r="H47" s="542">
        <v>96.904431355056133</v>
      </c>
      <c r="I47" s="542">
        <v>81.428227131474458</v>
      </c>
      <c r="J47" s="542">
        <v>74.674347002704394</v>
      </c>
      <c r="K47" s="543">
        <v>85.990421734417438</v>
      </c>
    </row>
    <row r="48" spans="5:16">
      <c r="E48" s="511" t="s">
        <v>65</v>
      </c>
      <c r="F48" s="512" t="s">
        <v>453</v>
      </c>
      <c r="G48" s="539">
        <v>21.983939136145878</v>
      </c>
      <c r="H48" s="539">
        <v>101.62695163700816</v>
      </c>
      <c r="I48" s="539">
        <v>90.507684872107689</v>
      </c>
      <c r="J48" s="539">
        <v>80.224711308530843</v>
      </c>
      <c r="K48" s="540">
        <v>90.054796783141839</v>
      </c>
    </row>
    <row r="49" spans="5:11">
      <c r="E49" s="511" t="s">
        <v>66</v>
      </c>
      <c r="F49" s="512" t="s">
        <v>454</v>
      </c>
      <c r="G49" s="539">
        <v>21.008564995012076</v>
      </c>
      <c r="H49" s="539">
        <v>103.56612085435492</v>
      </c>
      <c r="I49" s="539">
        <v>96.72507736582962</v>
      </c>
      <c r="J49" s="539">
        <v>84.141375773876916</v>
      </c>
      <c r="K49" s="540">
        <v>93.531669489919679</v>
      </c>
    </row>
    <row r="50" spans="5:11" ht="15.75" thickBot="1">
      <c r="E50" s="522" t="s">
        <v>67</v>
      </c>
      <c r="F50" s="523" t="s">
        <v>455</v>
      </c>
      <c r="G50" s="544">
        <v>22.73031658852457</v>
      </c>
      <c r="H50" s="544">
        <v>112.31540386572358</v>
      </c>
      <c r="I50" s="544">
        <v>100.67892396186168</v>
      </c>
      <c r="J50" s="544">
        <v>86.988436786093175</v>
      </c>
      <c r="K50" s="545">
        <v>101.92947638927339</v>
      </c>
    </row>
    <row r="51" spans="5:11" ht="15.75" thickTop="1">
      <c r="E51" s="546" t="s">
        <v>517</v>
      </c>
      <c r="F51" s="546"/>
      <c r="G51" s="546"/>
      <c r="H51" s="546"/>
      <c r="I51" s="546"/>
      <c r="J51" s="546"/>
      <c r="K51" s="546"/>
    </row>
  </sheetData>
  <mergeCells count="3">
    <mergeCell ref="E1:K1"/>
    <mergeCell ref="E2:K2"/>
    <mergeCell ref="E3:K3"/>
  </mergeCells>
  <pageMargins left="0.7" right="0.7" top="0.52" bottom="0.46" header="0.3" footer="0.3"/>
  <pageSetup paperSize="9" scale="97" fitToWidth="0" orientation="portrait" r:id="rId1"/>
  <rowBreaks count="1" manualBreakCount="1">
    <brk id="23" max="16383" man="1"/>
  </rowBreak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4:I39"/>
  <sheetViews>
    <sheetView showGridLines="0" topLeftCell="B1" workbookViewId="0">
      <selection activeCell="J6" sqref="J6"/>
    </sheetView>
  </sheetViews>
  <sheetFormatPr defaultColWidth="8.85546875" defaultRowHeight="15"/>
  <sheetData>
    <row r="4" spans="3:9">
      <c r="C4" s="136"/>
      <c r="D4" s="136"/>
      <c r="E4" s="136"/>
      <c r="F4" s="136"/>
      <c r="G4" s="136"/>
      <c r="H4" s="136"/>
      <c r="I4" s="136"/>
    </row>
    <row r="5" spans="3:9">
      <c r="C5" s="136"/>
      <c r="D5" s="136"/>
      <c r="E5" s="136"/>
      <c r="F5" s="136"/>
      <c r="G5" s="136"/>
      <c r="H5" s="136"/>
      <c r="I5" s="136"/>
    </row>
    <row r="6" spans="3:9">
      <c r="C6" s="136"/>
      <c r="D6" s="136"/>
      <c r="E6" s="136"/>
      <c r="F6" s="136"/>
      <c r="G6" s="136"/>
      <c r="H6" s="136"/>
      <c r="I6" s="136"/>
    </row>
    <row r="7" spans="3:9">
      <c r="C7" s="136"/>
      <c r="D7" s="136"/>
      <c r="E7" s="136"/>
      <c r="F7" s="136"/>
      <c r="G7" s="136"/>
      <c r="H7" s="136"/>
      <c r="I7" s="136"/>
    </row>
    <row r="8" spans="3:9">
      <c r="C8" s="136"/>
      <c r="D8" s="136"/>
      <c r="E8" s="136"/>
      <c r="F8" s="136"/>
      <c r="G8" s="136"/>
      <c r="H8" s="136"/>
      <c r="I8" s="136"/>
    </row>
    <row r="9" spans="3:9">
      <c r="C9" s="136"/>
      <c r="D9" s="136"/>
      <c r="E9" s="136"/>
      <c r="F9" s="136"/>
      <c r="G9" s="136"/>
      <c r="H9" s="136"/>
      <c r="I9" s="136"/>
    </row>
    <row r="10" spans="3:9">
      <c r="C10" s="136"/>
      <c r="D10" s="136"/>
      <c r="E10" s="136"/>
      <c r="F10" s="136"/>
      <c r="G10" s="136"/>
      <c r="H10" s="136"/>
      <c r="I10" s="136"/>
    </row>
    <row r="11" spans="3:9">
      <c r="C11" s="136"/>
      <c r="D11" s="136"/>
      <c r="E11" s="136"/>
      <c r="F11" s="136"/>
      <c r="G11" s="136"/>
      <c r="H11" s="136"/>
      <c r="I11" s="136"/>
    </row>
    <row r="12" spans="3:9">
      <c r="C12" s="136"/>
      <c r="D12" s="136"/>
      <c r="E12" s="136"/>
      <c r="F12" s="136"/>
      <c r="G12" s="136"/>
      <c r="H12" s="136"/>
      <c r="I12" s="136"/>
    </row>
    <row r="13" spans="3:9">
      <c r="C13" s="136"/>
      <c r="D13" s="136"/>
      <c r="E13" s="136"/>
      <c r="F13" s="136"/>
      <c r="G13" s="136"/>
      <c r="H13" s="136"/>
      <c r="I13" s="136"/>
    </row>
    <row r="14" spans="3:9">
      <c r="C14" s="136"/>
      <c r="D14" s="136"/>
      <c r="E14" s="136"/>
      <c r="F14" s="136"/>
      <c r="G14" s="136"/>
      <c r="H14" s="136"/>
      <c r="I14" s="136"/>
    </row>
    <row r="15" spans="3:9">
      <c r="C15" s="136"/>
      <c r="D15" s="136"/>
      <c r="E15" s="136"/>
      <c r="F15" s="136"/>
      <c r="G15" s="136"/>
      <c r="H15" s="136"/>
      <c r="I15" s="136"/>
    </row>
    <row r="16" spans="3:9">
      <c r="C16" s="136"/>
      <c r="D16" s="136"/>
      <c r="E16" s="136"/>
      <c r="F16" s="136"/>
      <c r="G16" s="136"/>
      <c r="H16" s="136"/>
      <c r="I16" s="136"/>
    </row>
    <row r="17" spans="3:9">
      <c r="C17" s="136"/>
      <c r="D17" s="136"/>
      <c r="E17" s="136"/>
      <c r="F17" s="136"/>
      <c r="G17" s="136"/>
      <c r="H17" s="136"/>
      <c r="I17" s="136"/>
    </row>
    <row r="18" spans="3:9">
      <c r="C18" s="136"/>
      <c r="D18" s="136"/>
      <c r="E18" s="136"/>
      <c r="F18" s="136"/>
      <c r="G18" s="136"/>
      <c r="H18" s="136"/>
      <c r="I18" s="136"/>
    </row>
    <row r="19" spans="3:9">
      <c r="C19" s="136"/>
      <c r="D19" s="136"/>
      <c r="E19" s="136"/>
      <c r="F19" s="136"/>
      <c r="G19" s="136"/>
      <c r="H19" s="136"/>
      <c r="I19" s="136"/>
    </row>
    <row r="20" spans="3:9">
      <c r="C20" s="136"/>
      <c r="D20" s="136"/>
      <c r="E20" s="136"/>
      <c r="F20" s="136"/>
      <c r="G20" s="136"/>
      <c r="H20" s="136"/>
      <c r="I20" s="136"/>
    </row>
    <row r="21" spans="3:9">
      <c r="C21" s="136"/>
      <c r="D21" s="136"/>
      <c r="E21" s="136"/>
      <c r="F21" s="136"/>
      <c r="G21" s="136"/>
      <c r="H21" s="136"/>
      <c r="I21" s="136"/>
    </row>
    <row r="22" spans="3:9">
      <c r="C22" s="136"/>
      <c r="D22" s="136"/>
      <c r="E22" s="136"/>
      <c r="F22" s="136"/>
      <c r="G22" s="136"/>
      <c r="H22" s="136"/>
      <c r="I22" s="136"/>
    </row>
    <row r="23" spans="3:9">
      <c r="C23" s="136"/>
      <c r="D23" s="136"/>
      <c r="E23" s="136"/>
      <c r="F23" s="136"/>
      <c r="G23" s="136"/>
      <c r="H23" s="136"/>
      <c r="I23" s="136"/>
    </row>
    <row r="24" spans="3:9">
      <c r="C24" s="136"/>
      <c r="D24" s="136"/>
      <c r="E24" s="136"/>
      <c r="F24" s="136"/>
      <c r="G24" s="136"/>
      <c r="H24" s="136"/>
      <c r="I24" s="136"/>
    </row>
    <row r="25" spans="3:9">
      <c r="C25" s="136"/>
      <c r="D25" s="136"/>
      <c r="E25" s="136"/>
      <c r="F25" s="136"/>
      <c r="G25" s="136"/>
      <c r="H25" s="136"/>
      <c r="I25" s="136"/>
    </row>
    <row r="26" spans="3:9">
      <c r="C26" s="136"/>
      <c r="D26" s="136"/>
      <c r="E26" s="136"/>
      <c r="F26" s="136"/>
      <c r="G26" s="136"/>
      <c r="H26" s="136"/>
      <c r="I26" s="136"/>
    </row>
    <row r="27" spans="3:9">
      <c r="C27" s="136"/>
      <c r="D27" s="136"/>
      <c r="E27" s="136"/>
      <c r="F27" s="136"/>
      <c r="G27" s="136"/>
      <c r="H27" s="136"/>
      <c r="I27" s="136"/>
    </row>
    <row r="28" spans="3:9">
      <c r="C28" s="136"/>
      <c r="D28" s="136"/>
      <c r="E28" s="136"/>
      <c r="F28" s="136"/>
      <c r="G28" s="136"/>
      <c r="H28" s="136"/>
      <c r="I28" s="136"/>
    </row>
    <row r="29" spans="3:9">
      <c r="C29" s="136"/>
      <c r="D29" s="136"/>
      <c r="E29" s="136"/>
      <c r="F29" s="136"/>
      <c r="G29" s="136"/>
      <c r="H29" s="136"/>
      <c r="I29" s="136"/>
    </row>
    <row r="30" spans="3:9">
      <c r="C30" s="136"/>
      <c r="D30" s="136"/>
      <c r="E30" s="136"/>
      <c r="F30" s="136"/>
      <c r="G30" s="136"/>
      <c r="H30" s="136"/>
      <c r="I30" s="136"/>
    </row>
    <row r="31" spans="3:9">
      <c r="C31" s="136"/>
      <c r="D31" s="136"/>
      <c r="E31" s="136"/>
      <c r="F31" s="136"/>
      <c r="G31" s="136"/>
      <c r="H31" s="136"/>
      <c r="I31" s="136"/>
    </row>
    <row r="32" spans="3:9">
      <c r="C32" s="136"/>
      <c r="D32" s="136"/>
      <c r="E32" s="136"/>
      <c r="F32" s="136"/>
      <c r="G32" s="136"/>
      <c r="H32" s="136"/>
      <c r="I32" s="136"/>
    </row>
    <row r="33" spans="3:9">
      <c r="C33" s="136"/>
      <c r="D33" s="136"/>
      <c r="E33" s="136"/>
      <c r="F33" s="136"/>
      <c r="G33" s="136"/>
      <c r="H33" s="136"/>
      <c r="I33" s="136"/>
    </row>
    <row r="34" spans="3:9">
      <c r="C34" s="136"/>
      <c r="D34" s="136"/>
      <c r="E34" s="136"/>
      <c r="F34" s="136"/>
      <c r="G34" s="136"/>
      <c r="H34" s="136"/>
      <c r="I34" s="136"/>
    </row>
    <row r="35" spans="3:9">
      <c r="C35" s="136"/>
      <c r="D35" s="136"/>
      <c r="E35" s="136"/>
      <c r="F35" s="136"/>
      <c r="G35" s="136"/>
      <c r="H35" s="136"/>
      <c r="I35" s="136"/>
    </row>
    <row r="36" spans="3:9">
      <c r="C36" s="136"/>
      <c r="D36" s="136"/>
      <c r="E36" s="136"/>
      <c r="F36" s="136"/>
      <c r="G36" s="136"/>
      <c r="H36" s="136"/>
      <c r="I36" s="136"/>
    </row>
    <row r="37" spans="3:9">
      <c r="C37" s="136"/>
      <c r="D37" s="136"/>
      <c r="E37" s="136"/>
      <c r="F37" s="136"/>
      <c r="G37" s="136"/>
      <c r="H37" s="136"/>
      <c r="I37" s="136"/>
    </row>
    <row r="38" spans="3:9">
      <c r="C38" s="136"/>
      <c r="D38" s="136"/>
      <c r="E38" s="136"/>
      <c r="F38" s="136"/>
      <c r="G38" s="136"/>
      <c r="H38" s="136"/>
      <c r="I38" s="136"/>
    </row>
    <row r="39" spans="3:9">
      <c r="C39" s="136"/>
      <c r="D39" s="136"/>
      <c r="E39" s="136"/>
      <c r="F39" s="136"/>
      <c r="G39" s="136"/>
      <c r="H39" s="136"/>
      <c r="I39" s="136"/>
    </row>
  </sheetData>
  <pageMargins left="0.7" right="0.25" top="0.25" bottom="0.25" header="0" footer="0.3"/>
  <pageSetup paperSize="9" scale="87"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2</xdr:col>
                <xdr:colOff>76200</xdr:colOff>
                <xdr:row>7</xdr:row>
                <xdr:rowOff>28575</xdr:rowOff>
              </from>
              <to>
                <xdr:col>11</xdr:col>
                <xdr:colOff>200025</xdr:colOff>
                <xdr:row>55</xdr:row>
                <xdr:rowOff>28575</xdr:rowOff>
              </to>
            </anchor>
          </objectPr>
        </oleObject>
      </mc:Choice>
      <mc:Fallback>
        <oleObject progId="Word.Document.12" shapeId="204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0"/>
  <sheetViews>
    <sheetView showGridLines="0" zoomScale="90" zoomScaleNormal="90" workbookViewId="0">
      <selection activeCell="F15" sqref="F15"/>
    </sheetView>
  </sheetViews>
  <sheetFormatPr defaultColWidth="14.42578125" defaultRowHeight="15" customHeight="1"/>
  <cols>
    <col min="1" max="1" width="10.140625" style="826" customWidth="1"/>
    <col min="2" max="2" width="37.85546875" style="826" customWidth="1"/>
    <col min="3" max="3" width="16.5703125" style="826" customWidth="1"/>
    <col min="4" max="6" width="16.7109375" style="826" customWidth="1"/>
    <col min="7" max="7" width="17.7109375" style="826" customWidth="1"/>
    <col min="8" max="8" width="11.85546875" style="826" customWidth="1"/>
    <col min="9" max="9" width="12.140625" style="826" customWidth="1"/>
    <col min="10" max="10" width="11.42578125" style="826" bestFit="1" customWidth="1"/>
    <col min="11" max="11" width="11.42578125" style="826" customWidth="1"/>
    <col min="12" max="12" width="16.7109375" style="826" customWidth="1"/>
    <col min="13" max="13" width="13.85546875" style="827" customWidth="1"/>
    <col min="14" max="14" width="18.7109375" style="827" bestFit="1" customWidth="1"/>
    <col min="15" max="23" width="8.42578125" style="826" customWidth="1"/>
    <col min="24" max="16384" width="14.42578125" style="826"/>
  </cols>
  <sheetData>
    <row r="1" spans="1:27" ht="15.75" customHeight="1">
      <c r="A1" s="831"/>
      <c r="B1" s="2587" t="s">
        <v>725</v>
      </c>
      <c r="C1" s="2588"/>
      <c r="D1" s="2588"/>
      <c r="E1" s="2588"/>
      <c r="F1" s="2588"/>
      <c r="G1" s="2588"/>
      <c r="H1" s="2588"/>
      <c r="I1" s="2588"/>
      <c r="J1" s="831"/>
      <c r="K1" s="831"/>
      <c r="L1" s="833"/>
      <c r="M1" s="832"/>
      <c r="N1" s="832"/>
      <c r="O1" s="831"/>
      <c r="P1" s="831"/>
      <c r="Q1" s="831"/>
      <c r="R1" s="831"/>
      <c r="S1" s="831"/>
      <c r="T1" s="831"/>
      <c r="U1" s="831"/>
      <c r="V1" s="831"/>
      <c r="W1" s="831"/>
      <c r="X1" s="828"/>
      <c r="Y1" s="828"/>
      <c r="Z1" s="828"/>
      <c r="AA1" s="828"/>
    </row>
    <row r="2" spans="1:27" ht="15.75" customHeight="1">
      <c r="A2" s="831"/>
      <c r="B2" s="2587" t="s">
        <v>724</v>
      </c>
      <c r="C2" s="2588"/>
      <c r="D2" s="2588"/>
      <c r="E2" s="2588"/>
      <c r="F2" s="2588"/>
      <c r="G2" s="2588"/>
      <c r="H2" s="2588"/>
      <c r="I2" s="2588"/>
      <c r="J2" s="831"/>
      <c r="K2" s="831"/>
      <c r="L2" s="833"/>
      <c r="M2" s="832"/>
      <c r="N2" s="832"/>
      <c r="O2" s="831"/>
      <c r="P2" s="831"/>
      <c r="Q2" s="831"/>
      <c r="R2" s="831"/>
      <c r="S2" s="831"/>
      <c r="T2" s="831"/>
      <c r="U2" s="831"/>
      <c r="V2" s="831"/>
      <c r="W2" s="831"/>
      <c r="X2" s="828"/>
      <c r="Y2" s="828"/>
      <c r="Z2" s="828"/>
      <c r="AA2" s="828"/>
    </row>
    <row r="3" spans="1:27" ht="15.75" customHeight="1">
      <c r="A3" s="831"/>
      <c r="B3" s="2589"/>
      <c r="C3" s="2588"/>
      <c r="D3" s="2588"/>
      <c r="E3" s="2588"/>
      <c r="F3" s="2588"/>
      <c r="G3" s="2588"/>
      <c r="H3" s="2588"/>
      <c r="I3" s="2588"/>
      <c r="J3" s="831"/>
      <c r="K3" s="831"/>
      <c r="L3" s="833"/>
      <c r="M3" s="832"/>
      <c r="N3" s="832"/>
      <c r="O3" s="831"/>
      <c r="P3" s="831"/>
      <c r="Q3" s="831"/>
      <c r="R3" s="831"/>
      <c r="S3" s="831"/>
      <c r="T3" s="831"/>
      <c r="U3" s="831"/>
      <c r="V3" s="831"/>
      <c r="W3" s="831"/>
      <c r="X3" s="828"/>
      <c r="Y3" s="828"/>
      <c r="Z3" s="828"/>
      <c r="AA3" s="828"/>
    </row>
    <row r="4" spans="1:27" ht="17.25" customHeight="1" thickBot="1">
      <c r="A4" s="831"/>
      <c r="B4" s="831" t="s">
        <v>45</v>
      </c>
      <c r="C4" s="831"/>
      <c r="D4" s="831"/>
      <c r="E4" s="831"/>
      <c r="F4" s="832"/>
      <c r="G4" s="832"/>
      <c r="H4" s="2590" t="s">
        <v>184</v>
      </c>
      <c r="I4" s="2591"/>
      <c r="J4" s="831"/>
      <c r="K4" s="831"/>
      <c r="L4" s="833"/>
      <c r="M4" s="832"/>
      <c r="N4" s="832"/>
      <c r="O4" s="831"/>
      <c r="P4" s="831"/>
      <c r="Q4" s="831"/>
      <c r="R4" s="831"/>
      <c r="S4" s="831"/>
      <c r="T4" s="831"/>
      <c r="U4" s="831"/>
      <c r="V4" s="831"/>
      <c r="W4" s="831"/>
      <c r="X4" s="828"/>
      <c r="Y4" s="828"/>
      <c r="Z4" s="828"/>
      <c r="AA4" s="828"/>
    </row>
    <row r="5" spans="1:27" ht="21" customHeight="1" thickTop="1">
      <c r="A5" s="831"/>
      <c r="B5" s="2592" t="s">
        <v>61</v>
      </c>
      <c r="C5" s="2594" t="s">
        <v>66</v>
      </c>
      <c r="D5" s="2595"/>
      <c r="E5" s="2596" t="s">
        <v>723</v>
      </c>
      <c r="F5" s="2595"/>
      <c r="G5" s="889" t="s">
        <v>722</v>
      </c>
      <c r="H5" s="2596" t="s">
        <v>659</v>
      </c>
      <c r="I5" s="2597"/>
      <c r="J5" s="831"/>
      <c r="K5" s="831"/>
      <c r="L5" s="833"/>
      <c r="M5" s="832"/>
      <c r="N5" s="832"/>
      <c r="O5" s="831"/>
      <c r="P5" s="831"/>
      <c r="Q5" s="831"/>
      <c r="R5" s="831"/>
      <c r="S5" s="831"/>
      <c r="T5" s="831"/>
      <c r="U5" s="831"/>
      <c r="V5" s="831"/>
      <c r="W5" s="831"/>
      <c r="X5" s="828"/>
      <c r="Y5" s="828"/>
      <c r="Z5" s="828"/>
      <c r="AA5" s="828"/>
    </row>
    <row r="6" spans="1:27" ht="15.75">
      <c r="A6" s="831"/>
      <c r="B6" s="2593"/>
      <c r="C6" s="888" t="s">
        <v>167</v>
      </c>
      <c r="D6" s="887" t="s">
        <v>562</v>
      </c>
      <c r="E6" s="888" t="s">
        <v>62</v>
      </c>
      <c r="F6" s="887" t="s">
        <v>562</v>
      </c>
      <c r="G6" s="887" t="s">
        <v>562</v>
      </c>
      <c r="H6" s="886" t="s">
        <v>67</v>
      </c>
      <c r="I6" s="885" t="s">
        <v>280</v>
      </c>
      <c r="J6" s="831"/>
      <c r="K6" s="831"/>
      <c r="L6" s="833"/>
      <c r="M6" s="832"/>
      <c r="N6" s="832"/>
      <c r="O6" s="831"/>
      <c r="P6" s="831"/>
      <c r="Q6" s="831"/>
      <c r="R6" s="831"/>
      <c r="S6" s="831"/>
      <c r="T6" s="831"/>
      <c r="U6" s="831"/>
      <c r="V6" s="831"/>
      <c r="W6" s="831"/>
      <c r="X6" s="828"/>
      <c r="Y6" s="828"/>
      <c r="Z6" s="828"/>
      <c r="AA6" s="828"/>
    </row>
    <row r="7" spans="1:27" ht="19.5" customHeight="1">
      <c r="A7" s="831"/>
      <c r="B7" s="880" t="s">
        <v>721</v>
      </c>
      <c r="C7" s="879">
        <v>97109.52102</v>
      </c>
      <c r="D7" s="879">
        <v>23744.930089000001</v>
      </c>
      <c r="E7" s="879">
        <v>97709.105197809986</v>
      </c>
      <c r="F7" s="879">
        <v>27166.770089999998</v>
      </c>
      <c r="G7" s="879">
        <v>31046.092906569407</v>
      </c>
      <c r="H7" s="878">
        <v>14.410823650246016</v>
      </c>
      <c r="I7" s="877">
        <v>14.279661526628715</v>
      </c>
      <c r="J7" s="832"/>
      <c r="K7" s="832"/>
      <c r="L7" s="832"/>
      <c r="M7" s="832"/>
      <c r="N7" s="832"/>
      <c r="O7" s="832"/>
      <c r="P7" s="832"/>
      <c r="Q7" s="831"/>
      <c r="R7" s="831"/>
      <c r="S7" s="831"/>
      <c r="T7" s="831"/>
      <c r="U7" s="831"/>
      <c r="V7" s="831"/>
      <c r="W7" s="831"/>
      <c r="X7" s="828"/>
      <c r="Y7" s="828"/>
      <c r="Z7" s="828"/>
      <c r="AA7" s="828"/>
    </row>
    <row r="8" spans="1:27" ht="19.5" customHeight="1">
      <c r="A8" s="831"/>
      <c r="B8" s="876" t="s">
        <v>720</v>
      </c>
      <c r="C8" s="875">
        <v>62731.83969999999</v>
      </c>
      <c r="D8" s="875">
        <v>13164.213737999999</v>
      </c>
      <c r="E8" s="875">
        <v>70108.885521999997</v>
      </c>
      <c r="F8" s="875">
        <v>17870.881149000001</v>
      </c>
      <c r="G8" s="875">
        <v>21333.752381000002</v>
      </c>
      <c r="H8" s="874">
        <v>35.75350191567972</v>
      </c>
      <c r="I8" s="873">
        <v>19.377171182148302</v>
      </c>
      <c r="J8" s="832"/>
      <c r="K8" s="832"/>
      <c r="L8" s="832"/>
      <c r="M8" s="832"/>
      <c r="N8" s="832"/>
      <c r="O8" s="832"/>
      <c r="P8" s="831"/>
      <c r="Q8" s="831"/>
      <c r="R8" s="831"/>
      <c r="S8" s="831"/>
      <c r="T8" s="831"/>
      <c r="U8" s="831"/>
      <c r="V8" s="831"/>
      <c r="W8" s="831"/>
      <c r="X8" s="828"/>
      <c r="Y8" s="828"/>
      <c r="Z8" s="828"/>
      <c r="AA8" s="828"/>
    </row>
    <row r="9" spans="1:27" ht="19.5" customHeight="1">
      <c r="A9" s="831"/>
      <c r="B9" s="876" t="s">
        <v>719</v>
      </c>
      <c r="C9" s="875">
        <v>2109.7991100000013</v>
      </c>
      <c r="D9" s="875">
        <v>564.09649300000001</v>
      </c>
      <c r="E9" s="875">
        <v>1191.1808935700001</v>
      </c>
      <c r="F9" s="875">
        <v>451.86368099999993</v>
      </c>
      <c r="G9" s="875">
        <v>211.56813399999999</v>
      </c>
      <c r="H9" s="874">
        <v>-19.896030801950062</v>
      </c>
      <c r="I9" s="873">
        <v>-53.17876986001891</v>
      </c>
      <c r="J9" s="832"/>
      <c r="K9" s="832"/>
      <c r="L9" s="832"/>
      <c r="M9" s="832"/>
      <c r="N9" s="832"/>
      <c r="O9" s="832"/>
      <c r="P9" s="831"/>
      <c r="Q9" s="831"/>
      <c r="R9" s="831"/>
      <c r="S9" s="831"/>
      <c r="T9" s="831"/>
      <c r="U9" s="831"/>
      <c r="V9" s="831"/>
      <c r="W9" s="831"/>
      <c r="X9" s="828"/>
      <c r="Y9" s="828"/>
      <c r="Z9" s="828"/>
      <c r="AA9" s="828"/>
    </row>
    <row r="10" spans="1:27" ht="19.5" customHeight="1">
      <c r="A10" s="831"/>
      <c r="B10" s="884" t="s">
        <v>718</v>
      </c>
      <c r="C10" s="883">
        <v>32267.882210000014</v>
      </c>
      <c r="D10" s="883">
        <v>10016.619858000002</v>
      </c>
      <c r="E10" s="883">
        <v>26409.038782240001</v>
      </c>
      <c r="F10" s="883">
        <v>8844.0252599999985</v>
      </c>
      <c r="G10" s="883">
        <v>9500.7723915694023</v>
      </c>
      <c r="H10" s="882">
        <v>-11.706489959918812</v>
      </c>
      <c r="I10" s="881">
        <v>7.4258848461204394</v>
      </c>
      <c r="J10" s="832"/>
      <c r="K10" s="832"/>
      <c r="L10" s="832"/>
      <c r="M10" s="832"/>
      <c r="N10" s="832"/>
      <c r="O10" s="832"/>
      <c r="P10" s="831"/>
      <c r="Q10" s="831"/>
      <c r="R10" s="831"/>
      <c r="S10" s="831"/>
      <c r="T10" s="831"/>
      <c r="U10" s="831"/>
      <c r="V10" s="831"/>
      <c r="W10" s="831"/>
      <c r="X10" s="828"/>
      <c r="Y10" s="828"/>
      <c r="Z10" s="828"/>
      <c r="AA10" s="828"/>
    </row>
    <row r="11" spans="1:27" ht="19.5" customHeight="1">
      <c r="A11" s="831"/>
      <c r="B11" s="880" t="s">
        <v>717</v>
      </c>
      <c r="C11" s="879">
        <v>1418535.3429599998</v>
      </c>
      <c r="D11" s="879">
        <v>373587.26042600005</v>
      </c>
      <c r="E11" s="879">
        <v>1196799.0528582497</v>
      </c>
      <c r="F11" s="879">
        <v>334949.363296</v>
      </c>
      <c r="G11" s="879">
        <v>292269.86056794936</v>
      </c>
      <c r="H11" s="878">
        <v>-10.342736056079644</v>
      </c>
      <c r="I11" s="877">
        <v>-12.741751189633433</v>
      </c>
      <c r="J11" s="832"/>
      <c r="K11" s="832"/>
      <c r="L11" s="832"/>
      <c r="M11" s="832"/>
      <c r="N11" s="832"/>
      <c r="O11" s="832"/>
      <c r="P11" s="831"/>
      <c r="Q11" s="831"/>
      <c r="R11" s="831"/>
      <c r="S11" s="831"/>
      <c r="T11" s="831"/>
      <c r="U11" s="831"/>
      <c r="V11" s="831"/>
      <c r="W11" s="831"/>
      <c r="X11" s="828"/>
      <c r="Y11" s="828"/>
      <c r="Z11" s="828"/>
      <c r="AA11" s="828"/>
    </row>
    <row r="12" spans="1:27" ht="19.5" customHeight="1">
      <c r="A12" s="831"/>
      <c r="B12" s="876" t="s">
        <v>716</v>
      </c>
      <c r="C12" s="875">
        <v>917922.2111599982</v>
      </c>
      <c r="D12" s="875">
        <v>236123.41987100005</v>
      </c>
      <c r="E12" s="875">
        <v>735294.81326105585</v>
      </c>
      <c r="F12" s="875">
        <v>207412.34891299999</v>
      </c>
      <c r="G12" s="875">
        <v>193624.26764199999</v>
      </c>
      <c r="H12" s="874">
        <v>-12.159877291581793</v>
      </c>
      <c r="I12" s="873">
        <v>-6.6471051930894305</v>
      </c>
      <c r="J12" s="832"/>
      <c r="K12" s="832"/>
      <c r="L12" s="832"/>
      <c r="M12" s="832"/>
      <c r="N12" s="832"/>
      <c r="O12" s="832"/>
      <c r="P12" s="831"/>
      <c r="Q12" s="831"/>
      <c r="R12" s="831"/>
      <c r="S12" s="831"/>
      <c r="T12" s="831"/>
      <c r="U12" s="831"/>
      <c r="V12" s="831"/>
      <c r="W12" s="831"/>
      <c r="X12" s="828"/>
      <c r="Y12" s="828"/>
      <c r="Z12" s="828"/>
      <c r="AA12" s="828"/>
    </row>
    <row r="13" spans="1:27" ht="19.5" customHeight="1">
      <c r="A13" s="831"/>
      <c r="B13" s="876" t="s">
        <v>715</v>
      </c>
      <c r="C13" s="875">
        <v>205518.63969999936</v>
      </c>
      <c r="D13" s="875">
        <v>53115.686167999993</v>
      </c>
      <c r="E13" s="875">
        <v>181920.308217924</v>
      </c>
      <c r="F13" s="875">
        <v>59268.178497000001</v>
      </c>
      <c r="G13" s="875">
        <v>43323.176844000001</v>
      </c>
      <c r="H13" s="874">
        <v>11.583192787042691</v>
      </c>
      <c r="I13" s="873">
        <v>-26.903141040190889</v>
      </c>
      <c r="J13" s="832"/>
      <c r="K13" s="832"/>
      <c r="L13" s="832"/>
      <c r="M13" s="832"/>
      <c r="N13" s="832"/>
      <c r="O13" s="832"/>
      <c r="P13" s="831"/>
      <c r="Q13" s="831"/>
      <c r="R13" s="831"/>
      <c r="S13" s="831"/>
      <c r="T13" s="831"/>
      <c r="U13" s="831"/>
      <c r="V13" s="831"/>
      <c r="W13" s="831"/>
      <c r="X13" s="828"/>
      <c r="Y13" s="828"/>
      <c r="Z13" s="828"/>
      <c r="AA13" s="828"/>
    </row>
    <row r="14" spans="1:27" ht="19.5" customHeight="1">
      <c r="A14" s="831"/>
      <c r="B14" s="884" t="s">
        <v>714</v>
      </c>
      <c r="C14" s="883">
        <v>295094.4921000023</v>
      </c>
      <c r="D14" s="883">
        <v>84348.154387000002</v>
      </c>
      <c r="E14" s="883">
        <v>279583.93137926998</v>
      </c>
      <c r="F14" s="883">
        <v>68268.835886000015</v>
      </c>
      <c r="G14" s="883">
        <v>55322.416081949341</v>
      </c>
      <c r="H14" s="882">
        <v>-19.063035365570698</v>
      </c>
      <c r="I14" s="881">
        <v>-18.963879544788924</v>
      </c>
      <c r="J14" s="832"/>
      <c r="K14" s="832"/>
      <c r="L14" s="832"/>
      <c r="M14" s="832"/>
      <c r="N14" s="832"/>
      <c r="O14" s="832"/>
      <c r="P14" s="831"/>
      <c r="Q14" s="831"/>
      <c r="R14" s="831"/>
      <c r="S14" s="831"/>
      <c r="T14" s="831"/>
      <c r="U14" s="831"/>
      <c r="V14" s="831"/>
      <c r="W14" s="831"/>
      <c r="X14" s="828"/>
      <c r="Y14" s="828"/>
      <c r="Z14" s="828"/>
      <c r="AA14" s="828"/>
    </row>
    <row r="15" spans="1:27" ht="19.5" customHeight="1">
      <c r="A15" s="831"/>
      <c r="B15" s="880" t="s">
        <v>713</v>
      </c>
      <c r="C15" s="879">
        <v>-1321425.8219399999</v>
      </c>
      <c r="D15" s="879">
        <v>-349842.33033700002</v>
      </c>
      <c r="E15" s="879">
        <v>-1099089.9476604399</v>
      </c>
      <c r="F15" s="879">
        <v>-307782.59320600005</v>
      </c>
      <c r="G15" s="879">
        <v>-261223.76766137994</v>
      </c>
      <c r="H15" s="878">
        <v>-12.02284018788778</v>
      </c>
      <c r="I15" s="877">
        <v>-15.126835653615416</v>
      </c>
      <c r="J15" s="832"/>
      <c r="K15" s="832"/>
      <c r="L15" s="832"/>
      <c r="M15" s="832"/>
      <c r="N15" s="832"/>
      <c r="O15" s="832"/>
      <c r="P15" s="831"/>
      <c r="Q15" s="831"/>
      <c r="R15" s="831"/>
      <c r="S15" s="831"/>
      <c r="T15" s="831"/>
      <c r="U15" s="831"/>
      <c r="V15" s="831"/>
      <c r="W15" s="831"/>
      <c r="X15" s="828"/>
      <c r="Y15" s="828"/>
      <c r="Z15" s="828"/>
      <c r="AA15" s="828"/>
    </row>
    <row r="16" spans="1:27" ht="19.5" customHeight="1">
      <c r="A16" s="831"/>
      <c r="B16" s="876" t="s">
        <v>711</v>
      </c>
      <c r="C16" s="875">
        <v>-855190.37145999819</v>
      </c>
      <c r="D16" s="875">
        <v>-222959.20613300006</v>
      </c>
      <c r="E16" s="875">
        <v>-665185.92773905583</v>
      </c>
      <c r="F16" s="875">
        <v>-189541.467764</v>
      </c>
      <c r="G16" s="875">
        <v>-172290.51526099999</v>
      </c>
      <c r="H16" s="874">
        <v>-14.988834102712445</v>
      </c>
      <c r="I16" s="873">
        <v>-9.1008152742336392</v>
      </c>
      <c r="J16" s="832"/>
      <c r="K16" s="832"/>
      <c r="L16" s="832"/>
      <c r="M16" s="832"/>
      <c r="N16" s="832"/>
      <c r="O16" s="832"/>
      <c r="P16" s="831"/>
      <c r="Q16" s="831"/>
      <c r="R16" s="831"/>
      <c r="S16" s="831"/>
      <c r="T16" s="831"/>
      <c r="U16" s="831"/>
      <c r="V16" s="831"/>
      <c r="W16" s="831"/>
      <c r="X16" s="828"/>
      <c r="Y16" s="828"/>
      <c r="Z16" s="828"/>
      <c r="AA16" s="828"/>
    </row>
    <row r="17" spans="1:27" ht="19.5" customHeight="1">
      <c r="A17" s="831"/>
      <c r="B17" s="876" t="s">
        <v>710</v>
      </c>
      <c r="C17" s="875">
        <v>-203408.84058999937</v>
      </c>
      <c r="D17" s="875">
        <v>-52551.589674999996</v>
      </c>
      <c r="E17" s="875">
        <v>-180729.12732435399</v>
      </c>
      <c r="F17" s="875">
        <v>-58816.314815999998</v>
      </c>
      <c r="G17" s="875">
        <v>-43111.60871</v>
      </c>
      <c r="H17" s="874">
        <v>11.92109540309545</v>
      </c>
      <c r="I17" s="873">
        <v>-26.701275241623591</v>
      </c>
      <c r="J17" s="832"/>
      <c r="K17" s="832"/>
      <c r="L17" s="832"/>
      <c r="M17" s="832"/>
      <c r="N17" s="832"/>
      <c r="O17" s="832"/>
      <c r="P17" s="831"/>
      <c r="Q17" s="831"/>
      <c r="R17" s="831"/>
      <c r="S17" s="831"/>
      <c r="T17" s="831"/>
      <c r="U17" s="831"/>
      <c r="V17" s="831"/>
      <c r="W17" s="831"/>
      <c r="X17" s="828"/>
      <c r="Y17" s="828"/>
      <c r="Z17" s="828"/>
      <c r="AA17" s="828"/>
    </row>
    <row r="18" spans="1:27" ht="19.5" customHeight="1">
      <c r="A18" s="831"/>
      <c r="B18" s="884" t="s">
        <v>709</v>
      </c>
      <c r="C18" s="883">
        <v>-262826.60989000229</v>
      </c>
      <c r="D18" s="875">
        <v>-74331.534528999997</v>
      </c>
      <c r="E18" s="883">
        <v>-253174.89259702998</v>
      </c>
      <c r="F18" s="883">
        <v>-59424.81062600002</v>
      </c>
      <c r="G18" s="883">
        <v>-45821.64369037994</v>
      </c>
      <c r="H18" s="882">
        <v>-20.054373957777244</v>
      </c>
      <c r="I18" s="881">
        <v>-22.891392992791992</v>
      </c>
      <c r="J18" s="832"/>
      <c r="K18" s="832"/>
      <c r="L18" s="832"/>
      <c r="M18" s="832"/>
      <c r="N18" s="832"/>
      <c r="O18" s="832"/>
      <c r="P18" s="831"/>
      <c r="Q18" s="831"/>
      <c r="R18" s="831"/>
      <c r="S18" s="831"/>
      <c r="T18" s="831"/>
      <c r="U18" s="831"/>
      <c r="V18" s="831"/>
      <c r="W18" s="831"/>
      <c r="X18" s="828"/>
      <c r="Y18" s="828"/>
      <c r="Z18" s="828"/>
      <c r="AA18" s="828"/>
    </row>
    <row r="19" spans="1:27" ht="19.5" customHeight="1">
      <c r="A19" s="831"/>
      <c r="B19" s="880" t="s">
        <v>712</v>
      </c>
      <c r="C19" s="879">
        <v>1515644.8639799999</v>
      </c>
      <c r="D19" s="879">
        <v>397332.19051500002</v>
      </c>
      <c r="E19" s="879">
        <v>1294508.1580560599</v>
      </c>
      <c r="F19" s="879">
        <v>362116.13338599994</v>
      </c>
      <c r="G19" s="879">
        <v>323315.95347451873</v>
      </c>
      <c r="H19" s="878">
        <v>-8.8634410009300666</v>
      </c>
      <c r="I19" s="877">
        <v>-10.714536803585219</v>
      </c>
      <c r="J19" s="832"/>
      <c r="K19" s="832"/>
      <c r="L19" s="832"/>
      <c r="M19" s="832"/>
      <c r="N19" s="832"/>
      <c r="O19" s="832"/>
      <c r="P19" s="831"/>
      <c r="Q19" s="831"/>
      <c r="R19" s="831"/>
      <c r="S19" s="831"/>
      <c r="T19" s="831"/>
      <c r="U19" s="831"/>
      <c r="V19" s="831"/>
      <c r="W19" s="831"/>
      <c r="X19" s="828"/>
      <c r="Y19" s="828"/>
      <c r="Z19" s="828"/>
      <c r="AA19" s="828"/>
    </row>
    <row r="20" spans="1:27" ht="19.5" customHeight="1">
      <c r="A20" s="831"/>
      <c r="B20" s="876" t="s">
        <v>711</v>
      </c>
      <c r="C20" s="875">
        <v>980654.05085999821</v>
      </c>
      <c r="D20" s="875">
        <v>249287.63360900004</v>
      </c>
      <c r="E20" s="875">
        <v>805403.69878305588</v>
      </c>
      <c r="F20" s="875">
        <v>225283.23006199999</v>
      </c>
      <c r="G20" s="875">
        <v>214958.02002299999</v>
      </c>
      <c r="H20" s="874">
        <v>-9.6296997787111138</v>
      </c>
      <c r="I20" s="873">
        <v>-4.5826846651389417</v>
      </c>
      <c r="J20" s="832"/>
      <c r="K20" s="832"/>
      <c r="L20" s="832"/>
      <c r="M20" s="832"/>
      <c r="N20" s="832"/>
      <c r="O20" s="832"/>
      <c r="P20" s="831"/>
      <c r="Q20" s="831"/>
      <c r="R20" s="831"/>
      <c r="S20" s="831"/>
      <c r="T20" s="831"/>
      <c r="U20" s="831"/>
      <c r="V20" s="831"/>
      <c r="W20" s="831"/>
      <c r="X20" s="828"/>
      <c r="Y20" s="828"/>
      <c r="Z20" s="828"/>
      <c r="AA20" s="828"/>
    </row>
    <row r="21" spans="1:27" ht="19.5" customHeight="1">
      <c r="A21" s="831"/>
      <c r="B21" s="876" t="s">
        <v>710</v>
      </c>
      <c r="C21" s="875">
        <v>207628.43880999935</v>
      </c>
      <c r="D21" s="875">
        <v>53679.78266099999</v>
      </c>
      <c r="E21" s="875">
        <v>183111.48911149401</v>
      </c>
      <c r="F21" s="875">
        <v>59720.042178000003</v>
      </c>
      <c r="G21" s="875">
        <v>43534.744978000002</v>
      </c>
      <c r="H21" s="874">
        <v>11.252391901706503</v>
      </c>
      <c r="I21" s="873">
        <v>-27.101952057834339</v>
      </c>
      <c r="J21" s="832"/>
      <c r="K21" s="832"/>
      <c r="L21" s="832"/>
      <c r="M21" s="832"/>
      <c r="N21" s="832"/>
      <c r="O21" s="832"/>
      <c r="P21" s="831"/>
      <c r="Q21" s="831"/>
      <c r="R21" s="831"/>
      <c r="S21" s="831"/>
      <c r="T21" s="831"/>
      <c r="U21" s="831"/>
      <c r="V21" s="831"/>
      <c r="W21" s="831"/>
      <c r="X21" s="828"/>
      <c r="Y21" s="828"/>
      <c r="Z21" s="828"/>
      <c r="AA21" s="828"/>
    </row>
    <row r="22" spans="1:27" ht="19.5" customHeight="1" thickBot="1">
      <c r="A22" s="831"/>
      <c r="B22" s="872" t="s">
        <v>709</v>
      </c>
      <c r="C22" s="871">
        <v>327362.37431000231</v>
      </c>
      <c r="D22" s="871">
        <v>94364.774245000008</v>
      </c>
      <c r="E22" s="871">
        <v>305992.97016150999</v>
      </c>
      <c r="F22" s="871">
        <v>77112.86114600001</v>
      </c>
      <c r="G22" s="871">
        <v>64823.188473518741</v>
      </c>
      <c r="H22" s="870">
        <v>-18.282153734834054</v>
      </c>
      <c r="I22" s="869">
        <v>-15.937254162068854</v>
      </c>
      <c r="J22" s="832"/>
      <c r="K22" s="832"/>
      <c r="L22" s="832"/>
      <c r="M22" s="832"/>
      <c r="N22" s="832"/>
      <c r="O22" s="832"/>
      <c r="P22" s="831"/>
      <c r="Q22" s="831"/>
      <c r="R22" s="831"/>
      <c r="S22" s="831"/>
      <c r="T22" s="831"/>
      <c r="U22" s="831"/>
      <c r="V22" s="831"/>
      <c r="W22" s="831"/>
      <c r="X22" s="828"/>
      <c r="Y22" s="828"/>
      <c r="Z22" s="828"/>
      <c r="AA22" s="828"/>
    </row>
    <row r="23" spans="1:27" ht="15.75" customHeight="1" thickTop="1">
      <c r="A23" s="831"/>
      <c r="B23" s="831"/>
      <c r="C23" s="868"/>
      <c r="D23" s="868"/>
      <c r="E23" s="868"/>
      <c r="F23" s="868"/>
      <c r="G23" s="868"/>
      <c r="H23" s="831"/>
      <c r="I23" s="831"/>
      <c r="J23" s="832"/>
      <c r="K23" s="832"/>
      <c r="L23" s="832"/>
      <c r="M23" s="832"/>
      <c r="N23" s="832"/>
      <c r="O23" s="831"/>
      <c r="P23" s="831"/>
      <c r="Q23" s="831"/>
      <c r="R23" s="831"/>
      <c r="S23" s="831"/>
      <c r="T23" s="831"/>
      <c r="U23" s="831"/>
      <c r="V23" s="831"/>
      <c r="W23" s="831"/>
      <c r="X23" s="828"/>
      <c r="Y23" s="828"/>
      <c r="Z23" s="828"/>
      <c r="AA23" s="828"/>
    </row>
    <row r="24" spans="1:27" ht="15.75" customHeight="1" thickBot="1">
      <c r="A24" s="831"/>
      <c r="B24" s="831"/>
      <c r="C24" s="868"/>
      <c r="D24" s="868"/>
      <c r="E24" s="868"/>
      <c r="F24" s="867"/>
      <c r="G24" s="867"/>
      <c r="H24" s="831"/>
      <c r="I24" s="831"/>
      <c r="J24" s="832"/>
      <c r="K24" s="832"/>
      <c r="L24" s="832"/>
      <c r="M24" s="832"/>
      <c r="N24" s="832"/>
      <c r="O24" s="831"/>
      <c r="P24" s="831"/>
      <c r="Q24" s="831"/>
      <c r="R24" s="831"/>
      <c r="S24" s="831"/>
      <c r="T24" s="831"/>
      <c r="U24" s="831"/>
      <c r="V24" s="831"/>
      <c r="W24" s="831"/>
      <c r="X24" s="828"/>
      <c r="Y24" s="828"/>
      <c r="Z24" s="828"/>
      <c r="AA24" s="828"/>
    </row>
    <row r="25" spans="1:27" ht="15" customHeight="1" thickTop="1">
      <c r="A25" s="831"/>
      <c r="B25" s="866" t="s">
        <v>708</v>
      </c>
      <c r="C25" s="865">
        <v>6.8457597127869603</v>
      </c>
      <c r="D25" s="865">
        <v>6.3559260725121494</v>
      </c>
      <c r="E25" s="865">
        <v>8.1642030852595227</v>
      </c>
      <c r="F25" s="865">
        <v>8.1107095779108249</v>
      </c>
      <c r="G25" s="864">
        <v>10.622406582135948</v>
      </c>
      <c r="H25" s="831"/>
      <c r="I25" s="831"/>
      <c r="J25" s="832"/>
      <c r="K25" s="832"/>
      <c r="L25" s="832"/>
      <c r="M25" s="832"/>
      <c r="N25" s="832"/>
      <c r="O25" s="831"/>
      <c r="P25" s="831"/>
      <c r="Q25" s="831"/>
      <c r="R25" s="831"/>
      <c r="S25" s="831"/>
      <c r="T25" s="831"/>
      <c r="U25" s="831"/>
      <c r="V25" s="831"/>
      <c r="W25" s="831"/>
      <c r="X25" s="828"/>
      <c r="Y25" s="828"/>
      <c r="Z25" s="828"/>
      <c r="AA25" s="828"/>
    </row>
    <row r="26" spans="1:27" ht="15" customHeight="1">
      <c r="A26" s="831"/>
      <c r="B26" s="863" t="s">
        <v>630</v>
      </c>
      <c r="C26" s="861">
        <v>6.8341128406430434</v>
      </c>
      <c r="D26" s="861">
        <v>5.5751410619039516</v>
      </c>
      <c r="E26" s="861">
        <v>9.5347994107376959</v>
      </c>
      <c r="F26" s="861">
        <v>8.6161124169593286</v>
      </c>
      <c r="G26" s="860">
        <v>11.018119082286146</v>
      </c>
      <c r="H26" s="831"/>
      <c r="I26" s="832"/>
      <c r="J26" s="832"/>
      <c r="K26" s="832"/>
      <c r="L26" s="832"/>
      <c r="M26" s="832"/>
      <c r="N26" s="832"/>
      <c r="O26" s="831"/>
      <c r="P26" s="831"/>
      <c r="Q26" s="831"/>
      <c r="R26" s="831"/>
      <c r="S26" s="831"/>
      <c r="T26" s="831"/>
      <c r="U26" s="831"/>
      <c r="V26" s="831"/>
      <c r="W26" s="831"/>
      <c r="X26" s="828"/>
      <c r="Y26" s="828"/>
      <c r="Z26" s="828"/>
      <c r="AA26" s="828"/>
    </row>
    <row r="27" spans="1:27" ht="15" customHeight="1">
      <c r="A27" s="831"/>
      <c r="B27" s="839" t="s">
        <v>703</v>
      </c>
      <c r="C27" s="859">
        <v>1.0265731191485732</v>
      </c>
      <c r="D27" s="859">
        <v>1.0620148842957899</v>
      </c>
      <c r="E27" s="859">
        <v>0.6547817037243987</v>
      </c>
      <c r="F27" s="859">
        <v>0.76240521045011045</v>
      </c>
      <c r="G27" s="858">
        <v>0.48834861478839336</v>
      </c>
      <c r="H27" s="831"/>
      <c r="I27" s="832"/>
      <c r="J27" s="832"/>
      <c r="K27" s="832"/>
      <c r="L27" s="832"/>
      <c r="M27" s="832"/>
      <c r="N27" s="832"/>
      <c r="O27" s="831"/>
      <c r="P27" s="831"/>
      <c r="Q27" s="831"/>
      <c r="R27" s="831"/>
      <c r="S27" s="831"/>
      <c r="T27" s="831"/>
      <c r="U27" s="831"/>
      <c r="V27" s="831"/>
      <c r="W27" s="831"/>
      <c r="X27" s="828"/>
      <c r="Y27" s="828"/>
      <c r="Z27" s="828"/>
      <c r="AA27" s="828"/>
    </row>
    <row r="28" spans="1:27" ht="15" customHeight="1">
      <c r="A28" s="831"/>
      <c r="B28" s="862" t="s">
        <v>702</v>
      </c>
      <c r="C28" s="857">
        <v>10.934762618024399</v>
      </c>
      <c r="D28" s="857">
        <v>11.875327837100599</v>
      </c>
      <c r="E28" s="857">
        <v>9.4458356930444545</v>
      </c>
      <c r="F28" s="857">
        <v>12.954703482520719</v>
      </c>
      <c r="G28" s="856">
        <v>17.173458905872561</v>
      </c>
      <c r="H28" s="831"/>
      <c r="I28" s="832"/>
      <c r="J28" s="832"/>
      <c r="K28" s="832"/>
      <c r="L28" s="832"/>
      <c r="M28" s="832"/>
      <c r="N28" s="832"/>
      <c r="O28" s="831"/>
      <c r="P28" s="831"/>
      <c r="Q28" s="831"/>
      <c r="R28" s="831"/>
      <c r="S28" s="831"/>
      <c r="T28" s="831"/>
      <c r="U28" s="831"/>
      <c r="V28" s="831"/>
      <c r="W28" s="831"/>
      <c r="X28" s="828"/>
      <c r="Y28" s="828"/>
      <c r="Z28" s="828"/>
      <c r="AA28" s="828"/>
    </row>
    <row r="29" spans="1:27" ht="15" customHeight="1">
      <c r="A29" s="831"/>
      <c r="B29" s="855" t="s">
        <v>707</v>
      </c>
      <c r="C29" s="853"/>
      <c r="D29" s="854"/>
      <c r="E29" s="853"/>
      <c r="F29" s="853"/>
      <c r="G29" s="852"/>
      <c r="H29" s="832"/>
      <c r="I29" s="832"/>
      <c r="J29" s="832"/>
      <c r="K29" s="832"/>
      <c r="L29" s="832"/>
      <c r="M29" s="832"/>
      <c r="N29" s="832"/>
      <c r="O29" s="831"/>
      <c r="P29" s="831"/>
      <c r="Q29" s="831"/>
      <c r="R29" s="831"/>
      <c r="S29" s="831"/>
      <c r="T29" s="831"/>
      <c r="U29" s="831"/>
      <c r="V29" s="831"/>
      <c r="W29" s="831"/>
      <c r="X29" s="828"/>
      <c r="Y29" s="828"/>
      <c r="Z29" s="828"/>
      <c r="AA29" s="828"/>
    </row>
    <row r="30" spans="1:27" ht="15" customHeight="1">
      <c r="A30" s="831"/>
      <c r="B30" s="851" t="s">
        <v>630</v>
      </c>
      <c r="C30" s="861">
        <v>64.599062008636793</v>
      </c>
      <c r="D30" s="861">
        <v>55.440103165847646</v>
      </c>
      <c r="E30" s="861">
        <v>71.752663561974146</v>
      </c>
      <c r="F30" s="861">
        <v>65.782134165364823</v>
      </c>
      <c r="G30" s="860">
        <v>68.716383878648202</v>
      </c>
      <c r="H30" s="832"/>
      <c r="I30" s="832"/>
      <c r="J30" s="832"/>
      <c r="K30" s="832"/>
      <c r="L30" s="832"/>
      <c r="M30" s="832"/>
      <c r="N30" s="832"/>
      <c r="O30" s="831"/>
      <c r="P30" s="831"/>
      <c r="Q30" s="831"/>
      <c r="R30" s="831"/>
      <c r="S30" s="831"/>
      <c r="T30" s="831"/>
      <c r="U30" s="831"/>
      <c r="V30" s="831"/>
      <c r="W30" s="831"/>
      <c r="X30" s="828"/>
      <c r="Y30" s="828"/>
      <c r="Z30" s="828"/>
      <c r="AA30" s="828"/>
    </row>
    <row r="31" spans="1:27" ht="15" customHeight="1">
      <c r="A31" s="831"/>
      <c r="B31" s="839" t="s">
        <v>703</v>
      </c>
      <c r="C31" s="859">
        <v>2.1725975865594904</v>
      </c>
      <c r="D31" s="859">
        <v>2.3756502583316577</v>
      </c>
      <c r="E31" s="859">
        <v>1.2191094076222271</v>
      </c>
      <c r="F31" s="859">
        <v>1.6632955610955367</v>
      </c>
      <c r="G31" s="858">
        <v>0.68146460373192985</v>
      </c>
      <c r="H31" s="832"/>
      <c r="I31" s="832"/>
      <c r="J31" s="832"/>
      <c r="K31" s="832"/>
      <c r="L31" s="832"/>
      <c r="M31" s="832"/>
      <c r="N31" s="832"/>
      <c r="O31" s="831"/>
      <c r="P31" s="831"/>
      <c r="Q31" s="831"/>
      <c r="R31" s="831"/>
      <c r="S31" s="831"/>
      <c r="T31" s="831"/>
      <c r="U31" s="831"/>
      <c r="V31" s="831"/>
      <c r="W31" s="831"/>
      <c r="X31" s="828"/>
      <c r="Y31" s="828"/>
      <c r="Z31" s="828"/>
      <c r="AA31" s="828"/>
    </row>
    <row r="32" spans="1:27" ht="15" customHeight="1">
      <c r="A32" s="831"/>
      <c r="B32" s="845" t="s">
        <v>702</v>
      </c>
      <c r="C32" s="857">
        <v>33.228340404803717</v>
      </c>
      <c r="D32" s="857">
        <v>42.184246575820701</v>
      </c>
      <c r="E32" s="857">
        <v>27.028227030403635</v>
      </c>
      <c r="F32" s="857">
        <v>32.554570273539646</v>
      </c>
      <c r="G32" s="856">
        <v>30.602151517619863</v>
      </c>
      <c r="H32" s="832"/>
      <c r="I32" s="832"/>
      <c r="J32" s="832"/>
      <c r="K32" s="832"/>
      <c r="L32" s="832"/>
      <c r="M32" s="832"/>
      <c r="N32" s="832"/>
      <c r="O32" s="831"/>
      <c r="P32" s="831"/>
      <c r="Q32" s="831"/>
      <c r="R32" s="831"/>
      <c r="S32" s="831"/>
      <c r="T32" s="831"/>
      <c r="U32" s="831"/>
      <c r="V32" s="831"/>
      <c r="W32" s="831"/>
      <c r="X32" s="828"/>
      <c r="Y32" s="828"/>
      <c r="Z32" s="828"/>
      <c r="AA32" s="828"/>
    </row>
    <row r="33" spans="1:27" ht="15" customHeight="1">
      <c r="A33" s="831"/>
      <c r="B33" s="855" t="s">
        <v>706</v>
      </c>
      <c r="C33" s="853"/>
      <c r="D33" s="854"/>
      <c r="E33" s="853"/>
      <c r="F33" s="853"/>
      <c r="G33" s="852"/>
      <c r="H33" s="831"/>
      <c r="I33" s="831"/>
      <c r="J33" s="832"/>
      <c r="K33" s="832"/>
      <c r="L33" s="832"/>
      <c r="M33" s="832"/>
      <c r="N33" s="832"/>
      <c r="O33" s="831"/>
      <c r="P33" s="831"/>
      <c r="Q33" s="831"/>
      <c r="R33" s="831"/>
      <c r="S33" s="831"/>
      <c r="T33" s="831"/>
      <c r="U33" s="831"/>
      <c r="V33" s="831"/>
      <c r="W33" s="831"/>
      <c r="X33" s="828"/>
      <c r="Y33" s="828"/>
      <c r="Z33" s="828"/>
      <c r="AA33" s="828"/>
    </row>
    <row r="34" spans="1:27" ht="15" customHeight="1">
      <c r="A34" s="831"/>
      <c r="B34" s="851" t="s">
        <v>630</v>
      </c>
      <c r="C34" s="850">
        <v>64.709153403580871</v>
      </c>
      <c r="D34" s="850">
        <v>63.204355416656732</v>
      </c>
      <c r="E34" s="850">
        <v>61.438452136554709</v>
      </c>
      <c r="F34" s="850">
        <v>61.923494008766468</v>
      </c>
      <c r="G34" s="849">
        <v>66.248455200184623</v>
      </c>
      <c r="H34" s="831"/>
      <c r="I34" s="832"/>
      <c r="J34" s="832"/>
      <c r="K34" s="832"/>
      <c r="L34" s="832"/>
      <c r="M34" s="832"/>
      <c r="N34" s="832"/>
      <c r="O34" s="831"/>
      <c r="P34" s="831"/>
      <c r="Q34" s="831"/>
      <c r="R34" s="831"/>
      <c r="S34" s="831"/>
      <c r="T34" s="831"/>
      <c r="U34" s="831"/>
      <c r="V34" s="831"/>
      <c r="W34" s="831"/>
      <c r="X34" s="828"/>
      <c r="Y34" s="828"/>
      <c r="Z34" s="828"/>
      <c r="AA34" s="828"/>
    </row>
    <row r="35" spans="1:27" ht="15" customHeight="1">
      <c r="A35" s="831"/>
      <c r="B35" s="848" t="s">
        <v>703</v>
      </c>
      <c r="C35" s="847">
        <v>14.488087358553365</v>
      </c>
      <c r="D35" s="847">
        <v>14.217745569651488</v>
      </c>
      <c r="E35" s="847">
        <v>15.200572542521126</v>
      </c>
      <c r="F35" s="847">
        <v>17.694668207093674</v>
      </c>
      <c r="G35" s="846">
        <v>14.8230052732132</v>
      </c>
      <c r="H35" s="831"/>
      <c r="I35" s="832"/>
      <c r="J35" s="832"/>
      <c r="K35" s="832"/>
      <c r="L35" s="832"/>
      <c r="M35" s="832"/>
      <c r="N35" s="832"/>
      <c r="O35" s="831"/>
      <c r="P35" s="831"/>
      <c r="Q35" s="831"/>
      <c r="R35" s="831"/>
      <c r="S35" s="831"/>
      <c r="T35" s="831"/>
      <c r="U35" s="831"/>
      <c r="V35" s="831"/>
      <c r="W35" s="831"/>
      <c r="X35" s="828"/>
      <c r="Y35" s="828"/>
      <c r="Z35" s="828"/>
      <c r="AA35" s="828"/>
    </row>
    <row r="36" spans="1:27" ht="15" customHeight="1">
      <c r="A36" s="831"/>
      <c r="B36" s="845" t="s">
        <v>702</v>
      </c>
      <c r="C36" s="847">
        <v>20.802759237865775</v>
      </c>
      <c r="D36" s="847">
        <v>22.577899013691781</v>
      </c>
      <c r="E36" s="847">
        <v>23.360975320924172</v>
      </c>
      <c r="F36" s="847">
        <v>20.381837784139861</v>
      </c>
      <c r="G36" s="846">
        <v>18.928539526602169</v>
      </c>
      <c r="H36" s="831"/>
      <c r="I36" s="832"/>
      <c r="J36" s="832"/>
      <c r="K36" s="832"/>
      <c r="L36" s="832"/>
      <c r="M36" s="832"/>
      <c r="N36" s="832"/>
      <c r="O36" s="831"/>
      <c r="P36" s="831"/>
      <c r="Q36" s="831"/>
      <c r="R36" s="831"/>
      <c r="S36" s="831"/>
      <c r="T36" s="831"/>
      <c r="U36" s="831"/>
      <c r="V36" s="831"/>
      <c r="W36" s="831"/>
      <c r="X36" s="828"/>
      <c r="Y36" s="828"/>
      <c r="Z36" s="828"/>
      <c r="AA36" s="828"/>
    </row>
    <row r="37" spans="1:27" ht="15" customHeight="1">
      <c r="A37" s="831"/>
      <c r="B37" s="855" t="s">
        <v>705</v>
      </c>
      <c r="C37" s="853"/>
      <c r="D37" s="854"/>
      <c r="E37" s="853"/>
      <c r="F37" s="853"/>
      <c r="G37" s="852"/>
      <c r="H37" s="831"/>
      <c r="I37" s="831"/>
      <c r="J37" s="832"/>
      <c r="K37" s="832"/>
      <c r="L37" s="832"/>
      <c r="M37" s="832"/>
      <c r="N37" s="832"/>
      <c r="O37" s="831"/>
      <c r="P37" s="831"/>
      <c r="Q37" s="831"/>
      <c r="R37" s="831"/>
      <c r="S37" s="831"/>
      <c r="T37" s="831"/>
      <c r="U37" s="831"/>
      <c r="V37" s="831"/>
      <c r="W37" s="831"/>
      <c r="X37" s="828"/>
      <c r="Y37" s="828"/>
      <c r="Z37" s="828"/>
      <c r="AA37" s="828"/>
    </row>
    <row r="38" spans="1:27" ht="15" customHeight="1">
      <c r="A38" s="831"/>
      <c r="B38" s="851" t="s">
        <v>630</v>
      </c>
      <c r="C38" s="850">
        <v>64.717243848351899</v>
      </c>
      <c r="D38" s="850">
        <v>63.731340320716889</v>
      </c>
      <c r="E38" s="850">
        <v>60.521518657776205</v>
      </c>
      <c r="F38" s="850">
        <v>61.58290687905771</v>
      </c>
      <c r="G38" s="849">
        <v>65.955145201158473</v>
      </c>
      <c r="H38" s="831"/>
      <c r="I38" s="832"/>
      <c r="J38" s="832"/>
      <c r="K38" s="832"/>
      <c r="L38" s="832"/>
      <c r="M38" s="832"/>
      <c r="N38" s="832"/>
      <c r="O38" s="831"/>
      <c r="P38" s="831"/>
      <c r="Q38" s="831"/>
      <c r="R38" s="831"/>
      <c r="S38" s="831"/>
      <c r="T38" s="831"/>
      <c r="U38" s="831"/>
      <c r="V38" s="831"/>
      <c r="W38" s="831"/>
      <c r="X38" s="828"/>
      <c r="Y38" s="828"/>
      <c r="Z38" s="828"/>
      <c r="AA38" s="828"/>
    </row>
    <row r="39" spans="1:27" ht="15" customHeight="1">
      <c r="A39" s="831"/>
      <c r="B39" s="848" t="s">
        <v>703</v>
      </c>
      <c r="C39" s="847">
        <v>15.39313347845531</v>
      </c>
      <c r="D39" s="847">
        <v>15.021506866929887</v>
      </c>
      <c r="E39" s="847">
        <v>16.443524727804139</v>
      </c>
      <c r="F39" s="847">
        <v>19.109694997154701</v>
      </c>
      <c r="G39" s="846">
        <v>16.503708332499386</v>
      </c>
      <c r="H39" s="831"/>
      <c r="I39" s="832"/>
      <c r="J39" s="832"/>
      <c r="K39" s="832"/>
      <c r="L39" s="832"/>
      <c r="M39" s="832"/>
      <c r="N39" s="832"/>
      <c r="O39" s="831"/>
      <c r="P39" s="831"/>
      <c r="Q39" s="831"/>
      <c r="R39" s="831"/>
      <c r="S39" s="831"/>
      <c r="T39" s="831"/>
      <c r="U39" s="831"/>
      <c r="V39" s="831"/>
      <c r="W39" s="831"/>
      <c r="X39" s="828"/>
      <c r="Y39" s="828"/>
      <c r="Z39" s="828"/>
      <c r="AA39" s="828"/>
    </row>
    <row r="40" spans="1:27" ht="15" customHeight="1">
      <c r="A40" s="831"/>
      <c r="B40" s="845" t="s">
        <v>702</v>
      </c>
      <c r="C40" s="844">
        <v>19.889622673192779</v>
      </c>
      <c r="D40" s="844">
        <v>21.247152812353235</v>
      </c>
      <c r="E40" s="844">
        <v>23.034956614419652</v>
      </c>
      <c r="F40" s="844">
        <v>19.307398123787582</v>
      </c>
      <c r="G40" s="843">
        <v>17.541146466342138</v>
      </c>
      <c r="H40" s="831"/>
      <c r="I40" s="832"/>
      <c r="J40" s="832"/>
      <c r="K40" s="832"/>
      <c r="L40" s="832"/>
      <c r="M40" s="832"/>
      <c r="N40" s="832"/>
      <c r="O40" s="831"/>
      <c r="P40" s="831"/>
      <c r="Q40" s="831"/>
      <c r="R40" s="831"/>
      <c r="S40" s="831"/>
      <c r="T40" s="831"/>
      <c r="U40" s="831"/>
      <c r="V40" s="831"/>
      <c r="W40" s="831"/>
      <c r="X40" s="828"/>
      <c r="Y40" s="828"/>
      <c r="Z40" s="828"/>
      <c r="AA40" s="828"/>
    </row>
    <row r="41" spans="1:27" ht="15" customHeight="1">
      <c r="A41" s="831"/>
      <c r="B41" s="855" t="s">
        <v>704</v>
      </c>
      <c r="C41" s="853"/>
      <c r="D41" s="854"/>
      <c r="E41" s="853"/>
      <c r="F41" s="853"/>
      <c r="G41" s="852"/>
      <c r="H41" s="831"/>
      <c r="I41" s="831"/>
      <c r="J41" s="832"/>
      <c r="K41" s="832"/>
      <c r="L41" s="832"/>
      <c r="M41" s="832"/>
      <c r="N41" s="832"/>
      <c r="O41" s="831"/>
      <c r="P41" s="831"/>
      <c r="Q41" s="831"/>
      <c r="R41" s="831"/>
      <c r="S41" s="831"/>
      <c r="T41" s="831"/>
      <c r="U41" s="831"/>
      <c r="V41" s="831"/>
      <c r="W41" s="831"/>
      <c r="X41" s="828"/>
      <c r="Y41" s="828"/>
      <c r="Z41" s="828"/>
      <c r="AA41" s="828"/>
    </row>
    <row r="42" spans="1:27" ht="15" customHeight="1">
      <c r="A42" s="831"/>
      <c r="B42" s="851" t="s">
        <v>630</v>
      </c>
      <c r="C42" s="850">
        <v>64.702099691404939</v>
      </c>
      <c r="D42" s="850">
        <v>62.740356698984591</v>
      </c>
      <c r="E42" s="850">
        <v>62.216965862348559</v>
      </c>
      <c r="F42" s="850">
        <v>62.212977907244451</v>
      </c>
      <c r="G42" s="849">
        <v>66.485435597269813</v>
      </c>
      <c r="H42" s="831"/>
      <c r="I42" s="832"/>
      <c r="J42" s="832"/>
      <c r="K42" s="832"/>
      <c r="L42" s="832"/>
      <c r="M42" s="832"/>
      <c r="N42" s="832"/>
      <c r="O42" s="831"/>
      <c r="P42" s="831"/>
      <c r="Q42" s="831"/>
      <c r="R42" s="831"/>
      <c r="S42" s="831"/>
      <c r="T42" s="831"/>
      <c r="U42" s="831"/>
      <c r="V42" s="831"/>
      <c r="W42" s="831"/>
      <c r="X42" s="828"/>
      <c r="Y42" s="828"/>
      <c r="Z42" s="828"/>
      <c r="AA42" s="828"/>
    </row>
    <row r="43" spans="1:27" ht="15" customHeight="1">
      <c r="A43" s="831"/>
      <c r="B43" s="848" t="s">
        <v>703</v>
      </c>
      <c r="C43" s="847">
        <v>13.699016421615978</v>
      </c>
      <c r="D43" s="847">
        <v>13.510051272569489</v>
      </c>
      <c r="E43" s="847">
        <v>14.145255707501242</v>
      </c>
      <c r="F43" s="847">
        <v>16.491958427696193</v>
      </c>
      <c r="G43" s="846">
        <v>13.465077893668207</v>
      </c>
      <c r="H43" s="831"/>
      <c r="I43" s="832"/>
      <c r="J43" s="832"/>
      <c r="K43" s="832"/>
      <c r="L43" s="832"/>
      <c r="M43" s="832"/>
      <c r="N43" s="832"/>
      <c r="O43" s="831"/>
      <c r="P43" s="831"/>
      <c r="Q43" s="831"/>
      <c r="R43" s="831"/>
      <c r="S43" s="831"/>
      <c r="T43" s="831"/>
      <c r="U43" s="831"/>
      <c r="V43" s="831"/>
      <c r="W43" s="831"/>
      <c r="X43" s="828"/>
      <c r="Y43" s="828"/>
      <c r="Z43" s="828"/>
      <c r="AA43" s="828"/>
    </row>
    <row r="44" spans="1:27" ht="15" customHeight="1">
      <c r="A44" s="831"/>
      <c r="B44" s="845" t="s">
        <v>702</v>
      </c>
      <c r="C44" s="844">
        <v>21.598883886979088</v>
      </c>
      <c r="D44" s="844">
        <v>23.749592028445921</v>
      </c>
      <c r="E44" s="844">
        <v>23.637778430150203</v>
      </c>
      <c r="F44" s="844">
        <v>21.295063665059374</v>
      </c>
      <c r="G44" s="843">
        <v>20.049486509061982</v>
      </c>
      <c r="H44" s="831"/>
      <c r="I44" s="832"/>
      <c r="J44" s="832"/>
      <c r="K44" s="832"/>
      <c r="L44" s="832"/>
      <c r="M44" s="832"/>
      <c r="N44" s="832"/>
      <c r="O44" s="831"/>
      <c r="P44" s="831"/>
      <c r="Q44" s="831"/>
      <c r="R44" s="831"/>
      <c r="S44" s="831"/>
      <c r="T44" s="831"/>
      <c r="U44" s="831"/>
      <c r="V44" s="831"/>
      <c r="W44" s="831"/>
      <c r="X44" s="828"/>
      <c r="Y44" s="828"/>
      <c r="Z44" s="828"/>
      <c r="AA44" s="828"/>
    </row>
    <row r="45" spans="1:27" ht="15" customHeight="1">
      <c r="A45" s="831"/>
      <c r="B45" s="842" t="s">
        <v>701</v>
      </c>
      <c r="C45" s="841"/>
      <c r="D45" s="841"/>
      <c r="E45" s="841"/>
      <c r="F45" s="841"/>
      <c r="G45" s="840"/>
      <c r="H45" s="831"/>
      <c r="I45" s="831"/>
      <c r="J45" s="832"/>
      <c r="K45" s="832"/>
      <c r="L45" s="832"/>
      <c r="M45" s="832"/>
      <c r="N45" s="832"/>
      <c r="O45" s="831"/>
      <c r="P45" s="831"/>
      <c r="Q45" s="831"/>
      <c r="R45" s="831"/>
      <c r="S45" s="831"/>
      <c r="T45" s="831"/>
      <c r="U45" s="831"/>
      <c r="V45" s="831"/>
      <c r="W45" s="831"/>
      <c r="X45" s="828"/>
      <c r="Y45" s="828"/>
      <c r="Z45" s="828"/>
      <c r="AA45" s="828"/>
    </row>
    <row r="46" spans="1:27" ht="15" customHeight="1">
      <c r="A46" s="831"/>
      <c r="B46" s="839" t="s">
        <v>700</v>
      </c>
      <c r="C46" s="838">
        <v>6.4071421563093454</v>
      </c>
      <c r="D46" s="838">
        <v>5.9760901975304686</v>
      </c>
      <c r="E46" s="838">
        <v>7.5479713735089966</v>
      </c>
      <c r="F46" s="838">
        <v>7.502225829038502</v>
      </c>
      <c r="G46" s="837">
        <v>9.602400553678903</v>
      </c>
      <c r="H46" s="831"/>
      <c r="I46" s="831"/>
      <c r="J46" s="832"/>
      <c r="K46" s="832"/>
      <c r="L46" s="832"/>
      <c r="M46" s="832"/>
      <c r="N46" s="832"/>
      <c r="O46" s="831"/>
      <c r="P46" s="831"/>
      <c r="Q46" s="831"/>
      <c r="R46" s="831"/>
      <c r="S46" s="831"/>
      <c r="T46" s="831"/>
      <c r="U46" s="831"/>
      <c r="V46" s="831"/>
      <c r="W46" s="831"/>
      <c r="X46" s="828"/>
      <c r="Y46" s="828"/>
      <c r="Z46" s="828"/>
      <c r="AA46" s="828"/>
    </row>
    <row r="47" spans="1:27" ht="15" customHeight="1" thickBot="1">
      <c r="A47" s="831"/>
      <c r="B47" s="836" t="s">
        <v>699</v>
      </c>
      <c r="C47" s="835">
        <v>93.592857843690652</v>
      </c>
      <c r="D47" s="835">
        <v>94.023909802469547</v>
      </c>
      <c r="E47" s="835">
        <v>92.452028626490986</v>
      </c>
      <c r="F47" s="835">
        <v>92.497774170961506</v>
      </c>
      <c r="G47" s="834">
        <v>90.397599446321109</v>
      </c>
      <c r="H47" s="831"/>
      <c r="I47" s="831"/>
      <c r="J47" s="832"/>
      <c r="K47" s="832"/>
      <c r="L47" s="832"/>
      <c r="M47" s="832"/>
      <c r="N47" s="832"/>
      <c r="O47" s="831"/>
      <c r="P47" s="831"/>
      <c r="Q47" s="831"/>
      <c r="R47" s="831"/>
      <c r="S47" s="831"/>
      <c r="T47" s="831"/>
      <c r="U47" s="831"/>
      <c r="V47" s="831"/>
      <c r="W47" s="831"/>
      <c r="X47" s="828"/>
      <c r="Y47" s="828"/>
      <c r="Z47" s="828"/>
      <c r="AA47" s="828"/>
    </row>
    <row r="48" spans="1:27" ht="15.75" customHeight="1" thickTop="1">
      <c r="A48" s="831"/>
      <c r="B48" s="831" t="s">
        <v>698</v>
      </c>
      <c r="C48" s="831"/>
      <c r="D48" s="831"/>
      <c r="E48" s="831"/>
      <c r="F48" s="831"/>
      <c r="G48" s="831"/>
      <c r="H48" s="831"/>
      <c r="I48" s="831"/>
      <c r="J48" s="831"/>
      <c r="K48" s="831"/>
      <c r="L48" s="833"/>
      <c r="M48" s="832"/>
      <c r="N48" s="832"/>
      <c r="O48" s="831"/>
      <c r="P48" s="831"/>
      <c r="Q48" s="831"/>
      <c r="R48" s="831"/>
      <c r="S48" s="831"/>
      <c r="T48" s="831"/>
      <c r="U48" s="831"/>
      <c r="V48" s="831"/>
      <c r="W48" s="831"/>
      <c r="X48" s="828"/>
      <c r="Y48" s="828"/>
      <c r="Z48" s="828"/>
      <c r="AA48" s="828"/>
    </row>
    <row r="49" spans="1:27" ht="15.75" customHeight="1">
      <c r="A49" s="831"/>
      <c r="B49" s="831" t="s">
        <v>697</v>
      </c>
      <c r="C49" s="831"/>
      <c r="D49" s="831"/>
      <c r="E49" s="831"/>
      <c r="F49" s="831"/>
      <c r="G49" s="831"/>
      <c r="H49" s="831"/>
      <c r="I49" s="831"/>
      <c r="J49" s="831"/>
      <c r="K49" s="831"/>
      <c r="L49" s="833"/>
      <c r="M49" s="832"/>
      <c r="N49" s="832"/>
      <c r="O49" s="831"/>
      <c r="P49" s="831"/>
      <c r="Q49" s="831"/>
      <c r="R49" s="831"/>
      <c r="S49" s="831"/>
      <c r="T49" s="831"/>
      <c r="U49" s="831"/>
      <c r="V49" s="831"/>
      <c r="W49" s="831"/>
      <c r="X49" s="828"/>
      <c r="Y49" s="828"/>
      <c r="Z49" s="828"/>
      <c r="AA49" s="828"/>
    </row>
    <row r="50" spans="1:27" ht="15.75" customHeight="1">
      <c r="A50" s="831"/>
      <c r="B50" s="831" t="s">
        <v>696</v>
      </c>
      <c r="C50" s="831"/>
      <c r="D50" s="831"/>
      <c r="E50" s="831"/>
      <c r="F50" s="831"/>
      <c r="G50" s="831"/>
      <c r="H50" s="831"/>
      <c r="I50" s="831"/>
      <c r="J50" s="831"/>
      <c r="K50" s="831"/>
      <c r="L50" s="833"/>
      <c r="M50" s="832"/>
      <c r="N50" s="832"/>
      <c r="O50" s="831"/>
      <c r="P50" s="831"/>
      <c r="Q50" s="831"/>
      <c r="R50" s="831"/>
      <c r="S50" s="831"/>
      <c r="T50" s="831"/>
      <c r="U50" s="831"/>
      <c r="V50" s="831"/>
      <c r="W50" s="831"/>
      <c r="X50" s="828"/>
      <c r="Y50" s="828"/>
      <c r="Z50" s="828"/>
      <c r="AA50" s="828"/>
    </row>
    <row r="51" spans="1:27" ht="15.75" customHeight="1">
      <c r="A51" s="831"/>
      <c r="B51" s="831"/>
      <c r="C51" s="831"/>
      <c r="D51" s="831"/>
      <c r="E51" s="831"/>
      <c r="F51" s="831"/>
      <c r="G51" s="831"/>
      <c r="H51" s="831"/>
      <c r="I51" s="831"/>
      <c r="J51" s="831"/>
      <c r="K51" s="831"/>
      <c r="L51" s="833"/>
      <c r="M51" s="832"/>
      <c r="N51" s="832"/>
      <c r="O51" s="831"/>
      <c r="P51" s="831"/>
      <c r="Q51" s="831"/>
      <c r="R51" s="831"/>
      <c r="S51" s="831"/>
      <c r="T51" s="831"/>
      <c r="U51" s="831"/>
      <c r="V51" s="831"/>
      <c r="W51" s="831"/>
      <c r="X51" s="828"/>
      <c r="Y51" s="828"/>
      <c r="Z51" s="828"/>
      <c r="AA51" s="828"/>
    </row>
    <row r="52" spans="1:27" ht="15.75" customHeight="1">
      <c r="A52" s="831"/>
      <c r="B52" s="831"/>
      <c r="C52" s="831"/>
      <c r="D52" s="831"/>
      <c r="E52" s="831"/>
      <c r="F52" s="831"/>
      <c r="G52" s="831"/>
      <c r="H52" s="831"/>
      <c r="I52" s="831"/>
      <c r="J52" s="831"/>
      <c r="K52" s="831"/>
      <c r="L52" s="833"/>
      <c r="M52" s="832"/>
      <c r="N52" s="832"/>
      <c r="O52" s="831"/>
      <c r="P52" s="831"/>
      <c r="Q52" s="831"/>
      <c r="R52" s="831"/>
      <c r="S52" s="831"/>
      <c r="T52" s="831"/>
      <c r="U52" s="831"/>
      <c r="V52" s="831"/>
      <c r="W52" s="831"/>
      <c r="X52" s="828"/>
      <c r="Y52" s="828"/>
      <c r="Z52" s="828"/>
      <c r="AA52" s="828"/>
    </row>
    <row r="53" spans="1:27" ht="15.75" customHeight="1">
      <c r="A53" s="831"/>
      <c r="B53" s="831"/>
      <c r="C53" s="831"/>
      <c r="D53" s="831"/>
      <c r="E53" s="831"/>
      <c r="F53" s="831"/>
      <c r="G53" s="831"/>
      <c r="H53" s="831"/>
      <c r="I53" s="831"/>
      <c r="J53" s="831"/>
      <c r="K53" s="831"/>
      <c r="L53" s="833"/>
      <c r="M53" s="832"/>
      <c r="N53" s="832"/>
      <c r="O53" s="831"/>
      <c r="P53" s="831"/>
      <c r="Q53" s="831"/>
      <c r="R53" s="831"/>
      <c r="S53" s="831"/>
      <c r="T53" s="831"/>
      <c r="U53" s="831"/>
      <c r="V53" s="831"/>
      <c r="W53" s="831"/>
      <c r="X53" s="828"/>
      <c r="Y53" s="828"/>
      <c r="Z53" s="828"/>
      <c r="AA53" s="828"/>
    </row>
    <row r="54" spans="1:27" ht="15.75" customHeight="1">
      <c r="A54" s="831"/>
      <c r="B54" s="831"/>
      <c r="C54" s="831"/>
      <c r="D54" s="831"/>
      <c r="E54" s="831"/>
      <c r="F54" s="831"/>
      <c r="G54" s="831"/>
      <c r="H54" s="831"/>
      <c r="I54" s="831"/>
      <c r="J54" s="831"/>
      <c r="K54" s="831"/>
      <c r="L54" s="833"/>
      <c r="M54" s="832"/>
      <c r="N54" s="832"/>
      <c r="O54" s="831"/>
      <c r="P54" s="831"/>
      <c r="Q54" s="831"/>
      <c r="R54" s="831"/>
      <c r="S54" s="831"/>
      <c r="T54" s="831"/>
      <c r="U54" s="831"/>
      <c r="V54" s="831"/>
      <c r="W54" s="831"/>
      <c r="X54" s="828"/>
      <c r="Y54" s="828"/>
      <c r="Z54" s="828"/>
      <c r="AA54" s="828"/>
    </row>
    <row r="55" spans="1:27" ht="15.75" customHeight="1">
      <c r="A55" s="831"/>
      <c r="B55" s="831"/>
      <c r="C55" s="831"/>
      <c r="D55" s="831"/>
      <c r="E55" s="831"/>
      <c r="F55" s="831"/>
      <c r="G55" s="831"/>
      <c r="H55" s="831"/>
      <c r="I55" s="831"/>
      <c r="J55" s="831"/>
      <c r="K55" s="831"/>
      <c r="L55" s="833"/>
      <c r="M55" s="832"/>
      <c r="N55" s="832"/>
      <c r="O55" s="831"/>
      <c r="P55" s="831"/>
      <c r="Q55" s="831"/>
      <c r="R55" s="831"/>
      <c r="S55" s="831"/>
      <c r="T55" s="831"/>
      <c r="U55" s="831"/>
      <c r="V55" s="831"/>
      <c r="W55" s="831"/>
      <c r="X55" s="828"/>
      <c r="Y55" s="828"/>
      <c r="Z55" s="828"/>
      <c r="AA55" s="828"/>
    </row>
    <row r="56" spans="1:27" ht="15.75" customHeight="1">
      <c r="A56" s="831"/>
      <c r="B56" s="831"/>
      <c r="C56" s="831"/>
      <c r="D56" s="831"/>
      <c r="E56" s="831"/>
      <c r="F56" s="831"/>
      <c r="G56" s="831"/>
      <c r="H56" s="831"/>
      <c r="I56" s="831"/>
      <c r="J56" s="831"/>
      <c r="K56" s="831"/>
      <c r="L56" s="833"/>
      <c r="M56" s="832"/>
      <c r="N56" s="832"/>
      <c r="O56" s="831"/>
      <c r="P56" s="831"/>
      <c r="Q56" s="831"/>
      <c r="R56" s="831"/>
      <c r="S56" s="831"/>
      <c r="T56" s="831"/>
      <c r="U56" s="831"/>
      <c r="V56" s="831"/>
      <c r="W56" s="831"/>
      <c r="X56" s="828"/>
      <c r="Y56" s="828"/>
      <c r="Z56" s="828"/>
      <c r="AA56" s="828"/>
    </row>
    <row r="57" spans="1:27" ht="15.75" customHeight="1">
      <c r="A57" s="831"/>
      <c r="B57" s="831"/>
      <c r="C57" s="831"/>
      <c r="D57" s="831"/>
      <c r="E57" s="831"/>
      <c r="F57" s="831"/>
      <c r="G57" s="831"/>
      <c r="H57" s="831"/>
      <c r="I57" s="831"/>
      <c r="J57" s="831"/>
      <c r="K57" s="831"/>
      <c r="L57" s="833"/>
      <c r="M57" s="832"/>
      <c r="N57" s="832"/>
      <c r="O57" s="831"/>
      <c r="P57" s="831"/>
      <c r="Q57" s="831"/>
      <c r="R57" s="831"/>
      <c r="S57" s="831"/>
      <c r="T57" s="831"/>
      <c r="U57" s="831"/>
      <c r="V57" s="831"/>
      <c r="W57" s="831"/>
      <c r="X57" s="828"/>
      <c r="Y57" s="828"/>
      <c r="Z57" s="828"/>
      <c r="AA57" s="828"/>
    </row>
    <row r="58" spans="1:27" ht="15.75" customHeight="1">
      <c r="A58" s="831"/>
      <c r="B58" s="831"/>
      <c r="C58" s="831"/>
      <c r="D58" s="831"/>
      <c r="E58" s="831"/>
      <c r="F58" s="831"/>
      <c r="G58" s="831"/>
      <c r="H58" s="831"/>
      <c r="I58" s="831"/>
      <c r="J58" s="831"/>
      <c r="K58" s="831"/>
      <c r="L58" s="833"/>
      <c r="M58" s="832"/>
      <c r="N58" s="832"/>
      <c r="O58" s="831"/>
      <c r="P58" s="831"/>
      <c r="Q58" s="831"/>
      <c r="R58" s="831"/>
      <c r="S58" s="831"/>
      <c r="T58" s="831"/>
      <c r="U58" s="831"/>
      <c r="V58" s="831"/>
      <c r="W58" s="831"/>
      <c r="X58" s="828"/>
      <c r="Y58" s="828"/>
      <c r="Z58" s="828"/>
      <c r="AA58" s="828"/>
    </row>
    <row r="59" spans="1:27" ht="15.75" customHeight="1">
      <c r="A59" s="831"/>
      <c r="B59" s="831"/>
      <c r="C59" s="831"/>
      <c r="D59" s="831"/>
      <c r="E59" s="831"/>
      <c r="F59" s="831"/>
      <c r="G59" s="831"/>
      <c r="H59" s="831"/>
      <c r="I59" s="831"/>
      <c r="J59" s="831"/>
      <c r="K59" s="831"/>
      <c r="L59" s="833"/>
      <c r="M59" s="832"/>
      <c r="N59" s="832"/>
      <c r="O59" s="831"/>
      <c r="P59" s="831"/>
      <c r="Q59" s="831"/>
      <c r="R59" s="831"/>
      <c r="S59" s="831"/>
      <c r="T59" s="831"/>
      <c r="U59" s="831"/>
      <c r="V59" s="831"/>
      <c r="W59" s="831"/>
      <c r="X59" s="828"/>
      <c r="Y59" s="828"/>
      <c r="Z59" s="828"/>
      <c r="AA59" s="828"/>
    </row>
    <row r="60" spans="1:27" ht="15.75" customHeight="1">
      <c r="A60" s="831"/>
      <c r="B60" s="831"/>
      <c r="C60" s="831"/>
      <c r="D60" s="831"/>
      <c r="E60" s="831"/>
      <c r="F60" s="831"/>
      <c r="G60" s="831"/>
      <c r="H60" s="831"/>
      <c r="I60" s="831"/>
      <c r="J60" s="831"/>
      <c r="K60" s="831"/>
      <c r="L60" s="833"/>
      <c r="M60" s="832"/>
      <c r="N60" s="832"/>
      <c r="O60" s="831"/>
      <c r="P60" s="831"/>
      <c r="Q60" s="831"/>
      <c r="R60" s="831"/>
      <c r="S60" s="831"/>
      <c r="T60" s="831"/>
      <c r="U60" s="831"/>
      <c r="V60" s="831"/>
      <c r="W60" s="831"/>
      <c r="X60" s="828"/>
      <c r="Y60" s="828"/>
      <c r="Z60" s="828"/>
      <c r="AA60" s="828"/>
    </row>
    <row r="61" spans="1:27" ht="15.75" customHeight="1">
      <c r="A61" s="831"/>
      <c r="B61" s="831"/>
      <c r="C61" s="831"/>
      <c r="D61" s="831"/>
      <c r="E61" s="831"/>
      <c r="F61" s="832"/>
      <c r="G61" s="832"/>
      <c r="H61" s="831"/>
      <c r="I61" s="831"/>
      <c r="J61" s="831"/>
      <c r="K61" s="831"/>
      <c r="L61" s="833"/>
      <c r="M61" s="832"/>
      <c r="N61" s="832"/>
      <c r="O61" s="831"/>
      <c r="P61" s="831"/>
      <c r="Q61" s="831"/>
      <c r="R61" s="831"/>
      <c r="S61" s="831"/>
      <c r="T61" s="831"/>
      <c r="U61" s="831"/>
      <c r="V61" s="831"/>
      <c r="W61" s="831"/>
      <c r="X61" s="828"/>
      <c r="Y61" s="828"/>
      <c r="Z61" s="828"/>
      <c r="AA61" s="828"/>
    </row>
    <row r="62" spans="1:27" ht="15.75" customHeight="1">
      <c r="A62" s="831"/>
      <c r="B62" s="831"/>
      <c r="C62" s="831"/>
      <c r="D62" s="831"/>
      <c r="E62" s="831"/>
      <c r="F62" s="831"/>
      <c r="G62" s="831"/>
      <c r="H62" s="831"/>
      <c r="I62" s="832"/>
      <c r="J62" s="831"/>
      <c r="K62" s="831"/>
      <c r="L62" s="833"/>
      <c r="M62" s="832"/>
      <c r="N62" s="832"/>
      <c r="O62" s="831"/>
      <c r="P62" s="831"/>
      <c r="Q62" s="831"/>
      <c r="R62" s="831"/>
      <c r="S62" s="831"/>
      <c r="T62" s="831"/>
      <c r="U62" s="831"/>
      <c r="V62" s="831"/>
      <c r="W62" s="831"/>
      <c r="X62" s="828"/>
      <c r="Y62" s="828"/>
      <c r="Z62" s="828"/>
      <c r="AA62" s="828"/>
    </row>
    <row r="63" spans="1:27" ht="15.75" customHeight="1">
      <c r="A63" s="831"/>
      <c r="B63" s="831"/>
      <c r="C63" s="831"/>
      <c r="D63" s="831"/>
      <c r="E63" s="831"/>
      <c r="F63" s="831"/>
      <c r="G63" s="831"/>
      <c r="H63" s="831"/>
      <c r="I63" s="831"/>
      <c r="J63" s="831"/>
      <c r="K63" s="831"/>
      <c r="L63" s="833"/>
      <c r="M63" s="832"/>
      <c r="N63" s="832"/>
      <c r="O63" s="831"/>
      <c r="P63" s="831"/>
      <c r="Q63" s="831"/>
      <c r="R63" s="831"/>
      <c r="S63" s="831"/>
      <c r="T63" s="831"/>
      <c r="U63" s="831"/>
      <c r="V63" s="831"/>
      <c r="W63" s="831"/>
      <c r="X63" s="828"/>
      <c r="Y63" s="828"/>
      <c r="Z63" s="828"/>
      <c r="AA63" s="828"/>
    </row>
    <row r="64" spans="1:27" ht="15.75" customHeight="1">
      <c r="A64" s="831"/>
      <c r="B64" s="831"/>
      <c r="C64" s="831"/>
      <c r="D64" s="831"/>
      <c r="E64" s="831"/>
      <c r="F64" s="831"/>
      <c r="G64" s="832"/>
      <c r="H64" s="831"/>
      <c r="I64" s="831"/>
      <c r="J64" s="831"/>
      <c r="K64" s="831"/>
      <c r="L64" s="833"/>
      <c r="M64" s="832"/>
      <c r="N64" s="832"/>
      <c r="O64" s="831"/>
      <c r="P64" s="831"/>
      <c r="Q64" s="831"/>
      <c r="R64" s="831"/>
      <c r="S64" s="831"/>
      <c r="T64" s="831"/>
      <c r="U64" s="831"/>
      <c r="V64" s="831"/>
      <c r="W64" s="831"/>
      <c r="X64" s="828"/>
      <c r="Y64" s="828"/>
      <c r="Z64" s="828"/>
      <c r="AA64" s="828"/>
    </row>
    <row r="65" spans="1:27" ht="15.75" customHeight="1">
      <c r="A65" s="831"/>
      <c r="B65" s="831"/>
      <c r="C65" s="831"/>
      <c r="D65" s="831"/>
      <c r="E65" s="831"/>
      <c r="F65" s="831"/>
      <c r="G65" s="831"/>
      <c r="H65" s="831"/>
      <c r="I65" s="831"/>
      <c r="J65" s="831"/>
      <c r="K65" s="831"/>
      <c r="L65" s="833"/>
      <c r="M65" s="832"/>
      <c r="N65" s="832"/>
      <c r="O65" s="831"/>
      <c r="P65" s="831"/>
      <c r="Q65" s="831"/>
      <c r="R65" s="831"/>
      <c r="S65" s="831"/>
      <c r="T65" s="831"/>
      <c r="U65" s="831"/>
      <c r="V65" s="831"/>
      <c r="W65" s="831"/>
      <c r="X65" s="828"/>
      <c r="Y65" s="828"/>
      <c r="Z65" s="828"/>
      <c r="AA65" s="828"/>
    </row>
    <row r="66" spans="1:27" ht="15.75" customHeight="1">
      <c r="A66" s="831"/>
      <c r="B66" s="831"/>
      <c r="C66" s="831"/>
      <c r="D66" s="831"/>
      <c r="E66" s="831"/>
      <c r="F66" s="831"/>
      <c r="G66" s="831"/>
      <c r="H66" s="831"/>
      <c r="I66" s="831"/>
      <c r="J66" s="831"/>
      <c r="K66" s="831"/>
      <c r="L66" s="833"/>
      <c r="M66" s="832"/>
      <c r="N66" s="832"/>
      <c r="O66" s="831"/>
      <c r="P66" s="831"/>
      <c r="Q66" s="831"/>
      <c r="R66" s="831"/>
      <c r="S66" s="831"/>
      <c r="T66" s="831"/>
      <c r="U66" s="831"/>
      <c r="V66" s="831"/>
      <c r="W66" s="831"/>
      <c r="X66" s="828"/>
      <c r="Y66" s="828"/>
      <c r="Z66" s="828"/>
      <c r="AA66" s="828"/>
    </row>
    <row r="67" spans="1:27" ht="15.75" customHeight="1">
      <c r="A67" s="831"/>
      <c r="B67" s="831"/>
      <c r="C67" s="831"/>
      <c r="D67" s="831"/>
      <c r="E67" s="831"/>
      <c r="F67" s="831"/>
      <c r="G67" s="831"/>
      <c r="H67" s="831"/>
      <c r="I67" s="831"/>
      <c r="J67" s="831"/>
      <c r="K67" s="831"/>
      <c r="L67" s="833"/>
      <c r="M67" s="832"/>
      <c r="N67" s="832"/>
      <c r="O67" s="831"/>
      <c r="P67" s="831"/>
      <c r="Q67" s="831"/>
      <c r="R67" s="831"/>
      <c r="S67" s="831"/>
      <c r="T67" s="831"/>
      <c r="U67" s="831"/>
      <c r="V67" s="831"/>
      <c r="W67" s="831"/>
      <c r="X67" s="828"/>
      <c r="Y67" s="828"/>
      <c r="Z67" s="828"/>
      <c r="AA67" s="828"/>
    </row>
    <row r="68" spans="1:27" ht="15.75" customHeight="1">
      <c r="A68" s="831"/>
      <c r="B68" s="831"/>
      <c r="C68" s="831"/>
      <c r="D68" s="831"/>
      <c r="E68" s="831"/>
      <c r="F68" s="831"/>
      <c r="G68" s="831"/>
      <c r="H68" s="831"/>
      <c r="I68" s="831"/>
      <c r="J68" s="831"/>
      <c r="K68" s="831"/>
      <c r="L68" s="833"/>
      <c r="M68" s="832"/>
      <c r="N68" s="832"/>
      <c r="O68" s="831"/>
      <c r="P68" s="831"/>
      <c r="Q68" s="831"/>
      <c r="R68" s="831"/>
      <c r="S68" s="831"/>
      <c r="T68" s="831"/>
      <c r="U68" s="831"/>
      <c r="V68" s="831"/>
      <c r="W68" s="831"/>
      <c r="X68" s="828"/>
      <c r="Y68" s="828"/>
      <c r="Z68" s="828"/>
      <c r="AA68" s="828"/>
    </row>
    <row r="69" spans="1:27" ht="15.75" customHeight="1">
      <c r="A69" s="831"/>
      <c r="B69" s="831"/>
      <c r="C69" s="831"/>
      <c r="D69" s="831"/>
      <c r="E69" s="831"/>
      <c r="F69" s="831"/>
      <c r="G69" s="831"/>
      <c r="H69" s="831"/>
      <c r="I69" s="831"/>
      <c r="J69" s="831"/>
      <c r="K69" s="831"/>
      <c r="L69" s="833"/>
      <c r="M69" s="832"/>
      <c r="N69" s="832"/>
      <c r="O69" s="831"/>
      <c r="P69" s="831"/>
      <c r="Q69" s="831"/>
      <c r="R69" s="831"/>
      <c r="S69" s="831"/>
      <c r="T69" s="831"/>
      <c r="U69" s="831"/>
      <c r="V69" s="831"/>
      <c r="W69" s="831"/>
      <c r="X69" s="828"/>
      <c r="Y69" s="828"/>
      <c r="Z69" s="828"/>
      <c r="AA69" s="828"/>
    </row>
    <row r="70" spans="1:27" ht="15.75" customHeight="1">
      <c r="A70" s="831"/>
      <c r="B70" s="831"/>
      <c r="C70" s="831"/>
      <c r="D70" s="831"/>
      <c r="E70" s="831"/>
      <c r="F70" s="831"/>
      <c r="G70" s="831"/>
      <c r="H70" s="831"/>
      <c r="I70" s="831"/>
      <c r="J70" s="831"/>
      <c r="K70" s="831"/>
      <c r="L70" s="833"/>
      <c r="M70" s="832"/>
      <c r="N70" s="832"/>
      <c r="O70" s="831"/>
      <c r="P70" s="831"/>
      <c r="Q70" s="831"/>
      <c r="R70" s="831"/>
      <c r="S70" s="831"/>
      <c r="T70" s="831"/>
      <c r="U70" s="831"/>
      <c r="V70" s="831"/>
      <c r="W70" s="831"/>
      <c r="X70" s="828"/>
      <c r="Y70" s="828"/>
      <c r="Z70" s="828"/>
      <c r="AA70" s="828"/>
    </row>
    <row r="71" spans="1:27" ht="15.75" customHeight="1">
      <c r="A71" s="831"/>
      <c r="B71" s="831"/>
      <c r="C71" s="831"/>
      <c r="D71" s="831"/>
      <c r="E71" s="831"/>
      <c r="F71" s="831"/>
      <c r="G71" s="831"/>
      <c r="H71" s="831"/>
      <c r="I71" s="831"/>
      <c r="J71" s="831"/>
      <c r="K71" s="831"/>
      <c r="L71" s="833"/>
      <c r="M71" s="832"/>
      <c r="N71" s="832"/>
      <c r="O71" s="831"/>
      <c r="P71" s="831"/>
      <c r="Q71" s="831"/>
      <c r="R71" s="831"/>
      <c r="S71" s="831"/>
      <c r="T71" s="831"/>
      <c r="U71" s="831"/>
      <c r="V71" s="831"/>
      <c r="W71" s="831"/>
      <c r="X71" s="828"/>
      <c r="Y71" s="828"/>
      <c r="Z71" s="828"/>
      <c r="AA71" s="828"/>
    </row>
    <row r="72" spans="1:27" ht="15.75" customHeight="1">
      <c r="A72" s="831"/>
      <c r="B72" s="831"/>
      <c r="C72" s="831"/>
      <c r="D72" s="831"/>
      <c r="E72" s="831"/>
      <c r="F72" s="831"/>
      <c r="G72" s="831"/>
      <c r="H72" s="831"/>
      <c r="I72" s="831"/>
      <c r="J72" s="831"/>
      <c r="K72" s="831"/>
      <c r="L72" s="833"/>
      <c r="M72" s="832"/>
      <c r="N72" s="832"/>
      <c r="O72" s="831"/>
      <c r="P72" s="831"/>
      <c r="Q72" s="831"/>
      <c r="R72" s="831"/>
      <c r="S72" s="831"/>
      <c r="T72" s="831"/>
      <c r="U72" s="831"/>
      <c r="V72" s="831"/>
      <c r="W72" s="831"/>
      <c r="X72" s="828"/>
      <c r="Y72" s="828"/>
      <c r="Z72" s="828"/>
      <c r="AA72" s="828"/>
    </row>
    <row r="73" spans="1:27" ht="15.75" customHeight="1">
      <c r="A73" s="831"/>
      <c r="B73" s="831"/>
      <c r="C73" s="831"/>
      <c r="D73" s="831"/>
      <c r="E73" s="831"/>
      <c r="F73" s="831"/>
      <c r="G73" s="831"/>
      <c r="H73" s="831"/>
      <c r="I73" s="831"/>
      <c r="J73" s="831"/>
      <c r="K73" s="831"/>
      <c r="L73" s="833"/>
      <c r="M73" s="832"/>
      <c r="N73" s="832"/>
      <c r="O73" s="831"/>
      <c r="P73" s="831"/>
      <c r="Q73" s="831"/>
      <c r="R73" s="831"/>
      <c r="S73" s="831"/>
      <c r="T73" s="831"/>
      <c r="U73" s="831"/>
      <c r="V73" s="831"/>
      <c r="W73" s="831"/>
      <c r="X73" s="828"/>
      <c r="Y73" s="828"/>
      <c r="Z73" s="828"/>
      <c r="AA73" s="828"/>
    </row>
    <row r="74" spans="1:27" ht="15.75" customHeight="1">
      <c r="A74" s="831"/>
      <c r="B74" s="831"/>
      <c r="C74" s="831"/>
      <c r="D74" s="831"/>
      <c r="E74" s="831"/>
      <c r="F74" s="831"/>
      <c r="G74" s="831"/>
      <c r="H74" s="831"/>
      <c r="I74" s="831"/>
      <c r="J74" s="831"/>
      <c r="K74" s="831"/>
      <c r="L74" s="833"/>
      <c r="M74" s="832"/>
      <c r="N74" s="832"/>
      <c r="O74" s="831"/>
      <c r="P74" s="831"/>
      <c r="Q74" s="831"/>
      <c r="R74" s="831"/>
      <c r="S74" s="831"/>
      <c r="T74" s="831"/>
      <c r="U74" s="831"/>
      <c r="V74" s="831"/>
      <c r="W74" s="831"/>
      <c r="X74" s="828"/>
      <c r="Y74" s="828"/>
      <c r="Z74" s="828"/>
      <c r="AA74" s="828"/>
    </row>
    <row r="75" spans="1:27" ht="15.75" customHeight="1">
      <c r="A75" s="831"/>
      <c r="B75" s="831"/>
      <c r="C75" s="831"/>
      <c r="D75" s="831"/>
      <c r="E75" s="831"/>
      <c r="F75" s="831"/>
      <c r="G75" s="831"/>
      <c r="H75" s="831"/>
      <c r="I75" s="831"/>
      <c r="J75" s="831"/>
      <c r="K75" s="831"/>
      <c r="L75" s="833"/>
      <c r="M75" s="832"/>
      <c r="N75" s="832"/>
      <c r="O75" s="831"/>
      <c r="P75" s="831"/>
      <c r="Q75" s="831"/>
      <c r="R75" s="831"/>
      <c r="S75" s="831"/>
      <c r="T75" s="831"/>
      <c r="U75" s="831"/>
      <c r="V75" s="831"/>
      <c r="W75" s="831"/>
      <c r="X75" s="828"/>
      <c r="Y75" s="828"/>
      <c r="Z75" s="828"/>
      <c r="AA75" s="828"/>
    </row>
    <row r="76" spans="1:27" ht="15.75" customHeight="1">
      <c r="A76" s="831"/>
      <c r="B76" s="831"/>
      <c r="C76" s="831"/>
      <c r="D76" s="831"/>
      <c r="E76" s="831"/>
      <c r="F76" s="831"/>
      <c r="G76" s="831"/>
      <c r="H76" s="831"/>
      <c r="I76" s="831"/>
      <c r="J76" s="831"/>
      <c r="K76" s="831"/>
      <c r="L76" s="833"/>
      <c r="M76" s="832"/>
      <c r="N76" s="832"/>
      <c r="O76" s="831"/>
      <c r="P76" s="831"/>
      <c r="Q76" s="831"/>
      <c r="R76" s="831"/>
      <c r="S76" s="831"/>
      <c r="T76" s="831"/>
      <c r="U76" s="831"/>
      <c r="V76" s="831"/>
      <c r="W76" s="831"/>
      <c r="X76" s="828"/>
      <c r="Y76" s="828"/>
      <c r="Z76" s="828"/>
      <c r="AA76" s="828"/>
    </row>
    <row r="77" spans="1:27" ht="15.75" customHeight="1">
      <c r="A77" s="831"/>
      <c r="B77" s="831"/>
      <c r="C77" s="831"/>
      <c r="D77" s="831"/>
      <c r="E77" s="831"/>
      <c r="F77" s="831"/>
      <c r="G77" s="831"/>
      <c r="H77" s="831"/>
      <c r="I77" s="831"/>
      <c r="J77" s="831"/>
      <c r="K77" s="831"/>
      <c r="L77" s="833"/>
      <c r="M77" s="832"/>
      <c r="N77" s="832"/>
      <c r="O77" s="831"/>
      <c r="P77" s="831"/>
      <c r="Q77" s="831"/>
      <c r="R77" s="831"/>
      <c r="S77" s="831"/>
      <c r="T77" s="831"/>
      <c r="U77" s="831"/>
      <c r="V77" s="831"/>
      <c r="W77" s="831"/>
      <c r="X77" s="828"/>
      <c r="Y77" s="828"/>
      <c r="Z77" s="828"/>
      <c r="AA77" s="828"/>
    </row>
    <row r="78" spans="1:27" ht="15.75" customHeight="1">
      <c r="A78" s="831"/>
      <c r="B78" s="831"/>
      <c r="C78" s="831"/>
      <c r="D78" s="831"/>
      <c r="E78" s="831"/>
      <c r="F78" s="831"/>
      <c r="G78" s="831"/>
      <c r="H78" s="831"/>
      <c r="I78" s="831"/>
      <c r="J78" s="831"/>
      <c r="K78" s="831"/>
      <c r="L78" s="833"/>
      <c r="M78" s="832"/>
      <c r="N78" s="832"/>
      <c r="O78" s="831"/>
      <c r="P78" s="831"/>
      <c r="Q78" s="831"/>
      <c r="R78" s="831"/>
      <c r="S78" s="831"/>
      <c r="T78" s="831"/>
      <c r="U78" s="831"/>
      <c r="V78" s="831"/>
      <c r="W78" s="831"/>
      <c r="X78" s="828"/>
      <c r="Y78" s="828"/>
      <c r="Z78" s="828"/>
      <c r="AA78" s="828"/>
    </row>
    <row r="79" spans="1:27" ht="15.75" customHeight="1">
      <c r="A79" s="831"/>
      <c r="B79" s="831"/>
      <c r="C79" s="831"/>
      <c r="D79" s="831"/>
      <c r="E79" s="831"/>
      <c r="F79" s="831"/>
      <c r="G79" s="831"/>
      <c r="H79" s="831"/>
      <c r="I79" s="831"/>
      <c r="J79" s="831"/>
      <c r="K79" s="831"/>
      <c r="L79" s="833"/>
      <c r="M79" s="832"/>
      <c r="N79" s="832"/>
      <c r="O79" s="831"/>
      <c r="P79" s="831"/>
      <c r="Q79" s="831"/>
      <c r="R79" s="831"/>
      <c r="S79" s="831"/>
      <c r="T79" s="831"/>
      <c r="U79" s="831"/>
      <c r="V79" s="831"/>
      <c r="W79" s="831"/>
      <c r="X79" s="828"/>
      <c r="Y79" s="828"/>
      <c r="Z79" s="828"/>
      <c r="AA79" s="828"/>
    </row>
    <row r="80" spans="1:27" ht="15.75" customHeight="1">
      <c r="A80" s="831"/>
      <c r="B80" s="831"/>
      <c r="C80" s="831"/>
      <c r="D80" s="831"/>
      <c r="E80" s="831"/>
      <c r="F80" s="831"/>
      <c r="G80" s="831"/>
      <c r="H80" s="831"/>
      <c r="I80" s="831"/>
      <c r="J80" s="831"/>
      <c r="K80" s="831"/>
      <c r="L80" s="833"/>
      <c r="M80" s="832"/>
      <c r="N80" s="832"/>
      <c r="O80" s="831"/>
      <c r="P80" s="831"/>
      <c r="Q80" s="831"/>
      <c r="R80" s="831"/>
      <c r="S80" s="831"/>
      <c r="T80" s="831"/>
      <c r="U80" s="831"/>
      <c r="V80" s="831"/>
      <c r="W80" s="831"/>
      <c r="X80" s="828"/>
      <c r="Y80" s="828"/>
      <c r="Z80" s="828"/>
      <c r="AA80" s="828"/>
    </row>
    <row r="81" spans="1:27" ht="15.75" customHeight="1">
      <c r="A81" s="831"/>
      <c r="B81" s="831"/>
      <c r="C81" s="831"/>
      <c r="D81" s="831"/>
      <c r="E81" s="831"/>
      <c r="F81" s="831"/>
      <c r="G81" s="831"/>
      <c r="H81" s="831"/>
      <c r="I81" s="831"/>
      <c r="J81" s="831"/>
      <c r="K81" s="831"/>
      <c r="L81" s="833"/>
      <c r="M81" s="832"/>
      <c r="N81" s="832"/>
      <c r="O81" s="831"/>
      <c r="P81" s="831"/>
      <c r="Q81" s="831"/>
      <c r="R81" s="831"/>
      <c r="S81" s="831"/>
      <c r="T81" s="831"/>
      <c r="U81" s="831"/>
      <c r="V81" s="831"/>
      <c r="W81" s="831"/>
      <c r="X81" s="828"/>
      <c r="Y81" s="828"/>
      <c r="Z81" s="828"/>
      <c r="AA81" s="828"/>
    </row>
    <row r="82" spans="1:27" ht="15.75" customHeight="1">
      <c r="A82" s="831"/>
      <c r="B82" s="831"/>
      <c r="C82" s="831"/>
      <c r="D82" s="831"/>
      <c r="E82" s="831"/>
      <c r="F82" s="831"/>
      <c r="G82" s="831"/>
      <c r="H82" s="831"/>
      <c r="I82" s="831"/>
      <c r="J82" s="831"/>
      <c r="K82" s="831"/>
      <c r="L82" s="833"/>
      <c r="M82" s="832"/>
      <c r="N82" s="832"/>
      <c r="O82" s="831"/>
      <c r="P82" s="831"/>
      <c r="Q82" s="831"/>
      <c r="R82" s="831"/>
      <c r="S82" s="831"/>
      <c r="T82" s="831"/>
      <c r="U82" s="831"/>
      <c r="V82" s="831"/>
      <c r="W82" s="831"/>
      <c r="X82" s="828"/>
      <c r="Y82" s="828"/>
      <c r="Z82" s="828"/>
      <c r="AA82" s="828"/>
    </row>
    <row r="83" spans="1:27" ht="15.75" customHeight="1">
      <c r="A83" s="831"/>
      <c r="B83" s="831"/>
      <c r="C83" s="831"/>
      <c r="D83" s="831"/>
      <c r="E83" s="831"/>
      <c r="F83" s="831"/>
      <c r="G83" s="831"/>
      <c r="H83" s="831"/>
      <c r="I83" s="831"/>
      <c r="J83" s="831"/>
      <c r="K83" s="831"/>
      <c r="L83" s="833"/>
      <c r="M83" s="832"/>
      <c r="N83" s="832"/>
      <c r="O83" s="831"/>
      <c r="P83" s="831"/>
      <c r="Q83" s="831"/>
      <c r="R83" s="831"/>
      <c r="S83" s="831"/>
      <c r="T83" s="831"/>
      <c r="U83" s="831"/>
      <c r="V83" s="831"/>
      <c r="W83" s="831"/>
      <c r="X83" s="828"/>
      <c r="Y83" s="828"/>
      <c r="Z83" s="828"/>
      <c r="AA83" s="828"/>
    </row>
    <row r="84" spans="1:27" ht="15.75" customHeight="1">
      <c r="A84" s="831"/>
      <c r="B84" s="831"/>
      <c r="C84" s="831"/>
      <c r="D84" s="831"/>
      <c r="E84" s="831"/>
      <c r="F84" s="831"/>
      <c r="G84" s="831"/>
      <c r="H84" s="831"/>
      <c r="I84" s="831"/>
      <c r="J84" s="831"/>
      <c r="K84" s="831"/>
      <c r="L84" s="833"/>
      <c r="M84" s="832"/>
      <c r="N84" s="832"/>
      <c r="O84" s="831"/>
      <c r="P84" s="831"/>
      <c r="Q84" s="831"/>
      <c r="R84" s="831"/>
      <c r="S84" s="831"/>
      <c r="T84" s="831"/>
      <c r="U84" s="831"/>
      <c r="V84" s="831"/>
      <c r="W84" s="831"/>
      <c r="X84" s="828"/>
      <c r="Y84" s="828"/>
      <c r="Z84" s="828"/>
      <c r="AA84" s="828"/>
    </row>
    <row r="85" spans="1:27" ht="15.75" customHeight="1">
      <c r="A85" s="831"/>
      <c r="B85" s="831"/>
      <c r="C85" s="831"/>
      <c r="D85" s="831"/>
      <c r="E85" s="831"/>
      <c r="F85" s="831"/>
      <c r="G85" s="831"/>
      <c r="H85" s="831"/>
      <c r="I85" s="831"/>
      <c r="J85" s="831"/>
      <c r="K85" s="831"/>
      <c r="L85" s="833"/>
      <c r="M85" s="832"/>
      <c r="N85" s="832"/>
      <c r="O85" s="831"/>
      <c r="P85" s="831"/>
      <c r="Q85" s="831"/>
      <c r="R85" s="831"/>
      <c r="S85" s="831"/>
      <c r="T85" s="831"/>
      <c r="U85" s="831"/>
      <c r="V85" s="831"/>
      <c r="W85" s="831"/>
      <c r="X85" s="828"/>
      <c r="Y85" s="828"/>
      <c r="Z85" s="828"/>
      <c r="AA85" s="828"/>
    </row>
    <row r="86" spans="1:27" ht="15.75" customHeight="1">
      <c r="A86" s="831"/>
      <c r="B86" s="831"/>
      <c r="C86" s="831"/>
      <c r="D86" s="831"/>
      <c r="E86" s="831"/>
      <c r="F86" s="831"/>
      <c r="G86" s="831"/>
      <c r="H86" s="831"/>
      <c r="I86" s="831"/>
      <c r="J86" s="831"/>
      <c r="K86" s="831"/>
      <c r="L86" s="833"/>
      <c r="M86" s="832"/>
      <c r="N86" s="832"/>
      <c r="O86" s="831"/>
      <c r="P86" s="831"/>
      <c r="Q86" s="831"/>
      <c r="R86" s="831"/>
      <c r="S86" s="831"/>
      <c r="T86" s="831"/>
      <c r="U86" s="831"/>
      <c r="V86" s="831"/>
      <c r="W86" s="831"/>
      <c r="X86" s="828"/>
      <c r="Y86" s="828"/>
      <c r="Z86" s="828"/>
      <c r="AA86" s="828"/>
    </row>
    <row r="87" spans="1:27" ht="15.75" customHeight="1">
      <c r="A87" s="831"/>
      <c r="B87" s="831"/>
      <c r="C87" s="831"/>
      <c r="D87" s="831"/>
      <c r="E87" s="831"/>
      <c r="F87" s="831"/>
      <c r="G87" s="831"/>
      <c r="H87" s="831"/>
      <c r="I87" s="831"/>
      <c r="J87" s="831"/>
      <c r="K87" s="831"/>
      <c r="L87" s="833"/>
      <c r="M87" s="832"/>
      <c r="N87" s="832"/>
      <c r="O87" s="831"/>
      <c r="P87" s="831"/>
      <c r="Q87" s="831"/>
      <c r="R87" s="831"/>
      <c r="S87" s="831"/>
      <c r="T87" s="831"/>
      <c r="U87" s="831"/>
      <c r="V87" s="831"/>
      <c r="W87" s="831"/>
      <c r="X87" s="828"/>
      <c r="Y87" s="828"/>
      <c r="Z87" s="828"/>
      <c r="AA87" s="828"/>
    </row>
    <row r="88" spans="1:27" ht="15.75" customHeight="1">
      <c r="A88" s="831"/>
      <c r="B88" s="831"/>
      <c r="C88" s="831"/>
      <c r="D88" s="831"/>
      <c r="E88" s="831"/>
      <c r="F88" s="831"/>
      <c r="G88" s="831"/>
      <c r="H88" s="831"/>
      <c r="I88" s="831"/>
      <c r="J88" s="831"/>
      <c r="K88" s="831"/>
      <c r="L88" s="833"/>
      <c r="M88" s="832"/>
      <c r="N88" s="832"/>
      <c r="O88" s="831"/>
      <c r="P88" s="831"/>
      <c r="Q88" s="831"/>
      <c r="R88" s="831"/>
      <c r="S88" s="831"/>
      <c r="T88" s="831"/>
      <c r="U88" s="831"/>
      <c r="V88" s="831"/>
      <c r="W88" s="831"/>
      <c r="X88" s="828"/>
      <c r="Y88" s="828"/>
      <c r="Z88" s="828"/>
      <c r="AA88" s="828"/>
    </row>
    <row r="89" spans="1:27" ht="15.75" customHeight="1">
      <c r="A89" s="831"/>
      <c r="B89" s="831"/>
      <c r="C89" s="831"/>
      <c r="D89" s="831"/>
      <c r="E89" s="831"/>
      <c r="F89" s="831"/>
      <c r="G89" s="831"/>
      <c r="H89" s="831"/>
      <c r="I89" s="831"/>
      <c r="J89" s="831"/>
      <c r="K89" s="831"/>
      <c r="L89" s="833"/>
      <c r="M89" s="832"/>
      <c r="N89" s="832"/>
      <c r="O89" s="831"/>
      <c r="P89" s="831"/>
      <c r="Q89" s="831"/>
      <c r="R89" s="831"/>
      <c r="S89" s="831"/>
      <c r="T89" s="831"/>
      <c r="U89" s="831"/>
      <c r="V89" s="831"/>
      <c r="W89" s="831"/>
      <c r="X89" s="828"/>
      <c r="Y89" s="828"/>
      <c r="Z89" s="828"/>
      <c r="AA89" s="828"/>
    </row>
    <row r="90" spans="1:27" ht="15.75" customHeight="1">
      <c r="A90" s="831"/>
      <c r="B90" s="831"/>
      <c r="C90" s="831"/>
      <c r="D90" s="831"/>
      <c r="E90" s="831"/>
      <c r="F90" s="831"/>
      <c r="G90" s="831"/>
      <c r="H90" s="831"/>
      <c r="I90" s="831"/>
      <c r="J90" s="831"/>
      <c r="K90" s="831"/>
      <c r="L90" s="833"/>
      <c r="M90" s="832"/>
      <c r="N90" s="832"/>
      <c r="O90" s="831"/>
      <c r="P90" s="831"/>
      <c r="Q90" s="831"/>
      <c r="R90" s="831"/>
      <c r="S90" s="831"/>
      <c r="T90" s="831"/>
      <c r="U90" s="831"/>
      <c r="V90" s="831"/>
      <c r="W90" s="831"/>
      <c r="X90" s="828"/>
      <c r="Y90" s="828"/>
      <c r="Z90" s="828"/>
      <c r="AA90" s="828"/>
    </row>
    <row r="91" spans="1:27" ht="15.75" customHeight="1">
      <c r="A91" s="831"/>
      <c r="B91" s="831"/>
      <c r="C91" s="831"/>
      <c r="D91" s="831"/>
      <c r="E91" s="831"/>
      <c r="F91" s="831"/>
      <c r="G91" s="831"/>
      <c r="H91" s="831"/>
      <c r="I91" s="831"/>
      <c r="J91" s="831"/>
      <c r="K91" s="831"/>
      <c r="L91" s="833"/>
      <c r="M91" s="832"/>
      <c r="N91" s="832"/>
      <c r="O91" s="831"/>
      <c r="P91" s="831"/>
      <c r="Q91" s="831"/>
      <c r="R91" s="831"/>
      <c r="S91" s="831"/>
      <c r="T91" s="831"/>
      <c r="U91" s="831"/>
      <c r="V91" s="831"/>
      <c r="W91" s="831"/>
      <c r="X91" s="828"/>
      <c r="Y91" s="828"/>
      <c r="Z91" s="828"/>
      <c r="AA91" s="828"/>
    </row>
    <row r="92" spans="1:27" ht="15.75" customHeight="1">
      <c r="A92" s="831"/>
      <c r="B92" s="831"/>
      <c r="C92" s="831"/>
      <c r="D92" s="831"/>
      <c r="E92" s="831"/>
      <c r="F92" s="831"/>
      <c r="G92" s="831"/>
      <c r="H92" s="831"/>
      <c r="I92" s="831"/>
      <c r="J92" s="831"/>
      <c r="K92" s="831"/>
      <c r="L92" s="833"/>
      <c r="M92" s="832"/>
      <c r="N92" s="832"/>
      <c r="O92" s="831"/>
      <c r="P92" s="831"/>
      <c r="Q92" s="831"/>
      <c r="R92" s="831"/>
      <c r="S92" s="831"/>
      <c r="T92" s="831"/>
      <c r="U92" s="831"/>
      <c r="V92" s="831"/>
      <c r="W92" s="831"/>
      <c r="X92" s="828"/>
      <c r="Y92" s="828"/>
      <c r="Z92" s="828"/>
      <c r="AA92" s="828"/>
    </row>
    <row r="93" spans="1:27" ht="15.75" customHeight="1">
      <c r="A93" s="831"/>
      <c r="B93" s="831"/>
      <c r="C93" s="831"/>
      <c r="D93" s="831"/>
      <c r="E93" s="831"/>
      <c r="F93" s="831"/>
      <c r="G93" s="831"/>
      <c r="H93" s="831"/>
      <c r="I93" s="831"/>
      <c r="J93" s="831"/>
      <c r="K93" s="831"/>
      <c r="L93" s="833"/>
      <c r="M93" s="832"/>
      <c r="N93" s="832"/>
      <c r="O93" s="831"/>
      <c r="P93" s="831"/>
      <c r="Q93" s="831"/>
      <c r="R93" s="831"/>
      <c r="S93" s="831"/>
      <c r="T93" s="831"/>
      <c r="U93" s="831"/>
      <c r="V93" s="831"/>
      <c r="W93" s="831"/>
      <c r="X93" s="828"/>
      <c r="Y93" s="828"/>
      <c r="Z93" s="828"/>
      <c r="AA93" s="828"/>
    </row>
    <row r="94" spans="1:27" ht="15.75" customHeight="1">
      <c r="A94" s="831"/>
      <c r="B94" s="831"/>
      <c r="C94" s="831"/>
      <c r="D94" s="831"/>
      <c r="E94" s="831"/>
      <c r="F94" s="831"/>
      <c r="G94" s="831"/>
      <c r="H94" s="831"/>
      <c r="I94" s="831"/>
      <c r="J94" s="831"/>
      <c r="K94" s="831"/>
      <c r="L94" s="833"/>
      <c r="M94" s="832"/>
      <c r="N94" s="832"/>
      <c r="O94" s="831"/>
      <c r="P94" s="831"/>
      <c r="Q94" s="831"/>
      <c r="R94" s="831"/>
      <c r="S94" s="831"/>
      <c r="T94" s="831"/>
      <c r="U94" s="831"/>
      <c r="V94" s="831"/>
      <c r="W94" s="831"/>
      <c r="X94" s="828"/>
      <c r="Y94" s="828"/>
      <c r="Z94" s="828"/>
      <c r="AA94" s="828"/>
    </row>
    <row r="95" spans="1:27" ht="15.75" customHeight="1">
      <c r="A95" s="831"/>
      <c r="B95" s="831"/>
      <c r="C95" s="831"/>
      <c r="D95" s="831"/>
      <c r="E95" s="831"/>
      <c r="F95" s="831"/>
      <c r="G95" s="831"/>
      <c r="H95" s="831"/>
      <c r="I95" s="831"/>
      <c r="J95" s="831"/>
      <c r="K95" s="831"/>
      <c r="L95" s="833"/>
      <c r="M95" s="832"/>
      <c r="N95" s="832"/>
      <c r="O95" s="831"/>
      <c r="P95" s="831"/>
      <c r="Q95" s="831"/>
      <c r="R95" s="831"/>
      <c r="S95" s="831"/>
      <c r="T95" s="831"/>
      <c r="U95" s="831"/>
      <c r="V95" s="831"/>
      <c r="W95" s="831"/>
      <c r="X95" s="828"/>
      <c r="Y95" s="828"/>
      <c r="Z95" s="828"/>
      <c r="AA95" s="828"/>
    </row>
    <row r="96" spans="1:27" ht="15.75" customHeight="1">
      <c r="A96" s="831"/>
      <c r="B96" s="831"/>
      <c r="C96" s="831"/>
      <c r="D96" s="831"/>
      <c r="E96" s="831"/>
      <c r="F96" s="831"/>
      <c r="G96" s="831"/>
      <c r="H96" s="831"/>
      <c r="I96" s="831"/>
      <c r="J96" s="831"/>
      <c r="K96" s="831"/>
      <c r="L96" s="833"/>
      <c r="M96" s="832"/>
      <c r="N96" s="832"/>
      <c r="O96" s="831"/>
      <c r="P96" s="831"/>
      <c r="Q96" s="831"/>
      <c r="R96" s="831"/>
      <c r="S96" s="831"/>
      <c r="T96" s="831"/>
      <c r="U96" s="831"/>
      <c r="V96" s="831"/>
      <c r="W96" s="831"/>
      <c r="X96" s="828"/>
      <c r="Y96" s="828"/>
      <c r="Z96" s="828"/>
      <c r="AA96" s="828"/>
    </row>
    <row r="97" spans="1:27" ht="15.75" customHeight="1">
      <c r="A97" s="831"/>
      <c r="B97" s="831"/>
      <c r="C97" s="831"/>
      <c r="D97" s="831"/>
      <c r="E97" s="831"/>
      <c r="F97" s="831"/>
      <c r="G97" s="831"/>
      <c r="H97" s="831"/>
      <c r="I97" s="831"/>
      <c r="J97" s="831"/>
      <c r="K97" s="831"/>
      <c r="L97" s="833"/>
      <c r="M97" s="832"/>
      <c r="N97" s="832"/>
      <c r="O97" s="831"/>
      <c r="P97" s="831"/>
      <c r="Q97" s="831"/>
      <c r="R97" s="831"/>
      <c r="S97" s="831"/>
      <c r="T97" s="831"/>
      <c r="U97" s="831"/>
      <c r="V97" s="831"/>
      <c r="W97" s="831"/>
      <c r="X97" s="828"/>
      <c r="Y97" s="828"/>
      <c r="Z97" s="828"/>
      <c r="AA97" s="828"/>
    </row>
    <row r="98" spans="1:27" ht="15.75" customHeight="1">
      <c r="A98" s="831"/>
      <c r="B98" s="831"/>
      <c r="C98" s="831"/>
      <c r="D98" s="831"/>
      <c r="E98" s="831"/>
      <c r="F98" s="831"/>
      <c r="G98" s="831"/>
      <c r="H98" s="831"/>
      <c r="I98" s="831"/>
      <c r="J98" s="831"/>
      <c r="K98" s="831"/>
      <c r="L98" s="833"/>
      <c r="M98" s="832"/>
      <c r="N98" s="832"/>
      <c r="O98" s="831"/>
      <c r="P98" s="831"/>
      <c r="Q98" s="831"/>
      <c r="R98" s="831"/>
      <c r="S98" s="831"/>
      <c r="T98" s="831"/>
      <c r="U98" s="831"/>
      <c r="V98" s="831"/>
      <c r="W98" s="831"/>
      <c r="X98" s="828"/>
      <c r="Y98" s="828"/>
      <c r="Z98" s="828"/>
      <c r="AA98" s="828"/>
    </row>
    <row r="99" spans="1:27" ht="15.75" customHeight="1">
      <c r="A99" s="831"/>
      <c r="B99" s="831"/>
      <c r="C99" s="831"/>
      <c r="D99" s="831"/>
      <c r="E99" s="831"/>
      <c r="F99" s="831"/>
      <c r="G99" s="831"/>
      <c r="H99" s="831"/>
      <c r="I99" s="831"/>
      <c r="J99" s="831"/>
      <c r="K99" s="831"/>
      <c r="L99" s="833"/>
      <c r="M99" s="832"/>
      <c r="N99" s="832"/>
      <c r="O99" s="831"/>
      <c r="P99" s="831"/>
      <c r="Q99" s="831"/>
      <c r="R99" s="831"/>
      <c r="S99" s="831"/>
      <c r="T99" s="831"/>
      <c r="U99" s="831"/>
      <c r="V99" s="831"/>
      <c r="W99" s="831"/>
      <c r="X99" s="828"/>
      <c r="Y99" s="828"/>
      <c r="Z99" s="828"/>
      <c r="AA99" s="828"/>
    </row>
    <row r="100" spans="1:27" ht="15.75" customHeight="1">
      <c r="A100" s="831"/>
      <c r="B100" s="831"/>
      <c r="C100" s="831"/>
      <c r="D100" s="831"/>
      <c r="E100" s="831"/>
      <c r="F100" s="831"/>
      <c r="G100" s="831"/>
      <c r="H100" s="831"/>
      <c r="I100" s="831"/>
      <c r="J100" s="831"/>
      <c r="K100" s="831"/>
      <c r="L100" s="833"/>
      <c r="M100" s="832"/>
      <c r="N100" s="832"/>
      <c r="O100" s="831"/>
      <c r="P100" s="831"/>
      <c r="Q100" s="831"/>
      <c r="R100" s="831"/>
      <c r="S100" s="831"/>
      <c r="T100" s="831"/>
      <c r="U100" s="831"/>
      <c r="V100" s="831"/>
      <c r="W100" s="831"/>
      <c r="X100" s="828"/>
      <c r="Y100" s="828"/>
      <c r="Z100" s="828"/>
      <c r="AA100" s="828"/>
    </row>
    <row r="101" spans="1:27" ht="15.75" customHeight="1">
      <c r="A101" s="831"/>
      <c r="B101" s="831"/>
      <c r="C101" s="831"/>
      <c r="D101" s="831"/>
      <c r="E101" s="831"/>
      <c r="F101" s="831"/>
      <c r="G101" s="831"/>
      <c r="H101" s="831"/>
      <c r="I101" s="831"/>
      <c r="J101" s="831"/>
      <c r="K101" s="831"/>
      <c r="L101" s="833"/>
      <c r="M101" s="832"/>
      <c r="N101" s="832"/>
      <c r="O101" s="831"/>
      <c r="P101" s="831"/>
      <c r="Q101" s="831"/>
      <c r="R101" s="831"/>
      <c r="S101" s="831"/>
      <c r="T101" s="831"/>
      <c r="U101" s="831"/>
      <c r="V101" s="831"/>
      <c r="W101" s="831"/>
      <c r="X101" s="828"/>
      <c r="Y101" s="828"/>
      <c r="Z101" s="828"/>
      <c r="AA101" s="828"/>
    </row>
    <row r="102" spans="1:27" ht="15.75" customHeight="1">
      <c r="A102" s="831"/>
      <c r="B102" s="831"/>
      <c r="C102" s="831"/>
      <c r="D102" s="831"/>
      <c r="E102" s="831"/>
      <c r="F102" s="831"/>
      <c r="G102" s="831"/>
      <c r="H102" s="831"/>
      <c r="I102" s="831"/>
      <c r="J102" s="831"/>
      <c r="K102" s="831"/>
      <c r="L102" s="833"/>
      <c r="M102" s="832"/>
      <c r="N102" s="832"/>
      <c r="O102" s="831"/>
      <c r="P102" s="831"/>
      <c r="Q102" s="831"/>
      <c r="R102" s="831"/>
      <c r="S102" s="831"/>
      <c r="T102" s="831"/>
      <c r="U102" s="831"/>
      <c r="V102" s="831"/>
      <c r="W102" s="831"/>
      <c r="X102" s="828"/>
      <c r="Y102" s="828"/>
      <c r="Z102" s="828"/>
      <c r="AA102" s="828"/>
    </row>
    <row r="103" spans="1:27" ht="15.75" customHeight="1">
      <c r="A103" s="831"/>
      <c r="B103" s="831"/>
      <c r="C103" s="831"/>
      <c r="D103" s="831"/>
      <c r="E103" s="831"/>
      <c r="F103" s="831"/>
      <c r="G103" s="831"/>
      <c r="H103" s="831"/>
      <c r="I103" s="831"/>
      <c r="J103" s="831"/>
      <c r="K103" s="831"/>
      <c r="L103" s="833"/>
      <c r="M103" s="832"/>
      <c r="N103" s="832"/>
      <c r="O103" s="831"/>
      <c r="P103" s="831"/>
      <c r="Q103" s="831"/>
      <c r="R103" s="831"/>
      <c r="S103" s="831"/>
      <c r="T103" s="831"/>
      <c r="U103" s="831"/>
      <c r="V103" s="831"/>
      <c r="W103" s="831"/>
      <c r="X103" s="828"/>
      <c r="Y103" s="828"/>
      <c r="Z103" s="828"/>
      <c r="AA103" s="828"/>
    </row>
    <row r="104" spans="1:27" ht="15.75" customHeight="1">
      <c r="A104" s="831"/>
      <c r="B104" s="831"/>
      <c r="C104" s="831"/>
      <c r="D104" s="831"/>
      <c r="E104" s="831"/>
      <c r="F104" s="831"/>
      <c r="G104" s="831"/>
      <c r="H104" s="831"/>
      <c r="I104" s="831"/>
      <c r="J104" s="831"/>
      <c r="K104" s="831"/>
      <c r="L104" s="833"/>
      <c r="M104" s="832"/>
      <c r="N104" s="832"/>
      <c r="O104" s="831"/>
      <c r="P104" s="831"/>
      <c r="Q104" s="831"/>
      <c r="R104" s="831"/>
      <c r="S104" s="831"/>
      <c r="T104" s="831"/>
      <c r="U104" s="831"/>
      <c r="V104" s="831"/>
      <c r="W104" s="831"/>
      <c r="X104" s="828"/>
      <c r="Y104" s="828"/>
      <c r="Z104" s="828"/>
      <c r="AA104" s="828"/>
    </row>
    <row r="105" spans="1:27" ht="15.75" customHeight="1">
      <c r="A105" s="831"/>
      <c r="B105" s="831"/>
      <c r="C105" s="831"/>
      <c r="D105" s="831"/>
      <c r="E105" s="831"/>
      <c r="F105" s="831"/>
      <c r="G105" s="831"/>
      <c r="H105" s="831"/>
      <c r="I105" s="831"/>
      <c r="J105" s="831"/>
      <c r="K105" s="831"/>
      <c r="L105" s="833"/>
      <c r="M105" s="832"/>
      <c r="N105" s="832"/>
      <c r="O105" s="831"/>
      <c r="P105" s="831"/>
      <c r="Q105" s="831"/>
      <c r="R105" s="831"/>
      <c r="S105" s="831"/>
      <c r="T105" s="831"/>
      <c r="U105" s="831"/>
      <c r="V105" s="831"/>
      <c r="W105" s="831"/>
      <c r="X105" s="828"/>
      <c r="Y105" s="828"/>
      <c r="Z105" s="828"/>
      <c r="AA105" s="828"/>
    </row>
    <row r="106" spans="1:27" ht="15.75" customHeight="1">
      <c r="A106" s="831"/>
      <c r="B106" s="831"/>
      <c r="C106" s="831"/>
      <c r="D106" s="831"/>
      <c r="E106" s="831"/>
      <c r="F106" s="831"/>
      <c r="G106" s="831"/>
      <c r="H106" s="831"/>
      <c r="I106" s="831"/>
      <c r="J106" s="831"/>
      <c r="K106" s="831"/>
      <c r="L106" s="833"/>
      <c r="M106" s="832"/>
      <c r="N106" s="832"/>
      <c r="O106" s="831"/>
      <c r="P106" s="831"/>
      <c r="Q106" s="831"/>
      <c r="R106" s="831"/>
      <c r="S106" s="831"/>
      <c r="T106" s="831"/>
      <c r="U106" s="831"/>
      <c r="V106" s="831"/>
      <c r="W106" s="831"/>
      <c r="X106" s="828"/>
      <c r="Y106" s="828"/>
      <c r="Z106" s="828"/>
      <c r="AA106" s="828"/>
    </row>
    <row r="107" spans="1:27" ht="15.75" customHeight="1">
      <c r="A107" s="831"/>
      <c r="B107" s="831"/>
      <c r="C107" s="831"/>
      <c r="D107" s="831"/>
      <c r="E107" s="831"/>
      <c r="F107" s="831"/>
      <c r="G107" s="831"/>
      <c r="H107" s="831"/>
      <c r="I107" s="831"/>
      <c r="J107" s="831"/>
      <c r="K107" s="831"/>
      <c r="L107" s="833"/>
      <c r="M107" s="832"/>
      <c r="N107" s="832"/>
      <c r="O107" s="831"/>
      <c r="P107" s="831"/>
      <c r="Q107" s="831"/>
      <c r="R107" s="831"/>
      <c r="S107" s="831"/>
      <c r="T107" s="831"/>
      <c r="U107" s="831"/>
      <c r="V107" s="831"/>
      <c r="W107" s="831"/>
      <c r="X107" s="828"/>
      <c r="Y107" s="828"/>
      <c r="Z107" s="828"/>
      <c r="AA107" s="828"/>
    </row>
    <row r="108" spans="1:27" ht="15.75" customHeight="1">
      <c r="A108" s="831"/>
      <c r="B108" s="831"/>
      <c r="C108" s="831"/>
      <c r="D108" s="831"/>
      <c r="E108" s="831"/>
      <c r="F108" s="831"/>
      <c r="G108" s="831"/>
      <c r="H108" s="831"/>
      <c r="I108" s="831"/>
      <c r="J108" s="831"/>
      <c r="K108" s="831"/>
      <c r="L108" s="833"/>
      <c r="M108" s="832"/>
      <c r="N108" s="832"/>
      <c r="O108" s="831"/>
      <c r="P108" s="831"/>
      <c r="Q108" s="831"/>
      <c r="R108" s="831"/>
      <c r="S108" s="831"/>
      <c r="T108" s="831"/>
      <c r="U108" s="831"/>
      <c r="V108" s="831"/>
      <c r="W108" s="831"/>
      <c r="X108" s="828"/>
      <c r="Y108" s="828"/>
      <c r="Z108" s="828"/>
      <c r="AA108" s="828"/>
    </row>
    <row r="109" spans="1:27" ht="15.75" customHeight="1">
      <c r="A109" s="831"/>
      <c r="B109" s="831"/>
      <c r="C109" s="831"/>
      <c r="D109" s="831"/>
      <c r="E109" s="831"/>
      <c r="F109" s="831"/>
      <c r="G109" s="831"/>
      <c r="H109" s="831"/>
      <c r="I109" s="831"/>
      <c r="J109" s="831"/>
      <c r="K109" s="831"/>
      <c r="L109" s="833"/>
      <c r="M109" s="832"/>
      <c r="N109" s="832"/>
      <c r="O109" s="831"/>
      <c r="P109" s="831"/>
      <c r="Q109" s="831"/>
      <c r="R109" s="831"/>
      <c r="S109" s="831"/>
      <c r="T109" s="831"/>
      <c r="U109" s="831"/>
      <c r="V109" s="831"/>
      <c r="W109" s="831"/>
      <c r="X109" s="828"/>
      <c r="Y109" s="828"/>
      <c r="Z109" s="828"/>
      <c r="AA109" s="828"/>
    </row>
    <row r="110" spans="1:27" ht="15.75" customHeight="1">
      <c r="A110" s="831"/>
      <c r="B110" s="831"/>
      <c r="C110" s="831"/>
      <c r="D110" s="831"/>
      <c r="E110" s="831"/>
      <c r="F110" s="831"/>
      <c r="G110" s="831"/>
      <c r="H110" s="831"/>
      <c r="I110" s="831"/>
      <c r="J110" s="831"/>
      <c r="K110" s="831"/>
      <c r="L110" s="833"/>
      <c r="M110" s="832"/>
      <c r="N110" s="832"/>
      <c r="O110" s="831"/>
      <c r="P110" s="831"/>
      <c r="Q110" s="831"/>
      <c r="R110" s="831"/>
      <c r="S110" s="831"/>
      <c r="T110" s="831"/>
      <c r="U110" s="831"/>
      <c r="V110" s="831"/>
      <c r="W110" s="831"/>
      <c r="X110" s="828"/>
      <c r="Y110" s="828"/>
      <c r="Z110" s="828"/>
      <c r="AA110" s="828"/>
    </row>
    <row r="111" spans="1:27" ht="15.75" customHeight="1">
      <c r="A111" s="831"/>
      <c r="B111" s="831"/>
      <c r="C111" s="831"/>
      <c r="D111" s="831"/>
      <c r="E111" s="831"/>
      <c r="F111" s="831"/>
      <c r="G111" s="831"/>
      <c r="H111" s="831"/>
      <c r="I111" s="831"/>
      <c r="J111" s="831"/>
      <c r="K111" s="831"/>
      <c r="L111" s="833"/>
      <c r="M111" s="832"/>
      <c r="N111" s="832"/>
      <c r="O111" s="831"/>
      <c r="P111" s="831"/>
      <c r="Q111" s="831"/>
      <c r="R111" s="831"/>
      <c r="S111" s="831"/>
      <c r="T111" s="831"/>
      <c r="U111" s="831"/>
      <c r="V111" s="831"/>
      <c r="W111" s="831"/>
      <c r="X111" s="828"/>
      <c r="Y111" s="828"/>
      <c r="Z111" s="828"/>
      <c r="AA111" s="828"/>
    </row>
    <row r="112" spans="1:27" ht="15.75" customHeight="1">
      <c r="A112" s="831"/>
      <c r="B112" s="831"/>
      <c r="C112" s="831"/>
      <c r="D112" s="831"/>
      <c r="E112" s="831"/>
      <c r="F112" s="831"/>
      <c r="G112" s="831"/>
      <c r="H112" s="831"/>
      <c r="I112" s="831"/>
      <c r="J112" s="831"/>
      <c r="K112" s="831"/>
      <c r="L112" s="833"/>
      <c r="M112" s="832"/>
      <c r="N112" s="832"/>
      <c r="O112" s="831"/>
      <c r="P112" s="831"/>
      <c r="Q112" s="831"/>
      <c r="R112" s="831"/>
      <c r="S112" s="831"/>
      <c r="T112" s="831"/>
      <c r="U112" s="831"/>
      <c r="V112" s="831"/>
      <c r="W112" s="831"/>
      <c r="X112" s="828"/>
      <c r="Y112" s="828"/>
      <c r="Z112" s="828"/>
      <c r="AA112" s="828"/>
    </row>
    <row r="113" spans="1:27" ht="15.75" customHeight="1">
      <c r="A113" s="831"/>
      <c r="B113" s="831"/>
      <c r="C113" s="831"/>
      <c r="D113" s="831"/>
      <c r="E113" s="831"/>
      <c r="F113" s="831"/>
      <c r="G113" s="831"/>
      <c r="H113" s="831"/>
      <c r="I113" s="831"/>
      <c r="J113" s="831"/>
      <c r="K113" s="831"/>
      <c r="L113" s="833"/>
      <c r="M113" s="832"/>
      <c r="N113" s="832"/>
      <c r="O113" s="831"/>
      <c r="P113" s="831"/>
      <c r="Q113" s="831"/>
      <c r="R113" s="831"/>
      <c r="S113" s="831"/>
      <c r="T113" s="831"/>
      <c r="U113" s="831"/>
      <c r="V113" s="831"/>
      <c r="W113" s="831"/>
      <c r="X113" s="828"/>
      <c r="Y113" s="828"/>
      <c r="Z113" s="828"/>
      <c r="AA113" s="828"/>
    </row>
    <row r="114" spans="1:27" ht="15.75" customHeight="1">
      <c r="A114" s="831"/>
      <c r="B114" s="831"/>
      <c r="C114" s="831"/>
      <c r="D114" s="831"/>
      <c r="E114" s="831"/>
      <c r="F114" s="831"/>
      <c r="G114" s="831"/>
      <c r="H114" s="831"/>
      <c r="I114" s="831"/>
      <c r="J114" s="831"/>
      <c r="K114" s="831"/>
      <c r="L114" s="833"/>
      <c r="M114" s="832"/>
      <c r="N114" s="832"/>
      <c r="O114" s="831"/>
      <c r="P114" s="831"/>
      <c r="Q114" s="831"/>
      <c r="R114" s="831"/>
      <c r="S114" s="831"/>
      <c r="T114" s="831"/>
      <c r="U114" s="831"/>
      <c r="V114" s="831"/>
      <c r="W114" s="831"/>
      <c r="X114" s="828"/>
      <c r="Y114" s="828"/>
      <c r="Z114" s="828"/>
      <c r="AA114" s="828"/>
    </row>
    <row r="115" spans="1:27" ht="15.75" customHeight="1">
      <c r="A115" s="831"/>
      <c r="B115" s="831"/>
      <c r="C115" s="831"/>
      <c r="D115" s="831"/>
      <c r="E115" s="831"/>
      <c r="F115" s="831"/>
      <c r="G115" s="831"/>
      <c r="H115" s="831"/>
      <c r="I115" s="831"/>
      <c r="J115" s="831"/>
      <c r="K115" s="831"/>
      <c r="L115" s="833"/>
      <c r="M115" s="832"/>
      <c r="N115" s="832"/>
      <c r="O115" s="831"/>
      <c r="P115" s="831"/>
      <c r="Q115" s="831"/>
      <c r="R115" s="831"/>
      <c r="S115" s="831"/>
      <c r="T115" s="831"/>
      <c r="U115" s="831"/>
      <c r="V115" s="831"/>
      <c r="W115" s="831"/>
      <c r="X115" s="828"/>
      <c r="Y115" s="828"/>
      <c r="Z115" s="828"/>
      <c r="AA115" s="828"/>
    </row>
    <row r="116" spans="1:27" ht="15.75" customHeight="1">
      <c r="A116" s="831"/>
      <c r="B116" s="831"/>
      <c r="C116" s="831"/>
      <c r="D116" s="831"/>
      <c r="E116" s="831"/>
      <c r="F116" s="831"/>
      <c r="G116" s="831"/>
      <c r="H116" s="831"/>
      <c r="I116" s="831"/>
      <c r="J116" s="831"/>
      <c r="K116" s="831"/>
      <c r="L116" s="833"/>
      <c r="M116" s="832"/>
      <c r="N116" s="832"/>
      <c r="O116" s="831"/>
      <c r="P116" s="831"/>
      <c r="Q116" s="831"/>
      <c r="R116" s="831"/>
      <c r="S116" s="831"/>
      <c r="T116" s="831"/>
      <c r="U116" s="831"/>
      <c r="V116" s="831"/>
      <c r="W116" s="831"/>
      <c r="X116" s="828"/>
      <c r="Y116" s="828"/>
      <c r="Z116" s="828"/>
      <c r="AA116" s="828"/>
    </row>
    <row r="117" spans="1:27" ht="15.75" customHeight="1">
      <c r="A117" s="831"/>
      <c r="B117" s="831"/>
      <c r="C117" s="831"/>
      <c r="D117" s="831"/>
      <c r="E117" s="831"/>
      <c r="F117" s="831"/>
      <c r="G117" s="831"/>
      <c r="H117" s="831"/>
      <c r="I117" s="831"/>
      <c r="J117" s="831"/>
      <c r="K117" s="831"/>
      <c r="L117" s="833"/>
      <c r="M117" s="832"/>
      <c r="N117" s="832"/>
      <c r="O117" s="831"/>
      <c r="P117" s="831"/>
      <c r="Q117" s="831"/>
      <c r="R117" s="831"/>
      <c r="S117" s="831"/>
      <c r="T117" s="831"/>
      <c r="U117" s="831"/>
      <c r="V117" s="831"/>
      <c r="W117" s="831"/>
      <c r="X117" s="828"/>
      <c r="Y117" s="828"/>
      <c r="Z117" s="828"/>
      <c r="AA117" s="828"/>
    </row>
    <row r="118" spans="1:27" ht="15.75" customHeight="1">
      <c r="A118" s="831"/>
      <c r="B118" s="831"/>
      <c r="C118" s="831"/>
      <c r="D118" s="831"/>
      <c r="E118" s="831"/>
      <c r="F118" s="831"/>
      <c r="G118" s="831"/>
      <c r="H118" s="831"/>
      <c r="I118" s="831"/>
      <c r="J118" s="831"/>
      <c r="K118" s="831"/>
      <c r="L118" s="833"/>
      <c r="M118" s="832"/>
      <c r="N118" s="832"/>
      <c r="O118" s="831"/>
      <c r="P118" s="831"/>
      <c r="Q118" s="831"/>
      <c r="R118" s="831"/>
      <c r="S118" s="831"/>
      <c r="T118" s="831"/>
      <c r="U118" s="831"/>
      <c r="V118" s="831"/>
      <c r="W118" s="831"/>
      <c r="X118" s="828"/>
      <c r="Y118" s="828"/>
      <c r="Z118" s="828"/>
      <c r="AA118" s="828"/>
    </row>
    <row r="119" spans="1:27" ht="15.75" customHeight="1">
      <c r="A119" s="831"/>
      <c r="B119" s="831"/>
      <c r="C119" s="831"/>
      <c r="D119" s="831"/>
      <c r="E119" s="831"/>
      <c r="F119" s="831"/>
      <c r="G119" s="831"/>
      <c r="H119" s="831"/>
      <c r="I119" s="831"/>
      <c r="J119" s="831"/>
      <c r="K119" s="831"/>
      <c r="L119" s="833"/>
      <c r="M119" s="832"/>
      <c r="N119" s="832"/>
      <c r="O119" s="831"/>
      <c r="P119" s="831"/>
      <c r="Q119" s="831"/>
      <c r="R119" s="831"/>
      <c r="S119" s="831"/>
      <c r="T119" s="831"/>
      <c r="U119" s="831"/>
      <c r="V119" s="831"/>
      <c r="W119" s="831"/>
      <c r="X119" s="828"/>
      <c r="Y119" s="828"/>
      <c r="Z119" s="828"/>
      <c r="AA119" s="828"/>
    </row>
    <row r="120" spans="1:27" ht="15.75" customHeight="1">
      <c r="A120" s="831"/>
      <c r="B120" s="831"/>
      <c r="C120" s="831"/>
      <c r="D120" s="831"/>
      <c r="E120" s="831"/>
      <c r="F120" s="831"/>
      <c r="G120" s="831"/>
      <c r="H120" s="831"/>
      <c r="I120" s="831"/>
      <c r="J120" s="831"/>
      <c r="K120" s="831"/>
      <c r="L120" s="833"/>
      <c r="M120" s="832"/>
      <c r="N120" s="832"/>
      <c r="O120" s="831"/>
      <c r="P120" s="831"/>
      <c r="Q120" s="831"/>
      <c r="R120" s="831"/>
      <c r="S120" s="831"/>
      <c r="T120" s="831"/>
      <c r="U120" s="831"/>
      <c r="V120" s="831"/>
      <c r="W120" s="831"/>
      <c r="X120" s="828"/>
      <c r="Y120" s="828"/>
      <c r="Z120" s="828"/>
      <c r="AA120" s="828"/>
    </row>
    <row r="121" spans="1:27" ht="15.75" customHeight="1">
      <c r="A121" s="831"/>
      <c r="B121" s="831"/>
      <c r="C121" s="831"/>
      <c r="D121" s="831"/>
      <c r="E121" s="831"/>
      <c r="F121" s="831"/>
      <c r="G121" s="831"/>
      <c r="H121" s="831"/>
      <c r="I121" s="831"/>
      <c r="J121" s="831"/>
      <c r="K121" s="831"/>
      <c r="L121" s="833"/>
      <c r="M121" s="832"/>
      <c r="N121" s="832"/>
      <c r="O121" s="831"/>
      <c r="P121" s="831"/>
      <c r="Q121" s="831"/>
      <c r="R121" s="831"/>
      <c r="S121" s="831"/>
      <c r="T121" s="831"/>
      <c r="U121" s="831"/>
      <c r="V121" s="831"/>
      <c r="W121" s="831"/>
      <c r="X121" s="828"/>
      <c r="Y121" s="828"/>
      <c r="Z121" s="828"/>
      <c r="AA121" s="828"/>
    </row>
    <row r="122" spans="1:27" ht="15.75" customHeight="1">
      <c r="A122" s="831"/>
      <c r="B122" s="831"/>
      <c r="C122" s="831"/>
      <c r="D122" s="831"/>
      <c r="E122" s="831"/>
      <c r="F122" s="831"/>
      <c r="G122" s="831"/>
      <c r="H122" s="831"/>
      <c r="I122" s="831"/>
      <c r="J122" s="831"/>
      <c r="K122" s="831"/>
      <c r="L122" s="833"/>
      <c r="M122" s="832"/>
      <c r="N122" s="832"/>
      <c r="O122" s="831"/>
      <c r="P122" s="831"/>
      <c r="Q122" s="831"/>
      <c r="R122" s="831"/>
      <c r="S122" s="831"/>
      <c r="T122" s="831"/>
      <c r="U122" s="831"/>
      <c r="V122" s="831"/>
      <c r="W122" s="831"/>
      <c r="X122" s="828"/>
      <c r="Y122" s="828"/>
      <c r="Z122" s="828"/>
      <c r="AA122" s="828"/>
    </row>
    <row r="123" spans="1:27" ht="15.75" customHeight="1">
      <c r="A123" s="831"/>
      <c r="B123" s="831"/>
      <c r="C123" s="831"/>
      <c r="D123" s="831"/>
      <c r="E123" s="831"/>
      <c r="F123" s="831"/>
      <c r="G123" s="831"/>
      <c r="H123" s="831"/>
      <c r="I123" s="831"/>
      <c r="J123" s="831"/>
      <c r="K123" s="831"/>
      <c r="L123" s="833"/>
      <c r="M123" s="832"/>
      <c r="N123" s="832"/>
      <c r="O123" s="831"/>
      <c r="P123" s="831"/>
      <c r="Q123" s="831"/>
      <c r="R123" s="831"/>
      <c r="S123" s="831"/>
      <c r="T123" s="831"/>
      <c r="U123" s="831"/>
      <c r="V123" s="831"/>
      <c r="W123" s="831"/>
      <c r="X123" s="828"/>
      <c r="Y123" s="828"/>
      <c r="Z123" s="828"/>
      <c r="AA123" s="828"/>
    </row>
    <row r="124" spans="1:27" ht="15.75" customHeight="1">
      <c r="A124" s="831"/>
      <c r="B124" s="831"/>
      <c r="C124" s="831"/>
      <c r="D124" s="831"/>
      <c r="E124" s="831"/>
      <c r="F124" s="831"/>
      <c r="G124" s="831"/>
      <c r="H124" s="831"/>
      <c r="I124" s="831"/>
      <c r="J124" s="831"/>
      <c r="K124" s="831"/>
      <c r="L124" s="833"/>
      <c r="M124" s="832"/>
      <c r="N124" s="832"/>
      <c r="O124" s="831"/>
      <c r="P124" s="831"/>
      <c r="Q124" s="831"/>
      <c r="R124" s="831"/>
      <c r="S124" s="831"/>
      <c r="T124" s="831"/>
      <c r="U124" s="831"/>
      <c r="V124" s="831"/>
      <c r="W124" s="831"/>
      <c r="X124" s="828"/>
      <c r="Y124" s="828"/>
      <c r="Z124" s="828"/>
      <c r="AA124" s="828"/>
    </row>
    <row r="125" spans="1:27" ht="15.75" customHeight="1">
      <c r="A125" s="831"/>
      <c r="B125" s="831"/>
      <c r="C125" s="831"/>
      <c r="D125" s="831"/>
      <c r="E125" s="831"/>
      <c r="F125" s="831"/>
      <c r="G125" s="831"/>
      <c r="H125" s="831"/>
      <c r="I125" s="831"/>
      <c r="J125" s="831"/>
      <c r="K125" s="831"/>
      <c r="L125" s="833"/>
      <c r="M125" s="832"/>
      <c r="N125" s="832"/>
      <c r="O125" s="831"/>
      <c r="P125" s="831"/>
      <c r="Q125" s="831"/>
      <c r="R125" s="831"/>
      <c r="S125" s="831"/>
      <c r="T125" s="831"/>
      <c r="U125" s="831"/>
      <c r="V125" s="831"/>
      <c r="W125" s="831"/>
      <c r="X125" s="828"/>
      <c r="Y125" s="828"/>
      <c r="Z125" s="828"/>
      <c r="AA125" s="828"/>
    </row>
    <row r="126" spans="1:27" ht="15.75" customHeight="1">
      <c r="A126" s="831"/>
      <c r="B126" s="831"/>
      <c r="C126" s="831"/>
      <c r="D126" s="831"/>
      <c r="E126" s="831"/>
      <c r="F126" s="831"/>
      <c r="G126" s="831"/>
      <c r="H126" s="831"/>
      <c r="I126" s="831"/>
      <c r="J126" s="831"/>
      <c r="K126" s="831"/>
      <c r="L126" s="833"/>
      <c r="M126" s="832"/>
      <c r="N126" s="832"/>
      <c r="O126" s="831"/>
      <c r="P126" s="831"/>
      <c r="Q126" s="831"/>
      <c r="R126" s="831"/>
      <c r="S126" s="831"/>
      <c r="T126" s="831"/>
      <c r="U126" s="831"/>
      <c r="V126" s="831"/>
      <c r="W126" s="831"/>
      <c r="X126" s="828"/>
      <c r="Y126" s="828"/>
      <c r="Z126" s="828"/>
      <c r="AA126" s="828"/>
    </row>
    <row r="127" spans="1:27" ht="15.75" customHeight="1">
      <c r="A127" s="831"/>
      <c r="B127" s="831"/>
      <c r="C127" s="831"/>
      <c r="D127" s="831"/>
      <c r="E127" s="831"/>
      <c r="F127" s="831"/>
      <c r="G127" s="831"/>
      <c r="H127" s="831"/>
      <c r="I127" s="831"/>
      <c r="J127" s="831"/>
      <c r="K127" s="831"/>
      <c r="L127" s="833"/>
      <c r="M127" s="832"/>
      <c r="N127" s="832"/>
      <c r="O127" s="831"/>
      <c r="P127" s="831"/>
      <c r="Q127" s="831"/>
      <c r="R127" s="831"/>
      <c r="S127" s="831"/>
      <c r="T127" s="831"/>
      <c r="U127" s="831"/>
      <c r="V127" s="831"/>
      <c r="W127" s="831"/>
      <c r="X127" s="828"/>
      <c r="Y127" s="828"/>
      <c r="Z127" s="828"/>
      <c r="AA127" s="828"/>
    </row>
    <row r="128" spans="1:27" ht="15.75" customHeight="1">
      <c r="A128" s="831"/>
      <c r="B128" s="831"/>
      <c r="C128" s="831"/>
      <c r="D128" s="831"/>
      <c r="E128" s="831"/>
      <c r="F128" s="831"/>
      <c r="G128" s="831"/>
      <c r="H128" s="831"/>
      <c r="I128" s="831"/>
      <c r="J128" s="831"/>
      <c r="K128" s="831"/>
      <c r="L128" s="833"/>
      <c r="M128" s="832"/>
      <c r="N128" s="832"/>
      <c r="O128" s="831"/>
      <c r="P128" s="831"/>
      <c r="Q128" s="831"/>
      <c r="R128" s="831"/>
      <c r="S128" s="831"/>
      <c r="T128" s="831"/>
      <c r="U128" s="831"/>
      <c r="V128" s="831"/>
      <c r="W128" s="831"/>
      <c r="X128" s="828"/>
      <c r="Y128" s="828"/>
      <c r="Z128" s="828"/>
      <c r="AA128" s="828"/>
    </row>
    <row r="129" spans="1:27" ht="15.75" customHeight="1">
      <c r="A129" s="831"/>
      <c r="B129" s="831"/>
      <c r="C129" s="831"/>
      <c r="D129" s="831"/>
      <c r="E129" s="831"/>
      <c r="F129" s="831"/>
      <c r="G129" s="831"/>
      <c r="H129" s="831"/>
      <c r="I129" s="831"/>
      <c r="J129" s="831"/>
      <c r="K129" s="831"/>
      <c r="L129" s="833"/>
      <c r="M129" s="832"/>
      <c r="N129" s="832"/>
      <c r="O129" s="831"/>
      <c r="P129" s="831"/>
      <c r="Q129" s="831"/>
      <c r="R129" s="831"/>
      <c r="S129" s="831"/>
      <c r="T129" s="831"/>
      <c r="U129" s="831"/>
      <c r="V129" s="831"/>
      <c r="W129" s="831"/>
      <c r="X129" s="828"/>
      <c r="Y129" s="828"/>
      <c r="Z129" s="828"/>
      <c r="AA129" s="828"/>
    </row>
    <row r="130" spans="1:27" ht="15.75" customHeight="1">
      <c r="A130" s="831"/>
      <c r="B130" s="831"/>
      <c r="C130" s="831"/>
      <c r="D130" s="831"/>
      <c r="E130" s="831"/>
      <c r="F130" s="831"/>
      <c r="G130" s="831"/>
      <c r="H130" s="831"/>
      <c r="I130" s="831"/>
      <c r="J130" s="831"/>
      <c r="K130" s="831"/>
      <c r="L130" s="833"/>
      <c r="M130" s="832"/>
      <c r="N130" s="832"/>
      <c r="O130" s="831"/>
      <c r="P130" s="831"/>
      <c r="Q130" s="831"/>
      <c r="R130" s="831"/>
      <c r="S130" s="831"/>
      <c r="T130" s="831"/>
      <c r="U130" s="831"/>
      <c r="V130" s="831"/>
      <c r="W130" s="831"/>
      <c r="X130" s="828"/>
      <c r="Y130" s="828"/>
      <c r="Z130" s="828"/>
      <c r="AA130" s="828"/>
    </row>
    <row r="131" spans="1:27" ht="15.75" customHeight="1">
      <c r="A131" s="831"/>
      <c r="B131" s="831"/>
      <c r="C131" s="831"/>
      <c r="D131" s="831"/>
      <c r="E131" s="831"/>
      <c r="F131" s="831"/>
      <c r="G131" s="831"/>
      <c r="H131" s="831"/>
      <c r="I131" s="831"/>
      <c r="J131" s="831"/>
      <c r="K131" s="831"/>
      <c r="L131" s="833"/>
      <c r="M131" s="832"/>
      <c r="N131" s="832"/>
      <c r="O131" s="831"/>
      <c r="P131" s="831"/>
      <c r="Q131" s="831"/>
      <c r="R131" s="831"/>
      <c r="S131" s="831"/>
      <c r="T131" s="831"/>
      <c r="U131" s="831"/>
      <c r="V131" s="831"/>
      <c r="W131" s="831"/>
      <c r="X131" s="828"/>
      <c r="Y131" s="828"/>
      <c r="Z131" s="828"/>
      <c r="AA131" s="828"/>
    </row>
    <row r="132" spans="1:27" ht="15.75" customHeight="1">
      <c r="A132" s="831"/>
      <c r="B132" s="831"/>
      <c r="C132" s="831"/>
      <c r="D132" s="831"/>
      <c r="E132" s="831"/>
      <c r="F132" s="831"/>
      <c r="G132" s="831"/>
      <c r="H132" s="831"/>
      <c r="I132" s="831"/>
      <c r="J132" s="831"/>
      <c r="K132" s="831"/>
      <c r="L132" s="833"/>
      <c r="M132" s="832"/>
      <c r="N132" s="832"/>
      <c r="O132" s="831"/>
      <c r="P132" s="831"/>
      <c r="Q132" s="831"/>
      <c r="R132" s="831"/>
      <c r="S132" s="831"/>
      <c r="T132" s="831"/>
      <c r="U132" s="831"/>
      <c r="V132" s="831"/>
      <c r="W132" s="831"/>
      <c r="X132" s="828"/>
      <c r="Y132" s="828"/>
      <c r="Z132" s="828"/>
      <c r="AA132" s="828"/>
    </row>
    <row r="133" spans="1:27" ht="15.75" customHeight="1">
      <c r="A133" s="831"/>
      <c r="B133" s="831"/>
      <c r="C133" s="831"/>
      <c r="D133" s="831"/>
      <c r="E133" s="831"/>
      <c r="F133" s="831"/>
      <c r="G133" s="831"/>
      <c r="H133" s="831"/>
      <c r="I133" s="831"/>
      <c r="J133" s="831"/>
      <c r="K133" s="831"/>
      <c r="L133" s="833"/>
      <c r="M133" s="832"/>
      <c r="N133" s="832"/>
      <c r="O133" s="831"/>
      <c r="P133" s="831"/>
      <c r="Q133" s="831"/>
      <c r="R133" s="831"/>
      <c r="S133" s="831"/>
      <c r="T133" s="831"/>
      <c r="U133" s="831"/>
      <c r="V133" s="831"/>
      <c r="W133" s="831"/>
      <c r="X133" s="828"/>
      <c r="Y133" s="828"/>
      <c r="Z133" s="828"/>
      <c r="AA133" s="828"/>
    </row>
    <row r="134" spans="1:27" ht="15.75" customHeight="1">
      <c r="A134" s="831"/>
      <c r="B134" s="831"/>
      <c r="C134" s="831"/>
      <c r="D134" s="831"/>
      <c r="E134" s="831"/>
      <c r="F134" s="831"/>
      <c r="G134" s="831"/>
      <c r="H134" s="831"/>
      <c r="I134" s="831"/>
      <c r="J134" s="831"/>
      <c r="K134" s="831"/>
      <c r="L134" s="833"/>
      <c r="M134" s="832"/>
      <c r="N134" s="832"/>
      <c r="O134" s="831"/>
      <c r="P134" s="831"/>
      <c r="Q134" s="831"/>
      <c r="R134" s="831"/>
      <c r="S134" s="831"/>
      <c r="T134" s="831"/>
      <c r="U134" s="831"/>
      <c r="V134" s="831"/>
      <c r="W134" s="831"/>
      <c r="X134" s="828"/>
      <c r="Y134" s="828"/>
      <c r="Z134" s="828"/>
      <c r="AA134" s="828"/>
    </row>
    <row r="135" spans="1:27" ht="15.75" customHeight="1">
      <c r="A135" s="831"/>
      <c r="B135" s="831"/>
      <c r="C135" s="831"/>
      <c r="D135" s="831"/>
      <c r="E135" s="831"/>
      <c r="F135" s="831"/>
      <c r="G135" s="831"/>
      <c r="H135" s="831"/>
      <c r="I135" s="831"/>
      <c r="J135" s="831"/>
      <c r="K135" s="831"/>
      <c r="L135" s="833"/>
      <c r="M135" s="832"/>
      <c r="N135" s="832"/>
      <c r="O135" s="831"/>
      <c r="P135" s="831"/>
      <c r="Q135" s="831"/>
      <c r="R135" s="831"/>
      <c r="S135" s="831"/>
      <c r="T135" s="831"/>
      <c r="U135" s="831"/>
      <c r="V135" s="831"/>
      <c r="W135" s="831"/>
      <c r="X135" s="828"/>
      <c r="Y135" s="828"/>
      <c r="Z135" s="828"/>
      <c r="AA135" s="828"/>
    </row>
    <row r="136" spans="1:27" ht="15.75" customHeight="1">
      <c r="A136" s="831"/>
      <c r="B136" s="831"/>
      <c r="C136" s="831"/>
      <c r="D136" s="831"/>
      <c r="E136" s="831"/>
      <c r="F136" s="831"/>
      <c r="G136" s="831"/>
      <c r="H136" s="831"/>
      <c r="I136" s="831"/>
      <c r="J136" s="831"/>
      <c r="K136" s="831"/>
      <c r="L136" s="833"/>
      <c r="M136" s="832"/>
      <c r="N136" s="832"/>
      <c r="O136" s="831"/>
      <c r="P136" s="831"/>
      <c r="Q136" s="831"/>
      <c r="R136" s="831"/>
      <c r="S136" s="831"/>
      <c r="T136" s="831"/>
      <c r="U136" s="831"/>
      <c r="V136" s="831"/>
      <c r="W136" s="831"/>
      <c r="X136" s="828"/>
      <c r="Y136" s="828"/>
      <c r="Z136" s="828"/>
      <c r="AA136" s="828"/>
    </row>
    <row r="137" spans="1:27" ht="15.75" customHeight="1">
      <c r="A137" s="831"/>
      <c r="B137" s="831"/>
      <c r="C137" s="831"/>
      <c r="D137" s="831"/>
      <c r="E137" s="831"/>
      <c r="F137" s="831"/>
      <c r="G137" s="831"/>
      <c r="H137" s="831"/>
      <c r="I137" s="831"/>
      <c r="J137" s="831"/>
      <c r="K137" s="831"/>
      <c r="L137" s="833"/>
      <c r="M137" s="832"/>
      <c r="N137" s="832"/>
      <c r="O137" s="831"/>
      <c r="P137" s="831"/>
      <c r="Q137" s="831"/>
      <c r="R137" s="831"/>
      <c r="S137" s="831"/>
      <c r="T137" s="831"/>
      <c r="U137" s="831"/>
      <c r="V137" s="831"/>
      <c r="W137" s="831"/>
      <c r="X137" s="828"/>
      <c r="Y137" s="828"/>
      <c r="Z137" s="828"/>
      <c r="AA137" s="828"/>
    </row>
    <row r="138" spans="1:27" ht="15.75" customHeight="1">
      <c r="A138" s="831"/>
      <c r="B138" s="831"/>
      <c r="C138" s="831"/>
      <c r="D138" s="831"/>
      <c r="E138" s="831"/>
      <c r="F138" s="831"/>
      <c r="G138" s="831"/>
      <c r="H138" s="831"/>
      <c r="I138" s="831"/>
      <c r="J138" s="831"/>
      <c r="K138" s="831"/>
      <c r="L138" s="833"/>
      <c r="M138" s="832"/>
      <c r="N138" s="832"/>
      <c r="O138" s="831"/>
      <c r="P138" s="831"/>
      <c r="Q138" s="831"/>
      <c r="R138" s="831"/>
      <c r="S138" s="831"/>
      <c r="T138" s="831"/>
      <c r="U138" s="831"/>
      <c r="V138" s="831"/>
      <c r="W138" s="831"/>
      <c r="X138" s="828"/>
      <c r="Y138" s="828"/>
      <c r="Z138" s="828"/>
      <c r="AA138" s="828"/>
    </row>
    <row r="139" spans="1:27" ht="15.75" customHeight="1">
      <c r="A139" s="831"/>
      <c r="B139" s="831"/>
      <c r="C139" s="831"/>
      <c r="D139" s="831"/>
      <c r="E139" s="831"/>
      <c r="F139" s="831"/>
      <c r="G139" s="831"/>
      <c r="H139" s="831"/>
      <c r="I139" s="831"/>
      <c r="J139" s="831"/>
      <c r="K139" s="831"/>
      <c r="L139" s="833"/>
      <c r="M139" s="832"/>
      <c r="N139" s="832"/>
      <c r="O139" s="831"/>
      <c r="P139" s="831"/>
      <c r="Q139" s="831"/>
      <c r="R139" s="831"/>
      <c r="S139" s="831"/>
      <c r="T139" s="831"/>
      <c r="U139" s="831"/>
      <c r="V139" s="831"/>
      <c r="W139" s="831"/>
      <c r="X139" s="828"/>
      <c r="Y139" s="828"/>
      <c r="Z139" s="828"/>
      <c r="AA139" s="828"/>
    </row>
    <row r="140" spans="1:27" ht="15.75" customHeight="1">
      <c r="A140" s="831"/>
      <c r="B140" s="831"/>
      <c r="C140" s="831"/>
      <c r="D140" s="831"/>
      <c r="E140" s="831"/>
      <c r="F140" s="831"/>
      <c r="G140" s="831"/>
      <c r="H140" s="831"/>
      <c r="I140" s="831"/>
      <c r="J140" s="831"/>
      <c r="K140" s="831"/>
      <c r="L140" s="833"/>
      <c r="M140" s="832"/>
      <c r="N140" s="832"/>
      <c r="O140" s="831"/>
      <c r="P140" s="831"/>
      <c r="Q140" s="831"/>
      <c r="R140" s="831"/>
      <c r="S140" s="831"/>
      <c r="T140" s="831"/>
      <c r="U140" s="831"/>
      <c r="V140" s="831"/>
      <c r="W140" s="831"/>
      <c r="X140" s="828"/>
      <c r="Y140" s="828"/>
      <c r="Z140" s="828"/>
      <c r="AA140" s="828"/>
    </row>
    <row r="141" spans="1:27" ht="15.75" customHeight="1">
      <c r="A141" s="831"/>
      <c r="B141" s="831"/>
      <c r="C141" s="831"/>
      <c r="D141" s="831"/>
      <c r="E141" s="831"/>
      <c r="F141" s="831"/>
      <c r="G141" s="831"/>
      <c r="H141" s="831"/>
      <c r="I141" s="831"/>
      <c r="J141" s="831"/>
      <c r="K141" s="831"/>
      <c r="L141" s="833"/>
      <c r="M141" s="832"/>
      <c r="N141" s="832"/>
      <c r="O141" s="831"/>
      <c r="P141" s="831"/>
      <c r="Q141" s="831"/>
      <c r="R141" s="831"/>
      <c r="S141" s="831"/>
      <c r="T141" s="831"/>
      <c r="U141" s="831"/>
      <c r="V141" s="831"/>
      <c r="W141" s="831"/>
      <c r="X141" s="828"/>
      <c r="Y141" s="828"/>
      <c r="Z141" s="828"/>
      <c r="AA141" s="828"/>
    </row>
    <row r="142" spans="1:27" ht="15.75" customHeight="1">
      <c r="A142" s="831"/>
      <c r="B142" s="831"/>
      <c r="C142" s="831"/>
      <c r="D142" s="831"/>
      <c r="E142" s="831"/>
      <c r="F142" s="831"/>
      <c r="G142" s="831"/>
      <c r="H142" s="831"/>
      <c r="I142" s="831"/>
      <c r="J142" s="831"/>
      <c r="K142" s="831"/>
      <c r="L142" s="833"/>
      <c r="M142" s="832"/>
      <c r="N142" s="832"/>
      <c r="O142" s="831"/>
      <c r="P142" s="831"/>
      <c r="Q142" s="831"/>
      <c r="R142" s="831"/>
      <c r="S142" s="831"/>
      <c r="T142" s="831"/>
      <c r="U142" s="831"/>
      <c r="V142" s="831"/>
      <c r="W142" s="831"/>
      <c r="X142" s="828"/>
      <c r="Y142" s="828"/>
      <c r="Z142" s="828"/>
      <c r="AA142" s="828"/>
    </row>
    <row r="143" spans="1:27" ht="15.75" customHeight="1">
      <c r="A143" s="831"/>
      <c r="B143" s="831"/>
      <c r="C143" s="831"/>
      <c r="D143" s="831"/>
      <c r="E143" s="831"/>
      <c r="F143" s="831"/>
      <c r="G143" s="831"/>
      <c r="H143" s="831"/>
      <c r="I143" s="831"/>
      <c r="J143" s="831"/>
      <c r="K143" s="831"/>
      <c r="L143" s="833"/>
      <c r="M143" s="832"/>
      <c r="N143" s="832"/>
      <c r="O143" s="831"/>
      <c r="P143" s="831"/>
      <c r="Q143" s="831"/>
      <c r="R143" s="831"/>
      <c r="S143" s="831"/>
      <c r="T143" s="831"/>
      <c r="U143" s="831"/>
      <c r="V143" s="831"/>
      <c r="W143" s="831"/>
      <c r="X143" s="828"/>
      <c r="Y143" s="828"/>
      <c r="Z143" s="828"/>
      <c r="AA143" s="828"/>
    </row>
    <row r="144" spans="1:27" ht="15.75" customHeight="1">
      <c r="A144" s="831"/>
      <c r="B144" s="831"/>
      <c r="C144" s="831"/>
      <c r="D144" s="831"/>
      <c r="E144" s="831"/>
      <c r="F144" s="831"/>
      <c r="G144" s="831"/>
      <c r="H144" s="831"/>
      <c r="I144" s="831"/>
      <c r="J144" s="831"/>
      <c r="K144" s="831"/>
      <c r="L144" s="833"/>
      <c r="M144" s="832"/>
      <c r="N144" s="832"/>
      <c r="O144" s="831"/>
      <c r="P144" s="831"/>
      <c r="Q144" s="831"/>
      <c r="R144" s="831"/>
      <c r="S144" s="831"/>
      <c r="T144" s="831"/>
      <c r="U144" s="831"/>
      <c r="V144" s="831"/>
      <c r="W144" s="831"/>
      <c r="X144" s="828"/>
      <c r="Y144" s="828"/>
      <c r="Z144" s="828"/>
      <c r="AA144" s="828"/>
    </row>
    <row r="145" spans="1:27" ht="15.75" customHeight="1">
      <c r="A145" s="831"/>
      <c r="B145" s="831"/>
      <c r="C145" s="831"/>
      <c r="D145" s="831"/>
      <c r="E145" s="831"/>
      <c r="F145" s="831"/>
      <c r="G145" s="831"/>
      <c r="H145" s="831"/>
      <c r="I145" s="831"/>
      <c r="J145" s="831"/>
      <c r="K145" s="831"/>
      <c r="L145" s="833"/>
      <c r="M145" s="832"/>
      <c r="N145" s="832"/>
      <c r="O145" s="831"/>
      <c r="P145" s="831"/>
      <c r="Q145" s="831"/>
      <c r="R145" s="831"/>
      <c r="S145" s="831"/>
      <c r="T145" s="831"/>
      <c r="U145" s="831"/>
      <c r="V145" s="831"/>
      <c r="W145" s="831"/>
      <c r="X145" s="828"/>
      <c r="Y145" s="828"/>
      <c r="Z145" s="828"/>
      <c r="AA145" s="828"/>
    </row>
    <row r="146" spans="1:27" ht="15.75" customHeight="1">
      <c r="A146" s="831"/>
      <c r="B146" s="831"/>
      <c r="C146" s="831"/>
      <c r="D146" s="831"/>
      <c r="E146" s="831"/>
      <c r="F146" s="831"/>
      <c r="G146" s="831"/>
      <c r="H146" s="831"/>
      <c r="I146" s="831"/>
      <c r="J146" s="831"/>
      <c r="K146" s="831"/>
      <c r="L146" s="833"/>
      <c r="M146" s="832"/>
      <c r="N146" s="832"/>
      <c r="O146" s="831"/>
      <c r="P146" s="831"/>
      <c r="Q146" s="831"/>
      <c r="R146" s="831"/>
      <c r="S146" s="831"/>
      <c r="T146" s="831"/>
      <c r="U146" s="831"/>
      <c r="V146" s="831"/>
      <c r="W146" s="831"/>
      <c r="X146" s="828"/>
      <c r="Y146" s="828"/>
      <c r="Z146" s="828"/>
      <c r="AA146" s="828"/>
    </row>
    <row r="147" spans="1:27" ht="15.75" customHeight="1">
      <c r="A147" s="831"/>
      <c r="B147" s="831"/>
      <c r="C147" s="831"/>
      <c r="D147" s="831"/>
      <c r="E147" s="831"/>
      <c r="F147" s="831"/>
      <c r="G147" s="831"/>
      <c r="H147" s="831"/>
      <c r="I147" s="831"/>
      <c r="J147" s="831"/>
      <c r="K147" s="831"/>
      <c r="L147" s="833"/>
      <c r="M147" s="832"/>
      <c r="N147" s="832"/>
      <c r="O147" s="831"/>
      <c r="P147" s="831"/>
      <c r="Q147" s="831"/>
      <c r="R147" s="831"/>
      <c r="S147" s="831"/>
      <c r="T147" s="831"/>
      <c r="U147" s="831"/>
      <c r="V147" s="831"/>
      <c r="W147" s="831"/>
      <c r="X147" s="828"/>
      <c r="Y147" s="828"/>
      <c r="Z147" s="828"/>
      <c r="AA147" s="828"/>
    </row>
    <row r="148" spans="1:27" ht="15.75" customHeight="1">
      <c r="A148" s="831"/>
      <c r="B148" s="831"/>
      <c r="C148" s="831"/>
      <c r="D148" s="831"/>
      <c r="E148" s="831"/>
      <c r="F148" s="831"/>
      <c r="G148" s="831"/>
      <c r="H148" s="831"/>
      <c r="I148" s="831"/>
      <c r="J148" s="831"/>
      <c r="K148" s="831"/>
      <c r="L148" s="833"/>
      <c r="M148" s="832"/>
      <c r="N148" s="832"/>
      <c r="O148" s="831"/>
      <c r="P148" s="831"/>
      <c r="Q148" s="831"/>
      <c r="R148" s="831"/>
      <c r="S148" s="831"/>
      <c r="T148" s="831"/>
      <c r="U148" s="831"/>
      <c r="V148" s="831"/>
      <c r="W148" s="831"/>
      <c r="X148" s="828"/>
      <c r="Y148" s="828"/>
      <c r="Z148" s="828"/>
      <c r="AA148" s="828"/>
    </row>
    <row r="149" spans="1:27" ht="15.75" customHeight="1">
      <c r="A149" s="831"/>
      <c r="B149" s="831"/>
      <c r="C149" s="831"/>
      <c r="D149" s="831"/>
      <c r="E149" s="831"/>
      <c r="F149" s="831"/>
      <c r="G149" s="831"/>
      <c r="H149" s="831"/>
      <c r="I149" s="831"/>
      <c r="J149" s="831"/>
      <c r="K149" s="831"/>
      <c r="L149" s="833"/>
      <c r="M149" s="832"/>
      <c r="N149" s="832"/>
      <c r="O149" s="831"/>
      <c r="P149" s="831"/>
      <c r="Q149" s="831"/>
      <c r="R149" s="831"/>
      <c r="S149" s="831"/>
      <c r="T149" s="831"/>
      <c r="U149" s="831"/>
      <c r="V149" s="831"/>
      <c r="W149" s="831"/>
      <c r="X149" s="828"/>
      <c r="Y149" s="828"/>
      <c r="Z149" s="828"/>
      <c r="AA149" s="828"/>
    </row>
    <row r="150" spans="1:27" ht="15.75" customHeight="1">
      <c r="A150" s="831"/>
      <c r="B150" s="831"/>
      <c r="C150" s="831"/>
      <c r="D150" s="831"/>
      <c r="E150" s="831"/>
      <c r="F150" s="831"/>
      <c r="G150" s="831"/>
      <c r="H150" s="831"/>
      <c r="I150" s="831"/>
      <c r="J150" s="831"/>
      <c r="K150" s="831"/>
      <c r="L150" s="833"/>
      <c r="M150" s="832"/>
      <c r="N150" s="832"/>
      <c r="O150" s="831"/>
      <c r="P150" s="831"/>
      <c r="Q150" s="831"/>
      <c r="R150" s="831"/>
      <c r="S150" s="831"/>
      <c r="T150" s="831"/>
      <c r="U150" s="831"/>
      <c r="V150" s="831"/>
      <c r="W150" s="831"/>
      <c r="X150" s="828"/>
      <c r="Y150" s="828"/>
      <c r="Z150" s="828"/>
      <c r="AA150" s="828"/>
    </row>
    <row r="151" spans="1:27" ht="15.75" customHeight="1">
      <c r="A151" s="831"/>
      <c r="B151" s="831"/>
      <c r="C151" s="831"/>
      <c r="D151" s="831"/>
      <c r="E151" s="831"/>
      <c r="F151" s="831"/>
      <c r="G151" s="831"/>
      <c r="H151" s="831"/>
      <c r="I151" s="831"/>
      <c r="J151" s="831"/>
      <c r="K151" s="831"/>
      <c r="L151" s="833"/>
      <c r="M151" s="832"/>
      <c r="N151" s="832"/>
      <c r="O151" s="831"/>
      <c r="P151" s="831"/>
      <c r="Q151" s="831"/>
      <c r="R151" s="831"/>
      <c r="S151" s="831"/>
      <c r="T151" s="831"/>
      <c r="U151" s="831"/>
      <c r="V151" s="831"/>
      <c r="W151" s="831"/>
      <c r="X151" s="828"/>
      <c r="Y151" s="828"/>
      <c r="Z151" s="828"/>
      <c r="AA151" s="828"/>
    </row>
    <row r="152" spans="1:27" ht="15.75" customHeight="1">
      <c r="A152" s="831"/>
      <c r="B152" s="831"/>
      <c r="C152" s="831"/>
      <c r="D152" s="831"/>
      <c r="E152" s="831"/>
      <c r="F152" s="831"/>
      <c r="G152" s="831"/>
      <c r="H152" s="831"/>
      <c r="I152" s="831"/>
      <c r="J152" s="831"/>
      <c r="K152" s="831"/>
      <c r="L152" s="833"/>
      <c r="M152" s="832"/>
      <c r="N152" s="832"/>
      <c r="O152" s="831"/>
      <c r="P152" s="831"/>
      <c r="Q152" s="831"/>
      <c r="R152" s="831"/>
      <c r="S152" s="831"/>
      <c r="T152" s="831"/>
      <c r="U152" s="831"/>
      <c r="V152" s="831"/>
      <c r="W152" s="831"/>
      <c r="X152" s="828"/>
      <c r="Y152" s="828"/>
      <c r="Z152" s="828"/>
      <c r="AA152" s="828"/>
    </row>
    <row r="153" spans="1:27" ht="15.75" customHeight="1">
      <c r="A153" s="831"/>
      <c r="B153" s="831"/>
      <c r="C153" s="831"/>
      <c r="D153" s="831"/>
      <c r="E153" s="831"/>
      <c r="F153" s="831"/>
      <c r="G153" s="831"/>
      <c r="H153" s="831"/>
      <c r="I153" s="831"/>
      <c r="J153" s="831"/>
      <c r="K153" s="831"/>
      <c r="L153" s="833"/>
      <c r="M153" s="832"/>
      <c r="N153" s="832"/>
      <c r="O153" s="831"/>
      <c r="P153" s="831"/>
      <c r="Q153" s="831"/>
      <c r="R153" s="831"/>
      <c r="S153" s="831"/>
      <c r="T153" s="831"/>
      <c r="U153" s="831"/>
      <c r="V153" s="831"/>
      <c r="W153" s="831"/>
      <c r="X153" s="828"/>
      <c r="Y153" s="828"/>
      <c r="Z153" s="828"/>
      <c r="AA153" s="828"/>
    </row>
    <row r="154" spans="1:27" ht="15.75" customHeight="1">
      <c r="A154" s="831"/>
      <c r="B154" s="831"/>
      <c r="C154" s="831"/>
      <c r="D154" s="831"/>
      <c r="E154" s="831"/>
      <c r="F154" s="831"/>
      <c r="G154" s="831"/>
      <c r="H154" s="831"/>
      <c r="I154" s="831"/>
      <c r="J154" s="831"/>
      <c r="K154" s="831"/>
      <c r="L154" s="833"/>
      <c r="M154" s="832"/>
      <c r="N154" s="832"/>
      <c r="O154" s="831"/>
      <c r="P154" s="831"/>
      <c r="Q154" s="831"/>
      <c r="R154" s="831"/>
      <c r="S154" s="831"/>
      <c r="T154" s="831"/>
      <c r="U154" s="831"/>
      <c r="V154" s="831"/>
      <c r="W154" s="831"/>
      <c r="X154" s="828"/>
      <c r="Y154" s="828"/>
      <c r="Z154" s="828"/>
      <c r="AA154" s="828"/>
    </row>
    <row r="155" spans="1:27" ht="15.75" customHeight="1">
      <c r="A155" s="831"/>
      <c r="B155" s="831"/>
      <c r="C155" s="831"/>
      <c r="D155" s="831"/>
      <c r="E155" s="831"/>
      <c r="F155" s="831"/>
      <c r="G155" s="831"/>
      <c r="H155" s="831"/>
      <c r="I155" s="831"/>
      <c r="J155" s="831"/>
      <c r="K155" s="831"/>
      <c r="L155" s="833"/>
      <c r="M155" s="832"/>
      <c r="N155" s="832"/>
      <c r="O155" s="831"/>
      <c r="P155" s="831"/>
      <c r="Q155" s="831"/>
      <c r="R155" s="831"/>
      <c r="S155" s="831"/>
      <c r="T155" s="831"/>
      <c r="U155" s="831"/>
      <c r="V155" s="831"/>
      <c r="W155" s="831"/>
      <c r="X155" s="828"/>
      <c r="Y155" s="828"/>
      <c r="Z155" s="828"/>
      <c r="AA155" s="828"/>
    </row>
    <row r="156" spans="1:27" ht="15.75" customHeight="1">
      <c r="A156" s="831"/>
      <c r="B156" s="831"/>
      <c r="C156" s="831"/>
      <c r="D156" s="831"/>
      <c r="E156" s="831"/>
      <c r="F156" s="831"/>
      <c r="G156" s="831"/>
      <c r="H156" s="831"/>
      <c r="I156" s="831"/>
      <c r="J156" s="831"/>
      <c r="K156" s="831"/>
      <c r="L156" s="833"/>
      <c r="M156" s="832"/>
      <c r="N156" s="832"/>
      <c r="O156" s="831"/>
      <c r="P156" s="831"/>
      <c r="Q156" s="831"/>
      <c r="R156" s="831"/>
      <c r="S156" s="831"/>
      <c r="T156" s="831"/>
      <c r="U156" s="831"/>
      <c r="V156" s="831"/>
      <c r="W156" s="831"/>
      <c r="X156" s="828"/>
      <c r="Y156" s="828"/>
      <c r="Z156" s="828"/>
      <c r="AA156" s="828"/>
    </row>
    <row r="157" spans="1:27" ht="15.75" customHeight="1">
      <c r="A157" s="831"/>
      <c r="B157" s="831"/>
      <c r="C157" s="831"/>
      <c r="D157" s="831"/>
      <c r="E157" s="831"/>
      <c r="F157" s="831"/>
      <c r="G157" s="831"/>
      <c r="H157" s="831"/>
      <c r="I157" s="831"/>
      <c r="J157" s="831"/>
      <c r="K157" s="831"/>
      <c r="L157" s="833"/>
      <c r="M157" s="832"/>
      <c r="N157" s="832"/>
      <c r="O157" s="831"/>
      <c r="P157" s="831"/>
      <c r="Q157" s="831"/>
      <c r="R157" s="831"/>
      <c r="S157" s="831"/>
      <c r="T157" s="831"/>
      <c r="U157" s="831"/>
      <c r="V157" s="831"/>
      <c r="W157" s="831"/>
      <c r="X157" s="828"/>
      <c r="Y157" s="828"/>
      <c r="Z157" s="828"/>
      <c r="AA157" s="828"/>
    </row>
    <row r="158" spans="1:27" ht="15.75" customHeight="1">
      <c r="A158" s="831"/>
      <c r="B158" s="831"/>
      <c r="C158" s="831"/>
      <c r="D158" s="831"/>
      <c r="E158" s="831"/>
      <c r="F158" s="831"/>
      <c r="G158" s="831"/>
      <c r="H158" s="831"/>
      <c r="I158" s="831"/>
      <c r="J158" s="831"/>
      <c r="K158" s="831"/>
      <c r="L158" s="833"/>
      <c r="M158" s="832"/>
      <c r="N158" s="832"/>
      <c r="O158" s="831"/>
      <c r="P158" s="831"/>
      <c r="Q158" s="831"/>
      <c r="R158" s="831"/>
      <c r="S158" s="831"/>
      <c r="T158" s="831"/>
      <c r="U158" s="831"/>
      <c r="V158" s="831"/>
      <c r="W158" s="831"/>
      <c r="X158" s="828"/>
      <c r="Y158" s="828"/>
      <c r="Z158" s="828"/>
      <c r="AA158" s="828"/>
    </row>
    <row r="159" spans="1:27" ht="15.75" customHeight="1">
      <c r="A159" s="831"/>
      <c r="B159" s="831"/>
      <c r="C159" s="831"/>
      <c r="D159" s="831"/>
      <c r="E159" s="831"/>
      <c r="F159" s="831"/>
      <c r="G159" s="831"/>
      <c r="H159" s="831"/>
      <c r="I159" s="831"/>
      <c r="J159" s="831"/>
      <c r="K159" s="831"/>
      <c r="L159" s="833"/>
      <c r="M159" s="832"/>
      <c r="N159" s="832"/>
      <c r="O159" s="831"/>
      <c r="P159" s="831"/>
      <c r="Q159" s="831"/>
      <c r="R159" s="831"/>
      <c r="S159" s="831"/>
      <c r="T159" s="831"/>
      <c r="U159" s="831"/>
      <c r="V159" s="831"/>
      <c r="W159" s="831"/>
      <c r="X159" s="828"/>
      <c r="Y159" s="828"/>
      <c r="Z159" s="828"/>
      <c r="AA159" s="828"/>
    </row>
    <row r="160" spans="1:27" ht="15.75" customHeight="1">
      <c r="A160" s="831"/>
      <c r="B160" s="831"/>
      <c r="C160" s="831"/>
      <c r="D160" s="831"/>
      <c r="E160" s="831"/>
      <c r="F160" s="831"/>
      <c r="G160" s="831"/>
      <c r="H160" s="831"/>
      <c r="I160" s="831"/>
      <c r="J160" s="831"/>
      <c r="K160" s="831"/>
      <c r="L160" s="833"/>
      <c r="M160" s="832"/>
      <c r="N160" s="832"/>
      <c r="O160" s="831"/>
      <c r="P160" s="831"/>
      <c r="Q160" s="831"/>
      <c r="R160" s="831"/>
      <c r="S160" s="831"/>
      <c r="T160" s="831"/>
      <c r="U160" s="831"/>
      <c r="V160" s="831"/>
      <c r="W160" s="831"/>
      <c r="X160" s="828"/>
      <c r="Y160" s="828"/>
      <c r="Z160" s="828"/>
      <c r="AA160" s="828"/>
    </row>
    <row r="161" spans="1:27" ht="15.75" customHeight="1">
      <c r="A161" s="831"/>
      <c r="B161" s="831"/>
      <c r="C161" s="831"/>
      <c r="D161" s="831"/>
      <c r="E161" s="831"/>
      <c r="F161" s="831"/>
      <c r="G161" s="831"/>
      <c r="H161" s="831"/>
      <c r="I161" s="831"/>
      <c r="J161" s="831"/>
      <c r="K161" s="831"/>
      <c r="L161" s="833"/>
      <c r="M161" s="832"/>
      <c r="N161" s="832"/>
      <c r="O161" s="831"/>
      <c r="P161" s="831"/>
      <c r="Q161" s="831"/>
      <c r="R161" s="831"/>
      <c r="S161" s="831"/>
      <c r="T161" s="831"/>
      <c r="U161" s="831"/>
      <c r="V161" s="831"/>
      <c r="W161" s="831"/>
      <c r="X161" s="828"/>
      <c r="Y161" s="828"/>
      <c r="Z161" s="828"/>
      <c r="AA161" s="828"/>
    </row>
    <row r="162" spans="1:27" ht="15.75" customHeight="1">
      <c r="A162" s="831"/>
      <c r="B162" s="831"/>
      <c r="C162" s="831"/>
      <c r="D162" s="831"/>
      <c r="E162" s="831"/>
      <c r="F162" s="831"/>
      <c r="G162" s="831"/>
      <c r="H162" s="831"/>
      <c r="I162" s="831"/>
      <c r="J162" s="831"/>
      <c r="K162" s="831"/>
      <c r="L162" s="833"/>
      <c r="M162" s="832"/>
      <c r="N162" s="832"/>
      <c r="O162" s="831"/>
      <c r="P162" s="831"/>
      <c r="Q162" s="831"/>
      <c r="R162" s="831"/>
      <c r="S162" s="831"/>
      <c r="T162" s="831"/>
      <c r="U162" s="831"/>
      <c r="V162" s="831"/>
      <c r="W162" s="831"/>
      <c r="X162" s="828"/>
      <c r="Y162" s="828"/>
      <c r="Z162" s="828"/>
      <c r="AA162" s="828"/>
    </row>
    <row r="163" spans="1:27" ht="15.75" customHeight="1">
      <c r="A163" s="831"/>
      <c r="B163" s="831"/>
      <c r="C163" s="831"/>
      <c r="D163" s="831"/>
      <c r="E163" s="831"/>
      <c r="F163" s="831"/>
      <c r="G163" s="831"/>
      <c r="H163" s="831"/>
      <c r="I163" s="831"/>
      <c r="J163" s="831"/>
      <c r="K163" s="831"/>
      <c r="L163" s="833"/>
      <c r="M163" s="832"/>
      <c r="N163" s="832"/>
      <c r="O163" s="831"/>
      <c r="P163" s="831"/>
      <c r="Q163" s="831"/>
      <c r="R163" s="831"/>
      <c r="S163" s="831"/>
      <c r="T163" s="831"/>
      <c r="U163" s="831"/>
      <c r="V163" s="831"/>
      <c r="W163" s="831"/>
      <c r="X163" s="828"/>
      <c r="Y163" s="828"/>
      <c r="Z163" s="828"/>
      <c r="AA163" s="828"/>
    </row>
    <row r="164" spans="1:27" ht="15.75" customHeight="1">
      <c r="A164" s="831"/>
      <c r="B164" s="831"/>
      <c r="C164" s="831"/>
      <c r="D164" s="831"/>
      <c r="E164" s="831"/>
      <c r="F164" s="831"/>
      <c r="G164" s="831"/>
      <c r="H164" s="831"/>
      <c r="I164" s="831"/>
      <c r="J164" s="831"/>
      <c r="K164" s="831"/>
      <c r="L164" s="833"/>
      <c r="M164" s="832"/>
      <c r="N164" s="832"/>
      <c r="O164" s="831"/>
      <c r="P164" s="831"/>
      <c r="Q164" s="831"/>
      <c r="R164" s="831"/>
      <c r="S164" s="831"/>
      <c r="T164" s="831"/>
      <c r="U164" s="831"/>
      <c r="V164" s="831"/>
      <c r="W164" s="831"/>
      <c r="X164" s="828"/>
      <c r="Y164" s="828"/>
      <c r="Z164" s="828"/>
      <c r="AA164" s="828"/>
    </row>
    <row r="165" spans="1:27" ht="15.75" customHeight="1">
      <c r="A165" s="831"/>
      <c r="B165" s="831"/>
      <c r="C165" s="831"/>
      <c r="D165" s="831"/>
      <c r="E165" s="831"/>
      <c r="F165" s="831"/>
      <c r="G165" s="831"/>
      <c r="H165" s="831"/>
      <c r="I165" s="831"/>
      <c r="J165" s="831"/>
      <c r="K165" s="831"/>
      <c r="L165" s="833"/>
      <c r="M165" s="832"/>
      <c r="N165" s="832"/>
      <c r="O165" s="831"/>
      <c r="P165" s="831"/>
      <c r="Q165" s="831"/>
      <c r="R165" s="831"/>
      <c r="S165" s="831"/>
      <c r="T165" s="831"/>
      <c r="U165" s="831"/>
      <c r="V165" s="831"/>
      <c r="W165" s="831"/>
      <c r="X165" s="828"/>
      <c r="Y165" s="828"/>
      <c r="Z165" s="828"/>
      <c r="AA165" s="828"/>
    </row>
    <row r="166" spans="1:27" ht="15.75" customHeight="1">
      <c r="A166" s="831"/>
      <c r="B166" s="831"/>
      <c r="C166" s="831"/>
      <c r="D166" s="831"/>
      <c r="E166" s="831"/>
      <c r="F166" s="831"/>
      <c r="G166" s="831"/>
      <c r="H166" s="831"/>
      <c r="I166" s="831"/>
      <c r="J166" s="831"/>
      <c r="K166" s="831"/>
      <c r="L166" s="833"/>
      <c r="M166" s="832"/>
      <c r="N166" s="832"/>
      <c r="O166" s="831"/>
      <c r="P166" s="831"/>
      <c r="Q166" s="831"/>
      <c r="R166" s="831"/>
      <c r="S166" s="831"/>
      <c r="T166" s="831"/>
      <c r="U166" s="831"/>
      <c r="V166" s="831"/>
      <c r="W166" s="831"/>
      <c r="X166" s="828"/>
      <c r="Y166" s="828"/>
      <c r="Z166" s="828"/>
      <c r="AA166" s="828"/>
    </row>
    <row r="167" spans="1:27" ht="15.75" customHeight="1">
      <c r="A167" s="831"/>
      <c r="B167" s="831"/>
      <c r="C167" s="831"/>
      <c r="D167" s="831"/>
      <c r="E167" s="831"/>
      <c r="F167" s="831"/>
      <c r="G167" s="831"/>
      <c r="H167" s="831"/>
      <c r="I167" s="831"/>
      <c r="J167" s="831"/>
      <c r="K167" s="831"/>
      <c r="L167" s="833"/>
      <c r="M167" s="832"/>
      <c r="N167" s="832"/>
      <c r="O167" s="831"/>
      <c r="P167" s="831"/>
      <c r="Q167" s="831"/>
      <c r="R167" s="831"/>
      <c r="S167" s="831"/>
      <c r="T167" s="831"/>
      <c r="U167" s="831"/>
      <c r="V167" s="831"/>
      <c r="W167" s="831"/>
      <c r="X167" s="828"/>
      <c r="Y167" s="828"/>
      <c r="Z167" s="828"/>
      <c r="AA167" s="828"/>
    </row>
    <row r="168" spans="1:27" ht="15.75" customHeight="1">
      <c r="A168" s="831"/>
      <c r="B168" s="831"/>
      <c r="C168" s="831"/>
      <c r="D168" s="831"/>
      <c r="E168" s="831"/>
      <c r="F168" s="831"/>
      <c r="G168" s="831"/>
      <c r="H168" s="831"/>
      <c r="I168" s="831"/>
      <c r="J168" s="831"/>
      <c r="K168" s="831"/>
      <c r="L168" s="833"/>
      <c r="M168" s="832"/>
      <c r="N168" s="832"/>
      <c r="O168" s="831"/>
      <c r="P168" s="831"/>
      <c r="Q168" s="831"/>
      <c r="R168" s="831"/>
      <c r="S168" s="831"/>
      <c r="T168" s="831"/>
      <c r="U168" s="831"/>
      <c r="V168" s="831"/>
      <c r="W168" s="831"/>
      <c r="X168" s="828"/>
      <c r="Y168" s="828"/>
      <c r="Z168" s="828"/>
      <c r="AA168" s="828"/>
    </row>
    <row r="169" spans="1:27" ht="15.75" customHeight="1">
      <c r="A169" s="831"/>
      <c r="B169" s="831"/>
      <c r="C169" s="831"/>
      <c r="D169" s="831"/>
      <c r="E169" s="831"/>
      <c r="F169" s="831"/>
      <c r="G169" s="831"/>
      <c r="H169" s="831"/>
      <c r="I169" s="831"/>
      <c r="J169" s="831"/>
      <c r="K169" s="831"/>
      <c r="L169" s="833"/>
      <c r="M169" s="832"/>
      <c r="N169" s="832"/>
      <c r="O169" s="831"/>
      <c r="P169" s="831"/>
      <c r="Q169" s="831"/>
      <c r="R169" s="831"/>
      <c r="S169" s="831"/>
      <c r="T169" s="831"/>
      <c r="U169" s="831"/>
      <c r="V169" s="831"/>
      <c r="W169" s="831"/>
      <c r="X169" s="828"/>
      <c r="Y169" s="828"/>
      <c r="Z169" s="828"/>
      <c r="AA169" s="828"/>
    </row>
    <row r="170" spans="1:27" ht="15.75" customHeight="1">
      <c r="A170" s="831"/>
      <c r="B170" s="831"/>
      <c r="C170" s="831"/>
      <c r="D170" s="831"/>
      <c r="E170" s="831"/>
      <c r="F170" s="831"/>
      <c r="G170" s="831"/>
      <c r="H170" s="831"/>
      <c r="I170" s="831"/>
      <c r="J170" s="831"/>
      <c r="K170" s="831"/>
      <c r="L170" s="833"/>
      <c r="M170" s="832"/>
      <c r="N170" s="832"/>
      <c r="O170" s="831"/>
      <c r="P170" s="831"/>
      <c r="Q170" s="831"/>
      <c r="R170" s="831"/>
      <c r="S170" s="831"/>
      <c r="T170" s="831"/>
      <c r="U170" s="831"/>
      <c r="V170" s="831"/>
      <c r="W170" s="831"/>
      <c r="X170" s="828"/>
      <c r="Y170" s="828"/>
      <c r="Z170" s="828"/>
      <c r="AA170" s="828"/>
    </row>
    <row r="171" spans="1:27" ht="15.75" customHeight="1">
      <c r="A171" s="831"/>
      <c r="B171" s="831"/>
      <c r="C171" s="831"/>
      <c r="D171" s="831"/>
      <c r="E171" s="831"/>
      <c r="F171" s="831"/>
      <c r="G171" s="831"/>
      <c r="H171" s="831"/>
      <c r="I171" s="831"/>
      <c r="J171" s="831"/>
      <c r="K171" s="831"/>
      <c r="L171" s="833"/>
      <c r="M171" s="832"/>
      <c r="N171" s="832"/>
      <c r="O171" s="831"/>
      <c r="P171" s="831"/>
      <c r="Q171" s="831"/>
      <c r="R171" s="831"/>
      <c r="S171" s="831"/>
      <c r="T171" s="831"/>
      <c r="U171" s="831"/>
      <c r="V171" s="831"/>
      <c r="W171" s="831"/>
      <c r="X171" s="828"/>
      <c r="Y171" s="828"/>
      <c r="Z171" s="828"/>
      <c r="AA171" s="828"/>
    </row>
    <row r="172" spans="1:27" ht="15.75" customHeight="1">
      <c r="A172" s="831"/>
      <c r="B172" s="831"/>
      <c r="C172" s="831"/>
      <c r="D172" s="831"/>
      <c r="E172" s="831"/>
      <c r="F172" s="831"/>
      <c r="G172" s="831"/>
      <c r="H172" s="831"/>
      <c r="I172" s="831"/>
      <c r="J172" s="831"/>
      <c r="K172" s="831"/>
      <c r="L172" s="833"/>
      <c r="M172" s="832"/>
      <c r="N172" s="832"/>
      <c r="O172" s="831"/>
      <c r="P172" s="831"/>
      <c r="Q172" s="831"/>
      <c r="R172" s="831"/>
      <c r="S172" s="831"/>
      <c r="T172" s="831"/>
      <c r="U172" s="831"/>
      <c r="V172" s="831"/>
      <c r="W172" s="831"/>
      <c r="X172" s="828"/>
      <c r="Y172" s="828"/>
      <c r="Z172" s="828"/>
      <c r="AA172" s="828"/>
    </row>
    <row r="173" spans="1:27" ht="15.75" customHeight="1">
      <c r="A173" s="831"/>
      <c r="B173" s="831"/>
      <c r="C173" s="831"/>
      <c r="D173" s="831"/>
      <c r="E173" s="831"/>
      <c r="F173" s="831"/>
      <c r="G173" s="831"/>
      <c r="H173" s="831"/>
      <c r="I173" s="831"/>
      <c r="J173" s="831"/>
      <c r="K173" s="831"/>
      <c r="L173" s="833"/>
      <c r="M173" s="832"/>
      <c r="N173" s="832"/>
      <c r="O173" s="831"/>
      <c r="P173" s="831"/>
      <c r="Q173" s="831"/>
      <c r="R173" s="831"/>
      <c r="S173" s="831"/>
      <c r="T173" s="831"/>
      <c r="U173" s="831"/>
      <c r="V173" s="831"/>
      <c r="W173" s="831"/>
      <c r="X173" s="828"/>
      <c r="Y173" s="828"/>
      <c r="Z173" s="828"/>
      <c r="AA173" s="828"/>
    </row>
    <row r="174" spans="1:27" ht="15.75" customHeight="1">
      <c r="A174" s="831"/>
      <c r="B174" s="831"/>
      <c r="C174" s="831"/>
      <c r="D174" s="831"/>
      <c r="E174" s="831"/>
      <c r="F174" s="831"/>
      <c r="G174" s="831"/>
      <c r="H174" s="831"/>
      <c r="I174" s="831"/>
      <c r="J174" s="831"/>
      <c r="K174" s="831"/>
      <c r="L174" s="833"/>
      <c r="M174" s="832"/>
      <c r="N174" s="832"/>
      <c r="O174" s="831"/>
      <c r="P174" s="831"/>
      <c r="Q174" s="831"/>
      <c r="R174" s="831"/>
      <c r="S174" s="831"/>
      <c r="T174" s="831"/>
      <c r="U174" s="831"/>
      <c r="V174" s="831"/>
      <c r="W174" s="831"/>
      <c r="X174" s="828"/>
      <c r="Y174" s="828"/>
      <c r="Z174" s="828"/>
      <c r="AA174" s="828"/>
    </row>
    <row r="175" spans="1:27" ht="15.75" customHeight="1">
      <c r="A175" s="831"/>
      <c r="B175" s="831"/>
      <c r="C175" s="831"/>
      <c r="D175" s="831"/>
      <c r="E175" s="831"/>
      <c r="F175" s="831"/>
      <c r="G175" s="831"/>
      <c r="H175" s="831"/>
      <c r="I175" s="831"/>
      <c r="J175" s="831"/>
      <c r="K175" s="831"/>
      <c r="L175" s="833"/>
      <c r="M175" s="832"/>
      <c r="N175" s="832"/>
      <c r="O175" s="831"/>
      <c r="P175" s="831"/>
      <c r="Q175" s="831"/>
      <c r="R175" s="831"/>
      <c r="S175" s="831"/>
      <c r="T175" s="831"/>
      <c r="U175" s="831"/>
      <c r="V175" s="831"/>
      <c r="W175" s="831"/>
      <c r="X175" s="828"/>
      <c r="Y175" s="828"/>
      <c r="Z175" s="828"/>
      <c r="AA175" s="828"/>
    </row>
    <row r="176" spans="1:27" ht="15.75" customHeight="1">
      <c r="A176" s="831"/>
      <c r="B176" s="831"/>
      <c r="C176" s="831"/>
      <c r="D176" s="831"/>
      <c r="E176" s="831"/>
      <c r="F176" s="831"/>
      <c r="G176" s="831"/>
      <c r="H176" s="831"/>
      <c r="I176" s="831"/>
      <c r="J176" s="831"/>
      <c r="K176" s="831"/>
      <c r="L176" s="833"/>
      <c r="M176" s="832"/>
      <c r="N176" s="832"/>
      <c r="O176" s="831"/>
      <c r="P176" s="831"/>
      <c r="Q176" s="831"/>
      <c r="R176" s="831"/>
      <c r="S176" s="831"/>
      <c r="T176" s="831"/>
      <c r="U176" s="831"/>
      <c r="V176" s="831"/>
      <c r="W176" s="831"/>
      <c r="X176" s="828"/>
      <c r="Y176" s="828"/>
      <c r="Z176" s="828"/>
      <c r="AA176" s="828"/>
    </row>
    <row r="177" spans="1:27" ht="15.75" customHeight="1">
      <c r="A177" s="831"/>
      <c r="B177" s="831"/>
      <c r="C177" s="831"/>
      <c r="D177" s="831"/>
      <c r="E177" s="831"/>
      <c r="F177" s="831"/>
      <c r="G177" s="831"/>
      <c r="H177" s="831"/>
      <c r="I177" s="831"/>
      <c r="J177" s="831"/>
      <c r="K177" s="831"/>
      <c r="L177" s="833"/>
      <c r="M177" s="832"/>
      <c r="N177" s="832"/>
      <c r="O177" s="831"/>
      <c r="P177" s="831"/>
      <c r="Q177" s="831"/>
      <c r="R177" s="831"/>
      <c r="S177" s="831"/>
      <c r="T177" s="831"/>
      <c r="U177" s="831"/>
      <c r="V177" s="831"/>
      <c r="W177" s="831"/>
      <c r="X177" s="828"/>
      <c r="Y177" s="828"/>
      <c r="Z177" s="828"/>
      <c r="AA177" s="828"/>
    </row>
    <row r="178" spans="1:27" ht="15.75" customHeight="1">
      <c r="A178" s="831"/>
      <c r="B178" s="831"/>
      <c r="C178" s="831"/>
      <c r="D178" s="831"/>
      <c r="E178" s="831"/>
      <c r="F178" s="831"/>
      <c r="G178" s="831"/>
      <c r="H178" s="831"/>
      <c r="I178" s="831"/>
      <c r="J178" s="831"/>
      <c r="K178" s="831"/>
      <c r="L178" s="833"/>
      <c r="M178" s="832"/>
      <c r="N178" s="832"/>
      <c r="O178" s="831"/>
      <c r="P178" s="831"/>
      <c r="Q178" s="831"/>
      <c r="R178" s="831"/>
      <c r="S178" s="831"/>
      <c r="T178" s="831"/>
      <c r="U178" s="831"/>
      <c r="V178" s="831"/>
      <c r="W178" s="831"/>
      <c r="X178" s="828"/>
      <c r="Y178" s="828"/>
      <c r="Z178" s="828"/>
      <c r="AA178" s="828"/>
    </row>
    <row r="179" spans="1:27" ht="15.75" customHeight="1">
      <c r="A179" s="831"/>
      <c r="B179" s="831"/>
      <c r="C179" s="831"/>
      <c r="D179" s="831"/>
      <c r="E179" s="831"/>
      <c r="F179" s="831"/>
      <c r="G179" s="831"/>
      <c r="H179" s="831"/>
      <c r="I179" s="831"/>
      <c r="J179" s="831"/>
      <c r="K179" s="831"/>
      <c r="L179" s="833"/>
      <c r="M179" s="832"/>
      <c r="N179" s="832"/>
      <c r="O179" s="831"/>
      <c r="P179" s="831"/>
      <c r="Q179" s="831"/>
      <c r="R179" s="831"/>
      <c r="S179" s="831"/>
      <c r="T179" s="831"/>
      <c r="U179" s="831"/>
      <c r="V179" s="831"/>
      <c r="W179" s="831"/>
      <c r="X179" s="828"/>
      <c r="Y179" s="828"/>
      <c r="Z179" s="828"/>
      <c r="AA179" s="828"/>
    </row>
    <row r="180" spans="1:27" ht="15.75" customHeight="1">
      <c r="A180" s="831"/>
      <c r="B180" s="831"/>
      <c r="C180" s="831"/>
      <c r="D180" s="831"/>
      <c r="E180" s="831"/>
      <c r="F180" s="831"/>
      <c r="G180" s="831"/>
      <c r="H180" s="831"/>
      <c r="I180" s="831"/>
      <c r="J180" s="831"/>
      <c r="K180" s="831"/>
      <c r="L180" s="833"/>
      <c r="M180" s="832"/>
      <c r="N180" s="832"/>
      <c r="O180" s="831"/>
      <c r="P180" s="831"/>
      <c r="Q180" s="831"/>
      <c r="R180" s="831"/>
      <c r="S180" s="831"/>
      <c r="T180" s="831"/>
      <c r="U180" s="831"/>
      <c r="V180" s="831"/>
      <c r="W180" s="831"/>
      <c r="X180" s="828"/>
      <c r="Y180" s="828"/>
      <c r="Z180" s="828"/>
      <c r="AA180" s="828"/>
    </row>
    <row r="181" spans="1:27" ht="15.75" customHeight="1">
      <c r="A181" s="831"/>
      <c r="B181" s="831"/>
      <c r="C181" s="831"/>
      <c r="D181" s="831"/>
      <c r="E181" s="831"/>
      <c r="F181" s="831"/>
      <c r="G181" s="831"/>
      <c r="H181" s="831"/>
      <c r="I181" s="831"/>
      <c r="J181" s="831"/>
      <c r="K181" s="831"/>
      <c r="L181" s="833"/>
      <c r="M181" s="832"/>
      <c r="N181" s="832"/>
      <c r="O181" s="831"/>
      <c r="P181" s="831"/>
      <c r="Q181" s="831"/>
      <c r="R181" s="831"/>
      <c r="S181" s="831"/>
      <c r="T181" s="831"/>
      <c r="U181" s="831"/>
      <c r="V181" s="831"/>
      <c r="W181" s="831"/>
      <c r="X181" s="828"/>
      <c r="Y181" s="828"/>
      <c r="Z181" s="828"/>
      <c r="AA181" s="828"/>
    </row>
    <row r="182" spans="1:27" ht="15.75" customHeight="1">
      <c r="A182" s="831"/>
      <c r="B182" s="831"/>
      <c r="C182" s="831"/>
      <c r="D182" s="831"/>
      <c r="E182" s="831"/>
      <c r="F182" s="831"/>
      <c r="G182" s="831"/>
      <c r="H182" s="831"/>
      <c r="I182" s="831"/>
      <c r="J182" s="831"/>
      <c r="K182" s="831"/>
      <c r="L182" s="833"/>
      <c r="M182" s="832"/>
      <c r="N182" s="832"/>
      <c r="O182" s="831"/>
      <c r="P182" s="831"/>
      <c r="Q182" s="831"/>
      <c r="R182" s="831"/>
      <c r="S182" s="831"/>
      <c r="T182" s="831"/>
      <c r="U182" s="831"/>
      <c r="V182" s="831"/>
      <c r="W182" s="831"/>
      <c r="X182" s="828"/>
      <c r="Y182" s="828"/>
      <c r="Z182" s="828"/>
      <c r="AA182" s="828"/>
    </row>
    <row r="183" spans="1:27" ht="15.75" customHeight="1">
      <c r="A183" s="831"/>
      <c r="B183" s="831"/>
      <c r="C183" s="831"/>
      <c r="D183" s="831"/>
      <c r="E183" s="831"/>
      <c r="F183" s="831"/>
      <c r="G183" s="831"/>
      <c r="H183" s="831"/>
      <c r="I183" s="831"/>
      <c r="J183" s="831"/>
      <c r="K183" s="831"/>
      <c r="L183" s="833"/>
      <c r="M183" s="832"/>
      <c r="N183" s="832"/>
      <c r="O183" s="831"/>
      <c r="P183" s="831"/>
      <c r="Q183" s="831"/>
      <c r="R183" s="831"/>
      <c r="S183" s="831"/>
      <c r="T183" s="831"/>
      <c r="U183" s="831"/>
      <c r="V183" s="831"/>
      <c r="W183" s="831"/>
      <c r="X183" s="828"/>
      <c r="Y183" s="828"/>
      <c r="Z183" s="828"/>
      <c r="AA183" s="828"/>
    </row>
    <row r="184" spans="1:27" ht="15.75" customHeight="1">
      <c r="A184" s="831"/>
      <c r="B184" s="831"/>
      <c r="C184" s="831"/>
      <c r="D184" s="831"/>
      <c r="E184" s="831"/>
      <c r="F184" s="831"/>
      <c r="G184" s="831"/>
      <c r="H184" s="831"/>
      <c r="I184" s="831"/>
      <c r="J184" s="831"/>
      <c r="K184" s="831"/>
      <c r="L184" s="833"/>
      <c r="M184" s="832"/>
      <c r="N184" s="832"/>
      <c r="O184" s="831"/>
      <c r="P184" s="831"/>
      <c r="Q184" s="831"/>
      <c r="R184" s="831"/>
      <c r="S184" s="831"/>
      <c r="T184" s="831"/>
      <c r="U184" s="831"/>
      <c r="V184" s="831"/>
      <c r="W184" s="831"/>
      <c r="X184" s="828"/>
      <c r="Y184" s="828"/>
      <c r="Z184" s="828"/>
      <c r="AA184" s="828"/>
    </row>
    <row r="185" spans="1:27" ht="15.75" customHeight="1">
      <c r="A185" s="831"/>
      <c r="B185" s="831"/>
      <c r="C185" s="831"/>
      <c r="D185" s="831"/>
      <c r="E185" s="831"/>
      <c r="F185" s="831"/>
      <c r="G185" s="831"/>
      <c r="H185" s="831"/>
      <c r="I185" s="831"/>
      <c r="J185" s="831"/>
      <c r="K185" s="831"/>
      <c r="L185" s="833"/>
      <c r="M185" s="832"/>
      <c r="N185" s="832"/>
      <c r="O185" s="831"/>
      <c r="P185" s="831"/>
      <c r="Q185" s="831"/>
      <c r="R185" s="831"/>
      <c r="S185" s="831"/>
      <c r="T185" s="831"/>
      <c r="U185" s="831"/>
      <c r="V185" s="831"/>
      <c r="W185" s="831"/>
      <c r="X185" s="828"/>
      <c r="Y185" s="828"/>
      <c r="Z185" s="828"/>
      <c r="AA185" s="828"/>
    </row>
    <row r="186" spans="1:27" ht="15.75" customHeight="1">
      <c r="A186" s="831"/>
      <c r="B186" s="831"/>
      <c r="C186" s="831"/>
      <c r="D186" s="831"/>
      <c r="E186" s="831"/>
      <c r="F186" s="831"/>
      <c r="G186" s="831"/>
      <c r="H186" s="831"/>
      <c r="I186" s="831"/>
      <c r="J186" s="831"/>
      <c r="K186" s="831"/>
      <c r="L186" s="833"/>
      <c r="M186" s="832"/>
      <c r="N186" s="832"/>
      <c r="O186" s="831"/>
      <c r="P186" s="831"/>
      <c r="Q186" s="831"/>
      <c r="R186" s="831"/>
      <c r="S186" s="831"/>
      <c r="T186" s="831"/>
      <c r="U186" s="831"/>
      <c r="V186" s="831"/>
      <c r="W186" s="831"/>
      <c r="X186" s="828"/>
      <c r="Y186" s="828"/>
      <c r="Z186" s="828"/>
      <c r="AA186" s="828"/>
    </row>
    <row r="187" spans="1:27" ht="15.75" customHeight="1">
      <c r="A187" s="831"/>
      <c r="B187" s="831"/>
      <c r="C187" s="831"/>
      <c r="D187" s="831"/>
      <c r="E187" s="831"/>
      <c r="F187" s="831"/>
      <c r="G187" s="831"/>
      <c r="H187" s="831"/>
      <c r="I187" s="831"/>
      <c r="J187" s="831"/>
      <c r="K187" s="831"/>
      <c r="L187" s="833"/>
      <c r="M187" s="832"/>
      <c r="N187" s="832"/>
      <c r="O187" s="831"/>
      <c r="P187" s="831"/>
      <c r="Q187" s="831"/>
      <c r="R187" s="831"/>
      <c r="S187" s="831"/>
      <c r="T187" s="831"/>
      <c r="U187" s="831"/>
      <c r="V187" s="831"/>
      <c r="W187" s="831"/>
      <c r="X187" s="828"/>
      <c r="Y187" s="828"/>
      <c r="Z187" s="828"/>
      <c r="AA187" s="828"/>
    </row>
    <row r="188" spans="1:27" ht="15.75" customHeight="1">
      <c r="A188" s="831"/>
      <c r="B188" s="831"/>
      <c r="C188" s="831"/>
      <c r="D188" s="831"/>
      <c r="E188" s="831"/>
      <c r="F188" s="831"/>
      <c r="G188" s="831"/>
      <c r="H188" s="831"/>
      <c r="I188" s="831"/>
      <c r="J188" s="831"/>
      <c r="K188" s="831"/>
      <c r="L188" s="833"/>
      <c r="M188" s="832"/>
      <c r="N188" s="832"/>
      <c r="O188" s="831"/>
      <c r="P188" s="831"/>
      <c r="Q188" s="831"/>
      <c r="R188" s="831"/>
      <c r="S188" s="831"/>
      <c r="T188" s="831"/>
      <c r="U188" s="831"/>
      <c r="V188" s="831"/>
      <c r="W188" s="831"/>
      <c r="X188" s="828"/>
      <c r="Y188" s="828"/>
      <c r="Z188" s="828"/>
      <c r="AA188" s="828"/>
    </row>
    <row r="189" spans="1:27" ht="15.75" customHeight="1">
      <c r="A189" s="831"/>
      <c r="B189" s="831"/>
      <c r="C189" s="831"/>
      <c r="D189" s="831"/>
      <c r="E189" s="831"/>
      <c r="F189" s="831"/>
      <c r="G189" s="831"/>
      <c r="H189" s="831"/>
      <c r="I189" s="831"/>
      <c r="J189" s="831"/>
      <c r="K189" s="831"/>
      <c r="L189" s="833"/>
      <c r="M189" s="832"/>
      <c r="N189" s="832"/>
      <c r="O189" s="831"/>
      <c r="P189" s="831"/>
      <c r="Q189" s="831"/>
      <c r="R189" s="831"/>
      <c r="S189" s="831"/>
      <c r="T189" s="831"/>
      <c r="U189" s="831"/>
      <c r="V189" s="831"/>
      <c r="W189" s="831"/>
      <c r="X189" s="828"/>
      <c r="Y189" s="828"/>
      <c r="Z189" s="828"/>
      <c r="AA189" s="828"/>
    </row>
    <row r="190" spans="1:27" ht="15.75" customHeight="1">
      <c r="A190" s="831"/>
      <c r="B190" s="831"/>
      <c r="C190" s="831"/>
      <c r="D190" s="831"/>
      <c r="E190" s="831"/>
      <c r="F190" s="831"/>
      <c r="G190" s="831"/>
      <c r="H190" s="831"/>
      <c r="I190" s="831"/>
      <c r="J190" s="831"/>
      <c r="K190" s="831"/>
      <c r="L190" s="833"/>
      <c r="M190" s="832"/>
      <c r="N190" s="832"/>
      <c r="O190" s="831"/>
      <c r="P190" s="831"/>
      <c r="Q190" s="831"/>
      <c r="R190" s="831"/>
      <c r="S190" s="831"/>
      <c r="T190" s="831"/>
      <c r="U190" s="831"/>
      <c r="V190" s="831"/>
      <c r="W190" s="831"/>
      <c r="X190" s="828"/>
      <c r="Y190" s="828"/>
      <c r="Z190" s="828"/>
      <c r="AA190" s="828"/>
    </row>
    <row r="191" spans="1:27" ht="15.75" customHeight="1">
      <c r="A191" s="831"/>
      <c r="B191" s="831"/>
      <c r="C191" s="831"/>
      <c r="D191" s="831"/>
      <c r="E191" s="831"/>
      <c r="F191" s="831"/>
      <c r="G191" s="831"/>
      <c r="H191" s="831"/>
      <c r="I191" s="831"/>
      <c r="J191" s="831"/>
      <c r="K191" s="831"/>
      <c r="L191" s="833"/>
      <c r="M191" s="832"/>
      <c r="N191" s="832"/>
      <c r="O191" s="831"/>
      <c r="P191" s="831"/>
      <c r="Q191" s="831"/>
      <c r="R191" s="831"/>
      <c r="S191" s="831"/>
      <c r="T191" s="831"/>
      <c r="U191" s="831"/>
      <c r="V191" s="831"/>
      <c r="W191" s="831"/>
      <c r="X191" s="828"/>
      <c r="Y191" s="828"/>
      <c r="Z191" s="828"/>
      <c r="AA191" s="828"/>
    </row>
    <row r="192" spans="1:27" ht="15.75" customHeight="1">
      <c r="A192" s="831"/>
      <c r="B192" s="831"/>
      <c r="C192" s="831"/>
      <c r="D192" s="831"/>
      <c r="E192" s="831"/>
      <c r="F192" s="831"/>
      <c r="G192" s="831"/>
      <c r="H192" s="831"/>
      <c r="I192" s="831"/>
      <c r="J192" s="831"/>
      <c r="K192" s="831"/>
      <c r="L192" s="833"/>
      <c r="M192" s="832"/>
      <c r="N192" s="832"/>
      <c r="O192" s="831"/>
      <c r="P192" s="831"/>
      <c r="Q192" s="831"/>
      <c r="R192" s="831"/>
      <c r="S192" s="831"/>
      <c r="T192" s="831"/>
      <c r="U192" s="831"/>
      <c r="V192" s="831"/>
      <c r="W192" s="831"/>
      <c r="X192" s="828"/>
      <c r="Y192" s="828"/>
      <c r="Z192" s="828"/>
      <c r="AA192" s="828"/>
    </row>
    <row r="193" spans="1:27" ht="15.75" customHeight="1">
      <c r="A193" s="831"/>
      <c r="B193" s="831"/>
      <c r="C193" s="831"/>
      <c r="D193" s="831"/>
      <c r="E193" s="831"/>
      <c r="F193" s="831"/>
      <c r="G193" s="831"/>
      <c r="H193" s="831"/>
      <c r="I193" s="831"/>
      <c r="J193" s="831"/>
      <c r="K193" s="831"/>
      <c r="L193" s="833"/>
      <c r="M193" s="832"/>
      <c r="N193" s="832"/>
      <c r="O193" s="831"/>
      <c r="P193" s="831"/>
      <c r="Q193" s="831"/>
      <c r="R193" s="831"/>
      <c r="S193" s="831"/>
      <c r="T193" s="831"/>
      <c r="U193" s="831"/>
      <c r="V193" s="831"/>
      <c r="W193" s="831"/>
      <c r="X193" s="828"/>
      <c r="Y193" s="828"/>
      <c r="Z193" s="828"/>
      <c r="AA193" s="828"/>
    </row>
    <row r="194" spans="1:27" ht="15.75" customHeight="1">
      <c r="A194" s="831"/>
      <c r="B194" s="831"/>
      <c r="C194" s="831"/>
      <c r="D194" s="831"/>
      <c r="E194" s="831"/>
      <c r="F194" s="831"/>
      <c r="G194" s="831"/>
      <c r="H194" s="831"/>
      <c r="I194" s="831"/>
      <c r="J194" s="831"/>
      <c r="K194" s="831"/>
      <c r="L194" s="833"/>
      <c r="M194" s="832"/>
      <c r="N194" s="832"/>
      <c r="O194" s="831"/>
      <c r="P194" s="831"/>
      <c r="Q194" s="831"/>
      <c r="R194" s="831"/>
      <c r="S194" s="831"/>
      <c r="T194" s="831"/>
      <c r="U194" s="831"/>
      <c r="V194" s="831"/>
      <c r="W194" s="831"/>
      <c r="X194" s="828"/>
      <c r="Y194" s="828"/>
      <c r="Z194" s="828"/>
      <c r="AA194" s="828"/>
    </row>
    <row r="195" spans="1:27" ht="15.75" customHeight="1">
      <c r="A195" s="831"/>
      <c r="B195" s="831"/>
      <c r="C195" s="831"/>
      <c r="D195" s="831"/>
      <c r="E195" s="831"/>
      <c r="F195" s="831"/>
      <c r="G195" s="831"/>
      <c r="H195" s="831"/>
      <c r="I195" s="831"/>
      <c r="J195" s="831"/>
      <c r="K195" s="831"/>
      <c r="L195" s="833"/>
      <c r="M195" s="832"/>
      <c r="N195" s="832"/>
      <c r="O195" s="831"/>
      <c r="P195" s="831"/>
      <c r="Q195" s="831"/>
      <c r="R195" s="831"/>
      <c r="S195" s="831"/>
      <c r="T195" s="831"/>
      <c r="U195" s="831"/>
      <c r="V195" s="831"/>
      <c r="W195" s="831"/>
      <c r="X195" s="828"/>
      <c r="Y195" s="828"/>
      <c r="Z195" s="828"/>
      <c r="AA195" s="828"/>
    </row>
    <row r="196" spans="1:27" ht="15.75" customHeight="1">
      <c r="A196" s="831"/>
      <c r="B196" s="831"/>
      <c r="C196" s="831"/>
      <c r="D196" s="831"/>
      <c r="E196" s="831"/>
      <c r="F196" s="831"/>
      <c r="G196" s="831"/>
      <c r="H196" s="831"/>
      <c r="I196" s="831"/>
      <c r="J196" s="831"/>
      <c r="K196" s="831"/>
      <c r="L196" s="833"/>
      <c r="M196" s="832"/>
      <c r="N196" s="832"/>
      <c r="O196" s="831"/>
      <c r="P196" s="831"/>
      <c r="Q196" s="831"/>
      <c r="R196" s="831"/>
      <c r="S196" s="831"/>
      <c r="T196" s="831"/>
      <c r="U196" s="831"/>
      <c r="V196" s="831"/>
      <c r="W196" s="831"/>
      <c r="X196" s="828"/>
      <c r="Y196" s="828"/>
      <c r="Z196" s="828"/>
      <c r="AA196" s="828"/>
    </row>
    <row r="197" spans="1:27" ht="15.75" customHeight="1">
      <c r="A197" s="831"/>
      <c r="B197" s="831"/>
      <c r="C197" s="831"/>
      <c r="D197" s="831"/>
      <c r="E197" s="831"/>
      <c r="F197" s="831"/>
      <c r="G197" s="831"/>
      <c r="H197" s="831"/>
      <c r="I197" s="831"/>
      <c r="J197" s="831"/>
      <c r="K197" s="831"/>
      <c r="L197" s="833"/>
      <c r="M197" s="832"/>
      <c r="N197" s="832"/>
      <c r="O197" s="831"/>
      <c r="P197" s="831"/>
      <c r="Q197" s="831"/>
      <c r="R197" s="831"/>
      <c r="S197" s="831"/>
      <c r="T197" s="831"/>
      <c r="U197" s="831"/>
      <c r="V197" s="831"/>
      <c r="W197" s="831"/>
      <c r="X197" s="828"/>
      <c r="Y197" s="828"/>
      <c r="Z197" s="828"/>
      <c r="AA197" s="828"/>
    </row>
    <row r="198" spans="1:27" ht="15.75" customHeight="1">
      <c r="A198" s="831"/>
      <c r="B198" s="831"/>
      <c r="C198" s="831"/>
      <c r="D198" s="831"/>
      <c r="E198" s="831"/>
      <c r="F198" s="831"/>
      <c r="G198" s="831"/>
      <c r="H198" s="831"/>
      <c r="I198" s="831"/>
      <c r="J198" s="831"/>
      <c r="K198" s="831"/>
      <c r="L198" s="833"/>
      <c r="M198" s="832"/>
      <c r="N198" s="832"/>
      <c r="O198" s="831"/>
      <c r="P198" s="831"/>
      <c r="Q198" s="831"/>
      <c r="R198" s="831"/>
      <c r="S198" s="831"/>
      <c r="T198" s="831"/>
      <c r="U198" s="831"/>
      <c r="V198" s="831"/>
      <c r="W198" s="831"/>
      <c r="X198" s="828"/>
      <c r="Y198" s="828"/>
      <c r="Z198" s="828"/>
      <c r="AA198" s="828"/>
    </row>
    <row r="199" spans="1:27" ht="15.75" customHeight="1">
      <c r="A199" s="831"/>
      <c r="B199" s="831"/>
      <c r="C199" s="831"/>
      <c r="D199" s="831"/>
      <c r="E199" s="831"/>
      <c r="F199" s="831"/>
      <c r="G199" s="831"/>
      <c r="H199" s="831"/>
      <c r="I199" s="831"/>
      <c r="J199" s="831"/>
      <c r="K199" s="831"/>
      <c r="L199" s="833"/>
      <c r="M199" s="832"/>
      <c r="N199" s="832"/>
      <c r="O199" s="831"/>
      <c r="P199" s="831"/>
      <c r="Q199" s="831"/>
      <c r="R199" s="831"/>
      <c r="S199" s="831"/>
      <c r="T199" s="831"/>
      <c r="U199" s="831"/>
      <c r="V199" s="831"/>
      <c r="W199" s="831"/>
      <c r="X199" s="828"/>
      <c r="Y199" s="828"/>
      <c r="Z199" s="828"/>
      <c r="AA199" s="828"/>
    </row>
    <row r="200" spans="1:27" ht="15.75" customHeight="1">
      <c r="A200" s="831"/>
      <c r="B200" s="831"/>
      <c r="C200" s="831"/>
      <c r="D200" s="831"/>
      <c r="E200" s="831"/>
      <c r="F200" s="831"/>
      <c r="G200" s="831"/>
      <c r="H200" s="831"/>
      <c r="I200" s="831"/>
      <c r="J200" s="831"/>
      <c r="K200" s="831"/>
      <c r="L200" s="833"/>
      <c r="M200" s="832"/>
      <c r="N200" s="832"/>
      <c r="O200" s="831"/>
      <c r="P200" s="831"/>
      <c r="Q200" s="831"/>
      <c r="R200" s="831"/>
      <c r="S200" s="831"/>
      <c r="T200" s="831"/>
      <c r="U200" s="831"/>
      <c r="V200" s="831"/>
      <c r="W200" s="831"/>
      <c r="X200" s="828"/>
      <c r="Y200" s="828"/>
      <c r="Z200" s="828"/>
      <c r="AA200" s="828"/>
    </row>
    <row r="201" spans="1:27" ht="15.75" customHeight="1">
      <c r="A201" s="831"/>
      <c r="B201" s="831"/>
      <c r="C201" s="831"/>
      <c r="D201" s="831"/>
      <c r="E201" s="831"/>
      <c r="F201" s="831"/>
      <c r="G201" s="831"/>
      <c r="H201" s="831"/>
      <c r="I201" s="831"/>
      <c r="J201" s="831"/>
      <c r="K201" s="831"/>
      <c r="L201" s="833"/>
      <c r="M201" s="832"/>
      <c r="N201" s="832"/>
      <c r="O201" s="831"/>
      <c r="P201" s="831"/>
      <c r="Q201" s="831"/>
      <c r="R201" s="831"/>
      <c r="S201" s="831"/>
      <c r="T201" s="831"/>
      <c r="U201" s="831"/>
      <c r="V201" s="831"/>
      <c r="W201" s="831"/>
      <c r="X201" s="828"/>
      <c r="Y201" s="828"/>
      <c r="Z201" s="828"/>
      <c r="AA201" s="828"/>
    </row>
    <row r="202" spans="1:27" ht="15.75" customHeight="1">
      <c r="A202" s="831"/>
      <c r="B202" s="831"/>
      <c r="C202" s="831"/>
      <c r="D202" s="831"/>
      <c r="E202" s="831"/>
      <c r="F202" s="831"/>
      <c r="G202" s="831"/>
      <c r="H202" s="831"/>
      <c r="I202" s="831"/>
      <c r="J202" s="831"/>
      <c r="K202" s="831"/>
      <c r="L202" s="833"/>
      <c r="M202" s="832"/>
      <c r="N202" s="832"/>
      <c r="O202" s="831"/>
      <c r="P202" s="831"/>
      <c r="Q202" s="831"/>
      <c r="R202" s="831"/>
      <c r="S202" s="831"/>
      <c r="T202" s="831"/>
      <c r="U202" s="831"/>
      <c r="V202" s="831"/>
      <c r="W202" s="831"/>
      <c r="X202" s="828"/>
      <c r="Y202" s="828"/>
      <c r="Z202" s="828"/>
      <c r="AA202" s="828"/>
    </row>
    <row r="203" spans="1:27" ht="15.75" customHeight="1">
      <c r="A203" s="831"/>
      <c r="B203" s="831"/>
      <c r="C203" s="831"/>
      <c r="D203" s="831"/>
      <c r="E203" s="831"/>
      <c r="F203" s="831"/>
      <c r="G203" s="831"/>
      <c r="H203" s="831"/>
      <c r="I203" s="831"/>
      <c r="J203" s="831"/>
      <c r="K203" s="831"/>
      <c r="L203" s="833"/>
      <c r="M203" s="832"/>
      <c r="N203" s="832"/>
      <c r="O203" s="831"/>
      <c r="P203" s="831"/>
      <c r="Q203" s="831"/>
      <c r="R203" s="831"/>
      <c r="S203" s="831"/>
      <c r="T203" s="831"/>
      <c r="U203" s="831"/>
      <c r="V203" s="831"/>
      <c r="W203" s="831"/>
      <c r="X203" s="828"/>
      <c r="Y203" s="828"/>
      <c r="Z203" s="828"/>
      <c r="AA203" s="828"/>
    </row>
    <row r="204" spans="1:27" ht="15.75" customHeight="1">
      <c r="A204" s="831"/>
      <c r="B204" s="831"/>
      <c r="C204" s="831"/>
      <c r="D204" s="831"/>
      <c r="E204" s="831"/>
      <c r="F204" s="831"/>
      <c r="G204" s="831"/>
      <c r="H204" s="831"/>
      <c r="I204" s="831"/>
      <c r="J204" s="831"/>
      <c r="K204" s="831"/>
      <c r="L204" s="833"/>
      <c r="M204" s="832"/>
      <c r="N204" s="832"/>
      <c r="O204" s="831"/>
      <c r="P204" s="831"/>
      <c r="Q204" s="831"/>
      <c r="R204" s="831"/>
      <c r="S204" s="831"/>
      <c r="T204" s="831"/>
      <c r="U204" s="831"/>
      <c r="V204" s="831"/>
      <c r="W204" s="831"/>
      <c r="X204" s="828"/>
      <c r="Y204" s="828"/>
      <c r="Z204" s="828"/>
      <c r="AA204" s="828"/>
    </row>
    <row r="205" spans="1:27" ht="15.75" customHeight="1">
      <c r="A205" s="831"/>
      <c r="B205" s="831"/>
      <c r="C205" s="831"/>
      <c r="D205" s="831"/>
      <c r="E205" s="831"/>
      <c r="F205" s="831"/>
      <c r="G205" s="831"/>
      <c r="H205" s="831"/>
      <c r="I205" s="831"/>
      <c r="J205" s="831"/>
      <c r="K205" s="831"/>
      <c r="L205" s="833"/>
      <c r="M205" s="832"/>
      <c r="N205" s="832"/>
      <c r="O205" s="831"/>
      <c r="P205" s="831"/>
      <c r="Q205" s="831"/>
      <c r="R205" s="831"/>
      <c r="S205" s="831"/>
      <c r="T205" s="831"/>
      <c r="U205" s="831"/>
      <c r="V205" s="831"/>
      <c r="W205" s="831"/>
      <c r="X205" s="828"/>
      <c r="Y205" s="828"/>
      <c r="Z205" s="828"/>
      <c r="AA205" s="828"/>
    </row>
    <row r="206" spans="1:27" ht="15.75" customHeight="1">
      <c r="A206" s="831"/>
      <c r="B206" s="831"/>
      <c r="C206" s="831"/>
      <c r="D206" s="831"/>
      <c r="E206" s="831"/>
      <c r="F206" s="831"/>
      <c r="G206" s="831"/>
      <c r="H206" s="831"/>
      <c r="I206" s="831"/>
      <c r="J206" s="831"/>
      <c r="K206" s="831"/>
      <c r="L206" s="833"/>
      <c r="M206" s="832"/>
      <c r="N206" s="832"/>
      <c r="O206" s="831"/>
      <c r="P206" s="831"/>
      <c r="Q206" s="831"/>
      <c r="R206" s="831"/>
      <c r="S206" s="831"/>
      <c r="T206" s="831"/>
      <c r="U206" s="831"/>
      <c r="V206" s="831"/>
      <c r="W206" s="831"/>
      <c r="X206" s="828"/>
      <c r="Y206" s="828"/>
      <c r="Z206" s="828"/>
      <c r="AA206" s="828"/>
    </row>
    <row r="207" spans="1:27" ht="15.75" customHeight="1">
      <c r="A207" s="831"/>
      <c r="B207" s="831"/>
      <c r="C207" s="831"/>
      <c r="D207" s="831"/>
      <c r="E207" s="831"/>
      <c r="F207" s="831"/>
      <c r="G207" s="831"/>
      <c r="H207" s="831"/>
      <c r="I207" s="831"/>
      <c r="J207" s="831"/>
      <c r="K207" s="831"/>
      <c r="L207" s="833"/>
      <c r="M207" s="832"/>
      <c r="N207" s="832"/>
      <c r="O207" s="831"/>
      <c r="P207" s="831"/>
      <c r="Q207" s="831"/>
      <c r="R207" s="831"/>
      <c r="S207" s="831"/>
      <c r="T207" s="831"/>
      <c r="U207" s="831"/>
      <c r="V207" s="831"/>
      <c r="W207" s="831"/>
      <c r="X207" s="828"/>
      <c r="Y207" s="828"/>
      <c r="Z207" s="828"/>
      <c r="AA207" s="828"/>
    </row>
    <row r="208" spans="1:27" ht="15.75" customHeight="1">
      <c r="A208" s="831"/>
      <c r="B208" s="831"/>
      <c r="C208" s="831"/>
      <c r="D208" s="831"/>
      <c r="E208" s="831"/>
      <c r="F208" s="831"/>
      <c r="G208" s="831"/>
      <c r="H208" s="831"/>
      <c r="I208" s="831"/>
      <c r="J208" s="831"/>
      <c r="K208" s="831"/>
      <c r="L208" s="833"/>
      <c r="M208" s="832"/>
      <c r="N208" s="832"/>
      <c r="O208" s="831"/>
      <c r="P208" s="831"/>
      <c r="Q208" s="831"/>
      <c r="R208" s="831"/>
      <c r="S208" s="831"/>
      <c r="T208" s="831"/>
      <c r="U208" s="831"/>
      <c r="V208" s="831"/>
      <c r="W208" s="831"/>
      <c r="X208" s="828"/>
      <c r="Y208" s="828"/>
      <c r="Z208" s="828"/>
      <c r="AA208" s="828"/>
    </row>
    <row r="209" spans="1:27" ht="15.75" customHeight="1">
      <c r="A209" s="831"/>
      <c r="B209" s="831"/>
      <c r="C209" s="831"/>
      <c r="D209" s="831"/>
      <c r="E209" s="831"/>
      <c r="F209" s="831"/>
      <c r="G209" s="831"/>
      <c r="H209" s="831"/>
      <c r="I209" s="831"/>
      <c r="J209" s="831"/>
      <c r="K209" s="831"/>
      <c r="L209" s="833"/>
      <c r="M209" s="832"/>
      <c r="N209" s="832"/>
      <c r="O209" s="831"/>
      <c r="P209" s="831"/>
      <c r="Q209" s="831"/>
      <c r="R209" s="831"/>
      <c r="S209" s="831"/>
      <c r="T209" s="831"/>
      <c r="U209" s="831"/>
      <c r="V209" s="831"/>
      <c r="W209" s="831"/>
      <c r="X209" s="828"/>
      <c r="Y209" s="828"/>
      <c r="Z209" s="828"/>
      <c r="AA209" s="828"/>
    </row>
    <row r="210" spans="1:27" ht="15.75" customHeight="1">
      <c r="A210" s="831"/>
      <c r="B210" s="831"/>
      <c r="C210" s="831"/>
      <c r="D210" s="831"/>
      <c r="E210" s="831"/>
      <c r="F210" s="831"/>
      <c r="G210" s="831"/>
      <c r="H210" s="831"/>
      <c r="I210" s="831"/>
      <c r="J210" s="831"/>
      <c r="K210" s="831"/>
      <c r="L210" s="833"/>
      <c r="M210" s="832"/>
      <c r="N210" s="832"/>
      <c r="O210" s="831"/>
      <c r="P210" s="831"/>
      <c r="Q210" s="831"/>
      <c r="R210" s="831"/>
      <c r="S210" s="831"/>
      <c r="T210" s="831"/>
      <c r="U210" s="831"/>
      <c r="V210" s="831"/>
      <c r="W210" s="831"/>
      <c r="X210" s="828"/>
      <c r="Y210" s="828"/>
      <c r="Z210" s="828"/>
      <c r="AA210" s="828"/>
    </row>
    <row r="211" spans="1:27" ht="15.75" customHeight="1">
      <c r="A211" s="831"/>
      <c r="B211" s="831"/>
      <c r="C211" s="831"/>
      <c r="D211" s="831"/>
      <c r="E211" s="831"/>
      <c r="F211" s="831"/>
      <c r="G211" s="831"/>
      <c r="H211" s="831"/>
      <c r="I211" s="831"/>
      <c r="J211" s="831"/>
      <c r="K211" s="831"/>
      <c r="L211" s="833"/>
      <c r="M211" s="832"/>
      <c r="N211" s="832"/>
      <c r="O211" s="831"/>
      <c r="P211" s="831"/>
      <c r="Q211" s="831"/>
      <c r="R211" s="831"/>
      <c r="S211" s="831"/>
      <c r="T211" s="831"/>
      <c r="U211" s="831"/>
      <c r="V211" s="831"/>
      <c r="W211" s="831"/>
      <c r="X211" s="828"/>
      <c r="Y211" s="828"/>
      <c r="Z211" s="828"/>
      <c r="AA211" s="828"/>
    </row>
    <row r="212" spans="1:27" ht="15.75" customHeight="1">
      <c r="A212" s="831"/>
      <c r="B212" s="831"/>
      <c r="C212" s="831"/>
      <c r="D212" s="831"/>
      <c r="E212" s="831"/>
      <c r="F212" s="831"/>
      <c r="G212" s="831"/>
      <c r="H212" s="831"/>
      <c r="I212" s="831"/>
      <c r="J212" s="831"/>
      <c r="K212" s="831"/>
      <c r="L212" s="833"/>
      <c r="M212" s="832"/>
      <c r="N212" s="832"/>
      <c r="O212" s="831"/>
      <c r="P212" s="831"/>
      <c r="Q212" s="831"/>
      <c r="R212" s="831"/>
      <c r="S212" s="831"/>
      <c r="T212" s="831"/>
      <c r="U212" s="831"/>
      <c r="V212" s="831"/>
      <c r="W212" s="831"/>
      <c r="X212" s="828"/>
      <c r="Y212" s="828"/>
      <c r="Z212" s="828"/>
      <c r="AA212" s="828"/>
    </row>
    <row r="213" spans="1:27" ht="15.75" customHeight="1">
      <c r="A213" s="831"/>
      <c r="B213" s="831"/>
      <c r="C213" s="831"/>
      <c r="D213" s="831"/>
      <c r="E213" s="831"/>
      <c r="F213" s="831"/>
      <c r="G213" s="831"/>
      <c r="H213" s="831"/>
      <c r="I213" s="831"/>
      <c r="J213" s="831"/>
      <c r="K213" s="831"/>
      <c r="L213" s="833"/>
      <c r="M213" s="832"/>
      <c r="N213" s="832"/>
      <c r="O213" s="831"/>
      <c r="P213" s="831"/>
      <c r="Q213" s="831"/>
      <c r="R213" s="831"/>
      <c r="S213" s="831"/>
      <c r="T213" s="831"/>
      <c r="U213" s="831"/>
      <c r="V213" s="831"/>
      <c r="W213" s="831"/>
      <c r="X213" s="828"/>
      <c r="Y213" s="828"/>
      <c r="Z213" s="828"/>
      <c r="AA213" s="828"/>
    </row>
    <row r="214" spans="1:27" ht="15.75" customHeight="1">
      <c r="A214" s="831"/>
      <c r="B214" s="831"/>
      <c r="C214" s="831"/>
      <c r="D214" s="831"/>
      <c r="E214" s="831"/>
      <c r="F214" s="831"/>
      <c r="G214" s="831"/>
      <c r="H214" s="831"/>
      <c r="I214" s="831"/>
      <c r="J214" s="831"/>
      <c r="K214" s="831"/>
      <c r="L214" s="833"/>
      <c r="M214" s="832"/>
      <c r="N214" s="832"/>
      <c r="O214" s="831"/>
      <c r="P214" s="831"/>
      <c r="Q214" s="831"/>
      <c r="R214" s="831"/>
      <c r="S214" s="831"/>
      <c r="T214" s="831"/>
      <c r="U214" s="831"/>
      <c r="V214" s="831"/>
      <c r="W214" s="831"/>
      <c r="X214" s="828"/>
      <c r="Y214" s="828"/>
      <c r="Z214" s="828"/>
      <c r="AA214" s="828"/>
    </row>
    <row r="215" spans="1:27" ht="15.75" customHeight="1">
      <c r="A215" s="831"/>
      <c r="B215" s="831"/>
      <c r="C215" s="831"/>
      <c r="D215" s="831"/>
      <c r="E215" s="831"/>
      <c r="F215" s="831"/>
      <c r="G215" s="831"/>
      <c r="H215" s="831"/>
      <c r="I215" s="831"/>
      <c r="J215" s="831"/>
      <c r="K215" s="831"/>
      <c r="L215" s="833"/>
      <c r="M215" s="832"/>
      <c r="N215" s="832"/>
      <c r="O215" s="831"/>
      <c r="P215" s="831"/>
      <c r="Q215" s="831"/>
      <c r="R215" s="831"/>
      <c r="S215" s="831"/>
      <c r="T215" s="831"/>
      <c r="U215" s="831"/>
      <c r="V215" s="831"/>
      <c r="W215" s="831"/>
      <c r="X215" s="828"/>
      <c r="Y215" s="828"/>
      <c r="Z215" s="828"/>
      <c r="AA215" s="828"/>
    </row>
    <row r="216" spans="1:27" ht="15.75" customHeight="1">
      <c r="A216" s="831"/>
      <c r="B216" s="831"/>
      <c r="C216" s="831"/>
      <c r="D216" s="831"/>
      <c r="E216" s="831"/>
      <c r="F216" s="831"/>
      <c r="G216" s="831"/>
      <c r="H216" s="831"/>
      <c r="I216" s="831"/>
      <c r="J216" s="831"/>
      <c r="K216" s="831"/>
      <c r="L216" s="833"/>
      <c r="M216" s="832"/>
      <c r="N216" s="832"/>
      <c r="O216" s="831"/>
      <c r="P216" s="831"/>
      <c r="Q216" s="831"/>
      <c r="R216" s="831"/>
      <c r="S216" s="831"/>
      <c r="T216" s="831"/>
      <c r="U216" s="831"/>
      <c r="V216" s="831"/>
      <c r="W216" s="831"/>
      <c r="X216" s="828"/>
      <c r="Y216" s="828"/>
      <c r="Z216" s="828"/>
      <c r="AA216" s="828"/>
    </row>
    <row r="217" spans="1:27" ht="15.75" customHeight="1">
      <c r="A217" s="831"/>
      <c r="B217" s="831"/>
      <c r="C217" s="831"/>
      <c r="D217" s="831"/>
      <c r="E217" s="831"/>
      <c r="F217" s="831"/>
      <c r="G217" s="831"/>
      <c r="H217" s="831"/>
      <c r="I217" s="831"/>
      <c r="J217" s="831"/>
      <c r="K217" s="831"/>
      <c r="L217" s="833"/>
      <c r="M217" s="832"/>
      <c r="N217" s="832"/>
      <c r="O217" s="831"/>
      <c r="P217" s="831"/>
      <c r="Q217" s="831"/>
      <c r="R217" s="831"/>
      <c r="S217" s="831"/>
      <c r="T217" s="831"/>
      <c r="U217" s="831"/>
      <c r="V217" s="831"/>
      <c r="W217" s="831"/>
      <c r="X217" s="828"/>
      <c r="Y217" s="828"/>
      <c r="Z217" s="828"/>
      <c r="AA217" s="828"/>
    </row>
    <row r="218" spans="1:27" ht="15.75" customHeight="1">
      <c r="A218" s="831"/>
      <c r="B218" s="831"/>
      <c r="C218" s="831"/>
      <c r="D218" s="831"/>
      <c r="E218" s="831"/>
      <c r="F218" s="831"/>
      <c r="G218" s="831"/>
      <c r="H218" s="831"/>
      <c r="I218" s="831"/>
      <c r="J218" s="831"/>
      <c r="K218" s="831"/>
      <c r="L218" s="833"/>
      <c r="M218" s="832"/>
      <c r="N218" s="832"/>
      <c r="O218" s="831"/>
      <c r="P218" s="831"/>
      <c r="Q218" s="831"/>
      <c r="R218" s="831"/>
      <c r="S218" s="831"/>
      <c r="T218" s="831"/>
      <c r="U218" s="831"/>
      <c r="V218" s="831"/>
      <c r="W218" s="831"/>
      <c r="X218" s="828"/>
      <c r="Y218" s="828"/>
      <c r="Z218" s="828"/>
      <c r="AA218" s="828"/>
    </row>
    <row r="219" spans="1:27" ht="15.75" customHeight="1">
      <c r="A219" s="831"/>
      <c r="B219" s="831"/>
      <c r="C219" s="831"/>
      <c r="D219" s="831"/>
      <c r="E219" s="831"/>
      <c r="F219" s="831"/>
      <c r="G219" s="831"/>
      <c r="H219" s="831"/>
      <c r="I219" s="831"/>
      <c r="J219" s="831"/>
      <c r="K219" s="831"/>
      <c r="L219" s="833"/>
      <c r="M219" s="832"/>
      <c r="N219" s="832"/>
      <c r="O219" s="831"/>
      <c r="P219" s="831"/>
      <c r="Q219" s="831"/>
      <c r="R219" s="831"/>
      <c r="S219" s="831"/>
      <c r="T219" s="831"/>
      <c r="U219" s="831"/>
      <c r="V219" s="831"/>
      <c r="W219" s="831"/>
      <c r="X219" s="828"/>
      <c r="Y219" s="828"/>
      <c r="Z219" s="828"/>
      <c r="AA219" s="828"/>
    </row>
    <row r="220" spans="1:27" ht="15.75" customHeight="1">
      <c r="A220" s="831"/>
      <c r="B220" s="831"/>
      <c r="C220" s="831"/>
      <c r="D220" s="831"/>
      <c r="E220" s="831"/>
      <c r="F220" s="831"/>
      <c r="G220" s="831"/>
      <c r="H220" s="831"/>
      <c r="I220" s="831"/>
      <c r="J220" s="831"/>
      <c r="K220" s="831"/>
      <c r="L220" s="833"/>
      <c r="M220" s="832"/>
      <c r="N220" s="832"/>
      <c r="O220" s="831"/>
      <c r="P220" s="831"/>
      <c r="Q220" s="831"/>
      <c r="R220" s="831"/>
      <c r="S220" s="831"/>
      <c r="T220" s="831"/>
      <c r="U220" s="831"/>
      <c r="V220" s="831"/>
      <c r="W220" s="831"/>
      <c r="X220" s="828"/>
      <c r="Y220" s="828"/>
      <c r="Z220" s="828"/>
      <c r="AA220" s="828"/>
    </row>
    <row r="221" spans="1:27" ht="15.75" customHeight="1">
      <c r="A221" s="831"/>
      <c r="B221" s="831"/>
      <c r="C221" s="831"/>
      <c r="D221" s="831"/>
      <c r="E221" s="831"/>
      <c r="F221" s="831"/>
      <c r="G221" s="831"/>
      <c r="H221" s="831"/>
      <c r="I221" s="831"/>
      <c r="J221" s="831"/>
      <c r="K221" s="831"/>
      <c r="L221" s="833"/>
      <c r="M221" s="832"/>
      <c r="N221" s="832"/>
      <c r="O221" s="831"/>
      <c r="P221" s="831"/>
      <c r="Q221" s="831"/>
      <c r="R221" s="831"/>
      <c r="S221" s="831"/>
      <c r="T221" s="831"/>
      <c r="U221" s="831"/>
      <c r="V221" s="831"/>
      <c r="W221" s="831"/>
      <c r="X221" s="828"/>
      <c r="Y221" s="828"/>
      <c r="Z221" s="828"/>
      <c r="AA221" s="828"/>
    </row>
    <row r="222" spans="1:27" ht="15.75" customHeight="1">
      <c r="A222" s="831"/>
      <c r="B222" s="831"/>
      <c r="C222" s="831"/>
      <c r="D222" s="831"/>
      <c r="E222" s="831"/>
      <c r="F222" s="831"/>
      <c r="G222" s="831"/>
      <c r="H222" s="831"/>
      <c r="I222" s="831"/>
      <c r="J222" s="831"/>
      <c r="K222" s="831"/>
      <c r="L222" s="833"/>
      <c r="M222" s="832"/>
      <c r="N222" s="832"/>
      <c r="O222" s="831"/>
      <c r="P222" s="831"/>
      <c r="Q222" s="831"/>
      <c r="R222" s="831"/>
      <c r="S222" s="831"/>
      <c r="T222" s="831"/>
      <c r="U222" s="831"/>
      <c r="V222" s="831"/>
      <c r="W222" s="831"/>
      <c r="X222" s="828"/>
      <c r="Y222" s="828"/>
      <c r="Z222" s="828"/>
      <c r="AA222" s="828"/>
    </row>
    <row r="223" spans="1:27" ht="15.75" customHeight="1">
      <c r="A223" s="831"/>
      <c r="B223" s="831"/>
      <c r="C223" s="831"/>
      <c r="D223" s="831"/>
      <c r="E223" s="831"/>
      <c r="F223" s="831"/>
      <c r="G223" s="831"/>
      <c r="H223" s="831"/>
      <c r="I223" s="831"/>
      <c r="J223" s="831"/>
      <c r="K223" s="831"/>
      <c r="L223" s="833"/>
      <c r="M223" s="832"/>
      <c r="N223" s="832"/>
      <c r="O223" s="831"/>
      <c r="P223" s="831"/>
      <c r="Q223" s="831"/>
      <c r="R223" s="831"/>
      <c r="S223" s="831"/>
      <c r="T223" s="831"/>
      <c r="U223" s="831"/>
      <c r="V223" s="831"/>
      <c r="W223" s="831"/>
      <c r="X223" s="828"/>
      <c r="Y223" s="828"/>
      <c r="Z223" s="828"/>
      <c r="AA223" s="828"/>
    </row>
    <row r="224" spans="1:27" ht="15.75" customHeight="1">
      <c r="A224" s="831"/>
      <c r="B224" s="831"/>
      <c r="C224" s="831"/>
      <c r="D224" s="831"/>
      <c r="E224" s="831"/>
      <c r="F224" s="831"/>
      <c r="G224" s="831"/>
      <c r="H224" s="831"/>
      <c r="I224" s="831"/>
      <c r="J224" s="831"/>
      <c r="K224" s="831"/>
      <c r="L224" s="833"/>
      <c r="M224" s="832"/>
      <c r="N224" s="832"/>
      <c r="O224" s="831"/>
      <c r="P224" s="831"/>
      <c r="Q224" s="831"/>
      <c r="R224" s="831"/>
      <c r="S224" s="831"/>
      <c r="T224" s="831"/>
      <c r="U224" s="831"/>
      <c r="V224" s="831"/>
      <c r="W224" s="831"/>
      <c r="X224" s="828"/>
      <c r="Y224" s="828"/>
      <c r="Z224" s="828"/>
      <c r="AA224" s="828"/>
    </row>
    <row r="225" spans="1:27" ht="15.75" customHeight="1">
      <c r="A225" s="831"/>
      <c r="B225" s="831"/>
      <c r="C225" s="831"/>
      <c r="D225" s="831"/>
      <c r="E225" s="831"/>
      <c r="F225" s="831"/>
      <c r="G225" s="831"/>
      <c r="H225" s="831"/>
      <c r="I225" s="831"/>
      <c r="J225" s="831"/>
      <c r="K225" s="831"/>
      <c r="L225" s="833"/>
      <c r="M225" s="832"/>
      <c r="N225" s="832"/>
      <c r="O225" s="831"/>
      <c r="P225" s="831"/>
      <c r="Q225" s="831"/>
      <c r="R225" s="831"/>
      <c r="S225" s="831"/>
      <c r="T225" s="831"/>
      <c r="U225" s="831"/>
      <c r="V225" s="831"/>
      <c r="W225" s="831"/>
      <c r="X225" s="828"/>
      <c r="Y225" s="828"/>
      <c r="Z225" s="828"/>
      <c r="AA225" s="828"/>
    </row>
    <row r="226" spans="1:27" ht="15.75" customHeight="1">
      <c r="A226" s="831"/>
      <c r="B226" s="831"/>
      <c r="C226" s="831"/>
      <c r="D226" s="831"/>
      <c r="E226" s="831"/>
      <c r="F226" s="831"/>
      <c r="G226" s="831"/>
      <c r="H226" s="831"/>
      <c r="I226" s="831"/>
      <c r="J226" s="831"/>
      <c r="K226" s="831"/>
      <c r="L226" s="833"/>
      <c r="M226" s="832"/>
      <c r="N226" s="832"/>
      <c r="O226" s="831"/>
      <c r="P226" s="831"/>
      <c r="Q226" s="831"/>
      <c r="R226" s="831"/>
      <c r="S226" s="831"/>
      <c r="T226" s="831"/>
      <c r="U226" s="831"/>
      <c r="V226" s="831"/>
      <c r="W226" s="831"/>
      <c r="X226" s="828"/>
      <c r="Y226" s="828"/>
      <c r="Z226" s="828"/>
      <c r="AA226" s="828"/>
    </row>
    <row r="227" spans="1:27" ht="15.75" customHeight="1">
      <c r="A227" s="831"/>
      <c r="B227" s="831"/>
      <c r="C227" s="831"/>
      <c r="D227" s="831"/>
      <c r="E227" s="831"/>
      <c r="F227" s="831"/>
      <c r="G227" s="831"/>
      <c r="H227" s="831"/>
      <c r="I227" s="831"/>
      <c r="J227" s="831"/>
      <c r="K227" s="831"/>
      <c r="L227" s="833"/>
      <c r="M227" s="832"/>
      <c r="N227" s="832"/>
      <c r="O227" s="831"/>
      <c r="P227" s="831"/>
      <c r="Q227" s="831"/>
      <c r="R227" s="831"/>
      <c r="S227" s="831"/>
      <c r="T227" s="831"/>
      <c r="U227" s="831"/>
      <c r="V227" s="831"/>
      <c r="W227" s="831"/>
      <c r="X227" s="828"/>
      <c r="Y227" s="828"/>
      <c r="Z227" s="828"/>
      <c r="AA227" s="828"/>
    </row>
    <row r="228" spans="1:27" ht="15.75" customHeight="1">
      <c r="A228" s="831"/>
      <c r="B228" s="831"/>
      <c r="C228" s="831"/>
      <c r="D228" s="831"/>
      <c r="E228" s="831"/>
      <c r="F228" s="831"/>
      <c r="G228" s="831"/>
      <c r="H228" s="831"/>
      <c r="I228" s="831"/>
      <c r="J228" s="831"/>
      <c r="K228" s="831"/>
      <c r="L228" s="833"/>
      <c r="M228" s="832"/>
      <c r="N228" s="832"/>
      <c r="O228" s="831"/>
      <c r="P228" s="831"/>
      <c r="Q228" s="831"/>
      <c r="R228" s="831"/>
      <c r="S228" s="831"/>
      <c r="T228" s="831"/>
      <c r="U228" s="831"/>
      <c r="V228" s="831"/>
      <c r="W228" s="831"/>
      <c r="X228" s="828"/>
      <c r="Y228" s="828"/>
      <c r="Z228" s="828"/>
      <c r="AA228" s="828"/>
    </row>
    <row r="229" spans="1:27" ht="15.75" customHeight="1">
      <c r="A229" s="831"/>
      <c r="B229" s="831"/>
      <c r="C229" s="831"/>
      <c r="D229" s="831"/>
      <c r="E229" s="831"/>
      <c r="F229" s="831"/>
      <c r="G229" s="831"/>
      <c r="H229" s="831"/>
      <c r="I229" s="831"/>
      <c r="J229" s="831"/>
      <c r="K229" s="831"/>
      <c r="L229" s="833"/>
      <c r="M229" s="832"/>
      <c r="N229" s="832"/>
      <c r="O229" s="831"/>
      <c r="P229" s="831"/>
      <c r="Q229" s="831"/>
      <c r="R229" s="831"/>
      <c r="S229" s="831"/>
      <c r="T229" s="831"/>
      <c r="U229" s="831"/>
      <c r="V229" s="831"/>
      <c r="W229" s="831"/>
      <c r="X229" s="828"/>
      <c r="Y229" s="828"/>
      <c r="Z229" s="828"/>
      <c r="AA229" s="828"/>
    </row>
    <row r="230" spans="1:27" ht="15.75" customHeight="1">
      <c r="A230" s="831"/>
      <c r="B230" s="831"/>
      <c r="C230" s="831"/>
      <c r="D230" s="831"/>
      <c r="E230" s="831"/>
      <c r="F230" s="831"/>
      <c r="G230" s="831"/>
      <c r="H230" s="831"/>
      <c r="I230" s="831"/>
      <c r="J230" s="831"/>
      <c r="K230" s="831"/>
      <c r="L230" s="833"/>
      <c r="M230" s="832"/>
      <c r="N230" s="832"/>
      <c r="O230" s="831"/>
      <c r="P230" s="831"/>
      <c r="Q230" s="831"/>
      <c r="R230" s="831"/>
      <c r="S230" s="831"/>
      <c r="T230" s="831"/>
      <c r="U230" s="831"/>
      <c r="V230" s="831"/>
      <c r="W230" s="831"/>
      <c r="X230" s="828"/>
      <c r="Y230" s="828"/>
      <c r="Z230" s="828"/>
      <c r="AA230" s="828"/>
    </row>
    <row r="231" spans="1:27" ht="15.75" customHeight="1">
      <c r="A231" s="831"/>
      <c r="B231" s="831"/>
      <c r="C231" s="831"/>
      <c r="D231" s="831"/>
      <c r="E231" s="831"/>
      <c r="F231" s="831"/>
      <c r="G231" s="831"/>
      <c r="H231" s="831"/>
      <c r="I231" s="831"/>
      <c r="J231" s="831"/>
      <c r="K231" s="831"/>
      <c r="L231" s="833"/>
      <c r="M231" s="832"/>
      <c r="N231" s="832"/>
      <c r="O231" s="831"/>
      <c r="P231" s="831"/>
      <c r="Q231" s="831"/>
      <c r="R231" s="831"/>
      <c r="S231" s="831"/>
      <c r="T231" s="831"/>
      <c r="U231" s="831"/>
      <c r="V231" s="831"/>
      <c r="W231" s="831"/>
      <c r="X231" s="828"/>
      <c r="Y231" s="828"/>
      <c r="Z231" s="828"/>
      <c r="AA231" s="828"/>
    </row>
    <row r="232" spans="1:27" ht="15.75" customHeight="1">
      <c r="A232" s="831"/>
      <c r="B232" s="831"/>
      <c r="C232" s="831"/>
      <c r="D232" s="831"/>
      <c r="E232" s="831"/>
      <c r="F232" s="831"/>
      <c r="G232" s="831"/>
      <c r="H232" s="831"/>
      <c r="I232" s="831"/>
      <c r="J232" s="831"/>
      <c r="K232" s="831"/>
      <c r="L232" s="833"/>
      <c r="M232" s="832"/>
      <c r="N232" s="832"/>
      <c r="O232" s="831"/>
      <c r="P232" s="831"/>
      <c r="Q232" s="831"/>
      <c r="R232" s="831"/>
      <c r="S232" s="831"/>
      <c r="T232" s="831"/>
      <c r="U232" s="831"/>
      <c r="V232" s="831"/>
      <c r="W232" s="831"/>
      <c r="X232" s="828"/>
      <c r="Y232" s="828"/>
      <c r="Z232" s="828"/>
      <c r="AA232" s="828"/>
    </row>
    <row r="233" spans="1:27" ht="15.75" customHeight="1">
      <c r="A233" s="831"/>
      <c r="B233" s="831"/>
      <c r="C233" s="831"/>
      <c r="D233" s="831"/>
      <c r="E233" s="831"/>
      <c r="F233" s="831"/>
      <c r="G233" s="831"/>
      <c r="H233" s="831"/>
      <c r="I233" s="831"/>
      <c r="J233" s="831"/>
      <c r="K233" s="831"/>
      <c r="L233" s="833"/>
      <c r="M233" s="832"/>
      <c r="N233" s="832"/>
      <c r="O233" s="831"/>
      <c r="P233" s="831"/>
      <c r="Q233" s="831"/>
      <c r="R233" s="831"/>
      <c r="S233" s="831"/>
      <c r="T233" s="831"/>
      <c r="U233" s="831"/>
      <c r="V233" s="831"/>
      <c r="W233" s="831"/>
      <c r="X233" s="828"/>
      <c r="Y233" s="828"/>
      <c r="Z233" s="828"/>
      <c r="AA233" s="828"/>
    </row>
    <row r="234" spans="1:27" ht="15.75" customHeight="1">
      <c r="A234" s="831"/>
      <c r="B234" s="831"/>
      <c r="C234" s="831"/>
      <c r="D234" s="831"/>
      <c r="E234" s="831"/>
      <c r="F234" s="831"/>
      <c r="G234" s="831"/>
      <c r="H234" s="831"/>
      <c r="I234" s="831"/>
      <c r="J234" s="831"/>
      <c r="K234" s="831"/>
      <c r="L234" s="833"/>
      <c r="M234" s="832"/>
      <c r="N234" s="832"/>
      <c r="O234" s="831"/>
      <c r="P234" s="831"/>
      <c r="Q234" s="831"/>
      <c r="R234" s="831"/>
      <c r="S234" s="831"/>
      <c r="T234" s="831"/>
      <c r="U234" s="831"/>
      <c r="V234" s="831"/>
      <c r="W234" s="831"/>
      <c r="X234" s="828"/>
      <c r="Y234" s="828"/>
      <c r="Z234" s="828"/>
      <c r="AA234" s="828"/>
    </row>
    <row r="235" spans="1:27" ht="15.75" customHeight="1">
      <c r="A235" s="831"/>
      <c r="B235" s="831"/>
      <c r="C235" s="831"/>
      <c r="D235" s="831"/>
      <c r="E235" s="831"/>
      <c r="F235" s="831"/>
      <c r="G235" s="831"/>
      <c r="H235" s="831"/>
      <c r="I235" s="831"/>
      <c r="J235" s="831"/>
      <c r="K235" s="831"/>
      <c r="L235" s="833"/>
      <c r="M235" s="832"/>
      <c r="N235" s="832"/>
      <c r="O235" s="831"/>
      <c r="P235" s="831"/>
      <c r="Q235" s="831"/>
      <c r="R235" s="831"/>
      <c r="S235" s="831"/>
      <c r="T235" s="831"/>
      <c r="U235" s="831"/>
      <c r="V235" s="831"/>
      <c r="W235" s="831"/>
      <c r="X235" s="828"/>
      <c r="Y235" s="828"/>
      <c r="Z235" s="828"/>
      <c r="AA235" s="828"/>
    </row>
    <row r="236" spans="1:27" ht="15.75" customHeight="1">
      <c r="A236" s="831"/>
      <c r="B236" s="831"/>
      <c r="C236" s="831"/>
      <c r="D236" s="831"/>
      <c r="E236" s="831"/>
      <c r="F236" s="831"/>
      <c r="G236" s="831"/>
      <c r="H236" s="831"/>
      <c r="I236" s="831"/>
      <c r="J236" s="831"/>
      <c r="K236" s="831"/>
      <c r="L236" s="833"/>
      <c r="M236" s="832"/>
      <c r="N236" s="832"/>
      <c r="O236" s="831"/>
      <c r="P236" s="831"/>
      <c r="Q236" s="831"/>
      <c r="R236" s="831"/>
      <c r="S236" s="831"/>
      <c r="T236" s="831"/>
      <c r="U236" s="831"/>
      <c r="V236" s="831"/>
      <c r="W236" s="831"/>
      <c r="X236" s="828"/>
      <c r="Y236" s="828"/>
      <c r="Z236" s="828"/>
      <c r="AA236" s="828"/>
    </row>
    <row r="237" spans="1:27" ht="15.75" customHeight="1">
      <c r="A237" s="831"/>
      <c r="B237" s="831"/>
      <c r="C237" s="831"/>
      <c r="D237" s="831"/>
      <c r="E237" s="831"/>
      <c r="F237" s="831"/>
      <c r="G237" s="831"/>
      <c r="H237" s="831"/>
      <c r="I237" s="831"/>
      <c r="J237" s="831"/>
      <c r="K237" s="831"/>
      <c r="L237" s="833"/>
      <c r="M237" s="832"/>
      <c r="N237" s="832"/>
      <c r="O237" s="831"/>
      <c r="P237" s="831"/>
      <c r="Q237" s="831"/>
      <c r="R237" s="831"/>
      <c r="S237" s="831"/>
      <c r="T237" s="831"/>
      <c r="U237" s="831"/>
      <c r="V237" s="831"/>
      <c r="W237" s="831"/>
      <c r="X237" s="828"/>
      <c r="Y237" s="828"/>
      <c r="Z237" s="828"/>
      <c r="AA237" s="828"/>
    </row>
    <row r="238" spans="1:27" ht="15.75" customHeight="1">
      <c r="A238" s="831"/>
      <c r="B238" s="831"/>
      <c r="C238" s="831"/>
      <c r="D238" s="831"/>
      <c r="E238" s="831"/>
      <c r="F238" s="831"/>
      <c r="G238" s="831"/>
      <c r="H238" s="831"/>
      <c r="I238" s="831"/>
      <c r="J238" s="831"/>
      <c r="K238" s="831"/>
      <c r="L238" s="833"/>
      <c r="M238" s="832"/>
      <c r="N238" s="832"/>
      <c r="O238" s="831"/>
      <c r="P238" s="831"/>
      <c r="Q238" s="831"/>
      <c r="R238" s="831"/>
      <c r="S238" s="831"/>
      <c r="T238" s="831"/>
      <c r="U238" s="831"/>
      <c r="V238" s="831"/>
      <c r="W238" s="831"/>
      <c r="X238" s="828"/>
      <c r="Y238" s="828"/>
      <c r="Z238" s="828"/>
      <c r="AA238" s="828"/>
    </row>
    <row r="239" spans="1:27" ht="15.75" customHeight="1">
      <c r="A239" s="831"/>
      <c r="B239" s="831"/>
      <c r="C239" s="831"/>
      <c r="D239" s="831"/>
      <c r="E239" s="831"/>
      <c r="F239" s="831"/>
      <c r="G239" s="831"/>
      <c r="H239" s="831"/>
      <c r="I239" s="831"/>
      <c r="J239" s="831"/>
      <c r="K239" s="831"/>
      <c r="L239" s="833"/>
      <c r="M239" s="832"/>
      <c r="N239" s="832"/>
      <c r="O239" s="831"/>
      <c r="P239" s="831"/>
      <c r="Q239" s="831"/>
      <c r="R239" s="831"/>
      <c r="S239" s="831"/>
      <c r="T239" s="831"/>
      <c r="U239" s="831"/>
      <c r="V239" s="831"/>
      <c r="W239" s="831"/>
      <c r="X239" s="828"/>
      <c r="Y239" s="828"/>
      <c r="Z239" s="828"/>
      <c r="AA239" s="828"/>
    </row>
    <row r="240" spans="1:27" ht="15.75" customHeight="1">
      <c r="A240" s="831"/>
      <c r="B240" s="831"/>
      <c r="C240" s="831"/>
      <c r="D240" s="831"/>
      <c r="E240" s="831"/>
      <c r="F240" s="831"/>
      <c r="G240" s="831"/>
      <c r="H240" s="831"/>
      <c r="I240" s="831"/>
      <c r="J240" s="831"/>
      <c r="K240" s="831"/>
      <c r="L240" s="833"/>
      <c r="M240" s="832"/>
      <c r="N240" s="832"/>
      <c r="O240" s="831"/>
      <c r="P240" s="831"/>
      <c r="Q240" s="831"/>
      <c r="R240" s="831"/>
      <c r="S240" s="831"/>
      <c r="T240" s="831"/>
      <c r="U240" s="831"/>
      <c r="V240" s="831"/>
      <c r="W240" s="831"/>
      <c r="X240" s="828"/>
      <c r="Y240" s="828"/>
      <c r="Z240" s="828"/>
      <c r="AA240" s="828"/>
    </row>
    <row r="241" spans="1:27" ht="15.75" customHeight="1">
      <c r="A241" s="831"/>
      <c r="B241" s="831"/>
      <c r="C241" s="831"/>
      <c r="D241" s="831"/>
      <c r="E241" s="831"/>
      <c r="F241" s="831"/>
      <c r="G241" s="831"/>
      <c r="H241" s="831"/>
      <c r="I241" s="831"/>
      <c r="J241" s="831"/>
      <c r="K241" s="831"/>
      <c r="L241" s="833"/>
      <c r="M241" s="832"/>
      <c r="N241" s="832"/>
      <c r="O241" s="831"/>
      <c r="P241" s="831"/>
      <c r="Q241" s="831"/>
      <c r="R241" s="831"/>
      <c r="S241" s="831"/>
      <c r="T241" s="831"/>
      <c r="U241" s="831"/>
      <c r="V241" s="831"/>
      <c r="W241" s="831"/>
      <c r="X241" s="828"/>
      <c r="Y241" s="828"/>
      <c r="Z241" s="828"/>
      <c r="AA241" s="828"/>
    </row>
    <row r="242" spans="1:27" ht="15.75" customHeight="1">
      <c r="A242" s="831"/>
      <c r="B242" s="831"/>
      <c r="C242" s="831"/>
      <c r="D242" s="831"/>
      <c r="E242" s="831"/>
      <c r="F242" s="831"/>
      <c r="G242" s="831"/>
      <c r="H242" s="831"/>
      <c r="I242" s="831"/>
      <c r="J242" s="831"/>
      <c r="K242" s="831"/>
      <c r="L242" s="833"/>
      <c r="M242" s="832"/>
      <c r="N242" s="832"/>
      <c r="O242" s="831"/>
      <c r="P242" s="831"/>
      <c r="Q242" s="831"/>
      <c r="R242" s="831"/>
      <c r="S242" s="831"/>
      <c r="T242" s="831"/>
      <c r="U242" s="831"/>
      <c r="V242" s="831"/>
      <c r="W242" s="831"/>
      <c r="X242" s="828"/>
      <c r="Y242" s="828"/>
      <c r="Z242" s="828"/>
      <c r="AA242" s="828"/>
    </row>
    <row r="243" spans="1:27" ht="15.75" customHeight="1">
      <c r="A243" s="831"/>
      <c r="B243" s="831"/>
      <c r="C243" s="831"/>
      <c r="D243" s="831"/>
      <c r="E243" s="831"/>
      <c r="F243" s="831"/>
      <c r="G243" s="831"/>
      <c r="H243" s="831"/>
      <c r="I243" s="831"/>
      <c r="J243" s="831"/>
      <c r="K243" s="831"/>
      <c r="L243" s="833"/>
      <c r="M243" s="832"/>
      <c r="N243" s="832"/>
      <c r="O243" s="831"/>
      <c r="P243" s="831"/>
      <c r="Q243" s="831"/>
      <c r="R243" s="831"/>
      <c r="S243" s="831"/>
      <c r="T243" s="831"/>
      <c r="U243" s="831"/>
      <c r="V243" s="831"/>
      <c r="W243" s="831"/>
      <c r="X243" s="828"/>
      <c r="Y243" s="828"/>
      <c r="Z243" s="828"/>
      <c r="AA243" s="828"/>
    </row>
    <row r="244" spans="1:27" ht="15.75" customHeight="1">
      <c r="A244" s="831"/>
      <c r="B244" s="831"/>
      <c r="C244" s="831"/>
      <c r="D244" s="831"/>
      <c r="E244" s="831"/>
      <c r="F244" s="831"/>
      <c r="G244" s="831"/>
      <c r="H244" s="831"/>
      <c r="I244" s="831"/>
      <c r="J244" s="831"/>
      <c r="K244" s="831"/>
      <c r="L244" s="833"/>
      <c r="M244" s="832"/>
      <c r="N244" s="832"/>
      <c r="O244" s="831"/>
      <c r="P244" s="831"/>
      <c r="Q244" s="831"/>
      <c r="R244" s="831"/>
      <c r="S244" s="831"/>
      <c r="T244" s="831"/>
      <c r="U244" s="831"/>
      <c r="V244" s="831"/>
      <c r="W244" s="831"/>
      <c r="X244" s="828"/>
      <c r="Y244" s="828"/>
      <c r="Z244" s="828"/>
      <c r="AA244" s="828"/>
    </row>
    <row r="245" spans="1:27" ht="15.75" customHeight="1">
      <c r="A245" s="831"/>
      <c r="B245" s="831"/>
      <c r="C245" s="831"/>
      <c r="D245" s="831"/>
      <c r="E245" s="831"/>
      <c r="F245" s="831"/>
      <c r="G245" s="831"/>
      <c r="H245" s="831"/>
      <c r="I245" s="831"/>
      <c r="J245" s="831"/>
      <c r="K245" s="831"/>
      <c r="L245" s="833"/>
      <c r="M245" s="832"/>
      <c r="N245" s="832"/>
      <c r="O245" s="831"/>
      <c r="P245" s="831"/>
      <c r="Q245" s="831"/>
      <c r="R245" s="831"/>
      <c r="S245" s="831"/>
      <c r="T245" s="831"/>
      <c r="U245" s="831"/>
      <c r="V245" s="831"/>
      <c r="W245" s="831"/>
      <c r="X245" s="828"/>
      <c r="Y245" s="828"/>
      <c r="Z245" s="828"/>
      <c r="AA245" s="828"/>
    </row>
    <row r="246" spans="1:27" ht="15.75" customHeight="1">
      <c r="A246" s="831"/>
      <c r="B246" s="831"/>
      <c r="C246" s="831"/>
      <c r="D246" s="831"/>
      <c r="E246" s="831"/>
      <c r="F246" s="831"/>
      <c r="G246" s="831"/>
      <c r="H246" s="831"/>
      <c r="I246" s="831"/>
      <c r="J246" s="831"/>
      <c r="K246" s="831"/>
      <c r="L246" s="833"/>
      <c r="M246" s="832"/>
      <c r="N246" s="832"/>
      <c r="O246" s="831"/>
      <c r="P246" s="831"/>
      <c r="Q246" s="831"/>
      <c r="R246" s="831"/>
      <c r="S246" s="831"/>
      <c r="T246" s="831"/>
      <c r="U246" s="831"/>
      <c r="V246" s="831"/>
      <c r="W246" s="831"/>
      <c r="X246" s="828"/>
      <c r="Y246" s="828"/>
      <c r="Z246" s="828"/>
      <c r="AA246" s="828"/>
    </row>
    <row r="247" spans="1:27" ht="15.75" customHeight="1">
      <c r="A247" s="831"/>
      <c r="B247" s="831"/>
      <c r="C247" s="831"/>
      <c r="D247" s="831"/>
      <c r="E247" s="831"/>
      <c r="F247" s="831"/>
      <c r="G247" s="831"/>
      <c r="H247" s="831"/>
      <c r="I247" s="831"/>
      <c r="J247" s="831"/>
      <c r="K247" s="831"/>
      <c r="L247" s="833"/>
      <c r="M247" s="832"/>
      <c r="N247" s="832"/>
      <c r="O247" s="831"/>
      <c r="P247" s="831"/>
      <c r="Q247" s="831"/>
      <c r="R247" s="831"/>
      <c r="S247" s="831"/>
      <c r="T247" s="831"/>
      <c r="U247" s="831"/>
      <c r="V247" s="831"/>
      <c r="W247" s="831"/>
      <c r="X247" s="828"/>
      <c r="Y247" s="828"/>
      <c r="Z247" s="828"/>
      <c r="AA247" s="828"/>
    </row>
    <row r="248" spans="1:27" ht="15.75" customHeight="1">
      <c r="A248" s="831"/>
      <c r="B248" s="831"/>
      <c r="C248" s="831"/>
      <c r="D248" s="831"/>
      <c r="E248" s="831"/>
      <c r="F248" s="831"/>
      <c r="G248" s="831"/>
      <c r="H248" s="831"/>
      <c r="I248" s="831"/>
      <c r="J248" s="831"/>
      <c r="K248" s="831"/>
      <c r="L248" s="833"/>
      <c r="M248" s="832"/>
      <c r="N248" s="832"/>
      <c r="O248" s="831"/>
      <c r="P248" s="831"/>
      <c r="Q248" s="831"/>
      <c r="R248" s="831"/>
      <c r="S248" s="831"/>
      <c r="T248" s="831"/>
      <c r="U248" s="831"/>
      <c r="V248" s="831"/>
      <c r="W248" s="831"/>
      <c r="X248" s="828"/>
      <c r="Y248" s="828"/>
      <c r="Z248" s="828"/>
      <c r="AA248" s="828"/>
    </row>
    <row r="249" spans="1:27" ht="15.75" customHeight="1">
      <c r="A249" s="831"/>
      <c r="B249" s="831"/>
      <c r="C249" s="831"/>
      <c r="D249" s="831"/>
      <c r="E249" s="831"/>
      <c r="F249" s="831"/>
      <c r="G249" s="831"/>
      <c r="H249" s="831"/>
      <c r="I249" s="831"/>
      <c r="J249" s="831"/>
      <c r="K249" s="831"/>
      <c r="L249" s="833"/>
      <c r="M249" s="832"/>
      <c r="N249" s="832"/>
      <c r="O249" s="831"/>
      <c r="P249" s="831"/>
      <c r="Q249" s="831"/>
      <c r="R249" s="831"/>
      <c r="S249" s="831"/>
      <c r="T249" s="831"/>
      <c r="U249" s="831"/>
      <c r="V249" s="831"/>
      <c r="W249" s="831"/>
      <c r="X249" s="828"/>
      <c r="Y249" s="828"/>
      <c r="Z249" s="828"/>
      <c r="AA249" s="828"/>
    </row>
    <row r="250" spans="1:27" ht="15.75" customHeight="1">
      <c r="A250" s="831"/>
      <c r="B250" s="831"/>
      <c r="C250" s="831"/>
      <c r="D250" s="831"/>
      <c r="E250" s="831"/>
      <c r="F250" s="831"/>
      <c r="G250" s="831"/>
      <c r="H250" s="831"/>
      <c r="I250" s="831"/>
      <c r="J250" s="831"/>
      <c r="K250" s="831"/>
      <c r="L250" s="833"/>
      <c r="M250" s="832"/>
      <c r="N250" s="832"/>
      <c r="O250" s="831"/>
      <c r="P250" s="831"/>
      <c r="Q250" s="831"/>
      <c r="R250" s="831"/>
      <c r="S250" s="831"/>
      <c r="T250" s="831"/>
      <c r="U250" s="831"/>
      <c r="V250" s="831"/>
      <c r="W250" s="831"/>
      <c r="X250" s="828"/>
      <c r="Y250" s="828"/>
      <c r="Z250" s="828"/>
      <c r="AA250" s="828"/>
    </row>
    <row r="251" spans="1:27" ht="15.75" customHeight="1">
      <c r="A251" s="828"/>
      <c r="B251" s="828"/>
      <c r="C251" s="828"/>
      <c r="D251" s="828"/>
      <c r="E251" s="828"/>
      <c r="F251" s="828"/>
      <c r="G251" s="828"/>
      <c r="H251" s="828"/>
      <c r="I251" s="828"/>
      <c r="J251" s="828"/>
      <c r="K251" s="828"/>
      <c r="L251" s="830"/>
      <c r="M251" s="829"/>
      <c r="N251" s="829"/>
      <c r="O251" s="828"/>
      <c r="P251" s="828"/>
      <c r="Q251" s="828"/>
      <c r="R251" s="828"/>
      <c r="S251" s="828"/>
      <c r="T251" s="828"/>
      <c r="U251" s="828"/>
      <c r="V251" s="828"/>
      <c r="W251" s="828"/>
      <c r="X251" s="828"/>
      <c r="Y251" s="828"/>
      <c r="Z251" s="828"/>
      <c r="AA251" s="828"/>
    </row>
    <row r="252" spans="1:27" ht="15.75" customHeight="1">
      <c r="A252" s="828"/>
      <c r="B252" s="828"/>
      <c r="C252" s="828"/>
      <c r="D252" s="828"/>
      <c r="E252" s="828"/>
      <c r="F252" s="828"/>
      <c r="G252" s="828"/>
      <c r="H252" s="828"/>
      <c r="I252" s="828"/>
      <c r="J252" s="828"/>
      <c r="K252" s="828"/>
      <c r="L252" s="830"/>
      <c r="M252" s="829"/>
      <c r="N252" s="829"/>
      <c r="O252" s="828"/>
      <c r="P252" s="828"/>
      <c r="Q252" s="828"/>
      <c r="R252" s="828"/>
      <c r="S252" s="828"/>
      <c r="T252" s="828"/>
      <c r="U252" s="828"/>
      <c r="V252" s="828"/>
      <c r="W252" s="828"/>
      <c r="X252" s="828"/>
      <c r="Y252" s="828"/>
      <c r="Z252" s="828"/>
      <c r="AA252" s="828"/>
    </row>
    <row r="253" spans="1:27" ht="15.75" customHeight="1">
      <c r="A253" s="828"/>
      <c r="B253" s="828"/>
      <c r="C253" s="828"/>
      <c r="D253" s="828"/>
      <c r="E253" s="828"/>
      <c r="F253" s="828"/>
      <c r="G253" s="828"/>
      <c r="H253" s="828"/>
      <c r="I253" s="828"/>
      <c r="J253" s="828"/>
      <c r="K253" s="828"/>
      <c r="L253" s="830"/>
      <c r="M253" s="829"/>
      <c r="N253" s="829"/>
      <c r="O253" s="828"/>
      <c r="P253" s="828"/>
      <c r="Q253" s="828"/>
      <c r="R253" s="828"/>
      <c r="S253" s="828"/>
      <c r="T253" s="828"/>
      <c r="U253" s="828"/>
      <c r="V253" s="828"/>
      <c r="W253" s="828"/>
      <c r="X253" s="828"/>
      <c r="Y253" s="828"/>
      <c r="Z253" s="828"/>
      <c r="AA253" s="828"/>
    </row>
    <row r="254" spans="1:27" ht="15.75" customHeight="1">
      <c r="A254" s="828"/>
      <c r="B254" s="828"/>
      <c r="C254" s="828"/>
      <c r="D254" s="828"/>
      <c r="E254" s="828"/>
      <c r="F254" s="828"/>
      <c r="G254" s="828"/>
      <c r="H254" s="828"/>
      <c r="I254" s="828"/>
      <c r="J254" s="828"/>
      <c r="K254" s="828"/>
      <c r="L254" s="830"/>
      <c r="M254" s="829"/>
      <c r="N254" s="829"/>
      <c r="O254" s="828"/>
      <c r="P254" s="828"/>
      <c r="Q254" s="828"/>
      <c r="R254" s="828"/>
      <c r="S254" s="828"/>
      <c r="T254" s="828"/>
      <c r="U254" s="828"/>
      <c r="V254" s="828"/>
      <c r="W254" s="828"/>
      <c r="X254" s="828"/>
      <c r="Y254" s="828"/>
      <c r="Z254" s="828"/>
      <c r="AA254" s="828"/>
    </row>
    <row r="255" spans="1:27" ht="15.75" customHeight="1">
      <c r="A255" s="828"/>
      <c r="B255" s="828"/>
      <c r="C255" s="828"/>
      <c r="D255" s="828"/>
      <c r="E255" s="828"/>
      <c r="F255" s="828"/>
      <c r="G255" s="828"/>
      <c r="H255" s="828"/>
      <c r="I255" s="828"/>
      <c r="J255" s="828"/>
      <c r="K255" s="828"/>
      <c r="L255" s="830"/>
      <c r="M255" s="829"/>
      <c r="N255" s="829"/>
      <c r="O255" s="828"/>
      <c r="P255" s="828"/>
      <c r="Q255" s="828"/>
      <c r="R255" s="828"/>
      <c r="S255" s="828"/>
      <c r="T255" s="828"/>
      <c r="U255" s="828"/>
      <c r="V255" s="828"/>
      <c r="W255" s="828"/>
      <c r="X255" s="828"/>
      <c r="Y255" s="828"/>
      <c r="Z255" s="828"/>
      <c r="AA255" s="828"/>
    </row>
    <row r="256" spans="1:27" ht="15.75" customHeight="1">
      <c r="A256" s="828"/>
      <c r="B256" s="828"/>
      <c r="C256" s="828"/>
      <c r="D256" s="828"/>
      <c r="E256" s="828"/>
      <c r="F256" s="828"/>
      <c r="G256" s="828"/>
      <c r="H256" s="828"/>
      <c r="I256" s="828"/>
      <c r="J256" s="828"/>
      <c r="K256" s="828"/>
      <c r="L256" s="830"/>
      <c r="M256" s="829"/>
      <c r="N256" s="829"/>
      <c r="O256" s="828"/>
      <c r="P256" s="828"/>
      <c r="Q256" s="828"/>
      <c r="R256" s="828"/>
      <c r="S256" s="828"/>
      <c r="T256" s="828"/>
      <c r="U256" s="828"/>
      <c r="V256" s="828"/>
      <c r="W256" s="828"/>
      <c r="X256" s="828"/>
      <c r="Y256" s="828"/>
      <c r="Z256" s="828"/>
      <c r="AA256" s="828"/>
    </row>
    <row r="257" spans="1:27" ht="15.75" customHeight="1">
      <c r="A257" s="828"/>
      <c r="B257" s="828"/>
      <c r="C257" s="828"/>
      <c r="D257" s="828"/>
      <c r="E257" s="828"/>
      <c r="F257" s="828"/>
      <c r="G257" s="828"/>
      <c r="H257" s="828"/>
      <c r="I257" s="828"/>
      <c r="J257" s="828"/>
      <c r="K257" s="828"/>
      <c r="L257" s="830"/>
      <c r="M257" s="829"/>
      <c r="N257" s="829"/>
      <c r="O257" s="828"/>
      <c r="P257" s="828"/>
      <c r="Q257" s="828"/>
      <c r="R257" s="828"/>
      <c r="S257" s="828"/>
      <c r="T257" s="828"/>
      <c r="U257" s="828"/>
      <c r="V257" s="828"/>
      <c r="W257" s="828"/>
      <c r="X257" s="828"/>
      <c r="Y257" s="828"/>
      <c r="Z257" s="828"/>
      <c r="AA257" s="828"/>
    </row>
    <row r="258" spans="1:27" ht="15.75" customHeight="1">
      <c r="A258" s="828"/>
      <c r="B258" s="828"/>
      <c r="C258" s="828"/>
      <c r="D258" s="828"/>
      <c r="E258" s="828"/>
      <c r="F258" s="828"/>
      <c r="G258" s="828"/>
      <c r="H258" s="828"/>
      <c r="I258" s="828"/>
      <c r="J258" s="828"/>
      <c r="K258" s="828"/>
      <c r="L258" s="830"/>
      <c r="M258" s="829"/>
      <c r="N258" s="829"/>
      <c r="O258" s="828"/>
      <c r="P258" s="828"/>
      <c r="Q258" s="828"/>
      <c r="R258" s="828"/>
      <c r="S258" s="828"/>
      <c r="T258" s="828"/>
      <c r="U258" s="828"/>
      <c r="V258" s="828"/>
      <c r="W258" s="828"/>
      <c r="X258" s="828"/>
      <c r="Y258" s="828"/>
      <c r="Z258" s="828"/>
      <c r="AA258" s="828"/>
    </row>
    <row r="259" spans="1:27" ht="15.75" customHeight="1">
      <c r="A259" s="828"/>
      <c r="B259" s="828"/>
      <c r="C259" s="828"/>
      <c r="D259" s="828"/>
      <c r="E259" s="828"/>
      <c r="F259" s="828"/>
      <c r="G259" s="828"/>
      <c r="H259" s="828"/>
      <c r="I259" s="828"/>
      <c r="J259" s="828"/>
      <c r="K259" s="828"/>
      <c r="L259" s="830"/>
      <c r="M259" s="829"/>
      <c r="N259" s="829"/>
      <c r="O259" s="828"/>
      <c r="P259" s="828"/>
      <c r="Q259" s="828"/>
      <c r="R259" s="828"/>
      <c r="S259" s="828"/>
      <c r="T259" s="828"/>
      <c r="U259" s="828"/>
      <c r="V259" s="828"/>
      <c r="W259" s="828"/>
      <c r="X259" s="828"/>
      <c r="Y259" s="828"/>
      <c r="Z259" s="828"/>
      <c r="AA259" s="828"/>
    </row>
    <row r="260" spans="1:27" ht="15.75" customHeight="1">
      <c r="A260" s="828"/>
      <c r="B260" s="828"/>
      <c r="C260" s="828"/>
      <c r="D260" s="828"/>
      <c r="E260" s="828"/>
      <c r="F260" s="828"/>
      <c r="G260" s="828"/>
      <c r="H260" s="828"/>
      <c r="I260" s="828"/>
      <c r="J260" s="828"/>
      <c r="K260" s="828"/>
      <c r="L260" s="830"/>
      <c r="M260" s="829"/>
      <c r="N260" s="829"/>
      <c r="O260" s="828"/>
      <c r="P260" s="828"/>
      <c r="Q260" s="828"/>
      <c r="R260" s="828"/>
      <c r="S260" s="828"/>
      <c r="T260" s="828"/>
      <c r="U260" s="828"/>
      <c r="V260" s="828"/>
      <c r="W260" s="828"/>
      <c r="X260" s="828"/>
      <c r="Y260" s="828"/>
      <c r="Z260" s="828"/>
      <c r="AA260" s="828"/>
    </row>
    <row r="261" spans="1:27" ht="15.75" customHeight="1">
      <c r="A261" s="828"/>
      <c r="B261" s="828"/>
      <c r="C261" s="828"/>
      <c r="D261" s="828"/>
      <c r="E261" s="828"/>
      <c r="F261" s="828"/>
      <c r="G261" s="828"/>
      <c r="H261" s="828"/>
      <c r="I261" s="828"/>
      <c r="J261" s="828"/>
      <c r="K261" s="828"/>
      <c r="L261" s="830"/>
      <c r="M261" s="829"/>
      <c r="N261" s="829"/>
      <c r="O261" s="828"/>
      <c r="P261" s="828"/>
      <c r="Q261" s="828"/>
      <c r="R261" s="828"/>
      <c r="S261" s="828"/>
      <c r="T261" s="828"/>
      <c r="U261" s="828"/>
      <c r="V261" s="828"/>
      <c r="W261" s="828"/>
      <c r="X261" s="828"/>
      <c r="Y261" s="828"/>
      <c r="Z261" s="828"/>
      <c r="AA261" s="828"/>
    </row>
    <row r="262" spans="1:27" ht="15.75" customHeight="1">
      <c r="A262" s="828"/>
      <c r="B262" s="828"/>
      <c r="C262" s="828"/>
      <c r="D262" s="828"/>
      <c r="E262" s="828"/>
      <c r="F262" s="828"/>
      <c r="G262" s="828"/>
      <c r="H262" s="828"/>
      <c r="I262" s="828"/>
      <c r="J262" s="828"/>
      <c r="K262" s="828"/>
      <c r="L262" s="830"/>
      <c r="M262" s="829"/>
      <c r="N262" s="829"/>
      <c r="O262" s="828"/>
      <c r="P262" s="828"/>
      <c r="Q262" s="828"/>
      <c r="R262" s="828"/>
      <c r="S262" s="828"/>
      <c r="T262" s="828"/>
      <c r="U262" s="828"/>
      <c r="V262" s="828"/>
      <c r="W262" s="828"/>
      <c r="X262" s="828"/>
      <c r="Y262" s="828"/>
      <c r="Z262" s="828"/>
      <c r="AA262" s="828"/>
    </row>
    <row r="263" spans="1:27" ht="15.75" customHeight="1">
      <c r="A263" s="828"/>
      <c r="B263" s="828"/>
      <c r="C263" s="828"/>
      <c r="D263" s="828"/>
      <c r="E263" s="828"/>
      <c r="F263" s="828"/>
      <c r="G263" s="828"/>
      <c r="H263" s="828"/>
      <c r="I263" s="828"/>
      <c r="J263" s="828"/>
      <c r="K263" s="828"/>
      <c r="L263" s="830"/>
      <c r="M263" s="829"/>
      <c r="N263" s="829"/>
      <c r="O263" s="828"/>
      <c r="P263" s="828"/>
      <c r="Q263" s="828"/>
      <c r="R263" s="828"/>
      <c r="S263" s="828"/>
      <c r="T263" s="828"/>
      <c r="U263" s="828"/>
      <c r="V263" s="828"/>
      <c r="W263" s="828"/>
      <c r="X263" s="828"/>
      <c r="Y263" s="828"/>
      <c r="Z263" s="828"/>
      <c r="AA263" s="828"/>
    </row>
    <row r="264" spans="1:27" ht="15.75" customHeight="1">
      <c r="A264" s="828"/>
      <c r="B264" s="828"/>
      <c r="C264" s="828"/>
      <c r="D264" s="828"/>
      <c r="E264" s="828"/>
      <c r="F264" s="828"/>
      <c r="G264" s="828"/>
      <c r="H264" s="828"/>
      <c r="I264" s="828"/>
      <c r="J264" s="828"/>
      <c r="K264" s="828"/>
      <c r="L264" s="830"/>
      <c r="M264" s="829"/>
      <c r="N264" s="829"/>
      <c r="O264" s="828"/>
      <c r="P264" s="828"/>
      <c r="Q264" s="828"/>
      <c r="R264" s="828"/>
      <c r="S264" s="828"/>
      <c r="T264" s="828"/>
      <c r="U264" s="828"/>
      <c r="V264" s="828"/>
      <c r="W264" s="828"/>
      <c r="X264" s="828"/>
      <c r="Y264" s="828"/>
      <c r="Z264" s="828"/>
      <c r="AA264" s="828"/>
    </row>
    <row r="265" spans="1:27" ht="15.75" customHeight="1">
      <c r="A265" s="828"/>
      <c r="B265" s="828"/>
      <c r="C265" s="828"/>
      <c r="D265" s="828"/>
      <c r="E265" s="828"/>
      <c r="F265" s="828"/>
      <c r="G265" s="828"/>
      <c r="H265" s="828"/>
      <c r="I265" s="828"/>
      <c r="J265" s="828"/>
      <c r="K265" s="828"/>
      <c r="L265" s="830"/>
      <c r="M265" s="829"/>
      <c r="N265" s="829"/>
      <c r="O265" s="828"/>
      <c r="P265" s="828"/>
      <c r="Q265" s="828"/>
      <c r="R265" s="828"/>
      <c r="S265" s="828"/>
      <c r="T265" s="828"/>
      <c r="U265" s="828"/>
      <c r="V265" s="828"/>
      <c r="W265" s="828"/>
      <c r="X265" s="828"/>
      <c r="Y265" s="828"/>
      <c r="Z265" s="828"/>
      <c r="AA265" s="828"/>
    </row>
    <row r="266" spans="1:27" ht="15.75" customHeight="1">
      <c r="A266" s="828"/>
      <c r="B266" s="828"/>
      <c r="C266" s="828"/>
      <c r="D266" s="828"/>
      <c r="E266" s="828"/>
      <c r="F266" s="828"/>
      <c r="G266" s="828"/>
      <c r="H266" s="828"/>
      <c r="I266" s="828"/>
      <c r="J266" s="828"/>
      <c r="K266" s="828"/>
      <c r="L266" s="830"/>
      <c r="M266" s="829"/>
      <c r="N266" s="829"/>
      <c r="O266" s="828"/>
      <c r="P266" s="828"/>
      <c r="Q266" s="828"/>
      <c r="R266" s="828"/>
      <c r="S266" s="828"/>
      <c r="T266" s="828"/>
      <c r="U266" s="828"/>
      <c r="V266" s="828"/>
      <c r="W266" s="828"/>
      <c r="X266" s="828"/>
      <c r="Y266" s="828"/>
      <c r="Z266" s="828"/>
      <c r="AA266" s="828"/>
    </row>
    <row r="267" spans="1:27" ht="15.75" customHeight="1">
      <c r="A267" s="828"/>
      <c r="B267" s="828"/>
      <c r="C267" s="828"/>
      <c r="D267" s="828"/>
      <c r="E267" s="828"/>
      <c r="F267" s="828"/>
      <c r="G267" s="828"/>
      <c r="H267" s="828"/>
      <c r="I267" s="828"/>
      <c r="J267" s="828"/>
      <c r="K267" s="828"/>
      <c r="L267" s="830"/>
      <c r="M267" s="829"/>
      <c r="N267" s="829"/>
      <c r="O267" s="828"/>
      <c r="P267" s="828"/>
      <c r="Q267" s="828"/>
      <c r="R267" s="828"/>
      <c r="S267" s="828"/>
      <c r="T267" s="828"/>
      <c r="U267" s="828"/>
      <c r="V267" s="828"/>
      <c r="W267" s="828"/>
      <c r="X267" s="828"/>
      <c r="Y267" s="828"/>
      <c r="Z267" s="828"/>
      <c r="AA267" s="828"/>
    </row>
    <row r="268" spans="1:27" ht="15.75" customHeight="1">
      <c r="A268" s="828"/>
      <c r="B268" s="828"/>
      <c r="C268" s="828"/>
      <c r="D268" s="828"/>
      <c r="E268" s="828"/>
      <c r="F268" s="828"/>
      <c r="G268" s="828"/>
      <c r="H268" s="828"/>
      <c r="I268" s="828"/>
      <c r="J268" s="828"/>
      <c r="K268" s="828"/>
      <c r="L268" s="830"/>
      <c r="M268" s="829"/>
      <c r="N268" s="829"/>
      <c r="O268" s="828"/>
      <c r="P268" s="828"/>
      <c r="Q268" s="828"/>
      <c r="R268" s="828"/>
      <c r="S268" s="828"/>
      <c r="T268" s="828"/>
      <c r="U268" s="828"/>
      <c r="V268" s="828"/>
      <c r="W268" s="828"/>
      <c r="X268" s="828"/>
      <c r="Y268" s="828"/>
      <c r="Z268" s="828"/>
      <c r="AA268" s="828"/>
    </row>
    <row r="269" spans="1:27" ht="15.75" customHeight="1">
      <c r="A269" s="828"/>
      <c r="B269" s="828"/>
      <c r="C269" s="828"/>
      <c r="D269" s="828"/>
      <c r="E269" s="828"/>
      <c r="F269" s="828"/>
      <c r="G269" s="828"/>
      <c r="H269" s="828"/>
      <c r="I269" s="828"/>
      <c r="J269" s="828"/>
      <c r="K269" s="828"/>
      <c r="L269" s="830"/>
      <c r="M269" s="829"/>
      <c r="N269" s="829"/>
      <c r="O269" s="828"/>
      <c r="P269" s="828"/>
      <c r="Q269" s="828"/>
      <c r="R269" s="828"/>
      <c r="S269" s="828"/>
      <c r="T269" s="828"/>
      <c r="U269" s="828"/>
      <c r="V269" s="828"/>
      <c r="W269" s="828"/>
      <c r="X269" s="828"/>
      <c r="Y269" s="828"/>
      <c r="Z269" s="828"/>
      <c r="AA269" s="828"/>
    </row>
    <row r="270" spans="1:27" ht="15.75" customHeight="1">
      <c r="A270" s="828"/>
      <c r="B270" s="828"/>
      <c r="C270" s="828"/>
      <c r="D270" s="828"/>
      <c r="E270" s="828"/>
      <c r="F270" s="828"/>
      <c r="G270" s="828"/>
      <c r="H270" s="828"/>
      <c r="I270" s="828"/>
      <c r="J270" s="828"/>
      <c r="K270" s="828"/>
      <c r="L270" s="830"/>
      <c r="M270" s="829"/>
      <c r="N270" s="829"/>
      <c r="O270" s="828"/>
      <c r="P270" s="828"/>
      <c r="Q270" s="828"/>
      <c r="R270" s="828"/>
      <c r="S270" s="828"/>
      <c r="T270" s="828"/>
      <c r="U270" s="828"/>
      <c r="V270" s="828"/>
      <c r="W270" s="828"/>
      <c r="X270" s="828"/>
      <c r="Y270" s="828"/>
      <c r="Z270" s="828"/>
      <c r="AA270" s="828"/>
    </row>
    <row r="271" spans="1:27" ht="15.75" customHeight="1">
      <c r="A271" s="828"/>
      <c r="B271" s="828"/>
      <c r="C271" s="828"/>
      <c r="D271" s="828"/>
      <c r="E271" s="828"/>
      <c r="F271" s="828"/>
      <c r="G271" s="828"/>
      <c r="H271" s="828"/>
      <c r="I271" s="828"/>
      <c r="J271" s="828"/>
      <c r="K271" s="828"/>
      <c r="L271" s="830"/>
      <c r="M271" s="829"/>
      <c r="N271" s="829"/>
      <c r="O271" s="828"/>
      <c r="P271" s="828"/>
      <c r="Q271" s="828"/>
      <c r="R271" s="828"/>
      <c r="S271" s="828"/>
      <c r="T271" s="828"/>
      <c r="U271" s="828"/>
      <c r="V271" s="828"/>
      <c r="W271" s="828"/>
      <c r="X271" s="828"/>
      <c r="Y271" s="828"/>
      <c r="Z271" s="828"/>
      <c r="AA271" s="828"/>
    </row>
    <row r="272" spans="1:27" ht="15.75" customHeight="1">
      <c r="A272" s="828"/>
      <c r="B272" s="828"/>
      <c r="C272" s="828"/>
      <c r="D272" s="828"/>
      <c r="E272" s="828"/>
      <c r="F272" s="828"/>
      <c r="G272" s="828"/>
      <c r="H272" s="828"/>
      <c r="I272" s="828"/>
      <c r="J272" s="828"/>
      <c r="K272" s="828"/>
      <c r="L272" s="830"/>
      <c r="M272" s="829"/>
      <c r="N272" s="829"/>
      <c r="O272" s="828"/>
      <c r="P272" s="828"/>
      <c r="Q272" s="828"/>
      <c r="R272" s="828"/>
      <c r="S272" s="828"/>
      <c r="T272" s="828"/>
      <c r="U272" s="828"/>
      <c r="V272" s="828"/>
      <c r="W272" s="828"/>
      <c r="X272" s="828"/>
      <c r="Y272" s="828"/>
      <c r="Z272" s="828"/>
      <c r="AA272" s="828"/>
    </row>
    <row r="273" spans="1:27" ht="15.75" customHeight="1">
      <c r="A273" s="828"/>
      <c r="B273" s="828"/>
      <c r="C273" s="828"/>
      <c r="D273" s="828"/>
      <c r="E273" s="828"/>
      <c r="F273" s="828"/>
      <c r="G273" s="828"/>
      <c r="H273" s="828"/>
      <c r="I273" s="828"/>
      <c r="J273" s="828"/>
      <c r="K273" s="828"/>
      <c r="L273" s="830"/>
      <c r="M273" s="829"/>
      <c r="N273" s="829"/>
      <c r="O273" s="828"/>
      <c r="P273" s="828"/>
      <c r="Q273" s="828"/>
      <c r="R273" s="828"/>
      <c r="S273" s="828"/>
      <c r="T273" s="828"/>
      <c r="U273" s="828"/>
      <c r="V273" s="828"/>
      <c r="W273" s="828"/>
      <c r="X273" s="828"/>
      <c r="Y273" s="828"/>
      <c r="Z273" s="828"/>
      <c r="AA273" s="828"/>
    </row>
    <row r="274" spans="1:27" ht="15.75" customHeight="1">
      <c r="A274" s="828"/>
      <c r="B274" s="828"/>
      <c r="C274" s="828"/>
      <c r="D274" s="828"/>
      <c r="E274" s="828"/>
      <c r="F274" s="828"/>
      <c r="G274" s="828"/>
      <c r="H274" s="828"/>
      <c r="I274" s="828"/>
      <c r="J274" s="828"/>
      <c r="K274" s="828"/>
      <c r="L274" s="830"/>
      <c r="M274" s="829"/>
      <c r="N274" s="829"/>
      <c r="O274" s="828"/>
      <c r="P274" s="828"/>
      <c r="Q274" s="828"/>
      <c r="R274" s="828"/>
      <c r="S274" s="828"/>
      <c r="T274" s="828"/>
      <c r="U274" s="828"/>
      <c r="V274" s="828"/>
      <c r="W274" s="828"/>
      <c r="X274" s="828"/>
      <c r="Y274" s="828"/>
      <c r="Z274" s="828"/>
      <c r="AA274" s="828"/>
    </row>
    <row r="275" spans="1:27" ht="15.75" customHeight="1">
      <c r="A275" s="828"/>
      <c r="B275" s="828"/>
      <c r="C275" s="828"/>
      <c r="D275" s="828"/>
      <c r="E275" s="828"/>
      <c r="F275" s="828"/>
      <c r="G275" s="828"/>
      <c r="H275" s="828"/>
      <c r="I275" s="828"/>
      <c r="J275" s="828"/>
      <c r="K275" s="828"/>
      <c r="L275" s="830"/>
      <c r="M275" s="829"/>
      <c r="N275" s="829"/>
      <c r="O275" s="828"/>
      <c r="P275" s="828"/>
      <c r="Q275" s="828"/>
      <c r="R275" s="828"/>
      <c r="S275" s="828"/>
      <c r="T275" s="828"/>
      <c r="U275" s="828"/>
      <c r="V275" s="828"/>
      <c r="W275" s="828"/>
      <c r="X275" s="828"/>
      <c r="Y275" s="828"/>
      <c r="Z275" s="828"/>
      <c r="AA275" s="828"/>
    </row>
    <row r="276" spans="1:27" ht="15.75" customHeight="1">
      <c r="A276" s="828"/>
      <c r="B276" s="828"/>
      <c r="C276" s="828"/>
      <c r="D276" s="828"/>
      <c r="E276" s="828"/>
      <c r="F276" s="828"/>
      <c r="G276" s="828"/>
      <c r="H276" s="828"/>
      <c r="I276" s="828"/>
      <c r="J276" s="828"/>
      <c r="K276" s="828"/>
      <c r="L276" s="830"/>
      <c r="M276" s="829"/>
      <c r="N276" s="829"/>
      <c r="O276" s="828"/>
      <c r="P276" s="828"/>
      <c r="Q276" s="828"/>
      <c r="R276" s="828"/>
      <c r="S276" s="828"/>
      <c r="T276" s="828"/>
      <c r="U276" s="828"/>
      <c r="V276" s="828"/>
      <c r="W276" s="828"/>
      <c r="X276" s="828"/>
      <c r="Y276" s="828"/>
      <c r="Z276" s="828"/>
      <c r="AA276" s="828"/>
    </row>
    <row r="277" spans="1:27" ht="15.75" customHeight="1">
      <c r="A277" s="828"/>
      <c r="B277" s="828"/>
      <c r="C277" s="828"/>
      <c r="D277" s="828"/>
      <c r="E277" s="828"/>
      <c r="F277" s="828"/>
      <c r="G277" s="828"/>
      <c r="H277" s="828"/>
      <c r="I277" s="828"/>
      <c r="J277" s="828"/>
      <c r="K277" s="828"/>
      <c r="L277" s="830"/>
      <c r="M277" s="829"/>
      <c r="N277" s="829"/>
      <c r="O277" s="828"/>
      <c r="P277" s="828"/>
      <c r="Q277" s="828"/>
      <c r="R277" s="828"/>
      <c r="S277" s="828"/>
      <c r="T277" s="828"/>
      <c r="U277" s="828"/>
      <c r="V277" s="828"/>
      <c r="W277" s="828"/>
      <c r="X277" s="828"/>
      <c r="Y277" s="828"/>
      <c r="Z277" s="828"/>
      <c r="AA277" s="828"/>
    </row>
    <row r="278" spans="1:27" ht="15.75" customHeight="1">
      <c r="A278" s="828"/>
      <c r="B278" s="828"/>
      <c r="C278" s="828"/>
      <c r="D278" s="828"/>
      <c r="E278" s="828"/>
      <c r="F278" s="828"/>
      <c r="G278" s="828"/>
      <c r="H278" s="828"/>
      <c r="I278" s="828"/>
      <c r="J278" s="828"/>
      <c r="K278" s="828"/>
      <c r="L278" s="830"/>
      <c r="M278" s="829"/>
      <c r="N278" s="829"/>
      <c r="O278" s="828"/>
      <c r="P278" s="828"/>
      <c r="Q278" s="828"/>
      <c r="R278" s="828"/>
      <c r="S278" s="828"/>
      <c r="T278" s="828"/>
      <c r="U278" s="828"/>
      <c r="V278" s="828"/>
      <c r="W278" s="828"/>
      <c r="X278" s="828"/>
      <c r="Y278" s="828"/>
      <c r="Z278" s="828"/>
      <c r="AA278" s="828"/>
    </row>
    <row r="279" spans="1:27" ht="15.75" customHeight="1">
      <c r="A279" s="828"/>
      <c r="B279" s="828"/>
      <c r="C279" s="828"/>
      <c r="D279" s="828"/>
      <c r="E279" s="828"/>
      <c r="F279" s="828"/>
      <c r="G279" s="828"/>
      <c r="H279" s="828"/>
      <c r="I279" s="828"/>
      <c r="J279" s="828"/>
      <c r="K279" s="828"/>
      <c r="L279" s="830"/>
      <c r="M279" s="829"/>
      <c r="N279" s="829"/>
      <c r="O279" s="828"/>
      <c r="P279" s="828"/>
      <c r="Q279" s="828"/>
      <c r="R279" s="828"/>
      <c r="S279" s="828"/>
      <c r="T279" s="828"/>
      <c r="U279" s="828"/>
      <c r="V279" s="828"/>
      <c r="W279" s="828"/>
      <c r="X279" s="828"/>
      <c r="Y279" s="828"/>
      <c r="Z279" s="828"/>
      <c r="AA279" s="828"/>
    </row>
    <row r="280" spans="1:27" ht="15.75" customHeight="1">
      <c r="A280" s="828"/>
      <c r="B280" s="828"/>
      <c r="C280" s="828"/>
      <c r="D280" s="828"/>
      <c r="E280" s="828"/>
      <c r="F280" s="828"/>
      <c r="G280" s="828"/>
      <c r="H280" s="828"/>
      <c r="I280" s="828"/>
      <c r="J280" s="828"/>
      <c r="K280" s="828"/>
      <c r="L280" s="830"/>
      <c r="M280" s="829"/>
      <c r="N280" s="829"/>
      <c r="O280" s="828"/>
      <c r="P280" s="828"/>
      <c r="Q280" s="828"/>
      <c r="R280" s="828"/>
      <c r="S280" s="828"/>
      <c r="T280" s="828"/>
      <c r="U280" s="828"/>
      <c r="V280" s="828"/>
      <c r="W280" s="828"/>
      <c r="X280" s="828"/>
      <c r="Y280" s="828"/>
      <c r="Z280" s="828"/>
      <c r="AA280" s="828"/>
    </row>
    <row r="281" spans="1:27" ht="15.75" customHeight="1">
      <c r="A281" s="828"/>
      <c r="B281" s="828"/>
      <c r="C281" s="828"/>
      <c r="D281" s="828"/>
      <c r="E281" s="828"/>
      <c r="F281" s="828"/>
      <c r="G281" s="828"/>
      <c r="H281" s="828"/>
      <c r="I281" s="828"/>
      <c r="J281" s="828"/>
      <c r="K281" s="828"/>
      <c r="L281" s="830"/>
      <c r="M281" s="829"/>
      <c r="N281" s="829"/>
      <c r="O281" s="828"/>
      <c r="P281" s="828"/>
      <c r="Q281" s="828"/>
      <c r="R281" s="828"/>
      <c r="S281" s="828"/>
      <c r="T281" s="828"/>
      <c r="U281" s="828"/>
      <c r="V281" s="828"/>
      <c r="W281" s="828"/>
      <c r="X281" s="828"/>
      <c r="Y281" s="828"/>
      <c r="Z281" s="828"/>
      <c r="AA281" s="828"/>
    </row>
    <row r="282" spans="1:27" ht="15.75" customHeight="1">
      <c r="A282" s="828"/>
      <c r="B282" s="828"/>
      <c r="C282" s="828"/>
      <c r="D282" s="828"/>
      <c r="E282" s="828"/>
      <c r="F282" s="828"/>
      <c r="G282" s="828"/>
      <c r="H282" s="828"/>
      <c r="I282" s="828"/>
      <c r="J282" s="828"/>
      <c r="K282" s="828"/>
      <c r="L282" s="830"/>
      <c r="M282" s="829"/>
      <c r="N282" s="829"/>
      <c r="O282" s="828"/>
      <c r="P282" s="828"/>
      <c r="Q282" s="828"/>
      <c r="R282" s="828"/>
      <c r="S282" s="828"/>
      <c r="T282" s="828"/>
      <c r="U282" s="828"/>
      <c r="V282" s="828"/>
      <c r="W282" s="828"/>
      <c r="X282" s="828"/>
      <c r="Y282" s="828"/>
      <c r="Z282" s="828"/>
      <c r="AA282" s="828"/>
    </row>
    <row r="283" spans="1:27" ht="15.75" customHeight="1">
      <c r="A283" s="828"/>
      <c r="B283" s="828"/>
      <c r="C283" s="828"/>
      <c r="D283" s="828"/>
      <c r="E283" s="828"/>
      <c r="F283" s="828"/>
      <c r="G283" s="828"/>
      <c r="H283" s="828"/>
      <c r="I283" s="828"/>
      <c r="J283" s="828"/>
      <c r="K283" s="828"/>
      <c r="L283" s="830"/>
      <c r="M283" s="829"/>
      <c r="N283" s="829"/>
      <c r="O283" s="828"/>
      <c r="P283" s="828"/>
      <c r="Q283" s="828"/>
      <c r="R283" s="828"/>
      <c r="S283" s="828"/>
      <c r="T283" s="828"/>
      <c r="U283" s="828"/>
      <c r="V283" s="828"/>
      <c r="W283" s="828"/>
      <c r="X283" s="828"/>
      <c r="Y283" s="828"/>
      <c r="Z283" s="828"/>
      <c r="AA283" s="828"/>
    </row>
    <row r="284" spans="1:27" ht="15.75" customHeight="1">
      <c r="A284" s="828"/>
      <c r="B284" s="828"/>
      <c r="C284" s="828"/>
      <c r="D284" s="828"/>
      <c r="E284" s="828"/>
      <c r="F284" s="828"/>
      <c r="G284" s="828"/>
      <c r="H284" s="828"/>
      <c r="I284" s="828"/>
      <c r="J284" s="828"/>
      <c r="K284" s="828"/>
      <c r="L284" s="830"/>
      <c r="M284" s="829"/>
      <c r="N284" s="829"/>
      <c r="O284" s="828"/>
      <c r="P284" s="828"/>
      <c r="Q284" s="828"/>
      <c r="R284" s="828"/>
      <c r="S284" s="828"/>
      <c r="T284" s="828"/>
      <c r="U284" s="828"/>
      <c r="V284" s="828"/>
      <c r="W284" s="828"/>
      <c r="X284" s="828"/>
      <c r="Y284" s="828"/>
      <c r="Z284" s="828"/>
      <c r="AA284" s="828"/>
    </row>
    <row r="285" spans="1:27" ht="15.75" customHeight="1">
      <c r="A285" s="828"/>
      <c r="B285" s="828"/>
      <c r="C285" s="828"/>
      <c r="D285" s="828"/>
      <c r="E285" s="828"/>
      <c r="F285" s="828"/>
      <c r="G285" s="828"/>
      <c r="H285" s="828"/>
      <c r="I285" s="828"/>
      <c r="J285" s="828"/>
      <c r="K285" s="828"/>
      <c r="L285" s="830"/>
      <c r="M285" s="829"/>
      <c r="N285" s="829"/>
      <c r="O285" s="828"/>
      <c r="P285" s="828"/>
      <c r="Q285" s="828"/>
      <c r="R285" s="828"/>
      <c r="S285" s="828"/>
      <c r="T285" s="828"/>
      <c r="U285" s="828"/>
      <c r="V285" s="828"/>
      <c r="W285" s="828"/>
      <c r="X285" s="828"/>
      <c r="Y285" s="828"/>
      <c r="Z285" s="828"/>
      <c r="AA285" s="828"/>
    </row>
    <row r="286" spans="1:27" ht="15.75" customHeight="1">
      <c r="A286" s="828"/>
      <c r="B286" s="828"/>
      <c r="C286" s="828"/>
      <c r="D286" s="828"/>
      <c r="E286" s="828"/>
      <c r="F286" s="828"/>
      <c r="G286" s="828"/>
      <c r="H286" s="828"/>
      <c r="I286" s="828"/>
      <c r="J286" s="828"/>
      <c r="K286" s="828"/>
      <c r="L286" s="830"/>
      <c r="M286" s="829"/>
      <c r="N286" s="829"/>
      <c r="O286" s="828"/>
      <c r="P286" s="828"/>
      <c r="Q286" s="828"/>
      <c r="R286" s="828"/>
      <c r="S286" s="828"/>
      <c r="T286" s="828"/>
      <c r="U286" s="828"/>
      <c r="V286" s="828"/>
      <c r="W286" s="828"/>
      <c r="X286" s="828"/>
      <c r="Y286" s="828"/>
      <c r="Z286" s="828"/>
      <c r="AA286" s="828"/>
    </row>
    <row r="287" spans="1:27" ht="15.75" customHeight="1">
      <c r="A287" s="828"/>
      <c r="B287" s="828"/>
      <c r="C287" s="828"/>
      <c r="D287" s="828"/>
      <c r="E287" s="828"/>
      <c r="F287" s="828"/>
      <c r="G287" s="828"/>
      <c r="H287" s="828"/>
      <c r="I287" s="828"/>
      <c r="J287" s="828"/>
      <c r="K287" s="828"/>
      <c r="L287" s="830"/>
      <c r="M287" s="829"/>
      <c r="N287" s="829"/>
      <c r="O287" s="828"/>
      <c r="P287" s="828"/>
      <c r="Q287" s="828"/>
      <c r="R287" s="828"/>
      <c r="S287" s="828"/>
      <c r="T287" s="828"/>
      <c r="U287" s="828"/>
      <c r="V287" s="828"/>
      <c r="W287" s="828"/>
      <c r="X287" s="828"/>
      <c r="Y287" s="828"/>
      <c r="Z287" s="828"/>
      <c r="AA287" s="828"/>
    </row>
    <row r="288" spans="1:27" ht="15.75" customHeight="1">
      <c r="A288" s="828"/>
      <c r="B288" s="828"/>
      <c r="C288" s="828"/>
      <c r="D288" s="828"/>
      <c r="E288" s="828"/>
      <c r="F288" s="828"/>
      <c r="G288" s="828"/>
      <c r="H288" s="828"/>
      <c r="I288" s="828"/>
      <c r="J288" s="828"/>
      <c r="K288" s="828"/>
      <c r="L288" s="830"/>
      <c r="M288" s="829"/>
      <c r="N288" s="829"/>
      <c r="O288" s="828"/>
      <c r="P288" s="828"/>
      <c r="Q288" s="828"/>
      <c r="R288" s="828"/>
      <c r="S288" s="828"/>
      <c r="T288" s="828"/>
      <c r="U288" s="828"/>
      <c r="V288" s="828"/>
      <c r="W288" s="828"/>
      <c r="X288" s="828"/>
      <c r="Y288" s="828"/>
      <c r="Z288" s="828"/>
      <c r="AA288" s="828"/>
    </row>
    <row r="289" spans="1:27" ht="15.75" customHeight="1">
      <c r="A289" s="828"/>
      <c r="B289" s="828"/>
      <c r="C289" s="828"/>
      <c r="D289" s="828"/>
      <c r="E289" s="828"/>
      <c r="F289" s="828"/>
      <c r="G289" s="828"/>
      <c r="H289" s="828"/>
      <c r="I289" s="828"/>
      <c r="J289" s="828"/>
      <c r="K289" s="828"/>
      <c r="L289" s="830"/>
      <c r="M289" s="829"/>
      <c r="N289" s="829"/>
      <c r="O289" s="828"/>
      <c r="P289" s="828"/>
      <c r="Q289" s="828"/>
      <c r="R289" s="828"/>
      <c r="S289" s="828"/>
      <c r="T289" s="828"/>
      <c r="U289" s="828"/>
      <c r="V289" s="828"/>
      <c r="W289" s="828"/>
      <c r="X289" s="828"/>
      <c r="Y289" s="828"/>
      <c r="Z289" s="828"/>
      <c r="AA289" s="828"/>
    </row>
    <row r="290" spans="1:27" ht="15.75" customHeight="1">
      <c r="A290" s="828"/>
      <c r="B290" s="828"/>
      <c r="C290" s="828"/>
      <c r="D290" s="828"/>
      <c r="E290" s="828"/>
      <c r="F290" s="828"/>
      <c r="G290" s="828"/>
      <c r="H290" s="828"/>
      <c r="I290" s="828"/>
      <c r="J290" s="828"/>
      <c r="K290" s="828"/>
      <c r="L290" s="830"/>
      <c r="M290" s="829"/>
      <c r="N290" s="829"/>
      <c r="O290" s="828"/>
      <c r="P290" s="828"/>
      <c r="Q290" s="828"/>
      <c r="R290" s="828"/>
      <c r="S290" s="828"/>
      <c r="T290" s="828"/>
      <c r="U290" s="828"/>
      <c r="V290" s="828"/>
      <c r="W290" s="828"/>
      <c r="X290" s="828"/>
      <c r="Y290" s="828"/>
      <c r="Z290" s="828"/>
      <c r="AA290" s="828"/>
    </row>
    <row r="291" spans="1:27" ht="15.75" customHeight="1">
      <c r="A291" s="828"/>
      <c r="B291" s="828"/>
      <c r="C291" s="828"/>
      <c r="D291" s="828"/>
      <c r="E291" s="828"/>
      <c r="F291" s="828"/>
      <c r="G291" s="828"/>
      <c r="H291" s="828"/>
      <c r="I291" s="828"/>
      <c r="J291" s="828"/>
      <c r="K291" s="828"/>
      <c r="L291" s="830"/>
      <c r="M291" s="829"/>
      <c r="N291" s="829"/>
      <c r="O291" s="828"/>
      <c r="P291" s="828"/>
      <c r="Q291" s="828"/>
      <c r="R291" s="828"/>
      <c r="S291" s="828"/>
      <c r="T291" s="828"/>
      <c r="U291" s="828"/>
      <c r="V291" s="828"/>
      <c r="W291" s="828"/>
      <c r="X291" s="828"/>
      <c r="Y291" s="828"/>
      <c r="Z291" s="828"/>
      <c r="AA291" s="828"/>
    </row>
    <row r="292" spans="1:27" ht="15.75" customHeight="1">
      <c r="A292" s="828"/>
      <c r="B292" s="828"/>
      <c r="C292" s="828"/>
      <c r="D292" s="828"/>
      <c r="E292" s="828"/>
      <c r="F292" s="828"/>
      <c r="G292" s="828"/>
      <c r="H292" s="828"/>
      <c r="I292" s="828"/>
      <c r="J292" s="828"/>
      <c r="K292" s="828"/>
      <c r="L292" s="830"/>
      <c r="M292" s="829"/>
      <c r="N292" s="829"/>
      <c r="O292" s="828"/>
      <c r="P292" s="828"/>
      <c r="Q292" s="828"/>
      <c r="R292" s="828"/>
      <c r="S292" s="828"/>
      <c r="T292" s="828"/>
      <c r="U292" s="828"/>
      <c r="V292" s="828"/>
      <c r="W292" s="828"/>
      <c r="X292" s="828"/>
      <c r="Y292" s="828"/>
      <c r="Z292" s="828"/>
      <c r="AA292" s="828"/>
    </row>
    <row r="293" spans="1:27" ht="15.75" customHeight="1">
      <c r="A293" s="828"/>
      <c r="B293" s="828"/>
      <c r="C293" s="828"/>
      <c r="D293" s="828"/>
      <c r="E293" s="828"/>
      <c r="F293" s="828"/>
      <c r="G293" s="828"/>
      <c r="H293" s="828"/>
      <c r="I293" s="828"/>
      <c r="J293" s="828"/>
      <c r="K293" s="828"/>
      <c r="L293" s="830"/>
      <c r="M293" s="829"/>
      <c r="N293" s="829"/>
      <c r="O293" s="828"/>
      <c r="P293" s="828"/>
      <c r="Q293" s="828"/>
      <c r="R293" s="828"/>
      <c r="S293" s="828"/>
      <c r="T293" s="828"/>
      <c r="U293" s="828"/>
      <c r="V293" s="828"/>
      <c r="W293" s="828"/>
      <c r="X293" s="828"/>
      <c r="Y293" s="828"/>
      <c r="Z293" s="828"/>
      <c r="AA293" s="828"/>
    </row>
    <row r="294" spans="1:27" ht="15.75" customHeight="1">
      <c r="A294" s="828"/>
      <c r="B294" s="828"/>
      <c r="C294" s="828"/>
      <c r="D294" s="828"/>
      <c r="E294" s="828"/>
      <c r="F294" s="828"/>
      <c r="G294" s="828"/>
      <c r="H294" s="828"/>
      <c r="I294" s="828"/>
      <c r="J294" s="828"/>
      <c r="K294" s="828"/>
      <c r="L294" s="830"/>
      <c r="M294" s="829"/>
      <c r="N294" s="829"/>
      <c r="O294" s="828"/>
      <c r="P294" s="828"/>
      <c r="Q294" s="828"/>
      <c r="R294" s="828"/>
      <c r="S294" s="828"/>
      <c r="T294" s="828"/>
      <c r="U294" s="828"/>
      <c r="V294" s="828"/>
      <c r="W294" s="828"/>
      <c r="X294" s="828"/>
      <c r="Y294" s="828"/>
      <c r="Z294" s="828"/>
      <c r="AA294" s="828"/>
    </row>
    <row r="295" spans="1:27" ht="15.75" customHeight="1">
      <c r="A295" s="828"/>
      <c r="B295" s="828"/>
      <c r="C295" s="828"/>
      <c r="D295" s="828"/>
      <c r="E295" s="828"/>
      <c r="F295" s="828"/>
      <c r="G295" s="828"/>
      <c r="H295" s="828"/>
      <c r="I295" s="828"/>
      <c r="J295" s="828"/>
      <c r="K295" s="828"/>
      <c r="L295" s="830"/>
      <c r="M295" s="829"/>
      <c r="N295" s="829"/>
      <c r="O295" s="828"/>
      <c r="P295" s="828"/>
      <c r="Q295" s="828"/>
      <c r="R295" s="828"/>
      <c r="S295" s="828"/>
      <c r="T295" s="828"/>
      <c r="U295" s="828"/>
      <c r="V295" s="828"/>
      <c r="W295" s="828"/>
      <c r="X295" s="828"/>
      <c r="Y295" s="828"/>
      <c r="Z295" s="828"/>
      <c r="AA295" s="828"/>
    </row>
    <row r="296" spans="1:27" ht="15.75" customHeight="1">
      <c r="A296" s="828"/>
      <c r="B296" s="828"/>
      <c r="C296" s="828"/>
      <c r="D296" s="828"/>
      <c r="E296" s="828"/>
      <c r="F296" s="828"/>
      <c r="G296" s="828"/>
      <c r="H296" s="828"/>
      <c r="I296" s="828"/>
      <c r="J296" s="828"/>
      <c r="K296" s="828"/>
      <c r="L296" s="830"/>
      <c r="M296" s="829"/>
      <c r="N296" s="829"/>
      <c r="O296" s="828"/>
      <c r="P296" s="828"/>
      <c r="Q296" s="828"/>
      <c r="R296" s="828"/>
      <c r="S296" s="828"/>
      <c r="T296" s="828"/>
      <c r="U296" s="828"/>
      <c r="V296" s="828"/>
      <c r="W296" s="828"/>
      <c r="X296" s="828"/>
      <c r="Y296" s="828"/>
      <c r="Z296" s="828"/>
      <c r="AA296" s="828"/>
    </row>
    <row r="297" spans="1:27" ht="15.75" customHeight="1">
      <c r="A297" s="828"/>
      <c r="B297" s="828"/>
      <c r="C297" s="828"/>
      <c r="D297" s="828"/>
      <c r="E297" s="828"/>
      <c r="F297" s="828"/>
      <c r="G297" s="828"/>
      <c r="H297" s="828"/>
      <c r="I297" s="828"/>
      <c r="J297" s="828"/>
      <c r="K297" s="828"/>
      <c r="L297" s="830"/>
      <c r="M297" s="829"/>
      <c r="N297" s="829"/>
      <c r="O297" s="828"/>
      <c r="P297" s="828"/>
      <c r="Q297" s="828"/>
      <c r="R297" s="828"/>
      <c r="S297" s="828"/>
      <c r="T297" s="828"/>
      <c r="U297" s="828"/>
      <c r="V297" s="828"/>
      <c r="W297" s="828"/>
      <c r="X297" s="828"/>
      <c r="Y297" s="828"/>
      <c r="Z297" s="828"/>
      <c r="AA297" s="828"/>
    </row>
    <row r="298" spans="1:27" ht="15.75" customHeight="1">
      <c r="A298" s="828"/>
      <c r="B298" s="828"/>
      <c r="C298" s="828"/>
      <c r="D298" s="828"/>
      <c r="E298" s="828"/>
      <c r="F298" s="828"/>
      <c r="G298" s="828"/>
      <c r="H298" s="828"/>
      <c r="I298" s="828"/>
      <c r="J298" s="828"/>
      <c r="K298" s="828"/>
      <c r="L298" s="830"/>
      <c r="M298" s="829"/>
      <c r="N298" s="829"/>
      <c r="O298" s="828"/>
      <c r="P298" s="828"/>
      <c r="Q298" s="828"/>
      <c r="R298" s="828"/>
      <c r="S298" s="828"/>
      <c r="T298" s="828"/>
      <c r="U298" s="828"/>
      <c r="V298" s="828"/>
      <c r="W298" s="828"/>
      <c r="X298" s="828"/>
      <c r="Y298" s="828"/>
      <c r="Z298" s="828"/>
      <c r="AA298" s="828"/>
    </row>
    <row r="299" spans="1:27" ht="15.75" customHeight="1">
      <c r="A299" s="828"/>
      <c r="B299" s="828"/>
      <c r="C299" s="828"/>
      <c r="D299" s="828"/>
      <c r="E299" s="828"/>
      <c r="F299" s="828"/>
      <c r="G299" s="828"/>
      <c r="H299" s="828"/>
      <c r="I299" s="828"/>
      <c r="J299" s="828"/>
      <c r="K299" s="828"/>
      <c r="L299" s="830"/>
      <c r="M299" s="829"/>
      <c r="N299" s="829"/>
      <c r="O299" s="828"/>
      <c r="P299" s="828"/>
      <c r="Q299" s="828"/>
      <c r="R299" s="828"/>
      <c r="S299" s="828"/>
      <c r="T299" s="828"/>
      <c r="U299" s="828"/>
      <c r="V299" s="828"/>
      <c r="W299" s="828"/>
      <c r="X299" s="828"/>
      <c r="Y299" s="828"/>
      <c r="Z299" s="828"/>
      <c r="AA299" s="828"/>
    </row>
    <row r="300" spans="1:27" ht="15.75" customHeight="1">
      <c r="A300" s="828"/>
      <c r="B300" s="828"/>
      <c r="C300" s="828"/>
      <c r="D300" s="828"/>
      <c r="E300" s="828"/>
      <c r="F300" s="828"/>
      <c r="G300" s="828"/>
      <c r="H300" s="828"/>
      <c r="I300" s="828"/>
      <c r="J300" s="828"/>
      <c r="K300" s="828"/>
      <c r="L300" s="830"/>
      <c r="M300" s="829"/>
      <c r="N300" s="829"/>
      <c r="O300" s="828"/>
      <c r="P300" s="828"/>
      <c r="Q300" s="828"/>
      <c r="R300" s="828"/>
      <c r="S300" s="828"/>
      <c r="T300" s="828"/>
      <c r="U300" s="828"/>
      <c r="V300" s="828"/>
      <c r="W300" s="828"/>
      <c r="X300" s="828"/>
      <c r="Y300" s="828"/>
      <c r="Z300" s="828"/>
      <c r="AA300" s="828"/>
    </row>
    <row r="301" spans="1:27" ht="15.75" customHeight="1">
      <c r="A301" s="828"/>
      <c r="B301" s="828"/>
      <c r="C301" s="828"/>
      <c r="D301" s="828"/>
      <c r="E301" s="828"/>
      <c r="F301" s="828"/>
      <c r="G301" s="828"/>
      <c r="H301" s="828"/>
      <c r="I301" s="828"/>
      <c r="J301" s="828"/>
      <c r="K301" s="828"/>
      <c r="L301" s="830"/>
      <c r="M301" s="829"/>
      <c r="N301" s="829"/>
      <c r="O301" s="828"/>
      <c r="P301" s="828"/>
      <c r="Q301" s="828"/>
      <c r="R301" s="828"/>
      <c r="S301" s="828"/>
      <c r="T301" s="828"/>
      <c r="U301" s="828"/>
      <c r="V301" s="828"/>
      <c r="W301" s="828"/>
      <c r="X301" s="828"/>
      <c r="Y301" s="828"/>
      <c r="Z301" s="828"/>
      <c r="AA301" s="828"/>
    </row>
    <row r="302" spans="1:27" ht="15.75" customHeight="1">
      <c r="A302" s="828"/>
      <c r="B302" s="828"/>
      <c r="C302" s="828"/>
      <c r="D302" s="828"/>
      <c r="E302" s="828"/>
      <c r="F302" s="828"/>
      <c r="G302" s="828"/>
      <c r="H302" s="828"/>
      <c r="I302" s="828"/>
      <c r="J302" s="828"/>
      <c r="K302" s="828"/>
      <c r="L302" s="830"/>
      <c r="M302" s="829"/>
      <c r="N302" s="829"/>
      <c r="O302" s="828"/>
      <c r="P302" s="828"/>
      <c r="Q302" s="828"/>
      <c r="R302" s="828"/>
      <c r="S302" s="828"/>
      <c r="T302" s="828"/>
      <c r="U302" s="828"/>
      <c r="V302" s="828"/>
      <c r="W302" s="828"/>
      <c r="X302" s="828"/>
      <c r="Y302" s="828"/>
      <c r="Z302" s="828"/>
      <c r="AA302" s="828"/>
    </row>
    <row r="303" spans="1:27" ht="15.75" customHeight="1">
      <c r="A303" s="828"/>
      <c r="B303" s="828"/>
      <c r="C303" s="828"/>
      <c r="D303" s="828"/>
      <c r="E303" s="828"/>
      <c r="F303" s="828"/>
      <c r="G303" s="828"/>
      <c r="H303" s="828"/>
      <c r="I303" s="828"/>
      <c r="J303" s="828"/>
      <c r="K303" s="828"/>
      <c r="L303" s="830"/>
      <c r="M303" s="829"/>
      <c r="N303" s="829"/>
      <c r="O303" s="828"/>
      <c r="P303" s="828"/>
      <c r="Q303" s="828"/>
      <c r="R303" s="828"/>
      <c r="S303" s="828"/>
      <c r="T303" s="828"/>
      <c r="U303" s="828"/>
      <c r="V303" s="828"/>
      <c r="W303" s="828"/>
      <c r="X303" s="828"/>
      <c r="Y303" s="828"/>
      <c r="Z303" s="828"/>
      <c r="AA303" s="828"/>
    </row>
    <row r="304" spans="1:27" ht="15.75" customHeight="1">
      <c r="A304" s="828"/>
      <c r="B304" s="828"/>
      <c r="C304" s="828"/>
      <c r="D304" s="828"/>
      <c r="E304" s="828"/>
      <c r="F304" s="828"/>
      <c r="G304" s="828"/>
      <c r="H304" s="828"/>
      <c r="I304" s="828"/>
      <c r="J304" s="828"/>
      <c r="K304" s="828"/>
      <c r="L304" s="830"/>
      <c r="M304" s="829"/>
      <c r="N304" s="829"/>
      <c r="O304" s="828"/>
      <c r="P304" s="828"/>
      <c r="Q304" s="828"/>
      <c r="R304" s="828"/>
      <c r="S304" s="828"/>
      <c r="T304" s="828"/>
      <c r="U304" s="828"/>
      <c r="V304" s="828"/>
      <c r="W304" s="828"/>
      <c r="X304" s="828"/>
      <c r="Y304" s="828"/>
      <c r="Z304" s="828"/>
      <c r="AA304" s="828"/>
    </row>
    <row r="305" spans="1:27" ht="15.75" customHeight="1">
      <c r="A305" s="828"/>
      <c r="B305" s="828"/>
      <c r="C305" s="828"/>
      <c r="D305" s="828"/>
      <c r="E305" s="828"/>
      <c r="F305" s="828"/>
      <c r="G305" s="828"/>
      <c r="H305" s="828"/>
      <c r="I305" s="828"/>
      <c r="J305" s="828"/>
      <c r="K305" s="828"/>
      <c r="L305" s="830"/>
      <c r="M305" s="829"/>
      <c r="N305" s="829"/>
      <c r="O305" s="828"/>
      <c r="P305" s="828"/>
      <c r="Q305" s="828"/>
      <c r="R305" s="828"/>
      <c r="S305" s="828"/>
      <c r="T305" s="828"/>
      <c r="U305" s="828"/>
      <c r="V305" s="828"/>
      <c r="W305" s="828"/>
      <c r="X305" s="828"/>
      <c r="Y305" s="828"/>
      <c r="Z305" s="828"/>
      <c r="AA305" s="828"/>
    </row>
    <row r="306" spans="1:27" ht="15.75" customHeight="1">
      <c r="A306" s="828"/>
      <c r="B306" s="828"/>
      <c r="C306" s="828"/>
      <c r="D306" s="828"/>
      <c r="E306" s="828"/>
      <c r="F306" s="828"/>
      <c r="G306" s="828"/>
      <c r="H306" s="828"/>
      <c r="I306" s="828"/>
      <c r="J306" s="828"/>
      <c r="K306" s="828"/>
      <c r="L306" s="830"/>
      <c r="M306" s="829"/>
      <c r="N306" s="829"/>
      <c r="O306" s="828"/>
      <c r="P306" s="828"/>
      <c r="Q306" s="828"/>
      <c r="R306" s="828"/>
      <c r="S306" s="828"/>
      <c r="T306" s="828"/>
      <c r="U306" s="828"/>
      <c r="V306" s="828"/>
      <c r="W306" s="828"/>
      <c r="X306" s="828"/>
      <c r="Y306" s="828"/>
      <c r="Z306" s="828"/>
      <c r="AA306" s="828"/>
    </row>
    <row r="307" spans="1:27" ht="15.75" customHeight="1">
      <c r="A307" s="828"/>
      <c r="B307" s="828"/>
      <c r="C307" s="828"/>
      <c r="D307" s="828"/>
      <c r="E307" s="828"/>
      <c r="F307" s="828"/>
      <c r="G307" s="828"/>
      <c r="H307" s="828"/>
      <c r="I307" s="828"/>
      <c r="J307" s="828"/>
      <c r="K307" s="828"/>
      <c r="L307" s="830"/>
      <c r="M307" s="829"/>
      <c r="N307" s="829"/>
      <c r="O307" s="828"/>
      <c r="P307" s="828"/>
      <c r="Q307" s="828"/>
      <c r="R307" s="828"/>
      <c r="S307" s="828"/>
      <c r="T307" s="828"/>
      <c r="U307" s="828"/>
      <c r="V307" s="828"/>
      <c r="W307" s="828"/>
      <c r="X307" s="828"/>
      <c r="Y307" s="828"/>
      <c r="Z307" s="828"/>
      <c r="AA307" s="828"/>
    </row>
    <row r="308" spans="1:27" ht="15.75" customHeight="1">
      <c r="A308" s="828"/>
      <c r="B308" s="828"/>
      <c r="C308" s="828"/>
      <c r="D308" s="828"/>
      <c r="E308" s="828"/>
      <c r="F308" s="828"/>
      <c r="G308" s="828"/>
      <c r="H308" s="828"/>
      <c r="I308" s="828"/>
      <c r="J308" s="828"/>
      <c r="K308" s="828"/>
      <c r="L308" s="830"/>
      <c r="M308" s="829"/>
      <c r="N308" s="829"/>
      <c r="O308" s="828"/>
      <c r="P308" s="828"/>
      <c r="Q308" s="828"/>
      <c r="R308" s="828"/>
      <c r="S308" s="828"/>
      <c r="T308" s="828"/>
      <c r="U308" s="828"/>
      <c r="V308" s="828"/>
      <c r="W308" s="828"/>
      <c r="X308" s="828"/>
      <c r="Y308" s="828"/>
      <c r="Z308" s="828"/>
      <c r="AA308" s="828"/>
    </row>
    <row r="309" spans="1:27" ht="15.75" customHeight="1">
      <c r="A309" s="828"/>
      <c r="B309" s="828"/>
      <c r="C309" s="828"/>
      <c r="D309" s="828"/>
      <c r="E309" s="828"/>
      <c r="F309" s="828"/>
      <c r="G309" s="828"/>
      <c r="H309" s="828"/>
      <c r="I309" s="828"/>
      <c r="J309" s="828"/>
      <c r="K309" s="828"/>
      <c r="L309" s="830"/>
      <c r="M309" s="829"/>
      <c r="N309" s="829"/>
      <c r="O309" s="828"/>
      <c r="P309" s="828"/>
      <c r="Q309" s="828"/>
      <c r="R309" s="828"/>
      <c r="S309" s="828"/>
      <c r="T309" s="828"/>
      <c r="U309" s="828"/>
      <c r="V309" s="828"/>
      <c r="W309" s="828"/>
      <c r="X309" s="828"/>
      <c r="Y309" s="828"/>
      <c r="Z309" s="828"/>
      <c r="AA309" s="828"/>
    </row>
    <row r="310" spans="1:27" ht="15.75" customHeight="1">
      <c r="A310" s="828"/>
      <c r="B310" s="828"/>
      <c r="C310" s="828"/>
      <c r="D310" s="828"/>
      <c r="E310" s="828"/>
      <c r="F310" s="828"/>
      <c r="G310" s="828"/>
      <c r="H310" s="828"/>
      <c r="I310" s="828"/>
      <c r="J310" s="828"/>
      <c r="K310" s="828"/>
      <c r="L310" s="830"/>
      <c r="M310" s="829"/>
      <c r="N310" s="829"/>
      <c r="O310" s="828"/>
      <c r="P310" s="828"/>
      <c r="Q310" s="828"/>
      <c r="R310" s="828"/>
      <c r="S310" s="828"/>
      <c r="T310" s="828"/>
      <c r="U310" s="828"/>
      <c r="V310" s="828"/>
      <c r="W310" s="828"/>
      <c r="X310" s="828"/>
      <c r="Y310" s="828"/>
      <c r="Z310" s="828"/>
      <c r="AA310" s="828"/>
    </row>
    <row r="311" spans="1:27" ht="15.75" customHeight="1">
      <c r="A311" s="828"/>
      <c r="B311" s="828"/>
      <c r="C311" s="828"/>
      <c r="D311" s="828"/>
      <c r="E311" s="828"/>
      <c r="F311" s="828"/>
      <c r="G311" s="828"/>
      <c r="H311" s="828"/>
      <c r="I311" s="828"/>
      <c r="J311" s="828"/>
      <c r="K311" s="828"/>
      <c r="L311" s="830"/>
      <c r="M311" s="829"/>
      <c r="N311" s="829"/>
      <c r="O311" s="828"/>
      <c r="P311" s="828"/>
      <c r="Q311" s="828"/>
      <c r="R311" s="828"/>
      <c r="S311" s="828"/>
      <c r="T311" s="828"/>
      <c r="U311" s="828"/>
      <c r="V311" s="828"/>
      <c r="W311" s="828"/>
      <c r="X311" s="828"/>
      <c r="Y311" s="828"/>
      <c r="Z311" s="828"/>
      <c r="AA311" s="828"/>
    </row>
    <row r="312" spans="1:27" ht="15.75" customHeight="1">
      <c r="A312" s="828"/>
      <c r="B312" s="828"/>
      <c r="C312" s="828"/>
      <c r="D312" s="828"/>
      <c r="E312" s="828"/>
      <c r="F312" s="828"/>
      <c r="G312" s="828"/>
      <c r="H312" s="828"/>
      <c r="I312" s="828"/>
      <c r="J312" s="828"/>
      <c r="K312" s="828"/>
      <c r="L312" s="830"/>
      <c r="M312" s="829"/>
      <c r="N312" s="829"/>
      <c r="O312" s="828"/>
      <c r="P312" s="828"/>
      <c r="Q312" s="828"/>
      <c r="R312" s="828"/>
      <c r="S312" s="828"/>
      <c r="T312" s="828"/>
      <c r="U312" s="828"/>
      <c r="V312" s="828"/>
      <c r="W312" s="828"/>
      <c r="X312" s="828"/>
      <c r="Y312" s="828"/>
      <c r="Z312" s="828"/>
      <c r="AA312" s="828"/>
    </row>
    <row r="313" spans="1:27" ht="15.75" customHeight="1">
      <c r="A313" s="828"/>
      <c r="B313" s="828"/>
      <c r="C313" s="828"/>
      <c r="D313" s="828"/>
      <c r="E313" s="828"/>
      <c r="F313" s="828"/>
      <c r="G313" s="828"/>
      <c r="H313" s="828"/>
      <c r="I313" s="828"/>
      <c r="J313" s="828"/>
      <c r="K313" s="828"/>
      <c r="L313" s="830"/>
      <c r="M313" s="829"/>
      <c r="N313" s="829"/>
      <c r="O313" s="828"/>
      <c r="P313" s="828"/>
      <c r="Q313" s="828"/>
      <c r="R313" s="828"/>
      <c r="S313" s="828"/>
      <c r="T313" s="828"/>
      <c r="U313" s="828"/>
      <c r="V313" s="828"/>
      <c r="W313" s="828"/>
      <c r="X313" s="828"/>
      <c r="Y313" s="828"/>
      <c r="Z313" s="828"/>
      <c r="AA313" s="828"/>
    </row>
    <row r="314" spans="1:27" ht="15.75" customHeight="1">
      <c r="A314" s="828"/>
      <c r="B314" s="828"/>
      <c r="C314" s="828"/>
      <c r="D314" s="828"/>
      <c r="E314" s="828"/>
      <c r="F314" s="828"/>
      <c r="G314" s="828"/>
      <c r="H314" s="828"/>
      <c r="I314" s="828"/>
      <c r="J314" s="828"/>
      <c r="K314" s="828"/>
      <c r="L314" s="830"/>
      <c r="M314" s="829"/>
      <c r="N314" s="829"/>
      <c r="O314" s="828"/>
      <c r="P314" s="828"/>
      <c r="Q314" s="828"/>
      <c r="R314" s="828"/>
      <c r="S314" s="828"/>
      <c r="T314" s="828"/>
      <c r="U314" s="828"/>
      <c r="V314" s="828"/>
      <c r="W314" s="828"/>
      <c r="X314" s="828"/>
      <c r="Y314" s="828"/>
      <c r="Z314" s="828"/>
      <c r="AA314" s="828"/>
    </row>
    <row r="315" spans="1:27" ht="15.75" customHeight="1">
      <c r="A315" s="828"/>
      <c r="B315" s="828"/>
      <c r="C315" s="828"/>
      <c r="D315" s="828"/>
      <c r="E315" s="828"/>
      <c r="F315" s="828"/>
      <c r="G315" s="828"/>
      <c r="H315" s="828"/>
      <c r="I315" s="828"/>
      <c r="J315" s="828"/>
      <c r="K315" s="828"/>
      <c r="L315" s="830"/>
      <c r="M315" s="829"/>
      <c r="N315" s="829"/>
      <c r="O315" s="828"/>
      <c r="P315" s="828"/>
      <c r="Q315" s="828"/>
      <c r="R315" s="828"/>
      <c r="S315" s="828"/>
      <c r="T315" s="828"/>
      <c r="U315" s="828"/>
      <c r="V315" s="828"/>
      <c r="W315" s="828"/>
      <c r="X315" s="828"/>
      <c r="Y315" s="828"/>
      <c r="Z315" s="828"/>
      <c r="AA315" s="828"/>
    </row>
    <row r="316" spans="1:27" ht="15.75" customHeight="1">
      <c r="A316" s="828"/>
      <c r="B316" s="828"/>
      <c r="C316" s="828"/>
      <c r="D316" s="828"/>
      <c r="E316" s="828"/>
      <c r="F316" s="828"/>
      <c r="G316" s="828"/>
      <c r="H316" s="828"/>
      <c r="I316" s="828"/>
      <c r="J316" s="828"/>
      <c r="K316" s="828"/>
      <c r="L316" s="830"/>
      <c r="M316" s="829"/>
      <c r="N316" s="829"/>
      <c r="O316" s="828"/>
      <c r="P316" s="828"/>
      <c r="Q316" s="828"/>
      <c r="R316" s="828"/>
      <c r="S316" s="828"/>
      <c r="T316" s="828"/>
      <c r="U316" s="828"/>
      <c r="V316" s="828"/>
      <c r="W316" s="828"/>
      <c r="X316" s="828"/>
      <c r="Y316" s="828"/>
      <c r="Z316" s="828"/>
      <c r="AA316" s="828"/>
    </row>
    <row r="317" spans="1:27" ht="15.75" customHeight="1">
      <c r="A317" s="828"/>
      <c r="B317" s="828"/>
      <c r="C317" s="828"/>
      <c r="D317" s="828"/>
      <c r="E317" s="828"/>
      <c r="F317" s="828"/>
      <c r="G317" s="828"/>
      <c r="H317" s="828"/>
      <c r="I317" s="828"/>
      <c r="J317" s="828"/>
      <c r="K317" s="828"/>
      <c r="L317" s="830"/>
      <c r="M317" s="829"/>
      <c r="N317" s="829"/>
      <c r="O317" s="828"/>
      <c r="P317" s="828"/>
      <c r="Q317" s="828"/>
      <c r="R317" s="828"/>
      <c r="S317" s="828"/>
      <c r="T317" s="828"/>
      <c r="U317" s="828"/>
      <c r="V317" s="828"/>
      <c r="W317" s="828"/>
      <c r="X317" s="828"/>
      <c r="Y317" s="828"/>
      <c r="Z317" s="828"/>
      <c r="AA317" s="828"/>
    </row>
    <row r="318" spans="1:27" ht="15.75" customHeight="1">
      <c r="A318" s="828"/>
      <c r="B318" s="828"/>
      <c r="C318" s="828"/>
      <c r="D318" s="828"/>
      <c r="E318" s="828"/>
      <c r="F318" s="828"/>
      <c r="G318" s="828"/>
      <c r="H318" s="828"/>
      <c r="I318" s="828"/>
      <c r="J318" s="828"/>
      <c r="K318" s="828"/>
      <c r="L318" s="830"/>
      <c r="M318" s="829"/>
      <c r="N318" s="829"/>
      <c r="O318" s="828"/>
      <c r="P318" s="828"/>
      <c r="Q318" s="828"/>
      <c r="R318" s="828"/>
      <c r="S318" s="828"/>
      <c r="T318" s="828"/>
      <c r="U318" s="828"/>
      <c r="V318" s="828"/>
      <c r="W318" s="828"/>
      <c r="X318" s="828"/>
      <c r="Y318" s="828"/>
      <c r="Z318" s="828"/>
      <c r="AA318" s="828"/>
    </row>
    <row r="319" spans="1:27" ht="15.75" customHeight="1">
      <c r="A319" s="828"/>
      <c r="B319" s="828"/>
      <c r="C319" s="828"/>
      <c r="D319" s="828"/>
      <c r="E319" s="828"/>
      <c r="F319" s="828"/>
      <c r="G319" s="828"/>
      <c r="H319" s="828"/>
      <c r="I319" s="828"/>
      <c r="J319" s="828"/>
      <c r="K319" s="828"/>
      <c r="L319" s="830"/>
      <c r="M319" s="829"/>
      <c r="N319" s="829"/>
      <c r="O319" s="828"/>
      <c r="P319" s="828"/>
      <c r="Q319" s="828"/>
      <c r="R319" s="828"/>
      <c r="S319" s="828"/>
      <c r="T319" s="828"/>
      <c r="U319" s="828"/>
      <c r="V319" s="828"/>
      <c r="W319" s="828"/>
      <c r="X319" s="828"/>
      <c r="Y319" s="828"/>
      <c r="Z319" s="828"/>
      <c r="AA319" s="828"/>
    </row>
    <row r="320" spans="1:27" ht="15.75" customHeight="1">
      <c r="A320" s="828"/>
      <c r="B320" s="828"/>
      <c r="C320" s="828"/>
      <c r="D320" s="828"/>
      <c r="E320" s="828"/>
      <c r="F320" s="828"/>
      <c r="G320" s="828"/>
      <c r="H320" s="828"/>
      <c r="I320" s="828"/>
      <c r="J320" s="828"/>
      <c r="K320" s="828"/>
      <c r="L320" s="830"/>
      <c r="M320" s="829"/>
      <c r="N320" s="829"/>
      <c r="O320" s="828"/>
      <c r="P320" s="828"/>
      <c r="Q320" s="828"/>
      <c r="R320" s="828"/>
      <c r="S320" s="828"/>
      <c r="T320" s="828"/>
      <c r="U320" s="828"/>
      <c r="V320" s="828"/>
      <c r="W320" s="828"/>
      <c r="X320" s="828"/>
      <c r="Y320" s="828"/>
      <c r="Z320" s="828"/>
      <c r="AA320" s="828"/>
    </row>
    <row r="321" spans="1:27" ht="15.75" customHeight="1">
      <c r="A321" s="828"/>
      <c r="B321" s="828"/>
      <c r="C321" s="828"/>
      <c r="D321" s="828"/>
      <c r="E321" s="828"/>
      <c r="F321" s="828"/>
      <c r="G321" s="828"/>
      <c r="H321" s="828"/>
      <c r="I321" s="828"/>
      <c r="J321" s="828"/>
      <c r="K321" s="828"/>
      <c r="L321" s="830"/>
      <c r="M321" s="829"/>
      <c r="N321" s="829"/>
      <c r="O321" s="828"/>
      <c r="P321" s="828"/>
      <c r="Q321" s="828"/>
      <c r="R321" s="828"/>
      <c r="S321" s="828"/>
      <c r="T321" s="828"/>
      <c r="U321" s="828"/>
      <c r="V321" s="828"/>
      <c r="W321" s="828"/>
      <c r="X321" s="828"/>
      <c r="Y321" s="828"/>
      <c r="Z321" s="828"/>
      <c r="AA321" s="828"/>
    </row>
    <row r="322" spans="1:27" ht="15.75" customHeight="1">
      <c r="A322" s="828"/>
      <c r="B322" s="828"/>
      <c r="C322" s="828"/>
      <c r="D322" s="828"/>
      <c r="E322" s="828"/>
      <c r="F322" s="828"/>
      <c r="G322" s="828"/>
      <c r="H322" s="828"/>
      <c r="I322" s="828"/>
      <c r="J322" s="828"/>
      <c r="K322" s="828"/>
      <c r="L322" s="830"/>
      <c r="M322" s="829"/>
      <c r="N322" s="829"/>
      <c r="O322" s="828"/>
      <c r="P322" s="828"/>
      <c r="Q322" s="828"/>
      <c r="R322" s="828"/>
      <c r="S322" s="828"/>
      <c r="T322" s="828"/>
      <c r="U322" s="828"/>
      <c r="V322" s="828"/>
      <c r="W322" s="828"/>
      <c r="X322" s="828"/>
      <c r="Y322" s="828"/>
      <c r="Z322" s="828"/>
      <c r="AA322" s="828"/>
    </row>
    <row r="323" spans="1:27" ht="15.75" customHeight="1">
      <c r="A323" s="828"/>
      <c r="B323" s="828"/>
      <c r="C323" s="828"/>
      <c r="D323" s="828"/>
      <c r="E323" s="828"/>
      <c r="F323" s="828"/>
      <c r="G323" s="828"/>
      <c r="H323" s="828"/>
      <c r="I323" s="828"/>
      <c r="J323" s="828"/>
      <c r="K323" s="828"/>
      <c r="L323" s="830"/>
      <c r="M323" s="829"/>
      <c r="N323" s="829"/>
      <c r="O323" s="828"/>
      <c r="P323" s="828"/>
      <c r="Q323" s="828"/>
      <c r="R323" s="828"/>
      <c r="S323" s="828"/>
      <c r="T323" s="828"/>
      <c r="U323" s="828"/>
      <c r="V323" s="828"/>
      <c r="W323" s="828"/>
      <c r="X323" s="828"/>
      <c r="Y323" s="828"/>
      <c r="Z323" s="828"/>
      <c r="AA323" s="828"/>
    </row>
    <row r="324" spans="1:27" ht="15.75" customHeight="1">
      <c r="A324" s="828"/>
      <c r="B324" s="828"/>
      <c r="C324" s="828"/>
      <c r="D324" s="828"/>
      <c r="E324" s="828"/>
      <c r="F324" s="828"/>
      <c r="G324" s="828"/>
      <c r="H324" s="828"/>
      <c r="I324" s="828"/>
      <c r="J324" s="828"/>
      <c r="K324" s="828"/>
      <c r="L324" s="830"/>
      <c r="M324" s="829"/>
      <c r="N324" s="829"/>
      <c r="O324" s="828"/>
      <c r="P324" s="828"/>
      <c r="Q324" s="828"/>
      <c r="R324" s="828"/>
      <c r="S324" s="828"/>
      <c r="T324" s="828"/>
      <c r="U324" s="828"/>
      <c r="V324" s="828"/>
      <c r="W324" s="828"/>
      <c r="X324" s="828"/>
      <c r="Y324" s="828"/>
      <c r="Z324" s="828"/>
      <c r="AA324" s="828"/>
    </row>
    <row r="325" spans="1:27" ht="15.75" customHeight="1">
      <c r="A325" s="828"/>
      <c r="B325" s="828"/>
      <c r="C325" s="828"/>
      <c r="D325" s="828"/>
      <c r="E325" s="828"/>
      <c r="F325" s="828"/>
      <c r="G325" s="828"/>
      <c r="H325" s="828"/>
      <c r="I325" s="828"/>
      <c r="J325" s="828"/>
      <c r="K325" s="828"/>
      <c r="L325" s="830"/>
      <c r="M325" s="829"/>
      <c r="N325" s="829"/>
      <c r="O325" s="828"/>
      <c r="P325" s="828"/>
      <c r="Q325" s="828"/>
      <c r="R325" s="828"/>
      <c r="S325" s="828"/>
      <c r="T325" s="828"/>
      <c r="U325" s="828"/>
      <c r="V325" s="828"/>
      <c r="W325" s="828"/>
      <c r="X325" s="828"/>
      <c r="Y325" s="828"/>
      <c r="Z325" s="828"/>
      <c r="AA325" s="828"/>
    </row>
    <row r="326" spans="1:27" ht="15.75" customHeight="1">
      <c r="A326" s="828"/>
      <c r="B326" s="828"/>
      <c r="C326" s="828"/>
      <c r="D326" s="828"/>
      <c r="E326" s="828"/>
      <c r="F326" s="828"/>
      <c r="G326" s="828"/>
      <c r="H326" s="828"/>
      <c r="I326" s="828"/>
      <c r="J326" s="828"/>
      <c r="K326" s="828"/>
      <c r="L326" s="830"/>
      <c r="M326" s="829"/>
      <c r="N326" s="829"/>
      <c r="O326" s="828"/>
      <c r="P326" s="828"/>
      <c r="Q326" s="828"/>
      <c r="R326" s="828"/>
      <c r="S326" s="828"/>
      <c r="T326" s="828"/>
      <c r="U326" s="828"/>
      <c r="V326" s="828"/>
      <c r="W326" s="828"/>
      <c r="X326" s="828"/>
      <c r="Y326" s="828"/>
      <c r="Z326" s="828"/>
      <c r="AA326" s="828"/>
    </row>
    <row r="327" spans="1:27" ht="15.75" customHeight="1">
      <c r="A327" s="828"/>
      <c r="B327" s="828"/>
      <c r="C327" s="828"/>
      <c r="D327" s="828"/>
      <c r="E327" s="828"/>
      <c r="F327" s="828"/>
      <c r="G327" s="828"/>
      <c r="H327" s="828"/>
      <c r="I327" s="828"/>
      <c r="J327" s="828"/>
      <c r="K327" s="828"/>
      <c r="L327" s="830"/>
      <c r="M327" s="829"/>
      <c r="N327" s="829"/>
      <c r="O327" s="828"/>
      <c r="P327" s="828"/>
      <c r="Q327" s="828"/>
      <c r="R327" s="828"/>
      <c r="S327" s="828"/>
      <c r="T327" s="828"/>
      <c r="U327" s="828"/>
      <c r="V327" s="828"/>
      <c r="W327" s="828"/>
      <c r="X327" s="828"/>
      <c r="Y327" s="828"/>
      <c r="Z327" s="828"/>
      <c r="AA327" s="828"/>
    </row>
    <row r="328" spans="1:27" ht="15.75" customHeight="1">
      <c r="A328" s="828"/>
      <c r="B328" s="828"/>
      <c r="C328" s="828"/>
      <c r="D328" s="828"/>
      <c r="E328" s="828"/>
      <c r="F328" s="828"/>
      <c r="G328" s="828"/>
      <c r="H328" s="828"/>
      <c r="I328" s="828"/>
      <c r="J328" s="828"/>
      <c r="K328" s="828"/>
      <c r="L328" s="830"/>
      <c r="M328" s="829"/>
      <c r="N328" s="829"/>
      <c r="O328" s="828"/>
      <c r="P328" s="828"/>
      <c r="Q328" s="828"/>
      <c r="R328" s="828"/>
      <c r="S328" s="828"/>
      <c r="T328" s="828"/>
      <c r="U328" s="828"/>
      <c r="V328" s="828"/>
      <c r="W328" s="828"/>
      <c r="X328" s="828"/>
      <c r="Y328" s="828"/>
      <c r="Z328" s="828"/>
      <c r="AA328" s="828"/>
    </row>
    <row r="329" spans="1:27" ht="15.75" customHeight="1">
      <c r="A329" s="828"/>
      <c r="B329" s="828"/>
      <c r="C329" s="828"/>
      <c r="D329" s="828"/>
      <c r="E329" s="828"/>
      <c r="F329" s="828"/>
      <c r="G329" s="828"/>
      <c r="H329" s="828"/>
      <c r="I329" s="828"/>
      <c r="J329" s="828"/>
      <c r="K329" s="828"/>
      <c r="L329" s="830"/>
      <c r="M329" s="829"/>
      <c r="N329" s="829"/>
      <c r="O329" s="828"/>
      <c r="P329" s="828"/>
      <c r="Q329" s="828"/>
      <c r="R329" s="828"/>
      <c r="S329" s="828"/>
      <c r="T329" s="828"/>
      <c r="U329" s="828"/>
      <c r="V329" s="828"/>
      <c r="W329" s="828"/>
      <c r="X329" s="828"/>
      <c r="Y329" s="828"/>
      <c r="Z329" s="828"/>
      <c r="AA329" s="828"/>
    </row>
    <row r="330" spans="1:27" ht="15.75" customHeight="1">
      <c r="A330" s="828"/>
      <c r="B330" s="828"/>
      <c r="C330" s="828"/>
      <c r="D330" s="828"/>
      <c r="E330" s="828"/>
      <c r="F330" s="828"/>
      <c r="G330" s="828"/>
      <c r="H330" s="828"/>
      <c r="I330" s="828"/>
      <c r="J330" s="828"/>
      <c r="K330" s="828"/>
      <c r="L330" s="830"/>
      <c r="M330" s="829"/>
      <c r="N330" s="829"/>
      <c r="O330" s="828"/>
      <c r="P330" s="828"/>
      <c r="Q330" s="828"/>
      <c r="R330" s="828"/>
      <c r="S330" s="828"/>
      <c r="T330" s="828"/>
      <c r="U330" s="828"/>
      <c r="V330" s="828"/>
      <c r="W330" s="828"/>
      <c r="X330" s="828"/>
      <c r="Y330" s="828"/>
      <c r="Z330" s="828"/>
      <c r="AA330" s="828"/>
    </row>
    <row r="331" spans="1:27" ht="15.75" customHeight="1">
      <c r="A331" s="828"/>
      <c r="B331" s="828"/>
      <c r="C331" s="828"/>
      <c r="D331" s="828"/>
      <c r="E331" s="828"/>
      <c r="F331" s="828"/>
      <c r="G331" s="828"/>
      <c r="H331" s="828"/>
      <c r="I331" s="828"/>
      <c r="J331" s="828"/>
      <c r="K331" s="828"/>
      <c r="L331" s="830"/>
      <c r="M331" s="829"/>
      <c r="N331" s="829"/>
      <c r="O331" s="828"/>
      <c r="P331" s="828"/>
      <c r="Q331" s="828"/>
      <c r="R331" s="828"/>
      <c r="S331" s="828"/>
      <c r="T331" s="828"/>
      <c r="U331" s="828"/>
      <c r="V331" s="828"/>
      <c r="W331" s="828"/>
      <c r="X331" s="828"/>
      <c r="Y331" s="828"/>
      <c r="Z331" s="828"/>
      <c r="AA331" s="828"/>
    </row>
    <row r="332" spans="1:27" ht="15.75" customHeight="1">
      <c r="A332" s="828"/>
      <c r="B332" s="828"/>
      <c r="C332" s="828"/>
      <c r="D332" s="828"/>
      <c r="E332" s="828"/>
      <c r="F332" s="828"/>
      <c r="G332" s="828"/>
      <c r="H332" s="828"/>
      <c r="I332" s="828"/>
      <c r="J332" s="828"/>
      <c r="K332" s="828"/>
      <c r="L332" s="830"/>
      <c r="M332" s="829"/>
      <c r="N332" s="829"/>
      <c r="O332" s="828"/>
      <c r="P332" s="828"/>
      <c r="Q332" s="828"/>
      <c r="R332" s="828"/>
      <c r="S332" s="828"/>
      <c r="T332" s="828"/>
      <c r="U332" s="828"/>
      <c r="V332" s="828"/>
      <c r="W332" s="828"/>
      <c r="X332" s="828"/>
      <c r="Y332" s="828"/>
      <c r="Z332" s="828"/>
      <c r="AA332" s="828"/>
    </row>
    <row r="333" spans="1:27" ht="15.75" customHeight="1">
      <c r="A333" s="828"/>
      <c r="B333" s="828"/>
      <c r="C333" s="828"/>
      <c r="D333" s="828"/>
      <c r="E333" s="828"/>
      <c r="F333" s="828"/>
      <c r="G333" s="828"/>
      <c r="H333" s="828"/>
      <c r="I333" s="828"/>
      <c r="J333" s="828"/>
      <c r="K333" s="828"/>
      <c r="L333" s="830"/>
      <c r="M333" s="829"/>
      <c r="N333" s="829"/>
      <c r="O333" s="828"/>
      <c r="P333" s="828"/>
      <c r="Q333" s="828"/>
      <c r="R333" s="828"/>
      <c r="S333" s="828"/>
      <c r="T333" s="828"/>
      <c r="U333" s="828"/>
      <c r="V333" s="828"/>
      <c r="W333" s="828"/>
      <c r="X333" s="828"/>
      <c r="Y333" s="828"/>
      <c r="Z333" s="828"/>
      <c r="AA333" s="828"/>
    </row>
    <row r="334" spans="1:27" ht="15.75" customHeight="1">
      <c r="A334" s="828"/>
      <c r="B334" s="828"/>
      <c r="C334" s="828"/>
      <c r="D334" s="828"/>
      <c r="E334" s="828"/>
      <c r="F334" s="828"/>
      <c r="G334" s="828"/>
      <c r="H334" s="828"/>
      <c r="I334" s="828"/>
      <c r="J334" s="828"/>
      <c r="K334" s="828"/>
      <c r="L334" s="830"/>
      <c r="M334" s="829"/>
      <c r="N334" s="829"/>
      <c r="O334" s="828"/>
      <c r="P334" s="828"/>
      <c r="Q334" s="828"/>
      <c r="R334" s="828"/>
      <c r="S334" s="828"/>
      <c r="T334" s="828"/>
      <c r="U334" s="828"/>
      <c r="V334" s="828"/>
      <c r="W334" s="828"/>
      <c r="X334" s="828"/>
      <c r="Y334" s="828"/>
      <c r="Z334" s="828"/>
      <c r="AA334" s="828"/>
    </row>
    <row r="335" spans="1:27" ht="15.75" customHeight="1">
      <c r="A335" s="828"/>
      <c r="B335" s="828"/>
      <c r="C335" s="828"/>
      <c r="D335" s="828"/>
      <c r="E335" s="828"/>
      <c r="F335" s="828"/>
      <c r="G335" s="828"/>
      <c r="H335" s="828"/>
      <c r="I335" s="828"/>
      <c r="J335" s="828"/>
      <c r="K335" s="828"/>
      <c r="L335" s="830"/>
      <c r="M335" s="829"/>
      <c r="N335" s="829"/>
      <c r="O335" s="828"/>
      <c r="P335" s="828"/>
      <c r="Q335" s="828"/>
      <c r="R335" s="828"/>
      <c r="S335" s="828"/>
      <c r="T335" s="828"/>
      <c r="U335" s="828"/>
      <c r="V335" s="828"/>
      <c r="W335" s="828"/>
      <c r="X335" s="828"/>
      <c r="Y335" s="828"/>
      <c r="Z335" s="828"/>
      <c r="AA335" s="828"/>
    </row>
    <row r="336" spans="1:27" ht="15.75" customHeight="1">
      <c r="A336" s="828"/>
      <c r="B336" s="828"/>
      <c r="C336" s="828"/>
      <c r="D336" s="828"/>
      <c r="E336" s="828"/>
      <c r="F336" s="828"/>
      <c r="G336" s="828"/>
      <c r="H336" s="828"/>
      <c r="I336" s="828"/>
      <c r="J336" s="828"/>
      <c r="K336" s="828"/>
      <c r="L336" s="830"/>
      <c r="M336" s="829"/>
      <c r="N336" s="829"/>
      <c r="O336" s="828"/>
      <c r="P336" s="828"/>
      <c r="Q336" s="828"/>
      <c r="R336" s="828"/>
      <c r="S336" s="828"/>
      <c r="T336" s="828"/>
      <c r="U336" s="828"/>
      <c r="V336" s="828"/>
      <c r="W336" s="828"/>
      <c r="X336" s="828"/>
      <c r="Y336" s="828"/>
      <c r="Z336" s="828"/>
      <c r="AA336" s="828"/>
    </row>
    <row r="337" spans="1:27" ht="15.75" customHeight="1">
      <c r="A337" s="828"/>
      <c r="B337" s="828"/>
      <c r="C337" s="828"/>
      <c r="D337" s="828"/>
      <c r="E337" s="828"/>
      <c r="F337" s="828"/>
      <c r="G337" s="828"/>
      <c r="H337" s="828"/>
      <c r="I337" s="828"/>
      <c r="J337" s="828"/>
      <c r="K337" s="828"/>
      <c r="L337" s="830"/>
      <c r="M337" s="829"/>
      <c r="N337" s="829"/>
      <c r="O337" s="828"/>
      <c r="P337" s="828"/>
      <c r="Q337" s="828"/>
      <c r="R337" s="828"/>
      <c r="S337" s="828"/>
      <c r="T337" s="828"/>
      <c r="U337" s="828"/>
      <c r="V337" s="828"/>
      <c r="W337" s="828"/>
      <c r="X337" s="828"/>
      <c r="Y337" s="828"/>
      <c r="Z337" s="828"/>
      <c r="AA337" s="828"/>
    </row>
    <row r="338" spans="1:27" ht="15.75" customHeight="1">
      <c r="A338" s="828"/>
      <c r="B338" s="828"/>
      <c r="C338" s="828"/>
      <c r="D338" s="828"/>
      <c r="E338" s="828"/>
      <c r="F338" s="828"/>
      <c r="G338" s="828"/>
      <c r="H338" s="828"/>
      <c r="I338" s="828"/>
      <c r="J338" s="828"/>
      <c r="K338" s="828"/>
      <c r="L338" s="830"/>
      <c r="M338" s="829"/>
      <c r="N338" s="829"/>
      <c r="O338" s="828"/>
      <c r="P338" s="828"/>
      <c r="Q338" s="828"/>
      <c r="R338" s="828"/>
      <c r="S338" s="828"/>
      <c r="T338" s="828"/>
      <c r="U338" s="828"/>
      <c r="V338" s="828"/>
      <c r="W338" s="828"/>
      <c r="X338" s="828"/>
      <c r="Y338" s="828"/>
      <c r="Z338" s="828"/>
      <c r="AA338" s="828"/>
    </row>
    <row r="339" spans="1:27" ht="15.75" customHeight="1">
      <c r="A339" s="828"/>
      <c r="B339" s="828"/>
      <c r="C339" s="828"/>
      <c r="D339" s="828"/>
      <c r="E339" s="828"/>
      <c r="F339" s="828"/>
      <c r="G339" s="828"/>
      <c r="H339" s="828"/>
      <c r="I339" s="828"/>
      <c r="J339" s="828"/>
      <c r="K339" s="828"/>
      <c r="L339" s="830"/>
      <c r="M339" s="829"/>
      <c r="N339" s="829"/>
      <c r="O339" s="828"/>
      <c r="P339" s="828"/>
      <c r="Q339" s="828"/>
      <c r="R339" s="828"/>
      <c r="S339" s="828"/>
      <c r="T339" s="828"/>
      <c r="U339" s="828"/>
      <c r="V339" s="828"/>
      <c r="W339" s="828"/>
      <c r="X339" s="828"/>
      <c r="Y339" s="828"/>
      <c r="Z339" s="828"/>
      <c r="AA339" s="828"/>
    </row>
    <row r="340" spans="1:27" ht="15.75" customHeight="1">
      <c r="A340" s="828"/>
      <c r="B340" s="828"/>
      <c r="C340" s="828"/>
      <c r="D340" s="828"/>
      <c r="E340" s="828"/>
      <c r="F340" s="828"/>
      <c r="G340" s="828"/>
      <c r="H340" s="828"/>
      <c r="I340" s="828"/>
      <c r="J340" s="828"/>
      <c r="K340" s="828"/>
      <c r="L340" s="830"/>
      <c r="M340" s="829"/>
      <c r="N340" s="829"/>
      <c r="O340" s="828"/>
      <c r="P340" s="828"/>
      <c r="Q340" s="828"/>
      <c r="R340" s="828"/>
      <c r="S340" s="828"/>
      <c r="T340" s="828"/>
      <c r="U340" s="828"/>
      <c r="V340" s="828"/>
      <c r="W340" s="828"/>
      <c r="X340" s="828"/>
      <c r="Y340" s="828"/>
      <c r="Z340" s="828"/>
      <c r="AA340" s="828"/>
    </row>
    <row r="341" spans="1:27" ht="15.75" customHeight="1">
      <c r="A341" s="828"/>
      <c r="B341" s="828"/>
      <c r="C341" s="828"/>
      <c r="D341" s="828"/>
      <c r="E341" s="828"/>
      <c r="F341" s="828"/>
      <c r="G341" s="828"/>
      <c r="H341" s="828"/>
      <c r="I341" s="828"/>
      <c r="J341" s="828"/>
      <c r="K341" s="828"/>
      <c r="L341" s="830"/>
      <c r="M341" s="829"/>
      <c r="N341" s="829"/>
      <c r="O341" s="828"/>
      <c r="P341" s="828"/>
      <c r="Q341" s="828"/>
      <c r="R341" s="828"/>
      <c r="S341" s="828"/>
      <c r="T341" s="828"/>
      <c r="U341" s="828"/>
      <c r="V341" s="828"/>
      <c r="W341" s="828"/>
      <c r="X341" s="828"/>
      <c r="Y341" s="828"/>
      <c r="Z341" s="828"/>
      <c r="AA341" s="828"/>
    </row>
    <row r="342" spans="1:27" ht="15.75" customHeight="1">
      <c r="A342" s="828"/>
      <c r="B342" s="828"/>
      <c r="C342" s="828"/>
      <c r="D342" s="828"/>
      <c r="E342" s="828"/>
      <c r="F342" s="828"/>
      <c r="G342" s="828"/>
      <c r="H342" s="828"/>
      <c r="I342" s="828"/>
      <c r="J342" s="828"/>
      <c r="K342" s="828"/>
      <c r="L342" s="830"/>
      <c r="M342" s="829"/>
      <c r="N342" s="829"/>
      <c r="O342" s="828"/>
      <c r="P342" s="828"/>
      <c r="Q342" s="828"/>
      <c r="R342" s="828"/>
      <c r="S342" s="828"/>
      <c r="T342" s="828"/>
      <c r="U342" s="828"/>
      <c r="V342" s="828"/>
      <c r="W342" s="828"/>
      <c r="X342" s="828"/>
      <c r="Y342" s="828"/>
      <c r="Z342" s="828"/>
      <c r="AA342" s="828"/>
    </row>
    <row r="343" spans="1:27" ht="15.75" customHeight="1">
      <c r="A343" s="828"/>
      <c r="B343" s="828"/>
      <c r="C343" s="828"/>
      <c r="D343" s="828"/>
      <c r="E343" s="828"/>
      <c r="F343" s="828"/>
      <c r="G343" s="828"/>
      <c r="H343" s="828"/>
      <c r="I343" s="828"/>
      <c r="J343" s="828"/>
      <c r="K343" s="828"/>
      <c r="L343" s="830"/>
      <c r="M343" s="829"/>
      <c r="N343" s="829"/>
      <c r="O343" s="828"/>
      <c r="P343" s="828"/>
      <c r="Q343" s="828"/>
      <c r="R343" s="828"/>
      <c r="S343" s="828"/>
      <c r="T343" s="828"/>
      <c r="U343" s="828"/>
      <c r="V343" s="828"/>
      <c r="W343" s="828"/>
      <c r="X343" s="828"/>
      <c r="Y343" s="828"/>
      <c r="Z343" s="828"/>
      <c r="AA343" s="828"/>
    </row>
    <row r="344" spans="1:27" ht="15.75" customHeight="1">
      <c r="A344" s="828"/>
      <c r="B344" s="828"/>
      <c r="C344" s="828"/>
      <c r="D344" s="828"/>
      <c r="E344" s="828"/>
      <c r="F344" s="828"/>
      <c r="G344" s="828"/>
      <c r="H344" s="828"/>
      <c r="I344" s="828"/>
      <c r="J344" s="828"/>
      <c r="K344" s="828"/>
      <c r="L344" s="830"/>
      <c r="M344" s="829"/>
      <c r="N344" s="829"/>
      <c r="O344" s="828"/>
      <c r="P344" s="828"/>
      <c r="Q344" s="828"/>
      <c r="R344" s="828"/>
      <c r="S344" s="828"/>
      <c r="T344" s="828"/>
      <c r="U344" s="828"/>
      <c r="V344" s="828"/>
      <c r="W344" s="828"/>
      <c r="X344" s="828"/>
      <c r="Y344" s="828"/>
      <c r="Z344" s="828"/>
      <c r="AA344" s="828"/>
    </row>
    <row r="345" spans="1:27" ht="15.75" customHeight="1">
      <c r="A345" s="828"/>
      <c r="B345" s="828"/>
      <c r="C345" s="828"/>
      <c r="D345" s="828"/>
      <c r="E345" s="828"/>
      <c r="F345" s="828"/>
      <c r="G345" s="828"/>
      <c r="H345" s="828"/>
      <c r="I345" s="828"/>
      <c r="J345" s="828"/>
      <c r="K345" s="828"/>
      <c r="L345" s="830"/>
      <c r="M345" s="829"/>
      <c r="N345" s="829"/>
      <c r="O345" s="828"/>
      <c r="P345" s="828"/>
      <c r="Q345" s="828"/>
      <c r="R345" s="828"/>
      <c r="S345" s="828"/>
      <c r="T345" s="828"/>
      <c r="U345" s="828"/>
      <c r="V345" s="828"/>
      <c r="W345" s="828"/>
      <c r="X345" s="828"/>
      <c r="Y345" s="828"/>
      <c r="Z345" s="828"/>
      <c r="AA345" s="828"/>
    </row>
    <row r="346" spans="1:27" ht="15.75" customHeight="1">
      <c r="A346" s="828"/>
      <c r="B346" s="828"/>
      <c r="C346" s="828"/>
      <c r="D346" s="828"/>
      <c r="E346" s="828"/>
      <c r="F346" s="828"/>
      <c r="G346" s="828"/>
      <c r="H346" s="828"/>
      <c r="I346" s="828"/>
      <c r="J346" s="828"/>
      <c r="K346" s="828"/>
      <c r="L346" s="830"/>
      <c r="M346" s="829"/>
      <c r="N346" s="829"/>
      <c r="O346" s="828"/>
      <c r="P346" s="828"/>
      <c r="Q346" s="828"/>
      <c r="R346" s="828"/>
      <c r="S346" s="828"/>
      <c r="T346" s="828"/>
      <c r="U346" s="828"/>
      <c r="V346" s="828"/>
      <c r="W346" s="828"/>
      <c r="X346" s="828"/>
      <c r="Y346" s="828"/>
      <c r="Z346" s="828"/>
      <c r="AA346" s="828"/>
    </row>
    <row r="347" spans="1:27" ht="15.75" customHeight="1">
      <c r="A347" s="828"/>
      <c r="B347" s="828"/>
      <c r="C347" s="828"/>
      <c r="D347" s="828"/>
      <c r="E347" s="828"/>
      <c r="F347" s="828"/>
      <c r="G347" s="828"/>
      <c r="H347" s="828"/>
      <c r="I347" s="828"/>
      <c r="J347" s="828"/>
      <c r="K347" s="828"/>
      <c r="L347" s="830"/>
      <c r="M347" s="829"/>
      <c r="N347" s="829"/>
      <c r="O347" s="828"/>
      <c r="P347" s="828"/>
      <c r="Q347" s="828"/>
      <c r="R347" s="828"/>
      <c r="S347" s="828"/>
      <c r="T347" s="828"/>
      <c r="U347" s="828"/>
      <c r="V347" s="828"/>
      <c r="W347" s="828"/>
      <c r="X347" s="828"/>
      <c r="Y347" s="828"/>
      <c r="Z347" s="828"/>
      <c r="AA347" s="828"/>
    </row>
    <row r="348" spans="1:27" ht="15.75" customHeight="1">
      <c r="A348" s="828"/>
      <c r="B348" s="828"/>
      <c r="C348" s="828"/>
      <c r="D348" s="828"/>
      <c r="E348" s="828"/>
      <c r="F348" s="828"/>
      <c r="G348" s="828"/>
      <c r="H348" s="828"/>
      <c r="I348" s="828"/>
      <c r="J348" s="828"/>
      <c r="K348" s="828"/>
      <c r="L348" s="830"/>
      <c r="M348" s="829"/>
      <c r="N348" s="829"/>
      <c r="O348" s="828"/>
      <c r="P348" s="828"/>
      <c r="Q348" s="828"/>
      <c r="R348" s="828"/>
      <c r="S348" s="828"/>
      <c r="T348" s="828"/>
      <c r="U348" s="828"/>
      <c r="V348" s="828"/>
      <c r="W348" s="828"/>
      <c r="X348" s="828"/>
      <c r="Y348" s="828"/>
      <c r="Z348" s="828"/>
      <c r="AA348" s="828"/>
    </row>
    <row r="349" spans="1:27" ht="15.75" customHeight="1">
      <c r="A349" s="828"/>
      <c r="B349" s="828"/>
      <c r="C349" s="828"/>
      <c r="D349" s="828"/>
      <c r="E349" s="828"/>
      <c r="F349" s="828"/>
      <c r="G349" s="828"/>
      <c r="H349" s="828"/>
      <c r="I349" s="828"/>
      <c r="J349" s="828"/>
      <c r="K349" s="828"/>
      <c r="L349" s="830"/>
      <c r="M349" s="829"/>
      <c r="N349" s="829"/>
      <c r="O349" s="828"/>
      <c r="P349" s="828"/>
      <c r="Q349" s="828"/>
      <c r="R349" s="828"/>
      <c r="S349" s="828"/>
      <c r="T349" s="828"/>
      <c r="U349" s="828"/>
      <c r="V349" s="828"/>
      <c r="W349" s="828"/>
      <c r="X349" s="828"/>
      <c r="Y349" s="828"/>
      <c r="Z349" s="828"/>
      <c r="AA349" s="828"/>
    </row>
    <row r="350" spans="1:27" ht="15.75" customHeight="1">
      <c r="A350" s="828"/>
      <c r="B350" s="828"/>
      <c r="C350" s="828"/>
      <c r="D350" s="828"/>
      <c r="E350" s="828"/>
      <c r="F350" s="828"/>
      <c r="G350" s="828"/>
      <c r="H350" s="828"/>
      <c r="I350" s="828"/>
      <c r="J350" s="828"/>
      <c r="K350" s="828"/>
      <c r="L350" s="830"/>
      <c r="M350" s="829"/>
      <c r="N350" s="829"/>
      <c r="O350" s="828"/>
      <c r="P350" s="828"/>
      <c r="Q350" s="828"/>
      <c r="R350" s="828"/>
      <c r="S350" s="828"/>
      <c r="T350" s="828"/>
      <c r="U350" s="828"/>
      <c r="V350" s="828"/>
      <c r="W350" s="828"/>
      <c r="X350" s="828"/>
      <c r="Y350" s="828"/>
      <c r="Z350" s="828"/>
      <c r="AA350" s="828"/>
    </row>
    <row r="351" spans="1:27" ht="15.75" customHeight="1">
      <c r="A351" s="828"/>
      <c r="B351" s="828"/>
      <c r="C351" s="828"/>
      <c r="D351" s="828"/>
      <c r="E351" s="828"/>
      <c r="F351" s="828"/>
      <c r="G351" s="828"/>
      <c r="H351" s="828"/>
      <c r="I351" s="828"/>
      <c r="J351" s="828"/>
      <c r="K351" s="828"/>
      <c r="L351" s="830"/>
      <c r="M351" s="829"/>
      <c r="N351" s="829"/>
      <c r="O351" s="828"/>
      <c r="P351" s="828"/>
      <c r="Q351" s="828"/>
      <c r="R351" s="828"/>
      <c r="S351" s="828"/>
      <c r="T351" s="828"/>
      <c r="U351" s="828"/>
      <c r="V351" s="828"/>
      <c r="W351" s="828"/>
      <c r="X351" s="828"/>
      <c r="Y351" s="828"/>
      <c r="Z351" s="828"/>
      <c r="AA351" s="828"/>
    </row>
    <row r="352" spans="1:27" ht="15.75" customHeight="1">
      <c r="A352" s="828"/>
      <c r="B352" s="828"/>
      <c r="C352" s="828"/>
      <c r="D352" s="828"/>
      <c r="E352" s="828"/>
      <c r="F352" s="828"/>
      <c r="G352" s="828"/>
      <c r="H352" s="828"/>
      <c r="I352" s="828"/>
      <c r="J352" s="828"/>
      <c r="K352" s="828"/>
      <c r="L352" s="830"/>
      <c r="M352" s="829"/>
      <c r="N352" s="829"/>
      <c r="O352" s="828"/>
      <c r="P352" s="828"/>
      <c r="Q352" s="828"/>
      <c r="R352" s="828"/>
      <c r="S352" s="828"/>
      <c r="T352" s="828"/>
      <c r="U352" s="828"/>
      <c r="V352" s="828"/>
      <c r="W352" s="828"/>
      <c r="X352" s="828"/>
      <c r="Y352" s="828"/>
      <c r="Z352" s="828"/>
      <c r="AA352" s="828"/>
    </row>
    <row r="353" spans="1:27" ht="15.75" customHeight="1">
      <c r="A353" s="828"/>
      <c r="B353" s="828"/>
      <c r="C353" s="828"/>
      <c r="D353" s="828"/>
      <c r="E353" s="828"/>
      <c r="F353" s="828"/>
      <c r="G353" s="828"/>
      <c r="H353" s="828"/>
      <c r="I353" s="828"/>
      <c r="J353" s="828"/>
      <c r="K353" s="828"/>
      <c r="L353" s="830"/>
      <c r="M353" s="829"/>
      <c r="N353" s="829"/>
      <c r="O353" s="828"/>
      <c r="P353" s="828"/>
      <c r="Q353" s="828"/>
      <c r="R353" s="828"/>
      <c r="S353" s="828"/>
      <c r="T353" s="828"/>
      <c r="U353" s="828"/>
      <c r="V353" s="828"/>
      <c r="W353" s="828"/>
      <c r="X353" s="828"/>
      <c r="Y353" s="828"/>
      <c r="Z353" s="828"/>
      <c r="AA353" s="828"/>
    </row>
    <row r="354" spans="1:27" ht="15.75" customHeight="1">
      <c r="A354" s="828"/>
      <c r="B354" s="828"/>
      <c r="C354" s="828"/>
      <c r="D354" s="828"/>
      <c r="E354" s="828"/>
      <c r="F354" s="828"/>
      <c r="G354" s="828"/>
      <c r="H354" s="828"/>
      <c r="I354" s="828"/>
      <c r="J354" s="828"/>
      <c r="K354" s="828"/>
      <c r="L354" s="830"/>
      <c r="M354" s="829"/>
      <c r="N354" s="829"/>
      <c r="O354" s="828"/>
      <c r="P354" s="828"/>
      <c r="Q354" s="828"/>
      <c r="R354" s="828"/>
      <c r="S354" s="828"/>
      <c r="T354" s="828"/>
      <c r="U354" s="828"/>
      <c r="V354" s="828"/>
      <c r="W354" s="828"/>
      <c r="X354" s="828"/>
      <c r="Y354" s="828"/>
      <c r="Z354" s="828"/>
      <c r="AA354" s="828"/>
    </row>
    <row r="355" spans="1:27" ht="15.75" customHeight="1">
      <c r="A355" s="828"/>
      <c r="B355" s="828"/>
      <c r="C355" s="828"/>
      <c r="D355" s="828"/>
      <c r="E355" s="828"/>
      <c r="F355" s="828"/>
      <c r="G355" s="828"/>
      <c r="H355" s="828"/>
      <c r="I355" s="828"/>
      <c r="J355" s="828"/>
      <c r="K355" s="828"/>
      <c r="L355" s="830"/>
      <c r="M355" s="829"/>
      <c r="N355" s="829"/>
      <c r="O355" s="828"/>
      <c r="P355" s="828"/>
      <c r="Q355" s="828"/>
      <c r="R355" s="828"/>
      <c r="S355" s="828"/>
      <c r="T355" s="828"/>
      <c r="U355" s="828"/>
      <c r="V355" s="828"/>
      <c r="W355" s="828"/>
      <c r="X355" s="828"/>
      <c r="Y355" s="828"/>
      <c r="Z355" s="828"/>
      <c r="AA355" s="828"/>
    </row>
    <row r="356" spans="1:27" ht="15.75" customHeight="1">
      <c r="A356" s="828"/>
      <c r="B356" s="828"/>
      <c r="C356" s="828"/>
      <c r="D356" s="828"/>
      <c r="E356" s="828"/>
      <c r="F356" s="828"/>
      <c r="G356" s="828"/>
      <c r="H356" s="828"/>
      <c r="I356" s="828"/>
      <c r="J356" s="828"/>
      <c r="K356" s="828"/>
      <c r="L356" s="830"/>
      <c r="M356" s="829"/>
      <c r="N356" s="829"/>
      <c r="O356" s="828"/>
      <c r="P356" s="828"/>
      <c r="Q356" s="828"/>
      <c r="R356" s="828"/>
      <c r="S356" s="828"/>
      <c r="T356" s="828"/>
      <c r="U356" s="828"/>
      <c r="V356" s="828"/>
      <c r="W356" s="828"/>
      <c r="X356" s="828"/>
      <c r="Y356" s="828"/>
      <c r="Z356" s="828"/>
      <c r="AA356" s="828"/>
    </row>
    <row r="357" spans="1:27" ht="15.75" customHeight="1">
      <c r="A357" s="828"/>
      <c r="B357" s="828"/>
      <c r="C357" s="828"/>
      <c r="D357" s="828"/>
      <c r="E357" s="828"/>
      <c r="F357" s="828"/>
      <c r="G357" s="828"/>
      <c r="H357" s="828"/>
      <c r="I357" s="828"/>
      <c r="J357" s="828"/>
      <c r="K357" s="828"/>
      <c r="L357" s="830"/>
      <c r="M357" s="829"/>
      <c r="N357" s="829"/>
      <c r="O357" s="828"/>
      <c r="P357" s="828"/>
      <c r="Q357" s="828"/>
      <c r="R357" s="828"/>
      <c r="S357" s="828"/>
      <c r="T357" s="828"/>
      <c r="U357" s="828"/>
      <c r="V357" s="828"/>
      <c r="W357" s="828"/>
      <c r="X357" s="828"/>
      <c r="Y357" s="828"/>
      <c r="Z357" s="828"/>
      <c r="AA357" s="828"/>
    </row>
    <row r="358" spans="1:27" ht="15.75" customHeight="1">
      <c r="A358" s="828"/>
      <c r="B358" s="828"/>
      <c r="C358" s="828"/>
      <c r="D358" s="828"/>
      <c r="E358" s="828"/>
      <c r="F358" s="828"/>
      <c r="G358" s="828"/>
      <c r="H358" s="828"/>
      <c r="I358" s="828"/>
      <c r="J358" s="828"/>
      <c r="K358" s="828"/>
      <c r="L358" s="830"/>
      <c r="M358" s="829"/>
      <c r="N358" s="829"/>
      <c r="O358" s="828"/>
      <c r="P358" s="828"/>
      <c r="Q358" s="828"/>
      <c r="R358" s="828"/>
      <c r="S358" s="828"/>
      <c r="T358" s="828"/>
      <c r="U358" s="828"/>
      <c r="V358" s="828"/>
      <c r="W358" s="828"/>
      <c r="X358" s="828"/>
      <c r="Y358" s="828"/>
      <c r="Z358" s="828"/>
      <c r="AA358" s="828"/>
    </row>
    <row r="359" spans="1:27" ht="15.75" customHeight="1">
      <c r="A359" s="828"/>
      <c r="B359" s="828"/>
      <c r="C359" s="828"/>
      <c r="D359" s="828"/>
      <c r="E359" s="828"/>
      <c r="F359" s="828"/>
      <c r="G359" s="828"/>
      <c r="H359" s="828"/>
      <c r="I359" s="828"/>
      <c r="J359" s="828"/>
      <c r="K359" s="828"/>
      <c r="L359" s="830"/>
      <c r="M359" s="829"/>
      <c r="N359" s="829"/>
      <c r="O359" s="828"/>
      <c r="P359" s="828"/>
      <c r="Q359" s="828"/>
      <c r="R359" s="828"/>
      <c r="S359" s="828"/>
      <c r="T359" s="828"/>
      <c r="U359" s="828"/>
      <c r="V359" s="828"/>
      <c r="W359" s="828"/>
      <c r="X359" s="828"/>
      <c r="Y359" s="828"/>
      <c r="Z359" s="828"/>
      <c r="AA359" s="828"/>
    </row>
    <row r="360" spans="1:27" ht="15.75" customHeight="1">
      <c r="A360" s="828"/>
      <c r="B360" s="828"/>
      <c r="C360" s="828"/>
      <c r="D360" s="828"/>
      <c r="E360" s="828"/>
      <c r="F360" s="828"/>
      <c r="G360" s="828"/>
      <c r="H360" s="828"/>
      <c r="I360" s="828"/>
      <c r="J360" s="828"/>
      <c r="K360" s="828"/>
      <c r="L360" s="830"/>
      <c r="M360" s="829"/>
      <c r="N360" s="829"/>
      <c r="O360" s="828"/>
      <c r="P360" s="828"/>
      <c r="Q360" s="828"/>
      <c r="R360" s="828"/>
      <c r="S360" s="828"/>
      <c r="T360" s="828"/>
      <c r="U360" s="828"/>
      <c r="V360" s="828"/>
      <c r="W360" s="828"/>
      <c r="X360" s="828"/>
      <c r="Y360" s="828"/>
      <c r="Z360" s="828"/>
      <c r="AA360" s="828"/>
    </row>
    <row r="361" spans="1:27" ht="15.75" customHeight="1">
      <c r="A361" s="828"/>
      <c r="B361" s="828"/>
      <c r="C361" s="828"/>
      <c r="D361" s="828"/>
      <c r="E361" s="828"/>
      <c r="F361" s="828"/>
      <c r="G361" s="828"/>
      <c r="H361" s="828"/>
      <c r="I361" s="828"/>
      <c r="J361" s="828"/>
      <c r="K361" s="828"/>
      <c r="L361" s="830"/>
      <c r="M361" s="829"/>
      <c r="N361" s="829"/>
      <c r="O361" s="828"/>
      <c r="P361" s="828"/>
      <c r="Q361" s="828"/>
      <c r="R361" s="828"/>
      <c r="S361" s="828"/>
      <c r="T361" s="828"/>
      <c r="U361" s="828"/>
      <c r="V361" s="828"/>
      <c r="W361" s="828"/>
      <c r="X361" s="828"/>
      <c r="Y361" s="828"/>
      <c r="Z361" s="828"/>
      <c r="AA361" s="828"/>
    </row>
    <row r="362" spans="1:27" ht="15.75" customHeight="1">
      <c r="A362" s="828"/>
      <c r="B362" s="828"/>
      <c r="C362" s="828"/>
      <c r="D362" s="828"/>
      <c r="E362" s="828"/>
      <c r="F362" s="828"/>
      <c r="G362" s="828"/>
      <c r="H362" s="828"/>
      <c r="I362" s="828"/>
      <c r="J362" s="828"/>
      <c r="K362" s="828"/>
      <c r="L362" s="830"/>
      <c r="M362" s="829"/>
      <c r="N362" s="829"/>
      <c r="O362" s="828"/>
      <c r="P362" s="828"/>
      <c r="Q362" s="828"/>
      <c r="R362" s="828"/>
      <c r="S362" s="828"/>
      <c r="T362" s="828"/>
      <c r="U362" s="828"/>
      <c r="V362" s="828"/>
      <c r="W362" s="828"/>
      <c r="X362" s="828"/>
      <c r="Y362" s="828"/>
      <c r="Z362" s="828"/>
      <c r="AA362" s="828"/>
    </row>
    <row r="363" spans="1:27" ht="15.75" customHeight="1">
      <c r="A363" s="828"/>
      <c r="B363" s="828"/>
      <c r="C363" s="828"/>
      <c r="D363" s="828"/>
      <c r="E363" s="828"/>
      <c r="F363" s="828"/>
      <c r="G363" s="828"/>
      <c r="H363" s="828"/>
      <c r="I363" s="828"/>
      <c r="J363" s="828"/>
      <c r="K363" s="828"/>
      <c r="L363" s="830"/>
      <c r="M363" s="829"/>
      <c r="N363" s="829"/>
      <c r="O363" s="828"/>
      <c r="P363" s="828"/>
      <c r="Q363" s="828"/>
      <c r="R363" s="828"/>
      <c r="S363" s="828"/>
      <c r="T363" s="828"/>
      <c r="U363" s="828"/>
      <c r="V363" s="828"/>
      <c r="W363" s="828"/>
      <c r="X363" s="828"/>
      <c r="Y363" s="828"/>
      <c r="Z363" s="828"/>
      <c r="AA363" s="828"/>
    </row>
    <row r="364" spans="1:27" ht="15.75" customHeight="1">
      <c r="A364" s="828"/>
      <c r="B364" s="828"/>
      <c r="C364" s="828"/>
      <c r="D364" s="828"/>
      <c r="E364" s="828"/>
      <c r="F364" s="828"/>
      <c r="G364" s="828"/>
      <c r="H364" s="828"/>
      <c r="I364" s="828"/>
      <c r="J364" s="828"/>
      <c r="K364" s="828"/>
      <c r="L364" s="830"/>
      <c r="M364" s="829"/>
      <c r="N364" s="829"/>
      <c r="O364" s="828"/>
      <c r="P364" s="828"/>
      <c r="Q364" s="828"/>
      <c r="R364" s="828"/>
      <c r="S364" s="828"/>
      <c r="T364" s="828"/>
      <c r="U364" s="828"/>
      <c r="V364" s="828"/>
      <c r="W364" s="828"/>
      <c r="X364" s="828"/>
      <c r="Y364" s="828"/>
      <c r="Z364" s="828"/>
      <c r="AA364" s="828"/>
    </row>
    <row r="365" spans="1:27" ht="15.75" customHeight="1">
      <c r="A365" s="828"/>
      <c r="B365" s="828"/>
      <c r="C365" s="828"/>
      <c r="D365" s="828"/>
      <c r="E365" s="828"/>
      <c r="F365" s="828"/>
      <c r="G365" s="828"/>
      <c r="H365" s="828"/>
      <c r="I365" s="828"/>
      <c r="J365" s="828"/>
      <c r="K365" s="828"/>
      <c r="L365" s="830"/>
      <c r="M365" s="829"/>
      <c r="N365" s="829"/>
      <c r="O365" s="828"/>
      <c r="P365" s="828"/>
      <c r="Q365" s="828"/>
      <c r="R365" s="828"/>
      <c r="S365" s="828"/>
      <c r="T365" s="828"/>
      <c r="U365" s="828"/>
      <c r="V365" s="828"/>
      <c r="W365" s="828"/>
      <c r="X365" s="828"/>
      <c r="Y365" s="828"/>
      <c r="Z365" s="828"/>
      <c r="AA365" s="828"/>
    </row>
    <row r="366" spans="1:27" ht="15.75" customHeight="1">
      <c r="A366" s="828"/>
      <c r="B366" s="828"/>
      <c r="C366" s="828"/>
      <c r="D366" s="828"/>
      <c r="E366" s="828"/>
      <c r="F366" s="828"/>
      <c r="G366" s="828"/>
      <c r="H366" s="828"/>
      <c r="I366" s="828"/>
      <c r="J366" s="828"/>
      <c r="K366" s="828"/>
      <c r="L366" s="830"/>
      <c r="M366" s="829"/>
      <c r="N366" s="829"/>
      <c r="O366" s="828"/>
      <c r="P366" s="828"/>
      <c r="Q366" s="828"/>
      <c r="R366" s="828"/>
      <c r="S366" s="828"/>
      <c r="T366" s="828"/>
      <c r="U366" s="828"/>
      <c r="V366" s="828"/>
      <c r="W366" s="828"/>
      <c r="X366" s="828"/>
      <c r="Y366" s="828"/>
      <c r="Z366" s="828"/>
      <c r="AA366" s="828"/>
    </row>
    <row r="367" spans="1:27" ht="15.75" customHeight="1">
      <c r="A367" s="828"/>
      <c r="B367" s="828"/>
      <c r="C367" s="828"/>
      <c r="D367" s="828"/>
      <c r="E367" s="828"/>
      <c r="F367" s="828"/>
      <c r="G367" s="828"/>
      <c r="H367" s="828"/>
      <c r="I367" s="828"/>
      <c r="J367" s="828"/>
      <c r="K367" s="828"/>
      <c r="L367" s="830"/>
      <c r="M367" s="829"/>
      <c r="N367" s="829"/>
      <c r="O367" s="828"/>
      <c r="P367" s="828"/>
      <c r="Q367" s="828"/>
      <c r="R367" s="828"/>
      <c r="S367" s="828"/>
      <c r="T367" s="828"/>
      <c r="U367" s="828"/>
      <c r="V367" s="828"/>
      <c r="W367" s="828"/>
      <c r="X367" s="828"/>
      <c r="Y367" s="828"/>
      <c r="Z367" s="828"/>
      <c r="AA367" s="828"/>
    </row>
    <row r="368" spans="1:27" ht="15.75" customHeight="1">
      <c r="A368" s="828"/>
      <c r="B368" s="828"/>
      <c r="C368" s="828"/>
      <c r="D368" s="828"/>
      <c r="E368" s="828"/>
      <c r="F368" s="828"/>
      <c r="G368" s="828"/>
      <c r="H368" s="828"/>
      <c r="I368" s="828"/>
      <c r="J368" s="828"/>
      <c r="K368" s="828"/>
      <c r="L368" s="830"/>
      <c r="M368" s="829"/>
      <c r="N368" s="829"/>
      <c r="O368" s="828"/>
      <c r="P368" s="828"/>
      <c r="Q368" s="828"/>
      <c r="R368" s="828"/>
      <c r="S368" s="828"/>
      <c r="T368" s="828"/>
      <c r="U368" s="828"/>
      <c r="V368" s="828"/>
      <c r="W368" s="828"/>
      <c r="X368" s="828"/>
      <c r="Y368" s="828"/>
      <c r="Z368" s="828"/>
      <c r="AA368" s="828"/>
    </row>
    <row r="369" spans="1:27" ht="15.75" customHeight="1">
      <c r="A369" s="828"/>
      <c r="B369" s="828"/>
      <c r="C369" s="828"/>
      <c r="D369" s="828"/>
      <c r="E369" s="828"/>
      <c r="F369" s="828"/>
      <c r="G369" s="828"/>
      <c r="H369" s="828"/>
      <c r="I369" s="828"/>
      <c r="J369" s="828"/>
      <c r="K369" s="828"/>
      <c r="L369" s="830"/>
      <c r="M369" s="829"/>
      <c r="N369" s="829"/>
      <c r="O369" s="828"/>
      <c r="P369" s="828"/>
      <c r="Q369" s="828"/>
      <c r="R369" s="828"/>
      <c r="S369" s="828"/>
      <c r="T369" s="828"/>
      <c r="U369" s="828"/>
      <c r="V369" s="828"/>
      <c r="W369" s="828"/>
      <c r="X369" s="828"/>
      <c r="Y369" s="828"/>
      <c r="Z369" s="828"/>
      <c r="AA369" s="828"/>
    </row>
    <row r="370" spans="1:27" ht="15.75" customHeight="1">
      <c r="A370" s="828"/>
      <c r="B370" s="828"/>
      <c r="C370" s="828"/>
      <c r="D370" s="828"/>
      <c r="E370" s="828"/>
      <c r="F370" s="828"/>
      <c r="G370" s="828"/>
      <c r="H370" s="828"/>
      <c r="I370" s="828"/>
      <c r="J370" s="828"/>
      <c r="K370" s="828"/>
      <c r="L370" s="830"/>
      <c r="M370" s="829"/>
      <c r="N370" s="829"/>
      <c r="O370" s="828"/>
      <c r="P370" s="828"/>
      <c r="Q370" s="828"/>
      <c r="R370" s="828"/>
      <c r="S370" s="828"/>
      <c r="T370" s="828"/>
      <c r="U370" s="828"/>
      <c r="V370" s="828"/>
      <c r="W370" s="828"/>
      <c r="X370" s="828"/>
      <c r="Y370" s="828"/>
      <c r="Z370" s="828"/>
      <c r="AA370" s="828"/>
    </row>
    <row r="371" spans="1:27" ht="15.75" customHeight="1">
      <c r="A371" s="828"/>
      <c r="B371" s="828"/>
      <c r="C371" s="828"/>
      <c r="D371" s="828"/>
      <c r="E371" s="828"/>
      <c r="F371" s="828"/>
      <c r="G371" s="828"/>
      <c r="H371" s="828"/>
      <c r="I371" s="828"/>
      <c r="J371" s="828"/>
      <c r="K371" s="828"/>
      <c r="L371" s="830"/>
      <c r="M371" s="829"/>
      <c r="N371" s="829"/>
      <c r="O371" s="828"/>
      <c r="P371" s="828"/>
      <c r="Q371" s="828"/>
      <c r="R371" s="828"/>
      <c r="S371" s="828"/>
      <c r="T371" s="828"/>
      <c r="U371" s="828"/>
      <c r="V371" s="828"/>
      <c r="W371" s="828"/>
      <c r="X371" s="828"/>
      <c r="Y371" s="828"/>
      <c r="Z371" s="828"/>
      <c r="AA371" s="828"/>
    </row>
    <row r="372" spans="1:27" ht="15.75" customHeight="1">
      <c r="A372" s="828"/>
      <c r="B372" s="828"/>
      <c r="C372" s="828"/>
      <c r="D372" s="828"/>
      <c r="E372" s="828"/>
      <c r="F372" s="828"/>
      <c r="G372" s="828"/>
      <c r="H372" s="828"/>
      <c r="I372" s="828"/>
      <c r="J372" s="828"/>
      <c r="K372" s="828"/>
      <c r="L372" s="830"/>
      <c r="M372" s="829"/>
      <c r="N372" s="829"/>
      <c r="O372" s="828"/>
      <c r="P372" s="828"/>
      <c r="Q372" s="828"/>
      <c r="R372" s="828"/>
      <c r="S372" s="828"/>
      <c r="T372" s="828"/>
      <c r="U372" s="828"/>
      <c r="V372" s="828"/>
      <c r="W372" s="828"/>
      <c r="X372" s="828"/>
      <c r="Y372" s="828"/>
      <c r="Z372" s="828"/>
      <c r="AA372" s="828"/>
    </row>
    <row r="373" spans="1:27" ht="15.75" customHeight="1">
      <c r="A373" s="828"/>
      <c r="B373" s="828"/>
      <c r="C373" s="828"/>
      <c r="D373" s="828"/>
      <c r="E373" s="828"/>
      <c r="F373" s="828"/>
      <c r="G373" s="828"/>
      <c r="H373" s="828"/>
      <c r="I373" s="828"/>
      <c r="J373" s="828"/>
      <c r="K373" s="828"/>
      <c r="L373" s="830"/>
      <c r="M373" s="829"/>
      <c r="N373" s="829"/>
      <c r="O373" s="828"/>
      <c r="P373" s="828"/>
      <c r="Q373" s="828"/>
      <c r="R373" s="828"/>
      <c r="S373" s="828"/>
      <c r="T373" s="828"/>
      <c r="U373" s="828"/>
      <c r="V373" s="828"/>
      <c r="W373" s="828"/>
      <c r="X373" s="828"/>
      <c r="Y373" s="828"/>
      <c r="Z373" s="828"/>
      <c r="AA373" s="828"/>
    </row>
    <row r="374" spans="1:27" ht="15.75" customHeight="1">
      <c r="A374" s="828"/>
      <c r="B374" s="828"/>
      <c r="C374" s="828"/>
      <c r="D374" s="828"/>
      <c r="E374" s="828"/>
      <c r="F374" s="828"/>
      <c r="G374" s="828"/>
      <c r="H374" s="828"/>
      <c r="I374" s="828"/>
      <c r="J374" s="828"/>
      <c r="K374" s="828"/>
      <c r="L374" s="830"/>
      <c r="M374" s="829"/>
      <c r="N374" s="829"/>
      <c r="O374" s="828"/>
      <c r="P374" s="828"/>
      <c r="Q374" s="828"/>
      <c r="R374" s="828"/>
      <c r="S374" s="828"/>
      <c r="T374" s="828"/>
      <c r="U374" s="828"/>
      <c r="V374" s="828"/>
      <c r="W374" s="828"/>
      <c r="X374" s="828"/>
      <c r="Y374" s="828"/>
      <c r="Z374" s="828"/>
      <c r="AA374" s="828"/>
    </row>
    <row r="375" spans="1:27" ht="15.75" customHeight="1">
      <c r="A375" s="828"/>
      <c r="B375" s="828"/>
      <c r="C375" s="828"/>
      <c r="D375" s="828"/>
      <c r="E375" s="828"/>
      <c r="F375" s="828"/>
      <c r="G375" s="828"/>
      <c r="H375" s="828"/>
      <c r="I375" s="828"/>
      <c r="J375" s="828"/>
      <c r="K375" s="828"/>
      <c r="L375" s="830"/>
      <c r="M375" s="829"/>
      <c r="N375" s="829"/>
      <c r="O375" s="828"/>
      <c r="P375" s="828"/>
      <c r="Q375" s="828"/>
      <c r="R375" s="828"/>
      <c r="S375" s="828"/>
      <c r="T375" s="828"/>
      <c r="U375" s="828"/>
      <c r="V375" s="828"/>
      <c r="W375" s="828"/>
      <c r="X375" s="828"/>
      <c r="Y375" s="828"/>
      <c r="Z375" s="828"/>
      <c r="AA375" s="828"/>
    </row>
    <row r="376" spans="1:27" ht="15.75" customHeight="1">
      <c r="A376" s="828"/>
      <c r="B376" s="828"/>
      <c r="C376" s="828"/>
      <c r="D376" s="828"/>
      <c r="E376" s="828"/>
      <c r="F376" s="828"/>
      <c r="G376" s="828"/>
      <c r="H376" s="828"/>
      <c r="I376" s="828"/>
      <c r="J376" s="828"/>
      <c r="K376" s="828"/>
      <c r="L376" s="830"/>
      <c r="M376" s="829"/>
      <c r="N376" s="829"/>
      <c r="O376" s="828"/>
      <c r="P376" s="828"/>
      <c r="Q376" s="828"/>
      <c r="R376" s="828"/>
      <c r="S376" s="828"/>
      <c r="T376" s="828"/>
      <c r="U376" s="828"/>
      <c r="V376" s="828"/>
      <c r="W376" s="828"/>
      <c r="X376" s="828"/>
      <c r="Y376" s="828"/>
      <c r="Z376" s="828"/>
      <c r="AA376" s="828"/>
    </row>
    <row r="377" spans="1:27" ht="15.75" customHeight="1">
      <c r="A377" s="828"/>
      <c r="B377" s="828"/>
      <c r="C377" s="828"/>
      <c r="D377" s="828"/>
      <c r="E377" s="828"/>
      <c r="F377" s="828"/>
      <c r="G377" s="828"/>
      <c r="H377" s="828"/>
      <c r="I377" s="828"/>
      <c r="J377" s="828"/>
      <c r="K377" s="828"/>
      <c r="L377" s="830"/>
      <c r="M377" s="829"/>
      <c r="N377" s="829"/>
      <c r="O377" s="828"/>
      <c r="P377" s="828"/>
      <c r="Q377" s="828"/>
      <c r="R377" s="828"/>
      <c r="S377" s="828"/>
      <c r="T377" s="828"/>
      <c r="U377" s="828"/>
      <c r="V377" s="828"/>
      <c r="W377" s="828"/>
      <c r="X377" s="828"/>
      <c r="Y377" s="828"/>
      <c r="Z377" s="828"/>
      <c r="AA377" s="828"/>
    </row>
    <row r="378" spans="1:27" ht="15.75" customHeight="1">
      <c r="A378" s="828"/>
      <c r="B378" s="828"/>
      <c r="C378" s="828"/>
      <c r="D378" s="828"/>
      <c r="E378" s="828"/>
      <c r="F378" s="828"/>
      <c r="G378" s="828"/>
      <c r="H378" s="828"/>
      <c r="I378" s="828"/>
      <c r="J378" s="828"/>
      <c r="K378" s="828"/>
      <c r="L378" s="830"/>
      <c r="M378" s="829"/>
      <c r="N378" s="829"/>
      <c r="O378" s="828"/>
      <c r="P378" s="828"/>
      <c r="Q378" s="828"/>
      <c r="R378" s="828"/>
      <c r="S378" s="828"/>
      <c r="T378" s="828"/>
      <c r="U378" s="828"/>
      <c r="V378" s="828"/>
      <c r="W378" s="828"/>
      <c r="X378" s="828"/>
      <c r="Y378" s="828"/>
      <c r="Z378" s="828"/>
      <c r="AA378" s="828"/>
    </row>
    <row r="379" spans="1:27" ht="15.75" customHeight="1">
      <c r="A379" s="828"/>
      <c r="B379" s="828"/>
      <c r="C379" s="828"/>
      <c r="D379" s="828"/>
      <c r="E379" s="828"/>
      <c r="F379" s="828"/>
      <c r="G379" s="828"/>
      <c r="H379" s="828"/>
      <c r="I379" s="828"/>
      <c r="J379" s="828"/>
      <c r="K379" s="828"/>
      <c r="L379" s="830"/>
      <c r="M379" s="829"/>
      <c r="N379" s="829"/>
      <c r="O379" s="828"/>
      <c r="P379" s="828"/>
      <c r="Q379" s="828"/>
      <c r="R379" s="828"/>
      <c r="S379" s="828"/>
      <c r="T379" s="828"/>
      <c r="U379" s="828"/>
      <c r="V379" s="828"/>
      <c r="W379" s="828"/>
      <c r="X379" s="828"/>
      <c r="Y379" s="828"/>
      <c r="Z379" s="828"/>
      <c r="AA379" s="828"/>
    </row>
    <row r="380" spans="1:27" ht="15.75" customHeight="1">
      <c r="A380" s="828"/>
      <c r="B380" s="828"/>
      <c r="C380" s="828"/>
      <c r="D380" s="828"/>
      <c r="E380" s="828"/>
      <c r="F380" s="828"/>
      <c r="G380" s="828"/>
      <c r="H380" s="828"/>
      <c r="I380" s="828"/>
      <c r="J380" s="828"/>
      <c r="K380" s="828"/>
      <c r="L380" s="830"/>
      <c r="M380" s="829"/>
      <c r="N380" s="829"/>
      <c r="O380" s="828"/>
      <c r="P380" s="828"/>
      <c r="Q380" s="828"/>
      <c r="R380" s="828"/>
      <c r="S380" s="828"/>
      <c r="T380" s="828"/>
      <c r="U380" s="828"/>
      <c r="V380" s="828"/>
      <c r="W380" s="828"/>
      <c r="X380" s="828"/>
      <c r="Y380" s="828"/>
      <c r="Z380" s="828"/>
      <c r="AA380" s="828"/>
    </row>
    <row r="381" spans="1:27" ht="15.75" customHeight="1">
      <c r="A381" s="828"/>
      <c r="B381" s="828"/>
      <c r="C381" s="828"/>
      <c r="D381" s="828"/>
      <c r="E381" s="828"/>
      <c r="F381" s="828"/>
      <c r="G381" s="828"/>
      <c r="H381" s="828"/>
      <c r="I381" s="828"/>
      <c r="J381" s="828"/>
      <c r="K381" s="828"/>
      <c r="L381" s="830"/>
      <c r="M381" s="829"/>
      <c r="N381" s="829"/>
      <c r="O381" s="828"/>
      <c r="P381" s="828"/>
      <c r="Q381" s="828"/>
      <c r="R381" s="828"/>
      <c r="S381" s="828"/>
      <c r="T381" s="828"/>
      <c r="U381" s="828"/>
      <c r="V381" s="828"/>
      <c r="W381" s="828"/>
      <c r="X381" s="828"/>
      <c r="Y381" s="828"/>
      <c r="Z381" s="828"/>
      <c r="AA381" s="828"/>
    </row>
    <row r="382" spans="1:27" ht="15.75" customHeight="1">
      <c r="A382" s="828"/>
      <c r="B382" s="828"/>
      <c r="C382" s="828"/>
      <c r="D382" s="828"/>
      <c r="E382" s="828"/>
      <c r="F382" s="828"/>
      <c r="G382" s="828"/>
      <c r="H382" s="828"/>
      <c r="I382" s="828"/>
      <c r="J382" s="828"/>
      <c r="K382" s="828"/>
      <c r="L382" s="830"/>
      <c r="M382" s="829"/>
      <c r="N382" s="829"/>
      <c r="O382" s="828"/>
      <c r="P382" s="828"/>
      <c r="Q382" s="828"/>
      <c r="R382" s="828"/>
      <c r="S382" s="828"/>
      <c r="T382" s="828"/>
      <c r="U382" s="828"/>
      <c r="V382" s="828"/>
      <c r="W382" s="828"/>
      <c r="X382" s="828"/>
      <c r="Y382" s="828"/>
      <c r="Z382" s="828"/>
      <c r="AA382" s="828"/>
    </row>
    <row r="383" spans="1:27" ht="15.75" customHeight="1">
      <c r="A383" s="828"/>
      <c r="B383" s="828"/>
      <c r="C383" s="828"/>
      <c r="D383" s="828"/>
      <c r="E383" s="828"/>
      <c r="F383" s="828"/>
      <c r="G383" s="828"/>
      <c r="H383" s="828"/>
      <c r="I383" s="828"/>
      <c r="J383" s="828"/>
      <c r="K383" s="828"/>
      <c r="L383" s="830"/>
      <c r="M383" s="829"/>
      <c r="N383" s="829"/>
      <c r="O383" s="828"/>
      <c r="P383" s="828"/>
      <c r="Q383" s="828"/>
      <c r="R383" s="828"/>
      <c r="S383" s="828"/>
      <c r="T383" s="828"/>
      <c r="U383" s="828"/>
      <c r="V383" s="828"/>
      <c r="W383" s="828"/>
      <c r="X383" s="828"/>
      <c r="Y383" s="828"/>
      <c r="Z383" s="828"/>
      <c r="AA383" s="828"/>
    </row>
    <row r="384" spans="1:27" ht="15.75" customHeight="1">
      <c r="A384" s="828"/>
      <c r="B384" s="828"/>
      <c r="C384" s="828"/>
      <c r="D384" s="828"/>
      <c r="E384" s="828"/>
      <c r="F384" s="828"/>
      <c r="G384" s="828"/>
      <c r="H384" s="828"/>
      <c r="I384" s="828"/>
      <c r="J384" s="828"/>
      <c r="K384" s="828"/>
      <c r="L384" s="830"/>
      <c r="M384" s="829"/>
      <c r="N384" s="829"/>
      <c r="O384" s="828"/>
      <c r="P384" s="828"/>
      <c r="Q384" s="828"/>
      <c r="R384" s="828"/>
      <c r="S384" s="828"/>
      <c r="T384" s="828"/>
      <c r="U384" s="828"/>
      <c r="V384" s="828"/>
      <c r="W384" s="828"/>
      <c r="X384" s="828"/>
      <c r="Y384" s="828"/>
      <c r="Z384" s="828"/>
      <c r="AA384" s="828"/>
    </row>
    <row r="385" spans="1:27" ht="15.75" customHeight="1">
      <c r="A385" s="828"/>
      <c r="B385" s="828"/>
      <c r="C385" s="828"/>
      <c r="D385" s="828"/>
      <c r="E385" s="828"/>
      <c r="F385" s="828"/>
      <c r="G385" s="828"/>
      <c r="H385" s="828"/>
      <c r="I385" s="828"/>
      <c r="J385" s="828"/>
      <c r="K385" s="828"/>
      <c r="L385" s="830"/>
      <c r="M385" s="829"/>
      <c r="N385" s="829"/>
      <c r="O385" s="828"/>
      <c r="P385" s="828"/>
      <c r="Q385" s="828"/>
      <c r="R385" s="828"/>
      <c r="S385" s="828"/>
      <c r="T385" s="828"/>
      <c r="U385" s="828"/>
      <c r="V385" s="828"/>
      <c r="W385" s="828"/>
      <c r="X385" s="828"/>
      <c r="Y385" s="828"/>
      <c r="Z385" s="828"/>
      <c r="AA385" s="828"/>
    </row>
    <row r="386" spans="1:27" ht="15.75" customHeight="1">
      <c r="A386" s="828"/>
      <c r="B386" s="828"/>
      <c r="C386" s="828"/>
      <c r="D386" s="828"/>
      <c r="E386" s="828"/>
      <c r="F386" s="828"/>
      <c r="G386" s="828"/>
      <c r="H386" s="828"/>
      <c r="I386" s="828"/>
      <c r="J386" s="828"/>
      <c r="K386" s="828"/>
      <c r="L386" s="830"/>
      <c r="M386" s="829"/>
      <c r="N386" s="829"/>
      <c r="O386" s="828"/>
      <c r="P386" s="828"/>
      <c r="Q386" s="828"/>
      <c r="R386" s="828"/>
      <c r="S386" s="828"/>
      <c r="T386" s="828"/>
      <c r="U386" s="828"/>
      <c r="V386" s="828"/>
      <c r="W386" s="828"/>
      <c r="X386" s="828"/>
      <c r="Y386" s="828"/>
      <c r="Z386" s="828"/>
      <c r="AA386" s="828"/>
    </row>
    <row r="387" spans="1:27" ht="15.75" customHeight="1">
      <c r="A387" s="828"/>
      <c r="B387" s="828"/>
      <c r="C387" s="828"/>
      <c r="D387" s="828"/>
      <c r="E387" s="828"/>
      <c r="F387" s="828"/>
      <c r="G387" s="828"/>
      <c r="H387" s="828"/>
      <c r="I387" s="828"/>
      <c r="J387" s="828"/>
      <c r="K387" s="828"/>
      <c r="L387" s="830"/>
      <c r="M387" s="829"/>
      <c r="N387" s="829"/>
      <c r="O387" s="828"/>
      <c r="P387" s="828"/>
      <c r="Q387" s="828"/>
      <c r="R387" s="828"/>
      <c r="S387" s="828"/>
      <c r="T387" s="828"/>
      <c r="U387" s="828"/>
      <c r="V387" s="828"/>
      <c r="W387" s="828"/>
      <c r="X387" s="828"/>
      <c r="Y387" s="828"/>
      <c r="Z387" s="828"/>
      <c r="AA387" s="828"/>
    </row>
    <row r="388" spans="1:27" ht="15.75" customHeight="1">
      <c r="A388" s="828"/>
      <c r="B388" s="828"/>
      <c r="C388" s="828"/>
      <c r="D388" s="828"/>
      <c r="E388" s="828"/>
      <c r="F388" s="828"/>
      <c r="G388" s="828"/>
      <c r="H388" s="828"/>
      <c r="I388" s="828"/>
      <c r="J388" s="828"/>
      <c r="K388" s="828"/>
      <c r="L388" s="830"/>
      <c r="M388" s="829"/>
      <c r="N388" s="829"/>
      <c r="O388" s="828"/>
      <c r="P388" s="828"/>
      <c r="Q388" s="828"/>
      <c r="R388" s="828"/>
      <c r="S388" s="828"/>
      <c r="T388" s="828"/>
      <c r="U388" s="828"/>
      <c r="V388" s="828"/>
      <c r="W388" s="828"/>
      <c r="X388" s="828"/>
      <c r="Y388" s="828"/>
      <c r="Z388" s="828"/>
      <c r="AA388" s="828"/>
    </row>
    <row r="389" spans="1:27" ht="15.75" customHeight="1">
      <c r="A389" s="828"/>
      <c r="B389" s="828"/>
      <c r="C389" s="828"/>
      <c r="D389" s="828"/>
      <c r="E389" s="828"/>
      <c r="F389" s="828"/>
      <c r="G389" s="828"/>
      <c r="H389" s="828"/>
      <c r="I389" s="828"/>
      <c r="J389" s="828"/>
      <c r="K389" s="828"/>
      <c r="L389" s="830"/>
      <c r="M389" s="829"/>
      <c r="N389" s="829"/>
      <c r="O389" s="828"/>
      <c r="P389" s="828"/>
      <c r="Q389" s="828"/>
      <c r="R389" s="828"/>
      <c r="S389" s="828"/>
      <c r="T389" s="828"/>
      <c r="U389" s="828"/>
      <c r="V389" s="828"/>
      <c r="W389" s="828"/>
      <c r="X389" s="828"/>
      <c r="Y389" s="828"/>
      <c r="Z389" s="828"/>
      <c r="AA389" s="828"/>
    </row>
    <row r="390" spans="1:27" ht="15.75" customHeight="1">
      <c r="A390" s="828"/>
      <c r="B390" s="828"/>
      <c r="C390" s="828"/>
      <c r="D390" s="828"/>
      <c r="E390" s="828"/>
      <c r="F390" s="828"/>
      <c r="G390" s="828"/>
      <c r="H390" s="828"/>
      <c r="I390" s="828"/>
      <c r="J390" s="828"/>
      <c r="K390" s="828"/>
      <c r="L390" s="830"/>
      <c r="M390" s="829"/>
      <c r="N390" s="829"/>
      <c r="O390" s="828"/>
      <c r="P390" s="828"/>
      <c r="Q390" s="828"/>
      <c r="R390" s="828"/>
      <c r="S390" s="828"/>
      <c r="T390" s="828"/>
      <c r="U390" s="828"/>
      <c r="V390" s="828"/>
      <c r="W390" s="828"/>
      <c r="X390" s="828"/>
      <c r="Y390" s="828"/>
      <c r="Z390" s="828"/>
      <c r="AA390" s="828"/>
    </row>
    <row r="391" spans="1:27" ht="15.75" customHeight="1">
      <c r="A391" s="828"/>
      <c r="B391" s="828"/>
      <c r="C391" s="828"/>
      <c r="D391" s="828"/>
      <c r="E391" s="828"/>
      <c r="F391" s="828"/>
      <c r="G391" s="828"/>
      <c r="H391" s="828"/>
      <c r="I391" s="828"/>
      <c r="J391" s="828"/>
      <c r="K391" s="828"/>
      <c r="L391" s="830"/>
      <c r="M391" s="829"/>
      <c r="N391" s="829"/>
      <c r="O391" s="828"/>
      <c r="P391" s="828"/>
      <c r="Q391" s="828"/>
      <c r="R391" s="828"/>
      <c r="S391" s="828"/>
      <c r="T391" s="828"/>
      <c r="U391" s="828"/>
      <c r="V391" s="828"/>
      <c r="W391" s="828"/>
      <c r="X391" s="828"/>
      <c r="Y391" s="828"/>
      <c r="Z391" s="828"/>
      <c r="AA391" s="828"/>
    </row>
    <row r="392" spans="1:27" ht="15.75" customHeight="1">
      <c r="A392" s="828"/>
      <c r="B392" s="828"/>
      <c r="C392" s="828"/>
      <c r="D392" s="828"/>
      <c r="E392" s="828"/>
      <c r="F392" s="828"/>
      <c r="G392" s="828"/>
      <c r="H392" s="828"/>
      <c r="I392" s="828"/>
      <c r="J392" s="828"/>
      <c r="K392" s="828"/>
      <c r="L392" s="830"/>
      <c r="M392" s="829"/>
      <c r="N392" s="829"/>
      <c r="O392" s="828"/>
      <c r="P392" s="828"/>
      <c r="Q392" s="828"/>
      <c r="R392" s="828"/>
      <c r="S392" s="828"/>
      <c r="T392" s="828"/>
      <c r="U392" s="828"/>
      <c r="V392" s="828"/>
      <c r="W392" s="828"/>
      <c r="X392" s="828"/>
      <c r="Y392" s="828"/>
      <c r="Z392" s="828"/>
      <c r="AA392" s="828"/>
    </row>
    <row r="393" spans="1:27" ht="15.75" customHeight="1">
      <c r="A393" s="828"/>
      <c r="B393" s="828"/>
      <c r="C393" s="828"/>
      <c r="D393" s="828"/>
      <c r="E393" s="828"/>
      <c r="F393" s="828"/>
      <c r="G393" s="828"/>
      <c r="H393" s="828"/>
      <c r="I393" s="828"/>
      <c r="J393" s="828"/>
      <c r="K393" s="828"/>
      <c r="L393" s="830"/>
      <c r="M393" s="829"/>
      <c r="N393" s="829"/>
      <c r="O393" s="828"/>
      <c r="P393" s="828"/>
      <c r="Q393" s="828"/>
      <c r="R393" s="828"/>
      <c r="S393" s="828"/>
      <c r="T393" s="828"/>
      <c r="U393" s="828"/>
      <c r="V393" s="828"/>
      <c r="W393" s="828"/>
      <c r="X393" s="828"/>
      <c r="Y393" s="828"/>
      <c r="Z393" s="828"/>
      <c r="AA393" s="828"/>
    </row>
    <row r="394" spans="1:27" ht="15.75" customHeight="1">
      <c r="A394" s="828"/>
      <c r="B394" s="828"/>
      <c r="C394" s="828"/>
      <c r="D394" s="828"/>
      <c r="E394" s="828"/>
      <c r="F394" s="828"/>
      <c r="G394" s="828"/>
      <c r="H394" s="828"/>
      <c r="I394" s="828"/>
      <c r="J394" s="828"/>
      <c r="K394" s="828"/>
      <c r="L394" s="830"/>
      <c r="M394" s="829"/>
      <c r="N394" s="829"/>
      <c r="O394" s="828"/>
      <c r="P394" s="828"/>
      <c r="Q394" s="828"/>
      <c r="R394" s="828"/>
      <c r="S394" s="828"/>
      <c r="T394" s="828"/>
      <c r="U394" s="828"/>
      <c r="V394" s="828"/>
      <c r="W394" s="828"/>
      <c r="X394" s="828"/>
      <c r="Y394" s="828"/>
      <c r="Z394" s="828"/>
      <c r="AA394" s="828"/>
    </row>
    <row r="395" spans="1:27" ht="15.75" customHeight="1">
      <c r="A395" s="828"/>
      <c r="B395" s="828"/>
      <c r="C395" s="828"/>
      <c r="D395" s="828"/>
      <c r="E395" s="828"/>
      <c r="F395" s="828"/>
      <c r="G395" s="828"/>
      <c r="H395" s="828"/>
      <c r="I395" s="828"/>
      <c r="J395" s="828"/>
      <c r="K395" s="828"/>
      <c r="L395" s="830"/>
      <c r="M395" s="829"/>
      <c r="N395" s="829"/>
      <c r="O395" s="828"/>
      <c r="P395" s="828"/>
      <c r="Q395" s="828"/>
      <c r="R395" s="828"/>
      <c r="S395" s="828"/>
      <c r="T395" s="828"/>
      <c r="U395" s="828"/>
      <c r="V395" s="828"/>
      <c r="W395" s="828"/>
      <c r="X395" s="828"/>
      <c r="Y395" s="828"/>
      <c r="Z395" s="828"/>
      <c r="AA395" s="828"/>
    </row>
    <row r="396" spans="1:27" ht="15.75" customHeight="1">
      <c r="A396" s="828"/>
      <c r="B396" s="828"/>
      <c r="C396" s="828"/>
      <c r="D396" s="828"/>
      <c r="E396" s="828"/>
      <c r="F396" s="828"/>
      <c r="G396" s="828"/>
      <c r="H396" s="828"/>
      <c r="I396" s="828"/>
      <c r="J396" s="828"/>
      <c r="K396" s="828"/>
      <c r="L396" s="830"/>
      <c r="M396" s="829"/>
      <c r="N396" s="829"/>
      <c r="O396" s="828"/>
      <c r="P396" s="828"/>
      <c r="Q396" s="828"/>
      <c r="R396" s="828"/>
      <c r="S396" s="828"/>
      <c r="T396" s="828"/>
      <c r="U396" s="828"/>
      <c r="V396" s="828"/>
      <c r="W396" s="828"/>
      <c r="X396" s="828"/>
      <c r="Y396" s="828"/>
      <c r="Z396" s="828"/>
      <c r="AA396" s="828"/>
    </row>
    <row r="397" spans="1:27" ht="15.75" customHeight="1">
      <c r="A397" s="828"/>
      <c r="B397" s="828"/>
      <c r="C397" s="828"/>
      <c r="D397" s="828"/>
      <c r="E397" s="828"/>
      <c r="F397" s="828"/>
      <c r="G397" s="828"/>
      <c r="H397" s="828"/>
      <c r="I397" s="828"/>
      <c r="J397" s="828"/>
      <c r="K397" s="828"/>
      <c r="L397" s="830"/>
      <c r="M397" s="829"/>
      <c r="N397" s="829"/>
      <c r="O397" s="828"/>
      <c r="P397" s="828"/>
      <c r="Q397" s="828"/>
      <c r="R397" s="828"/>
      <c r="S397" s="828"/>
      <c r="T397" s="828"/>
      <c r="U397" s="828"/>
      <c r="V397" s="828"/>
      <c r="W397" s="828"/>
      <c r="X397" s="828"/>
      <c r="Y397" s="828"/>
      <c r="Z397" s="828"/>
      <c r="AA397" s="828"/>
    </row>
    <row r="398" spans="1:27" ht="15.75" customHeight="1">
      <c r="A398" s="828"/>
      <c r="B398" s="828"/>
      <c r="C398" s="828"/>
      <c r="D398" s="828"/>
      <c r="E398" s="828"/>
      <c r="F398" s="828"/>
      <c r="G398" s="828"/>
      <c r="H398" s="828"/>
      <c r="I398" s="828"/>
      <c r="J398" s="828"/>
      <c r="K398" s="828"/>
      <c r="L398" s="830"/>
      <c r="M398" s="829"/>
      <c r="N398" s="829"/>
      <c r="O398" s="828"/>
      <c r="P398" s="828"/>
      <c r="Q398" s="828"/>
      <c r="R398" s="828"/>
      <c r="S398" s="828"/>
      <c r="T398" s="828"/>
      <c r="U398" s="828"/>
      <c r="V398" s="828"/>
      <c r="W398" s="828"/>
      <c r="X398" s="828"/>
      <c r="Y398" s="828"/>
      <c r="Z398" s="828"/>
      <c r="AA398" s="828"/>
    </row>
    <row r="399" spans="1:27" ht="15.75" customHeight="1">
      <c r="A399" s="828"/>
      <c r="B399" s="828"/>
      <c r="C399" s="828"/>
      <c r="D399" s="828"/>
      <c r="E399" s="828"/>
      <c r="F399" s="828"/>
      <c r="G399" s="828"/>
      <c r="H399" s="828"/>
      <c r="I399" s="828"/>
      <c r="J399" s="828"/>
      <c r="K399" s="828"/>
      <c r="L399" s="830"/>
      <c r="M399" s="829"/>
      <c r="N399" s="829"/>
      <c r="O399" s="828"/>
      <c r="P399" s="828"/>
      <c r="Q399" s="828"/>
      <c r="R399" s="828"/>
      <c r="S399" s="828"/>
      <c r="T399" s="828"/>
      <c r="U399" s="828"/>
      <c r="V399" s="828"/>
      <c r="W399" s="828"/>
      <c r="X399" s="828"/>
      <c r="Y399" s="828"/>
      <c r="Z399" s="828"/>
      <c r="AA399" s="828"/>
    </row>
    <row r="400" spans="1:27" ht="15.75" customHeight="1">
      <c r="A400" s="828"/>
      <c r="B400" s="828"/>
      <c r="C400" s="828"/>
      <c r="D400" s="828"/>
      <c r="E400" s="828"/>
      <c r="F400" s="828"/>
      <c r="G400" s="828"/>
      <c r="H400" s="828"/>
      <c r="I400" s="828"/>
      <c r="J400" s="828"/>
      <c r="K400" s="828"/>
      <c r="L400" s="830"/>
      <c r="M400" s="829"/>
      <c r="N400" s="829"/>
      <c r="O400" s="828"/>
      <c r="P400" s="828"/>
      <c r="Q400" s="828"/>
      <c r="R400" s="828"/>
      <c r="S400" s="828"/>
      <c r="T400" s="828"/>
      <c r="U400" s="828"/>
      <c r="V400" s="828"/>
      <c r="W400" s="828"/>
      <c r="X400" s="828"/>
      <c r="Y400" s="828"/>
      <c r="Z400" s="828"/>
      <c r="AA400" s="828"/>
    </row>
    <row r="401" spans="1:27" ht="15.75" customHeight="1">
      <c r="A401" s="828"/>
      <c r="B401" s="828"/>
      <c r="C401" s="828"/>
      <c r="D401" s="828"/>
      <c r="E401" s="828"/>
      <c r="F401" s="828"/>
      <c r="G401" s="828"/>
      <c r="H401" s="828"/>
      <c r="I401" s="828"/>
      <c r="J401" s="828"/>
      <c r="K401" s="828"/>
      <c r="L401" s="830"/>
      <c r="M401" s="829"/>
      <c r="N401" s="829"/>
      <c r="O401" s="828"/>
      <c r="P401" s="828"/>
      <c r="Q401" s="828"/>
      <c r="R401" s="828"/>
      <c r="S401" s="828"/>
      <c r="T401" s="828"/>
      <c r="U401" s="828"/>
      <c r="V401" s="828"/>
      <c r="W401" s="828"/>
      <c r="X401" s="828"/>
      <c r="Y401" s="828"/>
      <c r="Z401" s="828"/>
      <c r="AA401" s="828"/>
    </row>
    <row r="402" spans="1:27" ht="15.75" customHeight="1">
      <c r="A402" s="828"/>
      <c r="B402" s="828"/>
      <c r="C402" s="828"/>
      <c r="D402" s="828"/>
      <c r="E402" s="828"/>
      <c r="F402" s="828"/>
      <c r="G402" s="828"/>
      <c r="H402" s="828"/>
      <c r="I402" s="828"/>
      <c r="J402" s="828"/>
      <c r="K402" s="828"/>
      <c r="L402" s="830"/>
      <c r="M402" s="829"/>
      <c r="N402" s="829"/>
      <c r="O402" s="828"/>
      <c r="P402" s="828"/>
      <c r="Q402" s="828"/>
      <c r="R402" s="828"/>
      <c r="S402" s="828"/>
      <c r="T402" s="828"/>
      <c r="U402" s="828"/>
      <c r="V402" s="828"/>
      <c r="W402" s="828"/>
      <c r="X402" s="828"/>
      <c r="Y402" s="828"/>
      <c r="Z402" s="828"/>
      <c r="AA402" s="828"/>
    </row>
    <row r="403" spans="1:27" ht="15.75" customHeight="1">
      <c r="A403" s="828"/>
      <c r="B403" s="828"/>
      <c r="C403" s="828"/>
      <c r="D403" s="828"/>
      <c r="E403" s="828"/>
      <c r="F403" s="828"/>
      <c r="G403" s="828"/>
      <c r="H403" s="828"/>
      <c r="I403" s="828"/>
      <c r="J403" s="828"/>
      <c r="K403" s="828"/>
      <c r="L403" s="830"/>
      <c r="M403" s="829"/>
      <c r="N403" s="829"/>
      <c r="O403" s="828"/>
      <c r="P403" s="828"/>
      <c r="Q403" s="828"/>
      <c r="R403" s="828"/>
      <c r="S403" s="828"/>
      <c r="T403" s="828"/>
      <c r="U403" s="828"/>
      <c r="V403" s="828"/>
      <c r="W403" s="828"/>
      <c r="X403" s="828"/>
      <c r="Y403" s="828"/>
      <c r="Z403" s="828"/>
      <c r="AA403" s="828"/>
    </row>
    <row r="404" spans="1:27" ht="15.75" customHeight="1">
      <c r="A404" s="828"/>
      <c r="B404" s="828"/>
      <c r="C404" s="828"/>
      <c r="D404" s="828"/>
      <c r="E404" s="828"/>
      <c r="F404" s="828"/>
      <c r="G404" s="828"/>
      <c r="H404" s="828"/>
      <c r="I404" s="828"/>
      <c r="J404" s="828"/>
      <c r="K404" s="828"/>
      <c r="L404" s="830"/>
      <c r="M404" s="829"/>
      <c r="N404" s="829"/>
      <c r="O404" s="828"/>
      <c r="P404" s="828"/>
      <c r="Q404" s="828"/>
      <c r="R404" s="828"/>
      <c r="S404" s="828"/>
      <c r="T404" s="828"/>
      <c r="U404" s="828"/>
      <c r="V404" s="828"/>
      <c r="W404" s="828"/>
      <c r="X404" s="828"/>
      <c r="Y404" s="828"/>
      <c r="Z404" s="828"/>
      <c r="AA404" s="828"/>
    </row>
    <row r="405" spans="1:27" ht="15.75" customHeight="1">
      <c r="A405" s="828"/>
      <c r="B405" s="828"/>
      <c r="C405" s="828"/>
      <c r="D405" s="828"/>
      <c r="E405" s="828"/>
      <c r="F405" s="828"/>
      <c r="G405" s="828"/>
      <c r="H405" s="828"/>
      <c r="I405" s="828"/>
      <c r="J405" s="828"/>
      <c r="K405" s="828"/>
      <c r="L405" s="830"/>
      <c r="M405" s="829"/>
      <c r="N405" s="829"/>
      <c r="O405" s="828"/>
      <c r="P405" s="828"/>
      <c r="Q405" s="828"/>
      <c r="R405" s="828"/>
      <c r="S405" s="828"/>
      <c r="T405" s="828"/>
      <c r="U405" s="828"/>
      <c r="V405" s="828"/>
      <c r="W405" s="828"/>
      <c r="X405" s="828"/>
      <c r="Y405" s="828"/>
      <c r="Z405" s="828"/>
      <c r="AA405" s="828"/>
    </row>
    <row r="406" spans="1:27" ht="15.75" customHeight="1">
      <c r="A406" s="828"/>
      <c r="B406" s="828"/>
      <c r="C406" s="828"/>
      <c r="D406" s="828"/>
      <c r="E406" s="828"/>
      <c r="F406" s="828"/>
      <c r="G406" s="828"/>
      <c r="H406" s="828"/>
      <c r="I406" s="828"/>
      <c r="J406" s="828"/>
      <c r="K406" s="828"/>
      <c r="L406" s="830"/>
      <c r="M406" s="829"/>
      <c r="N406" s="829"/>
      <c r="O406" s="828"/>
      <c r="P406" s="828"/>
      <c r="Q406" s="828"/>
      <c r="R406" s="828"/>
      <c r="S406" s="828"/>
      <c r="T406" s="828"/>
      <c r="U406" s="828"/>
      <c r="V406" s="828"/>
      <c r="W406" s="828"/>
      <c r="X406" s="828"/>
      <c r="Y406" s="828"/>
      <c r="Z406" s="828"/>
      <c r="AA406" s="828"/>
    </row>
    <row r="407" spans="1:27" ht="15.75" customHeight="1">
      <c r="A407" s="828"/>
      <c r="B407" s="828"/>
      <c r="C407" s="828"/>
      <c r="D407" s="828"/>
      <c r="E407" s="828"/>
      <c r="F407" s="828"/>
      <c r="G407" s="828"/>
      <c r="H407" s="828"/>
      <c r="I407" s="828"/>
      <c r="J407" s="828"/>
      <c r="K407" s="828"/>
      <c r="L407" s="830"/>
      <c r="M407" s="829"/>
      <c r="N407" s="829"/>
      <c r="O407" s="828"/>
      <c r="P407" s="828"/>
      <c r="Q407" s="828"/>
      <c r="R407" s="828"/>
      <c r="S407" s="828"/>
      <c r="T407" s="828"/>
      <c r="U407" s="828"/>
      <c r="V407" s="828"/>
      <c r="W407" s="828"/>
      <c r="X407" s="828"/>
      <c r="Y407" s="828"/>
      <c r="Z407" s="828"/>
      <c r="AA407" s="828"/>
    </row>
    <row r="408" spans="1:27" ht="15.75" customHeight="1">
      <c r="A408" s="828"/>
      <c r="B408" s="828"/>
      <c r="C408" s="828"/>
      <c r="D408" s="828"/>
      <c r="E408" s="828"/>
      <c r="F408" s="828"/>
      <c r="G408" s="828"/>
      <c r="H408" s="828"/>
      <c r="I408" s="828"/>
      <c r="J408" s="828"/>
      <c r="K408" s="828"/>
      <c r="L408" s="830"/>
      <c r="M408" s="829"/>
      <c r="N408" s="829"/>
      <c r="O408" s="828"/>
      <c r="P408" s="828"/>
      <c r="Q408" s="828"/>
      <c r="R408" s="828"/>
      <c r="S408" s="828"/>
      <c r="T408" s="828"/>
      <c r="U408" s="828"/>
      <c r="V408" s="828"/>
      <c r="W408" s="828"/>
      <c r="X408" s="828"/>
      <c r="Y408" s="828"/>
      <c r="Z408" s="828"/>
      <c r="AA408" s="828"/>
    </row>
    <row r="409" spans="1:27" ht="15.75" customHeight="1">
      <c r="A409" s="828"/>
      <c r="B409" s="828"/>
      <c r="C409" s="828"/>
      <c r="D409" s="828"/>
      <c r="E409" s="828"/>
      <c r="F409" s="828"/>
      <c r="G409" s="828"/>
      <c r="H409" s="828"/>
      <c r="I409" s="828"/>
      <c r="J409" s="828"/>
      <c r="K409" s="828"/>
      <c r="L409" s="830"/>
      <c r="M409" s="829"/>
      <c r="N409" s="829"/>
      <c r="O409" s="828"/>
      <c r="P409" s="828"/>
      <c r="Q409" s="828"/>
      <c r="R409" s="828"/>
      <c r="S409" s="828"/>
      <c r="T409" s="828"/>
      <c r="U409" s="828"/>
      <c r="V409" s="828"/>
      <c r="W409" s="828"/>
      <c r="X409" s="828"/>
      <c r="Y409" s="828"/>
      <c r="Z409" s="828"/>
      <c r="AA409" s="828"/>
    </row>
    <row r="410" spans="1:27" ht="15.75" customHeight="1">
      <c r="A410" s="828"/>
      <c r="B410" s="828"/>
      <c r="C410" s="828"/>
      <c r="D410" s="828"/>
      <c r="E410" s="828"/>
      <c r="F410" s="828"/>
      <c r="G410" s="828"/>
      <c r="H410" s="828"/>
      <c r="I410" s="828"/>
      <c r="J410" s="828"/>
      <c r="K410" s="828"/>
      <c r="L410" s="830"/>
      <c r="M410" s="829"/>
      <c r="N410" s="829"/>
      <c r="O410" s="828"/>
      <c r="P410" s="828"/>
      <c r="Q410" s="828"/>
      <c r="R410" s="828"/>
      <c r="S410" s="828"/>
      <c r="T410" s="828"/>
      <c r="U410" s="828"/>
      <c r="V410" s="828"/>
      <c r="W410" s="828"/>
      <c r="X410" s="828"/>
      <c r="Y410" s="828"/>
      <c r="Z410" s="828"/>
      <c r="AA410" s="828"/>
    </row>
    <row r="411" spans="1:27" ht="15.75" customHeight="1">
      <c r="A411" s="828"/>
      <c r="B411" s="828"/>
      <c r="C411" s="828"/>
      <c r="D411" s="828"/>
      <c r="E411" s="828"/>
      <c r="F411" s="828"/>
      <c r="G411" s="828"/>
      <c r="H411" s="828"/>
      <c r="I411" s="828"/>
      <c r="J411" s="828"/>
      <c r="K411" s="828"/>
      <c r="L411" s="830"/>
      <c r="M411" s="829"/>
      <c r="N411" s="829"/>
      <c r="O411" s="828"/>
      <c r="P411" s="828"/>
      <c r="Q411" s="828"/>
      <c r="R411" s="828"/>
      <c r="S411" s="828"/>
      <c r="T411" s="828"/>
      <c r="U411" s="828"/>
      <c r="V411" s="828"/>
      <c r="W411" s="828"/>
      <c r="X411" s="828"/>
      <c r="Y411" s="828"/>
      <c r="Z411" s="828"/>
      <c r="AA411" s="828"/>
    </row>
    <row r="412" spans="1:27" ht="15.75" customHeight="1">
      <c r="A412" s="828"/>
      <c r="B412" s="828"/>
      <c r="C412" s="828"/>
      <c r="D412" s="828"/>
      <c r="E412" s="828"/>
      <c r="F412" s="828"/>
      <c r="G412" s="828"/>
      <c r="H412" s="828"/>
      <c r="I412" s="828"/>
      <c r="J412" s="828"/>
      <c r="K412" s="828"/>
      <c r="L412" s="830"/>
      <c r="M412" s="829"/>
      <c r="N412" s="829"/>
      <c r="O412" s="828"/>
      <c r="P412" s="828"/>
      <c r="Q412" s="828"/>
      <c r="R412" s="828"/>
      <c r="S412" s="828"/>
      <c r="T412" s="828"/>
      <c r="U412" s="828"/>
      <c r="V412" s="828"/>
      <c r="W412" s="828"/>
      <c r="X412" s="828"/>
      <c r="Y412" s="828"/>
      <c r="Z412" s="828"/>
      <c r="AA412" s="828"/>
    </row>
    <row r="413" spans="1:27" ht="15.75" customHeight="1">
      <c r="A413" s="828"/>
      <c r="B413" s="828"/>
      <c r="C413" s="828"/>
      <c r="D413" s="828"/>
      <c r="E413" s="828"/>
      <c r="F413" s="828"/>
      <c r="G413" s="828"/>
      <c r="H413" s="828"/>
      <c r="I413" s="828"/>
      <c r="J413" s="828"/>
      <c r="K413" s="828"/>
      <c r="L413" s="830"/>
      <c r="M413" s="829"/>
      <c r="N413" s="829"/>
      <c r="O413" s="828"/>
      <c r="P413" s="828"/>
      <c r="Q413" s="828"/>
      <c r="R413" s="828"/>
      <c r="S413" s="828"/>
      <c r="T413" s="828"/>
      <c r="U413" s="828"/>
      <c r="V413" s="828"/>
      <c r="W413" s="828"/>
      <c r="X413" s="828"/>
      <c r="Y413" s="828"/>
      <c r="Z413" s="828"/>
      <c r="AA413" s="828"/>
    </row>
    <row r="414" spans="1:27" ht="15.75" customHeight="1">
      <c r="A414" s="828"/>
      <c r="B414" s="828"/>
      <c r="C414" s="828"/>
      <c r="D414" s="828"/>
      <c r="E414" s="828"/>
      <c r="F414" s="828"/>
      <c r="G414" s="828"/>
      <c r="H414" s="828"/>
      <c r="I414" s="828"/>
      <c r="J414" s="828"/>
      <c r="K414" s="828"/>
      <c r="L414" s="830"/>
      <c r="M414" s="829"/>
      <c r="N414" s="829"/>
      <c r="O414" s="828"/>
      <c r="P414" s="828"/>
      <c r="Q414" s="828"/>
      <c r="R414" s="828"/>
      <c r="S414" s="828"/>
      <c r="T414" s="828"/>
      <c r="U414" s="828"/>
      <c r="V414" s="828"/>
      <c r="W414" s="828"/>
      <c r="X414" s="828"/>
      <c r="Y414" s="828"/>
      <c r="Z414" s="828"/>
      <c r="AA414" s="828"/>
    </row>
    <row r="415" spans="1:27" ht="15.75" customHeight="1">
      <c r="A415" s="828"/>
      <c r="B415" s="828"/>
      <c r="C415" s="828"/>
      <c r="D415" s="828"/>
      <c r="E415" s="828"/>
      <c r="F415" s="828"/>
      <c r="G415" s="828"/>
      <c r="H415" s="828"/>
      <c r="I415" s="828"/>
      <c r="J415" s="828"/>
      <c r="K415" s="828"/>
      <c r="L415" s="830"/>
      <c r="M415" s="829"/>
      <c r="N415" s="829"/>
      <c r="O415" s="828"/>
      <c r="P415" s="828"/>
      <c r="Q415" s="828"/>
      <c r="R415" s="828"/>
      <c r="S415" s="828"/>
      <c r="T415" s="828"/>
      <c r="U415" s="828"/>
      <c r="V415" s="828"/>
      <c r="W415" s="828"/>
      <c r="X415" s="828"/>
      <c r="Y415" s="828"/>
      <c r="Z415" s="828"/>
      <c r="AA415" s="828"/>
    </row>
    <row r="416" spans="1:27" ht="15.75" customHeight="1">
      <c r="A416" s="828"/>
      <c r="B416" s="828"/>
      <c r="C416" s="828"/>
      <c r="D416" s="828"/>
      <c r="E416" s="828"/>
      <c r="F416" s="828"/>
      <c r="G416" s="828"/>
      <c r="H416" s="828"/>
      <c r="I416" s="828"/>
      <c r="J416" s="828"/>
      <c r="K416" s="828"/>
      <c r="L416" s="830"/>
      <c r="M416" s="829"/>
      <c r="N416" s="829"/>
      <c r="O416" s="828"/>
      <c r="P416" s="828"/>
      <c r="Q416" s="828"/>
      <c r="R416" s="828"/>
      <c r="S416" s="828"/>
      <c r="T416" s="828"/>
      <c r="U416" s="828"/>
      <c r="V416" s="828"/>
      <c r="W416" s="828"/>
      <c r="X416" s="828"/>
      <c r="Y416" s="828"/>
      <c r="Z416" s="828"/>
      <c r="AA416" s="828"/>
    </row>
    <row r="417" spans="1:27" ht="15.75" customHeight="1">
      <c r="A417" s="828"/>
      <c r="B417" s="828"/>
      <c r="C417" s="828"/>
      <c r="D417" s="828"/>
      <c r="E417" s="828"/>
      <c r="F417" s="828"/>
      <c r="G417" s="828"/>
      <c r="H417" s="828"/>
      <c r="I417" s="828"/>
      <c r="J417" s="828"/>
      <c r="K417" s="828"/>
      <c r="L417" s="830"/>
      <c r="M417" s="829"/>
      <c r="N417" s="829"/>
      <c r="O417" s="828"/>
      <c r="P417" s="828"/>
      <c r="Q417" s="828"/>
      <c r="R417" s="828"/>
      <c r="S417" s="828"/>
      <c r="T417" s="828"/>
      <c r="U417" s="828"/>
      <c r="V417" s="828"/>
      <c r="W417" s="828"/>
      <c r="X417" s="828"/>
      <c r="Y417" s="828"/>
      <c r="Z417" s="828"/>
      <c r="AA417" s="828"/>
    </row>
    <row r="418" spans="1:27" ht="15.75" customHeight="1">
      <c r="A418" s="828"/>
      <c r="B418" s="828"/>
      <c r="C418" s="828"/>
      <c r="D418" s="828"/>
      <c r="E418" s="828"/>
      <c r="F418" s="828"/>
      <c r="G418" s="828"/>
      <c r="H418" s="828"/>
      <c r="I418" s="828"/>
      <c r="J418" s="828"/>
      <c r="K418" s="828"/>
      <c r="L418" s="830"/>
      <c r="M418" s="829"/>
      <c r="N418" s="829"/>
      <c r="O418" s="828"/>
      <c r="P418" s="828"/>
      <c r="Q418" s="828"/>
      <c r="R418" s="828"/>
      <c r="S418" s="828"/>
      <c r="T418" s="828"/>
      <c r="U418" s="828"/>
      <c r="V418" s="828"/>
      <c r="W418" s="828"/>
      <c r="X418" s="828"/>
      <c r="Y418" s="828"/>
      <c r="Z418" s="828"/>
      <c r="AA418" s="828"/>
    </row>
    <row r="419" spans="1:27" ht="15.75" customHeight="1">
      <c r="A419" s="828"/>
      <c r="B419" s="828"/>
      <c r="C419" s="828"/>
      <c r="D419" s="828"/>
      <c r="E419" s="828"/>
      <c r="F419" s="828"/>
      <c r="G419" s="828"/>
      <c r="H419" s="828"/>
      <c r="I419" s="828"/>
      <c r="J419" s="828"/>
      <c r="K419" s="828"/>
      <c r="L419" s="830"/>
      <c r="M419" s="829"/>
      <c r="N419" s="829"/>
      <c r="O419" s="828"/>
      <c r="P419" s="828"/>
      <c r="Q419" s="828"/>
      <c r="R419" s="828"/>
      <c r="S419" s="828"/>
      <c r="T419" s="828"/>
      <c r="U419" s="828"/>
      <c r="V419" s="828"/>
      <c r="W419" s="828"/>
      <c r="X419" s="828"/>
      <c r="Y419" s="828"/>
      <c r="Z419" s="828"/>
      <c r="AA419" s="828"/>
    </row>
    <row r="420" spans="1:27" ht="15.75" customHeight="1">
      <c r="A420" s="828"/>
      <c r="B420" s="828"/>
      <c r="C420" s="828"/>
      <c r="D420" s="828"/>
      <c r="E420" s="828"/>
      <c r="F420" s="828"/>
      <c r="G420" s="828"/>
      <c r="H420" s="828"/>
      <c r="I420" s="828"/>
      <c r="J420" s="828"/>
      <c r="K420" s="828"/>
      <c r="L420" s="830"/>
      <c r="M420" s="829"/>
      <c r="N420" s="829"/>
      <c r="O420" s="828"/>
      <c r="P420" s="828"/>
      <c r="Q420" s="828"/>
      <c r="R420" s="828"/>
      <c r="S420" s="828"/>
      <c r="T420" s="828"/>
      <c r="U420" s="828"/>
      <c r="V420" s="828"/>
      <c r="W420" s="828"/>
      <c r="X420" s="828"/>
      <c r="Y420" s="828"/>
      <c r="Z420" s="828"/>
      <c r="AA420" s="828"/>
    </row>
    <row r="421" spans="1:27" ht="15.75" customHeight="1">
      <c r="A421" s="828"/>
      <c r="B421" s="828"/>
      <c r="C421" s="828"/>
      <c r="D421" s="828"/>
      <c r="E421" s="828"/>
      <c r="F421" s="828"/>
      <c r="G421" s="828"/>
      <c r="H421" s="828"/>
      <c r="I421" s="828"/>
      <c r="J421" s="828"/>
      <c r="K421" s="828"/>
      <c r="L421" s="830"/>
      <c r="M421" s="829"/>
      <c r="N421" s="829"/>
      <c r="O421" s="828"/>
      <c r="P421" s="828"/>
      <c r="Q421" s="828"/>
      <c r="R421" s="828"/>
      <c r="S421" s="828"/>
      <c r="T421" s="828"/>
      <c r="U421" s="828"/>
      <c r="V421" s="828"/>
      <c r="W421" s="828"/>
      <c r="X421" s="828"/>
      <c r="Y421" s="828"/>
      <c r="Z421" s="828"/>
      <c r="AA421" s="828"/>
    </row>
    <row r="422" spans="1:27" ht="15.75" customHeight="1">
      <c r="A422" s="828"/>
      <c r="B422" s="828"/>
      <c r="C422" s="828"/>
      <c r="D422" s="828"/>
      <c r="E422" s="828"/>
      <c r="F422" s="828"/>
      <c r="G422" s="828"/>
      <c r="H422" s="828"/>
      <c r="I422" s="828"/>
      <c r="J422" s="828"/>
      <c r="K422" s="828"/>
      <c r="L422" s="830"/>
      <c r="M422" s="829"/>
      <c r="N422" s="829"/>
      <c r="O422" s="828"/>
      <c r="P422" s="828"/>
      <c r="Q422" s="828"/>
      <c r="R422" s="828"/>
      <c r="S422" s="828"/>
      <c r="T422" s="828"/>
      <c r="U422" s="828"/>
      <c r="V422" s="828"/>
      <c r="W422" s="828"/>
      <c r="X422" s="828"/>
      <c r="Y422" s="828"/>
      <c r="Z422" s="828"/>
      <c r="AA422" s="828"/>
    </row>
    <row r="423" spans="1:27" ht="15.75" customHeight="1">
      <c r="A423" s="828"/>
      <c r="B423" s="828"/>
      <c r="C423" s="828"/>
      <c r="D423" s="828"/>
      <c r="E423" s="828"/>
      <c r="F423" s="828"/>
      <c r="G423" s="828"/>
      <c r="H423" s="828"/>
      <c r="I423" s="828"/>
      <c r="J423" s="828"/>
      <c r="K423" s="828"/>
      <c r="L423" s="830"/>
      <c r="M423" s="829"/>
      <c r="N423" s="829"/>
      <c r="O423" s="828"/>
      <c r="P423" s="828"/>
      <c r="Q423" s="828"/>
      <c r="R423" s="828"/>
      <c r="S423" s="828"/>
      <c r="T423" s="828"/>
      <c r="U423" s="828"/>
      <c r="V423" s="828"/>
      <c r="W423" s="828"/>
      <c r="X423" s="828"/>
      <c r="Y423" s="828"/>
      <c r="Z423" s="828"/>
      <c r="AA423" s="828"/>
    </row>
    <row r="424" spans="1:27" ht="15.75" customHeight="1">
      <c r="A424" s="828"/>
      <c r="B424" s="828"/>
      <c r="C424" s="828"/>
      <c r="D424" s="828"/>
      <c r="E424" s="828"/>
      <c r="F424" s="828"/>
      <c r="G424" s="828"/>
      <c r="H424" s="828"/>
      <c r="I424" s="828"/>
      <c r="J424" s="828"/>
      <c r="K424" s="828"/>
      <c r="L424" s="830"/>
      <c r="M424" s="829"/>
      <c r="N424" s="829"/>
      <c r="O424" s="828"/>
      <c r="P424" s="828"/>
      <c r="Q424" s="828"/>
      <c r="R424" s="828"/>
      <c r="S424" s="828"/>
      <c r="T424" s="828"/>
      <c r="U424" s="828"/>
      <c r="V424" s="828"/>
      <c r="W424" s="828"/>
      <c r="X424" s="828"/>
      <c r="Y424" s="828"/>
      <c r="Z424" s="828"/>
      <c r="AA424" s="828"/>
    </row>
    <row r="425" spans="1:27" ht="15.75" customHeight="1">
      <c r="A425" s="828"/>
      <c r="B425" s="828"/>
      <c r="C425" s="828"/>
      <c r="D425" s="828"/>
      <c r="E425" s="828"/>
      <c r="F425" s="828"/>
      <c r="G425" s="828"/>
      <c r="H425" s="828"/>
      <c r="I425" s="828"/>
      <c r="J425" s="828"/>
      <c r="K425" s="828"/>
      <c r="L425" s="830"/>
      <c r="M425" s="829"/>
      <c r="N425" s="829"/>
      <c r="O425" s="828"/>
      <c r="P425" s="828"/>
      <c r="Q425" s="828"/>
      <c r="R425" s="828"/>
      <c r="S425" s="828"/>
      <c r="T425" s="828"/>
      <c r="U425" s="828"/>
      <c r="V425" s="828"/>
      <c r="W425" s="828"/>
      <c r="X425" s="828"/>
      <c r="Y425" s="828"/>
      <c r="Z425" s="828"/>
      <c r="AA425" s="828"/>
    </row>
    <row r="426" spans="1:27" ht="15.75" customHeight="1">
      <c r="A426" s="828"/>
      <c r="B426" s="828"/>
      <c r="C426" s="828"/>
      <c r="D426" s="828"/>
      <c r="E426" s="828"/>
      <c r="F426" s="828"/>
      <c r="G426" s="828"/>
      <c r="H426" s="828"/>
      <c r="I426" s="828"/>
      <c r="J426" s="828"/>
      <c r="K426" s="828"/>
      <c r="L426" s="830"/>
      <c r="M426" s="829"/>
      <c r="N426" s="829"/>
      <c r="O426" s="828"/>
      <c r="P426" s="828"/>
      <c r="Q426" s="828"/>
      <c r="R426" s="828"/>
      <c r="S426" s="828"/>
      <c r="T426" s="828"/>
      <c r="U426" s="828"/>
      <c r="V426" s="828"/>
      <c r="W426" s="828"/>
      <c r="X426" s="828"/>
      <c r="Y426" s="828"/>
      <c r="Z426" s="828"/>
      <c r="AA426" s="828"/>
    </row>
    <row r="427" spans="1:27" ht="15.75" customHeight="1">
      <c r="A427" s="828"/>
      <c r="B427" s="828"/>
      <c r="C427" s="828"/>
      <c r="D427" s="828"/>
      <c r="E427" s="828"/>
      <c r="F427" s="828"/>
      <c r="G427" s="828"/>
      <c r="H427" s="828"/>
      <c r="I427" s="828"/>
      <c r="J427" s="828"/>
      <c r="K427" s="828"/>
      <c r="L427" s="830"/>
      <c r="M427" s="829"/>
      <c r="N427" s="829"/>
      <c r="O427" s="828"/>
      <c r="P427" s="828"/>
      <c r="Q427" s="828"/>
      <c r="R427" s="828"/>
      <c r="S427" s="828"/>
      <c r="T427" s="828"/>
      <c r="U427" s="828"/>
      <c r="V427" s="828"/>
      <c r="W427" s="828"/>
      <c r="X427" s="828"/>
      <c r="Y427" s="828"/>
      <c r="Z427" s="828"/>
      <c r="AA427" s="828"/>
    </row>
    <row r="428" spans="1:27" ht="15.75" customHeight="1">
      <c r="A428" s="828"/>
      <c r="B428" s="828"/>
      <c r="C428" s="828"/>
      <c r="D428" s="828"/>
      <c r="E428" s="828"/>
      <c r="F428" s="828"/>
      <c r="G428" s="828"/>
      <c r="H428" s="828"/>
      <c r="I428" s="828"/>
      <c r="J428" s="828"/>
      <c r="K428" s="828"/>
      <c r="L428" s="830"/>
      <c r="M428" s="829"/>
      <c r="N428" s="829"/>
      <c r="O428" s="828"/>
      <c r="P428" s="828"/>
      <c r="Q428" s="828"/>
      <c r="R428" s="828"/>
      <c r="S428" s="828"/>
      <c r="T428" s="828"/>
      <c r="U428" s="828"/>
      <c r="V428" s="828"/>
      <c r="W428" s="828"/>
      <c r="X428" s="828"/>
      <c r="Y428" s="828"/>
      <c r="Z428" s="828"/>
      <c r="AA428" s="828"/>
    </row>
    <row r="429" spans="1:27" ht="15.75" customHeight="1">
      <c r="A429" s="828"/>
      <c r="B429" s="828"/>
      <c r="C429" s="828"/>
      <c r="D429" s="828"/>
      <c r="E429" s="828"/>
      <c r="F429" s="828"/>
      <c r="G429" s="828"/>
      <c r="H429" s="828"/>
      <c r="I429" s="828"/>
      <c r="J429" s="828"/>
      <c r="K429" s="828"/>
      <c r="L429" s="830"/>
      <c r="M429" s="829"/>
      <c r="N429" s="829"/>
      <c r="O429" s="828"/>
      <c r="P429" s="828"/>
      <c r="Q429" s="828"/>
      <c r="R429" s="828"/>
      <c r="S429" s="828"/>
      <c r="T429" s="828"/>
      <c r="U429" s="828"/>
      <c r="V429" s="828"/>
      <c r="W429" s="828"/>
      <c r="X429" s="828"/>
      <c r="Y429" s="828"/>
      <c r="Z429" s="828"/>
      <c r="AA429" s="828"/>
    </row>
    <row r="430" spans="1:27" ht="15.75" customHeight="1">
      <c r="A430" s="828"/>
      <c r="B430" s="828"/>
      <c r="C430" s="828"/>
      <c r="D430" s="828"/>
      <c r="E430" s="828"/>
      <c r="F430" s="828"/>
      <c r="G430" s="828"/>
      <c r="H430" s="828"/>
      <c r="I430" s="828"/>
      <c r="J430" s="828"/>
      <c r="K430" s="828"/>
      <c r="L430" s="830"/>
      <c r="M430" s="829"/>
      <c r="N430" s="829"/>
      <c r="O430" s="828"/>
      <c r="P430" s="828"/>
      <c r="Q430" s="828"/>
      <c r="R430" s="828"/>
      <c r="S430" s="828"/>
      <c r="T430" s="828"/>
      <c r="U430" s="828"/>
      <c r="V430" s="828"/>
      <c r="W430" s="828"/>
      <c r="X430" s="828"/>
      <c r="Y430" s="828"/>
      <c r="Z430" s="828"/>
      <c r="AA430" s="828"/>
    </row>
    <row r="431" spans="1:27" ht="15.75" customHeight="1">
      <c r="A431" s="828"/>
      <c r="B431" s="828"/>
      <c r="C431" s="828"/>
      <c r="D431" s="828"/>
      <c r="E431" s="828"/>
      <c r="F431" s="828"/>
      <c r="G431" s="828"/>
      <c r="H431" s="828"/>
      <c r="I431" s="828"/>
      <c r="J431" s="828"/>
      <c r="K431" s="828"/>
      <c r="L431" s="830"/>
      <c r="M431" s="829"/>
      <c r="N431" s="829"/>
      <c r="O431" s="828"/>
      <c r="P431" s="828"/>
      <c r="Q431" s="828"/>
      <c r="R431" s="828"/>
      <c r="S431" s="828"/>
      <c r="T431" s="828"/>
      <c r="U431" s="828"/>
      <c r="V431" s="828"/>
      <c r="W431" s="828"/>
      <c r="X431" s="828"/>
      <c r="Y431" s="828"/>
      <c r="Z431" s="828"/>
      <c r="AA431" s="828"/>
    </row>
    <row r="432" spans="1:27" ht="15.75" customHeight="1">
      <c r="A432" s="828"/>
      <c r="B432" s="828"/>
      <c r="C432" s="828"/>
      <c r="D432" s="828"/>
      <c r="E432" s="828"/>
      <c r="F432" s="828"/>
      <c r="G432" s="828"/>
      <c r="H432" s="828"/>
      <c r="I432" s="828"/>
      <c r="J432" s="828"/>
      <c r="K432" s="828"/>
      <c r="L432" s="830"/>
      <c r="M432" s="829"/>
      <c r="N432" s="829"/>
      <c r="O432" s="828"/>
      <c r="P432" s="828"/>
      <c r="Q432" s="828"/>
      <c r="R432" s="828"/>
      <c r="S432" s="828"/>
      <c r="T432" s="828"/>
      <c r="U432" s="828"/>
      <c r="V432" s="828"/>
      <c r="W432" s="828"/>
      <c r="X432" s="828"/>
      <c r="Y432" s="828"/>
      <c r="Z432" s="828"/>
      <c r="AA432" s="828"/>
    </row>
    <row r="433" spans="1:27" ht="15.75" customHeight="1">
      <c r="A433" s="828"/>
      <c r="B433" s="828"/>
      <c r="C433" s="828"/>
      <c r="D433" s="828"/>
      <c r="E433" s="828"/>
      <c r="F433" s="828"/>
      <c r="G433" s="828"/>
      <c r="H433" s="828"/>
      <c r="I433" s="828"/>
      <c r="J433" s="828"/>
      <c r="K433" s="828"/>
      <c r="L433" s="830"/>
      <c r="M433" s="829"/>
      <c r="N433" s="829"/>
      <c r="O433" s="828"/>
      <c r="P433" s="828"/>
      <c r="Q433" s="828"/>
      <c r="R433" s="828"/>
      <c r="S433" s="828"/>
      <c r="T433" s="828"/>
      <c r="U433" s="828"/>
      <c r="V433" s="828"/>
      <c r="W433" s="828"/>
      <c r="X433" s="828"/>
      <c r="Y433" s="828"/>
      <c r="Z433" s="828"/>
      <c r="AA433" s="828"/>
    </row>
    <row r="434" spans="1:27" ht="15.75" customHeight="1">
      <c r="A434" s="828"/>
      <c r="B434" s="828"/>
      <c r="C434" s="828"/>
      <c r="D434" s="828"/>
      <c r="E434" s="828"/>
      <c r="F434" s="828"/>
      <c r="G434" s="828"/>
      <c r="H434" s="828"/>
      <c r="I434" s="828"/>
      <c r="J434" s="828"/>
      <c r="K434" s="828"/>
      <c r="L434" s="830"/>
      <c r="M434" s="829"/>
      <c r="N434" s="829"/>
      <c r="O434" s="828"/>
      <c r="P434" s="828"/>
      <c r="Q434" s="828"/>
      <c r="R434" s="828"/>
      <c r="S434" s="828"/>
      <c r="T434" s="828"/>
      <c r="U434" s="828"/>
      <c r="V434" s="828"/>
      <c r="W434" s="828"/>
      <c r="X434" s="828"/>
      <c r="Y434" s="828"/>
      <c r="Z434" s="828"/>
      <c r="AA434" s="828"/>
    </row>
    <row r="435" spans="1:27" ht="15.75" customHeight="1">
      <c r="A435" s="828"/>
      <c r="B435" s="828"/>
      <c r="C435" s="828"/>
      <c r="D435" s="828"/>
      <c r="E435" s="828"/>
      <c r="F435" s="828"/>
      <c r="G435" s="828"/>
      <c r="H435" s="828"/>
      <c r="I435" s="828"/>
      <c r="J435" s="828"/>
      <c r="K435" s="828"/>
      <c r="L435" s="830"/>
      <c r="M435" s="829"/>
      <c r="N435" s="829"/>
      <c r="O435" s="828"/>
      <c r="P435" s="828"/>
      <c r="Q435" s="828"/>
      <c r="R435" s="828"/>
      <c r="S435" s="828"/>
      <c r="T435" s="828"/>
      <c r="U435" s="828"/>
      <c r="V435" s="828"/>
      <c r="W435" s="828"/>
      <c r="X435" s="828"/>
      <c r="Y435" s="828"/>
      <c r="Z435" s="828"/>
      <c r="AA435" s="828"/>
    </row>
    <row r="436" spans="1:27" ht="15.75" customHeight="1">
      <c r="A436" s="828"/>
      <c r="B436" s="828"/>
      <c r="C436" s="828"/>
      <c r="D436" s="828"/>
      <c r="E436" s="828"/>
      <c r="F436" s="828"/>
      <c r="G436" s="828"/>
      <c r="H436" s="828"/>
      <c r="I436" s="828"/>
      <c r="J436" s="828"/>
      <c r="K436" s="828"/>
      <c r="L436" s="830"/>
      <c r="M436" s="829"/>
      <c r="N436" s="829"/>
      <c r="O436" s="828"/>
      <c r="P436" s="828"/>
      <c r="Q436" s="828"/>
      <c r="R436" s="828"/>
      <c r="S436" s="828"/>
      <c r="T436" s="828"/>
      <c r="U436" s="828"/>
      <c r="V436" s="828"/>
      <c r="W436" s="828"/>
      <c r="X436" s="828"/>
      <c r="Y436" s="828"/>
      <c r="Z436" s="828"/>
      <c r="AA436" s="828"/>
    </row>
    <row r="437" spans="1:27" ht="15.75" customHeight="1">
      <c r="A437" s="828"/>
      <c r="B437" s="828"/>
      <c r="C437" s="828"/>
      <c r="D437" s="828"/>
      <c r="E437" s="828"/>
      <c r="F437" s="828"/>
      <c r="G437" s="828"/>
      <c r="H437" s="828"/>
      <c r="I437" s="828"/>
      <c r="J437" s="828"/>
      <c r="K437" s="828"/>
      <c r="L437" s="830"/>
      <c r="M437" s="829"/>
      <c r="N437" s="829"/>
      <c r="O437" s="828"/>
      <c r="P437" s="828"/>
      <c r="Q437" s="828"/>
      <c r="R437" s="828"/>
      <c r="S437" s="828"/>
      <c r="T437" s="828"/>
      <c r="U437" s="828"/>
      <c r="V437" s="828"/>
      <c r="W437" s="828"/>
      <c r="X437" s="828"/>
      <c r="Y437" s="828"/>
      <c r="Z437" s="828"/>
      <c r="AA437" s="828"/>
    </row>
    <row r="438" spans="1:27" ht="15.75" customHeight="1">
      <c r="A438" s="828"/>
      <c r="B438" s="828"/>
      <c r="C438" s="828"/>
      <c r="D438" s="828"/>
      <c r="E438" s="828"/>
      <c r="F438" s="828"/>
      <c r="G438" s="828"/>
      <c r="H438" s="828"/>
      <c r="I438" s="828"/>
      <c r="J438" s="828"/>
      <c r="K438" s="828"/>
      <c r="L438" s="830"/>
      <c r="M438" s="829"/>
      <c r="N438" s="829"/>
      <c r="O438" s="828"/>
      <c r="P438" s="828"/>
      <c r="Q438" s="828"/>
      <c r="R438" s="828"/>
      <c r="S438" s="828"/>
      <c r="T438" s="828"/>
      <c r="U438" s="828"/>
      <c r="V438" s="828"/>
      <c r="W438" s="828"/>
      <c r="X438" s="828"/>
      <c r="Y438" s="828"/>
      <c r="Z438" s="828"/>
      <c r="AA438" s="828"/>
    </row>
    <row r="439" spans="1:27" ht="15.75" customHeight="1">
      <c r="A439" s="828"/>
      <c r="B439" s="828"/>
      <c r="C439" s="828"/>
      <c r="D439" s="828"/>
      <c r="E439" s="828"/>
      <c r="F439" s="828"/>
      <c r="G439" s="828"/>
      <c r="H439" s="828"/>
      <c r="I439" s="828"/>
      <c r="J439" s="828"/>
      <c r="K439" s="828"/>
      <c r="L439" s="830"/>
      <c r="M439" s="829"/>
      <c r="N439" s="829"/>
      <c r="O439" s="828"/>
      <c r="P439" s="828"/>
      <c r="Q439" s="828"/>
      <c r="R439" s="828"/>
      <c r="S439" s="828"/>
      <c r="T439" s="828"/>
      <c r="U439" s="828"/>
      <c r="V439" s="828"/>
      <c r="W439" s="828"/>
      <c r="X439" s="828"/>
      <c r="Y439" s="828"/>
      <c r="Z439" s="828"/>
      <c r="AA439" s="828"/>
    </row>
    <row r="440" spans="1:27" ht="15.75" customHeight="1">
      <c r="A440" s="828"/>
      <c r="B440" s="828"/>
      <c r="C440" s="828"/>
      <c r="D440" s="828"/>
      <c r="E440" s="828"/>
      <c r="F440" s="828"/>
      <c r="G440" s="828"/>
      <c r="H440" s="828"/>
      <c r="I440" s="828"/>
      <c r="J440" s="828"/>
      <c r="K440" s="828"/>
      <c r="L440" s="830"/>
      <c r="M440" s="829"/>
      <c r="N440" s="829"/>
      <c r="O440" s="828"/>
      <c r="P440" s="828"/>
      <c r="Q440" s="828"/>
      <c r="R440" s="828"/>
      <c r="S440" s="828"/>
      <c r="T440" s="828"/>
      <c r="U440" s="828"/>
      <c r="V440" s="828"/>
      <c r="W440" s="828"/>
      <c r="X440" s="828"/>
      <c r="Y440" s="828"/>
      <c r="Z440" s="828"/>
      <c r="AA440" s="828"/>
    </row>
    <row r="441" spans="1:27" ht="15.75" customHeight="1">
      <c r="A441" s="828"/>
      <c r="B441" s="828"/>
      <c r="C441" s="828"/>
      <c r="D441" s="828"/>
      <c r="E441" s="828"/>
      <c r="F441" s="828"/>
      <c r="G441" s="828"/>
      <c r="H441" s="828"/>
      <c r="I441" s="828"/>
      <c r="J441" s="828"/>
      <c r="K441" s="828"/>
      <c r="L441" s="830"/>
      <c r="M441" s="829"/>
      <c r="N441" s="829"/>
      <c r="O441" s="828"/>
      <c r="P441" s="828"/>
      <c r="Q441" s="828"/>
      <c r="R441" s="828"/>
      <c r="S441" s="828"/>
      <c r="T441" s="828"/>
      <c r="U441" s="828"/>
      <c r="V441" s="828"/>
      <c r="W441" s="828"/>
      <c r="X441" s="828"/>
      <c r="Y441" s="828"/>
      <c r="Z441" s="828"/>
      <c r="AA441" s="828"/>
    </row>
    <row r="442" spans="1:27" ht="15.75" customHeight="1">
      <c r="A442" s="828"/>
      <c r="B442" s="828"/>
      <c r="C442" s="828"/>
      <c r="D442" s="828"/>
      <c r="E442" s="828"/>
      <c r="F442" s="828"/>
      <c r="G442" s="828"/>
      <c r="H442" s="828"/>
      <c r="I442" s="828"/>
      <c r="J442" s="828"/>
      <c r="K442" s="828"/>
      <c r="L442" s="830"/>
      <c r="M442" s="829"/>
      <c r="N442" s="829"/>
      <c r="O442" s="828"/>
      <c r="P442" s="828"/>
      <c r="Q442" s="828"/>
      <c r="R442" s="828"/>
      <c r="S442" s="828"/>
      <c r="T442" s="828"/>
      <c r="U442" s="828"/>
      <c r="V442" s="828"/>
      <c r="W442" s="828"/>
      <c r="X442" s="828"/>
      <c r="Y442" s="828"/>
      <c r="Z442" s="828"/>
      <c r="AA442" s="828"/>
    </row>
    <row r="443" spans="1:27" ht="15.75" customHeight="1">
      <c r="A443" s="828"/>
      <c r="B443" s="828"/>
      <c r="C443" s="828"/>
      <c r="D443" s="828"/>
      <c r="E443" s="828"/>
      <c r="F443" s="828"/>
      <c r="G443" s="828"/>
      <c r="H443" s="828"/>
      <c r="I443" s="828"/>
      <c r="J443" s="828"/>
      <c r="K443" s="828"/>
      <c r="L443" s="830"/>
      <c r="M443" s="829"/>
      <c r="N443" s="829"/>
      <c r="O443" s="828"/>
      <c r="P443" s="828"/>
      <c r="Q443" s="828"/>
      <c r="R443" s="828"/>
      <c r="S443" s="828"/>
      <c r="T443" s="828"/>
      <c r="U443" s="828"/>
      <c r="V443" s="828"/>
      <c r="W443" s="828"/>
      <c r="X443" s="828"/>
      <c r="Y443" s="828"/>
      <c r="Z443" s="828"/>
      <c r="AA443" s="828"/>
    </row>
    <row r="444" spans="1:27" ht="15.75" customHeight="1">
      <c r="A444" s="828"/>
      <c r="B444" s="828"/>
      <c r="C444" s="828"/>
      <c r="D444" s="828"/>
      <c r="E444" s="828"/>
      <c r="F444" s="828"/>
      <c r="G444" s="828"/>
      <c r="H444" s="828"/>
      <c r="I444" s="828"/>
      <c r="J444" s="828"/>
      <c r="K444" s="828"/>
      <c r="L444" s="830"/>
      <c r="M444" s="829"/>
      <c r="N444" s="829"/>
      <c r="O444" s="828"/>
      <c r="P444" s="828"/>
      <c r="Q444" s="828"/>
      <c r="R444" s="828"/>
      <c r="S444" s="828"/>
      <c r="T444" s="828"/>
      <c r="U444" s="828"/>
      <c r="V444" s="828"/>
      <c r="W444" s="828"/>
      <c r="X444" s="828"/>
      <c r="Y444" s="828"/>
      <c r="Z444" s="828"/>
      <c r="AA444" s="828"/>
    </row>
    <row r="445" spans="1:27" ht="15.75" customHeight="1">
      <c r="A445" s="828"/>
      <c r="B445" s="828"/>
      <c r="C445" s="828"/>
      <c r="D445" s="828"/>
      <c r="E445" s="828"/>
      <c r="F445" s="828"/>
      <c r="G445" s="828"/>
      <c r="H445" s="828"/>
      <c r="I445" s="828"/>
      <c r="J445" s="828"/>
      <c r="K445" s="828"/>
      <c r="L445" s="830"/>
      <c r="M445" s="829"/>
      <c r="N445" s="829"/>
      <c r="O445" s="828"/>
      <c r="P445" s="828"/>
      <c r="Q445" s="828"/>
      <c r="R445" s="828"/>
      <c r="S445" s="828"/>
      <c r="T445" s="828"/>
      <c r="U445" s="828"/>
      <c r="V445" s="828"/>
      <c r="W445" s="828"/>
      <c r="X445" s="828"/>
      <c r="Y445" s="828"/>
      <c r="Z445" s="828"/>
      <c r="AA445" s="828"/>
    </row>
    <row r="446" spans="1:27" ht="15.75" customHeight="1">
      <c r="A446" s="828"/>
      <c r="B446" s="828"/>
      <c r="C446" s="828"/>
      <c r="D446" s="828"/>
      <c r="E446" s="828"/>
      <c r="F446" s="828"/>
      <c r="G446" s="828"/>
      <c r="H446" s="828"/>
      <c r="I446" s="828"/>
      <c r="J446" s="828"/>
      <c r="K446" s="828"/>
      <c r="L446" s="830"/>
      <c r="M446" s="829"/>
      <c r="N446" s="829"/>
      <c r="O446" s="828"/>
      <c r="P446" s="828"/>
      <c r="Q446" s="828"/>
      <c r="R446" s="828"/>
      <c r="S446" s="828"/>
      <c r="T446" s="828"/>
      <c r="U446" s="828"/>
      <c r="V446" s="828"/>
      <c r="W446" s="828"/>
      <c r="X446" s="828"/>
      <c r="Y446" s="828"/>
      <c r="Z446" s="828"/>
      <c r="AA446" s="828"/>
    </row>
    <row r="447" spans="1:27" ht="15.75" customHeight="1">
      <c r="A447" s="828"/>
      <c r="B447" s="828"/>
      <c r="C447" s="828"/>
      <c r="D447" s="828"/>
      <c r="E447" s="828"/>
      <c r="F447" s="828"/>
      <c r="G447" s="828"/>
      <c r="H447" s="828"/>
      <c r="I447" s="828"/>
      <c r="J447" s="828"/>
      <c r="K447" s="828"/>
      <c r="L447" s="830"/>
      <c r="M447" s="829"/>
      <c r="N447" s="829"/>
      <c r="O447" s="828"/>
      <c r="P447" s="828"/>
      <c r="Q447" s="828"/>
      <c r="R447" s="828"/>
      <c r="S447" s="828"/>
      <c r="T447" s="828"/>
      <c r="U447" s="828"/>
      <c r="V447" s="828"/>
      <c r="W447" s="828"/>
      <c r="X447" s="828"/>
      <c r="Y447" s="828"/>
      <c r="Z447" s="828"/>
      <c r="AA447" s="828"/>
    </row>
    <row r="448" spans="1:27" ht="15.75" customHeight="1">
      <c r="A448" s="828"/>
      <c r="B448" s="828"/>
      <c r="C448" s="828"/>
      <c r="D448" s="828"/>
      <c r="E448" s="828"/>
      <c r="F448" s="828"/>
      <c r="G448" s="828"/>
      <c r="H448" s="828"/>
      <c r="I448" s="828"/>
      <c r="J448" s="828"/>
      <c r="K448" s="828"/>
      <c r="L448" s="830"/>
      <c r="M448" s="829"/>
      <c r="N448" s="829"/>
      <c r="O448" s="828"/>
      <c r="P448" s="828"/>
      <c r="Q448" s="828"/>
      <c r="R448" s="828"/>
      <c r="S448" s="828"/>
      <c r="T448" s="828"/>
      <c r="U448" s="828"/>
      <c r="V448" s="828"/>
      <c r="W448" s="828"/>
      <c r="X448" s="828"/>
      <c r="Y448" s="828"/>
      <c r="Z448" s="828"/>
      <c r="AA448" s="828"/>
    </row>
    <row r="449" spans="1:27" ht="15.75" customHeight="1">
      <c r="A449" s="828"/>
      <c r="B449" s="828"/>
      <c r="C449" s="828"/>
      <c r="D449" s="828"/>
      <c r="E449" s="828"/>
      <c r="F449" s="828"/>
      <c r="G449" s="828"/>
      <c r="H449" s="828"/>
      <c r="I449" s="828"/>
      <c r="J449" s="828"/>
      <c r="K449" s="828"/>
      <c r="L449" s="830"/>
      <c r="M449" s="829"/>
      <c r="N449" s="829"/>
      <c r="O449" s="828"/>
      <c r="P449" s="828"/>
      <c r="Q449" s="828"/>
      <c r="R449" s="828"/>
      <c r="S449" s="828"/>
      <c r="T449" s="828"/>
      <c r="U449" s="828"/>
      <c r="V449" s="828"/>
      <c r="W449" s="828"/>
      <c r="X449" s="828"/>
      <c r="Y449" s="828"/>
      <c r="Z449" s="828"/>
      <c r="AA449" s="828"/>
    </row>
    <row r="450" spans="1:27" ht="15.75" customHeight="1">
      <c r="A450" s="828"/>
      <c r="B450" s="828"/>
      <c r="C450" s="828"/>
      <c r="D450" s="828"/>
      <c r="E450" s="828"/>
      <c r="F450" s="828"/>
      <c r="G450" s="828"/>
      <c r="H450" s="828"/>
      <c r="I450" s="828"/>
      <c r="J450" s="828"/>
      <c r="K450" s="828"/>
      <c r="L450" s="830"/>
      <c r="M450" s="829"/>
      <c r="N450" s="829"/>
      <c r="O450" s="828"/>
      <c r="P450" s="828"/>
      <c r="Q450" s="828"/>
      <c r="R450" s="828"/>
      <c r="S450" s="828"/>
      <c r="T450" s="828"/>
      <c r="U450" s="828"/>
      <c r="V450" s="828"/>
      <c r="W450" s="828"/>
      <c r="X450" s="828"/>
      <c r="Y450" s="828"/>
      <c r="Z450" s="828"/>
      <c r="AA450" s="828"/>
    </row>
    <row r="451" spans="1:27" ht="15.75" customHeight="1">
      <c r="A451" s="828"/>
      <c r="B451" s="828"/>
      <c r="C451" s="828"/>
      <c r="D451" s="828"/>
      <c r="E451" s="828"/>
      <c r="F451" s="828"/>
      <c r="G451" s="828"/>
      <c r="H451" s="828"/>
      <c r="I451" s="828"/>
      <c r="J451" s="828"/>
      <c r="K451" s="828"/>
      <c r="L451" s="830"/>
      <c r="M451" s="829"/>
      <c r="N451" s="829"/>
      <c r="O451" s="828"/>
      <c r="P451" s="828"/>
      <c r="Q451" s="828"/>
      <c r="R451" s="828"/>
      <c r="S451" s="828"/>
      <c r="T451" s="828"/>
      <c r="U451" s="828"/>
      <c r="V451" s="828"/>
      <c r="W451" s="828"/>
      <c r="X451" s="828"/>
      <c r="Y451" s="828"/>
      <c r="Z451" s="828"/>
      <c r="AA451" s="828"/>
    </row>
    <row r="452" spans="1:27" ht="15.75" customHeight="1">
      <c r="A452" s="828"/>
      <c r="B452" s="828"/>
      <c r="C452" s="828"/>
      <c r="D452" s="828"/>
      <c r="E452" s="828"/>
      <c r="F452" s="828"/>
      <c r="G452" s="828"/>
      <c r="H452" s="828"/>
      <c r="I452" s="828"/>
      <c r="J452" s="828"/>
      <c r="K452" s="828"/>
      <c r="L452" s="830"/>
      <c r="M452" s="829"/>
      <c r="N452" s="829"/>
      <c r="O452" s="828"/>
      <c r="P452" s="828"/>
      <c r="Q452" s="828"/>
      <c r="R452" s="828"/>
      <c r="S452" s="828"/>
      <c r="T452" s="828"/>
      <c r="U452" s="828"/>
      <c r="V452" s="828"/>
      <c r="W452" s="828"/>
      <c r="X452" s="828"/>
      <c r="Y452" s="828"/>
      <c r="Z452" s="828"/>
      <c r="AA452" s="828"/>
    </row>
    <row r="453" spans="1:27" ht="15.75" customHeight="1">
      <c r="A453" s="828"/>
      <c r="B453" s="828"/>
      <c r="C453" s="828"/>
      <c r="D453" s="828"/>
      <c r="E453" s="828"/>
      <c r="F453" s="828"/>
      <c r="G453" s="828"/>
      <c r="H453" s="828"/>
      <c r="I453" s="828"/>
      <c r="J453" s="828"/>
      <c r="K453" s="828"/>
      <c r="L453" s="830"/>
      <c r="M453" s="829"/>
      <c r="N453" s="829"/>
      <c r="O453" s="828"/>
      <c r="P453" s="828"/>
      <c r="Q453" s="828"/>
      <c r="R453" s="828"/>
      <c r="S453" s="828"/>
      <c r="T453" s="828"/>
      <c r="U453" s="828"/>
      <c r="V453" s="828"/>
      <c r="W453" s="828"/>
      <c r="X453" s="828"/>
      <c r="Y453" s="828"/>
      <c r="Z453" s="828"/>
      <c r="AA453" s="828"/>
    </row>
    <row r="454" spans="1:27" ht="15.75" customHeight="1">
      <c r="A454" s="828"/>
      <c r="B454" s="828"/>
      <c r="C454" s="828"/>
      <c r="D454" s="828"/>
      <c r="E454" s="828"/>
      <c r="F454" s="828"/>
      <c r="G454" s="828"/>
      <c r="H454" s="828"/>
      <c r="I454" s="828"/>
      <c r="J454" s="828"/>
      <c r="K454" s="828"/>
      <c r="L454" s="830"/>
      <c r="M454" s="829"/>
      <c r="N454" s="829"/>
      <c r="O454" s="828"/>
      <c r="P454" s="828"/>
      <c r="Q454" s="828"/>
      <c r="R454" s="828"/>
      <c r="S454" s="828"/>
      <c r="T454" s="828"/>
      <c r="U454" s="828"/>
      <c r="V454" s="828"/>
      <c r="W454" s="828"/>
      <c r="X454" s="828"/>
      <c r="Y454" s="828"/>
      <c r="Z454" s="828"/>
      <c r="AA454" s="828"/>
    </row>
    <row r="455" spans="1:27" ht="15.75" customHeight="1">
      <c r="A455" s="828"/>
      <c r="B455" s="828"/>
      <c r="C455" s="828"/>
      <c r="D455" s="828"/>
      <c r="E455" s="828"/>
      <c r="F455" s="828"/>
      <c r="G455" s="828"/>
      <c r="H455" s="828"/>
      <c r="I455" s="828"/>
      <c r="J455" s="828"/>
      <c r="K455" s="828"/>
      <c r="L455" s="830"/>
      <c r="M455" s="829"/>
      <c r="N455" s="829"/>
      <c r="O455" s="828"/>
      <c r="P455" s="828"/>
      <c r="Q455" s="828"/>
      <c r="R455" s="828"/>
      <c r="S455" s="828"/>
      <c r="T455" s="828"/>
      <c r="U455" s="828"/>
      <c r="V455" s="828"/>
      <c r="W455" s="828"/>
      <c r="X455" s="828"/>
      <c r="Y455" s="828"/>
      <c r="Z455" s="828"/>
      <c r="AA455" s="828"/>
    </row>
    <row r="456" spans="1:27" ht="15.75" customHeight="1">
      <c r="A456" s="828"/>
      <c r="B456" s="828"/>
      <c r="C456" s="828"/>
      <c r="D456" s="828"/>
      <c r="E456" s="828"/>
      <c r="F456" s="828"/>
      <c r="G456" s="828"/>
      <c r="H456" s="828"/>
      <c r="I456" s="828"/>
      <c r="J456" s="828"/>
      <c r="K456" s="828"/>
      <c r="L456" s="830"/>
      <c r="M456" s="829"/>
      <c r="N456" s="829"/>
      <c r="O456" s="828"/>
      <c r="P456" s="828"/>
      <c r="Q456" s="828"/>
      <c r="R456" s="828"/>
      <c r="S456" s="828"/>
      <c r="T456" s="828"/>
      <c r="U456" s="828"/>
      <c r="V456" s="828"/>
      <c r="W456" s="828"/>
      <c r="X456" s="828"/>
      <c r="Y456" s="828"/>
      <c r="Z456" s="828"/>
      <c r="AA456" s="828"/>
    </row>
    <row r="457" spans="1:27" ht="15.75" customHeight="1">
      <c r="A457" s="828"/>
      <c r="B457" s="828"/>
      <c r="C457" s="828"/>
      <c r="D457" s="828"/>
      <c r="E457" s="828"/>
      <c r="F457" s="828"/>
      <c r="G457" s="828"/>
      <c r="H457" s="828"/>
      <c r="I457" s="828"/>
      <c r="J457" s="828"/>
      <c r="K457" s="828"/>
      <c r="L457" s="830"/>
      <c r="M457" s="829"/>
      <c r="N457" s="829"/>
      <c r="O457" s="828"/>
      <c r="P457" s="828"/>
      <c r="Q457" s="828"/>
      <c r="R457" s="828"/>
      <c r="S457" s="828"/>
      <c r="T457" s="828"/>
      <c r="U457" s="828"/>
      <c r="V457" s="828"/>
      <c r="W457" s="828"/>
      <c r="X457" s="828"/>
      <c r="Y457" s="828"/>
      <c r="Z457" s="828"/>
      <c r="AA457" s="828"/>
    </row>
    <row r="458" spans="1:27" ht="15.75" customHeight="1">
      <c r="A458" s="828"/>
      <c r="B458" s="828"/>
      <c r="C458" s="828"/>
      <c r="D458" s="828"/>
      <c r="E458" s="828"/>
      <c r="F458" s="828"/>
      <c r="G458" s="828"/>
      <c r="H458" s="828"/>
      <c r="I458" s="828"/>
      <c r="J458" s="828"/>
      <c r="K458" s="828"/>
      <c r="L458" s="830"/>
      <c r="M458" s="829"/>
      <c r="N458" s="829"/>
      <c r="O458" s="828"/>
      <c r="P458" s="828"/>
      <c r="Q458" s="828"/>
      <c r="R458" s="828"/>
      <c r="S458" s="828"/>
      <c r="T458" s="828"/>
      <c r="U458" s="828"/>
      <c r="V458" s="828"/>
      <c r="W458" s="828"/>
      <c r="X458" s="828"/>
      <c r="Y458" s="828"/>
      <c r="Z458" s="828"/>
      <c r="AA458" s="828"/>
    </row>
    <row r="459" spans="1:27" ht="15.75" customHeight="1">
      <c r="A459" s="828"/>
      <c r="B459" s="828"/>
      <c r="C459" s="828"/>
      <c r="D459" s="828"/>
      <c r="E459" s="828"/>
      <c r="F459" s="828"/>
      <c r="G459" s="828"/>
      <c r="H459" s="828"/>
      <c r="I459" s="828"/>
      <c r="J459" s="828"/>
      <c r="K459" s="828"/>
      <c r="L459" s="830"/>
      <c r="M459" s="829"/>
      <c r="N459" s="829"/>
      <c r="O459" s="828"/>
      <c r="P459" s="828"/>
      <c r="Q459" s="828"/>
      <c r="R459" s="828"/>
      <c r="S459" s="828"/>
      <c r="T459" s="828"/>
      <c r="U459" s="828"/>
      <c r="V459" s="828"/>
      <c r="W459" s="828"/>
      <c r="X459" s="828"/>
      <c r="Y459" s="828"/>
      <c r="Z459" s="828"/>
      <c r="AA459" s="828"/>
    </row>
    <row r="460" spans="1:27" ht="15.75" customHeight="1">
      <c r="A460" s="828"/>
      <c r="B460" s="828"/>
      <c r="C460" s="828"/>
      <c r="D460" s="828"/>
      <c r="E460" s="828"/>
      <c r="F460" s="828"/>
      <c r="G460" s="828"/>
      <c r="H460" s="828"/>
      <c r="I460" s="828"/>
      <c r="J460" s="828"/>
      <c r="K460" s="828"/>
      <c r="L460" s="830"/>
      <c r="M460" s="829"/>
      <c r="N460" s="829"/>
      <c r="O460" s="828"/>
      <c r="P460" s="828"/>
      <c r="Q460" s="828"/>
      <c r="R460" s="828"/>
      <c r="S460" s="828"/>
      <c r="T460" s="828"/>
      <c r="U460" s="828"/>
      <c r="V460" s="828"/>
      <c r="W460" s="828"/>
      <c r="X460" s="828"/>
      <c r="Y460" s="828"/>
      <c r="Z460" s="828"/>
      <c r="AA460" s="828"/>
    </row>
    <row r="461" spans="1:27" ht="15.75" customHeight="1">
      <c r="A461" s="828"/>
      <c r="B461" s="828"/>
      <c r="C461" s="828"/>
      <c r="D461" s="828"/>
      <c r="E461" s="828"/>
      <c r="F461" s="828"/>
      <c r="G461" s="828"/>
      <c r="H461" s="828"/>
      <c r="I461" s="828"/>
      <c r="J461" s="828"/>
      <c r="K461" s="828"/>
      <c r="L461" s="830"/>
      <c r="M461" s="829"/>
      <c r="N461" s="829"/>
      <c r="O461" s="828"/>
      <c r="P461" s="828"/>
      <c r="Q461" s="828"/>
      <c r="R461" s="828"/>
      <c r="S461" s="828"/>
      <c r="T461" s="828"/>
      <c r="U461" s="828"/>
      <c r="V461" s="828"/>
      <c r="W461" s="828"/>
      <c r="X461" s="828"/>
      <c r="Y461" s="828"/>
      <c r="Z461" s="828"/>
      <c r="AA461" s="828"/>
    </row>
    <row r="462" spans="1:27" ht="15.75" customHeight="1">
      <c r="A462" s="828"/>
      <c r="B462" s="828"/>
      <c r="C462" s="828"/>
      <c r="D462" s="828"/>
      <c r="E462" s="828"/>
      <c r="F462" s="828"/>
      <c r="G462" s="828"/>
      <c r="H462" s="828"/>
      <c r="I462" s="828"/>
      <c r="J462" s="828"/>
      <c r="K462" s="828"/>
      <c r="L462" s="830"/>
      <c r="M462" s="829"/>
      <c r="N462" s="829"/>
      <c r="O462" s="828"/>
      <c r="P462" s="828"/>
      <c r="Q462" s="828"/>
      <c r="R462" s="828"/>
      <c r="S462" s="828"/>
      <c r="T462" s="828"/>
      <c r="U462" s="828"/>
      <c r="V462" s="828"/>
      <c r="W462" s="828"/>
      <c r="X462" s="828"/>
      <c r="Y462" s="828"/>
      <c r="Z462" s="828"/>
      <c r="AA462" s="828"/>
    </row>
    <row r="463" spans="1:27" ht="15.75" customHeight="1">
      <c r="A463" s="828"/>
      <c r="B463" s="828"/>
      <c r="C463" s="828"/>
      <c r="D463" s="828"/>
      <c r="E463" s="828"/>
      <c r="F463" s="828"/>
      <c r="G463" s="828"/>
      <c r="H463" s="828"/>
      <c r="I463" s="828"/>
      <c r="J463" s="828"/>
      <c r="K463" s="828"/>
      <c r="L463" s="830"/>
      <c r="M463" s="829"/>
      <c r="N463" s="829"/>
      <c r="O463" s="828"/>
      <c r="P463" s="828"/>
      <c r="Q463" s="828"/>
      <c r="R463" s="828"/>
      <c r="S463" s="828"/>
      <c r="T463" s="828"/>
      <c r="U463" s="828"/>
      <c r="V463" s="828"/>
      <c r="W463" s="828"/>
      <c r="X463" s="828"/>
      <c r="Y463" s="828"/>
      <c r="Z463" s="828"/>
      <c r="AA463" s="828"/>
    </row>
    <row r="464" spans="1:27" ht="15.75" customHeight="1">
      <c r="A464" s="828"/>
      <c r="B464" s="828"/>
      <c r="C464" s="828"/>
      <c r="D464" s="828"/>
      <c r="E464" s="828"/>
      <c r="F464" s="828"/>
      <c r="G464" s="828"/>
      <c r="H464" s="828"/>
      <c r="I464" s="828"/>
      <c r="J464" s="828"/>
      <c r="K464" s="828"/>
      <c r="L464" s="830"/>
      <c r="M464" s="829"/>
      <c r="N464" s="829"/>
      <c r="O464" s="828"/>
      <c r="P464" s="828"/>
      <c r="Q464" s="828"/>
      <c r="R464" s="828"/>
      <c r="S464" s="828"/>
      <c r="T464" s="828"/>
      <c r="U464" s="828"/>
      <c r="V464" s="828"/>
      <c r="W464" s="828"/>
      <c r="X464" s="828"/>
      <c r="Y464" s="828"/>
      <c r="Z464" s="828"/>
      <c r="AA464" s="828"/>
    </row>
    <row r="465" spans="1:27" ht="15.75" customHeight="1">
      <c r="A465" s="828"/>
      <c r="B465" s="828"/>
      <c r="C465" s="828"/>
      <c r="D465" s="828"/>
      <c r="E465" s="828"/>
      <c r="F465" s="828"/>
      <c r="G465" s="828"/>
      <c r="H465" s="828"/>
      <c r="I465" s="828"/>
      <c r="J465" s="828"/>
      <c r="K465" s="828"/>
      <c r="L465" s="830"/>
      <c r="M465" s="829"/>
      <c r="N465" s="829"/>
      <c r="O465" s="828"/>
      <c r="P465" s="828"/>
      <c r="Q465" s="828"/>
      <c r="R465" s="828"/>
      <c r="S465" s="828"/>
      <c r="T465" s="828"/>
      <c r="U465" s="828"/>
      <c r="V465" s="828"/>
      <c r="W465" s="828"/>
      <c r="X465" s="828"/>
      <c r="Y465" s="828"/>
      <c r="Z465" s="828"/>
      <c r="AA465" s="828"/>
    </row>
    <row r="466" spans="1:27" ht="15.75" customHeight="1">
      <c r="A466" s="828"/>
      <c r="B466" s="828"/>
      <c r="C466" s="828"/>
      <c r="D466" s="828"/>
      <c r="E466" s="828"/>
      <c r="F466" s="828"/>
      <c r="G466" s="828"/>
      <c r="H466" s="828"/>
      <c r="I466" s="828"/>
      <c r="J466" s="828"/>
      <c r="K466" s="828"/>
      <c r="L466" s="830"/>
      <c r="M466" s="829"/>
      <c r="N466" s="829"/>
      <c r="O466" s="828"/>
      <c r="P466" s="828"/>
      <c r="Q466" s="828"/>
      <c r="R466" s="828"/>
      <c r="S466" s="828"/>
      <c r="T466" s="828"/>
      <c r="U466" s="828"/>
      <c r="V466" s="828"/>
      <c r="W466" s="828"/>
      <c r="X466" s="828"/>
      <c r="Y466" s="828"/>
      <c r="Z466" s="828"/>
      <c r="AA466" s="828"/>
    </row>
    <row r="467" spans="1:27" ht="15.75" customHeight="1">
      <c r="A467" s="828"/>
      <c r="B467" s="828"/>
      <c r="C467" s="828"/>
      <c r="D467" s="828"/>
      <c r="E467" s="828"/>
      <c r="F467" s="828"/>
      <c r="G467" s="828"/>
      <c r="H467" s="828"/>
      <c r="I467" s="828"/>
      <c r="J467" s="828"/>
      <c r="K467" s="828"/>
      <c r="L467" s="830"/>
      <c r="M467" s="829"/>
      <c r="N467" s="829"/>
      <c r="O467" s="828"/>
      <c r="P467" s="828"/>
      <c r="Q467" s="828"/>
      <c r="R467" s="828"/>
      <c r="S467" s="828"/>
      <c r="T467" s="828"/>
      <c r="U467" s="828"/>
      <c r="V467" s="828"/>
      <c r="W467" s="828"/>
      <c r="X467" s="828"/>
      <c r="Y467" s="828"/>
      <c r="Z467" s="828"/>
      <c r="AA467" s="828"/>
    </row>
    <row r="468" spans="1:27" ht="15.75" customHeight="1">
      <c r="A468" s="828"/>
      <c r="B468" s="828"/>
      <c r="C468" s="828"/>
      <c r="D468" s="828"/>
      <c r="E468" s="828"/>
      <c r="F468" s="828"/>
      <c r="G468" s="828"/>
      <c r="H468" s="828"/>
      <c r="I468" s="828"/>
      <c r="J468" s="828"/>
      <c r="K468" s="828"/>
      <c r="L468" s="830"/>
      <c r="M468" s="829"/>
      <c r="N468" s="829"/>
      <c r="O468" s="828"/>
      <c r="P468" s="828"/>
      <c r="Q468" s="828"/>
      <c r="R468" s="828"/>
      <c r="S468" s="828"/>
      <c r="T468" s="828"/>
      <c r="U468" s="828"/>
      <c r="V468" s="828"/>
      <c r="W468" s="828"/>
      <c r="X468" s="828"/>
      <c r="Y468" s="828"/>
      <c r="Z468" s="828"/>
      <c r="AA468" s="828"/>
    </row>
    <row r="469" spans="1:27" ht="15.75" customHeight="1">
      <c r="A469" s="828"/>
      <c r="B469" s="828"/>
      <c r="C469" s="828"/>
      <c r="D469" s="828"/>
      <c r="E469" s="828"/>
      <c r="F469" s="828"/>
      <c r="G469" s="828"/>
      <c r="H469" s="828"/>
      <c r="I469" s="828"/>
      <c r="J469" s="828"/>
      <c r="K469" s="828"/>
      <c r="L469" s="830"/>
      <c r="M469" s="829"/>
      <c r="N469" s="829"/>
      <c r="O469" s="828"/>
      <c r="P469" s="828"/>
      <c r="Q469" s="828"/>
      <c r="R469" s="828"/>
      <c r="S469" s="828"/>
      <c r="T469" s="828"/>
      <c r="U469" s="828"/>
      <c r="V469" s="828"/>
      <c r="W469" s="828"/>
      <c r="X469" s="828"/>
      <c r="Y469" s="828"/>
      <c r="Z469" s="828"/>
      <c r="AA469" s="828"/>
    </row>
    <row r="470" spans="1:27" ht="15.75" customHeight="1">
      <c r="A470" s="828"/>
      <c r="B470" s="828"/>
      <c r="C470" s="828"/>
      <c r="D470" s="828"/>
      <c r="E470" s="828"/>
      <c r="F470" s="828"/>
      <c r="G470" s="828"/>
      <c r="H470" s="828"/>
      <c r="I470" s="828"/>
      <c r="J470" s="828"/>
      <c r="K470" s="828"/>
      <c r="L470" s="830"/>
      <c r="M470" s="829"/>
      <c r="N470" s="829"/>
      <c r="O470" s="828"/>
      <c r="P470" s="828"/>
      <c r="Q470" s="828"/>
      <c r="R470" s="828"/>
      <c r="S470" s="828"/>
      <c r="T470" s="828"/>
      <c r="U470" s="828"/>
      <c r="V470" s="828"/>
      <c r="W470" s="828"/>
      <c r="X470" s="828"/>
      <c r="Y470" s="828"/>
      <c r="Z470" s="828"/>
      <c r="AA470" s="828"/>
    </row>
    <row r="471" spans="1:27" ht="15.75" customHeight="1">
      <c r="A471" s="828"/>
      <c r="B471" s="828"/>
      <c r="C471" s="828"/>
      <c r="D471" s="828"/>
      <c r="E471" s="828"/>
      <c r="F471" s="828"/>
      <c r="G471" s="828"/>
      <c r="H471" s="828"/>
      <c r="I471" s="828"/>
      <c r="J471" s="828"/>
      <c r="K471" s="828"/>
      <c r="L471" s="830"/>
      <c r="M471" s="829"/>
      <c r="N471" s="829"/>
      <c r="O471" s="828"/>
      <c r="P471" s="828"/>
      <c r="Q471" s="828"/>
      <c r="R471" s="828"/>
      <c r="S471" s="828"/>
      <c r="T471" s="828"/>
      <c r="U471" s="828"/>
      <c r="V471" s="828"/>
      <c r="W471" s="828"/>
      <c r="X471" s="828"/>
      <c r="Y471" s="828"/>
      <c r="Z471" s="828"/>
      <c r="AA471" s="828"/>
    </row>
    <row r="472" spans="1:27" ht="15.75" customHeight="1">
      <c r="A472" s="828"/>
      <c r="B472" s="828"/>
      <c r="C472" s="828"/>
      <c r="D472" s="828"/>
      <c r="E472" s="828"/>
      <c r="F472" s="828"/>
      <c r="G472" s="828"/>
      <c r="H472" s="828"/>
      <c r="I472" s="828"/>
      <c r="J472" s="828"/>
      <c r="K472" s="828"/>
      <c r="L472" s="830"/>
      <c r="M472" s="829"/>
      <c r="N472" s="829"/>
      <c r="O472" s="828"/>
      <c r="P472" s="828"/>
      <c r="Q472" s="828"/>
      <c r="R472" s="828"/>
      <c r="S472" s="828"/>
      <c r="T472" s="828"/>
      <c r="U472" s="828"/>
      <c r="V472" s="828"/>
      <c r="W472" s="828"/>
      <c r="X472" s="828"/>
      <c r="Y472" s="828"/>
      <c r="Z472" s="828"/>
      <c r="AA472" s="828"/>
    </row>
    <row r="473" spans="1:27" ht="15.75" customHeight="1">
      <c r="A473" s="828"/>
      <c r="B473" s="828"/>
      <c r="C473" s="828"/>
      <c r="D473" s="828"/>
      <c r="E473" s="828"/>
      <c r="F473" s="828"/>
      <c r="G473" s="828"/>
      <c r="H473" s="828"/>
      <c r="I473" s="828"/>
      <c r="J473" s="828"/>
      <c r="K473" s="828"/>
      <c r="L473" s="830"/>
      <c r="M473" s="829"/>
      <c r="N473" s="829"/>
      <c r="O473" s="828"/>
      <c r="P473" s="828"/>
      <c r="Q473" s="828"/>
      <c r="R473" s="828"/>
      <c r="S473" s="828"/>
      <c r="T473" s="828"/>
      <c r="U473" s="828"/>
      <c r="V473" s="828"/>
      <c r="W473" s="828"/>
      <c r="X473" s="828"/>
      <c r="Y473" s="828"/>
      <c r="Z473" s="828"/>
      <c r="AA473" s="828"/>
    </row>
    <row r="474" spans="1:27" ht="15.75" customHeight="1">
      <c r="A474" s="828"/>
      <c r="B474" s="828"/>
      <c r="C474" s="828"/>
      <c r="D474" s="828"/>
      <c r="E474" s="828"/>
      <c r="F474" s="828"/>
      <c r="G474" s="828"/>
      <c r="H474" s="828"/>
      <c r="I474" s="828"/>
      <c r="J474" s="828"/>
      <c r="K474" s="828"/>
      <c r="L474" s="830"/>
      <c r="M474" s="829"/>
      <c r="N474" s="829"/>
      <c r="O474" s="828"/>
      <c r="P474" s="828"/>
      <c r="Q474" s="828"/>
      <c r="R474" s="828"/>
      <c r="S474" s="828"/>
      <c r="T474" s="828"/>
      <c r="U474" s="828"/>
      <c r="V474" s="828"/>
      <c r="W474" s="828"/>
      <c r="X474" s="828"/>
      <c r="Y474" s="828"/>
      <c r="Z474" s="828"/>
      <c r="AA474" s="828"/>
    </row>
    <row r="475" spans="1:27" ht="15.75" customHeight="1">
      <c r="A475" s="828"/>
      <c r="B475" s="828"/>
      <c r="C475" s="828"/>
      <c r="D475" s="828"/>
      <c r="E475" s="828"/>
      <c r="F475" s="828"/>
      <c r="G475" s="828"/>
      <c r="H475" s="828"/>
      <c r="I475" s="828"/>
      <c r="J475" s="828"/>
      <c r="K475" s="828"/>
      <c r="L475" s="830"/>
      <c r="M475" s="829"/>
      <c r="N475" s="829"/>
      <c r="O475" s="828"/>
      <c r="P475" s="828"/>
      <c r="Q475" s="828"/>
      <c r="R475" s="828"/>
      <c r="S475" s="828"/>
      <c r="T475" s="828"/>
      <c r="U475" s="828"/>
      <c r="V475" s="828"/>
      <c r="W475" s="828"/>
      <c r="X475" s="828"/>
      <c r="Y475" s="828"/>
      <c r="Z475" s="828"/>
      <c r="AA475" s="828"/>
    </row>
    <row r="476" spans="1:27" ht="15.75" customHeight="1">
      <c r="A476" s="828"/>
      <c r="B476" s="828"/>
      <c r="C476" s="828"/>
      <c r="D476" s="828"/>
      <c r="E476" s="828"/>
      <c r="F476" s="828"/>
      <c r="G476" s="828"/>
      <c r="H476" s="828"/>
      <c r="I476" s="828"/>
      <c r="J476" s="828"/>
      <c r="K476" s="828"/>
      <c r="L476" s="830"/>
      <c r="M476" s="829"/>
      <c r="N476" s="829"/>
      <c r="O476" s="828"/>
      <c r="P476" s="828"/>
      <c r="Q476" s="828"/>
      <c r="R476" s="828"/>
      <c r="S476" s="828"/>
      <c r="T476" s="828"/>
      <c r="U476" s="828"/>
      <c r="V476" s="828"/>
      <c r="W476" s="828"/>
      <c r="X476" s="828"/>
      <c r="Y476" s="828"/>
      <c r="Z476" s="828"/>
      <c r="AA476" s="828"/>
    </row>
    <row r="477" spans="1:27" ht="15.75" customHeight="1">
      <c r="A477" s="828"/>
      <c r="B477" s="828"/>
      <c r="C477" s="828"/>
      <c r="D477" s="828"/>
      <c r="E477" s="828"/>
      <c r="F477" s="828"/>
      <c r="G477" s="828"/>
      <c r="H477" s="828"/>
      <c r="I477" s="828"/>
      <c r="J477" s="828"/>
      <c r="K477" s="828"/>
      <c r="L477" s="830"/>
      <c r="M477" s="829"/>
      <c r="N477" s="829"/>
      <c r="O477" s="828"/>
      <c r="P477" s="828"/>
      <c r="Q477" s="828"/>
      <c r="R477" s="828"/>
      <c r="S477" s="828"/>
      <c r="T477" s="828"/>
      <c r="U477" s="828"/>
      <c r="V477" s="828"/>
      <c r="W477" s="828"/>
      <c r="X477" s="828"/>
      <c r="Y477" s="828"/>
      <c r="Z477" s="828"/>
      <c r="AA477" s="828"/>
    </row>
    <row r="478" spans="1:27" ht="15.75" customHeight="1">
      <c r="A478" s="828"/>
      <c r="B478" s="828"/>
      <c r="C478" s="828"/>
      <c r="D478" s="828"/>
      <c r="E478" s="828"/>
      <c r="F478" s="828"/>
      <c r="G478" s="828"/>
      <c r="H478" s="828"/>
      <c r="I478" s="828"/>
      <c r="J478" s="828"/>
      <c r="K478" s="828"/>
      <c r="L478" s="830"/>
      <c r="M478" s="829"/>
      <c r="N478" s="829"/>
      <c r="O478" s="828"/>
      <c r="P478" s="828"/>
      <c r="Q478" s="828"/>
      <c r="R478" s="828"/>
      <c r="S478" s="828"/>
      <c r="T478" s="828"/>
      <c r="U478" s="828"/>
      <c r="V478" s="828"/>
      <c r="W478" s="828"/>
      <c r="X478" s="828"/>
      <c r="Y478" s="828"/>
      <c r="Z478" s="828"/>
      <c r="AA478" s="828"/>
    </row>
    <row r="479" spans="1:27" ht="15.75" customHeight="1">
      <c r="A479" s="828"/>
      <c r="B479" s="828"/>
      <c r="C479" s="828"/>
      <c r="D479" s="828"/>
      <c r="E479" s="828"/>
      <c r="F479" s="828"/>
      <c r="G479" s="828"/>
      <c r="H479" s="828"/>
      <c r="I479" s="828"/>
      <c r="J479" s="828"/>
      <c r="K479" s="828"/>
      <c r="L479" s="830"/>
      <c r="M479" s="829"/>
      <c r="N479" s="829"/>
      <c r="O479" s="828"/>
      <c r="P479" s="828"/>
      <c r="Q479" s="828"/>
      <c r="R479" s="828"/>
      <c r="S479" s="828"/>
      <c r="T479" s="828"/>
      <c r="U479" s="828"/>
      <c r="V479" s="828"/>
      <c r="W479" s="828"/>
      <c r="X479" s="828"/>
      <c r="Y479" s="828"/>
      <c r="Z479" s="828"/>
      <c r="AA479" s="828"/>
    </row>
    <row r="480" spans="1:27" ht="15.75" customHeight="1">
      <c r="A480" s="828"/>
      <c r="B480" s="828"/>
      <c r="C480" s="828"/>
      <c r="D480" s="828"/>
      <c r="E480" s="828"/>
      <c r="F480" s="828"/>
      <c r="G480" s="828"/>
      <c r="H480" s="828"/>
      <c r="I480" s="828"/>
      <c r="J480" s="828"/>
      <c r="K480" s="828"/>
      <c r="L480" s="830"/>
      <c r="M480" s="829"/>
      <c r="N480" s="829"/>
      <c r="O480" s="828"/>
      <c r="P480" s="828"/>
      <c r="Q480" s="828"/>
      <c r="R480" s="828"/>
      <c r="S480" s="828"/>
      <c r="T480" s="828"/>
      <c r="U480" s="828"/>
      <c r="V480" s="828"/>
      <c r="W480" s="828"/>
      <c r="X480" s="828"/>
      <c r="Y480" s="828"/>
      <c r="Z480" s="828"/>
      <c r="AA480" s="828"/>
    </row>
    <row r="481" spans="1:27" ht="15.75" customHeight="1">
      <c r="A481" s="828"/>
      <c r="B481" s="828"/>
      <c r="C481" s="828"/>
      <c r="D481" s="828"/>
      <c r="E481" s="828"/>
      <c r="F481" s="828"/>
      <c r="G481" s="828"/>
      <c r="H481" s="828"/>
      <c r="I481" s="828"/>
      <c r="J481" s="828"/>
      <c r="K481" s="828"/>
      <c r="L481" s="830"/>
      <c r="M481" s="829"/>
      <c r="N481" s="829"/>
      <c r="O481" s="828"/>
      <c r="P481" s="828"/>
      <c r="Q481" s="828"/>
      <c r="R481" s="828"/>
      <c r="S481" s="828"/>
      <c r="T481" s="828"/>
      <c r="U481" s="828"/>
      <c r="V481" s="828"/>
      <c r="W481" s="828"/>
      <c r="X481" s="828"/>
      <c r="Y481" s="828"/>
      <c r="Z481" s="828"/>
      <c r="AA481" s="828"/>
    </row>
    <row r="482" spans="1:27" ht="15.75" customHeight="1">
      <c r="A482" s="828"/>
      <c r="B482" s="828"/>
      <c r="C482" s="828"/>
      <c r="D482" s="828"/>
      <c r="E482" s="828"/>
      <c r="F482" s="828"/>
      <c r="G482" s="828"/>
      <c r="H482" s="828"/>
      <c r="I482" s="828"/>
      <c r="J482" s="828"/>
      <c r="K482" s="828"/>
      <c r="L482" s="830"/>
      <c r="M482" s="829"/>
      <c r="N482" s="829"/>
      <c r="O482" s="828"/>
      <c r="P482" s="828"/>
      <c r="Q482" s="828"/>
      <c r="R482" s="828"/>
      <c r="S482" s="828"/>
      <c r="T482" s="828"/>
      <c r="U482" s="828"/>
      <c r="V482" s="828"/>
      <c r="W482" s="828"/>
      <c r="X482" s="828"/>
      <c r="Y482" s="828"/>
      <c r="Z482" s="828"/>
      <c r="AA482" s="828"/>
    </row>
    <row r="483" spans="1:27" ht="15.75" customHeight="1">
      <c r="A483" s="828"/>
      <c r="B483" s="828"/>
      <c r="C483" s="828"/>
      <c r="D483" s="828"/>
      <c r="E483" s="828"/>
      <c r="F483" s="828"/>
      <c r="G483" s="828"/>
      <c r="H483" s="828"/>
      <c r="I483" s="828"/>
      <c r="J483" s="828"/>
      <c r="K483" s="828"/>
      <c r="L483" s="830"/>
      <c r="M483" s="829"/>
      <c r="N483" s="829"/>
      <c r="O483" s="828"/>
      <c r="P483" s="828"/>
      <c r="Q483" s="828"/>
      <c r="R483" s="828"/>
      <c r="S483" s="828"/>
      <c r="T483" s="828"/>
      <c r="U483" s="828"/>
      <c r="V483" s="828"/>
      <c r="W483" s="828"/>
      <c r="X483" s="828"/>
      <c r="Y483" s="828"/>
      <c r="Z483" s="828"/>
      <c r="AA483" s="828"/>
    </row>
    <row r="484" spans="1:27" ht="15.75" customHeight="1">
      <c r="A484" s="828"/>
      <c r="B484" s="828"/>
      <c r="C484" s="828"/>
      <c r="D484" s="828"/>
      <c r="E484" s="828"/>
      <c r="F484" s="828"/>
      <c r="G484" s="828"/>
      <c r="H484" s="828"/>
      <c r="I484" s="828"/>
      <c r="J484" s="828"/>
      <c r="K484" s="828"/>
      <c r="L484" s="830"/>
      <c r="M484" s="829"/>
      <c r="N484" s="829"/>
      <c r="O484" s="828"/>
      <c r="P484" s="828"/>
      <c r="Q484" s="828"/>
      <c r="R484" s="828"/>
      <c r="S484" s="828"/>
      <c r="T484" s="828"/>
      <c r="U484" s="828"/>
      <c r="V484" s="828"/>
      <c r="W484" s="828"/>
      <c r="X484" s="828"/>
      <c r="Y484" s="828"/>
      <c r="Z484" s="828"/>
      <c r="AA484" s="828"/>
    </row>
    <row r="485" spans="1:27" ht="15.75" customHeight="1">
      <c r="A485" s="828"/>
      <c r="B485" s="828"/>
      <c r="C485" s="828"/>
      <c r="D485" s="828"/>
      <c r="E485" s="828"/>
      <c r="F485" s="828"/>
      <c r="G485" s="828"/>
      <c r="H485" s="828"/>
      <c r="I485" s="828"/>
      <c r="J485" s="828"/>
      <c r="K485" s="828"/>
      <c r="L485" s="830"/>
      <c r="M485" s="829"/>
      <c r="N485" s="829"/>
      <c r="O485" s="828"/>
      <c r="P485" s="828"/>
      <c r="Q485" s="828"/>
      <c r="R485" s="828"/>
      <c r="S485" s="828"/>
      <c r="T485" s="828"/>
      <c r="U485" s="828"/>
      <c r="V485" s="828"/>
      <c r="W485" s="828"/>
      <c r="X485" s="828"/>
      <c r="Y485" s="828"/>
      <c r="Z485" s="828"/>
      <c r="AA485" s="828"/>
    </row>
    <row r="486" spans="1:27" ht="15.75" customHeight="1">
      <c r="A486" s="828"/>
      <c r="B486" s="828"/>
      <c r="C486" s="828"/>
      <c r="D486" s="828"/>
      <c r="E486" s="828"/>
      <c r="F486" s="828"/>
      <c r="G486" s="828"/>
      <c r="H486" s="828"/>
      <c r="I486" s="828"/>
      <c r="J486" s="828"/>
      <c r="K486" s="828"/>
      <c r="L486" s="830"/>
      <c r="M486" s="829"/>
      <c r="N486" s="829"/>
      <c r="O486" s="828"/>
      <c r="P486" s="828"/>
      <c r="Q486" s="828"/>
      <c r="R486" s="828"/>
      <c r="S486" s="828"/>
      <c r="T486" s="828"/>
      <c r="U486" s="828"/>
      <c r="V486" s="828"/>
      <c r="W486" s="828"/>
      <c r="X486" s="828"/>
      <c r="Y486" s="828"/>
      <c r="Z486" s="828"/>
      <c r="AA486" s="828"/>
    </row>
    <row r="487" spans="1:27" ht="15.75" customHeight="1">
      <c r="A487" s="828"/>
      <c r="B487" s="828"/>
      <c r="C487" s="828"/>
      <c r="D487" s="828"/>
      <c r="E487" s="828"/>
      <c r="F487" s="828"/>
      <c r="G487" s="828"/>
      <c r="H487" s="828"/>
      <c r="I487" s="828"/>
      <c r="J487" s="828"/>
      <c r="K487" s="828"/>
      <c r="L487" s="830"/>
      <c r="M487" s="829"/>
      <c r="N487" s="829"/>
      <c r="O487" s="828"/>
      <c r="P487" s="828"/>
      <c r="Q487" s="828"/>
      <c r="R487" s="828"/>
      <c r="S487" s="828"/>
      <c r="T487" s="828"/>
      <c r="U487" s="828"/>
      <c r="V487" s="828"/>
      <c r="W487" s="828"/>
      <c r="X487" s="828"/>
      <c r="Y487" s="828"/>
      <c r="Z487" s="828"/>
      <c r="AA487" s="828"/>
    </row>
    <row r="488" spans="1:27" ht="15.75" customHeight="1">
      <c r="A488" s="828"/>
      <c r="B488" s="828"/>
      <c r="C488" s="828"/>
      <c r="D488" s="828"/>
      <c r="E488" s="828"/>
      <c r="F488" s="828"/>
      <c r="G488" s="828"/>
      <c r="H488" s="828"/>
      <c r="I488" s="828"/>
      <c r="J488" s="828"/>
      <c r="K488" s="828"/>
      <c r="L488" s="830"/>
      <c r="M488" s="829"/>
      <c r="N488" s="829"/>
      <c r="O488" s="828"/>
      <c r="P488" s="828"/>
      <c r="Q488" s="828"/>
      <c r="R488" s="828"/>
      <c r="S488" s="828"/>
      <c r="T488" s="828"/>
      <c r="U488" s="828"/>
      <c r="V488" s="828"/>
      <c r="W488" s="828"/>
      <c r="X488" s="828"/>
      <c r="Y488" s="828"/>
      <c r="Z488" s="828"/>
      <c r="AA488" s="828"/>
    </row>
    <row r="489" spans="1:27" ht="15.75" customHeight="1">
      <c r="A489" s="828"/>
      <c r="B489" s="828"/>
      <c r="C489" s="828"/>
      <c r="D489" s="828"/>
      <c r="E489" s="828"/>
      <c r="F489" s="828"/>
      <c r="G489" s="828"/>
      <c r="H489" s="828"/>
      <c r="I489" s="828"/>
      <c r="J489" s="828"/>
      <c r="K489" s="828"/>
      <c r="L489" s="830"/>
      <c r="M489" s="829"/>
      <c r="N489" s="829"/>
      <c r="O489" s="828"/>
      <c r="P489" s="828"/>
      <c r="Q489" s="828"/>
      <c r="R489" s="828"/>
      <c r="S489" s="828"/>
      <c r="T489" s="828"/>
      <c r="U489" s="828"/>
      <c r="V489" s="828"/>
      <c r="W489" s="828"/>
      <c r="X489" s="828"/>
      <c r="Y489" s="828"/>
      <c r="Z489" s="828"/>
      <c r="AA489" s="828"/>
    </row>
    <row r="490" spans="1:27" ht="15.75" customHeight="1">
      <c r="A490" s="828"/>
      <c r="B490" s="828"/>
      <c r="C490" s="828"/>
      <c r="D490" s="828"/>
      <c r="E490" s="828"/>
      <c r="F490" s="828"/>
      <c r="G490" s="828"/>
      <c r="H490" s="828"/>
      <c r="I490" s="828"/>
      <c r="J490" s="828"/>
      <c r="K490" s="828"/>
      <c r="L490" s="830"/>
      <c r="M490" s="829"/>
      <c r="N490" s="829"/>
      <c r="O490" s="828"/>
      <c r="P490" s="828"/>
      <c r="Q490" s="828"/>
      <c r="R490" s="828"/>
      <c r="S490" s="828"/>
      <c r="T490" s="828"/>
      <c r="U490" s="828"/>
      <c r="V490" s="828"/>
      <c r="W490" s="828"/>
      <c r="X490" s="828"/>
      <c r="Y490" s="828"/>
      <c r="Z490" s="828"/>
      <c r="AA490" s="828"/>
    </row>
    <row r="491" spans="1:27" ht="15.75" customHeight="1">
      <c r="A491" s="828"/>
      <c r="B491" s="828"/>
      <c r="C491" s="828"/>
      <c r="D491" s="828"/>
      <c r="E491" s="828"/>
      <c r="F491" s="828"/>
      <c r="G491" s="828"/>
      <c r="H491" s="828"/>
      <c r="I491" s="828"/>
      <c r="J491" s="828"/>
      <c r="K491" s="828"/>
      <c r="L491" s="830"/>
      <c r="M491" s="829"/>
      <c r="N491" s="829"/>
      <c r="O491" s="828"/>
      <c r="P491" s="828"/>
      <c r="Q491" s="828"/>
      <c r="R491" s="828"/>
      <c r="S491" s="828"/>
      <c r="T491" s="828"/>
      <c r="U491" s="828"/>
      <c r="V491" s="828"/>
      <c r="W491" s="828"/>
      <c r="X491" s="828"/>
      <c r="Y491" s="828"/>
      <c r="Z491" s="828"/>
      <c r="AA491" s="828"/>
    </row>
    <row r="492" spans="1:27" ht="15.75" customHeight="1">
      <c r="A492" s="828"/>
      <c r="B492" s="828"/>
      <c r="C492" s="828"/>
      <c r="D492" s="828"/>
      <c r="E492" s="828"/>
      <c r="F492" s="828"/>
      <c r="G492" s="828"/>
      <c r="H492" s="828"/>
      <c r="I492" s="828"/>
      <c r="J492" s="828"/>
      <c r="K492" s="828"/>
      <c r="L492" s="830"/>
      <c r="M492" s="829"/>
      <c r="N492" s="829"/>
      <c r="O492" s="828"/>
      <c r="P492" s="828"/>
      <c r="Q492" s="828"/>
      <c r="R492" s="828"/>
      <c r="S492" s="828"/>
      <c r="T492" s="828"/>
      <c r="U492" s="828"/>
      <c r="V492" s="828"/>
      <c r="W492" s="828"/>
      <c r="X492" s="828"/>
      <c r="Y492" s="828"/>
      <c r="Z492" s="828"/>
      <c r="AA492" s="828"/>
    </row>
    <row r="493" spans="1:27" ht="15.75" customHeight="1">
      <c r="A493" s="828"/>
      <c r="B493" s="828"/>
      <c r="C493" s="828"/>
      <c r="D493" s="828"/>
      <c r="E493" s="828"/>
      <c r="F493" s="828"/>
      <c r="G493" s="828"/>
      <c r="H493" s="828"/>
      <c r="I493" s="828"/>
      <c r="J493" s="828"/>
      <c r="K493" s="828"/>
      <c r="L493" s="830"/>
      <c r="M493" s="829"/>
      <c r="N493" s="829"/>
      <c r="O493" s="828"/>
      <c r="P493" s="828"/>
      <c r="Q493" s="828"/>
      <c r="R493" s="828"/>
      <c r="S493" s="828"/>
      <c r="T493" s="828"/>
      <c r="U493" s="828"/>
      <c r="V493" s="828"/>
      <c r="W493" s="828"/>
      <c r="X493" s="828"/>
      <c r="Y493" s="828"/>
      <c r="Z493" s="828"/>
      <c r="AA493" s="828"/>
    </row>
    <row r="494" spans="1:27" ht="15.75" customHeight="1">
      <c r="A494" s="828"/>
      <c r="B494" s="828"/>
      <c r="C494" s="828"/>
      <c r="D494" s="828"/>
      <c r="E494" s="828"/>
      <c r="F494" s="828"/>
      <c r="G494" s="828"/>
      <c r="H494" s="828"/>
      <c r="I494" s="828"/>
      <c r="J494" s="828"/>
      <c r="K494" s="828"/>
      <c r="L494" s="830"/>
      <c r="M494" s="829"/>
      <c r="N494" s="829"/>
      <c r="O494" s="828"/>
      <c r="P494" s="828"/>
      <c r="Q494" s="828"/>
      <c r="R494" s="828"/>
      <c r="S494" s="828"/>
      <c r="T494" s="828"/>
      <c r="U494" s="828"/>
      <c r="V494" s="828"/>
      <c r="W494" s="828"/>
      <c r="X494" s="828"/>
      <c r="Y494" s="828"/>
      <c r="Z494" s="828"/>
      <c r="AA494" s="828"/>
    </row>
    <row r="495" spans="1:27" ht="15.75" customHeight="1">
      <c r="A495" s="828"/>
      <c r="B495" s="828"/>
      <c r="C495" s="828"/>
      <c r="D495" s="828"/>
      <c r="E495" s="828"/>
      <c r="F495" s="828"/>
      <c r="G495" s="828"/>
      <c r="H495" s="828"/>
      <c r="I495" s="828"/>
      <c r="J495" s="828"/>
      <c r="K495" s="828"/>
      <c r="L495" s="830"/>
      <c r="M495" s="829"/>
      <c r="N495" s="829"/>
      <c r="O495" s="828"/>
      <c r="P495" s="828"/>
      <c r="Q495" s="828"/>
      <c r="R495" s="828"/>
      <c r="S495" s="828"/>
      <c r="T495" s="828"/>
      <c r="U495" s="828"/>
      <c r="V495" s="828"/>
      <c r="W495" s="828"/>
      <c r="X495" s="828"/>
      <c r="Y495" s="828"/>
      <c r="Z495" s="828"/>
      <c r="AA495" s="828"/>
    </row>
    <row r="496" spans="1:27" ht="15.75" customHeight="1">
      <c r="A496" s="828"/>
      <c r="B496" s="828"/>
      <c r="C496" s="828"/>
      <c r="D496" s="828"/>
      <c r="E496" s="828"/>
      <c r="F496" s="828"/>
      <c r="G496" s="828"/>
      <c r="H496" s="828"/>
      <c r="I496" s="828"/>
      <c r="J496" s="828"/>
      <c r="K496" s="828"/>
      <c r="L496" s="830"/>
      <c r="M496" s="829"/>
      <c r="N496" s="829"/>
      <c r="O496" s="828"/>
      <c r="P496" s="828"/>
      <c r="Q496" s="828"/>
      <c r="R496" s="828"/>
      <c r="S496" s="828"/>
      <c r="T496" s="828"/>
      <c r="U496" s="828"/>
      <c r="V496" s="828"/>
      <c r="W496" s="828"/>
      <c r="X496" s="828"/>
      <c r="Y496" s="828"/>
      <c r="Z496" s="828"/>
      <c r="AA496" s="828"/>
    </row>
    <row r="497" spans="1:27" ht="15.75" customHeight="1">
      <c r="A497" s="828"/>
      <c r="B497" s="828"/>
      <c r="C497" s="828"/>
      <c r="D497" s="828"/>
      <c r="E497" s="828"/>
      <c r="F497" s="828"/>
      <c r="G497" s="828"/>
      <c r="H497" s="828"/>
      <c r="I497" s="828"/>
      <c r="J497" s="828"/>
      <c r="K497" s="828"/>
      <c r="L497" s="830"/>
      <c r="M497" s="829"/>
      <c r="N497" s="829"/>
      <c r="O497" s="828"/>
      <c r="P497" s="828"/>
      <c r="Q497" s="828"/>
      <c r="R497" s="828"/>
      <c r="S497" s="828"/>
      <c r="T497" s="828"/>
      <c r="U497" s="828"/>
      <c r="V497" s="828"/>
      <c r="W497" s="828"/>
      <c r="X497" s="828"/>
      <c r="Y497" s="828"/>
      <c r="Z497" s="828"/>
      <c r="AA497" s="828"/>
    </row>
    <row r="498" spans="1:27" ht="15.75" customHeight="1">
      <c r="A498" s="828"/>
      <c r="B498" s="828"/>
      <c r="C498" s="828"/>
      <c r="D498" s="828"/>
      <c r="E498" s="828"/>
      <c r="F498" s="828"/>
      <c r="G498" s="828"/>
      <c r="H498" s="828"/>
      <c r="I498" s="828"/>
      <c r="J498" s="828"/>
      <c r="K498" s="828"/>
      <c r="L498" s="830"/>
      <c r="M498" s="829"/>
      <c r="N498" s="829"/>
      <c r="O498" s="828"/>
      <c r="P498" s="828"/>
      <c r="Q498" s="828"/>
      <c r="R498" s="828"/>
      <c r="S498" s="828"/>
      <c r="T498" s="828"/>
      <c r="U498" s="828"/>
      <c r="V498" s="828"/>
      <c r="W498" s="828"/>
      <c r="X498" s="828"/>
      <c r="Y498" s="828"/>
      <c r="Z498" s="828"/>
      <c r="AA498" s="828"/>
    </row>
    <row r="499" spans="1:27" ht="15.75" customHeight="1">
      <c r="A499" s="828"/>
      <c r="B499" s="828"/>
      <c r="C499" s="828"/>
      <c r="D499" s="828"/>
      <c r="E499" s="828"/>
      <c r="F499" s="828"/>
      <c r="G499" s="828"/>
      <c r="H499" s="828"/>
      <c r="I499" s="828"/>
      <c r="J499" s="828"/>
      <c r="K499" s="828"/>
      <c r="L499" s="830"/>
      <c r="M499" s="829"/>
      <c r="N499" s="829"/>
      <c r="O499" s="828"/>
      <c r="P499" s="828"/>
      <c r="Q499" s="828"/>
      <c r="R499" s="828"/>
      <c r="S499" s="828"/>
      <c r="T499" s="828"/>
      <c r="U499" s="828"/>
      <c r="V499" s="828"/>
      <c r="W499" s="828"/>
      <c r="X499" s="828"/>
      <c r="Y499" s="828"/>
      <c r="Z499" s="828"/>
      <c r="AA499" s="828"/>
    </row>
    <row r="500" spans="1:27" ht="15.75" customHeight="1">
      <c r="A500" s="828"/>
      <c r="B500" s="828"/>
      <c r="C500" s="828"/>
      <c r="D500" s="828"/>
      <c r="E500" s="828"/>
      <c r="F500" s="828"/>
      <c r="G500" s="828"/>
      <c r="H500" s="828"/>
      <c r="I500" s="828"/>
      <c r="J500" s="828"/>
      <c r="K500" s="828"/>
      <c r="L500" s="830"/>
      <c r="M500" s="829"/>
      <c r="N500" s="829"/>
      <c r="O500" s="828"/>
      <c r="P500" s="828"/>
      <c r="Q500" s="828"/>
      <c r="R500" s="828"/>
      <c r="S500" s="828"/>
      <c r="T500" s="828"/>
      <c r="U500" s="828"/>
      <c r="V500" s="828"/>
      <c r="W500" s="828"/>
      <c r="X500" s="828"/>
      <c r="Y500" s="828"/>
      <c r="Z500" s="828"/>
      <c r="AA500" s="828"/>
    </row>
    <row r="501" spans="1:27" ht="15.75" customHeight="1">
      <c r="A501" s="828"/>
      <c r="B501" s="828"/>
      <c r="C501" s="828"/>
      <c r="D501" s="828"/>
      <c r="E501" s="828"/>
      <c r="F501" s="828"/>
      <c r="G501" s="828"/>
      <c r="H501" s="828"/>
      <c r="I501" s="828"/>
      <c r="J501" s="828"/>
      <c r="K501" s="828"/>
      <c r="L501" s="830"/>
      <c r="M501" s="829"/>
      <c r="N501" s="829"/>
      <c r="O501" s="828"/>
      <c r="P501" s="828"/>
      <c r="Q501" s="828"/>
      <c r="R501" s="828"/>
      <c r="S501" s="828"/>
      <c r="T501" s="828"/>
      <c r="U501" s="828"/>
      <c r="V501" s="828"/>
      <c r="W501" s="828"/>
      <c r="X501" s="828"/>
      <c r="Y501" s="828"/>
      <c r="Z501" s="828"/>
      <c r="AA501" s="828"/>
    </row>
    <row r="502" spans="1:27" ht="15.75" customHeight="1">
      <c r="A502" s="828"/>
      <c r="B502" s="828"/>
      <c r="C502" s="828"/>
      <c r="D502" s="828"/>
      <c r="E502" s="828"/>
      <c r="F502" s="828"/>
      <c r="G502" s="828"/>
      <c r="H502" s="828"/>
      <c r="I502" s="828"/>
      <c r="J502" s="828"/>
      <c r="K502" s="828"/>
      <c r="L502" s="830"/>
      <c r="M502" s="829"/>
      <c r="N502" s="829"/>
      <c r="O502" s="828"/>
      <c r="P502" s="828"/>
      <c r="Q502" s="828"/>
      <c r="R502" s="828"/>
      <c r="S502" s="828"/>
      <c r="T502" s="828"/>
      <c r="U502" s="828"/>
      <c r="V502" s="828"/>
      <c r="W502" s="828"/>
      <c r="X502" s="828"/>
      <c r="Y502" s="828"/>
      <c r="Z502" s="828"/>
      <c r="AA502" s="828"/>
    </row>
    <row r="503" spans="1:27" ht="15.75" customHeight="1">
      <c r="A503" s="828"/>
      <c r="B503" s="828"/>
      <c r="C503" s="828"/>
      <c r="D503" s="828"/>
      <c r="E503" s="828"/>
      <c r="F503" s="828"/>
      <c r="G503" s="828"/>
      <c r="H503" s="828"/>
      <c r="I503" s="828"/>
      <c r="J503" s="828"/>
      <c r="K503" s="828"/>
      <c r="L503" s="830"/>
      <c r="M503" s="829"/>
      <c r="N503" s="829"/>
      <c r="O503" s="828"/>
      <c r="P503" s="828"/>
      <c r="Q503" s="828"/>
      <c r="R503" s="828"/>
      <c r="S503" s="828"/>
      <c r="T503" s="828"/>
      <c r="U503" s="828"/>
      <c r="V503" s="828"/>
      <c r="W503" s="828"/>
      <c r="X503" s="828"/>
      <c r="Y503" s="828"/>
      <c r="Z503" s="828"/>
      <c r="AA503" s="828"/>
    </row>
    <row r="504" spans="1:27" ht="15.75" customHeight="1">
      <c r="A504" s="828"/>
      <c r="B504" s="828"/>
      <c r="C504" s="828"/>
      <c r="D504" s="828"/>
      <c r="E504" s="828"/>
      <c r="F504" s="828"/>
      <c r="G504" s="828"/>
      <c r="H504" s="828"/>
      <c r="I504" s="828"/>
      <c r="J504" s="828"/>
      <c r="K504" s="828"/>
      <c r="L504" s="830"/>
      <c r="M504" s="829"/>
      <c r="N504" s="829"/>
      <c r="O504" s="828"/>
      <c r="P504" s="828"/>
      <c r="Q504" s="828"/>
      <c r="R504" s="828"/>
      <c r="S504" s="828"/>
      <c r="T504" s="828"/>
      <c r="U504" s="828"/>
      <c r="V504" s="828"/>
      <c r="W504" s="828"/>
      <c r="X504" s="828"/>
      <c r="Y504" s="828"/>
      <c r="Z504" s="828"/>
      <c r="AA504" s="828"/>
    </row>
    <row r="505" spans="1:27" ht="15.75" customHeight="1">
      <c r="A505" s="828"/>
      <c r="B505" s="828"/>
      <c r="C505" s="828"/>
      <c r="D505" s="828"/>
      <c r="E505" s="828"/>
      <c r="F505" s="828"/>
      <c r="G505" s="828"/>
      <c r="H505" s="828"/>
      <c r="I505" s="828"/>
      <c r="J505" s="828"/>
      <c r="K505" s="828"/>
      <c r="L505" s="830"/>
      <c r="M505" s="829"/>
      <c r="N505" s="829"/>
      <c r="O505" s="828"/>
      <c r="P505" s="828"/>
      <c r="Q505" s="828"/>
      <c r="R505" s="828"/>
      <c r="S505" s="828"/>
      <c r="T505" s="828"/>
      <c r="U505" s="828"/>
      <c r="V505" s="828"/>
      <c r="W505" s="828"/>
      <c r="X505" s="828"/>
      <c r="Y505" s="828"/>
      <c r="Z505" s="828"/>
      <c r="AA505" s="828"/>
    </row>
    <row r="506" spans="1:27" ht="15.75" customHeight="1">
      <c r="A506" s="828"/>
      <c r="B506" s="828"/>
      <c r="C506" s="828"/>
      <c r="D506" s="828"/>
      <c r="E506" s="828"/>
      <c r="F506" s="828"/>
      <c r="G506" s="828"/>
      <c r="H506" s="828"/>
      <c r="I506" s="828"/>
      <c r="J506" s="828"/>
      <c r="K506" s="828"/>
      <c r="L506" s="830"/>
      <c r="M506" s="829"/>
      <c r="N506" s="829"/>
      <c r="O506" s="828"/>
      <c r="P506" s="828"/>
      <c r="Q506" s="828"/>
      <c r="R506" s="828"/>
      <c r="S506" s="828"/>
      <c r="T506" s="828"/>
      <c r="U506" s="828"/>
      <c r="V506" s="828"/>
      <c r="W506" s="828"/>
      <c r="X506" s="828"/>
      <c r="Y506" s="828"/>
      <c r="Z506" s="828"/>
      <c r="AA506" s="828"/>
    </row>
    <row r="507" spans="1:27" ht="15.75" customHeight="1">
      <c r="A507" s="828"/>
      <c r="B507" s="828"/>
      <c r="C507" s="828"/>
      <c r="D507" s="828"/>
      <c r="E507" s="828"/>
      <c r="F507" s="828"/>
      <c r="G507" s="828"/>
      <c r="H507" s="828"/>
      <c r="I507" s="828"/>
      <c r="J507" s="828"/>
      <c r="K507" s="828"/>
      <c r="L507" s="830"/>
      <c r="M507" s="829"/>
      <c r="N507" s="829"/>
      <c r="O507" s="828"/>
      <c r="P507" s="828"/>
      <c r="Q507" s="828"/>
      <c r="R507" s="828"/>
      <c r="S507" s="828"/>
      <c r="T507" s="828"/>
      <c r="U507" s="828"/>
      <c r="V507" s="828"/>
      <c r="W507" s="828"/>
      <c r="X507" s="828"/>
      <c r="Y507" s="828"/>
      <c r="Z507" s="828"/>
      <c r="AA507" s="828"/>
    </row>
    <row r="508" spans="1:27" ht="15.75" customHeight="1">
      <c r="A508" s="828"/>
      <c r="B508" s="828"/>
      <c r="C508" s="828"/>
      <c r="D508" s="828"/>
      <c r="E508" s="828"/>
      <c r="F508" s="828"/>
      <c r="G508" s="828"/>
      <c r="H508" s="828"/>
      <c r="I508" s="828"/>
      <c r="J508" s="828"/>
      <c r="K508" s="828"/>
      <c r="L508" s="830"/>
      <c r="M508" s="829"/>
      <c r="N508" s="829"/>
      <c r="O508" s="828"/>
      <c r="P508" s="828"/>
      <c r="Q508" s="828"/>
      <c r="R508" s="828"/>
      <c r="S508" s="828"/>
      <c r="T508" s="828"/>
      <c r="U508" s="828"/>
      <c r="V508" s="828"/>
      <c r="W508" s="828"/>
      <c r="X508" s="828"/>
      <c r="Y508" s="828"/>
      <c r="Z508" s="828"/>
      <c r="AA508" s="828"/>
    </row>
    <row r="509" spans="1:27" ht="15.75" customHeight="1">
      <c r="A509" s="828"/>
      <c r="B509" s="828"/>
      <c r="C509" s="828"/>
      <c r="D509" s="828"/>
      <c r="E509" s="828"/>
      <c r="F509" s="828"/>
      <c r="G509" s="828"/>
      <c r="H509" s="828"/>
      <c r="I509" s="828"/>
      <c r="J509" s="828"/>
      <c r="K509" s="828"/>
      <c r="L509" s="830"/>
      <c r="M509" s="829"/>
      <c r="N509" s="829"/>
      <c r="O509" s="828"/>
      <c r="P509" s="828"/>
      <c r="Q509" s="828"/>
      <c r="R509" s="828"/>
      <c r="S509" s="828"/>
      <c r="T509" s="828"/>
      <c r="U509" s="828"/>
      <c r="V509" s="828"/>
      <c r="W509" s="828"/>
      <c r="X509" s="828"/>
      <c r="Y509" s="828"/>
      <c r="Z509" s="828"/>
      <c r="AA509" s="828"/>
    </row>
    <row r="510" spans="1:27" ht="15.75" customHeight="1">
      <c r="A510" s="828"/>
      <c r="B510" s="828"/>
      <c r="C510" s="828"/>
      <c r="D510" s="828"/>
      <c r="E510" s="828"/>
      <c r="F510" s="828"/>
      <c r="G510" s="828"/>
      <c r="H510" s="828"/>
      <c r="I510" s="828"/>
      <c r="J510" s="828"/>
      <c r="K510" s="828"/>
      <c r="L510" s="830"/>
      <c r="M510" s="829"/>
      <c r="N510" s="829"/>
      <c r="O510" s="828"/>
      <c r="P510" s="828"/>
      <c r="Q510" s="828"/>
      <c r="R510" s="828"/>
      <c r="S510" s="828"/>
      <c r="T510" s="828"/>
      <c r="U510" s="828"/>
      <c r="V510" s="828"/>
      <c r="W510" s="828"/>
      <c r="X510" s="828"/>
      <c r="Y510" s="828"/>
      <c r="Z510" s="828"/>
      <c r="AA510" s="828"/>
    </row>
    <row r="511" spans="1:27" ht="15.75" customHeight="1">
      <c r="A511" s="828"/>
      <c r="B511" s="828"/>
      <c r="C511" s="828"/>
      <c r="D511" s="828"/>
      <c r="E511" s="828"/>
      <c r="F511" s="828"/>
      <c r="G511" s="828"/>
      <c r="H511" s="828"/>
      <c r="I511" s="828"/>
      <c r="J511" s="828"/>
      <c r="K511" s="828"/>
      <c r="L511" s="830"/>
      <c r="M511" s="829"/>
      <c r="N511" s="829"/>
      <c r="O511" s="828"/>
      <c r="P511" s="828"/>
      <c r="Q511" s="828"/>
      <c r="R511" s="828"/>
      <c r="S511" s="828"/>
      <c r="T511" s="828"/>
      <c r="U511" s="828"/>
      <c r="V511" s="828"/>
      <c r="W511" s="828"/>
      <c r="X511" s="828"/>
      <c r="Y511" s="828"/>
      <c r="Z511" s="828"/>
      <c r="AA511" s="828"/>
    </row>
    <row r="512" spans="1:27" ht="15.75" customHeight="1">
      <c r="A512" s="828"/>
      <c r="B512" s="828"/>
      <c r="C512" s="828"/>
      <c r="D512" s="828"/>
      <c r="E512" s="828"/>
      <c r="F512" s="828"/>
      <c r="G512" s="828"/>
      <c r="H512" s="828"/>
      <c r="I512" s="828"/>
      <c r="J512" s="828"/>
      <c r="K512" s="828"/>
      <c r="L512" s="830"/>
      <c r="M512" s="829"/>
      <c r="N512" s="829"/>
      <c r="O512" s="828"/>
      <c r="P512" s="828"/>
      <c r="Q512" s="828"/>
      <c r="R512" s="828"/>
      <c r="S512" s="828"/>
      <c r="T512" s="828"/>
      <c r="U512" s="828"/>
      <c r="V512" s="828"/>
      <c r="W512" s="828"/>
      <c r="X512" s="828"/>
      <c r="Y512" s="828"/>
      <c r="Z512" s="828"/>
      <c r="AA512" s="828"/>
    </row>
    <row r="513" spans="1:27" ht="15.75" customHeight="1">
      <c r="A513" s="828"/>
      <c r="B513" s="828"/>
      <c r="C513" s="828"/>
      <c r="D513" s="828"/>
      <c r="E513" s="828"/>
      <c r="F513" s="828"/>
      <c r="G513" s="828"/>
      <c r="H513" s="828"/>
      <c r="I513" s="828"/>
      <c r="J513" s="828"/>
      <c r="K513" s="828"/>
      <c r="L513" s="830"/>
      <c r="M513" s="829"/>
      <c r="N513" s="829"/>
      <c r="O513" s="828"/>
      <c r="P513" s="828"/>
      <c r="Q513" s="828"/>
      <c r="R513" s="828"/>
      <c r="S513" s="828"/>
      <c r="T513" s="828"/>
      <c r="U513" s="828"/>
      <c r="V513" s="828"/>
      <c r="W513" s="828"/>
      <c r="X513" s="828"/>
      <c r="Y513" s="828"/>
      <c r="Z513" s="828"/>
      <c r="AA513" s="828"/>
    </row>
    <row r="514" spans="1:27" ht="15.75" customHeight="1">
      <c r="A514" s="828"/>
      <c r="B514" s="828"/>
      <c r="C514" s="828"/>
      <c r="D514" s="828"/>
      <c r="E514" s="828"/>
      <c r="F514" s="828"/>
      <c r="G514" s="828"/>
      <c r="H514" s="828"/>
      <c r="I514" s="828"/>
      <c r="J514" s="828"/>
      <c r="K514" s="828"/>
      <c r="L514" s="830"/>
      <c r="M514" s="829"/>
      <c r="N514" s="829"/>
      <c r="O514" s="828"/>
      <c r="P514" s="828"/>
      <c r="Q514" s="828"/>
      <c r="R514" s="828"/>
      <c r="S514" s="828"/>
      <c r="T514" s="828"/>
      <c r="U514" s="828"/>
      <c r="V514" s="828"/>
      <c r="W514" s="828"/>
      <c r="X514" s="828"/>
      <c r="Y514" s="828"/>
      <c r="Z514" s="828"/>
      <c r="AA514" s="828"/>
    </row>
    <row r="515" spans="1:27" ht="15.75" customHeight="1">
      <c r="A515" s="828"/>
      <c r="B515" s="828"/>
      <c r="C515" s="828"/>
      <c r="D515" s="828"/>
      <c r="E515" s="828"/>
      <c r="F515" s="828"/>
      <c r="G515" s="828"/>
      <c r="H515" s="828"/>
      <c r="I515" s="828"/>
      <c r="J515" s="828"/>
      <c r="K515" s="828"/>
      <c r="L515" s="830"/>
      <c r="M515" s="829"/>
      <c r="N515" s="829"/>
      <c r="O515" s="828"/>
      <c r="P515" s="828"/>
      <c r="Q515" s="828"/>
      <c r="R515" s="828"/>
      <c r="S515" s="828"/>
      <c r="T515" s="828"/>
      <c r="U515" s="828"/>
      <c r="V515" s="828"/>
      <c r="W515" s="828"/>
      <c r="X515" s="828"/>
      <c r="Y515" s="828"/>
      <c r="Z515" s="828"/>
      <c r="AA515" s="828"/>
    </row>
    <row r="516" spans="1:27" ht="15.75" customHeight="1">
      <c r="A516" s="828"/>
      <c r="B516" s="828"/>
      <c r="C516" s="828"/>
      <c r="D516" s="828"/>
      <c r="E516" s="828"/>
      <c r="F516" s="828"/>
      <c r="G516" s="828"/>
      <c r="H516" s="828"/>
      <c r="I516" s="828"/>
      <c r="J516" s="828"/>
      <c r="K516" s="828"/>
      <c r="L516" s="830"/>
      <c r="M516" s="829"/>
      <c r="N516" s="829"/>
      <c r="O516" s="828"/>
      <c r="P516" s="828"/>
      <c r="Q516" s="828"/>
      <c r="R516" s="828"/>
      <c r="S516" s="828"/>
      <c r="T516" s="828"/>
      <c r="U516" s="828"/>
      <c r="V516" s="828"/>
      <c r="W516" s="828"/>
      <c r="X516" s="828"/>
      <c r="Y516" s="828"/>
      <c r="Z516" s="828"/>
      <c r="AA516" s="828"/>
    </row>
    <row r="517" spans="1:27" ht="15.75" customHeight="1">
      <c r="A517" s="828"/>
      <c r="B517" s="828"/>
      <c r="C517" s="828"/>
      <c r="D517" s="828"/>
      <c r="E517" s="828"/>
      <c r="F517" s="828"/>
      <c r="G517" s="828"/>
      <c r="H517" s="828"/>
      <c r="I517" s="828"/>
      <c r="J517" s="828"/>
      <c r="K517" s="828"/>
      <c r="L517" s="830"/>
      <c r="M517" s="829"/>
      <c r="N517" s="829"/>
      <c r="O517" s="828"/>
      <c r="P517" s="828"/>
      <c r="Q517" s="828"/>
      <c r="R517" s="828"/>
      <c r="S517" s="828"/>
      <c r="T517" s="828"/>
      <c r="U517" s="828"/>
      <c r="V517" s="828"/>
      <c r="W517" s="828"/>
      <c r="X517" s="828"/>
      <c r="Y517" s="828"/>
      <c r="Z517" s="828"/>
      <c r="AA517" s="828"/>
    </row>
    <row r="518" spans="1:27" ht="15.75" customHeight="1">
      <c r="A518" s="828"/>
      <c r="B518" s="828"/>
      <c r="C518" s="828"/>
      <c r="D518" s="828"/>
      <c r="E518" s="828"/>
      <c r="F518" s="828"/>
      <c r="G518" s="828"/>
      <c r="H518" s="828"/>
      <c r="I518" s="828"/>
      <c r="J518" s="828"/>
      <c r="K518" s="828"/>
      <c r="L518" s="830"/>
      <c r="M518" s="829"/>
      <c r="N518" s="829"/>
      <c r="O518" s="828"/>
      <c r="P518" s="828"/>
      <c r="Q518" s="828"/>
      <c r="R518" s="828"/>
      <c r="S518" s="828"/>
      <c r="T518" s="828"/>
      <c r="U518" s="828"/>
      <c r="V518" s="828"/>
      <c r="W518" s="828"/>
      <c r="X518" s="828"/>
      <c r="Y518" s="828"/>
      <c r="Z518" s="828"/>
      <c r="AA518" s="828"/>
    </row>
    <row r="519" spans="1:27" ht="15.75" customHeight="1">
      <c r="A519" s="828"/>
      <c r="B519" s="828"/>
      <c r="C519" s="828"/>
      <c r="D519" s="828"/>
      <c r="E519" s="828"/>
      <c r="F519" s="828"/>
      <c r="G519" s="828"/>
      <c r="H519" s="828"/>
      <c r="I519" s="828"/>
      <c r="J519" s="828"/>
      <c r="K519" s="828"/>
      <c r="L519" s="830"/>
      <c r="M519" s="829"/>
      <c r="N519" s="829"/>
      <c r="O519" s="828"/>
      <c r="P519" s="828"/>
      <c r="Q519" s="828"/>
      <c r="R519" s="828"/>
      <c r="S519" s="828"/>
      <c r="T519" s="828"/>
      <c r="U519" s="828"/>
      <c r="V519" s="828"/>
      <c r="W519" s="828"/>
      <c r="X519" s="828"/>
      <c r="Y519" s="828"/>
      <c r="Z519" s="828"/>
      <c r="AA519" s="828"/>
    </row>
    <row r="520" spans="1:27" ht="15.75" customHeight="1">
      <c r="A520" s="828"/>
      <c r="B520" s="828"/>
      <c r="C520" s="828"/>
      <c r="D520" s="828"/>
      <c r="E520" s="828"/>
      <c r="F520" s="828"/>
      <c r="G520" s="828"/>
      <c r="H520" s="828"/>
      <c r="I520" s="828"/>
      <c r="J520" s="828"/>
      <c r="K520" s="828"/>
      <c r="L520" s="830"/>
      <c r="M520" s="829"/>
      <c r="N520" s="829"/>
      <c r="O520" s="828"/>
      <c r="P520" s="828"/>
      <c r="Q520" s="828"/>
      <c r="R520" s="828"/>
      <c r="S520" s="828"/>
      <c r="T520" s="828"/>
      <c r="U520" s="828"/>
      <c r="V520" s="828"/>
      <c r="W520" s="828"/>
      <c r="X520" s="828"/>
      <c r="Y520" s="828"/>
      <c r="Z520" s="828"/>
      <c r="AA520" s="828"/>
    </row>
    <row r="521" spans="1:27" ht="15.75" customHeight="1">
      <c r="A521" s="828"/>
      <c r="B521" s="828"/>
      <c r="C521" s="828"/>
      <c r="D521" s="828"/>
      <c r="E521" s="828"/>
      <c r="F521" s="828"/>
      <c r="G521" s="828"/>
      <c r="H521" s="828"/>
      <c r="I521" s="828"/>
      <c r="J521" s="828"/>
      <c r="K521" s="828"/>
      <c r="L521" s="830"/>
      <c r="M521" s="829"/>
      <c r="N521" s="829"/>
      <c r="O521" s="828"/>
      <c r="P521" s="828"/>
      <c r="Q521" s="828"/>
      <c r="R521" s="828"/>
      <c r="S521" s="828"/>
      <c r="T521" s="828"/>
      <c r="U521" s="828"/>
      <c r="V521" s="828"/>
      <c r="W521" s="828"/>
      <c r="X521" s="828"/>
      <c r="Y521" s="828"/>
      <c r="Z521" s="828"/>
      <c r="AA521" s="828"/>
    </row>
    <row r="522" spans="1:27" ht="15.75" customHeight="1">
      <c r="A522" s="828"/>
      <c r="B522" s="828"/>
      <c r="C522" s="828"/>
      <c r="D522" s="828"/>
      <c r="E522" s="828"/>
      <c r="F522" s="828"/>
      <c r="G522" s="828"/>
      <c r="H522" s="828"/>
      <c r="I522" s="828"/>
      <c r="J522" s="828"/>
      <c r="K522" s="828"/>
      <c r="L522" s="830"/>
      <c r="M522" s="829"/>
      <c r="N522" s="829"/>
      <c r="O522" s="828"/>
      <c r="P522" s="828"/>
      <c r="Q522" s="828"/>
      <c r="R522" s="828"/>
      <c r="S522" s="828"/>
      <c r="T522" s="828"/>
      <c r="U522" s="828"/>
      <c r="V522" s="828"/>
      <c r="W522" s="828"/>
      <c r="X522" s="828"/>
      <c r="Y522" s="828"/>
      <c r="Z522" s="828"/>
      <c r="AA522" s="828"/>
    </row>
    <row r="523" spans="1:27" ht="15.75" customHeight="1">
      <c r="A523" s="828"/>
      <c r="B523" s="828"/>
      <c r="C523" s="828"/>
      <c r="D523" s="828"/>
      <c r="E523" s="828"/>
      <c r="F523" s="828"/>
      <c r="G523" s="828"/>
      <c r="H523" s="828"/>
      <c r="I523" s="828"/>
      <c r="J523" s="828"/>
      <c r="K523" s="828"/>
      <c r="L523" s="830"/>
      <c r="M523" s="829"/>
      <c r="N523" s="829"/>
      <c r="O523" s="828"/>
      <c r="P523" s="828"/>
      <c r="Q523" s="828"/>
      <c r="R523" s="828"/>
      <c r="S523" s="828"/>
      <c r="T523" s="828"/>
      <c r="U523" s="828"/>
      <c r="V523" s="828"/>
      <c r="W523" s="828"/>
      <c r="X523" s="828"/>
      <c r="Y523" s="828"/>
      <c r="Z523" s="828"/>
      <c r="AA523" s="828"/>
    </row>
    <row r="524" spans="1:27" ht="15.75" customHeight="1">
      <c r="A524" s="828"/>
      <c r="B524" s="828"/>
      <c r="C524" s="828"/>
      <c r="D524" s="828"/>
      <c r="E524" s="828"/>
      <c r="F524" s="828"/>
      <c r="G524" s="828"/>
      <c r="H524" s="828"/>
      <c r="I524" s="828"/>
      <c r="J524" s="828"/>
      <c r="K524" s="828"/>
      <c r="L524" s="830"/>
      <c r="M524" s="829"/>
      <c r="N524" s="829"/>
      <c r="O524" s="828"/>
      <c r="P524" s="828"/>
      <c r="Q524" s="828"/>
      <c r="R524" s="828"/>
      <c r="S524" s="828"/>
      <c r="T524" s="828"/>
      <c r="U524" s="828"/>
      <c r="V524" s="828"/>
      <c r="W524" s="828"/>
      <c r="X524" s="828"/>
      <c r="Y524" s="828"/>
      <c r="Z524" s="828"/>
      <c r="AA524" s="828"/>
    </row>
    <row r="525" spans="1:27" ht="15.75" customHeight="1">
      <c r="A525" s="828"/>
      <c r="B525" s="828"/>
      <c r="C525" s="828"/>
      <c r="D525" s="828"/>
      <c r="E525" s="828"/>
      <c r="F525" s="828"/>
      <c r="G525" s="828"/>
      <c r="H525" s="828"/>
      <c r="I525" s="828"/>
      <c r="J525" s="828"/>
      <c r="K525" s="828"/>
      <c r="L525" s="830"/>
      <c r="M525" s="829"/>
      <c r="N525" s="829"/>
      <c r="O525" s="828"/>
      <c r="P525" s="828"/>
      <c r="Q525" s="828"/>
      <c r="R525" s="828"/>
      <c r="S525" s="828"/>
      <c r="T525" s="828"/>
      <c r="U525" s="828"/>
      <c r="V525" s="828"/>
      <c r="W525" s="828"/>
      <c r="X525" s="828"/>
      <c r="Y525" s="828"/>
      <c r="Z525" s="828"/>
      <c r="AA525" s="828"/>
    </row>
    <row r="526" spans="1:27" ht="15.75" customHeight="1">
      <c r="A526" s="828"/>
      <c r="B526" s="828"/>
      <c r="C526" s="828"/>
      <c r="D526" s="828"/>
      <c r="E526" s="828"/>
      <c r="F526" s="828"/>
      <c r="G526" s="828"/>
      <c r="H526" s="828"/>
      <c r="I526" s="828"/>
      <c r="J526" s="828"/>
      <c r="K526" s="828"/>
      <c r="L526" s="830"/>
      <c r="M526" s="829"/>
      <c r="N526" s="829"/>
      <c r="O526" s="828"/>
      <c r="P526" s="828"/>
      <c r="Q526" s="828"/>
      <c r="R526" s="828"/>
      <c r="S526" s="828"/>
      <c r="T526" s="828"/>
      <c r="U526" s="828"/>
      <c r="V526" s="828"/>
      <c r="W526" s="828"/>
      <c r="X526" s="828"/>
      <c r="Y526" s="828"/>
      <c r="Z526" s="828"/>
      <c r="AA526" s="828"/>
    </row>
    <row r="527" spans="1:27" ht="15.75" customHeight="1">
      <c r="A527" s="828"/>
      <c r="B527" s="828"/>
      <c r="C527" s="828"/>
      <c r="D527" s="828"/>
      <c r="E527" s="828"/>
      <c r="F527" s="828"/>
      <c r="G527" s="828"/>
      <c r="H527" s="828"/>
      <c r="I527" s="828"/>
      <c r="J527" s="828"/>
      <c r="K527" s="828"/>
      <c r="L527" s="830"/>
      <c r="M527" s="829"/>
      <c r="N527" s="829"/>
      <c r="O527" s="828"/>
      <c r="P527" s="828"/>
      <c r="Q527" s="828"/>
      <c r="R527" s="828"/>
      <c r="S527" s="828"/>
      <c r="T527" s="828"/>
      <c r="U527" s="828"/>
      <c r="V527" s="828"/>
      <c r="W527" s="828"/>
      <c r="X527" s="828"/>
      <c r="Y527" s="828"/>
      <c r="Z527" s="828"/>
      <c r="AA527" s="828"/>
    </row>
    <row r="528" spans="1:27" ht="15.75" customHeight="1">
      <c r="A528" s="828"/>
      <c r="B528" s="828"/>
      <c r="C528" s="828"/>
      <c r="D528" s="828"/>
      <c r="E528" s="828"/>
      <c r="F528" s="828"/>
      <c r="G528" s="828"/>
      <c r="H528" s="828"/>
      <c r="I528" s="828"/>
      <c r="J528" s="828"/>
      <c r="K528" s="828"/>
      <c r="L528" s="830"/>
      <c r="M528" s="829"/>
      <c r="N528" s="829"/>
      <c r="O528" s="828"/>
      <c r="P528" s="828"/>
      <c r="Q528" s="828"/>
      <c r="R528" s="828"/>
      <c r="S528" s="828"/>
      <c r="T528" s="828"/>
      <c r="U528" s="828"/>
      <c r="V528" s="828"/>
      <c r="W528" s="828"/>
      <c r="X528" s="828"/>
      <c r="Y528" s="828"/>
      <c r="Z528" s="828"/>
      <c r="AA528" s="828"/>
    </row>
    <row r="529" spans="1:27" ht="15.75" customHeight="1">
      <c r="A529" s="828"/>
      <c r="B529" s="828"/>
      <c r="C529" s="828"/>
      <c r="D529" s="828"/>
      <c r="E529" s="828"/>
      <c r="F529" s="828"/>
      <c r="G529" s="828"/>
      <c r="H529" s="828"/>
      <c r="I529" s="828"/>
      <c r="J529" s="828"/>
      <c r="K529" s="828"/>
      <c r="L529" s="830"/>
      <c r="M529" s="829"/>
      <c r="N529" s="829"/>
      <c r="O529" s="828"/>
      <c r="P529" s="828"/>
      <c r="Q529" s="828"/>
      <c r="R529" s="828"/>
      <c r="S529" s="828"/>
      <c r="T529" s="828"/>
      <c r="U529" s="828"/>
      <c r="V529" s="828"/>
      <c r="W529" s="828"/>
      <c r="X529" s="828"/>
      <c r="Y529" s="828"/>
      <c r="Z529" s="828"/>
      <c r="AA529" s="828"/>
    </row>
    <row r="530" spans="1:27" ht="15.75" customHeight="1">
      <c r="A530" s="828"/>
      <c r="B530" s="828"/>
      <c r="C530" s="828"/>
      <c r="D530" s="828"/>
      <c r="E530" s="828"/>
      <c r="F530" s="828"/>
      <c r="G530" s="828"/>
      <c r="H530" s="828"/>
      <c r="I530" s="828"/>
      <c r="J530" s="828"/>
      <c r="K530" s="828"/>
      <c r="L530" s="830"/>
      <c r="M530" s="829"/>
      <c r="N530" s="829"/>
      <c r="O530" s="828"/>
      <c r="P530" s="828"/>
      <c r="Q530" s="828"/>
      <c r="R530" s="828"/>
      <c r="S530" s="828"/>
      <c r="T530" s="828"/>
      <c r="U530" s="828"/>
      <c r="V530" s="828"/>
      <c r="W530" s="828"/>
      <c r="X530" s="828"/>
      <c r="Y530" s="828"/>
      <c r="Z530" s="828"/>
      <c r="AA530" s="828"/>
    </row>
    <row r="531" spans="1:27" ht="15.75" customHeight="1">
      <c r="A531" s="828"/>
      <c r="B531" s="828"/>
      <c r="C531" s="828"/>
      <c r="D531" s="828"/>
      <c r="E531" s="828"/>
      <c r="F531" s="828"/>
      <c r="G531" s="828"/>
      <c r="H531" s="828"/>
      <c r="I531" s="828"/>
      <c r="J531" s="828"/>
      <c r="K531" s="828"/>
      <c r="L531" s="830"/>
      <c r="M531" s="829"/>
      <c r="N531" s="829"/>
      <c r="O531" s="828"/>
      <c r="P531" s="828"/>
      <c r="Q531" s="828"/>
      <c r="R531" s="828"/>
      <c r="S531" s="828"/>
      <c r="T531" s="828"/>
      <c r="U531" s="828"/>
      <c r="V531" s="828"/>
      <c r="W531" s="828"/>
      <c r="X531" s="828"/>
      <c r="Y531" s="828"/>
      <c r="Z531" s="828"/>
      <c r="AA531" s="828"/>
    </row>
    <row r="532" spans="1:27" ht="15.75" customHeight="1">
      <c r="A532" s="828"/>
      <c r="B532" s="828"/>
      <c r="C532" s="828"/>
      <c r="D532" s="828"/>
      <c r="E532" s="828"/>
      <c r="F532" s="828"/>
      <c r="G532" s="828"/>
      <c r="H532" s="828"/>
      <c r="I532" s="828"/>
      <c r="J532" s="828"/>
      <c r="K532" s="828"/>
      <c r="L532" s="830"/>
      <c r="M532" s="829"/>
      <c r="N532" s="829"/>
      <c r="O532" s="828"/>
      <c r="P532" s="828"/>
      <c r="Q532" s="828"/>
      <c r="R532" s="828"/>
      <c r="S532" s="828"/>
      <c r="T532" s="828"/>
      <c r="U532" s="828"/>
      <c r="V532" s="828"/>
      <c r="W532" s="828"/>
      <c r="X532" s="828"/>
      <c r="Y532" s="828"/>
      <c r="Z532" s="828"/>
      <c r="AA532" s="828"/>
    </row>
    <row r="533" spans="1:27" ht="15.75" customHeight="1">
      <c r="A533" s="828"/>
      <c r="B533" s="828"/>
      <c r="C533" s="828"/>
      <c r="D533" s="828"/>
      <c r="E533" s="828"/>
      <c r="F533" s="828"/>
      <c r="G533" s="828"/>
      <c r="H533" s="828"/>
      <c r="I533" s="828"/>
      <c r="J533" s="828"/>
      <c r="K533" s="828"/>
      <c r="L533" s="830"/>
      <c r="M533" s="829"/>
      <c r="N533" s="829"/>
      <c r="O533" s="828"/>
      <c r="P533" s="828"/>
      <c r="Q533" s="828"/>
      <c r="R533" s="828"/>
      <c r="S533" s="828"/>
      <c r="T533" s="828"/>
      <c r="U533" s="828"/>
      <c r="V533" s="828"/>
      <c r="W533" s="828"/>
      <c r="X533" s="828"/>
      <c r="Y533" s="828"/>
      <c r="Z533" s="828"/>
      <c r="AA533" s="828"/>
    </row>
    <row r="534" spans="1:27" ht="15.75" customHeight="1">
      <c r="A534" s="828"/>
      <c r="B534" s="828"/>
      <c r="C534" s="828"/>
      <c r="D534" s="828"/>
      <c r="E534" s="828"/>
      <c r="F534" s="828"/>
      <c r="G534" s="828"/>
      <c r="H534" s="828"/>
      <c r="I534" s="828"/>
      <c r="J534" s="828"/>
      <c r="K534" s="828"/>
      <c r="L534" s="830"/>
      <c r="M534" s="829"/>
      <c r="N534" s="829"/>
      <c r="O534" s="828"/>
      <c r="P534" s="828"/>
      <c r="Q534" s="828"/>
      <c r="R534" s="828"/>
      <c r="S534" s="828"/>
      <c r="T534" s="828"/>
      <c r="U534" s="828"/>
      <c r="V534" s="828"/>
      <c r="W534" s="828"/>
      <c r="X534" s="828"/>
      <c r="Y534" s="828"/>
      <c r="Z534" s="828"/>
      <c r="AA534" s="828"/>
    </row>
    <row r="535" spans="1:27" ht="15.75" customHeight="1">
      <c r="A535" s="828"/>
      <c r="B535" s="828"/>
      <c r="C535" s="828"/>
      <c r="D535" s="828"/>
      <c r="E535" s="828"/>
      <c r="F535" s="828"/>
      <c r="G535" s="828"/>
      <c r="H535" s="828"/>
      <c r="I535" s="828"/>
      <c r="J535" s="828"/>
      <c r="K535" s="828"/>
      <c r="L535" s="830"/>
      <c r="M535" s="829"/>
      <c r="N535" s="829"/>
      <c r="O535" s="828"/>
      <c r="P535" s="828"/>
      <c r="Q535" s="828"/>
      <c r="R535" s="828"/>
      <c r="S535" s="828"/>
      <c r="T535" s="828"/>
      <c r="U535" s="828"/>
      <c r="V535" s="828"/>
      <c r="W535" s="828"/>
      <c r="X535" s="828"/>
      <c r="Y535" s="828"/>
      <c r="Z535" s="828"/>
      <c r="AA535" s="828"/>
    </row>
    <row r="536" spans="1:27" ht="15.75" customHeight="1">
      <c r="A536" s="828"/>
      <c r="B536" s="828"/>
      <c r="C536" s="828"/>
      <c r="D536" s="828"/>
      <c r="E536" s="828"/>
      <c r="F536" s="828"/>
      <c r="G536" s="828"/>
      <c r="H536" s="828"/>
      <c r="I536" s="828"/>
      <c r="J536" s="828"/>
      <c r="K536" s="828"/>
      <c r="L536" s="830"/>
      <c r="M536" s="829"/>
      <c r="N536" s="829"/>
      <c r="O536" s="828"/>
      <c r="P536" s="828"/>
      <c r="Q536" s="828"/>
      <c r="R536" s="828"/>
      <c r="S536" s="828"/>
      <c r="T536" s="828"/>
      <c r="U536" s="828"/>
      <c r="V536" s="828"/>
      <c r="W536" s="828"/>
      <c r="X536" s="828"/>
      <c r="Y536" s="828"/>
      <c r="Z536" s="828"/>
      <c r="AA536" s="828"/>
    </row>
    <row r="537" spans="1:27" ht="15.75" customHeight="1">
      <c r="A537" s="828"/>
      <c r="B537" s="828"/>
      <c r="C537" s="828"/>
      <c r="D537" s="828"/>
      <c r="E537" s="828"/>
      <c r="F537" s="828"/>
      <c r="G537" s="828"/>
      <c r="H537" s="828"/>
      <c r="I537" s="828"/>
      <c r="J537" s="828"/>
      <c r="K537" s="828"/>
      <c r="L537" s="830"/>
      <c r="M537" s="829"/>
      <c r="N537" s="829"/>
      <c r="O537" s="828"/>
      <c r="P537" s="828"/>
      <c r="Q537" s="828"/>
      <c r="R537" s="828"/>
      <c r="S537" s="828"/>
      <c r="T537" s="828"/>
      <c r="U537" s="828"/>
      <c r="V537" s="828"/>
      <c r="W537" s="828"/>
      <c r="X537" s="828"/>
      <c r="Y537" s="828"/>
      <c r="Z537" s="828"/>
      <c r="AA537" s="828"/>
    </row>
    <row r="538" spans="1:27" ht="15.75" customHeight="1">
      <c r="A538" s="828"/>
      <c r="B538" s="828"/>
      <c r="C538" s="828"/>
      <c r="D538" s="828"/>
      <c r="E538" s="828"/>
      <c r="F538" s="828"/>
      <c r="G538" s="828"/>
      <c r="H538" s="828"/>
      <c r="I538" s="828"/>
      <c r="J538" s="828"/>
      <c r="K538" s="828"/>
      <c r="L538" s="830"/>
      <c r="M538" s="829"/>
      <c r="N538" s="829"/>
      <c r="O538" s="828"/>
      <c r="P538" s="828"/>
      <c r="Q538" s="828"/>
      <c r="R538" s="828"/>
      <c r="S538" s="828"/>
      <c r="T538" s="828"/>
      <c r="U538" s="828"/>
      <c r="V538" s="828"/>
      <c r="W538" s="828"/>
      <c r="X538" s="828"/>
      <c r="Y538" s="828"/>
      <c r="Z538" s="828"/>
      <c r="AA538" s="828"/>
    </row>
    <row r="539" spans="1:27" ht="15.75" customHeight="1">
      <c r="A539" s="828"/>
      <c r="B539" s="828"/>
      <c r="C539" s="828"/>
      <c r="D539" s="828"/>
      <c r="E539" s="828"/>
      <c r="F539" s="828"/>
      <c r="G539" s="828"/>
      <c r="H539" s="828"/>
      <c r="I539" s="828"/>
      <c r="J539" s="828"/>
      <c r="K539" s="828"/>
      <c r="L539" s="830"/>
      <c r="M539" s="829"/>
      <c r="N539" s="829"/>
      <c r="O539" s="828"/>
      <c r="P539" s="828"/>
      <c r="Q539" s="828"/>
      <c r="R539" s="828"/>
      <c r="S539" s="828"/>
      <c r="T539" s="828"/>
      <c r="U539" s="828"/>
      <c r="V539" s="828"/>
      <c r="W539" s="828"/>
      <c r="X539" s="828"/>
      <c r="Y539" s="828"/>
      <c r="Z539" s="828"/>
      <c r="AA539" s="828"/>
    </row>
    <row r="540" spans="1:27" ht="15.75" customHeight="1">
      <c r="A540" s="828"/>
      <c r="B540" s="828"/>
      <c r="C540" s="828"/>
      <c r="D540" s="828"/>
      <c r="E540" s="828"/>
      <c r="F540" s="828"/>
      <c r="G540" s="828"/>
      <c r="H540" s="828"/>
      <c r="I540" s="828"/>
      <c r="J540" s="828"/>
      <c r="K540" s="828"/>
      <c r="L540" s="830"/>
      <c r="M540" s="829"/>
      <c r="N540" s="829"/>
      <c r="O540" s="828"/>
      <c r="P540" s="828"/>
      <c r="Q540" s="828"/>
      <c r="R540" s="828"/>
      <c r="S540" s="828"/>
      <c r="T540" s="828"/>
      <c r="U540" s="828"/>
      <c r="V540" s="828"/>
      <c r="W540" s="828"/>
      <c r="X540" s="828"/>
      <c r="Y540" s="828"/>
      <c r="Z540" s="828"/>
      <c r="AA540" s="828"/>
    </row>
    <row r="541" spans="1:27" ht="15.75" customHeight="1">
      <c r="A541" s="828"/>
      <c r="B541" s="828"/>
      <c r="C541" s="828"/>
      <c r="D541" s="828"/>
      <c r="E541" s="828"/>
      <c r="F541" s="828"/>
      <c r="G541" s="828"/>
      <c r="H541" s="828"/>
      <c r="I541" s="828"/>
      <c r="J541" s="828"/>
      <c r="K541" s="828"/>
      <c r="L541" s="830"/>
      <c r="M541" s="829"/>
      <c r="N541" s="829"/>
      <c r="O541" s="828"/>
      <c r="P541" s="828"/>
      <c r="Q541" s="828"/>
      <c r="R541" s="828"/>
      <c r="S541" s="828"/>
      <c r="T541" s="828"/>
      <c r="U541" s="828"/>
      <c r="V541" s="828"/>
      <c r="W541" s="828"/>
      <c r="X541" s="828"/>
      <c r="Y541" s="828"/>
      <c r="Z541" s="828"/>
      <c r="AA541" s="828"/>
    </row>
    <row r="542" spans="1:27" ht="15.75" customHeight="1">
      <c r="A542" s="828"/>
      <c r="B542" s="828"/>
      <c r="C542" s="828"/>
      <c r="D542" s="828"/>
      <c r="E542" s="828"/>
      <c r="F542" s="828"/>
      <c r="G542" s="828"/>
      <c r="H542" s="828"/>
      <c r="I542" s="828"/>
      <c r="J542" s="828"/>
      <c r="K542" s="828"/>
      <c r="L542" s="830"/>
      <c r="M542" s="829"/>
      <c r="N542" s="829"/>
      <c r="O542" s="828"/>
      <c r="P542" s="828"/>
      <c r="Q542" s="828"/>
      <c r="R542" s="828"/>
      <c r="S542" s="828"/>
      <c r="T542" s="828"/>
      <c r="U542" s="828"/>
      <c r="V542" s="828"/>
      <c r="W542" s="828"/>
      <c r="X542" s="828"/>
      <c r="Y542" s="828"/>
      <c r="Z542" s="828"/>
      <c r="AA542" s="828"/>
    </row>
    <row r="543" spans="1:27" ht="15.75" customHeight="1">
      <c r="A543" s="828"/>
      <c r="B543" s="828"/>
      <c r="C543" s="828"/>
      <c r="D543" s="828"/>
      <c r="E543" s="828"/>
      <c r="F543" s="828"/>
      <c r="G543" s="828"/>
      <c r="H543" s="828"/>
      <c r="I543" s="828"/>
      <c r="J543" s="828"/>
      <c r="K543" s="828"/>
      <c r="L543" s="830"/>
      <c r="M543" s="829"/>
      <c r="N543" s="829"/>
      <c r="O543" s="828"/>
      <c r="P543" s="828"/>
      <c r="Q543" s="828"/>
      <c r="R543" s="828"/>
      <c r="S543" s="828"/>
      <c r="T543" s="828"/>
      <c r="U543" s="828"/>
      <c r="V543" s="828"/>
      <c r="W543" s="828"/>
      <c r="X543" s="828"/>
      <c r="Y543" s="828"/>
      <c r="Z543" s="828"/>
      <c r="AA543" s="828"/>
    </row>
    <row r="544" spans="1:27" ht="15.75" customHeight="1">
      <c r="A544" s="828"/>
      <c r="B544" s="828"/>
      <c r="C544" s="828"/>
      <c r="D544" s="828"/>
      <c r="E544" s="828"/>
      <c r="F544" s="828"/>
      <c r="G544" s="828"/>
      <c r="H544" s="828"/>
      <c r="I544" s="828"/>
      <c r="J544" s="828"/>
      <c r="K544" s="828"/>
      <c r="L544" s="830"/>
      <c r="M544" s="829"/>
      <c r="N544" s="829"/>
      <c r="O544" s="828"/>
      <c r="P544" s="828"/>
      <c r="Q544" s="828"/>
      <c r="R544" s="828"/>
      <c r="S544" s="828"/>
      <c r="T544" s="828"/>
      <c r="U544" s="828"/>
      <c r="V544" s="828"/>
      <c r="W544" s="828"/>
      <c r="X544" s="828"/>
      <c r="Y544" s="828"/>
      <c r="Z544" s="828"/>
      <c r="AA544" s="828"/>
    </row>
    <row r="545" spans="1:27" ht="15.75" customHeight="1">
      <c r="A545" s="828"/>
      <c r="B545" s="828"/>
      <c r="C545" s="828"/>
      <c r="D545" s="828"/>
      <c r="E545" s="828"/>
      <c r="F545" s="828"/>
      <c r="G545" s="828"/>
      <c r="H545" s="828"/>
      <c r="I545" s="828"/>
      <c r="J545" s="828"/>
      <c r="K545" s="828"/>
      <c r="L545" s="830"/>
      <c r="M545" s="829"/>
      <c r="N545" s="829"/>
      <c r="O545" s="828"/>
      <c r="P545" s="828"/>
      <c r="Q545" s="828"/>
      <c r="R545" s="828"/>
      <c r="S545" s="828"/>
      <c r="T545" s="828"/>
      <c r="U545" s="828"/>
      <c r="V545" s="828"/>
      <c r="W545" s="828"/>
      <c r="X545" s="828"/>
      <c r="Y545" s="828"/>
      <c r="Z545" s="828"/>
      <c r="AA545" s="828"/>
    </row>
    <row r="546" spans="1:27" ht="15.75" customHeight="1">
      <c r="A546" s="828"/>
      <c r="B546" s="828"/>
      <c r="C546" s="828"/>
      <c r="D546" s="828"/>
      <c r="E546" s="828"/>
      <c r="F546" s="828"/>
      <c r="G546" s="828"/>
      <c r="H546" s="828"/>
      <c r="I546" s="828"/>
      <c r="J546" s="828"/>
      <c r="K546" s="828"/>
      <c r="L546" s="830"/>
      <c r="M546" s="829"/>
      <c r="N546" s="829"/>
      <c r="O546" s="828"/>
      <c r="P546" s="828"/>
      <c r="Q546" s="828"/>
      <c r="R546" s="828"/>
      <c r="S546" s="828"/>
      <c r="T546" s="828"/>
      <c r="U546" s="828"/>
      <c r="V546" s="828"/>
      <c r="W546" s="828"/>
      <c r="X546" s="828"/>
      <c r="Y546" s="828"/>
      <c r="Z546" s="828"/>
      <c r="AA546" s="828"/>
    </row>
    <row r="547" spans="1:27" ht="15.75" customHeight="1">
      <c r="A547" s="828"/>
      <c r="B547" s="828"/>
      <c r="C547" s="828"/>
      <c r="D547" s="828"/>
      <c r="E547" s="828"/>
      <c r="F547" s="828"/>
      <c r="G547" s="828"/>
      <c r="H547" s="828"/>
      <c r="I547" s="828"/>
      <c r="J547" s="828"/>
      <c r="K547" s="828"/>
      <c r="L547" s="830"/>
      <c r="M547" s="829"/>
      <c r="N547" s="829"/>
      <c r="O547" s="828"/>
      <c r="P547" s="828"/>
      <c r="Q547" s="828"/>
      <c r="R547" s="828"/>
      <c r="S547" s="828"/>
      <c r="T547" s="828"/>
      <c r="U547" s="828"/>
      <c r="V547" s="828"/>
      <c r="W547" s="828"/>
      <c r="X547" s="828"/>
      <c r="Y547" s="828"/>
      <c r="Z547" s="828"/>
      <c r="AA547" s="828"/>
    </row>
    <row r="548" spans="1:27" ht="15.75" customHeight="1">
      <c r="A548" s="828"/>
      <c r="B548" s="828"/>
      <c r="C548" s="828"/>
      <c r="D548" s="828"/>
      <c r="E548" s="828"/>
      <c r="F548" s="828"/>
      <c r="G548" s="828"/>
      <c r="H548" s="828"/>
      <c r="I548" s="828"/>
      <c r="J548" s="828"/>
      <c r="K548" s="828"/>
      <c r="L548" s="830"/>
      <c r="M548" s="829"/>
      <c r="N548" s="829"/>
      <c r="O548" s="828"/>
      <c r="P548" s="828"/>
      <c r="Q548" s="828"/>
      <c r="R548" s="828"/>
      <c r="S548" s="828"/>
      <c r="T548" s="828"/>
      <c r="U548" s="828"/>
      <c r="V548" s="828"/>
      <c r="W548" s="828"/>
      <c r="X548" s="828"/>
      <c r="Y548" s="828"/>
      <c r="Z548" s="828"/>
      <c r="AA548" s="828"/>
    </row>
    <row r="549" spans="1:27" ht="15.75" customHeight="1">
      <c r="A549" s="828"/>
      <c r="B549" s="828"/>
      <c r="C549" s="828"/>
      <c r="D549" s="828"/>
      <c r="E549" s="828"/>
      <c r="F549" s="828"/>
      <c r="G549" s="828"/>
      <c r="H549" s="828"/>
      <c r="I549" s="828"/>
      <c r="J549" s="828"/>
      <c r="K549" s="828"/>
      <c r="L549" s="830"/>
      <c r="M549" s="829"/>
      <c r="N549" s="829"/>
      <c r="O549" s="828"/>
      <c r="P549" s="828"/>
      <c r="Q549" s="828"/>
      <c r="R549" s="828"/>
      <c r="S549" s="828"/>
      <c r="T549" s="828"/>
      <c r="U549" s="828"/>
      <c r="V549" s="828"/>
      <c r="W549" s="828"/>
      <c r="X549" s="828"/>
      <c r="Y549" s="828"/>
      <c r="Z549" s="828"/>
      <c r="AA549" s="828"/>
    </row>
    <row r="550" spans="1:27" ht="15.75" customHeight="1">
      <c r="A550" s="828"/>
      <c r="B550" s="828"/>
      <c r="C550" s="828"/>
      <c r="D550" s="828"/>
      <c r="E550" s="828"/>
      <c r="F550" s="828"/>
      <c r="G550" s="828"/>
      <c r="H550" s="828"/>
      <c r="I550" s="828"/>
      <c r="J550" s="828"/>
      <c r="K550" s="828"/>
      <c r="L550" s="830"/>
      <c r="M550" s="829"/>
      <c r="N550" s="829"/>
      <c r="O550" s="828"/>
      <c r="P550" s="828"/>
      <c r="Q550" s="828"/>
      <c r="R550" s="828"/>
      <c r="S550" s="828"/>
      <c r="T550" s="828"/>
      <c r="U550" s="828"/>
      <c r="V550" s="828"/>
      <c r="W550" s="828"/>
      <c r="X550" s="828"/>
      <c r="Y550" s="828"/>
      <c r="Z550" s="828"/>
      <c r="AA550" s="828"/>
    </row>
    <row r="551" spans="1:27" ht="15.75" customHeight="1">
      <c r="A551" s="828"/>
      <c r="B551" s="828"/>
      <c r="C551" s="828"/>
      <c r="D551" s="828"/>
      <c r="E551" s="828"/>
      <c r="F551" s="828"/>
      <c r="G551" s="828"/>
      <c r="H551" s="828"/>
      <c r="I551" s="828"/>
      <c r="J551" s="828"/>
      <c r="K551" s="828"/>
      <c r="L551" s="830"/>
      <c r="M551" s="829"/>
      <c r="N551" s="829"/>
      <c r="O551" s="828"/>
      <c r="P551" s="828"/>
      <c r="Q551" s="828"/>
      <c r="R551" s="828"/>
      <c r="S551" s="828"/>
      <c r="T551" s="828"/>
      <c r="U551" s="828"/>
      <c r="V551" s="828"/>
      <c r="W551" s="828"/>
      <c r="X551" s="828"/>
      <c r="Y551" s="828"/>
      <c r="Z551" s="828"/>
      <c r="AA551" s="828"/>
    </row>
    <row r="552" spans="1:27" ht="15.75" customHeight="1">
      <c r="A552" s="828"/>
      <c r="B552" s="828"/>
      <c r="C552" s="828"/>
      <c r="D552" s="828"/>
      <c r="E552" s="828"/>
      <c r="F552" s="828"/>
      <c r="G552" s="828"/>
      <c r="H552" s="828"/>
      <c r="I552" s="828"/>
      <c r="J552" s="828"/>
      <c r="K552" s="828"/>
      <c r="L552" s="830"/>
      <c r="M552" s="829"/>
      <c r="N552" s="829"/>
      <c r="O552" s="828"/>
      <c r="P552" s="828"/>
      <c r="Q552" s="828"/>
      <c r="R552" s="828"/>
      <c r="S552" s="828"/>
      <c r="T552" s="828"/>
      <c r="U552" s="828"/>
      <c r="V552" s="828"/>
      <c r="W552" s="828"/>
      <c r="X552" s="828"/>
      <c r="Y552" s="828"/>
      <c r="Z552" s="828"/>
      <c r="AA552" s="828"/>
    </row>
    <row r="553" spans="1:27" ht="15.75" customHeight="1">
      <c r="A553" s="828"/>
      <c r="B553" s="828"/>
      <c r="C553" s="828"/>
      <c r="D553" s="828"/>
      <c r="E553" s="828"/>
      <c r="F553" s="828"/>
      <c r="G553" s="828"/>
      <c r="H553" s="828"/>
      <c r="I553" s="828"/>
      <c r="J553" s="828"/>
      <c r="K553" s="828"/>
      <c r="L553" s="830"/>
      <c r="M553" s="829"/>
      <c r="N553" s="829"/>
      <c r="O553" s="828"/>
      <c r="P553" s="828"/>
      <c r="Q553" s="828"/>
      <c r="R553" s="828"/>
      <c r="S553" s="828"/>
      <c r="T553" s="828"/>
      <c r="U553" s="828"/>
      <c r="V553" s="828"/>
      <c r="W553" s="828"/>
      <c r="X553" s="828"/>
      <c r="Y553" s="828"/>
      <c r="Z553" s="828"/>
      <c r="AA553" s="828"/>
    </row>
    <row r="554" spans="1:27" ht="15.75" customHeight="1">
      <c r="A554" s="828"/>
      <c r="B554" s="828"/>
      <c r="C554" s="828"/>
      <c r="D554" s="828"/>
      <c r="E554" s="828"/>
      <c r="F554" s="828"/>
      <c r="G554" s="828"/>
      <c r="H554" s="828"/>
      <c r="I554" s="828"/>
      <c r="J554" s="828"/>
      <c r="K554" s="828"/>
      <c r="L554" s="830"/>
      <c r="M554" s="829"/>
      <c r="N554" s="829"/>
      <c r="O554" s="828"/>
      <c r="P554" s="828"/>
      <c r="Q554" s="828"/>
      <c r="R554" s="828"/>
      <c r="S554" s="828"/>
      <c r="T554" s="828"/>
      <c r="U554" s="828"/>
      <c r="V554" s="828"/>
      <c r="W554" s="828"/>
      <c r="X554" s="828"/>
      <c r="Y554" s="828"/>
      <c r="Z554" s="828"/>
      <c r="AA554" s="828"/>
    </row>
    <row r="555" spans="1:27" ht="15.75" customHeight="1">
      <c r="A555" s="828"/>
      <c r="B555" s="828"/>
      <c r="C555" s="828"/>
      <c r="D555" s="828"/>
      <c r="E555" s="828"/>
      <c r="F555" s="828"/>
      <c r="G555" s="828"/>
      <c r="H555" s="828"/>
      <c r="I555" s="828"/>
      <c r="J555" s="828"/>
      <c r="K555" s="828"/>
      <c r="L555" s="830"/>
      <c r="M555" s="829"/>
      <c r="N555" s="829"/>
      <c r="O555" s="828"/>
      <c r="P555" s="828"/>
      <c r="Q555" s="828"/>
      <c r="R555" s="828"/>
      <c r="S555" s="828"/>
      <c r="T555" s="828"/>
      <c r="U555" s="828"/>
      <c r="V555" s="828"/>
      <c r="W555" s="828"/>
      <c r="X555" s="828"/>
      <c r="Y555" s="828"/>
      <c r="Z555" s="828"/>
      <c r="AA555" s="828"/>
    </row>
    <row r="556" spans="1:27" ht="15.75" customHeight="1">
      <c r="A556" s="828"/>
      <c r="B556" s="828"/>
      <c r="C556" s="828"/>
      <c r="D556" s="828"/>
      <c r="E556" s="828"/>
      <c r="F556" s="828"/>
      <c r="G556" s="828"/>
      <c r="H556" s="828"/>
      <c r="I556" s="828"/>
      <c r="J556" s="828"/>
      <c r="K556" s="828"/>
      <c r="L556" s="830"/>
      <c r="M556" s="829"/>
      <c r="N556" s="829"/>
      <c r="O556" s="828"/>
      <c r="P556" s="828"/>
      <c r="Q556" s="828"/>
      <c r="R556" s="828"/>
      <c r="S556" s="828"/>
      <c r="T556" s="828"/>
      <c r="U556" s="828"/>
      <c r="V556" s="828"/>
      <c r="W556" s="828"/>
      <c r="X556" s="828"/>
      <c r="Y556" s="828"/>
      <c r="Z556" s="828"/>
      <c r="AA556" s="828"/>
    </row>
    <row r="557" spans="1:27" ht="15.75" customHeight="1">
      <c r="A557" s="828"/>
      <c r="B557" s="828"/>
      <c r="C557" s="828"/>
      <c r="D557" s="828"/>
      <c r="E557" s="828"/>
      <c r="F557" s="828"/>
      <c r="G557" s="828"/>
      <c r="H557" s="828"/>
      <c r="I557" s="828"/>
      <c r="J557" s="828"/>
      <c r="K557" s="828"/>
      <c r="L557" s="830"/>
      <c r="M557" s="829"/>
      <c r="N557" s="829"/>
      <c r="O557" s="828"/>
      <c r="P557" s="828"/>
      <c r="Q557" s="828"/>
      <c r="R557" s="828"/>
      <c r="S557" s="828"/>
      <c r="T557" s="828"/>
      <c r="U557" s="828"/>
      <c r="V557" s="828"/>
      <c r="W557" s="828"/>
      <c r="X557" s="828"/>
      <c r="Y557" s="828"/>
      <c r="Z557" s="828"/>
      <c r="AA557" s="828"/>
    </row>
    <row r="558" spans="1:27" ht="15.75" customHeight="1">
      <c r="A558" s="828"/>
      <c r="B558" s="828"/>
      <c r="C558" s="828"/>
      <c r="D558" s="828"/>
      <c r="E558" s="828"/>
      <c r="F558" s="828"/>
      <c r="G558" s="828"/>
      <c r="H558" s="828"/>
      <c r="I558" s="828"/>
      <c r="J558" s="828"/>
      <c r="K558" s="828"/>
      <c r="L558" s="830"/>
      <c r="M558" s="829"/>
      <c r="N558" s="829"/>
      <c r="O558" s="828"/>
      <c r="P558" s="828"/>
      <c r="Q558" s="828"/>
      <c r="R558" s="828"/>
      <c r="S558" s="828"/>
      <c r="T558" s="828"/>
      <c r="U558" s="828"/>
      <c r="V558" s="828"/>
      <c r="W558" s="828"/>
      <c r="X558" s="828"/>
      <c r="Y558" s="828"/>
      <c r="Z558" s="828"/>
      <c r="AA558" s="828"/>
    </row>
    <row r="559" spans="1:27" ht="15.75" customHeight="1">
      <c r="A559" s="828"/>
      <c r="B559" s="828"/>
      <c r="C559" s="828"/>
      <c r="D559" s="828"/>
      <c r="E559" s="828"/>
      <c r="F559" s="828"/>
      <c r="G559" s="828"/>
      <c r="H559" s="828"/>
      <c r="I559" s="828"/>
      <c r="J559" s="828"/>
      <c r="K559" s="828"/>
      <c r="L559" s="830"/>
      <c r="M559" s="829"/>
      <c r="N559" s="829"/>
      <c r="O559" s="828"/>
      <c r="P559" s="828"/>
      <c r="Q559" s="828"/>
      <c r="R559" s="828"/>
      <c r="S559" s="828"/>
      <c r="T559" s="828"/>
      <c r="U559" s="828"/>
      <c r="V559" s="828"/>
      <c r="W559" s="828"/>
      <c r="X559" s="828"/>
      <c r="Y559" s="828"/>
      <c r="Z559" s="828"/>
      <c r="AA559" s="828"/>
    </row>
    <row r="560" spans="1:27" ht="15.75" customHeight="1">
      <c r="A560" s="828"/>
      <c r="B560" s="828"/>
      <c r="C560" s="828"/>
      <c r="D560" s="828"/>
      <c r="E560" s="828"/>
      <c r="F560" s="828"/>
      <c r="G560" s="828"/>
      <c r="H560" s="828"/>
      <c r="I560" s="828"/>
      <c r="J560" s="828"/>
      <c r="K560" s="828"/>
      <c r="L560" s="830"/>
      <c r="M560" s="829"/>
      <c r="N560" s="829"/>
      <c r="O560" s="828"/>
      <c r="P560" s="828"/>
      <c r="Q560" s="828"/>
      <c r="R560" s="828"/>
      <c r="S560" s="828"/>
      <c r="T560" s="828"/>
      <c r="U560" s="828"/>
      <c r="V560" s="828"/>
      <c r="W560" s="828"/>
      <c r="X560" s="828"/>
      <c r="Y560" s="828"/>
      <c r="Z560" s="828"/>
      <c r="AA560" s="828"/>
    </row>
    <row r="561" spans="1:27" ht="15.75" customHeight="1">
      <c r="A561" s="828"/>
      <c r="B561" s="828"/>
      <c r="C561" s="828"/>
      <c r="D561" s="828"/>
      <c r="E561" s="828"/>
      <c r="F561" s="828"/>
      <c r="G561" s="828"/>
      <c r="H561" s="828"/>
      <c r="I561" s="828"/>
      <c r="J561" s="828"/>
      <c r="K561" s="828"/>
      <c r="L561" s="830"/>
      <c r="M561" s="829"/>
      <c r="N561" s="829"/>
      <c r="O561" s="828"/>
      <c r="P561" s="828"/>
      <c r="Q561" s="828"/>
      <c r="R561" s="828"/>
      <c r="S561" s="828"/>
      <c r="T561" s="828"/>
      <c r="U561" s="828"/>
      <c r="V561" s="828"/>
      <c r="W561" s="828"/>
      <c r="X561" s="828"/>
      <c r="Y561" s="828"/>
      <c r="Z561" s="828"/>
      <c r="AA561" s="828"/>
    </row>
    <row r="562" spans="1:27" ht="15.75" customHeight="1">
      <c r="A562" s="828"/>
      <c r="B562" s="828"/>
      <c r="C562" s="828"/>
      <c r="D562" s="828"/>
      <c r="E562" s="828"/>
      <c r="F562" s="828"/>
      <c r="G562" s="828"/>
      <c r="H562" s="828"/>
      <c r="I562" s="828"/>
      <c r="J562" s="828"/>
      <c r="K562" s="828"/>
      <c r="L562" s="830"/>
      <c r="M562" s="829"/>
      <c r="N562" s="829"/>
      <c r="O562" s="828"/>
      <c r="P562" s="828"/>
      <c r="Q562" s="828"/>
      <c r="R562" s="828"/>
      <c r="S562" s="828"/>
      <c r="T562" s="828"/>
      <c r="U562" s="828"/>
      <c r="V562" s="828"/>
      <c r="W562" s="828"/>
      <c r="X562" s="828"/>
      <c r="Y562" s="828"/>
      <c r="Z562" s="828"/>
      <c r="AA562" s="828"/>
    </row>
    <row r="563" spans="1:27" ht="15.75" customHeight="1">
      <c r="A563" s="828"/>
      <c r="B563" s="828"/>
      <c r="C563" s="828"/>
      <c r="D563" s="828"/>
      <c r="E563" s="828"/>
      <c r="F563" s="828"/>
      <c r="G563" s="828"/>
      <c r="H563" s="828"/>
      <c r="I563" s="828"/>
      <c r="J563" s="828"/>
      <c r="K563" s="828"/>
      <c r="L563" s="830"/>
      <c r="M563" s="829"/>
      <c r="N563" s="829"/>
      <c r="O563" s="828"/>
      <c r="P563" s="828"/>
      <c r="Q563" s="828"/>
      <c r="R563" s="828"/>
      <c r="S563" s="828"/>
      <c r="T563" s="828"/>
      <c r="U563" s="828"/>
      <c r="V563" s="828"/>
      <c r="W563" s="828"/>
      <c r="X563" s="828"/>
      <c r="Y563" s="828"/>
      <c r="Z563" s="828"/>
      <c r="AA563" s="828"/>
    </row>
    <row r="564" spans="1:27" ht="15.75" customHeight="1">
      <c r="A564" s="828"/>
      <c r="B564" s="828"/>
      <c r="C564" s="828"/>
      <c r="D564" s="828"/>
      <c r="E564" s="828"/>
      <c r="F564" s="828"/>
      <c r="G564" s="828"/>
      <c r="H564" s="828"/>
      <c r="I564" s="828"/>
      <c r="J564" s="828"/>
      <c r="K564" s="828"/>
      <c r="L564" s="830"/>
      <c r="M564" s="829"/>
      <c r="N564" s="829"/>
      <c r="O564" s="828"/>
      <c r="P564" s="828"/>
      <c r="Q564" s="828"/>
      <c r="R564" s="828"/>
      <c r="S564" s="828"/>
      <c r="T564" s="828"/>
      <c r="U564" s="828"/>
      <c r="V564" s="828"/>
      <c r="W564" s="828"/>
      <c r="X564" s="828"/>
      <c r="Y564" s="828"/>
      <c r="Z564" s="828"/>
      <c r="AA564" s="828"/>
    </row>
    <row r="565" spans="1:27" ht="15.75" customHeight="1">
      <c r="A565" s="828"/>
      <c r="B565" s="828"/>
      <c r="C565" s="828"/>
      <c r="D565" s="828"/>
      <c r="E565" s="828"/>
      <c r="F565" s="828"/>
      <c r="G565" s="828"/>
      <c r="H565" s="828"/>
      <c r="I565" s="828"/>
      <c r="J565" s="828"/>
      <c r="K565" s="828"/>
      <c r="L565" s="830"/>
      <c r="M565" s="829"/>
      <c r="N565" s="829"/>
      <c r="O565" s="828"/>
      <c r="P565" s="828"/>
      <c r="Q565" s="828"/>
      <c r="R565" s="828"/>
      <c r="S565" s="828"/>
      <c r="T565" s="828"/>
      <c r="U565" s="828"/>
      <c r="V565" s="828"/>
      <c r="W565" s="828"/>
      <c r="X565" s="828"/>
      <c r="Y565" s="828"/>
      <c r="Z565" s="828"/>
      <c r="AA565" s="828"/>
    </row>
    <row r="566" spans="1:27" ht="15.75" customHeight="1">
      <c r="A566" s="828"/>
      <c r="B566" s="828"/>
      <c r="C566" s="828"/>
      <c r="D566" s="828"/>
      <c r="E566" s="828"/>
      <c r="F566" s="828"/>
      <c r="G566" s="828"/>
      <c r="H566" s="828"/>
      <c r="I566" s="828"/>
      <c r="J566" s="828"/>
      <c r="K566" s="828"/>
      <c r="L566" s="830"/>
      <c r="M566" s="829"/>
      <c r="N566" s="829"/>
      <c r="O566" s="828"/>
      <c r="P566" s="828"/>
      <c r="Q566" s="828"/>
      <c r="R566" s="828"/>
      <c r="S566" s="828"/>
      <c r="T566" s="828"/>
      <c r="U566" s="828"/>
      <c r="V566" s="828"/>
      <c r="W566" s="828"/>
      <c r="X566" s="828"/>
      <c r="Y566" s="828"/>
      <c r="Z566" s="828"/>
      <c r="AA566" s="828"/>
    </row>
    <row r="567" spans="1:27" ht="15.75" customHeight="1">
      <c r="A567" s="828"/>
      <c r="B567" s="828"/>
      <c r="C567" s="828"/>
      <c r="D567" s="828"/>
      <c r="E567" s="828"/>
      <c r="F567" s="828"/>
      <c r="G567" s="828"/>
      <c r="H567" s="828"/>
      <c r="I567" s="828"/>
      <c r="J567" s="828"/>
      <c r="K567" s="828"/>
      <c r="L567" s="830"/>
      <c r="M567" s="829"/>
      <c r="N567" s="829"/>
      <c r="O567" s="828"/>
      <c r="P567" s="828"/>
      <c r="Q567" s="828"/>
      <c r="R567" s="828"/>
      <c r="S567" s="828"/>
      <c r="T567" s="828"/>
      <c r="U567" s="828"/>
      <c r="V567" s="828"/>
      <c r="W567" s="828"/>
      <c r="X567" s="828"/>
      <c r="Y567" s="828"/>
      <c r="Z567" s="828"/>
      <c r="AA567" s="828"/>
    </row>
    <row r="568" spans="1:27" ht="15.75" customHeight="1">
      <c r="A568" s="828"/>
      <c r="B568" s="828"/>
      <c r="C568" s="828"/>
      <c r="D568" s="828"/>
      <c r="E568" s="828"/>
      <c r="F568" s="828"/>
      <c r="G568" s="828"/>
      <c r="H568" s="828"/>
      <c r="I568" s="828"/>
      <c r="J568" s="828"/>
      <c r="K568" s="828"/>
      <c r="L568" s="830"/>
      <c r="M568" s="829"/>
      <c r="N568" s="829"/>
      <c r="O568" s="828"/>
      <c r="P568" s="828"/>
      <c r="Q568" s="828"/>
      <c r="R568" s="828"/>
      <c r="S568" s="828"/>
      <c r="T568" s="828"/>
      <c r="U568" s="828"/>
      <c r="V568" s="828"/>
      <c r="W568" s="828"/>
      <c r="X568" s="828"/>
      <c r="Y568" s="828"/>
      <c r="Z568" s="828"/>
      <c r="AA568" s="828"/>
    </row>
    <row r="569" spans="1:27" ht="15.75" customHeight="1">
      <c r="A569" s="828"/>
      <c r="B569" s="828"/>
      <c r="C569" s="828"/>
      <c r="D569" s="828"/>
      <c r="E569" s="828"/>
      <c r="F569" s="828"/>
      <c r="G569" s="828"/>
      <c r="H569" s="828"/>
      <c r="I569" s="828"/>
      <c r="J569" s="828"/>
      <c r="K569" s="828"/>
      <c r="L569" s="830"/>
      <c r="M569" s="829"/>
      <c r="N569" s="829"/>
      <c r="O569" s="828"/>
      <c r="P569" s="828"/>
      <c r="Q569" s="828"/>
      <c r="R569" s="828"/>
      <c r="S569" s="828"/>
      <c r="T569" s="828"/>
      <c r="U569" s="828"/>
      <c r="V569" s="828"/>
      <c r="W569" s="828"/>
      <c r="X569" s="828"/>
      <c r="Y569" s="828"/>
      <c r="Z569" s="828"/>
      <c r="AA569" s="828"/>
    </row>
    <row r="570" spans="1:27" ht="15.75" customHeight="1">
      <c r="A570" s="828"/>
      <c r="B570" s="828"/>
      <c r="C570" s="828"/>
      <c r="D570" s="828"/>
      <c r="E570" s="828"/>
      <c r="F570" s="828"/>
      <c r="G570" s="828"/>
      <c r="H570" s="828"/>
      <c r="I570" s="828"/>
      <c r="J570" s="828"/>
      <c r="K570" s="828"/>
      <c r="L570" s="830"/>
      <c r="M570" s="829"/>
      <c r="N570" s="829"/>
      <c r="O570" s="828"/>
      <c r="P570" s="828"/>
      <c r="Q570" s="828"/>
      <c r="R570" s="828"/>
      <c r="S570" s="828"/>
      <c r="T570" s="828"/>
      <c r="U570" s="828"/>
      <c r="V570" s="828"/>
      <c r="W570" s="828"/>
      <c r="X570" s="828"/>
      <c r="Y570" s="828"/>
      <c r="Z570" s="828"/>
      <c r="AA570" s="828"/>
    </row>
    <row r="571" spans="1:27" ht="15.75" customHeight="1">
      <c r="A571" s="828"/>
      <c r="B571" s="828"/>
      <c r="C571" s="828"/>
      <c r="D571" s="828"/>
      <c r="E571" s="828"/>
      <c r="F571" s="828"/>
      <c r="G571" s="828"/>
      <c r="H571" s="828"/>
      <c r="I571" s="828"/>
      <c r="J571" s="828"/>
      <c r="K571" s="828"/>
      <c r="L571" s="830"/>
      <c r="M571" s="829"/>
      <c r="N571" s="829"/>
      <c r="O571" s="828"/>
      <c r="P571" s="828"/>
      <c r="Q571" s="828"/>
      <c r="R571" s="828"/>
      <c r="S571" s="828"/>
      <c r="T571" s="828"/>
      <c r="U571" s="828"/>
      <c r="V571" s="828"/>
      <c r="W571" s="828"/>
      <c r="X571" s="828"/>
      <c r="Y571" s="828"/>
      <c r="Z571" s="828"/>
      <c r="AA571" s="828"/>
    </row>
    <row r="572" spans="1:27" ht="15.75" customHeight="1">
      <c r="A572" s="828"/>
      <c r="B572" s="828"/>
      <c r="C572" s="828"/>
      <c r="D572" s="828"/>
      <c r="E572" s="828"/>
      <c r="F572" s="828"/>
      <c r="G572" s="828"/>
      <c r="H572" s="828"/>
      <c r="I572" s="828"/>
      <c r="J572" s="828"/>
      <c r="K572" s="828"/>
      <c r="L572" s="830"/>
      <c r="M572" s="829"/>
      <c r="N572" s="829"/>
      <c r="O572" s="828"/>
      <c r="P572" s="828"/>
      <c r="Q572" s="828"/>
      <c r="R572" s="828"/>
      <c r="S572" s="828"/>
      <c r="T572" s="828"/>
      <c r="U572" s="828"/>
      <c r="V572" s="828"/>
      <c r="W572" s="828"/>
      <c r="X572" s="828"/>
      <c r="Y572" s="828"/>
      <c r="Z572" s="828"/>
      <c r="AA572" s="828"/>
    </row>
    <row r="573" spans="1:27" ht="15.75" customHeight="1">
      <c r="A573" s="828"/>
      <c r="B573" s="828"/>
      <c r="C573" s="828"/>
      <c r="D573" s="828"/>
      <c r="E573" s="828"/>
      <c r="F573" s="828"/>
      <c r="G573" s="828"/>
      <c r="H573" s="828"/>
      <c r="I573" s="828"/>
      <c r="J573" s="828"/>
      <c r="K573" s="828"/>
      <c r="L573" s="830"/>
      <c r="M573" s="829"/>
      <c r="N573" s="829"/>
      <c r="O573" s="828"/>
      <c r="P573" s="828"/>
      <c r="Q573" s="828"/>
      <c r="R573" s="828"/>
      <c r="S573" s="828"/>
      <c r="T573" s="828"/>
      <c r="U573" s="828"/>
      <c r="V573" s="828"/>
      <c r="W573" s="828"/>
      <c r="X573" s="828"/>
      <c r="Y573" s="828"/>
      <c r="Z573" s="828"/>
      <c r="AA573" s="828"/>
    </row>
    <row r="574" spans="1:27" ht="15.75" customHeight="1">
      <c r="A574" s="828"/>
      <c r="B574" s="828"/>
      <c r="C574" s="828"/>
      <c r="D574" s="828"/>
      <c r="E574" s="828"/>
      <c r="F574" s="828"/>
      <c r="G574" s="828"/>
      <c r="H574" s="828"/>
      <c r="I574" s="828"/>
      <c r="J574" s="828"/>
      <c r="K574" s="828"/>
      <c r="L574" s="830"/>
      <c r="M574" s="829"/>
      <c r="N574" s="829"/>
      <c r="O574" s="828"/>
      <c r="P574" s="828"/>
      <c r="Q574" s="828"/>
      <c r="R574" s="828"/>
      <c r="S574" s="828"/>
      <c r="T574" s="828"/>
      <c r="U574" s="828"/>
      <c r="V574" s="828"/>
      <c r="W574" s="828"/>
      <c r="X574" s="828"/>
      <c r="Y574" s="828"/>
      <c r="Z574" s="828"/>
      <c r="AA574" s="828"/>
    </row>
    <row r="575" spans="1:27" ht="15.75" customHeight="1">
      <c r="A575" s="828"/>
      <c r="B575" s="828"/>
      <c r="C575" s="828"/>
      <c r="D575" s="828"/>
      <c r="E575" s="828"/>
      <c r="F575" s="828"/>
      <c r="G575" s="828"/>
      <c r="H575" s="828"/>
      <c r="I575" s="828"/>
      <c r="J575" s="828"/>
      <c r="K575" s="828"/>
      <c r="L575" s="830"/>
      <c r="M575" s="829"/>
      <c r="N575" s="829"/>
      <c r="O575" s="828"/>
      <c r="P575" s="828"/>
      <c r="Q575" s="828"/>
      <c r="R575" s="828"/>
      <c r="S575" s="828"/>
      <c r="T575" s="828"/>
      <c r="U575" s="828"/>
      <c r="V575" s="828"/>
      <c r="W575" s="828"/>
      <c r="X575" s="828"/>
      <c r="Y575" s="828"/>
      <c r="Z575" s="828"/>
      <c r="AA575" s="828"/>
    </row>
    <row r="576" spans="1:27" ht="15.75" customHeight="1">
      <c r="A576" s="828"/>
      <c r="B576" s="828"/>
      <c r="C576" s="828"/>
      <c r="D576" s="828"/>
      <c r="E576" s="828"/>
      <c r="F576" s="828"/>
      <c r="G576" s="828"/>
      <c r="H576" s="828"/>
      <c r="I576" s="828"/>
      <c r="J576" s="828"/>
      <c r="K576" s="828"/>
      <c r="L576" s="830"/>
      <c r="M576" s="829"/>
      <c r="N576" s="829"/>
      <c r="O576" s="828"/>
      <c r="P576" s="828"/>
      <c r="Q576" s="828"/>
      <c r="R576" s="828"/>
      <c r="S576" s="828"/>
      <c r="T576" s="828"/>
      <c r="U576" s="828"/>
      <c r="V576" s="828"/>
      <c r="W576" s="828"/>
      <c r="X576" s="828"/>
      <c r="Y576" s="828"/>
      <c r="Z576" s="828"/>
      <c r="AA576" s="828"/>
    </row>
    <row r="577" spans="1:27" ht="15.75" customHeight="1">
      <c r="A577" s="828"/>
      <c r="B577" s="828"/>
      <c r="C577" s="828"/>
      <c r="D577" s="828"/>
      <c r="E577" s="828"/>
      <c r="F577" s="828"/>
      <c r="G577" s="828"/>
      <c r="H577" s="828"/>
      <c r="I577" s="828"/>
      <c r="J577" s="828"/>
      <c r="K577" s="828"/>
      <c r="L577" s="830"/>
      <c r="M577" s="829"/>
      <c r="N577" s="829"/>
      <c r="O577" s="828"/>
      <c r="P577" s="828"/>
      <c r="Q577" s="828"/>
      <c r="R577" s="828"/>
      <c r="S577" s="828"/>
      <c r="T577" s="828"/>
      <c r="U577" s="828"/>
      <c r="V577" s="828"/>
      <c r="W577" s="828"/>
      <c r="X577" s="828"/>
      <c r="Y577" s="828"/>
      <c r="Z577" s="828"/>
      <c r="AA577" s="828"/>
    </row>
    <row r="578" spans="1:27" ht="15.75" customHeight="1">
      <c r="A578" s="828"/>
      <c r="B578" s="828"/>
      <c r="C578" s="828"/>
      <c r="D578" s="828"/>
      <c r="E578" s="828"/>
      <c r="F578" s="828"/>
      <c r="G578" s="828"/>
      <c r="H578" s="828"/>
      <c r="I578" s="828"/>
      <c r="J578" s="828"/>
      <c r="K578" s="828"/>
      <c r="L578" s="830"/>
      <c r="M578" s="829"/>
      <c r="N578" s="829"/>
      <c r="O578" s="828"/>
      <c r="P578" s="828"/>
      <c r="Q578" s="828"/>
      <c r="R578" s="828"/>
      <c r="S578" s="828"/>
      <c r="T578" s="828"/>
      <c r="U578" s="828"/>
      <c r="V578" s="828"/>
      <c r="W578" s="828"/>
      <c r="X578" s="828"/>
      <c r="Y578" s="828"/>
      <c r="Z578" s="828"/>
      <c r="AA578" s="828"/>
    </row>
    <row r="579" spans="1:27" ht="15.75" customHeight="1">
      <c r="A579" s="828"/>
      <c r="B579" s="828"/>
      <c r="C579" s="828"/>
      <c r="D579" s="828"/>
      <c r="E579" s="828"/>
      <c r="F579" s="828"/>
      <c r="G579" s="828"/>
      <c r="H579" s="828"/>
      <c r="I579" s="828"/>
      <c r="J579" s="828"/>
      <c r="K579" s="828"/>
      <c r="L579" s="830"/>
      <c r="M579" s="829"/>
      <c r="N579" s="829"/>
      <c r="O579" s="828"/>
      <c r="P579" s="828"/>
      <c r="Q579" s="828"/>
      <c r="R579" s="828"/>
      <c r="S579" s="828"/>
      <c r="T579" s="828"/>
      <c r="U579" s="828"/>
      <c r="V579" s="828"/>
      <c r="W579" s="828"/>
      <c r="X579" s="828"/>
      <c r="Y579" s="828"/>
      <c r="Z579" s="828"/>
      <c r="AA579" s="828"/>
    </row>
    <row r="580" spans="1:27" ht="15.75" customHeight="1">
      <c r="A580" s="828"/>
      <c r="B580" s="828"/>
      <c r="C580" s="828"/>
      <c r="D580" s="828"/>
      <c r="E580" s="828"/>
      <c r="F580" s="828"/>
      <c r="G580" s="828"/>
      <c r="H580" s="828"/>
      <c r="I580" s="828"/>
      <c r="J580" s="828"/>
      <c r="K580" s="828"/>
      <c r="L580" s="830"/>
      <c r="M580" s="829"/>
      <c r="N580" s="829"/>
      <c r="O580" s="828"/>
      <c r="P580" s="828"/>
      <c r="Q580" s="828"/>
      <c r="R580" s="828"/>
      <c r="S580" s="828"/>
      <c r="T580" s="828"/>
      <c r="U580" s="828"/>
      <c r="V580" s="828"/>
      <c r="W580" s="828"/>
      <c r="X580" s="828"/>
      <c r="Y580" s="828"/>
      <c r="Z580" s="828"/>
      <c r="AA580" s="828"/>
    </row>
    <row r="581" spans="1:27" ht="15.75" customHeight="1">
      <c r="A581" s="828"/>
      <c r="B581" s="828"/>
      <c r="C581" s="828"/>
      <c r="D581" s="828"/>
      <c r="E581" s="828"/>
      <c r="F581" s="828"/>
      <c r="G581" s="828"/>
      <c r="H581" s="828"/>
      <c r="I581" s="828"/>
      <c r="J581" s="828"/>
      <c r="K581" s="828"/>
      <c r="L581" s="830"/>
      <c r="M581" s="829"/>
      <c r="N581" s="829"/>
      <c r="O581" s="828"/>
      <c r="P581" s="828"/>
      <c r="Q581" s="828"/>
      <c r="R581" s="828"/>
      <c r="S581" s="828"/>
      <c r="T581" s="828"/>
      <c r="U581" s="828"/>
      <c r="V581" s="828"/>
      <c r="W581" s="828"/>
      <c r="X581" s="828"/>
      <c r="Y581" s="828"/>
      <c r="Z581" s="828"/>
      <c r="AA581" s="828"/>
    </row>
    <row r="582" spans="1:27" ht="15.75" customHeight="1">
      <c r="A582" s="828"/>
      <c r="B582" s="828"/>
      <c r="C582" s="828"/>
      <c r="D582" s="828"/>
      <c r="E582" s="828"/>
      <c r="F582" s="828"/>
      <c r="G582" s="828"/>
      <c r="H582" s="828"/>
      <c r="I582" s="828"/>
      <c r="J582" s="828"/>
      <c r="K582" s="828"/>
      <c r="L582" s="830"/>
      <c r="M582" s="829"/>
      <c r="N582" s="829"/>
      <c r="O582" s="828"/>
      <c r="P582" s="828"/>
      <c r="Q582" s="828"/>
      <c r="R582" s="828"/>
      <c r="S582" s="828"/>
      <c r="T582" s="828"/>
      <c r="U582" s="828"/>
      <c r="V582" s="828"/>
      <c r="W582" s="828"/>
      <c r="X582" s="828"/>
      <c r="Y582" s="828"/>
      <c r="Z582" s="828"/>
      <c r="AA582" s="828"/>
    </row>
    <row r="583" spans="1:27" ht="15.75" customHeight="1">
      <c r="A583" s="828"/>
      <c r="B583" s="828"/>
      <c r="C583" s="828"/>
      <c r="D583" s="828"/>
      <c r="E583" s="828"/>
      <c r="F583" s="828"/>
      <c r="G583" s="828"/>
      <c r="H583" s="828"/>
      <c r="I583" s="828"/>
      <c r="J583" s="828"/>
      <c r="K583" s="828"/>
      <c r="L583" s="830"/>
      <c r="M583" s="829"/>
      <c r="N583" s="829"/>
      <c r="O583" s="828"/>
      <c r="P583" s="828"/>
      <c r="Q583" s="828"/>
      <c r="R583" s="828"/>
      <c r="S583" s="828"/>
      <c r="T583" s="828"/>
      <c r="U583" s="828"/>
      <c r="V583" s="828"/>
      <c r="W583" s="828"/>
      <c r="X583" s="828"/>
      <c r="Y583" s="828"/>
      <c r="Z583" s="828"/>
      <c r="AA583" s="828"/>
    </row>
    <row r="584" spans="1:27" ht="15.75" customHeight="1">
      <c r="A584" s="828"/>
      <c r="B584" s="828"/>
      <c r="C584" s="828"/>
      <c r="D584" s="828"/>
      <c r="E584" s="828"/>
      <c r="F584" s="828"/>
      <c r="G584" s="828"/>
      <c r="H584" s="828"/>
      <c r="I584" s="828"/>
      <c r="J584" s="828"/>
      <c r="K584" s="828"/>
      <c r="L584" s="830"/>
      <c r="M584" s="829"/>
      <c r="N584" s="829"/>
      <c r="O584" s="828"/>
      <c r="P584" s="828"/>
      <c r="Q584" s="828"/>
      <c r="R584" s="828"/>
      <c r="S584" s="828"/>
      <c r="T584" s="828"/>
      <c r="U584" s="828"/>
      <c r="V584" s="828"/>
      <c r="W584" s="828"/>
      <c r="X584" s="828"/>
      <c r="Y584" s="828"/>
      <c r="Z584" s="828"/>
      <c r="AA584" s="828"/>
    </row>
    <row r="585" spans="1:27" ht="15.75" customHeight="1">
      <c r="A585" s="828"/>
      <c r="B585" s="828"/>
      <c r="C585" s="828"/>
      <c r="D585" s="828"/>
      <c r="E585" s="828"/>
      <c r="F585" s="828"/>
      <c r="G585" s="828"/>
      <c r="H585" s="828"/>
      <c r="I585" s="828"/>
      <c r="J585" s="828"/>
      <c r="K585" s="828"/>
      <c r="L585" s="830"/>
      <c r="M585" s="829"/>
      <c r="N585" s="829"/>
      <c r="O585" s="828"/>
      <c r="P585" s="828"/>
      <c r="Q585" s="828"/>
      <c r="R585" s="828"/>
      <c r="S585" s="828"/>
      <c r="T585" s="828"/>
      <c r="U585" s="828"/>
      <c r="V585" s="828"/>
      <c r="W585" s="828"/>
      <c r="X585" s="828"/>
      <c r="Y585" s="828"/>
      <c r="Z585" s="828"/>
      <c r="AA585" s="828"/>
    </row>
    <row r="586" spans="1:27" ht="15.75" customHeight="1">
      <c r="A586" s="828"/>
      <c r="B586" s="828"/>
      <c r="C586" s="828"/>
      <c r="D586" s="828"/>
      <c r="E586" s="828"/>
      <c r="F586" s="828"/>
      <c r="G586" s="828"/>
      <c r="H586" s="828"/>
      <c r="I586" s="828"/>
      <c r="J586" s="828"/>
      <c r="K586" s="828"/>
      <c r="L586" s="830"/>
      <c r="M586" s="829"/>
      <c r="N586" s="829"/>
      <c r="O586" s="828"/>
      <c r="P586" s="828"/>
      <c r="Q586" s="828"/>
      <c r="R586" s="828"/>
      <c r="S586" s="828"/>
      <c r="T586" s="828"/>
      <c r="U586" s="828"/>
      <c r="V586" s="828"/>
      <c r="W586" s="828"/>
      <c r="X586" s="828"/>
      <c r="Y586" s="828"/>
      <c r="Z586" s="828"/>
      <c r="AA586" s="828"/>
    </row>
    <row r="587" spans="1:27" ht="15.75" customHeight="1">
      <c r="A587" s="828"/>
      <c r="B587" s="828"/>
      <c r="C587" s="828"/>
      <c r="D587" s="828"/>
      <c r="E587" s="828"/>
      <c r="F587" s="828"/>
      <c r="G587" s="828"/>
      <c r="H587" s="828"/>
      <c r="I587" s="828"/>
      <c r="J587" s="828"/>
      <c r="K587" s="828"/>
      <c r="L587" s="830"/>
      <c r="M587" s="829"/>
      <c r="N587" s="829"/>
      <c r="O587" s="828"/>
      <c r="P587" s="828"/>
      <c r="Q587" s="828"/>
      <c r="R587" s="828"/>
      <c r="S587" s="828"/>
      <c r="T587" s="828"/>
      <c r="U587" s="828"/>
      <c r="V587" s="828"/>
      <c r="W587" s="828"/>
      <c r="X587" s="828"/>
      <c r="Y587" s="828"/>
      <c r="Z587" s="828"/>
      <c r="AA587" s="828"/>
    </row>
    <row r="588" spans="1:27" ht="15.75" customHeight="1">
      <c r="A588" s="828"/>
      <c r="B588" s="828"/>
      <c r="C588" s="828"/>
      <c r="D588" s="828"/>
      <c r="E588" s="828"/>
      <c r="F588" s="828"/>
      <c r="G588" s="828"/>
      <c r="H588" s="828"/>
      <c r="I588" s="828"/>
      <c r="J588" s="828"/>
      <c r="K588" s="828"/>
      <c r="L588" s="830"/>
      <c r="M588" s="829"/>
      <c r="N588" s="829"/>
      <c r="O588" s="828"/>
      <c r="P588" s="828"/>
      <c r="Q588" s="828"/>
      <c r="R588" s="828"/>
      <c r="S588" s="828"/>
      <c r="T588" s="828"/>
      <c r="U588" s="828"/>
      <c r="V588" s="828"/>
      <c r="W588" s="828"/>
      <c r="X588" s="828"/>
      <c r="Y588" s="828"/>
      <c r="Z588" s="828"/>
      <c r="AA588" s="828"/>
    </row>
    <row r="589" spans="1:27" ht="15.75" customHeight="1">
      <c r="A589" s="828"/>
      <c r="B589" s="828"/>
      <c r="C589" s="828"/>
      <c r="D589" s="828"/>
      <c r="E589" s="828"/>
      <c r="F589" s="828"/>
      <c r="G589" s="828"/>
      <c r="H589" s="828"/>
      <c r="I589" s="828"/>
      <c r="J589" s="828"/>
      <c r="K589" s="828"/>
      <c r="L589" s="830"/>
      <c r="M589" s="829"/>
      <c r="N589" s="829"/>
      <c r="O589" s="828"/>
      <c r="P589" s="828"/>
      <c r="Q589" s="828"/>
      <c r="R589" s="828"/>
      <c r="S589" s="828"/>
      <c r="T589" s="828"/>
      <c r="U589" s="828"/>
      <c r="V589" s="828"/>
      <c r="W589" s="828"/>
      <c r="X589" s="828"/>
      <c r="Y589" s="828"/>
      <c r="Z589" s="828"/>
      <c r="AA589" s="828"/>
    </row>
    <row r="590" spans="1:27" ht="15.75" customHeight="1">
      <c r="A590" s="828"/>
      <c r="B590" s="828"/>
      <c r="C590" s="828"/>
      <c r="D590" s="828"/>
      <c r="E590" s="828"/>
      <c r="F590" s="828"/>
      <c r="G590" s="828"/>
      <c r="H590" s="828"/>
      <c r="I590" s="828"/>
      <c r="J590" s="828"/>
      <c r="K590" s="828"/>
      <c r="L590" s="830"/>
      <c r="M590" s="829"/>
      <c r="N590" s="829"/>
      <c r="O590" s="828"/>
      <c r="P590" s="828"/>
      <c r="Q590" s="828"/>
      <c r="R590" s="828"/>
      <c r="S590" s="828"/>
      <c r="T590" s="828"/>
      <c r="U590" s="828"/>
      <c r="V590" s="828"/>
      <c r="W590" s="828"/>
      <c r="X590" s="828"/>
      <c r="Y590" s="828"/>
      <c r="Z590" s="828"/>
      <c r="AA590" s="828"/>
    </row>
    <row r="591" spans="1:27" ht="15.75" customHeight="1">
      <c r="A591" s="828"/>
      <c r="B591" s="828"/>
      <c r="C591" s="828"/>
      <c r="D591" s="828"/>
      <c r="E591" s="828"/>
      <c r="F591" s="828"/>
      <c r="G591" s="828"/>
      <c r="H591" s="828"/>
      <c r="I591" s="828"/>
      <c r="J591" s="828"/>
      <c r="K591" s="828"/>
      <c r="L591" s="830"/>
      <c r="M591" s="829"/>
      <c r="N591" s="829"/>
      <c r="O591" s="828"/>
      <c r="P591" s="828"/>
      <c r="Q591" s="828"/>
      <c r="R591" s="828"/>
      <c r="S591" s="828"/>
      <c r="T591" s="828"/>
      <c r="U591" s="828"/>
      <c r="V591" s="828"/>
      <c r="W591" s="828"/>
      <c r="X591" s="828"/>
      <c r="Y591" s="828"/>
      <c r="Z591" s="828"/>
      <c r="AA591" s="828"/>
    </row>
    <row r="592" spans="1:27" ht="15.75" customHeight="1">
      <c r="A592" s="828"/>
      <c r="B592" s="828"/>
      <c r="C592" s="828"/>
      <c r="D592" s="828"/>
      <c r="E592" s="828"/>
      <c r="F592" s="828"/>
      <c r="G592" s="828"/>
      <c r="H592" s="828"/>
      <c r="I592" s="828"/>
      <c r="J592" s="828"/>
      <c r="K592" s="828"/>
      <c r="L592" s="830"/>
      <c r="M592" s="829"/>
      <c r="N592" s="829"/>
      <c r="O592" s="828"/>
      <c r="P592" s="828"/>
      <c r="Q592" s="828"/>
      <c r="R592" s="828"/>
      <c r="S592" s="828"/>
      <c r="T592" s="828"/>
      <c r="U592" s="828"/>
      <c r="V592" s="828"/>
      <c r="W592" s="828"/>
      <c r="X592" s="828"/>
      <c r="Y592" s="828"/>
      <c r="Z592" s="828"/>
      <c r="AA592" s="828"/>
    </row>
    <row r="593" spans="1:27" ht="15.75" customHeight="1">
      <c r="A593" s="828"/>
      <c r="B593" s="828"/>
      <c r="C593" s="828"/>
      <c r="D593" s="828"/>
      <c r="E593" s="828"/>
      <c r="F593" s="828"/>
      <c r="G593" s="828"/>
      <c r="H593" s="828"/>
      <c r="I593" s="828"/>
      <c r="J593" s="828"/>
      <c r="K593" s="828"/>
      <c r="L593" s="830"/>
      <c r="M593" s="829"/>
      <c r="N593" s="829"/>
      <c r="O593" s="828"/>
      <c r="P593" s="828"/>
      <c r="Q593" s="828"/>
      <c r="R593" s="828"/>
      <c r="S593" s="828"/>
      <c r="T593" s="828"/>
      <c r="U593" s="828"/>
      <c r="V593" s="828"/>
      <c r="W593" s="828"/>
      <c r="X593" s="828"/>
      <c r="Y593" s="828"/>
      <c r="Z593" s="828"/>
      <c r="AA593" s="828"/>
    </row>
    <row r="594" spans="1:27" ht="15.75" customHeight="1">
      <c r="A594" s="828"/>
      <c r="B594" s="828"/>
      <c r="C594" s="828"/>
      <c r="D594" s="828"/>
      <c r="E594" s="828"/>
      <c r="F594" s="828"/>
      <c r="G594" s="828"/>
      <c r="H594" s="828"/>
      <c r="I594" s="828"/>
      <c r="J594" s="828"/>
      <c r="K594" s="828"/>
      <c r="L594" s="830"/>
      <c r="M594" s="829"/>
      <c r="N594" s="829"/>
      <c r="O594" s="828"/>
      <c r="P594" s="828"/>
      <c r="Q594" s="828"/>
      <c r="R594" s="828"/>
      <c r="S594" s="828"/>
      <c r="T594" s="828"/>
      <c r="U594" s="828"/>
      <c r="V594" s="828"/>
      <c r="W594" s="828"/>
      <c r="X594" s="828"/>
      <c r="Y594" s="828"/>
      <c r="Z594" s="828"/>
      <c r="AA594" s="828"/>
    </row>
    <row r="595" spans="1:27" ht="15.75" customHeight="1">
      <c r="A595" s="828"/>
      <c r="B595" s="828"/>
      <c r="C595" s="828"/>
      <c r="D595" s="828"/>
      <c r="E595" s="828"/>
      <c r="F595" s="828"/>
      <c r="G595" s="828"/>
      <c r="H595" s="828"/>
      <c r="I595" s="828"/>
      <c r="J595" s="828"/>
      <c r="K595" s="828"/>
      <c r="L595" s="830"/>
      <c r="M595" s="829"/>
      <c r="N595" s="829"/>
      <c r="O595" s="828"/>
      <c r="P595" s="828"/>
      <c r="Q595" s="828"/>
      <c r="R595" s="828"/>
      <c r="S595" s="828"/>
      <c r="T595" s="828"/>
      <c r="U595" s="828"/>
      <c r="V595" s="828"/>
      <c r="W595" s="828"/>
      <c r="X595" s="828"/>
      <c r="Y595" s="828"/>
      <c r="Z595" s="828"/>
      <c r="AA595" s="828"/>
    </row>
    <row r="596" spans="1:27" ht="15.75" customHeight="1">
      <c r="A596" s="828"/>
      <c r="B596" s="828"/>
      <c r="C596" s="828"/>
      <c r="D596" s="828"/>
      <c r="E596" s="828"/>
      <c r="F596" s="828"/>
      <c r="G596" s="828"/>
      <c r="H596" s="828"/>
      <c r="I596" s="828"/>
      <c r="J596" s="828"/>
      <c r="K596" s="828"/>
      <c r="L596" s="830"/>
      <c r="M596" s="829"/>
      <c r="N596" s="829"/>
      <c r="O596" s="828"/>
      <c r="P596" s="828"/>
      <c r="Q596" s="828"/>
      <c r="R596" s="828"/>
      <c r="S596" s="828"/>
      <c r="T596" s="828"/>
      <c r="U596" s="828"/>
      <c r="V596" s="828"/>
      <c r="W596" s="828"/>
      <c r="X596" s="828"/>
      <c r="Y596" s="828"/>
      <c r="Z596" s="828"/>
      <c r="AA596" s="828"/>
    </row>
    <row r="597" spans="1:27" ht="15.75" customHeight="1">
      <c r="A597" s="828"/>
      <c r="B597" s="828"/>
      <c r="C597" s="828"/>
      <c r="D597" s="828"/>
      <c r="E597" s="828"/>
      <c r="F597" s="828"/>
      <c r="G597" s="828"/>
      <c r="H597" s="828"/>
      <c r="I597" s="828"/>
      <c r="J597" s="828"/>
      <c r="K597" s="828"/>
      <c r="L597" s="830"/>
      <c r="M597" s="829"/>
      <c r="N597" s="829"/>
      <c r="O597" s="828"/>
      <c r="P597" s="828"/>
      <c r="Q597" s="828"/>
      <c r="R597" s="828"/>
      <c r="S597" s="828"/>
      <c r="T597" s="828"/>
      <c r="U597" s="828"/>
      <c r="V597" s="828"/>
      <c r="W597" s="828"/>
      <c r="X597" s="828"/>
      <c r="Y597" s="828"/>
      <c r="Z597" s="828"/>
      <c r="AA597" s="828"/>
    </row>
    <row r="598" spans="1:27" ht="15.75" customHeight="1">
      <c r="A598" s="828"/>
      <c r="B598" s="828"/>
      <c r="C598" s="828"/>
      <c r="D598" s="828"/>
      <c r="E598" s="828"/>
      <c r="F598" s="828"/>
      <c r="G598" s="828"/>
      <c r="H598" s="828"/>
      <c r="I598" s="828"/>
      <c r="J598" s="828"/>
      <c r="K598" s="828"/>
      <c r="L598" s="830"/>
      <c r="M598" s="829"/>
      <c r="N598" s="829"/>
      <c r="O598" s="828"/>
      <c r="P598" s="828"/>
      <c r="Q598" s="828"/>
      <c r="R598" s="828"/>
      <c r="S598" s="828"/>
      <c r="T598" s="828"/>
      <c r="U598" s="828"/>
      <c r="V598" s="828"/>
      <c r="W598" s="828"/>
      <c r="X598" s="828"/>
      <c r="Y598" s="828"/>
      <c r="Z598" s="828"/>
      <c r="AA598" s="828"/>
    </row>
    <row r="599" spans="1:27" ht="15.75" customHeight="1">
      <c r="A599" s="828"/>
      <c r="B599" s="828"/>
      <c r="C599" s="828"/>
      <c r="D599" s="828"/>
      <c r="E599" s="828"/>
      <c r="F599" s="828"/>
      <c r="G599" s="828"/>
      <c r="H599" s="828"/>
      <c r="I599" s="828"/>
      <c r="J599" s="828"/>
      <c r="K599" s="828"/>
      <c r="L599" s="830"/>
      <c r="M599" s="829"/>
      <c r="N599" s="829"/>
      <c r="O599" s="828"/>
      <c r="P599" s="828"/>
      <c r="Q599" s="828"/>
      <c r="R599" s="828"/>
      <c r="S599" s="828"/>
      <c r="T599" s="828"/>
      <c r="U599" s="828"/>
      <c r="V599" s="828"/>
      <c r="W599" s="828"/>
      <c r="X599" s="828"/>
      <c r="Y599" s="828"/>
      <c r="Z599" s="828"/>
      <c r="AA599" s="828"/>
    </row>
    <row r="600" spans="1:27" ht="15.75" customHeight="1">
      <c r="A600" s="828"/>
      <c r="B600" s="828"/>
      <c r="C600" s="828"/>
      <c r="D600" s="828"/>
      <c r="E600" s="828"/>
      <c r="F600" s="828"/>
      <c r="G600" s="828"/>
      <c r="H600" s="828"/>
      <c r="I600" s="828"/>
      <c r="J600" s="828"/>
      <c r="K600" s="828"/>
      <c r="L600" s="830"/>
      <c r="M600" s="829"/>
      <c r="N600" s="829"/>
      <c r="O600" s="828"/>
      <c r="P600" s="828"/>
      <c r="Q600" s="828"/>
      <c r="R600" s="828"/>
      <c r="S600" s="828"/>
      <c r="T600" s="828"/>
      <c r="U600" s="828"/>
      <c r="V600" s="828"/>
      <c r="W600" s="828"/>
      <c r="X600" s="828"/>
      <c r="Y600" s="828"/>
      <c r="Z600" s="828"/>
      <c r="AA600" s="828"/>
    </row>
    <row r="601" spans="1:27" ht="15.75" customHeight="1">
      <c r="A601" s="828"/>
      <c r="B601" s="828"/>
      <c r="C601" s="828"/>
      <c r="D601" s="828"/>
      <c r="E601" s="828"/>
      <c r="F601" s="828"/>
      <c r="G601" s="828"/>
      <c r="H601" s="828"/>
      <c r="I601" s="828"/>
      <c r="J601" s="828"/>
      <c r="K601" s="828"/>
      <c r="L601" s="830"/>
      <c r="M601" s="829"/>
      <c r="N601" s="829"/>
      <c r="O601" s="828"/>
      <c r="P601" s="828"/>
      <c r="Q601" s="828"/>
      <c r="R601" s="828"/>
      <c r="S601" s="828"/>
      <c r="T601" s="828"/>
      <c r="U601" s="828"/>
      <c r="V601" s="828"/>
      <c r="W601" s="828"/>
      <c r="X601" s="828"/>
      <c r="Y601" s="828"/>
      <c r="Z601" s="828"/>
      <c r="AA601" s="828"/>
    </row>
    <row r="602" spans="1:27" ht="15.75" customHeight="1">
      <c r="A602" s="828"/>
      <c r="B602" s="828"/>
      <c r="C602" s="828"/>
      <c r="D602" s="828"/>
      <c r="E602" s="828"/>
      <c r="F602" s="828"/>
      <c r="G602" s="828"/>
      <c r="H602" s="828"/>
      <c r="I602" s="828"/>
      <c r="J602" s="828"/>
      <c r="K602" s="828"/>
      <c r="L602" s="830"/>
      <c r="M602" s="829"/>
      <c r="N602" s="829"/>
      <c r="O602" s="828"/>
      <c r="P602" s="828"/>
      <c r="Q602" s="828"/>
      <c r="R602" s="828"/>
      <c r="S602" s="828"/>
      <c r="T602" s="828"/>
      <c r="U602" s="828"/>
      <c r="V602" s="828"/>
      <c r="W602" s="828"/>
      <c r="X602" s="828"/>
      <c r="Y602" s="828"/>
      <c r="Z602" s="828"/>
      <c r="AA602" s="828"/>
    </row>
    <row r="603" spans="1:27" ht="15.75" customHeight="1">
      <c r="A603" s="828"/>
      <c r="B603" s="828"/>
      <c r="C603" s="828"/>
      <c r="D603" s="828"/>
      <c r="E603" s="828"/>
      <c r="F603" s="828"/>
      <c r="G603" s="828"/>
      <c r="H603" s="828"/>
      <c r="I603" s="828"/>
      <c r="J603" s="828"/>
      <c r="K603" s="828"/>
      <c r="L603" s="830"/>
      <c r="M603" s="829"/>
      <c r="N603" s="829"/>
      <c r="O603" s="828"/>
      <c r="P603" s="828"/>
      <c r="Q603" s="828"/>
      <c r="R603" s="828"/>
      <c r="S603" s="828"/>
      <c r="T603" s="828"/>
      <c r="U603" s="828"/>
      <c r="V603" s="828"/>
      <c r="W603" s="828"/>
      <c r="X603" s="828"/>
      <c r="Y603" s="828"/>
      <c r="Z603" s="828"/>
      <c r="AA603" s="828"/>
    </row>
    <row r="604" spans="1:27" ht="15.75" customHeight="1">
      <c r="A604" s="828"/>
      <c r="B604" s="828"/>
      <c r="C604" s="828"/>
      <c r="D604" s="828"/>
      <c r="E604" s="828"/>
      <c r="F604" s="828"/>
      <c r="G604" s="828"/>
      <c r="H604" s="828"/>
      <c r="I604" s="828"/>
      <c r="J604" s="828"/>
      <c r="K604" s="828"/>
      <c r="L604" s="830"/>
      <c r="M604" s="829"/>
      <c r="N604" s="829"/>
      <c r="O604" s="828"/>
      <c r="P604" s="828"/>
      <c r="Q604" s="828"/>
      <c r="R604" s="828"/>
      <c r="S604" s="828"/>
      <c r="T604" s="828"/>
      <c r="U604" s="828"/>
      <c r="V604" s="828"/>
      <c r="W604" s="828"/>
      <c r="X604" s="828"/>
      <c r="Y604" s="828"/>
      <c r="Z604" s="828"/>
      <c r="AA604" s="828"/>
    </row>
    <row r="605" spans="1:27" ht="15.75" customHeight="1">
      <c r="A605" s="828"/>
      <c r="B605" s="828"/>
      <c r="C605" s="828"/>
      <c r="D605" s="828"/>
      <c r="E605" s="828"/>
      <c r="F605" s="828"/>
      <c r="G605" s="828"/>
      <c r="H605" s="828"/>
      <c r="I605" s="828"/>
      <c r="J605" s="828"/>
      <c r="K605" s="828"/>
      <c r="L605" s="830"/>
      <c r="M605" s="829"/>
      <c r="N605" s="829"/>
      <c r="O605" s="828"/>
      <c r="P605" s="828"/>
      <c r="Q605" s="828"/>
      <c r="R605" s="828"/>
      <c r="S605" s="828"/>
      <c r="T605" s="828"/>
      <c r="U605" s="828"/>
      <c r="V605" s="828"/>
      <c r="W605" s="828"/>
      <c r="X605" s="828"/>
      <c r="Y605" s="828"/>
      <c r="Z605" s="828"/>
      <c r="AA605" s="828"/>
    </row>
    <row r="606" spans="1:27" ht="15.75" customHeight="1">
      <c r="A606" s="828"/>
      <c r="B606" s="828"/>
      <c r="C606" s="828"/>
      <c r="D606" s="828"/>
      <c r="E606" s="828"/>
      <c r="F606" s="828"/>
      <c r="G606" s="828"/>
      <c r="H606" s="828"/>
      <c r="I606" s="828"/>
      <c r="J606" s="828"/>
      <c r="K606" s="828"/>
      <c r="L606" s="830"/>
      <c r="M606" s="829"/>
      <c r="N606" s="829"/>
      <c r="O606" s="828"/>
      <c r="P606" s="828"/>
      <c r="Q606" s="828"/>
      <c r="R606" s="828"/>
      <c r="S606" s="828"/>
      <c r="T606" s="828"/>
      <c r="U606" s="828"/>
      <c r="V606" s="828"/>
      <c r="W606" s="828"/>
      <c r="X606" s="828"/>
      <c r="Y606" s="828"/>
      <c r="Z606" s="828"/>
      <c r="AA606" s="828"/>
    </row>
    <row r="607" spans="1:27" ht="15.75" customHeight="1">
      <c r="A607" s="828"/>
      <c r="B607" s="828"/>
      <c r="C607" s="828"/>
      <c r="D607" s="828"/>
      <c r="E607" s="828"/>
      <c r="F607" s="828"/>
      <c r="G607" s="828"/>
      <c r="H607" s="828"/>
      <c r="I607" s="828"/>
      <c r="J607" s="828"/>
      <c r="K607" s="828"/>
      <c r="L607" s="830"/>
      <c r="M607" s="829"/>
      <c r="N607" s="829"/>
      <c r="O607" s="828"/>
      <c r="P607" s="828"/>
      <c r="Q607" s="828"/>
      <c r="R607" s="828"/>
      <c r="S607" s="828"/>
      <c r="T607" s="828"/>
      <c r="U607" s="828"/>
      <c r="V607" s="828"/>
      <c r="W607" s="828"/>
      <c r="X607" s="828"/>
      <c r="Y607" s="828"/>
      <c r="Z607" s="828"/>
      <c r="AA607" s="828"/>
    </row>
    <row r="608" spans="1:27" ht="15.75" customHeight="1">
      <c r="A608" s="828"/>
      <c r="B608" s="828"/>
      <c r="C608" s="828"/>
      <c r="D608" s="828"/>
      <c r="E608" s="828"/>
      <c r="F608" s="828"/>
      <c r="G608" s="828"/>
      <c r="H608" s="828"/>
      <c r="I608" s="828"/>
      <c r="J608" s="828"/>
      <c r="K608" s="828"/>
      <c r="L608" s="830"/>
      <c r="M608" s="829"/>
      <c r="N608" s="829"/>
      <c r="O608" s="828"/>
      <c r="P608" s="828"/>
      <c r="Q608" s="828"/>
      <c r="R608" s="828"/>
      <c r="S608" s="828"/>
      <c r="T608" s="828"/>
      <c r="U608" s="828"/>
      <c r="V608" s="828"/>
      <c r="W608" s="828"/>
      <c r="X608" s="828"/>
      <c r="Y608" s="828"/>
      <c r="Z608" s="828"/>
      <c r="AA608" s="828"/>
    </row>
    <row r="609" spans="1:27" ht="15.75" customHeight="1">
      <c r="A609" s="828"/>
      <c r="B609" s="828"/>
      <c r="C609" s="828"/>
      <c r="D609" s="828"/>
      <c r="E609" s="828"/>
      <c r="F609" s="828"/>
      <c r="G609" s="828"/>
      <c r="H609" s="828"/>
      <c r="I609" s="828"/>
      <c r="J609" s="828"/>
      <c r="K609" s="828"/>
      <c r="L609" s="830"/>
      <c r="M609" s="829"/>
      <c r="N609" s="829"/>
      <c r="O609" s="828"/>
      <c r="P609" s="828"/>
      <c r="Q609" s="828"/>
      <c r="R609" s="828"/>
      <c r="S609" s="828"/>
      <c r="T609" s="828"/>
      <c r="U609" s="828"/>
      <c r="V609" s="828"/>
      <c r="W609" s="828"/>
      <c r="X609" s="828"/>
      <c r="Y609" s="828"/>
      <c r="Z609" s="828"/>
      <c r="AA609" s="828"/>
    </row>
    <row r="610" spans="1:27" ht="15.75" customHeight="1">
      <c r="A610" s="828"/>
      <c r="B610" s="828"/>
      <c r="C610" s="828"/>
      <c r="D610" s="828"/>
      <c r="E610" s="828"/>
      <c r="F610" s="828"/>
      <c r="G610" s="828"/>
      <c r="H610" s="828"/>
      <c r="I610" s="828"/>
      <c r="J610" s="828"/>
      <c r="K610" s="828"/>
      <c r="L610" s="830"/>
      <c r="M610" s="829"/>
      <c r="N610" s="829"/>
      <c r="O610" s="828"/>
      <c r="P610" s="828"/>
      <c r="Q610" s="828"/>
      <c r="R610" s="828"/>
      <c r="S610" s="828"/>
      <c r="T610" s="828"/>
      <c r="U610" s="828"/>
      <c r="V610" s="828"/>
      <c r="W610" s="828"/>
      <c r="X610" s="828"/>
      <c r="Y610" s="828"/>
      <c r="Z610" s="828"/>
      <c r="AA610" s="828"/>
    </row>
    <row r="611" spans="1:27" ht="15.75" customHeight="1">
      <c r="A611" s="828"/>
      <c r="B611" s="828"/>
      <c r="C611" s="828"/>
      <c r="D611" s="828"/>
      <c r="E611" s="828"/>
      <c r="F611" s="828"/>
      <c r="G611" s="828"/>
      <c r="H611" s="828"/>
      <c r="I611" s="828"/>
      <c r="J611" s="828"/>
      <c r="K611" s="828"/>
      <c r="L611" s="830"/>
      <c r="M611" s="829"/>
      <c r="N611" s="829"/>
      <c r="O611" s="828"/>
      <c r="P611" s="828"/>
      <c r="Q611" s="828"/>
      <c r="R611" s="828"/>
      <c r="S611" s="828"/>
      <c r="T611" s="828"/>
      <c r="U611" s="828"/>
      <c r="V611" s="828"/>
      <c r="W611" s="828"/>
      <c r="X611" s="828"/>
      <c r="Y611" s="828"/>
      <c r="Z611" s="828"/>
      <c r="AA611" s="828"/>
    </row>
    <row r="612" spans="1:27" ht="15.75" customHeight="1">
      <c r="A612" s="828"/>
      <c r="B612" s="828"/>
      <c r="C612" s="828"/>
      <c r="D612" s="828"/>
      <c r="E612" s="828"/>
      <c r="F612" s="828"/>
      <c r="G612" s="828"/>
      <c r="H612" s="828"/>
      <c r="I612" s="828"/>
      <c r="J612" s="828"/>
      <c r="K612" s="828"/>
      <c r="L612" s="830"/>
      <c r="M612" s="829"/>
      <c r="N612" s="829"/>
      <c r="O612" s="828"/>
      <c r="P612" s="828"/>
      <c r="Q612" s="828"/>
      <c r="R612" s="828"/>
      <c r="S612" s="828"/>
      <c r="T612" s="828"/>
      <c r="U612" s="828"/>
      <c r="V612" s="828"/>
      <c r="W612" s="828"/>
      <c r="X612" s="828"/>
      <c r="Y612" s="828"/>
      <c r="Z612" s="828"/>
      <c r="AA612" s="828"/>
    </row>
    <row r="613" spans="1:27" ht="15.75" customHeight="1">
      <c r="A613" s="828"/>
      <c r="B613" s="828"/>
      <c r="C613" s="828"/>
      <c r="D613" s="828"/>
      <c r="E613" s="828"/>
      <c r="F613" s="828"/>
      <c r="G613" s="828"/>
      <c r="H613" s="828"/>
      <c r="I613" s="828"/>
      <c r="J613" s="828"/>
      <c r="K613" s="828"/>
      <c r="L613" s="830"/>
      <c r="M613" s="829"/>
      <c r="N613" s="829"/>
      <c r="O613" s="828"/>
      <c r="P613" s="828"/>
      <c r="Q613" s="828"/>
      <c r="R613" s="828"/>
      <c r="S613" s="828"/>
      <c r="T613" s="828"/>
      <c r="U613" s="828"/>
      <c r="V613" s="828"/>
      <c r="W613" s="828"/>
      <c r="X613" s="828"/>
      <c r="Y613" s="828"/>
      <c r="Z613" s="828"/>
      <c r="AA613" s="828"/>
    </row>
    <row r="614" spans="1:27" ht="15.75" customHeight="1">
      <c r="A614" s="828"/>
      <c r="B614" s="828"/>
      <c r="C614" s="828"/>
      <c r="D614" s="828"/>
      <c r="E614" s="828"/>
      <c r="F614" s="828"/>
      <c r="G614" s="828"/>
      <c r="H614" s="828"/>
      <c r="I614" s="828"/>
      <c r="J614" s="828"/>
      <c r="K614" s="828"/>
      <c r="L614" s="830"/>
      <c r="M614" s="829"/>
      <c r="N614" s="829"/>
      <c r="O614" s="828"/>
      <c r="P614" s="828"/>
      <c r="Q614" s="828"/>
      <c r="R614" s="828"/>
      <c r="S614" s="828"/>
      <c r="T614" s="828"/>
      <c r="U614" s="828"/>
      <c r="V614" s="828"/>
      <c r="W614" s="828"/>
      <c r="X614" s="828"/>
      <c r="Y614" s="828"/>
      <c r="Z614" s="828"/>
      <c r="AA614" s="828"/>
    </row>
    <row r="615" spans="1:27" ht="15.75" customHeight="1">
      <c r="A615" s="828"/>
      <c r="B615" s="828"/>
      <c r="C615" s="828"/>
      <c r="D615" s="828"/>
      <c r="E615" s="828"/>
      <c r="F615" s="828"/>
      <c r="G615" s="828"/>
      <c r="H615" s="828"/>
      <c r="I615" s="828"/>
      <c r="J615" s="828"/>
      <c r="K615" s="828"/>
      <c r="L615" s="830"/>
      <c r="M615" s="829"/>
      <c r="N615" s="829"/>
      <c r="O615" s="828"/>
      <c r="P615" s="828"/>
      <c r="Q615" s="828"/>
      <c r="R615" s="828"/>
      <c r="S615" s="828"/>
      <c r="T615" s="828"/>
      <c r="U615" s="828"/>
      <c r="V615" s="828"/>
      <c r="W615" s="828"/>
      <c r="X615" s="828"/>
      <c r="Y615" s="828"/>
      <c r="Z615" s="828"/>
      <c r="AA615" s="828"/>
    </row>
    <row r="616" spans="1:27" ht="15.75" customHeight="1">
      <c r="A616" s="828"/>
      <c r="B616" s="828"/>
      <c r="C616" s="828"/>
      <c r="D616" s="828"/>
      <c r="E616" s="828"/>
      <c r="F616" s="828"/>
      <c r="G616" s="828"/>
      <c r="H616" s="828"/>
      <c r="I616" s="828"/>
      <c r="J616" s="828"/>
      <c r="K616" s="828"/>
      <c r="L616" s="830"/>
      <c r="M616" s="829"/>
      <c r="N616" s="829"/>
      <c r="O616" s="828"/>
      <c r="P616" s="828"/>
      <c r="Q616" s="828"/>
      <c r="R616" s="828"/>
      <c r="S616" s="828"/>
      <c r="T616" s="828"/>
      <c r="U616" s="828"/>
      <c r="V616" s="828"/>
      <c r="W616" s="828"/>
      <c r="X616" s="828"/>
      <c r="Y616" s="828"/>
      <c r="Z616" s="828"/>
      <c r="AA616" s="828"/>
    </row>
    <row r="617" spans="1:27" ht="15.75" customHeight="1">
      <c r="A617" s="828"/>
      <c r="B617" s="828"/>
      <c r="C617" s="828"/>
      <c r="D617" s="828"/>
      <c r="E617" s="828"/>
      <c r="F617" s="828"/>
      <c r="G617" s="828"/>
      <c r="H617" s="828"/>
      <c r="I617" s="828"/>
      <c r="J617" s="828"/>
      <c r="K617" s="828"/>
      <c r="L617" s="830"/>
      <c r="M617" s="829"/>
      <c r="N617" s="829"/>
      <c r="O617" s="828"/>
      <c r="P617" s="828"/>
      <c r="Q617" s="828"/>
      <c r="R617" s="828"/>
      <c r="S617" s="828"/>
      <c r="T617" s="828"/>
      <c r="U617" s="828"/>
      <c r="V617" s="828"/>
      <c r="W617" s="828"/>
      <c r="X617" s="828"/>
      <c r="Y617" s="828"/>
      <c r="Z617" s="828"/>
      <c r="AA617" s="828"/>
    </row>
    <row r="618" spans="1:27" ht="15.75" customHeight="1">
      <c r="A618" s="828"/>
      <c r="B618" s="828"/>
      <c r="C618" s="828"/>
      <c r="D618" s="828"/>
      <c r="E618" s="828"/>
      <c r="F618" s="828"/>
      <c r="G618" s="828"/>
      <c r="H618" s="828"/>
      <c r="I618" s="828"/>
      <c r="J618" s="828"/>
      <c r="K618" s="828"/>
      <c r="L618" s="830"/>
      <c r="M618" s="829"/>
      <c r="N618" s="829"/>
      <c r="O618" s="828"/>
      <c r="P618" s="828"/>
      <c r="Q618" s="828"/>
      <c r="R618" s="828"/>
      <c r="S618" s="828"/>
      <c r="T618" s="828"/>
      <c r="U618" s="828"/>
      <c r="V618" s="828"/>
      <c r="W618" s="828"/>
      <c r="X618" s="828"/>
      <c r="Y618" s="828"/>
      <c r="Z618" s="828"/>
      <c r="AA618" s="828"/>
    </row>
    <row r="619" spans="1:27" ht="15.75" customHeight="1">
      <c r="A619" s="828"/>
      <c r="B619" s="828"/>
      <c r="C619" s="828"/>
      <c r="D619" s="828"/>
      <c r="E619" s="828"/>
      <c r="F619" s="828"/>
      <c r="G619" s="828"/>
      <c r="H619" s="828"/>
      <c r="I619" s="828"/>
      <c r="J619" s="828"/>
      <c r="K619" s="828"/>
      <c r="L619" s="830"/>
      <c r="M619" s="829"/>
      <c r="N619" s="829"/>
      <c r="O619" s="828"/>
      <c r="P619" s="828"/>
      <c r="Q619" s="828"/>
      <c r="R619" s="828"/>
      <c r="S619" s="828"/>
      <c r="T619" s="828"/>
      <c r="U619" s="828"/>
      <c r="V619" s="828"/>
      <c r="W619" s="828"/>
      <c r="X619" s="828"/>
      <c r="Y619" s="828"/>
      <c r="Z619" s="828"/>
      <c r="AA619" s="828"/>
    </row>
    <row r="620" spans="1:27" ht="15.75" customHeight="1">
      <c r="A620" s="828"/>
      <c r="B620" s="828"/>
      <c r="C620" s="828"/>
      <c r="D620" s="828"/>
      <c r="E620" s="828"/>
      <c r="F620" s="828"/>
      <c r="G620" s="828"/>
      <c r="H620" s="828"/>
      <c r="I620" s="828"/>
      <c r="J620" s="828"/>
      <c r="K620" s="828"/>
      <c r="L620" s="830"/>
      <c r="M620" s="829"/>
      <c r="N620" s="829"/>
      <c r="O620" s="828"/>
      <c r="P620" s="828"/>
      <c r="Q620" s="828"/>
      <c r="R620" s="828"/>
      <c r="S620" s="828"/>
      <c r="T620" s="828"/>
      <c r="U620" s="828"/>
      <c r="V620" s="828"/>
      <c r="W620" s="828"/>
      <c r="X620" s="828"/>
      <c r="Y620" s="828"/>
      <c r="Z620" s="828"/>
      <c r="AA620" s="828"/>
    </row>
    <row r="621" spans="1:27" ht="15.75" customHeight="1">
      <c r="A621" s="828"/>
      <c r="B621" s="828"/>
      <c r="C621" s="828"/>
      <c r="D621" s="828"/>
      <c r="E621" s="828"/>
      <c r="F621" s="828"/>
      <c r="G621" s="828"/>
      <c r="H621" s="828"/>
      <c r="I621" s="828"/>
      <c r="J621" s="828"/>
      <c r="K621" s="828"/>
      <c r="L621" s="830"/>
      <c r="M621" s="829"/>
      <c r="N621" s="829"/>
      <c r="O621" s="828"/>
      <c r="P621" s="828"/>
      <c r="Q621" s="828"/>
      <c r="R621" s="828"/>
      <c r="S621" s="828"/>
      <c r="T621" s="828"/>
      <c r="U621" s="828"/>
      <c r="V621" s="828"/>
      <c r="W621" s="828"/>
      <c r="X621" s="828"/>
      <c r="Y621" s="828"/>
      <c r="Z621" s="828"/>
      <c r="AA621" s="828"/>
    </row>
    <row r="622" spans="1:27" ht="15.75" customHeight="1">
      <c r="A622" s="828"/>
      <c r="B622" s="828"/>
      <c r="C622" s="828"/>
      <c r="D622" s="828"/>
      <c r="E622" s="828"/>
      <c r="F622" s="828"/>
      <c r="G622" s="828"/>
      <c r="H622" s="828"/>
      <c r="I622" s="828"/>
      <c r="J622" s="828"/>
      <c r="K622" s="828"/>
      <c r="L622" s="830"/>
      <c r="M622" s="829"/>
      <c r="N622" s="829"/>
      <c r="O622" s="828"/>
      <c r="P622" s="828"/>
      <c r="Q622" s="828"/>
      <c r="R622" s="828"/>
      <c r="S622" s="828"/>
      <c r="T622" s="828"/>
      <c r="U622" s="828"/>
      <c r="V622" s="828"/>
      <c r="W622" s="828"/>
      <c r="X622" s="828"/>
      <c r="Y622" s="828"/>
      <c r="Z622" s="828"/>
      <c r="AA622" s="828"/>
    </row>
    <row r="623" spans="1:27" ht="15.75" customHeight="1">
      <c r="A623" s="828"/>
      <c r="B623" s="828"/>
      <c r="C623" s="828"/>
      <c r="D623" s="828"/>
      <c r="E623" s="828"/>
      <c r="F623" s="828"/>
      <c r="G623" s="828"/>
      <c r="H623" s="828"/>
      <c r="I623" s="828"/>
      <c r="J623" s="828"/>
      <c r="K623" s="828"/>
      <c r="L623" s="830"/>
      <c r="M623" s="829"/>
      <c r="N623" s="829"/>
      <c r="O623" s="828"/>
      <c r="P623" s="828"/>
      <c r="Q623" s="828"/>
      <c r="R623" s="828"/>
      <c r="S623" s="828"/>
      <c r="T623" s="828"/>
      <c r="U623" s="828"/>
      <c r="V623" s="828"/>
      <c r="W623" s="828"/>
      <c r="X623" s="828"/>
      <c r="Y623" s="828"/>
      <c r="Z623" s="828"/>
      <c r="AA623" s="828"/>
    </row>
    <row r="624" spans="1:27" ht="15.75" customHeight="1">
      <c r="A624" s="828"/>
      <c r="B624" s="828"/>
      <c r="C624" s="828"/>
      <c r="D624" s="828"/>
      <c r="E624" s="828"/>
      <c r="F624" s="828"/>
      <c r="G624" s="828"/>
      <c r="H624" s="828"/>
      <c r="I624" s="828"/>
      <c r="J624" s="828"/>
      <c r="K624" s="828"/>
      <c r="L624" s="830"/>
      <c r="M624" s="829"/>
      <c r="N624" s="829"/>
      <c r="O624" s="828"/>
      <c r="P624" s="828"/>
      <c r="Q624" s="828"/>
      <c r="R624" s="828"/>
      <c r="S624" s="828"/>
      <c r="T624" s="828"/>
      <c r="U624" s="828"/>
      <c r="V624" s="828"/>
      <c r="W624" s="828"/>
      <c r="X624" s="828"/>
      <c r="Y624" s="828"/>
      <c r="Z624" s="828"/>
      <c r="AA624" s="828"/>
    </row>
    <row r="625" spans="1:27" ht="15.75" customHeight="1">
      <c r="A625" s="828"/>
      <c r="B625" s="828"/>
      <c r="C625" s="828"/>
      <c r="D625" s="828"/>
      <c r="E625" s="828"/>
      <c r="F625" s="828"/>
      <c r="G625" s="828"/>
      <c r="H625" s="828"/>
      <c r="I625" s="828"/>
      <c r="J625" s="828"/>
      <c r="K625" s="828"/>
      <c r="L625" s="830"/>
      <c r="M625" s="829"/>
      <c r="N625" s="829"/>
      <c r="O625" s="828"/>
      <c r="P625" s="828"/>
      <c r="Q625" s="828"/>
      <c r="R625" s="828"/>
      <c r="S625" s="828"/>
      <c r="T625" s="828"/>
      <c r="U625" s="828"/>
      <c r="V625" s="828"/>
      <c r="W625" s="828"/>
      <c r="X625" s="828"/>
      <c r="Y625" s="828"/>
      <c r="Z625" s="828"/>
      <c r="AA625" s="828"/>
    </row>
    <row r="626" spans="1:27" ht="15.75" customHeight="1">
      <c r="A626" s="828"/>
      <c r="B626" s="828"/>
      <c r="C626" s="828"/>
      <c r="D626" s="828"/>
      <c r="E626" s="828"/>
      <c r="F626" s="828"/>
      <c r="G626" s="828"/>
      <c r="H626" s="828"/>
      <c r="I626" s="828"/>
      <c r="J626" s="828"/>
      <c r="K626" s="828"/>
      <c r="L626" s="830"/>
      <c r="M626" s="829"/>
      <c r="N626" s="829"/>
      <c r="O626" s="828"/>
      <c r="P626" s="828"/>
      <c r="Q626" s="828"/>
      <c r="R626" s="828"/>
      <c r="S626" s="828"/>
      <c r="T626" s="828"/>
      <c r="U626" s="828"/>
      <c r="V626" s="828"/>
      <c r="W626" s="828"/>
      <c r="X626" s="828"/>
      <c r="Y626" s="828"/>
      <c r="Z626" s="828"/>
      <c r="AA626" s="828"/>
    </row>
    <row r="627" spans="1:27" ht="15.75" customHeight="1">
      <c r="A627" s="828"/>
      <c r="B627" s="828"/>
      <c r="C627" s="828"/>
      <c r="D627" s="828"/>
      <c r="E627" s="828"/>
      <c r="F627" s="828"/>
      <c r="G627" s="828"/>
      <c r="H627" s="828"/>
      <c r="I627" s="828"/>
      <c r="J627" s="828"/>
      <c r="K627" s="828"/>
      <c r="L627" s="830"/>
      <c r="M627" s="829"/>
      <c r="N627" s="829"/>
      <c r="O627" s="828"/>
      <c r="P627" s="828"/>
      <c r="Q627" s="828"/>
      <c r="R627" s="828"/>
      <c r="S627" s="828"/>
      <c r="T627" s="828"/>
      <c r="U627" s="828"/>
      <c r="V627" s="828"/>
      <c r="W627" s="828"/>
      <c r="X627" s="828"/>
      <c r="Y627" s="828"/>
      <c r="Z627" s="828"/>
      <c r="AA627" s="828"/>
    </row>
    <row r="628" spans="1:27" ht="15.75" customHeight="1">
      <c r="A628" s="828"/>
      <c r="B628" s="828"/>
      <c r="C628" s="828"/>
      <c r="D628" s="828"/>
      <c r="E628" s="828"/>
      <c r="F628" s="828"/>
      <c r="G628" s="828"/>
      <c r="H628" s="828"/>
      <c r="I628" s="828"/>
      <c r="J628" s="828"/>
      <c r="K628" s="828"/>
      <c r="L628" s="830"/>
      <c r="M628" s="829"/>
      <c r="N628" s="829"/>
      <c r="O628" s="828"/>
      <c r="P628" s="828"/>
      <c r="Q628" s="828"/>
      <c r="R628" s="828"/>
      <c r="S628" s="828"/>
      <c r="T628" s="828"/>
      <c r="U628" s="828"/>
      <c r="V628" s="828"/>
      <c r="W628" s="828"/>
      <c r="X628" s="828"/>
      <c r="Y628" s="828"/>
      <c r="Z628" s="828"/>
      <c r="AA628" s="828"/>
    </row>
    <row r="629" spans="1:27" ht="15.75" customHeight="1">
      <c r="A629" s="828"/>
      <c r="B629" s="828"/>
      <c r="C629" s="828"/>
      <c r="D629" s="828"/>
      <c r="E629" s="828"/>
      <c r="F629" s="828"/>
      <c r="G629" s="828"/>
      <c r="H629" s="828"/>
      <c r="I629" s="828"/>
      <c r="J629" s="828"/>
      <c r="K629" s="828"/>
      <c r="L629" s="830"/>
      <c r="M629" s="829"/>
      <c r="N629" s="829"/>
      <c r="O629" s="828"/>
      <c r="P629" s="828"/>
      <c r="Q629" s="828"/>
      <c r="R629" s="828"/>
      <c r="S629" s="828"/>
      <c r="T629" s="828"/>
      <c r="U629" s="828"/>
      <c r="V629" s="828"/>
      <c r="W629" s="828"/>
      <c r="X629" s="828"/>
      <c r="Y629" s="828"/>
      <c r="Z629" s="828"/>
      <c r="AA629" s="828"/>
    </row>
    <row r="630" spans="1:27" ht="15.75" customHeight="1">
      <c r="A630" s="828"/>
      <c r="B630" s="828"/>
      <c r="C630" s="828"/>
      <c r="D630" s="828"/>
      <c r="E630" s="828"/>
      <c r="F630" s="828"/>
      <c r="G630" s="828"/>
      <c r="H630" s="828"/>
      <c r="I630" s="828"/>
      <c r="J630" s="828"/>
      <c r="K630" s="828"/>
      <c r="L630" s="830"/>
      <c r="M630" s="829"/>
      <c r="N630" s="829"/>
      <c r="O630" s="828"/>
      <c r="P630" s="828"/>
      <c r="Q630" s="828"/>
      <c r="R630" s="828"/>
      <c r="S630" s="828"/>
      <c r="T630" s="828"/>
      <c r="U630" s="828"/>
      <c r="V630" s="828"/>
      <c r="W630" s="828"/>
      <c r="X630" s="828"/>
      <c r="Y630" s="828"/>
      <c r="Z630" s="828"/>
      <c r="AA630" s="828"/>
    </row>
    <row r="631" spans="1:27" ht="15.75" customHeight="1">
      <c r="A631" s="828"/>
      <c r="B631" s="828"/>
      <c r="C631" s="828"/>
      <c r="D631" s="828"/>
      <c r="E631" s="828"/>
      <c r="F631" s="828"/>
      <c r="G631" s="828"/>
      <c r="H631" s="828"/>
      <c r="I631" s="828"/>
      <c r="J631" s="828"/>
      <c r="K631" s="828"/>
      <c r="L631" s="830"/>
      <c r="M631" s="829"/>
      <c r="N631" s="829"/>
      <c r="O631" s="828"/>
      <c r="P631" s="828"/>
      <c r="Q631" s="828"/>
      <c r="R631" s="828"/>
      <c r="S631" s="828"/>
      <c r="T631" s="828"/>
      <c r="U631" s="828"/>
      <c r="V631" s="828"/>
      <c r="W631" s="828"/>
      <c r="X631" s="828"/>
      <c r="Y631" s="828"/>
      <c r="Z631" s="828"/>
      <c r="AA631" s="828"/>
    </row>
    <row r="632" spans="1:27" ht="15.75" customHeight="1">
      <c r="A632" s="828"/>
      <c r="B632" s="828"/>
      <c r="C632" s="828"/>
      <c r="D632" s="828"/>
      <c r="E632" s="828"/>
      <c r="F632" s="828"/>
      <c r="G632" s="828"/>
      <c r="H632" s="828"/>
      <c r="I632" s="828"/>
      <c r="J632" s="828"/>
      <c r="K632" s="828"/>
      <c r="L632" s="830"/>
      <c r="M632" s="829"/>
      <c r="N632" s="829"/>
      <c r="O632" s="828"/>
      <c r="P632" s="828"/>
      <c r="Q632" s="828"/>
      <c r="R632" s="828"/>
      <c r="S632" s="828"/>
      <c r="T632" s="828"/>
      <c r="U632" s="828"/>
      <c r="V632" s="828"/>
      <c r="W632" s="828"/>
      <c r="X632" s="828"/>
      <c r="Y632" s="828"/>
      <c r="Z632" s="828"/>
      <c r="AA632" s="828"/>
    </row>
    <row r="633" spans="1:27" ht="15.75" customHeight="1">
      <c r="A633" s="828"/>
      <c r="B633" s="828"/>
      <c r="C633" s="828"/>
      <c r="D633" s="828"/>
      <c r="E633" s="828"/>
      <c r="F633" s="828"/>
      <c r="G633" s="828"/>
      <c r="H633" s="828"/>
      <c r="I633" s="828"/>
      <c r="J633" s="828"/>
      <c r="K633" s="828"/>
      <c r="L633" s="830"/>
      <c r="M633" s="829"/>
      <c r="N633" s="829"/>
      <c r="O633" s="828"/>
      <c r="P633" s="828"/>
      <c r="Q633" s="828"/>
      <c r="R633" s="828"/>
      <c r="S633" s="828"/>
      <c r="T633" s="828"/>
      <c r="U633" s="828"/>
      <c r="V633" s="828"/>
      <c r="W633" s="828"/>
      <c r="X633" s="828"/>
      <c r="Y633" s="828"/>
      <c r="Z633" s="828"/>
      <c r="AA633" s="828"/>
    </row>
    <row r="634" spans="1:27" ht="15.75" customHeight="1">
      <c r="A634" s="828"/>
      <c r="B634" s="828"/>
      <c r="C634" s="828"/>
      <c r="D634" s="828"/>
      <c r="E634" s="828"/>
      <c r="F634" s="828"/>
      <c r="G634" s="828"/>
      <c r="H634" s="828"/>
      <c r="I634" s="828"/>
      <c r="J634" s="828"/>
      <c r="K634" s="828"/>
      <c r="L634" s="830"/>
      <c r="M634" s="829"/>
      <c r="N634" s="829"/>
      <c r="O634" s="828"/>
      <c r="P634" s="828"/>
      <c r="Q634" s="828"/>
      <c r="R634" s="828"/>
      <c r="S634" s="828"/>
      <c r="T634" s="828"/>
      <c r="U634" s="828"/>
      <c r="V634" s="828"/>
      <c r="W634" s="828"/>
      <c r="X634" s="828"/>
      <c r="Y634" s="828"/>
      <c r="Z634" s="828"/>
      <c r="AA634" s="828"/>
    </row>
    <row r="635" spans="1:27" ht="15.75" customHeight="1">
      <c r="A635" s="828"/>
      <c r="B635" s="828"/>
      <c r="C635" s="828"/>
      <c r="D635" s="828"/>
      <c r="E635" s="828"/>
      <c r="F635" s="828"/>
      <c r="G635" s="828"/>
      <c r="H635" s="828"/>
      <c r="I635" s="828"/>
      <c r="J635" s="828"/>
      <c r="K635" s="828"/>
      <c r="L635" s="830"/>
      <c r="M635" s="829"/>
      <c r="N635" s="829"/>
      <c r="O635" s="828"/>
      <c r="P635" s="828"/>
      <c r="Q635" s="828"/>
      <c r="R635" s="828"/>
      <c r="S635" s="828"/>
      <c r="T635" s="828"/>
      <c r="U635" s="828"/>
      <c r="V635" s="828"/>
      <c r="W635" s="828"/>
      <c r="X635" s="828"/>
      <c r="Y635" s="828"/>
      <c r="Z635" s="828"/>
      <c r="AA635" s="828"/>
    </row>
    <row r="636" spans="1:27" ht="15.75" customHeight="1">
      <c r="A636" s="828"/>
      <c r="B636" s="828"/>
      <c r="C636" s="828"/>
      <c r="D636" s="828"/>
      <c r="E636" s="828"/>
      <c r="F636" s="828"/>
      <c r="G636" s="828"/>
      <c r="H636" s="828"/>
      <c r="I636" s="828"/>
      <c r="J636" s="828"/>
      <c r="K636" s="828"/>
      <c r="L636" s="830"/>
      <c r="M636" s="829"/>
      <c r="N636" s="829"/>
      <c r="O636" s="828"/>
      <c r="P636" s="828"/>
      <c r="Q636" s="828"/>
      <c r="R636" s="828"/>
      <c r="S636" s="828"/>
      <c r="T636" s="828"/>
      <c r="U636" s="828"/>
      <c r="V636" s="828"/>
      <c r="W636" s="828"/>
      <c r="X636" s="828"/>
      <c r="Y636" s="828"/>
      <c r="Z636" s="828"/>
      <c r="AA636" s="828"/>
    </row>
    <row r="637" spans="1:27" ht="15.75" customHeight="1">
      <c r="A637" s="828"/>
      <c r="B637" s="828"/>
      <c r="C637" s="828"/>
      <c r="D637" s="828"/>
      <c r="E637" s="828"/>
      <c r="F637" s="828"/>
      <c r="G637" s="828"/>
      <c r="H637" s="828"/>
      <c r="I637" s="828"/>
      <c r="J637" s="828"/>
      <c r="K637" s="828"/>
      <c r="L637" s="830"/>
      <c r="M637" s="829"/>
      <c r="N637" s="829"/>
      <c r="O637" s="828"/>
      <c r="P637" s="828"/>
      <c r="Q637" s="828"/>
      <c r="R637" s="828"/>
      <c r="S637" s="828"/>
      <c r="T637" s="828"/>
      <c r="U637" s="828"/>
      <c r="V637" s="828"/>
      <c r="W637" s="828"/>
      <c r="X637" s="828"/>
      <c r="Y637" s="828"/>
      <c r="Z637" s="828"/>
      <c r="AA637" s="828"/>
    </row>
    <row r="638" spans="1:27" ht="15.75" customHeight="1">
      <c r="A638" s="828"/>
      <c r="B638" s="828"/>
      <c r="C638" s="828"/>
      <c r="D638" s="828"/>
      <c r="E638" s="828"/>
      <c r="F638" s="828"/>
      <c r="G638" s="828"/>
      <c r="H638" s="828"/>
      <c r="I638" s="828"/>
      <c r="J638" s="828"/>
      <c r="K638" s="828"/>
      <c r="L638" s="830"/>
      <c r="M638" s="829"/>
      <c r="N638" s="829"/>
      <c r="O638" s="828"/>
      <c r="P638" s="828"/>
      <c r="Q638" s="828"/>
      <c r="R638" s="828"/>
      <c r="S638" s="828"/>
      <c r="T638" s="828"/>
      <c r="U638" s="828"/>
      <c r="V638" s="828"/>
      <c r="W638" s="828"/>
      <c r="X638" s="828"/>
      <c r="Y638" s="828"/>
      <c r="Z638" s="828"/>
      <c r="AA638" s="828"/>
    </row>
    <row r="639" spans="1:27" ht="15.75" customHeight="1">
      <c r="A639" s="828"/>
      <c r="B639" s="828"/>
      <c r="C639" s="828"/>
      <c r="D639" s="828"/>
      <c r="E639" s="828"/>
      <c r="F639" s="828"/>
      <c r="G639" s="828"/>
      <c r="H639" s="828"/>
      <c r="I639" s="828"/>
      <c r="J639" s="828"/>
      <c r="K639" s="828"/>
      <c r="L639" s="830"/>
      <c r="M639" s="829"/>
      <c r="N639" s="829"/>
      <c r="O639" s="828"/>
      <c r="P639" s="828"/>
      <c r="Q639" s="828"/>
      <c r="R639" s="828"/>
      <c r="S639" s="828"/>
      <c r="T639" s="828"/>
      <c r="U639" s="828"/>
      <c r="V639" s="828"/>
      <c r="W639" s="828"/>
      <c r="X639" s="828"/>
      <c r="Y639" s="828"/>
      <c r="Z639" s="828"/>
      <c r="AA639" s="828"/>
    </row>
    <row r="640" spans="1:27" ht="15.75" customHeight="1">
      <c r="A640" s="828"/>
      <c r="B640" s="828"/>
      <c r="C640" s="828"/>
      <c r="D640" s="828"/>
      <c r="E640" s="828"/>
      <c r="F640" s="828"/>
      <c r="G640" s="828"/>
      <c r="H640" s="828"/>
      <c r="I640" s="828"/>
      <c r="J640" s="828"/>
      <c r="K640" s="828"/>
      <c r="L640" s="830"/>
      <c r="M640" s="829"/>
      <c r="N640" s="829"/>
      <c r="O640" s="828"/>
      <c r="P640" s="828"/>
      <c r="Q640" s="828"/>
      <c r="R640" s="828"/>
      <c r="S640" s="828"/>
      <c r="T640" s="828"/>
      <c r="U640" s="828"/>
      <c r="V640" s="828"/>
      <c r="W640" s="828"/>
      <c r="X640" s="828"/>
      <c r="Y640" s="828"/>
      <c r="Z640" s="828"/>
      <c r="AA640" s="828"/>
    </row>
    <row r="641" spans="1:27" ht="15.75" customHeight="1">
      <c r="A641" s="828"/>
      <c r="B641" s="828"/>
      <c r="C641" s="828"/>
      <c r="D641" s="828"/>
      <c r="E641" s="828"/>
      <c r="F641" s="828"/>
      <c r="G641" s="828"/>
      <c r="H641" s="828"/>
      <c r="I641" s="828"/>
      <c r="J641" s="828"/>
      <c r="K641" s="828"/>
      <c r="L641" s="830"/>
      <c r="M641" s="829"/>
      <c r="N641" s="829"/>
      <c r="O641" s="828"/>
      <c r="P641" s="828"/>
      <c r="Q641" s="828"/>
      <c r="R641" s="828"/>
      <c r="S641" s="828"/>
      <c r="T641" s="828"/>
      <c r="U641" s="828"/>
      <c r="V641" s="828"/>
      <c r="W641" s="828"/>
      <c r="X641" s="828"/>
      <c r="Y641" s="828"/>
      <c r="Z641" s="828"/>
      <c r="AA641" s="828"/>
    </row>
    <row r="642" spans="1:27" ht="15.75" customHeight="1">
      <c r="A642" s="828"/>
      <c r="B642" s="828"/>
      <c r="C642" s="828"/>
      <c r="D642" s="828"/>
      <c r="E642" s="828"/>
      <c r="F642" s="828"/>
      <c r="G642" s="828"/>
      <c r="H642" s="828"/>
      <c r="I642" s="828"/>
      <c r="J642" s="828"/>
      <c r="K642" s="828"/>
      <c r="L642" s="830"/>
      <c r="M642" s="829"/>
      <c r="N642" s="829"/>
      <c r="O642" s="828"/>
      <c r="P642" s="828"/>
      <c r="Q642" s="828"/>
      <c r="R642" s="828"/>
      <c r="S642" s="828"/>
      <c r="T642" s="828"/>
      <c r="U642" s="828"/>
      <c r="V642" s="828"/>
      <c r="W642" s="828"/>
      <c r="X642" s="828"/>
      <c r="Y642" s="828"/>
      <c r="Z642" s="828"/>
      <c r="AA642" s="828"/>
    </row>
    <row r="643" spans="1:27" ht="15.75" customHeight="1">
      <c r="A643" s="828"/>
      <c r="B643" s="828"/>
      <c r="C643" s="828"/>
      <c r="D643" s="828"/>
      <c r="E643" s="828"/>
      <c r="F643" s="828"/>
      <c r="G643" s="828"/>
      <c r="H643" s="828"/>
      <c r="I643" s="828"/>
      <c r="J643" s="828"/>
      <c r="K643" s="828"/>
      <c r="L643" s="830"/>
      <c r="M643" s="829"/>
      <c r="N643" s="829"/>
      <c r="O643" s="828"/>
      <c r="P643" s="828"/>
      <c r="Q643" s="828"/>
      <c r="R643" s="828"/>
      <c r="S643" s="828"/>
      <c r="T643" s="828"/>
      <c r="U643" s="828"/>
      <c r="V643" s="828"/>
      <c r="W643" s="828"/>
      <c r="X643" s="828"/>
      <c r="Y643" s="828"/>
      <c r="Z643" s="828"/>
      <c r="AA643" s="828"/>
    </row>
    <row r="644" spans="1:27" ht="15.75" customHeight="1">
      <c r="A644" s="828"/>
      <c r="B644" s="828"/>
      <c r="C644" s="828"/>
      <c r="D644" s="828"/>
      <c r="E644" s="828"/>
      <c r="F644" s="828"/>
      <c r="G644" s="828"/>
      <c r="H644" s="828"/>
      <c r="I644" s="828"/>
      <c r="J644" s="828"/>
      <c r="K644" s="828"/>
      <c r="L644" s="830"/>
      <c r="M644" s="829"/>
      <c r="N644" s="829"/>
      <c r="O644" s="828"/>
      <c r="P644" s="828"/>
      <c r="Q644" s="828"/>
      <c r="R644" s="828"/>
      <c r="S644" s="828"/>
      <c r="T644" s="828"/>
      <c r="U644" s="828"/>
      <c r="V644" s="828"/>
      <c r="W644" s="828"/>
      <c r="X644" s="828"/>
      <c r="Y644" s="828"/>
      <c r="Z644" s="828"/>
      <c r="AA644" s="828"/>
    </row>
    <row r="645" spans="1:27" ht="15.75" customHeight="1">
      <c r="A645" s="828"/>
      <c r="B645" s="828"/>
      <c r="C645" s="828"/>
      <c r="D645" s="828"/>
      <c r="E645" s="828"/>
      <c r="F645" s="828"/>
      <c r="G645" s="828"/>
      <c r="H645" s="828"/>
      <c r="I645" s="828"/>
      <c r="J645" s="828"/>
      <c r="K645" s="828"/>
      <c r="L645" s="830"/>
      <c r="M645" s="829"/>
      <c r="N645" s="829"/>
      <c r="O645" s="828"/>
      <c r="P645" s="828"/>
      <c r="Q645" s="828"/>
      <c r="R645" s="828"/>
      <c r="S645" s="828"/>
      <c r="T645" s="828"/>
      <c r="U645" s="828"/>
      <c r="V645" s="828"/>
      <c r="W645" s="828"/>
      <c r="X645" s="828"/>
      <c r="Y645" s="828"/>
      <c r="Z645" s="828"/>
      <c r="AA645" s="828"/>
    </row>
    <row r="646" spans="1:27" ht="15.75" customHeight="1">
      <c r="A646" s="828"/>
      <c r="B646" s="828"/>
      <c r="C646" s="828"/>
      <c r="D646" s="828"/>
      <c r="E646" s="828"/>
      <c r="F646" s="828"/>
      <c r="G646" s="828"/>
      <c r="H646" s="828"/>
      <c r="I646" s="828"/>
      <c r="J646" s="828"/>
      <c r="K646" s="828"/>
      <c r="L646" s="830"/>
      <c r="M646" s="829"/>
      <c r="N646" s="829"/>
      <c r="O646" s="828"/>
      <c r="P646" s="828"/>
      <c r="Q646" s="828"/>
      <c r="R646" s="828"/>
      <c r="S646" s="828"/>
      <c r="T646" s="828"/>
      <c r="U646" s="828"/>
      <c r="V646" s="828"/>
      <c r="W646" s="828"/>
      <c r="X646" s="828"/>
      <c r="Y646" s="828"/>
      <c r="Z646" s="828"/>
      <c r="AA646" s="828"/>
    </row>
    <row r="647" spans="1:27" ht="15.75" customHeight="1">
      <c r="A647" s="828"/>
      <c r="B647" s="828"/>
      <c r="C647" s="828"/>
      <c r="D647" s="828"/>
      <c r="E647" s="828"/>
      <c r="F647" s="828"/>
      <c r="G647" s="828"/>
      <c r="H647" s="828"/>
      <c r="I647" s="828"/>
      <c r="J647" s="828"/>
      <c r="K647" s="828"/>
      <c r="L647" s="830"/>
      <c r="M647" s="829"/>
      <c r="N647" s="829"/>
      <c r="O647" s="828"/>
      <c r="P647" s="828"/>
      <c r="Q647" s="828"/>
      <c r="R647" s="828"/>
      <c r="S647" s="828"/>
      <c r="T647" s="828"/>
      <c r="U647" s="828"/>
      <c r="V647" s="828"/>
      <c r="W647" s="828"/>
      <c r="X647" s="828"/>
      <c r="Y647" s="828"/>
      <c r="Z647" s="828"/>
      <c r="AA647" s="828"/>
    </row>
    <row r="648" spans="1:27" ht="15.75" customHeight="1">
      <c r="A648" s="828"/>
      <c r="B648" s="828"/>
      <c r="C648" s="828"/>
      <c r="D648" s="828"/>
      <c r="E648" s="828"/>
      <c r="F648" s="828"/>
      <c r="G648" s="828"/>
      <c r="H648" s="828"/>
      <c r="I648" s="828"/>
      <c r="J648" s="828"/>
      <c r="K648" s="828"/>
      <c r="L648" s="830"/>
      <c r="M648" s="829"/>
      <c r="N648" s="829"/>
      <c r="O648" s="828"/>
      <c r="P648" s="828"/>
      <c r="Q648" s="828"/>
      <c r="R648" s="828"/>
      <c r="S648" s="828"/>
      <c r="T648" s="828"/>
      <c r="U648" s="828"/>
      <c r="V648" s="828"/>
      <c r="W648" s="828"/>
      <c r="X648" s="828"/>
      <c r="Y648" s="828"/>
      <c r="Z648" s="828"/>
      <c r="AA648" s="828"/>
    </row>
    <row r="649" spans="1:27" ht="15.75" customHeight="1">
      <c r="A649" s="828"/>
      <c r="B649" s="828"/>
      <c r="C649" s="828"/>
      <c r="D649" s="828"/>
      <c r="E649" s="828"/>
      <c r="F649" s="828"/>
      <c r="G649" s="828"/>
      <c r="H649" s="828"/>
      <c r="I649" s="828"/>
      <c r="J649" s="828"/>
      <c r="K649" s="828"/>
      <c r="L649" s="830"/>
      <c r="M649" s="829"/>
      <c r="N649" s="829"/>
      <c r="O649" s="828"/>
      <c r="P649" s="828"/>
      <c r="Q649" s="828"/>
      <c r="R649" s="828"/>
      <c r="S649" s="828"/>
      <c r="T649" s="828"/>
      <c r="U649" s="828"/>
      <c r="V649" s="828"/>
      <c r="W649" s="828"/>
      <c r="X649" s="828"/>
      <c r="Y649" s="828"/>
      <c r="Z649" s="828"/>
      <c r="AA649" s="828"/>
    </row>
    <row r="650" spans="1:27" ht="15.75" customHeight="1">
      <c r="A650" s="828"/>
      <c r="B650" s="828"/>
      <c r="C650" s="828"/>
      <c r="D650" s="828"/>
      <c r="E650" s="828"/>
      <c r="F650" s="828"/>
      <c r="G650" s="828"/>
      <c r="H650" s="828"/>
      <c r="I650" s="828"/>
      <c r="J650" s="828"/>
      <c r="K650" s="828"/>
      <c r="L650" s="830"/>
      <c r="M650" s="829"/>
      <c r="N650" s="829"/>
      <c r="O650" s="828"/>
      <c r="P650" s="828"/>
      <c r="Q650" s="828"/>
      <c r="R650" s="828"/>
      <c r="S650" s="828"/>
      <c r="T650" s="828"/>
      <c r="U650" s="828"/>
      <c r="V650" s="828"/>
      <c r="W650" s="828"/>
      <c r="X650" s="828"/>
      <c r="Y650" s="828"/>
      <c r="Z650" s="828"/>
      <c r="AA650" s="828"/>
    </row>
    <row r="651" spans="1:27" ht="15.75" customHeight="1">
      <c r="A651" s="828"/>
      <c r="B651" s="828"/>
      <c r="C651" s="828"/>
      <c r="D651" s="828"/>
      <c r="E651" s="828"/>
      <c r="F651" s="828"/>
      <c r="G651" s="828"/>
      <c r="H651" s="828"/>
      <c r="I651" s="828"/>
      <c r="J651" s="828"/>
      <c r="K651" s="828"/>
      <c r="L651" s="830"/>
      <c r="M651" s="829"/>
      <c r="N651" s="829"/>
      <c r="O651" s="828"/>
      <c r="P651" s="828"/>
      <c r="Q651" s="828"/>
      <c r="R651" s="828"/>
      <c r="S651" s="828"/>
      <c r="T651" s="828"/>
      <c r="U651" s="828"/>
      <c r="V651" s="828"/>
      <c r="W651" s="828"/>
      <c r="X651" s="828"/>
      <c r="Y651" s="828"/>
      <c r="Z651" s="828"/>
      <c r="AA651" s="828"/>
    </row>
    <row r="652" spans="1:27" ht="15.75" customHeight="1">
      <c r="A652" s="828"/>
      <c r="B652" s="828"/>
      <c r="C652" s="828"/>
      <c r="D652" s="828"/>
      <c r="E652" s="828"/>
      <c r="F652" s="828"/>
      <c r="G652" s="828"/>
      <c r="H652" s="828"/>
      <c r="I652" s="828"/>
      <c r="J652" s="828"/>
      <c r="K652" s="828"/>
      <c r="L652" s="830"/>
      <c r="M652" s="829"/>
      <c r="N652" s="829"/>
      <c r="O652" s="828"/>
      <c r="P652" s="828"/>
      <c r="Q652" s="828"/>
      <c r="R652" s="828"/>
      <c r="S652" s="828"/>
      <c r="T652" s="828"/>
      <c r="U652" s="828"/>
      <c r="V652" s="828"/>
      <c r="W652" s="828"/>
      <c r="X652" s="828"/>
      <c r="Y652" s="828"/>
      <c r="Z652" s="828"/>
      <c r="AA652" s="828"/>
    </row>
    <row r="653" spans="1:27" ht="15.75" customHeight="1">
      <c r="A653" s="828"/>
      <c r="B653" s="828"/>
      <c r="C653" s="828"/>
      <c r="D653" s="828"/>
      <c r="E653" s="828"/>
      <c r="F653" s="828"/>
      <c r="G653" s="828"/>
      <c r="H653" s="828"/>
      <c r="I653" s="828"/>
      <c r="J653" s="828"/>
      <c r="K653" s="828"/>
      <c r="L653" s="830"/>
      <c r="M653" s="829"/>
      <c r="N653" s="829"/>
      <c r="O653" s="828"/>
      <c r="P653" s="828"/>
      <c r="Q653" s="828"/>
      <c r="R653" s="828"/>
      <c r="S653" s="828"/>
      <c r="T653" s="828"/>
      <c r="U653" s="828"/>
      <c r="V653" s="828"/>
      <c r="W653" s="828"/>
      <c r="X653" s="828"/>
      <c r="Y653" s="828"/>
      <c r="Z653" s="828"/>
      <c r="AA653" s="828"/>
    </row>
    <row r="654" spans="1:27" ht="15.75" customHeight="1">
      <c r="A654" s="828"/>
      <c r="B654" s="828"/>
      <c r="C654" s="828"/>
      <c r="D654" s="828"/>
      <c r="E654" s="828"/>
      <c r="F654" s="828"/>
      <c r="G654" s="828"/>
      <c r="H654" s="828"/>
      <c r="I654" s="828"/>
      <c r="J654" s="828"/>
      <c r="K654" s="828"/>
      <c r="L654" s="830"/>
      <c r="M654" s="829"/>
      <c r="N654" s="829"/>
      <c r="O654" s="828"/>
      <c r="P654" s="828"/>
      <c r="Q654" s="828"/>
      <c r="R654" s="828"/>
      <c r="S654" s="828"/>
      <c r="T654" s="828"/>
      <c r="U654" s="828"/>
      <c r="V654" s="828"/>
      <c r="W654" s="828"/>
      <c r="X654" s="828"/>
      <c r="Y654" s="828"/>
      <c r="Z654" s="828"/>
      <c r="AA654" s="828"/>
    </row>
    <row r="655" spans="1:27" ht="15.75" customHeight="1">
      <c r="A655" s="828"/>
      <c r="B655" s="828"/>
      <c r="C655" s="828"/>
      <c r="D655" s="828"/>
      <c r="E655" s="828"/>
      <c r="F655" s="828"/>
      <c r="G655" s="828"/>
      <c r="H655" s="828"/>
      <c r="I655" s="828"/>
      <c r="J655" s="828"/>
      <c r="K655" s="828"/>
      <c r="L655" s="830"/>
      <c r="M655" s="829"/>
      <c r="N655" s="829"/>
      <c r="O655" s="828"/>
      <c r="P655" s="828"/>
      <c r="Q655" s="828"/>
      <c r="R655" s="828"/>
      <c r="S655" s="828"/>
      <c r="T655" s="828"/>
      <c r="U655" s="828"/>
      <c r="V655" s="828"/>
      <c r="W655" s="828"/>
      <c r="X655" s="828"/>
      <c r="Y655" s="828"/>
      <c r="Z655" s="828"/>
      <c r="AA655" s="828"/>
    </row>
    <row r="656" spans="1:27" ht="15.75" customHeight="1">
      <c r="A656" s="828"/>
      <c r="B656" s="828"/>
      <c r="C656" s="828"/>
      <c r="D656" s="828"/>
      <c r="E656" s="828"/>
      <c r="F656" s="828"/>
      <c r="G656" s="828"/>
      <c r="H656" s="828"/>
      <c r="I656" s="828"/>
      <c r="J656" s="828"/>
      <c r="K656" s="828"/>
      <c r="L656" s="830"/>
      <c r="M656" s="829"/>
      <c r="N656" s="829"/>
      <c r="O656" s="828"/>
      <c r="P656" s="828"/>
      <c r="Q656" s="828"/>
      <c r="R656" s="828"/>
      <c r="S656" s="828"/>
      <c r="T656" s="828"/>
      <c r="U656" s="828"/>
      <c r="V656" s="828"/>
      <c r="W656" s="828"/>
      <c r="X656" s="828"/>
      <c r="Y656" s="828"/>
      <c r="Z656" s="828"/>
      <c r="AA656" s="828"/>
    </row>
    <row r="657" spans="1:27" ht="15.75" customHeight="1">
      <c r="A657" s="828"/>
      <c r="B657" s="828"/>
      <c r="C657" s="828"/>
      <c r="D657" s="828"/>
      <c r="E657" s="828"/>
      <c r="F657" s="828"/>
      <c r="G657" s="828"/>
      <c r="H657" s="828"/>
      <c r="I657" s="828"/>
      <c r="J657" s="828"/>
      <c r="K657" s="828"/>
      <c r="L657" s="830"/>
      <c r="M657" s="829"/>
      <c r="N657" s="829"/>
      <c r="O657" s="828"/>
      <c r="P657" s="828"/>
      <c r="Q657" s="828"/>
      <c r="R657" s="828"/>
      <c r="S657" s="828"/>
      <c r="T657" s="828"/>
      <c r="U657" s="828"/>
      <c r="V657" s="828"/>
      <c r="W657" s="828"/>
      <c r="X657" s="828"/>
      <c r="Y657" s="828"/>
      <c r="Z657" s="828"/>
      <c r="AA657" s="828"/>
    </row>
    <row r="658" spans="1:27" ht="15.75" customHeight="1">
      <c r="A658" s="828"/>
      <c r="B658" s="828"/>
      <c r="C658" s="828"/>
      <c r="D658" s="828"/>
      <c r="E658" s="828"/>
      <c r="F658" s="828"/>
      <c r="G658" s="828"/>
      <c r="H658" s="828"/>
      <c r="I658" s="828"/>
      <c r="J658" s="828"/>
      <c r="K658" s="828"/>
      <c r="L658" s="830"/>
      <c r="M658" s="829"/>
      <c r="N658" s="829"/>
      <c r="O658" s="828"/>
      <c r="P658" s="828"/>
      <c r="Q658" s="828"/>
      <c r="R658" s="828"/>
      <c r="S658" s="828"/>
      <c r="T658" s="828"/>
      <c r="U658" s="828"/>
      <c r="V658" s="828"/>
      <c r="W658" s="828"/>
      <c r="X658" s="828"/>
      <c r="Y658" s="828"/>
      <c r="Z658" s="828"/>
      <c r="AA658" s="828"/>
    </row>
    <row r="659" spans="1:27" ht="15.75" customHeight="1">
      <c r="A659" s="828"/>
      <c r="B659" s="828"/>
      <c r="C659" s="828"/>
      <c r="D659" s="828"/>
      <c r="E659" s="828"/>
      <c r="F659" s="828"/>
      <c r="G659" s="828"/>
      <c r="H659" s="828"/>
      <c r="I659" s="828"/>
      <c r="J659" s="828"/>
      <c r="K659" s="828"/>
      <c r="L659" s="830"/>
      <c r="M659" s="829"/>
      <c r="N659" s="829"/>
      <c r="O659" s="828"/>
      <c r="P659" s="828"/>
      <c r="Q659" s="828"/>
      <c r="R659" s="828"/>
      <c r="S659" s="828"/>
      <c r="T659" s="828"/>
      <c r="U659" s="828"/>
      <c r="V659" s="828"/>
      <c r="W659" s="828"/>
      <c r="X659" s="828"/>
      <c r="Y659" s="828"/>
      <c r="Z659" s="828"/>
      <c r="AA659" s="828"/>
    </row>
    <row r="660" spans="1:27" ht="15.75" customHeight="1">
      <c r="A660" s="828"/>
      <c r="B660" s="828"/>
      <c r="C660" s="828"/>
      <c r="D660" s="828"/>
      <c r="E660" s="828"/>
      <c r="F660" s="828"/>
      <c r="G660" s="828"/>
      <c r="H660" s="828"/>
      <c r="I660" s="828"/>
      <c r="J660" s="828"/>
      <c r="K660" s="828"/>
      <c r="L660" s="830"/>
      <c r="M660" s="829"/>
      <c r="N660" s="829"/>
      <c r="O660" s="828"/>
      <c r="P660" s="828"/>
      <c r="Q660" s="828"/>
      <c r="R660" s="828"/>
      <c r="S660" s="828"/>
      <c r="T660" s="828"/>
      <c r="U660" s="828"/>
      <c r="V660" s="828"/>
      <c r="W660" s="828"/>
      <c r="X660" s="828"/>
      <c r="Y660" s="828"/>
      <c r="Z660" s="828"/>
      <c r="AA660" s="828"/>
    </row>
    <row r="661" spans="1:27" ht="15.75" customHeight="1">
      <c r="A661" s="828"/>
      <c r="B661" s="828"/>
      <c r="C661" s="828"/>
      <c r="D661" s="828"/>
      <c r="E661" s="828"/>
      <c r="F661" s="828"/>
      <c r="G661" s="828"/>
      <c r="H661" s="828"/>
      <c r="I661" s="828"/>
      <c r="J661" s="828"/>
      <c r="K661" s="828"/>
      <c r="L661" s="830"/>
      <c r="M661" s="829"/>
      <c r="N661" s="829"/>
      <c r="O661" s="828"/>
      <c r="P661" s="828"/>
      <c r="Q661" s="828"/>
      <c r="R661" s="828"/>
      <c r="S661" s="828"/>
      <c r="T661" s="828"/>
      <c r="U661" s="828"/>
      <c r="V661" s="828"/>
      <c r="W661" s="828"/>
      <c r="X661" s="828"/>
      <c r="Y661" s="828"/>
      <c r="Z661" s="828"/>
      <c r="AA661" s="828"/>
    </row>
    <row r="662" spans="1:27" ht="15.75" customHeight="1">
      <c r="A662" s="828"/>
      <c r="B662" s="828"/>
      <c r="C662" s="828"/>
      <c r="D662" s="828"/>
      <c r="E662" s="828"/>
      <c r="F662" s="828"/>
      <c r="G662" s="828"/>
      <c r="H662" s="828"/>
      <c r="I662" s="828"/>
      <c r="J662" s="828"/>
      <c r="K662" s="828"/>
      <c r="L662" s="830"/>
      <c r="M662" s="829"/>
      <c r="N662" s="829"/>
      <c r="O662" s="828"/>
      <c r="P662" s="828"/>
      <c r="Q662" s="828"/>
      <c r="R662" s="828"/>
      <c r="S662" s="828"/>
      <c r="T662" s="828"/>
      <c r="U662" s="828"/>
      <c r="V662" s="828"/>
      <c r="W662" s="828"/>
      <c r="X662" s="828"/>
      <c r="Y662" s="828"/>
      <c r="Z662" s="828"/>
      <c r="AA662" s="828"/>
    </row>
    <row r="663" spans="1:27" ht="15.75" customHeight="1">
      <c r="A663" s="828"/>
      <c r="B663" s="828"/>
      <c r="C663" s="828"/>
      <c r="D663" s="828"/>
      <c r="E663" s="828"/>
      <c r="F663" s="828"/>
      <c r="G663" s="828"/>
      <c r="H663" s="828"/>
      <c r="I663" s="828"/>
      <c r="J663" s="828"/>
      <c r="K663" s="828"/>
      <c r="L663" s="830"/>
      <c r="M663" s="829"/>
      <c r="N663" s="829"/>
      <c r="O663" s="828"/>
      <c r="P663" s="828"/>
      <c r="Q663" s="828"/>
      <c r="R663" s="828"/>
      <c r="S663" s="828"/>
      <c r="T663" s="828"/>
      <c r="U663" s="828"/>
      <c r="V663" s="828"/>
      <c r="W663" s="828"/>
      <c r="X663" s="828"/>
      <c r="Y663" s="828"/>
      <c r="Z663" s="828"/>
      <c r="AA663" s="828"/>
    </row>
    <row r="664" spans="1:27" ht="15.75" customHeight="1">
      <c r="A664" s="828"/>
      <c r="B664" s="828"/>
      <c r="C664" s="828"/>
      <c r="D664" s="828"/>
      <c r="E664" s="828"/>
      <c r="F664" s="828"/>
      <c r="G664" s="828"/>
      <c r="H664" s="828"/>
      <c r="I664" s="828"/>
      <c r="J664" s="828"/>
      <c r="K664" s="828"/>
      <c r="L664" s="830"/>
      <c r="M664" s="829"/>
      <c r="N664" s="829"/>
      <c r="O664" s="828"/>
      <c r="P664" s="828"/>
      <c r="Q664" s="828"/>
      <c r="R664" s="828"/>
      <c r="S664" s="828"/>
      <c r="T664" s="828"/>
      <c r="U664" s="828"/>
      <c r="V664" s="828"/>
      <c r="W664" s="828"/>
      <c r="X664" s="828"/>
      <c r="Y664" s="828"/>
      <c r="Z664" s="828"/>
      <c r="AA664" s="828"/>
    </row>
    <row r="665" spans="1:27" ht="15.75" customHeight="1">
      <c r="A665" s="828"/>
      <c r="B665" s="828"/>
      <c r="C665" s="828"/>
      <c r="D665" s="828"/>
      <c r="E665" s="828"/>
      <c r="F665" s="828"/>
      <c r="G665" s="828"/>
      <c r="H665" s="828"/>
      <c r="I665" s="828"/>
      <c r="J665" s="828"/>
      <c r="K665" s="828"/>
      <c r="L665" s="830"/>
      <c r="M665" s="829"/>
      <c r="N665" s="829"/>
      <c r="O665" s="828"/>
      <c r="P665" s="828"/>
      <c r="Q665" s="828"/>
      <c r="R665" s="828"/>
      <c r="S665" s="828"/>
      <c r="T665" s="828"/>
      <c r="U665" s="828"/>
      <c r="V665" s="828"/>
      <c r="W665" s="828"/>
      <c r="X665" s="828"/>
      <c r="Y665" s="828"/>
      <c r="Z665" s="828"/>
      <c r="AA665" s="828"/>
    </row>
    <row r="666" spans="1:27" ht="15.75" customHeight="1">
      <c r="A666" s="828"/>
      <c r="B666" s="828"/>
      <c r="C666" s="828"/>
      <c r="D666" s="828"/>
      <c r="E666" s="828"/>
      <c r="F666" s="828"/>
      <c r="G666" s="828"/>
      <c r="H666" s="828"/>
      <c r="I666" s="828"/>
      <c r="J666" s="828"/>
      <c r="K666" s="828"/>
      <c r="L666" s="830"/>
      <c r="M666" s="829"/>
      <c r="N666" s="829"/>
      <c r="O666" s="828"/>
      <c r="P666" s="828"/>
      <c r="Q666" s="828"/>
      <c r="R666" s="828"/>
      <c r="S666" s="828"/>
      <c r="T666" s="828"/>
      <c r="U666" s="828"/>
      <c r="V666" s="828"/>
      <c r="W666" s="828"/>
      <c r="X666" s="828"/>
      <c r="Y666" s="828"/>
      <c r="Z666" s="828"/>
      <c r="AA666" s="828"/>
    </row>
    <row r="667" spans="1:27" ht="15.75" customHeight="1">
      <c r="A667" s="828"/>
      <c r="B667" s="828"/>
      <c r="C667" s="828"/>
      <c r="D667" s="828"/>
      <c r="E667" s="828"/>
      <c r="F667" s="828"/>
      <c r="G667" s="828"/>
      <c r="H667" s="828"/>
      <c r="I667" s="828"/>
      <c r="J667" s="828"/>
      <c r="K667" s="828"/>
      <c r="L667" s="830"/>
      <c r="M667" s="829"/>
      <c r="N667" s="829"/>
      <c r="O667" s="828"/>
      <c r="P667" s="828"/>
      <c r="Q667" s="828"/>
      <c r="R667" s="828"/>
      <c r="S667" s="828"/>
      <c r="T667" s="828"/>
      <c r="U667" s="828"/>
      <c r="V667" s="828"/>
      <c r="W667" s="828"/>
      <c r="X667" s="828"/>
      <c r="Y667" s="828"/>
      <c r="Z667" s="828"/>
      <c r="AA667" s="828"/>
    </row>
    <row r="668" spans="1:27" ht="15.75" customHeight="1">
      <c r="A668" s="828"/>
      <c r="B668" s="828"/>
      <c r="C668" s="828"/>
      <c r="D668" s="828"/>
      <c r="E668" s="828"/>
      <c r="F668" s="828"/>
      <c r="G668" s="828"/>
      <c r="H668" s="828"/>
      <c r="I668" s="828"/>
      <c r="J668" s="828"/>
      <c r="K668" s="828"/>
      <c r="L668" s="830"/>
      <c r="M668" s="829"/>
      <c r="N668" s="829"/>
      <c r="O668" s="828"/>
      <c r="P668" s="828"/>
      <c r="Q668" s="828"/>
      <c r="R668" s="828"/>
      <c r="S668" s="828"/>
      <c r="T668" s="828"/>
      <c r="U668" s="828"/>
      <c r="V668" s="828"/>
      <c r="W668" s="828"/>
      <c r="X668" s="828"/>
      <c r="Y668" s="828"/>
      <c r="Z668" s="828"/>
      <c r="AA668" s="828"/>
    </row>
    <row r="669" spans="1:27" ht="15.75" customHeight="1">
      <c r="A669" s="828"/>
      <c r="B669" s="828"/>
      <c r="C669" s="828"/>
      <c r="D669" s="828"/>
      <c r="E669" s="828"/>
      <c r="F669" s="828"/>
      <c r="G669" s="828"/>
      <c r="H669" s="828"/>
      <c r="I669" s="828"/>
      <c r="J669" s="828"/>
      <c r="K669" s="828"/>
      <c r="L669" s="830"/>
      <c r="M669" s="829"/>
      <c r="N669" s="829"/>
      <c r="O669" s="828"/>
      <c r="P669" s="828"/>
      <c r="Q669" s="828"/>
      <c r="R669" s="828"/>
      <c r="S669" s="828"/>
      <c r="T669" s="828"/>
      <c r="U669" s="828"/>
      <c r="V669" s="828"/>
      <c r="W669" s="828"/>
      <c r="X669" s="828"/>
      <c r="Y669" s="828"/>
      <c r="Z669" s="828"/>
      <c r="AA669" s="828"/>
    </row>
    <row r="670" spans="1:27" ht="15.75" customHeight="1">
      <c r="A670" s="828"/>
      <c r="B670" s="828"/>
      <c r="C670" s="828"/>
      <c r="D670" s="828"/>
      <c r="E670" s="828"/>
      <c r="F670" s="828"/>
      <c r="G670" s="828"/>
      <c r="H670" s="828"/>
      <c r="I670" s="828"/>
      <c r="J670" s="828"/>
      <c r="K670" s="828"/>
      <c r="L670" s="830"/>
      <c r="M670" s="829"/>
      <c r="N670" s="829"/>
      <c r="O670" s="828"/>
      <c r="P670" s="828"/>
      <c r="Q670" s="828"/>
      <c r="R670" s="828"/>
      <c r="S670" s="828"/>
      <c r="T670" s="828"/>
      <c r="U670" s="828"/>
      <c r="V670" s="828"/>
      <c r="W670" s="828"/>
      <c r="X670" s="828"/>
      <c r="Y670" s="828"/>
      <c r="Z670" s="828"/>
      <c r="AA670" s="828"/>
    </row>
    <row r="671" spans="1:27" ht="15.75" customHeight="1">
      <c r="A671" s="828"/>
      <c r="B671" s="828"/>
      <c r="C671" s="828"/>
      <c r="D671" s="828"/>
      <c r="E671" s="828"/>
      <c r="F671" s="828"/>
      <c r="G671" s="828"/>
      <c r="H671" s="828"/>
      <c r="I671" s="828"/>
      <c r="J671" s="828"/>
      <c r="K671" s="828"/>
      <c r="L671" s="830"/>
      <c r="M671" s="829"/>
      <c r="N671" s="829"/>
      <c r="O671" s="828"/>
      <c r="P671" s="828"/>
      <c r="Q671" s="828"/>
      <c r="R671" s="828"/>
      <c r="S671" s="828"/>
      <c r="T671" s="828"/>
      <c r="U671" s="828"/>
      <c r="V671" s="828"/>
      <c r="W671" s="828"/>
      <c r="X671" s="828"/>
      <c r="Y671" s="828"/>
      <c r="Z671" s="828"/>
      <c r="AA671" s="828"/>
    </row>
    <row r="672" spans="1:27" ht="15.75" customHeight="1">
      <c r="A672" s="828"/>
      <c r="B672" s="828"/>
      <c r="C672" s="828"/>
      <c r="D672" s="828"/>
      <c r="E672" s="828"/>
      <c r="F672" s="828"/>
      <c r="G672" s="828"/>
      <c r="H672" s="828"/>
      <c r="I672" s="828"/>
      <c r="J672" s="828"/>
      <c r="K672" s="828"/>
      <c r="L672" s="830"/>
      <c r="M672" s="829"/>
      <c r="N672" s="829"/>
      <c r="O672" s="828"/>
      <c r="P672" s="828"/>
      <c r="Q672" s="828"/>
      <c r="R672" s="828"/>
      <c r="S672" s="828"/>
      <c r="T672" s="828"/>
      <c r="U672" s="828"/>
      <c r="V672" s="828"/>
      <c r="W672" s="828"/>
      <c r="X672" s="828"/>
      <c r="Y672" s="828"/>
      <c r="Z672" s="828"/>
      <c r="AA672" s="828"/>
    </row>
    <row r="673" spans="1:27" ht="15.75" customHeight="1">
      <c r="A673" s="828"/>
      <c r="B673" s="828"/>
      <c r="C673" s="828"/>
      <c r="D673" s="828"/>
      <c r="E673" s="828"/>
      <c r="F673" s="828"/>
      <c r="G673" s="828"/>
      <c r="H673" s="828"/>
      <c r="I673" s="828"/>
      <c r="J673" s="828"/>
      <c r="K673" s="828"/>
      <c r="L673" s="830"/>
      <c r="M673" s="829"/>
      <c r="N673" s="829"/>
      <c r="O673" s="828"/>
      <c r="P673" s="828"/>
      <c r="Q673" s="828"/>
      <c r="R673" s="828"/>
      <c r="S673" s="828"/>
      <c r="T673" s="828"/>
      <c r="U673" s="828"/>
      <c r="V673" s="828"/>
      <c r="W673" s="828"/>
      <c r="X673" s="828"/>
      <c r="Y673" s="828"/>
      <c r="Z673" s="828"/>
      <c r="AA673" s="828"/>
    </row>
    <row r="674" spans="1:27" ht="15.75" customHeight="1">
      <c r="A674" s="828"/>
      <c r="B674" s="828"/>
      <c r="C674" s="828"/>
      <c r="D674" s="828"/>
      <c r="E674" s="828"/>
      <c r="F674" s="828"/>
      <c r="G674" s="828"/>
      <c r="H674" s="828"/>
      <c r="I674" s="828"/>
      <c r="J674" s="828"/>
      <c r="K674" s="828"/>
      <c r="L674" s="830"/>
      <c r="M674" s="829"/>
      <c r="N674" s="829"/>
      <c r="O674" s="828"/>
      <c r="P674" s="828"/>
      <c r="Q674" s="828"/>
      <c r="R674" s="828"/>
      <c r="S674" s="828"/>
      <c r="T674" s="828"/>
      <c r="U674" s="828"/>
      <c r="V674" s="828"/>
      <c r="W674" s="828"/>
      <c r="X674" s="828"/>
      <c r="Y674" s="828"/>
      <c r="Z674" s="828"/>
      <c r="AA674" s="828"/>
    </row>
    <row r="675" spans="1:27" ht="15.75" customHeight="1">
      <c r="A675" s="828"/>
      <c r="B675" s="828"/>
      <c r="C675" s="828"/>
      <c r="D675" s="828"/>
      <c r="E675" s="828"/>
      <c r="F675" s="828"/>
      <c r="G675" s="828"/>
      <c r="H675" s="828"/>
      <c r="I675" s="828"/>
      <c r="J675" s="828"/>
      <c r="K675" s="828"/>
      <c r="L675" s="830"/>
      <c r="M675" s="829"/>
      <c r="N675" s="829"/>
      <c r="O675" s="828"/>
      <c r="P675" s="828"/>
      <c r="Q675" s="828"/>
      <c r="R675" s="828"/>
      <c r="S675" s="828"/>
      <c r="T675" s="828"/>
      <c r="U675" s="828"/>
      <c r="V675" s="828"/>
      <c r="W675" s="828"/>
      <c r="X675" s="828"/>
      <c r="Y675" s="828"/>
      <c r="Z675" s="828"/>
      <c r="AA675" s="828"/>
    </row>
    <row r="676" spans="1:27" ht="15.75" customHeight="1">
      <c r="A676" s="828"/>
      <c r="B676" s="828"/>
      <c r="C676" s="828"/>
      <c r="D676" s="828"/>
      <c r="E676" s="828"/>
      <c r="F676" s="828"/>
      <c r="G676" s="828"/>
      <c r="H676" s="828"/>
      <c r="I676" s="828"/>
      <c r="J676" s="828"/>
      <c r="K676" s="828"/>
      <c r="L676" s="830"/>
      <c r="M676" s="829"/>
      <c r="N676" s="829"/>
      <c r="O676" s="828"/>
      <c r="P676" s="828"/>
      <c r="Q676" s="828"/>
      <c r="R676" s="828"/>
      <c r="S676" s="828"/>
      <c r="T676" s="828"/>
      <c r="U676" s="828"/>
      <c r="V676" s="828"/>
      <c r="W676" s="828"/>
      <c r="X676" s="828"/>
      <c r="Y676" s="828"/>
      <c r="Z676" s="828"/>
      <c r="AA676" s="828"/>
    </row>
    <row r="677" spans="1:27" ht="15.75" customHeight="1">
      <c r="A677" s="828"/>
      <c r="B677" s="828"/>
      <c r="C677" s="828"/>
      <c r="D677" s="828"/>
      <c r="E677" s="828"/>
      <c r="F677" s="828"/>
      <c r="G677" s="828"/>
      <c r="H677" s="828"/>
      <c r="I677" s="828"/>
      <c r="J677" s="828"/>
      <c r="K677" s="828"/>
      <c r="L677" s="830"/>
      <c r="M677" s="829"/>
      <c r="N677" s="829"/>
      <c r="O677" s="828"/>
      <c r="P677" s="828"/>
      <c r="Q677" s="828"/>
      <c r="R677" s="828"/>
      <c r="S677" s="828"/>
      <c r="T677" s="828"/>
      <c r="U677" s="828"/>
      <c r="V677" s="828"/>
      <c r="W677" s="828"/>
      <c r="X677" s="828"/>
      <c r="Y677" s="828"/>
      <c r="Z677" s="828"/>
      <c r="AA677" s="828"/>
    </row>
    <row r="678" spans="1:27" ht="15.75" customHeight="1">
      <c r="A678" s="828"/>
      <c r="B678" s="828"/>
      <c r="C678" s="828"/>
      <c r="D678" s="828"/>
      <c r="E678" s="828"/>
      <c r="F678" s="828"/>
      <c r="G678" s="828"/>
      <c r="H678" s="828"/>
      <c r="I678" s="828"/>
      <c r="J678" s="828"/>
      <c r="K678" s="828"/>
      <c r="L678" s="830"/>
      <c r="M678" s="829"/>
      <c r="N678" s="829"/>
      <c r="O678" s="828"/>
      <c r="P678" s="828"/>
      <c r="Q678" s="828"/>
      <c r="R678" s="828"/>
      <c r="S678" s="828"/>
      <c r="T678" s="828"/>
      <c r="U678" s="828"/>
      <c r="V678" s="828"/>
      <c r="W678" s="828"/>
      <c r="X678" s="828"/>
      <c r="Y678" s="828"/>
      <c r="Z678" s="828"/>
      <c r="AA678" s="828"/>
    </row>
    <row r="679" spans="1:27" ht="15.75" customHeight="1">
      <c r="A679" s="828"/>
      <c r="B679" s="828"/>
      <c r="C679" s="828"/>
      <c r="D679" s="828"/>
      <c r="E679" s="828"/>
      <c r="F679" s="828"/>
      <c r="G679" s="828"/>
      <c r="H679" s="828"/>
      <c r="I679" s="828"/>
      <c r="J679" s="828"/>
      <c r="K679" s="828"/>
      <c r="L679" s="830"/>
      <c r="M679" s="829"/>
      <c r="N679" s="829"/>
      <c r="O679" s="828"/>
      <c r="P679" s="828"/>
      <c r="Q679" s="828"/>
      <c r="R679" s="828"/>
      <c r="S679" s="828"/>
      <c r="T679" s="828"/>
      <c r="U679" s="828"/>
      <c r="V679" s="828"/>
      <c r="W679" s="828"/>
      <c r="X679" s="828"/>
      <c r="Y679" s="828"/>
      <c r="Z679" s="828"/>
      <c r="AA679" s="828"/>
    </row>
    <row r="680" spans="1:27" ht="15.75" customHeight="1">
      <c r="A680" s="828"/>
      <c r="B680" s="828"/>
      <c r="C680" s="828"/>
      <c r="D680" s="828"/>
      <c r="E680" s="828"/>
      <c r="F680" s="828"/>
      <c r="G680" s="828"/>
      <c r="H680" s="828"/>
      <c r="I680" s="828"/>
      <c r="J680" s="828"/>
      <c r="K680" s="828"/>
      <c r="L680" s="830"/>
      <c r="M680" s="829"/>
      <c r="N680" s="829"/>
      <c r="O680" s="828"/>
      <c r="P680" s="828"/>
      <c r="Q680" s="828"/>
      <c r="R680" s="828"/>
      <c r="S680" s="828"/>
      <c r="T680" s="828"/>
      <c r="U680" s="828"/>
      <c r="V680" s="828"/>
      <c r="W680" s="828"/>
      <c r="X680" s="828"/>
      <c r="Y680" s="828"/>
      <c r="Z680" s="828"/>
      <c r="AA680" s="828"/>
    </row>
    <row r="681" spans="1:27" ht="15.75" customHeight="1">
      <c r="A681" s="828"/>
      <c r="B681" s="828"/>
      <c r="C681" s="828"/>
      <c r="D681" s="828"/>
      <c r="E681" s="828"/>
      <c r="F681" s="828"/>
      <c r="G681" s="828"/>
      <c r="H681" s="828"/>
      <c r="I681" s="828"/>
      <c r="J681" s="828"/>
      <c r="K681" s="828"/>
      <c r="L681" s="830"/>
      <c r="M681" s="829"/>
      <c r="N681" s="829"/>
      <c r="O681" s="828"/>
      <c r="P681" s="828"/>
      <c r="Q681" s="828"/>
      <c r="R681" s="828"/>
      <c r="S681" s="828"/>
      <c r="T681" s="828"/>
      <c r="U681" s="828"/>
      <c r="V681" s="828"/>
      <c r="W681" s="828"/>
      <c r="X681" s="828"/>
      <c r="Y681" s="828"/>
      <c r="Z681" s="828"/>
      <c r="AA681" s="828"/>
    </row>
    <row r="682" spans="1:27" ht="15.75" customHeight="1">
      <c r="A682" s="828"/>
      <c r="B682" s="828"/>
      <c r="C682" s="828"/>
      <c r="D682" s="828"/>
      <c r="E682" s="828"/>
      <c r="F682" s="828"/>
      <c r="G682" s="828"/>
      <c r="H682" s="828"/>
      <c r="I682" s="828"/>
      <c r="J682" s="828"/>
      <c r="K682" s="828"/>
      <c r="L682" s="830"/>
      <c r="M682" s="829"/>
      <c r="N682" s="829"/>
      <c r="O682" s="828"/>
      <c r="P682" s="828"/>
      <c r="Q682" s="828"/>
      <c r="R682" s="828"/>
      <c r="S682" s="828"/>
      <c r="T682" s="828"/>
      <c r="U682" s="828"/>
      <c r="V682" s="828"/>
      <c r="W682" s="828"/>
      <c r="X682" s="828"/>
      <c r="Y682" s="828"/>
      <c r="Z682" s="828"/>
      <c r="AA682" s="828"/>
    </row>
    <row r="683" spans="1:27" ht="15.75" customHeight="1">
      <c r="A683" s="828"/>
      <c r="B683" s="828"/>
      <c r="C683" s="828"/>
      <c r="D683" s="828"/>
      <c r="E683" s="828"/>
      <c r="F683" s="828"/>
      <c r="G683" s="828"/>
      <c r="H683" s="828"/>
      <c r="I683" s="828"/>
      <c r="J683" s="828"/>
      <c r="K683" s="828"/>
      <c r="L683" s="830"/>
      <c r="M683" s="829"/>
      <c r="N683" s="829"/>
      <c r="O683" s="828"/>
      <c r="P683" s="828"/>
      <c r="Q683" s="828"/>
      <c r="R683" s="828"/>
      <c r="S683" s="828"/>
      <c r="T683" s="828"/>
      <c r="U683" s="828"/>
      <c r="V683" s="828"/>
      <c r="W683" s="828"/>
      <c r="X683" s="828"/>
      <c r="Y683" s="828"/>
      <c r="Z683" s="828"/>
      <c r="AA683" s="828"/>
    </row>
    <row r="684" spans="1:27" ht="15.75" customHeight="1">
      <c r="A684" s="828"/>
      <c r="B684" s="828"/>
      <c r="C684" s="828"/>
      <c r="D684" s="828"/>
      <c r="E684" s="828"/>
      <c r="F684" s="828"/>
      <c r="G684" s="828"/>
      <c r="H684" s="828"/>
      <c r="I684" s="828"/>
      <c r="J684" s="828"/>
      <c r="K684" s="828"/>
      <c r="L684" s="830"/>
      <c r="M684" s="829"/>
      <c r="N684" s="829"/>
      <c r="O684" s="828"/>
      <c r="P684" s="828"/>
      <c r="Q684" s="828"/>
      <c r="R684" s="828"/>
      <c r="S684" s="828"/>
      <c r="T684" s="828"/>
      <c r="U684" s="828"/>
      <c r="V684" s="828"/>
      <c r="W684" s="828"/>
      <c r="X684" s="828"/>
      <c r="Y684" s="828"/>
      <c r="Z684" s="828"/>
      <c r="AA684" s="828"/>
    </row>
    <row r="685" spans="1:27" ht="15.75" customHeight="1">
      <c r="A685" s="828"/>
      <c r="B685" s="828"/>
      <c r="C685" s="828"/>
      <c r="D685" s="828"/>
      <c r="E685" s="828"/>
      <c r="F685" s="828"/>
      <c r="G685" s="828"/>
      <c r="H685" s="828"/>
      <c r="I685" s="828"/>
      <c r="J685" s="828"/>
      <c r="K685" s="828"/>
      <c r="L685" s="830"/>
      <c r="M685" s="829"/>
      <c r="N685" s="829"/>
      <c r="O685" s="828"/>
      <c r="P685" s="828"/>
      <c r="Q685" s="828"/>
      <c r="R685" s="828"/>
      <c r="S685" s="828"/>
      <c r="T685" s="828"/>
      <c r="U685" s="828"/>
      <c r="V685" s="828"/>
      <c r="W685" s="828"/>
      <c r="X685" s="828"/>
      <c r="Y685" s="828"/>
      <c r="Z685" s="828"/>
      <c r="AA685" s="828"/>
    </row>
    <row r="686" spans="1:27" ht="15.75" customHeight="1">
      <c r="A686" s="828"/>
      <c r="B686" s="828"/>
      <c r="C686" s="828"/>
      <c r="D686" s="828"/>
      <c r="E686" s="828"/>
      <c r="F686" s="828"/>
      <c r="G686" s="828"/>
      <c r="H686" s="828"/>
      <c r="I686" s="828"/>
      <c r="J686" s="828"/>
      <c r="K686" s="828"/>
      <c r="L686" s="830"/>
      <c r="M686" s="829"/>
      <c r="N686" s="829"/>
      <c r="O686" s="828"/>
      <c r="P686" s="828"/>
      <c r="Q686" s="828"/>
      <c r="R686" s="828"/>
      <c r="S686" s="828"/>
      <c r="T686" s="828"/>
      <c r="U686" s="828"/>
      <c r="V686" s="828"/>
      <c r="W686" s="828"/>
      <c r="X686" s="828"/>
      <c r="Y686" s="828"/>
      <c r="Z686" s="828"/>
      <c r="AA686" s="828"/>
    </row>
    <row r="687" spans="1:27" ht="15.75" customHeight="1">
      <c r="A687" s="828"/>
      <c r="B687" s="828"/>
      <c r="C687" s="828"/>
      <c r="D687" s="828"/>
      <c r="E687" s="828"/>
      <c r="F687" s="828"/>
      <c r="G687" s="828"/>
      <c r="H687" s="828"/>
      <c r="I687" s="828"/>
      <c r="J687" s="828"/>
      <c r="K687" s="828"/>
      <c r="L687" s="830"/>
      <c r="M687" s="829"/>
      <c r="N687" s="829"/>
      <c r="O687" s="828"/>
      <c r="P687" s="828"/>
      <c r="Q687" s="828"/>
      <c r="R687" s="828"/>
      <c r="S687" s="828"/>
      <c r="T687" s="828"/>
      <c r="U687" s="828"/>
      <c r="V687" s="828"/>
      <c r="W687" s="828"/>
      <c r="X687" s="828"/>
      <c r="Y687" s="828"/>
      <c r="Z687" s="828"/>
      <c r="AA687" s="828"/>
    </row>
    <row r="688" spans="1:27" ht="15.75" customHeight="1">
      <c r="A688" s="828"/>
      <c r="B688" s="828"/>
      <c r="C688" s="828"/>
      <c r="D688" s="828"/>
      <c r="E688" s="828"/>
      <c r="F688" s="828"/>
      <c r="G688" s="828"/>
      <c r="H688" s="828"/>
      <c r="I688" s="828"/>
      <c r="J688" s="828"/>
      <c r="K688" s="828"/>
      <c r="L688" s="830"/>
      <c r="M688" s="829"/>
      <c r="N688" s="829"/>
      <c r="O688" s="828"/>
      <c r="P688" s="828"/>
      <c r="Q688" s="828"/>
      <c r="R688" s="828"/>
      <c r="S688" s="828"/>
      <c r="T688" s="828"/>
      <c r="U688" s="828"/>
      <c r="V688" s="828"/>
      <c r="W688" s="828"/>
      <c r="X688" s="828"/>
      <c r="Y688" s="828"/>
      <c r="Z688" s="828"/>
      <c r="AA688" s="828"/>
    </row>
    <row r="689" spans="1:27" ht="15.75" customHeight="1">
      <c r="A689" s="828"/>
      <c r="B689" s="828"/>
      <c r="C689" s="828"/>
      <c r="D689" s="828"/>
      <c r="E689" s="828"/>
      <c r="F689" s="828"/>
      <c r="G689" s="828"/>
      <c r="H689" s="828"/>
      <c r="I689" s="828"/>
      <c r="J689" s="828"/>
      <c r="K689" s="828"/>
      <c r="L689" s="830"/>
      <c r="M689" s="829"/>
      <c r="N689" s="829"/>
      <c r="O689" s="828"/>
      <c r="P689" s="828"/>
      <c r="Q689" s="828"/>
      <c r="R689" s="828"/>
      <c r="S689" s="828"/>
      <c r="T689" s="828"/>
      <c r="U689" s="828"/>
      <c r="V689" s="828"/>
      <c r="W689" s="828"/>
      <c r="X689" s="828"/>
      <c r="Y689" s="828"/>
      <c r="Z689" s="828"/>
      <c r="AA689" s="828"/>
    </row>
    <row r="690" spans="1:27" ht="15.75" customHeight="1">
      <c r="A690" s="828"/>
      <c r="B690" s="828"/>
      <c r="C690" s="828"/>
      <c r="D690" s="828"/>
      <c r="E690" s="828"/>
      <c r="F690" s="828"/>
      <c r="G690" s="828"/>
      <c r="H690" s="828"/>
      <c r="I690" s="828"/>
      <c r="J690" s="828"/>
      <c r="K690" s="828"/>
      <c r="L690" s="830"/>
      <c r="M690" s="829"/>
      <c r="N690" s="829"/>
      <c r="O690" s="828"/>
      <c r="P690" s="828"/>
      <c r="Q690" s="828"/>
      <c r="R690" s="828"/>
      <c r="S690" s="828"/>
      <c r="T690" s="828"/>
      <c r="U690" s="828"/>
      <c r="V690" s="828"/>
      <c r="W690" s="828"/>
      <c r="X690" s="828"/>
      <c r="Y690" s="828"/>
      <c r="Z690" s="828"/>
      <c r="AA690" s="828"/>
    </row>
    <row r="691" spans="1:27" ht="15.75" customHeight="1">
      <c r="A691" s="828"/>
      <c r="B691" s="828"/>
      <c r="C691" s="828"/>
      <c r="D691" s="828"/>
      <c r="E691" s="828"/>
      <c r="F691" s="828"/>
      <c r="G691" s="828"/>
      <c r="H691" s="828"/>
      <c r="I691" s="828"/>
      <c r="J691" s="828"/>
      <c r="K691" s="828"/>
      <c r="L691" s="830"/>
      <c r="M691" s="829"/>
      <c r="N691" s="829"/>
      <c r="O691" s="828"/>
      <c r="P691" s="828"/>
      <c r="Q691" s="828"/>
      <c r="R691" s="828"/>
      <c r="S691" s="828"/>
      <c r="T691" s="828"/>
      <c r="U691" s="828"/>
      <c r="V691" s="828"/>
      <c r="W691" s="828"/>
      <c r="X691" s="828"/>
      <c r="Y691" s="828"/>
      <c r="Z691" s="828"/>
      <c r="AA691" s="828"/>
    </row>
    <row r="692" spans="1:27" ht="15.75" customHeight="1">
      <c r="A692" s="828"/>
      <c r="B692" s="828"/>
      <c r="C692" s="828"/>
      <c r="D692" s="828"/>
      <c r="E692" s="828"/>
      <c r="F692" s="828"/>
      <c r="G692" s="828"/>
      <c r="H692" s="828"/>
      <c r="I692" s="828"/>
      <c r="J692" s="828"/>
      <c r="K692" s="828"/>
      <c r="L692" s="830"/>
      <c r="M692" s="829"/>
      <c r="N692" s="829"/>
      <c r="O692" s="828"/>
      <c r="P692" s="828"/>
      <c r="Q692" s="828"/>
      <c r="R692" s="828"/>
      <c r="S692" s="828"/>
      <c r="T692" s="828"/>
      <c r="U692" s="828"/>
      <c r="V692" s="828"/>
      <c r="W692" s="828"/>
      <c r="X692" s="828"/>
      <c r="Y692" s="828"/>
      <c r="Z692" s="828"/>
      <c r="AA692" s="828"/>
    </row>
    <row r="693" spans="1:27" ht="15.75" customHeight="1">
      <c r="A693" s="828"/>
      <c r="B693" s="828"/>
      <c r="C693" s="828"/>
      <c r="D693" s="828"/>
      <c r="E693" s="828"/>
      <c r="F693" s="828"/>
      <c r="G693" s="828"/>
      <c r="H693" s="828"/>
      <c r="I693" s="828"/>
      <c r="J693" s="828"/>
      <c r="K693" s="828"/>
      <c r="L693" s="830"/>
      <c r="M693" s="829"/>
      <c r="N693" s="829"/>
      <c r="O693" s="828"/>
      <c r="P693" s="828"/>
      <c r="Q693" s="828"/>
      <c r="R693" s="828"/>
      <c r="S693" s="828"/>
      <c r="T693" s="828"/>
      <c r="U693" s="828"/>
      <c r="V693" s="828"/>
      <c r="W693" s="828"/>
      <c r="X693" s="828"/>
      <c r="Y693" s="828"/>
      <c r="Z693" s="828"/>
      <c r="AA693" s="828"/>
    </row>
    <row r="694" spans="1:27" ht="15.75" customHeight="1">
      <c r="A694" s="828"/>
      <c r="B694" s="828"/>
      <c r="C694" s="828"/>
      <c r="D694" s="828"/>
      <c r="E694" s="828"/>
      <c r="F694" s="828"/>
      <c r="G694" s="828"/>
      <c r="H694" s="828"/>
      <c r="I694" s="828"/>
      <c r="J694" s="828"/>
      <c r="K694" s="828"/>
      <c r="L694" s="830"/>
      <c r="M694" s="829"/>
      <c r="N694" s="829"/>
      <c r="O694" s="828"/>
      <c r="P694" s="828"/>
      <c r="Q694" s="828"/>
      <c r="R694" s="828"/>
      <c r="S694" s="828"/>
      <c r="T694" s="828"/>
      <c r="U694" s="828"/>
      <c r="V694" s="828"/>
      <c r="W694" s="828"/>
      <c r="X694" s="828"/>
      <c r="Y694" s="828"/>
      <c r="Z694" s="828"/>
      <c r="AA694" s="828"/>
    </row>
    <row r="695" spans="1:27" ht="15.75" customHeight="1">
      <c r="A695" s="828"/>
      <c r="B695" s="828"/>
      <c r="C695" s="828"/>
      <c r="D695" s="828"/>
      <c r="E695" s="828"/>
      <c r="F695" s="828"/>
      <c r="G695" s="828"/>
      <c r="H695" s="828"/>
      <c r="I695" s="828"/>
      <c r="J695" s="828"/>
      <c r="K695" s="828"/>
      <c r="L695" s="830"/>
      <c r="M695" s="829"/>
      <c r="N695" s="829"/>
      <c r="O695" s="828"/>
      <c r="P695" s="828"/>
      <c r="Q695" s="828"/>
      <c r="R695" s="828"/>
      <c r="S695" s="828"/>
      <c r="T695" s="828"/>
      <c r="U695" s="828"/>
      <c r="V695" s="828"/>
      <c r="W695" s="828"/>
      <c r="X695" s="828"/>
      <c r="Y695" s="828"/>
      <c r="Z695" s="828"/>
      <c r="AA695" s="828"/>
    </row>
    <row r="696" spans="1:27" ht="15.75" customHeight="1">
      <c r="A696" s="828"/>
      <c r="B696" s="828"/>
      <c r="C696" s="828"/>
      <c r="D696" s="828"/>
      <c r="E696" s="828"/>
      <c r="F696" s="828"/>
      <c r="G696" s="828"/>
      <c r="H696" s="828"/>
      <c r="I696" s="828"/>
      <c r="J696" s="828"/>
      <c r="K696" s="828"/>
      <c r="L696" s="830"/>
      <c r="M696" s="829"/>
      <c r="N696" s="829"/>
      <c r="O696" s="828"/>
      <c r="P696" s="828"/>
      <c r="Q696" s="828"/>
      <c r="R696" s="828"/>
      <c r="S696" s="828"/>
      <c r="T696" s="828"/>
      <c r="U696" s="828"/>
      <c r="V696" s="828"/>
      <c r="W696" s="828"/>
      <c r="X696" s="828"/>
      <c r="Y696" s="828"/>
      <c r="Z696" s="828"/>
      <c r="AA696" s="828"/>
    </row>
    <row r="697" spans="1:27" ht="15.75" customHeight="1">
      <c r="A697" s="828"/>
      <c r="B697" s="828"/>
      <c r="C697" s="828"/>
      <c r="D697" s="828"/>
      <c r="E697" s="828"/>
      <c r="F697" s="828"/>
      <c r="G697" s="828"/>
      <c r="H697" s="828"/>
      <c r="I697" s="828"/>
      <c r="J697" s="828"/>
      <c r="K697" s="828"/>
      <c r="L697" s="830"/>
      <c r="M697" s="829"/>
      <c r="N697" s="829"/>
      <c r="O697" s="828"/>
      <c r="P697" s="828"/>
      <c r="Q697" s="828"/>
      <c r="R697" s="828"/>
      <c r="S697" s="828"/>
      <c r="T697" s="828"/>
      <c r="U697" s="828"/>
      <c r="V697" s="828"/>
      <c r="W697" s="828"/>
      <c r="X697" s="828"/>
      <c r="Y697" s="828"/>
      <c r="Z697" s="828"/>
      <c r="AA697" s="828"/>
    </row>
    <row r="698" spans="1:27" ht="15.75" customHeight="1">
      <c r="A698" s="828"/>
      <c r="B698" s="828"/>
      <c r="C698" s="828"/>
      <c r="D698" s="828"/>
      <c r="E698" s="828"/>
      <c r="F698" s="828"/>
      <c r="G698" s="828"/>
      <c r="H698" s="828"/>
      <c r="I698" s="828"/>
      <c r="J698" s="828"/>
      <c r="K698" s="828"/>
      <c r="L698" s="830"/>
      <c r="M698" s="829"/>
      <c r="N698" s="829"/>
      <c r="O698" s="828"/>
      <c r="P698" s="828"/>
      <c r="Q698" s="828"/>
      <c r="R698" s="828"/>
      <c r="S698" s="828"/>
      <c r="T698" s="828"/>
      <c r="U698" s="828"/>
      <c r="V698" s="828"/>
      <c r="W698" s="828"/>
      <c r="X698" s="828"/>
      <c r="Y698" s="828"/>
      <c r="Z698" s="828"/>
      <c r="AA698" s="828"/>
    </row>
    <row r="699" spans="1:27" ht="15.75" customHeight="1">
      <c r="A699" s="828"/>
      <c r="B699" s="828"/>
      <c r="C699" s="828"/>
      <c r="D699" s="828"/>
      <c r="E699" s="828"/>
      <c r="F699" s="828"/>
      <c r="G699" s="828"/>
      <c r="H699" s="828"/>
      <c r="I699" s="828"/>
      <c r="J699" s="828"/>
      <c r="K699" s="828"/>
      <c r="L699" s="830"/>
      <c r="M699" s="829"/>
      <c r="N699" s="829"/>
      <c r="O699" s="828"/>
      <c r="P699" s="828"/>
      <c r="Q699" s="828"/>
      <c r="R699" s="828"/>
      <c r="S699" s="828"/>
      <c r="T699" s="828"/>
      <c r="U699" s="828"/>
      <c r="V699" s="828"/>
      <c r="W699" s="828"/>
      <c r="X699" s="828"/>
      <c r="Y699" s="828"/>
      <c r="Z699" s="828"/>
      <c r="AA699" s="828"/>
    </row>
    <row r="700" spans="1:27" ht="15.75" customHeight="1">
      <c r="A700" s="828"/>
      <c r="B700" s="828"/>
      <c r="C700" s="828"/>
      <c r="D700" s="828"/>
      <c r="E700" s="828"/>
      <c r="F700" s="828"/>
      <c r="G700" s="828"/>
      <c r="H700" s="828"/>
      <c r="I700" s="828"/>
      <c r="J700" s="828"/>
      <c r="K700" s="828"/>
      <c r="L700" s="830"/>
      <c r="M700" s="829"/>
      <c r="N700" s="829"/>
      <c r="O700" s="828"/>
      <c r="P700" s="828"/>
      <c r="Q700" s="828"/>
      <c r="R700" s="828"/>
      <c r="S700" s="828"/>
      <c r="T700" s="828"/>
      <c r="U700" s="828"/>
      <c r="V700" s="828"/>
      <c r="W700" s="828"/>
      <c r="X700" s="828"/>
      <c r="Y700" s="828"/>
      <c r="Z700" s="828"/>
      <c r="AA700" s="828"/>
    </row>
    <row r="701" spans="1:27" ht="15.75" customHeight="1">
      <c r="A701" s="828"/>
      <c r="B701" s="828"/>
      <c r="C701" s="828"/>
      <c r="D701" s="828"/>
      <c r="E701" s="828"/>
      <c r="F701" s="828"/>
      <c r="G701" s="828"/>
      <c r="H701" s="828"/>
      <c r="I701" s="828"/>
      <c r="J701" s="828"/>
      <c r="K701" s="828"/>
      <c r="L701" s="830"/>
      <c r="M701" s="829"/>
      <c r="N701" s="829"/>
      <c r="O701" s="828"/>
      <c r="P701" s="828"/>
      <c r="Q701" s="828"/>
      <c r="R701" s="828"/>
      <c r="S701" s="828"/>
      <c r="T701" s="828"/>
      <c r="U701" s="828"/>
      <c r="V701" s="828"/>
      <c r="W701" s="828"/>
      <c r="X701" s="828"/>
      <c r="Y701" s="828"/>
      <c r="Z701" s="828"/>
      <c r="AA701" s="828"/>
    </row>
    <row r="702" spans="1:27" ht="15.75" customHeight="1">
      <c r="A702" s="828"/>
      <c r="B702" s="828"/>
      <c r="C702" s="828"/>
      <c r="D702" s="828"/>
      <c r="E702" s="828"/>
      <c r="F702" s="828"/>
      <c r="G702" s="828"/>
      <c r="H702" s="828"/>
      <c r="I702" s="828"/>
      <c r="J702" s="828"/>
      <c r="K702" s="828"/>
      <c r="L702" s="830"/>
      <c r="M702" s="829"/>
      <c r="N702" s="829"/>
      <c r="O702" s="828"/>
      <c r="P702" s="828"/>
      <c r="Q702" s="828"/>
      <c r="R702" s="828"/>
      <c r="S702" s="828"/>
      <c r="T702" s="828"/>
      <c r="U702" s="828"/>
      <c r="V702" s="828"/>
      <c r="W702" s="828"/>
      <c r="X702" s="828"/>
      <c r="Y702" s="828"/>
      <c r="Z702" s="828"/>
      <c r="AA702" s="828"/>
    </row>
    <row r="703" spans="1:27" ht="15.75" customHeight="1">
      <c r="A703" s="828"/>
      <c r="B703" s="828"/>
      <c r="C703" s="828"/>
      <c r="D703" s="828"/>
      <c r="E703" s="828"/>
      <c r="F703" s="828"/>
      <c r="G703" s="828"/>
      <c r="H703" s="828"/>
      <c r="I703" s="828"/>
      <c r="J703" s="828"/>
      <c r="K703" s="828"/>
      <c r="L703" s="830"/>
      <c r="M703" s="829"/>
      <c r="N703" s="829"/>
      <c r="O703" s="828"/>
      <c r="P703" s="828"/>
      <c r="Q703" s="828"/>
      <c r="R703" s="828"/>
      <c r="S703" s="828"/>
      <c r="T703" s="828"/>
      <c r="U703" s="828"/>
      <c r="V703" s="828"/>
      <c r="W703" s="828"/>
      <c r="X703" s="828"/>
      <c r="Y703" s="828"/>
      <c r="Z703" s="828"/>
      <c r="AA703" s="828"/>
    </row>
    <row r="704" spans="1:27" ht="15.75" customHeight="1">
      <c r="A704" s="828"/>
      <c r="B704" s="828"/>
      <c r="C704" s="828"/>
      <c r="D704" s="828"/>
      <c r="E704" s="828"/>
      <c r="F704" s="828"/>
      <c r="G704" s="828"/>
      <c r="H704" s="828"/>
      <c r="I704" s="828"/>
      <c r="J704" s="828"/>
      <c r="K704" s="828"/>
      <c r="L704" s="830"/>
      <c r="M704" s="829"/>
      <c r="N704" s="829"/>
      <c r="O704" s="828"/>
      <c r="P704" s="828"/>
      <c r="Q704" s="828"/>
      <c r="R704" s="828"/>
      <c r="S704" s="828"/>
      <c r="T704" s="828"/>
      <c r="U704" s="828"/>
      <c r="V704" s="828"/>
      <c r="W704" s="828"/>
      <c r="X704" s="828"/>
      <c r="Y704" s="828"/>
      <c r="Z704" s="828"/>
      <c r="AA704" s="828"/>
    </row>
    <row r="705" spans="1:27" ht="15.75" customHeight="1">
      <c r="A705" s="828"/>
      <c r="B705" s="828"/>
      <c r="C705" s="828"/>
      <c r="D705" s="828"/>
      <c r="E705" s="828"/>
      <c r="F705" s="828"/>
      <c r="G705" s="828"/>
      <c r="H705" s="828"/>
      <c r="I705" s="828"/>
      <c r="J705" s="828"/>
      <c r="K705" s="828"/>
      <c r="L705" s="830"/>
      <c r="M705" s="829"/>
      <c r="N705" s="829"/>
      <c r="O705" s="828"/>
      <c r="P705" s="828"/>
      <c r="Q705" s="828"/>
      <c r="R705" s="828"/>
      <c r="S705" s="828"/>
      <c r="T705" s="828"/>
      <c r="U705" s="828"/>
      <c r="V705" s="828"/>
      <c r="W705" s="828"/>
      <c r="X705" s="828"/>
      <c r="Y705" s="828"/>
      <c r="Z705" s="828"/>
      <c r="AA705" s="828"/>
    </row>
    <row r="706" spans="1:27" ht="15.75" customHeight="1">
      <c r="A706" s="828"/>
      <c r="B706" s="828"/>
      <c r="C706" s="828"/>
      <c r="D706" s="828"/>
      <c r="E706" s="828"/>
      <c r="F706" s="828"/>
      <c r="G706" s="828"/>
      <c r="H706" s="828"/>
      <c r="I706" s="828"/>
      <c r="J706" s="828"/>
      <c r="K706" s="828"/>
      <c r="L706" s="830"/>
      <c r="M706" s="829"/>
      <c r="N706" s="829"/>
      <c r="O706" s="828"/>
      <c r="P706" s="828"/>
      <c r="Q706" s="828"/>
      <c r="R706" s="828"/>
      <c r="S706" s="828"/>
      <c r="T706" s="828"/>
      <c r="U706" s="828"/>
      <c r="V706" s="828"/>
      <c r="W706" s="828"/>
      <c r="X706" s="828"/>
      <c r="Y706" s="828"/>
      <c r="Z706" s="828"/>
      <c r="AA706" s="828"/>
    </row>
    <row r="707" spans="1:27" ht="15.75" customHeight="1">
      <c r="A707" s="828"/>
      <c r="B707" s="828"/>
      <c r="C707" s="828"/>
      <c r="D707" s="828"/>
      <c r="E707" s="828"/>
      <c r="F707" s="828"/>
      <c r="G707" s="828"/>
      <c r="H707" s="828"/>
      <c r="I707" s="828"/>
      <c r="J707" s="828"/>
      <c r="K707" s="828"/>
      <c r="L707" s="830"/>
      <c r="M707" s="829"/>
      <c r="N707" s="829"/>
      <c r="O707" s="828"/>
      <c r="P707" s="828"/>
      <c r="Q707" s="828"/>
      <c r="R707" s="828"/>
      <c r="S707" s="828"/>
      <c r="T707" s="828"/>
      <c r="U707" s="828"/>
      <c r="V707" s="828"/>
      <c r="W707" s="828"/>
      <c r="X707" s="828"/>
      <c r="Y707" s="828"/>
      <c r="Z707" s="828"/>
      <c r="AA707" s="828"/>
    </row>
    <row r="708" spans="1:27" ht="15.75" customHeight="1">
      <c r="A708" s="828"/>
      <c r="B708" s="828"/>
      <c r="C708" s="828"/>
      <c r="D708" s="828"/>
      <c r="E708" s="828"/>
      <c r="F708" s="828"/>
      <c r="G708" s="828"/>
      <c r="H708" s="828"/>
      <c r="I708" s="828"/>
      <c r="J708" s="828"/>
      <c r="K708" s="828"/>
      <c r="L708" s="830"/>
      <c r="M708" s="829"/>
      <c r="N708" s="829"/>
      <c r="O708" s="828"/>
      <c r="P708" s="828"/>
      <c r="Q708" s="828"/>
      <c r="R708" s="828"/>
      <c r="S708" s="828"/>
      <c r="T708" s="828"/>
      <c r="U708" s="828"/>
      <c r="V708" s="828"/>
      <c r="W708" s="828"/>
      <c r="X708" s="828"/>
      <c r="Y708" s="828"/>
      <c r="Z708" s="828"/>
      <c r="AA708" s="828"/>
    </row>
    <row r="709" spans="1:27" ht="15.75" customHeight="1">
      <c r="A709" s="828"/>
      <c r="B709" s="828"/>
      <c r="C709" s="828"/>
      <c r="D709" s="828"/>
      <c r="E709" s="828"/>
      <c r="F709" s="828"/>
      <c r="G709" s="828"/>
      <c r="H709" s="828"/>
      <c r="I709" s="828"/>
      <c r="J709" s="828"/>
      <c r="K709" s="828"/>
      <c r="L709" s="830"/>
      <c r="M709" s="829"/>
      <c r="N709" s="829"/>
      <c r="O709" s="828"/>
      <c r="P709" s="828"/>
      <c r="Q709" s="828"/>
      <c r="R709" s="828"/>
      <c r="S709" s="828"/>
      <c r="T709" s="828"/>
      <c r="U709" s="828"/>
      <c r="V709" s="828"/>
      <c r="W709" s="828"/>
      <c r="X709" s="828"/>
      <c r="Y709" s="828"/>
      <c r="Z709" s="828"/>
      <c r="AA709" s="828"/>
    </row>
    <row r="710" spans="1:27" ht="15.75" customHeight="1">
      <c r="A710" s="828"/>
      <c r="B710" s="828"/>
      <c r="C710" s="828"/>
      <c r="D710" s="828"/>
      <c r="E710" s="828"/>
      <c r="F710" s="828"/>
      <c r="G710" s="828"/>
      <c r="H710" s="828"/>
      <c r="I710" s="828"/>
      <c r="J710" s="828"/>
      <c r="K710" s="828"/>
      <c r="L710" s="830"/>
      <c r="M710" s="829"/>
      <c r="N710" s="829"/>
      <c r="O710" s="828"/>
      <c r="P710" s="828"/>
      <c r="Q710" s="828"/>
      <c r="R710" s="828"/>
      <c r="S710" s="828"/>
      <c r="T710" s="828"/>
      <c r="U710" s="828"/>
      <c r="V710" s="828"/>
      <c r="W710" s="828"/>
      <c r="X710" s="828"/>
      <c r="Y710" s="828"/>
      <c r="Z710" s="828"/>
      <c r="AA710" s="828"/>
    </row>
    <row r="711" spans="1:27" ht="15.75" customHeight="1">
      <c r="A711" s="828"/>
      <c r="B711" s="828"/>
      <c r="C711" s="828"/>
      <c r="D711" s="828"/>
      <c r="E711" s="828"/>
      <c r="F711" s="828"/>
      <c r="G711" s="828"/>
      <c r="H711" s="828"/>
      <c r="I711" s="828"/>
      <c r="J711" s="828"/>
      <c r="K711" s="828"/>
      <c r="L711" s="830"/>
      <c r="M711" s="829"/>
      <c r="N711" s="829"/>
      <c r="O711" s="828"/>
      <c r="P711" s="828"/>
      <c r="Q711" s="828"/>
      <c r="R711" s="828"/>
      <c r="S711" s="828"/>
      <c r="T711" s="828"/>
      <c r="U711" s="828"/>
      <c r="V711" s="828"/>
      <c r="W711" s="828"/>
      <c r="X711" s="828"/>
      <c r="Y711" s="828"/>
      <c r="Z711" s="828"/>
      <c r="AA711" s="828"/>
    </row>
    <row r="712" spans="1:27" ht="15.75" customHeight="1">
      <c r="A712" s="828"/>
      <c r="B712" s="828"/>
      <c r="C712" s="828"/>
      <c r="D712" s="828"/>
      <c r="E712" s="828"/>
      <c r="F712" s="828"/>
      <c r="G712" s="828"/>
      <c r="H712" s="828"/>
      <c r="I712" s="828"/>
      <c r="J712" s="828"/>
      <c r="K712" s="828"/>
      <c r="L712" s="830"/>
      <c r="M712" s="829"/>
      <c r="N712" s="829"/>
      <c r="O712" s="828"/>
      <c r="P712" s="828"/>
      <c r="Q712" s="828"/>
      <c r="R712" s="828"/>
      <c r="S712" s="828"/>
      <c r="T712" s="828"/>
      <c r="U712" s="828"/>
      <c r="V712" s="828"/>
      <c r="W712" s="828"/>
      <c r="X712" s="828"/>
      <c r="Y712" s="828"/>
      <c r="Z712" s="828"/>
      <c r="AA712" s="828"/>
    </row>
    <row r="713" spans="1:27" ht="15.75" customHeight="1">
      <c r="A713" s="828"/>
      <c r="B713" s="828"/>
      <c r="C713" s="828"/>
      <c r="D713" s="828"/>
      <c r="E713" s="828"/>
      <c r="F713" s="828"/>
      <c r="G713" s="828"/>
      <c r="H713" s="828"/>
      <c r="I713" s="828"/>
      <c r="J713" s="828"/>
      <c r="K713" s="828"/>
      <c r="L713" s="830"/>
      <c r="M713" s="829"/>
      <c r="N713" s="829"/>
      <c r="O713" s="828"/>
      <c r="P713" s="828"/>
      <c r="Q713" s="828"/>
      <c r="R713" s="828"/>
      <c r="S713" s="828"/>
      <c r="T713" s="828"/>
      <c r="U713" s="828"/>
      <c r="V713" s="828"/>
      <c r="W713" s="828"/>
      <c r="X713" s="828"/>
      <c r="Y713" s="828"/>
      <c r="Z713" s="828"/>
      <c r="AA713" s="828"/>
    </row>
    <row r="714" spans="1:27" ht="15.75" customHeight="1">
      <c r="A714" s="828"/>
      <c r="B714" s="828"/>
      <c r="C714" s="828"/>
      <c r="D714" s="828"/>
      <c r="E714" s="828"/>
      <c r="F714" s="828"/>
      <c r="G714" s="828"/>
      <c r="H714" s="828"/>
      <c r="I714" s="828"/>
      <c r="J714" s="828"/>
      <c r="K714" s="828"/>
      <c r="L714" s="830"/>
      <c r="M714" s="829"/>
      <c r="N714" s="829"/>
      <c r="O714" s="828"/>
      <c r="P714" s="828"/>
      <c r="Q714" s="828"/>
      <c r="R714" s="828"/>
      <c r="S714" s="828"/>
      <c r="T714" s="828"/>
      <c r="U714" s="828"/>
      <c r="V714" s="828"/>
      <c r="W714" s="828"/>
      <c r="X714" s="828"/>
      <c r="Y714" s="828"/>
      <c r="Z714" s="828"/>
      <c r="AA714" s="828"/>
    </row>
    <row r="715" spans="1:27" ht="15.75" customHeight="1">
      <c r="A715" s="828"/>
      <c r="B715" s="828"/>
      <c r="C715" s="828"/>
      <c r="D715" s="828"/>
      <c r="E715" s="828"/>
      <c r="F715" s="828"/>
      <c r="G715" s="828"/>
      <c r="H715" s="828"/>
      <c r="I715" s="828"/>
      <c r="J715" s="828"/>
      <c r="K715" s="828"/>
      <c r="L715" s="830"/>
      <c r="M715" s="829"/>
      <c r="N715" s="829"/>
      <c r="O715" s="828"/>
      <c r="P715" s="828"/>
      <c r="Q715" s="828"/>
      <c r="R715" s="828"/>
      <c r="S715" s="828"/>
      <c r="T715" s="828"/>
      <c r="U715" s="828"/>
      <c r="V715" s="828"/>
      <c r="W715" s="828"/>
      <c r="X715" s="828"/>
      <c r="Y715" s="828"/>
      <c r="Z715" s="828"/>
      <c r="AA715" s="828"/>
    </row>
    <row r="716" spans="1:27" ht="15.75" customHeight="1">
      <c r="A716" s="828"/>
      <c r="B716" s="828"/>
      <c r="C716" s="828"/>
      <c r="D716" s="828"/>
      <c r="E716" s="828"/>
      <c r="F716" s="828"/>
      <c r="G716" s="828"/>
      <c r="H716" s="828"/>
      <c r="I716" s="828"/>
      <c r="J716" s="828"/>
      <c r="K716" s="828"/>
      <c r="L716" s="830"/>
      <c r="M716" s="829"/>
      <c r="N716" s="829"/>
      <c r="O716" s="828"/>
      <c r="P716" s="828"/>
      <c r="Q716" s="828"/>
      <c r="R716" s="828"/>
      <c r="S716" s="828"/>
      <c r="T716" s="828"/>
      <c r="U716" s="828"/>
      <c r="V716" s="828"/>
      <c r="W716" s="828"/>
      <c r="X716" s="828"/>
      <c r="Y716" s="828"/>
      <c r="Z716" s="828"/>
      <c r="AA716" s="828"/>
    </row>
    <row r="717" spans="1:27" ht="15.75" customHeight="1">
      <c r="A717" s="828"/>
      <c r="B717" s="828"/>
      <c r="C717" s="828"/>
      <c r="D717" s="828"/>
      <c r="E717" s="828"/>
      <c r="F717" s="828"/>
      <c r="G717" s="828"/>
      <c r="H717" s="828"/>
      <c r="I717" s="828"/>
      <c r="J717" s="828"/>
      <c r="K717" s="828"/>
      <c r="L717" s="830"/>
      <c r="M717" s="829"/>
      <c r="N717" s="829"/>
      <c r="O717" s="828"/>
      <c r="P717" s="828"/>
      <c r="Q717" s="828"/>
      <c r="R717" s="828"/>
      <c r="S717" s="828"/>
      <c r="T717" s="828"/>
      <c r="U717" s="828"/>
      <c r="V717" s="828"/>
      <c r="W717" s="828"/>
      <c r="X717" s="828"/>
      <c r="Y717" s="828"/>
      <c r="Z717" s="828"/>
      <c r="AA717" s="828"/>
    </row>
    <row r="718" spans="1:27" ht="15.75" customHeight="1">
      <c r="A718" s="828"/>
      <c r="B718" s="828"/>
      <c r="C718" s="828"/>
      <c r="D718" s="828"/>
      <c r="E718" s="828"/>
      <c r="F718" s="828"/>
      <c r="G718" s="828"/>
      <c r="H718" s="828"/>
      <c r="I718" s="828"/>
      <c r="J718" s="828"/>
      <c r="K718" s="828"/>
      <c r="L718" s="830"/>
      <c r="M718" s="829"/>
      <c r="N718" s="829"/>
      <c r="O718" s="828"/>
      <c r="P718" s="828"/>
      <c r="Q718" s="828"/>
      <c r="R718" s="828"/>
      <c r="S718" s="828"/>
      <c r="T718" s="828"/>
      <c r="U718" s="828"/>
      <c r="V718" s="828"/>
      <c r="W718" s="828"/>
      <c r="X718" s="828"/>
      <c r="Y718" s="828"/>
      <c r="Z718" s="828"/>
      <c r="AA718" s="828"/>
    </row>
    <row r="719" spans="1:27" ht="15.75" customHeight="1">
      <c r="A719" s="828"/>
      <c r="B719" s="828"/>
      <c r="C719" s="828"/>
      <c r="D719" s="828"/>
      <c r="E719" s="828"/>
      <c r="F719" s="828"/>
      <c r="G719" s="828"/>
      <c r="H719" s="828"/>
      <c r="I719" s="828"/>
      <c r="J719" s="828"/>
      <c r="K719" s="828"/>
      <c r="L719" s="830"/>
      <c r="M719" s="829"/>
      <c r="N719" s="829"/>
      <c r="O719" s="828"/>
      <c r="P719" s="828"/>
      <c r="Q719" s="828"/>
      <c r="R719" s="828"/>
      <c r="S719" s="828"/>
      <c r="T719" s="828"/>
      <c r="U719" s="828"/>
      <c r="V719" s="828"/>
      <c r="W719" s="828"/>
      <c r="X719" s="828"/>
      <c r="Y719" s="828"/>
      <c r="Z719" s="828"/>
      <c r="AA719" s="828"/>
    </row>
    <row r="720" spans="1:27" ht="15.75" customHeight="1">
      <c r="A720" s="828"/>
      <c r="B720" s="828"/>
      <c r="C720" s="828"/>
      <c r="D720" s="828"/>
      <c r="E720" s="828"/>
      <c r="F720" s="828"/>
      <c r="G720" s="828"/>
      <c r="H720" s="828"/>
      <c r="I720" s="828"/>
      <c r="J720" s="828"/>
      <c r="K720" s="828"/>
      <c r="L720" s="830"/>
      <c r="M720" s="829"/>
      <c r="N720" s="829"/>
      <c r="O720" s="828"/>
      <c r="P720" s="828"/>
      <c r="Q720" s="828"/>
      <c r="R720" s="828"/>
      <c r="S720" s="828"/>
      <c r="T720" s="828"/>
      <c r="U720" s="828"/>
      <c r="V720" s="828"/>
      <c r="W720" s="828"/>
      <c r="X720" s="828"/>
      <c r="Y720" s="828"/>
      <c r="Z720" s="828"/>
      <c r="AA720" s="828"/>
    </row>
    <row r="721" spans="1:27" ht="15.75" customHeight="1">
      <c r="A721" s="828"/>
      <c r="B721" s="828"/>
      <c r="C721" s="828"/>
      <c r="D721" s="828"/>
      <c r="E721" s="828"/>
      <c r="F721" s="828"/>
      <c r="G721" s="828"/>
      <c r="H721" s="828"/>
      <c r="I721" s="828"/>
      <c r="J721" s="828"/>
      <c r="K721" s="828"/>
      <c r="L721" s="830"/>
      <c r="M721" s="829"/>
      <c r="N721" s="829"/>
      <c r="O721" s="828"/>
      <c r="P721" s="828"/>
      <c r="Q721" s="828"/>
      <c r="R721" s="828"/>
      <c r="S721" s="828"/>
      <c r="T721" s="828"/>
      <c r="U721" s="828"/>
      <c r="V721" s="828"/>
      <c r="W721" s="828"/>
      <c r="X721" s="828"/>
      <c r="Y721" s="828"/>
      <c r="Z721" s="828"/>
      <c r="AA721" s="828"/>
    </row>
    <row r="722" spans="1:27" ht="15.75" customHeight="1">
      <c r="A722" s="828"/>
      <c r="B722" s="828"/>
      <c r="C722" s="828"/>
      <c r="D722" s="828"/>
      <c r="E722" s="828"/>
      <c r="F722" s="828"/>
      <c r="G722" s="828"/>
      <c r="H722" s="828"/>
      <c r="I722" s="828"/>
      <c r="J722" s="828"/>
      <c r="K722" s="828"/>
      <c r="L722" s="830"/>
      <c r="M722" s="829"/>
      <c r="N722" s="829"/>
      <c r="O722" s="828"/>
      <c r="P722" s="828"/>
      <c r="Q722" s="828"/>
      <c r="R722" s="828"/>
      <c r="S722" s="828"/>
      <c r="T722" s="828"/>
      <c r="U722" s="828"/>
      <c r="V722" s="828"/>
      <c r="W722" s="828"/>
      <c r="X722" s="828"/>
      <c r="Y722" s="828"/>
      <c r="Z722" s="828"/>
      <c r="AA722" s="828"/>
    </row>
    <row r="723" spans="1:27" ht="15.75" customHeight="1">
      <c r="A723" s="828"/>
      <c r="B723" s="828"/>
      <c r="C723" s="828"/>
      <c r="D723" s="828"/>
      <c r="E723" s="828"/>
      <c r="F723" s="828"/>
      <c r="G723" s="828"/>
      <c r="H723" s="828"/>
      <c r="I723" s="828"/>
      <c r="J723" s="828"/>
      <c r="K723" s="828"/>
      <c r="L723" s="830"/>
      <c r="M723" s="829"/>
      <c r="N723" s="829"/>
      <c r="O723" s="828"/>
      <c r="P723" s="828"/>
      <c r="Q723" s="828"/>
      <c r="R723" s="828"/>
      <c r="S723" s="828"/>
      <c r="T723" s="828"/>
      <c r="U723" s="828"/>
      <c r="V723" s="828"/>
      <c r="W723" s="828"/>
      <c r="X723" s="828"/>
      <c r="Y723" s="828"/>
      <c r="Z723" s="828"/>
      <c r="AA723" s="828"/>
    </row>
    <row r="724" spans="1:27" ht="15.75" customHeight="1">
      <c r="A724" s="828"/>
      <c r="B724" s="828"/>
      <c r="C724" s="828"/>
      <c r="D724" s="828"/>
      <c r="E724" s="828"/>
      <c r="F724" s="828"/>
      <c r="G724" s="828"/>
      <c r="H724" s="828"/>
      <c r="I724" s="828"/>
      <c r="J724" s="828"/>
      <c r="K724" s="828"/>
      <c r="L724" s="830"/>
      <c r="M724" s="829"/>
      <c r="N724" s="829"/>
      <c r="O724" s="828"/>
      <c r="P724" s="828"/>
      <c r="Q724" s="828"/>
      <c r="R724" s="828"/>
      <c r="S724" s="828"/>
      <c r="T724" s="828"/>
      <c r="U724" s="828"/>
      <c r="V724" s="828"/>
      <c r="W724" s="828"/>
      <c r="X724" s="828"/>
      <c r="Y724" s="828"/>
      <c r="Z724" s="828"/>
      <c r="AA724" s="828"/>
    </row>
    <row r="725" spans="1:27" ht="15.75" customHeight="1">
      <c r="A725" s="828"/>
      <c r="B725" s="828"/>
      <c r="C725" s="828"/>
      <c r="D725" s="828"/>
      <c r="E725" s="828"/>
      <c r="F725" s="828"/>
      <c r="G725" s="828"/>
      <c r="H725" s="828"/>
      <c r="I725" s="828"/>
      <c r="J725" s="828"/>
      <c r="K725" s="828"/>
      <c r="L725" s="830"/>
      <c r="M725" s="829"/>
      <c r="N725" s="829"/>
      <c r="O725" s="828"/>
      <c r="P725" s="828"/>
      <c r="Q725" s="828"/>
      <c r="R725" s="828"/>
      <c r="S725" s="828"/>
      <c r="T725" s="828"/>
      <c r="U725" s="828"/>
      <c r="V725" s="828"/>
      <c r="W725" s="828"/>
      <c r="X725" s="828"/>
      <c r="Y725" s="828"/>
      <c r="Z725" s="828"/>
      <c r="AA725" s="828"/>
    </row>
    <row r="726" spans="1:27" ht="15.75" customHeight="1">
      <c r="A726" s="828"/>
      <c r="B726" s="828"/>
      <c r="C726" s="828"/>
      <c r="D726" s="828"/>
      <c r="E726" s="828"/>
      <c r="F726" s="828"/>
      <c r="G726" s="828"/>
      <c r="H726" s="828"/>
      <c r="I726" s="828"/>
      <c r="J726" s="828"/>
      <c r="K726" s="828"/>
      <c r="L726" s="830"/>
      <c r="M726" s="829"/>
      <c r="N726" s="829"/>
      <c r="O726" s="828"/>
      <c r="P726" s="828"/>
      <c r="Q726" s="828"/>
      <c r="R726" s="828"/>
      <c r="S726" s="828"/>
      <c r="T726" s="828"/>
      <c r="U726" s="828"/>
      <c r="V726" s="828"/>
      <c r="W726" s="828"/>
      <c r="X726" s="828"/>
      <c r="Y726" s="828"/>
      <c r="Z726" s="828"/>
      <c r="AA726" s="828"/>
    </row>
    <row r="727" spans="1:27" ht="15.75" customHeight="1">
      <c r="A727" s="828"/>
      <c r="B727" s="828"/>
      <c r="C727" s="828"/>
      <c r="D727" s="828"/>
      <c r="E727" s="828"/>
      <c r="F727" s="828"/>
      <c r="G727" s="828"/>
      <c r="H727" s="828"/>
      <c r="I727" s="828"/>
      <c r="J727" s="828"/>
      <c r="K727" s="828"/>
      <c r="L727" s="830"/>
      <c r="M727" s="829"/>
      <c r="N727" s="829"/>
      <c r="O727" s="828"/>
      <c r="P727" s="828"/>
      <c r="Q727" s="828"/>
      <c r="R727" s="828"/>
      <c r="S727" s="828"/>
      <c r="T727" s="828"/>
      <c r="U727" s="828"/>
      <c r="V727" s="828"/>
      <c r="W727" s="828"/>
      <c r="X727" s="828"/>
      <c r="Y727" s="828"/>
      <c r="Z727" s="828"/>
      <c r="AA727" s="828"/>
    </row>
    <row r="728" spans="1:27" ht="15.75" customHeight="1">
      <c r="A728" s="828"/>
      <c r="B728" s="828"/>
      <c r="C728" s="828"/>
      <c r="D728" s="828"/>
      <c r="E728" s="828"/>
      <c r="F728" s="828"/>
      <c r="G728" s="828"/>
      <c r="H728" s="828"/>
      <c r="I728" s="828"/>
      <c r="J728" s="828"/>
      <c r="K728" s="828"/>
      <c r="L728" s="830"/>
      <c r="M728" s="829"/>
      <c r="N728" s="829"/>
      <c r="O728" s="828"/>
      <c r="P728" s="828"/>
      <c r="Q728" s="828"/>
      <c r="R728" s="828"/>
      <c r="S728" s="828"/>
      <c r="T728" s="828"/>
      <c r="U728" s="828"/>
      <c r="V728" s="828"/>
      <c r="W728" s="828"/>
      <c r="X728" s="828"/>
      <c r="Y728" s="828"/>
      <c r="Z728" s="828"/>
      <c r="AA728" s="828"/>
    </row>
    <row r="729" spans="1:27" ht="15.75" customHeight="1">
      <c r="A729" s="828"/>
      <c r="B729" s="828"/>
      <c r="C729" s="828"/>
      <c r="D729" s="828"/>
      <c r="E729" s="828"/>
      <c r="F729" s="828"/>
      <c r="G729" s="828"/>
      <c r="H729" s="828"/>
      <c r="I729" s="828"/>
      <c r="J729" s="828"/>
      <c r="K729" s="828"/>
      <c r="L729" s="830"/>
      <c r="M729" s="829"/>
      <c r="N729" s="829"/>
      <c r="O729" s="828"/>
      <c r="P729" s="828"/>
      <c r="Q729" s="828"/>
      <c r="R729" s="828"/>
      <c r="S729" s="828"/>
      <c r="T729" s="828"/>
      <c r="U729" s="828"/>
      <c r="V729" s="828"/>
      <c r="W729" s="828"/>
      <c r="X729" s="828"/>
      <c r="Y729" s="828"/>
      <c r="Z729" s="828"/>
      <c r="AA729" s="828"/>
    </row>
    <row r="730" spans="1:27" ht="15.75" customHeight="1">
      <c r="A730" s="828"/>
      <c r="B730" s="828"/>
      <c r="C730" s="828"/>
      <c r="D730" s="828"/>
      <c r="E730" s="828"/>
      <c r="F730" s="828"/>
      <c r="G730" s="828"/>
      <c r="H730" s="828"/>
      <c r="I730" s="828"/>
      <c r="J730" s="828"/>
      <c r="K730" s="828"/>
      <c r="L730" s="830"/>
      <c r="M730" s="829"/>
      <c r="N730" s="829"/>
      <c r="O730" s="828"/>
      <c r="P730" s="828"/>
      <c r="Q730" s="828"/>
      <c r="R730" s="828"/>
      <c r="S730" s="828"/>
      <c r="T730" s="828"/>
      <c r="U730" s="828"/>
      <c r="V730" s="828"/>
      <c r="W730" s="828"/>
      <c r="X730" s="828"/>
      <c r="Y730" s="828"/>
      <c r="Z730" s="828"/>
      <c r="AA730" s="828"/>
    </row>
    <row r="731" spans="1:27" ht="15.75" customHeight="1">
      <c r="A731" s="828"/>
      <c r="B731" s="828"/>
      <c r="C731" s="828"/>
      <c r="D731" s="828"/>
      <c r="E731" s="828"/>
      <c r="F731" s="828"/>
      <c r="G731" s="828"/>
      <c r="H731" s="828"/>
      <c r="I731" s="828"/>
      <c r="J731" s="828"/>
      <c r="K731" s="828"/>
      <c r="L731" s="830"/>
      <c r="M731" s="829"/>
      <c r="N731" s="829"/>
      <c r="O731" s="828"/>
      <c r="P731" s="828"/>
      <c r="Q731" s="828"/>
      <c r="R731" s="828"/>
      <c r="S731" s="828"/>
      <c r="T731" s="828"/>
      <c r="U731" s="828"/>
      <c r="V731" s="828"/>
      <c r="W731" s="828"/>
      <c r="X731" s="828"/>
      <c r="Y731" s="828"/>
      <c r="Z731" s="828"/>
      <c r="AA731" s="828"/>
    </row>
    <row r="732" spans="1:27" ht="15.75" customHeight="1">
      <c r="A732" s="828"/>
      <c r="B732" s="828"/>
      <c r="C732" s="828"/>
      <c r="D732" s="828"/>
      <c r="E732" s="828"/>
      <c r="F732" s="828"/>
      <c r="G732" s="828"/>
      <c r="H732" s="828"/>
      <c r="I732" s="828"/>
      <c r="J732" s="828"/>
      <c r="K732" s="828"/>
      <c r="L732" s="830"/>
      <c r="M732" s="829"/>
      <c r="N732" s="829"/>
      <c r="O732" s="828"/>
      <c r="P732" s="828"/>
      <c r="Q732" s="828"/>
      <c r="R732" s="828"/>
      <c r="S732" s="828"/>
      <c r="T732" s="828"/>
      <c r="U732" s="828"/>
      <c r="V732" s="828"/>
      <c r="W732" s="828"/>
      <c r="X732" s="828"/>
      <c r="Y732" s="828"/>
      <c r="Z732" s="828"/>
      <c r="AA732" s="828"/>
    </row>
    <row r="733" spans="1:27" ht="15.75" customHeight="1">
      <c r="A733" s="828"/>
      <c r="B733" s="828"/>
      <c r="C733" s="828"/>
      <c r="D733" s="828"/>
      <c r="E733" s="828"/>
      <c r="F733" s="828"/>
      <c r="G733" s="828"/>
      <c r="H733" s="828"/>
      <c r="I733" s="828"/>
      <c r="J733" s="828"/>
      <c r="K733" s="828"/>
      <c r="L733" s="830"/>
      <c r="M733" s="829"/>
      <c r="N733" s="829"/>
      <c r="O733" s="828"/>
      <c r="P733" s="828"/>
      <c r="Q733" s="828"/>
      <c r="R733" s="828"/>
      <c r="S733" s="828"/>
      <c r="T733" s="828"/>
      <c r="U733" s="828"/>
      <c r="V733" s="828"/>
      <c r="W733" s="828"/>
      <c r="X733" s="828"/>
      <c r="Y733" s="828"/>
      <c r="Z733" s="828"/>
      <c r="AA733" s="828"/>
    </row>
    <row r="734" spans="1:27" ht="15.75" customHeight="1">
      <c r="A734" s="828"/>
      <c r="B734" s="828"/>
      <c r="C734" s="828"/>
      <c r="D734" s="828"/>
      <c r="E734" s="828"/>
      <c r="F734" s="828"/>
      <c r="G734" s="828"/>
      <c r="H734" s="828"/>
      <c r="I734" s="828"/>
      <c r="J734" s="828"/>
      <c r="K734" s="828"/>
      <c r="L734" s="830"/>
      <c r="M734" s="829"/>
      <c r="N734" s="829"/>
      <c r="O734" s="828"/>
      <c r="P734" s="828"/>
      <c r="Q734" s="828"/>
      <c r="R734" s="828"/>
      <c r="S734" s="828"/>
      <c r="T734" s="828"/>
      <c r="U734" s="828"/>
      <c r="V734" s="828"/>
      <c r="W734" s="828"/>
      <c r="X734" s="828"/>
      <c r="Y734" s="828"/>
      <c r="Z734" s="828"/>
      <c r="AA734" s="828"/>
    </row>
    <row r="735" spans="1:27" ht="15.75" customHeight="1">
      <c r="A735" s="828"/>
      <c r="B735" s="828"/>
      <c r="C735" s="828"/>
      <c r="D735" s="828"/>
      <c r="E735" s="828"/>
      <c r="F735" s="828"/>
      <c r="G735" s="828"/>
      <c r="H735" s="828"/>
      <c r="I735" s="828"/>
      <c r="J735" s="828"/>
      <c r="K735" s="828"/>
      <c r="L735" s="830"/>
      <c r="M735" s="829"/>
      <c r="N735" s="829"/>
      <c r="O735" s="828"/>
      <c r="P735" s="828"/>
      <c r="Q735" s="828"/>
      <c r="R735" s="828"/>
      <c r="S735" s="828"/>
      <c r="T735" s="828"/>
      <c r="U735" s="828"/>
      <c r="V735" s="828"/>
      <c r="W735" s="828"/>
      <c r="X735" s="828"/>
      <c r="Y735" s="828"/>
      <c r="Z735" s="828"/>
      <c r="AA735" s="828"/>
    </row>
    <row r="736" spans="1:27" ht="15.75" customHeight="1">
      <c r="A736" s="828"/>
      <c r="B736" s="828"/>
      <c r="C736" s="828"/>
      <c r="D736" s="828"/>
      <c r="E736" s="828"/>
      <c r="F736" s="828"/>
      <c r="G736" s="828"/>
      <c r="H736" s="828"/>
      <c r="I736" s="828"/>
      <c r="J736" s="828"/>
      <c r="K736" s="828"/>
      <c r="L736" s="830"/>
      <c r="M736" s="829"/>
      <c r="N736" s="829"/>
      <c r="O736" s="828"/>
      <c r="P736" s="828"/>
      <c r="Q736" s="828"/>
      <c r="R736" s="828"/>
      <c r="S736" s="828"/>
      <c r="T736" s="828"/>
      <c r="U736" s="828"/>
      <c r="V736" s="828"/>
      <c r="W736" s="828"/>
      <c r="X736" s="828"/>
      <c r="Y736" s="828"/>
      <c r="Z736" s="828"/>
      <c r="AA736" s="828"/>
    </row>
    <row r="737" spans="1:27" ht="15.75" customHeight="1">
      <c r="A737" s="828"/>
      <c r="B737" s="828"/>
      <c r="C737" s="828"/>
      <c r="D737" s="828"/>
      <c r="E737" s="828"/>
      <c r="F737" s="828"/>
      <c r="G737" s="828"/>
      <c r="H737" s="828"/>
      <c r="I737" s="828"/>
      <c r="J737" s="828"/>
      <c r="K737" s="828"/>
      <c r="L737" s="830"/>
      <c r="M737" s="829"/>
      <c r="N737" s="829"/>
      <c r="O737" s="828"/>
      <c r="P737" s="828"/>
      <c r="Q737" s="828"/>
      <c r="R737" s="828"/>
      <c r="S737" s="828"/>
      <c r="T737" s="828"/>
      <c r="U737" s="828"/>
      <c r="V737" s="828"/>
      <c r="W737" s="828"/>
      <c r="X737" s="828"/>
      <c r="Y737" s="828"/>
      <c r="Z737" s="828"/>
      <c r="AA737" s="828"/>
    </row>
    <row r="738" spans="1:27" ht="15.75" customHeight="1">
      <c r="A738" s="828"/>
      <c r="B738" s="828"/>
      <c r="C738" s="828"/>
      <c r="D738" s="828"/>
      <c r="E738" s="828"/>
      <c r="F738" s="828"/>
      <c r="G738" s="828"/>
      <c r="H738" s="828"/>
      <c r="I738" s="828"/>
      <c r="J738" s="828"/>
      <c r="K738" s="828"/>
      <c r="L738" s="830"/>
      <c r="M738" s="829"/>
      <c r="N738" s="829"/>
      <c r="O738" s="828"/>
      <c r="P738" s="828"/>
      <c r="Q738" s="828"/>
      <c r="R738" s="828"/>
      <c r="S738" s="828"/>
      <c r="T738" s="828"/>
      <c r="U738" s="828"/>
      <c r="V738" s="828"/>
      <c r="W738" s="828"/>
      <c r="X738" s="828"/>
      <c r="Y738" s="828"/>
      <c r="Z738" s="828"/>
      <c r="AA738" s="828"/>
    </row>
    <row r="739" spans="1:27" ht="15.75" customHeight="1">
      <c r="A739" s="828"/>
      <c r="B739" s="828"/>
      <c r="C739" s="828"/>
      <c r="D739" s="828"/>
      <c r="E739" s="828"/>
      <c r="F739" s="828"/>
      <c r="G739" s="828"/>
      <c r="H739" s="828"/>
      <c r="I739" s="828"/>
      <c r="J739" s="828"/>
      <c r="K739" s="828"/>
      <c r="L739" s="830"/>
      <c r="M739" s="829"/>
      <c r="N739" s="829"/>
      <c r="O739" s="828"/>
      <c r="P739" s="828"/>
      <c r="Q739" s="828"/>
      <c r="R739" s="828"/>
      <c r="S739" s="828"/>
      <c r="T739" s="828"/>
      <c r="U739" s="828"/>
      <c r="V739" s="828"/>
      <c r="W739" s="828"/>
      <c r="X739" s="828"/>
      <c r="Y739" s="828"/>
      <c r="Z739" s="828"/>
      <c r="AA739" s="828"/>
    </row>
    <row r="740" spans="1:27" ht="15.75" customHeight="1">
      <c r="A740" s="828"/>
      <c r="B740" s="828"/>
      <c r="C740" s="828"/>
      <c r="D740" s="828"/>
      <c r="E740" s="828"/>
      <c r="F740" s="828"/>
      <c r="G740" s="828"/>
      <c r="H740" s="828"/>
      <c r="I740" s="828"/>
      <c r="J740" s="828"/>
      <c r="K740" s="828"/>
      <c r="L740" s="830"/>
      <c r="M740" s="829"/>
      <c r="N740" s="829"/>
      <c r="O740" s="828"/>
      <c r="P740" s="828"/>
      <c r="Q740" s="828"/>
      <c r="R740" s="828"/>
      <c r="S740" s="828"/>
      <c r="T740" s="828"/>
      <c r="U740" s="828"/>
      <c r="V740" s="828"/>
      <c r="W740" s="828"/>
      <c r="X740" s="828"/>
      <c r="Y740" s="828"/>
      <c r="Z740" s="828"/>
      <c r="AA740" s="828"/>
    </row>
    <row r="741" spans="1:27" ht="15.75" customHeight="1">
      <c r="A741" s="828"/>
      <c r="B741" s="828"/>
      <c r="C741" s="828"/>
      <c r="D741" s="828"/>
      <c r="E741" s="828"/>
      <c r="F741" s="828"/>
      <c r="G741" s="828"/>
      <c r="H741" s="828"/>
      <c r="I741" s="828"/>
      <c r="J741" s="828"/>
      <c r="K741" s="828"/>
      <c r="L741" s="830"/>
      <c r="M741" s="829"/>
      <c r="N741" s="829"/>
      <c r="O741" s="828"/>
      <c r="P741" s="828"/>
      <c r="Q741" s="828"/>
      <c r="R741" s="828"/>
      <c r="S741" s="828"/>
      <c r="T741" s="828"/>
      <c r="U741" s="828"/>
      <c r="V741" s="828"/>
      <c r="W741" s="828"/>
      <c r="X741" s="828"/>
      <c r="Y741" s="828"/>
      <c r="Z741" s="828"/>
      <c r="AA741" s="828"/>
    </row>
    <row r="742" spans="1:27" ht="15.75" customHeight="1">
      <c r="A742" s="828"/>
      <c r="B742" s="828"/>
      <c r="C742" s="828"/>
      <c r="D742" s="828"/>
      <c r="E742" s="828"/>
      <c r="F742" s="828"/>
      <c r="G742" s="828"/>
      <c r="H742" s="828"/>
      <c r="I742" s="828"/>
      <c r="J742" s="828"/>
      <c r="K742" s="828"/>
      <c r="L742" s="830"/>
      <c r="M742" s="829"/>
      <c r="N742" s="829"/>
      <c r="O742" s="828"/>
      <c r="P742" s="828"/>
      <c r="Q742" s="828"/>
      <c r="R742" s="828"/>
      <c r="S742" s="828"/>
      <c r="T742" s="828"/>
      <c r="U742" s="828"/>
      <c r="V742" s="828"/>
      <c r="W742" s="828"/>
      <c r="X742" s="828"/>
      <c r="Y742" s="828"/>
      <c r="Z742" s="828"/>
      <c r="AA742" s="828"/>
    </row>
    <row r="743" spans="1:27" ht="15.75" customHeight="1">
      <c r="A743" s="828"/>
      <c r="B743" s="828"/>
      <c r="C743" s="828"/>
      <c r="D743" s="828"/>
      <c r="E743" s="828"/>
      <c r="F743" s="828"/>
      <c r="G743" s="828"/>
      <c r="H743" s="828"/>
      <c r="I743" s="828"/>
      <c r="J743" s="828"/>
      <c r="K743" s="828"/>
      <c r="L743" s="830"/>
      <c r="M743" s="829"/>
      <c r="N743" s="829"/>
      <c r="O743" s="828"/>
      <c r="P743" s="828"/>
      <c r="Q743" s="828"/>
      <c r="R743" s="828"/>
      <c r="S743" s="828"/>
      <c r="T743" s="828"/>
      <c r="U743" s="828"/>
      <c r="V743" s="828"/>
      <c r="W743" s="828"/>
      <c r="X743" s="828"/>
      <c r="Y743" s="828"/>
      <c r="Z743" s="828"/>
      <c r="AA743" s="828"/>
    </row>
    <row r="744" spans="1:27" ht="15.75" customHeight="1">
      <c r="A744" s="828"/>
      <c r="B744" s="828"/>
      <c r="C744" s="828"/>
      <c r="D744" s="828"/>
      <c r="E744" s="828"/>
      <c r="F744" s="828"/>
      <c r="G744" s="828"/>
      <c r="H744" s="828"/>
      <c r="I744" s="828"/>
      <c r="J744" s="828"/>
      <c r="K744" s="828"/>
      <c r="L744" s="830"/>
      <c r="M744" s="829"/>
      <c r="N744" s="829"/>
      <c r="O744" s="828"/>
      <c r="P744" s="828"/>
      <c r="Q744" s="828"/>
      <c r="R744" s="828"/>
      <c r="S744" s="828"/>
      <c r="T744" s="828"/>
      <c r="U744" s="828"/>
      <c r="V744" s="828"/>
      <c r="W744" s="828"/>
      <c r="X744" s="828"/>
      <c r="Y744" s="828"/>
      <c r="Z744" s="828"/>
      <c r="AA744" s="828"/>
    </row>
    <row r="745" spans="1:27" ht="15.75" customHeight="1">
      <c r="A745" s="828"/>
      <c r="B745" s="828"/>
      <c r="C745" s="828"/>
      <c r="D745" s="828"/>
      <c r="E745" s="828"/>
      <c r="F745" s="828"/>
      <c r="G745" s="828"/>
      <c r="H745" s="828"/>
      <c r="I745" s="828"/>
      <c r="J745" s="828"/>
      <c r="K745" s="828"/>
      <c r="L745" s="830"/>
      <c r="M745" s="829"/>
      <c r="N745" s="829"/>
      <c r="O745" s="828"/>
      <c r="P745" s="828"/>
      <c r="Q745" s="828"/>
      <c r="R745" s="828"/>
      <c r="S745" s="828"/>
      <c r="T745" s="828"/>
      <c r="U745" s="828"/>
      <c r="V745" s="828"/>
      <c r="W745" s="828"/>
      <c r="X745" s="828"/>
      <c r="Y745" s="828"/>
      <c r="Z745" s="828"/>
      <c r="AA745" s="828"/>
    </row>
    <row r="746" spans="1:27" ht="15.75" customHeight="1">
      <c r="A746" s="828"/>
      <c r="B746" s="828"/>
      <c r="C746" s="828"/>
      <c r="D746" s="828"/>
      <c r="E746" s="828"/>
      <c r="F746" s="828"/>
      <c r="G746" s="828"/>
      <c r="H746" s="828"/>
      <c r="I746" s="828"/>
      <c r="J746" s="828"/>
      <c r="K746" s="828"/>
      <c r="L746" s="830"/>
      <c r="M746" s="829"/>
      <c r="N746" s="829"/>
      <c r="O746" s="828"/>
      <c r="P746" s="828"/>
      <c r="Q746" s="828"/>
      <c r="R746" s="828"/>
      <c r="S746" s="828"/>
      <c r="T746" s="828"/>
      <c r="U746" s="828"/>
      <c r="V746" s="828"/>
      <c r="W746" s="828"/>
      <c r="X746" s="828"/>
      <c r="Y746" s="828"/>
      <c r="Z746" s="828"/>
      <c r="AA746" s="828"/>
    </row>
    <row r="747" spans="1:27" ht="15.75" customHeight="1">
      <c r="A747" s="828"/>
      <c r="B747" s="828"/>
      <c r="C747" s="828"/>
      <c r="D747" s="828"/>
      <c r="E747" s="828"/>
      <c r="F747" s="828"/>
      <c r="G747" s="828"/>
      <c r="H747" s="828"/>
      <c r="I747" s="828"/>
      <c r="J747" s="828"/>
      <c r="K747" s="828"/>
      <c r="L747" s="830"/>
      <c r="M747" s="829"/>
      <c r="N747" s="829"/>
      <c r="O747" s="828"/>
      <c r="P747" s="828"/>
      <c r="Q747" s="828"/>
      <c r="R747" s="828"/>
      <c r="S747" s="828"/>
      <c r="T747" s="828"/>
      <c r="U747" s="828"/>
      <c r="V747" s="828"/>
      <c r="W747" s="828"/>
      <c r="X747" s="828"/>
      <c r="Y747" s="828"/>
      <c r="Z747" s="828"/>
      <c r="AA747" s="828"/>
    </row>
    <row r="748" spans="1:27" ht="15.75" customHeight="1">
      <c r="A748" s="828"/>
      <c r="B748" s="828"/>
      <c r="C748" s="828"/>
      <c r="D748" s="828"/>
      <c r="E748" s="828"/>
      <c r="F748" s="828"/>
      <c r="G748" s="828"/>
      <c r="H748" s="828"/>
      <c r="I748" s="828"/>
      <c r="J748" s="828"/>
      <c r="K748" s="828"/>
      <c r="L748" s="830"/>
      <c r="M748" s="829"/>
      <c r="N748" s="829"/>
      <c r="O748" s="828"/>
      <c r="P748" s="828"/>
      <c r="Q748" s="828"/>
      <c r="R748" s="828"/>
      <c r="S748" s="828"/>
      <c r="T748" s="828"/>
      <c r="U748" s="828"/>
      <c r="V748" s="828"/>
      <c r="W748" s="828"/>
      <c r="X748" s="828"/>
      <c r="Y748" s="828"/>
      <c r="Z748" s="828"/>
      <c r="AA748" s="828"/>
    </row>
    <row r="749" spans="1:27" ht="15.75" customHeight="1">
      <c r="A749" s="828"/>
      <c r="B749" s="828"/>
      <c r="C749" s="828"/>
      <c r="D749" s="828"/>
      <c r="E749" s="828"/>
      <c r="F749" s="828"/>
      <c r="G749" s="828"/>
      <c r="H749" s="828"/>
      <c r="I749" s="828"/>
      <c r="J749" s="828"/>
      <c r="K749" s="828"/>
      <c r="L749" s="830"/>
      <c r="M749" s="829"/>
      <c r="N749" s="829"/>
      <c r="O749" s="828"/>
      <c r="P749" s="828"/>
      <c r="Q749" s="828"/>
      <c r="R749" s="828"/>
      <c r="S749" s="828"/>
      <c r="T749" s="828"/>
      <c r="U749" s="828"/>
      <c r="V749" s="828"/>
      <c r="W749" s="828"/>
      <c r="X749" s="828"/>
      <c r="Y749" s="828"/>
      <c r="Z749" s="828"/>
      <c r="AA749" s="828"/>
    </row>
    <row r="750" spans="1:27" ht="15.75" customHeight="1">
      <c r="A750" s="828"/>
      <c r="B750" s="828"/>
      <c r="C750" s="828"/>
      <c r="D750" s="828"/>
      <c r="E750" s="828"/>
      <c r="F750" s="828"/>
      <c r="G750" s="828"/>
      <c r="H750" s="828"/>
      <c r="I750" s="828"/>
      <c r="J750" s="828"/>
      <c r="K750" s="828"/>
      <c r="L750" s="830"/>
      <c r="M750" s="829"/>
      <c r="N750" s="829"/>
      <c r="O750" s="828"/>
      <c r="P750" s="828"/>
      <c r="Q750" s="828"/>
      <c r="R750" s="828"/>
      <c r="S750" s="828"/>
      <c r="T750" s="828"/>
      <c r="U750" s="828"/>
      <c r="V750" s="828"/>
      <c r="W750" s="828"/>
      <c r="X750" s="828"/>
      <c r="Y750" s="828"/>
      <c r="Z750" s="828"/>
      <c r="AA750" s="828"/>
    </row>
    <row r="751" spans="1:27" ht="15.75" customHeight="1">
      <c r="A751" s="828"/>
      <c r="B751" s="828"/>
      <c r="C751" s="828"/>
      <c r="D751" s="828"/>
      <c r="E751" s="828"/>
      <c r="F751" s="828"/>
      <c r="G751" s="828"/>
      <c r="H751" s="828"/>
      <c r="I751" s="828"/>
      <c r="J751" s="828"/>
      <c r="K751" s="828"/>
      <c r="L751" s="830"/>
      <c r="M751" s="829"/>
      <c r="N751" s="829"/>
      <c r="O751" s="828"/>
      <c r="P751" s="828"/>
      <c r="Q751" s="828"/>
      <c r="R751" s="828"/>
      <c r="S751" s="828"/>
      <c r="T751" s="828"/>
      <c r="U751" s="828"/>
      <c r="V751" s="828"/>
      <c r="W751" s="828"/>
      <c r="X751" s="828"/>
      <c r="Y751" s="828"/>
      <c r="Z751" s="828"/>
      <c r="AA751" s="828"/>
    </row>
    <row r="752" spans="1:27" ht="15.75" customHeight="1">
      <c r="A752" s="828"/>
      <c r="B752" s="828"/>
      <c r="C752" s="828"/>
      <c r="D752" s="828"/>
      <c r="E752" s="828"/>
      <c r="F752" s="828"/>
      <c r="G752" s="828"/>
      <c r="H752" s="828"/>
      <c r="I752" s="828"/>
      <c r="J752" s="828"/>
      <c r="K752" s="828"/>
      <c r="L752" s="830"/>
      <c r="M752" s="829"/>
      <c r="N752" s="829"/>
      <c r="O752" s="828"/>
      <c r="P752" s="828"/>
      <c r="Q752" s="828"/>
      <c r="R752" s="828"/>
      <c r="S752" s="828"/>
      <c r="T752" s="828"/>
      <c r="U752" s="828"/>
      <c r="V752" s="828"/>
      <c r="W752" s="828"/>
      <c r="X752" s="828"/>
      <c r="Y752" s="828"/>
      <c r="Z752" s="828"/>
      <c r="AA752" s="828"/>
    </row>
    <row r="753" spans="1:27" ht="15.75" customHeight="1">
      <c r="A753" s="828"/>
      <c r="B753" s="828"/>
      <c r="C753" s="828"/>
      <c r="D753" s="828"/>
      <c r="E753" s="828"/>
      <c r="F753" s="828"/>
      <c r="G753" s="828"/>
      <c r="H753" s="828"/>
      <c r="I753" s="828"/>
      <c r="J753" s="828"/>
      <c r="K753" s="828"/>
      <c r="L753" s="830"/>
      <c r="M753" s="829"/>
      <c r="N753" s="829"/>
      <c r="O753" s="828"/>
      <c r="P753" s="828"/>
      <c r="Q753" s="828"/>
      <c r="R753" s="828"/>
      <c r="S753" s="828"/>
      <c r="T753" s="828"/>
      <c r="U753" s="828"/>
      <c r="V753" s="828"/>
      <c r="W753" s="828"/>
      <c r="X753" s="828"/>
      <c r="Y753" s="828"/>
      <c r="Z753" s="828"/>
      <c r="AA753" s="828"/>
    </row>
    <row r="754" spans="1:27" ht="15.75" customHeight="1">
      <c r="A754" s="828"/>
      <c r="B754" s="828"/>
      <c r="C754" s="828"/>
      <c r="D754" s="828"/>
      <c r="E754" s="828"/>
      <c r="F754" s="828"/>
      <c r="G754" s="828"/>
      <c r="H754" s="828"/>
      <c r="I754" s="828"/>
      <c r="J754" s="828"/>
      <c r="K754" s="828"/>
      <c r="L754" s="830"/>
      <c r="M754" s="829"/>
      <c r="N754" s="829"/>
      <c r="O754" s="828"/>
      <c r="P754" s="828"/>
      <c r="Q754" s="828"/>
      <c r="R754" s="828"/>
      <c r="S754" s="828"/>
      <c r="T754" s="828"/>
      <c r="U754" s="828"/>
      <c r="V754" s="828"/>
      <c r="W754" s="828"/>
      <c r="X754" s="828"/>
      <c r="Y754" s="828"/>
      <c r="Z754" s="828"/>
      <c r="AA754" s="828"/>
    </row>
    <row r="755" spans="1:27" ht="15.75" customHeight="1">
      <c r="A755" s="828"/>
      <c r="B755" s="828"/>
      <c r="C755" s="828"/>
      <c r="D755" s="828"/>
      <c r="E755" s="828"/>
      <c r="F755" s="828"/>
      <c r="G755" s="828"/>
      <c r="H755" s="828"/>
      <c r="I755" s="828"/>
      <c r="J755" s="828"/>
      <c r="K755" s="828"/>
      <c r="L755" s="830"/>
      <c r="M755" s="829"/>
      <c r="N755" s="829"/>
      <c r="O755" s="828"/>
      <c r="P755" s="828"/>
      <c r="Q755" s="828"/>
      <c r="R755" s="828"/>
      <c r="S755" s="828"/>
      <c r="T755" s="828"/>
      <c r="U755" s="828"/>
      <c r="V755" s="828"/>
      <c r="W755" s="828"/>
      <c r="X755" s="828"/>
      <c r="Y755" s="828"/>
      <c r="Z755" s="828"/>
      <c r="AA755" s="828"/>
    </row>
    <row r="756" spans="1:27" ht="15.75" customHeight="1">
      <c r="A756" s="828"/>
      <c r="B756" s="828"/>
      <c r="C756" s="828"/>
      <c r="D756" s="828"/>
      <c r="E756" s="828"/>
      <c r="F756" s="828"/>
      <c r="G756" s="828"/>
      <c r="H756" s="828"/>
      <c r="I756" s="828"/>
      <c r="J756" s="828"/>
      <c r="K756" s="828"/>
      <c r="L756" s="830"/>
      <c r="M756" s="829"/>
      <c r="N756" s="829"/>
      <c r="O756" s="828"/>
      <c r="P756" s="828"/>
      <c r="Q756" s="828"/>
      <c r="R756" s="828"/>
      <c r="S756" s="828"/>
      <c r="T756" s="828"/>
      <c r="U756" s="828"/>
      <c r="V756" s="828"/>
      <c r="W756" s="828"/>
      <c r="X756" s="828"/>
      <c r="Y756" s="828"/>
      <c r="Z756" s="828"/>
      <c r="AA756" s="828"/>
    </row>
    <row r="757" spans="1:27" ht="15.75" customHeight="1">
      <c r="A757" s="828"/>
      <c r="B757" s="828"/>
      <c r="C757" s="828"/>
      <c r="D757" s="828"/>
      <c r="E757" s="828"/>
      <c r="F757" s="828"/>
      <c r="G757" s="828"/>
      <c r="H757" s="828"/>
      <c r="I757" s="828"/>
      <c r="J757" s="828"/>
      <c r="K757" s="828"/>
      <c r="L757" s="830"/>
      <c r="M757" s="829"/>
      <c r="N757" s="829"/>
      <c r="O757" s="828"/>
      <c r="P757" s="828"/>
      <c r="Q757" s="828"/>
      <c r="R757" s="828"/>
      <c r="S757" s="828"/>
      <c r="T757" s="828"/>
      <c r="U757" s="828"/>
      <c r="V757" s="828"/>
      <c r="W757" s="828"/>
      <c r="X757" s="828"/>
      <c r="Y757" s="828"/>
      <c r="Z757" s="828"/>
      <c r="AA757" s="828"/>
    </row>
    <row r="758" spans="1:27" ht="15.75" customHeight="1">
      <c r="A758" s="828"/>
      <c r="B758" s="828"/>
      <c r="C758" s="828"/>
      <c r="D758" s="828"/>
      <c r="E758" s="828"/>
      <c r="F758" s="828"/>
      <c r="G758" s="828"/>
      <c r="H758" s="828"/>
      <c r="I758" s="828"/>
      <c r="J758" s="828"/>
      <c r="K758" s="828"/>
      <c r="L758" s="830"/>
      <c r="M758" s="829"/>
      <c r="N758" s="829"/>
      <c r="O758" s="828"/>
      <c r="P758" s="828"/>
      <c r="Q758" s="828"/>
      <c r="R758" s="828"/>
      <c r="S758" s="828"/>
      <c r="T758" s="828"/>
      <c r="U758" s="828"/>
      <c r="V758" s="828"/>
      <c r="W758" s="828"/>
      <c r="X758" s="828"/>
      <c r="Y758" s="828"/>
      <c r="Z758" s="828"/>
      <c r="AA758" s="828"/>
    </row>
    <row r="759" spans="1:27" ht="15.75" customHeight="1">
      <c r="A759" s="828"/>
      <c r="B759" s="828"/>
      <c r="C759" s="828"/>
      <c r="D759" s="828"/>
      <c r="E759" s="828"/>
      <c r="F759" s="828"/>
      <c r="G759" s="828"/>
      <c r="H759" s="828"/>
      <c r="I759" s="828"/>
      <c r="J759" s="828"/>
      <c r="K759" s="828"/>
      <c r="L759" s="830"/>
      <c r="M759" s="829"/>
      <c r="N759" s="829"/>
      <c r="O759" s="828"/>
      <c r="P759" s="828"/>
      <c r="Q759" s="828"/>
      <c r="R759" s="828"/>
      <c r="S759" s="828"/>
      <c r="T759" s="828"/>
      <c r="U759" s="828"/>
      <c r="V759" s="828"/>
      <c r="W759" s="828"/>
      <c r="X759" s="828"/>
      <c r="Y759" s="828"/>
      <c r="Z759" s="828"/>
      <c r="AA759" s="828"/>
    </row>
    <row r="760" spans="1:27" ht="15.75" customHeight="1">
      <c r="A760" s="828"/>
      <c r="B760" s="828"/>
      <c r="C760" s="828"/>
      <c r="D760" s="828"/>
      <c r="E760" s="828"/>
      <c r="F760" s="828"/>
      <c r="G760" s="828"/>
      <c r="H760" s="828"/>
      <c r="I760" s="828"/>
      <c r="J760" s="828"/>
      <c r="K760" s="828"/>
      <c r="L760" s="830"/>
      <c r="M760" s="829"/>
      <c r="N760" s="829"/>
      <c r="O760" s="828"/>
      <c r="P760" s="828"/>
      <c r="Q760" s="828"/>
      <c r="R760" s="828"/>
      <c r="S760" s="828"/>
      <c r="T760" s="828"/>
      <c r="U760" s="828"/>
      <c r="V760" s="828"/>
      <c r="W760" s="828"/>
      <c r="X760" s="828"/>
      <c r="Y760" s="828"/>
      <c r="Z760" s="828"/>
      <c r="AA760" s="828"/>
    </row>
    <row r="761" spans="1:27" ht="15.75" customHeight="1">
      <c r="A761" s="828"/>
      <c r="B761" s="828"/>
      <c r="C761" s="828"/>
      <c r="D761" s="828"/>
      <c r="E761" s="828"/>
      <c r="F761" s="828"/>
      <c r="G761" s="828"/>
      <c r="H761" s="828"/>
      <c r="I761" s="828"/>
      <c r="J761" s="828"/>
      <c r="K761" s="828"/>
      <c r="L761" s="830"/>
      <c r="M761" s="829"/>
      <c r="N761" s="829"/>
      <c r="O761" s="828"/>
      <c r="P761" s="828"/>
      <c r="Q761" s="828"/>
      <c r="R761" s="828"/>
      <c r="S761" s="828"/>
      <c r="T761" s="828"/>
      <c r="U761" s="828"/>
      <c r="V761" s="828"/>
      <c r="W761" s="828"/>
      <c r="X761" s="828"/>
      <c r="Y761" s="828"/>
      <c r="Z761" s="828"/>
      <c r="AA761" s="828"/>
    </row>
    <row r="762" spans="1:27" ht="15.75" customHeight="1">
      <c r="A762" s="828"/>
      <c r="B762" s="828"/>
      <c r="C762" s="828"/>
      <c r="D762" s="828"/>
      <c r="E762" s="828"/>
      <c r="F762" s="828"/>
      <c r="G762" s="828"/>
      <c r="H762" s="828"/>
      <c r="I762" s="828"/>
      <c r="J762" s="828"/>
      <c r="K762" s="828"/>
      <c r="L762" s="830"/>
      <c r="M762" s="829"/>
      <c r="N762" s="829"/>
      <c r="O762" s="828"/>
      <c r="P762" s="828"/>
      <c r="Q762" s="828"/>
      <c r="R762" s="828"/>
      <c r="S762" s="828"/>
      <c r="T762" s="828"/>
      <c r="U762" s="828"/>
      <c r="V762" s="828"/>
      <c r="W762" s="828"/>
      <c r="X762" s="828"/>
      <c r="Y762" s="828"/>
      <c r="Z762" s="828"/>
      <c r="AA762" s="828"/>
    </row>
    <row r="763" spans="1:27" ht="15.75" customHeight="1">
      <c r="A763" s="828"/>
      <c r="B763" s="828"/>
      <c r="C763" s="828"/>
      <c r="D763" s="828"/>
      <c r="E763" s="828"/>
      <c r="F763" s="828"/>
      <c r="G763" s="828"/>
      <c r="H763" s="828"/>
      <c r="I763" s="828"/>
      <c r="J763" s="828"/>
      <c r="K763" s="828"/>
      <c r="L763" s="830"/>
      <c r="M763" s="829"/>
      <c r="N763" s="829"/>
      <c r="O763" s="828"/>
      <c r="P763" s="828"/>
      <c r="Q763" s="828"/>
      <c r="R763" s="828"/>
      <c r="S763" s="828"/>
      <c r="T763" s="828"/>
      <c r="U763" s="828"/>
      <c r="V763" s="828"/>
      <c r="W763" s="828"/>
      <c r="X763" s="828"/>
      <c r="Y763" s="828"/>
      <c r="Z763" s="828"/>
      <c r="AA763" s="828"/>
    </row>
    <row r="764" spans="1:27" ht="15.75" customHeight="1">
      <c r="A764" s="828"/>
      <c r="B764" s="828"/>
      <c r="C764" s="828"/>
      <c r="D764" s="828"/>
      <c r="E764" s="828"/>
      <c r="F764" s="828"/>
      <c r="G764" s="828"/>
      <c r="H764" s="828"/>
      <c r="I764" s="828"/>
      <c r="J764" s="828"/>
      <c r="K764" s="828"/>
      <c r="L764" s="830"/>
      <c r="M764" s="829"/>
      <c r="N764" s="829"/>
      <c r="O764" s="828"/>
      <c r="P764" s="828"/>
      <c r="Q764" s="828"/>
      <c r="R764" s="828"/>
      <c r="S764" s="828"/>
      <c r="T764" s="828"/>
      <c r="U764" s="828"/>
      <c r="V764" s="828"/>
      <c r="W764" s="828"/>
      <c r="X764" s="828"/>
      <c r="Y764" s="828"/>
      <c r="Z764" s="828"/>
      <c r="AA764" s="828"/>
    </row>
    <row r="765" spans="1:27" ht="15.75" customHeight="1">
      <c r="A765" s="828"/>
      <c r="B765" s="828"/>
      <c r="C765" s="828"/>
      <c r="D765" s="828"/>
      <c r="E765" s="828"/>
      <c r="F765" s="828"/>
      <c r="G765" s="828"/>
      <c r="H765" s="828"/>
      <c r="I765" s="828"/>
      <c r="J765" s="828"/>
      <c r="K765" s="828"/>
      <c r="L765" s="830"/>
      <c r="M765" s="829"/>
      <c r="N765" s="829"/>
      <c r="O765" s="828"/>
      <c r="P765" s="828"/>
      <c r="Q765" s="828"/>
      <c r="R765" s="828"/>
      <c r="S765" s="828"/>
      <c r="T765" s="828"/>
      <c r="U765" s="828"/>
      <c r="V765" s="828"/>
      <c r="W765" s="828"/>
      <c r="X765" s="828"/>
      <c r="Y765" s="828"/>
      <c r="Z765" s="828"/>
      <c r="AA765" s="828"/>
    </row>
    <row r="766" spans="1:27" ht="15.75" customHeight="1">
      <c r="A766" s="828"/>
      <c r="B766" s="828"/>
      <c r="C766" s="828"/>
      <c r="D766" s="828"/>
      <c r="E766" s="828"/>
      <c r="F766" s="828"/>
      <c r="G766" s="828"/>
      <c r="H766" s="828"/>
      <c r="I766" s="828"/>
      <c r="J766" s="828"/>
      <c r="K766" s="828"/>
      <c r="L766" s="830"/>
      <c r="M766" s="829"/>
      <c r="N766" s="829"/>
      <c r="O766" s="828"/>
      <c r="P766" s="828"/>
      <c r="Q766" s="828"/>
      <c r="R766" s="828"/>
      <c r="S766" s="828"/>
      <c r="T766" s="828"/>
      <c r="U766" s="828"/>
      <c r="V766" s="828"/>
      <c r="W766" s="828"/>
      <c r="X766" s="828"/>
      <c r="Y766" s="828"/>
      <c r="Z766" s="828"/>
      <c r="AA766" s="828"/>
    </row>
    <row r="767" spans="1:27" ht="15.75" customHeight="1">
      <c r="A767" s="828"/>
      <c r="B767" s="828"/>
      <c r="C767" s="828"/>
      <c r="D767" s="828"/>
      <c r="E767" s="828"/>
      <c r="F767" s="828"/>
      <c r="G767" s="828"/>
      <c r="H767" s="828"/>
      <c r="I767" s="828"/>
      <c r="J767" s="828"/>
      <c r="K767" s="828"/>
      <c r="L767" s="830"/>
      <c r="M767" s="829"/>
      <c r="N767" s="829"/>
      <c r="O767" s="828"/>
      <c r="P767" s="828"/>
      <c r="Q767" s="828"/>
      <c r="R767" s="828"/>
      <c r="S767" s="828"/>
      <c r="T767" s="828"/>
      <c r="U767" s="828"/>
      <c r="V767" s="828"/>
      <c r="W767" s="828"/>
      <c r="X767" s="828"/>
      <c r="Y767" s="828"/>
      <c r="Z767" s="828"/>
      <c r="AA767" s="828"/>
    </row>
    <row r="768" spans="1:27" ht="15.75" customHeight="1">
      <c r="A768" s="828"/>
      <c r="B768" s="828"/>
      <c r="C768" s="828"/>
      <c r="D768" s="828"/>
      <c r="E768" s="828"/>
      <c r="F768" s="828"/>
      <c r="G768" s="828"/>
      <c r="H768" s="828"/>
      <c r="I768" s="828"/>
      <c r="J768" s="828"/>
      <c r="K768" s="828"/>
      <c r="L768" s="830"/>
      <c r="M768" s="829"/>
      <c r="N768" s="829"/>
      <c r="O768" s="828"/>
      <c r="P768" s="828"/>
      <c r="Q768" s="828"/>
      <c r="R768" s="828"/>
      <c r="S768" s="828"/>
      <c r="T768" s="828"/>
      <c r="U768" s="828"/>
      <c r="V768" s="828"/>
      <c r="W768" s="828"/>
      <c r="X768" s="828"/>
      <c r="Y768" s="828"/>
      <c r="Z768" s="828"/>
      <c r="AA768" s="828"/>
    </row>
    <row r="769" spans="1:27" ht="15.75" customHeight="1">
      <c r="A769" s="828"/>
      <c r="B769" s="828"/>
      <c r="C769" s="828"/>
      <c r="D769" s="828"/>
      <c r="E769" s="828"/>
      <c r="F769" s="828"/>
      <c r="G769" s="828"/>
      <c r="H769" s="828"/>
      <c r="I769" s="828"/>
      <c r="J769" s="828"/>
      <c r="K769" s="828"/>
      <c r="L769" s="830"/>
      <c r="M769" s="829"/>
      <c r="N769" s="829"/>
      <c r="O769" s="828"/>
      <c r="P769" s="828"/>
      <c r="Q769" s="828"/>
      <c r="R769" s="828"/>
      <c r="S769" s="828"/>
      <c r="T769" s="828"/>
      <c r="U769" s="828"/>
      <c r="V769" s="828"/>
      <c r="W769" s="828"/>
      <c r="X769" s="828"/>
      <c r="Y769" s="828"/>
      <c r="Z769" s="828"/>
      <c r="AA769" s="828"/>
    </row>
    <row r="770" spans="1:27" ht="15.75" customHeight="1">
      <c r="A770" s="828"/>
      <c r="B770" s="828"/>
      <c r="C770" s="828"/>
      <c r="D770" s="828"/>
      <c r="E770" s="828"/>
      <c r="F770" s="828"/>
      <c r="G770" s="828"/>
      <c r="H770" s="828"/>
      <c r="I770" s="828"/>
      <c r="J770" s="828"/>
      <c r="K770" s="828"/>
      <c r="L770" s="830"/>
      <c r="M770" s="829"/>
      <c r="N770" s="829"/>
      <c r="O770" s="828"/>
      <c r="P770" s="828"/>
      <c r="Q770" s="828"/>
      <c r="R770" s="828"/>
      <c r="S770" s="828"/>
      <c r="T770" s="828"/>
      <c r="U770" s="828"/>
      <c r="V770" s="828"/>
      <c r="W770" s="828"/>
      <c r="X770" s="828"/>
      <c r="Y770" s="828"/>
      <c r="Z770" s="828"/>
      <c r="AA770" s="828"/>
    </row>
    <row r="771" spans="1:27" ht="15.75" customHeight="1">
      <c r="A771" s="828"/>
      <c r="B771" s="828"/>
      <c r="C771" s="828"/>
      <c r="D771" s="828"/>
      <c r="E771" s="828"/>
      <c r="F771" s="828"/>
      <c r="G771" s="828"/>
      <c r="H771" s="828"/>
      <c r="I771" s="828"/>
      <c r="J771" s="828"/>
      <c r="K771" s="828"/>
      <c r="L771" s="830"/>
      <c r="M771" s="829"/>
      <c r="N771" s="829"/>
      <c r="O771" s="828"/>
      <c r="P771" s="828"/>
      <c r="Q771" s="828"/>
      <c r="R771" s="828"/>
      <c r="S771" s="828"/>
      <c r="T771" s="828"/>
      <c r="U771" s="828"/>
      <c r="V771" s="828"/>
      <c r="W771" s="828"/>
      <c r="X771" s="828"/>
      <c r="Y771" s="828"/>
      <c r="Z771" s="828"/>
      <c r="AA771" s="828"/>
    </row>
    <row r="772" spans="1:27" ht="15.75" customHeight="1">
      <c r="A772" s="828"/>
      <c r="B772" s="828"/>
      <c r="C772" s="828"/>
      <c r="D772" s="828"/>
      <c r="E772" s="828"/>
      <c r="F772" s="828"/>
      <c r="G772" s="828"/>
      <c r="H772" s="828"/>
      <c r="I772" s="828"/>
      <c r="J772" s="828"/>
      <c r="K772" s="828"/>
      <c r="L772" s="830"/>
      <c r="M772" s="829"/>
      <c r="N772" s="829"/>
      <c r="O772" s="828"/>
      <c r="P772" s="828"/>
      <c r="Q772" s="828"/>
      <c r="R772" s="828"/>
      <c r="S772" s="828"/>
      <c r="T772" s="828"/>
      <c r="U772" s="828"/>
      <c r="V772" s="828"/>
      <c r="W772" s="828"/>
      <c r="X772" s="828"/>
      <c r="Y772" s="828"/>
      <c r="Z772" s="828"/>
      <c r="AA772" s="828"/>
    </row>
    <row r="773" spans="1:27" ht="15.75" customHeight="1">
      <c r="A773" s="828"/>
      <c r="B773" s="828"/>
      <c r="C773" s="828"/>
      <c r="D773" s="828"/>
      <c r="E773" s="828"/>
      <c r="F773" s="828"/>
      <c r="G773" s="828"/>
      <c r="H773" s="828"/>
      <c r="I773" s="828"/>
      <c r="J773" s="828"/>
      <c r="K773" s="828"/>
      <c r="L773" s="830"/>
      <c r="M773" s="829"/>
      <c r="N773" s="829"/>
      <c r="O773" s="828"/>
      <c r="P773" s="828"/>
      <c r="Q773" s="828"/>
      <c r="R773" s="828"/>
      <c r="S773" s="828"/>
      <c r="T773" s="828"/>
      <c r="U773" s="828"/>
      <c r="V773" s="828"/>
      <c r="W773" s="828"/>
      <c r="X773" s="828"/>
      <c r="Y773" s="828"/>
      <c r="Z773" s="828"/>
      <c r="AA773" s="828"/>
    </row>
    <row r="774" spans="1:27" ht="15.75" customHeight="1">
      <c r="A774" s="828"/>
      <c r="B774" s="828"/>
      <c r="C774" s="828"/>
      <c r="D774" s="828"/>
      <c r="E774" s="828"/>
      <c r="F774" s="828"/>
      <c r="G774" s="828"/>
      <c r="H774" s="828"/>
      <c r="I774" s="828"/>
      <c r="J774" s="828"/>
      <c r="K774" s="828"/>
      <c r="L774" s="830"/>
      <c r="M774" s="829"/>
      <c r="N774" s="829"/>
      <c r="O774" s="828"/>
      <c r="P774" s="828"/>
      <c r="Q774" s="828"/>
      <c r="R774" s="828"/>
      <c r="S774" s="828"/>
      <c r="T774" s="828"/>
      <c r="U774" s="828"/>
      <c r="V774" s="828"/>
      <c r="W774" s="828"/>
      <c r="X774" s="828"/>
      <c r="Y774" s="828"/>
      <c r="Z774" s="828"/>
      <c r="AA774" s="828"/>
    </row>
    <row r="775" spans="1:27" ht="15.75" customHeight="1">
      <c r="A775" s="828"/>
      <c r="B775" s="828"/>
      <c r="C775" s="828"/>
      <c r="D775" s="828"/>
      <c r="E775" s="828"/>
      <c r="F775" s="828"/>
      <c r="G775" s="828"/>
      <c r="H775" s="828"/>
      <c r="I775" s="828"/>
      <c r="J775" s="828"/>
      <c r="K775" s="828"/>
      <c r="L775" s="830"/>
      <c r="M775" s="829"/>
      <c r="N775" s="829"/>
      <c r="O775" s="828"/>
      <c r="P775" s="828"/>
      <c r="Q775" s="828"/>
      <c r="R775" s="828"/>
      <c r="S775" s="828"/>
      <c r="T775" s="828"/>
      <c r="U775" s="828"/>
      <c r="V775" s="828"/>
      <c r="W775" s="828"/>
      <c r="X775" s="828"/>
      <c r="Y775" s="828"/>
      <c r="Z775" s="828"/>
      <c r="AA775" s="828"/>
    </row>
    <row r="776" spans="1:27" ht="15.75" customHeight="1">
      <c r="A776" s="828"/>
      <c r="B776" s="828"/>
      <c r="C776" s="828"/>
      <c r="D776" s="828"/>
      <c r="E776" s="828"/>
      <c r="F776" s="828"/>
      <c r="G776" s="828"/>
      <c r="H776" s="828"/>
      <c r="I776" s="828"/>
      <c r="J776" s="828"/>
      <c r="K776" s="828"/>
      <c r="L776" s="830"/>
      <c r="M776" s="829"/>
      <c r="N776" s="829"/>
      <c r="O776" s="828"/>
      <c r="P776" s="828"/>
      <c r="Q776" s="828"/>
      <c r="R776" s="828"/>
      <c r="S776" s="828"/>
      <c r="T776" s="828"/>
      <c r="U776" s="828"/>
      <c r="V776" s="828"/>
      <c r="W776" s="828"/>
      <c r="X776" s="828"/>
      <c r="Y776" s="828"/>
      <c r="Z776" s="828"/>
      <c r="AA776" s="828"/>
    </row>
    <row r="777" spans="1:27" ht="15.75" customHeight="1">
      <c r="A777" s="828"/>
      <c r="B777" s="828"/>
      <c r="C777" s="828"/>
      <c r="D777" s="828"/>
      <c r="E777" s="828"/>
      <c r="F777" s="828"/>
      <c r="G777" s="828"/>
      <c r="H777" s="828"/>
      <c r="I777" s="828"/>
      <c r="J777" s="828"/>
      <c r="K777" s="828"/>
      <c r="L777" s="830"/>
      <c r="M777" s="829"/>
      <c r="N777" s="829"/>
      <c r="O777" s="828"/>
      <c r="P777" s="828"/>
      <c r="Q777" s="828"/>
      <c r="R777" s="828"/>
      <c r="S777" s="828"/>
      <c r="T777" s="828"/>
      <c r="U777" s="828"/>
      <c r="V777" s="828"/>
      <c r="W777" s="828"/>
      <c r="X777" s="828"/>
      <c r="Y777" s="828"/>
      <c r="Z777" s="828"/>
      <c r="AA777" s="828"/>
    </row>
    <row r="778" spans="1:27" ht="15.75" customHeight="1">
      <c r="A778" s="828"/>
      <c r="B778" s="828"/>
      <c r="C778" s="828"/>
      <c r="D778" s="828"/>
      <c r="E778" s="828"/>
      <c r="F778" s="828"/>
      <c r="G778" s="828"/>
      <c r="H778" s="828"/>
      <c r="I778" s="828"/>
      <c r="J778" s="828"/>
      <c r="K778" s="828"/>
      <c r="L778" s="830"/>
      <c r="M778" s="829"/>
      <c r="N778" s="829"/>
      <c r="O778" s="828"/>
      <c r="P778" s="828"/>
      <c r="Q778" s="828"/>
      <c r="R778" s="828"/>
      <c r="S778" s="828"/>
      <c r="T778" s="828"/>
      <c r="U778" s="828"/>
      <c r="V778" s="828"/>
      <c r="W778" s="828"/>
      <c r="X778" s="828"/>
      <c r="Y778" s="828"/>
      <c r="Z778" s="828"/>
      <c r="AA778" s="828"/>
    </row>
    <row r="779" spans="1:27" ht="15.75" customHeight="1">
      <c r="A779" s="828"/>
      <c r="B779" s="828"/>
      <c r="C779" s="828"/>
      <c r="D779" s="828"/>
      <c r="E779" s="828"/>
      <c r="F779" s="828"/>
      <c r="G779" s="828"/>
      <c r="H779" s="828"/>
      <c r="I779" s="828"/>
      <c r="J779" s="828"/>
      <c r="K779" s="828"/>
      <c r="L779" s="830"/>
      <c r="M779" s="829"/>
      <c r="N779" s="829"/>
      <c r="O779" s="828"/>
      <c r="P779" s="828"/>
      <c r="Q779" s="828"/>
      <c r="R779" s="828"/>
      <c r="S779" s="828"/>
      <c r="T779" s="828"/>
      <c r="U779" s="828"/>
      <c r="V779" s="828"/>
      <c r="W779" s="828"/>
      <c r="X779" s="828"/>
      <c r="Y779" s="828"/>
      <c r="Z779" s="828"/>
      <c r="AA779" s="828"/>
    </row>
    <row r="780" spans="1:27" ht="15.75" customHeight="1">
      <c r="A780" s="828"/>
      <c r="B780" s="828"/>
      <c r="C780" s="828"/>
      <c r="D780" s="828"/>
      <c r="E780" s="828"/>
      <c r="F780" s="828"/>
      <c r="G780" s="828"/>
      <c r="H780" s="828"/>
      <c r="I780" s="828"/>
      <c r="J780" s="828"/>
      <c r="K780" s="828"/>
      <c r="L780" s="830"/>
      <c r="M780" s="829"/>
      <c r="N780" s="829"/>
      <c r="O780" s="828"/>
      <c r="P780" s="828"/>
      <c r="Q780" s="828"/>
      <c r="R780" s="828"/>
      <c r="S780" s="828"/>
      <c r="T780" s="828"/>
      <c r="U780" s="828"/>
      <c r="V780" s="828"/>
      <c r="W780" s="828"/>
      <c r="X780" s="828"/>
      <c r="Y780" s="828"/>
      <c r="Z780" s="828"/>
      <c r="AA780" s="828"/>
    </row>
    <row r="781" spans="1:27" ht="15.75" customHeight="1">
      <c r="A781" s="828"/>
      <c r="B781" s="828"/>
      <c r="C781" s="828"/>
      <c r="D781" s="828"/>
      <c r="E781" s="828"/>
      <c r="F781" s="828"/>
      <c r="G781" s="828"/>
      <c r="H781" s="828"/>
      <c r="I781" s="828"/>
      <c r="J781" s="828"/>
      <c r="K781" s="828"/>
      <c r="L781" s="830"/>
      <c r="M781" s="829"/>
      <c r="N781" s="829"/>
      <c r="O781" s="828"/>
      <c r="P781" s="828"/>
      <c r="Q781" s="828"/>
      <c r="R781" s="828"/>
      <c r="S781" s="828"/>
      <c r="T781" s="828"/>
      <c r="U781" s="828"/>
      <c r="V781" s="828"/>
      <c r="W781" s="828"/>
      <c r="X781" s="828"/>
      <c r="Y781" s="828"/>
      <c r="Z781" s="828"/>
      <c r="AA781" s="828"/>
    </row>
    <row r="782" spans="1:27" ht="15.75" customHeight="1">
      <c r="A782" s="828"/>
      <c r="B782" s="828"/>
      <c r="C782" s="828"/>
      <c r="D782" s="828"/>
      <c r="E782" s="828"/>
      <c r="F782" s="828"/>
      <c r="G782" s="828"/>
      <c r="H782" s="828"/>
      <c r="I782" s="828"/>
      <c r="J782" s="828"/>
      <c r="K782" s="828"/>
      <c r="L782" s="830"/>
      <c r="M782" s="829"/>
      <c r="N782" s="829"/>
      <c r="O782" s="828"/>
      <c r="P782" s="828"/>
      <c r="Q782" s="828"/>
      <c r="R782" s="828"/>
      <c r="S782" s="828"/>
      <c r="T782" s="828"/>
      <c r="U782" s="828"/>
      <c r="V782" s="828"/>
      <c r="W782" s="828"/>
      <c r="X782" s="828"/>
      <c r="Y782" s="828"/>
      <c r="Z782" s="828"/>
      <c r="AA782" s="828"/>
    </row>
    <row r="783" spans="1:27" ht="15.75" customHeight="1">
      <c r="A783" s="828"/>
      <c r="B783" s="828"/>
      <c r="C783" s="828"/>
      <c r="D783" s="828"/>
      <c r="E783" s="828"/>
      <c r="F783" s="828"/>
      <c r="G783" s="828"/>
      <c r="H783" s="828"/>
      <c r="I783" s="828"/>
      <c r="J783" s="828"/>
      <c r="K783" s="828"/>
      <c r="L783" s="830"/>
      <c r="M783" s="829"/>
      <c r="N783" s="829"/>
      <c r="O783" s="828"/>
      <c r="P783" s="828"/>
      <c r="Q783" s="828"/>
      <c r="R783" s="828"/>
      <c r="S783" s="828"/>
      <c r="T783" s="828"/>
      <c r="U783" s="828"/>
      <c r="V783" s="828"/>
      <c r="W783" s="828"/>
      <c r="X783" s="828"/>
      <c r="Y783" s="828"/>
      <c r="Z783" s="828"/>
      <c r="AA783" s="828"/>
    </row>
    <row r="784" spans="1:27" ht="15.75" customHeight="1">
      <c r="A784" s="828"/>
      <c r="B784" s="828"/>
      <c r="C784" s="828"/>
      <c r="D784" s="828"/>
      <c r="E784" s="828"/>
      <c r="F784" s="828"/>
      <c r="G784" s="828"/>
      <c r="H784" s="828"/>
      <c r="I784" s="828"/>
      <c r="J784" s="828"/>
      <c r="K784" s="828"/>
      <c r="L784" s="830"/>
      <c r="M784" s="829"/>
      <c r="N784" s="829"/>
      <c r="O784" s="828"/>
      <c r="P784" s="828"/>
      <c r="Q784" s="828"/>
      <c r="R784" s="828"/>
      <c r="S784" s="828"/>
      <c r="T784" s="828"/>
      <c r="U784" s="828"/>
      <c r="V784" s="828"/>
      <c r="W784" s="828"/>
      <c r="X784" s="828"/>
      <c r="Y784" s="828"/>
      <c r="Z784" s="828"/>
      <c r="AA784" s="828"/>
    </row>
    <row r="785" spans="1:27" ht="15.75" customHeight="1">
      <c r="A785" s="828"/>
      <c r="B785" s="828"/>
      <c r="C785" s="828"/>
      <c r="D785" s="828"/>
      <c r="E785" s="828"/>
      <c r="F785" s="828"/>
      <c r="G785" s="828"/>
      <c r="H785" s="828"/>
      <c r="I785" s="828"/>
      <c r="J785" s="828"/>
      <c r="K785" s="828"/>
      <c r="L785" s="830"/>
      <c r="M785" s="829"/>
      <c r="N785" s="829"/>
      <c r="O785" s="828"/>
      <c r="P785" s="828"/>
      <c r="Q785" s="828"/>
      <c r="R785" s="828"/>
      <c r="S785" s="828"/>
      <c r="T785" s="828"/>
      <c r="U785" s="828"/>
      <c r="V785" s="828"/>
      <c r="W785" s="828"/>
      <c r="X785" s="828"/>
      <c r="Y785" s="828"/>
      <c r="Z785" s="828"/>
      <c r="AA785" s="828"/>
    </row>
    <row r="786" spans="1:27" ht="15.75" customHeight="1">
      <c r="A786" s="828"/>
      <c r="B786" s="828"/>
      <c r="C786" s="828"/>
      <c r="D786" s="828"/>
      <c r="E786" s="828"/>
      <c r="F786" s="828"/>
      <c r="G786" s="828"/>
      <c r="H786" s="828"/>
      <c r="I786" s="828"/>
      <c r="J786" s="828"/>
      <c r="K786" s="828"/>
      <c r="L786" s="830"/>
      <c r="M786" s="829"/>
      <c r="N786" s="829"/>
      <c r="O786" s="828"/>
      <c r="P786" s="828"/>
      <c r="Q786" s="828"/>
      <c r="R786" s="828"/>
      <c r="S786" s="828"/>
      <c r="T786" s="828"/>
      <c r="U786" s="828"/>
      <c r="V786" s="828"/>
      <c r="W786" s="828"/>
      <c r="X786" s="828"/>
      <c r="Y786" s="828"/>
      <c r="Z786" s="828"/>
      <c r="AA786" s="828"/>
    </row>
    <row r="787" spans="1:27" ht="15.75" customHeight="1">
      <c r="A787" s="828"/>
      <c r="B787" s="828"/>
      <c r="C787" s="828"/>
      <c r="D787" s="828"/>
      <c r="E787" s="828"/>
      <c r="F787" s="828"/>
      <c r="G787" s="828"/>
      <c r="H787" s="828"/>
      <c r="I787" s="828"/>
      <c r="J787" s="828"/>
      <c r="K787" s="828"/>
      <c r="L787" s="830"/>
      <c r="M787" s="829"/>
      <c r="N787" s="829"/>
      <c r="O787" s="828"/>
      <c r="P787" s="828"/>
      <c r="Q787" s="828"/>
      <c r="R787" s="828"/>
      <c r="S787" s="828"/>
      <c r="T787" s="828"/>
      <c r="U787" s="828"/>
      <c r="V787" s="828"/>
      <c r="W787" s="828"/>
      <c r="X787" s="828"/>
      <c r="Y787" s="828"/>
      <c r="Z787" s="828"/>
      <c r="AA787" s="828"/>
    </row>
    <row r="788" spans="1:27" ht="15.75" customHeight="1">
      <c r="A788" s="828"/>
      <c r="B788" s="828"/>
      <c r="C788" s="828"/>
      <c r="D788" s="828"/>
      <c r="E788" s="828"/>
      <c r="F788" s="828"/>
      <c r="G788" s="828"/>
      <c r="H788" s="828"/>
      <c r="I788" s="828"/>
      <c r="J788" s="828"/>
      <c r="K788" s="828"/>
      <c r="L788" s="830"/>
      <c r="M788" s="829"/>
      <c r="N788" s="829"/>
      <c r="O788" s="828"/>
      <c r="P788" s="828"/>
      <c r="Q788" s="828"/>
      <c r="R788" s="828"/>
      <c r="S788" s="828"/>
      <c r="T788" s="828"/>
      <c r="U788" s="828"/>
      <c r="V788" s="828"/>
      <c r="W788" s="828"/>
      <c r="X788" s="828"/>
      <c r="Y788" s="828"/>
      <c r="Z788" s="828"/>
      <c r="AA788" s="828"/>
    </row>
    <row r="789" spans="1:27" ht="15.75" customHeight="1">
      <c r="A789" s="828"/>
      <c r="B789" s="828"/>
      <c r="C789" s="828"/>
      <c r="D789" s="828"/>
      <c r="E789" s="828"/>
      <c r="F789" s="828"/>
      <c r="G789" s="828"/>
      <c r="H789" s="828"/>
      <c r="I789" s="828"/>
      <c r="J789" s="828"/>
      <c r="K789" s="828"/>
      <c r="L789" s="830"/>
      <c r="M789" s="829"/>
      <c r="N789" s="829"/>
      <c r="O789" s="828"/>
      <c r="P789" s="828"/>
      <c r="Q789" s="828"/>
      <c r="R789" s="828"/>
      <c r="S789" s="828"/>
      <c r="T789" s="828"/>
      <c r="U789" s="828"/>
      <c r="V789" s="828"/>
      <c r="W789" s="828"/>
      <c r="X789" s="828"/>
      <c r="Y789" s="828"/>
      <c r="Z789" s="828"/>
      <c r="AA789" s="828"/>
    </row>
    <row r="790" spans="1:27" ht="15.75" customHeight="1">
      <c r="A790" s="828"/>
      <c r="B790" s="828"/>
      <c r="C790" s="828"/>
      <c r="D790" s="828"/>
      <c r="E790" s="828"/>
      <c r="F790" s="828"/>
      <c r="G790" s="828"/>
      <c r="H790" s="828"/>
      <c r="I790" s="828"/>
      <c r="J790" s="828"/>
      <c r="K790" s="828"/>
      <c r="L790" s="830"/>
      <c r="M790" s="829"/>
      <c r="N790" s="829"/>
      <c r="O790" s="828"/>
      <c r="P790" s="828"/>
      <c r="Q790" s="828"/>
      <c r="R790" s="828"/>
      <c r="S790" s="828"/>
      <c r="T790" s="828"/>
      <c r="U790" s="828"/>
      <c r="V790" s="828"/>
      <c r="W790" s="828"/>
      <c r="X790" s="828"/>
      <c r="Y790" s="828"/>
      <c r="Z790" s="828"/>
      <c r="AA790" s="828"/>
    </row>
    <row r="791" spans="1:27" ht="15.75" customHeight="1">
      <c r="A791" s="828"/>
      <c r="B791" s="828"/>
      <c r="C791" s="828"/>
      <c r="D791" s="828"/>
      <c r="E791" s="828"/>
      <c r="F791" s="828"/>
      <c r="G791" s="828"/>
      <c r="H791" s="828"/>
      <c r="I791" s="828"/>
      <c r="J791" s="828"/>
      <c r="K791" s="828"/>
      <c r="L791" s="830"/>
      <c r="M791" s="829"/>
      <c r="N791" s="829"/>
      <c r="O791" s="828"/>
      <c r="P791" s="828"/>
      <c r="Q791" s="828"/>
      <c r="R791" s="828"/>
      <c r="S791" s="828"/>
      <c r="T791" s="828"/>
      <c r="U791" s="828"/>
      <c r="V791" s="828"/>
      <c r="W791" s="828"/>
      <c r="X791" s="828"/>
      <c r="Y791" s="828"/>
      <c r="Z791" s="828"/>
      <c r="AA791" s="828"/>
    </row>
    <row r="792" spans="1:27" ht="15.75" customHeight="1">
      <c r="A792" s="828"/>
      <c r="B792" s="828"/>
      <c r="C792" s="828"/>
      <c r="D792" s="828"/>
      <c r="E792" s="828"/>
      <c r="F792" s="828"/>
      <c r="G792" s="828"/>
      <c r="H792" s="828"/>
      <c r="I792" s="828"/>
      <c r="J792" s="828"/>
      <c r="K792" s="828"/>
      <c r="L792" s="830"/>
      <c r="M792" s="829"/>
      <c r="N792" s="829"/>
      <c r="O792" s="828"/>
      <c r="P792" s="828"/>
      <c r="Q792" s="828"/>
      <c r="R792" s="828"/>
      <c r="S792" s="828"/>
      <c r="T792" s="828"/>
      <c r="U792" s="828"/>
      <c r="V792" s="828"/>
      <c r="W792" s="828"/>
      <c r="X792" s="828"/>
      <c r="Y792" s="828"/>
      <c r="Z792" s="828"/>
      <c r="AA792" s="828"/>
    </row>
    <row r="793" spans="1:27" ht="15.75" customHeight="1">
      <c r="A793" s="828"/>
      <c r="B793" s="828"/>
      <c r="C793" s="828"/>
      <c r="D793" s="828"/>
      <c r="E793" s="828"/>
      <c r="F793" s="828"/>
      <c r="G793" s="828"/>
      <c r="H793" s="828"/>
      <c r="I793" s="828"/>
      <c r="J793" s="828"/>
      <c r="K793" s="828"/>
      <c r="L793" s="830"/>
      <c r="M793" s="829"/>
      <c r="N793" s="829"/>
      <c r="O793" s="828"/>
      <c r="P793" s="828"/>
      <c r="Q793" s="828"/>
      <c r="R793" s="828"/>
      <c r="S793" s="828"/>
      <c r="T793" s="828"/>
      <c r="U793" s="828"/>
      <c r="V793" s="828"/>
      <c r="W793" s="828"/>
      <c r="X793" s="828"/>
      <c r="Y793" s="828"/>
      <c r="Z793" s="828"/>
      <c r="AA793" s="828"/>
    </row>
    <row r="794" spans="1:27" ht="15.75" customHeight="1">
      <c r="A794" s="828"/>
      <c r="B794" s="828"/>
      <c r="C794" s="828"/>
      <c r="D794" s="828"/>
      <c r="E794" s="828"/>
      <c r="F794" s="828"/>
      <c r="G794" s="828"/>
      <c r="H794" s="828"/>
      <c r="I794" s="828"/>
      <c r="J794" s="828"/>
      <c r="K794" s="828"/>
      <c r="L794" s="830"/>
      <c r="M794" s="829"/>
      <c r="N794" s="829"/>
      <c r="O794" s="828"/>
      <c r="P794" s="828"/>
      <c r="Q794" s="828"/>
      <c r="R794" s="828"/>
      <c r="S794" s="828"/>
      <c r="T794" s="828"/>
      <c r="U794" s="828"/>
      <c r="V794" s="828"/>
      <c r="W794" s="828"/>
      <c r="X794" s="828"/>
      <c r="Y794" s="828"/>
      <c r="Z794" s="828"/>
      <c r="AA794" s="828"/>
    </row>
    <row r="795" spans="1:27" ht="15.75" customHeight="1">
      <c r="A795" s="828"/>
      <c r="B795" s="828"/>
      <c r="C795" s="828"/>
      <c r="D795" s="828"/>
      <c r="E795" s="828"/>
      <c r="F795" s="828"/>
      <c r="G795" s="828"/>
      <c r="H795" s="828"/>
      <c r="I795" s="828"/>
      <c r="J795" s="828"/>
      <c r="K795" s="828"/>
      <c r="L795" s="830"/>
      <c r="M795" s="829"/>
      <c r="N795" s="829"/>
      <c r="O795" s="828"/>
      <c r="P795" s="828"/>
      <c r="Q795" s="828"/>
      <c r="R795" s="828"/>
      <c r="S795" s="828"/>
      <c r="T795" s="828"/>
      <c r="U795" s="828"/>
      <c r="V795" s="828"/>
      <c r="W795" s="828"/>
      <c r="X795" s="828"/>
      <c r="Y795" s="828"/>
      <c r="Z795" s="828"/>
      <c r="AA795" s="828"/>
    </row>
    <row r="796" spans="1:27" ht="15.75" customHeight="1">
      <c r="A796" s="828"/>
      <c r="B796" s="828"/>
      <c r="C796" s="828"/>
      <c r="D796" s="828"/>
      <c r="E796" s="828"/>
      <c r="F796" s="828"/>
      <c r="G796" s="828"/>
      <c r="H796" s="828"/>
      <c r="I796" s="828"/>
      <c r="J796" s="828"/>
      <c r="K796" s="828"/>
      <c r="L796" s="830"/>
      <c r="M796" s="829"/>
      <c r="N796" s="829"/>
      <c r="O796" s="828"/>
      <c r="P796" s="828"/>
      <c r="Q796" s="828"/>
      <c r="R796" s="828"/>
      <c r="S796" s="828"/>
      <c r="T796" s="828"/>
      <c r="U796" s="828"/>
      <c r="V796" s="828"/>
      <c r="W796" s="828"/>
      <c r="X796" s="828"/>
      <c r="Y796" s="828"/>
      <c r="Z796" s="828"/>
      <c r="AA796" s="828"/>
    </row>
    <row r="797" spans="1:27" ht="15.75" customHeight="1">
      <c r="A797" s="828"/>
      <c r="B797" s="828"/>
      <c r="C797" s="828"/>
      <c r="D797" s="828"/>
      <c r="E797" s="828"/>
      <c r="F797" s="828"/>
      <c r="G797" s="828"/>
      <c r="H797" s="828"/>
      <c r="I797" s="828"/>
      <c r="J797" s="828"/>
      <c r="K797" s="828"/>
      <c r="L797" s="830"/>
      <c r="M797" s="829"/>
      <c r="N797" s="829"/>
      <c r="O797" s="828"/>
      <c r="P797" s="828"/>
      <c r="Q797" s="828"/>
      <c r="R797" s="828"/>
      <c r="S797" s="828"/>
      <c r="T797" s="828"/>
      <c r="U797" s="828"/>
      <c r="V797" s="828"/>
      <c r="W797" s="828"/>
      <c r="X797" s="828"/>
      <c r="Y797" s="828"/>
      <c r="Z797" s="828"/>
      <c r="AA797" s="828"/>
    </row>
    <row r="798" spans="1:27" ht="15.75" customHeight="1">
      <c r="A798" s="828"/>
      <c r="B798" s="828"/>
      <c r="C798" s="828"/>
      <c r="D798" s="828"/>
      <c r="E798" s="828"/>
      <c r="F798" s="828"/>
      <c r="G798" s="828"/>
      <c r="H798" s="828"/>
      <c r="I798" s="828"/>
      <c r="J798" s="828"/>
      <c r="K798" s="828"/>
      <c r="L798" s="830"/>
      <c r="M798" s="829"/>
      <c r="N798" s="829"/>
      <c r="O798" s="828"/>
      <c r="P798" s="828"/>
      <c r="Q798" s="828"/>
      <c r="R798" s="828"/>
      <c r="S798" s="828"/>
      <c r="T798" s="828"/>
      <c r="U798" s="828"/>
      <c r="V798" s="828"/>
      <c r="W798" s="828"/>
      <c r="X798" s="828"/>
      <c r="Y798" s="828"/>
      <c r="Z798" s="828"/>
      <c r="AA798" s="828"/>
    </row>
    <row r="799" spans="1:27" ht="15.75" customHeight="1">
      <c r="A799" s="828"/>
      <c r="B799" s="828"/>
      <c r="C799" s="828"/>
      <c r="D799" s="828"/>
      <c r="E799" s="828"/>
      <c r="F799" s="828"/>
      <c r="G799" s="828"/>
      <c r="H799" s="828"/>
      <c r="I799" s="828"/>
      <c r="J799" s="828"/>
      <c r="K799" s="828"/>
      <c r="L799" s="830"/>
      <c r="M799" s="829"/>
      <c r="N799" s="829"/>
      <c r="O799" s="828"/>
      <c r="P799" s="828"/>
      <c r="Q799" s="828"/>
      <c r="R799" s="828"/>
      <c r="S799" s="828"/>
      <c r="T799" s="828"/>
      <c r="U799" s="828"/>
      <c r="V799" s="828"/>
      <c r="W799" s="828"/>
      <c r="X799" s="828"/>
      <c r="Y799" s="828"/>
      <c r="Z799" s="828"/>
      <c r="AA799" s="828"/>
    </row>
    <row r="800" spans="1:27" ht="15.75" customHeight="1">
      <c r="A800" s="828"/>
      <c r="B800" s="828"/>
      <c r="C800" s="828"/>
      <c r="D800" s="828"/>
      <c r="E800" s="828"/>
      <c r="F800" s="828"/>
      <c r="G800" s="828"/>
      <c r="H800" s="828"/>
      <c r="I800" s="828"/>
      <c r="J800" s="828"/>
      <c r="K800" s="828"/>
      <c r="L800" s="830"/>
      <c r="M800" s="829"/>
      <c r="N800" s="829"/>
      <c r="O800" s="828"/>
      <c r="P800" s="828"/>
      <c r="Q800" s="828"/>
      <c r="R800" s="828"/>
      <c r="S800" s="828"/>
      <c r="T800" s="828"/>
      <c r="U800" s="828"/>
      <c r="V800" s="828"/>
      <c r="W800" s="828"/>
      <c r="X800" s="828"/>
      <c r="Y800" s="828"/>
      <c r="Z800" s="828"/>
      <c r="AA800" s="828"/>
    </row>
    <row r="801" spans="1:27" ht="15.75" customHeight="1">
      <c r="A801" s="828"/>
      <c r="B801" s="828"/>
      <c r="C801" s="828"/>
      <c r="D801" s="828"/>
      <c r="E801" s="828"/>
      <c r="F801" s="828"/>
      <c r="G801" s="828"/>
      <c r="H801" s="828"/>
      <c r="I801" s="828"/>
      <c r="J801" s="828"/>
      <c r="K801" s="828"/>
      <c r="L801" s="830"/>
      <c r="M801" s="829"/>
      <c r="N801" s="829"/>
      <c r="O801" s="828"/>
      <c r="P801" s="828"/>
      <c r="Q801" s="828"/>
      <c r="R801" s="828"/>
      <c r="S801" s="828"/>
      <c r="T801" s="828"/>
      <c r="U801" s="828"/>
      <c r="V801" s="828"/>
      <c r="W801" s="828"/>
      <c r="X801" s="828"/>
      <c r="Y801" s="828"/>
      <c r="Z801" s="828"/>
      <c r="AA801" s="828"/>
    </row>
    <row r="802" spans="1:27" ht="15.75" customHeight="1">
      <c r="A802" s="828"/>
      <c r="B802" s="828"/>
      <c r="C802" s="828"/>
      <c r="D802" s="828"/>
      <c r="E802" s="828"/>
      <c r="F802" s="828"/>
      <c r="G802" s="828"/>
      <c r="H802" s="828"/>
      <c r="I802" s="828"/>
      <c r="J802" s="828"/>
      <c r="K802" s="828"/>
      <c r="L802" s="830"/>
      <c r="M802" s="829"/>
      <c r="N802" s="829"/>
      <c r="O802" s="828"/>
      <c r="P802" s="828"/>
      <c r="Q802" s="828"/>
      <c r="R802" s="828"/>
      <c r="S802" s="828"/>
      <c r="T802" s="828"/>
      <c r="U802" s="828"/>
      <c r="V802" s="828"/>
      <c r="W802" s="828"/>
      <c r="X802" s="828"/>
      <c r="Y802" s="828"/>
      <c r="Z802" s="828"/>
      <c r="AA802" s="828"/>
    </row>
    <row r="803" spans="1:27" ht="15.75" customHeight="1">
      <c r="A803" s="828"/>
      <c r="B803" s="828"/>
      <c r="C803" s="828"/>
      <c r="D803" s="828"/>
      <c r="E803" s="828"/>
      <c r="F803" s="828"/>
      <c r="G803" s="828"/>
      <c r="H803" s="828"/>
      <c r="I803" s="828"/>
      <c r="J803" s="828"/>
      <c r="K803" s="828"/>
      <c r="L803" s="830"/>
      <c r="M803" s="829"/>
      <c r="N803" s="829"/>
      <c r="O803" s="828"/>
      <c r="P803" s="828"/>
      <c r="Q803" s="828"/>
      <c r="R803" s="828"/>
      <c r="S803" s="828"/>
      <c r="T803" s="828"/>
      <c r="U803" s="828"/>
      <c r="V803" s="828"/>
      <c r="W803" s="828"/>
      <c r="X803" s="828"/>
      <c r="Y803" s="828"/>
      <c r="Z803" s="828"/>
      <c r="AA803" s="828"/>
    </row>
    <row r="804" spans="1:27" ht="15.75" customHeight="1">
      <c r="A804" s="828"/>
      <c r="B804" s="828"/>
      <c r="C804" s="828"/>
      <c r="D804" s="828"/>
      <c r="E804" s="828"/>
      <c r="F804" s="828"/>
      <c r="G804" s="828"/>
      <c r="H804" s="828"/>
      <c r="I804" s="828"/>
      <c r="J804" s="828"/>
      <c r="K804" s="828"/>
      <c r="L804" s="830"/>
      <c r="M804" s="829"/>
      <c r="N804" s="829"/>
      <c r="O804" s="828"/>
      <c r="P804" s="828"/>
      <c r="Q804" s="828"/>
      <c r="R804" s="828"/>
      <c r="S804" s="828"/>
      <c r="T804" s="828"/>
      <c r="U804" s="828"/>
      <c r="V804" s="828"/>
      <c r="W804" s="828"/>
      <c r="X804" s="828"/>
      <c r="Y804" s="828"/>
      <c r="Z804" s="828"/>
      <c r="AA804" s="828"/>
    </row>
    <row r="805" spans="1:27" ht="15.75" customHeight="1">
      <c r="A805" s="828"/>
      <c r="B805" s="828"/>
      <c r="C805" s="828"/>
      <c r="D805" s="828"/>
      <c r="E805" s="828"/>
      <c r="F805" s="828"/>
      <c r="G805" s="828"/>
      <c r="H805" s="828"/>
      <c r="I805" s="828"/>
      <c r="J805" s="828"/>
      <c r="K805" s="828"/>
      <c r="L805" s="830"/>
      <c r="M805" s="829"/>
      <c r="N805" s="829"/>
      <c r="O805" s="828"/>
      <c r="P805" s="828"/>
      <c r="Q805" s="828"/>
      <c r="R805" s="828"/>
      <c r="S805" s="828"/>
      <c r="T805" s="828"/>
      <c r="U805" s="828"/>
      <c r="V805" s="828"/>
      <c r="W805" s="828"/>
      <c r="X805" s="828"/>
      <c r="Y805" s="828"/>
      <c r="Z805" s="828"/>
      <c r="AA805" s="828"/>
    </row>
    <row r="806" spans="1:27" ht="15.75" customHeight="1">
      <c r="A806" s="828"/>
      <c r="B806" s="828"/>
      <c r="C806" s="828"/>
      <c r="D806" s="828"/>
      <c r="E806" s="828"/>
      <c r="F806" s="828"/>
      <c r="G806" s="828"/>
      <c r="H806" s="828"/>
      <c r="I806" s="828"/>
      <c r="J806" s="828"/>
      <c r="K806" s="828"/>
      <c r="L806" s="830"/>
      <c r="M806" s="829"/>
      <c r="N806" s="829"/>
      <c r="O806" s="828"/>
      <c r="P806" s="828"/>
      <c r="Q806" s="828"/>
      <c r="R806" s="828"/>
      <c r="S806" s="828"/>
      <c r="T806" s="828"/>
      <c r="U806" s="828"/>
      <c r="V806" s="828"/>
      <c r="W806" s="828"/>
      <c r="X806" s="828"/>
      <c r="Y806" s="828"/>
      <c r="Z806" s="828"/>
      <c r="AA806" s="828"/>
    </row>
    <row r="807" spans="1:27" ht="15.75" customHeight="1">
      <c r="A807" s="828"/>
      <c r="B807" s="828"/>
      <c r="C807" s="828"/>
      <c r="D807" s="828"/>
      <c r="E807" s="828"/>
      <c r="F807" s="828"/>
      <c r="G807" s="828"/>
      <c r="H807" s="828"/>
      <c r="I807" s="828"/>
      <c r="J807" s="828"/>
      <c r="K807" s="828"/>
      <c r="L807" s="830"/>
      <c r="M807" s="829"/>
      <c r="N807" s="829"/>
      <c r="O807" s="828"/>
      <c r="P807" s="828"/>
      <c r="Q807" s="828"/>
      <c r="R807" s="828"/>
      <c r="S807" s="828"/>
      <c r="T807" s="828"/>
      <c r="U807" s="828"/>
      <c r="V807" s="828"/>
      <c r="W807" s="828"/>
      <c r="X807" s="828"/>
      <c r="Y807" s="828"/>
      <c r="Z807" s="828"/>
      <c r="AA807" s="828"/>
    </row>
    <row r="808" spans="1:27" ht="15.75" customHeight="1">
      <c r="A808" s="828"/>
      <c r="B808" s="828"/>
      <c r="C808" s="828"/>
      <c r="D808" s="828"/>
      <c r="E808" s="828"/>
      <c r="F808" s="828"/>
      <c r="G808" s="828"/>
      <c r="H808" s="828"/>
      <c r="I808" s="828"/>
      <c r="J808" s="828"/>
      <c r="K808" s="828"/>
      <c r="L808" s="830"/>
      <c r="M808" s="829"/>
      <c r="N808" s="829"/>
      <c r="O808" s="828"/>
      <c r="P808" s="828"/>
      <c r="Q808" s="828"/>
      <c r="R808" s="828"/>
      <c r="S808" s="828"/>
      <c r="T808" s="828"/>
      <c r="U808" s="828"/>
      <c r="V808" s="828"/>
      <c r="W808" s="828"/>
      <c r="X808" s="828"/>
      <c r="Y808" s="828"/>
      <c r="Z808" s="828"/>
      <c r="AA808" s="828"/>
    </row>
    <row r="809" spans="1:27" ht="15.75" customHeight="1">
      <c r="A809" s="828"/>
      <c r="B809" s="828"/>
      <c r="C809" s="828"/>
      <c r="D809" s="828"/>
      <c r="E809" s="828"/>
      <c r="F809" s="828"/>
      <c r="G809" s="828"/>
      <c r="H809" s="828"/>
      <c r="I809" s="828"/>
      <c r="J809" s="828"/>
      <c r="K809" s="828"/>
      <c r="L809" s="830"/>
      <c r="M809" s="829"/>
      <c r="N809" s="829"/>
      <c r="O809" s="828"/>
      <c r="P809" s="828"/>
      <c r="Q809" s="828"/>
      <c r="R809" s="828"/>
      <c r="S809" s="828"/>
      <c r="T809" s="828"/>
      <c r="U809" s="828"/>
      <c r="V809" s="828"/>
      <c r="W809" s="828"/>
      <c r="X809" s="828"/>
      <c r="Y809" s="828"/>
      <c r="Z809" s="828"/>
      <c r="AA809" s="828"/>
    </row>
    <row r="810" spans="1:27" ht="15.75" customHeight="1">
      <c r="A810" s="828"/>
      <c r="B810" s="828"/>
      <c r="C810" s="828"/>
      <c r="D810" s="828"/>
      <c r="E810" s="828"/>
      <c r="F810" s="828"/>
      <c r="G810" s="828"/>
      <c r="H810" s="828"/>
      <c r="I810" s="828"/>
      <c r="J810" s="828"/>
      <c r="K810" s="828"/>
      <c r="L810" s="830"/>
      <c r="M810" s="829"/>
      <c r="N810" s="829"/>
      <c r="O810" s="828"/>
      <c r="P810" s="828"/>
      <c r="Q810" s="828"/>
      <c r="R810" s="828"/>
      <c r="S810" s="828"/>
      <c r="T810" s="828"/>
      <c r="U810" s="828"/>
      <c r="V810" s="828"/>
      <c r="W810" s="828"/>
      <c r="X810" s="828"/>
      <c r="Y810" s="828"/>
      <c r="Z810" s="828"/>
      <c r="AA810" s="828"/>
    </row>
    <row r="811" spans="1:27" ht="15.75" customHeight="1">
      <c r="A811" s="828"/>
      <c r="B811" s="828"/>
      <c r="C811" s="828"/>
      <c r="D811" s="828"/>
      <c r="E811" s="828"/>
      <c r="F811" s="828"/>
      <c r="G811" s="828"/>
      <c r="H811" s="828"/>
      <c r="I811" s="828"/>
      <c r="J811" s="828"/>
      <c r="K811" s="828"/>
      <c r="L811" s="830"/>
      <c r="M811" s="829"/>
      <c r="N811" s="829"/>
      <c r="O811" s="828"/>
      <c r="P811" s="828"/>
      <c r="Q811" s="828"/>
      <c r="R811" s="828"/>
      <c r="S811" s="828"/>
      <c r="T811" s="828"/>
      <c r="U811" s="828"/>
      <c r="V811" s="828"/>
      <c r="W811" s="828"/>
      <c r="X811" s="828"/>
      <c r="Y811" s="828"/>
      <c r="Z811" s="828"/>
      <c r="AA811" s="828"/>
    </row>
    <row r="812" spans="1:27" ht="15.75" customHeight="1">
      <c r="A812" s="828"/>
      <c r="B812" s="828"/>
      <c r="C812" s="828"/>
      <c r="D812" s="828"/>
      <c r="E812" s="828"/>
      <c r="F812" s="828"/>
      <c r="G812" s="828"/>
      <c r="H812" s="828"/>
      <c r="I812" s="828"/>
      <c r="J812" s="828"/>
      <c r="K812" s="828"/>
      <c r="L812" s="830"/>
      <c r="M812" s="829"/>
      <c r="N812" s="829"/>
      <c r="O812" s="828"/>
      <c r="P812" s="828"/>
      <c r="Q812" s="828"/>
      <c r="R812" s="828"/>
      <c r="S812" s="828"/>
      <c r="T812" s="828"/>
      <c r="U812" s="828"/>
      <c r="V812" s="828"/>
      <c r="W812" s="828"/>
      <c r="X812" s="828"/>
      <c r="Y812" s="828"/>
      <c r="Z812" s="828"/>
      <c r="AA812" s="828"/>
    </row>
    <row r="813" spans="1:27" ht="15.75" customHeight="1">
      <c r="A813" s="828"/>
      <c r="B813" s="828"/>
      <c r="C813" s="828"/>
      <c r="D813" s="828"/>
      <c r="E813" s="828"/>
      <c r="F813" s="828"/>
      <c r="G813" s="828"/>
      <c r="H813" s="828"/>
      <c r="I813" s="828"/>
      <c r="J813" s="828"/>
      <c r="K813" s="828"/>
      <c r="L813" s="830"/>
      <c r="M813" s="829"/>
      <c r="N813" s="829"/>
      <c r="O813" s="828"/>
      <c r="P813" s="828"/>
      <c r="Q813" s="828"/>
      <c r="R813" s="828"/>
      <c r="S813" s="828"/>
      <c r="T813" s="828"/>
      <c r="U813" s="828"/>
      <c r="V813" s="828"/>
      <c r="W813" s="828"/>
      <c r="X813" s="828"/>
      <c r="Y813" s="828"/>
      <c r="Z813" s="828"/>
      <c r="AA813" s="828"/>
    </row>
    <row r="814" spans="1:27" ht="15.75" customHeight="1">
      <c r="A814" s="828"/>
      <c r="B814" s="828"/>
      <c r="C814" s="828"/>
      <c r="D814" s="828"/>
      <c r="E814" s="828"/>
      <c r="F814" s="828"/>
      <c r="G814" s="828"/>
      <c r="H814" s="828"/>
      <c r="I814" s="828"/>
      <c r="J814" s="828"/>
      <c r="K814" s="828"/>
      <c r="L814" s="830"/>
      <c r="M814" s="829"/>
      <c r="N814" s="829"/>
      <c r="O814" s="828"/>
      <c r="P814" s="828"/>
      <c r="Q814" s="828"/>
      <c r="R814" s="828"/>
      <c r="S814" s="828"/>
      <c r="T814" s="828"/>
      <c r="U814" s="828"/>
      <c r="V814" s="828"/>
      <c r="W814" s="828"/>
      <c r="X814" s="828"/>
      <c r="Y814" s="828"/>
      <c r="Z814" s="828"/>
      <c r="AA814" s="828"/>
    </row>
    <row r="815" spans="1:27" ht="15.75" customHeight="1">
      <c r="A815" s="828"/>
      <c r="B815" s="828"/>
      <c r="C815" s="828"/>
      <c r="D815" s="828"/>
      <c r="E815" s="828"/>
      <c r="F815" s="828"/>
      <c r="G815" s="828"/>
      <c r="H815" s="828"/>
      <c r="I815" s="828"/>
      <c r="J815" s="828"/>
      <c r="K815" s="828"/>
      <c r="L815" s="830"/>
      <c r="M815" s="829"/>
      <c r="N815" s="829"/>
      <c r="O815" s="828"/>
      <c r="P815" s="828"/>
      <c r="Q815" s="828"/>
      <c r="R815" s="828"/>
      <c r="S815" s="828"/>
      <c r="T815" s="828"/>
      <c r="U815" s="828"/>
      <c r="V815" s="828"/>
      <c r="W815" s="828"/>
      <c r="X815" s="828"/>
      <c r="Y815" s="828"/>
      <c r="Z815" s="828"/>
      <c r="AA815" s="828"/>
    </row>
    <row r="816" spans="1:27" ht="15.75" customHeight="1">
      <c r="A816" s="828"/>
      <c r="B816" s="828"/>
      <c r="C816" s="828"/>
      <c r="D816" s="828"/>
      <c r="E816" s="828"/>
      <c r="F816" s="828"/>
      <c r="G816" s="828"/>
      <c r="H816" s="828"/>
      <c r="I816" s="828"/>
      <c r="J816" s="828"/>
      <c r="K816" s="828"/>
      <c r="L816" s="830"/>
      <c r="M816" s="829"/>
      <c r="N816" s="829"/>
      <c r="O816" s="828"/>
      <c r="P816" s="828"/>
      <c r="Q816" s="828"/>
      <c r="R816" s="828"/>
      <c r="S816" s="828"/>
      <c r="T816" s="828"/>
      <c r="U816" s="828"/>
      <c r="V816" s="828"/>
      <c r="W816" s="828"/>
      <c r="X816" s="828"/>
      <c r="Y816" s="828"/>
      <c r="Z816" s="828"/>
      <c r="AA816" s="828"/>
    </row>
    <row r="817" spans="1:27" ht="15.75" customHeight="1">
      <c r="A817" s="828"/>
      <c r="B817" s="828"/>
      <c r="C817" s="828"/>
      <c r="D817" s="828"/>
      <c r="E817" s="828"/>
      <c r="F817" s="828"/>
      <c r="G817" s="828"/>
      <c r="H817" s="828"/>
      <c r="I817" s="828"/>
      <c r="J817" s="828"/>
      <c r="K817" s="828"/>
      <c r="L817" s="830"/>
      <c r="M817" s="829"/>
      <c r="N817" s="829"/>
      <c r="O817" s="828"/>
      <c r="P817" s="828"/>
      <c r="Q817" s="828"/>
      <c r="R817" s="828"/>
      <c r="S817" s="828"/>
      <c r="T817" s="828"/>
      <c r="U817" s="828"/>
      <c r="V817" s="828"/>
      <c r="W817" s="828"/>
      <c r="X817" s="828"/>
      <c r="Y817" s="828"/>
      <c r="Z817" s="828"/>
      <c r="AA817" s="828"/>
    </row>
    <row r="818" spans="1:27" ht="15.75" customHeight="1">
      <c r="A818" s="828"/>
      <c r="B818" s="828"/>
      <c r="C818" s="828"/>
      <c r="D818" s="828"/>
      <c r="E818" s="828"/>
      <c r="F818" s="828"/>
      <c r="G818" s="828"/>
      <c r="H818" s="828"/>
      <c r="I818" s="828"/>
      <c r="J818" s="828"/>
      <c r="K818" s="828"/>
      <c r="L818" s="830"/>
      <c r="M818" s="829"/>
      <c r="N818" s="829"/>
      <c r="O818" s="828"/>
      <c r="P818" s="828"/>
      <c r="Q818" s="828"/>
      <c r="R818" s="828"/>
      <c r="S818" s="828"/>
      <c r="T818" s="828"/>
      <c r="U818" s="828"/>
      <c r="V818" s="828"/>
      <c r="W818" s="828"/>
      <c r="X818" s="828"/>
      <c r="Y818" s="828"/>
      <c r="Z818" s="828"/>
      <c r="AA818" s="828"/>
    </row>
    <row r="819" spans="1:27" ht="15.75" customHeight="1">
      <c r="A819" s="828"/>
      <c r="B819" s="828"/>
      <c r="C819" s="828"/>
      <c r="D819" s="828"/>
      <c r="E819" s="828"/>
      <c r="F819" s="828"/>
      <c r="G819" s="828"/>
      <c r="H819" s="828"/>
      <c r="I819" s="828"/>
      <c r="J819" s="828"/>
      <c r="K819" s="828"/>
      <c r="L819" s="830"/>
      <c r="M819" s="829"/>
      <c r="N819" s="829"/>
      <c r="O819" s="828"/>
      <c r="P819" s="828"/>
      <c r="Q819" s="828"/>
      <c r="R819" s="828"/>
      <c r="S819" s="828"/>
      <c r="T819" s="828"/>
      <c r="U819" s="828"/>
      <c r="V819" s="828"/>
      <c r="W819" s="828"/>
      <c r="X819" s="828"/>
      <c r="Y819" s="828"/>
      <c r="Z819" s="828"/>
      <c r="AA819" s="828"/>
    </row>
    <row r="820" spans="1:27" ht="15.75" customHeight="1">
      <c r="A820" s="828"/>
      <c r="B820" s="828"/>
      <c r="C820" s="828"/>
      <c r="D820" s="828"/>
      <c r="E820" s="828"/>
      <c r="F820" s="828"/>
      <c r="G820" s="828"/>
      <c r="H820" s="828"/>
      <c r="I820" s="828"/>
      <c r="J820" s="828"/>
      <c r="K820" s="828"/>
      <c r="L820" s="830"/>
      <c r="M820" s="829"/>
      <c r="N820" s="829"/>
      <c r="O820" s="828"/>
      <c r="P820" s="828"/>
      <c r="Q820" s="828"/>
      <c r="R820" s="828"/>
      <c r="S820" s="828"/>
      <c r="T820" s="828"/>
      <c r="U820" s="828"/>
      <c r="V820" s="828"/>
      <c r="W820" s="828"/>
      <c r="X820" s="828"/>
      <c r="Y820" s="828"/>
      <c r="Z820" s="828"/>
      <c r="AA820" s="828"/>
    </row>
    <row r="821" spans="1:27" ht="15.75" customHeight="1">
      <c r="A821" s="828"/>
      <c r="B821" s="828"/>
      <c r="C821" s="828"/>
      <c r="D821" s="828"/>
      <c r="E821" s="828"/>
      <c r="F821" s="828"/>
      <c r="G821" s="828"/>
      <c r="H821" s="828"/>
      <c r="I821" s="828"/>
      <c r="J821" s="828"/>
      <c r="K821" s="828"/>
      <c r="L821" s="830"/>
      <c r="M821" s="829"/>
      <c r="N821" s="829"/>
      <c r="O821" s="828"/>
      <c r="P821" s="828"/>
      <c r="Q821" s="828"/>
      <c r="R821" s="828"/>
      <c r="S821" s="828"/>
      <c r="T821" s="828"/>
      <c r="U821" s="828"/>
      <c r="V821" s="828"/>
      <c r="W821" s="828"/>
      <c r="X821" s="828"/>
      <c r="Y821" s="828"/>
      <c r="Z821" s="828"/>
      <c r="AA821" s="828"/>
    </row>
    <row r="822" spans="1:27" ht="15.75" customHeight="1">
      <c r="A822" s="828"/>
      <c r="B822" s="828"/>
      <c r="C822" s="828"/>
      <c r="D822" s="828"/>
      <c r="E822" s="828"/>
      <c r="F822" s="828"/>
      <c r="G822" s="828"/>
      <c r="H822" s="828"/>
      <c r="I822" s="828"/>
      <c r="J822" s="828"/>
      <c r="K822" s="828"/>
      <c r="L822" s="830"/>
      <c r="M822" s="829"/>
      <c r="N822" s="829"/>
      <c r="O822" s="828"/>
      <c r="P822" s="828"/>
      <c r="Q822" s="828"/>
      <c r="R822" s="828"/>
      <c r="S822" s="828"/>
      <c r="T822" s="828"/>
      <c r="U822" s="828"/>
      <c r="V822" s="828"/>
      <c r="W822" s="828"/>
      <c r="X822" s="828"/>
      <c r="Y822" s="828"/>
      <c r="Z822" s="828"/>
      <c r="AA822" s="828"/>
    </row>
    <row r="823" spans="1:27" ht="15.75" customHeight="1">
      <c r="A823" s="828"/>
      <c r="B823" s="828"/>
      <c r="C823" s="828"/>
      <c r="D823" s="828"/>
      <c r="E823" s="828"/>
      <c r="F823" s="828"/>
      <c r="G823" s="828"/>
      <c r="H823" s="828"/>
      <c r="I823" s="828"/>
      <c r="J823" s="828"/>
      <c r="K823" s="828"/>
      <c r="L823" s="830"/>
      <c r="M823" s="829"/>
      <c r="N823" s="829"/>
      <c r="O823" s="828"/>
      <c r="P823" s="828"/>
      <c r="Q823" s="828"/>
      <c r="R823" s="828"/>
      <c r="S823" s="828"/>
      <c r="T823" s="828"/>
      <c r="U823" s="828"/>
      <c r="V823" s="828"/>
      <c r="W823" s="828"/>
      <c r="X823" s="828"/>
      <c r="Y823" s="828"/>
      <c r="Z823" s="828"/>
      <c r="AA823" s="828"/>
    </row>
    <row r="824" spans="1:27" ht="15.75" customHeight="1">
      <c r="A824" s="828"/>
      <c r="B824" s="828"/>
      <c r="C824" s="828"/>
      <c r="D824" s="828"/>
      <c r="E824" s="828"/>
      <c r="F824" s="828"/>
      <c r="G824" s="828"/>
      <c r="H824" s="828"/>
      <c r="I824" s="828"/>
      <c r="J824" s="828"/>
      <c r="K824" s="828"/>
      <c r="L824" s="830"/>
      <c r="M824" s="829"/>
      <c r="N824" s="829"/>
      <c r="O824" s="828"/>
      <c r="P824" s="828"/>
      <c r="Q824" s="828"/>
      <c r="R824" s="828"/>
      <c r="S824" s="828"/>
      <c r="T824" s="828"/>
      <c r="U824" s="828"/>
      <c r="V824" s="828"/>
      <c r="W824" s="828"/>
      <c r="X824" s="828"/>
      <c r="Y824" s="828"/>
      <c r="Z824" s="828"/>
      <c r="AA824" s="828"/>
    </row>
    <row r="825" spans="1:27" ht="15.75" customHeight="1">
      <c r="A825" s="828"/>
      <c r="B825" s="828"/>
      <c r="C825" s="828"/>
      <c r="D825" s="828"/>
      <c r="E825" s="828"/>
      <c r="F825" s="828"/>
      <c r="G825" s="828"/>
      <c r="H825" s="828"/>
      <c r="I825" s="828"/>
      <c r="J825" s="828"/>
      <c r="K825" s="828"/>
      <c r="L825" s="830"/>
      <c r="M825" s="829"/>
      <c r="N825" s="829"/>
      <c r="O825" s="828"/>
      <c r="P825" s="828"/>
      <c r="Q825" s="828"/>
      <c r="R825" s="828"/>
      <c r="S825" s="828"/>
      <c r="T825" s="828"/>
      <c r="U825" s="828"/>
      <c r="V825" s="828"/>
      <c r="W825" s="828"/>
      <c r="X825" s="828"/>
      <c r="Y825" s="828"/>
      <c r="Z825" s="828"/>
      <c r="AA825" s="828"/>
    </row>
    <row r="826" spans="1:27" ht="15.75" customHeight="1">
      <c r="A826" s="828"/>
      <c r="B826" s="828"/>
      <c r="C826" s="828"/>
      <c r="D826" s="828"/>
      <c r="E826" s="828"/>
      <c r="F826" s="828"/>
      <c r="G826" s="828"/>
      <c r="H826" s="828"/>
      <c r="I826" s="828"/>
      <c r="J826" s="828"/>
      <c r="K826" s="828"/>
      <c r="L826" s="830"/>
      <c r="M826" s="829"/>
      <c r="N826" s="829"/>
      <c r="O826" s="828"/>
      <c r="P826" s="828"/>
      <c r="Q826" s="828"/>
      <c r="R826" s="828"/>
      <c r="S826" s="828"/>
      <c r="T826" s="828"/>
      <c r="U826" s="828"/>
      <c r="V826" s="828"/>
      <c r="W826" s="828"/>
      <c r="X826" s="828"/>
      <c r="Y826" s="828"/>
      <c r="Z826" s="828"/>
      <c r="AA826" s="828"/>
    </row>
    <row r="827" spans="1:27" ht="15.75" customHeight="1">
      <c r="A827" s="828"/>
      <c r="B827" s="828"/>
      <c r="C827" s="828"/>
      <c r="D827" s="828"/>
      <c r="E827" s="828"/>
      <c r="F827" s="828"/>
      <c r="G827" s="828"/>
      <c r="H827" s="828"/>
      <c r="I827" s="828"/>
      <c r="J827" s="828"/>
      <c r="K827" s="828"/>
      <c r="L827" s="830"/>
      <c r="M827" s="829"/>
      <c r="N827" s="829"/>
      <c r="O827" s="828"/>
      <c r="P827" s="828"/>
      <c r="Q827" s="828"/>
      <c r="R827" s="828"/>
      <c r="S827" s="828"/>
      <c r="T827" s="828"/>
      <c r="U827" s="828"/>
      <c r="V827" s="828"/>
      <c r="W827" s="828"/>
      <c r="X827" s="828"/>
      <c r="Y827" s="828"/>
      <c r="Z827" s="828"/>
      <c r="AA827" s="828"/>
    </row>
    <row r="828" spans="1:27" ht="15.75" customHeight="1">
      <c r="A828" s="828"/>
      <c r="B828" s="828"/>
      <c r="C828" s="828"/>
      <c r="D828" s="828"/>
      <c r="E828" s="828"/>
      <c r="F828" s="828"/>
      <c r="G828" s="828"/>
      <c r="H828" s="828"/>
      <c r="I828" s="828"/>
      <c r="J828" s="828"/>
      <c r="K828" s="828"/>
      <c r="L828" s="830"/>
      <c r="M828" s="829"/>
      <c r="N828" s="829"/>
      <c r="O828" s="828"/>
      <c r="P828" s="828"/>
      <c r="Q828" s="828"/>
      <c r="R828" s="828"/>
      <c r="S828" s="828"/>
      <c r="T828" s="828"/>
      <c r="U828" s="828"/>
      <c r="V828" s="828"/>
      <c r="W828" s="828"/>
      <c r="X828" s="828"/>
      <c r="Y828" s="828"/>
      <c r="Z828" s="828"/>
      <c r="AA828" s="828"/>
    </row>
    <row r="829" spans="1:27" ht="15.75" customHeight="1">
      <c r="A829" s="828"/>
      <c r="B829" s="828"/>
      <c r="C829" s="828"/>
      <c r="D829" s="828"/>
      <c r="E829" s="828"/>
      <c r="F829" s="828"/>
      <c r="G829" s="828"/>
      <c r="H829" s="828"/>
      <c r="I829" s="828"/>
      <c r="J829" s="828"/>
      <c r="K829" s="828"/>
      <c r="L829" s="830"/>
      <c r="M829" s="829"/>
      <c r="N829" s="829"/>
      <c r="O829" s="828"/>
      <c r="P829" s="828"/>
      <c r="Q829" s="828"/>
      <c r="R829" s="828"/>
      <c r="S829" s="828"/>
      <c r="T829" s="828"/>
      <c r="U829" s="828"/>
      <c r="V829" s="828"/>
      <c r="W829" s="828"/>
      <c r="X829" s="828"/>
      <c r="Y829" s="828"/>
      <c r="Z829" s="828"/>
      <c r="AA829" s="828"/>
    </row>
    <row r="830" spans="1:27" ht="15.75" customHeight="1">
      <c r="A830" s="828"/>
      <c r="B830" s="828"/>
      <c r="C830" s="828"/>
      <c r="D830" s="828"/>
      <c r="E830" s="828"/>
      <c r="F830" s="828"/>
      <c r="G830" s="828"/>
      <c r="H830" s="828"/>
      <c r="I830" s="828"/>
      <c r="J830" s="828"/>
      <c r="K830" s="828"/>
      <c r="L830" s="830"/>
      <c r="M830" s="829"/>
      <c r="N830" s="829"/>
      <c r="O830" s="828"/>
      <c r="P830" s="828"/>
      <c r="Q830" s="828"/>
      <c r="R830" s="828"/>
      <c r="S830" s="828"/>
      <c r="T830" s="828"/>
      <c r="U830" s="828"/>
      <c r="V830" s="828"/>
      <c r="W830" s="828"/>
      <c r="X830" s="828"/>
      <c r="Y830" s="828"/>
      <c r="Z830" s="828"/>
      <c r="AA830" s="828"/>
    </row>
    <row r="831" spans="1:27" ht="15.75" customHeight="1">
      <c r="A831" s="828"/>
      <c r="B831" s="828"/>
      <c r="C831" s="828"/>
      <c r="D831" s="828"/>
      <c r="E831" s="828"/>
      <c r="F831" s="828"/>
      <c r="G831" s="828"/>
      <c r="H831" s="828"/>
      <c r="I831" s="828"/>
      <c r="J831" s="828"/>
      <c r="K831" s="828"/>
      <c r="L831" s="830"/>
      <c r="M831" s="829"/>
      <c r="N831" s="829"/>
      <c r="O831" s="828"/>
      <c r="P831" s="828"/>
      <c r="Q831" s="828"/>
      <c r="R831" s="828"/>
      <c r="S831" s="828"/>
      <c r="T831" s="828"/>
      <c r="U831" s="828"/>
      <c r="V831" s="828"/>
      <c r="W831" s="828"/>
      <c r="X831" s="828"/>
      <c r="Y831" s="828"/>
      <c r="Z831" s="828"/>
      <c r="AA831" s="828"/>
    </row>
    <row r="832" spans="1:27" ht="15.75" customHeight="1">
      <c r="A832" s="828"/>
      <c r="B832" s="828"/>
      <c r="C832" s="828"/>
      <c r="D832" s="828"/>
      <c r="E832" s="828"/>
      <c r="F832" s="828"/>
      <c r="G832" s="828"/>
      <c r="H832" s="828"/>
      <c r="I832" s="828"/>
      <c r="J832" s="828"/>
      <c r="K832" s="828"/>
      <c r="L832" s="830"/>
      <c r="M832" s="829"/>
      <c r="N832" s="829"/>
      <c r="O832" s="828"/>
      <c r="P832" s="828"/>
      <c r="Q832" s="828"/>
      <c r="R832" s="828"/>
      <c r="S832" s="828"/>
      <c r="T832" s="828"/>
      <c r="U832" s="828"/>
      <c r="V832" s="828"/>
      <c r="W832" s="828"/>
      <c r="X832" s="828"/>
      <c r="Y832" s="828"/>
      <c r="Z832" s="828"/>
      <c r="AA832" s="828"/>
    </row>
    <row r="833" spans="1:27" ht="15.75" customHeight="1">
      <c r="A833" s="828"/>
      <c r="B833" s="828"/>
      <c r="C833" s="828"/>
      <c r="D833" s="828"/>
      <c r="E833" s="828"/>
      <c r="F833" s="828"/>
      <c r="G833" s="828"/>
      <c r="H833" s="828"/>
      <c r="I833" s="828"/>
      <c r="J833" s="828"/>
      <c r="K833" s="828"/>
      <c r="L833" s="830"/>
      <c r="M833" s="829"/>
      <c r="N833" s="829"/>
      <c r="O833" s="828"/>
      <c r="P833" s="828"/>
      <c r="Q833" s="828"/>
      <c r="R833" s="828"/>
      <c r="S833" s="828"/>
      <c r="T833" s="828"/>
      <c r="U833" s="828"/>
      <c r="V833" s="828"/>
      <c r="W833" s="828"/>
      <c r="X833" s="828"/>
      <c r="Y833" s="828"/>
      <c r="Z833" s="828"/>
      <c r="AA833" s="828"/>
    </row>
    <row r="834" spans="1:27" ht="15.75" customHeight="1">
      <c r="A834" s="828"/>
      <c r="B834" s="828"/>
      <c r="C834" s="828"/>
      <c r="D834" s="828"/>
      <c r="E834" s="828"/>
      <c r="F834" s="828"/>
      <c r="G834" s="828"/>
      <c r="H834" s="828"/>
      <c r="I834" s="828"/>
      <c r="J834" s="828"/>
      <c r="K834" s="828"/>
      <c r="L834" s="830"/>
      <c r="M834" s="829"/>
      <c r="N834" s="829"/>
      <c r="O834" s="828"/>
      <c r="P834" s="828"/>
      <c r="Q834" s="828"/>
      <c r="R834" s="828"/>
      <c r="S834" s="828"/>
      <c r="T834" s="828"/>
      <c r="U834" s="828"/>
      <c r="V834" s="828"/>
      <c r="W834" s="828"/>
      <c r="X834" s="828"/>
      <c r="Y834" s="828"/>
      <c r="Z834" s="828"/>
      <c r="AA834" s="828"/>
    </row>
    <row r="835" spans="1:27" ht="15.75" customHeight="1">
      <c r="A835" s="828"/>
      <c r="B835" s="828"/>
      <c r="C835" s="828"/>
      <c r="D835" s="828"/>
      <c r="E835" s="828"/>
      <c r="F835" s="828"/>
      <c r="G835" s="828"/>
      <c r="H835" s="828"/>
      <c r="I835" s="828"/>
      <c r="J835" s="828"/>
      <c r="K835" s="828"/>
      <c r="L835" s="830"/>
      <c r="M835" s="829"/>
      <c r="N835" s="829"/>
      <c r="O835" s="828"/>
      <c r="P835" s="828"/>
      <c r="Q835" s="828"/>
      <c r="R835" s="828"/>
      <c r="S835" s="828"/>
      <c r="T835" s="828"/>
      <c r="U835" s="828"/>
      <c r="V835" s="828"/>
      <c r="W835" s="828"/>
      <c r="X835" s="828"/>
      <c r="Y835" s="828"/>
      <c r="Z835" s="828"/>
      <c r="AA835" s="828"/>
    </row>
    <row r="836" spans="1:27" ht="15.75" customHeight="1">
      <c r="A836" s="828"/>
      <c r="B836" s="828"/>
      <c r="C836" s="828"/>
      <c r="D836" s="828"/>
      <c r="E836" s="828"/>
      <c r="F836" s="828"/>
      <c r="G836" s="828"/>
      <c r="H836" s="828"/>
      <c r="I836" s="828"/>
      <c r="J836" s="828"/>
      <c r="K836" s="828"/>
      <c r="L836" s="830"/>
      <c r="M836" s="829"/>
      <c r="N836" s="829"/>
      <c r="O836" s="828"/>
      <c r="P836" s="828"/>
      <c r="Q836" s="828"/>
      <c r="R836" s="828"/>
      <c r="S836" s="828"/>
      <c r="T836" s="828"/>
      <c r="U836" s="828"/>
      <c r="V836" s="828"/>
      <c r="W836" s="828"/>
      <c r="X836" s="828"/>
      <c r="Y836" s="828"/>
      <c r="Z836" s="828"/>
      <c r="AA836" s="828"/>
    </row>
    <row r="837" spans="1:27" ht="15.75" customHeight="1">
      <c r="A837" s="828"/>
      <c r="B837" s="828"/>
      <c r="C837" s="828"/>
      <c r="D837" s="828"/>
      <c r="E837" s="828"/>
      <c r="F837" s="828"/>
      <c r="G837" s="828"/>
      <c r="H837" s="828"/>
      <c r="I837" s="828"/>
      <c r="J837" s="828"/>
      <c r="K837" s="828"/>
      <c r="L837" s="830"/>
      <c r="M837" s="829"/>
      <c r="N837" s="829"/>
      <c r="O837" s="828"/>
      <c r="P837" s="828"/>
      <c r="Q837" s="828"/>
      <c r="R837" s="828"/>
      <c r="S837" s="828"/>
      <c r="T837" s="828"/>
      <c r="U837" s="828"/>
      <c r="V837" s="828"/>
      <c r="W837" s="828"/>
      <c r="X837" s="828"/>
      <c r="Y837" s="828"/>
      <c r="Z837" s="828"/>
      <c r="AA837" s="828"/>
    </row>
    <row r="838" spans="1:27" ht="15.75" customHeight="1">
      <c r="A838" s="828"/>
      <c r="B838" s="828"/>
      <c r="C838" s="828"/>
      <c r="D838" s="828"/>
      <c r="E838" s="828"/>
      <c r="F838" s="828"/>
      <c r="G838" s="828"/>
      <c r="H838" s="828"/>
      <c r="I838" s="828"/>
      <c r="J838" s="828"/>
      <c r="K838" s="828"/>
      <c r="L838" s="830"/>
      <c r="M838" s="829"/>
      <c r="N838" s="829"/>
      <c r="O838" s="828"/>
      <c r="P838" s="828"/>
      <c r="Q838" s="828"/>
      <c r="R838" s="828"/>
      <c r="S838" s="828"/>
      <c r="T838" s="828"/>
      <c r="U838" s="828"/>
      <c r="V838" s="828"/>
      <c r="W838" s="828"/>
      <c r="X838" s="828"/>
      <c r="Y838" s="828"/>
      <c r="Z838" s="828"/>
      <c r="AA838" s="828"/>
    </row>
    <row r="839" spans="1:27" ht="15.75" customHeight="1">
      <c r="A839" s="828"/>
      <c r="B839" s="828"/>
      <c r="C839" s="828"/>
      <c r="D839" s="828"/>
      <c r="E839" s="828"/>
      <c r="F839" s="828"/>
      <c r="G839" s="828"/>
      <c r="H839" s="828"/>
      <c r="I839" s="828"/>
      <c r="J839" s="828"/>
      <c r="K839" s="828"/>
      <c r="L839" s="830"/>
      <c r="M839" s="829"/>
      <c r="N839" s="829"/>
      <c r="O839" s="828"/>
      <c r="P839" s="828"/>
      <c r="Q839" s="828"/>
      <c r="R839" s="828"/>
      <c r="S839" s="828"/>
      <c r="T839" s="828"/>
      <c r="U839" s="828"/>
      <c r="V839" s="828"/>
      <c r="W839" s="828"/>
      <c r="X839" s="828"/>
      <c r="Y839" s="828"/>
      <c r="Z839" s="828"/>
      <c r="AA839" s="828"/>
    </row>
    <row r="840" spans="1:27" ht="15.75" customHeight="1">
      <c r="A840" s="828"/>
      <c r="B840" s="828"/>
      <c r="C840" s="828"/>
      <c r="D840" s="828"/>
      <c r="E840" s="828"/>
      <c r="F840" s="828"/>
      <c r="G840" s="828"/>
      <c r="H840" s="828"/>
      <c r="I840" s="828"/>
      <c r="J840" s="828"/>
      <c r="K840" s="828"/>
      <c r="L840" s="830"/>
      <c r="M840" s="829"/>
      <c r="N840" s="829"/>
      <c r="O840" s="828"/>
      <c r="P840" s="828"/>
      <c r="Q840" s="828"/>
      <c r="R840" s="828"/>
      <c r="S840" s="828"/>
      <c r="T840" s="828"/>
      <c r="U840" s="828"/>
      <c r="V840" s="828"/>
      <c r="W840" s="828"/>
      <c r="X840" s="828"/>
      <c r="Y840" s="828"/>
      <c r="Z840" s="828"/>
      <c r="AA840" s="828"/>
    </row>
    <row r="841" spans="1:27" ht="15.75" customHeight="1">
      <c r="A841" s="828"/>
      <c r="B841" s="828"/>
      <c r="C841" s="828"/>
      <c r="D841" s="828"/>
      <c r="E841" s="828"/>
      <c r="F841" s="828"/>
      <c r="G841" s="828"/>
      <c r="H841" s="828"/>
      <c r="I841" s="828"/>
      <c r="J841" s="828"/>
      <c r="K841" s="828"/>
      <c r="L841" s="830"/>
      <c r="M841" s="829"/>
      <c r="N841" s="829"/>
      <c r="O841" s="828"/>
      <c r="P841" s="828"/>
      <c r="Q841" s="828"/>
      <c r="R841" s="828"/>
      <c r="S841" s="828"/>
      <c r="T841" s="828"/>
      <c r="U841" s="828"/>
      <c r="V841" s="828"/>
      <c r="W841" s="828"/>
      <c r="X841" s="828"/>
      <c r="Y841" s="828"/>
      <c r="Z841" s="828"/>
      <c r="AA841" s="828"/>
    </row>
    <row r="842" spans="1:27" ht="15.75" customHeight="1">
      <c r="A842" s="828"/>
      <c r="B842" s="828"/>
      <c r="C842" s="828"/>
      <c r="D842" s="828"/>
      <c r="E842" s="828"/>
      <c r="F842" s="828"/>
      <c r="G842" s="828"/>
      <c r="H842" s="828"/>
      <c r="I842" s="828"/>
      <c r="J842" s="828"/>
      <c r="K842" s="828"/>
      <c r="L842" s="830"/>
      <c r="M842" s="829"/>
      <c r="N842" s="829"/>
      <c r="O842" s="828"/>
      <c r="P842" s="828"/>
      <c r="Q842" s="828"/>
      <c r="R842" s="828"/>
      <c r="S842" s="828"/>
      <c r="T842" s="828"/>
      <c r="U842" s="828"/>
      <c r="V842" s="828"/>
      <c r="W842" s="828"/>
      <c r="X842" s="828"/>
      <c r="Y842" s="828"/>
      <c r="Z842" s="828"/>
      <c r="AA842" s="828"/>
    </row>
    <row r="843" spans="1:27" ht="15.75" customHeight="1">
      <c r="A843" s="828"/>
      <c r="B843" s="828"/>
      <c r="C843" s="828"/>
      <c r="D843" s="828"/>
      <c r="E843" s="828"/>
      <c r="F843" s="828"/>
      <c r="G843" s="828"/>
      <c r="H843" s="828"/>
      <c r="I843" s="828"/>
      <c r="J843" s="828"/>
      <c r="K843" s="828"/>
      <c r="L843" s="830"/>
      <c r="M843" s="829"/>
      <c r="N843" s="829"/>
      <c r="O843" s="828"/>
      <c r="P843" s="828"/>
      <c r="Q843" s="828"/>
      <c r="R843" s="828"/>
      <c r="S843" s="828"/>
      <c r="T843" s="828"/>
      <c r="U843" s="828"/>
      <c r="V843" s="828"/>
      <c r="W843" s="828"/>
      <c r="X843" s="828"/>
      <c r="Y843" s="828"/>
      <c r="Z843" s="828"/>
      <c r="AA843" s="828"/>
    </row>
    <row r="844" spans="1:27" ht="15.75" customHeight="1">
      <c r="A844" s="828"/>
      <c r="B844" s="828"/>
      <c r="C844" s="828"/>
      <c r="D844" s="828"/>
      <c r="E844" s="828"/>
      <c r="F844" s="828"/>
      <c r="G844" s="828"/>
      <c r="H844" s="828"/>
      <c r="I844" s="828"/>
      <c r="J844" s="828"/>
      <c r="K844" s="828"/>
      <c r="L844" s="830"/>
      <c r="M844" s="829"/>
      <c r="N844" s="829"/>
      <c r="O844" s="828"/>
      <c r="P844" s="828"/>
      <c r="Q844" s="828"/>
      <c r="R844" s="828"/>
      <c r="S844" s="828"/>
      <c r="T844" s="828"/>
      <c r="U844" s="828"/>
      <c r="V844" s="828"/>
      <c r="W844" s="828"/>
      <c r="X844" s="828"/>
      <c r="Y844" s="828"/>
      <c r="Z844" s="828"/>
      <c r="AA844" s="828"/>
    </row>
    <row r="845" spans="1:27" ht="15.75" customHeight="1">
      <c r="A845" s="828"/>
      <c r="B845" s="828"/>
      <c r="C845" s="828"/>
      <c r="D845" s="828"/>
      <c r="E845" s="828"/>
      <c r="F845" s="828"/>
      <c r="G845" s="828"/>
      <c r="H845" s="828"/>
      <c r="I845" s="828"/>
      <c r="J845" s="828"/>
      <c r="K845" s="828"/>
      <c r="L845" s="830"/>
      <c r="M845" s="829"/>
      <c r="N845" s="829"/>
      <c r="O845" s="828"/>
      <c r="P845" s="828"/>
      <c r="Q845" s="828"/>
      <c r="R845" s="828"/>
      <c r="S845" s="828"/>
      <c r="T845" s="828"/>
      <c r="U845" s="828"/>
      <c r="V845" s="828"/>
      <c r="W845" s="828"/>
      <c r="X845" s="828"/>
      <c r="Y845" s="828"/>
      <c r="Z845" s="828"/>
      <c r="AA845" s="828"/>
    </row>
    <row r="846" spans="1:27" ht="15.75" customHeight="1">
      <c r="A846" s="828"/>
      <c r="B846" s="828"/>
      <c r="C846" s="828"/>
      <c r="D846" s="828"/>
      <c r="E846" s="828"/>
      <c r="F846" s="828"/>
      <c r="G846" s="828"/>
      <c r="H846" s="828"/>
      <c r="I846" s="828"/>
      <c r="J846" s="828"/>
      <c r="K846" s="828"/>
      <c r="L846" s="830"/>
      <c r="M846" s="829"/>
      <c r="N846" s="829"/>
      <c r="O846" s="828"/>
      <c r="P846" s="828"/>
      <c r="Q846" s="828"/>
      <c r="R846" s="828"/>
      <c r="S846" s="828"/>
      <c r="T846" s="828"/>
      <c r="U846" s="828"/>
      <c r="V846" s="828"/>
      <c r="W846" s="828"/>
      <c r="X846" s="828"/>
      <c r="Y846" s="828"/>
      <c r="Z846" s="828"/>
      <c r="AA846" s="828"/>
    </row>
    <row r="847" spans="1:27" ht="15.75" customHeight="1">
      <c r="A847" s="828"/>
      <c r="B847" s="828"/>
      <c r="C847" s="828"/>
      <c r="D847" s="828"/>
      <c r="E847" s="828"/>
      <c r="F847" s="828"/>
      <c r="G847" s="828"/>
      <c r="H847" s="828"/>
      <c r="I847" s="828"/>
      <c r="J847" s="828"/>
      <c r="K847" s="828"/>
      <c r="L847" s="830"/>
      <c r="M847" s="829"/>
      <c r="N847" s="829"/>
      <c r="O847" s="828"/>
      <c r="P847" s="828"/>
      <c r="Q847" s="828"/>
      <c r="R847" s="828"/>
      <c r="S847" s="828"/>
      <c r="T847" s="828"/>
      <c r="U847" s="828"/>
      <c r="V847" s="828"/>
      <c r="W847" s="828"/>
      <c r="X847" s="828"/>
      <c r="Y847" s="828"/>
      <c r="Z847" s="828"/>
      <c r="AA847" s="828"/>
    </row>
    <row r="848" spans="1:27" ht="15.75" customHeight="1">
      <c r="A848" s="828"/>
      <c r="B848" s="828"/>
      <c r="C848" s="828"/>
      <c r="D848" s="828"/>
      <c r="E848" s="828"/>
      <c r="F848" s="828"/>
      <c r="G848" s="828"/>
      <c r="H848" s="828"/>
      <c r="I848" s="828"/>
      <c r="J848" s="828"/>
      <c r="K848" s="828"/>
      <c r="L848" s="830"/>
      <c r="M848" s="829"/>
      <c r="N848" s="829"/>
      <c r="O848" s="828"/>
      <c r="P848" s="828"/>
      <c r="Q848" s="828"/>
      <c r="R848" s="828"/>
      <c r="S848" s="828"/>
      <c r="T848" s="828"/>
      <c r="U848" s="828"/>
      <c r="V848" s="828"/>
      <c r="W848" s="828"/>
      <c r="X848" s="828"/>
      <c r="Y848" s="828"/>
      <c r="Z848" s="828"/>
      <c r="AA848" s="828"/>
    </row>
    <row r="849" spans="1:27" ht="15.75" customHeight="1">
      <c r="A849" s="828"/>
      <c r="B849" s="828"/>
      <c r="C849" s="828"/>
      <c r="D849" s="828"/>
      <c r="E849" s="828"/>
      <c r="F849" s="828"/>
      <c r="G849" s="828"/>
      <c r="H849" s="828"/>
      <c r="I849" s="828"/>
      <c r="J849" s="828"/>
      <c r="K849" s="828"/>
      <c r="L849" s="830"/>
      <c r="M849" s="829"/>
      <c r="N849" s="829"/>
      <c r="O849" s="828"/>
      <c r="P849" s="828"/>
      <c r="Q849" s="828"/>
      <c r="R849" s="828"/>
      <c r="S849" s="828"/>
      <c r="T849" s="828"/>
      <c r="U849" s="828"/>
      <c r="V849" s="828"/>
      <c r="W849" s="828"/>
      <c r="X849" s="828"/>
      <c r="Y849" s="828"/>
      <c r="Z849" s="828"/>
      <c r="AA849" s="828"/>
    </row>
    <row r="850" spans="1:27" ht="15.75" customHeight="1">
      <c r="A850" s="828"/>
      <c r="B850" s="828"/>
      <c r="C850" s="828"/>
      <c r="D850" s="828"/>
      <c r="E850" s="828"/>
      <c r="F850" s="828"/>
      <c r="G850" s="828"/>
      <c r="H850" s="828"/>
      <c r="I850" s="828"/>
      <c r="J850" s="828"/>
      <c r="K850" s="828"/>
      <c r="L850" s="830"/>
      <c r="M850" s="829"/>
      <c r="N850" s="829"/>
      <c r="O850" s="828"/>
      <c r="P850" s="828"/>
      <c r="Q850" s="828"/>
      <c r="R850" s="828"/>
      <c r="S850" s="828"/>
      <c r="T850" s="828"/>
      <c r="U850" s="828"/>
      <c r="V850" s="828"/>
      <c r="W850" s="828"/>
      <c r="X850" s="828"/>
      <c r="Y850" s="828"/>
      <c r="Z850" s="828"/>
      <c r="AA850" s="828"/>
    </row>
    <row r="851" spans="1:27" ht="15.75" customHeight="1">
      <c r="A851" s="828"/>
      <c r="B851" s="828"/>
      <c r="C851" s="828"/>
      <c r="D851" s="828"/>
      <c r="E851" s="828"/>
      <c r="F851" s="828"/>
      <c r="G851" s="828"/>
      <c r="H851" s="828"/>
      <c r="I851" s="828"/>
      <c r="J851" s="828"/>
      <c r="K851" s="828"/>
      <c r="L851" s="830"/>
      <c r="M851" s="829"/>
      <c r="N851" s="829"/>
      <c r="O851" s="828"/>
      <c r="P851" s="828"/>
      <c r="Q851" s="828"/>
      <c r="R851" s="828"/>
      <c r="S851" s="828"/>
      <c r="T851" s="828"/>
      <c r="U851" s="828"/>
      <c r="V851" s="828"/>
      <c r="W851" s="828"/>
      <c r="X851" s="828"/>
      <c r="Y851" s="828"/>
      <c r="Z851" s="828"/>
      <c r="AA851" s="828"/>
    </row>
    <row r="852" spans="1:27" ht="15.75" customHeight="1">
      <c r="A852" s="828"/>
      <c r="B852" s="828"/>
      <c r="C852" s="828"/>
      <c r="D852" s="828"/>
      <c r="E852" s="828"/>
      <c r="F852" s="828"/>
      <c r="G852" s="828"/>
      <c r="H852" s="828"/>
      <c r="I852" s="828"/>
      <c r="J852" s="828"/>
      <c r="K852" s="828"/>
      <c r="L852" s="830"/>
      <c r="M852" s="829"/>
      <c r="N852" s="829"/>
      <c r="O852" s="828"/>
      <c r="P852" s="828"/>
      <c r="Q852" s="828"/>
      <c r="R852" s="828"/>
      <c r="S852" s="828"/>
      <c r="T852" s="828"/>
      <c r="U852" s="828"/>
      <c r="V852" s="828"/>
      <c r="W852" s="828"/>
      <c r="X852" s="828"/>
      <c r="Y852" s="828"/>
      <c r="Z852" s="828"/>
      <c r="AA852" s="828"/>
    </row>
    <row r="853" spans="1:27" ht="15.75" customHeight="1">
      <c r="A853" s="828"/>
      <c r="B853" s="828"/>
      <c r="C853" s="828"/>
      <c r="D853" s="828"/>
      <c r="E853" s="828"/>
      <c r="F853" s="828"/>
      <c r="G853" s="828"/>
      <c r="H853" s="828"/>
      <c r="I853" s="828"/>
      <c r="J853" s="828"/>
      <c r="K853" s="828"/>
      <c r="L853" s="830"/>
      <c r="M853" s="829"/>
      <c r="N853" s="829"/>
      <c r="O853" s="828"/>
      <c r="P853" s="828"/>
      <c r="Q853" s="828"/>
      <c r="R853" s="828"/>
      <c r="S853" s="828"/>
      <c r="T853" s="828"/>
      <c r="U853" s="828"/>
      <c r="V853" s="828"/>
      <c r="W853" s="828"/>
      <c r="X853" s="828"/>
      <c r="Y853" s="828"/>
      <c r="Z853" s="828"/>
      <c r="AA853" s="828"/>
    </row>
    <row r="854" spans="1:27" ht="15.75" customHeight="1">
      <c r="A854" s="828"/>
      <c r="B854" s="828"/>
      <c r="C854" s="828"/>
      <c r="D854" s="828"/>
      <c r="E854" s="828"/>
      <c r="F854" s="828"/>
      <c r="G854" s="828"/>
      <c r="H854" s="828"/>
      <c r="I854" s="828"/>
      <c r="J854" s="828"/>
      <c r="K854" s="828"/>
      <c r="L854" s="830"/>
      <c r="M854" s="829"/>
      <c r="N854" s="829"/>
      <c r="O854" s="828"/>
      <c r="P854" s="828"/>
      <c r="Q854" s="828"/>
      <c r="R854" s="828"/>
      <c r="S854" s="828"/>
      <c r="T854" s="828"/>
      <c r="U854" s="828"/>
      <c r="V854" s="828"/>
      <c r="W854" s="828"/>
      <c r="X854" s="828"/>
      <c r="Y854" s="828"/>
      <c r="Z854" s="828"/>
      <c r="AA854" s="828"/>
    </row>
    <row r="855" spans="1:27" ht="15.75" customHeight="1">
      <c r="A855" s="828"/>
      <c r="B855" s="828"/>
      <c r="C855" s="828"/>
      <c r="D855" s="828"/>
      <c r="E855" s="828"/>
      <c r="F855" s="828"/>
      <c r="G855" s="828"/>
      <c r="H855" s="828"/>
      <c r="I855" s="828"/>
      <c r="J855" s="828"/>
      <c r="K855" s="828"/>
      <c r="L855" s="830"/>
      <c r="M855" s="829"/>
      <c r="N855" s="829"/>
      <c r="O855" s="828"/>
      <c r="P855" s="828"/>
      <c r="Q855" s="828"/>
      <c r="R855" s="828"/>
      <c r="S855" s="828"/>
      <c r="T855" s="828"/>
      <c r="U855" s="828"/>
      <c r="V855" s="828"/>
      <c r="W855" s="828"/>
      <c r="X855" s="828"/>
      <c r="Y855" s="828"/>
      <c r="Z855" s="828"/>
      <c r="AA855" s="828"/>
    </row>
    <row r="856" spans="1:27" ht="15.75" customHeight="1">
      <c r="A856" s="828"/>
      <c r="B856" s="828"/>
      <c r="C856" s="828"/>
      <c r="D856" s="828"/>
      <c r="E856" s="828"/>
      <c r="F856" s="828"/>
      <c r="G856" s="828"/>
      <c r="H856" s="828"/>
      <c r="I856" s="828"/>
      <c r="J856" s="828"/>
      <c r="K856" s="828"/>
      <c r="L856" s="830"/>
      <c r="M856" s="829"/>
      <c r="N856" s="829"/>
      <c r="O856" s="828"/>
      <c r="P856" s="828"/>
      <c r="Q856" s="828"/>
      <c r="R856" s="828"/>
      <c r="S856" s="828"/>
      <c r="T856" s="828"/>
      <c r="U856" s="828"/>
      <c r="V856" s="828"/>
      <c r="W856" s="828"/>
      <c r="X856" s="828"/>
      <c r="Y856" s="828"/>
      <c r="Z856" s="828"/>
      <c r="AA856" s="828"/>
    </row>
    <row r="857" spans="1:27" ht="15.75" customHeight="1">
      <c r="A857" s="828"/>
      <c r="B857" s="828"/>
      <c r="C857" s="828"/>
      <c r="D857" s="828"/>
      <c r="E857" s="828"/>
      <c r="F857" s="828"/>
      <c r="G857" s="828"/>
      <c r="H857" s="828"/>
      <c r="I857" s="828"/>
      <c r="J857" s="828"/>
      <c r="K857" s="828"/>
      <c r="L857" s="830"/>
      <c r="M857" s="829"/>
      <c r="N857" s="829"/>
      <c r="O857" s="828"/>
      <c r="P857" s="828"/>
      <c r="Q857" s="828"/>
      <c r="R857" s="828"/>
      <c r="S857" s="828"/>
      <c r="T857" s="828"/>
      <c r="U857" s="828"/>
      <c r="V857" s="828"/>
      <c r="W857" s="828"/>
      <c r="X857" s="828"/>
      <c r="Y857" s="828"/>
      <c r="Z857" s="828"/>
      <c r="AA857" s="828"/>
    </row>
    <row r="858" spans="1:27" ht="15.75" customHeight="1">
      <c r="A858" s="828"/>
      <c r="B858" s="828"/>
      <c r="C858" s="828"/>
      <c r="D858" s="828"/>
      <c r="E858" s="828"/>
      <c r="F858" s="828"/>
      <c r="G858" s="828"/>
      <c r="H858" s="828"/>
      <c r="I858" s="828"/>
      <c r="J858" s="828"/>
      <c r="K858" s="828"/>
      <c r="L858" s="830"/>
      <c r="M858" s="829"/>
      <c r="N858" s="829"/>
      <c r="O858" s="828"/>
      <c r="P858" s="828"/>
      <c r="Q858" s="828"/>
      <c r="R858" s="828"/>
      <c r="S858" s="828"/>
      <c r="T858" s="828"/>
      <c r="U858" s="828"/>
      <c r="V858" s="828"/>
      <c r="W858" s="828"/>
      <c r="X858" s="828"/>
      <c r="Y858" s="828"/>
      <c r="Z858" s="828"/>
      <c r="AA858" s="828"/>
    </row>
    <row r="859" spans="1:27" ht="15.75" customHeight="1">
      <c r="A859" s="828"/>
      <c r="B859" s="828"/>
      <c r="C859" s="828"/>
      <c r="D859" s="828"/>
      <c r="E859" s="828"/>
      <c r="F859" s="828"/>
      <c r="G859" s="828"/>
      <c r="H859" s="828"/>
      <c r="I859" s="828"/>
      <c r="J859" s="828"/>
      <c r="K859" s="828"/>
      <c r="L859" s="830"/>
      <c r="M859" s="829"/>
      <c r="N859" s="829"/>
      <c r="O859" s="828"/>
      <c r="P859" s="828"/>
      <c r="Q859" s="828"/>
      <c r="R859" s="828"/>
      <c r="S859" s="828"/>
      <c r="T859" s="828"/>
      <c r="U859" s="828"/>
      <c r="V859" s="828"/>
      <c r="W859" s="828"/>
      <c r="X859" s="828"/>
      <c r="Y859" s="828"/>
      <c r="Z859" s="828"/>
      <c r="AA859" s="828"/>
    </row>
    <row r="860" spans="1:27" ht="15.75" customHeight="1">
      <c r="A860" s="828"/>
      <c r="B860" s="828"/>
      <c r="C860" s="828"/>
      <c r="D860" s="828"/>
      <c r="E860" s="828"/>
      <c r="F860" s="828"/>
      <c r="G860" s="828"/>
      <c r="H860" s="828"/>
      <c r="I860" s="828"/>
      <c r="J860" s="828"/>
      <c r="K860" s="828"/>
      <c r="L860" s="830"/>
      <c r="M860" s="829"/>
      <c r="N860" s="829"/>
      <c r="O860" s="828"/>
      <c r="P860" s="828"/>
      <c r="Q860" s="828"/>
      <c r="R860" s="828"/>
      <c r="S860" s="828"/>
      <c r="T860" s="828"/>
      <c r="U860" s="828"/>
      <c r="V860" s="828"/>
      <c r="W860" s="828"/>
      <c r="X860" s="828"/>
      <c r="Y860" s="828"/>
      <c r="Z860" s="828"/>
      <c r="AA860" s="828"/>
    </row>
    <row r="861" spans="1:27" ht="15.75" customHeight="1">
      <c r="A861" s="828"/>
      <c r="B861" s="828"/>
      <c r="C861" s="828"/>
      <c r="D861" s="828"/>
      <c r="E861" s="828"/>
      <c r="F861" s="828"/>
      <c r="G861" s="828"/>
      <c r="H861" s="828"/>
      <c r="I861" s="828"/>
      <c r="J861" s="828"/>
      <c r="K861" s="828"/>
      <c r="L861" s="830"/>
      <c r="M861" s="829"/>
      <c r="N861" s="829"/>
      <c r="O861" s="828"/>
      <c r="P861" s="828"/>
      <c r="Q861" s="828"/>
      <c r="R861" s="828"/>
      <c r="S861" s="828"/>
      <c r="T861" s="828"/>
      <c r="U861" s="828"/>
      <c r="V861" s="828"/>
      <c r="W861" s="828"/>
      <c r="X861" s="828"/>
      <c r="Y861" s="828"/>
      <c r="Z861" s="828"/>
      <c r="AA861" s="828"/>
    </row>
    <row r="862" spans="1:27" ht="15.75" customHeight="1">
      <c r="A862" s="828"/>
      <c r="B862" s="828"/>
      <c r="C862" s="828"/>
      <c r="D862" s="828"/>
      <c r="E862" s="828"/>
      <c r="F862" s="828"/>
      <c r="G862" s="828"/>
      <c r="H862" s="828"/>
      <c r="I862" s="828"/>
      <c r="J862" s="828"/>
      <c r="K862" s="828"/>
      <c r="L862" s="830"/>
      <c r="M862" s="829"/>
      <c r="N862" s="829"/>
      <c r="O862" s="828"/>
      <c r="P862" s="828"/>
      <c r="Q862" s="828"/>
      <c r="R862" s="828"/>
      <c r="S862" s="828"/>
      <c r="T862" s="828"/>
      <c r="U862" s="828"/>
      <c r="V862" s="828"/>
      <c r="W862" s="828"/>
      <c r="X862" s="828"/>
      <c r="Y862" s="828"/>
      <c r="Z862" s="828"/>
      <c r="AA862" s="828"/>
    </row>
    <row r="863" spans="1:27" ht="15.75" customHeight="1">
      <c r="A863" s="828"/>
      <c r="B863" s="828"/>
      <c r="C863" s="828"/>
      <c r="D863" s="828"/>
      <c r="E863" s="828"/>
      <c r="F863" s="828"/>
      <c r="G863" s="828"/>
      <c r="H863" s="828"/>
      <c r="I863" s="828"/>
      <c r="J863" s="828"/>
      <c r="K863" s="828"/>
      <c r="L863" s="830"/>
      <c r="M863" s="829"/>
      <c r="N863" s="829"/>
      <c r="O863" s="828"/>
      <c r="P863" s="828"/>
      <c r="Q863" s="828"/>
      <c r="R863" s="828"/>
      <c r="S863" s="828"/>
      <c r="T863" s="828"/>
      <c r="U863" s="828"/>
      <c r="V863" s="828"/>
      <c r="W863" s="828"/>
      <c r="X863" s="828"/>
      <c r="Y863" s="828"/>
      <c r="Z863" s="828"/>
      <c r="AA863" s="828"/>
    </row>
    <row r="864" spans="1:27" ht="15.75" customHeight="1">
      <c r="A864" s="828"/>
      <c r="B864" s="828"/>
      <c r="C864" s="828"/>
      <c r="D864" s="828"/>
      <c r="E864" s="828"/>
      <c r="F864" s="828"/>
      <c r="G864" s="828"/>
      <c r="H864" s="828"/>
      <c r="I864" s="828"/>
      <c r="J864" s="828"/>
      <c r="K864" s="828"/>
      <c r="L864" s="830"/>
      <c r="M864" s="829"/>
      <c r="N864" s="829"/>
      <c r="O864" s="828"/>
      <c r="P864" s="828"/>
      <c r="Q864" s="828"/>
      <c r="R864" s="828"/>
      <c r="S864" s="828"/>
      <c r="T864" s="828"/>
      <c r="U864" s="828"/>
      <c r="V864" s="828"/>
      <c r="W864" s="828"/>
      <c r="X864" s="828"/>
      <c r="Y864" s="828"/>
      <c r="Z864" s="828"/>
      <c r="AA864" s="828"/>
    </row>
    <row r="865" spans="1:27" ht="15.75" customHeight="1">
      <c r="A865" s="828"/>
      <c r="B865" s="828"/>
      <c r="C865" s="828"/>
      <c r="D865" s="828"/>
      <c r="E865" s="828"/>
      <c r="F865" s="828"/>
      <c r="G865" s="828"/>
      <c r="H865" s="828"/>
      <c r="I865" s="828"/>
      <c r="J865" s="828"/>
      <c r="K865" s="828"/>
      <c r="L865" s="830"/>
      <c r="M865" s="829"/>
      <c r="N865" s="829"/>
      <c r="O865" s="828"/>
      <c r="P865" s="828"/>
      <c r="Q865" s="828"/>
      <c r="R865" s="828"/>
      <c r="S865" s="828"/>
      <c r="T865" s="828"/>
      <c r="U865" s="828"/>
      <c r="V865" s="828"/>
      <c r="W865" s="828"/>
      <c r="X865" s="828"/>
      <c r="Y865" s="828"/>
      <c r="Z865" s="828"/>
      <c r="AA865" s="828"/>
    </row>
    <row r="866" spans="1:27" ht="15.75" customHeight="1">
      <c r="A866" s="828"/>
      <c r="B866" s="828"/>
      <c r="C866" s="828"/>
      <c r="D866" s="828"/>
      <c r="E866" s="828"/>
      <c r="F866" s="828"/>
      <c r="G866" s="828"/>
      <c r="H866" s="828"/>
      <c r="I866" s="828"/>
      <c r="J866" s="828"/>
      <c r="K866" s="828"/>
      <c r="L866" s="830"/>
      <c r="M866" s="829"/>
      <c r="N866" s="829"/>
      <c r="O866" s="828"/>
      <c r="P866" s="828"/>
      <c r="Q866" s="828"/>
      <c r="R866" s="828"/>
      <c r="S866" s="828"/>
      <c r="T866" s="828"/>
      <c r="U866" s="828"/>
      <c r="V866" s="828"/>
      <c r="W866" s="828"/>
      <c r="X866" s="828"/>
      <c r="Y866" s="828"/>
      <c r="Z866" s="828"/>
      <c r="AA866" s="828"/>
    </row>
    <row r="867" spans="1:27" ht="15.75" customHeight="1">
      <c r="A867" s="828"/>
      <c r="B867" s="828"/>
      <c r="C867" s="828"/>
      <c r="D867" s="828"/>
      <c r="E867" s="828"/>
      <c r="F867" s="828"/>
      <c r="G867" s="828"/>
      <c r="H867" s="828"/>
      <c r="I867" s="828"/>
      <c r="J867" s="828"/>
      <c r="K867" s="828"/>
      <c r="L867" s="830"/>
      <c r="M867" s="829"/>
      <c r="N867" s="829"/>
      <c r="O867" s="828"/>
      <c r="P867" s="828"/>
      <c r="Q867" s="828"/>
      <c r="R867" s="828"/>
      <c r="S867" s="828"/>
      <c r="T867" s="828"/>
      <c r="U867" s="828"/>
      <c r="V867" s="828"/>
      <c r="W867" s="828"/>
      <c r="X867" s="828"/>
      <c r="Y867" s="828"/>
      <c r="Z867" s="828"/>
      <c r="AA867" s="828"/>
    </row>
    <row r="868" spans="1:27" ht="15.75" customHeight="1">
      <c r="A868" s="828"/>
      <c r="B868" s="828"/>
      <c r="C868" s="828"/>
      <c r="D868" s="828"/>
      <c r="E868" s="828"/>
      <c r="F868" s="828"/>
      <c r="G868" s="828"/>
      <c r="H868" s="828"/>
      <c r="I868" s="828"/>
      <c r="J868" s="828"/>
      <c r="K868" s="828"/>
      <c r="L868" s="830"/>
      <c r="M868" s="829"/>
      <c r="N868" s="829"/>
      <c r="O868" s="828"/>
      <c r="P868" s="828"/>
      <c r="Q868" s="828"/>
      <c r="R868" s="828"/>
      <c r="S868" s="828"/>
      <c r="T868" s="828"/>
      <c r="U868" s="828"/>
      <c r="V868" s="828"/>
      <c r="W868" s="828"/>
      <c r="X868" s="828"/>
      <c r="Y868" s="828"/>
      <c r="Z868" s="828"/>
      <c r="AA868" s="828"/>
    </row>
    <row r="869" spans="1:27" ht="15.75" customHeight="1">
      <c r="A869" s="828"/>
      <c r="B869" s="828"/>
      <c r="C869" s="828"/>
      <c r="D869" s="828"/>
      <c r="E869" s="828"/>
      <c r="F869" s="828"/>
      <c r="G869" s="828"/>
      <c r="H869" s="828"/>
      <c r="I869" s="828"/>
      <c r="J869" s="828"/>
      <c r="K869" s="828"/>
      <c r="L869" s="830"/>
      <c r="M869" s="829"/>
      <c r="N869" s="829"/>
      <c r="O869" s="828"/>
      <c r="P869" s="828"/>
      <c r="Q869" s="828"/>
      <c r="R869" s="828"/>
      <c r="S869" s="828"/>
      <c r="T869" s="828"/>
      <c r="U869" s="828"/>
      <c r="V869" s="828"/>
      <c r="W869" s="828"/>
      <c r="X869" s="828"/>
      <c r="Y869" s="828"/>
      <c r="Z869" s="828"/>
      <c r="AA869" s="828"/>
    </row>
    <row r="870" spans="1:27" ht="15.75" customHeight="1">
      <c r="A870" s="828"/>
      <c r="B870" s="828"/>
      <c r="C870" s="828"/>
      <c r="D870" s="828"/>
      <c r="E870" s="828"/>
      <c r="F870" s="828"/>
      <c r="G870" s="828"/>
      <c r="H870" s="828"/>
      <c r="I870" s="828"/>
      <c r="J870" s="828"/>
      <c r="K870" s="828"/>
      <c r="L870" s="830"/>
      <c r="M870" s="829"/>
      <c r="N870" s="829"/>
      <c r="O870" s="828"/>
      <c r="P870" s="828"/>
      <c r="Q870" s="828"/>
      <c r="R870" s="828"/>
      <c r="S870" s="828"/>
      <c r="T870" s="828"/>
      <c r="U870" s="828"/>
      <c r="V870" s="828"/>
      <c r="W870" s="828"/>
      <c r="X870" s="828"/>
      <c r="Y870" s="828"/>
      <c r="Z870" s="828"/>
      <c r="AA870" s="828"/>
    </row>
    <row r="871" spans="1:27" ht="15.75" customHeight="1">
      <c r="A871" s="828"/>
      <c r="B871" s="828"/>
      <c r="C871" s="828"/>
      <c r="D871" s="828"/>
      <c r="E871" s="828"/>
      <c r="F871" s="828"/>
      <c r="G871" s="828"/>
      <c r="H871" s="828"/>
      <c r="I871" s="828"/>
      <c r="J871" s="828"/>
      <c r="K871" s="828"/>
      <c r="L871" s="830"/>
      <c r="M871" s="829"/>
      <c r="N871" s="829"/>
      <c r="O871" s="828"/>
      <c r="P871" s="828"/>
      <c r="Q871" s="828"/>
      <c r="R871" s="828"/>
      <c r="S871" s="828"/>
      <c r="T871" s="828"/>
      <c r="U871" s="828"/>
      <c r="V871" s="828"/>
      <c r="W871" s="828"/>
      <c r="X871" s="828"/>
      <c r="Y871" s="828"/>
      <c r="Z871" s="828"/>
      <c r="AA871" s="828"/>
    </row>
    <row r="872" spans="1:27" ht="15.75" customHeight="1">
      <c r="A872" s="828"/>
      <c r="B872" s="828"/>
      <c r="C872" s="828"/>
      <c r="D872" s="828"/>
      <c r="E872" s="828"/>
      <c r="F872" s="828"/>
      <c r="G872" s="828"/>
      <c r="H872" s="828"/>
      <c r="I872" s="828"/>
      <c r="J872" s="828"/>
      <c r="K872" s="828"/>
      <c r="L872" s="830"/>
      <c r="M872" s="829"/>
      <c r="N872" s="829"/>
      <c r="O872" s="828"/>
      <c r="P872" s="828"/>
      <c r="Q872" s="828"/>
      <c r="R872" s="828"/>
      <c r="S872" s="828"/>
      <c r="T872" s="828"/>
      <c r="U872" s="828"/>
      <c r="V872" s="828"/>
      <c r="W872" s="828"/>
      <c r="X872" s="828"/>
      <c r="Y872" s="828"/>
      <c r="Z872" s="828"/>
      <c r="AA872" s="828"/>
    </row>
    <row r="873" spans="1:27" ht="15.75" customHeight="1">
      <c r="A873" s="828"/>
      <c r="B873" s="828"/>
      <c r="C873" s="828"/>
      <c r="D873" s="828"/>
      <c r="E873" s="828"/>
      <c r="F873" s="828"/>
      <c r="G873" s="828"/>
      <c r="H873" s="828"/>
      <c r="I873" s="828"/>
      <c r="J873" s="828"/>
      <c r="K873" s="828"/>
      <c r="L873" s="830"/>
      <c r="M873" s="829"/>
      <c r="N873" s="829"/>
      <c r="O873" s="828"/>
      <c r="P873" s="828"/>
      <c r="Q873" s="828"/>
      <c r="R873" s="828"/>
      <c r="S873" s="828"/>
      <c r="T873" s="828"/>
      <c r="U873" s="828"/>
      <c r="V873" s="828"/>
      <c r="W873" s="828"/>
      <c r="X873" s="828"/>
      <c r="Y873" s="828"/>
      <c r="Z873" s="828"/>
      <c r="AA873" s="828"/>
    </row>
    <row r="874" spans="1:27" ht="15.75" customHeight="1">
      <c r="A874" s="828"/>
      <c r="B874" s="828"/>
      <c r="C874" s="828"/>
      <c r="D874" s="828"/>
      <c r="E874" s="828"/>
      <c r="F874" s="828"/>
      <c r="G874" s="828"/>
      <c r="H874" s="828"/>
      <c r="I874" s="828"/>
      <c r="J874" s="828"/>
      <c r="K874" s="828"/>
      <c r="L874" s="830"/>
      <c r="M874" s="829"/>
      <c r="N874" s="829"/>
      <c r="O874" s="828"/>
      <c r="P874" s="828"/>
      <c r="Q874" s="828"/>
      <c r="R874" s="828"/>
      <c r="S874" s="828"/>
      <c r="T874" s="828"/>
      <c r="U874" s="828"/>
      <c r="V874" s="828"/>
      <c r="W874" s="828"/>
      <c r="X874" s="828"/>
      <c r="Y874" s="828"/>
      <c r="Z874" s="828"/>
      <c r="AA874" s="828"/>
    </row>
    <row r="875" spans="1:27" ht="15.75" customHeight="1">
      <c r="A875" s="828"/>
      <c r="B875" s="828"/>
      <c r="C875" s="828"/>
      <c r="D875" s="828"/>
      <c r="E875" s="828"/>
      <c r="F875" s="828"/>
      <c r="G875" s="828"/>
      <c r="H875" s="828"/>
      <c r="I875" s="828"/>
      <c r="J875" s="828"/>
      <c r="K875" s="828"/>
      <c r="L875" s="830"/>
      <c r="M875" s="829"/>
      <c r="N875" s="829"/>
      <c r="O875" s="828"/>
      <c r="P875" s="828"/>
      <c r="Q875" s="828"/>
      <c r="R875" s="828"/>
      <c r="S875" s="828"/>
      <c r="T875" s="828"/>
      <c r="U875" s="828"/>
      <c r="V875" s="828"/>
      <c r="W875" s="828"/>
      <c r="X875" s="828"/>
      <c r="Y875" s="828"/>
      <c r="Z875" s="828"/>
      <c r="AA875" s="828"/>
    </row>
    <row r="876" spans="1:27" ht="15.75" customHeight="1">
      <c r="A876" s="828"/>
      <c r="B876" s="828"/>
      <c r="C876" s="828"/>
      <c r="D876" s="828"/>
      <c r="E876" s="828"/>
      <c r="F876" s="828"/>
      <c r="G876" s="828"/>
      <c r="H876" s="828"/>
      <c r="I876" s="828"/>
      <c r="J876" s="828"/>
      <c r="K876" s="828"/>
      <c r="L876" s="830"/>
      <c r="M876" s="829"/>
      <c r="N876" s="829"/>
      <c r="O876" s="828"/>
      <c r="P876" s="828"/>
      <c r="Q876" s="828"/>
      <c r="R876" s="828"/>
      <c r="S876" s="828"/>
      <c r="T876" s="828"/>
      <c r="U876" s="828"/>
      <c r="V876" s="828"/>
      <c r="W876" s="828"/>
      <c r="X876" s="828"/>
      <c r="Y876" s="828"/>
      <c r="Z876" s="828"/>
      <c r="AA876" s="828"/>
    </row>
    <row r="877" spans="1:27" ht="15.75" customHeight="1">
      <c r="A877" s="828"/>
      <c r="B877" s="828"/>
      <c r="C877" s="828"/>
      <c r="D877" s="828"/>
      <c r="E877" s="828"/>
      <c r="F877" s="828"/>
      <c r="G877" s="828"/>
      <c r="H877" s="828"/>
      <c r="I877" s="828"/>
      <c r="J877" s="828"/>
      <c r="K877" s="828"/>
      <c r="L877" s="830"/>
      <c r="M877" s="829"/>
      <c r="N877" s="829"/>
      <c r="O877" s="828"/>
      <c r="P877" s="828"/>
      <c r="Q877" s="828"/>
      <c r="R877" s="828"/>
      <c r="S877" s="828"/>
      <c r="T877" s="828"/>
      <c r="U877" s="828"/>
      <c r="V877" s="828"/>
      <c r="W877" s="828"/>
      <c r="X877" s="828"/>
      <c r="Y877" s="828"/>
      <c r="Z877" s="828"/>
      <c r="AA877" s="828"/>
    </row>
    <row r="878" spans="1:27" ht="15.75" customHeight="1">
      <c r="A878" s="828"/>
      <c r="B878" s="828"/>
      <c r="C878" s="828"/>
      <c r="D878" s="828"/>
      <c r="E878" s="828"/>
      <c r="F878" s="828"/>
      <c r="G878" s="828"/>
      <c r="H878" s="828"/>
      <c r="I878" s="828"/>
      <c r="J878" s="828"/>
      <c r="K878" s="828"/>
      <c r="L878" s="830"/>
      <c r="M878" s="829"/>
      <c r="N878" s="829"/>
      <c r="O878" s="828"/>
      <c r="P878" s="828"/>
      <c r="Q878" s="828"/>
      <c r="R878" s="828"/>
      <c r="S878" s="828"/>
      <c r="T878" s="828"/>
      <c r="U878" s="828"/>
      <c r="V878" s="828"/>
      <c r="W878" s="828"/>
      <c r="X878" s="828"/>
      <c r="Y878" s="828"/>
      <c r="Z878" s="828"/>
      <c r="AA878" s="828"/>
    </row>
    <row r="879" spans="1:27" ht="15.75" customHeight="1">
      <c r="A879" s="828"/>
      <c r="B879" s="828"/>
      <c r="C879" s="828"/>
      <c r="D879" s="828"/>
      <c r="E879" s="828"/>
      <c r="F879" s="828"/>
      <c r="G879" s="828"/>
      <c r="H879" s="828"/>
      <c r="I879" s="828"/>
      <c r="J879" s="828"/>
      <c r="K879" s="828"/>
      <c r="L879" s="830"/>
      <c r="M879" s="829"/>
      <c r="N879" s="829"/>
      <c r="O879" s="828"/>
      <c r="P879" s="828"/>
      <c r="Q879" s="828"/>
      <c r="R879" s="828"/>
      <c r="S879" s="828"/>
      <c r="T879" s="828"/>
      <c r="U879" s="828"/>
      <c r="V879" s="828"/>
      <c r="W879" s="828"/>
      <c r="X879" s="828"/>
      <c r="Y879" s="828"/>
      <c r="Z879" s="828"/>
      <c r="AA879" s="828"/>
    </row>
    <row r="880" spans="1:27" ht="15.75" customHeight="1">
      <c r="A880" s="828"/>
      <c r="B880" s="828"/>
      <c r="C880" s="828"/>
      <c r="D880" s="828"/>
      <c r="E880" s="828"/>
      <c r="F880" s="828"/>
      <c r="G880" s="828"/>
      <c r="H880" s="828"/>
      <c r="I880" s="828"/>
      <c r="J880" s="828"/>
      <c r="K880" s="828"/>
      <c r="L880" s="830"/>
      <c r="M880" s="829"/>
      <c r="N880" s="829"/>
      <c r="O880" s="828"/>
      <c r="P880" s="828"/>
      <c r="Q880" s="828"/>
      <c r="R880" s="828"/>
      <c r="S880" s="828"/>
      <c r="T880" s="828"/>
      <c r="U880" s="828"/>
      <c r="V880" s="828"/>
      <c r="W880" s="828"/>
      <c r="X880" s="828"/>
      <c r="Y880" s="828"/>
      <c r="Z880" s="828"/>
      <c r="AA880" s="828"/>
    </row>
    <row r="881" spans="1:27" ht="15.75" customHeight="1">
      <c r="A881" s="828"/>
      <c r="B881" s="828"/>
      <c r="C881" s="828"/>
      <c r="D881" s="828"/>
      <c r="E881" s="828"/>
      <c r="F881" s="828"/>
      <c r="G881" s="828"/>
      <c r="H881" s="828"/>
      <c r="I881" s="828"/>
      <c r="J881" s="828"/>
      <c r="K881" s="828"/>
      <c r="L881" s="830"/>
      <c r="M881" s="829"/>
      <c r="N881" s="829"/>
      <c r="O881" s="828"/>
      <c r="P881" s="828"/>
      <c r="Q881" s="828"/>
      <c r="R881" s="828"/>
      <c r="S881" s="828"/>
      <c r="T881" s="828"/>
      <c r="U881" s="828"/>
      <c r="V881" s="828"/>
      <c r="W881" s="828"/>
      <c r="X881" s="828"/>
      <c r="Y881" s="828"/>
      <c r="Z881" s="828"/>
      <c r="AA881" s="828"/>
    </row>
    <row r="882" spans="1:27" ht="15.75" customHeight="1">
      <c r="A882" s="828"/>
      <c r="B882" s="828"/>
      <c r="C882" s="828"/>
      <c r="D882" s="828"/>
      <c r="E882" s="828"/>
      <c r="F882" s="828"/>
      <c r="G882" s="828"/>
      <c r="H882" s="828"/>
      <c r="I882" s="828"/>
      <c r="J882" s="828"/>
      <c r="K882" s="828"/>
      <c r="L882" s="830"/>
      <c r="M882" s="829"/>
      <c r="N882" s="829"/>
      <c r="O882" s="828"/>
      <c r="P882" s="828"/>
      <c r="Q882" s="828"/>
      <c r="R882" s="828"/>
      <c r="S882" s="828"/>
      <c r="T882" s="828"/>
      <c r="U882" s="828"/>
      <c r="V882" s="828"/>
      <c r="W882" s="828"/>
      <c r="X882" s="828"/>
      <c r="Y882" s="828"/>
      <c r="Z882" s="828"/>
      <c r="AA882" s="828"/>
    </row>
    <row r="883" spans="1:27" ht="15.75" customHeight="1">
      <c r="A883" s="828"/>
      <c r="B883" s="828"/>
      <c r="C883" s="828"/>
      <c r="D883" s="828"/>
      <c r="E883" s="828"/>
      <c r="F883" s="828"/>
      <c r="G883" s="828"/>
      <c r="H883" s="828"/>
      <c r="I883" s="828"/>
      <c r="J883" s="828"/>
      <c r="K883" s="828"/>
      <c r="L883" s="830"/>
      <c r="M883" s="829"/>
      <c r="N883" s="829"/>
      <c r="O883" s="828"/>
      <c r="P883" s="828"/>
      <c r="Q883" s="828"/>
      <c r="R883" s="828"/>
      <c r="S883" s="828"/>
      <c r="T883" s="828"/>
      <c r="U883" s="828"/>
      <c r="V883" s="828"/>
      <c r="W883" s="828"/>
      <c r="X883" s="828"/>
      <c r="Y883" s="828"/>
      <c r="Z883" s="828"/>
      <c r="AA883" s="828"/>
    </row>
    <row r="884" spans="1:27" ht="15.75" customHeight="1">
      <c r="A884" s="828"/>
      <c r="B884" s="828"/>
      <c r="C884" s="828"/>
      <c r="D884" s="828"/>
      <c r="E884" s="828"/>
      <c r="F884" s="828"/>
      <c r="G884" s="828"/>
      <c r="H884" s="828"/>
      <c r="I884" s="828"/>
      <c r="J884" s="828"/>
      <c r="K884" s="828"/>
      <c r="L884" s="830"/>
      <c r="M884" s="829"/>
      <c r="N884" s="829"/>
      <c r="O884" s="828"/>
      <c r="P884" s="828"/>
      <c r="Q884" s="828"/>
      <c r="R884" s="828"/>
      <c r="S884" s="828"/>
      <c r="T884" s="828"/>
      <c r="U884" s="828"/>
      <c r="V884" s="828"/>
      <c r="W884" s="828"/>
      <c r="X884" s="828"/>
      <c r="Y884" s="828"/>
      <c r="Z884" s="828"/>
      <c r="AA884" s="828"/>
    </row>
    <row r="885" spans="1:27" ht="15.75" customHeight="1">
      <c r="A885" s="828"/>
      <c r="B885" s="828"/>
      <c r="C885" s="828"/>
      <c r="D885" s="828"/>
      <c r="E885" s="828"/>
      <c r="F885" s="828"/>
      <c r="G885" s="828"/>
      <c r="H885" s="828"/>
      <c r="I885" s="828"/>
      <c r="J885" s="828"/>
      <c r="K885" s="828"/>
      <c r="L885" s="830"/>
      <c r="M885" s="829"/>
      <c r="N885" s="829"/>
      <c r="O885" s="828"/>
      <c r="P885" s="828"/>
      <c r="Q885" s="828"/>
      <c r="R885" s="828"/>
      <c r="S885" s="828"/>
      <c r="T885" s="828"/>
      <c r="U885" s="828"/>
      <c r="V885" s="828"/>
      <c r="W885" s="828"/>
      <c r="X885" s="828"/>
      <c r="Y885" s="828"/>
      <c r="Z885" s="828"/>
      <c r="AA885" s="828"/>
    </row>
    <row r="886" spans="1:27" ht="15.75" customHeight="1">
      <c r="A886" s="828"/>
      <c r="B886" s="828"/>
      <c r="C886" s="828"/>
      <c r="D886" s="828"/>
      <c r="E886" s="828"/>
      <c r="F886" s="828"/>
      <c r="G886" s="828"/>
      <c r="H886" s="828"/>
      <c r="I886" s="828"/>
      <c r="J886" s="828"/>
      <c r="K886" s="828"/>
      <c r="L886" s="830"/>
      <c r="M886" s="829"/>
      <c r="N886" s="829"/>
      <c r="O886" s="828"/>
      <c r="P886" s="828"/>
      <c r="Q886" s="828"/>
      <c r="R886" s="828"/>
      <c r="S886" s="828"/>
      <c r="T886" s="828"/>
      <c r="U886" s="828"/>
      <c r="V886" s="828"/>
      <c r="W886" s="828"/>
      <c r="X886" s="828"/>
      <c r="Y886" s="828"/>
      <c r="Z886" s="828"/>
      <c r="AA886" s="828"/>
    </row>
    <row r="887" spans="1:27" ht="15.75" customHeight="1">
      <c r="A887" s="828"/>
      <c r="B887" s="828"/>
      <c r="C887" s="828"/>
      <c r="D887" s="828"/>
      <c r="E887" s="828"/>
      <c r="F887" s="828"/>
      <c r="G887" s="828"/>
      <c r="H887" s="828"/>
      <c r="I887" s="828"/>
      <c r="J887" s="828"/>
      <c r="K887" s="828"/>
      <c r="L887" s="830"/>
      <c r="M887" s="829"/>
      <c r="N887" s="829"/>
      <c r="O887" s="828"/>
      <c r="P887" s="828"/>
      <c r="Q887" s="828"/>
      <c r="R887" s="828"/>
      <c r="S887" s="828"/>
      <c r="T887" s="828"/>
      <c r="U887" s="828"/>
      <c r="V887" s="828"/>
      <c r="W887" s="828"/>
      <c r="X887" s="828"/>
      <c r="Y887" s="828"/>
      <c r="Z887" s="828"/>
      <c r="AA887" s="828"/>
    </row>
    <row r="888" spans="1:27" ht="15.75" customHeight="1">
      <c r="A888" s="828"/>
      <c r="B888" s="828"/>
      <c r="C888" s="828"/>
      <c r="D888" s="828"/>
      <c r="E888" s="828"/>
      <c r="F888" s="828"/>
      <c r="G888" s="828"/>
      <c r="H888" s="828"/>
      <c r="I888" s="828"/>
      <c r="J888" s="828"/>
      <c r="K888" s="828"/>
      <c r="L888" s="830"/>
      <c r="M888" s="829"/>
      <c r="N888" s="829"/>
      <c r="O888" s="828"/>
      <c r="P888" s="828"/>
      <c r="Q888" s="828"/>
      <c r="R888" s="828"/>
      <c r="S888" s="828"/>
      <c r="T888" s="828"/>
      <c r="U888" s="828"/>
      <c r="V888" s="828"/>
      <c r="W888" s="828"/>
      <c r="X888" s="828"/>
      <c r="Y888" s="828"/>
      <c r="Z888" s="828"/>
      <c r="AA888" s="828"/>
    </row>
    <row r="889" spans="1:27" ht="15.75" customHeight="1">
      <c r="A889" s="828"/>
      <c r="B889" s="828"/>
      <c r="C889" s="828"/>
      <c r="D889" s="828"/>
      <c r="E889" s="828"/>
      <c r="F889" s="828"/>
      <c r="G889" s="828"/>
      <c r="H889" s="828"/>
      <c r="I889" s="828"/>
      <c r="J889" s="828"/>
      <c r="K889" s="828"/>
      <c r="L889" s="830"/>
      <c r="M889" s="829"/>
      <c r="N889" s="829"/>
      <c r="O889" s="828"/>
      <c r="P889" s="828"/>
      <c r="Q889" s="828"/>
      <c r="R889" s="828"/>
      <c r="S889" s="828"/>
      <c r="T889" s="828"/>
      <c r="U889" s="828"/>
      <c r="V889" s="828"/>
      <c r="W889" s="828"/>
      <c r="X889" s="828"/>
      <c r="Y889" s="828"/>
      <c r="Z889" s="828"/>
      <c r="AA889" s="828"/>
    </row>
    <row r="890" spans="1:27" ht="15.75" customHeight="1">
      <c r="A890" s="828"/>
      <c r="B890" s="828"/>
      <c r="C890" s="828"/>
      <c r="D890" s="828"/>
      <c r="E890" s="828"/>
      <c r="F890" s="828"/>
      <c r="G890" s="828"/>
      <c r="H890" s="828"/>
      <c r="I890" s="828"/>
      <c r="J890" s="828"/>
      <c r="K890" s="828"/>
      <c r="L890" s="830"/>
      <c r="M890" s="829"/>
      <c r="N890" s="829"/>
      <c r="O890" s="828"/>
      <c r="P890" s="828"/>
      <c r="Q890" s="828"/>
      <c r="R890" s="828"/>
      <c r="S890" s="828"/>
      <c r="T890" s="828"/>
      <c r="U890" s="828"/>
      <c r="V890" s="828"/>
      <c r="W890" s="828"/>
      <c r="X890" s="828"/>
      <c r="Y890" s="828"/>
      <c r="Z890" s="828"/>
      <c r="AA890" s="828"/>
    </row>
    <row r="891" spans="1:27" ht="15.75" customHeight="1">
      <c r="A891" s="828"/>
      <c r="B891" s="828"/>
      <c r="C891" s="828"/>
      <c r="D891" s="828"/>
      <c r="E891" s="828"/>
      <c r="F891" s="828"/>
      <c r="G891" s="828"/>
      <c r="H891" s="828"/>
      <c r="I891" s="828"/>
      <c r="J891" s="828"/>
      <c r="K891" s="828"/>
      <c r="L891" s="830"/>
      <c r="M891" s="829"/>
      <c r="N891" s="829"/>
      <c r="O891" s="828"/>
      <c r="P891" s="828"/>
      <c r="Q891" s="828"/>
      <c r="R891" s="828"/>
      <c r="S891" s="828"/>
      <c r="T891" s="828"/>
      <c r="U891" s="828"/>
      <c r="V891" s="828"/>
      <c r="W891" s="828"/>
      <c r="X891" s="828"/>
      <c r="Y891" s="828"/>
      <c r="Z891" s="828"/>
      <c r="AA891" s="828"/>
    </row>
    <row r="892" spans="1:27" ht="15.75" customHeight="1">
      <c r="A892" s="828"/>
      <c r="B892" s="828"/>
      <c r="C892" s="828"/>
      <c r="D892" s="828"/>
      <c r="E892" s="828"/>
      <c r="F892" s="828"/>
      <c r="G892" s="828"/>
      <c r="H892" s="828"/>
      <c r="I892" s="828"/>
      <c r="J892" s="828"/>
      <c r="K892" s="828"/>
      <c r="L892" s="830"/>
      <c r="M892" s="829"/>
      <c r="N892" s="829"/>
      <c r="O892" s="828"/>
      <c r="P892" s="828"/>
      <c r="Q892" s="828"/>
      <c r="R892" s="828"/>
      <c r="S892" s="828"/>
      <c r="T892" s="828"/>
      <c r="U892" s="828"/>
      <c r="V892" s="828"/>
      <c r="W892" s="828"/>
      <c r="X892" s="828"/>
      <c r="Y892" s="828"/>
      <c r="Z892" s="828"/>
      <c r="AA892" s="828"/>
    </row>
    <row r="893" spans="1:27" ht="15.75" customHeight="1">
      <c r="A893" s="828"/>
      <c r="B893" s="828"/>
      <c r="C893" s="828"/>
      <c r="D893" s="828"/>
      <c r="E893" s="828"/>
      <c r="F893" s="828"/>
      <c r="G893" s="828"/>
      <c r="H893" s="828"/>
      <c r="I893" s="828"/>
      <c r="J893" s="828"/>
      <c r="K893" s="828"/>
      <c r="L893" s="830"/>
      <c r="M893" s="829"/>
      <c r="N893" s="829"/>
      <c r="O893" s="828"/>
      <c r="P893" s="828"/>
      <c r="Q893" s="828"/>
      <c r="R893" s="828"/>
      <c r="S893" s="828"/>
      <c r="T893" s="828"/>
      <c r="U893" s="828"/>
      <c r="V893" s="828"/>
      <c r="W893" s="828"/>
      <c r="X893" s="828"/>
      <c r="Y893" s="828"/>
      <c r="Z893" s="828"/>
      <c r="AA893" s="828"/>
    </row>
    <row r="894" spans="1:27" ht="15.75" customHeight="1">
      <c r="A894" s="828"/>
      <c r="B894" s="828"/>
      <c r="C894" s="828"/>
      <c r="D894" s="828"/>
      <c r="E894" s="828"/>
      <c r="F894" s="828"/>
      <c r="G894" s="828"/>
      <c r="H894" s="828"/>
      <c r="I894" s="828"/>
      <c r="J894" s="828"/>
      <c r="K894" s="828"/>
      <c r="L894" s="830"/>
      <c r="M894" s="829"/>
      <c r="N894" s="829"/>
      <c r="O894" s="828"/>
      <c r="P894" s="828"/>
      <c r="Q894" s="828"/>
      <c r="R894" s="828"/>
      <c r="S894" s="828"/>
      <c r="T894" s="828"/>
      <c r="U894" s="828"/>
      <c r="V894" s="828"/>
      <c r="W894" s="828"/>
      <c r="X894" s="828"/>
      <c r="Y894" s="828"/>
      <c r="Z894" s="828"/>
      <c r="AA894" s="828"/>
    </row>
    <row r="895" spans="1:27" ht="15.75" customHeight="1">
      <c r="A895" s="828"/>
      <c r="B895" s="828"/>
      <c r="C895" s="828"/>
      <c r="D895" s="828"/>
      <c r="E895" s="828"/>
      <c r="F895" s="828"/>
      <c r="G895" s="828"/>
      <c r="H895" s="828"/>
      <c r="I895" s="828"/>
      <c r="J895" s="828"/>
      <c r="K895" s="828"/>
      <c r="L895" s="830"/>
      <c r="M895" s="829"/>
      <c r="N895" s="829"/>
      <c r="O895" s="828"/>
      <c r="P895" s="828"/>
      <c r="Q895" s="828"/>
      <c r="R895" s="828"/>
      <c r="S895" s="828"/>
      <c r="T895" s="828"/>
      <c r="U895" s="828"/>
      <c r="V895" s="828"/>
      <c r="W895" s="828"/>
      <c r="X895" s="828"/>
      <c r="Y895" s="828"/>
      <c r="Z895" s="828"/>
      <c r="AA895" s="828"/>
    </row>
    <row r="896" spans="1:27" ht="15.75" customHeight="1">
      <c r="A896" s="828"/>
      <c r="B896" s="828"/>
      <c r="C896" s="828"/>
      <c r="D896" s="828"/>
      <c r="E896" s="828"/>
      <c r="F896" s="828"/>
      <c r="G896" s="828"/>
      <c r="H896" s="828"/>
      <c r="I896" s="828"/>
      <c r="J896" s="828"/>
      <c r="K896" s="828"/>
      <c r="L896" s="830"/>
      <c r="M896" s="829"/>
      <c r="N896" s="829"/>
      <c r="O896" s="828"/>
      <c r="P896" s="828"/>
      <c r="Q896" s="828"/>
      <c r="R896" s="828"/>
      <c r="S896" s="828"/>
      <c r="T896" s="828"/>
      <c r="U896" s="828"/>
      <c r="V896" s="828"/>
      <c r="W896" s="828"/>
      <c r="X896" s="828"/>
      <c r="Y896" s="828"/>
      <c r="Z896" s="828"/>
      <c r="AA896" s="828"/>
    </row>
    <row r="897" spans="1:27" ht="15.75" customHeight="1">
      <c r="A897" s="828"/>
      <c r="B897" s="828"/>
      <c r="C897" s="828"/>
      <c r="D897" s="828"/>
      <c r="E897" s="828"/>
      <c r="F897" s="828"/>
      <c r="G897" s="828"/>
      <c r="H897" s="828"/>
      <c r="I897" s="828"/>
      <c r="J897" s="828"/>
      <c r="K897" s="828"/>
      <c r="L897" s="830"/>
      <c r="M897" s="829"/>
      <c r="N897" s="829"/>
      <c r="O897" s="828"/>
      <c r="P897" s="828"/>
      <c r="Q897" s="828"/>
      <c r="R897" s="828"/>
      <c r="S897" s="828"/>
      <c r="T897" s="828"/>
      <c r="U897" s="828"/>
      <c r="V897" s="828"/>
      <c r="W897" s="828"/>
      <c r="X897" s="828"/>
      <c r="Y897" s="828"/>
      <c r="Z897" s="828"/>
      <c r="AA897" s="828"/>
    </row>
    <row r="898" spans="1:27" ht="15.75" customHeight="1">
      <c r="A898" s="828"/>
      <c r="B898" s="828"/>
      <c r="C898" s="828"/>
      <c r="D898" s="828"/>
      <c r="E898" s="828"/>
      <c r="F898" s="828"/>
      <c r="G898" s="828"/>
      <c r="H898" s="828"/>
      <c r="I898" s="828"/>
      <c r="J898" s="828"/>
      <c r="K898" s="828"/>
      <c r="L898" s="830"/>
      <c r="M898" s="829"/>
      <c r="N898" s="829"/>
      <c r="O898" s="828"/>
      <c r="P898" s="828"/>
      <c r="Q898" s="828"/>
      <c r="R898" s="828"/>
      <c r="S898" s="828"/>
      <c r="T898" s="828"/>
      <c r="U898" s="828"/>
      <c r="V898" s="828"/>
      <c r="W898" s="828"/>
      <c r="X898" s="828"/>
      <c r="Y898" s="828"/>
      <c r="Z898" s="828"/>
      <c r="AA898" s="828"/>
    </row>
    <row r="899" spans="1:27" ht="15.75" customHeight="1">
      <c r="A899" s="828"/>
      <c r="B899" s="828"/>
      <c r="C899" s="828"/>
      <c r="D899" s="828"/>
      <c r="E899" s="828"/>
      <c r="F899" s="828"/>
      <c r="G899" s="828"/>
      <c r="H899" s="828"/>
      <c r="I899" s="828"/>
      <c r="J899" s="828"/>
      <c r="K899" s="828"/>
      <c r="L899" s="830"/>
      <c r="M899" s="829"/>
      <c r="N899" s="829"/>
      <c r="O899" s="828"/>
      <c r="P899" s="828"/>
      <c r="Q899" s="828"/>
      <c r="R899" s="828"/>
      <c r="S899" s="828"/>
      <c r="T899" s="828"/>
      <c r="U899" s="828"/>
      <c r="V899" s="828"/>
      <c r="W899" s="828"/>
      <c r="X899" s="828"/>
      <c r="Y899" s="828"/>
      <c r="Z899" s="828"/>
      <c r="AA899" s="828"/>
    </row>
    <row r="900" spans="1:27" ht="15.75" customHeight="1">
      <c r="A900" s="828"/>
      <c r="B900" s="828"/>
      <c r="C900" s="828"/>
      <c r="D900" s="828"/>
      <c r="E900" s="828"/>
      <c r="F900" s="828"/>
      <c r="G900" s="828"/>
      <c r="H900" s="828"/>
      <c r="I900" s="828"/>
      <c r="J900" s="828"/>
      <c r="K900" s="828"/>
      <c r="L900" s="830"/>
      <c r="M900" s="829"/>
      <c r="N900" s="829"/>
      <c r="O900" s="828"/>
      <c r="P900" s="828"/>
      <c r="Q900" s="828"/>
      <c r="R900" s="828"/>
      <c r="S900" s="828"/>
      <c r="T900" s="828"/>
      <c r="U900" s="828"/>
      <c r="V900" s="828"/>
      <c r="W900" s="828"/>
      <c r="X900" s="828"/>
      <c r="Y900" s="828"/>
      <c r="Z900" s="828"/>
      <c r="AA900" s="828"/>
    </row>
    <row r="901" spans="1:27" ht="15.75" customHeight="1">
      <c r="A901" s="828"/>
      <c r="B901" s="828"/>
      <c r="C901" s="828"/>
      <c r="D901" s="828"/>
      <c r="E901" s="828"/>
      <c r="F901" s="828"/>
      <c r="G901" s="828"/>
      <c r="H901" s="828"/>
      <c r="I901" s="828"/>
      <c r="J901" s="828"/>
      <c r="K901" s="828"/>
      <c r="L901" s="830"/>
      <c r="M901" s="829"/>
      <c r="N901" s="829"/>
      <c r="O901" s="828"/>
      <c r="P901" s="828"/>
      <c r="Q901" s="828"/>
      <c r="R901" s="828"/>
      <c r="S901" s="828"/>
      <c r="T901" s="828"/>
      <c r="U901" s="828"/>
      <c r="V901" s="828"/>
      <c r="W901" s="828"/>
      <c r="X901" s="828"/>
      <c r="Y901" s="828"/>
      <c r="Z901" s="828"/>
      <c r="AA901" s="828"/>
    </row>
    <row r="902" spans="1:27" ht="15.75" customHeight="1">
      <c r="A902" s="828"/>
      <c r="B902" s="828"/>
      <c r="C902" s="828"/>
      <c r="D902" s="828"/>
      <c r="E902" s="828"/>
      <c r="F902" s="828"/>
      <c r="G902" s="828"/>
      <c r="H902" s="828"/>
      <c r="I902" s="828"/>
      <c r="J902" s="828"/>
      <c r="K902" s="828"/>
      <c r="L902" s="830"/>
      <c r="M902" s="829"/>
      <c r="N902" s="829"/>
      <c r="O902" s="828"/>
      <c r="P902" s="828"/>
      <c r="Q902" s="828"/>
      <c r="R902" s="828"/>
      <c r="S902" s="828"/>
      <c r="T902" s="828"/>
      <c r="U902" s="828"/>
      <c r="V902" s="828"/>
      <c r="W902" s="828"/>
      <c r="X902" s="828"/>
      <c r="Y902" s="828"/>
      <c r="Z902" s="828"/>
      <c r="AA902" s="828"/>
    </row>
    <row r="903" spans="1:27" ht="15.75" customHeight="1">
      <c r="A903" s="828"/>
      <c r="B903" s="828"/>
      <c r="C903" s="828"/>
      <c r="D903" s="828"/>
      <c r="E903" s="828"/>
      <c r="F903" s="828"/>
      <c r="G903" s="828"/>
      <c r="H903" s="828"/>
      <c r="I903" s="828"/>
      <c r="J903" s="828"/>
      <c r="K903" s="828"/>
      <c r="L903" s="830"/>
      <c r="M903" s="829"/>
      <c r="N903" s="829"/>
      <c r="O903" s="828"/>
      <c r="P903" s="828"/>
      <c r="Q903" s="828"/>
      <c r="R903" s="828"/>
      <c r="S903" s="828"/>
      <c r="T903" s="828"/>
      <c r="U903" s="828"/>
      <c r="V903" s="828"/>
      <c r="W903" s="828"/>
      <c r="X903" s="828"/>
      <c r="Y903" s="828"/>
      <c r="Z903" s="828"/>
      <c r="AA903" s="828"/>
    </row>
    <row r="904" spans="1:27" ht="15.75" customHeight="1">
      <c r="A904" s="828"/>
      <c r="B904" s="828"/>
      <c r="C904" s="828"/>
      <c r="D904" s="828"/>
      <c r="E904" s="828"/>
      <c r="F904" s="828"/>
      <c r="G904" s="828"/>
      <c r="H904" s="828"/>
      <c r="I904" s="828"/>
      <c r="J904" s="828"/>
      <c r="K904" s="828"/>
      <c r="L904" s="830"/>
      <c r="M904" s="829"/>
      <c r="N904" s="829"/>
      <c r="O904" s="828"/>
      <c r="P904" s="828"/>
      <c r="Q904" s="828"/>
      <c r="R904" s="828"/>
      <c r="S904" s="828"/>
      <c r="T904" s="828"/>
      <c r="U904" s="828"/>
      <c r="V904" s="828"/>
      <c r="W904" s="828"/>
      <c r="X904" s="828"/>
      <c r="Y904" s="828"/>
      <c r="Z904" s="828"/>
      <c r="AA904" s="828"/>
    </row>
    <row r="905" spans="1:27" ht="15.75" customHeight="1">
      <c r="A905" s="828"/>
      <c r="B905" s="828"/>
      <c r="C905" s="828"/>
      <c r="D905" s="828"/>
      <c r="E905" s="828"/>
      <c r="F905" s="828"/>
      <c r="G905" s="828"/>
      <c r="H905" s="828"/>
      <c r="I905" s="828"/>
      <c r="J905" s="828"/>
      <c r="K905" s="828"/>
      <c r="L905" s="830"/>
      <c r="M905" s="829"/>
      <c r="N905" s="829"/>
      <c r="O905" s="828"/>
      <c r="P905" s="828"/>
      <c r="Q905" s="828"/>
      <c r="R905" s="828"/>
      <c r="S905" s="828"/>
      <c r="T905" s="828"/>
      <c r="U905" s="828"/>
      <c r="V905" s="828"/>
      <c r="W905" s="828"/>
      <c r="X905" s="828"/>
      <c r="Y905" s="828"/>
      <c r="Z905" s="828"/>
      <c r="AA905" s="828"/>
    </row>
    <row r="906" spans="1:27" ht="15.75" customHeight="1">
      <c r="A906" s="828"/>
      <c r="B906" s="828"/>
      <c r="C906" s="828"/>
      <c r="D906" s="828"/>
      <c r="E906" s="828"/>
      <c r="F906" s="828"/>
      <c r="G906" s="828"/>
      <c r="H906" s="828"/>
      <c r="I906" s="828"/>
      <c r="J906" s="828"/>
      <c r="K906" s="828"/>
      <c r="L906" s="830"/>
      <c r="M906" s="829"/>
      <c r="N906" s="829"/>
      <c r="O906" s="828"/>
      <c r="P906" s="828"/>
      <c r="Q906" s="828"/>
      <c r="R906" s="828"/>
      <c r="S906" s="828"/>
      <c r="T906" s="828"/>
      <c r="U906" s="828"/>
      <c r="V906" s="828"/>
      <c r="W906" s="828"/>
      <c r="X906" s="828"/>
      <c r="Y906" s="828"/>
      <c r="Z906" s="828"/>
      <c r="AA906" s="828"/>
    </row>
    <row r="907" spans="1:27" ht="15.75" customHeight="1">
      <c r="A907" s="828"/>
      <c r="B907" s="828"/>
      <c r="C907" s="828"/>
      <c r="D907" s="828"/>
      <c r="E907" s="828"/>
      <c r="F907" s="828"/>
      <c r="G907" s="828"/>
      <c r="H907" s="828"/>
      <c r="I907" s="828"/>
      <c r="J907" s="828"/>
      <c r="K907" s="828"/>
      <c r="L907" s="830"/>
      <c r="M907" s="829"/>
      <c r="N907" s="829"/>
      <c r="O907" s="828"/>
      <c r="P907" s="828"/>
      <c r="Q907" s="828"/>
      <c r="R907" s="828"/>
      <c r="S907" s="828"/>
      <c r="T907" s="828"/>
      <c r="U907" s="828"/>
      <c r="V907" s="828"/>
      <c r="W907" s="828"/>
      <c r="X907" s="828"/>
      <c r="Y907" s="828"/>
      <c r="Z907" s="828"/>
      <c r="AA907" s="828"/>
    </row>
    <row r="908" spans="1:27" ht="15.75" customHeight="1">
      <c r="A908" s="828"/>
      <c r="B908" s="828"/>
      <c r="C908" s="828"/>
      <c r="D908" s="828"/>
      <c r="E908" s="828"/>
      <c r="F908" s="828"/>
      <c r="G908" s="828"/>
      <c r="H908" s="828"/>
      <c r="I908" s="828"/>
      <c r="J908" s="828"/>
      <c r="K908" s="828"/>
      <c r="L908" s="830"/>
      <c r="M908" s="829"/>
      <c r="N908" s="829"/>
      <c r="O908" s="828"/>
      <c r="P908" s="828"/>
      <c r="Q908" s="828"/>
      <c r="R908" s="828"/>
      <c r="S908" s="828"/>
      <c r="T908" s="828"/>
      <c r="U908" s="828"/>
      <c r="V908" s="828"/>
      <c r="W908" s="828"/>
      <c r="X908" s="828"/>
      <c r="Y908" s="828"/>
      <c r="Z908" s="828"/>
      <c r="AA908" s="828"/>
    </row>
    <row r="909" spans="1:27" ht="15.75" customHeight="1">
      <c r="A909" s="828"/>
      <c r="B909" s="828"/>
      <c r="C909" s="828"/>
      <c r="D909" s="828"/>
      <c r="E909" s="828"/>
      <c r="F909" s="828"/>
      <c r="G909" s="828"/>
      <c r="H909" s="828"/>
      <c r="I909" s="828"/>
      <c r="J909" s="828"/>
      <c r="K909" s="828"/>
      <c r="L909" s="830"/>
      <c r="M909" s="829"/>
      <c r="N909" s="829"/>
      <c r="O909" s="828"/>
      <c r="P909" s="828"/>
      <c r="Q909" s="828"/>
      <c r="R909" s="828"/>
      <c r="S909" s="828"/>
      <c r="T909" s="828"/>
      <c r="U909" s="828"/>
      <c r="V909" s="828"/>
      <c r="W909" s="828"/>
      <c r="X909" s="828"/>
      <c r="Y909" s="828"/>
      <c r="Z909" s="828"/>
      <c r="AA909" s="828"/>
    </row>
    <row r="910" spans="1:27" ht="15.75" customHeight="1">
      <c r="A910" s="828"/>
      <c r="B910" s="828"/>
      <c r="C910" s="828"/>
      <c r="D910" s="828"/>
      <c r="E910" s="828"/>
      <c r="F910" s="828"/>
      <c r="G910" s="828"/>
      <c r="H910" s="828"/>
      <c r="I910" s="828"/>
      <c r="J910" s="828"/>
      <c r="K910" s="828"/>
      <c r="L910" s="830"/>
      <c r="M910" s="829"/>
      <c r="N910" s="829"/>
      <c r="O910" s="828"/>
      <c r="P910" s="828"/>
      <c r="Q910" s="828"/>
      <c r="R910" s="828"/>
      <c r="S910" s="828"/>
      <c r="T910" s="828"/>
      <c r="U910" s="828"/>
      <c r="V910" s="828"/>
      <c r="W910" s="828"/>
      <c r="X910" s="828"/>
      <c r="Y910" s="828"/>
      <c r="Z910" s="828"/>
      <c r="AA910" s="828"/>
    </row>
    <row r="911" spans="1:27" ht="15.75" customHeight="1">
      <c r="A911" s="828"/>
      <c r="B911" s="828"/>
      <c r="C911" s="828"/>
      <c r="D911" s="828"/>
      <c r="E911" s="828"/>
      <c r="F911" s="828"/>
      <c r="G911" s="828"/>
      <c r="H911" s="828"/>
      <c r="I911" s="828"/>
      <c r="J911" s="828"/>
      <c r="K911" s="828"/>
      <c r="L911" s="830"/>
      <c r="M911" s="829"/>
      <c r="N911" s="829"/>
      <c r="O911" s="828"/>
      <c r="P911" s="828"/>
      <c r="Q911" s="828"/>
      <c r="R911" s="828"/>
      <c r="S911" s="828"/>
      <c r="T911" s="828"/>
      <c r="U911" s="828"/>
      <c r="V911" s="828"/>
      <c r="W911" s="828"/>
      <c r="X911" s="828"/>
      <c r="Y911" s="828"/>
      <c r="Z911" s="828"/>
      <c r="AA911" s="828"/>
    </row>
    <row r="912" spans="1:27" ht="15.75" customHeight="1">
      <c r="A912" s="828"/>
      <c r="B912" s="828"/>
      <c r="C912" s="828"/>
      <c r="D912" s="828"/>
      <c r="E912" s="828"/>
      <c r="F912" s="828"/>
      <c r="G912" s="828"/>
      <c r="H912" s="828"/>
      <c r="I912" s="828"/>
      <c r="J912" s="828"/>
      <c r="K912" s="828"/>
      <c r="L912" s="830"/>
      <c r="M912" s="829"/>
      <c r="N912" s="829"/>
      <c r="O912" s="828"/>
      <c r="P912" s="828"/>
      <c r="Q912" s="828"/>
      <c r="R912" s="828"/>
      <c r="S912" s="828"/>
      <c r="T912" s="828"/>
      <c r="U912" s="828"/>
      <c r="V912" s="828"/>
      <c r="W912" s="828"/>
      <c r="X912" s="828"/>
      <c r="Y912" s="828"/>
      <c r="Z912" s="828"/>
      <c r="AA912" s="828"/>
    </row>
    <row r="913" spans="1:27" ht="15.75" customHeight="1">
      <c r="A913" s="828"/>
      <c r="B913" s="828"/>
      <c r="C913" s="828"/>
      <c r="D913" s="828"/>
      <c r="E913" s="828"/>
      <c r="F913" s="828"/>
      <c r="G913" s="828"/>
      <c r="H913" s="828"/>
      <c r="I913" s="828"/>
      <c r="J913" s="828"/>
      <c r="K913" s="828"/>
      <c r="L913" s="830"/>
      <c r="M913" s="829"/>
      <c r="N913" s="829"/>
      <c r="O913" s="828"/>
      <c r="P913" s="828"/>
      <c r="Q913" s="828"/>
      <c r="R913" s="828"/>
      <c r="S913" s="828"/>
      <c r="T913" s="828"/>
      <c r="U913" s="828"/>
      <c r="V913" s="828"/>
      <c r="W913" s="828"/>
      <c r="X913" s="828"/>
      <c r="Y913" s="828"/>
      <c r="Z913" s="828"/>
      <c r="AA913" s="828"/>
    </row>
    <row r="914" spans="1:27" ht="15.75" customHeight="1">
      <c r="A914" s="828"/>
      <c r="B914" s="828"/>
      <c r="C914" s="828"/>
      <c r="D914" s="828"/>
      <c r="E914" s="828"/>
      <c r="F914" s="828"/>
      <c r="G914" s="828"/>
      <c r="H914" s="828"/>
      <c r="I914" s="828"/>
      <c r="J914" s="828"/>
      <c r="K914" s="828"/>
      <c r="L914" s="830"/>
      <c r="M914" s="829"/>
      <c r="N914" s="829"/>
      <c r="O914" s="828"/>
      <c r="P914" s="828"/>
      <c r="Q914" s="828"/>
      <c r="R914" s="828"/>
      <c r="S914" s="828"/>
      <c r="T914" s="828"/>
      <c r="U914" s="828"/>
      <c r="V914" s="828"/>
      <c r="W914" s="828"/>
      <c r="X914" s="828"/>
      <c r="Y914" s="828"/>
      <c r="Z914" s="828"/>
      <c r="AA914" s="828"/>
    </row>
    <row r="915" spans="1:27" ht="15.75" customHeight="1">
      <c r="A915" s="828"/>
      <c r="B915" s="828"/>
      <c r="C915" s="828"/>
      <c r="D915" s="828"/>
      <c r="E915" s="828"/>
      <c r="F915" s="828"/>
      <c r="G915" s="828"/>
      <c r="H915" s="828"/>
      <c r="I915" s="828"/>
      <c r="J915" s="828"/>
      <c r="K915" s="828"/>
      <c r="L915" s="830"/>
      <c r="M915" s="829"/>
      <c r="N915" s="829"/>
      <c r="O915" s="828"/>
      <c r="P915" s="828"/>
      <c r="Q915" s="828"/>
      <c r="R915" s="828"/>
      <c r="S915" s="828"/>
      <c r="T915" s="828"/>
      <c r="U915" s="828"/>
      <c r="V915" s="828"/>
      <c r="W915" s="828"/>
      <c r="X915" s="828"/>
      <c r="Y915" s="828"/>
      <c r="Z915" s="828"/>
      <c r="AA915" s="828"/>
    </row>
    <row r="916" spans="1:27" ht="15.75" customHeight="1">
      <c r="A916" s="828"/>
      <c r="B916" s="828"/>
      <c r="C916" s="828"/>
      <c r="D916" s="828"/>
      <c r="E916" s="828"/>
      <c r="F916" s="828"/>
      <c r="G916" s="828"/>
      <c r="H916" s="828"/>
      <c r="I916" s="828"/>
      <c r="J916" s="828"/>
      <c r="K916" s="828"/>
      <c r="L916" s="830"/>
      <c r="M916" s="829"/>
      <c r="N916" s="829"/>
      <c r="O916" s="828"/>
      <c r="P916" s="828"/>
      <c r="Q916" s="828"/>
      <c r="R916" s="828"/>
      <c r="S916" s="828"/>
      <c r="T916" s="828"/>
      <c r="U916" s="828"/>
      <c r="V916" s="828"/>
      <c r="W916" s="828"/>
      <c r="X916" s="828"/>
      <c r="Y916" s="828"/>
      <c r="Z916" s="828"/>
      <c r="AA916" s="828"/>
    </row>
    <row r="917" spans="1:27" ht="15.75" customHeight="1">
      <c r="A917" s="828"/>
      <c r="B917" s="828"/>
      <c r="C917" s="828"/>
      <c r="D917" s="828"/>
      <c r="E917" s="828"/>
      <c r="F917" s="828"/>
      <c r="G917" s="828"/>
      <c r="H917" s="828"/>
      <c r="I917" s="828"/>
      <c r="J917" s="828"/>
      <c r="K917" s="828"/>
      <c r="L917" s="830"/>
      <c r="M917" s="829"/>
      <c r="N917" s="829"/>
      <c r="O917" s="828"/>
      <c r="P917" s="828"/>
      <c r="Q917" s="828"/>
      <c r="R917" s="828"/>
      <c r="S917" s="828"/>
      <c r="T917" s="828"/>
      <c r="U917" s="828"/>
      <c r="V917" s="828"/>
      <c r="W917" s="828"/>
      <c r="X917" s="828"/>
      <c r="Y917" s="828"/>
      <c r="Z917" s="828"/>
      <c r="AA917" s="828"/>
    </row>
    <row r="918" spans="1:27" ht="15.75" customHeight="1">
      <c r="A918" s="828"/>
      <c r="B918" s="828"/>
      <c r="C918" s="828"/>
      <c r="D918" s="828"/>
      <c r="E918" s="828"/>
      <c r="F918" s="828"/>
      <c r="G918" s="828"/>
      <c r="H918" s="828"/>
      <c r="I918" s="828"/>
      <c r="J918" s="828"/>
      <c r="K918" s="828"/>
      <c r="L918" s="830"/>
      <c r="M918" s="829"/>
      <c r="N918" s="829"/>
      <c r="O918" s="828"/>
      <c r="P918" s="828"/>
      <c r="Q918" s="828"/>
      <c r="R918" s="828"/>
      <c r="S918" s="828"/>
      <c r="T918" s="828"/>
      <c r="U918" s="828"/>
      <c r="V918" s="828"/>
      <c r="W918" s="828"/>
      <c r="X918" s="828"/>
      <c r="Y918" s="828"/>
      <c r="Z918" s="828"/>
      <c r="AA918" s="828"/>
    </row>
    <row r="919" spans="1:27" ht="15.75" customHeight="1">
      <c r="A919" s="828"/>
      <c r="B919" s="828"/>
      <c r="C919" s="828"/>
      <c r="D919" s="828"/>
      <c r="E919" s="828"/>
      <c r="F919" s="828"/>
      <c r="G919" s="828"/>
      <c r="H919" s="828"/>
      <c r="I919" s="828"/>
      <c r="J919" s="828"/>
      <c r="K919" s="828"/>
      <c r="L919" s="830"/>
      <c r="M919" s="829"/>
      <c r="N919" s="829"/>
      <c r="O919" s="828"/>
      <c r="P919" s="828"/>
      <c r="Q919" s="828"/>
      <c r="R919" s="828"/>
      <c r="S919" s="828"/>
      <c r="T919" s="828"/>
      <c r="U919" s="828"/>
      <c r="V919" s="828"/>
      <c r="W919" s="828"/>
      <c r="X919" s="828"/>
      <c r="Y919" s="828"/>
      <c r="Z919" s="828"/>
      <c r="AA919" s="828"/>
    </row>
    <row r="920" spans="1:27" ht="15.75" customHeight="1">
      <c r="A920" s="828"/>
      <c r="B920" s="828"/>
      <c r="C920" s="828"/>
      <c r="D920" s="828"/>
      <c r="E920" s="828"/>
      <c r="F920" s="828"/>
      <c r="G920" s="828"/>
      <c r="H920" s="828"/>
      <c r="I920" s="828"/>
      <c r="J920" s="828"/>
      <c r="K920" s="828"/>
      <c r="L920" s="830"/>
      <c r="M920" s="829"/>
      <c r="N920" s="829"/>
      <c r="O920" s="828"/>
      <c r="P920" s="828"/>
      <c r="Q920" s="828"/>
      <c r="R920" s="828"/>
      <c r="S920" s="828"/>
      <c r="T920" s="828"/>
      <c r="U920" s="828"/>
      <c r="V920" s="828"/>
      <c r="W920" s="828"/>
      <c r="X920" s="828"/>
      <c r="Y920" s="828"/>
      <c r="Z920" s="828"/>
      <c r="AA920" s="828"/>
    </row>
    <row r="921" spans="1:27" ht="15.75" customHeight="1">
      <c r="A921" s="828"/>
      <c r="B921" s="828"/>
      <c r="C921" s="828"/>
      <c r="D921" s="828"/>
      <c r="E921" s="828"/>
      <c r="F921" s="828"/>
      <c r="G921" s="828"/>
      <c r="H921" s="828"/>
      <c r="I921" s="828"/>
      <c r="J921" s="828"/>
      <c r="K921" s="828"/>
      <c r="L921" s="830"/>
      <c r="M921" s="829"/>
      <c r="N921" s="829"/>
      <c r="O921" s="828"/>
      <c r="P921" s="828"/>
      <c r="Q921" s="828"/>
      <c r="R921" s="828"/>
      <c r="S921" s="828"/>
      <c r="T921" s="828"/>
      <c r="U921" s="828"/>
      <c r="V921" s="828"/>
      <c r="W921" s="828"/>
      <c r="X921" s="828"/>
      <c r="Y921" s="828"/>
      <c r="Z921" s="828"/>
      <c r="AA921" s="828"/>
    </row>
    <row r="922" spans="1:27" ht="15.75" customHeight="1">
      <c r="A922" s="828"/>
      <c r="B922" s="828"/>
      <c r="C922" s="828"/>
      <c r="D922" s="828"/>
      <c r="E922" s="828"/>
      <c r="F922" s="828"/>
      <c r="G922" s="828"/>
      <c r="H922" s="828"/>
      <c r="I922" s="828"/>
      <c r="J922" s="828"/>
      <c r="K922" s="828"/>
      <c r="L922" s="830"/>
      <c r="M922" s="829"/>
      <c r="N922" s="829"/>
      <c r="O922" s="828"/>
      <c r="P922" s="828"/>
      <c r="Q922" s="828"/>
      <c r="R922" s="828"/>
      <c r="S922" s="828"/>
      <c r="T922" s="828"/>
      <c r="U922" s="828"/>
      <c r="V922" s="828"/>
      <c r="W922" s="828"/>
      <c r="X922" s="828"/>
      <c r="Y922" s="828"/>
      <c r="Z922" s="828"/>
      <c r="AA922" s="828"/>
    </row>
    <row r="923" spans="1:27" ht="15.75" customHeight="1">
      <c r="A923" s="828"/>
      <c r="B923" s="828"/>
      <c r="C923" s="828"/>
      <c r="D923" s="828"/>
      <c r="E923" s="828"/>
      <c r="F923" s="828"/>
      <c r="G923" s="828"/>
      <c r="H923" s="828"/>
      <c r="I923" s="828"/>
      <c r="J923" s="828"/>
      <c r="K923" s="828"/>
      <c r="L923" s="830"/>
      <c r="M923" s="829"/>
      <c r="N923" s="829"/>
      <c r="O923" s="828"/>
      <c r="P923" s="828"/>
      <c r="Q923" s="828"/>
      <c r="R923" s="828"/>
      <c r="S923" s="828"/>
      <c r="T923" s="828"/>
      <c r="U923" s="828"/>
      <c r="V923" s="828"/>
      <c r="W923" s="828"/>
      <c r="X923" s="828"/>
      <c r="Y923" s="828"/>
      <c r="Z923" s="828"/>
      <c r="AA923" s="828"/>
    </row>
    <row r="924" spans="1:27" ht="15.75" customHeight="1">
      <c r="A924" s="828"/>
      <c r="B924" s="828"/>
      <c r="C924" s="828"/>
      <c r="D924" s="828"/>
      <c r="E924" s="828"/>
      <c r="F924" s="828"/>
      <c r="G924" s="828"/>
      <c r="H924" s="828"/>
      <c r="I924" s="828"/>
      <c r="J924" s="828"/>
      <c r="K924" s="828"/>
      <c r="L924" s="830"/>
      <c r="M924" s="829"/>
      <c r="N924" s="829"/>
      <c r="O924" s="828"/>
      <c r="P924" s="828"/>
      <c r="Q924" s="828"/>
      <c r="R924" s="828"/>
      <c r="S924" s="828"/>
      <c r="T924" s="828"/>
      <c r="U924" s="828"/>
      <c r="V924" s="828"/>
      <c r="W924" s="828"/>
      <c r="X924" s="828"/>
      <c r="Y924" s="828"/>
      <c r="Z924" s="828"/>
      <c r="AA924" s="828"/>
    </row>
    <row r="925" spans="1:27" ht="15.75" customHeight="1">
      <c r="A925" s="828"/>
      <c r="B925" s="828"/>
      <c r="C925" s="828"/>
      <c r="D925" s="828"/>
      <c r="E925" s="828"/>
      <c r="F925" s="828"/>
      <c r="G925" s="828"/>
      <c r="H925" s="828"/>
      <c r="I925" s="828"/>
      <c r="J925" s="828"/>
      <c r="K925" s="828"/>
      <c r="L925" s="830"/>
      <c r="M925" s="829"/>
      <c r="N925" s="829"/>
      <c r="O925" s="828"/>
      <c r="P925" s="828"/>
      <c r="Q925" s="828"/>
      <c r="R925" s="828"/>
      <c r="S925" s="828"/>
      <c r="T925" s="828"/>
      <c r="U925" s="828"/>
      <c r="V925" s="828"/>
      <c r="W925" s="828"/>
      <c r="X925" s="828"/>
      <c r="Y925" s="828"/>
      <c r="Z925" s="828"/>
      <c r="AA925" s="828"/>
    </row>
    <row r="926" spans="1:27" ht="15.75" customHeight="1">
      <c r="A926" s="828"/>
      <c r="B926" s="828"/>
      <c r="C926" s="828"/>
      <c r="D926" s="828"/>
      <c r="E926" s="828"/>
      <c r="F926" s="828"/>
      <c r="G926" s="828"/>
      <c r="H926" s="828"/>
      <c r="I926" s="828"/>
      <c r="J926" s="828"/>
      <c r="K926" s="828"/>
      <c r="L926" s="830"/>
      <c r="M926" s="829"/>
      <c r="N926" s="829"/>
      <c r="O926" s="828"/>
      <c r="P926" s="828"/>
      <c r="Q926" s="828"/>
      <c r="R926" s="828"/>
      <c r="S926" s="828"/>
      <c r="T926" s="828"/>
      <c r="U926" s="828"/>
      <c r="V926" s="828"/>
      <c r="W926" s="828"/>
      <c r="X926" s="828"/>
      <c r="Y926" s="828"/>
      <c r="Z926" s="828"/>
      <c r="AA926" s="828"/>
    </row>
    <row r="927" spans="1:27" ht="15.75" customHeight="1">
      <c r="A927" s="828"/>
      <c r="B927" s="828"/>
      <c r="C927" s="828"/>
      <c r="D927" s="828"/>
      <c r="E927" s="828"/>
      <c r="F927" s="828"/>
      <c r="G927" s="828"/>
      <c r="H927" s="828"/>
      <c r="I927" s="828"/>
      <c r="J927" s="828"/>
      <c r="K927" s="828"/>
      <c r="L927" s="830"/>
      <c r="M927" s="829"/>
      <c r="N927" s="829"/>
      <c r="O927" s="828"/>
      <c r="P927" s="828"/>
      <c r="Q927" s="828"/>
      <c r="R927" s="828"/>
      <c r="S927" s="828"/>
      <c r="T927" s="828"/>
      <c r="U927" s="828"/>
      <c r="V927" s="828"/>
      <c r="W927" s="828"/>
      <c r="X927" s="828"/>
      <c r="Y927" s="828"/>
      <c r="Z927" s="828"/>
      <c r="AA927" s="828"/>
    </row>
    <row r="928" spans="1:27" ht="15.75" customHeight="1">
      <c r="A928" s="828"/>
      <c r="B928" s="828"/>
      <c r="C928" s="828"/>
      <c r="D928" s="828"/>
      <c r="E928" s="828"/>
      <c r="F928" s="828"/>
      <c r="G928" s="828"/>
      <c r="H928" s="828"/>
      <c r="I928" s="828"/>
      <c r="J928" s="828"/>
      <c r="K928" s="828"/>
      <c r="L928" s="830"/>
      <c r="M928" s="829"/>
      <c r="N928" s="829"/>
      <c r="O928" s="828"/>
      <c r="P928" s="828"/>
      <c r="Q928" s="828"/>
      <c r="R928" s="828"/>
      <c r="S928" s="828"/>
      <c r="T928" s="828"/>
      <c r="U928" s="828"/>
      <c r="V928" s="828"/>
      <c r="W928" s="828"/>
      <c r="X928" s="828"/>
      <c r="Y928" s="828"/>
      <c r="Z928" s="828"/>
      <c r="AA928" s="828"/>
    </row>
    <row r="929" spans="1:27" ht="15.75" customHeight="1">
      <c r="A929" s="828"/>
      <c r="B929" s="828"/>
      <c r="C929" s="828"/>
      <c r="D929" s="828"/>
      <c r="E929" s="828"/>
      <c r="F929" s="828"/>
      <c r="G929" s="828"/>
      <c r="H929" s="828"/>
      <c r="I929" s="828"/>
      <c r="J929" s="828"/>
      <c r="K929" s="828"/>
      <c r="L929" s="830"/>
      <c r="M929" s="829"/>
      <c r="N929" s="829"/>
      <c r="O929" s="828"/>
      <c r="P929" s="828"/>
      <c r="Q929" s="828"/>
      <c r="R929" s="828"/>
      <c r="S929" s="828"/>
      <c r="T929" s="828"/>
      <c r="U929" s="828"/>
      <c r="V929" s="828"/>
      <c r="W929" s="828"/>
      <c r="X929" s="828"/>
      <c r="Y929" s="828"/>
      <c r="Z929" s="828"/>
      <c r="AA929" s="828"/>
    </row>
    <row r="930" spans="1:27" ht="15.75" customHeight="1">
      <c r="A930" s="828"/>
      <c r="B930" s="828"/>
      <c r="C930" s="828"/>
      <c r="D930" s="828"/>
      <c r="E930" s="828"/>
      <c r="F930" s="828"/>
      <c r="G930" s="828"/>
      <c r="H930" s="828"/>
      <c r="I930" s="828"/>
      <c r="J930" s="828"/>
      <c r="K930" s="828"/>
      <c r="L930" s="830"/>
      <c r="M930" s="829"/>
      <c r="N930" s="829"/>
      <c r="O930" s="828"/>
      <c r="P930" s="828"/>
      <c r="Q930" s="828"/>
      <c r="R930" s="828"/>
      <c r="S930" s="828"/>
      <c r="T930" s="828"/>
      <c r="U930" s="828"/>
      <c r="V930" s="828"/>
      <c r="W930" s="828"/>
      <c r="X930" s="828"/>
      <c r="Y930" s="828"/>
      <c r="Z930" s="828"/>
      <c r="AA930" s="828"/>
    </row>
    <row r="931" spans="1:27" ht="15.75" customHeight="1">
      <c r="A931" s="828"/>
      <c r="B931" s="828"/>
      <c r="C931" s="828"/>
      <c r="D931" s="828"/>
      <c r="E931" s="828"/>
      <c r="F931" s="828"/>
      <c r="G931" s="828"/>
      <c r="H931" s="828"/>
      <c r="I931" s="828"/>
      <c r="J931" s="828"/>
      <c r="K931" s="828"/>
      <c r="L931" s="830"/>
      <c r="M931" s="829"/>
      <c r="N931" s="829"/>
      <c r="O931" s="828"/>
      <c r="P931" s="828"/>
      <c r="Q931" s="828"/>
      <c r="R931" s="828"/>
      <c r="S931" s="828"/>
      <c r="T931" s="828"/>
      <c r="U931" s="828"/>
      <c r="V931" s="828"/>
      <c r="W931" s="828"/>
      <c r="X931" s="828"/>
      <c r="Y931" s="828"/>
      <c r="Z931" s="828"/>
      <c r="AA931" s="828"/>
    </row>
    <row r="932" spans="1:27" ht="15.75" customHeight="1">
      <c r="A932" s="828"/>
      <c r="B932" s="828"/>
      <c r="C932" s="828"/>
      <c r="D932" s="828"/>
      <c r="E932" s="828"/>
      <c r="F932" s="828"/>
      <c r="G932" s="828"/>
      <c r="H932" s="828"/>
      <c r="I932" s="828"/>
      <c r="J932" s="828"/>
      <c r="K932" s="828"/>
      <c r="L932" s="830"/>
      <c r="M932" s="829"/>
      <c r="N932" s="829"/>
      <c r="O932" s="828"/>
      <c r="P932" s="828"/>
      <c r="Q932" s="828"/>
      <c r="R932" s="828"/>
      <c r="S932" s="828"/>
      <c r="T932" s="828"/>
      <c r="U932" s="828"/>
      <c r="V932" s="828"/>
      <c r="W932" s="828"/>
      <c r="X932" s="828"/>
      <c r="Y932" s="828"/>
      <c r="Z932" s="828"/>
      <c r="AA932" s="828"/>
    </row>
    <row r="933" spans="1:27" ht="15.75" customHeight="1">
      <c r="A933" s="828"/>
      <c r="B933" s="828"/>
      <c r="C933" s="828"/>
      <c r="D933" s="828"/>
      <c r="E933" s="828"/>
      <c r="F933" s="828"/>
      <c r="G933" s="828"/>
      <c r="H933" s="828"/>
      <c r="I933" s="828"/>
      <c r="J933" s="828"/>
      <c r="K933" s="828"/>
      <c r="L933" s="830"/>
      <c r="M933" s="829"/>
      <c r="N933" s="829"/>
      <c r="O933" s="828"/>
      <c r="P933" s="828"/>
      <c r="Q933" s="828"/>
      <c r="R933" s="828"/>
      <c r="S933" s="828"/>
      <c r="T933" s="828"/>
      <c r="U933" s="828"/>
      <c r="V933" s="828"/>
      <c r="W933" s="828"/>
      <c r="X933" s="828"/>
      <c r="Y933" s="828"/>
      <c r="Z933" s="828"/>
      <c r="AA933" s="828"/>
    </row>
    <row r="934" spans="1:27" ht="15.75" customHeight="1">
      <c r="A934" s="828"/>
      <c r="B934" s="828"/>
      <c r="C934" s="828"/>
      <c r="D934" s="828"/>
      <c r="E934" s="828"/>
      <c r="F934" s="828"/>
      <c r="G934" s="828"/>
      <c r="H934" s="828"/>
      <c r="I934" s="828"/>
      <c r="J934" s="828"/>
      <c r="K934" s="828"/>
      <c r="L934" s="830"/>
      <c r="M934" s="829"/>
      <c r="N934" s="829"/>
      <c r="O934" s="828"/>
      <c r="P934" s="828"/>
      <c r="Q934" s="828"/>
      <c r="R934" s="828"/>
      <c r="S934" s="828"/>
      <c r="T934" s="828"/>
      <c r="U934" s="828"/>
      <c r="V934" s="828"/>
      <c r="W934" s="828"/>
      <c r="X934" s="828"/>
      <c r="Y934" s="828"/>
      <c r="Z934" s="828"/>
      <c r="AA934" s="828"/>
    </row>
    <row r="935" spans="1:27" ht="15.75" customHeight="1">
      <c r="A935" s="828"/>
      <c r="B935" s="828"/>
      <c r="C935" s="828"/>
      <c r="D935" s="828"/>
      <c r="E935" s="828"/>
      <c r="F935" s="828"/>
      <c r="G935" s="828"/>
      <c r="H935" s="828"/>
      <c r="I935" s="828"/>
      <c r="J935" s="828"/>
      <c r="K935" s="828"/>
      <c r="L935" s="830"/>
      <c r="M935" s="829"/>
      <c r="N935" s="829"/>
      <c r="O935" s="828"/>
      <c r="P935" s="828"/>
      <c r="Q935" s="828"/>
      <c r="R935" s="828"/>
      <c r="S935" s="828"/>
      <c r="T935" s="828"/>
      <c r="U935" s="828"/>
      <c r="V935" s="828"/>
      <c r="W935" s="828"/>
      <c r="X935" s="828"/>
      <c r="Y935" s="828"/>
      <c r="Z935" s="828"/>
      <c r="AA935" s="828"/>
    </row>
    <row r="936" spans="1:27" ht="15.75" customHeight="1">
      <c r="A936" s="828"/>
      <c r="B936" s="828"/>
      <c r="C936" s="828"/>
      <c r="D936" s="828"/>
      <c r="E936" s="828"/>
      <c r="F936" s="828"/>
      <c r="G936" s="828"/>
      <c r="H936" s="828"/>
      <c r="I936" s="828"/>
      <c r="J936" s="828"/>
      <c r="K936" s="828"/>
      <c r="L936" s="830"/>
      <c r="M936" s="829"/>
      <c r="N936" s="829"/>
      <c r="O936" s="828"/>
      <c r="P936" s="828"/>
      <c r="Q936" s="828"/>
      <c r="R936" s="828"/>
      <c r="S936" s="828"/>
      <c r="T936" s="828"/>
      <c r="U936" s="828"/>
      <c r="V936" s="828"/>
      <c r="W936" s="828"/>
      <c r="X936" s="828"/>
      <c r="Y936" s="828"/>
      <c r="Z936" s="828"/>
      <c r="AA936" s="828"/>
    </row>
    <row r="937" spans="1:27" ht="15.75" customHeight="1">
      <c r="A937" s="828"/>
      <c r="B937" s="828"/>
      <c r="C937" s="828"/>
      <c r="D937" s="828"/>
      <c r="E937" s="828"/>
      <c r="F937" s="828"/>
      <c r="G937" s="828"/>
      <c r="H937" s="828"/>
      <c r="I937" s="828"/>
      <c r="J937" s="828"/>
      <c r="K937" s="828"/>
      <c r="L937" s="830"/>
      <c r="M937" s="829"/>
      <c r="N937" s="829"/>
      <c r="O937" s="828"/>
      <c r="P937" s="828"/>
      <c r="Q937" s="828"/>
      <c r="R937" s="828"/>
      <c r="S937" s="828"/>
      <c r="T937" s="828"/>
      <c r="U937" s="828"/>
      <c r="V937" s="828"/>
      <c r="W937" s="828"/>
      <c r="X937" s="828"/>
      <c r="Y937" s="828"/>
      <c r="Z937" s="828"/>
      <c r="AA937" s="828"/>
    </row>
    <row r="938" spans="1:27" ht="15.75" customHeight="1">
      <c r="A938" s="828"/>
      <c r="B938" s="828"/>
      <c r="C938" s="828"/>
      <c r="D938" s="828"/>
      <c r="E938" s="828"/>
      <c r="F938" s="828"/>
      <c r="G938" s="828"/>
      <c r="H938" s="828"/>
      <c r="I938" s="828"/>
      <c r="J938" s="828"/>
      <c r="K938" s="828"/>
      <c r="L938" s="830"/>
      <c r="M938" s="829"/>
      <c r="N938" s="829"/>
      <c r="O938" s="828"/>
      <c r="P938" s="828"/>
      <c r="Q938" s="828"/>
      <c r="R938" s="828"/>
      <c r="S938" s="828"/>
      <c r="T938" s="828"/>
      <c r="U938" s="828"/>
      <c r="V938" s="828"/>
      <c r="W938" s="828"/>
      <c r="X938" s="828"/>
      <c r="Y938" s="828"/>
      <c r="Z938" s="828"/>
      <c r="AA938" s="828"/>
    </row>
    <row r="939" spans="1:27" ht="15.75" customHeight="1">
      <c r="A939" s="828"/>
      <c r="B939" s="828"/>
      <c r="C939" s="828"/>
      <c r="D939" s="828"/>
      <c r="E939" s="828"/>
      <c r="F939" s="828"/>
      <c r="G939" s="828"/>
      <c r="H939" s="828"/>
      <c r="I939" s="828"/>
      <c r="J939" s="828"/>
      <c r="K939" s="828"/>
      <c r="L939" s="830"/>
      <c r="M939" s="829"/>
      <c r="N939" s="829"/>
      <c r="O939" s="828"/>
      <c r="P939" s="828"/>
      <c r="Q939" s="828"/>
      <c r="R939" s="828"/>
      <c r="S939" s="828"/>
      <c r="T939" s="828"/>
      <c r="U939" s="828"/>
      <c r="V939" s="828"/>
      <c r="W939" s="828"/>
      <c r="X939" s="828"/>
      <c r="Y939" s="828"/>
      <c r="Z939" s="828"/>
      <c r="AA939" s="828"/>
    </row>
    <row r="940" spans="1:27" ht="15.75" customHeight="1">
      <c r="A940" s="828"/>
      <c r="B940" s="828"/>
      <c r="C940" s="828"/>
      <c r="D940" s="828"/>
      <c r="E940" s="828"/>
      <c r="F940" s="828"/>
      <c r="G940" s="828"/>
      <c r="H940" s="828"/>
      <c r="I940" s="828"/>
      <c r="J940" s="828"/>
      <c r="K940" s="828"/>
      <c r="L940" s="830"/>
      <c r="M940" s="829"/>
      <c r="N940" s="829"/>
      <c r="O940" s="828"/>
      <c r="P940" s="828"/>
      <c r="Q940" s="828"/>
      <c r="R940" s="828"/>
      <c r="S940" s="828"/>
      <c r="T940" s="828"/>
      <c r="U940" s="828"/>
      <c r="V940" s="828"/>
      <c r="W940" s="828"/>
      <c r="X940" s="828"/>
      <c r="Y940" s="828"/>
      <c r="Z940" s="828"/>
      <c r="AA940" s="828"/>
    </row>
    <row r="941" spans="1:27" ht="15.75" customHeight="1">
      <c r="A941" s="828"/>
      <c r="B941" s="828"/>
      <c r="C941" s="828"/>
      <c r="D941" s="828"/>
      <c r="E941" s="828"/>
      <c r="F941" s="828"/>
      <c r="G941" s="828"/>
      <c r="H941" s="828"/>
      <c r="I941" s="828"/>
      <c r="J941" s="828"/>
      <c r="K941" s="828"/>
      <c r="L941" s="830"/>
      <c r="M941" s="829"/>
      <c r="N941" s="829"/>
      <c r="O941" s="828"/>
      <c r="P941" s="828"/>
      <c r="Q941" s="828"/>
      <c r="R941" s="828"/>
      <c r="S941" s="828"/>
      <c r="T941" s="828"/>
      <c r="U941" s="828"/>
      <c r="V941" s="828"/>
      <c r="W941" s="828"/>
      <c r="X941" s="828"/>
      <c r="Y941" s="828"/>
      <c r="Z941" s="828"/>
      <c r="AA941" s="828"/>
    </row>
    <row r="942" spans="1:27" ht="15.75" customHeight="1">
      <c r="A942" s="828"/>
      <c r="B942" s="828"/>
      <c r="C942" s="828"/>
      <c r="D942" s="828"/>
      <c r="E942" s="828"/>
      <c r="F942" s="828"/>
      <c r="G942" s="828"/>
      <c r="H942" s="828"/>
      <c r="I942" s="828"/>
      <c r="J942" s="828"/>
      <c r="K942" s="828"/>
      <c r="L942" s="830"/>
      <c r="M942" s="829"/>
      <c r="N942" s="829"/>
      <c r="O942" s="828"/>
      <c r="P942" s="828"/>
      <c r="Q942" s="828"/>
      <c r="R942" s="828"/>
      <c r="S942" s="828"/>
      <c r="T942" s="828"/>
      <c r="U942" s="828"/>
      <c r="V942" s="828"/>
      <c r="W942" s="828"/>
      <c r="X942" s="828"/>
      <c r="Y942" s="828"/>
      <c r="Z942" s="828"/>
      <c r="AA942" s="828"/>
    </row>
    <row r="943" spans="1:27" ht="15.75" customHeight="1">
      <c r="A943" s="828"/>
      <c r="B943" s="828"/>
      <c r="C943" s="828"/>
      <c r="D943" s="828"/>
      <c r="E943" s="828"/>
      <c r="F943" s="828"/>
      <c r="G943" s="828"/>
      <c r="H943" s="828"/>
      <c r="I943" s="828"/>
      <c r="J943" s="828"/>
      <c r="K943" s="828"/>
      <c r="L943" s="830"/>
      <c r="M943" s="829"/>
      <c r="N943" s="829"/>
      <c r="O943" s="828"/>
      <c r="P943" s="828"/>
      <c r="Q943" s="828"/>
      <c r="R943" s="828"/>
      <c r="S943" s="828"/>
      <c r="T943" s="828"/>
      <c r="U943" s="828"/>
      <c r="V943" s="828"/>
      <c r="W943" s="828"/>
      <c r="X943" s="828"/>
      <c r="Y943" s="828"/>
      <c r="Z943" s="828"/>
      <c r="AA943" s="828"/>
    </row>
    <row r="944" spans="1:27" ht="15.75" customHeight="1">
      <c r="A944" s="828"/>
      <c r="B944" s="828"/>
      <c r="C944" s="828"/>
      <c r="D944" s="828"/>
      <c r="E944" s="828"/>
      <c r="F944" s="828"/>
      <c r="G944" s="828"/>
      <c r="H944" s="828"/>
      <c r="I944" s="828"/>
      <c r="J944" s="828"/>
      <c r="K944" s="828"/>
      <c r="L944" s="830"/>
      <c r="M944" s="829"/>
      <c r="N944" s="829"/>
      <c r="O944" s="828"/>
      <c r="P944" s="828"/>
      <c r="Q944" s="828"/>
      <c r="R944" s="828"/>
      <c r="S944" s="828"/>
      <c r="T944" s="828"/>
      <c r="U944" s="828"/>
      <c r="V944" s="828"/>
      <c r="W944" s="828"/>
      <c r="X944" s="828"/>
      <c r="Y944" s="828"/>
      <c r="Z944" s="828"/>
      <c r="AA944" s="828"/>
    </row>
    <row r="945" spans="1:27" ht="15.75" customHeight="1">
      <c r="A945" s="828"/>
      <c r="B945" s="828"/>
      <c r="C945" s="828"/>
      <c r="D945" s="828"/>
      <c r="E945" s="828"/>
      <c r="F945" s="828"/>
      <c r="G945" s="828"/>
      <c r="H945" s="828"/>
      <c r="I945" s="828"/>
      <c r="J945" s="828"/>
      <c r="K945" s="828"/>
      <c r="L945" s="830"/>
      <c r="M945" s="829"/>
      <c r="N945" s="829"/>
      <c r="O945" s="828"/>
      <c r="P945" s="828"/>
      <c r="Q945" s="828"/>
      <c r="R945" s="828"/>
      <c r="S945" s="828"/>
      <c r="T945" s="828"/>
      <c r="U945" s="828"/>
      <c r="V945" s="828"/>
      <c r="W945" s="828"/>
      <c r="X945" s="828"/>
      <c r="Y945" s="828"/>
      <c r="Z945" s="828"/>
      <c r="AA945" s="828"/>
    </row>
    <row r="946" spans="1:27" ht="15.75" customHeight="1">
      <c r="A946" s="828"/>
      <c r="B946" s="828"/>
      <c r="C946" s="828"/>
      <c r="D946" s="828"/>
      <c r="E946" s="828"/>
      <c r="F946" s="828"/>
      <c r="G946" s="828"/>
      <c r="H946" s="828"/>
      <c r="I946" s="828"/>
      <c r="J946" s="828"/>
      <c r="K946" s="828"/>
      <c r="L946" s="830"/>
      <c r="M946" s="829"/>
      <c r="N946" s="829"/>
      <c r="O946" s="828"/>
      <c r="P946" s="828"/>
      <c r="Q946" s="828"/>
      <c r="R946" s="828"/>
      <c r="S946" s="828"/>
      <c r="T946" s="828"/>
      <c r="U946" s="828"/>
      <c r="V946" s="828"/>
      <c r="W946" s="828"/>
      <c r="X946" s="828"/>
      <c r="Y946" s="828"/>
      <c r="Z946" s="828"/>
      <c r="AA946" s="828"/>
    </row>
    <row r="947" spans="1:27" ht="15.75" customHeight="1">
      <c r="A947" s="828"/>
      <c r="B947" s="828"/>
      <c r="C947" s="828"/>
      <c r="D947" s="828"/>
      <c r="E947" s="828"/>
      <c r="F947" s="828"/>
      <c r="G947" s="828"/>
      <c r="H947" s="828"/>
      <c r="I947" s="828"/>
      <c r="J947" s="828"/>
      <c r="K947" s="828"/>
      <c r="L947" s="830"/>
      <c r="M947" s="829"/>
      <c r="N947" s="829"/>
      <c r="O947" s="828"/>
      <c r="P947" s="828"/>
      <c r="Q947" s="828"/>
      <c r="R947" s="828"/>
      <c r="S947" s="828"/>
      <c r="T947" s="828"/>
      <c r="U947" s="828"/>
      <c r="V947" s="828"/>
      <c r="W947" s="828"/>
      <c r="X947" s="828"/>
      <c r="Y947" s="828"/>
      <c r="Z947" s="828"/>
      <c r="AA947" s="828"/>
    </row>
    <row r="948" spans="1:27" ht="15.75" customHeight="1">
      <c r="A948" s="828"/>
      <c r="B948" s="828"/>
      <c r="C948" s="828"/>
      <c r="D948" s="828"/>
      <c r="E948" s="828"/>
      <c r="F948" s="828"/>
      <c r="G948" s="828"/>
      <c r="H948" s="828"/>
      <c r="I948" s="828"/>
      <c r="J948" s="828"/>
      <c r="K948" s="828"/>
      <c r="L948" s="830"/>
      <c r="M948" s="829"/>
      <c r="N948" s="829"/>
      <c r="O948" s="828"/>
      <c r="P948" s="828"/>
      <c r="Q948" s="828"/>
      <c r="R948" s="828"/>
      <c r="S948" s="828"/>
      <c r="T948" s="828"/>
      <c r="U948" s="828"/>
      <c r="V948" s="828"/>
      <c r="W948" s="828"/>
      <c r="X948" s="828"/>
      <c r="Y948" s="828"/>
      <c r="Z948" s="828"/>
      <c r="AA948" s="828"/>
    </row>
    <row r="949" spans="1:27" ht="15.75" customHeight="1">
      <c r="A949" s="828"/>
      <c r="B949" s="828"/>
      <c r="C949" s="828"/>
      <c r="D949" s="828"/>
      <c r="E949" s="828"/>
      <c r="F949" s="828"/>
      <c r="G949" s="828"/>
      <c r="H949" s="828"/>
      <c r="I949" s="828"/>
      <c r="J949" s="828"/>
      <c r="K949" s="828"/>
      <c r="L949" s="830"/>
      <c r="M949" s="829"/>
      <c r="N949" s="829"/>
      <c r="O949" s="828"/>
      <c r="P949" s="828"/>
      <c r="Q949" s="828"/>
      <c r="R949" s="828"/>
      <c r="S949" s="828"/>
      <c r="T949" s="828"/>
      <c r="U949" s="828"/>
      <c r="V949" s="828"/>
      <c r="W949" s="828"/>
      <c r="X949" s="828"/>
      <c r="Y949" s="828"/>
      <c r="Z949" s="828"/>
      <c r="AA949" s="828"/>
    </row>
    <row r="950" spans="1:27" ht="15.75" customHeight="1">
      <c r="A950" s="828"/>
      <c r="B950" s="828"/>
      <c r="C950" s="828"/>
      <c r="D950" s="828"/>
      <c r="E950" s="828"/>
      <c r="F950" s="828"/>
      <c r="G950" s="828"/>
      <c r="H950" s="828"/>
      <c r="I950" s="828"/>
      <c r="J950" s="828"/>
      <c r="K950" s="828"/>
      <c r="L950" s="830"/>
      <c r="M950" s="829"/>
      <c r="N950" s="829"/>
      <c r="O950" s="828"/>
      <c r="P950" s="828"/>
      <c r="Q950" s="828"/>
      <c r="R950" s="828"/>
      <c r="S950" s="828"/>
      <c r="T950" s="828"/>
      <c r="U950" s="828"/>
      <c r="V950" s="828"/>
      <c r="W950" s="828"/>
      <c r="X950" s="828"/>
      <c r="Y950" s="828"/>
      <c r="Z950" s="828"/>
      <c r="AA950" s="828"/>
    </row>
    <row r="951" spans="1:27" ht="15.75" customHeight="1">
      <c r="A951" s="828"/>
      <c r="B951" s="828"/>
      <c r="C951" s="828"/>
      <c r="D951" s="828"/>
      <c r="E951" s="828"/>
      <c r="F951" s="828"/>
      <c r="G951" s="828"/>
      <c r="H951" s="828"/>
      <c r="I951" s="828"/>
      <c r="J951" s="828"/>
      <c r="K951" s="828"/>
      <c r="L951" s="830"/>
      <c r="M951" s="829"/>
      <c r="N951" s="829"/>
      <c r="O951" s="828"/>
      <c r="P951" s="828"/>
      <c r="Q951" s="828"/>
      <c r="R951" s="828"/>
      <c r="S951" s="828"/>
      <c r="T951" s="828"/>
      <c r="U951" s="828"/>
      <c r="V951" s="828"/>
      <c r="W951" s="828"/>
      <c r="X951" s="828"/>
      <c r="Y951" s="828"/>
      <c r="Z951" s="828"/>
      <c r="AA951" s="828"/>
    </row>
    <row r="952" spans="1:27" ht="15.75" customHeight="1">
      <c r="A952" s="828"/>
      <c r="B952" s="828"/>
      <c r="C952" s="828"/>
      <c r="D952" s="828"/>
      <c r="E952" s="828"/>
      <c r="F952" s="828"/>
      <c r="G952" s="828"/>
      <c r="H952" s="828"/>
      <c r="I952" s="828"/>
      <c r="J952" s="828"/>
      <c r="K952" s="828"/>
      <c r="L952" s="830"/>
      <c r="M952" s="829"/>
      <c r="N952" s="829"/>
      <c r="O952" s="828"/>
      <c r="P952" s="828"/>
      <c r="Q952" s="828"/>
      <c r="R952" s="828"/>
      <c r="S952" s="828"/>
      <c r="T952" s="828"/>
      <c r="U952" s="828"/>
      <c r="V952" s="828"/>
      <c r="W952" s="828"/>
      <c r="X952" s="828"/>
      <c r="Y952" s="828"/>
      <c r="Z952" s="828"/>
      <c r="AA952" s="828"/>
    </row>
    <row r="953" spans="1:27" ht="15.75" customHeight="1">
      <c r="A953" s="828"/>
      <c r="B953" s="828"/>
      <c r="C953" s="828"/>
      <c r="D953" s="828"/>
      <c r="E953" s="828"/>
      <c r="F953" s="828"/>
      <c r="G953" s="828"/>
      <c r="H953" s="828"/>
      <c r="I953" s="828"/>
      <c r="J953" s="828"/>
      <c r="K953" s="828"/>
      <c r="L953" s="830"/>
      <c r="M953" s="829"/>
      <c r="N953" s="829"/>
      <c r="O953" s="828"/>
      <c r="P953" s="828"/>
      <c r="Q953" s="828"/>
      <c r="R953" s="828"/>
      <c r="S953" s="828"/>
      <c r="T953" s="828"/>
      <c r="U953" s="828"/>
      <c r="V953" s="828"/>
      <c r="W953" s="828"/>
      <c r="X953" s="828"/>
      <c r="Y953" s="828"/>
      <c r="Z953" s="828"/>
      <c r="AA953" s="828"/>
    </row>
    <row r="954" spans="1:27" ht="15.75" customHeight="1">
      <c r="A954" s="828"/>
      <c r="B954" s="828"/>
      <c r="C954" s="828"/>
      <c r="D954" s="828"/>
      <c r="E954" s="828"/>
      <c r="F954" s="828"/>
      <c r="G954" s="828"/>
      <c r="H954" s="828"/>
      <c r="I954" s="828"/>
      <c r="J954" s="828"/>
      <c r="K954" s="828"/>
      <c r="L954" s="830"/>
      <c r="M954" s="829"/>
      <c r="N954" s="829"/>
      <c r="O954" s="828"/>
      <c r="P954" s="828"/>
      <c r="Q954" s="828"/>
      <c r="R954" s="828"/>
      <c r="S954" s="828"/>
      <c r="T954" s="828"/>
      <c r="U954" s="828"/>
      <c r="V954" s="828"/>
      <c r="W954" s="828"/>
      <c r="X954" s="828"/>
      <c r="Y954" s="828"/>
      <c r="Z954" s="828"/>
      <c r="AA954" s="828"/>
    </row>
    <row r="955" spans="1:27" ht="15.75" customHeight="1">
      <c r="A955" s="828"/>
      <c r="B955" s="828"/>
      <c r="C955" s="828"/>
      <c r="D955" s="828"/>
      <c r="E955" s="828"/>
      <c r="F955" s="828"/>
      <c r="G955" s="828"/>
      <c r="H955" s="828"/>
      <c r="I955" s="828"/>
      <c r="J955" s="828"/>
      <c r="K955" s="828"/>
      <c r="L955" s="830"/>
      <c r="M955" s="829"/>
      <c r="N955" s="829"/>
      <c r="O955" s="828"/>
      <c r="P955" s="828"/>
      <c r="Q955" s="828"/>
      <c r="R955" s="828"/>
      <c r="S955" s="828"/>
      <c r="T955" s="828"/>
      <c r="U955" s="828"/>
      <c r="V955" s="828"/>
      <c r="W955" s="828"/>
      <c r="X955" s="828"/>
      <c r="Y955" s="828"/>
      <c r="Z955" s="828"/>
      <c r="AA955" s="828"/>
    </row>
    <row r="956" spans="1:27" ht="15.75" customHeight="1">
      <c r="A956" s="828"/>
      <c r="B956" s="828"/>
      <c r="C956" s="828"/>
      <c r="D956" s="828"/>
      <c r="E956" s="828"/>
      <c r="F956" s="828"/>
      <c r="G956" s="828"/>
      <c r="H956" s="828"/>
      <c r="I956" s="828"/>
      <c r="J956" s="828"/>
      <c r="K956" s="828"/>
      <c r="L956" s="830"/>
      <c r="M956" s="829"/>
      <c r="N956" s="829"/>
      <c r="O956" s="828"/>
      <c r="P956" s="828"/>
      <c r="Q956" s="828"/>
      <c r="R956" s="828"/>
      <c r="S956" s="828"/>
      <c r="T956" s="828"/>
      <c r="U956" s="828"/>
      <c r="V956" s="828"/>
      <c r="W956" s="828"/>
      <c r="X956" s="828"/>
      <c r="Y956" s="828"/>
      <c r="Z956" s="828"/>
      <c r="AA956" s="828"/>
    </row>
    <row r="957" spans="1:27" ht="15.75" customHeight="1">
      <c r="A957" s="828"/>
      <c r="B957" s="828"/>
      <c r="C957" s="828"/>
      <c r="D957" s="828"/>
      <c r="E957" s="828"/>
      <c r="F957" s="828"/>
      <c r="G957" s="828"/>
      <c r="H957" s="828"/>
      <c r="I957" s="828"/>
      <c r="J957" s="828"/>
      <c r="K957" s="828"/>
      <c r="L957" s="830"/>
      <c r="M957" s="829"/>
      <c r="N957" s="829"/>
      <c r="O957" s="828"/>
      <c r="P957" s="828"/>
      <c r="Q957" s="828"/>
      <c r="R957" s="828"/>
      <c r="S957" s="828"/>
      <c r="T957" s="828"/>
      <c r="U957" s="828"/>
      <c r="V957" s="828"/>
      <c r="W957" s="828"/>
      <c r="X957" s="828"/>
      <c r="Y957" s="828"/>
      <c r="Z957" s="828"/>
      <c r="AA957" s="828"/>
    </row>
    <row r="958" spans="1:27" ht="15.75" customHeight="1">
      <c r="A958" s="828"/>
      <c r="B958" s="828"/>
      <c r="C958" s="828"/>
      <c r="D958" s="828"/>
      <c r="E958" s="828"/>
      <c r="F958" s="828"/>
      <c r="G958" s="828"/>
      <c r="H958" s="828"/>
      <c r="I958" s="828"/>
      <c r="J958" s="828"/>
      <c r="K958" s="828"/>
      <c r="L958" s="830"/>
      <c r="M958" s="829"/>
      <c r="N958" s="829"/>
      <c r="O958" s="828"/>
      <c r="P958" s="828"/>
      <c r="Q958" s="828"/>
      <c r="R958" s="828"/>
      <c r="S958" s="828"/>
      <c r="T958" s="828"/>
      <c r="U958" s="828"/>
      <c r="V958" s="828"/>
      <c r="W958" s="828"/>
      <c r="X958" s="828"/>
      <c r="Y958" s="828"/>
      <c r="Z958" s="828"/>
      <c r="AA958" s="828"/>
    </row>
    <row r="959" spans="1:27" ht="15.75" customHeight="1">
      <c r="A959" s="828"/>
      <c r="B959" s="828"/>
      <c r="C959" s="828"/>
      <c r="D959" s="828"/>
      <c r="E959" s="828"/>
      <c r="F959" s="828"/>
      <c r="G959" s="828"/>
      <c r="H959" s="828"/>
      <c r="I959" s="828"/>
      <c r="J959" s="828"/>
      <c r="K959" s="828"/>
      <c r="L959" s="830"/>
      <c r="M959" s="829"/>
      <c r="N959" s="829"/>
      <c r="O959" s="828"/>
      <c r="P959" s="828"/>
      <c r="Q959" s="828"/>
      <c r="R959" s="828"/>
      <c r="S959" s="828"/>
      <c r="T959" s="828"/>
      <c r="U959" s="828"/>
      <c r="V959" s="828"/>
      <c r="W959" s="828"/>
      <c r="X959" s="828"/>
      <c r="Y959" s="828"/>
      <c r="Z959" s="828"/>
      <c r="AA959" s="828"/>
    </row>
    <row r="960" spans="1:27" ht="15.75" customHeight="1">
      <c r="A960" s="828"/>
      <c r="B960" s="828"/>
      <c r="C960" s="828"/>
      <c r="D960" s="828"/>
      <c r="E960" s="828"/>
      <c r="F960" s="828"/>
      <c r="G960" s="828"/>
      <c r="H960" s="828"/>
      <c r="I960" s="828"/>
      <c r="J960" s="828"/>
      <c r="K960" s="828"/>
      <c r="L960" s="830"/>
      <c r="M960" s="829"/>
      <c r="N960" s="829"/>
      <c r="O960" s="828"/>
      <c r="P960" s="828"/>
      <c r="Q960" s="828"/>
      <c r="R960" s="828"/>
      <c r="S960" s="828"/>
      <c r="T960" s="828"/>
      <c r="U960" s="828"/>
      <c r="V960" s="828"/>
      <c r="W960" s="828"/>
      <c r="X960" s="828"/>
      <c r="Y960" s="828"/>
      <c r="Z960" s="828"/>
      <c r="AA960" s="828"/>
    </row>
    <row r="961" spans="1:27" ht="15.75" customHeight="1">
      <c r="A961" s="828"/>
      <c r="B961" s="828"/>
      <c r="C961" s="828"/>
      <c r="D961" s="828"/>
      <c r="E961" s="828"/>
      <c r="F961" s="828"/>
      <c r="G961" s="828"/>
      <c r="H961" s="828"/>
      <c r="I961" s="828"/>
      <c r="J961" s="828"/>
      <c r="K961" s="828"/>
      <c r="L961" s="830"/>
      <c r="M961" s="829"/>
      <c r="N961" s="829"/>
      <c r="O961" s="828"/>
      <c r="P961" s="828"/>
      <c r="Q961" s="828"/>
      <c r="R961" s="828"/>
      <c r="S961" s="828"/>
      <c r="T961" s="828"/>
      <c r="U961" s="828"/>
      <c r="V961" s="828"/>
      <c r="W961" s="828"/>
      <c r="X961" s="828"/>
      <c r="Y961" s="828"/>
      <c r="Z961" s="828"/>
      <c r="AA961" s="828"/>
    </row>
    <row r="962" spans="1:27" ht="15.75" customHeight="1">
      <c r="A962" s="828"/>
      <c r="B962" s="828"/>
      <c r="C962" s="828"/>
      <c r="D962" s="828"/>
      <c r="E962" s="828"/>
      <c r="F962" s="828"/>
      <c r="G962" s="828"/>
      <c r="H962" s="828"/>
      <c r="I962" s="828"/>
      <c r="J962" s="828"/>
      <c r="K962" s="828"/>
      <c r="L962" s="830"/>
      <c r="M962" s="829"/>
      <c r="N962" s="829"/>
      <c r="O962" s="828"/>
      <c r="P962" s="828"/>
      <c r="Q962" s="828"/>
      <c r="R962" s="828"/>
      <c r="S962" s="828"/>
      <c r="T962" s="828"/>
      <c r="U962" s="828"/>
      <c r="V962" s="828"/>
      <c r="W962" s="828"/>
      <c r="X962" s="828"/>
      <c r="Y962" s="828"/>
      <c r="Z962" s="828"/>
      <c r="AA962" s="828"/>
    </row>
    <row r="963" spans="1:27" ht="15.75" customHeight="1">
      <c r="A963" s="828"/>
      <c r="B963" s="828"/>
      <c r="C963" s="828"/>
      <c r="D963" s="828"/>
      <c r="E963" s="828"/>
      <c r="F963" s="828"/>
      <c r="G963" s="828"/>
      <c r="H963" s="828"/>
      <c r="I963" s="828"/>
      <c r="J963" s="828"/>
      <c r="K963" s="828"/>
      <c r="L963" s="830"/>
      <c r="M963" s="829"/>
      <c r="N963" s="829"/>
      <c r="O963" s="828"/>
      <c r="P963" s="828"/>
      <c r="Q963" s="828"/>
      <c r="R963" s="828"/>
      <c r="S963" s="828"/>
      <c r="T963" s="828"/>
      <c r="U963" s="828"/>
      <c r="V963" s="828"/>
      <c r="W963" s="828"/>
      <c r="X963" s="828"/>
      <c r="Y963" s="828"/>
      <c r="Z963" s="828"/>
      <c r="AA963" s="828"/>
    </row>
    <row r="964" spans="1:27" ht="15.75" customHeight="1">
      <c r="A964" s="828"/>
      <c r="B964" s="828"/>
      <c r="C964" s="828"/>
      <c r="D964" s="828"/>
      <c r="E964" s="828"/>
      <c r="F964" s="828"/>
      <c r="G964" s="828"/>
      <c r="H964" s="828"/>
      <c r="I964" s="828"/>
      <c r="J964" s="828"/>
      <c r="K964" s="828"/>
      <c r="L964" s="830"/>
      <c r="M964" s="829"/>
      <c r="N964" s="829"/>
      <c r="O964" s="828"/>
      <c r="P964" s="828"/>
      <c r="Q964" s="828"/>
      <c r="R964" s="828"/>
      <c r="S964" s="828"/>
      <c r="T964" s="828"/>
      <c r="U964" s="828"/>
      <c r="V964" s="828"/>
      <c r="W964" s="828"/>
      <c r="X964" s="828"/>
      <c r="Y964" s="828"/>
      <c r="Z964" s="828"/>
      <c r="AA964" s="828"/>
    </row>
    <row r="965" spans="1:27" ht="15.75" customHeight="1">
      <c r="A965" s="828"/>
      <c r="B965" s="828"/>
      <c r="C965" s="828"/>
      <c r="D965" s="828"/>
      <c r="E965" s="828"/>
      <c r="F965" s="828"/>
      <c r="G965" s="828"/>
      <c r="H965" s="828"/>
      <c r="I965" s="828"/>
      <c r="J965" s="828"/>
      <c r="K965" s="828"/>
      <c r="L965" s="830"/>
      <c r="M965" s="829"/>
      <c r="N965" s="829"/>
      <c r="O965" s="828"/>
      <c r="P965" s="828"/>
      <c r="Q965" s="828"/>
      <c r="R965" s="828"/>
      <c r="S965" s="828"/>
      <c r="T965" s="828"/>
      <c r="U965" s="828"/>
      <c r="V965" s="828"/>
      <c r="W965" s="828"/>
      <c r="X965" s="828"/>
      <c r="Y965" s="828"/>
      <c r="Z965" s="828"/>
      <c r="AA965" s="828"/>
    </row>
    <row r="966" spans="1:27" ht="15.75" customHeight="1">
      <c r="A966" s="828"/>
      <c r="B966" s="828"/>
      <c r="C966" s="828"/>
      <c r="D966" s="828"/>
      <c r="E966" s="828"/>
      <c r="F966" s="828"/>
      <c r="G966" s="828"/>
      <c r="H966" s="828"/>
      <c r="I966" s="828"/>
      <c r="J966" s="828"/>
      <c r="K966" s="828"/>
      <c r="L966" s="830"/>
      <c r="M966" s="829"/>
      <c r="N966" s="829"/>
      <c r="O966" s="828"/>
      <c r="P966" s="828"/>
      <c r="Q966" s="828"/>
      <c r="R966" s="828"/>
      <c r="S966" s="828"/>
      <c r="T966" s="828"/>
      <c r="U966" s="828"/>
      <c r="V966" s="828"/>
      <c r="W966" s="828"/>
      <c r="X966" s="828"/>
      <c r="Y966" s="828"/>
      <c r="Z966" s="828"/>
      <c r="AA966" s="828"/>
    </row>
    <row r="967" spans="1:27" ht="15.75" customHeight="1">
      <c r="A967" s="828"/>
      <c r="B967" s="828"/>
      <c r="C967" s="828"/>
      <c r="D967" s="828"/>
      <c r="E967" s="828"/>
      <c r="F967" s="828"/>
      <c r="G967" s="828"/>
      <c r="H967" s="828"/>
      <c r="I967" s="828"/>
      <c r="J967" s="828"/>
      <c r="K967" s="828"/>
      <c r="L967" s="830"/>
      <c r="M967" s="829"/>
      <c r="N967" s="829"/>
      <c r="O967" s="828"/>
      <c r="P967" s="828"/>
      <c r="Q967" s="828"/>
      <c r="R967" s="828"/>
      <c r="S967" s="828"/>
      <c r="T967" s="828"/>
      <c r="U967" s="828"/>
      <c r="V967" s="828"/>
      <c r="W967" s="828"/>
      <c r="X967" s="828"/>
      <c r="Y967" s="828"/>
      <c r="Z967" s="828"/>
      <c r="AA967" s="828"/>
    </row>
    <row r="968" spans="1:27" ht="15.75" customHeight="1">
      <c r="A968" s="828"/>
      <c r="B968" s="828"/>
      <c r="C968" s="828"/>
      <c r="D968" s="828"/>
      <c r="E968" s="828"/>
      <c r="F968" s="828"/>
      <c r="G968" s="828"/>
      <c r="H968" s="828"/>
      <c r="I968" s="828"/>
      <c r="J968" s="828"/>
      <c r="K968" s="828"/>
      <c r="L968" s="830"/>
      <c r="M968" s="829"/>
      <c r="N968" s="829"/>
      <c r="O968" s="828"/>
      <c r="P968" s="828"/>
      <c r="Q968" s="828"/>
      <c r="R968" s="828"/>
      <c r="S968" s="828"/>
      <c r="T968" s="828"/>
      <c r="U968" s="828"/>
      <c r="V968" s="828"/>
      <c r="W968" s="828"/>
      <c r="X968" s="828"/>
      <c r="Y968" s="828"/>
      <c r="Z968" s="828"/>
      <c r="AA968" s="828"/>
    </row>
    <row r="969" spans="1:27" ht="15.75" customHeight="1">
      <c r="A969" s="828"/>
      <c r="B969" s="828"/>
      <c r="C969" s="828"/>
      <c r="D969" s="828"/>
      <c r="E969" s="828"/>
      <c r="F969" s="828"/>
      <c r="G969" s="828"/>
      <c r="H969" s="828"/>
      <c r="I969" s="828"/>
      <c r="J969" s="828"/>
      <c r="K969" s="828"/>
      <c r="L969" s="830"/>
      <c r="M969" s="829"/>
      <c r="N969" s="829"/>
      <c r="O969" s="828"/>
      <c r="P969" s="828"/>
      <c r="Q969" s="828"/>
      <c r="R969" s="828"/>
      <c r="S969" s="828"/>
      <c r="T969" s="828"/>
      <c r="U969" s="828"/>
      <c r="V969" s="828"/>
      <c r="W969" s="828"/>
      <c r="X969" s="828"/>
      <c r="Y969" s="828"/>
      <c r="Z969" s="828"/>
      <c r="AA969" s="828"/>
    </row>
    <row r="970" spans="1:27" ht="15.75" customHeight="1">
      <c r="A970" s="828"/>
      <c r="B970" s="828"/>
      <c r="C970" s="828"/>
      <c r="D970" s="828"/>
      <c r="E970" s="828"/>
      <c r="F970" s="828"/>
      <c r="G970" s="828"/>
      <c r="H970" s="828"/>
      <c r="I970" s="828"/>
      <c r="J970" s="828"/>
      <c r="K970" s="828"/>
      <c r="L970" s="830"/>
      <c r="M970" s="829"/>
      <c r="N970" s="829"/>
      <c r="O970" s="828"/>
      <c r="P970" s="828"/>
      <c r="Q970" s="828"/>
      <c r="R970" s="828"/>
      <c r="S970" s="828"/>
      <c r="T970" s="828"/>
      <c r="U970" s="828"/>
      <c r="V970" s="828"/>
      <c r="W970" s="828"/>
      <c r="X970" s="828"/>
      <c r="Y970" s="828"/>
      <c r="Z970" s="828"/>
      <c r="AA970" s="828"/>
    </row>
    <row r="971" spans="1:27" ht="15.75" customHeight="1">
      <c r="A971" s="828"/>
      <c r="B971" s="828"/>
      <c r="C971" s="828"/>
      <c r="D971" s="828"/>
      <c r="E971" s="828"/>
      <c r="F971" s="828"/>
      <c r="G971" s="828"/>
      <c r="H971" s="828"/>
      <c r="I971" s="828"/>
      <c r="J971" s="828"/>
      <c r="K971" s="828"/>
      <c r="L971" s="830"/>
      <c r="M971" s="829"/>
      <c r="N971" s="829"/>
      <c r="O971" s="828"/>
      <c r="P971" s="828"/>
      <c r="Q971" s="828"/>
      <c r="R971" s="828"/>
      <c r="S971" s="828"/>
      <c r="T971" s="828"/>
      <c r="U971" s="828"/>
      <c r="V971" s="828"/>
      <c r="W971" s="828"/>
      <c r="X971" s="828"/>
      <c r="Y971" s="828"/>
      <c r="Z971" s="828"/>
      <c r="AA971" s="828"/>
    </row>
    <row r="972" spans="1:27" ht="15.75" customHeight="1">
      <c r="A972" s="828"/>
      <c r="B972" s="828"/>
      <c r="C972" s="828"/>
      <c r="D972" s="828"/>
      <c r="E972" s="828"/>
      <c r="F972" s="828"/>
      <c r="G972" s="828"/>
      <c r="H972" s="828"/>
      <c r="I972" s="828"/>
      <c r="J972" s="828"/>
      <c r="K972" s="828"/>
      <c r="L972" s="830"/>
      <c r="M972" s="829"/>
      <c r="N972" s="829"/>
      <c r="O972" s="828"/>
      <c r="P972" s="828"/>
      <c r="Q972" s="828"/>
      <c r="R972" s="828"/>
      <c r="S972" s="828"/>
      <c r="T972" s="828"/>
      <c r="U972" s="828"/>
      <c r="V972" s="828"/>
      <c r="W972" s="828"/>
      <c r="X972" s="828"/>
      <c r="Y972" s="828"/>
      <c r="Z972" s="828"/>
      <c r="AA972" s="828"/>
    </row>
    <row r="973" spans="1:27" ht="15.75" customHeight="1">
      <c r="A973" s="828"/>
      <c r="B973" s="828"/>
      <c r="C973" s="828"/>
      <c r="D973" s="828"/>
      <c r="E973" s="828"/>
      <c r="F973" s="828"/>
      <c r="G973" s="828"/>
      <c r="H973" s="828"/>
      <c r="I973" s="828"/>
      <c r="J973" s="828"/>
      <c r="K973" s="828"/>
      <c r="L973" s="830"/>
      <c r="M973" s="829"/>
      <c r="N973" s="829"/>
      <c r="O973" s="828"/>
      <c r="P973" s="828"/>
      <c r="Q973" s="828"/>
      <c r="R973" s="828"/>
      <c r="S973" s="828"/>
      <c r="T973" s="828"/>
      <c r="U973" s="828"/>
      <c r="V973" s="828"/>
      <c r="W973" s="828"/>
      <c r="X973" s="828"/>
      <c r="Y973" s="828"/>
      <c r="Z973" s="828"/>
      <c r="AA973" s="828"/>
    </row>
    <row r="974" spans="1:27" ht="15.75" customHeight="1">
      <c r="A974" s="828"/>
      <c r="B974" s="828"/>
      <c r="C974" s="828"/>
      <c r="D974" s="828"/>
      <c r="E974" s="828"/>
      <c r="F974" s="828"/>
      <c r="G974" s="828"/>
      <c r="H974" s="828"/>
      <c r="I974" s="828"/>
      <c r="J974" s="828"/>
      <c r="K974" s="828"/>
      <c r="L974" s="830"/>
      <c r="M974" s="829"/>
      <c r="N974" s="829"/>
      <c r="O974" s="828"/>
      <c r="P974" s="828"/>
      <c r="Q974" s="828"/>
      <c r="R974" s="828"/>
      <c r="S974" s="828"/>
      <c r="T974" s="828"/>
      <c r="U974" s="828"/>
      <c r="V974" s="828"/>
      <c r="W974" s="828"/>
      <c r="X974" s="828"/>
      <c r="Y974" s="828"/>
      <c r="Z974" s="828"/>
      <c r="AA974" s="828"/>
    </row>
    <row r="975" spans="1:27" ht="15.75" customHeight="1">
      <c r="A975" s="828"/>
      <c r="B975" s="828"/>
      <c r="C975" s="828"/>
      <c r="D975" s="828"/>
      <c r="E975" s="828"/>
      <c r="F975" s="828"/>
      <c r="G975" s="828"/>
      <c r="H975" s="828"/>
      <c r="I975" s="828"/>
      <c r="J975" s="828"/>
      <c r="K975" s="828"/>
      <c r="L975" s="830"/>
      <c r="M975" s="829"/>
      <c r="N975" s="829"/>
      <c r="O975" s="828"/>
      <c r="P975" s="828"/>
      <c r="Q975" s="828"/>
      <c r="R975" s="828"/>
      <c r="S975" s="828"/>
      <c r="T975" s="828"/>
      <c r="U975" s="828"/>
      <c r="V975" s="828"/>
      <c r="W975" s="828"/>
      <c r="X975" s="828"/>
      <c r="Y975" s="828"/>
      <c r="Z975" s="828"/>
      <c r="AA975" s="828"/>
    </row>
    <row r="976" spans="1:27" ht="15.75" customHeight="1">
      <c r="A976" s="828"/>
      <c r="B976" s="828"/>
      <c r="C976" s="828"/>
      <c r="D976" s="828"/>
      <c r="E976" s="828"/>
      <c r="F976" s="828"/>
      <c r="G976" s="828"/>
      <c r="H976" s="828"/>
      <c r="I976" s="828"/>
      <c r="J976" s="828"/>
      <c r="K976" s="828"/>
      <c r="L976" s="830"/>
      <c r="M976" s="829"/>
      <c r="N976" s="829"/>
      <c r="O976" s="828"/>
      <c r="P976" s="828"/>
      <c r="Q976" s="828"/>
      <c r="R976" s="828"/>
      <c r="S976" s="828"/>
      <c r="T976" s="828"/>
      <c r="U976" s="828"/>
      <c r="V976" s="828"/>
      <c r="W976" s="828"/>
      <c r="X976" s="828"/>
      <c r="Y976" s="828"/>
      <c r="Z976" s="828"/>
      <c r="AA976" s="828"/>
    </row>
    <row r="977" spans="1:27" ht="15.75" customHeight="1">
      <c r="A977" s="828"/>
      <c r="B977" s="828"/>
      <c r="C977" s="828"/>
      <c r="D977" s="828"/>
      <c r="E977" s="828"/>
      <c r="F977" s="828"/>
      <c r="G977" s="828"/>
      <c r="H977" s="828"/>
      <c r="I977" s="828"/>
      <c r="J977" s="828"/>
      <c r="K977" s="828"/>
      <c r="L977" s="830"/>
      <c r="M977" s="829"/>
      <c r="N977" s="829"/>
      <c r="O977" s="828"/>
      <c r="P977" s="828"/>
      <c r="Q977" s="828"/>
      <c r="R977" s="828"/>
      <c r="S977" s="828"/>
      <c r="T977" s="828"/>
      <c r="U977" s="828"/>
      <c r="V977" s="828"/>
      <c r="W977" s="828"/>
      <c r="X977" s="828"/>
      <c r="Y977" s="828"/>
      <c r="Z977" s="828"/>
      <c r="AA977" s="828"/>
    </row>
    <row r="978" spans="1:27" ht="15.75" customHeight="1">
      <c r="A978" s="828"/>
      <c r="B978" s="828"/>
      <c r="C978" s="828"/>
      <c r="D978" s="828"/>
      <c r="E978" s="828"/>
      <c r="F978" s="828"/>
      <c r="G978" s="828"/>
      <c r="H978" s="828"/>
      <c r="I978" s="828"/>
      <c r="J978" s="828"/>
      <c r="K978" s="828"/>
      <c r="L978" s="830"/>
      <c r="M978" s="829"/>
      <c r="N978" s="829"/>
      <c r="O978" s="828"/>
      <c r="P978" s="828"/>
      <c r="Q978" s="828"/>
      <c r="R978" s="828"/>
      <c r="S978" s="828"/>
      <c r="T978" s="828"/>
      <c r="U978" s="828"/>
      <c r="V978" s="828"/>
      <c r="W978" s="828"/>
      <c r="X978" s="828"/>
      <c r="Y978" s="828"/>
      <c r="Z978" s="828"/>
      <c r="AA978" s="828"/>
    </row>
    <row r="979" spans="1:27" ht="15.75" customHeight="1">
      <c r="A979" s="828"/>
      <c r="B979" s="828"/>
      <c r="C979" s="828"/>
      <c r="D979" s="828"/>
      <c r="E979" s="828"/>
      <c r="F979" s="828"/>
      <c r="G979" s="828"/>
      <c r="H979" s="828"/>
      <c r="I979" s="828"/>
      <c r="J979" s="828"/>
      <c r="K979" s="828"/>
      <c r="L979" s="830"/>
      <c r="M979" s="829"/>
      <c r="N979" s="829"/>
      <c r="O979" s="828"/>
      <c r="P979" s="828"/>
      <c r="Q979" s="828"/>
      <c r="R979" s="828"/>
      <c r="S979" s="828"/>
      <c r="T979" s="828"/>
      <c r="U979" s="828"/>
      <c r="V979" s="828"/>
      <c r="W979" s="828"/>
      <c r="X979" s="828"/>
      <c r="Y979" s="828"/>
      <c r="Z979" s="828"/>
      <c r="AA979" s="828"/>
    </row>
    <row r="980" spans="1:27" ht="15.75" customHeight="1">
      <c r="A980" s="828"/>
      <c r="B980" s="828"/>
      <c r="C980" s="828"/>
      <c r="D980" s="828"/>
      <c r="E980" s="828"/>
      <c r="F980" s="828"/>
      <c r="G980" s="828"/>
      <c r="H980" s="828"/>
      <c r="I980" s="828"/>
      <c r="J980" s="828"/>
      <c r="K980" s="828"/>
      <c r="L980" s="830"/>
      <c r="M980" s="829"/>
      <c r="N980" s="829"/>
      <c r="O980" s="828"/>
      <c r="P980" s="828"/>
      <c r="Q980" s="828"/>
      <c r="R980" s="828"/>
      <c r="S980" s="828"/>
      <c r="T980" s="828"/>
      <c r="U980" s="828"/>
      <c r="V980" s="828"/>
      <c r="W980" s="828"/>
      <c r="X980" s="828"/>
      <c r="Y980" s="828"/>
      <c r="Z980" s="828"/>
      <c r="AA980" s="828"/>
    </row>
    <row r="981" spans="1:27" ht="15.75" customHeight="1">
      <c r="A981" s="828"/>
      <c r="B981" s="828"/>
      <c r="C981" s="828"/>
      <c r="D981" s="828"/>
      <c r="E981" s="828"/>
      <c r="F981" s="828"/>
      <c r="G981" s="828"/>
      <c r="H981" s="828"/>
      <c r="I981" s="828"/>
      <c r="J981" s="828"/>
      <c r="K981" s="828"/>
      <c r="L981" s="830"/>
      <c r="M981" s="829"/>
      <c r="N981" s="829"/>
      <c r="O981" s="828"/>
      <c r="P981" s="828"/>
      <c r="Q981" s="828"/>
      <c r="R981" s="828"/>
      <c r="S981" s="828"/>
      <c r="T981" s="828"/>
      <c r="U981" s="828"/>
      <c r="V981" s="828"/>
      <c r="W981" s="828"/>
      <c r="X981" s="828"/>
      <c r="Y981" s="828"/>
      <c r="Z981" s="828"/>
      <c r="AA981" s="828"/>
    </row>
    <row r="982" spans="1:27" ht="15.75" customHeight="1">
      <c r="A982" s="828"/>
      <c r="B982" s="828"/>
      <c r="C982" s="828"/>
      <c r="D982" s="828"/>
      <c r="E982" s="828"/>
      <c r="F982" s="828"/>
      <c r="G982" s="828"/>
      <c r="H982" s="828"/>
      <c r="I982" s="828"/>
      <c r="J982" s="828"/>
      <c r="K982" s="828"/>
      <c r="L982" s="830"/>
      <c r="M982" s="829"/>
      <c r="N982" s="829"/>
      <c r="O982" s="828"/>
      <c r="P982" s="828"/>
      <c r="Q982" s="828"/>
      <c r="R982" s="828"/>
      <c r="S982" s="828"/>
      <c r="T982" s="828"/>
      <c r="U982" s="828"/>
      <c r="V982" s="828"/>
      <c r="W982" s="828"/>
      <c r="X982" s="828"/>
      <c r="Y982" s="828"/>
      <c r="Z982" s="828"/>
      <c r="AA982" s="828"/>
    </row>
    <row r="983" spans="1:27" ht="15.75" customHeight="1">
      <c r="A983" s="828"/>
      <c r="B983" s="828"/>
      <c r="C983" s="828"/>
      <c r="D983" s="828"/>
      <c r="E983" s="828"/>
      <c r="F983" s="828"/>
      <c r="G983" s="828"/>
      <c r="H983" s="828"/>
      <c r="I983" s="828"/>
      <c r="J983" s="828"/>
      <c r="K983" s="828"/>
      <c r="L983" s="830"/>
      <c r="M983" s="829"/>
      <c r="N983" s="829"/>
      <c r="O983" s="828"/>
      <c r="P983" s="828"/>
      <c r="Q983" s="828"/>
      <c r="R983" s="828"/>
      <c r="S983" s="828"/>
      <c r="T983" s="828"/>
      <c r="U983" s="828"/>
      <c r="V983" s="828"/>
      <c r="W983" s="828"/>
      <c r="X983" s="828"/>
      <c r="Y983" s="828"/>
      <c r="Z983" s="828"/>
      <c r="AA983" s="828"/>
    </row>
    <row r="984" spans="1:27" ht="15.75" customHeight="1">
      <c r="A984" s="828"/>
      <c r="B984" s="828"/>
      <c r="C984" s="828"/>
      <c r="D984" s="828"/>
      <c r="E984" s="828"/>
      <c r="F984" s="828"/>
      <c r="G984" s="828"/>
      <c r="H984" s="828"/>
      <c r="I984" s="828"/>
      <c r="J984" s="828"/>
      <c r="K984" s="828"/>
      <c r="L984" s="830"/>
      <c r="M984" s="829"/>
      <c r="N984" s="829"/>
      <c r="O984" s="828"/>
      <c r="P984" s="828"/>
      <c r="Q984" s="828"/>
      <c r="R984" s="828"/>
      <c r="S984" s="828"/>
      <c r="T984" s="828"/>
      <c r="U984" s="828"/>
      <c r="V984" s="828"/>
      <c r="W984" s="828"/>
      <c r="X984" s="828"/>
      <c r="Y984" s="828"/>
      <c r="Z984" s="828"/>
      <c r="AA984" s="828"/>
    </row>
    <row r="985" spans="1:27" ht="15.75" customHeight="1">
      <c r="A985" s="828"/>
      <c r="B985" s="828"/>
      <c r="C985" s="828"/>
      <c r="D985" s="828"/>
      <c r="E985" s="828"/>
      <c r="F985" s="828"/>
      <c r="G985" s="828"/>
      <c r="H985" s="828"/>
      <c r="I985" s="828"/>
      <c r="J985" s="828"/>
      <c r="K985" s="828"/>
      <c r="L985" s="830"/>
      <c r="M985" s="829"/>
      <c r="N985" s="829"/>
      <c r="O985" s="828"/>
      <c r="P985" s="828"/>
      <c r="Q985" s="828"/>
      <c r="R985" s="828"/>
      <c r="S985" s="828"/>
      <c r="T985" s="828"/>
      <c r="U985" s="828"/>
      <c r="V985" s="828"/>
      <c r="W985" s="828"/>
      <c r="X985" s="828"/>
      <c r="Y985" s="828"/>
      <c r="Z985" s="828"/>
      <c r="AA985" s="828"/>
    </row>
    <row r="986" spans="1:27" ht="15.75" customHeight="1">
      <c r="A986" s="828"/>
      <c r="B986" s="828"/>
      <c r="C986" s="828"/>
      <c r="D986" s="828"/>
      <c r="E986" s="828"/>
      <c r="F986" s="828"/>
      <c r="G986" s="828"/>
      <c r="H986" s="828"/>
      <c r="I986" s="828"/>
      <c r="J986" s="828"/>
      <c r="K986" s="828"/>
      <c r="L986" s="830"/>
      <c r="M986" s="829"/>
      <c r="N986" s="829"/>
      <c r="O986" s="828"/>
      <c r="P986" s="828"/>
      <c r="Q986" s="828"/>
      <c r="R986" s="828"/>
      <c r="S986" s="828"/>
      <c r="T986" s="828"/>
      <c r="U986" s="828"/>
      <c r="V986" s="828"/>
      <c r="W986" s="828"/>
      <c r="X986" s="828"/>
      <c r="Y986" s="828"/>
      <c r="Z986" s="828"/>
      <c r="AA986" s="828"/>
    </row>
    <row r="987" spans="1:27" ht="15.75" customHeight="1">
      <c r="A987" s="828"/>
      <c r="B987" s="828"/>
      <c r="C987" s="828"/>
      <c r="D987" s="828"/>
      <c r="E987" s="828"/>
      <c r="F987" s="828"/>
      <c r="G987" s="828"/>
      <c r="H987" s="828"/>
      <c r="I987" s="828"/>
      <c r="J987" s="828"/>
      <c r="K987" s="828"/>
      <c r="L987" s="830"/>
      <c r="M987" s="829"/>
      <c r="N987" s="829"/>
      <c r="O987" s="828"/>
      <c r="P987" s="828"/>
      <c r="Q987" s="828"/>
      <c r="R987" s="828"/>
      <c r="S987" s="828"/>
      <c r="T987" s="828"/>
      <c r="U987" s="828"/>
      <c r="V987" s="828"/>
      <c r="W987" s="828"/>
      <c r="X987" s="828"/>
      <c r="Y987" s="828"/>
      <c r="Z987" s="828"/>
      <c r="AA987" s="828"/>
    </row>
    <row r="988" spans="1:27" ht="15.75" customHeight="1">
      <c r="A988" s="828"/>
      <c r="B988" s="828"/>
      <c r="C988" s="828"/>
      <c r="D988" s="828"/>
      <c r="E988" s="828"/>
      <c r="F988" s="828"/>
      <c r="G988" s="828"/>
      <c r="H988" s="828"/>
      <c r="I988" s="828"/>
      <c r="J988" s="828"/>
      <c r="K988" s="828"/>
      <c r="L988" s="830"/>
      <c r="M988" s="829"/>
      <c r="N988" s="829"/>
      <c r="O988" s="828"/>
      <c r="P988" s="828"/>
      <c r="Q988" s="828"/>
      <c r="R988" s="828"/>
      <c r="S988" s="828"/>
      <c r="T988" s="828"/>
      <c r="U988" s="828"/>
      <c r="V988" s="828"/>
      <c r="W988" s="828"/>
      <c r="X988" s="828"/>
      <c r="Y988" s="828"/>
      <c r="Z988" s="828"/>
      <c r="AA988" s="828"/>
    </row>
    <row r="989" spans="1:27" ht="15.75" customHeight="1">
      <c r="A989" s="828"/>
      <c r="B989" s="828"/>
      <c r="C989" s="828"/>
      <c r="D989" s="828"/>
      <c r="E989" s="828"/>
      <c r="F989" s="828"/>
      <c r="G989" s="828"/>
      <c r="H989" s="828"/>
      <c r="I989" s="828"/>
      <c r="J989" s="828"/>
      <c r="K989" s="828"/>
      <c r="L989" s="830"/>
      <c r="M989" s="829"/>
      <c r="N989" s="829"/>
      <c r="O989" s="828"/>
      <c r="P989" s="828"/>
      <c r="Q989" s="828"/>
      <c r="R989" s="828"/>
      <c r="S989" s="828"/>
      <c r="T989" s="828"/>
      <c r="U989" s="828"/>
      <c r="V989" s="828"/>
      <c r="W989" s="828"/>
      <c r="X989" s="828"/>
      <c r="Y989" s="828"/>
      <c r="Z989" s="828"/>
      <c r="AA989" s="828"/>
    </row>
    <row r="990" spans="1:27" ht="15.75" customHeight="1">
      <c r="A990" s="828"/>
      <c r="B990" s="828"/>
      <c r="C990" s="828"/>
      <c r="D990" s="828"/>
      <c r="E990" s="828"/>
      <c r="F990" s="828"/>
      <c r="G990" s="828"/>
      <c r="H990" s="828"/>
      <c r="I990" s="828"/>
      <c r="J990" s="828"/>
      <c r="K990" s="828"/>
      <c r="L990" s="830"/>
      <c r="M990" s="829"/>
      <c r="N990" s="829"/>
      <c r="O990" s="828"/>
      <c r="P990" s="828"/>
      <c r="Q990" s="828"/>
      <c r="R990" s="828"/>
      <c r="S990" s="828"/>
      <c r="T990" s="828"/>
      <c r="U990" s="828"/>
      <c r="V990" s="828"/>
      <c r="W990" s="828"/>
      <c r="X990" s="828"/>
      <c r="Y990" s="828"/>
      <c r="Z990" s="828"/>
      <c r="AA990" s="828"/>
    </row>
    <row r="991" spans="1:27" ht="15.75" customHeight="1">
      <c r="A991" s="828"/>
      <c r="B991" s="828"/>
      <c r="C991" s="828"/>
      <c r="D991" s="828"/>
      <c r="E991" s="828"/>
      <c r="F991" s="828"/>
      <c r="G991" s="828"/>
      <c r="H991" s="828"/>
      <c r="I991" s="828"/>
      <c r="J991" s="828"/>
      <c r="K991" s="828"/>
      <c r="L991" s="830"/>
      <c r="M991" s="829"/>
      <c r="N991" s="829"/>
      <c r="O991" s="828"/>
      <c r="P991" s="828"/>
      <c r="Q991" s="828"/>
      <c r="R991" s="828"/>
      <c r="S991" s="828"/>
      <c r="T991" s="828"/>
      <c r="U991" s="828"/>
      <c r="V991" s="828"/>
      <c r="W991" s="828"/>
      <c r="X991" s="828"/>
      <c r="Y991" s="828"/>
      <c r="Z991" s="828"/>
      <c r="AA991" s="828"/>
    </row>
    <row r="992" spans="1:27" ht="15.75" customHeight="1">
      <c r="A992" s="828"/>
      <c r="B992" s="828"/>
      <c r="C992" s="828"/>
      <c r="D992" s="828"/>
      <c r="E992" s="828"/>
      <c r="F992" s="828"/>
      <c r="G992" s="828"/>
      <c r="H992" s="828"/>
      <c r="I992" s="828"/>
      <c r="J992" s="828"/>
      <c r="K992" s="828"/>
      <c r="L992" s="830"/>
      <c r="M992" s="829"/>
      <c r="N992" s="829"/>
      <c r="O992" s="828"/>
      <c r="P992" s="828"/>
      <c r="Q992" s="828"/>
      <c r="R992" s="828"/>
      <c r="S992" s="828"/>
      <c r="T992" s="828"/>
      <c r="U992" s="828"/>
      <c r="V992" s="828"/>
      <c r="W992" s="828"/>
      <c r="X992" s="828"/>
      <c r="Y992" s="828"/>
      <c r="Z992" s="828"/>
      <c r="AA992" s="828"/>
    </row>
    <row r="993" spans="1:27" ht="15.75" customHeight="1">
      <c r="A993" s="828"/>
      <c r="B993" s="828"/>
      <c r="C993" s="828"/>
      <c r="D993" s="828"/>
      <c r="E993" s="828"/>
      <c r="F993" s="828"/>
      <c r="G993" s="828"/>
      <c r="H993" s="828"/>
      <c r="I993" s="828"/>
      <c r="J993" s="828"/>
      <c r="K993" s="828"/>
      <c r="L993" s="830"/>
      <c r="M993" s="829"/>
      <c r="N993" s="829"/>
      <c r="O993" s="828"/>
      <c r="P993" s="828"/>
      <c r="Q993" s="828"/>
      <c r="R993" s="828"/>
      <c r="S993" s="828"/>
      <c r="T993" s="828"/>
      <c r="U993" s="828"/>
      <c r="V993" s="828"/>
      <c r="W993" s="828"/>
      <c r="X993" s="828"/>
      <c r="Y993" s="828"/>
      <c r="Z993" s="828"/>
      <c r="AA993" s="828"/>
    </row>
    <row r="994" spans="1:27" ht="15.75" customHeight="1">
      <c r="A994" s="828"/>
      <c r="B994" s="828"/>
      <c r="C994" s="828"/>
      <c r="D994" s="828"/>
      <c r="E994" s="828"/>
      <c r="F994" s="828"/>
      <c r="G994" s="828"/>
      <c r="H994" s="828"/>
      <c r="I994" s="828"/>
      <c r="J994" s="828"/>
      <c r="K994" s="828"/>
      <c r="L994" s="830"/>
      <c r="M994" s="829"/>
      <c r="N994" s="829"/>
      <c r="O994" s="828"/>
      <c r="P994" s="828"/>
      <c r="Q994" s="828"/>
      <c r="R994" s="828"/>
      <c r="S994" s="828"/>
      <c r="T994" s="828"/>
      <c r="U994" s="828"/>
      <c r="V994" s="828"/>
      <c r="W994" s="828"/>
      <c r="X994" s="828"/>
      <c r="Y994" s="828"/>
      <c r="Z994" s="828"/>
      <c r="AA994" s="828"/>
    </row>
    <row r="995" spans="1:27" ht="15.75" customHeight="1">
      <c r="A995" s="828"/>
      <c r="B995" s="828"/>
      <c r="C995" s="828"/>
      <c r="D995" s="828"/>
      <c r="E995" s="828"/>
      <c r="F995" s="828"/>
      <c r="G995" s="828"/>
      <c r="H995" s="828"/>
      <c r="I995" s="828"/>
      <c r="J995" s="828"/>
      <c r="K995" s="828"/>
      <c r="L995" s="830"/>
      <c r="M995" s="829"/>
      <c r="N995" s="829"/>
      <c r="O995" s="828"/>
      <c r="P995" s="828"/>
      <c r="Q995" s="828"/>
      <c r="R995" s="828"/>
      <c r="S995" s="828"/>
      <c r="T995" s="828"/>
      <c r="U995" s="828"/>
      <c r="V995" s="828"/>
      <c r="W995" s="828"/>
      <c r="X995" s="828"/>
      <c r="Y995" s="828"/>
      <c r="Z995" s="828"/>
      <c r="AA995" s="828"/>
    </row>
    <row r="996" spans="1:27" ht="15.75" customHeight="1">
      <c r="A996" s="828"/>
      <c r="B996" s="828"/>
      <c r="C996" s="828"/>
      <c r="D996" s="828"/>
      <c r="E996" s="828"/>
      <c r="F996" s="828"/>
      <c r="G996" s="828"/>
      <c r="H996" s="828"/>
      <c r="I996" s="828"/>
      <c r="J996" s="828"/>
      <c r="K996" s="828"/>
      <c r="L996" s="830"/>
      <c r="M996" s="829"/>
      <c r="N996" s="829"/>
      <c r="O996" s="828"/>
      <c r="P996" s="828"/>
      <c r="Q996" s="828"/>
      <c r="R996" s="828"/>
      <c r="S996" s="828"/>
      <c r="T996" s="828"/>
      <c r="U996" s="828"/>
      <c r="V996" s="828"/>
      <c r="W996" s="828"/>
      <c r="X996" s="828"/>
      <c r="Y996" s="828"/>
      <c r="Z996" s="828"/>
      <c r="AA996" s="828"/>
    </row>
    <row r="997" spans="1:27" ht="15.75" customHeight="1">
      <c r="A997" s="828"/>
      <c r="B997" s="828"/>
      <c r="C997" s="828"/>
      <c r="D997" s="828"/>
      <c r="E997" s="828"/>
      <c r="F997" s="828"/>
      <c r="G997" s="828"/>
      <c r="H997" s="828"/>
      <c r="I997" s="828"/>
      <c r="J997" s="828"/>
      <c r="K997" s="828"/>
      <c r="L997" s="830"/>
      <c r="M997" s="829"/>
      <c r="N997" s="829"/>
      <c r="O997" s="828"/>
      <c r="P997" s="828"/>
      <c r="Q997" s="828"/>
      <c r="R997" s="828"/>
      <c r="S997" s="828"/>
      <c r="T997" s="828"/>
      <c r="U997" s="828"/>
      <c r="V997" s="828"/>
      <c r="W997" s="828"/>
      <c r="X997" s="828"/>
      <c r="Y997" s="828"/>
      <c r="Z997" s="828"/>
      <c r="AA997" s="828"/>
    </row>
    <row r="998" spans="1:27" ht="15.75" customHeight="1">
      <c r="A998" s="828"/>
      <c r="B998" s="828"/>
      <c r="C998" s="828"/>
      <c r="D998" s="828"/>
      <c r="E998" s="828"/>
      <c r="F998" s="828"/>
      <c r="G998" s="828"/>
      <c r="H998" s="828"/>
      <c r="I998" s="828"/>
      <c r="J998" s="828"/>
      <c r="K998" s="828"/>
      <c r="L998" s="830"/>
      <c r="M998" s="829"/>
      <c r="N998" s="829"/>
      <c r="O998" s="828"/>
      <c r="P998" s="828"/>
      <c r="Q998" s="828"/>
      <c r="R998" s="828"/>
      <c r="S998" s="828"/>
      <c r="T998" s="828"/>
      <c r="U998" s="828"/>
      <c r="V998" s="828"/>
      <c r="W998" s="828"/>
      <c r="X998" s="828"/>
      <c r="Y998" s="828"/>
      <c r="Z998" s="828"/>
      <c r="AA998" s="828"/>
    </row>
    <row r="999" spans="1:27" ht="15.75" customHeight="1">
      <c r="A999" s="828"/>
      <c r="B999" s="828"/>
      <c r="C999" s="828"/>
      <c r="D999" s="828"/>
      <c r="E999" s="828"/>
      <c r="F999" s="828"/>
      <c r="G999" s="828"/>
      <c r="H999" s="828"/>
      <c r="I999" s="828"/>
      <c r="J999" s="828"/>
      <c r="K999" s="828"/>
      <c r="L999" s="830"/>
      <c r="M999" s="829"/>
      <c r="N999" s="829"/>
      <c r="O999" s="828"/>
      <c r="P999" s="828"/>
      <c r="Q999" s="828"/>
      <c r="R999" s="828"/>
      <c r="S999" s="828"/>
      <c r="T999" s="828"/>
      <c r="U999" s="828"/>
      <c r="V999" s="828"/>
      <c r="W999" s="828"/>
      <c r="X999" s="828"/>
      <c r="Y999" s="828"/>
      <c r="Z999" s="828"/>
      <c r="AA999" s="828"/>
    </row>
    <row r="1000" spans="1:27" ht="15.75" customHeight="1">
      <c r="A1000" s="828"/>
      <c r="B1000" s="828"/>
      <c r="C1000" s="828"/>
      <c r="D1000" s="828"/>
      <c r="E1000" s="828"/>
      <c r="F1000" s="828"/>
      <c r="G1000" s="828"/>
      <c r="H1000" s="828"/>
      <c r="I1000" s="828"/>
      <c r="J1000" s="828"/>
      <c r="K1000" s="828"/>
      <c r="L1000" s="830"/>
      <c r="M1000" s="829"/>
      <c r="N1000" s="829"/>
      <c r="O1000" s="828"/>
      <c r="P1000" s="828"/>
      <c r="Q1000" s="828"/>
      <c r="R1000" s="828"/>
      <c r="S1000" s="828"/>
      <c r="T1000" s="828"/>
      <c r="U1000" s="828"/>
      <c r="V1000" s="828"/>
      <c r="W1000" s="828"/>
      <c r="X1000" s="828"/>
      <c r="Y1000" s="828"/>
      <c r="Z1000" s="828"/>
      <c r="AA1000" s="82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51</vt:i4>
      </vt:variant>
    </vt:vector>
  </HeadingPairs>
  <TitlesOfParts>
    <vt:vector size="132"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COVID_TABLE</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BOP</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CPI!Print_Area</vt:lpstr>
      <vt:lpstr>'CPI Y-O-Y'!Print_Area</vt:lpstr>
      <vt:lpstr>'CPI_Annual '!Print_Area</vt:lpstr>
      <vt:lpstr>'CPI_NEP &amp; INDIA'!Print_Area</vt:lpstr>
      <vt:lpstr>'Explanatory Notes BOP'!Print_Area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'Price Statistics'!Print_Area</vt:lpstr>
      <vt:lpstr>'Product credit'!Print_Area</vt:lpstr>
      <vt:lpstr>'Purchase &amp; Sale of FC'!Print_Area</vt:lpstr>
      <vt:lpstr>Revenue!Print_Area</vt:lpstr>
      <vt:lpstr>'Sect credit'!Print_Area</vt:lpstr>
      <vt:lpstr>'Securities Listed'!Print_Area</vt:lpstr>
      <vt:lpstr>'Share Market Activities'!Print_Area</vt:lpstr>
      <vt:lpstr>SMIs!Print_Area</vt:lpstr>
      <vt:lpstr>'Stock Market Indicator'!Print_Area</vt:lpstr>
      <vt:lpstr>SWRI!Print_Area</vt:lpstr>
      <vt:lpstr>'TBs 91_364'!Print_Area</vt:lpstr>
      <vt:lpstr>Trade_Annex_Annual!Print_Area</vt:lpstr>
      <vt:lpstr>'Turnover Details'!Print_Area</vt:lpstr>
      <vt:lpstr>WPI!Print_Area</vt:lpstr>
      <vt:lpstr>'WPI Y-O-Y'!Print_Area</vt:lpstr>
      <vt:lpstr>'BoP$_BPM6'!Print_Titles</vt:lpstr>
      <vt:lpstr>BoP_BPM6!Print_Titles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2020-11-25T09:50:20Z</dcterms:modified>
</cp:coreProperties>
</file>